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AquestLlibreDeTreball" defaultThemeVersion="164011"/>
  <mc:AlternateContent xmlns:mc="http://schemas.openxmlformats.org/markup-compatibility/2006">
    <mc:Choice Requires="x15">
      <x15ac:absPath xmlns:x15ac="http://schemas.microsoft.com/office/spreadsheetml/2010/11/ac" url="C:\Users\35023432K\AppData\Local\Microsoft\Windows\INetCache\Content.Outlook\ZLPKBHL1\"/>
    </mc:Choice>
  </mc:AlternateContent>
  <bookViews>
    <workbookView xWindow="0" yWindow="0" windowWidth="3528" windowHeight="0" activeTab="1"/>
  </bookViews>
  <sheets>
    <sheet name="Instruccions" sheetId="4" r:id="rId1"/>
    <sheet name="Rel_llocs_treball_JUST" sheetId="1" r:id="rId2"/>
    <sheet name="Resum_llocs_treball_JUST" sheetId="3" r:id="rId3"/>
  </sheets>
  <externalReferences>
    <externalReference r:id="rId4"/>
  </externalReferences>
  <definedNames>
    <definedName name="T.discapacitat" localSheetId="1">[1]Rel_llocs_treball_GRUP1_SOLC!$AJ$6:$AJ$11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8" i="1" l="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5" i="1"/>
  <c r="T626" i="1"/>
  <c r="T627" i="1"/>
  <c r="T628" i="1"/>
  <c r="T629" i="1"/>
  <c r="T630" i="1"/>
  <c r="T631" i="1"/>
  <c r="T632" i="1"/>
  <c r="T633" i="1"/>
  <c r="T634" i="1"/>
  <c r="T635" i="1"/>
  <c r="T636" i="1"/>
  <c r="T637" i="1"/>
  <c r="T638" i="1"/>
  <c r="T639" i="1"/>
  <c r="T640" i="1"/>
  <c r="T641" i="1"/>
  <c r="T642" i="1"/>
  <c r="T643" i="1"/>
  <c r="T644" i="1"/>
  <c r="T645" i="1"/>
  <c r="T646"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719" i="1"/>
  <c r="T720" i="1"/>
  <c r="T721" i="1"/>
  <c r="T722" i="1"/>
  <c r="T723" i="1"/>
  <c r="T724" i="1"/>
  <c r="T725" i="1"/>
  <c r="T726" i="1"/>
  <c r="T727" i="1"/>
  <c r="T728" i="1"/>
  <c r="T729" i="1"/>
  <c r="T730" i="1"/>
  <c r="T731" i="1"/>
  <c r="T732" i="1"/>
  <c r="T733" i="1"/>
  <c r="T734" i="1"/>
  <c r="T735" i="1"/>
  <c r="T736" i="1"/>
  <c r="T737" i="1"/>
  <c r="T738" i="1"/>
  <c r="T739" i="1"/>
  <c r="T740" i="1"/>
  <c r="T741" i="1"/>
  <c r="T742" i="1"/>
  <c r="T743" i="1"/>
  <c r="T744" i="1"/>
  <c r="T745" i="1"/>
  <c r="T746" i="1"/>
  <c r="T747" i="1"/>
  <c r="T748" i="1"/>
  <c r="T749" i="1"/>
  <c r="T750" i="1"/>
  <c r="T751" i="1"/>
  <c r="T752" i="1"/>
  <c r="T753" i="1"/>
  <c r="T754" i="1"/>
  <c r="T755" i="1"/>
  <c r="T756" i="1"/>
  <c r="T757" i="1"/>
  <c r="T758" i="1"/>
  <c r="T759" i="1"/>
  <c r="T760" i="1"/>
  <c r="T761" i="1"/>
  <c r="T762" i="1"/>
  <c r="T763" i="1"/>
  <c r="T764" i="1"/>
  <c r="T765" i="1"/>
  <c r="T766" i="1"/>
  <c r="T767" i="1"/>
  <c r="T768" i="1"/>
  <c r="T769" i="1"/>
  <c r="T770" i="1"/>
  <c r="T771" i="1"/>
  <c r="T772" i="1"/>
  <c r="T773" i="1"/>
  <c r="T774" i="1"/>
  <c r="T775" i="1"/>
  <c r="T776" i="1"/>
  <c r="T777" i="1"/>
  <c r="T778" i="1"/>
  <c r="T779" i="1"/>
  <c r="T780" i="1"/>
  <c r="T781" i="1"/>
  <c r="T782" i="1"/>
  <c r="T783" i="1"/>
  <c r="T784" i="1"/>
  <c r="T785" i="1"/>
  <c r="T786" i="1"/>
  <c r="T787" i="1"/>
  <c r="T788" i="1"/>
  <c r="T789" i="1"/>
  <c r="T790" i="1"/>
  <c r="T791" i="1"/>
  <c r="T792" i="1"/>
  <c r="T793" i="1"/>
  <c r="T794" i="1"/>
  <c r="T795" i="1"/>
  <c r="T796" i="1"/>
  <c r="T797" i="1"/>
  <c r="T798" i="1"/>
  <c r="T799" i="1"/>
  <c r="T800" i="1"/>
  <c r="T801" i="1"/>
  <c r="T802" i="1"/>
  <c r="T803" i="1"/>
  <c r="T804" i="1"/>
  <c r="T805" i="1"/>
  <c r="T806" i="1"/>
  <c r="T807" i="1"/>
  <c r="T808" i="1"/>
  <c r="T809" i="1"/>
  <c r="T810" i="1"/>
  <c r="T811" i="1"/>
  <c r="T812" i="1"/>
  <c r="T813" i="1"/>
  <c r="T814" i="1"/>
  <c r="T815" i="1"/>
  <c r="T816" i="1"/>
  <c r="T817" i="1"/>
  <c r="T818" i="1"/>
  <c r="T819" i="1"/>
  <c r="T820" i="1"/>
  <c r="T821" i="1"/>
  <c r="T822" i="1"/>
  <c r="T823" i="1"/>
  <c r="T824" i="1"/>
  <c r="T825" i="1"/>
  <c r="T826" i="1"/>
  <c r="T827" i="1"/>
  <c r="T828" i="1"/>
  <c r="T829" i="1"/>
  <c r="T830" i="1"/>
  <c r="T831" i="1"/>
  <c r="T832" i="1"/>
  <c r="T833" i="1"/>
  <c r="T834" i="1"/>
  <c r="T835" i="1"/>
  <c r="T836" i="1"/>
  <c r="T837" i="1"/>
  <c r="T838" i="1"/>
  <c r="T839" i="1"/>
  <c r="T840" i="1"/>
  <c r="T841" i="1"/>
  <c r="T842" i="1"/>
  <c r="T843" i="1"/>
  <c r="T844" i="1"/>
  <c r="T845" i="1"/>
  <c r="T846" i="1"/>
  <c r="T847" i="1"/>
  <c r="T848" i="1"/>
  <c r="T849" i="1"/>
  <c r="T850" i="1"/>
  <c r="T851" i="1"/>
  <c r="T852" i="1"/>
  <c r="T853" i="1"/>
  <c r="T854" i="1"/>
  <c r="T855" i="1"/>
  <c r="T856" i="1"/>
  <c r="T857" i="1"/>
  <c r="T858" i="1"/>
  <c r="T859" i="1"/>
  <c r="T860" i="1"/>
  <c r="T861" i="1"/>
  <c r="T862" i="1"/>
  <c r="T863" i="1"/>
  <c r="T864" i="1"/>
  <c r="T865" i="1"/>
  <c r="T866" i="1"/>
  <c r="T867" i="1"/>
  <c r="T868" i="1"/>
  <c r="T869" i="1"/>
  <c r="T870" i="1"/>
  <c r="T871" i="1"/>
  <c r="T872" i="1"/>
  <c r="T873" i="1"/>
  <c r="T874" i="1"/>
  <c r="T875" i="1"/>
  <c r="T876" i="1"/>
  <c r="T877" i="1"/>
  <c r="T878" i="1"/>
  <c r="T879" i="1"/>
  <c r="T880" i="1"/>
  <c r="T881" i="1"/>
  <c r="T882" i="1"/>
  <c r="T883" i="1"/>
  <c r="T884" i="1"/>
  <c r="T885" i="1"/>
  <c r="T886" i="1"/>
  <c r="T887" i="1"/>
  <c r="T888" i="1"/>
  <c r="T889" i="1"/>
  <c r="T890" i="1"/>
  <c r="T891" i="1"/>
  <c r="T892" i="1"/>
  <c r="T893" i="1"/>
  <c r="T894" i="1"/>
  <c r="T895" i="1"/>
  <c r="T896" i="1"/>
  <c r="T897" i="1"/>
  <c r="T898" i="1"/>
  <c r="T899" i="1"/>
  <c r="T900" i="1"/>
  <c r="T901" i="1"/>
  <c r="T902" i="1"/>
  <c r="T903" i="1"/>
  <c r="T904" i="1"/>
  <c r="T905" i="1"/>
  <c r="T906" i="1"/>
  <c r="T907" i="1"/>
  <c r="T908" i="1"/>
  <c r="T909" i="1"/>
  <c r="T910" i="1"/>
  <c r="T911" i="1"/>
  <c r="T912" i="1"/>
  <c r="T913" i="1"/>
  <c r="T914" i="1"/>
  <c r="T915" i="1"/>
  <c r="T916" i="1"/>
  <c r="T917" i="1"/>
  <c r="T918" i="1"/>
  <c r="T919" i="1"/>
  <c r="T920" i="1"/>
  <c r="T921" i="1"/>
  <c r="T922" i="1"/>
  <c r="T923" i="1"/>
  <c r="T924" i="1"/>
  <c r="T925" i="1"/>
  <c r="T926" i="1"/>
  <c r="T927" i="1"/>
  <c r="T928" i="1"/>
  <c r="T929" i="1"/>
  <c r="T930" i="1"/>
  <c r="T931" i="1"/>
  <c r="T932" i="1"/>
  <c r="T933" i="1"/>
  <c r="T934" i="1"/>
  <c r="T935" i="1"/>
  <c r="T936" i="1"/>
  <c r="T937" i="1"/>
  <c r="T938" i="1"/>
  <c r="T939" i="1"/>
  <c r="T940" i="1"/>
  <c r="T941" i="1"/>
  <c r="T942" i="1"/>
  <c r="T943" i="1"/>
  <c r="T944" i="1"/>
  <c r="T945" i="1"/>
  <c r="T946" i="1"/>
  <c r="T947" i="1"/>
  <c r="T948" i="1"/>
  <c r="T949" i="1"/>
  <c r="T950" i="1"/>
  <c r="T951" i="1"/>
  <c r="T952" i="1"/>
  <c r="T953" i="1"/>
  <c r="T954" i="1"/>
  <c r="T955" i="1"/>
  <c r="T956" i="1"/>
  <c r="T957" i="1"/>
  <c r="T958" i="1"/>
  <c r="T959" i="1"/>
  <c r="T960" i="1"/>
  <c r="T961" i="1"/>
  <c r="T962" i="1"/>
  <c r="T963" i="1"/>
  <c r="T964" i="1"/>
  <c r="T965" i="1"/>
  <c r="T966" i="1"/>
  <c r="T967" i="1"/>
  <c r="T968" i="1"/>
  <c r="T969" i="1"/>
  <c r="T970" i="1"/>
  <c r="T971" i="1"/>
  <c r="T972" i="1"/>
  <c r="T973" i="1"/>
  <c r="T974" i="1"/>
  <c r="T975" i="1"/>
  <c r="T976" i="1"/>
  <c r="T977" i="1"/>
  <c r="T978" i="1"/>
  <c r="T979" i="1"/>
  <c r="T980" i="1"/>
  <c r="T981" i="1"/>
  <c r="T982" i="1"/>
  <c r="T983" i="1"/>
  <c r="T984" i="1"/>
  <c r="T985" i="1"/>
  <c r="T986" i="1"/>
  <c r="T987" i="1"/>
  <c r="T988" i="1"/>
  <c r="T989" i="1"/>
  <c r="T990" i="1"/>
  <c r="T991" i="1"/>
  <c r="T992" i="1"/>
  <c r="T993" i="1"/>
  <c r="T994" i="1"/>
  <c r="T995" i="1"/>
  <c r="T996" i="1"/>
  <c r="T997" i="1"/>
  <c r="T998" i="1"/>
  <c r="T999" i="1"/>
  <c r="T1000" i="1"/>
  <c r="T1001" i="1"/>
  <c r="T1002" i="1"/>
  <c r="T1003" i="1"/>
  <c r="T1004" i="1"/>
  <c r="T1005" i="1"/>
  <c r="T1006" i="1"/>
  <c r="T1007" i="1"/>
  <c r="T1008" i="1"/>
  <c r="T1009" i="1"/>
  <c r="T1010" i="1"/>
  <c r="T1011" i="1"/>
  <c r="T1012" i="1"/>
  <c r="T1013" i="1"/>
  <c r="T1014" i="1"/>
  <c r="T1015" i="1"/>
  <c r="T1016" i="1"/>
  <c r="T1017" i="1"/>
  <c r="T1018" i="1"/>
  <c r="T1019" i="1"/>
  <c r="T1020" i="1"/>
  <c r="T1021" i="1"/>
  <c r="T1022" i="1"/>
  <c r="T1023" i="1"/>
  <c r="T1024" i="1"/>
  <c r="T1025" i="1"/>
  <c r="T1026" i="1"/>
  <c r="T1027" i="1"/>
  <c r="T1028" i="1"/>
  <c r="T1029" i="1"/>
  <c r="T1030" i="1"/>
  <c r="T1031" i="1"/>
  <c r="T1032" i="1"/>
  <c r="T1033" i="1"/>
  <c r="T1034" i="1"/>
  <c r="T1035" i="1"/>
  <c r="T1036" i="1"/>
  <c r="T1037" i="1"/>
  <c r="T1038" i="1"/>
  <c r="T1039" i="1"/>
  <c r="T1040" i="1"/>
  <c r="T1041" i="1"/>
  <c r="T1042" i="1"/>
  <c r="T1043" i="1"/>
  <c r="T1044" i="1"/>
  <c r="T1045" i="1"/>
  <c r="T1046" i="1"/>
  <c r="T1047" i="1"/>
  <c r="T1048" i="1"/>
  <c r="T1049" i="1"/>
  <c r="T1050" i="1"/>
  <c r="T1051" i="1"/>
  <c r="T1052" i="1"/>
  <c r="T1053" i="1"/>
  <c r="T1054" i="1"/>
  <c r="T1055" i="1"/>
  <c r="T1056" i="1"/>
  <c r="T1057" i="1"/>
  <c r="T1058" i="1"/>
  <c r="T1059" i="1"/>
  <c r="T1060" i="1"/>
  <c r="T1061" i="1"/>
  <c r="T1062" i="1"/>
  <c r="T1063" i="1"/>
  <c r="T1064" i="1"/>
  <c r="T1065" i="1"/>
  <c r="T1066" i="1"/>
  <c r="T1067" i="1"/>
  <c r="T1068" i="1"/>
  <c r="T1069" i="1"/>
  <c r="T1070" i="1"/>
  <c r="T1071" i="1"/>
  <c r="T1072" i="1"/>
  <c r="T1073" i="1"/>
  <c r="T1074" i="1"/>
  <c r="T1075" i="1"/>
  <c r="T1076" i="1"/>
  <c r="T1077" i="1"/>
  <c r="T1078" i="1"/>
  <c r="T1079" i="1"/>
  <c r="T1080" i="1"/>
  <c r="T1081" i="1"/>
  <c r="T1082" i="1"/>
  <c r="T1083" i="1"/>
  <c r="T1084" i="1"/>
  <c r="T1085" i="1"/>
  <c r="T1086" i="1"/>
  <c r="T1087" i="1"/>
  <c r="T1088" i="1"/>
  <c r="T1089" i="1"/>
  <c r="T1090" i="1"/>
  <c r="T1091" i="1"/>
  <c r="T1092" i="1"/>
  <c r="T1093" i="1"/>
  <c r="T1094" i="1"/>
  <c r="T1095" i="1"/>
  <c r="T1096" i="1"/>
  <c r="T1097" i="1"/>
  <c r="T1098" i="1"/>
  <c r="T1099" i="1"/>
  <c r="T1100" i="1"/>
  <c r="T1101" i="1"/>
  <c r="T1102" i="1"/>
  <c r="T1103" i="1"/>
  <c r="T1104" i="1"/>
  <c r="T1105" i="1"/>
  <c r="T1106" i="1"/>
  <c r="T1107" i="1"/>
  <c r="T1108" i="1"/>
  <c r="T1109" i="1"/>
  <c r="T1110" i="1"/>
  <c r="T1111" i="1"/>
  <c r="T1112" i="1"/>
  <c r="T1113" i="1"/>
  <c r="T1114" i="1"/>
  <c r="T1115" i="1"/>
  <c r="T1116" i="1"/>
  <c r="T1117" i="1"/>
  <c r="T1118" i="1"/>
  <c r="T1119" i="1"/>
  <c r="T1120" i="1"/>
  <c r="T1121" i="1"/>
  <c r="T1122" i="1"/>
  <c r="T1123" i="1"/>
  <c r="T1124" i="1"/>
  <c r="T1125" i="1"/>
  <c r="T1126" i="1"/>
  <c r="T1127" i="1"/>
  <c r="T1128" i="1"/>
  <c r="T1129" i="1"/>
  <c r="T1130" i="1"/>
  <c r="T1131" i="1"/>
  <c r="T1132" i="1"/>
  <c r="T1133" i="1"/>
  <c r="T1134" i="1"/>
  <c r="T1135" i="1"/>
  <c r="T1136" i="1"/>
  <c r="T1137" i="1"/>
  <c r="T1138" i="1"/>
  <c r="T1139" i="1"/>
  <c r="T1140" i="1"/>
  <c r="T1141" i="1"/>
  <c r="T1142" i="1"/>
  <c r="T1143" i="1"/>
  <c r="T1144" i="1"/>
  <c r="T1145" i="1"/>
  <c r="T1146" i="1"/>
  <c r="T1147" i="1"/>
  <c r="T1148" i="1"/>
  <c r="T1149" i="1"/>
  <c r="T1150" i="1"/>
  <c r="T1151" i="1"/>
  <c r="T1152" i="1"/>
  <c r="T1153" i="1"/>
  <c r="T1154" i="1"/>
  <c r="T1155" i="1"/>
  <c r="T1156" i="1"/>
  <c r="T1157" i="1"/>
  <c r="T1158" i="1"/>
  <c r="T1159" i="1"/>
  <c r="T1160" i="1"/>
  <c r="T1161" i="1"/>
  <c r="T1162" i="1"/>
  <c r="T1163" i="1"/>
  <c r="T1164" i="1"/>
  <c r="T1165" i="1"/>
  <c r="T1166" i="1"/>
  <c r="T1167" i="1"/>
  <c r="T1168" i="1"/>
  <c r="T1169" i="1"/>
  <c r="T1170" i="1"/>
  <c r="T1171" i="1"/>
  <c r="T1172" i="1"/>
  <c r="T1173" i="1"/>
  <c r="T1174" i="1"/>
  <c r="T1175" i="1"/>
  <c r="T1176" i="1"/>
  <c r="T1177" i="1"/>
  <c r="T1178" i="1"/>
  <c r="T1179" i="1"/>
  <c r="T1180" i="1"/>
  <c r="T1181" i="1"/>
  <c r="T1182" i="1"/>
  <c r="T1183" i="1"/>
  <c r="T1184" i="1"/>
  <c r="T1185" i="1"/>
  <c r="T1186" i="1"/>
  <c r="T1187" i="1"/>
  <c r="T1188" i="1"/>
  <c r="T1189" i="1"/>
  <c r="T1190" i="1"/>
  <c r="T1191" i="1"/>
  <c r="T1192" i="1"/>
  <c r="T1193" i="1"/>
  <c r="T1194" i="1"/>
  <c r="T1195" i="1"/>
  <c r="T1196" i="1"/>
  <c r="T1197" i="1"/>
  <c r="T1198" i="1"/>
  <c r="T1199" i="1"/>
  <c r="T1200" i="1"/>
  <c r="T1201" i="1"/>
  <c r="T1202" i="1"/>
  <c r="T1203" i="1"/>
  <c r="T1204" i="1"/>
  <c r="T1205" i="1"/>
  <c r="T1206" i="1"/>
  <c r="T1207" i="1"/>
  <c r="T1208" i="1"/>
  <c r="T1209" i="1"/>
  <c r="T1210" i="1"/>
  <c r="T1211" i="1"/>
  <c r="T1212" i="1"/>
  <c r="T1213" i="1"/>
  <c r="T1214" i="1"/>
  <c r="T1215" i="1"/>
  <c r="T1216" i="1"/>
  <c r="T1217" i="1"/>
  <c r="T1218" i="1"/>
  <c r="T1219" i="1"/>
  <c r="T1220" i="1"/>
  <c r="T1221" i="1"/>
  <c r="T1222" i="1"/>
  <c r="T1223" i="1"/>
  <c r="T1224" i="1"/>
  <c r="T1225" i="1"/>
  <c r="T1226" i="1"/>
  <c r="T1227" i="1"/>
  <c r="T1228" i="1"/>
  <c r="T1229" i="1"/>
  <c r="T1230" i="1"/>
  <c r="T1231" i="1"/>
  <c r="T1232" i="1"/>
  <c r="T1233" i="1"/>
  <c r="T1234" i="1"/>
  <c r="T1235" i="1"/>
  <c r="T1236" i="1"/>
  <c r="T1237" i="1"/>
  <c r="T1238" i="1"/>
  <c r="T1239" i="1"/>
  <c r="T1240" i="1"/>
  <c r="T1241" i="1"/>
  <c r="T1242" i="1"/>
  <c r="T1243" i="1"/>
  <c r="T1244" i="1"/>
  <c r="T1245" i="1"/>
  <c r="T1246" i="1"/>
  <c r="T1247" i="1"/>
  <c r="T1248" i="1"/>
  <c r="T1249" i="1"/>
  <c r="T1250" i="1"/>
  <c r="T1251" i="1"/>
  <c r="T1252" i="1"/>
  <c r="T1253" i="1"/>
  <c r="T1254" i="1"/>
  <c r="T1255" i="1"/>
  <c r="T1256" i="1"/>
  <c r="T1257" i="1"/>
  <c r="T1258" i="1"/>
  <c r="T1259" i="1"/>
  <c r="T1260" i="1"/>
  <c r="T1261" i="1"/>
  <c r="T1262" i="1"/>
  <c r="T1263" i="1"/>
  <c r="T1264" i="1"/>
  <c r="T1265" i="1"/>
  <c r="T1266" i="1"/>
  <c r="T1267" i="1"/>
  <c r="T1268" i="1"/>
  <c r="T1269" i="1"/>
  <c r="T1270" i="1"/>
  <c r="T1271" i="1"/>
  <c r="T1272" i="1"/>
  <c r="T1273" i="1"/>
  <c r="T1274" i="1"/>
  <c r="T1275" i="1"/>
  <c r="T1276" i="1"/>
  <c r="T1277" i="1"/>
  <c r="T1278" i="1"/>
  <c r="T1279" i="1"/>
  <c r="T1280" i="1"/>
  <c r="T1281" i="1"/>
  <c r="T1282" i="1"/>
  <c r="T1283" i="1"/>
  <c r="T1284" i="1"/>
  <c r="T1285" i="1"/>
  <c r="T1286" i="1"/>
  <c r="T1287" i="1"/>
  <c r="T1288" i="1"/>
  <c r="T1289" i="1"/>
  <c r="T1290" i="1"/>
  <c r="T1291" i="1"/>
  <c r="T1292" i="1"/>
  <c r="T1293" i="1"/>
  <c r="T1294" i="1"/>
  <c r="T1295" i="1"/>
  <c r="T1296" i="1"/>
  <c r="T1297" i="1"/>
  <c r="T1298" i="1"/>
  <c r="T1299" i="1"/>
  <c r="T1300" i="1"/>
  <c r="T1301" i="1"/>
  <c r="T1302" i="1"/>
  <c r="T1303" i="1"/>
  <c r="T1304" i="1"/>
  <c r="T1305" i="1"/>
  <c r="T1306" i="1"/>
  <c r="T1307" i="1"/>
  <c r="T1308" i="1"/>
  <c r="T1309" i="1"/>
  <c r="T1310" i="1"/>
  <c r="T1311" i="1"/>
  <c r="T1312" i="1"/>
  <c r="T1313" i="1"/>
  <c r="T1314" i="1"/>
  <c r="T1315" i="1"/>
  <c r="T1316" i="1"/>
  <c r="T1317" i="1"/>
  <c r="T1318" i="1"/>
  <c r="T1319" i="1"/>
  <c r="T1320" i="1"/>
  <c r="T1321" i="1"/>
  <c r="T1322" i="1"/>
  <c r="T1323" i="1"/>
  <c r="T1324" i="1"/>
  <c r="T1325" i="1"/>
  <c r="T1326" i="1"/>
  <c r="T1327" i="1"/>
  <c r="T1328" i="1"/>
  <c r="T1329" i="1"/>
  <c r="T1330" i="1"/>
  <c r="T1331" i="1"/>
  <c r="T1332" i="1"/>
  <c r="T1333" i="1"/>
  <c r="T1334" i="1"/>
  <c r="T1335" i="1"/>
  <c r="T1336" i="1"/>
  <c r="T1337" i="1"/>
  <c r="T1338" i="1"/>
  <c r="T1339" i="1"/>
  <c r="T1340" i="1"/>
  <c r="T1341" i="1"/>
  <c r="T1342" i="1"/>
  <c r="T1343" i="1"/>
  <c r="T1344" i="1"/>
  <c r="T1345" i="1"/>
  <c r="T1346" i="1"/>
  <c r="T1347" i="1"/>
  <c r="T1348" i="1"/>
  <c r="T1349" i="1"/>
  <c r="T1350" i="1"/>
  <c r="T1351" i="1"/>
  <c r="T1352" i="1"/>
  <c r="T1353" i="1"/>
  <c r="T1354" i="1"/>
  <c r="T1355" i="1"/>
  <c r="T1356" i="1"/>
  <c r="T1357" i="1"/>
  <c r="T1358" i="1"/>
  <c r="T1359" i="1"/>
  <c r="T1360" i="1"/>
  <c r="T1361" i="1"/>
  <c r="T1362" i="1"/>
  <c r="T1363" i="1"/>
  <c r="T1364" i="1"/>
  <c r="T1365" i="1"/>
  <c r="T1366" i="1"/>
  <c r="T1367" i="1"/>
  <c r="T1368" i="1"/>
  <c r="T1369" i="1"/>
  <c r="T1370" i="1"/>
  <c r="T1371" i="1"/>
  <c r="T1372" i="1"/>
  <c r="T1373" i="1"/>
  <c r="T1374" i="1"/>
  <c r="T1375" i="1"/>
  <c r="T1376" i="1"/>
  <c r="T1377" i="1"/>
  <c r="T1378" i="1"/>
  <c r="T1379" i="1"/>
  <c r="T1380" i="1"/>
  <c r="T1381" i="1"/>
  <c r="T1382" i="1"/>
  <c r="T1383" i="1"/>
  <c r="T1384" i="1"/>
  <c r="T1385" i="1"/>
  <c r="T1386" i="1"/>
  <c r="T1387" i="1"/>
  <c r="T1388" i="1"/>
  <c r="T1389" i="1"/>
  <c r="T1390" i="1"/>
  <c r="T1391" i="1"/>
  <c r="T1392" i="1"/>
  <c r="T1393" i="1"/>
  <c r="T1394" i="1"/>
  <c r="T1395" i="1"/>
  <c r="T1396" i="1"/>
  <c r="T1397" i="1"/>
  <c r="T1398" i="1"/>
  <c r="T1399" i="1"/>
  <c r="T1400" i="1"/>
  <c r="T1401" i="1"/>
  <c r="T1402" i="1"/>
  <c r="T1403" i="1"/>
  <c r="T1404" i="1"/>
  <c r="T1405" i="1"/>
  <c r="T1406" i="1"/>
  <c r="T1407" i="1"/>
  <c r="T1408" i="1"/>
  <c r="T1409" i="1"/>
  <c r="T1410" i="1"/>
  <c r="T1411" i="1"/>
  <c r="T1412" i="1"/>
  <c r="T1413" i="1"/>
  <c r="T1414" i="1"/>
  <c r="T1415" i="1"/>
  <c r="T1416" i="1"/>
  <c r="T1417" i="1"/>
  <c r="T1418" i="1"/>
  <c r="T1419" i="1"/>
  <c r="T1420" i="1"/>
  <c r="T1421" i="1"/>
  <c r="T1422" i="1"/>
  <c r="T1423" i="1"/>
  <c r="T1424" i="1"/>
  <c r="T1425" i="1"/>
  <c r="T1426" i="1"/>
  <c r="T1427" i="1"/>
  <c r="T1428" i="1"/>
  <c r="T1429" i="1"/>
  <c r="T1430" i="1"/>
  <c r="T1431" i="1"/>
  <c r="T1432" i="1"/>
  <c r="T1433" i="1"/>
  <c r="T1434" i="1"/>
  <c r="T1435" i="1"/>
  <c r="T1436" i="1"/>
  <c r="T1437" i="1"/>
  <c r="T1438" i="1"/>
  <c r="T1439" i="1"/>
  <c r="T1440" i="1"/>
  <c r="T1441" i="1"/>
  <c r="T1442" i="1"/>
  <c r="T1443" i="1"/>
  <c r="T1444" i="1"/>
  <c r="T1445" i="1"/>
  <c r="T1446" i="1"/>
  <c r="T1447" i="1"/>
  <c r="T1448" i="1"/>
  <c r="T1449" i="1"/>
  <c r="T1450" i="1"/>
  <c r="T1451" i="1"/>
  <c r="T1452" i="1"/>
  <c r="T1453" i="1"/>
  <c r="T1454" i="1"/>
  <c r="T1455" i="1"/>
  <c r="T1456" i="1"/>
  <c r="T1457" i="1"/>
  <c r="T1458" i="1"/>
  <c r="T1459" i="1"/>
  <c r="T1460" i="1"/>
  <c r="T1461" i="1"/>
  <c r="T1462" i="1"/>
  <c r="T1463" i="1"/>
  <c r="T1464" i="1"/>
  <c r="T1465" i="1"/>
  <c r="T1466" i="1"/>
  <c r="T1467" i="1"/>
  <c r="T1468" i="1"/>
  <c r="T1469" i="1"/>
  <c r="T1470" i="1"/>
  <c r="T1471" i="1"/>
  <c r="T1472" i="1"/>
  <c r="T1473" i="1"/>
  <c r="T1474" i="1"/>
  <c r="T1475" i="1"/>
  <c r="T1476" i="1"/>
  <c r="T1477" i="1"/>
  <c r="T1478" i="1"/>
  <c r="T1479" i="1"/>
  <c r="T1480" i="1"/>
  <c r="T1481" i="1"/>
  <c r="T1482" i="1"/>
  <c r="T1483" i="1"/>
  <c r="T1484" i="1"/>
  <c r="T1485" i="1"/>
  <c r="T1486" i="1"/>
  <c r="T1487" i="1"/>
  <c r="T1488" i="1"/>
  <c r="T1489" i="1"/>
  <c r="T1490" i="1"/>
  <c r="T1491" i="1"/>
  <c r="T1492" i="1"/>
  <c r="T1493" i="1"/>
  <c r="T1494" i="1"/>
  <c r="T1495" i="1"/>
  <c r="T1496" i="1"/>
  <c r="T1497" i="1"/>
  <c r="T1498" i="1"/>
  <c r="T1499" i="1"/>
  <c r="T1500" i="1"/>
  <c r="T1501" i="1"/>
  <c r="T1502" i="1"/>
  <c r="T1503" i="1"/>
  <c r="T1504" i="1"/>
  <c r="T1505" i="1"/>
  <c r="T1506" i="1"/>
  <c r="T1507" i="1"/>
  <c r="T1508" i="1"/>
  <c r="T1509" i="1"/>
  <c r="T1510" i="1"/>
  <c r="T1511" i="1"/>
  <c r="T1512" i="1"/>
  <c r="T1513" i="1"/>
  <c r="T1514" i="1"/>
  <c r="T1515" i="1"/>
  <c r="T1516" i="1"/>
  <c r="T1517" i="1"/>
  <c r="T1518" i="1"/>
  <c r="T1519" i="1"/>
  <c r="T1520" i="1"/>
  <c r="T1521" i="1"/>
  <c r="T1522" i="1"/>
  <c r="T1523" i="1"/>
  <c r="T1524" i="1"/>
  <c r="T1525" i="1"/>
  <c r="T1526" i="1"/>
  <c r="T1527" i="1"/>
  <c r="T1528" i="1"/>
  <c r="T1529" i="1"/>
  <c r="T1530" i="1"/>
  <c r="T1531" i="1"/>
  <c r="T1532" i="1"/>
  <c r="T1533" i="1"/>
  <c r="T1534" i="1"/>
  <c r="T1535" i="1"/>
  <c r="T1536" i="1"/>
  <c r="T1537" i="1"/>
  <c r="T1538" i="1"/>
  <c r="T1539" i="1"/>
  <c r="T1540" i="1"/>
  <c r="T1541" i="1"/>
  <c r="T1542" i="1"/>
  <c r="T1543" i="1"/>
  <c r="T1544" i="1"/>
  <c r="T1545" i="1"/>
  <c r="T1546" i="1"/>
  <c r="T1547" i="1"/>
  <c r="T1548" i="1"/>
  <c r="T1549" i="1"/>
  <c r="T1550" i="1"/>
  <c r="T1551" i="1"/>
  <c r="T1552" i="1"/>
  <c r="T1553" i="1"/>
  <c r="T1554" i="1"/>
  <c r="T1555" i="1"/>
  <c r="T1556" i="1"/>
  <c r="T1557" i="1"/>
  <c r="T1558" i="1"/>
  <c r="T1559" i="1"/>
  <c r="T1560" i="1"/>
  <c r="T1561" i="1"/>
  <c r="T1562" i="1"/>
  <c r="T1563" i="1"/>
  <c r="T1564" i="1"/>
  <c r="T1565" i="1"/>
  <c r="T1566" i="1"/>
  <c r="T1567" i="1"/>
  <c r="T1568" i="1"/>
  <c r="T1569" i="1"/>
  <c r="T1570" i="1"/>
  <c r="T1571" i="1"/>
  <c r="T1572" i="1"/>
  <c r="T1573" i="1"/>
  <c r="T1574" i="1"/>
  <c r="T1575" i="1"/>
  <c r="T1576" i="1"/>
  <c r="T1577" i="1"/>
  <c r="T1578" i="1"/>
  <c r="T1579" i="1"/>
  <c r="T1580" i="1"/>
  <c r="T1581" i="1"/>
  <c r="T1582" i="1"/>
  <c r="T1583" i="1"/>
  <c r="T1584" i="1"/>
  <c r="T1585" i="1"/>
  <c r="T1586" i="1"/>
  <c r="T1587" i="1"/>
  <c r="T1588" i="1"/>
  <c r="T1589" i="1"/>
  <c r="T1590" i="1"/>
  <c r="T1591" i="1"/>
  <c r="T1592" i="1"/>
  <c r="T1593" i="1"/>
  <c r="T1594" i="1"/>
  <c r="T1595" i="1"/>
  <c r="T1596" i="1"/>
  <c r="T1597" i="1"/>
  <c r="T1598" i="1"/>
  <c r="T1599" i="1"/>
  <c r="T1600" i="1"/>
  <c r="T1601" i="1"/>
  <c r="T1602" i="1"/>
  <c r="T1603" i="1"/>
  <c r="T1604" i="1"/>
  <c r="T1605" i="1"/>
  <c r="T1606" i="1"/>
  <c r="T1607" i="1"/>
  <c r="T1608" i="1"/>
  <c r="T1609" i="1"/>
  <c r="T1610" i="1"/>
  <c r="T1611" i="1"/>
  <c r="T1612" i="1"/>
  <c r="T1613" i="1"/>
  <c r="T1614" i="1"/>
  <c r="T1615" i="1"/>
  <c r="T1616" i="1"/>
  <c r="T1617" i="1"/>
  <c r="T1618" i="1"/>
  <c r="T1619" i="1"/>
  <c r="T1620" i="1"/>
  <c r="T1621" i="1"/>
  <c r="T1622" i="1"/>
  <c r="T1623" i="1"/>
  <c r="T1624" i="1"/>
  <c r="T1625" i="1"/>
  <c r="T1626" i="1"/>
  <c r="T1627" i="1"/>
  <c r="T1628" i="1"/>
  <c r="T1629" i="1"/>
  <c r="T1630" i="1"/>
  <c r="T1631" i="1"/>
  <c r="T1632" i="1"/>
  <c r="T1633" i="1"/>
  <c r="T1634" i="1"/>
  <c r="T1635" i="1"/>
  <c r="T1636" i="1"/>
  <c r="T1637" i="1"/>
  <c r="T1638" i="1"/>
  <c r="T1639" i="1"/>
  <c r="T1640" i="1"/>
  <c r="T1641" i="1"/>
  <c r="T1642" i="1"/>
  <c r="T1643" i="1"/>
  <c r="T1644" i="1"/>
  <c r="T1645" i="1"/>
  <c r="T1646" i="1"/>
  <c r="T1647" i="1"/>
  <c r="T1648" i="1"/>
  <c r="T1649" i="1"/>
  <c r="T1650" i="1"/>
  <c r="T1651" i="1"/>
  <c r="T1652" i="1"/>
  <c r="T1653" i="1"/>
  <c r="T1654" i="1"/>
  <c r="T1655" i="1"/>
  <c r="T1656" i="1"/>
  <c r="T1657" i="1"/>
  <c r="T1658" i="1"/>
  <c r="T1659" i="1"/>
  <c r="T1660" i="1"/>
  <c r="T1661" i="1"/>
  <c r="T1662" i="1"/>
  <c r="T1663" i="1"/>
  <c r="T7" i="1"/>
  <c r="CT1504" i="1" l="1"/>
  <c r="CU1504" i="1"/>
  <c r="AB7" i="1" l="1"/>
  <c r="S7" i="1"/>
  <c r="S8" i="1" l="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S636" i="1"/>
  <c r="S637" i="1"/>
  <c r="S638" i="1"/>
  <c r="S639"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S681" i="1"/>
  <c r="S682" i="1"/>
  <c r="S683" i="1"/>
  <c r="S684"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S726" i="1"/>
  <c r="S727" i="1"/>
  <c r="S728" i="1"/>
  <c r="S729"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S771" i="1"/>
  <c r="S772" i="1"/>
  <c r="S773" i="1"/>
  <c r="S774"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S816" i="1"/>
  <c r="S817" i="1"/>
  <c r="S818" i="1"/>
  <c r="S819"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S861" i="1"/>
  <c r="S862" i="1"/>
  <c r="S863" i="1"/>
  <c r="S864" i="1"/>
  <c r="S865" i="1"/>
  <c r="S866" i="1"/>
  <c r="S867" i="1"/>
  <c r="S868" i="1"/>
  <c r="S869" i="1"/>
  <c r="S870" i="1"/>
  <c r="S871" i="1"/>
  <c r="S872" i="1"/>
  <c r="S873" i="1"/>
  <c r="S874" i="1"/>
  <c r="S875" i="1"/>
  <c r="S876" i="1"/>
  <c r="S877" i="1"/>
  <c r="S878" i="1"/>
  <c r="S879" i="1"/>
  <c r="S880" i="1"/>
  <c r="S881" i="1"/>
  <c r="S882" i="1"/>
  <c r="S883" i="1"/>
  <c r="S884" i="1"/>
  <c r="S885" i="1"/>
  <c r="S886" i="1"/>
  <c r="S887" i="1"/>
  <c r="S888" i="1"/>
  <c r="S889" i="1"/>
  <c r="S890" i="1"/>
  <c r="S891" i="1"/>
  <c r="S892" i="1"/>
  <c r="S893" i="1"/>
  <c r="S894" i="1"/>
  <c r="S895" i="1"/>
  <c r="S896" i="1"/>
  <c r="S897" i="1"/>
  <c r="S898" i="1"/>
  <c r="S899" i="1"/>
  <c r="S900" i="1"/>
  <c r="S901" i="1"/>
  <c r="S902" i="1"/>
  <c r="S903" i="1"/>
  <c r="S904" i="1"/>
  <c r="S905" i="1"/>
  <c r="S906" i="1"/>
  <c r="S907" i="1"/>
  <c r="S908" i="1"/>
  <c r="S909" i="1"/>
  <c r="S910" i="1"/>
  <c r="S911" i="1"/>
  <c r="S912" i="1"/>
  <c r="S913" i="1"/>
  <c r="S914" i="1"/>
  <c r="S915" i="1"/>
  <c r="S916" i="1"/>
  <c r="S917" i="1"/>
  <c r="S918" i="1"/>
  <c r="S919" i="1"/>
  <c r="S920" i="1"/>
  <c r="S921" i="1"/>
  <c r="S922" i="1"/>
  <c r="S923" i="1"/>
  <c r="S924" i="1"/>
  <c r="S925" i="1"/>
  <c r="S926" i="1"/>
  <c r="S927" i="1"/>
  <c r="S928" i="1"/>
  <c r="S929" i="1"/>
  <c r="S930" i="1"/>
  <c r="S931" i="1"/>
  <c r="S932" i="1"/>
  <c r="S933" i="1"/>
  <c r="S934" i="1"/>
  <c r="S935" i="1"/>
  <c r="S936" i="1"/>
  <c r="S937" i="1"/>
  <c r="S938" i="1"/>
  <c r="S939" i="1"/>
  <c r="S940" i="1"/>
  <c r="S941" i="1"/>
  <c r="S942" i="1"/>
  <c r="S943" i="1"/>
  <c r="S944" i="1"/>
  <c r="S945" i="1"/>
  <c r="S946" i="1"/>
  <c r="S947" i="1"/>
  <c r="S948" i="1"/>
  <c r="S949" i="1"/>
  <c r="S950" i="1"/>
  <c r="S951" i="1"/>
  <c r="S952" i="1"/>
  <c r="S953" i="1"/>
  <c r="S954" i="1"/>
  <c r="S955" i="1"/>
  <c r="S956" i="1"/>
  <c r="S957" i="1"/>
  <c r="S958" i="1"/>
  <c r="S959" i="1"/>
  <c r="S960" i="1"/>
  <c r="S961" i="1"/>
  <c r="S962" i="1"/>
  <c r="S963" i="1"/>
  <c r="S964" i="1"/>
  <c r="S965" i="1"/>
  <c r="S966" i="1"/>
  <c r="S967" i="1"/>
  <c r="S968" i="1"/>
  <c r="S969" i="1"/>
  <c r="S970" i="1"/>
  <c r="S971" i="1"/>
  <c r="S972" i="1"/>
  <c r="S973" i="1"/>
  <c r="S974" i="1"/>
  <c r="S975" i="1"/>
  <c r="S976" i="1"/>
  <c r="S977" i="1"/>
  <c r="S978" i="1"/>
  <c r="S979" i="1"/>
  <c r="S980" i="1"/>
  <c r="S981" i="1"/>
  <c r="S982" i="1"/>
  <c r="S983" i="1"/>
  <c r="S984" i="1"/>
  <c r="S985" i="1"/>
  <c r="S986" i="1"/>
  <c r="S987" i="1"/>
  <c r="S988" i="1"/>
  <c r="S989" i="1"/>
  <c r="S990" i="1"/>
  <c r="S991" i="1"/>
  <c r="S992" i="1"/>
  <c r="S993" i="1"/>
  <c r="S994" i="1"/>
  <c r="S995" i="1"/>
  <c r="S996" i="1"/>
  <c r="S997" i="1"/>
  <c r="S998" i="1"/>
  <c r="S999" i="1"/>
  <c r="S1000" i="1"/>
  <c r="S1001" i="1"/>
  <c r="S1002" i="1"/>
  <c r="S1003" i="1"/>
  <c r="S1004" i="1"/>
  <c r="S1005" i="1"/>
  <c r="S1006" i="1"/>
  <c r="S1007" i="1"/>
  <c r="S1008" i="1"/>
  <c r="S1009" i="1"/>
  <c r="S1010" i="1"/>
  <c r="S1011" i="1"/>
  <c r="S1012" i="1"/>
  <c r="S1013" i="1"/>
  <c r="S1014" i="1"/>
  <c r="S1015" i="1"/>
  <c r="S1016" i="1"/>
  <c r="S1017" i="1"/>
  <c r="S1018" i="1"/>
  <c r="S1019" i="1"/>
  <c r="S1020" i="1"/>
  <c r="S1021" i="1"/>
  <c r="S1022" i="1"/>
  <c r="S1023" i="1"/>
  <c r="S1024" i="1"/>
  <c r="S1025" i="1"/>
  <c r="S1026" i="1"/>
  <c r="S1027" i="1"/>
  <c r="S1028" i="1"/>
  <c r="S1029" i="1"/>
  <c r="S1030" i="1"/>
  <c r="S1031" i="1"/>
  <c r="S1032" i="1"/>
  <c r="S1033" i="1"/>
  <c r="S1034" i="1"/>
  <c r="S1035" i="1"/>
  <c r="S1036" i="1"/>
  <c r="S1037" i="1"/>
  <c r="S1038" i="1"/>
  <c r="S1039" i="1"/>
  <c r="S1040" i="1"/>
  <c r="S1041" i="1"/>
  <c r="S1042" i="1"/>
  <c r="S1043" i="1"/>
  <c r="S1044" i="1"/>
  <c r="S1045" i="1"/>
  <c r="S1046" i="1"/>
  <c r="S1047" i="1"/>
  <c r="S1048" i="1"/>
  <c r="S1049" i="1"/>
  <c r="S1050" i="1"/>
  <c r="S1051" i="1"/>
  <c r="S1052" i="1"/>
  <c r="S1053" i="1"/>
  <c r="S1054" i="1"/>
  <c r="S1055" i="1"/>
  <c r="S1056" i="1"/>
  <c r="S1057" i="1"/>
  <c r="S1058" i="1"/>
  <c r="S1059" i="1"/>
  <c r="S1060" i="1"/>
  <c r="S1061" i="1"/>
  <c r="S1062" i="1"/>
  <c r="S1063" i="1"/>
  <c r="S1064" i="1"/>
  <c r="S1065" i="1"/>
  <c r="S1066" i="1"/>
  <c r="S1067" i="1"/>
  <c r="S1068" i="1"/>
  <c r="S1069" i="1"/>
  <c r="S1070" i="1"/>
  <c r="S1071" i="1"/>
  <c r="S1072" i="1"/>
  <c r="S1073" i="1"/>
  <c r="S1074" i="1"/>
  <c r="S1075" i="1"/>
  <c r="S1076" i="1"/>
  <c r="S1077" i="1"/>
  <c r="S1078" i="1"/>
  <c r="S1079" i="1"/>
  <c r="S1080" i="1"/>
  <c r="S1081" i="1"/>
  <c r="S1082" i="1"/>
  <c r="S1083" i="1"/>
  <c r="S1084" i="1"/>
  <c r="S1085" i="1"/>
  <c r="S1086" i="1"/>
  <c r="S1087" i="1"/>
  <c r="S1088" i="1"/>
  <c r="S1089" i="1"/>
  <c r="S1090" i="1"/>
  <c r="S1091" i="1"/>
  <c r="S1092" i="1"/>
  <c r="S1093" i="1"/>
  <c r="S1094" i="1"/>
  <c r="S1095" i="1"/>
  <c r="S1096" i="1"/>
  <c r="S1097" i="1"/>
  <c r="S1098" i="1"/>
  <c r="S1099" i="1"/>
  <c r="S1100" i="1"/>
  <c r="S1101" i="1"/>
  <c r="S1102" i="1"/>
  <c r="S1103" i="1"/>
  <c r="S1104" i="1"/>
  <c r="S1105" i="1"/>
  <c r="S1106" i="1"/>
  <c r="S1107" i="1"/>
  <c r="S1108" i="1"/>
  <c r="S1109" i="1"/>
  <c r="S1110" i="1"/>
  <c r="S1111" i="1"/>
  <c r="S1112" i="1"/>
  <c r="S1113" i="1"/>
  <c r="S1114" i="1"/>
  <c r="S1115" i="1"/>
  <c r="S1116" i="1"/>
  <c r="S1117" i="1"/>
  <c r="S1118" i="1"/>
  <c r="S1119" i="1"/>
  <c r="S1120" i="1"/>
  <c r="S1121" i="1"/>
  <c r="S1122" i="1"/>
  <c r="S1123" i="1"/>
  <c r="S1124" i="1"/>
  <c r="S1125" i="1"/>
  <c r="S1126" i="1"/>
  <c r="S1127" i="1"/>
  <c r="S1128" i="1"/>
  <c r="S1129" i="1"/>
  <c r="S1130" i="1"/>
  <c r="S1131" i="1"/>
  <c r="S1132" i="1"/>
  <c r="S1133" i="1"/>
  <c r="S1134" i="1"/>
  <c r="S1135" i="1"/>
  <c r="S1136" i="1"/>
  <c r="S1137" i="1"/>
  <c r="S1138" i="1"/>
  <c r="S1139" i="1"/>
  <c r="S1140" i="1"/>
  <c r="S1141" i="1"/>
  <c r="S1142" i="1"/>
  <c r="S1143" i="1"/>
  <c r="S1144" i="1"/>
  <c r="S1145" i="1"/>
  <c r="S1146" i="1"/>
  <c r="S1147" i="1"/>
  <c r="S1148" i="1"/>
  <c r="S1149" i="1"/>
  <c r="S1150" i="1"/>
  <c r="S1151" i="1"/>
  <c r="S1152" i="1"/>
  <c r="S1153" i="1"/>
  <c r="S1154" i="1"/>
  <c r="S1155" i="1"/>
  <c r="S1156" i="1"/>
  <c r="S1157" i="1"/>
  <c r="S1158" i="1"/>
  <c r="S1159" i="1"/>
  <c r="S1160" i="1"/>
  <c r="S1161" i="1"/>
  <c r="S1162" i="1"/>
  <c r="S1163" i="1"/>
  <c r="S1164" i="1"/>
  <c r="S1165" i="1"/>
  <c r="S1166" i="1"/>
  <c r="S1167" i="1"/>
  <c r="S1168" i="1"/>
  <c r="S1169" i="1"/>
  <c r="S1170" i="1"/>
  <c r="S1171" i="1"/>
  <c r="S1172" i="1"/>
  <c r="S1173" i="1"/>
  <c r="S1174" i="1"/>
  <c r="S1175" i="1"/>
  <c r="S1176" i="1"/>
  <c r="S1177" i="1"/>
  <c r="S1178" i="1"/>
  <c r="S1179" i="1"/>
  <c r="S1180" i="1"/>
  <c r="S1181" i="1"/>
  <c r="S1182" i="1"/>
  <c r="S1183" i="1"/>
  <c r="S1184" i="1"/>
  <c r="S1185" i="1"/>
  <c r="S1186" i="1"/>
  <c r="S1187" i="1"/>
  <c r="S1188" i="1"/>
  <c r="S1189" i="1"/>
  <c r="S1190" i="1"/>
  <c r="S1191" i="1"/>
  <c r="S1192" i="1"/>
  <c r="S1193" i="1"/>
  <c r="S1194" i="1"/>
  <c r="S1195" i="1"/>
  <c r="S1196" i="1"/>
  <c r="S1197" i="1"/>
  <c r="S1198" i="1"/>
  <c r="S1199" i="1"/>
  <c r="S1200" i="1"/>
  <c r="S1201" i="1"/>
  <c r="S1202" i="1"/>
  <c r="S1203" i="1"/>
  <c r="S1204" i="1"/>
  <c r="S1205" i="1"/>
  <c r="S1206" i="1"/>
  <c r="S1207" i="1"/>
  <c r="S1208" i="1"/>
  <c r="S1209" i="1"/>
  <c r="S1210" i="1"/>
  <c r="S1211" i="1"/>
  <c r="S1212" i="1"/>
  <c r="S1213" i="1"/>
  <c r="S1214" i="1"/>
  <c r="S1215" i="1"/>
  <c r="S1216" i="1"/>
  <c r="S1217" i="1"/>
  <c r="S1218" i="1"/>
  <c r="S1219" i="1"/>
  <c r="S1220" i="1"/>
  <c r="S1221" i="1"/>
  <c r="S1222" i="1"/>
  <c r="S1223" i="1"/>
  <c r="S1224" i="1"/>
  <c r="S1225" i="1"/>
  <c r="S1226" i="1"/>
  <c r="S1227" i="1"/>
  <c r="S1228" i="1"/>
  <c r="S1229" i="1"/>
  <c r="S1230" i="1"/>
  <c r="S1231" i="1"/>
  <c r="S1232" i="1"/>
  <c r="S1233" i="1"/>
  <c r="S1234" i="1"/>
  <c r="S1235" i="1"/>
  <c r="S1236" i="1"/>
  <c r="S1237" i="1"/>
  <c r="S1238" i="1"/>
  <c r="S1239" i="1"/>
  <c r="S1240" i="1"/>
  <c r="S1241" i="1"/>
  <c r="S1242" i="1"/>
  <c r="S1243" i="1"/>
  <c r="S1244" i="1"/>
  <c r="S1245" i="1"/>
  <c r="S1246" i="1"/>
  <c r="S1247" i="1"/>
  <c r="S1248" i="1"/>
  <c r="S1249" i="1"/>
  <c r="S1250" i="1"/>
  <c r="S1251" i="1"/>
  <c r="S1252" i="1"/>
  <c r="S1253" i="1"/>
  <c r="S1254" i="1"/>
  <c r="S1255" i="1"/>
  <c r="S1256" i="1"/>
  <c r="S1257" i="1"/>
  <c r="S1258" i="1"/>
  <c r="S1259" i="1"/>
  <c r="S1260" i="1"/>
  <c r="S1261" i="1"/>
  <c r="S1262" i="1"/>
  <c r="S1263" i="1"/>
  <c r="S1264" i="1"/>
  <c r="S1265" i="1"/>
  <c r="S1266" i="1"/>
  <c r="S1267" i="1"/>
  <c r="S1268" i="1"/>
  <c r="S1269" i="1"/>
  <c r="S1270" i="1"/>
  <c r="S1271" i="1"/>
  <c r="S1272" i="1"/>
  <c r="S1273" i="1"/>
  <c r="S1274" i="1"/>
  <c r="S1275" i="1"/>
  <c r="S1276" i="1"/>
  <c r="S1277" i="1"/>
  <c r="S1278" i="1"/>
  <c r="S1279" i="1"/>
  <c r="S1280" i="1"/>
  <c r="S1281" i="1"/>
  <c r="S1282" i="1"/>
  <c r="S1283" i="1"/>
  <c r="S1284" i="1"/>
  <c r="S1285" i="1"/>
  <c r="S1286" i="1"/>
  <c r="S1287" i="1"/>
  <c r="S1288" i="1"/>
  <c r="S1289" i="1"/>
  <c r="S1290" i="1"/>
  <c r="S1291" i="1"/>
  <c r="S1292" i="1"/>
  <c r="S1293" i="1"/>
  <c r="S1294" i="1"/>
  <c r="S1295" i="1"/>
  <c r="S1296" i="1"/>
  <c r="S1297" i="1"/>
  <c r="S1298" i="1"/>
  <c r="S1299" i="1"/>
  <c r="S1300" i="1"/>
  <c r="S1301" i="1"/>
  <c r="S1302" i="1"/>
  <c r="S1303" i="1"/>
  <c r="S1304" i="1"/>
  <c r="S1305" i="1"/>
  <c r="S1306" i="1"/>
  <c r="S1307" i="1"/>
  <c r="S1308" i="1"/>
  <c r="S1309" i="1"/>
  <c r="S1310" i="1"/>
  <c r="S1311" i="1"/>
  <c r="S1312" i="1"/>
  <c r="S1313" i="1"/>
  <c r="S1314" i="1"/>
  <c r="S1315" i="1"/>
  <c r="S1316" i="1"/>
  <c r="S1317" i="1"/>
  <c r="S1318" i="1"/>
  <c r="S1319" i="1"/>
  <c r="S1320" i="1"/>
  <c r="S1321" i="1"/>
  <c r="S1322" i="1"/>
  <c r="S1323" i="1"/>
  <c r="S1324" i="1"/>
  <c r="S1325" i="1"/>
  <c r="S1326" i="1"/>
  <c r="S1327" i="1"/>
  <c r="S1328" i="1"/>
  <c r="S1329" i="1"/>
  <c r="S1330" i="1"/>
  <c r="S1331" i="1"/>
  <c r="S1332" i="1"/>
  <c r="S1333" i="1"/>
  <c r="S1334" i="1"/>
  <c r="S1335" i="1"/>
  <c r="S1336" i="1"/>
  <c r="S1337" i="1"/>
  <c r="S1338" i="1"/>
  <c r="S1339" i="1"/>
  <c r="S1340" i="1"/>
  <c r="S1341" i="1"/>
  <c r="S1342" i="1"/>
  <c r="S1343" i="1"/>
  <c r="S1344" i="1"/>
  <c r="S1345" i="1"/>
  <c r="S1346" i="1"/>
  <c r="S1347" i="1"/>
  <c r="S1348" i="1"/>
  <c r="S1349" i="1"/>
  <c r="S1350" i="1"/>
  <c r="S1351" i="1"/>
  <c r="S1352" i="1"/>
  <c r="S1353" i="1"/>
  <c r="S1354" i="1"/>
  <c r="S1355" i="1"/>
  <c r="S1356" i="1"/>
  <c r="S1357" i="1"/>
  <c r="S1358" i="1"/>
  <c r="S1359" i="1"/>
  <c r="S1360" i="1"/>
  <c r="S1361" i="1"/>
  <c r="S1362" i="1"/>
  <c r="S1363" i="1"/>
  <c r="S1364" i="1"/>
  <c r="S1365" i="1"/>
  <c r="S1366" i="1"/>
  <c r="S1367" i="1"/>
  <c r="S1368" i="1"/>
  <c r="S1369" i="1"/>
  <c r="S1370" i="1"/>
  <c r="S1371" i="1"/>
  <c r="S1372" i="1"/>
  <c r="S1373" i="1"/>
  <c r="S1374" i="1"/>
  <c r="S1375" i="1"/>
  <c r="S1376" i="1"/>
  <c r="S1377" i="1"/>
  <c r="S1378" i="1"/>
  <c r="S1379" i="1"/>
  <c r="S1380" i="1"/>
  <c r="S1381" i="1"/>
  <c r="S1382" i="1"/>
  <c r="S1383" i="1"/>
  <c r="S1384" i="1"/>
  <c r="S1385" i="1"/>
  <c r="S1386" i="1"/>
  <c r="S1387" i="1"/>
  <c r="S1388" i="1"/>
  <c r="S1389" i="1"/>
  <c r="S1390" i="1"/>
  <c r="S1391" i="1"/>
  <c r="S1392" i="1"/>
  <c r="S1393" i="1"/>
  <c r="S1394" i="1"/>
  <c r="S1395" i="1"/>
  <c r="S1396" i="1"/>
  <c r="S1397" i="1"/>
  <c r="S1398" i="1"/>
  <c r="S1399" i="1"/>
  <c r="S1400" i="1"/>
  <c r="S1401" i="1"/>
  <c r="S1402" i="1"/>
  <c r="S1403" i="1"/>
  <c r="S1404" i="1"/>
  <c r="S1405" i="1"/>
  <c r="S1406" i="1"/>
  <c r="S1407" i="1"/>
  <c r="S1408" i="1"/>
  <c r="S1409" i="1"/>
  <c r="S1410" i="1"/>
  <c r="S1411" i="1"/>
  <c r="S1412" i="1"/>
  <c r="S1413" i="1"/>
  <c r="S1414" i="1"/>
  <c r="S1415" i="1"/>
  <c r="S1416" i="1"/>
  <c r="S1417" i="1"/>
  <c r="S1418" i="1"/>
  <c r="S1419" i="1"/>
  <c r="S1420" i="1"/>
  <c r="S1421" i="1"/>
  <c r="S1422" i="1"/>
  <c r="S1423" i="1"/>
  <c r="S1424" i="1"/>
  <c r="S1425" i="1"/>
  <c r="S1426" i="1"/>
  <c r="S1427" i="1"/>
  <c r="S1428" i="1"/>
  <c r="S1429" i="1"/>
  <c r="S1430" i="1"/>
  <c r="S1431" i="1"/>
  <c r="S1432" i="1"/>
  <c r="S1433" i="1"/>
  <c r="S1434" i="1"/>
  <c r="S1435" i="1"/>
  <c r="S1436" i="1"/>
  <c r="S1437" i="1"/>
  <c r="S1438" i="1"/>
  <c r="S1439" i="1"/>
  <c r="S1440" i="1"/>
  <c r="S1441" i="1"/>
  <c r="S1442" i="1"/>
  <c r="S1443" i="1"/>
  <c r="S1444" i="1"/>
  <c r="S1445" i="1"/>
  <c r="S1446" i="1"/>
  <c r="S1447" i="1"/>
  <c r="S1448" i="1"/>
  <c r="S1449" i="1"/>
  <c r="S1450" i="1"/>
  <c r="S1451" i="1"/>
  <c r="S1452" i="1"/>
  <c r="S1453" i="1"/>
  <c r="S1454" i="1"/>
  <c r="S1455" i="1"/>
  <c r="S1456" i="1"/>
  <c r="S1457" i="1"/>
  <c r="S1458" i="1"/>
  <c r="S1459" i="1"/>
  <c r="S1460" i="1"/>
  <c r="S1461" i="1"/>
  <c r="S1462" i="1"/>
  <c r="S1463" i="1"/>
  <c r="S1464" i="1"/>
  <c r="S1465" i="1"/>
  <c r="S1466" i="1"/>
  <c r="S1467" i="1"/>
  <c r="S1468" i="1"/>
  <c r="S1469" i="1"/>
  <c r="S1470" i="1"/>
  <c r="S1471" i="1"/>
  <c r="S1472" i="1"/>
  <c r="S1473" i="1"/>
  <c r="S1474" i="1"/>
  <c r="S1475" i="1"/>
  <c r="S1476" i="1"/>
  <c r="S1477" i="1"/>
  <c r="S1478" i="1"/>
  <c r="S1479" i="1"/>
  <c r="S1480" i="1"/>
  <c r="S1481" i="1"/>
  <c r="S1482" i="1"/>
  <c r="S1483" i="1"/>
  <c r="S1484" i="1"/>
  <c r="S1485" i="1"/>
  <c r="S1486" i="1"/>
  <c r="S1487" i="1"/>
  <c r="S1488" i="1"/>
  <c r="S1489" i="1"/>
  <c r="S1490" i="1"/>
  <c r="S1491" i="1"/>
  <c r="S1492" i="1"/>
  <c r="S1493" i="1"/>
  <c r="S1494" i="1"/>
  <c r="S1495" i="1"/>
  <c r="S1496" i="1"/>
  <c r="S1497" i="1"/>
  <c r="S1498" i="1"/>
  <c r="S1499" i="1"/>
  <c r="S1500" i="1"/>
  <c r="S1501" i="1"/>
  <c r="S1502" i="1"/>
  <c r="S1503" i="1"/>
  <c r="S1504" i="1"/>
  <c r="S1505" i="1"/>
  <c r="S1506" i="1"/>
  <c r="S1507" i="1"/>
  <c r="S1508" i="1"/>
  <c r="S1509" i="1"/>
  <c r="S1510" i="1"/>
  <c r="S1511" i="1"/>
  <c r="S1512" i="1"/>
  <c r="S1513" i="1"/>
  <c r="S1514" i="1"/>
  <c r="S1515" i="1"/>
  <c r="S1516" i="1"/>
  <c r="S1517" i="1"/>
  <c r="S1518" i="1"/>
  <c r="S1519" i="1"/>
  <c r="S1520" i="1"/>
  <c r="S1521" i="1"/>
  <c r="S1522" i="1"/>
  <c r="S1523" i="1"/>
  <c r="S1524" i="1"/>
  <c r="S1525" i="1"/>
  <c r="S1526" i="1"/>
  <c r="S1527" i="1"/>
  <c r="S1528" i="1"/>
  <c r="S1529" i="1"/>
  <c r="S1530" i="1"/>
  <c r="S1531" i="1"/>
  <c r="S1532" i="1"/>
  <c r="S1533" i="1"/>
  <c r="S1534" i="1"/>
  <c r="S1535" i="1"/>
  <c r="S1536" i="1"/>
  <c r="S1537" i="1"/>
  <c r="S1538" i="1"/>
  <c r="S1539" i="1"/>
  <c r="S1540" i="1"/>
  <c r="S1541" i="1"/>
  <c r="S1542" i="1"/>
  <c r="S1543" i="1"/>
  <c r="S1544" i="1"/>
  <c r="S1545" i="1"/>
  <c r="S1546" i="1"/>
  <c r="S1547" i="1"/>
  <c r="S1548" i="1"/>
  <c r="S1549" i="1"/>
  <c r="S1550" i="1"/>
  <c r="S1551" i="1"/>
  <c r="S1552" i="1"/>
  <c r="S1553" i="1"/>
  <c r="S1554" i="1"/>
  <c r="S1555" i="1"/>
  <c r="S1556" i="1"/>
  <c r="S1557" i="1"/>
  <c r="S1558" i="1"/>
  <c r="S1559" i="1"/>
  <c r="S1560" i="1"/>
  <c r="S1561" i="1"/>
  <c r="S1562" i="1"/>
  <c r="S1563" i="1"/>
  <c r="S1564" i="1"/>
  <c r="S1565" i="1"/>
  <c r="S1566" i="1"/>
  <c r="S1567" i="1"/>
  <c r="S1568" i="1"/>
  <c r="S1569" i="1"/>
  <c r="S1570" i="1"/>
  <c r="S1571" i="1"/>
  <c r="S1572" i="1"/>
  <c r="S1573" i="1"/>
  <c r="S1574" i="1"/>
  <c r="S1575" i="1"/>
  <c r="S1576" i="1"/>
  <c r="S1577" i="1"/>
  <c r="S1578" i="1"/>
  <c r="S1579" i="1"/>
  <c r="S1580" i="1"/>
  <c r="S1581" i="1"/>
  <c r="S1582" i="1"/>
  <c r="S1583" i="1"/>
  <c r="S1584" i="1"/>
  <c r="S1585" i="1"/>
  <c r="S1586" i="1"/>
  <c r="S1587" i="1"/>
  <c r="S1588" i="1"/>
  <c r="S1589" i="1"/>
  <c r="S1590" i="1"/>
  <c r="S1591" i="1"/>
  <c r="S1592" i="1"/>
  <c r="S1593" i="1"/>
  <c r="S1594" i="1"/>
  <c r="S1595" i="1"/>
  <c r="S1596" i="1"/>
  <c r="S1597" i="1"/>
  <c r="S1598" i="1"/>
  <c r="S1599" i="1"/>
  <c r="S1600" i="1"/>
  <c r="S1601" i="1"/>
  <c r="S1602" i="1"/>
  <c r="S1603" i="1"/>
  <c r="S1604" i="1"/>
  <c r="S1605" i="1"/>
  <c r="S1606" i="1"/>
  <c r="S1607" i="1"/>
  <c r="S1608" i="1"/>
  <c r="S1609" i="1"/>
  <c r="S1610" i="1"/>
  <c r="S1611" i="1"/>
  <c r="S1612" i="1"/>
  <c r="S1613" i="1"/>
  <c r="S1614" i="1"/>
  <c r="S1615" i="1"/>
  <c r="S1616" i="1"/>
  <c r="S1617" i="1"/>
  <c r="S1618" i="1"/>
  <c r="S1619" i="1"/>
  <c r="S1620" i="1"/>
  <c r="S1621" i="1"/>
  <c r="S1622" i="1"/>
  <c r="S1623" i="1"/>
  <c r="S1624" i="1"/>
  <c r="S1625" i="1"/>
  <c r="S1626" i="1"/>
  <c r="S1627" i="1"/>
  <c r="S1628" i="1"/>
  <c r="S1629" i="1"/>
  <c r="S1630" i="1"/>
  <c r="S1631" i="1"/>
  <c r="S1632" i="1"/>
  <c r="S1633" i="1"/>
  <c r="S1634" i="1"/>
  <c r="S1635" i="1"/>
  <c r="S1636" i="1"/>
  <c r="S1637" i="1"/>
  <c r="S1638" i="1"/>
  <c r="S1639" i="1"/>
  <c r="S1640" i="1"/>
  <c r="S1641" i="1"/>
  <c r="S1642" i="1"/>
  <c r="S1643" i="1"/>
  <c r="S1644" i="1"/>
  <c r="S1645" i="1"/>
  <c r="S1646" i="1"/>
  <c r="S1647" i="1"/>
  <c r="S1648" i="1"/>
  <c r="S1649" i="1"/>
  <c r="S1650" i="1"/>
  <c r="S1651" i="1"/>
  <c r="S1652" i="1"/>
  <c r="S1653" i="1"/>
  <c r="S1654" i="1"/>
  <c r="S1655" i="1"/>
  <c r="S1656" i="1"/>
  <c r="S1657" i="1"/>
  <c r="S1658" i="1"/>
  <c r="S1659" i="1"/>
  <c r="S1660" i="1"/>
  <c r="S1661" i="1"/>
  <c r="S1662" i="1"/>
  <c r="S1663" i="1"/>
  <c r="AB8" i="1" l="1"/>
  <c r="AB9" i="1"/>
  <c r="AB10" i="1"/>
  <c r="AB11" i="1"/>
  <c r="AB12" i="1"/>
  <c r="AB13" i="1"/>
  <c r="AB14" i="1" l="1"/>
  <c r="AB15" i="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AB251" i="1"/>
  <c r="AB252" i="1"/>
  <c r="AB253" i="1"/>
  <c r="AB254" i="1"/>
  <c r="AB255" i="1"/>
  <c r="AB256" i="1"/>
  <c r="AB257" i="1"/>
  <c r="AB258" i="1"/>
  <c r="AB259" i="1"/>
  <c r="AB260" i="1"/>
  <c r="AB261" i="1"/>
  <c r="AB262" i="1"/>
  <c r="AB263" i="1"/>
  <c r="AB264" i="1"/>
  <c r="AB265" i="1"/>
  <c r="AB266" i="1"/>
  <c r="AB267" i="1"/>
  <c r="AB268" i="1"/>
  <c r="AB269" i="1"/>
  <c r="AB270" i="1"/>
  <c r="AB271" i="1"/>
  <c r="AB272" i="1"/>
  <c r="AB273" i="1"/>
  <c r="AB274" i="1"/>
  <c r="AB275" i="1"/>
  <c r="AB276" i="1"/>
  <c r="AB277" i="1"/>
  <c r="AB278" i="1"/>
  <c r="AB279" i="1"/>
  <c r="AB280" i="1"/>
  <c r="AB281" i="1"/>
  <c r="AB282" i="1"/>
  <c r="AB283" i="1"/>
  <c r="AB284" i="1"/>
  <c r="AB285" i="1"/>
  <c r="AB286" i="1"/>
  <c r="AB287" i="1"/>
  <c r="AB288" i="1"/>
  <c r="AB289" i="1"/>
  <c r="AB290" i="1"/>
  <c r="AB291" i="1"/>
  <c r="AB292" i="1"/>
  <c r="AB293" i="1"/>
  <c r="AB294" i="1"/>
  <c r="AB295" i="1"/>
  <c r="AB296" i="1"/>
  <c r="AB297" i="1"/>
  <c r="AB298" i="1"/>
  <c r="AB299" i="1"/>
  <c r="AB300" i="1"/>
  <c r="AB301" i="1"/>
  <c r="AB302" i="1"/>
  <c r="AB303" i="1"/>
  <c r="AB304" i="1"/>
  <c r="AB305" i="1"/>
  <c r="AB306" i="1"/>
  <c r="AB307" i="1"/>
  <c r="AB308" i="1"/>
  <c r="AB309" i="1"/>
  <c r="AB310" i="1"/>
  <c r="AB311" i="1"/>
  <c r="AB312" i="1"/>
  <c r="AB313" i="1"/>
  <c r="AB314" i="1"/>
  <c r="AB315" i="1"/>
  <c r="AB316" i="1"/>
  <c r="AB317" i="1"/>
  <c r="AB318" i="1"/>
  <c r="AB319"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357" i="1"/>
  <c r="AB358" i="1"/>
  <c r="AB359" i="1"/>
  <c r="AB360" i="1"/>
  <c r="AB361" i="1"/>
  <c r="AB362" i="1"/>
  <c r="AB363" i="1"/>
  <c r="AB364" i="1"/>
  <c r="AB365" i="1"/>
  <c r="AB366" i="1"/>
  <c r="AB367" i="1"/>
  <c r="AB368" i="1"/>
  <c r="AB369" i="1"/>
  <c r="AB370" i="1"/>
  <c r="AB371" i="1"/>
  <c r="AB372" i="1"/>
  <c r="AB373" i="1"/>
  <c r="AB374" i="1"/>
  <c r="AB375" i="1"/>
  <c r="AB376" i="1"/>
  <c r="AB377" i="1"/>
  <c r="AB378" i="1"/>
  <c r="AB379" i="1"/>
  <c r="AB380" i="1"/>
  <c r="AB381" i="1"/>
  <c r="AB382" i="1"/>
  <c r="AB383" i="1"/>
  <c r="AB384" i="1"/>
  <c r="AB385"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419" i="1"/>
  <c r="AB420" i="1"/>
  <c r="AB421" i="1"/>
  <c r="AB422" i="1"/>
  <c r="AB423" i="1"/>
  <c r="AB424" i="1"/>
  <c r="AB425" i="1"/>
  <c r="AB426"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459" i="1"/>
  <c r="AB460" i="1"/>
  <c r="AB461" i="1"/>
  <c r="AB462" i="1"/>
  <c r="AB463" i="1"/>
  <c r="AB464" i="1"/>
  <c r="AB465" i="1"/>
  <c r="AB466" i="1"/>
  <c r="AB467" i="1"/>
  <c r="AB468" i="1"/>
  <c r="AB469"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540" i="1"/>
  <c r="AB541" i="1"/>
  <c r="AB542" i="1"/>
  <c r="AB543" i="1"/>
  <c r="AB544" i="1"/>
  <c r="AB545" i="1"/>
  <c r="AB546" i="1"/>
  <c r="AB547" i="1"/>
  <c r="AB548" i="1"/>
  <c r="AB549" i="1"/>
  <c r="AB550" i="1"/>
  <c r="AB551" i="1"/>
  <c r="AB552" i="1"/>
  <c r="AB553" i="1"/>
  <c r="AB554" i="1"/>
  <c r="AB555" i="1"/>
  <c r="AB556" i="1"/>
  <c r="AB557" i="1"/>
  <c r="AB558" i="1"/>
  <c r="AB559" i="1"/>
  <c r="AB560" i="1"/>
  <c r="AB561" i="1"/>
  <c r="AB562" i="1"/>
  <c r="AB563" i="1"/>
  <c r="AB564" i="1"/>
  <c r="AB565" i="1"/>
  <c r="AB566" i="1"/>
  <c r="AB567" i="1"/>
  <c r="AB568" i="1"/>
  <c r="AB569" i="1"/>
  <c r="AB570" i="1"/>
  <c r="AB571" i="1"/>
  <c r="AB572" i="1"/>
  <c r="AB573" i="1"/>
  <c r="AB574" i="1"/>
  <c r="AB575" i="1"/>
  <c r="AB576" i="1"/>
  <c r="AB577" i="1"/>
  <c r="AB578" i="1"/>
  <c r="AB579" i="1"/>
  <c r="AB580" i="1"/>
  <c r="AB581" i="1"/>
  <c r="AB582" i="1"/>
  <c r="AB583" i="1"/>
  <c r="AB584" i="1"/>
  <c r="AB585" i="1"/>
  <c r="AB586" i="1"/>
  <c r="AB587" i="1"/>
  <c r="AB588" i="1"/>
  <c r="AB589" i="1"/>
  <c r="AB590" i="1"/>
  <c r="AB591" i="1"/>
  <c r="AB592" i="1"/>
  <c r="AB593" i="1"/>
  <c r="AB594" i="1"/>
  <c r="AB595" i="1"/>
  <c r="AB596" i="1"/>
  <c r="AB597" i="1"/>
  <c r="AB598" i="1"/>
  <c r="AB599" i="1"/>
  <c r="AB600" i="1"/>
  <c r="AB601" i="1"/>
  <c r="AB602" i="1"/>
  <c r="AB603" i="1"/>
  <c r="AB604" i="1"/>
  <c r="AB605" i="1"/>
  <c r="AB606" i="1"/>
  <c r="AB607" i="1"/>
  <c r="AB608" i="1"/>
  <c r="AB609" i="1"/>
  <c r="AB610" i="1"/>
  <c r="AB611" i="1"/>
  <c r="AB612" i="1"/>
  <c r="AB613" i="1"/>
  <c r="AB614" i="1"/>
  <c r="AB615" i="1"/>
  <c r="AB616" i="1"/>
  <c r="AB617" i="1"/>
  <c r="AB618" i="1"/>
  <c r="AB619" i="1"/>
  <c r="AB620" i="1"/>
  <c r="AB621" i="1"/>
  <c r="AB622" i="1"/>
  <c r="AB623" i="1"/>
  <c r="AB624" i="1"/>
  <c r="AB625" i="1"/>
  <c r="AB626" i="1"/>
  <c r="AB627" i="1"/>
  <c r="AB628" i="1"/>
  <c r="AB629" i="1"/>
  <c r="AB630" i="1"/>
  <c r="AB631" i="1"/>
  <c r="AB632" i="1"/>
  <c r="AB633" i="1"/>
  <c r="AB634" i="1"/>
  <c r="AB635" i="1"/>
  <c r="AB636" i="1"/>
  <c r="AB637" i="1"/>
  <c r="AB638" i="1"/>
  <c r="AB639" i="1"/>
  <c r="AB640" i="1"/>
  <c r="AB641" i="1"/>
  <c r="AB642" i="1"/>
  <c r="AB643" i="1"/>
  <c r="AB644" i="1"/>
  <c r="AB645" i="1"/>
  <c r="AB646" i="1"/>
  <c r="AB647" i="1"/>
  <c r="AB648" i="1"/>
  <c r="AB649" i="1"/>
  <c r="AB650" i="1"/>
  <c r="AB651" i="1"/>
  <c r="AB652" i="1"/>
  <c r="AB653" i="1"/>
  <c r="AB654" i="1"/>
  <c r="AB655"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688" i="1"/>
  <c r="AB689" i="1"/>
  <c r="AB690" i="1"/>
  <c r="AB691" i="1"/>
  <c r="AB692" i="1"/>
  <c r="AB693" i="1"/>
  <c r="AB694" i="1"/>
  <c r="AB695" i="1"/>
  <c r="AB696" i="1"/>
  <c r="AB697" i="1"/>
  <c r="AB698" i="1"/>
  <c r="AB699" i="1"/>
  <c r="AB700" i="1"/>
  <c r="AB701" i="1"/>
  <c r="AB702" i="1"/>
  <c r="AB703" i="1"/>
  <c r="AB704" i="1"/>
  <c r="AB705" i="1"/>
  <c r="AB706" i="1"/>
  <c r="AB707" i="1"/>
  <c r="AB708" i="1"/>
  <c r="AB709" i="1"/>
  <c r="AB710" i="1"/>
  <c r="AB711" i="1"/>
  <c r="AB712" i="1"/>
  <c r="AB713" i="1"/>
  <c r="AB714" i="1"/>
  <c r="AB715" i="1"/>
  <c r="AB716" i="1"/>
  <c r="AB717" i="1"/>
  <c r="AB718" i="1"/>
  <c r="AB719" i="1"/>
  <c r="AB720" i="1"/>
  <c r="AB721" i="1"/>
  <c r="AB722" i="1"/>
  <c r="AB723" i="1"/>
  <c r="AB724" i="1"/>
  <c r="AB725" i="1"/>
  <c r="AB726" i="1"/>
  <c r="AB727" i="1"/>
  <c r="AB728" i="1"/>
  <c r="AB729" i="1"/>
  <c r="AB730" i="1"/>
  <c r="AB731" i="1"/>
  <c r="AB732" i="1"/>
  <c r="AB733" i="1"/>
  <c r="AB734" i="1"/>
  <c r="AB735" i="1"/>
  <c r="AB736" i="1"/>
  <c r="AB737" i="1"/>
  <c r="AB738" i="1"/>
  <c r="AB739" i="1"/>
  <c r="AB740" i="1"/>
  <c r="AB741" i="1"/>
  <c r="AB742" i="1"/>
  <c r="AB743" i="1"/>
  <c r="AB744" i="1"/>
  <c r="AB745" i="1"/>
  <c r="AB746" i="1"/>
  <c r="AB747" i="1"/>
  <c r="AB748" i="1"/>
  <c r="AB749" i="1"/>
  <c r="AB750" i="1"/>
  <c r="AB751" i="1"/>
  <c r="AB752" i="1"/>
  <c r="AB753" i="1"/>
  <c r="AB754" i="1"/>
  <c r="AB755" i="1"/>
  <c r="AB756" i="1"/>
  <c r="AB757" i="1"/>
  <c r="AB758" i="1"/>
  <c r="AB759" i="1"/>
  <c r="AB760" i="1"/>
  <c r="AB761" i="1"/>
  <c r="AB762" i="1"/>
  <c r="AB763" i="1"/>
  <c r="AB764" i="1"/>
  <c r="AB765" i="1"/>
  <c r="AB766" i="1"/>
  <c r="AB767" i="1"/>
  <c r="AB768" i="1"/>
  <c r="AB769" i="1"/>
  <c r="AB770" i="1"/>
  <c r="AB771" i="1"/>
  <c r="AB772" i="1"/>
  <c r="AB773" i="1"/>
  <c r="AB774" i="1"/>
  <c r="AB775" i="1"/>
  <c r="AB776" i="1"/>
  <c r="AB777" i="1"/>
  <c r="AB778" i="1"/>
  <c r="AB779" i="1"/>
  <c r="AB780" i="1"/>
  <c r="AB781" i="1"/>
  <c r="AB782" i="1"/>
  <c r="AB783" i="1"/>
  <c r="AB784" i="1"/>
  <c r="AB785" i="1"/>
  <c r="AB786" i="1"/>
  <c r="AB787" i="1"/>
  <c r="AB788" i="1"/>
  <c r="AB789" i="1"/>
  <c r="AB790" i="1"/>
  <c r="AB791" i="1"/>
  <c r="AB792" i="1"/>
  <c r="AB793" i="1"/>
  <c r="AB794" i="1"/>
  <c r="AB795" i="1"/>
  <c r="AB796" i="1"/>
  <c r="AB797" i="1"/>
  <c r="AB798" i="1"/>
  <c r="AB799" i="1"/>
  <c r="AB800" i="1"/>
  <c r="AB801" i="1"/>
  <c r="AB802" i="1"/>
  <c r="AB803" i="1"/>
  <c r="AB804" i="1"/>
  <c r="AB805" i="1"/>
  <c r="AB806" i="1"/>
  <c r="AB807" i="1"/>
  <c r="AB808" i="1"/>
  <c r="AB809" i="1"/>
  <c r="AB810" i="1"/>
  <c r="AB811" i="1"/>
  <c r="AB812" i="1"/>
  <c r="AB813" i="1"/>
  <c r="AB814" i="1"/>
  <c r="AB815" i="1"/>
  <c r="AB816" i="1"/>
  <c r="AB817" i="1"/>
  <c r="AB818" i="1"/>
  <c r="AB819" i="1"/>
  <c r="AB820" i="1"/>
  <c r="AB821" i="1"/>
  <c r="AB822" i="1"/>
  <c r="AB823" i="1"/>
  <c r="AB824" i="1"/>
  <c r="AB825" i="1"/>
  <c r="AB826" i="1"/>
  <c r="AB827" i="1"/>
  <c r="AB828" i="1"/>
  <c r="AB829" i="1"/>
  <c r="AB830" i="1"/>
  <c r="AB831" i="1"/>
  <c r="AB832" i="1"/>
  <c r="AB833" i="1"/>
  <c r="AB834" i="1"/>
  <c r="AB835" i="1"/>
  <c r="AB836" i="1"/>
  <c r="AB837" i="1"/>
  <c r="AB838" i="1"/>
  <c r="AB839" i="1"/>
  <c r="AB840" i="1"/>
  <c r="AB841" i="1"/>
  <c r="AB842" i="1"/>
  <c r="AB843" i="1"/>
  <c r="AB844" i="1"/>
  <c r="AB845" i="1"/>
  <c r="AB846" i="1"/>
  <c r="AB847" i="1"/>
  <c r="AB848" i="1"/>
  <c r="AB849" i="1"/>
  <c r="AB850" i="1"/>
  <c r="AB851" i="1"/>
  <c r="AB852" i="1"/>
  <c r="AB853" i="1"/>
  <c r="AB854" i="1"/>
  <c r="AB855" i="1"/>
  <c r="AB856" i="1"/>
  <c r="AB857" i="1"/>
  <c r="AB858" i="1"/>
  <c r="AB859" i="1"/>
  <c r="AB860" i="1"/>
  <c r="AB861" i="1"/>
  <c r="AB862" i="1"/>
  <c r="AB863" i="1"/>
  <c r="AB864" i="1"/>
  <c r="AB865" i="1"/>
  <c r="AB866" i="1"/>
  <c r="AB867" i="1"/>
  <c r="AB868" i="1"/>
  <c r="AB869" i="1"/>
  <c r="AB870" i="1"/>
  <c r="AB871" i="1"/>
  <c r="AB872" i="1"/>
  <c r="AB873" i="1"/>
  <c r="AB874" i="1"/>
  <c r="AB875" i="1"/>
  <c r="AB876" i="1"/>
  <c r="AB877" i="1"/>
  <c r="AB878" i="1"/>
  <c r="AB879" i="1"/>
  <c r="AB880" i="1"/>
  <c r="AB881" i="1"/>
  <c r="AB882" i="1"/>
  <c r="AB883" i="1"/>
  <c r="AB884" i="1"/>
  <c r="AB885" i="1"/>
  <c r="AB886" i="1"/>
  <c r="AB887" i="1"/>
  <c r="AB888" i="1"/>
  <c r="AB889" i="1"/>
  <c r="AB890" i="1"/>
  <c r="AB891" i="1"/>
  <c r="AB892" i="1"/>
  <c r="AB893" i="1"/>
  <c r="AB894" i="1"/>
  <c r="AB895" i="1"/>
  <c r="AB896" i="1"/>
  <c r="AB897" i="1"/>
  <c r="AB898" i="1"/>
  <c r="AB899" i="1"/>
  <c r="AB900" i="1"/>
  <c r="AB901" i="1"/>
  <c r="AB902" i="1"/>
  <c r="AB903" i="1"/>
  <c r="AB904" i="1"/>
  <c r="AB905" i="1"/>
  <c r="AB906" i="1"/>
  <c r="AB907" i="1"/>
  <c r="AB908" i="1"/>
  <c r="AB909" i="1"/>
  <c r="AB910" i="1"/>
  <c r="AB911" i="1"/>
  <c r="AB912" i="1"/>
  <c r="AB913" i="1"/>
  <c r="AB914" i="1"/>
  <c r="AB915" i="1"/>
  <c r="AB916" i="1"/>
  <c r="AB917" i="1"/>
  <c r="AB918" i="1"/>
  <c r="AB919" i="1"/>
  <c r="AB920" i="1"/>
  <c r="AB921" i="1"/>
  <c r="AB922" i="1"/>
  <c r="AB923" i="1"/>
  <c r="AB924" i="1"/>
  <c r="AB925" i="1"/>
  <c r="AB926" i="1"/>
  <c r="AB927" i="1"/>
  <c r="AB928" i="1"/>
  <c r="AB929" i="1"/>
  <c r="AB930" i="1"/>
  <c r="AB931" i="1"/>
  <c r="AB932" i="1"/>
  <c r="AB933" i="1"/>
  <c r="AB934" i="1"/>
  <c r="AB935" i="1"/>
  <c r="AB936" i="1"/>
  <c r="AB937" i="1"/>
  <c r="AB938" i="1"/>
  <c r="AB939" i="1"/>
  <c r="AB940" i="1"/>
  <c r="AB941" i="1"/>
  <c r="AB942" i="1"/>
  <c r="AB943" i="1"/>
  <c r="AB944" i="1"/>
  <c r="AB945" i="1"/>
  <c r="AB946" i="1"/>
  <c r="AB947" i="1"/>
  <c r="AB948" i="1"/>
  <c r="AB949" i="1"/>
  <c r="AB950" i="1"/>
  <c r="AB951" i="1"/>
  <c r="AB952" i="1"/>
  <c r="AB953" i="1"/>
  <c r="AB954" i="1"/>
  <c r="AB955" i="1"/>
  <c r="AB956" i="1"/>
  <c r="AB957" i="1"/>
  <c r="AB958" i="1"/>
  <c r="AB959" i="1"/>
  <c r="AB960" i="1"/>
  <c r="AB961" i="1"/>
  <c r="AB962" i="1"/>
  <c r="AB963" i="1"/>
  <c r="AB964" i="1"/>
  <c r="AB965" i="1"/>
  <c r="AB966" i="1"/>
  <c r="AB967" i="1"/>
  <c r="AB968" i="1"/>
  <c r="AB969" i="1"/>
  <c r="AB970" i="1"/>
  <c r="AB971" i="1"/>
  <c r="AB972" i="1"/>
  <c r="AB973" i="1"/>
  <c r="AB974" i="1"/>
  <c r="AB975" i="1"/>
  <c r="AB976"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B1004" i="1"/>
  <c r="AB1005" i="1"/>
  <c r="AB1006" i="1"/>
  <c r="AB1007" i="1"/>
  <c r="AB1008" i="1"/>
  <c r="AB1009" i="1"/>
  <c r="AB1010" i="1"/>
  <c r="AB1011" i="1"/>
  <c r="AB1012" i="1"/>
  <c r="AB1013" i="1"/>
  <c r="AB1014" i="1"/>
  <c r="AB1015" i="1"/>
  <c r="AB1016" i="1"/>
  <c r="AB1017" i="1"/>
  <c r="AB1018" i="1"/>
  <c r="AB1019" i="1"/>
  <c r="AB1020" i="1"/>
  <c r="AB1021" i="1"/>
  <c r="AB1022" i="1"/>
  <c r="AB1023" i="1"/>
  <c r="AB1024" i="1"/>
  <c r="AB1025" i="1"/>
  <c r="AB1026" i="1"/>
  <c r="AB1027" i="1"/>
  <c r="AB1028" i="1"/>
  <c r="AB1029" i="1"/>
  <c r="AB1030" i="1"/>
  <c r="AB1031" i="1"/>
  <c r="AB1032" i="1"/>
  <c r="AB1033" i="1"/>
  <c r="AB1034" i="1"/>
  <c r="AB1035" i="1"/>
  <c r="AB1036" i="1"/>
  <c r="AB1037" i="1"/>
  <c r="AB1038" i="1"/>
  <c r="AB1039" i="1"/>
  <c r="AB1040" i="1"/>
  <c r="AB1041" i="1"/>
  <c r="AB1042" i="1"/>
  <c r="AB1043" i="1"/>
  <c r="AB1044" i="1"/>
  <c r="AB1045" i="1"/>
  <c r="AB1046" i="1"/>
  <c r="AB1047" i="1"/>
  <c r="AB1048" i="1"/>
  <c r="AB1049" i="1"/>
  <c r="AB1050" i="1"/>
  <c r="AB1051" i="1"/>
  <c r="AB1052" i="1"/>
  <c r="AB1053" i="1"/>
  <c r="AB1054" i="1"/>
  <c r="AB1055" i="1"/>
  <c r="AB1056" i="1"/>
  <c r="AB1057" i="1"/>
  <c r="AB1058" i="1"/>
  <c r="AB1059" i="1"/>
  <c r="AB1060" i="1"/>
  <c r="AB1061" i="1"/>
  <c r="AB1062" i="1"/>
  <c r="AB1063" i="1"/>
  <c r="AB1064" i="1"/>
  <c r="AB1065" i="1"/>
  <c r="AB1066" i="1"/>
  <c r="AB1067" i="1"/>
  <c r="AB1068" i="1"/>
  <c r="AB1069" i="1"/>
  <c r="AB1070" i="1"/>
  <c r="AB1071" i="1"/>
  <c r="AB1072" i="1"/>
  <c r="AB1073" i="1"/>
  <c r="AB1074" i="1"/>
  <c r="AB1075" i="1"/>
  <c r="AB1076" i="1"/>
  <c r="AB1077" i="1"/>
  <c r="AB1078" i="1"/>
  <c r="AB1079" i="1"/>
  <c r="AB1080" i="1"/>
  <c r="AB1081" i="1"/>
  <c r="AB1082" i="1"/>
  <c r="AB1083" i="1"/>
  <c r="AB1084" i="1"/>
  <c r="AB1085" i="1"/>
  <c r="AB1086" i="1"/>
  <c r="AB1087" i="1"/>
  <c r="AB1088" i="1"/>
  <c r="AB1089" i="1"/>
  <c r="AB1090" i="1"/>
  <c r="AB1091" i="1"/>
  <c r="AB1092" i="1"/>
  <c r="AB1093" i="1"/>
  <c r="AB1094" i="1"/>
  <c r="AB1095" i="1"/>
  <c r="AB1096" i="1"/>
  <c r="AB1097" i="1"/>
  <c r="AB1098" i="1"/>
  <c r="AB1099" i="1"/>
  <c r="AB1100" i="1"/>
  <c r="AB1101" i="1"/>
  <c r="AB1102" i="1"/>
  <c r="AB1103" i="1"/>
  <c r="AB1104" i="1"/>
  <c r="AB1105" i="1"/>
  <c r="AB1106" i="1"/>
  <c r="AB1107" i="1"/>
  <c r="AB1108" i="1"/>
  <c r="AB1109" i="1"/>
  <c r="AB1110" i="1"/>
  <c r="AB1111" i="1"/>
  <c r="AB1112" i="1"/>
  <c r="AB1113" i="1"/>
  <c r="AB1114" i="1"/>
  <c r="AB1115" i="1"/>
  <c r="AB1116" i="1"/>
  <c r="AB1117" i="1"/>
  <c r="AB1118" i="1"/>
  <c r="AB1119" i="1"/>
  <c r="AB1120" i="1"/>
  <c r="AB1121" i="1"/>
  <c r="AB1122" i="1"/>
  <c r="AB1123" i="1"/>
  <c r="AB1124" i="1"/>
  <c r="AB1125" i="1"/>
  <c r="AB1126" i="1"/>
  <c r="AB1127" i="1"/>
  <c r="AB1128" i="1"/>
  <c r="AB1129" i="1"/>
  <c r="AB1130" i="1"/>
  <c r="AB1131" i="1"/>
  <c r="AB1132" i="1"/>
  <c r="AB1133" i="1"/>
  <c r="AB1134" i="1"/>
  <c r="AB1135" i="1"/>
  <c r="AB1136" i="1"/>
  <c r="AB1137" i="1"/>
  <c r="AB1138" i="1"/>
  <c r="AB1139" i="1"/>
  <c r="AB1140" i="1"/>
  <c r="AB1141" i="1"/>
  <c r="AB1142" i="1"/>
  <c r="AB1143" i="1"/>
  <c r="AB1144" i="1"/>
  <c r="AB1145" i="1"/>
  <c r="AB1146" i="1"/>
  <c r="AB1147" i="1"/>
  <c r="AB1148" i="1"/>
  <c r="AB1149" i="1"/>
  <c r="AB1150" i="1"/>
  <c r="AB1151" i="1"/>
  <c r="AB1152" i="1"/>
  <c r="AB1153" i="1"/>
  <c r="AB1154" i="1"/>
  <c r="AB1155" i="1"/>
  <c r="AB1156" i="1"/>
  <c r="AB1157" i="1"/>
  <c r="AB1158" i="1"/>
  <c r="AB1159" i="1"/>
  <c r="AB1160" i="1"/>
  <c r="AB1161" i="1"/>
  <c r="AB1162" i="1"/>
  <c r="AB1163" i="1"/>
  <c r="AB1164" i="1"/>
  <c r="AB1165" i="1"/>
  <c r="AB1166" i="1"/>
  <c r="AB1167" i="1"/>
  <c r="AB1168" i="1"/>
  <c r="AB1169" i="1"/>
  <c r="AB1170" i="1"/>
  <c r="AB1171" i="1"/>
  <c r="AB1172" i="1"/>
  <c r="AB1173" i="1"/>
  <c r="AB1174" i="1"/>
  <c r="AB1175" i="1"/>
  <c r="AB1176" i="1"/>
  <c r="AB1177" i="1"/>
  <c r="AB1178" i="1"/>
  <c r="AB1179" i="1"/>
  <c r="AB1180" i="1"/>
  <c r="AB1181" i="1"/>
  <c r="AB1182" i="1"/>
  <c r="AB1183" i="1"/>
  <c r="AB1184" i="1"/>
  <c r="AB1185" i="1"/>
  <c r="AB1186" i="1"/>
  <c r="AB1187" i="1"/>
  <c r="AB1188" i="1"/>
  <c r="AB1189" i="1"/>
  <c r="AB1190" i="1"/>
  <c r="AB1191" i="1"/>
  <c r="AB1192" i="1"/>
  <c r="AB1193" i="1"/>
  <c r="AB1194" i="1"/>
  <c r="AB1195" i="1"/>
  <c r="AB1196" i="1"/>
  <c r="AB1197" i="1"/>
  <c r="AB1198" i="1"/>
  <c r="AB1199" i="1"/>
  <c r="AB1200" i="1"/>
  <c r="AB1201" i="1"/>
  <c r="AB1202" i="1"/>
  <c r="AB1203" i="1"/>
  <c r="AB1204" i="1"/>
  <c r="AB1205" i="1"/>
  <c r="AB1206" i="1"/>
  <c r="AB1207" i="1"/>
  <c r="AB1208" i="1"/>
  <c r="AB1209" i="1"/>
  <c r="AB1210" i="1"/>
  <c r="AB1211" i="1"/>
  <c r="AB1212" i="1"/>
  <c r="AB1213" i="1"/>
  <c r="AB1214" i="1"/>
  <c r="AB1215" i="1"/>
  <c r="AB1216" i="1"/>
  <c r="AB1217" i="1"/>
  <c r="AB1218" i="1"/>
  <c r="AB1219" i="1"/>
  <c r="AB1220" i="1"/>
  <c r="AB1221" i="1"/>
  <c r="AB1222" i="1"/>
  <c r="AB1223" i="1"/>
  <c r="AB1224" i="1"/>
  <c r="AB1225" i="1"/>
  <c r="AB1226" i="1"/>
  <c r="AB1227" i="1"/>
  <c r="AB1228" i="1"/>
  <c r="AB1229" i="1"/>
  <c r="AB1230" i="1"/>
  <c r="AB1231" i="1"/>
  <c r="AB1232" i="1"/>
  <c r="AB1233" i="1"/>
  <c r="AB1234" i="1"/>
  <c r="AB1235" i="1"/>
  <c r="AB1236" i="1"/>
  <c r="AB1237" i="1"/>
  <c r="AB1238" i="1"/>
  <c r="AB1239" i="1"/>
  <c r="AB1240" i="1"/>
  <c r="AB1241" i="1"/>
  <c r="AB1242" i="1"/>
  <c r="AB1243" i="1"/>
  <c r="AB1244" i="1"/>
  <c r="AB1245" i="1"/>
  <c r="AB1246" i="1"/>
  <c r="AB1247" i="1"/>
  <c r="AB1248" i="1"/>
  <c r="AB1249" i="1"/>
  <c r="AB1250" i="1"/>
  <c r="AB1251" i="1"/>
  <c r="AB1252" i="1"/>
  <c r="AB1253" i="1"/>
  <c r="AB1254" i="1"/>
  <c r="AB1255" i="1"/>
  <c r="AB1256" i="1"/>
  <c r="AB1257" i="1"/>
  <c r="AB1258" i="1"/>
  <c r="AB1259" i="1"/>
  <c r="AB1260" i="1"/>
  <c r="AB1261" i="1"/>
  <c r="AB1262" i="1"/>
  <c r="AB1263" i="1"/>
  <c r="AB1264" i="1"/>
  <c r="AB1265" i="1"/>
  <c r="AB1266" i="1"/>
  <c r="AB1267" i="1"/>
  <c r="AB1268" i="1"/>
  <c r="AB1269" i="1"/>
  <c r="AB1270" i="1"/>
  <c r="AB1271" i="1"/>
  <c r="AB1272" i="1"/>
  <c r="AB1273" i="1"/>
  <c r="AB1274" i="1"/>
  <c r="AB1275" i="1"/>
  <c r="AB1276" i="1"/>
  <c r="AB1277" i="1"/>
  <c r="AB1278" i="1"/>
  <c r="AB1279" i="1"/>
  <c r="AB1280" i="1"/>
  <c r="AB1281" i="1"/>
  <c r="AB1282" i="1"/>
  <c r="AB1283" i="1"/>
  <c r="AB1284" i="1"/>
  <c r="AB1285" i="1"/>
  <c r="AB1286" i="1"/>
  <c r="AB1287" i="1"/>
  <c r="AB1288" i="1"/>
  <c r="AB1289" i="1"/>
  <c r="AB1290" i="1"/>
  <c r="AB1291" i="1"/>
  <c r="AB1292" i="1"/>
  <c r="AB1293" i="1"/>
  <c r="AB1294" i="1"/>
  <c r="AB1295" i="1"/>
  <c r="AB1296" i="1"/>
  <c r="AB1297" i="1"/>
  <c r="AB1298" i="1"/>
  <c r="AB1299" i="1"/>
  <c r="AB1300" i="1"/>
  <c r="AB1301" i="1"/>
  <c r="AB1302" i="1"/>
  <c r="AB1303" i="1"/>
  <c r="AB1304" i="1"/>
  <c r="AB1305" i="1"/>
  <c r="AB1306" i="1"/>
  <c r="AB1307" i="1"/>
  <c r="AB1308" i="1"/>
  <c r="AB1309" i="1"/>
  <c r="AB1310" i="1"/>
  <c r="AB1311" i="1"/>
  <c r="AB1312" i="1"/>
  <c r="AB1313" i="1"/>
  <c r="AB1314" i="1"/>
  <c r="AB1315" i="1"/>
  <c r="AB1316" i="1"/>
  <c r="AB1317" i="1"/>
  <c r="AB1318" i="1"/>
  <c r="AB1319" i="1"/>
  <c r="AB1320" i="1"/>
  <c r="AB1321" i="1"/>
  <c r="AB1322" i="1"/>
  <c r="AB1323" i="1"/>
  <c r="AB1324" i="1"/>
  <c r="AB1325" i="1"/>
  <c r="AB1326" i="1"/>
  <c r="AB1327" i="1"/>
  <c r="AB1328" i="1"/>
  <c r="AB1329" i="1"/>
  <c r="AB1330" i="1"/>
  <c r="AB1331" i="1"/>
  <c r="AB1332" i="1"/>
  <c r="AB1333" i="1"/>
  <c r="AB1334" i="1"/>
  <c r="AB1335" i="1"/>
  <c r="AB1336" i="1"/>
  <c r="AB1337" i="1"/>
  <c r="AB1338" i="1"/>
  <c r="AB1339" i="1"/>
  <c r="AB1340" i="1"/>
  <c r="AB1341" i="1"/>
  <c r="AB1342" i="1"/>
  <c r="AB1343" i="1"/>
  <c r="AB1344" i="1"/>
  <c r="AB1345" i="1"/>
  <c r="AB1346" i="1"/>
  <c r="AB1347" i="1"/>
  <c r="AB1348" i="1"/>
  <c r="AB1349" i="1"/>
  <c r="AB1350" i="1"/>
  <c r="AB1351" i="1"/>
  <c r="AB1352" i="1"/>
  <c r="AB1353" i="1"/>
  <c r="AB1354" i="1"/>
  <c r="AB1355" i="1"/>
  <c r="AB1356" i="1"/>
  <c r="AB1357" i="1"/>
  <c r="AB1358" i="1"/>
  <c r="AB1359" i="1"/>
  <c r="AB1360" i="1"/>
  <c r="AB1361" i="1"/>
  <c r="AB1362" i="1"/>
  <c r="AB1363" i="1"/>
  <c r="AB1364" i="1"/>
  <c r="AB1365" i="1"/>
  <c r="AB1366" i="1"/>
  <c r="AB1367" i="1"/>
  <c r="AB1368" i="1"/>
  <c r="AB1369" i="1"/>
  <c r="AB1370" i="1"/>
  <c r="AB1371" i="1"/>
  <c r="AB1372" i="1"/>
  <c r="AB1373" i="1"/>
  <c r="AB1374" i="1"/>
  <c r="AB1375" i="1"/>
  <c r="AB1376" i="1"/>
  <c r="AB1377" i="1"/>
  <c r="AB1378" i="1"/>
  <c r="AB1379" i="1"/>
  <c r="AB1380" i="1"/>
  <c r="AB1381" i="1"/>
  <c r="AB1382" i="1"/>
  <c r="AB1383" i="1"/>
  <c r="AB1384" i="1"/>
  <c r="AB1385" i="1"/>
  <c r="AB1386" i="1"/>
  <c r="AB1387" i="1"/>
  <c r="AB1388" i="1"/>
  <c r="AB1389" i="1"/>
  <c r="AB1390" i="1"/>
  <c r="AB1391" i="1"/>
  <c r="AB1392" i="1"/>
  <c r="AB1393" i="1"/>
  <c r="AB1394" i="1"/>
  <c r="AB1395" i="1"/>
  <c r="AB1396" i="1"/>
  <c r="AB1397" i="1"/>
  <c r="AB1398" i="1"/>
  <c r="AB1399" i="1"/>
  <c r="AB1400" i="1"/>
  <c r="AB1401" i="1"/>
  <c r="AB1402" i="1"/>
  <c r="AB1403" i="1"/>
  <c r="AB1404" i="1"/>
  <c r="AB1405" i="1"/>
  <c r="AB1406" i="1"/>
  <c r="AB1407" i="1"/>
  <c r="AB1408" i="1"/>
  <c r="AB1409" i="1"/>
  <c r="AB1410" i="1"/>
  <c r="AB1411" i="1"/>
  <c r="AB1412" i="1"/>
  <c r="AB1413" i="1"/>
  <c r="AB1414" i="1"/>
  <c r="AB1415" i="1"/>
  <c r="AB1416" i="1"/>
  <c r="AB1417" i="1"/>
  <c r="AB1418" i="1"/>
  <c r="AB1419" i="1"/>
  <c r="AB1420" i="1"/>
  <c r="AB1421" i="1"/>
  <c r="AB1422" i="1"/>
  <c r="AB1423" i="1"/>
  <c r="AB1424" i="1"/>
  <c r="AB1425" i="1"/>
  <c r="AB1426" i="1"/>
  <c r="AB1427" i="1"/>
  <c r="AB1428" i="1"/>
  <c r="AB1429" i="1"/>
  <c r="AB1430" i="1"/>
  <c r="AB1431" i="1"/>
  <c r="AB1432" i="1"/>
  <c r="AB1433" i="1"/>
  <c r="AB1434" i="1"/>
  <c r="AB1435" i="1"/>
  <c r="AB1436" i="1"/>
  <c r="AB1437" i="1"/>
  <c r="AB1438" i="1"/>
  <c r="AB1439" i="1"/>
  <c r="AB1440" i="1"/>
  <c r="AB1441" i="1"/>
  <c r="AB1442" i="1"/>
  <c r="AB1443" i="1"/>
  <c r="AB1444" i="1"/>
  <c r="AB1445" i="1"/>
  <c r="AB1446" i="1"/>
  <c r="AB1447" i="1"/>
  <c r="AB1448" i="1"/>
  <c r="AB1449" i="1"/>
  <c r="AB1450" i="1"/>
  <c r="AB1451" i="1"/>
  <c r="AB1452" i="1"/>
  <c r="AB1453" i="1"/>
  <c r="AB1454" i="1"/>
  <c r="AB1455" i="1"/>
  <c r="AB1456" i="1"/>
  <c r="AB1457" i="1"/>
  <c r="AB1458" i="1"/>
  <c r="AB1459" i="1"/>
  <c r="AB1460" i="1"/>
  <c r="AB1461" i="1"/>
  <c r="AB1462" i="1"/>
  <c r="AB1463" i="1"/>
  <c r="AB1464" i="1"/>
  <c r="AB1465" i="1"/>
  <c r="AB1466" i="1"/>
  <c r="AB1467" i="1"/>
  <c r="AB1468" i="1"/>
  <c r="AB1469" i="1"/>
  <c r="AB1470" i="1"/>
  <c r="AB1471" i="1"/>
  <c r="AB1472" i="1"/>
  <c r="AB1473" i="1"/>
  <c r="AB1474" i="1"/>
  <c r="AB1475" i="1"/>
  <c r="AB1476" i="1"/>
  <c r="AB1477" i="1"/>
  <c r="AB1478" i="1"/>
  <c r="AB1479" i="1"/>
  <c r="AB1480" i="1"/>
  <c r="AB1481" i="1"/>
  <c r="AB1482" i="1"/>
  <c r="AB1483" i="1"/>
  <c r="AB1484" i="1"/>
  <c r="AB1485" i="1"/>
  <c r="AB1486" i="1"/>
  <c r="AB1487" i="1"/>
  <c r="AB1488" i="1"/>
  <c r="AB1489" i="1"/>
  <c r="AB1490" i="1"/>
  <c r="AB1491" i="1"/>
  <c r="AB1492" i="1"/>
  <c r="AB1493" i="1"/>
  <c r="AB1494" i="1"/>
  <c r="AB1495" i="1"/>
  <c r="AB1496" i="1"/>
  <c r="AB1497" i="1"/>
  <c r="AB1498" i="1"/>
  <c r="AB1499" i="1"/>
  <c r="AB1500" i="1"/>
  <c r="AB1501" i="1"/>
  <c r="AB1502" i="1"/>
  <c r="AB1503" i="1"/>
  <c r="AB1504" i="1"/>
  <c r="AB1505" i="1"/>
  <c r="AB1506" i="1"/>
  <c r="AB1507" i="1"/>
  <c r="AB1508" i="1"/>
  <c r="AB1509" i="1"/>
  <c r="AB1510" i="1"/>
  <c r="AB1511" i="1"/>
  <c r="AB1512" i="1"/>
  <c r="AB1513" i="1"/>
  <c r="AB1514" i="1"/>
  <c r="AB1515" i="1"/>
  <c r="AB1516" i="1"/>
  <c r="AB1517" i="1"/>
  <c r="AB1518" i="1"/>
  <c r="AB1519" i="1"/>
  <c r="AB1520" i="1"/>
  <c r="AB1521" i="1"/>
  <c r="AB1522" i="1"/>
  <c r="AB1523" i="1"/>
  <c r="AB1524" i="1"/>
  <c r="AB1525" i="1"/>
  <c r="AB1526" i="1"/>
  <c r="AB1527" i="1"/>
  <c r="AB1528" i="1"/>
  <c r="AB1529" i="1"/>
  <c r="AB1530" i="1"/>
  <c r="AB1531" i="1"/>
  <c r="AB1532" i="1"/>
  <c r="AB1533" i="1"/>
  <c r="AB1534" i="1"/>
  <c r="AB1535" i="1"/>
  <c r="AB1536" i="1"/>
  <c r="AB1537" i="1"/>
  <c r="AB1538" i="1"/>
  <c r="AB1539" i="1"/>
  <c r="AB1540" i="1"/>
  <c r="AB1541" i="1"/>
  <c r="AB1542" i="1"/>
  <c r="AB1543" i="1"/>
  <c r="AB1544" i="1"/>
  <c r="AB1545" i="1"/>
  <c r="AB1546" i="1"/>
  <c r="AB1547" i="1"/>
  <c r="AB1548" i="1"/>
  <c r="AB1549" i="1"/>
  <c r="AB1550" i="1"/>
  <c r="AB1551" i="1"/>
  <c r="AB1552" i="1"/>
  <c r="AB1553" i="1"/>
  <c r="AB1554" i="1"/>
  <c r="AB1555" i="1"/>
  <c r="AB1556" i="1"/>
  <c r="AB1557" i="1"/>
  <c r="AB1558" i="1"/>
  <c r="AB1559" i="1"/>
  <c r="AB1560" i="1"/>
  <c r="AB1561" i="1"/>
  <c r="AB1562" i="1"/>
  <c r="AB1563" i="1"/>
  <c r="AB1564" i="1"/>
  <c r="AB1565" i="1"/>
  <c r="AB1566" i="1"/>
  <c r="AB1567" i="1"/>
  <c r="AB1568" i="1"/>
  <c r="AB1569" i="1"/>
  <c r="AB1570" i="1"/>
  <c r="AB1571" i="1"/>
  <c r="AB1572" i="1"/>
  <c r="AB1573" i="1"/>
  <c r="AB1574" i="1"/>
  <c r="AB1575" i="1"/>
  <c r="AB1576" i="1"/>
  <c r="AB1577" i="1"/>
  <c r="AB1578" i="1"/>
  <c r="AB1579" i="1"/>
  <c r="AB1580" i="1"/>
  <c r="AB1581" i="1"/>
  <c r="AB1582" i="1"/>
  <c r="AB1583" i="1"/>
  <c r="AB1584" i="1"/>
  <c r="AB1585" i="1"/>
  <c r="AB1586" i="1"/>
  <c r="AB1587" i="1"/>
  <c r="AB1588" i="1"/>
  <c r="AB1589" i="1"/>
  <c r="AB1590" i="1"/>
  <c r="AB1591" i="1"/>
  <c r="AB1592" i="1"/>
  <c r="AB1593" i="1"/>
  <c r="AB1594" i="1"/>
  <c r="AB1595" i="1"/>
  <c r="AB1596" i="1"/>
  <c r="AB1597" i="1"/>
  <c r="AB1598" i="1"/>
  <c r="AB1599" i="1"/>
  <c r="AB1600" i="1"/>
  <c r="AB1601" i="1"/>
  <c r="AB1602" i="1"/>
  <c r="AB1603" i="1"/>
  <c r="AB1604" i="1"/>
  <c r="AB1605" i="1"/>
  <c r="AB1606" i="1"/>
  <c r="AB1607" i="1"/>
  <c r="AB1608" i="1"/>
  <c r="AB1609" i="1"/>
  <c r="AB1610" i="1"/>
  <c r="AB1611" i="1"/>
  <c r="AB1612" i="1"/>
  <c r="AB1613" i="1"/>
  <c r="AB1614" i="1"/>
  <c r="AB1615" i="1"/>
  <c r="AB1616" i="1"/>
  <c r="AB1617" i="1"/>
  <c r="AB1618" i="1"/>
  <c r="AB1619" i="1"/>
  <c r="AB1620" i="1"/>
  <c r="AB1621" i="1"/>
  <c r="AB1622" i="1"/>
  <c r="AB1623" i="1"/>
  <c r="AB1624" i="1"/>
  <c r="AB1625" i="1"/>
  <c r="AB1626" i="1"/>
  <c r="AB1627" i="1"/>
  <c r="AB1628" i="1"/>
  <c r="AB1629" i="1"/>
  <c r="AB1630" i="1"/>
  <c r="AB1631" i="1"/>
  <c r="AB1632" i="1"/>
  <c r="AB1633" i="1"/>
  <c r="AB1634" i="1"/>
  <c r="AB1635" i="1"/>
  <c r="AB1636" i="1"/>
  <c r="AB1637" i="1"/>
  <c r="AB1638" i="1"/>
  <c r="AB1639" i="1"/>
  <c r="AB1640" i="1"/>
  <c r="AB1641" i="1"/>
  <c r="AB1642" i="1"/>
  <c r="AB1643" i="1"/>
  <c r="AB1644" i="1"/>
  <c r="AB1645" i="1"/>
  <c r="AB1646" i="1"/>
  <c r="AB1647" i="1"/>
  <c r="AB1648" i="1"/>
  <c r="AB1649" i="1"/>
  <c r="AB1650" i="1"/>
  <c r="AB1651" i="1"/>
  <c r="AB1652" i="1"/>
  <c r="AB1653" i="1"/>
  <c r="AB1654" i="1"/>
  <c r="AB1655" i="1"/>
  <c r="AB1656" i="1"/>
  <c r="AB1657" i="1"/>
  <c r="AB1658" i="1"/>
  <c r="AB1659" i="1"/>
  <c r="AB1660" i="1"/>
  <c r="AB1661" i="1"/>
  <c r="AB1662" i="1"/>
  <c r="AB1663" i="1"/>
  <c r="BD8" i="1" l="1"/>
  <c r="BD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1"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BD269" i="1"/>
  <c r="BD270" i="1"/>
  <c r="BD271" i="1"/>
  <c r="BD272" i="1"/>
  <c r="BD273" i="1"/>
  <c r="BD274" i="1"/>
  <c r="BD275" i="1"/>
  <c r="BD276" i="1"/>
  <c r="BD277" i="1"/>
  <c r="BD278" i="1"/>
  <c r="BD279" i="1"/>
  <c r="BD280" i="1"/>
  <c r="BD281" i="1"/>
  <c r="BD282" i="1"/>
  <c r="BD283" i="1"/>
  <c r="BD284" i="1"/>
  <c r="BD285" i="1"/>
  <c r="BD286" i="1"/>
  <c r="BD287" i="1"/>
  <c r="BD288" i="1"/>
  <c r="BD289" i="1"/>
  <c r="BD290" i="1"/>
  <c r="BD291" i="1"/>
  <c r="BD292" i="1"/>
  <c r="BD293" i="1"/>
  <c r="BD294" i="1"/>
  <c r="BD295" i="1"/>
  <c r="BD296" i="1"/>
  <c r="BD297" i="1"/>
  <c r="BD298" i="1"/>
  <c r="BD299" i="1"/>
  <c r="BD300" i="1"/>
  <c r="BD301" i="1"/>
  <c r="BD302" i="1"/>
  <c r="BD303" i="1"/>
  <c r="BD304" i="1"/>
  <c r="BD305" i="1"/>
  <c r="BD306" i="1"/>
  <c r="BD307" i="1"/>
  <c r="BD308" i="1"/>
  <c r="BD309" i="1"/>
  <c r="BD310" i="1"/>
  <c r="BD311" i="1"/>
  <c r="BD312" i="1"/>
  <c r="BD313" i="1"/>
  <c r="BD314" i="1"/>
  <c r="BD315" i="1"/>
  <c r="BD316" i="1"/>
  <c r="BD317" i="1"/>
  <c r="BD318" i="1"/>
  <c r="BD319" i="1"/>
  <c r="BD320" i="1"/>
  <c r="BD321" i="1"/>
  <c r="BD322" i="1"/>
  <c r="BD323" i="1"/>
  <c r="BD324" i="1"/>
  <c r="BD325" i="1"/>
  <c r="BD326" i="1"/>
  <c r="BD327" i="1"/>
  <c r="BD328" i="1"/>
  <c r="BD329" i="1"/>
  <c r="BD330" i="1"/>
  <c r="BD331" i="1"/>
  <c r="BD332" i="1"/>
  <c r="BD333" i="1"/>
  <c r="BD334" i="1"/>
  <c r="BD335" i="1"/>
  <c r="BD336" i="1"/>
  <c r="BD337" i="1"/>
  <c r="BD338" i="1"/>
  <c r="BD339" i="1"/>
  <c r="BD340" i="1"/>
  <c r="BD341" i="1"/>
  <c r="BD342" i="1"/>
  <c r="BD343" i="1"/>
  <c r="BD344" i="1"/>
  <c r="BD345" i="1"/>
  <c r="BD346" i="1"/>
  <c r="BD347" i="1"/>
  <c r="BD348" i="1"/>
  <c r="BD349" i="1"/>
  <c r="BD350" i="1"/>
  <c r="BD351" i="1"/>
  <c r="BD352" i="1"/>
  <c r="BD353" i="1"/>
  <c r="BD354" i="1"/>
  <c r="BD355" i="1"/>
  <c r="BD356" i="1"/>
  <c r="BD357" i="1"/>
  <c r="BD358" i="1"/>
  <c r="BD359" i="1"/>
  <c r="BD360" i="1"/>
  <c r="BD361" i="1"/>
  <c r="BD362" i="1"/>
  <c r="BD363" i="1"/>
  <c r="BD364" i="1"/>
  <c r="BD365" i="1"/>
  <c r="BD366" i="1"/>
  <c r="BD367" i="1"/>
  <c r="BD368" i="1"/>
  <c r="BD369" i="1"/>
  <c r="BD370" i="1"/>
  <c r="BD371" i="1"/>
  <c r="BD372" i="1"/>
  <c r="BD373" i="1"/>
  <c r="BD374" i="1"/>
  <c r="BD375" i="1"/>
  <c r="BD376" i="1"/>
  <c r="BD377" i="1"/>
  <c r="BD378" i="1"/>
  <c r="BD379" i="1"/>
  <c r="BD380" i="1"/>
  <c r="BD381" i="1"/>
  <c r="BD382" i="1"/>
  <c r="BD383" i="1"/>
  <c r="BD384" i="1"/>
  <c r="BD385" i="1"/>
  <c r="BD386" i="1"/>
  <c r="BD387" i="1"/>
  <c r="BD388" i="1"/>
  <c r="BD389" i="1"/>
  <c r="BD390" i="1"/>
  <c r="BD391" i="1"/>
  <c r="BD392" i="1"/>
  <c r="BD393" i="1"/>
  <c r="BD394" i="1"/>
  <c r="BD395" i="1"/>
  <c r="BD396" i="1"/>
  <c r="BD397" i="1"/>
  <c r="BD398" i="1"/>
  <c r="BD399" i="1"/>
  <c r="BD400" i="1"/>
  <c r="BD401" i="1"/>
  <c r="BD402" i="1"/>
  <c r="BD403" i="1"/>
  <c r="BD404" i="1"/>
  <c r="BD405" i="1"/>
  <c r="BD406" i="1"/>
  <c r="BD407" i="1"/>
  <c r="BD408" i="1"/>
  <c r="BD409" i="1"/>
  <c r="BD410" i="1"/>
  <c r="BD411" i="1"/>
  <c r="BD412" i="1"/>
  <c r="BD413" i="1"/>
  <c r="BD414" i="1"/>
  <c r="BD415" i="1"/>
  <c r="BD416" i="1"/>
  <c r="BD417" i="1"/>
  <c r="BD418" i="1"/>
  <c r="BD419" i="1"/>
  <c r="BD420" i="1"/>
  <c r="BD421" i="1"/>
  <c r="BD422" i="1"/>
  <c r="BD423" i="1"/>
  <c r="BD424" i="1"/>
  <c r="BD425" i="1"/>
  <c r="BD426" i="1"/>
  <c r="BD427" i="1"/>
  <c r="BD428" i="1"/>
  <c r="BD429" i="1"/>
  <c r="BD430" i="1"/>
  <c r="BD431" i="1"/>
  <c r="BD432" i="1"/>
  <c r="BD433" i="1"/>
  <c r="BD434" i="1"/>
  <c r="BD435" i="1"/>
  <c r="BD436" i="1"/>
  <c r="BD437" i="1"/>
  <c r="BD438" i="1"/>
  <c r="BD439" i="1"/>
  <c r="BD440" i="1"/>
  <c r="BD441" i="1"/>
  <c r="BD442" i="1"/>
  <c r="BD443" i="1"/>
  <c r="BD444" i="1"/>
  <c r="BD445" i="1"/>
  <c r="BD446" i="1"/>
  <c r="BD447" i="1"/>
  <c r="BD448" i="1"/>
  <c r="BD449" i="1"/>
  <c r="BD450" i="1"/>
  <c r="BD451" i="1"/>
  <c r="BD452" i="1"/>
  <c r="BD453" i="1"/>
  <c r="BD454" i="1"/>
  <c r="BD455" i="1"/>
  <c r="BD456" i="1"/>
  <c r="BD457" i="1"/>
  <c r="BD458" i="1"/>
  <c r="BD459" i="1"/>
  <c r="BD460" i="1"/>
  <c r="BD461" i="1"/>
  <c r="BD462" i="1"/>
  <c r="BD463" i="1"/>
  <c r="BD464" i="1"/>
  <c r="BD465" i="1"/>
  <c r="BD466" i="1"/>
  <c r="BD467" i="1"/>
  <c r="BD468" i="1"/>
  <c r="BD469" i="1"/>
  <c r="BD470" i="1"/>
  <c r="BD471" i="1"/>
  <c r="BD472" i="1"/>
  <c r="BD473" i="1"/>
  <c r="BD474" i="1"/>
  <c r="BD475" i="1"/>
  <c r="BD476" i="1"/>
  <c r="BD477" i="1"/>
  <c r="BD478" i="1"/>
  <c r="BD479" i="1"/>
  <c r="BD480" i="1"/>
  <c r="BD481" i="1"/>
  <c r="BD482" i="1"/>
  <c r="BD483" i="1"/>
  <c r="BD484" i="1"/>
  <c r="BD485" i="1"/>
  <c r="BD486" i="1"/>
  <c r="BD487" i="1"/>
  <c r="BD488" i="1"/>
  <c r="BD489" i="1"/>
  <c r="BD490" i="1"/>
  <c r="BD491" i="1"/>
  <c r="BD492" i="1"/>
  <c r="BD493" i="1"/>
  <c r="BD494" i="1"/>
  <c r="BD495" i="1"/>
  <c r="BD496" i="1"/>
  <c r="BD497" i="1"/>
  <c r="BD498" i="1"/>
  <c r="BD499" i="1"/>
  <c r="BD500" i="1"/>
  <c r="BD501" i="1"/>
  <c r="BD502" i="1"/>
  <c r="BD503" i="1"/>
  <c r="BD504" i="1"/>
  <c r="BD505" i="1"/>
  <c r="BD506" i="1"/>
  <c r="BD507" i="1"/>
  <c r="BD508" i="1"/>
  <c r="BD509" i="1"/>
  <c r="BD510" i="1"/>
  <c r="BD511" i="1"/>
  <c r="BD512" i="1"/>
  <c r="BD513" i="1"/>
  <c r="BD514" i="1"/>
  <c r="BD515" i="1"/>
  <c r="BD516" i="1"/>
  <c r="BD517" i="1"/>
  <c r="BD518" i="1"/>
  <c r="BD519" i="1"/>
  <c r="BD520" i="1"/>
  <c r="BD521" i="1"/>
  <c r="BD522" i="1"/>
  <c r="BD523" i="1"/>
  <c r="BD524" i="1"/>
  <c r="BD525" i="1"/>
  <c r="BD526" i="1"/>
  <c r="BD527" i="1"/>
  <c r="BD528" i="1"/>
  <c r="BD529" i="1"/>
  <c r="BD530" i="1"/>
  <c r="BD531" i="1"/>
  <c r="BD532" i="1"/>
  <c r="BD533" i="1"/>
  <c r="BD534" i="1"/>
  <c r="BD535" i="1"/>
  <c r="BD536" i="1"/>
  <c r="BD537" i="1"/>
  <c r="BD538" i="1"/>
  <c r="BD539" i="1"/>
  <c r="BD540" i="1"/>
  <c r="BD541" i="1"/>
  <c r="BD542" i="1"/>
  <c r="BD543" i="1"/>
  <c r="BD544" i="1"/>
  <c r="BD545" i="1"/>
  <c r="BD546" i="1"/>
  <c r="BD547" i="1"/>
  <c r="BD548" i="1"/>
  <c r="BD549" i="1"/>
  <c r="BD550" i="1"/>
  <c r="BD551" i="1"/>
  <c r="BD552" i="1"/>
  <c r="BD553" i="1"/>
  <c r="BD554" i="1"/>
  <c r="BD555" i="1"/>
  <c r="BD556" i="1"/>
  <c r="BD557" i="1"/>
  <c r="BD558" i="1"/>
  <c r="BD559" i="1"/>
  <c r="BD560" i="1"/>
  <c r="BD561" i="1"/>
  <c r="BD562" i="1"/>
  <c r="BD563" i="1"/>
  <c r="BD564" i="1"/>
  <c r="BD565" i="1"/>
  <c r="BD566" i="1"/>
  <c r="BD567" i="1"/>
  <c r="BD568" i="1"/>
  <c r="BD569" i="1"/>
  <c r="BD570" i="1"/>
  <c r="BD571" i="1"/>
  <c r="BD572" i="1"/>
  <c r="BD573" i="1"/>
  <c r="BD574" i="1"/>
  <c r="BD575" i="1"/>
  <c r="BD576" i="1"/>
  <c r="BD577" i="1"/>
  <c r="BD578" i="1"/>
  <c r="BD579" i="1"/>
  <c r="BD580" i="1"/>
  <c r="BD581" i="1"/>
  <c r="BD582" i="1"/>
  <c r="BD583" i="1"/>
  <c r="BD584" i="1"/>
  <c r="BD585" i="1"/>
  <c r="BD586" i="1"/>
  <c r="BD587" i="1"/>
  <c r="BD588" i="1"/>
  <c r="BD589" i="1"/>
  <c r="BD590" i="1"/>
  <c r="BD591" i="1"/>
  <c r="BD592" i="1"/>
  <c r="BD593" i="1"/>
  <c r="BD594" i="1"/>
  <c r="BD595" i="1"/>
  <c r="BD596" i="1"/>
  <c r="BD597" i="1"/>
  <c r="BD598" i="1"/>
  <c r="BD599" i="1"/>
  <c r="BD600" i="1"/>
  <c r="BD601" i="1"/>
  <c r="BD602" i="1"/>
  <c r="BD603" i="1"/>
  <c r="BD604" i="1"/>
  <c r="BD605" i="1"/>
  <c r="BD606" i="1"/>
  <c r="BD607" i="1"/>
  <c r="BD608" i="1"/>
  <c r="BD609" i="1"/>
  <c r="BD610" i="1"/>
  <c r="BD611" i="1"/>
  <c r="BD612" i="1"/>
  <c r="BD613" i="1"/>
  <c r="BD614" i="1"/>
  <c r="BD615" i="1"/>
  <c r="BD616" i="1"/>
  <c r="BD617" i="1"/>
  <c r="BD618" i="1"/>
  <c r="BD619" i="1"/>
  <c r="BD620" i="1"/>
  <c r="BD621" i="1"/>
  <c r="BD622" i="1"/>
  <c r="BD623" i="1"/>
  <c r="BD624" i="1"/>
  <c r="BD625" i="1"/>
  <c r="BD626" i="1"/>
  <c r="BD627" i="1"/>
  <c r="BD628" i="1"/>
  <c r="BD629" i="1"/>
  <c r="BD630" i="1"/>
  <c r="BD631" i="1"/>
  <c r="BD632" i="1"/>
  <c r="BD633" i="1"/>
  <c r="BD634" i="1"/>
  <c r="BD635" i="1"/>
  <c r="BD636" i="1"/>
  <c r="BD637" i="1"/>
  <c r="BD638" i="1"/>
  <c r="BD639" i="1"/>
  <c r="BD640" i="1"/>
  <c r="BD641" i="1"/>
  <c r="BD642" i="1"/>
  <c r="BD643" i="1"/>
  <c r="BD644" i="1"/>
  <c r="BD645" i="1"/>
  <c r="BD646" i="1"/>
  <c r="BD647" i="1"/>
  <c r="BD648" i="1"/>
  <c r="BD649" i="1"/>
  <c r="BD650" i="1"/>
  <c r="BD651" i="1"/>
  <c r="BD652" i="1"/>
  <c r="BD653" i="1"/>
  <c r="BD654" i="1"/>
  <c r="BD655" i="1"/>
  <c r="BD656" i="1"/>
  <c r="BD657" i="1"/>
  <c r="BD658" i="1"/>
  <c r="BD659" i="1"/>
  <c r="BD660" i="1"/>
  <c r="BD661" i="1"/>
  <c r="BD662" i="1"/>
  <c r="BD663" i="1"/>
  <c r="BD664" i="1"/>
  <c r="BD665" i="1"/>
  <c r="BD666" i="1"/>
  <c r="BD667" i="1"/>
  <c r="BD668" i="1"/>
  <c r="BD669" i="1"/>
  <c r="BD670" i="1"/>
  <c r="BD671" i="1"/>
  <c r="BD672" i="1"/>
  <c r="BD673" i="1"/>
  <c r="BD674" i="1"/>
  <c r="BD675" i="1"/>
  <c r="BD676" i="1"/>
  <c r="BD677" i="1"/>
  <c r="BD678" i="1"/>
  <c r="BD679" i="1"/>
  <c r="BD680" i="1"/>
  <c r="BD681" i="1"/>
  <c r="BD682" i="1"/>
  <c r="BD683" i="1"/>
  <c r="BD684" i="1"/>
  <c r="BD685" i="1"/>
  <c r="BD686" i="1"/>
  <c r="BD687" i="1"/>
  <c r="BD688" i="1"/>
  <c r="BD689" i="1"/>
  <c r="BD690" i="1"/>
  <c r="BD691" i="1"/>
  <c r="BD692" i="1"/>
  <c r="BD693" i="1"/>
  <c r="BD694" i="1"/>
  <c r="BD695" i="1"/>
  <c r="BD696" i="1"/>
  <c r="BD697" i="1"/>
  <c r="BD698" i="1"/>
  <c r="BD699" i="1"/>
  <c r="BD700" i="1"/>
  <c r="BD701" i="1"/>
  <c r="BD702" i="1"/>
  <c r="BD703" i="1"/>
  <c r="BD704" i="1"/>
  <c r="BD705" i="1"/>
  <c r="BD706" i="1"/>
  <c r="BD707" i="1"/>
  <c r="BD708" i="1"/>
  <c r="BD709" i="1"/>
  <c r="BD710" i="1"/>
  <c r="BD711" i="1"/>
  <c r="BD712" i="1"/>
  <c r="BD713" i="1"/>
  <c r="BD714" i="1"/>
  <c r="BD715" i="1"/>
  <c r="BD716" i="1"/>
  <c r="BD717" i="1"/>
  <c r="BD718" i="1"/>
  <c r="BD719" i="1"/>
  <c r="BD720" i="1"/>
  <c r="BD721" i="1"/>
  <c r="BD722" i="1"/>
  <c r="BD723" i="1"/>
  <c r="BD724" i="1"/>
  <c r="BD725" i="1"/>
  <c r="BD726" i="1"/>
  <c r="BD727" i="1"/>
  <c r="BD728" i="1"/>
  <c r="BD729" i="1"/>
  <c r="BD730" i="1"/>
  <c r="BD731" i="1"/>
  <c r="BD732" i="1"/>
  <c r="BD733" i="1"/>
  <c r="BD734" i="1"/>
  <c r="BD735" i="1"/>
  <c r="BD736" i="1"/>
  <c r="BD737" i="1"/>
  <c r="BD738" i="1"/>
  <c r="BD739" i="1"/>
  <c r="BD740" i="1"/>
  <c r="BD741" i="1"/>
  <c r="BD742" i="1"/>
  <c r="BD743" i="1"/>
  <c r="BD744" i="1"/>
  <c r="BD745" i="1"/>
  <c r="BD746" i="1"/>
  <c r="BD747" i="1"/>
  <c r="BD748" i="1"/>
  <c r="BD749" i="1"/>
  <c r="BD750" i="1"/>
  <c r="BD751" i="1"/>
  <c r="BD752" i="1"/>
  <c r="BD753" i="1"/>
  <c r="BD754" i="1"/>
  <c r="BD755" i="1"/>
  <c r="BD756" i="1"/>
  <c r="BD757" i="1"/>
  <c r="BD758" i="1"/>
  <c r="BD759" i="1"/>
  <c r="BD760" i="1"/>
  <c r="BD761" i="1"/>
  <c r="BD762" i="1"/>
  <c r="BD763" i="1"/>
  <c r="BD764" i="1"/>
  <c r="BD765" i="1"/>
  <c r="BD766" i="1"/>
  <c r="BD767" i="1"/>
  <c r="BD768" i="1"/>
  <c r="BD769" i="1"/>
  <c r="BD770" i="1"/>
  <c r="BD771" i="1"/>
  <c r="BD772" i="1"/>
  <c r="BD773" i="1"/>
  <c r="BD774" i="1"/>
  <c r="BD775" i="1"/>
  <c r="BD776" i="1"/>
  <c r="BD777" i="1"/>
  <c r="BD778" i="1"/>
  <c r="BD779" i="1"/>
  <c r="BD780" i="1"/>
  <c r="BD781" i="1"/>
  <c r="BD782" i="1"/>
  <c r="BD783" i="1"/>
  <c r="BD784" i="1"/>
  <c r="BD785" i="1"/>
  <c r="BD786" i="1"/>
  <c r="BD787" i="1"/>
  <c r="BD788" i="1"/>
  <c r="BD789" i="1"/>
  <c r="BD790" i="1"/>
  <c r="BD791" i="1"/>
  <c r="BD792" i="1"/>
  <c r="BD793" i="1"/>
  <c r="BD794" i="1"/>
  <c r="BD795" i="1"/>
  <c r="BD796" i="1"/>
  <c r="BD797" i="1"/>
  <c r="BD798" i="1"/>
  <c r="BD799" i="1"/>
  <c r="BD800" i="1"/>
  <c r="BD801" i="1"/>
  <c r="BD802" i="1"/>
  <c r="BD803" i="1"/>
  <c r="BD804" i="1"/>
  <c r="BD805" i="1"/>
  <c r="BD806" i="1"/>
  <c r="BD807" i="1"/>
  <c r="BD808" i="1"/>
  <c r="BD809" i="1"/>
  <c r="BD810" i="1"/>
  <c r="BD811" i="1"/>
  <c r="BD812" i="1"/>
  <c r="BD813" i="1"/>
  <c r="BD814" i="1"/>
  <c r="BD815" i="1"/>
  <c r="BD816" i="1"/>
  <c r="BD817" i="1"/>
  <c r="BD818" i="1"/>
  <c r="BD819" i="1"/>
  <c r="BD820" i="1"/>
  <c r="BD821" i="1"/>
  <c r="BD822" i="1"/>
  <c r="BD823" i="1"/>
  <c r="BD824" i="1"/>
  <c r="BD825" i="1"/>
  <c r="BD826" i="1"/>
  <c r="BD827" i="1"/>
  <c r="BD828" i="1"/>
  <c r="BD829" i="1"/>
  <c r="BD830" i="1"/>
  <c r="BD831" i="1"/>
  <c r="BD832" i="1"/>
  <c r="BD833" i="1"/>
  <c r="BD834" i="1"/>
  <c r="BD835" i="1"/>
  <c r="BD836" i="1"/>
  <c r="BD837" i="1"/>
  <c r="BD838" i="1"/>
  <c r="BD839" i="1"/>
  <c r="BD840" i="1"/>
  <c r="BD841" i="1"/>
  <c r="BD842" i="1"/>
  <c r="BD843" i="1"/>
  <c r="BD844" i="1"/>
  <c r="BD845" i="1"/>
  <c r="BD846" i="1"/>
  <c r="BD847" i="1"/>
  <c r="BD848" i="1"/>
  <c r="BD849" i="1"/>
  <c r="BD850" i="1"/>
  <c r="BD851" i="1"/>
  <c r="BD852" i="1"/>
  <c r="BD853" i="1"/>
  <c r="BD854" i="1"/>
  <c r="BD855" i="1"/>
  <c r="BD856" i="1"/>
  <c r="BD857" i="1"/>
  <c r="BD858" i="1"/>
  <c r="BD859" i="1"/>
  <c r="BD860" i="1"/>
  <c r="BD861" i="1"/>
  <c r="BD862" i="1"/>
  <c r="BD863" i="1"/>
  <c r="BD864" i="1"/>
  <c r="BD865" i="1"/>
  <c r="BD866" i="1"/>
  <c r="BD867" i="1"/>
  <c r="BD868" i="1"/>
  <c r="BD869" i="1"/>
  <c r="BD870" i="1"/>
  <c r="BD871" i="1"/>
  <c r="BD872" i="1"/>
  <c r="BD873" i="1"/>
  <c r="BD874" i="1"/>
  <c r="BD875" i="1"/>
  <c r="BD876" i="1"/>
  <c r="BD877" i="1"/>
  <c r="BD878" i="1"/>
  <c r="BD879" i="1"/>
  <c r="BD880" i="1"/>
  <c r="BD881" i="1"/>
  <c r="BD882" i="1"/>
  <c r="BD883" i="1"/>
  <c r="BD884" i="1"/>
  <c r="BD885" i="1"/>
  <c r="BD886" i="1"/>
  <c r="BD887" i="1"/>
  <c r="BD888" i="1"/>
  <c r="BD889" i="1"/>
  <c r="BD890" i="1"/>
  <c r="BD891" i="1"/>
  <c r="BD892" i="1"/>
  <c r="BD893" i="1"/>
  <c r="BD894" i="1"/>
  <c r="BD895" i="1"/>
  <c r="BD896" i="1"/>
  <c r="BD897" i="1"/>
  <c r="BD898" i="1"/>
  <c r="BD899" i="1"/>
  <c r="BD900" i="1"/>
  <c r="BD901" i="1"/>
  <c r="BD902" i="1"/>
  <c r="BD903" i="1"/>
  <c r="BD904" i="1"/>
  <c r="BD905" i="1"/>
  <c r="BD906" i="1"/>
  <c r="BD907" i="1"/>
  <c r="BD908" i="1"/>
  <c r="BD909" i="1"/>
  <c r="BD910" i="1"/>
  <c r="BD911" i="1"/>
  <c r="BD912" i="1"/>
  <c r="BD913" i="1"/>
  <c r="BD914" i="1"/>
  <c r="BD915" i="1"/>
  <c r="BD916" i="1"/>
  <c r="BD917" i="1"/>
  <c r="BD918" i="1"/>
  <c r="BD919" i="1"/>
  <c r="BD920" i="1"/>
  <c r="BD921" i="1"/>
  <c r="BD922" i="1"/>
  <c r="BD923" i="1"/>
  <c r="BD924" i="1"/>
  <c r="BD925" i="1"/>
  <c r="BD926" i="1"/>
  <c r="BD927" i="1"/>
  <c r="BD928" i="1"/>
  <c r="BD929" i="1"/>
  <c r="BD930" i="1"/>
  <c r="BD931" i="1"/>
  <c r="BD932" i="1"/>
  <c r="BD933" i="1"/>
  <c r="BD934" i="1"/>
  <c r="BD935" i="1"/>
  <c r="BD936" i="1"/>
  <c r="BD937" i="1"/>
  <c r="BD938" i="1"/>
  <c r="BD939" i="1"/>
  <c r="BD940" i="1"/>
  <c r="BD941" i="1"/>
  <c r="BD942" i="1"/>
  <c r="BD943" i="1"/>
  <c r="BD944" i="1"/>
  <c r="BD945" i="1"/>
  <c r="BD946" i="1"/>
  <c r="BD947" i="1"/>
  <c r="BD948" i="1"/>
  <c r="BD949" i="1"/>
  <c r="BD950" i="1"/>
  <c r="BD951" i="1"/>
  <c r="BD952" i="1"/>
  <c r="BD953" i="1"/>
  <c r="BD954" i="1"/>
  <c r="BD955" i="1"/>
  <c r="BD956" i="1"/>
  <c r="BD957" i="1"/>
  <c r="BD958" i="1"/>
  <c r="BD959" i="1"/>
  <c r="BD960" i="1"/>
  <c r="BD961" i="1"/>
  <c r="BD962" i="1"/>
  <c r="BD963" i="1"/>
  <c r="BD964" i="1"/>
  <c r="BD965" i="1"/>
  <c r="BD966" i="1"/>
  <c r="BD967" i="1"/>
  <c r="BD968" i="1"/>
  <c r="BD969" i="1"/>
  <c r="BD970" i="1"/>
  <c r="BD971" i="1"/>
  <c r="BD972" i="1"/>
  <c r="BD973" i="1"/>
  <c r="BD974" i="1"/>
  <c r="BD975" i="1"/>
  <c r="BD976" i="1"/>
  <c r="BD977" i="1"/>
  <c r="BD978" i="1"/>
  <c r="BD979" i="1"/>
  <c r="BD980" i="1"/>
  <c r="BD981" i="1"/>
  <c r="BD982" i="1"/>
  <c r="BD983" i="1"/>
  <c r="BD984" i="1"/>
  <c r="BD985" i="1"/>
  <c r="BD986" i="1"/>
  <c r="BD987" i="1"/>
  <c r="BD988" i="1"/>
  <c r="BD989" i="1"/>
  <c r="BD990" i="1"/>
  <c r="BD991" i="1"/>
  <c r="BD992" i="1"/>
  <c r="BD993" i="1"/>
  <c r="BD994" i="1"/>
  <c r="BD995" i="1"/>
  <c r="BD996" i="1"/>
  <c r="BD997" i="1"/>
  <c r="BD998" i="1"/>
  <c r="BD999" i="1"/>
  <c r="BD1000" i="1"/>
  <c r="BD1001" i="1"/>
  <c r="BD1002" i="1"/>
  <c r="BD1003" i="1"/>
  <c r="BD1004" i="1"/>
  <c r="BD1005" i="1"/>
  <c r="BD1006" i="1"/>
  <c r="BD1007" i="1"/>
  <c r="BD1008" i="1"/>
  <c r="BD1009" i="1"/>
  <c r="BD1010" i="1"/>
  <c r="BD1011" i="1"/>
  <c r="BD1012" i="1"/>
  <c r="BD1013" i="1"/>
  <c r="BD1014" i="1"/>
  <c r="BD1015" i="1"/>
  <c r="BD1016" i="1"/>
  <c r="BD1017" i="1"/>
  <c r="BD1018" i="1"/>
  <c r="BD1019" i="1"/>
  <c r="BD1020" i="1"/>
  <c r="BD1021" i="1"/>
  <c r="BD1022" i="1"/>
  <c r="BD1023" i="1"/>
  <c r="BD1024" i="1"/>
  <c r="BD1025" i="1"/>
  <c r="BD1026" i="1"/>
  <c r="BD1027" i="1"/>
  <c r="BD1028" i="1"/>
  <c r="BD1029" i="1"/>
  <c r="BD1030" i="1"/>
  <c r="BD1031" i="1"/>
  <c r="BD1032" i="1"/>
  <c r="BD1033" i="1"/>
  <c r="BD1034" i="1"/>
  <c r="BD1035" i="1"/>
  <c r="BD1036" i="1"/>
  <c r="BD1037" i="1"/>
  <c r="BD1038" i="1"/>
  <c r="BD1039" i="1"/>
  <c r="BD1040" i="1"/>
  <c r="BD1041" i="1"/>
  <c r="BD1042" i="1"/>
  <c r="BD1043" i="1"/>
  <c r="BD1044" i="1"/>
  <c r="BD1045" i="1"/>
  <c r="BD1046" i="1"/>
  <c r="BD1047" i="1"/>
  <c r="BD1048" i="1"/>
  <c r="BD1049" i="1"/>
  <c r="BD1050" i="1"/>
  <c r="BD1051" i="1"/>
  <c r="BD1052" i="1"/>
  <c r="BD1053" i="1"/>
  <c r="BD1054" i="1"/>
  <c r="BD1055" i="1"/>
  <c r="BD1056" i="1"/>
  <c r="BD1057" i="1"/>
  <c r="BD1058" i="1"/>
  <c r="BD1059" i="1"/>
  <c r="BD1060" i="1"/>
  <c r="BD1061" i="1"/>
  <c r="BD1062" i="1"/>
  <c r="BD1063" i="1"/>
  <c r="BD1064" i="1"/>
  <c r="BD1065" i="1"/>
  <c r="BD1066" i="1"/>
  <c r="BD1067" i="1"/>
  <c r="BD1068" i="1"/>
  <c r="BD1069" i="1"/>
  <c r="BD1070" i="1"/>
  <c r="BD1071" i="1"/>
  <c r="BD1072" i="1"/>
  <c r="BD1073" i="1"/>
  <c r="BD1074" i="1"/>
  <c r="BD1075" i="1"/>
  <c r="BD1076" i="1"/>
  <c r="BD1077" i="1"/>
  <c r="BD1078" i="1"/>
  <c r="BD1079" i="1"/>
  <c r="BD1080" i="1"/>
  <c r="BD1081" i="1"/>
  <c r="BD1082" i="1"/>
  <c r="BD1083" i="1"/>
  <c r="BD1084" i="1"/>
  <c r="BD1085" i="1"/>
  <c r="BD1086" i="1"/>
  <c r="BD1087" i="1"/>
  <c r="BD1088" i="1"/>
  <c r="BD1089" i="1"/>
  <c r="BD1090" i="1"/>
  <c r="BD1091" i="1"/>
  <c r="BD1092" i="1"/>
  <c r="BD1093" i="1"/>
  <c r="BD1094" i="1"/>
  <c r="BD1095" i="1"/>
  <c r="BD1096" i="1"/>
  <c r="BD1097" i="1"/>
  <c r="BD1098" i="1"/>
  <c r="BD1099" i="1"/>
  <c r="BD1100" i="1"/>
  <c r="BD1101" i="1"/>
  <c r="BD1102" i="1"/>
  <c r="BD1103" i="1"/>
  <c r="BD1104" i="1"/>
  <c r="BD1105" i="1"/>
  <c r="BD1106" i="1"/>
  <c r="BD1107" i="1"/>
  <c r="BD1108" i="1"/>
  <c r="BD1109" i="1"/>
  <c r="BD1110" i="1"/>
  <c r="BD1111" i="1"/>
  <c r="BD1112" i="1"/>
  <c r="BD1113" i="1"/>
  <c r="BD1114" i="1"/>
  <c r="BD1115" i="1"/>
  <c r="BD1116" i="1"/>
  <c r="BD1117" i="1"/>
  <c r="BD1118" i="1"/>
  <c r="BD1119" i="1"/>
  <c r="BD1120" i="1"/>
  <c r="BD1121" i="1"/>
  <c r="BD1122" i="1"/>
  <c r="BD1123" i="1"/>
  <c r="BD1124" i="1"/>
  <c r="BD1125" i="1"/>
  <c r="BD1126" i="1"/>
  <c r="BD1127" i="1"/>
  <c r="BD1128" i="1"/>
  <c r="BD1129" i="1"/>
  <c r="BD1130" i="1"/>
  <c r="BD1131" i="1"/>
  <c r="BD1132" i="1"/>
  <c r="BD1133" i="1"/>
  <c r="BD1134" i="1"/>
  <c r="BD1135" i="1"/>
  <c r="BD1136" i="1"/>
  <c r="BD1137" i="1"/>
  <c r="BD1138" i="1"/>
  <c r="BD1139" i="1"/>
  <c r="BD1140" i="1"/>
  <c r="BD1141" i="1"/>
  <c r="BD1142" i="1"/>
  <c r="BD1143" i="1"/>
  <c r="BD1144" i="1"/>
  <c r="BD1145" i="1"/>
  <c r="BD1146" i="1"/>
  <c r="BD1147" i="1"/>
  <c r="BD1148" i="1"/>
  <c r="BD1149" i="1"/>
  <c r="BD1150" i="1"/>
  <c r="BD1151" i="1"/>
  <c r="BD1152" i="1"/>
  <c r="BD1153" i="1"/>
  <c r="BD1154" i="1"/>
  <c r="BD1155" i="1"/>
  <c r="BD1156" i="1"/>
  <c r="BD1157" i="1"/>
  <c r="BD1158" i="1"/>
  <c r="BD1159" i="1"/>
  <c r="BD1160" i="1"/>
  <c r="BD1161" i="1"/>
  <c r="BD1162" i="1"/>
  <c r="BD1163" i="1"/>
  <c r="BD1164" i="1"/>
  <c r="BD1165" i="1"/>
  <c r="BD1166" i="1"/>
  <c r="BD1167" i="1"/>
  <c r="BD1168" i="1"/>
  <c r="BD1169" i="1"/>
  <c r="BD1170" i="1"/>
  <c r="BD1171" i="1"/>
  <c r="BD1172" i="1"/>
  <c r="BD1173" i="1"/>
  <c r="BD1174" i="1"/>
  <c r="BD1175" i="1"/>
  <c r="BD1176" i="1"/>
  <c r="BD1177" i="1"/>
  <c r="BD1178" i="1"/>
  <c r="BD1179" i="1"/>
  <c r="BD1180" i="1"/>
  <c r="BD1181" i="1"/>
  <c r="BD1182" i="1"/>
  <c r="BD1183" i="1"/>
  <c r="BD1184" i="1"/>
  <c r="BD1185" i="1"/>
  <c r="BD1186" i="1"/>
  <c r="BD1187" i="1"/>
  <c r="BD1188" i="1"/>
  <c r="BD1189" i="1"/>
  <c r="BD1190" i="1"/>
  <c r="BD1191" i="1"/>
  <c r="BD1192" i="1"/>
  <c r="BD1193" i="1"/>
  <c r="BD1194" i="1"/>
  <c r="BD1195" i="1"/>
  <c r="BD1196" i="1"/>
  <c r="BD1197" i="1"/>
  <c r="BD1198" i="1"/>
  <c r="BD1199" i="1"/>
  <c r="BD1200" i="1"/>
  <c r="BD1201" i="1"/>
  <c r="BD1202" i="1"/>
  <c r="BD1203" i="1"/>
  <c r="BD1204" i="1"/>
  <c r="BD1205" i="1"/>
  <c r="BD1206" i="1"/>
  <c r="BD1207" i="1"/>
  <c r="BD1208" i="1"/>
  <c r="BD1209" i="1"/>
  <c r="BD1210" i="1"/>
  <c r="BD1211" i="1"/>
  <c r="BD1212" i="1"/>
  <c r="BD1213" i="1"/>
  <c r="BD1214" i="1"/>
  <c r="BD1215" i="1"/>
  <c r="BD1216" i="1"/>
  <c r="BD1217" i="1"/>
  <c r="BD1218" i="1"/>
  <c r="BD1219" i="1"/>
  <c r="BD1220" i="1"/>
  <c r="BD1221" i="1"/>
  <c r="BD1222" i="1"/>
  <c r="BD1223" i="1"/>
  <c r="BD1224" i="1"/>
  <c r="BD1225" i="1"/>
  <c r="BD1226" i="1"/>
  <c r="BD1227" i="1"/>
  <c r="BD1228" i="1"/>
  <c r="BD1229" i="1"/>
  <c r="BD1230" i="1"/>
  <c r="BD1231" i="1"/>
  <c r="BD1232" i="1"/>
  <c r="BD1233" i="1"/>
  <c r="BD1234" i="1"/>
  <c r="BD1235" i="1"/>
  <c r="BD1236" i="1"/>
  <c r="BD1237" i="1"/>
  <c r="BD1238" i="1"/>
  <c r="BD1239" i="1"/>
  <c r="BD1240" i="1"/>
  <c r="BD1241" i="1"/>
  <c r="BD1242" i="1"/>
  <c r="BD1243" i="1"/>
  <c r="BD1244" i="1"/>
  <c r="BD1245" i="1"/>
  <c r="BD1246" i="1"/>
  <c r="BD1247" i="1"/>
  <c r="BD1248" i="1"/>
  <c r="BD1249" i="1"/>
  <c r="BD1250" i="1"/>
  <c r="BD1251" i="1"/>
  <c r="BD1252" i="1"/>
  <c r="BD1253" i="1"/>
  <c r="BD1254" i="1"/>
  <c r="BD1255" i="1"/>
  <c r="BD1256" i="1"/>
  <c r="BD1257" i="1"/>
  <c r="BD1258" i="1"/>
  <c r="BD1259" i="1"/>
  <c r="BD1260" i="1"/>
  <c r="BD1261" i="1"/>
  <c r="BD1262" i="1"/>
  <c r="BD1263" i="1"/>
  <c r="BD1264" i="1"/>
  <c r="BD1265" i="1"/>
  <c r="BD1266" i="1"/>
  <c r="BD1267" i="1"/>
  <c r="BD1268" i="1"/>
  <c r="BD1269" i="1"/>
  <c r="BD1270" i="1"/>
  <c r="BD1271" i="1"/>
  <c r="BD1272" i="1"/>
  <c r="BD1273" i="1"/>
  <c r="BD1274" i="1"/>
  <c r="BD1275" i="1"/>
  <c r="BD1276" i="1"/>
  <c r="BD1277" i="1"/>
  <c r="BD1278" i="1"/>
  <c r="BD1279" i="1"/>
  <c r="BD1280" i="1"/>
  <c r="BD1281" i="1"/>
  <c r="BD1282" i="1"/>
  <c r="BD1283" i="1"/>
  <c r="BD1284" i="1"/>
  <c r="BD1285" i="1"/>
  <c r="BD1286" i="1"/>
  <c r="BD1287" i="1"/>
  <c r="BD1288" i="1"/>
  <c r="BD1289" i="1"/>
  <c r="BD1290" i="1"/>
  <c r="BD1291" i="1"/>
  <c r="BD1292" i="1"/>
  <c r="BD1293" i="1"/>
  <c r="BD1294" i="1"/>
  <c r="BD1295" i="1"/>
  <c r="BD1296" i="1"/>
  <c r="BD1297" i="1"/>
  <c r="BD1298" i="1"/>
  <c r="BD1299" i="1"/>
  <c r="BD1300" i="1"/>
  <c r="BD1301" i="1"/>
  <c r="BD1302" i="1"/>
  <c r="BD1303" i="1"/>
  <c r="BD1304" i="1"/>
  <c r="BD1305" i="1"/>
  <c r="BD1306" i="1"/>
  <c r="BD1307" i="1"/>
  <c r="BD1308" i="1"/>
  <c r="BD1309" i="1"/>
  <c r="BD1310" i="1"/>
  <c r="BD1311" i="1"/>
  <c r="BD1312" i="1"/>
  <c r="BD1313" i="1"/>
  <c r="BD1314" i="1"/>
  <c r="BD1315" i="1"/>
  <c r="BD1316" i="1"/>
  <c r="BD1317" i="1"/>
  <c r="BD1318" i="1"/>
  <c r="BD1319" i="1"/>
  <c r="BD1320" i="1"/>
  <c r="BD1321" i="1"/>
  <c r="BD1322" i="1"/>
  <c r="BD1323" i="1"/>
  <c r="BD1324" i="1"/>
  <c r="BD1325" i="1"/>
  <c r="BD1326" i="1"/>
  <c r="BD1327" i="1"/>
  <c r="BD1328" i="1"/>
  <c r="BD1329" i="1"/>
  <c r="BD1330" i="1"/>
  <c r="BD1331" i="1"/>
  <c r="BD1332" i="1"/>
  <c r="BD1333" i="1"/>
  <c r="BD1334" i="1"/>
  <c r="BD1335" i="1"/>
  <c r="BD1336" i="1"/>
  <c r="BD1337" i="1"/>
  <c r="BD1338" i="1"/>
  <c r="BD1339" i="1"/>
  <c r="BD1340" i="1"/>
  <c r="BD1341" i="1"/>
  <c r="BD1342" i="1"/>
  <c r="BD1343" i="1"/>
  <c r="BD1344" i="1"/>
  <c r="BD1345" i="1"/>
  <c r="BD1346" i="1"/>
  <c r="BD1347" i="1"/>
  <c r="BD1348" i="1"/>
  <c r="BD1349" i="1"/>
  <c r="BD1350" i="1"/>
  <c r="BD1351" i="1"/>
  <c r="BD1352" i="1"/>
  <c r="BD1353" i="1"/>
  <c r="BD1354" i="1"/>
  <c r="BD1355" i="1"/>
  <c r="BD1356" i="1"/>
  <c r="BD1357" i="1"/>
  <c r="BD1358" i="1"/>
  <c r="BD1359" i="1"/>
  <c r="BD1360" i="1"/>
  <c r="BD1361" i="1"/>
  <c r="BD1362" i="1"/>
  <c r="BD1363" i="1"/>
  <c r="BD1364" i="1"/>
  <c r="BD1365" i="1"/>
  <c r="BD1366" i="1"/>
  <c r="BD1367" i="1"/>
  <c r="BD1368" i="1"/>
  <c r="BD1369" i="1"/>
  <c r="BD1370" i="1"/>
  <c r="BD1371" i="1"/>
  <c r="BD1372" i="1"/>
  <c r="BD1373" i="1"/>
  <c r="BD1374" i="1"/>
  <c r="BD1375" i="1"/>
  <c r="BD1376" i="1"/>
  <c r="BD1377" i="1"/>
  <c r="BD1378" i="1"/>
  <c r="BD1379" i="1"/>
  <c r="BD1380" i="1"/>
  <c r="BD1381" i="1"/>
  <c r="BD1382" i="1"/>
  <c r="BD1383" i="1"/>
  <c r="BD1384" i="1"/>
  <c r="BD1385" i="1"/>
  <c r="BD1386" i="1"/>
  <c r="BD1387" i="1"/>
  <c r="BD1388" i="1"/>
  <c r="BD1389" i="1"/>
  <c r="BD1390" i="1"/>
  <c r="BD1391" i="1"/>
  <c r="BD1392" i="1"/>
  <c r="BD1393" i="1"/>
  <c r="BD1394" i="1"/>
  <c r="BD1395" i="1"/>
  <c r="BD1396" i="1"/>
  <c r="BD1397" i="1"/>
  <c r="BD1398" i="1"/>
  <c r="BD1399" i="1"/>
  <c r="BD1400" i="1"/>
  <c r="BD1401" i="1"/>
  <c r="BD1402" i="1"/>
  <c r="BD1403" i="1"/>
  <c r="BD1404" i="1"/>
  <c r="BD1405" i="1"/>
  <c r="BD1406" i="1"/>
  <c r="BD1407" i="1"/>
  <c r="BD1408" i="1"/>
  <c r="BD1409" i="1"/>
  <c r="BD1410" i="1"/>
  <c r="BD1411" i="1"/>
  <c r="BD1412" i="1"/>
  <c r="BD1413" i="1"/>
  <c r="BD1414" i="1"/>
  <c r="BD1415" i="1"/>
  <c r="BD1416" i="1"/>
  <c r="BD1417" i="1"/>
  <c r="BD1418" i="1"/>
  <c r="BD1419" i="1"/>
  <c r="BD1420" i="1"/>
  <c r="BD1421" i="1"/>
  <c r="BD1422" i="1"/>
  <c r="BD1423" i="1"/>
  <c r="BD1424" i="1"/>
  <c r="BD1425" i="1"/>
  <c r="BD1426" i="1"/>
  <c r="BD1427" i="1"/>
  <c r="BD1428" i="1"/>
  <c r="BD1429" i="1"/>
  <c r="BD1430" i="1"/>
  <c r="BD1431" i="1"/>
  <c r="BD1432" i="1"/>
  <c r="BD1433" i="1"/>
  <c r="BD1434" i="1"/>
  <c r="BD1435" i="1"/>
  <c r="BD1436" i="1"/>
  <c r="BD1437" i="1"/>
  <c r="BD1438" i="1"/>
  <c r="BD1439" i="1"/>
  <c r="BD1440" i="1"/>
  <c r="BD1441" i="1"/>
  <c r="BD1442" i="1"/>
  <c r="BD1443" i="1"/>
  <c r="BD1444" i="1"/>
  <c r="BD1445" i="1"/>
  <c r="BD1446" i="1"/>
  <c r="BD1447" i="1"/>
  <c r="BD1448" i="1"/>
  <c r="BD1449" i="1"/>
  <c r="BD1450" i="1"/>
  <c r="BD1451" i="1"/>
  <c r="BD1452" i="1"/>
  <c r="BD1453" i="1"/>
  <c r="BD1454" i="1"/>
  <c r="BD1455" i="1"/>
  <c r="BD1456" i="1"/>
  <c r="BD1457" i="1"/>
  <c r="BD1458" i="1"/>
  <c r="BD1459" i="1"/>
  <c r="BD1460" i="1"/>
  <c r="BD1461" i="1"/>
  <c r="BD1462" i="1"/>
  <c r="BD1463" i="1"/>
  <c r="BD1464" i="1"/>
  <c r="BD1465" i="1"/>
  <c r="BD1466" i="1"/>
  <c r="BD1467" i="1"/>
  <c r="BD1468" i="1"/>
  <c r="BD1469" i="1"/>
  <c r="BD1470" i="1"/>
  <c r="BD1471" i="1"/>
  <c r="BD1472" i="1"/>
  <c r="BD1473" i="1"/>
  <c r="BD1474" i="1"/>
  <c r="BD1475" i="1"/>
  <c r="BD1476" i="1"/>
  <c r="BD1477" i="1"/>
  <c r="BD1478" i="1"/>
  <c r="BD1479" i="1"/>
  <c r="BD1480" i="1"/>
  <c r="BD1481" i="1"/>
  <c r="BD1482" i="1"/>
  <c r="BD1483" i="1"/>
  <c r="BD1484" i="1"/>
  <c r="BD1485" i="1"/>
  <c r="BD1486" i="1"/>
  <c r="BD1487" i="1"/>
  <c r="BD1488" i="1"/>
  <c r="BD1489" i="1"/>
  <c r="BD1490" i="1"/>
  <c r="BD1491" i="1"/>
  <c r="BD1492" i="1"/>
  <c r="BD1493" i="1"/>
  <c r="BD1494" i="1"/>
  <c r="BD1495" i="1"/>
  <c r="BD1496" i="1"/>
  <c r="BD1497" i="1"/>
  <c r="BD1498" i="1"/>
  <c r="BD1499" i="1"/>
  <c r="BD1500" i="1"/>
  <c r="BF10" i="1"/>
  <c r="BF13" i="1"/>
  <c r="BF28" i="1"/>
  <c r="BF33" i="1"/>
  <c r="BF42" i="1"/>
  <c r="CU8" i="1" l="1"/>
  <c r="CU9" i="1"/>
  <c r="CU10" i="1"/>
  <c r="CU11" i="1"/>
  <c r="CU12" i="1"/>
  <c r="CU13" i="1"/>
  <c r="CU14" i="1"/>
  <c r="CU15" i="1"/>
  <c r="CU16" i="1"/>
  <c r="CU17" i="1"/>
  <c r="CU18" i="1"/>
  <c r="CU19" i="1"/>
  <c r="CU20" i="1"/>
  <c r="CU21" i="1"/>
  <c r="CU22" i="1"/>
  <c r="CU23" i="1"/>
  <c r="CU24" i="1"/>
  <c r="CU25" i="1"/>
  <c r="CU26" i="1"/>
  <c r="CU27" i="1"/>
  <c r="CU28" i="1"/>
  <c r="CU29" i="1"/>
  <c r="CU30" i="1"/>
  <c r="CU31" i="1"/>
  <c r="CU32" i="1"/>
  <c r="CU33" i="1"/>
  <c r="CU34" i="1"/>
  <c r="CU35" i="1"/>
  <c r="CU36" i="1"/>
  <c r="CU37" i="1"/>
  <c r="CU38" i="1"/>
  <c r="CU39" i="1"/>
  <c r="CU40" i="1"/>
  <c r="CU41" i="1"/>
  <c r="CU42" i="1"/>
  <c r="CU43" i="1"/>
  <c r="CU44" i="1"/>
  <c r="CU45" i="1"/>
  <c r="CU46" i="1"/>
  <c r="CU47" i="1"/>
  <c r="CU48" i="1"/>
  <c r="CU49" i="1"/>
  <c r="CU50" i="1"/>
  <c r="CU51" i="1"/>
  <c r="CU52" i="1"/>
  <c r="CU53" i="1"/>
  <c r="CU54" i="1"/>
  <c r="CU55" i="1"/>
  <c r="CU56" i="1"/>
  <c r="CU57" i="1"/>
  <c r="CU58" i="1"/>
  <c r="CU59" i="1"/>
  <c r="CU60" i="1"/>
  <c r="CU61" i="1"/>
  <c r="CU62" i="1"/>
  <c r="CU63" i="1"/>
  <c r="CU64" i="1"/>
  <c r="CU65" i="1"/>
  <c r="CU66" i="1"/>
  <c r="CU67" i="1"/>
  <c r="CU68" i="1"/>
  <c r="CU69" i="1"/>
  <c r="CU70" i="1"/>
  <c r="CU71" i="1"/>
  <c r="CU72" i="1"/>
  <c r="CU73" i="1"/>
  <c r="CU74" i="1"/>
  <c r="CU75" i="1"/>
  <c r="CU76" i="1"/>
  <c r="CU77" i="1"/>
  <c r="CU78" i="1"/>
  <c r="CU79" i="1"/>
  <c r="CU80" i="1"/>
  <c r="CU81" i="1"/>
  <c r="CU82" i="1"/>
  <c r="CU83" i="1"/>
  <c r="CU84" i="1"/>
  <c r="CU85" i="1"/>
  <c r="CU86" i="1"/>
  <c r="CU87" i="1"/>
  <c r="CU88" i="1"/>
  <c r="CU89" i="1"/>
  <c r="CU90" i="1"/>
  <c r="CU91" i="1"/>
  <c r="CU92" i="1"/>
  <c r="CU93" i="1"/>
  <c r="CU94" i="1"/>
  <c r="CU95" i="1"/>
  <c r="CU96" i="1"/>
  <c r="CU97" i="1"/>
  <c r="CU98" i="1"/>
  <c r="CU99" i="1"/>
  <c r="CU100" i="1"/>
  <c r="CU101" i="1"/>
  <c r="CU102" i="1"/>
  <c r="CU103" i="1"/>
  <c r="CU104" i="1"/>
  <c r="CU105" i="1"/>
  <c r="CU106" i="1"/>
  <c r="CU107" i="1"/>
  <c r="CU108" i="1"/>
  <c r="CU109" i="1"/>
  <c r="CU110" i="1"/>
  <c r="CU111" i="1"/>
  <c r="CU112" i="1"/>
  <c r="CU113" i="1"/>
  <c r="CU114" i="1"/>
  <c r="CU115" i="1"/>
  <c r="CU116" i="1"/>
  <c r="CU117" i="1"/>
  <c r="CU118" i="1"/>
  <c r="CU119" i="1"/>
  <c r="CU120" i="1"/>
  <c r="CU121" i="1"/>
  <c r="CU122" i="1"/>
  <c r="CU123" i="1"/>
  <c r="CU124" i="1"/>
  <c r="CU125" i="1"/>
  <c r="CU126" i="1"/>
  <c r="CU127" i="1"/>
  <c r="CU128" i="1"/>
  <c r="CU129" i="1"/>
  <c r="CU130" i="1"/>
  <c r="CU131" i="1"/>
  <c r="CU132" i="1"/>
  <c r="CU133" i="1"/>
  <c r="CU134" i="1"/>
  <c r="CU135" i="1"/>
  <c r="CU136" i="1"/>
  <c r="CU137" i="1"/>
  <c r="CU138" i="1"/>
  <c r="CU139" i="1"/>
  <c r="CU140" i="1"/>
  <c r="CU141" i="1"/>
  <c r="CU142" i="1"/>
  <c r="CU143" i="1"/>
  <c r="CU144" i="1"/>
  <c r="CU145" i="1"/>
  <c r="CU146" i="1"/>
  <c r="CU147" i="1"/>
  <c r="CU148" i="1"/>
  <c r="CU149" i="1"/>
  <c r="CU150" i="1"/>
  <c r="CU151" i="1"/>
  <c r="CU152" i="1"/>
  <c r="CU153" i="1"/>
  <c r="CU154" i="1"/>
  <c r="CU155" i="1"/>
  <c r="CU156" i="1"/>
  <c r="CU157" i="1"/>
  <c r="CU158" i="1"/>
  <c r="CU159" i="1"/>
  <c r="CU160" i="1"/>
  <c r="CU161" i="1"/>
  <c r="CU162" i="1"/>
  <c r="CU163" i="1"/>
  <c r="CU164" i="1"/>
  <c r="CU165" i="1"/>
  <c r="CU166" i="1"/>
  <c r="CU167" i="1"/>
  <c r="CU168" i="1"/>
  <c r="CU169" i="1"/>
  <c r="CU170" i="1"/>
  <c r="CU171" i="1"/>
  <c r="CU172" i="1"/>
  <c r="CU173" i="1"/>
  <c r="CU174" i="1"/>
  <c r="CU175" i="1"/>
  <c r="CU176" i="1"/>
  <c r="CU177" i="1"/>
  <c r="CU178" i="1"/>
  <c r="CU179" i="1"/>
  <c r="CU180" i="1"/>
  <c r="CU181" i="1"/>
  <c r="CU182" i="1"/>
  <c r="CU183" i="1"/>
  <c r="CU184" i="1"/>
  <c r="CU185" i="1"/>
  <c r="CU186" i="1"/>
  <c r="CU187" i="1"/>
  <c r="CU188" i="1"/>
  <c r="CU189" i="1"/>
  <c r="CU190" i="1"/>
  <c r="CU191" i="1"/>
  <c r="CU192" i="1"/>
  <c r="CU193" i="1"/>
  <c r="CU194" i="1"/>
  <c r="CU195" i="1"/>
  <c r="CU196" i="1"/>
  <c r="CU197" i="1"/>
  <c r="CU198" i="1"/>
  <c r="CU199" i="1"/>
  <c r="CU200" i="1"/>
  <c r="CU201" i="1"/>
  <c r="CU202" i="1"/>
  <c r="CU203" i="1"/>
  <c r="CU204" i="1"/>
  <c r="CU205" i="1"/>
  <c r="CU206" i="1"/>
  <c r="CU207" i="1"/>
  <c r="CU208" i="1"/>
  <c r="CU209" i="1"/>
  <c r="CU210" i="1"/>
  <c r="CU211" i="1"/>
  <c r="CU212" i="1"/>
  <c r="CU213" i="1"/>
  <c r="CU214" i="1"/>
  <c r="CU215" i="1"/>
  <c r="CU216" i="1"/>
  <c r="CU217" i="1"/>
  <c r="CU218" i="1"/>
  <c r="CU219" i="1"/>
  <c r="CU220" i="1"/>
  <c r="CU221" i="1"/>
  <c r="CU222" i="1"/>
  <c r="CU223" i="1"/>
  <c r="CU224" i="1"/>
  <c r="CU225" i="1"/>
  <c r="CU226" i="1"/>
  <c r="CU227" i="1"/>
  <c r="CU228" i="1"/>
  <c r="CU229" i="1"/>
  <c r="CU230" i="1"/>
  <c r="CU231" i="1"/>
  <c r="CU232" i="1"/>
  <c r="CU233" i="1"/>
  <c r="CU234" i="1"/>
  <c r="CU235" i="1"/>
  <c r="CU236" i="1"/>
  <c r="CU237" i="1"/>
  <c r="CU238" i="1"/>
  <c r="CU239" i="1"/>
  <c r="CU240" i="1"/>
  <c r="CU241" i="1"/>
  <c r="CU242" i="1"/>
  <c r="CU243" i="1"/>
  <c r="CU244" i="1"/>
  <c r="CU245" i="1"/>
  <c r="CU246" i="1"/>
  <c r="CU247" i="1"/>
  <c r="CU248" i="1"/>
  <c r="CU249" i="1"/>
  <c r="CU250" i="1"/>
  <c r="CU251" i="1"/>
  <c r="CU252" i="1"/>
  <c r="CU253" i="1"/>
  <c r="CU254" i="1"/>
  <c r="CU255" i="1"/>
  <c r="CU256" i="1"/>
  <c r="CU257" i="1"/>
  <c r="CU258" i="1"/>
  <c r="CU259" i="1"/>
  <c r="CU260" i="1"/>
  <c r="CU261" i="1"/>
  <c r="CU262" i="1"/>
  <c r="CU263" i="1"/>
  <c r="CU264" i="1"/>
  <c r="CU265" i="1"/>
  <c r="CU266" i="1"/>
  <c r="CU267" i="1"/>
  <c r="CU268" i="1"/>
  <c r="CU269" i="1"/>
  <c r="CU270" i="1"/>
  <c r="CU271" i="1"/>
  <c r="CU272" i="1"/>
  <c r="CU273" i="1"/>
  <c r="CU274" i="1"/>
  <c r="CU275" i="1"/>
  <c r="CU276" i="1"/>
  <c r="CU277" i="1"/>
  <c r="CU278" i="1"/>
  <c r="CU279" i="1"/>
  <c r="CU280" i="1"/>
  <c r="CU281" i="1"/>
  <c r="CU282" i="1"/>
  <c r="CU283" i="1"/>
  <c r="CU284" i="1"/>
  <c r="CU285" i="1"/>
  <c r="CU286" i="1"/>
  <c r="CU287" i="1"/>
  <c r="CU288" i="1"/>
  <c r="CU289" i="1"/>
  <c r="CU290" i="1"/>
  <c r="CU291" i="1"/>
  <c r="CU292" i="1"/>
  <c r="CU293" i="1"/>
  <c r="CU294" i="1"/>
  <c r="CU295" i="1"/>
  <c r="CU296" i="1"/>
  <c r="CU297" i="1"/>
  <c r="CU298" i="1"/>
  <c r="CU299" i="1"/>
  <c r="CU300" i="1"/>
  <c r="CU301" i="1"/>
  <c r="CU302" i="1"/>
  <c r="CU303" i="1"/>
  <c r="CU304" i="1"/>
  <c r="CU305" i="1"/>
  <c r="CU306" i="1"/>
  <c r="CU307" i="1"/>
  <c r="CU308" i="1"/>
  <c r="CU309" i="1"/>
  <c r="CU310" i="1"/>
  <c r="CU311" i="1"/>
  <c r="CU312" i="1"/>
  <c r="CU313" i="1"/>
  <c r="CU314" i="1"/>
  <c r="CU315" i="1"/>
  <c r="CU316" i="1"/>
  <c r="CU317" i="1"/>
  <c r="CU318" i="1"/>
  <c r="CU319" i="1"/>
  <c r="CU320" i="1"/>
  <c r="CU321" i="1"/>
  <c r="CU322" i="1"/>
  <c r="CU323" i="1"/>
  <c r="CU324" i="1"/>
  <c r="CU325" i="1"/>
  <c r="CU326" i="1"/>
  <c r="CU327" i="1"/>
  <c r="CU328" i="1"/>
  <c r="CU329" i="1"/>
  <c r="CU330" i="1"/>
  <c r="CU331" i="1"/>
  <c r="CU332" i="1"/>
  <c r="CU333" i="1"/>
  <c r="CU334" i="1"/>
  <c r="CU335" i="1"/>
  <c r="CU336" i="1"/>
  <c r="CU337" i="1"/>
  <c r="CU338" i="1"/>
  <c r="CU339" i="1"/>
  <c r="CU340" i="1"/>
  <c r="CU341" i="1"/>
  <c r="CU342" i="1"/>
  <c r="CU343" i="1"/>
  <c r="CU344" i="1"/>
  <c r="CU345" i="1"/>
  <c r="CU346" i="1"/>
  <c r="CU347" i="1"/>
  <c r="CU348" i="1"/>
  <c r="CU349" i="1"/>
  <c r="CU350" i="1"/>
  <c r="CU351" i="1"/>
  <c r="CU352" i="1"/>
  <c r="CU353" i="1"/>
  <c r="CU354" i="1"/>
  <c r="CU355" i="1"/>
  <c r="CU356" i="1"/>
  <c r="CU357" i="1"/>
  <c r="CU358" i="1"/>
  <c r="CU359" i="1"/>
  <c r="CU360" i="1"/>
  <c r="CU361" i="1"/>
  <c r="CU362" i="1"/>
  <c r="CU363" i="1"/>
  <c r="CU364" i="1"/>
  <c r="CU365" i="1"/>
  <c r="CU366" i="1"/>
  <c r="CU367" i="1"/>
  <c r="CU368" i="1"/>
  <c r="CU369" i="1"/>
  <c r="CU370" i="1"/>
  <c r="CU371" i="1"/>
  <c r="CU372" i="1"/>
  <c r="CU373" i="1"/>
  <c r="CU374" i="1"/>
  <c r="CU375" i="1"/>
  <c r="CU376" i="1"/>
  <c r="CU377" i="1"/>
  <c r="CU378" i="1"/>
  <c r="CU379" i="1"/>
  <c r="CU380" i="1"/>
  <c r="CU381" i="1"/>
  <c r="CU382" i="1"/>
  <c r="CU383" i="1"/>
  <c r="CU384" i="1"/>
  <c r="CU385" i="1"/>
  <c r="CU386" i="1"/>
  <c r="CU387" i="1"/>
  <c r="CU388" i="1"/>
  <c r="CU389" i="1"/>
  <c r="CU390" i="1"/>
  <c r="CU391" i="1"/>
  <c r="CU392" i="1"/>
  <c r="CU393" i="1"/>
  <c r="CU394" i="1"/>
  <c r="CU395" i="1"/>
  <c r="CU396" i="1"/>
  <c r="CU397" i="1"/>
  <c r="CU398" i="1"/>
  <c r="CU399" i="1"/>
  <c r="CU400" i="1"/>
  <c r="CU401" i="1"/>
  <c r="CU402" i="1"/>
  <c r="CU403" i="1"/>
  <c r="CU404" i="1"/>
  <c r="CU405" i="1"/>
  <c r="CU406" i="1"/>
  <c r="CU407" i="1"/>
  <c r="CU408" i="1"/>
  <c r="CU409" i="1"/>
  <c r="CU410" i="1"/>
  <c r="CU411" i="1"/>
  <c r="CU412" i="1"/>
  <c r="CU413" i="1"/>
  <c r="CU414" i="1"/>
  <c r="CU415" i="1"/>
  <c r="CU416" i="1"/>
  <c r="CU417" i="1"/>
  <c r="CU418" i="1"/>
  <c r="CU419" i="1"/>
  <c r="CU420" i="1"/>
  <c r="CU421" i="1"/>
  <c r="CU422" i="1"/>
  <c r="CU423" i="1"/>
  <c r="CU424" i="1"/>
  <c r="CU425" i="1"/>
  <c r="CU426" i="1"/>
  <c r="CU427" i="1"/>
  <c r="CU428" i="1"/>
  <c r="CU429" i="1"/>
  <c r="CU430" i="1"/>
  <c r="CU431" i="1"/>
  <c r="CU432" i="1"/>
  <c r="CU433" i="1"/>
  <c r="CU434" i="1"/>
  <c r="CU435" i="1"/>
  <c r="CU436" i="1"/>
  <c r="CU437" i="1"/>
  <c r="CU438" i="1"/>
  <c r="CU439" i="1"/>
  <c r="CU440" i="1"/>
  <c r="CU441" i="1"/>
  <c r="CU442" i="1"/>
  <c r="CU443" i="1"/>
  <c r="CU444" i="1"/>
  <c r="CU445" i="1"/>
  <c r="CU446" i="1"/>
  <c r="CU447" i="1"/>
  <c r="CU448" i="1"/>
  <c r="CU449" i="1"/>
  <c r="CU450" i="1"/>
  <c r="CU451" i="1"/>
  <c r="CU452" i="1"/>
  <c r="CU453" i="1"/>
  <c r="CU454" i="1"/>
  <c r="CU455" i="1"/>
  <c r="CU456" i="1"/>
  <c r="CU457" i="1"/>
  <c r="CU458" i="1"/>
  <c r="CU459" i="1"/>
  <c r="CU460" i="1"/>
  <c r="CU461" i="1"/>
  <c r="CU462" i="1"/>
  <c r="CU463" i="1"/>
  <c r="CU464" i="1"/>
  <c r="CU465" i="1"/>
  <c r="CU466" i="1"/>
  <c r="CU467" i="1"/>
  <c r="CU468" i="1"/>
  <c r="CU469" i="1"/>
  <c r="CU470" i="1"/>
  <c r="CU471" i="1"/>
  <c r="CU472" i="1"/>
  <c r="CU473" i="1"/>
  <c r="CU474" i="1"/>
  <c r="CU475" i="1"/>
  <c r="CU476" i="1"/>
  <c r="CU477" i="1"/>
  <c r="CU478" i="1"/>
  <c r="CU479" i="1"/>
  <c r="CU480" i="1"/>
  <c r="CU481" i="1"/>
  <c r="CU482" i="1"/>
  <c r="CU483" i="1"/>
  <c r="CU484" i="1"/>
  <c r="CU485" i="1"/>
  <c r="CU486" i="1"/>
  <c r="CU487" i="1"/>
  <c r="CU488" i="1"/>
  <c r="CU489" i="1"/>
  <c r="CU490" i="1"/>
  <c r="CU491" i="1"/>
  <c r="CU492" i="1"/>
  <c r="CU493" i="1"/>
  <c r="CU494" i="1"/>
  <c r="CU495" i="1"/>
  <c r="CU496" i="1"/>
  <c r="CU497" i="1"/>
  <c r="CU498" i="1"/>
  <c r="CU499" i="1"/>
  <c r="CU500" i="1"/>
  <c r="CU501" i="1"/>
  <c r="CU502" i="1"/>
  <c r="CU503" i="1"/>
  <c r="CU504" i="1"/>
  <c r="CU505" i="1"/>
  <c r="CU506" i="1"/>
  <c r="CU507" i="1"/>
  <c r="CU508" i="1"/>
  <c r="CU509" i="1"/>
  <c r="CU510" i="1"/>
  <c r="CU511" i="1"/>
  <c r="CU512" i="1"/>
  <c r="CU513" i="1"/>
  <c r="CU514" i="1"/>
  <c r="CU515" i="1"/>
  <c r="CU516" i="1"/>
  <c r="CU517" i="1"/>
  <c r="CU518" i="1"/>
  <c r="CU519" i="1"/>
  <c r="CU520" i="1"/>
  <c r="CU521" i="1"/>
  <c r="CU522" i="1"/>
  <c r="CU523" i="1"/>
  <c r="CU524" i="1"/>
  <c r="CU525" i="1"/>
  <c r="CU526" i="1"/>
  <c r="CU527" i="1"/>
  <c r="CU528" i="1"/>
  <c r="CU529" i="1"/>
  <c r="CU530" i="1"/>
  <c r="CU531" i="1"/>
  <c r="CU532" i="1"/>
  <c r="CU533" i="1"/>
  <c r="CU534" i="1"/>
  <c r="CU535" i="1"/>
  <c r="CU536" i="1"/>
  <c r="CU537" i="1"/>
  <c r="CU538" i="1"/>
  <c r="CU539" i="1"/>
  <c r="CU540" i="1"/>
  <c r="CU541" i="1"/>
  <c r="CU542" i="1"/>
  <c r="CU543" i="1"/>
  <c r="CU544" i="1"/>
  <c r="CU545" i="1"/>
  <c r="CU546" i="1"/>
  <c r="CU547" i="1"/>
  <c r="CU548" i="1"/>
  <c r="CU549" i="1"/>
  <c r="CU550" i="1"/>
  <c r="CU551" i="1"/>
  <c r="CU552" i="1"/>
  <c r="CU553" i="1"/>
  <c r="CU554" i="1"/>
  <c r="CU555" i="1"/>
  <c r="CU556" i="1"/>
  <c r="CU557" i="1"/>
  <c r="CU558" i="1"/>
  <c r="CU559" i="1"/>
  <c r="CU560" i="1"/>
  <c r="CU561" i="1"/>
  <c r="CU562" i="1"/>
  <c r="CU563" i="1"/>
  <c r="CU564" i="1"/>
  <c r="CU565" i="1"/>
  <c r="CU566" i="1"/>
  <c r="CU567" i="1"/>
  <c r="CU568" i="1"/>
  <c r="CU569" i="1"/>
  <c r="CU570" i="1"/>
  <c r="CU571" i="1"/>
  <c r="CU572" i="1"/>
  <c r="CU573" i="1"/>
  <c r="CU574" i="1"/>
  <c r="CU575" i="1"/>
  <c r="CU576" i="1"/>
  <c r="CU577" i="1"/>
  <c r="CU578" i="1"/>
  <c r="CU579" i="1"/>
  <c r="CU580" i="1"/>
  <c r="CU581" i="1"/>
  <c r="CU582" i="1"/>
  <c r="CU583" i="1"/>
  <c r="CU584" i="1"/>
  <c r="CU585" i="1"/>
  <c r="CU586" i="1"/>
  <c r="CU587" i="1"/>
  <c r="CU588" i="1"/>
  <c r="CU589" i="1"/>
  <c r="CU590" i="1"/>
  <c r="CU591" i="1"/>
  <c r="CU592" i="1"/>
  <c r="CU593" i="1"/>
  <c r="CU594" i="1"/>
  <c r="CU595" i="1"/>
  <c r="CU596" i="1"/>
  <c r="CU597" i="1"/>
  <c r="CU598" i="1"/>
  <c r="CU599" i="1"/>
  <c r="CU600" i="1"/>
  <c r="CU601" i="1"/>
  <c r="CU602" i="1"/>
  <c r="CU603" i="1"/>
  <c r="CU604" i="1"/>
  <c r="CU605" i="1"/>
  <c r="CU606" i="1"/>
  <c r="CU607" i="1"/>
  <c r="CU608" i="1"/>
  <c r="CU609" i="1"/>
  <c r="CU610" i="1"/>
  <c r="CU611" i="1"/>
  <c r="CU612" i="1"/>
  <c r="CU613" i="1"/>
  <c r="CU614" i="1"/>
  <c r="CU615" i="1"/>
  <c r="CU616" i="1"/>
  <c r="CU617" i="1"/>
  <c r="CU618" i="1"/>
  <c r="CU619" i="1"/>
  <c r="CU620" i="1"/>
  <c r="CU621" i="1"/>
  <c r="CU622" i="1"/>
  <c r="CU623" i="1"/>
  <c r="CU624" i="1"/>
  <c r="CU625" i="1"/>
  <c r="CU626" i="1"/>
  <c r="CU627" i="1"/>
  <c r="CU628" i="1"/>
  <c r="CU629" i="1"/>
  <c r="CU630" i="1"/>
  <c r="CU631" i="1"/>
  <c r="CU632" i="1"/>
  <c r="CU633" i="1"/>
  <c r="CU634" i="1"/>
  <c r="CU635" i="1"/>
  <c r="CU636" i="1"/>
  <c r="CU637" i="1"/>
  <c r="CU638" i="1"/>
  <c r="CU639" i="1"/>
  <c r="CU640" i="1"/>
  <c r="CU641" i="1"/>
  <c r="CU642" i="1"/>
  <c r="CU643" i="1"/>
  <c r="CU644" i="1"/>
  <c r="CU645" i="1"/>
  <c r="CU646" i="1"/>
  <c r="CU647" i="1"/>
  <c r="CU648" i="1"/>
  <c r="CU649" i="1"/>
  <c r="CU650" i="1"/>
  <c r="CU651" i="1"/>
  <c r="CU652" i="1"/>
  <c r="CU653" i="1"/>
  <c r="CU654" i="1"/>
  <c r="CU655" i="1"/>
  <c r="CU656" i="1"/>
  <c r="CU657" i="1"/>
  <c r="CU658" i="1"/>
  <c r="CU659" i="1"/>
  <c r="CU660" i="1"/>
  <c r="CU661" i="1"/>
  <c r="CU662" i="1"/>
  <c r="CU663" i="1"/>
  <c r="CU664" i="1"/>
  <c r="CU665" i="1"/>
  <c r="CU666" i="1"/>
  <c r="CU667" i="1"/>
  <c r="CU668" i="1"/>
  <c r="CU669" i="1"/>
  <c r="CU670" i="1"/>
  <c r="CU671" i="1"/>
  <c r="CU672" i="1"/>
  <c r="CU673" i="1"/>
  <c r="CU674" i="1"/>
  <c r="CU675" i="1"/>
  <c r="CU676" i="1"/>
  <c r="CU677" i="1"/>
  <c r="CU678" i="1"/>
  <c r="CU679" i="1"/>
  <c r="CU680" i="1"/>
  <c r="CU681" i="1"/>
  <c r="CU682" i="1"/>
  <c r="CU683" i="1"/>
  <c r="CU684" i="1"/>
  <c r="CU685" i="1"/>
  <c r="CU686" i="1"/>
  <c r="CU687" i="1"/>
  <c r="CU688" i="1"/>
  <c r="CU689" i="1"/>
  <c r="CU690" i="1"/>
  <c r="CU691" i="1"/>
  <c r="CU692" i="1"/>
  <c r="CU693" i="1"/>
  <c r="CU694" i="1"/>
  <c r="CU695" i="1"/>
  <c r="CU696" i="1"/>
  <c r="CU697" i="1"/>
  <c r="CU698" i="1"/>
  <c r="CU699" i="1"/>
  <c r="CU700" i="1"/>
  <c r="CU701" i="1"/>
  <c r="CU702" i="1"/>
  <c r="CU703" i="1"/>
  <c r="CU704" i="1"/>
  <c r="CU705" i="1"/>
  <c r="CU706" i="1"/>
  <c r="CU707" i="1"/>
  <c r="CU708" i="1"/>
  <c r="CU709" i="1"/>
  <c r="CU710" i="1"/>
  <c r="CU711" i="1"/>
  <c r="CU712" i="1"/>
  <c r="CU713" i="1"/>
  <c r="CU714" i="1"/>
  <c r="CU715" i="1"/>
  <c r="CU716" i="1"/>
  <c r="CU717" i="1"/>
  <c r="CU718" i="1"/>
  <c r="CU719" i="1"/>
  <c r="CU720" i="1"/>
  <c r="CU721" i="1"/>
  <c r="CU722" i="1"/>
  <c r="CU723" i="1"/>
  <c r="CU724" i="1"/>
  <c r="CU725" i="1"/>
  <c r="CU726" i="1"/>
  <c r="CU727" i="1"/>
  <c r="CU728" i="1"/>
  <c r="CU729" i="1"/>
  <c r="CU730" i="1"/>
  <c r="CU731" i="1"/>
  <c r="CU732" i="1"/>
  <c r="CU733" i="1"/>
  <c r="CU734" i="1"/>
  <c r="CU735" i="1"/>
  <c r="CU736" i="1"/>
  <c r="CU737" i="1"/>
  <c r="CU738" i="1"/>
  <c r="CU739" i="1"/>
  <c r="CU740" i="1"/>
  <c r="CU741" i="1"/>
  <c r="CU742" i="1"/>
  <c r="CU743" i="1"/>
  <c r="CU744" i="1"/>
  <c r="CU745" i="1"/>
  <c r="CU746" i="1"/>
  <c r="CU747" i="1"/>
  <c r="CU748" i="1"/>
  <c r="CU749" i="1"/>
  <c r="CU750" i="1"/>
  <c r="CU751" i="1"/>
  <c r="CU752" i="1"/>
  <c r="CU753" i="1"/>
  <c r="CU754" i="1"/>
  <c r="CU755" i="1"/>
  <c r="CU756" i="1"/>
  <c r="CU757" i="1"/>
  <c r="CU758" i="1"/>
  <c r="CU759" i="1"/>
  <c r="CU760" i="1"/>
  <c r="CU761" i="1"/>
  <c r="CU762" i="1"/>
  <c r="CU763" i="1"/>
  <c r="CU764" i="1"/>
  <c r="CU765" i="1"/>
  <c r="CU766" i="1"/>
  <c r="CU767" i="1"/>
  <c r="CU768" i="1"/>
  <c r="CU769" i="1"/>
  <c r="CU770" i="1"/>
  <c r="CU771" i="1"/>
  <c r="CU772" i="1"/>
  <c r="CU773" i="1"/>
  <c r="CU774" i="1"/>
  <c r="CU775" i="1"/>
  <c r="CU776" i="1"/>
  <c r="CU777" i="1"/>
  <c r="CU778" i="1"/>
  <c r="CU779" i="1"/>
  <c r="CU780" i="1"/>
  <c r="CU781" i="1"/>
  <c r="CU782" i="1"/>
  <c r="CU783" i="1"/>
  <c r="CU784" i="1"/>
  <c r="CU785" i="1"/>
  <c r="CU786" i="1"/>
  <c r="CU787" i="1"/>
  <c r="CU788" i="1"/>
  <c r="CU789" i="1"/>
  <c r="CU790" i="1"/>
  <c r="CU791" i="1"/>
  <c r="CU792" i="1"/>
  <c r="CU793" i="1"/>
  <c r="CU794" i="1"/>
  <c r="CU795" i="1"/>
  <c r="CU796" i="1"/>
  <c r="CU797" i="1"/>
  <c r="CU798" i="1"/>
  <c r="CU799" i="1"/>
  <c r="CU800" i="1"/>
  <c r="CU801" i="1"/>
  <c r="CU802" i="1"/>
  <c r="CU803" i="1"/>
  <c r="CU804" i="1"/>
  <c r="CU805" i="1"/>
  <c r="CU806" i="1"/>
  <c r="CU807" i="1"/>
  <c r="CU808" i="1"/>
  <c r="CU809" i="1"/>
  <c r="CU810" i="1"/>
  <c r="CU811" i="1"/>
  <c r="CU812" i="1"/>
  <c r="CU813" i="1"/>
  <c r="CU814" i="1"/>
  <c r="CU815" i="1"/>
  <c r="CU816" i="1"/>
  <c r="CU817" i="1"/>
  <c r="CU818" i="1"/>
  <c r="CU819" i="1"/>
  <c r="CU820" i="1"/>
  <c r="CU821" i="1"/>
  <c r="CU822" i="1"/>
  <c r="CU823" i="1"/>
  <c r="CU824" i="1"/>
  <c r="CU825" i="1"/>
  <c r="CU826" i="1"/>
  <c r="CU827" i="1"/>
  <c r="CU828" i="1"/>
  <c r="CU829" i="1"/>
  <c r="CU830" i="1"/>
  <c r="CU831" i="1"/>
  <c r="CU832" i="1"/>
  <c r="CU833" i="1"/>
  <c r="CU834" i="1"/>
  <c r="CU835" i="1"/>
  <c r="CU836" i="1"/>
  <c r="CU837" i="1"/>
  <c r="CU838" i="1"/>
  <c r="CU839" i="1"/>
  <c r="CU840" i="1"/>
  <c r="CU841" i="1"/>
  <c r="CU842" i="1"/>
  <c r="CU843" i="1"/>
  <c r="CU844" i="1"/>
  <c r="CU845" i="1"/>
  <c r="CU846" i="1"/>
  <c r="CU847" i="1"/>
  <c r="CU848" i="1"/>
  <c r="CU849" i="1"/>
  <c r="CU850" i="1"/>
  <c r="CU851" i="1"/>
  <c r="CU852" i="1"/>
  <c r="CU853" i="1"/>
  <c r="CU854" i="1"/>
  <c r="CU855" i="1"/>
  <c r="CU856" i="1"/>
  <c r="CU857" i="1"/>
  <c r="CU858" i="1"/>
  <c r="CU859" i="1"/>
  <c r="CU860" i="1"/>
  <c r="CU861" i="1"/>
  <c r="CU862" i="1"/>
  <c r="CU863" i="1"/>
  <c r="CU864" i="1"/>
  <c r="CU865" i="1"/>
  <c r="CU866" i="1"/>
  <c r="CU867" i="1"/>
  <c r="CU868" i="1"/>
  <c r="CU869" i="1"/>
  <c r="CU870" i="1"/>
  <c r="CU871" i="1"/>
  <c r="CU872" i="1"/>
  <c r="CU873" i="1"/>
  <c r="CU874" i="1"/>
  <c r="CU875" i="1"/>
  <c r="CU876" i="1"/>
  <c r="CU877" i="1"/>
  <c r="CU878" i="1"/>
  <c r="CU879" i="1"/>
  <c r="CU880" i="1"/>
  <c r="CU881" i="1"/>
  <c r="CU882" i="1"/>
  <c r="CU883" i="1"/>
  <c r="CU884" i="1"/>
  <c r="CU885" i="1"/>
  <c r="CU886" i="1"/>
  <c r="CU887" i="1"/>
  <c r="CU888" i="1"/>
  <c r="CU889" i="1"/>
  <c r="CU890" i="1"/>
  <c r="CU891" i="1"/>
  <c r="CU892" i="1"/>
  <c r="CU893" i="1"/>
  <c r="CU894" i="1"/>
  <c r="CU895" i="1"/>
  <c r="CU896" i="1"/>
  <c r="CU897" i="1"/>
  <c r="CU898" i="1"/>
  <c r="CU899" i="1"/>
  <c r="CU900" i="1"/>
  <c r="CU901" i="1"/>
  <c r="CU902" i="1"/>
  <c r="CU903" i="1"/>
  <c r="CU904" i="1"/>
  <c r="CU905" i="1"/>
  <c r="CU906" i="1"/>
  <c r="CU907" i="1"/>
  <c r="CU908" i="1"/>
  <c r="CU909" i="1"/>
  <c r="CU910" i="1"/>
  <c r="CU911" i="1"/>
  <c r="CU912" i="1"/>
  <c r="CU913" i="1"/>
  <c r="CU914" i="1"/>
  <c r="CU915" i="1"/>
  <c r="CU916" i="1"/>
  <c r="CU917" i="1"/>
  <c r="CU918" i="1"/>
  <c r="CU919" i="1"/>
  <c r="CU920" i="1"/>
  <c r="CU921" i="1"/>
  <c r="CU922" i="1"/>
  <c r="CU923" i="1"/>
  <c r="CU924" i="1"/>
  <c r="CU925" i="1"/>
  <c r="CU926" i="1"/>
  <c r="CU927" i="1"/>
  <c r="CU928" i="1"/>
  <c r="CU929" i="1"/>
  <c r="CU930" i="1"/>
  <c r="CU931" i="1"/>
  <c r="CU932" i="1"/>
  <c r="CU933" i="1"/>
  <c r="CU934" i="1"/>
  <c r="CU935" i="1"/>
  <c r="CU936" i="1"/>
  <c r="CU937" i="1"/>
  <c r="CU938" i="1"/>
  <c r="CU939" i="1"/>
  <c r="CU940" i="1"/>
  <c r="CU941" i="1"/>
  <c r="CU942" i="1"/>
  <c r="CU943" i="1"/>
  <c r="CU944" i="1"/>
  <c r="CU945" i="1"/>
  <c r="CU946" i="1"/>
  <c r="CU947" i="1"/>
  <c r="CU948" i="1"/>
  <c r="CU949" i="1"/>
  <c r="CU950" i="1"/>
  <c r="CU951" i="1"/>
  <c r="CU952" i="1"/>
  <c r="CU953" i="1"/>
  <c r="CU954" i="1"/>
  <c r="CU955" i="1"/>
  <c r="CU956" i="1"/>
  <c r="CU957" i="1"/>
  <c r="CU958" i="1"/>
  <c r="CU959" i="1"/>
  <c r="CU960" i="1"/>
  <c r="CU961" i="1"/>
  <c r="CU962" i="1"/>
  <c r="CU963" i="1"/>
  <c r="CU964" i="1"/>
  <c r="CU965" i="1"/>
  <c r="CU966" i="1"/>
  <c r="CU967" i="1"/>
  <c r="CU968" i="1"/>
  <c r="CU969" i="1"/>
  <c r="CU970" i="1"/>
  <c r="CU971" i="1"/>
  <c r="CU972" i="1"/>
  <c r="CU973" i="1"/>
  <c r="CU974" i="1"/>
  <c r="CU975" i="1"/>
  <c r="CU976" i="1"/>
  <c r="CU977" i="1"/>
  <c r="CU978" i="1"/>
  <c r="CU979" i="1"/>
  <c r="CU980" i="1"/>
  <c r="CU981" i="1"/>
  <c r="CU982" i="1"/>
  <c r="CU983" i="1"/>
  <c r="CU984" i="1"/>
  <c r="CU985" i="1"/>
  <c r="CU986" i="1"/>
  <c r="CU987" i="1"/>
  <c r="CU988" i="1"/>
  <c r="CU989" i="1"/>
  <c r="CU990" i="1"/>
  <c r="CU991" i="1"/>
  <c r="CU992" i="1"/>
  <c r="CU993" i="1"/>
  <c r="CU994" i="1"/>
  <c r="CU995" i="1"/>
  <c r="CU996" i="1"/>
  <c r="CU997" i="1"/>
  <c r="CU998" i="1"/>
  <c r="CU999" i="1"/>
  <c r="CU1000" i="1"/>
  <c r="CU1001" i="1"/>
  <c r="CU1002" i="1"/>
  <c r="CU1003" i="1"/>
  <c r="CU1004" i="1"/>
  <c r="CU1005" i="1"/>
  <c r="CU1006" i="1"/>
  <c r="CU1007" i="1"/>
  <c r="CU1008" i="1"/>
  <c r="CU1009" i="1"/>
  <c r="CU1010" i="1"/>
  <c r="CU1011" i="1"/>
  <c r="CU1012" i="1"/>
  <c r="CU1013" i="1"/>
  <c r="CU1014" i="1"/>
  <c r="CU1015" i="1"/>
  <c r="CU1016" i="1"/>
  <c r="CU1017" i="1"/>
  <c r="CU1018" i="1"/>
  <c r="CU1019" i="1"/>
  <c r="CU1020" i="1"/>
  <c r="CU1021" i="1"/>
  <c r="CU1022" i="1"/>
  <c r="CU1023" i="1"/>
  <c r="CU1024" i="1"/>
  <c r="CU1025" i="1"/>
  <c r="CU1026" i="1"/>
  <c r="CU1027" i="1"/>
  <c r="CU1028" i="1"/>
  <c r="CU1029" i="1"/>
  <c r="CU1030" i="1"/>
  <c r="CU1031" i="1"/>
  <c r="CU1032" i="1"/>
  <c r="CU1033" i="1"/>
  <c r="CU1034" i="1"/>
  <c r="CU1035" i="1"/>
  <c r="CU1036" i="1"/>
  <c r="CU1037" i="1"/>
  <c r="CU1038" i="1"/>
  <c r="CU1039" i="1"/>
  <c r="CU1040" i="1"/>
  <c r="CU1041" i="1"/>
  <c r="CU1042" i="1"/>
  <c r="CU1043" i="1"/>
  <c r="CU1044" i="1"/>
  <c r="CU1045" i="1"/>
  <c r="CU1046" i="1"/>
  <c r="CU1047" i="1"/>
  <c r="CU1048" i="1"/>
  <c r="CU1049" i="1"/>
  <c r="CU1050" i="1"/>
  <c r="CU1051" i="1"/>
  <c r="CU1052" i="1"/>
  <c r="CU1053" i="1"/>
  <c r="CU1054" i="1"/>
  <c r="CU1055" i="1"/>
  <c r="CU1056" i="1"/>
  <c r="CU1057" i="1"/>
  <c r="CU1058" i="1"/>
  <c r="CU1059" i="1"/>
  <c r="CU1060" i="1"/>
  <c r="CU1061" i="1"/>
  <c r="CU1062" i="1"/>
  <c r="CU1063" i="1"/>
  <c r="CU1064" i="1"/>
  <c r="CU1065" i="1"/>
  <c r="CU1066" i="1"/>
  <c r="CU1067" i="1"/>
  <c r="CU1068" i="1"/>
  <c r="CU1069" i="1"/>
  <c r="CU1070" i="1"/>
  <c r="CU1071" i="1"/>
  <c r="CU1072" i="1"/>
  <c r="CU1073" i="1"/>
  <c r="CU1074" i="1"/>
  <c r="CU1075" i="1"/>
  <c r="CU1076" i="1"/>
  <c r="CU1077" i="1"/>
  <c r="CU1078" i="1"/>
  <c r="CU1079" i="1"/>
  <c r="CU1080" i="1"/>
  <c r="CU1081" i="1"/>
  <c r="CU1082" i="1"/>
  <c r="CU1083" i="1"/>
  <c r="CU1084" i="1"/>
  <c r="CU1085" i="1"/>
  <c r="CU1086" i="1"/>
  <c r="CU1087" i="1"/>
  <c r="CU1088" i="1"/>
  <c r="CU1089" i="1"/>
  <c r="CU1090" i="1"/>
  <c r="CU1091" i="1"/>
  <c r="CU1092" i="1"/>
  <c r="CU1093" i="1"/>
  <c r="CU1094" i="1"/>
  <c r="CU1095" i="1"/>
  <c r="CU1096" i="1"/>
  <c r="CU1097" i="1"/>
  <c r="CU1098" i="1"/>
  <c r="CU1099" i="1"/>
  <c r="CU1100" i="1"/>
  <c r="CU1101" i="1"/>
  <c r="CU1102" i="1"/>
  <c r="CU1103" i="1"/>
  <c r="CU1104" i="1"/>
  <c r="CU1105" i="1"/>
  <c r="CU1106" i="1"/>
  <c r="CU1107" i="1"/>
  <c r="CU1108" i="1"/>
  <c r="CU1109" i="1"/>
  <c r="CU1110" i="1"/>
  <c r="CU1111" i="1"/>
  <c r="CU1112" i="1"/>
  <c r="CU1113" i="1"/>
  <c r="CU1114" i="1"/>
  <c r="CU1115" i="1"/>
  <c r="CU1116" i="1"/>
  <c r="CU1117" i="1"/>
  <c r="CU1118" i="1"/>
  <c r="CU1119" i="1"/>
  <c r="CU1120" i="1"/>
  <c r="CU1121" i="1"/>
  <c r="CU1122" i="1"/>
  <c r="CU1123" i="1"/>
  <c r="CU1124" i="1"/>
  <c r="CU1125" i="1"/>
  <c r="CU1126" i="1"/>
  <c r="CU1127" i="1"/>
  <c r="CU1128" i="1"/>
  <c r="CU1129" i="1"/>
  <c r="CU1130" i="1"/>
  <c r="CU1131" i="1"/>
  <c r="CU1132" i="1"/>
  <c r="CU1133" i="1"/>
  <c r="CU1134" i="1"/>
  <c r="CU1135" i="1"/>
  <c r="CU1136" i="1"/>
  <c r="CU1137" i="1"/>
  <c r="CU1138" i="1"/>
  <c r="CU1139" i="1"/>
  <c r="CU1140" i="1"/>
  <c r="CU1141" i="1"/>
  <c r="CU1142" i="1"/>
  <c r="CU1143" i="1"/>
  <c r="CU1144" i="1"/>
  <c r="CU1145" i="1"/>
  <c r="CU1146" i="1"/>
  <c r="CU1147" i="1"/>
  <c r="CU1148" i="1"/>
  <c r="CU1149" i="1"/>
  <c r="CU1150" i="1"/>
  <c r="CU1151" i="1"/>
  <c r="CU1152" i="1"/>
  <c r="CU1153" i="1"/>
  <c r="CU1154" i="1"/>
  <c r="CU1155" i="1"/>
  <c r="CU1156" i="1"/>
  <c r="CU1157" i="1"/>
  <c r="CU1158" i="1"/>
  <c r="CU1159" i="1"/>
  <c r="CU1160" i="1"/>
  <c r="CU1161" i="1"/>
  <c r="CU1162" i="1"/>
  <c r="CU1163" i="1"/>
  <c r="CU1164" i="1"/>
  <c r="CU1165" i="1"/>
  <c r="CU1166" i="1"/>
  <c r="CU1167" i="1"/>
  <c r="CU1168" i="1"/>
  <c r="CU1169" i="1"/>
  <c r="CU1170" i="1"/>
  <c r="CU1171" i="1"/>
  <c r="CU1172" i="1"/>
  <c r="CU1173" i="1"/>
  <c r="CU1174" i="1"/>
  <c r="CU1175" i="1"/>
  <c r="CU1176" i="1"/>
  <c r="CU1177" i="1"/>
  <c r="CU1178" i="1"/>
  <c r="CU1179" i="1"/>
  <c r="CU1180" i="1"/>
  <c r="CU1181" i="1"/>
  <c r="CU1182" i="1"/>
  <c r="CU1183" i="1"/>
  <c r="CU1184" i="1"/>
  <c r="CU1185" i="1"/>
  <c r="CU1186" i="1"/>
  <c r="CU1187" i="1"/>
  <c r="CU1188" i="1"/>
  <c r="CU1189" i="1"/>
  <c r="CU1190" i="1"/>
  <c r="CU1191" i="1"/>
  <c r="CU1192" i="1"/>
  <c r="CU1193" i="1"/>
  <c r="CU1194" i="1"/>
  <c r="CU1195" i="1"/>
  <c r="CU1196" i="1"/>
  <c r="CU1197" i="1"/>
  <c r="CU1198" i="1"/>
  <c r="CU1199" i="1"/>
  <c r="CU1200" i="1"/>
  <c r="CU1201" i="1"/>
  <c r="CU1202" i="1"/>
  <c r="CU1203" i="1"/>
  <c r="CU1204" i="1"/>
  <c r="CU1205" i="1"/>
  <c r="CU1206" i="1"/>
  <c r="CU1207" i="1"/>
  <c r="CU1208" i="1"/>
  <c r="CU1209" i="1"/>
  <c r="CU1210" i="1"/>
  <c r="CU1211" i="1"/>
  <c r="CU1212" i="1"/>
  <c r="CU1213" i="1"/>
  <c r="CU1214" i="1"/>
  <c r="CU1215" i="1"/>
  <c r="CU1216" i="1"/>
  <c r="CU1217" i="1"/>
  <c r="CU1218" i="1"/>
  <c r="CU1219" i="1"/>
  <c r="CU1220" i="1"/>
  <c r="CU1221" i="1"/>
  <c r="CU1222" i="1"/>
  <c r="CU1223" i="1"/>
  <c r="CU1224" i="1"/>
  <c r="CU1225" i="1"/>
  <c r="CU1226" i="1"/>
  <c r="CU1227" i="1"/>
  <c r="CU1228" i="1"/>
  <c r="CU1229" i="1"/>
  <c r="CU1230" i="1"/>
  <c r="CU1231" i="1"/>
  <c r="CU1232" i="1"/>
  <c r="CU1233" i="1"/>
  <c r="CU1234" i="1"/>
  <c r="CU1235" i="1"/>
  <c r="CU1236" i="1"/>
  <c r="CU1237" i="1"/>
  <c r="CU1238" i="1"/>
  <c r="CU1239" i="1"/>
  <c r="CU1240" i="1"/>
  <c r="CU1241" i="1"/>
  <c r="CU1242" i="1"/>
  <c r="CU1243" i="1"/>
  <c r="CU1244" i="1"/>
  <c r="CU1245" i="1"/>
  <c r="CU1246" i="1"/>
  <c r="CU1247" i="1"/>
  <c r="CU1248" i="1"/>
  <c r="CU1249" i="1"/>
  <c r="CU1250" i="1"/>
  <c r="CU1251" i="1"/>
  <c r="CU1252" i="1"/>
  <c r="CU1253" i="1"/>
  <c r="CU1254" i="1"/>
  <c r="CU1255" i="1"/>
  <c r="CU1256" i="1"/>
  <c r="CU1257" i="1"/>
  <c r="CU1258" i="1"/>
  <c r="CU1259" i="1"/>
  <c r="CU1260" i="1"/>
  <c r="CU1261" i="1"/>
  <c r="CU1262" i="1"/>
  <c r="CU1263" i="1"/>
  <c r="CU1264" i="1"/>
  <c r="CU1265" i="1"/>
  <c r="CU1266" i="1"/>
  <c r="CU1267" i="1"/>
  <c r="CU1268" i="1"/>
  <c r="CU1269" i="1"/>
  <c r="CU1270" i="1"/>
  <c r="CU1271" i="1"/>
  <c r="CU1272" i="1"/>
  <c r="CU1273" i="1"/>
  <c r="CU1274" i="1"/>
  <c r="CU1275" i="1"/>
  <c r="CU1276" i="1"/>
  <c r="CU1277" i="1"/>
  <c r="CU1278" i="1"/>
  <c r="CU1279" i="1"/>
  <c r="CU1280" i="1"/>
  <c r="CU1281" i="1"/>
  <c r="CU1282" i="1"/>
  <c r="CU1283" i="1"/>
  <c r="CU1284" i="1"/>
  <c r="CU1285" i="1"/>
  <c r="CU1286" i="1"/>
  <c r="CU1287" i="1"/>
  <c r="CU1288" i="1"/>
  <c r="CU1289" i="1"/>
  <c r="CU1290" i="1"/>
  <c r="CU1291" i="1"/>
  <c r="CU1292" i="1"/>
  <c r="CU1293" i="1"/>
  <c r="CU1294" i="1"/>
  <c r="CU1295" i="1"/>
  <c r="CU1296" i="1"/>
  <c r="CU1297" i="1"/>
  <c r="CU1298" i="1"/>
  <c r="CU1299" i="1"/>
  <c r="CU1300" i="1"/>
  <c r="CU1301" i="1"/>
  <c r="CU1302" i="1"/>
  <c r="CU1303" i="1"/>
  <c r="CU1304" i="1"/>
  <c r="CU1305" i="1"/>
  <c r="CU1306" i="1"/>
  <c r="CU1307" i="1"/>
  <c r="CU1308" i="1"/>
  <c r="CU1309" i="1"/>
  <c r="CU1310" i="1"/>
  <c r="CU1311" i="1"/>
  <c r="CU1312" i="1"/>
  <c r="CU1313" i="1"/>
  <c r="CU1314" i="1"/>
  <c r="CU1315" i="1"/>
  <c r="CU1316" i="1"/>
  <c r="CU1317" i="1"/>
  <c r="CU1318" i="1"/>
  <c r="CU1319" i="1"/>
  <c r="CU1320" i="1"/>
  <c r="CU1321" i="1"/>
  <c r="CU1322" i="1"/>
  <c r="CU1323" i="1"/>
  <c r="CU1324" i="1"/>
  <c r="CU1325" i="1"/>
  <c r="CU1326" i="1"/>
  <c r="CU1327" i="1"/>
  <c r="CU1328" i="1"/>
  <c r="CU1329" i="1"/>
  <c r="CU1330" i="1"/>
  <c r="CU1331" i="1"/>
  <c r="CU1332" i="1"/>
  <c r="CU1333" i="1"/>
  <c r="CU1334" i="1"/>
  <c r="CU1335" i="1"/>
  <c r="CU1336" i="1"/>
  <c r="CU1337" i="1"/>
  <c r="CU1338" i="1"/>
  <c r="CU1339" i="1"/>
  <c r="CU1340" i="1"/>
  <c r="CU1341" i="1"/>
  <c r="CU1342" i="1"/>
  <c r="CU1343" i="1"/>
  <c r="CU1344" i="1"/>
  <c r="CU1345" i="1"/>
  <c r="CU1346" i="1"/>
  <c r="CU1347" i="1"/>
  <c r="CU1348" i="1"/>
  <c r="CU1349" i="1"/>
  <c r="CU1350" i="1"/>
  <c r="CU1351" i="1"/>
  <c r="CU1352" i="1"/>
  <c r="CU1353" i="1"/>
  <c r="CU1354" i="1"/>
  <c r="CU1355" i="1"/>
  <c r="CU1356" i="1"/>
  <c r="CU1357" i="1"/>
  <c r="CU1358" i="1"/>
  <c r="CU1359" i="1"/>
  <c r="CU1360" i="1"/>
  <c r="CU1361" i="1"/>
  <c r="CU1362" i="1"/>
  <c r="CU1363" i="1"/>
  <c r="CU1364" i="1"/>
  <c r="CU1365" i="1"/>
  <c r="CU1366" i="1"/>
  <c r="CU1367" i="1"/>
  <c r="CU1368" i="1"/>
  <c r="CU1369" i="1"/>
  <c r="CU1370" i="1"/>
  <c r="CU1371" i="1"/>
  <c r="CU1372" i="1"/>
  <c r="CU1373" i="1"/>
  <c r="CU1374" i="1"/>
  <c r="CU1375" i="1"/>
  <c r="CU1376" i="1"/>
  <c r="CU1377" i="1"/>
  <c r="CU1378" i="1"/>
  <c r="CU1379" i="1"/>
  <c r="CU1380" i="1"/>
  <c r="CU1381" i="1"/>
  <c r="CU1382" i="1"/>
  <c r="CU1383" i="1"/>
  <c r="CU1384" i="1"/>
  <c r="CU1385" i="1"/>
  <c r="CU1386" i="1"/>
  <c r="CU1387" i="1"/>
  <c r="CU1388" i="1"/>
  <c r="CU1389" i="1"/>
  <c r="CU1390" i="1"/>
  <c r="CU1391" i="1"/>
  <c r="CU1392" i="1"/>
  <c r="CU1393" i="1"/>
  <c r="CU1394" i="1"/>
  <c r="CU1395" i="1"/>
  <c r="CU1396" i="1"/>
  <c r="CU1397" i="1"/>
  <c r="CU1398" i="1"/>
  <c r="CU1399" i="1"/>
  <c r="CU1400" i="1"/>
  <c r="CU1401" i="1"/>
  <c r="CU1402" i="1"/>
  <c r="CU1403" i="1"/>
  <c r="CU1404" i="1"/>
  <c r="CU1405" i="1"/>
  <c r="CU1406" i="1"/>
  <c r="CU1407" i="1"/>
  <c r="CU1408" i="1"/>
  <c r="CU1409" i="1"/>
  <c r="CU1410" i="1"/>
  <c r="CU1411" i="1"/>
  <c r="CU1412" i="1"/>
  <c r="CU1413" i="1"/>
  <c r="CU1414" i="1"/>
  <c r="CU1415" i="1"/>
  <c r="CU1416" i="1"/>
  <c r="CU1417" i="1"/>
  <c r="CU1418" i="1"/>
  <c r="CU1419" i="1"/>
  <c r="CU1420" i="1"/>
  <c r="CU1421" i="1"/>
  <c r="CU1422" i="1"/>
  <c r="CU1423" i="1"/>
  <c r="CU1424" i="1"/>
  <c r="CU1425" i="1"/>
  <c r="CU1426" i="1"/>
  <c r="CU1427" i="1"/>
  <c r="CU1428" i="1"/>
  <c r="CU1429" i="1"/>
  <c r="CU1430" i="1"/>
  <c r="CU1431" i="1"/>
  <c r="CU1432" i="1"/>
  <c r="CU1433" i="1"/>
  <c r="CU1434" i="1"/>
  <c r="CU1435" i="1"/>
  <c r="CU1436" i="1"/>
  <c r="CU1437" i="1"/>
  <c r="CU1438" i="1"/>
  <c r="CU1439" i="1"/>
  <c r="CU1440" i="1"/>
  <c r="CU1441" i="1"/>
  <c r="CU1442" i="1"/>
  <c r="CU1443" i="1"/>
  <c r="CU1444" i="1"/>
  <c r="CU1445" i="1"/>
  <c r="CU1446" i="1"/>
  <c r="CU1447" i="1"/>
  <c r="CU1448" i="1"/>
  <c r="CU1449" i="1"/>
  <c r="CU1450" i="1"/>
  <c r="CU1451" i="1"/>
  <c r="CU1452" i="1"/>
  <c r="CU1453" i="1"/>
  <c r="CU1454" i="1"/>
  <c r="CU1455" i="1"/>
  <c r="CU1456" i="1"/>
  <c r="CU1457" i="1"/>
  <c r="CU1458" i="1"/>
  <c r="CU1459" i="1"/>
  <c r="CU1460" i="1"/>
  <c r="CU1461" i="1"/>
  <c r="CU1462" i="1"/>
  <c r="CU1463" i="1"/>
  <c r="CU1464" i="1"/>
  <c r="CU1465" i="1"/>
  <c r="CU1466" i="1"/>
  <c r="CU1467" i="1"/>
  <c r="CU1468" i="1"/>
  <c r="CU1469" i="1"/>
  <c r="CU1470" i="1"/>
  <c r="CU1471" i="1"/>
  <c r="CU1472" i="1"/>
  <c r="CU1473" i="1"/>
  <c r="CU1474" i="1"/>
  <c r="CU1475" i="1"/>
  <c r="CU1476" i="1"/>
  <c r="CU1477" i="1"/>
  <c r="CU1478" i="1"/>
  <c r="CU1479" i="1"/>
  <c r="CU1480" i="1"/>
  <c r="CU1481" i="1"/>
  <c r="CU1482" i="1"/>
  <c r="CU1483" i="1"/>
  <c r="CU1484" i="1"/>
  <c r="CU1485" i="1"/>
  <c r="CU1486" i="1"/>
  <c r="CU1487" i="1"/>
  <c r="CU1488" i="1"/>
  <c r="CU1489" i="1"/>
  <c r="CU1490" i="1"/>
  <c r="CU1491" i="1"/>
  <c r="CU1492" i="1"/>
  <c r="CU1493" i="1"/>
  <c r="CU1494" i="1"/>
  <c r="CU1495" i="1"/>
  <c r="CU1496" i="1"/>
  <c r="CU1497" i="1"/>
  <c r="CU1498" i="1"/>
  <c r="CU1499" i="1"/>
  <c r="CU1500" i="1"/>
  <c r="CQ9" i="1"/>
  <c r="CQ10" i="1"/>
  <c r="CQ11" i="1"/>
  <c r="CQ12" i="1"/>
  <c r="CQ13" i="1"/>
  <c r="CQ14" i="1"/>
  <c r="CQ15" i="1"/>
  <c r="CQ16" i="1"/>
  <c r="CQ17" i="1"/>
  <c r="CQ18" i="1"/>
  <c r="CQ19" i="1"/>
  <c r="CQ20" i="1"/>
  <c r="CQ21" i="1"/>
  <c r="CQ22" i="1"/>
  <c r="CQ23" i="1"/>
  <c r="CQ24" i="1"/>
  <c r="CQ25" i="1"/>
  <c r="CQ26" i="1"/>
  <c r="CQ27" i="1"/>
  <c r="CQ28" i="1"/>
  <c r="CQ29" i="1"/>
  <c r="CQ30" i="1"/>
  <c r="CQ31" i="1"/>
  <c r="CQ32" i="1"/>
  <c r="CQ33" i="1"/>
  <c r="CQ34" i="1"/>
  <c r="CQ35" i="1"/>
  <c r="CQ36" i="1"/>
  <c r="CQ37" i="1"/>
  <c r="CQ38" i="1"/>
  <c r="CQ39" i="1"/>
  <c r="CQ40" i="1"/>
  <c r="CQ41" i="1"/>
  <c r="CQ42" i="1"/>
  <c r="CQ43" i="1"/>
  <c r="CQ44" i="1"/>
  <c r="CQ45" i="1"/>
  <c r="CQ46" i="1"/>
  <c r="CQ47" i="1"/>
  <c r="CQ48" i="1"/>
  <c r="CQ49" i="1"/>
  <c r="CQ50" i="1"/>
  <c r="CQ51"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6" i="1"/>
  <c r="CQ87" i="1"/>
  <c r="CQ88" i="1"/>
  <c r="CQ89" i="1"/>
  <c r="CQ90" i="1"/>
  <c r="CQ91" i="1"/>
  <c r="CQ92" i="1"/>
  <c r="CQ93" i="1"/>
  <c r="CQ94" i="1"/>
  <c r="CQ95" i="1"/>
  <c r="CQ96" i="1"/>
  <c r="CQ97" i="1"/>
  <c r="CQ98" i="1"/>
  <c r="CQ99" i="1"/>
  <c r="CQ100" i="1"/>
  <c r="CQ101" i="1"/>
  <c r="CQ102" i="1"/>
  <c r="CQ103" i="1"/>
  <c r="CQ104" i="1"/>
  <c r="CQ105" i="1"/>
  <c r="CQ106" i="1"/>
  <c r="CQ107" i="1"/>
  <c r="CQ108" i="1"/>
  <c r="CQ109" i="1"/>
  <c r="CQ110" i="1"/>
  <c r="CQ111" i="1"/>
  <c r="CQ112" i="1"/>
  <c r="CQ113" i="1"/>
  <c r="CQ114" i="1"/>
  <c r="CQ115" i="1"/>
  <c r="CQ116" i="1"/>
  <c r="CQ117" i="1"/>
  <c r="CQ118" i="1"/>
  <c r="CQ119" i="1"/>
  <c r="CQ120"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50" i="1"/>
  <c r="CQ151" i="1"/>
  <c r="CQ152" i="1"/>
  <c r="CQ153" i="1"/>
  <c r="CQ154" i="1"/>
  <c r="CQ155" i="1"/>
  <c r="CQ156" i="1"/>
  <c r="CQ157" i="1"/>
  <c r="CQ158" i="1"/>
  <c r="CQ159" i="1"/>
  <c r="CQ160" i="1"/>
  <c r="CQ161" i="1"/>
  <c r="CQ162" i="1"/>
  <c r="CQ163" i="1"/>
  <c r="CQ164" i="1"/>
  <c r="CQ165" i="1"/>
  <c r="CQ166" i="1"/>
  <c r="CQ167" i="1"/>
  <c r="CQ168" i="1"/>
  <c r="CQ169" i="1"/>
  <c r="CQ170" i="1"/>
  <c r="CQ171" i="1"/>
  <c r="CQ172" i="1"/>
  <c r="CQ173" i="1"/>
  <c r="CQ174" i="1"/>
  <c r="CQ175" i="1"/>
  <c r="CQ176" i="1"/>
  <c r="CQ177" i="1"/>
  <c r="CQ178" i="1"/>
  <c r="CQ179" i="1"/>
  <c r="CQ180" i="1"/>
  <c r="CQ181" i="1"/>
  <c r="CQ182" i="1"/>
  <c r="CQ183" i="1"/>
  <c r="CQ184" i="1"/>
  <c r="CQ185" i="1"/>
  <c r="CQ186" i="1"/>
  <c r="CQ187" i="1"/>
  <c r="CQ188" i="1"/>
  <c r="CQ189" i="1"/>
  <c r="CQ190" i="1"/>
  <c r="CQ191" i="1"/>
  <c r="CQ192" i="1"/>
  <c r="CQ193" i="1"/>
  <c r="CQ194" i="1"/>
  <c r="CQ195" i="1"/>
  <c r="CQ196" i="1"/>
  <c r="CQ197" i="1"/>
  <c r="CQ198" i="1"/>
  <c r="CQ199" i="1"/>
  <c r="CQ200" i="1"/>
  <c r="CQ201" i="1"/>
  <c r="CQ202" i="1"/>
  <c r="CQ203" i="1"/>
  <c r="CQ204" i="1"/>
  <c r="CQ205" i="1"/>
  <c r="CQ206" i="1"/>
  <c r="CQ207" i="1"/>
  <c r="CQ208" i="1"/>
  <c r="CQ209" i="1"/>
  <c r="CQ210" i="1"/>
  <c r="CQ211" i="1"/>
  <c r="CQ212" i="1"/>
  <c r="CQ213" i="1"/>
  <c r="CQ214" i="1"/>
  <c r="CQ215" i="1"/>
  <c r="CQ216" i="1"/>
  <c r="CQ217" i="1"/>
  <c r="CQ218" i="1"/>
  <c r="CQ219" i="1"/>
  <c r="CQ220" i="1"/>
  <c r="CQ221" i="1"/>
  <c r="CQ222" i="1"/>
  <c r="CQ223" i="1"/>
  <c r="CQ224" i="1"/>
  <c r="CQ225" i="1"/>
  <c r="CQ226" i="1"/>
  <c r="CQ227" i="1"/>
  <c r="CQ228" i="1"/>
  <c r="CQ229" i="1"/>
  <c r="CQ230" i="1"/>
  <c r="CQ231" i="1"/>
  <c r="CQ232" i="1"/>
  <c r="CQ233" i="1"/>
  <c r="CQ234" i="1"/>
  <c r="CQ235" i="1"/>
  <c r="CQ236" i="1"/>
  <c r="CQ237" i="1"/>
  <c r="CQ238" i="1"/>
  <c r="CQ239" i="1"/>
  <c r="CQ240" i="1"/>
  <c r="CQ241" i="1"/>
  <c r="CQ242" i="1"/>
  <c r="CQ243" i="1"/>
  <c r="CQ244" i="1"/>
  <c r="CQ245" i="1"/>
  <c r="CQ246" i="1"/>
  <c r="CQ247" i="1"/>
  <c r="CQ248" i="1"/>
  <c r="CQ249" i="1"/>
  <c r="CQ250" i="1"/>
  <c r="CQ251" i="1"/>
  <c r="CQ252" i="1"/>
  <c r="CQ253" i="1"/>
  <c r="CQ254" i="1"/>
  <c r="CQ255" i="1"/>
  <c r="CQ256" i="1"/>
  <c r="CQ257" i="1"/>
  <c r="CQ258" i="1"/>
  <c r="CQ259" i="1"/>
  <c r="CQ260" i="1"/>
  <c r="CQ261" i="1"/>
  <c r="CQ262" i="1"/>
  <c r="CQ263" i="1"/>
  <c r="CQ264" i="1"/>
  <c r="CQ265" i="1"/>
  <c r="CQ266" i="1"/>
  <c r="CQ267" i="1"/>
  <c r="CQ268" i="1"/>
  <c r="CQ269" i="1"/>
  <c r="CQ270" i="1"/>
  <c r="CQ271" i="1"/>
  <c r="CQ272" i="1"/>
  <c r="CQ273" i="1"/>
  <c r="CQ274" i="1"/>
  <c r="CQ275" i="1"/>
  <c r="CQ276" i="1"/>
  <c r="CQ277" i="1"/>
  <c r="CQ278" i="1"/>
  <c r="CQ279" i="1"/>
  <c r="CQ280" i="1"/>
  <c r="CQ281" i="1"/>
  <c r="CQ282" i="1"/>
  <c r="CQ283" i="1"/>
  <c r="CQ284" i="1"/>
  <c r="CQ285" i="1"/>
  <c r="CQ286" i="1"/>
  <c r="CQ287" i="1"/>
  <c r="CQ288" i="1"/>
  <c r="CQ289" i="1"/>
  <c r="CQ290" i="1"/>
  <c r="CQ291" i="1"/>
  <c r="CQ292" i="1"/>
  <c r="CQ293" i="1"/>
  <c r="CQ294" i="1"/>
  <c r="CQ295" i="1"/>
  <c r="CQ296" i="1"/>
  <c r="CQ297" i="1"/>
  <c r="CQ298" i="1"/>
  <c r="CQ299" i="1"/>
  <c r="CQ300" i="1"/>
  <c r="CQ301" i="1"/>
  <c r="CQ302" i="1"/>
  <c r="CQ303" i="1"/>
  <c r="CQ304" i="1"/>
  <c r="CQ305" i="1"/>
  <c r="CQ306" i="1"/>
  <c r="CQ307" i="1"/>
  <c r="CQ308" i="1"/>
  <c r="CQ309" i="1"/>
  <c r="CQ310" i="1"/>
  <c r="CQ311" i="1"/>
  <c r="CQ312" i="1"/>
  <c r="CQ313" i="1"/>
  <c r="CQ314" i="1"/>
  <c r="CQ315" i="1"/>
  <c r="CQ316" i="1"/>
  <c r="CQ317" i="1"/>
  <c r="CQ318" i="1"/>
  <c r="CQ319" i="1"/>
  <c r="CQ320" i="1"/>
  <c r="CQ321" i="1"/>
  <c r="CQ322" i="1"/>
  <c r="CQ323" i="1"/>
  <c r="CQ324" i="1"/>
  <c r="CQ325" i="1"/>
  <c r="CQ326" i="1"/>
  <c r="CQ327" i="1"/>
  <c r="CQ328" i="1"/>
  <c r="CQ329" i="1"/>
  <c r="CQ330" i="1"/>
  <c r="CQ331" i="1"/>
  <c r="CQ332" i="1"/>
  <c r="CQ333" i="1"/>
  <c r="CQ334" i="1"/>
  <c r="CQ335" i="1"/>
  <c r="CQ336" i="1"/>
  <c r="CQ337" i="1"/>
  <c r="CQ338" i="1"/>
  <c r="CQ339" i="1"/>
  <c r="CQ340" i="1"/>
  <c r="CQ341" i="1"/>
  <c r="CQ342" i="1"/>
  <c r="CQ343" i="1"/>
  <c r="CQ344" i="1"/>
  <c r="CQ345" i="1"/>
  <c r="CQ346" i="1"/>
  <c r="CQ347" i="1"/>
  <c r="CQ348" i="1"/>
  <c r="CQ349" i="1"/>
  <c r="CQ350" i="1"/>
  <c r="CQ351" i="1"/>
  <c r="CQ352" i="1"/>
  <c r="CQ353" i="1"/>
  <c r="CQ354" i="1"/>
  <c r="CQ355" i="1"/>
  <c r="CQ356" i="1"/>
  <c r="CQ357" i="1"/>
  <c r="CQ358" i="1"/>
  <c r="CQ359" i="1"/>
  <c r="CQ360" i="1"/>
  <c r="CQ361" i="1"/>
  <c r="CQ362" i="1"/>
  <c r="CQ363" i="1"/>
  <c r="CQ364" i="1"/>
  <c r="CQ365" i="1"/>
  <c r="CQ366" i="1"/>
  <c r="CQ367" i="1"/>
  <c r="CQ368" i="1"/>
  <c r="CQ369" i="1"/>
  <c r="CQ370" i="1"/>
  <c r="CQ371" i="1"/>
  <c r="CQ372" i="1"/>
  <c r="CQ373" i="1"/>
  <c r="CQ374" i="1"/>
  <c r="CQ375" i="1"/>
  <c r="CQ376" i="1"/>
  <c r="CQ377" i="1"/>
  <c r="CQ378" i="1"/>
  <c r="CQ379" i="1"/>
  <c r="CQ380" i="1"/>
  <c r="CQ381" i="1"/>
  <c r="CQ382" i="1"/>
  <c r="CQ383" i="1"/>
  <c r="CQ384" i="1"/>
  <c r="CQ385" i="1"/>
  <c r="CQ386" i="1"/>
  <c r="CQ387" i="1"/>
  <c r="CQ388" i="1"/>
  <c r="CQ389" i="1"/>
  <c r="CQ390" i="1"/>
  <c r="CQ391" i="1"/>
  <c r="CQ392" i="1"/>
  <c r="CQ393" i="1"/>
  <c r="CQ394" i="1"/>
  <c r="CQ395" i="1"/>
  <c r="CQ396" i="1"/>
  <c r="CQ397" i="1"/>
  <c r="CQ398" i="1"/>
  <c r="CQ399" i="1"/>
  <c r="CQ400" i="1"/>
  <c r="CQ401" i="1"/>
  <c r="CQ402" i="1"/>
  <c r="CQ403" i="1"/>
  <c r="CQ404" i="1"/>
  <c r="CQ405" i="1"/>
  <c r="CQ406" i="1"/>
  <c r="CQ407" i="1"/>
  <c r="CQ408" i="1"/>
  <c r="CQ409" i="1"/>
  <c r="CQ410" i="1"/>
  <c r="CQ411" i="1"/>
  <c r="CQ412" i="1"/>
  <c r="CQ413" i="1"/>
  <c r="CQ414" i="1"/>
  <c r="CQ415" i="1"/>
  <c r="CQ416" i="1"/>
  <c r="CQ417" i="1"/>
  <c r="CQ418" i="1"/>
  <c r="CQ419" i="1"/>
  <c r="CQ420" i="1"/>
  <c r="CQ421" i="1"/>
  <c r="CQ422" i="1"/>
  <c r="CQ423" i="1"/>
  <c r="CQ424" i="1"/>
  <c r="CQ425" i="1"/>
  <c r="CQ426" i="1"/>
  <c r="CQ427" i="1"/>
  <c r="CQ428" i="1"/>
  <c r="CQ429" i="1"/>
  <c r="CQ430" i="1"/>
  <c r="CQ431" i="1"/>
  <c r="CQ432" i="1"/>
  <c r="CQ433" i="1"/>
  <c r="CQ434" i="1"/>
  <c r="CQ435" i="1"/>
  <c r="CQ436" i="1"/>
  <c r="CQ437" i="1"/>
  <c r="CQ438" i="1"/>
  <c r="CQ439" i="1"/>
  <c r="CQ440" i="1"/>
  <c r="CQ441" i="1"/>
  <c r="CQ442" i="1"/>
  <c r="CQ443" i="1"/>
  <c r="CQ444" i="1"/>
  <c r="CQ445" i="1"/>
  <c r="CQ446" i="1"/>
  <c r="CQ447" i="1"/>
  <c r="CQ448" i="1"/>
  <c r="CQ449" i="1"/>
  <c r="CQ450" i="1"/>
  <c r="CQ451" i="1"/>
  <c r="CQ452" i="1"/>
  <c r="CQ453" i="1"/>
  <c r="CQ454" i="1"/>
  <c r="CQ455" i="1"/>
  <c r="CQ456" i="1"/>
  <c r="CQ457" i="1"/>
  <c r="CQ458" i="1"/>
  <c r="CQ459" i="1"/>
  <c r="CQ460" i="1"/>
  <c r="CQ461" i="1"/>
  <c r="CQ462" i="1"/>
  <c r="CQ463" i="1"/>
  <c r="CQ464" i="1"/>
  <c r="CQ465" i="1"/>
  <c r="CQ466" i="1"/>
  <c r="CQ467" i="1"/>
  <c r="CQ468" i="1"/>
  <c r="CQ469" i="1"/>
  <c r="CQ470" i="1"/>
  <c r="CQ471" i="1"/>
  <c r="CQ472" i="1"/>
  <c r="CQ473" i="1"/>
  <c r="CQ474" i="1"/>
  <c r="CQ475" i="1"/>
  <c r="CQ476" i="1"/>
  <c r="CQ477" i="1"/>
  <c r="CQ478" i="1"/>
  <c r="CQ479" i="1"/>
  <c r="CQ480" i="1"/>
  <c r="CQ481" i="1"/>
  <c r="CQ482" i="1"/>
  <c r="CQ483" i="1"/>
  <c r="CQ484" i="1"/>
  <c r="CQ485" i="1"/>
  <c r="CQ486" i="1"/>
  <c r="CQ487" i="1"/>
  <c r="CQ488" i="1"/>
  <c r="CQ489" i="1"/>
  <c r="CQ490" i="1"/>
  <c r="CQ491" i="1"/>
  <c r="CQ492" i="1"/>
  <c r="CQ493" i="1"/>
  <c r="CQ494" i="1"/>
  <c r="CQ495" i="1"/>
  <c r="CQ496" i="1"/>
  <c r="CQ497" i="1"/>
  <c r="CQ498" i="1"/>
  <c r="CQ499" i="1"/>
  <c r="CQ500" i="1"/>
  <c r="CQ501" i="1"/>
  <c r="CQ502" i="1"/>
  <c r="CQ503" i="1"/>
  <c r="CQ504" i="1"/>
  <c r="CQ505" i="1"/>
  <c r="CQ506" i="1"/>
  <c r="CQ507" i="1"/>
  <c r="CQ508" i="1"/>
  <c r="CQ509" i="1"/>
  <c r="CQ510" i="1"/>
  <c r="CQ511" i="1"/>
  <c r="CQ512" i="1"/>
  <c r="CQ513" i="1"/>
  <c r="CQ514" i="1"/>
  <c r="CQ515" i="1"/>
  <c r="CQ516" i="1"/>
  <c r="CQ517" i="1"/>
  <c r="CQ518" i="1"/>
  <c r="CQ519" i="1"/>
  <c r="CQ520" i="1"/>
  <c r="CQ521" i="1"/>
  <c r="CQ522" i="1"/>
  <c r="CQ523" i="1"/>
  <c r="CQ524" i="1"/>
  <c r="CQ525" i="1"/>
  <c r="CQ526" i="1"/>
  <c r="CQ527" i="1"/>
  <c r="CQ528" i="1"/>
  <c r="CQ529" i="1"/>
  <c r="CQ530" i="1"/>
  <c r="CQ531" i="1"/>
  <c r="CQ532" i="1"/>
  <c r="CQ533" i="1"/>
  <c r="CQ534" i="1"/>
  <c r="CQ535" i="1"/>
  <c r="CQ536" i="1"/>
  <c r="CQ537" i="1"/>
  <c r="CQ538" i="1"/>
  <c r="CQ539" i="1"/>
  <c r="CQ540" i="1"/>
  <c r="CQ541" i="1"/>
  <c r="CQ542" i="1"/>
  <c r="CQ543" i="1"/>
  <c r="CQ544" i="1"/>
  <c r="CQ545" i="1"/>
  <c r="CQ546" i="1"/>
  <c r="CQ547" i="1"/>
  <c r="CQ548" i="1"/>
  <c r="CQ549" i="1"/>
  <c r="CQ550" i="1"/>
  <c r="CQ551" i="1"/>
  <c r="CQ552" i="1"/>
  <c r="CQ553" i="1"/>
  <c r="CQ554" i="1"/>
  <c r="CQ555" i="1"/>
  <c r="CQ556" i="1"/>
  <c r="CQ557" i="1"/>
  <c r="CQ558" i="1"/>
  <c r="CQ559" i="1"/>
  <c r="CQ560" i="1"/>
  <c r="CQ561" i="1"/>
  <c r="CQ562" i="1"/>
  <c r="CQ563" i="1"/>
  <c r="CQ564" i="1"/>
  <c r="CQ565" i="1"/>
  <c r="CQ566" i="1"/>
  <c r="CQ567" i="1"/>
  <c r="CQ568" i="1"/>
  <c r="CQ569" i="1"/>
  <c r="CQ570" i="1"/>
  <c r="CQ571" i="1"/>
  <c r="CQ572" i="1"/>
  <c r="CQ573" i="1"/>
  <c r="CQ574" i="1"/>
  <c r="CQ575" i="1"/>
  <c r="CQ576" i="1"/>
  <c r="CQ577" i="1"/>
  <c r="CQ578" i="1"/>
  <c r="CQ579" i="1"/>
  <c r="CQ580" i="1"/>
  <c r="CQ581" i="1"/>
  <c r="CQ582" i="1"/>
  <c r="CQ583" i="1"/>
  <c r="CQ584" i="1"/>
  <c r="CQ585" i="1"/>
  <c r="CQ586" i="1"/>
  <c r="CQ587" i="1"/>
  <c r="CQ588" i="1"/>
  <c r="CQ589" i="1"/>
  <c r="CQ590" i="1"/>
  <c r="CQ591" i="1"/>
  <c r="CQ592" i="1"/>
  <c r="CQ593" i="1"/>
  <c r="CQ594" i="1"/>
  <c r="CQ595" i="1"/>
  <c r="CQ596" i="1"/>
  <c r="CQ597" i="1"/>
  <c r="CQ598" i="1"/>
  <c r="CQ599" i="1"/>
  <c r="CQ600" i="1"/>
  <c r="CQ601" i="1"/>
  <c r="CQ602" i="1"/>
  <c r="CQ603" i="1"/>
  <c r="CQ604" i="1"/>
  <c r="CQ605" i="1"/>
  <c r="CQ606" i="1"/>
  <c r="CQ607" i="1"/>
  <c r="CQ608" i="1"/>
  <c r="CQ609" i="1"/>
  <c r="CQ610" i="1"/>
  <c r="CQ611" i="1"/>
  <c r="CQ612" i="1"/>
  <c r="CQ613" i="1"/>
  <c r="CQ614" i="1"/>
  <c r="CQ615" i="1"/>
  <c r="CQ616" i="1"/>
  <c r="CQ617" i="1"/>
  <c r="CQ618" i="1"/>
  <c r="CQ619" i="1"/>
  <c r="CQ620" i="1"/>
  <c r="CQ621" i="1"/>
  <c r="CQ622" i="1"/>
  <c r="CQ623" i="1"/>
  <c r="CQ624" i="1"/>
  <c r="CQ625" i="1"/>
  <c r="CQ626" i="1"/>
  <c r="CQ627" i="1"/>
  <c r="CQ628" i="1"/>
  <c r="CQ629" i="1"/>
  <c r="CQ630" i="1"/>
  <c r="CQ631" i="1"/>
  <c r="CQ632" i="1"/>
  <c r="CQ633" i="1"/>
  <c r="CQ634" i="1"/>
  <c r="CQ635" i="1"/>
  <c r="CQ636" i="1"/>
  <c r="CQ637" i="1"/>
  <c r="CQ638" i="1"/>
  <c r="CQ639" i="1"/>
  <c r="CQ640" i="1"/>
  <c r="CQ641" i="1"/>
  <c r="CQ642" i="1"/>
  <c r="CQ643" i="1"/>
  <c r="CQ644" i="1"/>
  <c r="CQ645" i="1"/>
  <c r="CQ646" i="1"/>
  <c r="CQ647" i="1"/>
  <c r="CQ648" i="1"/>
  <c r="CQ649" i="1"/>
  <c r="CQ650" i="1"/>
  <c r="CQ651" i="1"/>
  <c r="CQ652" i="1"/>
  <c r="CQ653" i="1"/>
  <c r="CQ654" i="1"/>
  <c r="CQ655" i="1"/>
  <c r="CQ656" i="1"/>
  <c r="CQ657" i="1"/>
  <c r="CQ658" i="1"/>
  <c r="CQ659" i="1"/>
  <c r="CQ660" i="1"/>
  <c r="CQ661" i="1"/>
  <c r="CQ662" i="1"/>
  <c r="CQ663" i="1"/>
  <c r="CQ664" i="1"/>
  <c r="CQ665" i="1"/>
  <c r="CQ666" i="1"/>
  <c r="CQ667" i="1"/>
  <c r="CQ668" i="1"/>
  <c r="CQ669" i="1"/>
  <c r="CQ670" i="1"/>
  <c r="CQ671" i="1"/>
  <c r="CQ672" i="1"/>
  <c r="CQ673" i="1"/>
  <c r="CQ674" i="1"/>
  <c r="CQ675" i="1"/>
  <c r="CQ676" i="1"/>
  <c r="CQ677" i="1"/>
  <c r="CQ678" i="1"/>
  <c r="CQ679" i="1"/>
  <c r="CQ680" i="1"/>
  <c r="CQ681" i="1"/>
  <c r="CQ682" i="1"/>
  <c r="CQ683" i="1"/>
  <c r="CQ684" i="1"/>
  <c r="CQ685" i="1"/>
  <c r="CQ686" i="1"/>
  <c r="CQ687" i="1"/>
  <c r="CQ688" i="1"/>
  <c r="CQ689" i="1"/>
  <c r="CQ690" i="1"/>
  <c r="CQ691" i="1"/>
  <c r="CQ692" i="1"/>
  <c r="CQ693" i="1"/>
  <c r="CQ694" i="1"/>
  <c r="CQ695" i="1"/>
  <c r="CQ696" i="1"/>
  <c r="CQ697" i="1"/>
  <c r="CQ698" i="1"/>
  <c r="CQ699" i="1"/>
  <c r="CQ700" i="1"/>
  <c r="CQ701" i="1"/>
  <c r="CQ702" i="1"/>
  <c r="CQ703" i="1"/>
  <c r="CQ704" i="1"/>
  <c r="CQ705" i="1"/>
  <c r="CQ706" i="1"/>
  <c r="CQ707" i="1"/>
  <c r="CQ708" i="1"/>
  <c r="CQ709" i="1"/>
  <c r="CQ710" i="1"/>
  <c r="CQ711" i="1"/>
  <c r="CQ712" i="1"/>
  <c r="CQ713" i="1"/>
  <c r="CQ714" i="1"/>
  <c r="CQ715" i="1"/>
  <c r="CQ716" i="1"/>
  <c r="CQ717" i="1"/>
  <c r="CQ718" i="1"/>
  <c r="CQ719" i="1"/>
  <c r="CQ720" i="1"/>
  <c r="CQ721" i="1"/>
  <c r="CQ722" i="1"/>
  <c r="CQ723" i="1"/>
  <c r="CQ724" i="1"/>
  <c r="CQ725" i="1"/>
  <c r="CQ726" i="1"/>
  <c r="CQ727" i="1"/>
  <c r="CQ728" i="1"/>
  <c r="CQ729" i="1"/>
  <c r="CQ730" i="1"/>
  <c r="CQ731" i="1"/>
  <c r="CQ732" i="1"/>
  <c r="CQ733" i="1"/>
  <c r="CQ734" i="1"/>
  <c r="CQ735" i="1"/>
  <c r="CQ736" i="1"/>
  <c r="CQ737" i="1"/>
  <c r="CQ738" i="1"/>
  <c r="CQ739" i="1"/>
  <c r="CQ740" i="1"/>
  <c r="CQ741" i="1"/>
  <c r="CQ742" i="1"/>
  <c r="CQ743" i="1"/>
  <c r="CQ744" i="1"/>
  <c r="CQ745" i="1"/>
  <c r="CQ746" i="1"/>
  <c r="CQ747" i="1"/>
  <c r="CQ748" i="1"/>
  <c r="CQ749" i="1"/>
  <c r="CQ750" i="1"/>
  <c r="CQ751" i="1"/>
  <c r="CQ752" i="1"/>
  <c r="CQ753" i="1"/>
  <c r="CQ754" i="1"/>
  <c r="CQ755" i="1"/>
  <c r="CQ756" i="1"/>
  <c r="CQ757" i="1"/>
  <c r="CQ758" i="1"/>
  <c r="CQ759" i="1"/>
  <c r="CQ760" i="1"/>
  <c r="CQ761" i="1"/>
  <c r="CQ762" i="1"/>
  <c r="CQ763" i="1"/>
  <c r="CQ764" i="1"/>
  <c r="CQ765" i="1"/>
  <c r="CQ766" i="1"/>
  <c r="CQ767" i="1"/>
  <c r="CQ768" i="1"/>
  <c r="CQ769" i="1"/>
  <c r="CQ770" i="1"/>
  <c r="CQ771" i="1"/>
  <c r="CQ772" i="1"/>
  <c r="CQ773" i="1"/>
  <c r="CQ774" i="1"/>
  <c r="CQ775" i="1"/>
  <c r="CQ776" i="1"/>
  <c r="CQ777" i="1"/>
  <c r="CQ778" i="1"/>
  <c r="CQ779" i="1"/>
  <c r="CQ780" i="1"/>
  <c r="CQ781" i="1"/>
  <c r="CQ782" i="1"/>
  <c r="CQ783" i="1"/>
  <c r="CQ784" i="1"/>
  <c r="CQ785" i="1"/>
  <c r="CQ786" i="1"/>
  <c r="CQ787" i="1"/>
  <c r="CQ788" i="1"/>
  <c r="CQ789" i="1"/>
  <c r="CQ790" i="1"/>
  <c r="CQ791" i="1"/>
  <c r="CQ792" i="1"/>
  <c r="CQ793" i="1"/>
  <c r="CQ794" i="1"/>
  <c r="CQ795" i="1"/>
  <c r="CQ796" i="1"/>
  <c r="CQ797" i="1"/>
  <c r="CQ798" i="1"/>
  <c r="CQ799" i="1"/>
  <c r="CQ800" i="1"/>
  <c r="CQ801" i="1"/>
  <c r="CQ802" i="1"/>
  <c r="CQ803" i="1"/>
  <c r="CQ804" i="1"/>
  <c r="CQ805" i="1"/>
  <c r="CQ806" i="1"/>
  <c r="CQ807" i="1"/>
  <c r="CQ808" i="1"/>
  <c r="CQ809" i="1"/>
  <c r="CQ810" i="1"/>
  <c r="CQ811" i="1"/>
  <c r="CQ812" i="1"/>
  <c r="CQ813" i="1"/>
  <c r="CQ814" i="1"/>
  <c r="CQ815" i="1"/>
  <c r="CQ816" i="1"/>
  <c r="CQ817" i="1"/>
  <c r="CQ818" i="1"/>
  <c r="CQ819" i="1"/>
  <c r="CQ820" i="1"/>
  <c r="CQ821" i="1"/>
  <c r="CQ822" i="1"/>
  <c r="CQ823" i="1"/>
  <c r="CQ824" i="1"/>
  <c r="CQ825" i="1"/>
  <c r="CQ826" i="1"/>
  <c r="CQ827" i="1"/>
  <c r="CQ828" i="1"/>
  <c r="CQ829" i="1"/>
  <c r="CQ830" i="1"/>
  <c r="CQ831" i="1"/>
  <c r="CQ832" i="1"/>
  <c r="CQ833" i="1"/>
  <c r="CQ834" i="1"/>
  <c r="CQ835" i="1"/>
  <c r="CQ836" i="1"/>
  <c r="CQ837" i="1"/>
  <c r="CQ838" i="1"/>
  <c r="CQ839" i="1"/>
  <c r="CQ840" i="1"/>
  <c r="CQ841" i="1"/>
  <c r="CQ842" i="1"/>
  <c r="CQ843" i="1"/>
  <c r="CQ844" i="1"/>
  <c r="CQ845" i="1"/>
  <c r="CQ846" i="1"/>
  <c r="CQ847" i="1"/>
  <c r="CQ848" i="1"/>
  <c r="CQ849" i="1"/>
  <c r="CQ850" i="1"/>
  <c r="CQ851" i="1"/>
  <c r="CQ852" i="1"/>
  <c r="CQ853" i="1"/>
  <c r="CQ854" i="1"/>
  <c r="CQ855" i="1"/>
  <c r="CQ856" i="1"/>
  <c r="CQ857" i="1"/>
  <c r="CQ858" i="1"/>
  <c r="CQ859" i="1"/>
  <c r="CQ860" i="1"/>
  <c r="CQ861" i="1"/>
  <c r="CQ862" i="1"/>
  <c r="CQ863" i="1"/>
  <c r="CQ864" i="1"/>
  <c r="CQ865" i="1"/>
  <c r="CQ866" i="1"/>
  <c r="CQ867" i="1"/>
  <c r="CQ868" i="1"/>
  <c r="CQ869" i="1"/>
  <c r="CQ870" i="1"/>
  <c r="CQ871" i="1"/>
  <c r="CQ872" i="1"/>
  <c r="CQ873" i="1"/>
  <c r="CQ874" i="1"/>
  <c r="CQ875" i="1"/>
  <c r="CQ876" i="1"/>
  <c r="CQ877" i="1"/>
  <c r="CQ878" i="1"/>
  <c r="CQ879" i="1"/>
  <c r="CQ880" i="1"/>
  <c r="CQ881" i="1"/>
  <c r="CQ882" i="1"/>
  <c r="CQ883" i="1"/>
  <c r="CQ884" i="1"/>
  <c r="CQ885" i="1"/>
  <c r="CQ886" i="1"/>
  <c r="CQ887" i="1"/>
  <c r="CQ888" i="1"/>
  <c r="CQ889" i="1"/>
  <c r="CQ890" i="1"/>
  <c r="CQ891" i="1"/>
  <c r="CQ892" i="1"/>
  <c r="CQ893" i="1"/>
  <c r="CQ894" i="1"/>
  <c r="CQ895" i="1"/>
  <c r="CQ896" i="1"/>
  <c r="CQ897" i="1"/>
  <c r="CQ898" i="1"/>
  <c r="CQ899" i="1"/>
  <c r="CQ900" i="1"/>
  <c r="CQ901" i="1"/>
  <c r="CQ902" i="1"/>
  <c r="CQ903" i="1"/>
  <c r="CQ904" i="1"/>
  <c r="CQ905" i="1"/>
  <c r="CQ906" i="1"/>
  <c r="CQ907" i="1"/>
  <c r="CQ908" i="1"/>
  <c r="CQ909" i="1"/>
  <c r="CQ910" i="1"/>
  <c r="CQ911" i="1"/>
  <c r="CQ912" i="1"/>
  <c r="CQ913" i="1"/>
  <c r="CQ914" i="1"/>
  <c r="CQ915" i="1"/>
  <c r="CQ916" i="1"/>
  <c r="CQ917" i="1"/>
  <c r="CQ918" i="1"/>
  <c r="CQ919" i="1"/>
  <c r="CQ920" i="1"/>
  <c r="CQ921" i="1"/>
  <c r="CQ922" i="1"/>
  <c r="CQ923" i="1"/>
  <c r="CQ924" i="1"/>
  <c r="CQ925" i="1"/>
  <c r="CQ926" i="1"/>
  <c r="CQ927" i="1"/>
  <c r="CQ928" i="1"/>
  <c r="CQ929" i="1"/>
  <c r="CQ930" i="1"/>
  <c r="CQ931" i="1"/>
  <c r="CQ932" i="1"/>
  <c r="CQ933" i="1"/>
  <c r="CQ934" i="1"/>
  <c r="CQ935" i="1"/>
  <c r="CQ936" i="1"/>
  <c r="CQ937" i="1"/>
  <c r="CQ938" i="1"/>
  <c r="CQ939" i="1"/>
  <c r="CQ940" i="1"/>
  <c r="CQ941" i="1"/>
  <c r="CQ942" i="1"/>
  <c r="CQ943" i="1"/>
  <c r="CQ944" i="1"/>
  <c r="CQ945" i="1"/>
  <c r="CQ946" i="1"/>
  <c r="CQ947" i="1"/>
  <c r="CQ948" i="1"/>
  <c r="CQ949" i="1"/>
  <c r="CQ950" i="1"/>
  <c r="CQ951" i="1"/>
  <c r="CQ952" i="1"/>
  <c r="CQ953" i="1"/>
  <c r="CQ954" i="1"/>
  <c r="CQ955" i="1"/>
  <c r="CQ956" i="1"/>
  <c r="CQ957" i="1"/>
  <c r="CQ958" i="1"/>
  <c r="CQ959" i="1"/>
  <c r="CQ960" i="1"/>
  <c r="CQ961" i="1"/>
  <c r="CQ962" i="1"/>
  <c r="CQ963" i="1"/>
  <c r="CQ964" i="1"/>
  <c r="CQ965" i="1"/>
  <c r="CQ966" i="1"/>
  <c r="CQ967" i="1"/>
  <c r="CQ968" i="1"/>
  <c r="CQ969" i="1"/>
  <c r="CQ970" i="1"/>
  <c r="CQ971" i="1"/>
  <c r="CQ972" i="1"/>
  <c r="CQ973" i="1"/>
  <c r="CQ974" i="1"/>
  <c r="CQ975" i="1"/>
  <c r="CQ976" i="1"/>
  <c r="CQ977" i="1"/>
  <c r="CQ978" i="1"/>
  <c r="CQ979" i="1"/>
  <c r="CQ980" i="1"/>
  <c r="CQ981" i="1"/>
  <c r="CQ982" i="1"/>
  <c r="CQ983" i="1"/>
  <c r="CQ984" i="1"/>
  <c r="CQ985" i="1"/>
  <c r="CQ986" i="1"/>
  <c r="CQ987" i="1"/>
  <c r="CQ988" i="1"/>
  <c r="CQ989" i="1"/>
  <c r="CQ990" i="1"/>
  <c r="CQ991" i="1"/>
  <c r="CQ992" i="1"/>
  <c r="CQ993" i="1"/>
  <c r="CQ994" i="1"/>
  <c r="CQ995" i="1"/>
  <c r="CQ996" i="1"/>
  <c r="CQ997" i="1"/>
  <c r="CQ998" i="1"/>
  <c r="CQ999" i="1"/>
  <c r="CQ1000" i="1"/>
  <c r="CQ1001" i="1"/>
  <c r="CQ1002" i="1"/>
  <c r="CQ1003" i="1"/>
  <c r="CQ1004" i="1"/>
  <c r="CQ1005" i="1"/>
  <c r="CQ1006" i="1"/>
  <c r="CQ1007" i="1"/>
  <c r="CQ1008" i="1"/>
  <c r="CQ1009" i="1"/>
  <c r="CQ1010" i="1"/>
  <c r="CQ1011" i="1"/>
  <c r="CQ1012" i="1"/>
  <c r="CQ1013" i="1"/>
  <c r="CQ1014" i="1"/>
  <c r="CQ1015" i="1"/>
  <c r="CQ1016" i="1"/>
  <c r="CQ1017" i="1"/>
  <c r="CQ1018" i="1"/>
  <c r="CQ1019" i="1"/>
  <c r="CQ1020" i="1"/>
  <c r="CQ1021" i="1"/>
  <c r="CQ1022" i="1"/>
  <c r="CQ1023" i="1"/>
  <c r="CQ1024" i="1"/>
  <c r="CQ1025" i="1"/>
  <c r="CQ1026" i="1"/>
  <c r="CQ1027" i="1"/>
  <c r="CQ1028" i="1"/>
  <c r="CQ1029" i="1"/>
  <c r="CQ1030" i="1"/>
  <c r="CQ1031" i="1"/>
  <c r="CQ1032" i="1"/>
  <c r="CQ1033" i="1"/>
  <c r="CQ1034" i="1"/>
  <c r="CQ1035" i="1"/>
  <c r="CQ1036" i="1"/>
  <c r="CQ1037" i="1"/>
  <c r="CQ1038" i="1"/>
  <c r="CQ1039" i="1"/>
  <c r="CQ1040" i="1"/>
  <c r="CQ1041" i="1"/>
  <c r="CQ1042" i="1"/>
  <c r="CQ1043" i="1"/>
  <c r="CQ1044" i="1"/>
  <c r="CQ1045" i="1"/>
  <c r="CQ1046" i="1"/>
  <c r="CQ1047" i="1"/>
  <c r="CQ1048" i="1"/>
  <c r="CQ1049" i="1"/>
  <c r="CQ1050" i="1"/>
  <c r="CQ1051" i="1"/>
  <c r="CQ1052" i="1"/>
  <c r="CQ1053" i="1"/>
  <c r="CQ1054" i="1"/>
  <c r="CQ1055" i="1"/>
  <c r="CQ1056" i="1"/>
  <c r="CQ1057" i="1"/>
  <c r="CQ1058" i="1"/>
  <c r="CQ1059" i="1"/>
  <c r="CQ1060" i="1"/>
  <c r="CQ1061" i="1"/>
  <c r="CQ1062" i="1"/>
  <c r="CQ1063" i="1"/>
  <c r="CQ1064" i="1"/>
  <c r="CQ1065" i="1"/>
  <c r="CQ1066" i="1"/>
  <c r="CQ1067" i="1"/>
  <c r="CQ1068" i="1"/>
  <c r="CQ1069" i="1"/>
  <c r="CQ1070" i="1"/>
  <c r="CQ1071" i="1"/>
  <c r="CQ1072" i="1"/>
  <c r="CQ1073" i="1"/>
  <c r="CQ1074" i="1"/>
  <c r="CQ1075" i="1"/>
  <c r="CQ1076" i="1"/>
  <c r="CQ1077" i="1"/>
  <c r="CQ1078" i="1"/>
  <c r="CQ1079" i="1"/>
  <c r="CQ1080" i="1"/>
  <c r="CQ1081" i="1"/>
  <c r="CQ1082" i="1"/>
  <c r="CQ1083" i="1"/>
  <c r="CQ1084" i="1"/>
  <c r="CQ1085" i="1"/>
  <c r="CQ1086" i="1"/>
  <c r="CQ1087" i="1"/>
  <c r="CQ1088" i="1"/>
  <c r="CQ1089" i="1"/>
  <c r="CQ1090" i="1"/>
  <c r="CQ1091" i="1"/>
  <c r="CQ1092" i="1"/>
  <c r="CQ1093" i="1"/>
  <c r="CQ1094" i="1"/>
  <c r="CQ1095" i="1"/>
  <c r="CQ1096" i="1"/>
  <c r="CQ1097" i="1"/>
  <c r="CQ1098" i="1"/>
  <c r="CQ1099" i="1"/>
  <c r="CQ1100" i="1"/>
  <c r="CQ1101" i="1"/>
  <c r="CQ1102" i="1"/>
  <c r="CQ1103" i="1"/>
  <c r="CQ1104" i="1"/>
  <c r="CQ1105" i="1"/>
  <c r="CQ1106" i="1"/>
  <c r="CQ1107" i="1"/>
  <c r="CQ1108" i="1"/>
  <c r="CQ1109" i="1"/>
  <c r="CQ1110" i="1"/>
  <c r="CQ1111" i="1"/>
  <c r="CQ1112" i="1"/>
  <c r="CQ1113" i="1"/>
  <c r="CQ1114" i="1"/>
  <c r="CQ1115" i="1"/>
  <c r="CQ1116" i="1"/>
  <c r="CQ1117" i="1"/>
  <c r="CQ1118" i="1"/>
  <c r="CQ1119" i="1"/>
  <c r="CQ1120" i="1"/>
  <c r="CQ1121" i="1"/>
  <c r="CQ1122" i="1"/>
  <c r="CQ1123" i="1"/>
  <c r="CQ1124" i="1"/>
  <c r="CQ1125" i="1"/>
  <c r="CQ1126" i="1"/>
  <c r="CQ1127" i="1"/>
  <c r="CQ1128" i="1"/>
  <c r="CQ1129" i="1"/>
  <c r="CQ1130" i="1"/>
  <c r="CQ1131" i="1"/>
  <c r="CQ1132" i="1"/>
  <c r="CQ1133" i="1"/>
  <c r="CQ1134" i="1"/>
  <c r="CQ1135" i="1"/>
  <c r="CQ1136" i="1"/>
  <c r="CQ1137" i="1"/>
  <c r="CQ1138" i="1"/>
  <c r="CQ1139" i="1"/>
  <c r="CQ1140" i="1"/>
  <c r="CQ1141" i="1"/>
  <c r="CQ1142" i="1"/>
  <c r="CQ1143" i="1"/>
  <c r="CQ1144" i="1"/>
  <c r="CQ1145" i="1"/>
  <c r="CQ1146" i="1"/>
  <c r="CQ1147" i="1"/>
  <c r="CQ1148" i="1"/>
  <c r="CQ1149" i="1"/>
  <c r="CQ1150" i="1"/>
  <c r="CQ1151" i="1"/>
  <c r="CQ1152" i="1"/>
  <c r="CQ1153" i="1"/>
  <c r="CQ1154" i="1"/>
  <c r="CQ1155" i="1"/>
  <c r="CQ1156" i="1"/>
  <c r="CQ1157" i="1"/>
  <c r="CQ1158" i="1"/>
  <c r="CQ1159" i="1"/>
  <c r="CQ1160" i="1"/>
  <c r="CQ1161" i="1"/>
  <c r="CQ1162" i="1"/>
  <c r="CQ1163" i="1"/>
  <c r="CQ1164" i="1"/>
  <c r="CQ1165" i="1"/>
  <c r="CQ1166" i="1"/>
  <c r="CQ1167" i="1"/>
  <c r="CQ1168" i="1"/>
  <c r="CQ1169" i="1"/>
  <c r="CQ1170" i="1"/>
  <c r="CQ1171" i="1"/>
  <c r="CQ1172" i="1"/>
  <c r="CQ1173" i="1"/>
  <c r="CQ1174" i="1"/>
  <c r="CQ1175" i="1"/>
  <c r="CQ1176" i="1"/>
  <c r="CQ1177" i="1"/>
  <c r="CQ1178" i="1"/>
  <c r="CQ1179" i="1"/>
  <c r="CQ1180" i="1"/>
  <c r="CQ1181" i="1"/>
  <c r="CQ1182" i="1"/>
  <c r="CQ1183" i="1"/>
  <c r="CQ1184" i="1"/>
  <c r="CQ1185" i="1"/>
  <c r="CQ1186" i="1"/>
  <c r="CQ1187" i="1"/>
  <c r="CQ1188" i="1"/>
  <c r="CQ1189" i="1"/>
  <c r="CQ1190" i="1"/>
  <c r="CQ1191" i="1"/>
  <c r="CQ1192" i="1"/>
  <c r="CQ1193" i="1"/>
  <c r="CQ1194" i="1"/>
  <c r="CQ1195" i="1"/>
  <c r="CQ1196" i="1"/>
  <c r="CQ1197" i="1"/>
  <c r="CQ1198" i="1"/>
  <c r="CQ1199" i="1"/>
  <c r="CQ1200" i="1"/>
  <c r="CQ1201" i="1"/>
  <c r="CQ1202" i="1"/>
  <c r="CQ1203" i="1"/>
  <c r="CQ1204" i="1"/>
  <c r="CQ1205" i="1"/>
  <c r="CQ1206" i="1"/>
  <c r="CQ1207" i="1"/>
  <c r="CQ1208" i="1"/>
  <c r="CQ1209" i="1"/>
  <c r="CQ1210" i="1"/>
  <c r="CQ1211" i="1"/>
  <c r="CQ1212" i="1"/>
  <c r="CQ1213" i="1"/>
  <c r="CQ1214" i="1"/>
  <c r="CQ1215" i="1"/>
  <c r="CQ1216" i="1"/>
  <c r="CQ1217" i="1"/>
  <c r="CQ1218" i="1"/>
  <c r="CQ1219" i="1"/>
  <c r="CQ1220" i="1"/>
  <c r="CQ1221" i="1"/>
  <c r="CQ1222" i="1"/>
  <c r="CQ1223" i="1"/>
  <c r="CQ1224" i="1"/>
  <c r="CQ1225" i="1"/>
  <c r="CQ1226" i="1"/>
  <c r="CQ1227" i="1"/>
  <c r="CQ1228" i="1"/>
  <c r="CQ1229" i="1"/>
  <c r="CQ1230" i="1"/>
  <c r="CQ1231" i="1"/>
  <c r="CQ1232" i="1"/>
  <c r="CQ1233" i="1"/>
  <c r="CQ1234" i="1"/>
  <c r="CQ1235" i="1"/>
  <c r="CQ1236" i="1"/>
  <c r="CQ1237" i="1"/>
  <c r="CQ1238" i="1"/>
  <c r="CQ1239" i="1"/>
  <c r="CQ1240" i="1"/>
  <c r="CQ1241" i="1"/>
  <c r="CQ1242" i="1"/>
  <c r="CQ1243" i="1"/>
  <c r="CQ1244" i="1"/>
  <c r="CQ1245" i="1"/>
  <c r="CQ1246" i="1"/>
  <c r="CQ1247" i="1"/>
  <c r="CQ1248" i="1"/>
  <c r="CQ1249" i="1"/>
  <c r="CQ1250" i="1"/>
  <c r="CQ1251" i="1"/>
  <c r="CQ1252" i="1"/>
  <c r="CQ1253" i="1"/>
  <c r="CQ1254" i="1"/>
  <c r="CQ1255" i="1"/>
  <c r="CQ1256" i="1"/>
  <c r="CQ1257" i="1"/>
  <c r="CQ1258" i="1"/>
  <c r="CQ1259" i="1"/>
  <c r="CQ1260" i="1"/>
  <c r="CQ1261" i="1"/>
  <c r="CQ1262" i="1"/>
  <c r="CQ1263" i="1"/>
  <c r="CQ1264" i="1"/>
  <c r="CQ1265" i="1"/>
  <c r="CQ1266" i="1"/>
  <c r="CQ1267" i="1"/>
  <c r="CQ1268" i="1"/>
  <c r="CQ1269" i="1"/>
  <c r="CQ1270" i="1"/>
  <c r="CQ1271" i="1"/>
  <c r="CQ1272" i="1"/>
  <c r="CQ1273" i="1"/>
  <c r="CQ1274" i="1"/>
  <c r="CQ1275" i="1"/>
  <c r="CQ1276" i="1"/>
  <c r="CQ1277" i="1"/>
  <c r="CQ1278" i="1"/>
  <c r="CQ1279" i="1"/>
  <c r="CQ1280" i="1"/>
  <c r="CQ1281" i="1"/>
  <c r="CQ1282" i="1"/>
  <c r="CQ1283" i="1"/>
  <c r="CQ1284" i="1"/>
  <c r="CQ1285" i="1"/>
  <c r="CQ1286" i="1"/>
  <c r="CQ1287" i="1"/>
  <c r="CQ1288" i="1"/>
  <c r="CQ1289" i="1"/>
  <c r="CQ1290" i="1"/>
  <c r="CQ1291" i="1"/>
  <c r="CQ1292" i="1"/>
  <c r="CQ1293" i="1"/>
  <c r="CQ1294" i="1"/>
  <c r="CQ1295" i="1"/>
  <c r="CQ1296" i="1"/>
  <c r="CQ1297" i="1"/>
  <c r="CQ1298" i="1"/>
  <c r="CQ1299" i="1"/>
  <c r="CQ1300" i="1"/>
  <c r="CQ1301" i="1"/>
  <c r="CQ1302" i="1"/>
  <c r="CQ1303" i="1"/>
  <c r="CQ1304" i="1"/>
  <c r="CQ1305" i="1"/>
  <c r="CQ1306" i="1"/>
  <c r="CQ1307" i="1"/>
  <c r="CQ1308" i="1"/>
  <c r="CQ1309" i="1"/>
  <c r="CQ1310" i="1"/>
  <c r="CQ1311" i="1"/>
  <c r="CQ1312" i="1"/>
  <c r="CQ1313" i="1"/>
  <c r="CQ1314" i="1"/>
  <c r="CQ1315" i="1"/>
  <c r="CQ1316" i="1"/>
  <c r="CQ1317" i="1"/>
  <c r="CQ1318" i="1"/>
  <c r="CQ1319" i="1"/>
  <c r="CQ1320" i="1"/>
  <c r="CQ1321" i="1"/>
  <c r="CQ1322" i="1"/>
  <c r="CQ1323" i="1"/>
  <c r="CQ1324" i="1"/>
  <c r="CQ1325" i="1"/>
  <c r="CQ1326" i="1"/>
  <c r="CQ1327" i="1"/>
  <c r="CQ1328" i="1"/>
  <c r="CQ1329" i="1"/>
  <c r="CQ1330" i="1"/>
  <c r="CQ1331" i="1"/>
  <c r="CQ1332" i="1"/>
  <c r="CQ1333" i="1"/>
  <c r="CQ1334" i="1"/>
  <c r="CQ1335" i="1"/>
  <c r="CQ1336" i="1"/>
  <c r="CQ1337" i="1"/>
  <c r="CQ1338" i="1"/>
  <c r="CQ1339" i="1"/>
  <c r="CQ1340" i="1"/>
  <c r="CQ1341" i="1"/>
  <c r="CQ1342" i="1"/>
  <c r="CQ1343" i="1"/>
  <c r="CQ1344" i="1"/>
  <c r="CQ1345" i="1"/>
  <c r="CQ1346" i="1"/>
  <c r="CQ1347" i="1"/>
  <c r="CQ1348" i="1"/>
  <c r="CQ1349" i="1"/>
  <c r="CQ1350" i="1"/>
  <c r="CQ1351" i="1"/>
  <c r="CQ1352" i="1"/>
  <c r="CQ1353" i="1"/>
  <c r="CQ1354" i="1"/>
  <c r="CQ1355" i="1"/>
  <c r="CQ1356" i="1"/>
  <c r="CQ1357" i="1"/>
  <c r="CQ1358" i="1"/>
  <c r="CQ1359" i="1"/>
  <c r="CQ1360" i="1"/>
  <c r="CQ1361" i="1"/>
  <c r="CQ1362" i="1"/>
  <c r="CQ1363" i="1"/>
  <c r="CQ1364" i="1"/>
  <c r="CQ1365" i="1"/>
  <c r="CQ1366" i="1"/>
  <c r="CQ1367" i="1"/>
  <c r="CQ1368" i="1"/>
  <c r="CQ1369" i="1"/>
  <c r="CQ1370" i="1"/>
  <c r="CQ1371" i="1"/>
  <c r="CQ1372" i="1"/>
  <c r="CQ1373" i="1"/>
  <c r="CQ1374" i="1"/>
  <c r="CQ1375" i="1"/>
  <c r="CQ1376" i="1"/>
  <c r="CQ1377" i="1"/>
  <c r="CQ1378" i="1"/>
  <c r="CQ1379" i="1"/>
  <c r="CQ1380" i="1"/>
  <c r="CQ1381" i="1"/>
  <c r="CQ1382" i="1"/>
  <c r="CQ1383" i="1"/>
  <c r="CQ1384" i="1"/>
  <c r="CQ1385" i="1"/>
  <c r="CQ1386" i="1"/>
  <c r="CQ1387" i="1"/>
  <c r="CQ1388" i="1"/>
  <c r="CQ1389" i="1"/>
  <c r="CQ1390" i="1"/>
  <c r="CQ1391" i="1"/>
  <c r="CQ1392" i="1"/>
  <c r="CQ1393" i="1"/>
  <c r="CQ1394" i="1"/>
  <c r="CQ1395" i="1"/>
  <c r="CQ1396" i="1"/>
  <c r="CQ1397" i="1"/>
  <c r="CQ1398" i="1"/>
  <c r="CQ1399" i="1"/>
  <c r="CQ1400" i="1"/>
  <c r="CQ1401" i="1"/>
  <c r="CQ1402" i="1"/>
  <c r="CQ1403" i="1"/>
  <c r="CQ1404" i="1"/>
  <c r="CQ1405" i="1"/>
  <c r="CQ1406" i="1"/>
  <c r="CQ1407" i="1"/>
  <c r="CQ1408" i="1"/>
  <c r="CQ1409" i="1"/>
  <c r="CQ1410" i="1"/>
  <c r="CQ1411" i="1"/>
  <c r="CQ1412" i="1"/>
  <c r="CQ1413" i="1"/>
  <c r="CQ1414" i="1"/>
  <c r="CQ1415" i="1"/>
  <c r="CQ1416" i="1"/>
  <c r="CQ1417" i="1"/>
  <c r="CQ1418" i="1"/>
  <c r="CQ1419" i="1"/>
  <c r="CQ1420" i="1"/>
  <c r="CQ1421" i="1"/>
  <c r="CQ1422" i="1"/>
  <c r="CQ1423" i="1"/>
  <c r="CQ1424" i="1"/>
  <c r="CQ1425" i="1"/>
  <c r="CQ1426" i="1"/>
  <c r="CQ1427" i="1"/>
  <c r="CQ1428" i="1"/>
  <c r="CQ1429" i="1"/>
  <c r="CQ1430" i="1"/>
  <c r="CQ1431" i="1"/>
  <c r="CQ1432" i="1"/>
  <c r="CQ1433" i="1"/>
  <c r="CQ1434" i="1"/>
  <c r="CQ1435" i="1"/>
  <c r="CQ1436" i="1"/>
  <c r="CQ1437" i="1"/>
  <c r="CQ1438" i="1"/>
  <c r="CQ1439" i="1"/>
  <c r="CQ1440" i="1"/>
  <c r="CQ1441" i="1"/>
  <c r="CQ1442" i="1"/>
  <c r="CQ1443" i="1"/>
  <c r="CQ1444" i="1"/>
  <c r="CQ1445" i="1"/>
  <c r="CQ1446" i="1"/>
  <c r="CQ1447" i="1"/>
  <c r="CQ1448" i="1"/>
  <c r="CQ1449" i="1"/>
  <c r="CQ1450" i="1"/>
  <c r="CQ1451" i="1"/>
  <c r="CQ1452" i="1"/>
  <c r="CQ1453" i="1"/>
  <c r="CQ1454" i="1"/>
  <c r="CQ1455" i="1"/>
  <c r="CQ1456" i="1"/>
  <c r="CQ1457" i="1"/>
  <c r="CQ1458" i="1"/>
  <c r="CQ1459" i="1"/>
  <c r="CQ1460" i="1"/>
  <c r="CQ1461" i="1"/>
  <c r="CQ1462" i="1"/>
  <c r="CQ1463" i="1"/>
  <c r="CQ1464" i="1"/>
  <c r="CQ1465" i="1"/>
  <c r="CQ1466" i="1"/>
  <c r="CQ1467" i="1"/>
  <c r="CQ1468" i="1"/>
  <c r="CQ1469" i="1"/>
  <c r="CQ1470" i="1"/>
  <c r="CQ1471" i="1"/>
  <c r="CQ1472" i="1"/>
  <c r="CQ1473" i="1"/>
  <c r="CQ1474" i="1"/>
  <c r="CQ1475" i="1"/>
  <c r="CQ1476" i="1"/>
  <c r="CQ1477" i="1"/>
  <c r="CQ1478" i="1"/>
  <c r="CQ1479" i="1"/>
  <c r="CQ1480" i="1"/>
  <c r="CQ1481" i="1"/>
  <c r="CQ1482" i="1"/>
  <c r="CQ1483" i="1"/>
  <c r="CQ1484" i="1"/>
  <c r="CQ1485" i="1"/>
  <c r="CQ1486" i="1"/>
  <c r="CQ1487" i="1"/>
  <c r="CQ1488" i="1"/>
  <c r="CQ1489" i="1"/>
  <c r="CQ1490" i="1"/>
  <c r="CQ1491" i="1"/>
  <c r="CQ1492" i="1"/>
  <c r="CQ1493" i="1"/>
  <c r="CQ1494" i="1"/>
  <c r="CQ1495" i="1"/>
  <c r="CQ1496" i="1"/>
  <c r="CQ1497" i="1"/>
  <c r="CQ1498" i="1"/>
  <c r="CQ1499" i="1"/>
  <c r="CQ1500" i="1"/>
  <c r="CQ8" i="1" l="1"/>
  <c r="CQ7" i="1"/>
  <c r="CR8" i="1"/>
  <c r="CR9" i="1"/>
  <c r="CR10" i="1"/>
  <c r="CR11" i="1"/>
  <c r="CR12" i="1"/>
  <c r="CR13" i="1"/>
  <c r="CR14" i="1"/>
  <c r="CR15" i="1"/>
  <c r="CR16" i="1"/>
  <c r="CR17" i="1"/>
  <c r="CR18" i="1"/>
  <c r="CR19" i="1"/>
  <c r="CR20" i="1"/>
  <c r="CR21" i="1"/>
  <c r="CR22" i="1"/>
  <c r="CR23" i="1"/>
  <c r="CR24" i="1"/>
  <c r="CR25" i="1"/>
  <c r="CR26" i="1"/>
  <c r="CR27" i="1"/>
  <c r="CR28" i="1"/>
  <c r="CR29" i="1"/>
  <c r="CR30" i="1"/>
  <c r="CR31" i="1"/>
  <c r="CR32" i="1"/>
  <c r="CR33" i="1"/>
  <c r="CR34" i="1"/>
  <c r="CR35" i="1"/>
  <c r="CR36" i="1"/>
  <c r="CR37" i="1"/>
  <c r="CR38" i="1"/>
  <c r="CR39" i="1"/>
  <c r="CR40" i="1"/>
  <c r="CR41" i="1"/>
  <c r="CR42" i="1"/>
  <c r="CR43" i="1"/>
  <c r="CR44" i="1"/>
  <c r="CR45" i="1"/>
  <c r="CR46" i="1"/>
  <c r="CR47" i="1"/>
  <c r="CR48" i="1"/>
  <c r="CR49" i="1"/>
  <c r="CR50" i="1"/>
  <c r="CR51" i="1"/>
  <c r="CR52" i="1"/>
  <c r="CR53" i="1"/>
  <c r="CR54" i="1"/>
  <c r="CR55" i="1"/>
  <c r="CR56" i="1"/>
  <c r="CR57" i="1"/>
  <c r="CR58" i="1"/>
  <c r="CR59" i="1"/>
  <c r="CR60" i="1"/>
  <c r="CR61" i="1"/>
  <c r="CR62" i="1"/>
  <c r="CR63" i="1"/>
  <c r="CR64" i="1"/>
  <c r="CR65" i="1"/>
  <c r="CR66" i="1"/>
  <c r="CR67" i="1"/>
  <c r="CR68" i="1"/>
  <c r="CR69" i="1"/>
  <c r="CR70" i="1"/>
  <c r="CR71" i="1"/>
  <c r="CR72" i="1"/>
  <c r="CR73" i="1"/>
  <c r="CR74" i="1"/>
  <c r="CR75" i="1"/>
  <c r="CR76" i="1"/>
  <c r="CR77" i="1"/>
  <c r="CR78" i="1"/>
  <c r="CR79" i="1"/>
  <c r="CR80" i="1"/>
  <c r="CR81" i="1"/>
  <c r="CR82" i="1"/>
  <c r="CR83" i="1"/>
  <c r="CR84" i="1"/>
  <c r="CR85" i="1"/>
  <c r="CR86" i="1"/>
  <c r="CR87" i="1"/>
  <c r="CR88" i="1"/>
  <c r="CR89" i="1"/>
  <c r="CR90" i="1"/>
  <c r="CR91" i="1"/>
  <c r="CR92" i="1"/>
  <c r="CR93" i="1"/>
  <c r="CR94" i="1"/>
  <c r="CR95" i="1"/>
  <c r="CR96" i="1"/>
  <c r="CR97" i="1"/>
  <c r="CR98" i="1"/>
  <c r="CR99" i="1"/>
  <c r="CR100" i="1"/>
  <c r="CR101" i="1"/>
  <c r="CR102" i="1"/>
  <c r="CR103" i="1"/>
  <c r="CR104" i="1"/>
  <c r="CR105" i="1"/>
  <c r="CR106" i="1"/>
  <c r="CR107" i="1"/>
  <c r="CR108" i="1"/>
  <c r="CR109" i="1"/>
  <c r="CR110" i="1"/>
  <c r="CR111" i="1"/>
  <c r="CR112" i="1"/>
  <c r="CR113" i="1"/>
  <c r="CR114" i="1"/>
  <c r="CR115" i="1"/>
  <c r="CR116" i="1"/>
  <c r="CR117" i="1"/>
  <c r="CR118" i="1"/>
  <c r="CR119" i="1"/>
  <c r="CR120" i="1"/>
  <c r="CR121" i="1"/>
  <c r="CR122" i="1"/>
  <c r="CR123" i="1"/>
  <c r="CR124" i="1"/>
  <c r="CR125" i="1"/>
  <c r="CR126" i="1"/>
  <c r="CR127" i="1"/>
  <c r="CR128" i="1"/>
  <c r="CR129" i="1"/>
  <c r="CR130" i="1"/>
  <c r="CR131" i="1"/>
  <c r="CR132"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5" i="1"/>
  <c r="CR176" i="1"/>
  <c r="CR177" i="1"/>
  <c r="CR178" i="1"/>
  <c r="CR179" i="1"/>
  <c r="CR180" i="1"/>
  <c r="CR181" i="1"/>
  <c r="CR182" i="1"/>
  <c r="CR183" i="1"/>
  <c r="CR184" i="1"/>
  <c r="CR185" i="1"/>
  <c r="CR186" i="1"/>
  <c r="CR187" i="1"/>
  <c r="CR188" i="1"/>
  <c r="CR189" i="1"/>
  <c r="CR190" i="1"/>
  <c r="CR191" i="1"/>
  <c r="CR192" i="1"/>
  <c r="CR193" i="1"/>
  <c r="CR194" i="1"/>
  <c r="CR195" i="1"/>
  <c r="CR196" i="1"/>
  <c r="CR197" i="1"/>
  <c r="CR198" i="1"/>
  <c r="CR199" i="1"/>
  <c r="CR200" i="1"/>
  <c r="CR201" i="1"/>
  <c r="CR202" i="1"/>
  <c r="CR203" i="1"/>
  <c r="CR204" i="1"/>
  <c r="CR205" i="1"/>
  <c r="CR206" i="1"/>
  <c r="CR207" i="1"/>
  <c r="CR208" i="1"/>
  <c r="CR209" i="1"/>
  <c r="CR210" i="1"/>
  <c r="CR211" i="1"/>
  <c r="CR212" i="1"/>
  <c r="CR213" i="1"/>
  <c r="CR214" i="1"/>
  <c r="CR215" i="1"/>
  <c r="CR216" i="1"/>
  <c r="CR217" i="1"/>
  <c r="CR218" i="1"/>
  <c r="CR219" i="1"/>
  <c r="CR220" i="1"/>
  <c r="CR221" i="1"/>
  <c r="CR222" i="1"/>
  <c r="CR223" i="1"/>
  <c r="CR224" i="1"/>
  <c r="CR225" i="1"/>
  <c r="CR226" i="1"/>
  <c r="CR227" i="1"/>
  <c r="CR228" i="1"/>
  <c r="CR229" i="1"/>
  <c r="CR230" i="1"/>
  <c r="CR231" i="1"/>
  <c r="CR232" i="1"/>
  <c r="CR233" i="1"/>
  <c r="CR234" i="1"/>
  <c r="CR235" i="1"/>
  <c r="CR236" i="1"/>
  <c r="CR237" i="1"/>
  <c r="CR238" i="1"/>
  <c r="CR239" i="1"/>
  <c r="CR240" i="1"/>
  <c r="CR241" i="1"/>
  <c r="CR242" i="1"/>
  <c r="CR243" i="1"/>
  <c r="CR244" i="1"/>
  <c r="CR245" i="1"/>
  <c r="CR246" i="1"/>
  <c r="CR247" i="1"/>
  <c r="CR248" i="1"/>
  <c r="CR249" i="1"/>
  <c r="CR250" i="1"/>
  <c r="CR251" i="1"/>
  <c r="CR252" i="1"/>
  <c r="CR253" i="1"/>
  <c r="CR254" i="1"/>
  <c r="CR255" i="1"/>
  <c r="CR256" i="1"/>
  <c r="CR257" i="1"/>
  <c r="CR258" i="1"/>
  <c r="CR259" i="1"/>
  <c r="CR260" i="1"/>
  <c r="CR261" i="1"/>
  <c r="CR262" i="1"/>
  <c r="CR263" i="1"/>
  <c r="CR264" i="1"/>
  <c r="CR265" i="1"/>
  <c r="CR266" i="1"/>
  <c r="CR267" i="1"/>
  <c r="CR268" i="1"/>
  <c r="CR269" i="1"/>
  <c r="CR270" i="1"/>
  <c r="CR271" i="1"/>
  <c r="CR272" i="1"/>
  <c r="CR273" i="1"/>
  <c r="CR274" i="1"/>
  <c r="CR275" i="1"/>
  <c r="CR276" i="1"/>
  <c r="CR277" i="1"/>
  <c r="CR278" i="1"/>
  <c r="CR279"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R304" i="1"/>
  <c r="CR305" i="1"/>
  <c r="CR306" i="1"/>
  <c r="CR307" i="1"/>
  <c r="CR308" i="1"/>
  <c r="CR309" i="1"/>
  <c r="CR310" i="1"/>
  <c r="CR311" i="1"/>
  <c r="CR312" i="1"/>
  <c r="CR313" i="1"/>
  <c r="CR314" i="1"/>
  <c r="CR315" i="1"/>
  <c r="CR316" i="1"/>
  <c r="CR317" i="1"/>
  <c r="CR318" i="1"/>
  <c r="CR319" i="1"/>
  <c r="CR320" i="1"/>
  <c r="CR321" i="1"/>
  <c r="CR322" i="1"/>
  <c r="CR323" i="1"/>
  <c r="CR324" i="1"/>
  <c r="CR325" i="1"/>
  <c r="CR326" i="1"/>
  <c r="CR327" i="1"/>
  <c r="CR328" i="1"/>
  <c r="CR329" i="1"/>
  <c r="CR330" i="1"/>
  <c r="CR331" i="1"/>
  <c r="CR332" i="1"/>
  <c r="CR333" i="1"/>
  <c r="CR334" i="1"/>
  <c r="CR335" i="1"/>
  <c r="CR336" i="1"/>
  <c r="CR337" i="1"/>
  <c r="CR338" i="1"/>
  <c r="CR339" i="1"/>
  <c r="CR340" i="1"/>
  <c r="CR341" i="1"/>
  <c r="CR342" i="1"/>
  <c r="CR343" i="1"/>
  <c r="CR344" i="1"/>
  <c r="CR345" i="1"/>
  <c r="CR346" i="1"/>
  <c r="CR347" i="1"/>
  <c r="CR348" i="1"/>
  <c r="CR349" i="1"/>
  <c r="CR350" i="1"/>
  <c r="CR351" i="1"/>
  <c r="CR352" i="1"/>
  <c r="CR353" i="1"/>
  <c r="CR354" i="1"/>
  <c r="CR355" i="1"/>
  <c r="CR356" i="1"/>
  <c r="CR357" i="1"/>
  <c r="CR358" i="1"/>
  <c r="CR359" i="1"/>
  <c r="CR360" i="1"/>
  <c r="CR361" i="1"/>
  <c r="CR362" i="1"/>
  <c r="CR363" i="1"/>
  <c r="CR364" i="1"/>
  <c r="CR365" i="1"/>
  <c r="CR366" i="1"/>
  <c r="CR367" i="1"/>
  <c r="CR368" i="1"/>
  <c r="CR369" i="1"/>
  <c r="CR370" i="1"/>
  <c r="CR371" i="1"/>
  <c r="CR372" i="1"/>
  <c r="CR373" i="1"/>
  <c r="CR374" i="1"/>
  <c r="CR375" i="1"/>
  <c r="CR376" i="1"/>
  <c r="CR377" i="1"/>
  <c r="CR378" i="1"/>
  <c r="CR379" i="1"/>
  <c r="CR380" i="1"/>
  <c r="CR381" i="1"/>
  <c r="CR382" i="1"/>
  <c r="CR383" i="1"/>
  <c r="CR384" i="1"/>
  <c r="CR385" i="1"/>
  <c r="CR386" i="1"/>
  <c r="CR387" i="1"/>
  <c r="CR388" i="1"/>
  <c r="CR389" i="1"/>
  <c r="CR390" i="1"/>
  <c r="CR391" i="1"/>
  <c r="CR392" i="1"/>
  <c r="CR393" i="1"/>
  <c r="CR394" i="1"/>
  <c r="CR395" i="1"/>
  <c r="CR396" i="1"/>
  <c r="CR397" i="1"/>
  <c r="CR398" i="1"/>
  <c r="CR399" i="1"/>
  <c r="CR400" i="1"/>
  <c r="CR401" i="1"/>
  <c r="CR402" i="1"/>
  <c r="CR403" i="1"/>
  <c r="CR404" i="1"/>
  <c r="CR405" i="1"/>
  <c r="CR406" i="1"/>
  <c r="CR407" i="1"/>
  <c r="CR408" i="1"/>
  <c r="CR409" i="1"/>
  <c r="CR410" i="1"/>
  <c r="CR411" i="1"/>
  <c r="CR412" i="1"/>
  <c r="CR413" i="1"/>
  <c r="CR414" i="1"/>
  <c r="CR415" i="1"/>
  <c r="CR416" i="1"/>
  <c r="CR417" i="1"/>
  <c r="CR418" i="1"/>
  <c r="CR419" i="1"/>
  <c r="CR420" i="1"/>
  <c r="CR421" i="1"/>
  <c r="CR422" i="1"/>
  <c r="CR423" i="1"/>
  <c r="CR424" i="1"/>
  <c r="CR425" i="1"/>
  <c r="CR426" i="1"/>
  <c r="CR427" i="1"/>
  <c r="CR428" i="1"/>
  <c r="CR429" i="1"/>
  <c r="CR430" i="1"/>
  <c r="CR431" i="1"/>
  <c r="CR432" i="1"/>
  <c r="CR433" i="1"/>
  <c r="CR434" i="1"/>
  <c r="CR435" i="1"/>
  <c r="CR436" i="1"/>
  <c r="CR437" i="1"/>
  <c r="CR438" i="1"/>
  <c r="CR439" i="1"/>
  <c r="CR440" i="1"/>
  <c r="CR441" i="1"/>
  <c r="CR442" i="1"/>
  <c r="CR443" i="1"/>
  <c r="CR444" i="1"/>
  <c r="CR445" i="1"/>
  <c r="CR446" i="1"/>
  <c r="CR447" i="1"/>
  <c r="CR448" i="1"/>
  <c r="CR449" i="1"/>
  <c r="CR450" i="1"/>
  <c r="CR451" i="1"/>
  <c r="CR452" i="1"/>
  <c r="CR453" i="1"/>
  <c r="CR454" i="1"/>
  <c r="CR455" i="1"/>
  <c r="CR456" i="1"/>
  <c r="CR457" i="1"/>
  <c r="CR458" i="1"/>
  <c r="CR459" i="1"/>
  <c r="CR460" i="1"/>
  <c r="CR461" i="1"/>
  <c r="CR462" i="1"/>
  <c r="CR463" i="1"/>
  <c r="CR464" i="1"/>
  <c r="CR465" i="1"/>
  <c r="CR466" i="1"/>
  <c r="CR467" i="1"/>
  <c r="CR468" i="1"/>
  <c r="CR469" i="1"/>
  <c r="CR470" i="1"/>
  <c r="CR471" i="1"/>
  <c r="CR472" i="1"/>
  <c r="CR473" i="1"/>
  <c r="CR474" i="1"/>
  <c r="CR475" i="1"/>
  <c r="CR476" i="1"/>
  <c r="CR477" i="1"/>
  <c r="CR478" i="1"/>
  <c r="CR479" i="1"/>
  <c r="CR480" i="1"/>
  <c r="CR481" i="1"/>
  <c r="CR482" i="1"/>
  <c r="CR483" i="1"/>
  <c r="CR484" i="1"/>
  <c r="CR485" i="1"/>
  <c r="CR486" i="1"/>
  <c r="CR487" i="1"/>
  <c r="CR488" i="1"/>
  <c r="CR489" i="1"/>
  <c r="CR490" i="1"/>
  <c r="CR491" i="1"/>
  <c r="CR492" i="1"/>
  <c r="CR493" i="1"/>
  <c r="CR494" i="1"/>
  <c r="CR495" i="1"/>
  <c r="CR496" i="1"/>
  <c r="CR497" i="1"/>
  <c r="CR498" i="1"/>
  <c r="CR499" i="1"/>
  <c r="CR500" i="1"/>
  <c r="CR501" i="1"/>
  <c r="CR502" i="1"/>
  <c r="CR503" i="1"/>
  <c r="CR504" i="1"/>
  <c r="CR505" i="1"/>
  <c r="CR506" i="1"/>
  <c r="CR507" i="1"/>
  <c r="CR508" i="1"/>
  <c r="CR509" i="1"/>
  <c r="CR510" i="1"/>
  <c r="CR511" i="1"/>
  <c r="CR512" i="1"/>
  <c r="CR513" i="1"/>
  <c r="CR514" i="1"/>
  <c r="CR515" i="1"/>
  <c r="CR516" i="1"/>
  <c r="CR517" i="1"/>
  <c r="CR518" i="1"/>
  <c r="CR519" i="1"/>
  <c r="CR520" i="1"/>
  <c r="CR521" i="1"/>
  <c r="CR522" i="1"/>
  <c r="CR523" i="1"/>
  <c r="CR524" i="1"/>
  <c r="CR525" i="1"/>
  <c r="CR526" i="1"/>
  <c r="CR527" i="1"/>
  <c r="CR528" i="1"/>
  <c r="CR529" i="1"/>
  <c r="CR530" i="1"/>
  <c r="CR531" i="1"/>
  <c r="CR532" i="1"/>
  <c r="CR533" i="1"/>
  <c r="CR534" i="1"/>
  <c r="CR535" i="1"/>
  <c r="CR536" i="1"/>
  <c r="CR537" i="1"/>
  <c r="CR538" i="1"/>
  <c r="CR539" i="1"/>
  <c r="CR540" i="1"/>
  <c r="CR541" i="1"/>
  <c r="CR542" i="1"/>
  <c r="CR543" i="1"/>
  <c r="CR544" i="1"/>
  <c r="CR545" i="1"/>
  <c r="CR546" i="1"/>
  <c r="CR547" i="1"/>
  <c r="CR548" i="1"/>
  <c r="CR549" i="1"/>
  <c r="CR550" i="1"/>
  <c r="CR551" i="1"/>
  <c r="CR552" i="1"/>
  <c r="CR553" i="1"/>
  <c r="CR554" i="1"/>
  <c r="CR555" i="1"/>
  <c r="CR556" i="1"/>
  <c r="CR557" i="1"/>
  <c r="CR558" i="1"/>
  <c r="CR559" i="1"/>
  <c r="CR560" i="1"/>
  <c r="CR561" i="1"/>
  <c r="CR562" i="1"/>
  <c r="CR563" i="1"/>
  <c r="CR564" i="1"/>
  <c r="CR565" i="1"/>
  <c r="CR566" i="1"/>
  <c r="CR567" i="1"/>
  <c r="CR568" i="1"/>
  <c r="CR569" i="1"/>
  <c r="CR570" i="1"/>
  <c r="CR571" i="1"/>
  <c r="CR572" i="1"/>
  <c r="CR573" i="1"/>
  <c r="CR574" i="1"/>
  <c r="CR575" i="1"/>
  <c r="CR576" i="1"/>
  <c r="CR577" i="1"/>
  <c r="CR578" i="1"/>
  <c r="CR579" i="1"/>
  <c r="CR580" i="1"/>
  <c r="CR581" i="1"/>
  <c r="CR582" i="1"/>
  <c r="CR583" i="1"/>
  <c r="CR584" i="1"/>
  <c r="CR585" i="1"/>
  <c r="CR586" i="1"/>
  <c r="CR587" i="1"/>
  <c r="CR588" i="1"/>
  <c r="CR589" i="1"/>
  <c r="CR590" i="1"/>
  <c r="CR591" i="1"/>
  <c r="CR592" i="1"/>
  <c r="CR593" i="1"/>
  <c r="CR594" i="1"/>
  <c r="CR595" i="1"/>
  <c r="CR596" i="1"/>
  <c r="CR597" i="1"/>
  <c r="CR598" i="1"/>
  <c r="CR599" i="1"/>
  <c r="CR600" i="1"/>
  <c r="CR601" i="1"/>
  <c r="CR602" i="1"/>
  <c r="CR603" i="1"/>
  <c r="CR604" i="1"/>
  <c r="CR605" i="1"/>
  <c r="CR606" i="1"/>
  <c r="CR607" i="1"/>
  <c r="CR608" i="1"/>
  <c r="CR609" i="1"/>
  <c r="CR610" i="1"/>
  <c r="CR611" i="1"/>
  <c r="CR612" i="1"/>
  <c r="CR613" i="1"/>
  <c r="CR614" i="1"/>
  <c r="CR615" i="1"/>
  <c r="CR616" i="1"/>
  <c r="CR617" i="1"/>
  <c r="CR618" i="1"/>
  <c r="CR619" i="1"/>
  <c r="CR620" i="1"/>
  <c r="CR621" i="1"/>
  <c r="CR622" i="1"/>
  <c r="CR623" i="1"/>
  <c r="CR624" i="1"/>
  <c r="CR625" i="1"/>
  <c r="CR626" i="1"/>
  <c r="CR627" i="1"/>
  <c r="CR628" i="1"/>
  <c r="CR629" i="1"/>
  <c r="CR630" i="1"/>
  <c r="CR631" i="1"/>
  <c r="CR632" i="1"/>
  <c r="CR633" i="1"/>
  <c r="CR634" i="1"/>
  <c r="CR635" i="1"/>
  <c r="CR636" i="1"/>
  <c r="CR637" i="1"/>
  <c r="CR638" i="1"/>
  <c r="CR639" i="1"/>
  <c r="CR640" i="1"/>
  <c r="CR641" i="1"/>
  <c r="CR642" i="1"/>
  <c r="CR643" i="1"/>
  <c r="CR644" i="1"/>
  <c r="CR645" i="1"/>
  <c r="CR646" i="1"/>
  <c r="CR647" i="1"/>
  <c r="CR648" i="1"/>
  <c r="CR649" i="1"/>
  <c r="CR650" i="1"/>
  <c r="CR651" i="1"/>
  <c r="CR652" i="1"/>
  <c r="CR653" i="1"/>
  <c r="CR654" i="1"/>
  <c r="CR655" i="1"/>
  <c r="CR656" i="1"/>
  <c r="CR657" i="1"/>
  <c r="CR658" i="1"/>
  <c r="CR659" i="1"/>
  <c r="CR660" i="1"/>
  <c r="CR661" i="1"/>
  <c r="CR662" i="1"/>
  <c r="CR663" i="1"/>
  <c r="CR664" i="1"/>
  <c r="CR665" i="1"/>
  <c r="CR666" i="1"/>
  <c r="CR667" i="1"/>
  <c r="CR668" i="1"/>
  <c r="CR669" i="1"/>
  <c r="CR670" i="1"/>
  <c r="CR671" i="1"/>
  <c r="CR672" i="1"/>
  <c r="CR673" i="1"/>
  <c r="CR674" i="1"/>
  <c r="CR675" i="1"/>
  <c r="CR676" i="1"/>
  <c r="CR677" i="1"/>
  <c r="CR678" i="1"/>
  <c r="CR679" i="1"/>
  <c r="CR680" i="1"/>
  <c r="CR681" i="1"/>
  <c r="CR682" i="1"/>
  <c r="CR683" i="1"/>
  <c r="CR684" i="1"/>
  <c r="CR685" i="1"/>
  <c r="CR686" i="1"/>
  <c r="CR687" i="1"/>
  <c r="CR688" i="1"/>
  <c r="CR689" i="1"/>
  <c r="CR690" i="1"/>
  <c r="CR691" i="1"/>
  <c r="CR692" i="1"/>
  <c r="CR693" i="1"/>
  <c r="CR694" i="1"/>
  <c r="CR695" i="1"/>
  <c r="CR696" i="1"/>
  <c r="CR697" i="1"/>
  <c r="CR698" i="1"/>
  <c r="CR699" i="1"/>
  <c r="CR700" i="1"/>
  <c r="CR701" i="1"/>
  <c r="CR702" i="1"/>
  <c r="CR703" i="1"/>
  <c r="CR704" i="1"/>
  <c r="CR705" i="1"/>
  <c r="CR706" i="1"/>
  <c r="CR707" i="1"/>
  <c r="CR708" i="1"/>
  <c r="CR709" i="1"/>
  <c r="CR710" i="1"/>
  <c r="CR711" i="1"/>
  <c r="CR712" i="1"/>
  <c r="CR713" i="1"/>
  <c r="CR714" i="1"/>
  <c r="CR715" i="1"/>
  <c r="CR716" i="1"/>
  <c r="CR717" i="1"/>
  <c r="CR718" i="1"/>
  <c r="CR719" i="1"/>
  <c r="CR720" i="1"/>
  <c r="CR721" i="1"/>
  <c r="CR722" i="1"/>
  <c r="CR723" i="1"/>
  <c r="CR724" i="1"/>
  <c r="CR725" i="1"/>
  <c r="CR726" i="1"/>
  <c r="CR727" i="1"/>
  <c r="CR728" i="1"/>
  <c r="CR729" i="1"/>
  <c r="CR730" i="1"/>
  <c r="CR731" i="1"/>
  <c r="CR732" i="1"/>
  <c r="CR733" i="1"/>
  <c r="CR734" i="1"/>
  <c r="CR735" i="1"/>
  <c r="CR736" i="1"/>
  <c r="CR737" i="1"/>
  <c r="CR738" i="1"/>
  <c r="CR739" i="1"/>
  <c r="CR740" i="1"/>
  <c r="CR741" i="1"/>
  <c r="CR742" i="1"/>
  <c r="CR743" i="1"/>
  <c r="CR744" i="1"/>
  <c r="CR745" i="1"/>
  <c r="CR746" i="1"/>
  <c r="CR747" i="1"/>
  <c r="CR748" i="1"/>
  <c r="CR749" i="1"/>
  <c r="CR750" i="1"/>
  <c r="CR751" i="1"/>
  <c r="CR752" i="1"/>
  <c r="CR753" i="1"/>
  <c r="CR754" i="1"/>
  <c r="CR755" i="1"/>
  <c r="CR756" i="1"/>
  <c r="CR757" i="1"/>
  <c r="CR758" i="1"/>
  <c r="CR759" i="1"/>
  <c r="CR760" i="1"/>
  <c r="CR761" i="1"/>
  <c r="CR762" i="1"/>
  <c r="CR763" i="1"/>
  <c r="CR764" i="1"/>
  <c r="CR765" i="1"/>
  <c r="CR766" i="1"/>
  <c r="CR767" i="1"/>
  <c r="CR768" i="1"/>
  <c r="CR769" i="1"/>
  <c r="CR770" i="1"/>
  <c r="CR771" i="1"/>
  <c r="CR772" i="1"/>
  <c r="CR773" i="1"/>
  <c r="CR774" i="1"/>
  <c r="CR775" i="1"/>
  <c r="CR776" i="1"/>
  <c r="CR777" i="1"/>
  <c r="CR778" i="1"/>
  <c r="CR779" i="1"/>
  <c r="CR780" i="1"/>
  <c r="CR781" i="1"/>
  <c r="CR782" i="1"/>
  <c r="CR783" i="1"/>
  <c r="CR784" i="1"/>
  <c r="CR785" i="1"/>
  <c r="CR786" i="1"/>
  <c r="CR787" i="1"/>
  <c r="CR788" i="1"/>
  <c r="CR789" i="1"/>
  <c r="CR790" i="1"/>
  <c r="CR791" i="1"/>
  <c r="CR792" i="1"/>
  <c r="CR793" i="1"/>
  <c r="CR794" i="1"/>
  <c r="CR795" i="1"/>
  <c r="CR796" i="1"/>
  <c r="CR797" i="1"/>
  <c r="CR798" i="1"/>
  <c r="CR799" i="1"/>
  <c r="CR800" i="1"/>
  <c r="CR801" i="1"/>
  <c r="CR802" i="1"/>
  <c r="CR803" i="1"/>
  <c r="CR804" i="1"/>
  <c r="CR805" i="1"/>
  <c r="CR806" i="1"/>
  <c r="CR807" i="1"/>
  <c r="CR808" i="1"/>
  <c r="CR809" i="1"/>
  <c r="CR810" i="1"/>
  <c r="CR811" i="1"/>
  <c r="CR812" i="1"/>
  <c r="CR813" i="1"/>
  <c r="CR814" i="1"/>
  <c r="CR815" i="1"/>
  <c r="CR816" i="1"/>
  <c r="CR817" i="1"/>
  <c r="CR818" i="1"/>
  <c r="CR819" i="1"/>
  <c r="CR820" i="1"/>
  <c r="CR821" i="1"/>
  <c r="CR822" i="1"/>
  <c r="CR823" i="1"/>
  <c r="CR824" i="1"/>
  <c r="CR825" i="1"/>
  <c r="CR826" i="1"/>
  <c r="CR827" i="1"/>
  <c r="CR828" i="1"/>
  <c r="CR829" i="1"/>
  <c r="CR830" i="1"/>
  <c r="CR831" i="1"/>
  <c r="CR832" i="1"/>
  <c r="CR833" i="1"/>
  <c r="CR834" i="1"/>
  <c r="CR835" i="1"/>
  <c r="CR836" i="1"/>
  <c r="CR837" i="1"/>
  <c r="CR838" i="1"/>
  <c r="CR839" i="1"/>
  <c r="CR840" i="1"/>
  <c r="CR841" i="1"/>
  <c r="CR842" i="1"/>
  <c r="CR843" i="1"/>
  <c r="CR844" i="1"/>
  <c r="CR845" i="1"/>
  <c r="CR846" i="1"/>
  <c r="CR847" i="1"/>
  <c r="CR848" i="1"/>
  <c r="CR849" i="1"/>
  <c r="CR850" i="1"/>
  <c r="CR851" i="1"/>
  <c r="CR852" i="1"/>
  <c r="CR853" i="1"/>
  <c r="CR854" i="1"/>
  <c r="CR855" i="1"/>
  <c r="CR856" i="1"/>
  <c r="CR857" i="1"/>
  <c r="CR858" i="1"/>
  <c r="CR859" i="1"/>
  <c r="CR860" i="1"/>
  <c r="CR861" i="1"/>
  <c r="CR862" i="1"/>
  <c r="CR863" i="1"/>
  <c r="CR864" i="1"/>
  <c r="CR865" i="1"/>
  <c r="CR866" i="1"/>
  <c r="CR867" i="1"/>
  <c r="CR868" i="1"/>
  <c r="CR869" i="1"/>
  <c r="CR870" i="1"/>
  <c r="CR871" i="1"/>
  <c r="CR872" i="1"/>
  <c r="CR873" i="1"/>
  <c r="CR874" i="1"/>
  <c r="CR875" i="1"/>
  <c r="CR876" i="1"/>
  <c r="CR877" i="1"/>
  <c r="CR878" i="1"/>
  <c r="CR879" i="1"/>
  <c r="CR880" i="1"/>
  <c r="CR881" i="1"/>
  <c r="CR882" i="1"/>
  <c r="CR883" i="1"/>
  <c r="CR884" i="1"/>
  <c r="CR885" i="1"/>
  <c r="CR886" i="1"/>
  <c r="CR887" i="1"/>
  <c r="CR888" i="1"/>
  <c r="CR889" i="1"/>
  <c r="CR890" i="1"/>
  <c r="CR891" i="1"/>
  <c r="CR892" i="1"/>
  <c r="CR893" i="1"/>
  <c r="CR894" i="1"/>
  <c r="CR895" i="1"/>
  <c r="CR896" i="1"/>
  <c r="CR897" i="1"/>
  <c r="CR898" i="1"/>
  <c r="CR899" i="1"/>
  <c r="CR900" i="1"/>
  <c r="CR901" i="1"/>
  <c r="CR902" i="1"/>
  <c r="CR903" i="1"/>
  <c r="CR904" i="1"/>
  <c r="CR905" i="1"/>
  <c r="CR906" i="1"/>
  <c r="CR907" i="1"/>
  <c r="CR908" i="1"/>
  <c r="CR909" i="1"/>
  <c r="CR910" i="1"/>
  <c r="CR911" i="1"/>
  <c r="CR912" i="1"/>
  <c r="CR913" i="1"/>
  <c r="CR914" i="1"/>
  <c r="CR915" i="1"/>
  <c r="CR916" i="1"/>
  <c r="CR917" i="1"/>
  <c r="CR918" i="1"/>
  <c r="CR919" i="1"/>
  <c r="CR920" i="1"/>
  <c r="CR921" i="1"/>
  <c r="CR922" i="1"/>
  <c r="CR923" i="1"/>
  <c r="CR924" i="1"/>
  <c r="CR925" i="1"/>
  <c r="CR926" i="1"/>
  <c r="CR927" i="1"/>
  <c r="CR928" i="1"/>
  <c r="CR929" i="1"/>
  <c r="CR930" i="1"/>
  <c r="CR931" i="1"/>
  <c r="CR932" i="1"/>
  <c r="CR933" i="1"/>
  <c r="CR934" i="1"/>
  <c r="CR935" i="1"/>
  <c r="CR936" i="1"/>
  <c r="CR937" i="1"/>
  <c r="CR938" i="1"/>
  <c r="CR939" i="1"/>
  <c r="CR940" i="1"/>
  <c r="CR941" i="1"/>
  <c r="CR942" i="1"/>
  <c r="CR943" i="1"/>
  <c r="CR944" i="1"/>
  <c r="CR945" i="1"/>
  <c r="CR946" i="1"/>
  <c r="CR947" i="1"/>
  <c r="CR948" i="1"/>
  <c r="CR949" i="1"/>
  <c r="CR950" i="1"/>
  <c r="CR951" i="1"/>
  <c r="CR952" i="1"/>
  <c r="CR953" i="1"/>
  <c r="CR954" i="1"/>
  <c r="CR955" i="1"/>
  <c r="CR956" i="1"/>
  <c r="CR957" i="1"/>
  <c r="CR958" i="1"/>
  <c r="CR959" i="1"/>
  <c r="CR960" i="1"/>
  <c r="CR961" i="1"/>
  <c r="CR962" i="1"/>
  <c r="CR963" i="1"/>
  <c r="CR964" i="1"/>
  <c r="CR965" i="1"/>
  <c r="CR966" i="1"/>
  <c r="CR967" i="1"/>
  <c r="CR968" i="1"/>
  <c r="CR969" i="1"/>
  <c r="CR970" i="1"/>
  <c r="CR971" i="1"/>
  <c r="CR972" i="1"/>
  <c r="CR973" i="1"/>
  <c r="CR974" i="1"/>
  <c r="CR975" i="1"/>
  <c r="CR976" i="1"/>
  <c r="CR977" i="1"/>
  <c r="CR978" i="1"/>
  <c r="CR979" i="1"/>
  <c r="CR980" i="1"/>
  <c r="CR981" i="1"/>
  <c r="CR982" i="1"/>
  <c r="CR983" i="1"/>
  <c r="CR984" i="1"/>
  <c r="CR985" i="1"/>
  <c r="CR986" i="1"/>
  <c r="CR987" i="1"/>
  <c r="CR988" i="1"/>
  <c r="CR989" i="1"/>
  <c r="CR990" i="1"/>
  <c r="CR991" i="1"/>
  <c r="CR992" i="1"/>
  <c r="CR993" i="1"/>
  <c r="CR994" i="1"/>
  <c r="CR995" i="1"/>
  <c r="CR996" i="1"/>
  <c r="CR997" i="1"/>
  <c r="CR998" i="1"/>
  <c r="CR999" i="1"/>
  <c r="CR1000" i="1"/>
  <c r="CR1001" i="1"/>
  <c r="CR1002" i="1"/>
  <c r="CR1003" i="1"/>
  <c r="CR1004" i="1"/>
  <c r="CR1005" i="1"/>
  <c r="CR1006" i="1"/>
  <c r="CR1007" i="1"/>
  <c r="CR1008" i="1"/>
  <c r="CR1009" i="1"/>
  <c r="CR1010" i="1"/>
  <c r="CR1011" i="1"/>
  <c r="CR1012" i="1"/>
  <c r="CR1013" i="1"/>
  <c r="CR1014" i="1"/>
  <c r="CR1015" i="1"/>
  <c r="CR1016" i="1"/>
  <c r="CR1017" i="1"/>
  <c r="CR1018" i="1"/>
  <c r="CR1019" i="1"/>
  <c r="CR1020" i="1"/>
  <c r="CR1021" i="1"/>
  <c r="CR1022" i="1"/>
  <c r="CR1023" i="1"/>
  <c r="CR1024" i="1"/>
  <c r="CR1025" i="1"/>
  <c r="CR1026" i="1"/>
  <c r="CR1027" i="1"/>
  <c r="CR1028" i="1"/>
  <c r="CR1029" i="1"/>
  <c r="CR1030" i="1"/>
  <c r="CR1031" i="1"/>
  <c r="CR1032" i="1"/>
  <c r="CR1033" i="1"/>
  <c r="CR1034" i="1"/>
  <c r="CR1035" i="1"/>
  <c r="CR1036" i="1"/>
  <c r="CR1037" i="1"/>
  <c r="CR1038" i="1"/>
  <c r="CR1039" i="1"/>
  <c r="CR1040" i="1"/>
  <c r="CR1041" i="1"/>
  <c r="CR1042" i="1"/>
  <c r="CR1043" i="1"/>
  <c r="CR1044" i="1"/>
  <c r="CR1045" i="1"/>
  <c r="CR1046" i="1"/>
  <c r="CR1047" i="1"/>
  <c r="CR1048" i="1"/>
  <c r="CR1049" i="1"/>
  <c r="CR1050" i="1"/>
  <c r="CR1051" i="1"/>
  <c r="CR1052" i="1"/>
  <c r="CR1053" i="1"/>
  <c r="CR1054" i="1"/>
  <c r="CR1055" i="1"/>
  <c r="CR1056" i="1"/>
  <c r="CR1057" i="1"/>
  <c r="CR1058" i="1"/>
  <c r="CR1059" i="1"/>
  <c r="CR1060" i="1"/>
  <c r="CR1061" i="1"/>
  <c r="CR1062" i="1"/>
  <c r="CR1063" i="1"/>
  <c r="CR1064" i="1"/>
  <c r="CR1065" i="1"/>
  <c r="CR1066" i="1"/>
  <c r="CR1067" i="1"/>
  <c r="CR1068" i="1"/>
  <c r="CR1069" i="1"/>
  <c r="CR1070" i="1"/>
  <c r="CR1071" i="1"/>
  <c r="CR1072" i="1"/>
  <c r="CR1073" i="1"/>
  <c r="CR1074" i="1"/>
  <c r="CR1075" i="1"/>
  <c r="CR1076" i="1"/>
  <c r="CR1077" i="1"/>
  <c r="CR1078" i="1"/>
  <c r="CR1079" i="1"/>
  <c r="CR1080" i="1"/>
  <c r="CR1081" i="1"/>
  <c r="CR1082" i="1"/>
  <c r="CR1083" i="1"/>
  <c r="CR1084" i="1"/>
  <c r="CR1085" i="1"/>
  <c r="CR1086" i="1"/>
  <c r="CR1087" i="1"/>
  <c r="CR1088" i="1"/>
  <c r="CR1089" i="1"/>
  <c r="CR1090" i="1"/>
  <c r="CR1091" i="1"/>
  <c r="CR1092" i="1"/>
  <c r="CR1093" i="1"/>
  <c r="CR1094" i="1"/>
  <c r="CR1095" i="1"/>
  <c r="CR1096" i="1"/>
  <c r="CR1097" i="1"/>
  <c r="CR1098" i="1"/>
  <c r="CR1099" i="1"/>
  <c r="CR1100" i="1"/>
  <c r="CR1101" i="1"/>
  <c r="CR1102" i="1"/>
  <c r="CR1103" i="1"/>
  <c r="CR1104" i="1"/>
  <c r="CR1105" i="1"/>
  <c r="CR1106" i="1"/>
  <c r="CR1107" i="1"/>
  <c r="CR1108" i="1"/>
  <c r="CR1109" i="1"/>
  <c r="CR1110" i="1"/>
  <c r="CR1111" i="1"/>
  <c r="CR1112" i="1"/>
  <c r="CR1113" i="1"/>
  <c r="CR1114" i="1"/>
  <c r="CR1115" i="1"/>
  <c r="CR1116" i="1"/>
  <c r="CR1117" i="1"/>
  <c r="CR1118" i="1"/>
  <c r="CR1119" i="1"/>
  <c r="CR1120" i="1"/>
  <c r="CR1121" i="1"/>
  <c r="CR1122" i="1"/>
  <c r="CR1123" i="1"/>
  <c r="CR1124" i="1"/>
  <c r="CR1125" i="1"/>
  <c r="CR1126" i="1"/>
  <c r="CR1127" i="1"/>
  <c r="CR1128" i="1"/>
  <c r="CR1129" i="1"/>
  <c r="CR1130" i="1"/>
  <c r="CR1131" i="1"/>
  <c r="CR1132" i="1"/>
  <c r="CR1133" i="1"/>
  <c r="CR1134" i="1"/>
  <c r="CR1135" i="1"/>
  <c r="CR1136" i="1"/>
  <c r="CR1137" i="1"/>
  <c r="CR1138" i="1"/>
  <c r="CR1139" i="1"/>
  <c r="CR1140" i="1"/>
  <c r="CR1141" i="1"/>
  <c r="CR1142" i="1"/>
  <c r="CR1143" i="1"/>
  <c r="CR1144" i="1"/>
  <c r="CR1145" i="1"/>
  <c r="CR1146" i="1"/>
  <c r="CR1147" i="1"/>
  <c r="CR1148" i="1"/>
  <c r="CR1149" i="1"/>
  <c r="CR1150" i="1"/>
  <c r="CR1151" i="1"/>
  <c r="CR1152" i="1"/>
  <c r="CR1153" i="1"/>
  <c r="CR1154" i="1"/>
  <c r="CR1155" i="1"/>
  <c r="CR1156" i="1"/>
  <c r="CR1157" i="1"/>
  <c r="CR1158" i="1"/>
  <c r="CR1159" i="1"/>
  <c r="CR1160" i="1"/>
  <c r="CR1161" i="1"/>
  <c r="CR1162" i="1"/>
  <c r="CR1163" i="1"/>
  <c r="CR1164" i="1"/>
  <c r="CR1165" i="1"/>
  <c r="CR1166" i="1"/>
  <c r="CR1167" i="1"/>
  <c r="CR1168" i="1"/>
  <c r="CR1169" i="1"/>
  <c r="CR1170" i="1"/>
  <c r="CR1171" i="1"/>
  <c r="CR1172" i="1"/>
  <c r="CR1173" i="1"/>
  <c r="CR1174" i="1"/>
  <c r="CR1175" i="1"/>
  <c r="CR1176" i="1"/>
  <c r="CR1177" i="1"/>
  <c r="CR1178" i="1"/>
  <c r="CR1179" i="1"/>
  <c r="CR1180" i="1"/>
  <c r="CR1181" i="1"/>
  <c r="CR1182" i="1"/>
  <c r="CR1183" i="1"/>
  <c r="CR1184" i="1"/>
  <c r="CR1185" i="1"/>
  <c r="CR1186" i="1"/>
  <c r="CR1187" i="1"/>
  <c r="CR1188" i="1"/>
  <c r="CR1189" i="1"/>
  <c r="CR1190" i="1"/>
  <c r="CR1191" i="1"/>
  <c r="CR1192" i="1"/>
  <c r="CR1193" i="1"/>
  <c r="CR1194" i="1"/>
  <c r="CR1195" i="1"/>
  <c r="CR1196" i="1"/>
  <c r="CR1197" i="1"/>
  <c r="CR1198" i="1"/>
  <c r="CR1199" i="1"/>
  <c r="CR1200" i="1"/>
  <c r="CR1201" i="1"/>
  <c r="CR1202" i="1"/>
  <c r="CR1203" i="1"/>
  <c r="CR1204" i="1"/>
  <c r="CR1205" i="1"/>
  <c r="CR1206" i="1"/>
  <c r="CR1207" i="1"/>
  <c r="CR1208" i="1"/>
  <c r="CR1209" i="1"/>
  <c r="CR1210" i="1"/>
  <c r="CR1211" i="1"/>
  <c r="CR1212" i="1"/>
  <c r="CR1213" i="1"/>
  <c r="CR1214" i="1"/>
  <c r="CR1215" i="1"/>
  <c r="CR1216" i="1"/>
  <c r="CR1217" i="1"/>
  <c r="CR1218" i="1"/>
  <c r="CR1219" i="1"/>
  <c r="CR1220" i="1"/>
  <c r="CR1221" i="1"/>
  <c r="CR1222" i="1"/>
  <c r="CR1223" i="1"/>
  <c r="CR1224" i="1"/>
  <c r="CR1225" i="1"/>
  <c r="CR1226" i="1"/>
  <c r="CR1227" i="1"/>
  <c r="CR1228" i="1"/>
  <c r="CR1229" i="1"/>
  <c r="CR1230" i="1"/>
  <c r="CR1231" i="1"/>
  <c r="CR1232" i="1"/>
  <c r="CR1233" i="1"/>
  <c r="CR1234" i="1"/>
  <c r="CR1235" i="1"/>
  <c r="CR1236" i="1"/>
  <c r="CR1237" i="1"/>
  <c r="CR1238" i="1"/>
  <c r="CR1239" i="1"/>
  <c r="CR1240" i="1"/>
  <c r="CR1241" i="1"/>
  <c r="CR1242" i="1"/>
  <c r="CR1243" i="1"/>
  <c r="CR1244" i="1"/>
  <c r="CR1245" i="1"/>
  <c r="CR1246" i="1"/>
  <c r="CR1247" i="1"/>
  <c r="CR1248" i="1"/>
  <c r="CR1249" i="1"/>
  <c r="CR1250" i="1"/>
  <c r="CR1251" i="1"/>
  <c r="CR1252" i="1"/>
  <c r="CR1253" i="1"/>
  <c r="CR1254" i="1"/>
  <c r="CR1255" i="1"/>
  <c r="CR1256" i="1"/>
  <c r="CR1257" i="1"/>
  <c r="CR1258" i="1"/>
  <c r="CR1259" i="1"/>
  <c r="CR1260" i="1"/>
  <c r="CR1261" i="1"/>
  <c r="CR1262" i="1"/>
  <c r="CR1263" i="1"/>
  <c r="CR1264" i="1"/>
  <c r="CR1265" i="1"/>
  <c r="CR1266" i="1"/>
  <c r="CR1267" i="1"/>
  <c r="CR1268" i="1"/>
  <c r="CR1269" i="1"/>
  <c r="CR1270" i="1"/>
  <c r="CR1271" i="1"/>
  <c r="CR1272" i="1"/>
  <c r="CR1273" i="1"/>
  <c r="CR1274" i="1"/>
  <c r="CR1275" i="1"/>
  <c r="CR1276" i="1"/>
  <c r="CR1277" i="1"/>
  <c r="CR1278" i="1"/>
  <c r="CR1279" i="1"/>
  <c r="CR1280" i="1"/>
  <c r="CR1281" i="1"/>
  <c r="CR1282" i="1"/>
  <c r="CR1283" i="1"/>
  <c r="CR1284" i="1"/>
  <c r="CR1285" i="1"/>
  <c r="CR1286" i="1"/>
  <c r="CR1287" i="1"/>
  <c r="CR1288" i="1"/>
  <c r="CR1289" i="1"/>
  <c r="CR1290" i="1"/>
  <c r="CR1291" i="1"/>
  <c r="CR1292" i="1"/>
  <c r="CR1293" i="1"/>
  <c r="CR1294" i="1"/>
  <c r="CR1295" i="1"/>
  <c r="CR1296" i="1"/>
  <c r="CR1297" i="1"/>
  <c r="CR1298" i="1"/>
  <c r="CR1299" i="1"/>
  <c r="CR1300" i="1"/>
  <c r="CR1301" i="1"/>
  <c r="CR1302" i="1"/>
  <c r="CR1303" i="1"/>
  <c r="CR1304" i="1"/>
  <c r="CR1305" i="1"/>
  <c r="CR1306" i="1"/>
  <c r="CR1307" i="1"/>
  <c r="CR1308" i="1"/>
  <c r="CR1309" i="1"/>
  <c r="CR1310" i="1"/>
  <c r="CR1311" i="1"/>
  <c r="CR1312" i="1"/>
  <c r="CR1313" i="1"/>
  <c r="CR1314" i="1"/>
  <c r="CR1315" i="1"/>
  <c r="CR1316" i="1"/>
  <c r="CR1317" i="1"/>
  <c r="CR1318" i="1"/>
  <c r="CR1319" i="1"/>
  <c r="CR1320" i="1"/>
  <c r="CR1321" i="1"/>
  <c r="CR1322" i="1"/>
  <c r="CR1323" i="1"/>
  <c r="CR1324" i="1"/>
  <c r="CR1325" i="1"/>
  <c r="CR1326" i="1"/>
  <c r="CR1327" i="1"/>
  <c r="CR1328" i="1"/>
  <c r="CR1329" i="1"/>
  <c r="CR1330" i="1"/>
  <c r="CR1331" i="1"/>
  <c r="CR1332" i="1"/>
  <c r="CR1333" i="1"/>
  <c r="CR1334" i="1"/>
  <c r="CR1335" i="1"/>
  <c r="CR1336" i="1"/>
  <c r="CR1337" i="1"/>
  <c r="CR1338" i="1"/>
  <c r="CR1339" i="1"/>
  <c r="CR1340" i="1"/>
  <c r="CR1341" i="1"/>
  <c r="CR1342" i="1"/>
  <c r="CR1343" i="1"/>
  <c r="CR1344" i="1"/>
  <c r="CR1345" i="1"/>
  <c r="CR1346" i="1"/>
  <c r="CR1347" i="1"/>
  <c r="CR1348" i="1"/>
  <c r="CR1349" i="1"/>
  <c r="CR1350" i="1"/>
  <c r="CR1351" i="1"/>
  <c r="CR1352" i="1"/>
  <c r="CR1353" i="1"/>
  <c r="CR1354" i="1"/>
  <c r="CR1355" i="1"/>
  <c r="CR1356" i="1"/>
  <c r="CR1357" i="1"/>
  <c r="CR1358" i="1"/>
  <c r="CR1359" i="1"/>
  <c r="CR1360" i="1"/>
  <c r="CR1361" i="1"/>
  <c r="CR1362" i="1"/>
  <c r="CR1363" i="1"/>
  <c r="CR1364" i="1"/>
  <c r="CR1365" i="1"/>
  <c r="CR1366" i="1"/>
  <c r="CR1367" i="1"/>
  <c r="CR1368" i="1"/>
  <c r="CR1369" i="1"/>
  <c r="CR1370" i="1"/>
  <c r="CR1371" i="1"/>
  <c r="CR1372" i="1"/>
  <c r="CR1373" i="1"/>
  <c r="CR1374" i="1"/>
  <c r="CR1375" i="1"/>
  <c r="CR1376" i="1"/>
  <c r="CR1377" i="1"/>
  <c r="CR1378" i="1"/>
  <c r="CR1379" i="1"/>
  <c r="CR1380" i="1"/>
  <c r="CR1381" i="1"/>
  <c r="CR1382" i="1"/>
  <c r="CR1383" i="1"/>
  <c r="CR1384" i="1"/>
  <c r="CR1385" i="1"/>
  <c r="CR1386" i="1"/>
  <c r="CR1387" i="1"/>
  <c r="CR1388" i="1"/>
  <c r="CR1389" i="1"/>
  <c r="CR1390" i="1"/>
  <c r="CR1391" i="1"/>
  <c r="CR1392" i="1"/>
  <c r="CR1393" i="1"/>
  <c r="CR1394" i="1"/>
  <c r="CR1395" i="1"/>
  <c r="CR1396" i="1"/>
  <c r="CR1397" i="1"/>
  <c r="CR1398" i="1"/>
  <c r="CR1399" i="1"/>
  <c r="CR1400" i="1"/>
  <c r="CR1401" i="1"/>
  <c r="CR1402" i="1"/>
  <c r="CR1403" i="1"/>
  <c r="CR1404" i="1"/>
  <c r="CR1405" i="1"/>
  <c r="CR1406" i="1"/>
  <c r="CR1407" i="1"/>
  <c r="CR1408" i="1"/>
  <c r="CR1409" i="1"/>
  <c r="CR1410" i="1"/>
  <c r="CR1411" i="1"/>
  <c r="CR1412" i="1"/>
  <c r="CR1413" i="1"/>
  <c r="CR1414" i="1"/>
  <c r="CR1415" i="1"/>
  <c r="CR1416" i="1"/>
  <c r="CR1417" i="1"/>
  <c r="CR1418" i="1"/>
  <c r="CR1419" i="1"/>
  <c r="CR1420" i="1"/>
  <c r="CR1421" i="1"/>
  <c r="CR1422" i="1"/>
  <c r="CR1423" i="1"/>
  <c r="CR1424" i="1"/>
  <c r="CR1425" i="1"/>
  <c r="CR1426" i="1"/>
  <c r="CR1427" i="1"/>
  <c r="CR1428" i="1"/>
  <c r="CR1429" i="1"/>
  <c r="CR1430" i="1"/>
  <c r="CR1431" i="1"/>
  <c r="CR1432" i="1"/>
  <c r="CR1433" i="1"/>
  <c r="CR1434" i="1"/>
  <c r="CR1435" i="1"/>
  <c r="CR1436" i="1"/>
  <c r="CR1437" i="1"/>
  <c r="CR1438" i="1"/>
  <c r="CR1439" i="1"/>
  <c r="CR1440" i="1"/>
  <c r="CR1441" i="1"/>
  <c r="CR1442" i="1"/>
  <c r="CR1443" i="1"/>
  <c r="CR1444" i="1"/>
  <c r="CR1445" i="1"/>
  <c r="CR1446" i="1"/>
  <c r="CR1447" i="1"/>
  <c r="CR1448" i="1"/>
  <c r="CR1449" i="1"/>
  <c r="CR1450" i="1"/>
  <c r="CR1451" i="1"/>
  <c r="CR1452" i="1"/>
  <c r="CR1453" i="1"/>
  <c r="CR1454" i="1"/>
  <c r="CR1455" i="1"/>
  <c r="CR1456" i="1"/>
  <c r="CR1457" i="1"/>
  <c r="CR1458" i="1"/>
  <c r="CR1459" i="1"/>
  <c r="CR1460" i="1"/>
  <c r="CR1461" i="1"/>
  <c r="CR1462" i="1"/>
  <c r="CR1463" i="1"/>
  <c r="CR1464" i="1"/>
  <c r="CR1465" i="1"/>
  <c r="CR1466" i="1"/>
  <c r="CR1467" i="1"/>
  <c r="CR1468" i="1"/>
  <c r="CR1469" i="1"/>
  <c r="CR1470" i="1"/>
  <c r="CR1471" i="1"/>
  <c r="CR1472" i="1"/>
  <c r="CR1473" i="1"/>
  <c r="CR1474" i="1"/>
  <c r="CR1475" i="1"/>
  <c r="CR1476" i="1"/>
  <c r="CR1477" i="1"/>
  <c r="CR1478" i="1"/>
  <c r="CR1479" i="1"/>
  <c r="CR1480" i="1"/>
  <c r="CR1481" i="1"/>
  <c r="CR1482" i="1"/>
  <c r="CR1483" i="1"/>
  <c r="CR1484" i="1"/>
  <c r="CR1485" i="1"/>
  <c r="CR1486" i="1"/>
  <c r="CR1487" i="1"/>
  <c r="CR1488" i="1"/>
  <c r="CR1489" i="1"/>
  <c r="CR1490" i="1"/>
  <c r="CR1491" i="1"/>
  <c r="CR1492" i="1"/>
  <c r="CR1493" i="1"/>
  <c r="CR1494" i="1"/>
  <c r="CR1495" i="1"/>
  <c r="CR1496" i="1"/>
  <c r="CR1497" i="1"/>
  <c r="CR1498" i="1"/>
  <c r="CR1499" i="1"/>
  <c r="CR1500" i="1"/>
  <c r="CP8" i="1"/>
  <c r="CP9" i="1"/>
  <c r="CP10" i="1"/>
  <c r="CP11" i="1"/>
  <c r="CP12" i="1"/>
  <c r="CP13" i="1"/>
  <c r="CP14" i="1"/>
  <c r="CP15" i="1"/>
  <c r="CP16" i="1"/>
  <c r="CP17" i="1"/>
  <c r="CP18" i="1"/>
  <c r="CP19" i="1"/>
  <c r="CP20" i="1"/>
  <c r="CP21" i="1"/>
  <c r="CP22" i="1"/>
  <c r="CP23" i="1"/>
  <c r="CP24" i="1"/>
  <c r="CP25" i="1"/>
  <c r="CP26" i="1"/>
  <c r="CP27" i="1"/>
  <c r="CP28" i="1"/>
  <c r="CP29" i="1"/>
  <c r="CP30" i="1"/>
  <c r="CP31" i="1"/>
  <c r="CP32" i="1"/>
  <c r="CP33" i="1"/>
  <c r="CP34" i="1"/>
  <c r="CP35" i="1"/>
  <c r="CP36" i="1"/>
  <c r="CP37" i="1"/>
  <c r="CP38" i="1"/>
  <c r="CP39" i="1"/>
  <c r="CP40" i="1"/>
  <c r="CP41" i="1"/>
  <c r="CP42" i="1"/>
  <c r="CP43" i="1"/>
  <c r="CP44" i="1"/>
  <c r="CP45" i="1"/>
  <c r="CP46" i="1"/>
  <c r="CP47" i="1"/>
  <c r="CP48" i="1"/>
  <c r="CP49" i="1"/>
  <c r="CP50" i="1"/>
  <c r="CP51" i="1"/>
  <c r="CP52" i="1"/>
  <c r="CP53" i="1"/>
  <c r="CP54" i="1"/>
  <c r="CP55" i="1"/>
  <c r="CP56" i="1"/>
  <c r="CP57" i="1"/>
  <c r="CP58" i="1"/>
  <c r="CP59" i="1"/>
  <c r="CP60" i="1"/>
  <c r="CP61" i="1"/>
  <c r="CP62" i="1"/>
  <c r="CP63" i="1"/>
  <c r="CP64" i="1"/>
  <c r="CP65" i="1"/>
  <c r="CP66" i="1"/>
  <c r="CP67" i="1"/>
  <c r="CP68" i="1"/>
  <c r="CP69" i="1"/>
  <c r="CP70" i="1"/>
  <c r="CP71" i="1"/>
  <c r="CP72" i="1"/>
  <c r="CP73" i="1"/>
  <c r="CP74" i="1"/>
  <c r="CP75" i="1"/>
  <c r="CP76" i="1"/>
  <c r="CP77" i="1"/>
  <c r="CP78" i="1"/>
  <c r="CP79" i="1"/>
  <c r="CP80" i="1"/>
  <c r="CP81" i="1"/>
  <c r="CP82" i="1"/>
  <c r="CP83" i="1"/>
  <c r="CP84" i="1"/>
  <c r="CP85" i="1"/>
  <c r="CP86" i="1"/>
  <c r="CP87" i="1"/>
  <c r="CP88" i="1"/>
  <c r="CP89" i="1"/>
  <c r="CP90" i="1"/>
  <c r="CP91" i="1"/>
  <c r="CP92" i="1"/>
  <c r="CP93" i="1"/>
  <c r="CP94" i="1"/>
  <c r="CP95" i="1"/>
  <c r="CP96" i="1"/>
  <c r="CP97" i="1"/>
  <c r="CP98" i="1"/>
  <c r="CP99" i="1"/>
  <c r="CP100" i="1"/>
  <c r="CP101" i="1"/>
  <c r="CP102" i="1"/>
  <c r="CP103" i="1"/>
  <c r="CP104" i="1"/>
  <c r="CP105" i="1"/>
  <c r="CP106" i="1"/>
  <c r="CP107" i="1"/>
  <c r="CP108" i="1"/>
  <c r="CP109" i="1"/>
  <c r="CP110" i="1"/>
  <c r="CP111" i="1"/>
  <c r="CP112" i="1"/>
  <c r="CP113" i="1"/>
  <c r="CP114" i="1"/>
  <c r="CP115" i="1"/>
  <c r="CP116" i="1"/>
  <c r="CP117" i="1"/>
  <c r="CP118" i="1"/>
  <c r="CP119" i="1"/>
  <c r="CP120" i="1"/>
  <c r="CP121" i="1"/>
  <c r="CP122" i="1"/>
  <c r="CP123" i="1"/>
  <c r="CP124" i="1"/>
  <c r="CP125" i="1"/>
  <c r="CP126" i="1"/>
  <c r="CP127" i="1"/>
  <c r="CP128" i="1"/>
  <c r="CP129" i="1"/>
  <c r="CP130" i="1"/>
  <c r="CP131" i="1"/>
  <c r="CP132" i="1"/>
  <c r="CP133" i="1"/>
  <c r="CP134" i="1"/>
  <c r="CP135" i="1"/>
  <c r="CP136" i="1"/>
  <c r="CP137" i="1"/>
  <c r="CP138" i="1"/>
  <c r="CP139" i="1"/>
  <c r="CP140" i="1"/>
  <c r="CP141" i="1"/>
  <c r="CP142" i="1"/>
  <c r="CP143" i="1"/>
  <c r="CP144" i="1"/>
  <c r="CP145" i="1"/>
  <c r="CP146" i="1"/>
  <c r="CP147" i="1"/>
  <c r="CP148" i="1"/>
  <c r="CP149" i="1"/>
  <c r="CP150" i="1"/>
  <c r="CP151" i="1"/>
  <c r="CP152" i="1"/>
  <c r="CP153" i="1"/>
  <c r="CP154" i="1"/>
  <c r="CP155" i="1"/>
  <c r="CP156" i="1"/>
  <c r="CP157" i="1"/>
  <c r="CP158" i="1"/>
  <c r="CP159" i="1"/>
  <c r="CP160" i="1"/>
  <c r="CP161" i="1"/>
  <c r="CP162" i="1"/>
  <c r="CP163" i="1"/>
  <c r="CP164" i="1"/>
  <c r="CP165" i="1"/>
  <c r="CP166" i="1"/>
  <c r="CP167" i="1"/>
  <c r="CP168" i="1"/>
  <c r="CP169" i="1"/>
  <c r="CP170" i="1"/>
  <c r="CP171" i="1"/>
  <c r="CP172" i="1"/>
  <c r="CP173" i="1"/>
  <c r="CP174" i="1"/>
  <c r="CP175" i="1"/>
  <c r="CP176" i="1"/>
  <c r="CP177" i="1"/>
  <c r="CP178" i="1"/>
  <c r="CP179" i="1"/>
  <c r="CP180" i="1"/>
  <c r="CP181" i="1"/>
  <c r="CP182" i="1"/>
  <c r="CP183" i="1"/>
  <c r="CP184" i="1"/>
  <c r="CP185" i="1"/>
  <c r="CP186" i="1"/>
  <c r="CP187" i="1"/>
  <c r="CP188" i="1"/>
  <c r="CP189" i="1"/>
  <c r="CP190" i="1"/>
  <c r="CP191" i="1"/>
  <c r="CP192" i="1"/>
  <c r="CP193" i="1"/>
  <c r="CP194" i="1"/>
  <c r="CP195" i="1"/>
  <c r="CP196" i="1"/>
  <c r="CP197" i="1"/>
  <c r="CP198" i="1"/>
  <c r="CP199" i="1"/>
  <c r="CP200" i="1"/>
  <c r="CP201" i="1"/>
  <c r="CP202" i="1"/>
  <c r="CP203" i="1"/>
  <c r="CP204" i="1"/>
  <c r="CP205" i="1"/>
  <c r="CP206" i="1"/>
  <c r="CP207" i="1"/>
  <c r="CP208" i="1"/>
  <c r="CP209" i="1"/>
  <c r="CP210" i="1"/>
  <c r="CP211" i="1"/>
  <c r="CP212" i="1"/>
  <c r="CP213" i="1"/>
  <c r="CP214" i="1"/>
  <c r="CP215" i="1"/>
  <c r="CP216" i="1"/>
  <c r="CP217" i="1"/>
  <c r="CP218" i="1"/>
  <c r="CP219" i="1"/>
  <c r="CP220" i="1"/>
  <c r="CP221" i="1"/>
  <c r="CP222" i="1"/>
  <c r="CP223" i="1"/>
  <c r="CP224" i="1"/>
  <c r="CP225" i="1"/>
  <c r="CP226" i="1"/>
  <c r="CP227" i="1"/>
  <c r="CP228" i="1"/>
  <c r="CP229" i="1"/>
  <c r="CP230" i="1"/>
  <c r="CP231" i="1"/>
  <c r="CP232" i="1"/>
  <c r="CP233" i="1"/>
  <c r="CP234" i="1"/>
  <c r="CP235" i="1"/>
  <c r="CP236" i="1"/>
  <c r="CP237" i="1"/>
  <c r="CP238" i="1"/>
  <c r="CP239" i="1"/>
  <c r="CP240" i="1"/>
  <c r="CP241" i="1"/>
  <c r="CP242" i="1"/>
  <c r="CP243" i="1"/>
  <c r="CP244" i="1"/>
  <c r="CP245" i="1"/>
  <c r="CP246" i="1"/>
  <c r="CP247" i="1"/>
  <c r="CP248" i="1"/>
  <c r="CP249" i="1"/>
  <c r="CP250" i="1"/>
  <c r="CP251" i="1"/>
  <c r="CP252" i="1"/>
  <c r="CP253" i="1"/>
  <c r="CP254" i="1"/>
  <c r="CP255" i="1"/>
  <c r="CP256" i="1"/>
  <c r="CP257" i="1"/>
  <c r="CP258" i="1"/>
  <c r="CP259" i="1"/>
  <c r="CP260" i="1"/>
  <c r="CP261" i="1"/>
  <c r="CP262" i="1"/>
  <c r="CP263" i="1"/>
  <c r="CP264" i="1"/>
  <c r="CP265" i="1"/>
  <c r="CP266" i="1"/>
  <c r="CP267" i="1"/>
  <c r="CP268" i="1"/>
  <c r="CP269" i="1"/>
  <c r="CP270" i="1"/>
  <c r="CP271" i="1"/>
  <c r="CP272" i="1"/>
  <c r="CP273" i="1"/>
  <c r="CP274" i="1"/>
  <c r="CP275" i="1"/>
  <c r="CP276" i="1"/>
  <c r="CP277" i="1"/>
  <c r="CP278" i="1"/>
  <c r="CP279" i="1"/>
  <c r="CP280" i="1"/>
  <c r="CP281" i="1"/>
  <c r="CP282" i="1"/>
  <c r="CP283" i="1"/>
  <c r="CP284" i="1"/>
  <c r="CP285" i="1"/>
  <c r="CP286" i="1"/>
  <c r="CP287" i="1"/>
  <c r="CP288" i="1"/>
  <c r="CP289" i="1"/>
  <c r="CP290" i="1"/>
  <c r="CP291" i="1"/>
  <c r="CP292" i="1"/>
  <c r="CP293" i="1"/>
  <c r="CP294" i="1"/>
  <c r="CP295" i="1"/>
  <c r="CP296" i="1"/>
  <c r="CP297" i="1"/>
  <c r="CP298" i="1"/>
  <c r="CP299" i="1"/>
  <c r="CP300" i="1"/>
  <c r="CP301" i="1"/>
  <c r="CP302" i="1"/>
  <c r="CP303" i="1"/>
  <c r="CP304" i="1"/>
  <c r="CP305" i="1"/>
  <c r="CP306" i="1"/>
  <c r="CP307" i="1"/>
  <c r="CP308" i="1"/>
  <c r="CP309" i="1"/>
  <c r="CP310" i="1"/>
  <c r="CP311" i="1"/>
  <c r="CP312" i="1"/>
  <c r="CP313" i="1"/>
  <c r="CP314" i="1"/>
  <c r="CP315" i="1"/>
  <c r="CP316" i="1"/>
  <c r="CP317" i="1"/>
  <c r="CP318" i="1"/>
  <c r="CP319" i="1"/>
  <c r="CP320" i="1"/>
  <c r="CP321" i="1"/>
  <c r="CP322" i="1"/>
  <c r="CP323" i="1"/>
  <c r="CP324" i="1"/>
  <c r="CP325" i="1"/>
  <c r="CP326" i="1"/>
  <c r="CP327" i="1"/>
  <c r="CP328" i="1"/>
  <c r="CP329" i="1"/>
  <c r="CP330" i="1"/>
  <c r="CP331" i="1"/>
  <c r="CP332" i="1"/>
  <c r="CP333" i="1"/>
  <c r="CP334" i="1"/>
  <c r="CP335" i="1"/>
  <c r="CP336" i="1"/>
  <c r="CP337" i="1"/>
  <c r="CP338" i="1"/>
  <c r="CP339" i="1"/>
  <c r="CP340" i="1"/>
  <c r="CP341" i="1"/>
  <c r="CP342" i="1"/>
  <c r="CP343" i="1"/>
  <c r="CP344" i="1"/>
  <c r="CP345" i="1"/>
  <c r="CP346" i="1"/>
  <c r="CP347" i="1"/>
  <c r="CP348" i="1"/>
  <c r="CP349" i="1"/>
  <c r="CP350" i="1"/>
  <c r="CP351" i="1"/>
  <c r="CP352" i="1"/>
  <c r="CP353" i="1"/>
  <c r="CP354" i="1"/>
  <c r="CP355" i="1"/>
  <c r="CP356" i="1"/>
  <c r="CP357" i="1"/>
  <c r="CP358" i="1"/>
  <c r="CP359" i="1"/>
  <c r="CP360" i="1"/>
  <c r="CP361" i="1"/>
  <c r="CP362" i="1"/>
  <c r="CP363" i="1"/>
  <c r="CP364" i="1"/>
  <c r="CP365" i="1"/>
  <c r="CP366" i="1"/>
  <c r="CP367" i="1"/>
  <c r="CP368" i="1"/>
  <c r="CP369" i="1"/>
  <c r="CP370" i="1"/>
  <c r="CP371" i="1"/>
  <c r="CP372" i="1"/>
  <c r="CP373" i="1"/>
  <c r="CP374" i="1"/>
  <c r="CP375" i="1"/>
  <c r="CP376" i="1"/>
  <c r="CP377" i="1"/>
  <c r="CP378" i="1"/>
  <c r="CP379" i="1"/>
  <c r="CP380" i="1"/>
  <c r="CP381" i="1"/>
  <c r="CP382" i="1"/>
  <c r="CP383" i="1"/>
  <c r="CP384" i="1"/>
  <c r="CP385" i="1"/>
  <c r="CP386" i="1"/>
  <c r="CP387" i="1"/>
  <c r="CP388" i="1"/>
  <c r="CP389" i="1"/>
  <c r="CP390" i="1"/>
  <c r="CP391" i="1"/>
  <c r="CP392" i="1"/>
  <c r="CP393" i="1"/>
  <c r="CP394" i="1"/>
  <c r="CP395" i="1"/>
  <c r="CP396" i="1"/>
  <c r="CP397" i="1"/>
  <c r="CP398" i="1"/>
  <c r="CP399" i="1"/>
  <c r="CP400" i="1"/>
  <c r="CP401" i="1"/>
  <c r="CP402" i="1"/>
  <c r="CP403" i="1"/>
  <c r="CP404" i="1"/>
  <c r="CP405" i="1"/>
  <c r="CP406" i="1"/>
  <c r="CP407" i="1"/>
  <c r="CP408" i="1"/>
  <c r="CP409" i="1"/>
  <c r="CP410" i="1"/>
  <c r="CP411" i="1"/>
  <c r="CP412" i="1"/>
  <c r="CP413" i="1"/>
  <c r="CP414" i="1"/>
  <c r="CP415" i="1"/>
  <c r="CP416" i="1"/>
  <c r="CP417" i="1"/>
  <c r="CP418" i="1"/>
  <c r="CP419" i="1"/>
  <c r="CP420" i="1"/>
  <c r="CP421" i="1"/>
  <c r="CP422" i="1"/>
  <c r="CP423" i="1"/>
  <c r="CP424" i="1"/>
  <c r="CP425" i="1"/>
  <c r="CP426" i="1"/>
  <c r="CP427" i="1"/>
  <c r="CP428" i="1"/>
  <c r="CP429" i="1"/>
  <c r="CP430" i="1"/>
  <c r="CP431" i="1"/>
  <c r="CP432" i="1"/>
  <c r="CP433" i="1"/>
  <c r="CP434" i="1"/>
  <c r="CP435" i="1"/>
  <c r="CP436" i="1"/>
  <c r="CP437" i="1"/>
  <c r="CP438" i="1"/>
  <c r="CP439" i="1"/>
  <c r="CP440" i="1"/>
  <c r="CP441" i="1"/>
  <c r="CP442" i="1"/>
  <c r="CP443" i="1"/>
  <c r="CP444" i="1"/>
  <c r="CP445" i="1"/>
  <c r="CP446" i="1"/>
  <c r="CP447" i="1"/>
  <c r="CP448" i="1"/>
  <c r="CP449" i="1"/>
  <c r="CP450" i="1"/>
  <c r="CP451" i="1"/>
  <c r="CP452" i="1"/>
  <c r="CP453" i="1"/>
  <c r="CP454" i="1"/>
  <c r="CP455" i="1"/>
  <c r="CP456" i="1"/>
  <c r="CP457" i="1"/>
  <c r="CP458" i="1"/>
  <c r="CP459" i="1"/>
  <c r="CP460" i="1"/>
  <c r="CP461" i="1"/>
  <c r="CP462" i="1"/>
  <c r="CP463" i="1"/>
  <c r="CP464" i="1"/>
  <c r="CP465" i="1"/>
  <c r="CP466" i="1"/>
  <c r="CP467" i="1"/>
  <c r="CP468" i="1"/>
  <c r="CP469" i="1"/>
  <c r="CP470" i="1"/>
  <c r="CP471" i="1"/>
  <c r="CP472" i="1"/>
  <c r="CP473" i="1"/>
  <c r="CP474" i="1"/>
  <c r="CP475" i="1"/>
  <c r="CP476" i="1"/>
  <c r="CP477" i="1"/>
  <c r="CP478" i="1"/>
  <c r="CP479" i="1"/>
  <c r="CP480" i="1"/>
  <c r="CP481" i="1"/>
  <c r="CP482" i="1"/>
  <c r="CP483" i="1"/>
  <c r="CP484" i="1"/>
  <c r="CP485" i="1"/>
  <c r="CP486" i="1"/>
  <c r="CP487" i="1"/>
  <c r="CP488" i="1"/>
  <c r="CP489" i="1"/>
  <c r="CP490" i="1"/>
  <c r="CP491" i="1"/>
  <c r="CP492" i="1"/>
  <c r="CP493" i="1"/>
  <c r="CP494" i="1"/>
  <c r="CP495" i="1"/>
  <c r="CP496" i="1"/>
  <c r="CP497" i="1"/>
  <c r="CP498" i="1"/>
  <c r="CP499" i="1"/>
  <c r="CP500" i="1"/>
  <c r="CP501" i="1"/>
  <c r="CP502" i="1"/>
  <c r="CP503" i="1"/>
  <c r="CP504" i="1"/>
  <c r="CP505" i="1"/>
  <c r="CP506" i="1"/>
  <c r="CP507" i="1"/>
  <c r="CP508" i="1"/>
  <c r="CP509" i="1"/>
  <c r="CP510" i="1"/>
  <c r="CP511" i="1"/>
  <c r="CP512" i="1"/>
  <c r="CP513" i="1"/>
  <c r="CP514" i="1"/>
  <c r="CP515" i="1"/>
  <c r="CP516" i="1"/>
  <c r="CP517" i="1"/>
  <c r="CP518" i="1"/>
  <c r="CP519" i="1"/>
  <c r="CP520" i="1"/>
  <c r="CP521" i="1"/>
  <c r="CP522" i="1"/>
  <c r="CP523" i="1"/>
  <c r="CP524" i="1"/>
  <c r="CP525" i="1"/>
  <c r="CP526" i="1"/>
  <c r="CP527" i="1"/>
  <c r="CP528" i="1"/>
  <c r="CP529" i="1"/>
  <c r="CP530" i="1"/>
  <c r="CP531" i="1"/>
  <c r="CP532" i="1"/>
  <c r="CP533" i="1"/>
  <c r="CP534" i="1"/>
  <c r="CP535" i="1"/>
  <c r="CP536" i="1"/>
  <c r="CP537" i="1"/>
  <c r="CP538" i="1"/>
  <c r="CP539" i="1"/>
  <c r="CP540" i="1"/>
  <c r="CP541" i="1"/>
  <c r="CP542" i="1"/>
  <c r="CP543" i="1"/>
  <c r="CP544" i="1"/>
  <c r="CP545" i="1"/>
  <c r="CP546" i="1"/>
  <c r="CP547" i="1"/>
  <c r="CP548" i="1"/>
  <c r="CP549" i="1"/>
  <c r="CP550" i="1"/>
  <c r="CP551" i="1"/>
  <c r="CP552" i="1"/>
  <c r="CP553" i="1"/>
  <c r="CP554" i="1"/>
  <c r="CP555" i="1"/>
  <c r="CP556" i="1"/>
  <c r="CP557" i="1"/>
  <c r="CP558" i="1"/>
  <c r="CP559" i="1"/>
  <c r="CP560" i="1"/>
  <c r="CP561" i="1"/>
  <c r="CP562" i="1"/>
  <c r="CP563" i="1"/>
  <c r="CP564" i="1"/>
  <c r="CP565" i="1"/>
  <c r="CP566" i="1"/>
  <c r="CP567" i="1"/>
  <c r="CP568" i="1"/>
  <c r="CP569" i="1"/>
  <c r="CP570" i="1"/>
  <c r="CP571" i="1"/>
  <c r="CP572" i="1"/>
  <c r="CP573" i="1"/>
  <c r="CP574" i="1"/>
  <c r="CP575" i="1"/>
  <c r="CP576" i="1"/>
  <c r="CP577" i="1"/>
  <c r="CP578" i="1"/>
  <c r="CP579" i="1"/>
  <c r="CP580" i="1"/>
  <c r="CP581" i="1"/>
  <c r="CP582" i="1"/>
  <c r="CP583" i="1"/>
  <c r="CP584" i="1"/>
  <c r="CP585" i="1"/>
  <c r="CP586" i="1"/>
  <c r="CP587" i="1"/>
  <c r="CP588" i="1"/>
  <c r="CP589" i="1"/>
  <c r="CP590" i="1"/>
  <c r="CP591" i="1"/>
  <c r="CP592" i="1"/>
  <c r="CP593" i="1"/>
  <c r="CP594" i="1"/>
  <c r="CP595" i="1"/>
  <c r="CP596" i="1"/>
  <c r="CP597" i="1"/>
  <c r="CP598" i="1"/>
  <c r="CP599" i="1"/>
  <c r="CP600" i="1"/>
  <c r="CP601" i="1"/>
  <c r="CP602" i="1"/>
  <c r="CP603" i="1"/>
  <c r="CP604" i="1"/>
  <c r="CP605" i="1"/>
  <c r="CP606" i="1"/>
  <c r="CP607" i="1"/>
  <c r="CP608" i="1"/>
  <c r="CP609" i="1"/>
  <c r="CP610" i="1"/>
  <c r="CP611" i="1"/>
  <c r="CP612" i="1"/>
  <c r="CP613" i="1"/>
  <c r="CP614" i="1"/>
  <c r="CP615" i="1"/>
  <c r="CP616" i="1"/>
  <c r="CP617" i="1"/>
  <c r="CP618" i="1"/>
  <c r="CP619" i="1"/>
  <c r="CP620" i="1"/>
  <c r="CP621" i="1"/>
  <c r="CP622" i="1"/>
  <c r="CP623" i="1"/>
  <c r="CP624" i="1"/>
  <c r="CP625" i="1"/>
  <c r="CP626" i="1"/>
  <c r="CP627" i="1"/>
  <c r="CP628" i="1"/>
  <c r="CP629" i="1"/>
  <c r="CP630" i="1"/>
  <c r="CP631" i="1"/>
  <c r="CP632" i="1"/>
  <c r="CP633" i="1"/>
  <c r="CP634" i="1"/>
  <c r="CP635" i="1"/>
  <c r="CP636" i="1"/>
  <c r="CP637" i="1"/>
  <c r="CP638" i="1"/>
  <c r="CP639" i="1"/>
  <c r="CP640" i="1"/>
  <c r="CP641" i="1"/>
  <c r="CP642" i="1"/>
  <c r="CP643" i="1"/>
  <c r="CP644" i="1"/>
  <c r="CP645" i="1"/>
  <c r="CP646" i="1"/>
  <c r="CP647" i="1"/>
  <c r="CP648" i="1"/>
  <c r="CP649" i="1"/>
  <c r="CP650" i="1"/>
  <c r="CP651" i="1"/>
  <c r="CP652" i="1"/>
  <c r="CP653" i="1"/>
  <c r="CP654" i="1"/>
  <c r="CP655" i="1"/>
  <c r="CP656" i="1"/>
  <c r="CP657" i="1"/>
  <c r="CP658" i="1"/>
  <c r="CP659" i="1"/>
  <c r="CP660" i="1"/>
  <c r="CP661" i="1"/>
  <c r="CP662" i="1"/>
  <c r="CP663" i="1"/>
  <c r="CP664" i="1"/>
  <c r="CP665" i="1"/>
  <c r="CP666" i="1"/>
  <c r="CP667" i="1"/>
  <c r="CP668" i="1"/>
  <c r="CP669" i="1"/>
  <c r="CP670" i="1"/>
  <c r="CP671" i="1"/>
  <c r="CP672" i="1"/>
  <c r="CP673" i="1"/>
  <c r="CP674" i="1"/>
  <c r="CP675" i="1"/>
  <c r="CP676" i="1"/>
  <c r="CP677" i="1"/>
  <c r="CP678" i="1"/>
  <c r="CP679" i="1"/>
  <c r="CP680" i="1"/>
  <c r="CP681" i="1"/>
  <c r="CP682" i="1"/>
  <c r="CP683" i="1"/>
  <c r="CP684" i="1"/>
  <c r="CP685" i="1"/>
  <c r="CP686" i="1"/>
  <c r="CP687" i="1"/>
  <c r="CP688" i="1"/>
  <c r="CP689" i="1"/>
  <c r="CP690" i="1"/>
  <c r="CP691" i="1"/>
  <c r="CP692" i="1"/>
  <c r="CP693" i="1"/>
  <c r="CP694" i="1"/>
  <c r="CP695" i="1"/>
  <c r="CP696" i="1"/>
  <c r="CP697" i="1"/>
  <c r="CP698" i="1"/>
  <c r="CP699" i="1"/>
  <c r="CP700" i="1"/>
  <c r="CP701" i="1"/>
  <c r="CP702" i="1"/>
  <c r="CP703" i="1"/>
  <c r="CP704" i="1"/>
  <c r="CP705" i="1"/>
  <c r="CP706" i="1"/>
  <c r="CP707" i="1"/>
  <c r="CP708" i="1"/>
  <c r="CP709" i="1"/>
  <c r="CP710" i="1"/>
  <c r="CP711" i="1"/>
  <c r="CP712" i="1"/>
  <c r="CP713" i="1"/>
  <c r="CP714" i="1"/>
  <c r="CP715" i="1"/>
  <c r="CP716" i="1"/>
  <c r="CP717" i="1"/>
  <c r="CP718" i="1"/>
  <c r="CP719" i="1"/>
  <c r="CP720" i="1"/>
  <c r="CP721" i="1"/>
  <c r="CP722" i="1"/>
  <c r="CP723" i="1"/>
  <c r="CP724" i="1"/>
  <c r="CP725" i="1"/>
  <c r="CP726" i="1"/>
  <c r="CP727" i="1"/>
  <c r="CP728" i="1"/>
  <c r="CP729" i="1"/>
  <c r="CP730" i="1"/>
  <c r="CP731" i="1"/>
  <c r="CP732" i="1"/>
  <c r="CP733" i="1"/>
  <c r="CP734" i="1"/>
  <c r="CP735" i="1"/>
  <c r="CP736" i="1"/>
  <c r="CP737" i="1"/>
  <c r="CP738" i="1"/>
  <c r="CP739" i="1"/>
  <c r="CP740" i="1"/>
  <c r="CP741" i="1"/>
  <c r="CP742" i="1"/>
  <c r="CP743" i="1"/>
  <c r="CP744" i="1"/>
  <c r="CP745" i="1"/>
  <c r="CP746" i="1"/>
  <c r="CP747" i="1"/>
  <c r="CP748" i="1"/>
  <c r="CP749" i="1"/>
  <c r="CP750" i="1"/>
  <c r="CP751" i="1"/>
  <c r="CP752" i="1"/>
  <c r="CP753" i="1"/>
  <c r="CP754" i="1"/>
  <c r="CP755" i="1"/>
  <c r="CP756" i="1"/>
  <c r="CP757" i="1"/>
  <c r="CP758" i="1"/>
  <c r="CP759" i="1"/>
  <c r="CP760" i="1"/>
  <c r="CP761" i="1"/>
  <c r="CP762" i="1"/>
  <c r="CP763" i="1"/>
  <c r="CP764" i="1"/>
  <c r="CP765" i="1"/>
  <c r="CP766" i="1"/>
  <c r="CP767" i="1"/>
  <c r="CP768" i="1"/>
  <c r="CP769" i="1"/>
  <c r="CP770" i="1"/>
  <c r="CP771" i="1"/>
  <c r="CP772" i="1"/>
  <c r="CP773" i="1"/>
  <c r="CP774" i="1"/>
  <c r="CP775" i="1"/>
  <c r="CP776" i="1"/>
  <c r="CP777" i="1"/>
  <c r="CP778" i="1"/>
  <c r="CP779" i="1"/>
  <c r="CP780" i="1"/>
  <c r="CP781" i="1"/>
  <c r="CP782" i="1"/>
  <c r="CP783" i="1"/>
  <c r="CP784" i="1"/>
  <c r="CP785" i="1"/>
  <c r="CP786" i="1"/>
  <c r="CP787" i="1"/>
  <c r="CP788" i="1"/>
  <c r="CP789" i="1"/>
  <c r="CP790" i="1"/>
  <c r="CP791" i="1"/>
  <c r="CP792" i="1"/>
  <c r="CP793" i="1"/>
  <c r="CP794" i="1"/>
  <c r="CP795" i="1"/>
  <c r="CP796" i="1"/>
  <c r="CP797" i="1"/>
  <c r="CP798" i="1"/>
  <c r="CP799" i="1"/>
  <c r="CP800" i="1"/>
  <c r="CP801" i="1"/>
  <c r="CP802" i="1"/>
  <c r="CP803" i="1"/>
  <c r="CP804" i="1"/>
  <c r="CP805" i="1"/>
  <c r="CP806" i="1"/>
  <c r="CP807" i="1"/>
  <c r="CP808" i="1"/>
  <c r="CP809" i="1"/>
  <c r="CP810" i="1"/>
  <c r="CP811" i="1"/>
  <c r="CP812" i="1"/>
  <c r="CP813" i="1"/>
  <c r="CP814" i="1"/>
  <c r="CP815" i="1"/>
  <c r="CP816" i="1"/>
  <c r="CP817" i="1"/>
  <c r="CP818" i="1"/>
  <c r="CP819" i="1"/>
  <c r="CP820" i="1"/>
  <c r="CP821" i="1"/>
  <c r="CP822" i="1"/>
  <c r="CP823" i="1"/>
  <c r="CP824" i="1"/>
  <c r="CP825" i="1"/>
  <c r="CP826" i="1"/>
  <c r="CP827" i="1"/>
  <c r="CP828" i="1"/>
  <c r="CP829" i="1"/>
  <c r="CP830" i="1"/>
  <c r="CP831" i="1"/>
  <c r="CP832" i="1"/>
  <c r="CP833" i="1"/>
  <c r="CP834" i="1"/>
  <c r="CP835" i="1"/>
  <c r="CP836" i="1"/>
  <c r="CP837" i="1"/>
  <c r="CP838" i="1"/>
  <c r="CP839" i="1"/>
  <c r="CP840" i="1"/>
  <c r="CP841" i="1"/>
  <c r="CP842" i="1"/>
  <c r="CP843" i="1"/>
  <c r="CP844" i="1"/>
  <c r="CP845" i="1"/>
  <c r="CP846" i="1"/>
  <c r="CP847" i="1"/>
  <c r="CP848" i="1"/>
  <c r="CP849" i="1"/>
  <c r="CP850" i="1"/>
  <c r="CP851" i="1"/>
  <c r="CP852" i="1"/>
  <c r="CP853" i="1"/>
  <c r="CP854" i="1"/>
  <c r="CP855" i="1"/>
  <c r="CP856" i="1"/>
  <c r="CP857" i="1"/>
  <c r="CP858" i="1"/>
  <c r="CP859" i="1"/>
  <c r="CP860" i="1"/>
  <c r="CP861" i="1"/>
  <c r="CP862" i="1"/>
  <c r="CP863" i="1"/>
  <c r="CP864" i="1"/>
  <c r="CP865" i="1"/>
  <c r="CP866" i="1"/>
  <c r="CP867" i="1"/>
  <c r="CP868" i="1"/>
  <c r="CP869" i="1"/>
  <c r="CP870" i="1"/>
  <c r="CP871" i="1"/>
  <c r="CP872" i="1"/>
  <c r="CP873" i="1"/>
  <c r="CP874" i="1"/>
  <c r="CP875" i="1"/>
  <c r="CP876" i="1"/>
  <c r="CP877" i="1"/>
  <c r="CP878" i="1"/>
  <c r="CP879" i="1"/>
  <c r="CP880" i="1"/>
  <c r="CP881" i="1"/>
  <c r="CP882" i="1"/>
  <c r="CP883" i="1"/>
  <c r="CP884" i="1"/>
  <c r="CP885" i="1"/>
  <c r="CP886" i="1"/>
  <c r="CP887" i="1"/>
  <c r="CP888" i="1"/>
  <c r="CP889" i="1"/>
  <c r="CP890" i="1"/>
  <c r="CP891" i="1"/>
  <c r="CP892" i="1"/>
  <c r="CP893" i="1"/>
  <c r="CP894" i="1"/>
  <c r="CP895" i="1"/>
  <c r="CP896" i="1"/>
  <c r="CP897" i="1"/>
  <c r="CP898" i="1"/>
  <c r="CP899" i="1"/>
  <c r="CP900" i="1"/>
  <c r="CP901" i="1"/>
  <c r="CP902" i="1"/>
  <c r="CP903" i="1"/>
  <c r="CP904" i="1"/>
  <c r="CP905" i="1"/>
  <c r="CP906" i="1"/>
  <c r="CP907" i="1"/>
  <c r="CP908" i="1"/>
  <c r="CP909" i="1"/>
  <c r="CP910" i="1"/>
  <c r="CP911" i="1"/>
  <c r="CP912" i="1"/>
  <c r="CP913" i="1"/>
  <c r="CP914" i="1"/>
  <c r="CP915" i="1"/>
  <c r="CP916" i="1"/>
  <c r="CP917" i="1"/>
  <c r="CP918" i="1"/>
  <c r="CP919" i="1"/>
  <c r="CP920" i="1"/>
  <c r="CP921" i="1"/>
  <c r="CP922" i="1"/>
  <c r="CP923" i="1"/>
  <c r="CP924" i="1"/>
  <c r="CP925" i="1"/>
  <c r="CP926" i="1"/>
  <c r="CP927" i="1"/>
  <c r="CP928" i="1"/>
  <c r="CP929" i="1"/>
  <c r="CP930" i="1"/>
  <c r="CP931" i="1"/>
  <c r="CP932" i="1"/>
  <c r="CP933" i="1"/>
  <c r="CP934" i="1"/>
  <c r="CP935" i="1"/>
  <c r="CP936" i="1"/>
  <c r="CP937" i="1"/>
  <c r="CP938" i="1"/>
  <c r="CP939" i="1"/>
  <c r="CP940" i="1"/>
  <c r="CP941" i="1"/>
  <c r="CP942" i="1"/>
  <c r="CP943" i="1"/>
  <c r="CP944" i="1"/>
  <c r="CP945" i="1"/>
  <c r="CP946" i="1"/>
  <c r="CP947" i="1"/>
  <c r="CP948" i="1"/>
  <c r="CP949" i="1"/>
  <c r="CP950" i="1"/>
  <c r="CP951" i="1"/>
  <c r="CP952" i="1"/>
  <c r="CP953" i="1"/>
  <c r="CP954" i="1"/>
  <c r="CP955" i="1"/>
  <c r="CP956" i="1"/>
  <c r="CP957" i="1"/>
  <c r="CP958" i="1"/>
  <c r="CP959" i="1"/>
  <c r="CP960" i="1"/>
  <c r="CP961" i="1"/>
  <c r="CP962" i="1"/>
  <c r="CP963" i="1"/>
  <c r="CP964" i="1"/>
  <c r="CP965" i="1"/>
  <c r="CP966" i="1"/>
  <c r="CP967" i="1"/>
  <c r="CP968" i="1"/>
  <c r="CP969" i="1"/>
  <c r="CP970" i="1"/>
  <c r="CP971" i="1"/>
  <c r="CP972" i="1"/>
  <c r="CP973" i="1"/>
  <c r="CP974" i="1"/>
  <c r="CP975" i="1"/>
  <c r="CP976" i="1"/>
  <c r="CP977" i="1"/>
  <c r="CP978" i="1"/>
  <c r="CP979" i="1"/>
  <c r="CP980" i="1"/>
  <c r="CP981" i="1"/>
  <c r="CP982" i="1"/>
  <c r="CP983" i="1"/>
  <c r="CP984" i="1"/>
  <c r="CP985" i="1"/>
  <c r="CP986" i="1"/>
  <c r="CP987" i="1"/>
  <c r="CP988" i="1"/>
  <c r="CP989" i="1"/>
  <c r="CP990" i="1"/>
  <c r="CP991" i="1"/>
  <c r="CP992" i="1"/>
  <c r="CP993" i="1"/>
  <c r="CP994" i="1"/>
  <c r="CP995" i="1"/>
  <c r="CP996" i="1"/>
  <c r="CP997" i="1"/>
  <c r="CP998" i="1"/>
  <c r="CP999" i="1"/>
  <c r="CP1000" i="1"/>
  <c r="CP1001" i="1"/>
  <c r="CP1002" i="1"/>
  <c r="CP1003" i="1"/>
  <c r="CP1004" i="1"/>
  <c r="CP1005" i="1"/>
  <c r="CP1006" i="1"/>
  <c r="CP1007" i="1"/>
  <c r="CP1008" i="1"/>
  <c r="CP1009" i="1"/>
  <c r="CP1010" i="1"/>
  <c r="CP1011" i="1"/>
  <c r="CP1012" i="1"/>
  <c r="CP1013" i="1"/>
  <c r="CP1014" i="1"/>
  <c r="CP1015" i="1"/>
  <c r="CP1016" i="1"/>
  <c r="CP1017" i="1"/>
  <c r="CP1018" i="1"/>
  <c r="CP1019" i="1"/>
  <c r="CP1020" i="1"/>
  <c r="CP1021" i="1"/>
  <c r="CP1022" i="1"/>
  <c r="CP1023" i="1"/>
  <c r="CP1024" i="1"/>
  <c r="CP1025" i="1"/>
  <c r="CP1026" i="1"/>
  <c r="CP1027" i="1"/>
  <c r="CP1028" i="1"/>
  <c r="CP1029" i="1"/>
  <c r="CP1030" i="1"/>
  <c r="CP1031" i="1"/>
  <c r="CP1032" i="1"/>
  <c r="CP1033" i="1"/>
  <c r="CP1034" i="1"/>
  <c r="CP1035" i="1"/>
  <c r="CP1036" i="1"/>
  <c r="CP1037" i="1"/>
  <c r="CP1038" i="1"/>
  <c r="CP1039" i="1"/>
  <c r="CP1040" i="1"/>
  <c r="CP1041" i="1"/>
  <c r="CP1042" i="1"/>
  <c r="CP1043" i="1"/>
  <c r="CP1044" i="1"/>
  <c r="CP1045" i="1"/>
  <c r="CP1046" i="1"/>
  <c r="CP1047" i="1"/>
  <c r="CP1048" i="1"/>
  <c r="CP1049" i="1"/>
  <c r="CP1050" i="1"/>
  <c r="CP1051" i="1"/>
  <c r="CP1052" i="1"/>
  <c r="CP1053" i="1"/>
  <c r="CP1054" i="1"/>
  <c r="CP1055" i="1"/>
  <c r="CP1056" i="1"/>
  <c r="CP1057" i="1"/>
  <c r="CP1058" i="1"/>
  <c r="CP1059" i="1"/>
  <c r="CP1060" i="1"/>
  <c r="CP1061" i="1"/>
  <c r="CP1062" i="1"/>
  <c r="CP1063" i="1"/>
  <c r="CP1064" i="1"/>
  <c r="CP1065" i="1"/>
  <c r="CP1066" i="1"/>
  <c r="CP1067" i="1"/>
  <c r="CP1068" i="1"/>
  <c r="CP1069" i="1"/>
  <c r="CP1070" i="1"/>
  <c r="CP1071" i="1"/>
  <c r="CP1072" i="1"/>
  <c r="CP1073" i="1"/>
  <c r="CP1074" i="1"/>
  <c r="CP1075" i="1"/>
  <c r="CP1076" i="1"/>
  <c r="CP1077" i="1"/>
  <c r="CP1078" i="1"/>
  <c r="CP1079" i="1"/>
  <c r="CP1080" i="1"/>
  <c r="CP1081" i="1"/>
  <c r="CP1082" i="1"/>
  <c r="CP1083" i="1"/>
  <c r="CP1084" i="1"/>
  <c r="CP1085" i="1"/>
  <c r="CP1086" i="1"/>
  <c r="CP1087" i="1"/>
  <c r="CP1088" i="1"/>
  <c r="CP1089" i="1"/>
  <c r="CP1090" i="1"/>
  <c r="CP1091" i="1"/>
  <c r="CP1092" i="1"/>
  <c r="CP1093" i="1"/>
  <c r="CP1094" i="1"/>
  <c r="CP1095" i="1"/>
  <c r="CP1096" i="1"/>
  <c r="CP1097" i="1"/>
  <c r="CP1098" i="1"/>
  <c r="CP1099" i="1"/>
  <c r="CP1100" i="1"/>
  <c r="CP1101" i="1"/>
  <c r="CP1102" i="1"/>
  <c r="CP1103" i="1"/>
  <c r="CP1104" i="1"/>
  <c r="CP1105" i="1"/>
  <c r="CP1106" i="1"/>
  <c r="CP1107" i="1"/>
  <c r="CP1108" i="1"/>
  <c r="CP1109" i="1"/>
  <c r="CP1110" i="1"/>
  <c r="CP1111" i="1"/>
  <c r="CP1112" i="1"/>
  <c r="CP1113" i="1"/>
  <c r="CP1114" i="1"/>
  <c r="CP1115" i="1"/>
  <c r="CP1116" i="1"/>
  <c r="CP1117" i="1"/>
  <c r="CP1118" i="1"/>
  <c r="CP1119" i="1"/>
  <c r="CP1120" i="1"/>
  <c r="CP1121" i="1"/>
  <c r="CP1122" i="1"/>
  <c r="CP1123" i="1"/>
  <c r="CP1124" i="1"/>
  <c r="CP1125" i="1"/>
  <c r="CP1126" i="1"/>
  <c r="CP1127" i="1"/>
  <c r="CP1128" i="1"/>
  <c r="CP1129" i="1"/>
  <c r="CP1130" i="1"/>
  <c r="CP1131" i="1"/>
  <c r="CP1132" i="1"/>
  <c r="CP1133" i="1"/>
  <c r="CP1134" i="1"/>
  <c r="CP1135" i="1"/>
  <c r="CP1136" i="1"/>
  <c r="CP1137" i="1"/>
  <c r="CP1138" i="1"/>
  <c r="CP1139" i="1"/>
  <c r="CP1140" i="1"/>
  <c r="CP1141" i="1"/>
  <c r="CP1142" i="1"/>
  <c r="CP1143" i="1"/>
  <c r="CP1144" i="1"/>
  <c r="CP1145" i="1"/>
  <c r="CP1146" i="1"/>
  <c r="CP1147" i="1"/>
  <c r="CP1148" i="1"/>
  <c r="CP1149" i="1"/>
  <c r="CP1150" i="1"/>
  <c r="CP1151" i="1"/>
  <c r="CP1152" i="1"/>
  <c r="CP1153" i="1"/>
  <c r="CP1154" i="1"/>
  <c r="CP1155" i="1"/>
  <c r="CP1156" i="1"/>
  <c r="CP1157" i="1"/>
  <c r="CP1158" i="1"/>
  <c r="CP1159" i="1"/>
  <c r="CP1160" i="1"/>
  <c r="CP1161" i="1"/>
  <c r="CP1162" i="1"/>
  <c r="CP1163" i="1"/>
  <c r="CP1164" i="1"/>
  <c r="CP1165" i="1"/>
  <c r="CP1166" i="1"/>
  <c r="CP1167" i="1"/>
  <c r="CP1168" i="1"/>
  <c r="CP1169" i="1"/>
  <c r="CP1170" i="1"/>
  <c r="CP1171" i="1"/>
  <c r="CP1172" i="1"/>
  <c r="CP1173" i="1"/>
  <c r="CP1174" i="1"/>
  <c r="CP1175" i="1"/>
  <c r="CP1176" i="1"/>
  <c r="CP1177" i="1"/>
  <c r="CP1178" i="1"/>
  <c r="CP1179" i="1"/>
  <c r="CP1180" i="1"/>
  <c r="CP1181" i="1"/>
  <c r="CP1182" i="1"/>
  <c r="CP1183" i="1"/>
  <c r="CP1184" i="1"/>
  <c r="CP1185" i="1"/>
  <c r="CP1186" i="1"/>
  <c r="CP1187" i="1"/>
  <c r="CP1188" i="1"/>
  <c r="CP1189" i="1"/>
  <c r="CP1190" i="1"/>
  <c r="CP1191" i="1"/>
  <c r="CP1192" i="1"/>
  <c r="CP1193" i="1"/>
  <c r="CP1194" i="1"/>
  <c r="CP1195" i="1"/>
  <c r="CP1196" i="1"/>
  <c r="CP1197" i="1"/>
  <c r="CP1198" i="1"/>
  <c r="CP1199" i="1"/>
  <c r="CP1200" i="1"/>
  <c r="CP1201" i="1"/>
  <c r="CP1202" i="1"/>
  <c r="CP1203" i="1"/>
  <c r="CP1204" i="1"/>
  <c r="CP1205" i="1"/>
  <c r="CP1206" i="1"/>
  <c r="CP1207" i="1"/>
  <c r="CP1208" i="1"/>
  <c r="CP1209" i="1"/>
  <c r="CP1210" i="1"/>
  <c r="CP1211" i="1"/>
  <c r="CP1212" i="1"/>
  <c r="CP1213" i="1"/>
  <c r="CP1214" i="1"/>
  <c r="CP1215" i="1"/>
  <c r="CP1216" i="1"/>
  <c r="CP1217" i="1"/>
  <c r="CP1218" i="1"/>
  <c r="CP1219" i="1"/>
  <c r="CP1220" i="1"/>
  <c r="CP1221" i="1"/>
  <c r="CP1222" i="1"/>
  <c r="CP1223" i="1"/>
  <c r="CP1224" i="1"/>
  <c r="CP1225" i="1"/>
  <c r="CP1226" i="1"/>
  <c r="CP1227" i="1"/>
  <c r="CP1228" i="1"/>
  <c r="CP1229" i="1"/>
  <c r="CP1230" i="1"/>
  <c r="CP1231" i="1"/>
  <c r="CP1232" i="1"/>
  <c r="CP1233" i="1"/>
  <c r="CP1234" i="1"/>
  <c r="CP1235" i="1"/>
  <c r="CP1236" i="1"/>
  <c r="CP1237" i="1"/>
  <c r="CP1238" i="1"/>
  <c r="CP1239" i="1"/>
  <c r="CP1240" i="1"/>
  <c r="CP1241" i="1"/>
  <c r="CP1242" i="1"/>
  <c r="CP1243" i="1"/>
  <c r="CP1244" i="1"/>
  <c r="CP1245" i="1"/>
  <c r="CP1246" i="1"/>
  <c r="CP1247" i="1"/>
  <c r="CP1248" i="1"/>
  <c r="CP1249" i="1"/>
  <c r="CP1250" i="1"/>
  <c r="CP1251" i="1"/>
  <c r="CP1252" i="1"/>
  <c r="CP1253" i="1"/>
  <c r="CP1254" i="1"/>
  <c r="CP1255" i="1"/>
  <c r="CP1256" i="1"/>
  <c r="CP1257" i="1"/>
  <c r="CP1258" i="1"/>
  <c r="CP1259" i="1"/>
  <c r="CP1260" i="1"/>
  <c r="CP1261" i="1"/>
  <c r="CP1262" i="1"/>
  <c r="CP1263" i="1"/>
  <c r="CP1264" i="1"/>
  <c r="CP1265" i="1"/>
  <c r="CP1266" i="1"/>
  <c r="CP1267" i="1"/>
  <c r="CP1268" i="1"/>
  <c r="CP1269" i="1"/>
  <c r="CP1270" i="1"/>
  <c r="CP1271" i="1"/>
  <c r="CP1272" i="1"/>
  <c r="CP1273" i="1"/>
  <c r="CP1274" i="1"/>
  <c r="CP1275" i="1"/>
  <c r="CP1276" i="1"/>
  <c r="CP1277" i="1"/>
  <c r="CP1278" i="1"/>
  <c r="CP1279" i="1"/>
  <c r="CP1280" i="1"/>
  <c r="CP1281" i="1"/>
  <c r="CP1282" i="1"/>
  <c r="CP1283" i="1"/>
  <c r="CP1284" i="1"/>
  <c r="CP1285" i="1"/>
  <c r="CP1286" i="1"/>
  <c r="CP1287" i="1"/>
  <c r="CP1288" i="1"/>
  <c r="CP1289" i="1"/>
  <c r="CP1290" i="1"/>
  <c r="CP1291" i="1"/>
  <c r="CP1292" i="1"/>
  <c r="CP1293" i="1"/>
  <c r="CP1294" i="1"/>
  <c r="CP1295" i="1"/>
  <c r="CP1296" i="1"/>
  <c r="CP1297" i="1"/>
  <c r="CP1298" i="1"/>
  <c r="CP1299" i="1"/>
  <c r="CP1300" i="1"/>
  <c r="CP1301" i="1"/>
  <c r="CP1302" i="1"/>
  <c r="CP1303" i="1"/>
  <c r="CP1304" i="1"/>
  <c r="CP1305" i="1"/>
  <c r="CP1306" i="1"/>
  <c r="CP1307" i="1"/>
  <c r="CP1308" i="1"/>
  <c r="CP1309" i="1"/>
  <c r="CP1310" i="1"/>
  <c r="CP1311" i="1"/>
  <c r="CP1312" i="1"/>
  <c r="CP1313" i="1"/>
  <c r="CP1314" i="1"/>
  <c r="CP1315" i="1"/>
  <c r="CP1316" i="1"/>
  <c r="CP1317" i="1"/>
  <c r="CP1318" i="1"/>
  <c r="CP1319" i="1"/>
  <c r="CP1320" i="1"/>
  <c r="CP1321" i="1"/>
  <c r="CP1322" i="1"/>
  <c r="CP1323" i="1"/>
  <c r="CP1324" i="1"/>
  <c r="CP1325" i="1"/>
  <c r="CP1326" i="1"/>
  <c r="CP1327" i="1"/>
  <c r="CP1328" i="1"/>
  <c r="CP1329" i="1"/>
  <c r="CP1330" i="1"/>
  <c r="CP1331" i="1"/>
  <c r="CP1332" i="1"/>
  <c r="CP1333" i="1"/>
  <c r="CP1334" i="1"/>
  <c r="CP1335" i="1"/>
  <c r="CP1336" i="1"/>
  <c r="CP1337" i="1"/>
  <c r="CP1338" i="1"/>
  <c r="CP1339" i="1"/>
  <c r="CP1340" i="1"/>
  <c r="CP1341" i="1"/>
  <c r="CP1342" i="1"/>
  <c r="CP1343" i="1"/>
  <c r="CP1344" i="1"/>
  <c r="CP1345" i="1"/>
  <c r="CP1346" i="1"/>
  <c r="CP1347" i="1"/>
  <c r="CP1348" i="1"/>
  <c r="CP1349" i="1"/>
  <c r="CP1350" i="1"/>
  <c r="CP1351" i="1"/>
  <c r="CP1352" i="1"/>
  <c r="CP1353" i="1"/>
  <c r="CP1354" i="1"/>
  <c r="CP1355" i="1"/>
  <c r="CP1356" i="1"/>
  <c r="CP1357" i="1"/>
  <c r="CP1358" i="1"/>
  <c r="CP1359" i="1"/>
  <c r="CP1360" i="1"/>
  <c r="CP1361" i="1"/>
  <c r="CP1362" i="1"/>
  <c r="CP1363" i="1"/>
  <c r="CP1364" i="1"/>
  <c r="CP1365" i="1"/>
  <c r="CP1366" i="1"/>
  <c r="CP1367" i="1"/>
  <c r="CP1368" i="1"/>
  <c r="CP1369" i="1"/>
  <c r="CP1370" i="1"/>
  <c r="CP1371" i="1"/>
  <c r="CP1372" i="1"/>
  <c r="CP1373" i="1"/>
  <c r="CP1374" i="1"/>
  <c r="CP1375" i="1"/>
  <c r="CP1376" i="1"/>
  <c r="CP1377" i="1"/>
  <c r="CP1378" i="1"/>
  <c r="CP1379" i="1"/>
  <c r="CP1380" i="1"/>
  <c r="CP1381" i="1"/>
  <c r="CP1382" i="1"/>
  <c r="CP1383" i="1"/>
  <c r="CP1384" i="1"/>
  <c r="CP1385" i="1"/>
  <c r="CP1386" i="1"/>
  <c r="CP1387" i="1"/>
  <c r="CP1388" i="1"/>
  <c r="CP1389" i="1"/>
  <c r="CP1390" i="1"/>
  <c r="CP1391" i="1"/>
  <c r="CP1392" i="1"/>
  <c r="CP1393" i="1"/>
  <c r="CP1394" i="1"/>
  <c r="CP1395" i="1"/>
  <c r="CP1396" i="1"/>
  <c r="CP1397" i="1"/>
  <c r="CP1398" i="1"/>
  <c r="CP1399" i="1"/>
  <c r="CP1400" i="1"/>
  <c r="CP1401" i="1"/>
  <c r="CP1402" i="1"/>
  <c r="CP1403" i="1"/>
  <c r="CP1404" i="1"/>
  <c r="CP1405" i="1"/>
  <c r="CP1406" i="1"/>
  <c r="CP1407" i="1"/>
  <c r="CP1408" i="1"/>
  <c r="CP1409" i="1"/>
  <c r="CP1410" i="1"/>
  <c r="CP1411" i="1"/>
  <c r="CP1412" i="1"/>
  <c r="CP1413" i="1"/>
  <c r="CP1414" i="1"/>
  <c r="CP1415" i="1"/>
  <c r="CP1416" i="1"/>
  <c r="CP1417" i="1"/>
  <c r="CP1418" i="1"/>
  <c r="CP1419" i="1"/>
  <c r="CP1420" i="1"/>
  <c r="CP1421" i="1"/>
  <c r="CP1422" i="1"/>
  <c r="CP1423" i="1"/>
  <c r="CP1424" i="1"/>
  <c r="CP1425" i="1"/>
  <c r="CP1426" i="1"/>
  <c r="CP1427" i="1"/>
  <c r="CP1428" i="1"/>
  <c r="CP1429" i="1"/>
  <c r="CP1430" i="1"/>
  <c r="CP1431" i="1"/>
  <c r="CP1432" i="1"/>
  <c r="CP1433" i="1"/>
  <c r="CP1434" i="1"/>
  <c r="CP1435" i="1"/>
  <c r="CP1436" i="1"/>
  <c r="CP1437" i="1"/>
  <c r="CP1438" i="1"/>
  <c r="CP1439" i="1"/>
  <c r="CP1440" i="1"/>
  <c r="CP1441" i="1"/>
  <c r="CP1442" i="1"/>
  <c r="CP1443" i="1"/>
  <c r="CP1444" i="1"/>
  <c r="CP1445" i="1"/>
  <c r="CP1446" i="1"/>
  <c r="CP1447" i="1"/>
  <c r="CP1448" i="1"/>
  <c r="CP1449" i="1"/>
  <c r="CP1450" i="1"/>
  <c r="CP1451" i="1"/>
  <c r="CP1452" i="1"/>
  <c r="CP1453" i="1"/>
  <c r="CP1454" i="1"/>
  <c r="CP1455" i="1"/>
  <c r="CP1456" i="1"/>
  <c r="CP1457" i="1"/>
  <c r="CP1458" i="1"/>
  <c r="CP1459" i="1"/>
  <c r="CP1460" i="1"/>
  <c r="CP1461" i="1"/>
  <c r="CP1462" i="1"/>
  <c r="CP1463" i="1"/>
  <c r="CP1464" i="1"/>
  <c r="CP1465" i="1"/>
  <c r="CP1466" i="1"/>
  <c r="CP1467" i="1"/>
  <c r="CP1468" i="1"/>
  <c r="CP1469" i="1"/>
  <c r="CP1470" i="1"/>
  <c r="CP1471" i="1"/>
  <c r="CP1472" i="1"/>
  <c r="CP1473" i="1"/>
  <c r="CP1474" i="1"/>
  <c r="CP1475" i="1"/>
  <c r="CP1476" i="1"/>
  <c r="CP1477" i="1"/>
  <c r="CP1478" i="1"/>
  <c r="CP1479" i="1"/>
  <c r="CP1480" i="1"/>
  <c r="CP1481" i="1"/>
  <c r="CP1482" i="1"/>
  <c r="CP1483" i="1"/>
  <c r="CP1484" i="1"/>
  <c r="CP1485" i="1"/>
  <c r="CP1486" i="1"/>
  <c r="CP1487" i="1"/>
  <c r="CP1488" i="1"/>
  <c r="CP1489" i="1"/>
  <c r="CP1490" i="1"/>
  <c r="CP1491" i="1"/>
  <c r="CP1492" i="1"/>
  <c r="CP1493" i="1"/>
  <c r="CP1494" i="1"/>
  <c r="CP1495" i="1"/>
  <c r="CP1496" i="1"/>
  <c r="CP1497" i="1"/>
  <c r="CP1498" i="1"/>
  <c r="CP1499" i="1"/>
  <c r="CP1500" i="1"/>
  <c r="CR7" i="1"/>
  <c r="CP7" i="1"/>
  <c r="CU7" i="1"/>
  <c r="C1503" i="1" l="1"/>
  <c r="G8" i="3" s="1"/>
  <c r="B1503" i="1"/>
  <c r="G7" i="3" s="1"/>
  <c r="BL1500" i="1" l="1"/>
  <c r="BI1500" i="1"/>
  <c r="BL1499" i="1"/>
  <c r="BI1499" i="1"/>
  <c r="BL1498" i="1"/>
  <c r="BI1498" i="1"/>
  <c r="BL1497" i="1"/>
  <c r="BI1497" i="1"/>
  <c r="BL1496" i="1"/>
  <c r="BI1496" i="1"/>
  <c r="BL1495" i="1"/>
  <c r="BI1495" i="1"/>
  <c r="BL1494" i="1"/>
  <c r="BI1494" i="1"/>
  <c r="BL1493" i="1"/>
  <c r="BI1493" i="1"/>
  <c r="BL1492" i="1"/>
  <c r="BI1492" i="1"/>
  <c r="BL1491" i="1"/>
  <c r="BI1491" i="1"/>
  <c r="BL1490" i="1"/>
  <c r="BI1490" i="1"/>
  <c r="BL1489" i="1"/>
  <c r="BI1489" i="1"/>
  <c r="BL1488" i="1"/>
  <c r="BI1488" i="1"/>
  <c r="BL1487" i="1"/>
  <c r="BI1487" i="1"/>
  <c r="BL1486" i="1"/>
  <c r="BI1486" i="1"/>
  <c r="BL1485" i="1"/>
  <c r="BI1485" i="1"/>
  <c r="BL1484" i="1"/>
  <c r="BI1484" i="1"/>
  <c r="BL1483" i="1"/>
  <c r="BI1483" i="1"/>
  <c r="BL1482" i="1"/>
  <c r="BI1482" i="1"/>
  <c r="BL1481" i="1"/>
  <c r="BI1481" i="1"/>
  <c r="BL1480" i="1"/>
  <c r="BI1480" i="1"/>
  <c r="BL1479" i="1"/>
  <c r="BI1479" i="1"/>
  <c r="BL1478" i="1"/>
  <c r="BI1478" i="1"/>
  <c r="BL1477" i="1"/>
  <c r="BI1477" i="1"/>
  <c r="BL1476" i="1"/>
  <c r="BI1476" i="1"/>
  <c r="BL1475" i="1"/>
  <c r="BI1475" i="1"/>
  <c r="BL1474" i="1"/>
  <c r="BI1474" i="1"/>
  <c r="BL1473" i="1"/>
  <c r="BI1473" i="1"/>
  <c r="BL1472" i="1"/>
  <c r="BI1472" i="1"/>
  <c r="BL1471" i="1"/>
  <c r="BI1471" i="1"/>
  <c r="BL1470" i="1"/>
  <c r="BI1470" i="1"/>
  <c r="BL1469" i="1"/>
  <c r="BI1469" i="1"/>
  <c r="BL1468" i="1"/>
  <c r="BI1468" i="1"/>
  <c r="BL1467" i="1"/>
  <c r="BI1467" i="1"/>
  <c r="BL1466" i="1"/>
  <c r="BI1466" i="1"/>
  <c r="BL1465" i="1"/>
  <c r="BI1465" i="1"/>
  <c r="BL1464" i="1"/>
  <c r="BI1464" i="1"/>
  <c r="BL1463" i="1"/>
  <c r="BI1463" i="1"/>
  <c r="BL1462" i="1"/>
  <c r="BI1462" i="1"/>
  <c r="BL1461" i="1"/>
  <c r="BI1461" i="1"/>
  <c r="BL1460" i="1"/>
  <c r="BI1460" i="1"/>
  <c r="BL1459" i="1"/>
  <c r="BI1459" i="1"/>
  <c r="BL1458" i="1"/>
  <c r="BI1458" i="1"/>
  <c r="BL1457" i="1"/>
  <c r="BI1457" i="1"/>
  <c r="BL1456" i="1"/>
  <c r="BI1456" i="1"/>
  <c r="BL1455" i="1"/>
  <c r="BI1455" i="1"/>
  <c r="BL1454" i="1"/>
  <c r="BI1454" i="1"/>
  <c r="BL1453" i="1"/>
  <c r="BI1453" i="1"/>
  <c r="BL1452" i="1"/>
  <c r="BI1452" i="1"/>
  <c r="BL1451" i="1"/>
  <c r="BI1451" i="1"/>
  <c r="BL1450" i="1"/>
  <c r="BI1450" i="1"/>
  <c r="BL1449" i="1"/>
  <c r="BI1449" i="1"/>
  <c r="BL1448" i="1"/>
  <c r="BI1448" i="1"/>
  <c r="BL1447" i="1"/>
  <c r="BI1447" i="1"/>
  <c r="BL1446" i="1"/>
  <c r="BI1446" i="1"/>
  <c r="BL1445" i="1"/>
  <c r="BI1445" i="1"/>
  <c r="BL1444" i="1"/>
  <c r="BI1444" i="1"/>
  <c r="BL1443" i="1"/>
  <c r="BI1443" i="1"/>
  <c r="BL1442" i="1"/>
  <c r="BI1442" i="1"/>
  <c r="BL1441" i="1"/>
  <c r="BI1441" i="1"/>
  <c r="BL1440" i="1"/>
  <c r="BI1440" i="1"/>
  <c r="BL1439" i="1"/>
  <c r="BI1439" i="1"/>
  <c r="BL1438" i="1"/>
  <c r="BI1438" i="1"/>
  <c r="BL1437" i="1"/>
  <c r="BI1437" i="1"/>
  <c r="BL1436" i="1"/>
  <c r="BI1436" i="1"/>
  <c r="BL1435" i="1"/>
  <c r="BI1435" i="1"/>
  <c r="BL1434" i="1"/>
  <c r="BI1434" i="1"/>
  <c r="BL1433" i="1"/>
  <c r="BI1433" i="1"/>
  <c r="BL1432" i="1"/>
  <c r="BI1432" i="1"/>
  <c r="BL1431" i="1"/>
  <c r="BI1431" i="1"/>
  <c r="BL1430" i="1"/>
  <c r="BI1430" i="1"/>
  <c r="BL1429" i="1"/>
  <c r="BI1429" i="1"/>
  <c r="BL1428" i="1"/>
  <c r="BI1428" i="1"/>
  <c r="BL1427" i="1"/>
  <c r="BI1427" i="1"/>
  <c r="BL1426" i="1"/>
  <c r="BI1426" i="1"/>
  <c r="BL1425" i="1"/>
  <c r="BI1425" i="1"/>
  <c r="BL1424" i="1"/>
  <c r="BI1424" i="1"/>
  <c r="BL1423" i="1"/>
  <c r="BI1423" i="1"/>
  <c r="BL1422" i="1"/>
  <c r="BI1422" i="1"/>
  <c r="BL1421" i="1"/>
  <c r="BI1421" i="1"/>
  <c r="BL1420" i="1"/>
  <c r="BI1420" i="1"/>
  <c r="BL1419" i="1"/>
  <c r="BI1419" i="1"/>
  <c r="BL1418" i="1"/>
  <c r="BI1418" i="1"/>
  <c r="BL1417" i="1"/>
  <c r="BI1417" i="1"/>
  <c r="BL1416" i="1"/>
  <c r="BI1416" i="1"/>
  <c r="BL1415" i="1"/>
  <c r="BI1415" i="1"/>
  <c r="BL1414" i="1"/>
  <c r="BI1414" i="1"/>
  <c r="BL1413" i="1"/>
  <c r="BI1413" i="1"/>
  <c r="BL1412" i="1"/>
  <c r="BI1412" i="1"/>
  <c r="BL1411" i="1"/>
  <c r="BI1411" i="1"/>
  <c r="BL1410" i="1"/>
  <c r="BI1410" i="1"/>
  <c r="BL1409" i="1"/>
  <c r="BI1409" i="1"/>
  <c r="BL1408" i="1"/>
  <c r="BI1408" i="1"/>
  <c r="BL1407" i="1"/>
  <c r="BI1407" i="1"/>
  <c r="BL1406" i="1"/>
  <c r="BI1406" i="1"/>
  <c r="BL1405" i="1"/>
  <c r="BI1405" i="1"/>
  <c r="BL1404" i="1"/>
  <c r="BI1404" i="1"/>
  <c r="BL1403" i="1"/>
  <c r="BI1403" i="1"/>
  <c r="BL1402" i="1"/>
  <c r="BI1402" i="1"/>
  <c r="BL1401" i="1"/>
  <c r="BI1401" i="1"/>
  <c r="BL1400" i="1"/>
  <c r="BI1400" i="1"/>
  <c r="BL1399" i="1"/>
  <c r="BI1399" i="1"/>
  <c r="BL1398" i="1"/>
  <c r="BI1398" i="1"/>
  <c r="BL1397" i="1"/>
  <c r="BI1397" i="1"/>
  <c r="BL1396" i="1"/>
  <c r="BI1396" i="1"/>
  <c r="BL1395" i="1"/>
  <c r="BI1395" i="1"/>
  <c r="BL1394" i="1"/>
  <c r="BI1394" i="1"/>
  <c r="BL1393" i="1"/>
  <c r="BI1393" i="1"/>
  <c r="BL1392" i="1"/>
  <c r="BI1392" i="1"/>
  <c r="BL1391" i="1"/>
  <c r="BI1391" i="1"/>
  <c r="BL1390" i="1"/>
  <c r="BI1390" i="1"/>
  <c r="BL1389" i="1"/>
  <c r="BI1389" i="1"/>
  <c r="BL1388" i="1"/>
  <c r="BI1388" i="1"/>
  <c r="BL1387" i="1"/>
  <c r="BI1387" i="1"/>
  <c r="BL1386" i="1"/>
  <c r="BI1386" i="1"/>
  <c r="BL1385" i="1"/>
  <c r="BI1385" i="1"/>
  <c r="BL1384" i="1"/>
  <c r="BI1384" i="1"/>
  <c r="BL1383" i="1"/>
  <c r="BI1383" i="1"/>
  <c r="BL1382" i="1"/>
  <c r="BI1382" i="1"/>
  <c r="BL1381" i="1"/>
  <c r="BI1381" i="1"/>
  <c r="BL1380" i="1"/>
  <c r="BI1380" i="1"/>
  <c r="BL1379" i="1"/>
  <c r="BI1379" i="1"/>
  <c r="BL1378" i="1"/>
  <c r="BI1378" i="1"/>
  <c r="BL1377" i="1"/>
  <c r="BI1377" i="1"/>
  <c r="BL1376" i="1"/>
  <c r="BI1376" i="1"/>
  <c r="BL1375" i="1"/>
  <c r="BI1375" i="1"/>
  <c r="BL1374" i="1"/>
  <c r="BI1374" i="1"/>
  <c r="BL1373" i="1"/>
  <c r="BI1373" i="1"/>
  <c r="BL1372" i="1"/>
  <c r="BI1372" i="1"/>
  <c r="BL1371" i="1"/>
  <c r="BI1371" i="1"/>
  <c r="BL1370" i="1"/>
  <c r="BI1370" i="1"/>
  <c r="BL1369" i="1"/>
  <c r="BI1369" i="1"/>
  <c r="BL1368" i="1"/>
  <c r="BI1368" i="1"/>
  <c r="BL1367" i="1"/>
  <c r="BI1367" i="1"/>
  <c r="BL1366" i="1"/>
  <c r="BI1366" i="1"/>
  <c r="BL1365" i="1"/>
  <c r="BI1365" i="1"/>
  <c r="BL1364" i="1"/>
  <c r="BI1364" i="1"/>
  <c r="BL1363" i="1"/>
  <c r="BI1363" i="1"/>
  <c r="BL1362" i="1"/>
  <c r="BI1362" i="1"/>
  <c r="BL1361" i="1"/>
  <c r="BI1361" i="1"/>
  <c r="BL1360" i="1"/>
  <c r="BI1360" i="1"/>
  <c r="BL1359" i="1"/>
  <c r="BI1359" i="1"/>
  <c r="BL1358" i="1"/>
  <c r="BI1358" i="1"/>
  <c r="BL1357" i="1"/>
  <c r="BI1357" i="1"/>
  <c r="BL1356" i="1"/>
  <c r="BI1356" i="1"/>
  <c r="BL1355" i="1"/>
  <c r="BI1355" i="1"/>
  <c r="BL1354" i="1"/>
  <c r="BI1354" i="1"/>
  <c r="BL1353" i="1"/>
  <c r="BI1353" i="1"/>
  <c r="BL1352" i="1"/>
  <c r="BI1352" i="1"/>
  <c r="BL1351" i="1"/>
  <c r="BI1351" i="1"/>
  <c r="BL1350" i="1"/>
  <c r="BI1350" i="1"/>
  <c r="BL1349" i="1"/>
  <c r="BI1349" i="1"/>
  <c r="BL1348" i="1"/>
  <c r="BI1348" i="1"/>
  <c r="BL1347" i="1"/>
  <c r="BI1347" i="1"/>
  <c r="BL1346" i="1"/>
  <c r="BI1346" i="1"/>
  <c r="BL1345" i="1"/>
  <c r="BI1345" i="1"/>
  <c r="BL1344" i="1"/>
  <c r="BI1344" i="1"/>
  <c r="BL1343" i="1"/>
  <c r="BI1343" i="1"/>
  <c r="BL1342" i="1"/>
  <c r="BI1342" i="1"/>
  <c r="BL1341" i="1"/>
  <c r="BI1341" i="1"/>
  <c r="BL1340" i="1"/>
  <c r="BI1340" i="1"/>
  <c r="BL1339" i="1"/>
  <c r="BI1339" i="1"/>
  <c r="BL1338" i="1"/>
  <c r="BI1338" i="1"/>
  <c r="BL1337" i="1"/>
  <c r="BI1337" i="1"/>
  <c r="BL1336" i="1"/>
  <c r="BI1336" i="1"/>
  <c r="BL1335" i="1"/>
  <c r="BI1335" i="1"/>
  <c r="BL1334" i="1"/>
  <c r="BI1334" i="1"/>
  <c r="BL1333" i="1"/>
  <c r="BI1333" i="1"/>
  <c r="BL1332" i="1"/>
  <c r="BI1332" i="1"/>
  <c r="BL1331" i="1"/>
  <c r="BI1331" i="1"/>
  <c r="BL1330" i="1"/>
  <c r="BI1330" i="1"/>
  <c r="BL1329" i="1"/>
  <c r="BI1329" i="1"/>
  <c r="BL1328" i="1"/>
  <c r="BI1328" i="1"/>
  <c r="BL1327" i="1"/>
  <c r="BI1327" i="1"/>
  <c r="BL1326" i="1"/>
  <c r="BI1326" i="1"/>
  <c r="BL1325" i="1"/>
  <c r="BI1325" i="1"/>
  <c r="BL1324" i="1"/>
  <c r="BI1324" i="1"/>
  <c r="BL1323" i="1"/>
  <c r="BI1323" i="1"/>
  <c r="BL1322" i="1"/>
  <c r="BI1322" i="1"/>
  <c r="BL1321" i="1"/>
  <c r="BI1321" i="1"/>
  <c r="BL1320" i="1"/>
  <c r="BI1320" i="1"/>
  <c r="BL1319" i="1"/>
  <c r="BI1319" i="1"/>
  <c r="BL1318" i="1"/>
  <c r="BI1318" i="1"/>
  <c r="BL1317" i="1"/>
  <c r="BI1317" i="1"/>
  <c r="BL1316" i="1"/>
  <c r="BI1316" i="1"/>
  <c r="BL1315" i="1"/>
  <c r="BI1315" i="1"/>
  <c r="BL1314" i="1"/>
  <c r="BI1314" i="1"/>
  <c r="BL1313" i="1"/>
  <c r="BI1313" i="1"/>
  <c r="BL1312" i="1"/>
  <c r="BI1312" i="1"/>
  <c r="BL1311" i="1"/>
  <c r="BI1311" i="1"/>
  <c r="BL1310" i="1"/>
  <c r="BI1310" i="1"/>
  <c r="BL1309" i="1"/>
  <c r="BI1309" i="1"/>
  <c r="BL1308" i="1"/>
  <c r="BI1308" i="1"/>
  <c r="BL1307" i="1"/>
  <c r="BI1307" i="1"/>
  <c r="BL1306" i="1"/>
  <c r="BI1306" i="1"/>
  <c r="BL1305" i="1"/>
  <c r="BI1305" i="1"/>
  <c r="BL1304" i="1"/>
  <c r="BI1304" i="1"/>
  <c r="BL1303" i="1"/>
  <c r="BI1303" i="1"/>
  <c r="BL1302" i="1"/>
  <c r="BI1302" i="1"/>
  <c r="BL1301" i="1"/>
  <c r="BI1301" i="1"/>
  <c r="BL1300" i="1"/>
  <c r="BI1300" i="1"/>
  <c r="BL1299" i="1"/>
  <c r="BI1299" i="1"/>
  <c r="BL1298" i="1"/>
  <c r="BI1298" i="1"/>
  <c r="BL1297" i="1"/>
  <c r="BI1297" i="1"/>
  <c r="BL1296" i="1"/>
  <c r="BI1296" i="1"/>
  <c r="BL1295" i="1"/>
  <c r="BI1295" i="1"/>
  <c r="BL1294" i="1"/>
  <c r="BI1294" i="1"/>
  <c r="BL1293" i="1"/>
  <c r="BI1293" i="1"/>
  <c r="BL1292" i="1"/>
  <c r="BI1292" i="1"/>
  <c r="BL1291" i="1"/>
  <c r="BI1291" i="1"/>
  <c r="BL1290" i="1"/>
  <c r="BI1290" i="1"/>
  <c r="BL1289" i="1"/>
  <c r="BI1289" i="1"/>
  <c r="BL1288" i="1"/>
  <c r="BI1288" i="1"/>
  <c r="BL1287" i="1"/>
  <c r="BI1287" i="1"/>
  <c r="BL1286" i="1"/>
  <c r="BI1286" i="1"/>
  <c r="BL1285" i="1"/>
  <c r="BI1285" i="1"/>
  <c r="BL1284" i="1"/>
  <c r="BI1284" i="1"/>
  <c r="BL1283" i="1"/>
  <c r="BI1283" i="1"/>
  <c r="BL1282" i="1"/>
  <c r="BI1282" i="1"/>
  <c r="BL1281" i="1"/>
  <c r="BI1281" i="1"/>
  <c r="BL1280" i="1"/>
  <c r="BI1280" i="1"/>
  <c r="BL1279" i="1"/>
  <c r="BI1279" i="1"/>
  <c r="BL1278" i="1"/>
  <c r="BI1278" i="1"/>
  <c r="BL1277" i="1"/>
  <c r="BI1277" i="1"/>
  <c r="BL1276" i="1"/>
  <c r="BI1276" i="1"/>
  <c r="BL1275" i="1"/>
  <c r="BI1275" i="1"/>
  <c r="BL1274" i="1"/>
  <c r="BI1274" i="1"/>
  <c r="BL1273" i="1"/>
  <c r="BI1273" i="1"/>
  <c r="BL1272" i="1"/>
  <c r="BI1272" i="1"/>
  <c r="BL1271" i="1"/>
  <c r="BI1271" i="1"/>
  <c r="BL1270" i="1"/>
  <c r="BI1270" i="1"/>
  <c r="BL1269" i="1"/>
  <c r="BI1269" i="1"/>
  <c r="BL1268" i="1"/>
  <c r="BI1268" i="1"/>
  <c r="BL1267" i="1"/>
  <c r="BI1267" i="1"/>
  <c r="BL1266" i="1"/>
  <c r="BI1266" i="1"/>
  <c r="BL1265" i="1"/>
  <c r="BI1265" i="1"/>
  <c r="BL1264" i="1"/>
  <c r="BI1264" i="1"/>
  <c r="BL1263" i="1"/>
  <c r="BI1263" i="1"/>
  <c r="BL1262" i="1"/>
  <c r="BI1262" i="1"/>
  <c r="BL1261" i="1"/>
  <c r="BI1261" i="1"/>
  <c r="BL1260" i="1"/>
  <c r="BI1260" i="1"/>
  <c r="BL1259" i="1"/>
  <c r="BI1259" i="1"/>
  <c r="BL1258" i="1"/>
  <c r="BI1258" i="1"/>
  <c r="BL1257" i="1"/>
  <c r="BI1257" i="1"/>
  <c r="BL1256" i="1"/>
  <c r="BI1256" i="1"/>
  <c r="BL1255" i="1"/>
  <c r="BI1255" i="1"/>
  <c r="BL1254" i="1"/>
  <c r="BI1254" i="1"/>
  <c r="BL1253" i="1"/>
  <c r="BI1253" i="1"/>
  <c r="BL1252" i="1"/>
  <c r="BI1252" i="1"/>
  <c r="BL1251" i="1"/>
  <c r="BI1251" i="1"/>
  <c r="BL1250" i="1"/>
  <c r="BI1250" i="1"/>
  <c r="BL1249" i="1"/>
  <c r="BI1249" i="1"/>
  <c r="BL1248" i="1"/>
  <c r="BI1248" i="1"/>
  <c r="BL1247" i="1"/>
  <c r="BI1247" i="1"/>
  <c r="BL1246" i="1"/>
  <c r="BI1246" i="1"/>
  <c r="BL1245" i="1"/>
  <c r="BI1245" i="1"/>
  <c r="BL1244" i="1"/>
  <c r="BI1244" i="1"/>
  <c r="BL1243" i="1"/>
  <c r="BI1243" i="1"/>
  <c r="BL1242" i="1"/>
  <c r="BI1242" i="1"/>
  <c r="BL1241" i="1"/>
  <c r="BI1241" i="1"/>
  <c r="BL1240" i="1"/>
  <c r="BI1240" i="1"/>
  <c r="BL1239" i="1"/>
  <c r="BI1239" i="1"/>
  <c r="BL1238" i="1"/>
  <c r="BI1238" i="1"/>
  <c r="BL1237" i="1"/>
  <c r="BI1237" i="1"/>
  <c r="BL1236" i="1"/>
  <c r="BI1236" i="1"/>
  <c r="BL1235" i="1"/>
  <c r="BI1235" i="1"/>
  <c r="BL1234" i="1"/>
  <c r="BI1234" i="1"/>
  <c r="BL1233" i="1"/>
  <c r="BI1233" i="1"/>
  <c r="BL1232" i="1"/>
  <c r="BI1232" i="1"/>
  <c r="BL1231" i="1"/>
  <c r="BI1231" i="1"/>
  <c r="BL1230" i="1"/>
  <c r="BI1230" i="1"/>
  <c r="BL1229" i="1"/>
  <c r="BI1229" i="1"/>
  <c r="BL1228" i="1"/>
  <c r="BI1228" i="1"/>
  <c r="BL1227" i="1"/>
  <c r="BI1227" i="1"/>
  <c r="BL1226" i="1"/>
  <c r="BI1226" i="1"/>
  <c r="BL1225" i="1"/>
  <c r="BI1225" i="1"/>
  <c r="BL1224" i="1"/>
  <c r="BI1224" i="1"/>
  <c r="BL1223" i="1"/>
  <c r="BI1223" i="1"/>
  <c r="BL1222" i="1"/>
  <c r="BI1222" i="1"/>
  <c r="BL1221" i="1"/>
  <c r="BI1221" i="1"/>
  <c r="BL1220" i="1"/>
  <c r="BI1220" i="1"/>
  <c r="BL1219" i="1"/>
  <c r="BI1219" i="1"/>
  <c r="BL1218" i="1"/>
  <c r="BI1218" i="1"/>
  <c r="BL1217" i="1"/>
  <c r="BI1217" i="1"/>
  <c r="BL1216" i="1"/>
  <c r="BI1216" i="1"/>
  <c r="BL1215" i="1"/>
  <c r="BI1215" i="1"/>
  <c r="BL1214" i="1"/>
  <c r="BI1214" i="1"/>
  <c r="BL1213" i="1"/>
  <c r="BI1213" i="1"/>
  <c r="BL1212" i="1"/>
  <c r="BI1212" i="1"/>
  <c r="BL1211" i="1"/>
  <c r="BI1211" i="1"/>
  <c r="BL1210" i="1"/>
  <c r="BI1210" i="1"/>
  <c r="BL1209" i="1"/>
  <c r="BI1209" i="1"/>
  <c r="BL1208" i="1"/>
  <c r="BI1208" i="1"/>
  <c r="BL1207" i="1"/>
  <c r="BI1207" i="1"/>
  <c r="BL1206" i="1"/>
  <c r="BI1206" i="1"/>
  <c r="BL1205" i="1"/>
  <c r="BI1205" i="1"/>
  <c r="BL1204" i="1"/>
  <c r="BI1204" i="1"/>
  <c r="BL1203" i="1"/>
  <c r="BI1203" i="1"/>
  <c r="BL1202" i="1"/>
  <c r="BI1202" i="1"/>
  <c r="BL1201" i="1"/>
  <c r="BI1201" i="1"/>
  <c r="BL1200" i="1"/>
  <c r="BI1200" i="1"/>
  <c r="BL1199" i="1"/>
  <c r="BI1199" i="1"/>
  <c r="BL1198" i="1"/>
  <c r="BI1198" i="1"/>
  <c r="BL1197" i="1"/>
  <c r="BI1197" i="1"/>
  <c r="BL1196" i="1"/>
  <c r="BI1196" i="1"/>
  <c r="BL1195" i="1"/>
  <c r="BI1195" i="1"/>
  <c r="BL1194" i="1"/>
  <c r="BI1194" i="1"/>
  <c r="BL1193" i="1"/>
  <c r="BI1193" i="1"/>
  <c r="BL1192" i="1"/>
  <c r="BI1192" i="1"/>
  <c r="BL1191" i="1"/>
  <c r="BI1191" i="1"/>
  <c r="BL1190" i="1"/>
  <c r="BI1190" i="1"/>
  <c r="BL1189" i="1"/>
  <c r="BI1189" i="1"/>
  <c r="BL1188" i="1"/>
  <c r="BI1188" i="1"/>
  <c r="BL1187" i="1"/>
  <c r="BI1187" i="1"/>
  <c r="BL1186" i="1"/>
  <c r="BI1186" i="1"/>
  <c r="BL1185" i="1"/>
  <c r="BI1185" i="1"/>
  <c r="BL1184" i="1"/>
  <c r="BI1184" i="1"/>
  <c r="BL1183" i="1"/>
  <c r="BI1183" i="1"/>
  <c r="BL1182" i="1"/>
  <c r="BI1182" i="1"/>
  <c r="BL1181" i="1"/>
  <c r="BI1181" i="1"/>
  <c r="BL1180" i="1"/>
  <c r="BI1180" i="1"/>
  <c r="BL1179" i="1"/>
  <c r="BI1179" i="1"/>
  <c r="BL1178" i="1"/>
  <c r="BI1178" i="1"/>
  <c r="BL1177" i="1"/>
  <c r="BI1177" i="1"/>
  <c r="BL1176" i="1"/>
  <c r="BI1176" i="1"/>
  <c r="BL1175" i="1"/>
  <c r="BI1175" i="1"/>
  <c r="BL1174" i="1"/>
  <c r="BI1174" i="1"/>
  <c r="BL1173" i="1"/>
  <c r="BI1173" i="1"/>
  <c r="BL1172" i="1"/>
  <c r="BI1172" i="1"/>
  <c r="BL1171" i="1"/>
  <c r="BI1171" i="1"/>
  <c r="BL1170" i="1"/>
  <c r="BI1170" i="1"/>
  <c r="BL1169" i="1"/>
  <c r="BI1169" i="1"/>
  <c r="BL1168" i="1"/>
  <c r="BI1168" i="1"/>
  <c r="BL1167" i="1"/>
  <c r="BI1167" i="1"/>
  <c r="BL1166" i="1"/>
  <c r="BI1166" i="1"/>
  <c r="BL1165" i="1"/>
  <c r="BI1165" i="1"/>
  <c r="BL1164" i="1"/>
  <c r="BI1164" i="1"/>
  <c r="BL1163" i="1"/>
  <c r="BI1163" i="1"/>
  <c r="BL1162" i="1"/>
  <c r="BI1162" i="1"/>
  <c r="BL1161" i="1"/>
  <c r="BI1161" i="1"/>
  <c r="BL1160" i="1"/>
  <c r="BI1160" i="1"/>
  <c r="BL1159" i="1"/>
  <c r="BI1159" i="1"/>
  <c r="BL1158" i="1"/>
  <c r="BI1158" i="1"/>
  <c r="BL1157" i="1"/>
  <c r="BI1157" i="1"/>
  <c r="BL1156" i="1"/>
  <c r="BI1156" i="1"/>
  <c r="BL1155" i="1"/>
  <c r="BI1155" i="1"/>
  <c r="BL1154" i="1"/>
  <c r="BI1154" i="1"/>
  <c r="BL1153" i="1"/>
  <c r="BI1153" i="1"/>
  <c r="BL1152" i="1"/>
  <c r="BI1152" i="1"/>
  <c r="BL1151" i="1"/>
  <c r="BI1151" i="1"/>
  <c r="BL1150" i="1"/>
  <c r="BI1150" i="1"/>
  <c r="BL1149" i="1"/>
  <c r="BI1149" i="1"/>
  <c r="BL1148" i="1"/>
  <c r="BI1148" i="1"/>
  <c r="BL1147" i="1"/>
  <c r="BI1147" i="1"/>
  <c r="BL1146" i="1"/>
  <c r="BI1146" i="1"/>
  <c r="BL1145" i="1"/>
  <c r="BI1145" i="1"/>
  <c r="BL1144" i="1"/>
  <c r="BI1144" i="1"/>
  <c r="BL1143" i="1"/>
  <c r="BI1143" i="1"/>
  <c r="BL1142" i="1"/>
  <c r="BI1142" i="1"/>
  <c r="BL1141" i="1"/>
  <c r="BI1141" i="1"/>
  <c r="BL1140" i="1"/>
  <c r="BI1140" i="1"/>
  <c r="BL1139" i="1"/>
  <c r="BI1139" i="1"/>
  <c r="BL1138" i="1"/>
  <c r="BI1138" i="1"/>
  <c r="BL1137" i="1"/>
  <c r="BI1137" i="1"/>
  <c r="BL1136" i="1"/>
  <c r="BI1136" i="1"/>
  <c r="BL1135" i="1"/>
  <c r="BI1135" i="1"/>
  <c r="BL1134" i="1"/>
  <c r="BI1134" i="1"/>
  <c r="BL1133" i="1"/>
  <c r="BI1133" i="1"/>
  <c r="BL1132" i="1"/>
  <c r="BI1132" i="1"/>
  <c r="BL1131" i="1"/>
  <c r="BI1131" i="1"/>
  <c r="BL1130" i="1"/>
  <c r="BI1130" i="1"/>
  <c r="BL1129" i="1"/>
  <c r="BI1129" i="1"/>
  <c r="BL1128" i="1"/>
  <c r="BI1128" i="1"/>
  <c r="BL1127" i="1"/>
  <c r="BI1127" i="1"/>
  <c r="BL1126" i="1"/>
  <c r="BI1126" i="1"/>
  <c r="BL1125" i="1"/>
  <c r="BI1125" i="1"/>
  <c r="BL1124" i="1"/>
  <c r="BI1124" i="1"/>
  <c r="BL1123" i="1"/>
  <c r="BI1123" i="1"/>
  <c r="BL1122" i="1"/>
  <c r="BI1122" i="1"/>
  <c r="BL1121" i="1"/>
  <c r="BI1121" i="1"/>
  <c r="BL1120" i="1"/>
  <c r="BI1120" i="1"/>
  <c r="BL1119" i="1"/>
  <c r="BI1119" i="1"/>
  <c r="BL1118" i="1"/>
  <c r="BI1118" i="1"/>
  <c r="BL1117" i="1"/>
  <c r="BI1117" i="1"/>
  <c r="BL1116" i="1"/>
  <c r="BI1116" i="1"/>
  <c r="BL1115" i="1"/>
  <c r="BI1115" i="1"/>
  <c r="BL1114" i="1"/>
  <c r="BI1114" i="1"/>
  <c r="BL1113" i="1"/>
  <c r="BI1113" i="1"/>
  <c r="BL1112" i="1"/>
  <c r="BI1112" i="1"/>
  <c r="BL1111" i="1"/>
  <c r="BI1111" i="1"/>
  <c r="BL1110" i="1"/>
  <c r="BI1110" i="1"/>
  <c r="BL1109" i="1"/>
  <c r="BI1109" i="1"/>
  <c r="BL1108" i="1"/>
  <c r="BI1108" i="1"/>
  <c r="BL1107" i="1"/>
  <c r="BI1107" i="1"/>
  <c r="BL1106" i="1"/>
  <c r="BI1106" i="1"/>
  <c r="BL1105" i="1"/>
  <c r="BI1105" i="1"/>
  <c r="BL1104" i="1"/>
  <c r="BI1104" i="1"/>
  <c r="BL1103" i="1"/>
  <c r="BI1103" i="1"/>
  <c r="BL1102" i="1"/>
  <c r="BI1102" i="1"/>
  <c r="BL1101" i="1"/>
  <c r="BI1101" i="1"/>
  <c r="BL1100" i="1"/>
  <c r="BI1100" i="1"/>
  <c r="BL1099" i="1"/>
  <c r="BI1099" i="1"/>
  <c r="BL1098" i="1"/>
  <c r="BI1098" i="1"/>
  <c r="BL1097" i="1"/>
  <c r="BI1097" i="1"/>
  <c r="BL1096" i="1"/>
  <c r="BI1096" i="1"/>
  <c r="BL1095" i="1"/>
  <c r="BI1095" i="1"/>
  <c r="BL1094" i="1"/>
  <c r="BI1094" i="1"/>
  <c r="BL1093" i="1"/>
  <c r="BI1093" i="1"/>
  <c r="BL1092" i="1"/>
  <c r="BI1092" i="1"/>
  <c r="BL1091" i="1"/>
  <c r="BI1091" i="1"/>
  <c r="BL1090" i="1"/>
  <c r="BI1090" i="1"/>
  <c r="BL1089" i="1"/>
  <c r="BI1089" i="1"/>
  <c r="BL1088" i="1"/>
  <c r="BI1088" i="1"/>
  <c r="BL1087" i="1"/>
  <c r="BI1087" i="1"/>
  <c r="BL1086" i="1"/>
  <c r="BI1086" i="1"/>
  <c r="BL1085" i="1"/>
  <c r="BI1085" i="1"/>
  <c r="BL1084" i="1"/>
  <c r="BI1084" i="1"/>
  <c r="BL1083" i="1"/>
  <c r="BI1083" i="1"/>
  <c r="BL1082" i="1"/>
  <c r="BI1082" i="1"/>
  <c r="BL1081" i="1"/>
  <c r="BI1081" i="1"/>
  <c r="BL1080" i="1"/>
  <c r="BI1080" i="1"/>
  <c r="BL1079" i="1"/>
  <c r="BI1079" i="1"/>
  <c r="BL1078" i="1"/>
  <c r="BI1078" i="1"/>
  <c r="BL1077" i="1"/>
  <c r="BI1077" i="1"/>
  <c r="BL1076" i="1"/>
  <c r="BI1076" i="1"/>
  <c r="BL1075" i="1"/>
  <c r="BI1075" i="1"/>
  <c r="BL1074" i="1"/>
  <c r="BI1074" i="1"/>
  <c r="BL1073" i="1"/>
  <c r="BI1073" i="1"/>
  <c r="BL1072" i="1"/>
  <c r="BI1072" i="1"/>
  <c r="BL1071" i="1"/>
  <c r="BI1071" i="1"/>
  <c r="BL1070" i="1"/>
  <c r="BI1070" i="1"/>
  <c r="BL1069" i="1"/>
  <c r="BI1069" i="1"/>
  <c r="BL1068" i="1"/>
  <c r="BI1068" i="1"/>
  <c r="BL1067" i="1"/>
  <c r="BI1067" i="1"/>
  <c r="BL1066" i="1"/>
  <c r="BI1066" i="1"/>
  <c r="BL1065" i="1"/>
  <c r="BI1065" i="1"/>
  <c r="BL1064" i="1"/>
  <c r="BI1064" i="1"/>
  <c r="BL1063" i="1"/>
  <c r="BI1063" i="1"/>
  <c r="BL1062" i="1"/>
  <c r="BI1062" i="1"/>
  <c r="BL1061" i="1"/>
  <c r="BI1061" i="1"/>
  <c r="BL1060" i="1"/>
  <c r="BI1060" i="1"/>
  <c r="BL1059" i="1"/>
  <c r="BI1059" i="1"/>
  <c r="BL1058" i="1"/>
  <c r="BI1058" i="1"/>
  <c r="BL1057" i="1"/>
  <c r="BI1057" i="1"/>
  <c r="BL1056" i="1"/>
  <c r="BI1056" i="1"/>
  <c r="BL1055" i="1"/>
  <c r="BI1055" i="1"/>
  <c r="BL1054" i="1"/>
  <c r="BI1054" i="1"/>
  <c r="BL1053" i="1"/>
  <c r="BI1053" i="1"/>
  <c r="BL1052" i="1"/>
  <c r="BI1052" i="1"/>
  <c r="BL1051" i="1"/>
  <c r="BI1051" i="1"/>
  <c r="BL1050" i="1"/>
  <c r="BI1050" i="1"/>
  <c r="BL1049" i="1"/>
  <c r="BI1049" i="1"/>
  <c r="BL1048" i="1"/>
  <c r="BI1048" i="1"/>
  <c r="BL1047" i="1"/>
  <c r="BI1047" i="1"/>
  <c r="BL1046" i="1"/>
  <c r="BI1046" i="1"/>
  <c r="BL1045" i="1"/>
  <c r="BI1045" i="1"/>
  <c r="BL1044" i="1"/>
  <c r="BI1044" i="1"/>
  <c r="BL1043" i="1"/>
  <c r="BI1043" i="1"/>
  <c r="BL1042" i="1"/>
  <c r="BI1042" i="1"/>
  <c r="BL1041" i="1"/>
  <c r="BI1041" i="1"/>
  <c r="BL1040" i="1"/>
  <c r="BI1040" i="1"/>
  <c r="BL1039" i="1"/>
  <c r="BI1039" i="1"/>
  <c r="BL1038" i="1"/>
  <c r="BI1038" i="1"/>
  <c r="BL1037" i="1"/>
  <c r="BI1037" i="1"/>
  <c r="BL1036" i="1"/>
  <c r="BI1036" i="1"/>
  <c r="BL1035" i="1"/>
  <c r="BI1035" i="1"/>
  <c r="BL1034" i="1"/>
  <c r="BI1034" i="1"/>
  <c r="BL1033" i="1"/>
  <c r="BI1033" i="1"/>
  <c r="BL1032" i="1"/>
  <c r="BI1032" i="1"/>
  <c r="BL1031" i="1"/>
  <c r="BI1031" i="1"/>
  <c r="BL1030" i="1"/>
  <c r="BI1030" i="1"/>
  <c r="BL1029" i="1"/>
  <c r="BI1029" i="1"/>
  <c r="BL1028" i="1"/>
  <c r="BI1028" i="1"/>
  <c r="BL1027" i="1"/>
  <c r="BI1027" i="1"/>
  <c r="BL1026" i="1"/>
  <c r="BI1026" i="1"/>
  <c r="BL1025" i="1"/>
  <c r="BI1025" i="1"/>
  <c r="BL1024" i="1"/>
  <c r="BI1024" i="1"/>
  <c r="BL1023" i="1"/>
  <c r="BI1023" i="1"/>
  <c r="BL1022" i="1"/>
  <c r="BI1022" i="1"/>
  <c r="BL1021" i="1"/>
  <c r="BI1021" i="1"/>
  <c r="BL1020" i="1"/>
  <c r="BI1020" i="1"/>
  <c r="BL1019" i="1"/>
  <c r="BI1019" i="1"/>
  <c r="BL1018" i="1"/>
  <c r="BI1018" i="1"/>
  <c r="BL1017" i="1"/>
  <c r="BI1017" i="1"/>
  <c r="BL1016" i="1"/>
  <c r="BI1016" i="1"/>
  <c r="BL1015" i="1"/>
  <c r="BI1015" i="1"/>
  <c r="BL1014" i="1"/>
  <c r="BI1014" i="1"/>
  <c r="BL1013" i="1"/>
  <c r="BI1013" i="1"/>
  <c r="BL1012" i="1"/>
  <c r="BI1012" i="1"/>
  <c r="BL1011" i="1"/>
  <c r="BI1011" i="1"/>
  <c r="BL1010" i="1"/>
  <c r="BI1010" i="1"/>
  <c r="BL1009" i="1"/>
  <c r="BI1009" i="1"/>
  <c r="BL1008" i="1"/>
  <c r="BI1008" i="1"/>
  <c r="BL1007" i="1"/>
  <c r="BI1007" i="1"/>
  <c r="BL1006" i="1"/>
  <c r="BI1006" i="1"/>
  <c r="BL1005" i="1"/>
  <c r="BI1005" i="1"/>
  <c r="BL1004" i="1"/>
  <c r="BI1004" i="1"/>
  <c r="BL1003" i="1"/>
  <c r="BI1003" i="1"/>
  <c r="BL1002" i="1"/>
  <c r="BI1002" i="1"/>
  <c r="BL1001" i="1"/>
  <c r="BI1001" i="1"/>
  <c r="BL1000" i="1"/>
  <c r="BI1000" i="1"/>
  <c r="BL999" i="1"/>
  <c r="BI999" i="1"/>
  <c r="BL998" i="1"/>
  <c r="BI998" i="1"/>
  <c r="BL997" i="1"/>
  <c r="BI997" i="1"/>
  <c r="BL996" i="1"/>
  <c r="BI996" i="1"/>
  <c r="BL995" i="1"/>
  <c r="BI995" i="1"/>
  <c r="BL994" i="1"/>
  <c r="BI994" i="1"/>
  <c r="BL993" i="1"/>
  <c r="BI993" i="1"/>
  <c r="BL992" i="1"/>
  <c r="BI992" i="1"/>
  <c r="BL991" i="1"/>
  <c r="BI991" i="1"/>
  <c r="BL990" i="1"/>
  <c r="BI990" i="1"/>
  <c r="BL989" i="1"/>
  <c r="BI989" i="1"/>
  <c r="BL988" i="1"/>
  <c r="BI988" i="1"/>
  <c r="BL987" i="1"/>
  <c r="BI987" i="1"/>
  <c r="BL986" i="1"/>
  <c r="BI986" i="1"/>
  <c r="BL985" i="1"/>
  <c r="BI985" i="1"/>
  <c r="BL984" i="1"/>
  <c r="BI984" i="1"/>
  <c r="BL983" i="1"/>
  <c r="BI983" i="1"/>
  <c r="BL982" i="1"/>
  <c r="BI982" i="1"/>
  <c r="BL981" i="1"/>
  <c r="BI981" i="1"/>
  <c r="BL980" i="1"/>
  <c r="BI980" i="1"/>
  <c r="BL979" i="1"/>
  <c r="BI979" i="1"/>
  <c r="BL978" i="1"/>
  <c r="BI978" i="1"/>
  <c r="BL977" i="1"/>
  <c r="BI977" i="1"/>
  <c r="BL976" i="1"/>
  <c r="BI976" i="1"/>
  <c r="BL975" i="1"/>
  <c r="BI975" i="1"/>
  <c r="BL974" i="1"/>
  <c r="BI974" i="1"/>
  <c r="BL973" i="1"/>
  <c r="BI973" i="1"/>
  <c r="BL972" i="1"/>
  <c r="BI972" i="1"/>
  <c r="BL971" i="1"/>
  <c r="BI971" i="1"/>
  <c r="BL970" i="1"/>
  <c r="BI970" i="1"/>
  <c r="BL969" i="1"/>
  <c r="BI969" i="1"/>
  <c r="BL968" i="1"/>
  <c r="BI968" i="1"/>
  <c r="BL967" i="1"/>
  <c r="BI967" i="1"/>
  <c r="BL966" i="1"/>
  <c r="BI966" i="1"/>
  <c r="BL965" i="1"/>
  <c r="BI965" i="1"/>
  <c r="BL964" i="1"/>
  <c r="BI964" i="1"/>
  <c r="BL963" i="1"/>
  <c r="BI963" i="1"/>
  <c r="BL962" i="1"/>
  <c r="BI962" i="1"/>
  <c r="BL961" i="1"/>
  <c r="BI961" i="1"/>
  <c r="BL960" i="1"/>
  <c r="BI960" i="1"/>
  <c r="BL959" i="1"/>
  <c r="BI959" i="1"/>
  <c r="BL958" i="1"/>
  <c r="BI958" i="1"/>
  <c r="BL957" i="1"/>
  <c r="BI957" i="1"/>
  <c r="BL956" i="1"/>
  <c r="BI956" i="1"/>
  <c r="BL955" i="1"/>
  <c r="BI955" i="1"/>
  <c r="BL954" i="1"/>
  <c r="BI954" i="1"/>
  <c r="BL953" i="1"/>
  <c r="BI953" i="1"/>
  <c r="BL952" i="1"/>
  <c r="BI952" i="1"/>
  <c r="BL951" i="1"/>
  <c r="BI951" i="1"/>
  <c r="BL950" i="1"/>
  <c r="BI950" i="1"/>
  <c r="BL949" i="1"/>
  <c r="BI949" i="1"/>
  <c r="BL948" i="1"/>
  <c r="BI948" i="1"/>
  <c r="BL947" i="1"/>
  <c r="BI947" i="1"/>
  <c r="BL946" i="1"/>
  <c r="BI946" i="1"/>
  <c r="BL945" i="1"/>
  <c r="BI945" i="1"/>
  <c r="BL944" i="1"/>
  <c r="BI944" i="1"/>
  <c r="BL943" i="1"/>
  <c r="BI943" i="1"/>
  <c r="BL942" i="1"/>
  <c r="BI942" i="1"/>
  <c r="BL941" i="1"/>
  <c r="BI941" i="1"/>
  <c r="BL940" i="1"/>
  <c r="BI940" i="1"/>
  <c r="BL939" i="1"/>
  <c r="BI939" i="1"/>
  <c r="BL938" i="1"/>
  <c r="BI938" i="1"/>
  <c r="BL937" i="1"/>
  <c r="BI937" i="1"/>
  <c r="BL936" i="1"/>
  <c r="BI936" i="1"/>
  <c r="BL935" i="1"/>
  <c r="BI935" i="1"/>
  <c r="BL934" i="1"/>
  <c r="BI934" i="1"/>
  <c r="BL933" i="1"/>
  <c r="BI933" i="1"/>
  <c r="BL932" i="1"/>
  <c r="BI932" i="1"/>
  <c r="BL931" i="1"/>
  <c r="BI931" i="1"/>
  <c r="BL930" i="1"/>
  <c r="BI930" i="1"/>
  <c r="BL929" i="1"/>
  <c r="BI929" i="1"/>
  <c r="BL928" i="1"/>
  <c r="BI928" i="1"/>
  <c r="BL927" i="1"/>
  <c r="BI927" i="1"/>
  <c r="BL926" i="1"/>
  <c r="BI926" i="1"/>
  <c r="BL925" i="1"/>
  <c r="BI925" i="1"/>
  <c r="BL924" i="1"/>
  <c r="BI924" i="1"/>
  <c r="BL923" i="1"/>
  <c r="BI923" i="1"/>
  <c r="BL922" i="1"/>
  <c r="BI922" i="1"/>
  <c r="BL921" i="1"/>
  <c r="BI921" i="1"/>
  <c r="BL920" i="1"/>
  <c r="BI920" i="1"/>
  <c r="BL919" i="1"/>
  <c r="BI919" i="1"/>
  <c r="BL918" i="1"/>
  <c r="BI918" i="1"/>
  <c r="BL917" i="1"/>
  <c r="BI917" i="1"/>
  <c r="BL916" i="1"/>
  <c r="BI916" i="1"/>
  <c r="BL915" i="1"/>
  <c r="BI915" i="1"/>
  <c r="BL914" i="1"/>
  <c r="BI914" i="1"/>
  <c r="BL913" i="1"/>
  <c r="BI913" i="1"/>
  <c r="BL912" i="1"/>
  <c r="BI912" i="1"/>
  <c r="BL911" i="1"/>
  <c r="BI911" i="1"/>
  <c r="BL910" i="1"/>
  <c r="BI910" i="1"/>
  <c r="BL909" i="1"/>
  <c r="BI909" i="1"/>
  <c r="BL908" i="1"/>
  <c r="BI908" i="1"/>
  <c r="BL907" i="1"/>
  <c r="BI907" i="1"/>
  <c r="BL906" i="1"/>
  <c r="BI906" i="1"/>
  <c r="BL905" i="1"/>
  <c r="BI905" i="1"/>
  <c r="BL904" i="1"/>
  <c r="BI904" i="1"/>
  <c r="BL903" i="1"/>
  <c r="BI903" i="1"/>
  <c r="BL902" i="1"/>
  <c r="BI902" i="1"/>
  <c r="BL901" i="1"/>
  <c r="BI901" i="1"/>
  <c r="BL900" i="1"/>
  <c r="BI900" i="1"/>
  <c r="BL899" i="1"/>
  <c r="BI899" i="1"/>
  <c r="BL898" i="1"/>
  <c r="BI898" i="1"/>
  <c r="BL897" i="1"/>
  <c r="BI897" i="1"/>
  <c r="BL896" i="1"/>
  <c r="BI896" i="1"/>
  <c r="BL895" i="1"/>
  <c r="BI895" i="1"/>
  <c r="BL894" i="1"/>
  <c r="BI894" i="1"/>
  <c r="BL893" i="1"/>
  <c r="BI893" i="1"/>
  <c r="BL892" i="1"/>
  <c r="BI892" i="1"/>
  <c r="BL891" i="1"/>
  <c r="BI891" i="1"/>
  <c r="BL890" i="1"/>
  <c r="BI890" i="1"/>
  <c r="BL889" i="1"/>
  <c r="BI889" i="1"/>
  <c r="BL888" i="1"/>
  <c r="BI888" i="1"/>
  <c r="BL887" i="1"/>
  <c r="BI887" i="1"/>
  <c r="BL886" i="1"/>
  <c r="BI886" i="1"/>
  <c r="BL885" i="1"/>
  <c r="BI885" i="1"/>
  <c r="BL884" i="1"/>
  <c r="BI884" i="1"/>
  <c r="BL883" i="1"/>
  <c r="BI883" i="1"/>
  <c r="BL882" i="1"/>
  <c r="BI882" i="1"/>
  <c r="BL881" i="1"/>
  <c r="BI881" i="1"/>
  <c r="BL880" i="1"/>
  <c r="BI880" i="1"/>
  <c r="BL879" i="1"/>
  <c r="BI879" i="1"/>
  <c r="BL878" i="1"/>
  <c r="BI878" i="1"/>
  <c r="BL877" i="1"/>
  <c r="BI877" i="1"/>
  <c r="BL876" i="1"/>
  <c r="BI876" i="1"/>
  <c r="BL875" i="1"/>
  <c r="BI875" i="1"/>
  <c r="BL874" i="1"/>
  <c r="BI874" i="1"/>
  <c r="BL873" i="1"/>
  <c r="BI873" i="1"/>
  <c r="BL872" i="1"/>
  <c r="BI872" i="1"/>
  <c r="BL871" i="1"/>
  <c r="BI871" i="1"/>
  <c r="BL870" i="1"/>
  <c r="BI870" i="1"/>
  <c r="BL869" i="1"/>
  <c r="BI869" i="1"/>
  <c r="BL868" i="1"/>
  <c r="BI868" i="1"/>
  <c r="BL867" i="1"/>
  <c r="BI867" i="1"/>
  <c r="BL866" i="1"/>
  <c r="BI866" i="1"/>
  <c r="BL865" i="1"/>
  <c r="BI865" i="1"/>
  <c r="BL864" i="1"/>
  <c r="BI864" i="1"/>
  <c r="BL863" i="1"/>
  <c r="BI863" i="1"/>
  <c r="BL862" i="1"/>
  <c r="BI862" i="1"/>
  <c r="BL861" i="1"/>
  <c r="BI861" i="1"/>
  <c r="BL860" i="1"/>
  <c r="BI860" i="1"/>
  <c r="BL859" i="1"/>
  <c r="BI859" i="1"/>
  <c r="BL858" i="1"/>
  <c r="BI858" i="1"/>
  <c r="BL857" i="1"/>
  <c r="BI857" i="1"/>
  <c r="BL856" i="1"/>
  <c r="BI856" i="1"/>
  <c r="BL855" i="1"/>
  <c r="BI855" i="1"/>
  <c r="BL854" i="1"/>
  <c r="BI854" i="1"/>
  <c r="BL853" i="1"/>
  <c r="BI853" i="1"/>
  <c r="BL852" i="1"/>
  <c r="BI852" i="1"/>
  <c r="BL851" i="1"/>
  <c r="BI851" i="1"/>
  <c r="BL850" i="1"/>
  <c r="BI850" i="1"/>
  <c r="BL849" i="1"/>
  <c r="BI849" i="1"/>
  <c r="BL848" i="1"/>
  <c r="BI848" i="1"/>
  <c r="BL847" i="1"/>
  <c r="BI847" i="1"/>
  <c r="BL846" i="1"/>
  <c r="BI846" i="1"/>
  <c r="BL845" i="1"/>
  <c r="BI845" i="1"/>
  <c r="BL844" i="1"/>
  <c r="BI844" i="1"/>
  <c r="BL843" i="1"/>
  <c r="BI843" i="1"/>
  <c r="BL842" i="1"/>
  <c r="BI842" i="1"/>
  <c r="BL841" i="1"/>
  <c r="BI841" i="1"/>
  <c r="BL840" i="1"/>
  <c r="BI840" i="1"/>
  <c r="BL839" i="1"/>
  <c r="BI839" i="1"/>
  <c r="BL838" i="1"/>
  <c r="BI838" i="1"/>
  <c r="BL837" i="1"/>
  <c r="BI837" i="1"/>
  <c r="BL836" i="1"/>
  <c r="BI836" i="1"/>
  <c r="BL835" i="1"/>
  <c r="BI835" i="1"/>
  <c r="BL834" i="1"/>
  <c r="BI834" i="1"/>
  <c r="BL833" i="1"/>
  <c r="BI833" i="1"/>
  <c r="BL832" i="1"/>
  <c r="BI832" i="1"/>
  <c r="BL831" i="1"/>
  <c r="BI831" i="1"/>
  <c r="BL830" i="1"/>
  <c r="BI830" i="1"/>
  <c r="BL829" i="1"/>
  <c r="BI829" i="1"/>
  <c r="BL828" i="1"/>
  <c r="BI828" i="1"/>
  <c r="BL827" i="1"/>
  <c r="BI827" i="1"/>
  <c r="BL826" i="1"/>
  <c r="BI826" i="1"/>
  <c r="BL825" i="1"/>
  <c r="BI825" i="1"/>
  <c r="BL824" i="1"/>
  <c r="BI824" i="1"/>
  <c r="BL823" i="1"/>
  <c r="BI823" i="1"/>
  <c r="BL822" i="1"/>
  <c r="BI822" i="1"/>
  <c r="BL821" i="1"/>
  <c r="BI821" i="1"/>
  <c r="BL820" i="1"/>
  <c r="BI820" i="1"/>
  <c r="BL819" i="1"/>
  <c r="BI819" i="1"/>
  <c r="BL818" i="1"/>
  <c r="BI818" i="1"/>
  <c r="BL817" i="1"/>
  <c r="BI817" i="1"/>
  <c r="BL816" i="1"/>
  <c r="BI816" i="1"/>
  <c r="BL815" i="1"/>
  <c r="BI815" i="1"/>
  <c r="BL814" i="1"/>
  <c r="BI814" i="1"/>
  <c r="BL813" i="1"/>
  <c r="BI813" i="1"/>
  <c r="BL812" i="1"/>
  <c r="BI812" i="1"/>
  <c r="BL811" i="1"/>
  <c r="BI811" i="1"/>
  <c r="BL810" i="1"/>
  <c r="BI810" i="1"/>
  <c r="BL809" i="1"/>
  <c r="BI809" i="1"/>
  <c r="BL808" i="1"/>
  <c r="BI808" i="1"/>
  <c r="BL807" i="1"/>
  <c r="BI807" i="1"/>
  <c r="BL806" i="1"/>
  <c r="BI806" i="1"/>
  <c r="BL805" i="1"/>
  <c r="BI805" i="1"/>
  <c r="BL804" i="1"/>
  <c r="BI804" i="1"/>
  <c r="BL803" i="1"/>
  <c r="BI803" i="1"/>
  <c r="BL802" i="1"/>
  <c r="BI802" i="1"/>
  <c r="BL801" i="1"/>
  <c r="BI801" i="1"/>
  <c r="BL800" i="1"/>
  <c r="BI800" i="1"/>
  <c r="BL799" i="1"/>
  <c r="BI799" i="1"/>
  <c r="BL798" i="1"/>
  <c r="BI798" i="1"/>
  <c r="BL797" i="1"/>
  <c r="BI797" i="1"/>
  <c r="BL796" i="1"/>
  <c r="BI796" i="1"/>
  <c r="BL795" i="1"/>
  <c r="BI795" i="1"/>
  <c r="BL794" i="1"/>
  <c r="BI794" i="1"/>
  <c r="BL793" i="1"/>
  <c r="BI793" i="1"/>
  <c r="BL792" i="1"/>
  <c r="BI792" i="1"/>
  <c r="BL791" i="1"/>
  <c r="BI791" i="1"/>
  <c r="BL790" i="1"/>
  <c r="BI790" i="1"/>
  <c r="BL789" i="1"/>
  <c r="BI789" i="1"/>
  <c r="BL788" i="1"/>
  <c r="BI788" i="1"/>
  <c r="BL787" i="1"/>
  <c r="BI787" i="1"/>
  <c r="BL786" i="1"/>
  <c r="BI786" i="1"/>
  <c r="BL785" i="1"/>
  <c r="BI785" i="1"/>
  <c r="BL784" i="1"/>
  <c r="BI784" i="1"/>
  <c r="BL783" i="1"/>
  <c r="BI783" i="1"/>
  <c r="BL782" i="1"/>
  <c r="BI782" i="1"/>
  <c r="BL781" i="1"/>
  <c r="BI781" i="1"/>
  <c r="BL780" i="1"/>
  <c r="BI780" i="1"/>
  <c r="BL779" i="1"/>
  <c r="BI779" i="1"/>
  <c r="BL778" i="1"/>
  <c r="BI778" i="1"/>
  <c r="BL777" i="1"/>
  <c r="BI777" i="1"/>
  <c r="BL776" i="1"/>
  <c r="BI776" i="1"/>
  <c r="BL775" i="1"/>
  <c r="BI775" i="1"/>
  <c r="BL774" i="1"/>
  <c r="BI774" i="1"/>
  <c r="BL773" i="1"/>
  <c r="BI773" i="1"/>
  <c r="BL772" i="1"/>
  <c r="BI772" i="1"/>
  <c r="BL771" i="1"/>
  <c r="BI771" i="1"/>
  <c r="BL770" i="1"/>
  <c r="BI770" i="1"/>
  <c r="BL769" i="1"/>
  <c r="BI769" i="1"/>
  <c r="BL768" i="1"/>
  <c r="BI768" i="1"/>
  <c r="BL767" i="1"/>
  <c r="BI767" i="1"/>
  <c r="BL766" i="1"/>
  <c r="BI766" i="1"/>
  <c r="BL765" i="1"/>
  <c r="BI765" i="1"/>
  <c r="BL764" i="1"/>
  <c r="BI764" i="1"/>
  <c r="BL763" i="1"/>
  <c r="BI763" i="1"/>
  <c r="BL762" i="1"/>
  <c r="BI762" i="1"/>
  <c r="BL761" i="1"/>
  <c r="BI761" i="1"/>
  <c r="BL760" i="1"/>
  <c r="BI760" i="1"/>
  <c r="BL759" i="1"/>
  <c r="BI759" i="1"/>
  <c r="BL758" i="1"/>
  <c r="BI758" i="1"/>
  <c r="BL757" i="1"/>
  <c r="BI757" i="1"/>
  <c r="BL756" i="1"/>
  <c r="BI756" i="1"/>
  <c r="BL755" i="1"/>
  <c r="BI755" i="1"/>
  <c r="BL754" i="1"/>
  <c r="BI754" i="1"/>
  <c r="BL753" i="1"/>
  <c r="BI753" i="1"/>
  <c r="BL752" i="1"/>
  <c r="BI752" i="1"/>
  <c r="BL751" i="1"/>
  <c r="BI751" i="1"/>
  <c r="BL750" i="1"/>
  <c r="BI750" i="1"/>
  <c r="BL749" i="1"/>
  <c r="BI749" i="1"/>
  <c r="BL748" i="1"/>
  <c r="BI748" i="1"/>
  <c r="BL747" i="1"/>
  <c r="BI747" i="1"/>
  <c r="BL746" i="1"/>
  <c r="BI746" i="1"/>
  <c r="BL745" i="1"/>
  <c r="BI745" i="1"/>
  <c r="BL744" i="1"/>
  <c r="BI744" i="1"/>
  <c r="BL743" i="1"/>
  <c r="BI743" i="1"/>
  <c r="BL742" i="1"/>
  <c r="BI742" i="1"/>
  <c r="BL741" i="1"/>
  <c r="BI741" i="1"/>
  <c r="BL740" i="1"/>
  <c r="BI740" i="1"/>
  <c r="BL739" i="1"/>
  <c r="BI739" i="1"/>
  <c r="BL738" i="1"/>
  <c r="BI738" i="1"/>
  <c r="BL737" i="1"/>
  <c r="BI737" i="1"/>
  <c r="BL736" i="1"/>
  <c r="BI736" i="1"/>
  <c r="BL735" i="1"/>
  <c r="BI735" i="1"/>
  <c r="BL734" i="1"/>
  <c r="BI734" i="1"/>
  <c r="BL733" i="1"/>
  <c r="BI733" i="1"/>
  <c r="BL732" i="1"/>
  <c r="BI732" i="1"/>
  <c r="BL731" i="1"/>
  <c r="BI731" i="1"/>
  <c r="BL730" i="1"/>
  <c r="BI730" i="1"/>
  <c r="BL729" i="1"/>
  <c r="BI729" i="1"/>
  <c r="BL728" i="1"/>
  <c r="BI728" i="1"/>
  <c r="BL727" i="1"/>
  <c r="BI727" i="1"/>
  <c r="BL726" i="1"/>
  <c r="BI726" i="1"/>
  <c r="BL725" i="1"/>
  <c r="BI725" i="1"/>
  <c r="BL724" i="1"/>
  <c r="BI724" i="1"/>
  <c r="BL723" i="1"/>
  <c r="BI723" i="1"/>
  <c r="BL722" i="1"/>
  <c r="BI722" i="1"/>
  <c r="BL721" i="1"/>
  <c r="BI721" i="1"/>
  <c r="BL720" i="1"/>
  <c r="BI720" i="1"/>
  <c r="BL719" i="1"/>
  <c r="BI719" i="1"/>
  <c r="BL718" i="1"/>
  <c r="BI718" i="1"/>
  <c r="BL717" i="1"/>
  <c r="BI717" i="1"/>
  <c r="BL716" i="1"/>
  <c r="BI716" i="1"/>
  <c r="BL715" i="1"/>
  <c r="BI715" i="1"/>
  <c r="BL714" i="1"/>
  <c r="BI714" i="1"/>
  <c r="BL713" i="1"/>
  <c r="BI713" i="1"/>
  <c r="BL712" i="1"/>
  <c r="BI712" i="1"/>
  <c r="BL711" i="1"/>
  <c r="BI711" i="1"/>
  <c r="BL710" i="1"/>
  <c r="BI710" i="1"/>
  <c r="BL709" i="1"/>
  <c r="BI709" i="1"/>
  <c r="BL708" i="1"/>
  <c r="BI708" i="1"/>
  <c r="BL707" i="1"/>
  <c r="BI707" i="1"/>
  <c r="BL706" i="1"/>
  <c r="BI706" i="1"/>
  <c r="BL705" i="1"/>
  <c r="BI705" i="1"/>
  <c r="BL704" i="1"/>
  <c r="BI704" i="1"/>
  <c r="BL703" i="1"/>
  <c r="BI703" i="1"/>
  <c r="BL702" i="1"/>
  <c r="BI702" i="1"/>
  <c r="BL701" i="1"/>
  <c r="BI701" i="1"/>
  <c r="BL700" i="1"/>
  <c r="BI700" i="1"/>
  <c r="BL699" i="1"/>
  <c r="BI699" i="1"/>
  <c r="BL698" i="1"/>
  <c r="BI698" i="1"/>
  <c r="BL697" i="1"/>
  <c r="BI697" i="1"/>
  <c r="BL696" i="1"/>
  <c r="BI696" i="1"/>
  <c r="BL695" i="1"/>
  <c r="BI695" i="1"/>
  <c r="BL694" i="1"/>
  <c r="BI694" i="1"/>
  <c r="BL693" i="1"/>
  <c r="BI693" i="1"/>
  <c r="BL692" i="1"/>
  <c r="BI692" i="1"/>
  <c r="BL691" i="1"/>
  <c r="BI691" i="1"/>
  <c r="BL690" i="1"/>
  <c r="BI690" i="1"/>
  <c r="BL689" i="1"/>
  <c r="BI689" i="1"/>
  <c r="BL688" i="1"/>
  <c r="BI688" i="1"/>
  <c r="BL687" i="1"/>
  <c r="BI687" i="1"/>
  <c r="BL686" i="1"/>
  <c r="BI686" i="1"/>
  <c r="BL685" i="1"/>
  <c r="BI685" i="1"/>
  <c r="BL684" i="1"/>
  <c r="BI684" i="1"/>
  <c r="BL683" i="1"/>
  <c r="BI683" i="1"/>
  <c r="BL682" i="1"/>
  <c r="BI682" i="1"/>
  <c r="BL681" i="1"/>
  <c r="BI681" i="1"/>
  <c r="BL680" i="1"/>
  <c r="BI680" i="1"/>
  <c r="BL679" i="1"/>
  <c r="BI679" i="1"/>
  <c r="BL678" i="1"/>
  <c r="BI678" i="1"/>
  <c r="BL677" i="1"/>
  <c r="BI677" i="1"/>
  <c r="BL676" i="1"/>
  <c r="BI676" i="1"/>
  <c r="BL675" i="1"/>
  <c r="BI675" i="1"/>
  <c r="BL674" i="1"/>
  <c r="BI674" i="1"/>
  <c r="BL673" i="1"/>
  <c r="BI673" i="1"/>
  <c r="BL672" i="1"/>
  <c r="BI672" i="1"/>
  <c r="BL671" i="1"/>
  <c r="BI671" i="1"/>
  <c r="BL670" i="1"/>
  <c r="BI670" i="1"/>
  <c r="BL669" i="1"/>
  <c r="BI669" i="1"/>
  <c r="BL668" i="1"/>
  <c r="BI668" i="1"/>
  <c r="BL667" i="1"/>
  <c r="BI667" i="1"/>
  <c r="BL666" i="1"/>
  <c r="BI666" i="1"/>
  <c r="BL665" i="1"/>
  <c r="BI665" i="1"/>
  <c r="BL664" i="1"/>
  <c r="BI664" i="1"/>
  <c r="BL663" i="1"/>
  <c r="BI663" i="1"/>
  <c r="BL662" i="1"/>
  <c r="BI662" i="1"/>
  <c r="BL661" i="1"/>
  <c r="BI661" i="1"/>
  <c r="BL660" i="1"/>
  <c r="BI660" i="1"/>
  <c r="BL659" i="1"/>
  <c r="BI659" i="1"/>
  <c r="BL658" i="1"/>
  <c r="BI658" i="1"/>
  <c r="BL657" i="1"/>
  <c r="BI657" i="1"/>
  <c r="BL656" i="1"/>
  <c r="BI656" i="1"/>
  <c r="BL655" i="1"/>
  <c r="BI655" i="1"/>
  <c r="BL654" i="1"/>
  <c r="BI654" i="1"/>
  <c r="BL653" i="1"/>
  <c r="BI653" i="1"/>
  <c r="BL652" i="1"/>
  <c r="BI652" i="1"/>
  <c r="BL651" i="1"/>
  <c r="BI651" i="1"/>
  <c r="BL650" i="1"/>
  <c r="BI650" i="1"/>
  <c r="BL649" i="1"/>
  <c r="BI649" i="1"/>
  <c r="BL648" i="1"/>
  <c r="BI648" i="1"/>
  <c r="BL647" i="1"/>
  <c r="BI647" i="1"/>
  <c r="BL646" i="1"/>
  <c r="BI646" i="1"/>
  <c r="BL645" i="1"/>
  <c r="BI645" i="1"/>
  <c r="BL644" i="1"/>
  <c r="BI644" i="1"/>
  <c r="BL643" i="1"/>
  <c r="BI643" i="1"/>
  <c r="BL642" i="1"/>
  <c r="BI642" i="1"/>
  <c r="BL641" i="1"/>
  <c r="BI641" i="1"/>
  <c r="BL640" i="1"/>
  <c r="BI640" i="1"/>
  <c r="BL639" i="1"/>
  <c r="BI639" i="1"/>
  <c r="BL638" i="1"/>
  <c r="BI638" i="1"/>
  <c r="BL637" i="1"/>
  <c r="BI637" i="1"/>
  <c r="BL636" i="1"/>
  <c r="BI636" i="1"/>
  <c r="BL635" i="1"/>
  <c r="BI635" i="1"/>
  <c r="BL634" i="1"/>
  <c r="BI634" i="1"/>
  <c r="BL633" i="1"/>
  <c r="BI633" i="1"/>
  <c r="BL632" i="1"/>
  <c r="BI632" i="1"/>
  <c r="BL631" i="1"/>
  <c r="BI631" i="1"/>
  <c r="BL630" i="1"/>
  <c r="BI630" i="1"/>
  <c r="BL629" i="1"/>
  <c r="BI629" i="1"/>
  <c r="BL628" i="1"/>
  <c r="BI628" i="1"/>
  <c r="BL627" i="1"/>
  <c r="BI627" i="1"/>
  <c r="BL626" i="1"/>
  <c r="BI626" i="1"/>
  <c r="BL625" i="1"/>
  <c r="BI625" i="1"/>
  <c r="BL624" i="1"/>
  <c r="BI624" i="1"/>
  <c r="BL623" i="1"/>
  <c r="BI623" i="1"/>
  <c r="BL622" i="1"/>
  <c r="BI622" i="1"/>
  <c r="BL621" i="1"/>
  <c r="BI621" i="1"/>
  <c r="BL620" i="1"/>
  <c r="BI620" i="1"/>
  <c r="BL619" i="1"/>
  <c r="BI619" i="1"/>
  <c r="BL618" i="1"/>
  <c r="BI618" i="1"/>
  <c r="BL617" i="1"/>
  <c r="BI617" i="1"/>
  <c r="BL616" i="1"/>
  <c r="BI616" i="1"/>
  <c r="BL615" i="1"/>
  <c r="BI615" i="1"/>
  <c r="BL614" i="1"/>
  <c r="BI614" i="1"/>
  <c r="BL613" i="1"/>
  <c r="BI613" i="1"/>
  <c r="BL612" i="1"/>
  <c r="BI612" i="1"/>
  <c r="BL611" i="1"/>
  <c r="BI611" i="1"/>
  <c r="BL610" i="1"/>
  <c r="BI610" i="1"/>
  <c r="BL609" i="1"/>
  <c r="BI609" i="1"/>
  <c r="BL608" i="1"/>
  <c r="BI608" i="1"/>
  <c r="BL607" i="1"/>
  <c r="BI607" i="1"/>
  <c r="BL606" i="1"/>
  <c r="BI606" i="1"/>
  <c r="BL605" i="1"/>
  <c r="BI605" i="1"/>
  <c r="BL604" i="1"/>
  <c r="BI604" i="1"/>
  <c r="BL603" i="1"/>
  <c r="BI603" i="1"/>
  <c r="BL602" i="1"/>
  <c r="BI602" i="1"/>
  <c r="BL601" i="1"/>
  <c r="BI601" i="1"/>
  <c r="BL600" i="1"/>
  <c r="BI600" i="1"/>
  <c r="BL599" i="1"/>
  <c r="BI599" i="1"/>
  <c r="BL598" i="1"/>
  <c r="BI598" i="1"/>
  <c r="BL597" i="1"/>
  <c r="BI597" i="1"/>
  <c r="BL596" i="1"/>
  <c r="BI596" i="1"/>
  <c r="BL595" i="1"/>
  <c r="BI595" i="1"/>
  <c r="BL594" i="1"/>
  <c r="BI594" i="1"/>
  <c r="BL593" i="1"/>
  <c r="BI593" i="1"/>
  <c r="BL592" i="1"/>
  <c r="BI592" i="1"/>
  <c r="BL591" i="1"/>
  <c r="BI591" i="1"/>
  <c r="BL590" i="1"/>
  <c r="BI590" i="1"/>
  <c r="BL589" i="1"/>
  <c r="BI589" i="1"/>
  <c r="BL588" i="1"/>
  <c r="BI588" i="1"/>
  <c r="BL587" i="1"/>
  <c r="BI587" i="1"/>
  <c r="BL586" i="1"/>
  <c r="BI586" i="1"/>
  <c r="BL585" i="1"/>
  <c r="BI585" i="1"/>
  <c r="BL584" i="1"/>
  <c r="BI584" i="1"/>
  <c r="BL583" i="1"/>
  <c r="BI583" i="1"/>
  <c r="BL582" i="1"/>
  <c r="BI582" i="1"/>
  <c r="BL581" i="1"/>
  <c r="BI581" i="1"/>
  <c r="BL580" i="1"/>
  <c r="BI580" i="1"/>
  <c r="BL579" i="1"/>
  <c r="BI579" i="1"/>
  <c r="BL578" i="1"/>
  <c r="BI578" i="1"/>
  <c r="BL577" i="1"/>
  <c r="BI577" i="1"/>
  <c r="BL576" i="1"/>
  <c r="BI576" i="1"/>
  <c r="BL575" i="1"/>
  <c r="BI575" i="1"/>
  <c r="BL574" i="1"/>
  <c r="BI574" i="1"/>
  <c r="BL573" i="1"/>
  <c r="BI573" i="1"/>
  <c r="BL572" i="1"/>
  <c r="BI572" i="1"/>
  <c r="BL571" i="1"/>
  <c r="BI571" i="1"/>
  <c r="BL570" i="1"/>
  <c r="BI570" i="1"/>
  <c r="BL569" i="1"/>
  <c r="BI569" i="1"/>
  <c r="BL568" i="1"/>
  <c r="BI568" i="1"/>
  <c r="BL567" i="1"/>
  <c r="BI567" i="1"/>
  <c r="BL566" i="1"/>
  <c r="BI566" i="1"/>
  <c r="BL565" i="1"/>
  <c r="BI565" i="1"/>
  <c r="BL564" i="1"/>
  <c r="BI564" i="1"/>
  <c r="BL563" i="1"/>
  <c r="BI563" i="1"/>
  <c r="BL562" i="1"/>
  <c r="BI562" i="1"/>
  <c r="BL561" i="1"/>
  <c r="BI561" i="1"/>
  <c r="BL560" i="1"/>
  <c r="BI560" i="1"/>
  <c r="BL559" i="1"/>
  <c r="BI559" i="1"/>
  <c r="BL558" i="1"/>
  <c r="BI558" i="1"/>
  <c r="BL557" i="1"/>
  <c r="BI557" i="1"/>
  <c r="BL556" i="1"/>
  <c r="BI556" i="1"/>
  <c r="BL555" i="1"/>
  <c r="BI555" i="1"/>
  <c r="BL554" i="1"/>
  <c r="BI554" i="1"/>
  <c r="BL553" i="1"/>
  <c r="BI553" i="1"/>
  <c r="BL552" i="1"/>
  <c r="BI552" i="1"/>
  <c r="BL551" i="1"/>
  <c r="BI551" i="1"/>
  <c r="BL550" i="1"/>
  <c r="BI550" i="1"/>
  <c r="BL549" i="1"/>
  <c r="BI549" i="1"/>
  <c r="BL548" i="1"/>
  <c r="BI548" i="1"/>
  <c r="BL547" i="1"/>
  <c r="BI547" i="1"/>
  <c r="BL546" i="1"/>
  <c r="BI546" i="1"/>
  <c r="BL545" i="1"/>
  <c r="BI545" i="1"/>
  <c r="BL544" i="1"/>
  <c r="BI544" i="1"/>
  <c r="BL543" i="1"/>
  <c r="BI543" i="1"/>
  <c r="BL542" i="1"/>
  <c r="BI542" i="1"/>
  <c r="BL541" i="1"/>
  <c r="BI541" i="1"/>
  <c r="BL540" i="1"/>
  <c r="BI540" i="1"/>
  <c r="BL539" i="1"/>
  <c r="BI539" i="1"/>
  <c r="BL538" i="1"/>
  <c r="BI538" i="1"/>
  <c r="BL537" i="1"/>
  <c r="BI537" i="1"/>
  <c r="BL536" i="1"/>
  <c r="BI536" i="1"/>
  <c r="BL535" i="1"/>
  <c r="BI535" i="1"/>
  <c r="BL534" i="1"/>
  <c r="BI534" i="1"/>
  <c r="BL533" i="1"/>
  <c r="BI533" i="1"/>
  <c r="BL532" i="1"/>
  <c r="BI532" i="1"/>
  <c r="BL531" i="1"/>
  <c r="BI531" i="1"/>
  <c r="BL530" i="1"/>
  <c r="BI530" i="1"/>
  <c r="BL529" i="1"/>
  <c r="BI529" i="1"/>
  <c r="BL528" i="1"/>
  <c r="BI528" i="1"/>
  <c r="BL527" i="1"/>
  <c r="BI527" i="1"/>
  <c r="BL526" i="1"/>
  <c r="BI526" i="1"/>
  <c r="BL525" i="1"/>
  <c r="BI525" i="1"/>
  <c r="BL524" i="1"/>
  <c r="BI524" i="1"/>
  <c r="BL523" i="1"/>
  <c r="BI523" i="1"/>
  <c r="BL522" i="1"/>
  <c r="BI522" i="1"/>
  <c r="BL521" i="1"/>
  <c r="BI521" i="1"/>
  <c r="BL520" i="1"/>
  <c r="BI520" i="1"/>
  <c r="BL519" i="1"/>
  <c r="BI519" i="1"/>
  <c r="BL518" i="1"/>
  <c r="BI518" i="1"/>
  <c r="BL517" i="1"/>
  <c r="BI517" i="1"/>
  <c r="BL516" i="1"/>
  <c r="BI516" i="1"/>
  <c r="BL515" i="1"/>
  <c r="BI515" i="1"/>
  <c r="BL514" i="1"/>
  <c r="BI514" i="1"/>
  <c r="BL513" i="1"/>
  <c r="BI513" i="1"/>
  <c r="BL512" i="1"/>
  <c r="BI512" i="1"/>
  <c r="BL511" i="1"/>
  <c r="BI511" i="1"/>
  <c r="BL510" i="1"/>
  <c r="BI510" i="1"/>
  <c r="BL509" i="1"/>
  <c r="BI509" i="1"/>
  <c r="BL508" i="1"/>
  <c r="BI508" i="1"/>
  <c r="BL507" i="1"/>
  <c r="BI507" i="1"/>
  <c r="BL506" i="1"/>
  <c r="BI506" i="1"/>
  <c r="BL505" i="1"/>
  <c r="BI505" i="1"/>
  <c r="BL504" i="1"/>
  <c r="BI504" i="1"/>
  <c r="BL503" i="1"/>
  <c r="BI503" i="1"/>
  <c r="BL502" i="1"/>
  <c r="BI502" i="1"/>
  <c r="BL501" i="1"/>
  <c r="BI501" i="1"/>
  <c r="BL500" i="1"/>
  <c r="BI500" i="1"/>
  <c r="BL499" i="1"/>
  <c r="BI499" i="1"/>
  <c r="BL498" i="1"/>
  <c r="BI498" i="1"/>
  <c r="BL497" i="1"/>
  <c r="BI497" i="1"/>
  <c r="BL496" i="1"/>
  <c r="BI496" i="1"/>
  <c r="BL495" i="1"/>
  <c r="BI495" i="1"/>
  <c r="BL494" i="1"/>
  <c r="BI494" i="1"/>
  <c r="BL493" i="1"/>
  <c r="BI493" i="1"/>
  <c r="BL492" i="1"/>
  <c r="BI492" i="1"/>
  <c r="BL491" i="1"/>
  <c r="BI491" i="1"/>
  <c r="BL490" i="1"/>
  <c r="BI490" i="1"/>
  <c r="BL489" i="1"/>
  <c r="BI489" i="1"/>
  <c r="BL488" i="1"/>
  <c r="BI488" i="1"/>
  <c r="BL487" i="1"/>
  <c r="BI487" i="1"/>
  <c r="BL486" i="1"/>
  <c r="BI486" i="1"/>
  <c r="BL485" i="1"/>
  <c r="BI485" i="1"/>
  <c r="BL484" i="1"/>
  <c r="BI484" i="1"/>
  <c r="BL483" i="1"/>
  <c r="BI483" i="1"/>
  <c r="BL482" i="1"/>
  <c r="BI482" i="1"/>
  <c r="BL481" i="1"/>
  <c r="BI481" i="1"/>
  <c r="BL480" i="1"/>
  <c r="BI480" i="1"/>
  <c r="BL479" i="1"/>
  <c r="BI479" i="1"/>
  <c r="BL478" i="1"/>
  <c r="BI478" i="1"/>
  <c r="BL477" i="1"/>
  <c r="BI477" i="1"/>
  <c r="BL476" i="1"/>
  <c r="BI476" i="1"/>
  <c r="BL475" i="1"/>
  <c r="BI475" i="1"/>
  <c r="BL474" i="1"/>
  <c r="BI474" i="1"/>
  <c r="BL473" i="1"/>
  <c r="BI473" i="1"/>
  <c r="BL472" i="1"/>
  <c r="BI472" i="1"/>
  <c r="BL471" i="1"/>
  <c r="BI471" i="1"/>
  <c r="BL470" i="1"/>
  <c r="BI470" i="1"/>
  <c r="BL469" i="1"/>
  <c r="BI469" i="1"/>
  <c r="BL468" i="1"/>
  <c r="BI468" i="1"/>
  <c r="BL467" i="1"/>
  <c r="BI467" i="1"/>
  <c r="BL466" i="1"/>
  <c r="BI466" i="1"/>
  <c r="BL465" i="1"/>
  <c r="BI465" i="1"/>
  <c r="BL464" i="1"/>
  <c r="BI464" i="1"/>
  <c r="BL463" i="1"/>
  <c r="BI463" i="1"/>
  <c r="BL462" i="1"/>
  <c r="BI462" i="1"/>
  <c r="BL461" i="1"/>
  <c r="BI461" i="1"/>
  <c r="BL460" i="1"/>
  <c r="BI460" i="1"/>
  <c r="BL459" i="1"/>
  <c r="BI459" i="1"/>
  <c r="BL458" i="1"/>
  <c r="BI458" i="1"/>
  <c r="BL457" i="1"/>
  <c r="BI457" i="1"/>
  <c r="BL456" i="1"/>
  <c r="BI456" i="1"/>
  <c r="BL455" i="1"/>
  <c r="BI455" i="1"/>
  <c r="BL454" i="1"/>
  <c r="BI454" i="1"/>
  <c r="BL453" i="1"/>
  <c r="BI453" i="1"/>
  <c r="BL452" i="1"/>
  <c r="BI452" i="1"/>
  <c r="BL451" i="1"/>
  <c r="BI451" i="1"/>
  <c r="BL450" i="1"/>
  <c r="BI450" i="1"/>
  <c r="BL449" i="1"/>
  <c r="BI449" i="1"/>
  <c r="BL448" i="1"/>
  <c r="BI448" i="1"/>
  <c r="BL447" i="1"/>
  <c r="BI447" i="1"/>
  <c r="BL446" i="1"/>
  <c r="BI446" i="1"/>
  <c r="BL445" i="1"/>
  <c r="BI445" i="1"/>
  <c r="BL444" i="1"/>
  <c r="BI444" i="1"/>
  <c r="BL443" i="1"/>
  <c r="BI443" i="1"/>
  <c r="BL442" i="1"/>
  <c r="BI442" i="1"/>
  <c r="BL441" i="1"/>
  <c r="BI441" i="1"/>
  <c r="BL440" i="1"/>
  <c r="BI440" i="1"/>
  <c r="BL439" i="1"/>
  <c r="BI439" i="1"/>
  <c r="BL438" i="1"/>
  <c r="BI438" i="1"/>
  <c r="BL437" i="1"/>
  <c r="BI437" i="1"/>
  <c r="BL436" i="1"/>
  <c r="BI436" i="1"/>
  <c r="BL435" i="1"/>
  <c r="BI435" i="1"/>
  <c r="BL434" i="1"/>
  <c r="BI434" i="1"/>
  <c r="BL433" i="1"/>
  <c r="BI433" i="1"/>
  <c r="BL432" i="1"/>
  <c r="BI432" i="1"/>
  <c r="BL431" i="1"/>
  <c r="BI431" i="1"/>
  <c r="BL430" i="1"/>
  <c r="BI430" i="1"/>
  <c r="BL429" i="1"/>
  <c r="BI429" i="1"/>
  <c r="BL428" i="1"/>
  <c r="BI428" i="1"/>
  <c r="BL427" i="1"/>
  <c r="BI427" i="1"/>
  <c r="BL426" i="1"/>
  <c r="BI426" i="1"/>
  <c r="BL425" i="1"/>
  <c r="BI425" i="1"/>
  <c r="BL424" i="1"/>
  <c r="BI424" i="1"/>
  <c r="BL423" i="1"/>
  <c r="BI423" i="1"/>
  <c r="BL422" i="1"/>
  <c r="BI422" i="1"/>
  <c r="BL421" i="1"/>
  <c r="BI421" i="1"/>
  <c r="BL420" i="1"/>
  <c r="BI420" i="1"/>
  <c r="BL419" i="1"/>
  <c r="BI419" i="1"/>
  <c r="BL418" i="1"/>
  <c r="BI418" i="1"/>
  <c r="BL417" i="1"/>
  <c r="BI417" i="1"/>
  <c r="BL416" i="1"/>
  <c r="BI416" i="1"/>
  <c r="BL415" i="1"/>
  <c r="BI415" i="1"/>
  <c r="BL414" i="1"/>
  <c r="BI414" i="1"/>
  <c r="BL413" i="1"/>
  <c r="BI413" i="1"/>
  <c r="BL412" i="1"/>
  <c r="BI412" i="1"/>
  <c r="BL411" i="1"/>
  <c r="BI411" i="1"/>
  <c r="BL410" i="1"/>
  <c r="BI410" i="1"/>
  <c r="BL409" i="1"/>
  <c r="BI409" i="1"/>
  <c r="BL408" i="1"/>
  <c r="BI408" i="1"/>
  <c r="BL407" i="1"/>
  <c r="BI407" i="1"/>
  <c r="BL406" i="1"/>
  <c r="BI406" i="1"/>
  <c r="BL405" i="1"/>
  <c r="BI405" i="1"/>
  <c r="BL404" i="1"/>
  <c r="BI404" i="1"/>
  <c r="BL403" i="1"/>
  <c r="BI403" i="1"/>
  <c r="BL402" i="1"/>
  <c r="BI402" i="1"/>
  <c r="BL401" i="1"/>
  <c r="BI401" i="1"/>
  <c r="BL400" i="1"/>
  <c r="BI400" i="1"/>
  <c r="BL399" i="1"/>
  <c r="BI399" i="1"/>
  <c r="BL398" i="1"/>
  <c r="BI398" i="1"/>
  <c r="BL397" i="1"/>
  <c r="BI397" i="1"/>
  <c r="BL396" i="1"/>
  <c r="BI396" i="1"/>
  <c r="BL395" i="1"/>
  <c r="BI395" i="1"/>
  <c r="BL394" i="1"/>
  <c r="BI394" i="1"/>
  <c r="BL393" i="1"/>
  <c r="BI393" i="1"/>
  <c r="BL392" i="1"/>
  <c r="BI392" i="1"/>
  <c r="BL391" i="1"/>
  <c r="BI391" i="1"/>
  <c r="BL390" i="1"/>
  <c r="BI390" i="1"/>
  <c r="BL389" i="1"/>
  <c r="BI389" i="1"/>
  <c r="BL388" i="1"/>
  <c r="BI388" i="1"/>
  <c r="BL387" i="1"/>
  <c r="BI387" i="1"/>
  <c r="BL386" i="1"/>
  <c r="BI386" i="1"/>
  <c r="BL385" i="1"/>
  <c r="BI385" i="1"/>
  <c r="BL384" i="1"/>
  <c r="BI384" i="1"/>
  <c r="BL383" i="1"/>
  <c r="BI383" i="1"/>
  <c r="BL382" i="1"/>
  <c r="BI382" i="1"/>
  <c r="BL381" i="1"/>
  <c r="BI381" i="1"/>
  <c r="BL380" i="1"/>
  <c r="BI380" i="1"/>
  <c r="BL379" i="1"/>
  <c r="BI379" i="1"/>
  <c r="BL378" i="1"/>
  <c r="BI378" i="1"/>
  <c r="BL377" i="1"/>
  <c r="BI377" i="1"/>
  <c r="BL376" i="1"/>
  <c r="BI376" i="1"/>
  <c r="BL375" i="1"/>
  <c r="BI375" i="1"/>
  <c r="BL374" i="1"/>
  <c r="BI374" i="1"/>
  <c r="BL373" i="1"/>
  <c r="BI373" i="1"/>
  <c r="BL372" i="1"/>
  <c r="BI372" i="1"/>
  <c r="BL371" i="1"/>
  <c r="BI371" i="1"/>
  <c r="BL370" i="1"/>
  <c r="BI370" i="1"/>
  <c r="BL369" i="1"/>
  <c r="BI369" i="1"/>
  <c r="BL368" i="1"/>
  <c r="BI368" i="1"/>
  <c r="BL367" i="1"/>
  <c r="BI367" i="1"/>
  <c r="BL366" i="1"/>
  <c r="BI366" i="1"/>
  <c r="BL365" i="1"/>
  <c r="BI365" i="1"/>
  <c r="BL364" i="1"/>
  <c r="BI364" i="1"/>
  <c r="BL363" i="1"/>
  <c r="BI363" i="1"/>
  <c r="BL362" i="1"/>
  <c r="BI362" i="1"/>
  <c r="BL361" i="1"/>
  <c r="BI361" i="1"/>
  <c r="BL360" i="1"/>
  <c r="BI360" i="1"/>
  <c r="BL359" i="1"/>
  <c r="BI359" i="1"/>
  <c r="BL358" i="1"/>
  <c r="BI358" i="1"/>
  <c r="BL357" i="1"/>
  <c r="BI357" i="1"/>
  <c r="BL356" i="1"/>
  <c r="BI356" i="1"/>
  <c r="BL355" i="1"/>
  <c r="BI355" i="1"/>
  <c r="BL354" i="1"/>
  <c r="BI354" i="1"/>
  <c r="BL353" i="1"/>
  <c r="BI353" i="1"/>
  <c r="BL352" i="1"/>
  <c r="BI352" i="1"/>
  <c r="BL351" i="1"/>
  <c r="BI351" i="1"/>
  <c r="BL350" i="1"/>
  <c r="BI350" i="1"/>
  <c r="BL349" i="1"/>
  <c r="BI349" i="1"/>
  <c r="BL348" i="1"/>
  <c r="BI348" i="1"/>
  <c r="BL347" i="1"/>
  <c r="BI347" i="1"/>
  <c r="BL346" i="1"/>
  <c r="BI346" i="1"/>
  <c r="BL345" i="1"/>
  <c r="BI345" i="1"/>
  <c r="BL344" i="1"/>
  <c r="BI344" i="1"/>
  <c r="BL343" i="1"/>
  <c r="BI343" i="1"/>
  <c r="BL342" i="1"/>
  <c r="BI342" i="1"/>
  <c r="BL341" i="1"/>
  <c r="BI341" i="1"/>
  <c r="BL340" i="1"/>
  <c r="BI340" i="1"/>
  <c r="BL339" i="1"/>
  <c r="BI339" i="1"/>
  <c r="BL338" i="1"/>
  <c r="BI338" i="1"/>
  <c r="BL337" i="1"/>
  <c r="BI337" i="1"/>
  <c r="BL336" i="1"/>
  <c r="BI336" i="1"/>
  <c r="BL335" i="1"/>
  <c r="BI335" i="1"/>
  <c r="BL334" i="1"/>
  <c r="BI334" i="1"/>
  <c r="BL333" i="1"/>
  <c r="BI333" i="1"/>
  <c r="BL332" i="1"/>
  <c r="BI332" i="1"/>
  <c r="BL331" i="1"/>
  <c r="BI331" i="1"/>
  <c r="BL330" i="1"/>
  <c r="BI330" i="1"/>
  <c r="BL329" i="1"/>
  <c r="BI329" i="1"/>
  <c r="BL328" i="1"/>
  <c r="BI328" i="1"/>
  <c r="BL327" i="1"/>
  <c r="BI327" i="1"/>
  <c r="BL326" i="1"/>
  <c r="BI326" i="1"/>
  <c r="BL325" i="1"/>
  <c r="BI325" i="1"/>
  <c r="BL324" i="1"/>
  <c r="BI324" i="1"/>
  <c r="BL323" i="1"/>
  <c r="BI323" i="1"/>
  <c r="BL322" i="1"/>
  <c r="BI322" i="1"/>
  <c r="BL321" i="1"/>
  <c r="BI321" i="1"/>
  <c r="BL320" i="1"/>
  <c r="BI320" i="1"/>
  <c r="BL319" i="1"/>
  <c r="BI319" i="1"/>
  <c r="BL318" i="1"/>
  <c r="BI318" i="1"/>
  <c r="BL317" i="1"/>
  <c r="BI317" i="1"/>
  <c r="BL316" i="1"/>
  <c r="BI316" i="1"/>
  <c r="BL315" i="1"/>
  <c r="BI315" i="1"/>
  <c r="BL314" i="1"/>
  <c r="BI314" i="1"/>
  <c r="BL313" i="1"/>
  <c r="BI313" i="1"/>
  <c r="BL312" i="1"/>
  <c r="BI312" i="1"/>
  <c r="BL311" i="1"/>
  <c r="BI311" i="1"/>
  <c r="BL310" i="1"/>
  <c r="BI310" i="1"/>
  <c r="BL309" i="1"/>
  <c r="BI309" i="1"/>
  <c r="BL308" i="1"/>
  <c r="BI308" i="1"/>
  <c r="BL307" i="1"/>
  <c r="BI307" i="1"/>
  <c r="BL306" i="1"/>
  <c r="BI306" i="1"/>
  <c r="BL305" i="1"/>
  <c r="BI305" i="1"/>
  <c r="BL304" i="1"/>
  <c r="BI304" i="1"/>
  <c r="BL303" i="1"/>
  <c r="BI303" i="1"/>
  <c r="BL302" i="1"/>
  <c r="BI302" i="1"/>
  <c r="BL301" i="1"/>
  <c r="BI301" i="1"/>
  <c r="BL300" i="1"/>
  <c r="BI300" i="1"/>
  <c r="BL299" i="1"/>
  <c r="BI299" i="1"/>
  <c r="BL298" i="1"/>
  <c r="BI298" i="1"/>
  <c r="BL297" i="1"/>
  <c r="BI297" i="1"/>
  <c r="BL296" i="1"/>
  <c r="BI296" i="1"/>
  <c r="BL295" i="1"/>
  <c r="BI295" i="1"/>
  <c r="BL294" i="1"/>
  <c r="BI294" i="1"/>
  <c r="BL293" i="1"/>
  <c r="BI293" i="1"/>
  <c r="BL292" i="1"/>
  <c r="BI292" i="1"/>
  <c r="BL291" i="1"/>
  <c r="BI291" i="1"/>
  <c r="BL290" i="1"/>
  <c r="BI290" i="1"/>
  <c r="BL289" i="1"/>
  <c r="BI289" i="1"/>
  <c r="BL288" i="1"/>
  <c r="BI288" i="1"/>
  <c r="BL287" i="1"/>
  <c r="BI287" i="1"/>
  <c r="BL286" i="1"/>
  <c r="BI286" i="1"/>
  <c r="BL285" i="1"/>
  <c r="BI285" i="1"/>
  <c r="BL284" i="1"/>
  <c r="BI284" i="1"/>
  <c r="BL283" i="1"/>
  <c r="BI283" i="1"/>
  <c r="BL282" i="1"/>
  <c r="BI282" i="1"/>
  <c r="BL281" i="1"/>
  <c r="BI281" i="1"/>
  <c r="BL280" i="1"/>
  <c r="BI280" i="1"/>
  <c r="BL279" i="1"/>
  <c r="BI279" i="1"/>
  <c r="BL278" i="1"/>
  <c r="BI278" i="1"/>
  <c r="BL277" i="1"/>
  <c r="BI277" i="1"/>
  <c r="BL276" i="1"/>
  <c r="BI276" i="1"/>
  <c r="BL275" i="1"/>
  <c r="BI275" i="1"/>
  <c r="BL274" i="1"/>
  <c r="BI274" i="1"/>
  <c r="BL273" i="1"/>
  <c r="BI273" i="1"/>
  <c r="BL272" i="1"/>
  <c r="BI272" i="1"/>
  <c r="BL271" i="1"/>
  <c r="BI271" i="1"/>
  <c r="BL270" i="1"/>
  <c r="BI270" i="1"/>
  <c r="BL269" i="1"/>
  <c r="BI269" i="1"/>
  <c r="BL268" i="1"/>
  <c r="BI268" i="1"/>
  <c r="BL267" i="1"/>
  <c r="BI267" i="1"/>
  <c r="BL266" i="1"/>
  <c r="BI266" i="1"/>
  <c r="BL265" i="1"/>
  <c r="BI265" i="1"/>
  <c r="BL264" i="1"/>
  <c r="BI264" i="1"/>
  <c r="BL263" i="1"/>
  <c r="BI263" i="1"/>
  <c r="BL262" i="1"/>
  <c r="BI262" i="1"/>
  <c r="BL261" i="1"/>
  <c r="BI261" i="1"/>
  <c r="BL260" i="1"/>
  <c r="BI260" i="1"/>
  <c r="BL259" i="1"/>
  <c r="BI259" i="1"/>
  <c r="BL258" i="1"/>
  <c r="BI258" i="1"/>
  <c r="BL257" i="1"/>
  <c r="BI257" i="1"/>
  <c r="BL256" i="1"/>
  <c r="BI256" i="1"/>
  <c r="BL255" i="1"/>
  <c r="BI255" i="1"/>
  <c r="BL254" i="1"/>
  <c r="BI254" i="1"/>
  <c r="BL253" i="1"/>
  <c r="BI253" i="1"/>
  <c r="BL252" i="1"/>
  <c r="BI252" i="1"/>
  <c r="BL251" i="1"/>
  <c r="BI251" i="1"/>
  <c r="BL250" i="1"/>
  <c r="BI250" i="1"/>
  <c r="BL249" i="1"/>
  <c r="BI249" i="1"/>
  <c r="BL248" i="1"/>
  <c r="BI248" i="1"/>
  <c r="BL247" i="1"/>
  <c r="BI247" i="1"/>
  <c r="BL246" i="1"/>
  <c r="BI246" i="1"/>
  <c r="BL245" i="1"/>
  <c r="BI245" i="1"/>
  <c r="BL244" i="1"/>
  <c r="BI244" i="1"/>
  <c r="BL243" i="1"/>
  <c r="BI243" i="1"/>
  <c r="BL242" i="1"/>
  <c r="BI242" i="1"/>
  <c r="BL241" i="1"/>
  <c r="BI241" i="1"/>
  <c r="BL240" i="1"/>
  <c r="BI240" i="1"/>
  <c r="BL239" i="1"/>
  <c r="BI239" i="1"/>
  <c r="BL238" i="1"/>
  <c r="BI238" i="1"/>
  <c r="BL237" i="1"/>
  <c r="BI237" i="1"/>
  <c r="BL236" i="1"/>
  <c r="BI236" i="1"/>
  <c r="BL235" i="1"/>
  <c r="BI235" i="1"/>
  <c r="BL234" i="1"/>
  <c r="BI234" i="1"/>
  <c r="BL233" i="1"/>
  <c r="BI233" i="1"/>
  <c r="BL232" i="1"/>
  <c r="BI232" i="1"/>
  <c r="BL231" i="1"/>
  <c r="BI231" i="1"/>
  <c r="BL230" i="1"/>
  <c r="BI230" i="1"/>
  <c r="BL229" i="1"/>
  <c r="BI229" i="1"/>
  <c r="BL228" i="1"/>
  <c r="BI228" i="1"/>
  <c r="BL227" i="1"/>
  <c r="BI227" i="1"/>
  <c r="BL226" i="1"/>
  <c r="BI226" i="1"/>
  <c r="BL225" i="1"/>
  <c r="BI225" i="1"/>
  <c r="BL224" i="1"/>
  <c r="BI224" i="1"/>
  <c r="BL223" i="1"/>
  <c r="BI223" i="1"/>
  <c r="BL222" i="1"/>
  <c r="BI222" i="1"/>
  <c r="BL221" i="1"/>
  <c r="BI221" i="1"/>
  <c r="BL220" i="1"/>
  <c r="BI220" i="1"/>
  <c r="BL219" i="1"/>
  <c r="BI219" i="1"/>
  <c r="BL218" i="1"/>
  <c r="BI218" i="1"/>
  <c r="BL217" i="1"/>
  <c r="BI217" i="1"/>
  <c r="BL216" i="1"/>
  <c r="BI216" i="1"/>
  <c r="BL215" i="1"/>
  <c r="BI215" i="1"/>
  <c r="BL214" i="1"/>
  <c r="BI214" i="1"/>
  <c r="BL213" i="1"/>
  <c r="BI213" i="1"/>
  <c r="BL212" i="1"/>
  <c r="BI212" i="1"/>
  <c r="BL211" i="1"/>
  <c r="BI211" i="1"/>
  <c r="BL210" i="1"/>
  <c r="BI210" i="1"/>
  <c r="BL209" i="1"/>
  <c r="BI209" i="1"/>
  <c r="BL208" i="1"/>
  <c r="BI208" i="1"/>
  <c r="BL207" i="1"/>
  <c r="BI207" i="1"/>
  <c r="BL206" i="1"/>
  <c r="BI206" i="1"/>
  <c r="BL205" i="1"/>
  <c r="BI205" i="1"/>
  <c r="BL204" i="1"/>
  <c r="BI204" i="1"/>
  <c r="BL203" i="1"/>
  <c r="BI203" i="1"/>
  <c r="BL202" i="1"/>
  <c r="BI202" i="1"/>
  <c r="BL201" i="1"/>
  <c r="BI201" i="1"/>
  <c r="BL200" i="1"/>
  <c r="BI200" i="1"/>
  <c r="BL199" i="1"/>
  <c r="BI199" i="1"/>
  <c r="BL198" i="1"/>
  <c r="BI198" i="1"/>
  <c r="BL197" i="1"/>
  <c r="BI197" i="1"/>
  <c r="BL196" i="1"/>
  <c r="BI196" i="1"/>
  <c r="BL195" i="1"/>
  <c r="BI195" i="1"/>
  <c r="BL194" i="1"/>
  <c r="BI194" i="1"/>
  <c r="BL193" i="1"/>
  <c r="BI193" i="1"/>
  <c r="BL192" i="1"/>
  <c r="BI192" i="1"/>
  <c r="BL191" i="1"/>
  <c r="BI191" i="1"/>
  <c r="BL190" i="1"/>
  <c r="BI190" i="1"/>
  <c r="BL189" i="1"/>
  <c r="BI189" i="1"/>
  <c r="BL188" i="1"/>
  <c r="BI188" i="1"/>
  <c r="BL187" i="1"/>
  <c r="BI187" i="1"/>
  <c r="BL186" i="1"/>
  <c r="BI186" i="1"/>
  <c r="BL185" i="1"/>
  <c r="BI185" i="1"/>
  <c r="BL184" i="1"/>
  <c r="BI184" i="1"/>
  <c r="BL183" i="1"/>
  <c r="BI183" i="1"/>
  <c r="BL182" i="1"/>
  <c r="BI182" i="1"/>
  <c r="BL181" i="1"/>
  <c r="BI181" i="1"/>
  <c r="BL180" i="1"/>
  <c r="BI180" i="1"/>
  <c r="BL179" i="1"/>
  <c r="BI179" i="1"/>
  <c r="BL178" i="1"/>
  <c r="BI178" i="1"/>
  <c r="BL177" i="1"/>
  <c r="BI177" i="1"/>
  <c r="BL176" i="1"/>
  <c r="BI176" i="1"/>
  <c r="BL175" i="1"/>
  <c r="BI175" i="1"/>
  <c r="BL174" i="1"/>
  <c r="BI174" i="1"/>
  <c r="BL173" i="1"/>
  <c r="BI173" i="1"/>
  <c r="BL172" i="1"/>
  <c r="BI172" i="1"/>
  <c r="BL171" i="1"/>
  <c r="BI171" i="1"/>
  <c r="BL170" i="1"/>
  <c r="BI170" i="1"/>
  <c r="BL169" i="1"/>
  <c r="BI169" i="1"/>
  <c r="BL168" i="1"/>
  <c r="BI168" i="1"/>
  <c r="BL167" i="1"/>
  <c r="BI167" i="1"/>
  <c r="BL166" i="1"/>
  <c r="BI166" i="1"/>
  <c r="BL165" i="1"/>
  <c r="BI165" i="1"/>
  <c r="BL164" i="1"/>
  <c r="BI164" i="1"/>
  <c r="BL163" i="1"/>
  <c r="BI163" i="1"/>
  <c r="BL162" i="1"/>
  <c r="BI162" i="1"/>
  <c r="BL161" i="1"/>
  <c r="BI161" i="1"/>
  <c r="BL160" i="1"/>
  <c r="BI160" i="1"/>
  <c r="BL159" i="1"/>
  <c r="BI159" i="1"/>
  <c r="BL158" i="1"/>
  <c r="BI158" i="1"/>
  <c r="BL157" i="1"/>
  <c r="BI157" i="1"/>
  <c r="BL156" i="1"/>
  <c r="BI156" i="1"/>
  <c r="BL155" i="1"/>
  <c r="BI155" i="1"/>
  <c r="BL154" i="1"/>
  <c r="BI154" i="1"/>
  <c r="BL153" i="1"/>
  <c r="BI153" i="1"/>
  <c r="BL152" i="1"/>
  <c r="BI152" i="1"/>
  <c r="BL151" i="1"/>
  <c r="BI151" i="1"/>
  <c r="BL150" i="1"/>
  <c r="BI150" i="1"/>
  <c r="BL149" i="1"/>
  <c r="BI149" i="1"/>
  <c r="BL148" i="1"/>
  <c r="BI148" i="1"/>
  <c r="BL147" i="1"/>
  <c r="BI147" i="1"/>
  <c r="BL146" i="1"/>
  <c r="BI146" i="1"/>
  <c r="BL145" i="1"/>
  <c r="BI145" i="1"/>
  <c r="BL144" i="1"/>
  <c r="BI144" i="1"/>
  <c r="BL143" i="1"/>
  <c r="BI143" i="1"/>
  <c r="BL142" i="1"/>
  <c r="BI142" i="1"/>
  <c r="BL141" i="1"/>
  <c r="BI141" i="1"/>
  <c r="BL140" i="1"/>
  <c r="BI140" i="1"/>
  <c r="BL139" i="1"/>
  <c r="BI139" i="1"/>
  <c r="BL138" i="1"/>
  <c r="BI138" i="1"/>
  <c r="BL137" i="1"/>
  <c r="BI137" i="1"/>
  <c r="BL136" i="1"/>
  <c r="BI136" i="1"/>
  <c r="BL135" i="1"/>
  <c r="BI135" i="1"/>
  <c r="BL134" i="1"/>
  <c r="BI134" i="1"/>
  <c r="BL133" i="1"/>
  <c r="BI133" i="1"/>
  <c r="BL132" i="1"/>
  <c r="BI132" i="1"/>
  <c r="BL131" i="1"/>
  <c r="BI131" i="1"/>
  <c r="BL130" i="1"/>
  <c r="BI130" i="1"/>
  <c r="BL129" i="1"/>
  <c r="BI129" i="1"/>
  <c r="BL128" i="1"/>
  <c r="BI128" i="1"/>
  <c r="BL127" i="1"/>
  <c r="BI127" i="1"/>
  <c r="BL126" i="1"/>
  <c r="BI126" i="1"/>
  <c r="BL125" i="1"/>
  <c r="BI125" i="1"/>
  <c r="BL124" i="1"/>
  <c r="BI124" i="1"/>
  <c r="BL123" i="1"/>
  <c r="BI123" i="1"/>
  <c r="BL122" i="1"/>
  <c r="BI122" i="1"/>
  <c r="BL121" i="1"/>
  <c r="BI121" i="1"/>
  <c r="BL120" i="1"/>
  <c r="BI120" i="1"/>
  <c r="BL119" i="1"/>
  <c r="BI119" i="1"/>
  <c r="BL118" i="1"/>
  <c r="BI118" i="1"/>
  <c r="BL117" i="1"/>
  <c r="BI117" i="1"/>
  <c r="BL116" i="1"/>
  <c r="BI116" i="1"/>
  <c r="BL115" i="1"/>
  <c r="BI115" i="1"/>
  <c r="BL114" i="1"/>
  <c r="BI114" i="1"/>
  <c r="BL113" i="1"/>
  <c r="BI113" i="1"/>
  <c r="BL112" i="1"/>
  <c r="BI112" i="1"/>
  <c r="BL111" i="1"/>
  <c r="BI111" i="1"/>
  <c r="BL110" i="1"/>
  <c r="BI110" i="1"/>
  <c r="BL109" i="1"/>
  <c r="BI109" i="1"/>
  <c r="BL108" i="1"/>
  <c r="BI108" i="1"/>
  <c r="BL107" i="1"/>
  <c r="BI107" i="1"/>
  <c r="BL106" i="1"/>
  <c r="BI106" i="1"/>
  <c r="BL105" i="1"/>
  <c r="BI105" i="1"/>
  <c r="BL104" i="1"/>
  <c r="BI104" i="1"/>
  <c r="BL103" i="1"/>
  <c r="BI103" i="1"/>
  <c r="BL102" i="1"/>
  <c r="BI102" i="1"/>
  <c r="BL101" i="1"/>
  <c r="BI101" i="1"/>
  <c r="BL100" i="1"/>
  <c r="BI100" i="1"/>
  <c r="BL99" i="1"/>
  <c r="BI99" i="1"/>
  <c r="BL98" i="1"/>
  <c r="BI98" i="1"/>
  <c r="BL97" i="1"/>
  <c r="BI97" i="1"/>
  <c r="BL96" i="1"/>
  <c r="BI96" i="1"/>
  <c r="BL95" i="1"/>
  <c r="BI95" i="1"/>
  <c r="BL94" i="1"/>
  <c r="BI94" i="1"/>
  <c r="BL93" i="1"/>
  <c r="BI93" i="1"/>
  <c r="BL92" i="1"/>
  <c r="BI92" i="1"/>
  <c r="BL91" i="1"/>
  <c r="BI91" i="1"/>
  <c r="BL90" i="1"/>
  <c r="BI90" i="1"/>
  <c r="BL89" i="1"/>
  <c r="BI89" i="1"/>
  <c r="BL88" i="1"/>
  <c r="BI88" i="1"/>
  <c r="BL87" i="1"/>
  <c r="BI87" i="1"/>
  <c r="BL86" i="1"/>
  <c r="BI86" i="1"/>
  <c r="BL85" i="1"/>
  <c r="BI85" i="1"/>
  <c r="BL84" i="1"/>
  <c r="BI84" i="1"/>
  <c r="BL83" i="1"/>
  <c r="BI83" i="1"/>
  <c r="BL82" i="1"/>
  <c r="BI82" i="1"/>
  <c r="BL81" i="1"/>
  <c r="BI81" i="1"/>
  <c r="BL80" i="1"/>
  <c r="BI80" i="1"/>
  <c r="BL79" i="1"/>
  <c r="BI79" i="1"/>
  <c r="BL78" i="1"/>
  <c r="BI78" i="1"/>
  <c r="BL77" i="1"/>
  <c r="BI77" i="1"/>
  <c r="BL76" i="1"/>
  <c r="BI76" i="1"/>
  <c r="BL75" i="1"/>
  <c r="BI75" i="1"/>
  <c r="BL74" i="1"/>
  <c r="BI74" i="1"/>
  <c r="BL73" i="1"/>
  <c r="BI73" i="1"/>
  <c r="BL72" i="1"/>
  <c r="BI72" i="1"/>
  <c r="BL71" i="1"/>
  <c r="BI71" i="1"/>
  <c r="BL70" i="1"/>
  <c r="BI70" i="1"/>
  <c r="BL69" i="1"/>
  <c r="BI69" i="1"/>
  <c r="BL68" i="1"/>
  <c r="BI68" i="1"/>
  <c r="BL67" i="1"/>
  <c r="BI67" i="1"/>
  <c r="BL66" i="1"/>
  <c r="BI66" i="1"/>
  <c r="BL65" i="1"/>
  <c r="BI65" i="1"/>
  <c r="BL64" i="1"/>
  <c r="BI64" i="1"/>
  <c r="BL63" i="1"/>
  <c r="BI63" i="1"/>
  <c r="BL62" i="1"/>
  <c r="BI62" i="1"/>
  <c r="BL61" i="1"/>
  <c r="BI61" i="1"/>
  <c r="BL60" i="1"/>
  <c r="BI60" i="1"/>
  <c r="BL59" i="1"/>
  <c r="BI59" i="1"/>
  <c r="BL58" i="1"/>
  <c r="BI58" i="1"/>
  <c r="BL57" i="1"/>
  <c r="BI57" i="1"/>
  <c r="BL56" i="1"/>
  <c r="BI56" i="1"/>
  <c r="BL55" i="1"/>
  <c r="BI55" i="1"/>
  <c r="BL54" i="1"/>
  <c r="BI54" i="1"/>
  <c r="BL53" i="1"/>
  <c r="BI53" i="1"/>
  <c r="BL52" i="1"/>
  <c r="BI52" i="1"/>
  <c r="BL51" i="1"/>
  <c r="BI51" i="1"/>
  <c r="BL50" i="1"/>
  <c r="BI50" i="1"/>
  <c r="BL49" i="1"/>
  <c r="BI49" i="1"/>
  <c r="BL48" i="1"/>
  <c r="BI48" i="1"/>
  <c r="BL47" i="1"/>
  <c r="BI47" i="1"/>
  <c r="BL46" i="1"/>
  <c r="BI46" i="1"/>
  <c r="BL45" i="1"/>
  <c r="BI45" i="1"/>
  <c r="BL44" i="1"/>
  <c r="BI44" i="1"/>
  <c r="BL43" i="1"/>
  <c r="BI43" i="1"/>
  <c r="BL42" i="1"/>
  <c r="BI42" i="1"/>
  <c r="BL41" i="1"/>
  <c r="BI41" i="1"/>
  <c r="BL40" i="1"/>
  <c r="BI40" i="1"/>
  <c r="BL39" i="1"/>
  <c r="BI39" i="1"/>
  <c r="BL38" i="1"/>
  <c r="BI38" i="1"/>
  <c r="BL37" i="1"/>
  <c r="BI37" i="1"/>
  <c r="BL36" i="1"/>
  <c r="BI36" i="1"/>
  <c r="BL35" i="1"/>
  <c r="BI35" i="1"/>
  <c r="BL34" i="1"/>
  <c r="BI34" i="1"/>
  <c r="BL33" i="1"/>
  <c r="BI33" i="1"/>
  <c r="BL32" i="1"/>
  <c r="BI32" i="1"/>
  <c r="BL31" i="1"/>
  <c r="BI31" i="1"/>
  <c r="BL30" i="1"/>
  <c r="BI30" i="1"/>
  <c r="BL29" i="1"/>
  <c r="BI29" i="1"/>
  <c r="BL28" i="1"/>
  <c r="BI28" i="1"/>
  <c r="BL27" i="1"/>
  <c r="BI27" i="1"/>
  <c r="BL26" i="1"/>
  <c r="BI26" i="1"/>
  <c r="BL25" i="1"/>
  <c r="BI25" i="1"/>
  <c r="BL24" i="1"/>
  <c r="BI24" i="1"/>
  <c r="BL23" i="1"/>
  <c r="BI23" i="1"/>
  <c r="BL22" i="1"/>
  <c r="BI22" i="1"/>
  <c r="BL21" i="1"/>
  <c r="BI21" i="1"/>
  <c r="BL20" i="1"/>
  <c r="BI20" i="1"/>
  <c r="BL19" i="1"/>
  <c r="BI19" i="1"/>
  <c r="BL18" i="1"/>
  <c r="BI18" i="1"/>
  <c r="BL17" i="1"/>
  <c r="BI17" i="1"/>
  <c r="BL16" i="1"/>
  <c r="BI16" i="1"/>
  <c r="BL15" i="1"/>
  <c r="BI15" i="1"/>
  <c r="BL14" i="1"/>
  <c r="BI14" i="1"/>
  <c r="BM13" i="1"/>
  <c r="BL13" i="1"/>
  <c r="BJ13" i="1"/>
  <c r="BI13" i="1"/>
  <c r="BL12" i="1"/>
  <c r="BI12" i="1"/>
  <c r="BL11" i="1"/>
  <c r="BI11" i="1"/>
  <c r="BM10" i="1"/>
  <c r="BL10" i="1"/>
  <c r="BJ10" i="1"/>
  <c r="BI10" i="1"/>
  <c r="BM9" i="1"/>
  <c r="BL9" i="1"/>
  <c r="BJ9" i="1"/>
  <c r="BI9" i="1"/>
  <c r="BM8" i="1"/>
  <c r="BL8" i="1"/>
  <c r="BJ8" i="1"/>
  <c r="BI8" i="1"/>
  <c r="BL7" i="1"/>
  <c r="BM7" i="1"/>
  <c r="BJ7" i="1"/>
  <c r="BI7" i="1"/>
  <c r="BG8" i="1"/>
  <c r="AZ1500" i="1"/>
  <c r="AY1500" i="1" s="1"/>
  <c r="AX1500" i="1"/>
  <c r="AW1500" i="1" s="1"/>
  <c r="AZ1499" i="1"/>
  <c r="AY1499" i="1" s="1"/>
  <c r="AX1499" i="1"/>
  <c r="AW1499" i="1" s="1"/>
  <c r="AZ1498" i="1"/>
  <c r="AY1498" i="1" s="1"/>
  <c r="AX1498" i="1"/>
  <c r="AW1498" i="1" s="1"/>
  <c r="AZ1497" i="1"/>
  <c r="AY1497" i="1" s="1"/>
  <c r="AX1497" i="1"/>
  <c r="AW1497" i="1" s="1"/>
  <c r="AZ1496" i="1"/>
  <c r="AY1496" i="1" s="1"/>
  <c r="AX1496" i="1"/>
  <c r="AW1496" i="1" s="1"/>
  <c r="AZ1495" i="1"/>
  <c r="AY1495" i="1" s="1"/>
  <c r="AX1495" i="1"/>
  <c r="AW1495" i="1" s="1"/>
  <c r="AZ1494" i="1"/>
  <c r="AY1494" i="1" s="1"/>
  <c r="AX1494" i="1"/>
  <c r="AW1494" i="1" s="1"/>
  <c r="AZ1493" i="1"/>
  <c r="AY1493" i="1" s="1"/>
  <c r="AX1493" i="1"/>
  <c r="AW1493" i="1" s="1"/>
  <c r="AZ1492" i="1"/>
  <c r="AY1492" i="1" s="1"/>
  <c r="AX1492" i="1"/>
  <c r="AW1492" i="1" s="1"/>
  <c r="AZ1491" i="1"/>
  <c r="AY1491" i="1" s="1"/>
  <c r="AX1491" i="1"/>
  <c r="AW1491" i="1" s="1"/>
  <c r="AZ1490" i="1"/>
  <c r="AY1490" i="1" s="1"/>
  <c r="AX1490" i="1"/>
  <c r="AW1490" i="1" s="1"/>
  <c r="AZ1489" i="1"/>
  <c r="AY1489" i="1" s="1"/>
  <c r="AX1489" i="1"/>
  <c r="AW1489" i="1" s="1"/>
  <c r="AZ1488" i="1"/>
  <c r="AY1488" i="1" s="1"/>
  <c r="AX1488" i="1"/>
  <c r="AW1488" i="1" s="1"/>
  <c r="AZ1487" i="1"/>
  <c r="AY1487" i="1" s="1"/>
  <c r="AX1487" i="1"/>
  <c r="AW1487" i="1" s="1"/>
  <c r="AZ1486" i="1"/>
  <c r="AY1486" i="1" s="1"/>
  <c r="AX1486" i="1"/>
  <c r="AW1486" i="1" s="1"/>
  <c r="AZ1485" i="1"/>
  <c r="AY1485" i="1" s="1"/>
  <c r="AX1485" i="1"/>
  <c r="AW1485" i="1" s="1"/>
  <c r="AZ1484" i="1"/>
  <c r="AY1484" i="1" s="1"/>
  <c r="AX1484" i="1"/>
  <c r="AW1484" i="1" s="1"/>
  <c r="AZ1483" i="1"/>
  <c r="AY1483" i="1" s="1"/>
  <c r="AX1483" i="1"/>
  <c r="AW1483" i="1" s="1"/>
  <c r="AZ1482" i="1"/>
  <c r="AY1482" i="1" s="1"/>
  <c r="AX1482" i="1"/>
  <c r="AW1482" i="1" s="1"/>
  <c r="AZ1481" i="1"/>
  <c r="AY1481" i="1" s="1"/>
  <c r="AX1481" i="1"/>
  <c r="AW1481" i="1" s="1"/>
  <c r="AZ1480" i="1"/>
  <c r="AY1480" i="1" s="1"/>
  <c r="AX1480" i="1"/>
  <c r="AW1480" i="1" s="1"/>
  <c r="AZ1479" i="1"/>
  <c r="AY1479" i="1" s="1"/>
  <c r="AX1479" i="1"/>
  <c r="AW1479" i="1" s="1"/>
  <c r="AZ1478" i="1"/>
  <c r="AY1478" i="1" s="1"/>
  <c r="AX1478" i="1"/>
  <c r="AW1478" i="1" s="1"/>
  <c r="AZ1477" i="1"/>
  <c r="AY1477" i="1" s="1"/>
  <c r="AX1477" i="1"/>
  <c r="AW1477" i="1" s="1"/>
  <c r="AZ1476" i="1"/>
  <c r="AY1476" i="1" s="1"/>
  <c r="AX1476" i="1"/>
  <c r="AW1476" i="1" s="1"/>
  <c r="AZ1475" i="1"/>
  <c r="AY1475" i="1" s="1"/>
  <c r="AX1475" i="1"/>
  <c r="AW1475" i="1" s="1"/>
  <c r="AZ1474" i="1"/>
  <c r="AY1474" i="1" s="1"/>
  <c r="AX1474" i="1"/>
  <c r="AW1474" i="1" s="1"/>
  <c r="AZ1473" i="1"/>
  <c r="AY1473" i="1" s="1"/>
  <c r="AX1473" i="1"/>
  <c r="AW1473" i="1" s="1"/>
  <c r="AZ1472" i="1"/>
  <c r="AY1472" i="1" s="1"/>
  <c r="AX1472" i="1"/>
  <c r="AW1472" i="1" s="1"/>
  <c r="AZ1471" i="1"/>
  <c r="AY1471" i="1" s="1"/>
  <c r="AX1471" i="1"/>
  <c r="AW1471" i="1" s="1"/>
  <c r="AZ1470" i="1"/>
  <c r="AY1470" i="1" s="1"/>
  <c r="AX1470" i="1"/>
  <c r="AW1470" i="1" s="1"/>
  <c r="AZ1469" i="1"/>
  <c r="AY1469" i="1" s="1"/>
  <c r="AX1469" i="1"/>
  <c r="AW1469" i="1" s="1"/>
  <c r="AZ1468" i="1"/>
  <c r="AY1468" i="1" s="1"/>
  <c r="AX1468" i="1"/>
  <c r="AW1468" i="1" s="1"/>
  <c r="AZ1467" i="1"/>
  <c r="AY1467" i="1" s="1"/>
  <c r="AX1467" i="1"/>
  <c r="AW1467" i="1" s="1"/>
  <c r="AZ1466" i="1"/>
  <c r="AY1466" i="1" s="1"/>
  <c r="AX1466" i="1"/>
  <c r="AW1466" i="1" s="1"/>
  <c r="AZ1465" i="1"/>
  <c r="AY1465" i="1" s="1"/>
  <c r="AX1465" i="1"/>
  <c r="AW1465" i="1" s="1"/>
  <c r="AZ1464" i="1"/>
  <c r="AY1464" i="1" s="1"/>
  <c r="AX1464" i="1"/>
  <c r="AW1464" i="1" s="1"/>
  <c r="AZ1463" i="1"/>
  <c r="AY1463" i="1" s="1"/>
  <c r="AX1463" i="1"/>
  <c r="AW1463" i="1" s="1"/>
  <c r="AZ1462" i="1"/>
  <c r="AY1462" i="1" s="1"/>
  <c r="AX1462" i="1"/>
  <c r="AW1462" i="1" s="1"/>
  <c r="AZ1461" i="1"/>
  <c r="AY1461" i="1" s="1"/>
  <c r="AX1461" i="1"/>
  <c r="AW1461" i="1" s="1"/>
  <c r="AZ1460" i="1"/>
  <c r="AY1460" i="1" s="1"/>
  <c r="AX1460" i="1"/>
  <c r="AW1460" i="1" s="1"/>
  <c r="AZ1459" i="1"/>
  <c r="AY1459" i="1" s="1"/>
  <c r="AX1459" i="1"/>
  <c r="AW1459" i="1" s="1"/>
  <c r="AZ1458" i="1"/>
  <c r="AY1458" i="1" s="1"/>
  <c r="AX1458" i="1"/>
  <c r="AW1458" i="1" s="1"/>
  <c r="AZ1457" i="1"/>
  <c r="AY1457" i="1" s="1"/>
  <c r="AX1457" i="1"/>
  <c r="AW1457" i="1" s="1"/>
  <c r="AZ1456" i="1"/>
  <c r="AY1456" i="1" s="1"/>
  <c r="AX1456" i="1"/>
  <c r="AW1456" i="1" s="1"/>
  <c r="AZ1455" i="1"/>
  <c r="AY1455" i="1" s="1"/>
  <c r="AX1455" i="1"/>
  <c r="AW1455" i="1" s="1"/>
  <c r="AZ1454" i="1"/>
  <c r="AY1454" i="1" s="1"/>
  <c r="AX1454" i="1"/>
  <c r="AW1454" i="1" s="1"/>
  <c r="AZ1453" i="1"/>
  <c r="AY1453" i="1" s="1"/>
  <c r="AX1453" i="1"/>
  <c r="AW1453" i="1" s="1"/>
  <c r="AZ1452" i="1"/>
  <c r="AY1452" i="1" s="1"/>
  <c r="AX1452" i="1"/>
  <c r="AW1452" i="1" s="1"/>
  <c r="AZ1451" i="1"/>
  <c r="AY1451" i="1" s="1"/>
  <c r="AX1451" i="1"/>
  <c r="AW1451" i="1" s="1"/>
  <c r="AZ1450" i="1"/>
  <c r="AY1450" i="1" s="1"/>
  <c r="AX1450" i="1"/>
  <c r="AW1450" i="1" s="1"/>
  <c r="AZ1449" i="1"/>
  <c r="AY1449" i="1" s="1"/>
  <c r="AX1449" i="1"/>
  <c r="AW1449" i="1" s="1"/>
  <c r="AZ1448" i="1"/>
  <c r="AY1448" i="1" s="1"/>
  <c r="AX1448" i="1"/>
  <c r="AW1448" i="1" s="1"/>
  <c r="AZ1447" i="1"/>
  <c r="AY1447" i="1" s="1"/>
  <c r="AX1447" i="1"/>
  <c r="AW1447" i="1" s="1"/>
  <c r="AZ1446" i="1"/>
  <c r="AY1446" i="1" s="1"/>
  <c r="AX1446" i="1"/>
  <c r="AW1446" i="1" s="1"/>
  <c r="AZ1445" i="1"/>
  <c r="AY1445" i="1" s="1"/>
  <c r="AX1445" i="1"/>
  <c r="AW1445" i="1" s="1"/>
  <c r="AZ1444" i="1"/>
  <c r="AY1444" i="1" s="1"/>
  <c r="AX1444" i="1"/>
  <c r="AW1444" i="1" s="1"/>
  <c r="AZ1443" i="1"/>
  <c r="AY1443" i="1" s="1"/>
  <c r="AX1443" i="1"/>
  <c r="AW1443" i="1" s="1"/>
  <c r="AZ1442" i="1"/>
  <c r="AY1442" i="1" s="1"/>
  <c r="AX1442" i="1"/>
  <c r="AW1442" i="1" s="1"/>
  <c r="AZ1441" i="1"/>
  <c r="AY1441" i="1" s="1"/>
  <c r="AX1441" i="1"/>
  <c r="AW1441" i="1" s="1"/>
  <c r="AZ1440" i="1"/>
  <c r="AY1440" i="1" s="1"/>
  <c r="AX1440" i="1"/>
  <c r="AW1440" i="1" s="1"/>
  <c r="AZ1439" i="1"/>
  <c r="AY1439" i="1" s="1"/>
  <c r="AX1439" i="1"/>
  <c r="AW1439" i="1" s="1"/>
  <c r="AZ1438" i="1"/>
  <c r="AY1438" i="1" s="1"/>
  <c r="AX1438" i="1"/>
  <c r="AW1438" i="1" s="1"/>
  <c r="AZ1437" i="1"/>
  <c r="AY1437" i="1" s="1"/>
  <c r="AX1437" i="1"/>
  <c r="AW1437" i="1" s="1"/>
  <c r="AZ1436" i="1"/>
  <c r="AY1436" i="1" s="1"/>
  <c r="AX1436" i="1"/>
  <c r="AW1436" i="1" s="1"/>
  <c r="AZ1435" i="1"/>
  <c r="AY1435" i="1" s="1"/>
  <c r="AX1435" i="1"/>
  <c r="AW1435" i="1" s="1"/>
  <c r="AZ1434" i="1"/>
  <c r="AY1434" i="1" s="1"/>
  <c r="AX1434" i="1"/>
  <c r="AW1434" i="1" s="1"/>
  <c r="AZ1433" i="1"/>
  <c r="AY1433" i="1" s="1"/>
  <c r="AX1433" i="1"/>
  <c r="AW1433" i="1" s="1"/>
  <c r="AZ1432" i="1"/>
  <c r="AY1432" i="1" s="1"/>
  <c r="AX1432" i="1"/>
  <c r="AW1432" i="1" s="1"/>
  <c r="AZ1431" i="1"/>
  <c r="AY1431" i="1" s="1"/>
  <c r="AX1431" i="1"/>
  <c r="AW1431" i="1" s="1"/>
  <c r="AZ1430" i="1"/>
  <c r="AY1430" i="1" s="1"/>
  <c r="AX1430" i="1"/>
  <c r="AW1430" i="1" s="1"/>
  <c r="AZ1429" i="1"/>
  <c r="AY1429" i="1" s="1"/>
  <c r="AX1429" i="1"/>
  <c r="AW1429" i="1" s="1"/>
  <c r="AZ1428" i="1"/>
  <c r="AY1428" i="1" s="1"/>
  <c r="AX1428" i="1"/>
  <c r="AW1428" i="1" s="1"/>
  <c r="AZ1427" i="1"/>
  <c r="AY1427" i="1" s="1"/>
  <c r="AX1427" i="1"/>
  <c r="AW1427" i="1" s="1"/>
  <c r="AZ1426" i="1"/>
  <c r="AY1426" i="1" s="1"/>
  <c r="AX1426" i="1"/>
  <c r="AW1426" i="1" s="1"/>
  <c r="AZ1425" i="1"/>
  <c r="AY1425" i="1" s="1"/>
  <c r="AX1425" i="1"/>
  <c r="AW1425" i="1" s="1"/>
  <c r="AZ1424" i="1"/>
  <c r="AY1424" i="1" s="1"/>
  <c r="AX1424" i="1"/>
  <c r="AW1424" i="1" s="1"/>
  <c r="AZ1423" i="1"/>
  <c r="AY1423" i="1" s="1"/>
  <c r="AX1423" i="1"/>
  <c r="AW1423" i="1" s="1"/>
  <c r="AZ1422" i="1"/>
  <c r="AY1422" i="1" s="1"/>
  <c r="AX1422" i="1"/>
  <c r="AW1422" i="1" s="1"/>
  <c r="AZ1421" i="1"/>
  <c r="AY1421" i="1" s="1"/>
  <c r="AX1421" i="1"/>
  <c r="AW1421" i="1" s="1"/>
  <c r="AZ1420" i="1"/>
  <c r="AY1420" i="1" s="1"/>
  <c r="AX1420" i="1"/>
  <c r="AW1420" i="1" s="1"/>
  <c r="AZ1419" i="1"/>
  <c r="AY1419" i="1" s="1"/>
  <c r="AX1419" i="1"/>
  <c r="AW1419" i="1" s="1"/>
  <c r="AZ1418" i="1"/>
  <c r="AY1418" i="1" s="1"/>
  <c r="AX1418" i="1"/>
  <c r="AW1418" i="1" s="1"/>
  <c r="AZ1417" i="1"/>
  <c r="AY1417" i="1" s="1"/>
  <c r="AX1417" i="1"/>
  <c r="AW1417" i="1" s="1"/>
  <c r="AZ1416" i="1"/>
  <c r="AY1416" i="1" s="1"/>
  <c r="AX1416" i="1"/>
  <c r="AW1416" i="1" s="1"/>
  <c r="AZ1415" i="1"/>
  <c r="AY1415" i="1" s="1"/>
  <c r="AX1415" i="1"/>
  <c r="AW1415" i="1" s="1"/>
  <c r="AZ1414" i="1"/>
  <c r="AY1414" i="1" s="1"/>
  <c r="AX1414" i="1"/>
  <c r="AW1414" i="1" s="1"/>
  <c r="AZ1413" i="1"/>
  <c r="AY1413" i="1" s="1"/>
  <c r="AX1413" i="1"/>
  <c r="AW1413" i="1" s="1"/>
  <c r="AZ1412" i="1"/>
  <c r="AY1412" i="1" s="1"/>
  <c r="AX1412" i="1"/>
  <c r="AW1412" i="1" s="1"/>
  <c r="AZ1411" i="1"/>
  <c r="AY1411" i="1" s="1"/>
  <c r="AX1411" i="1"/>
  <c r="AW1411" i="1" s="1"/>
  <c r="AZ1410" i="1"/>
  <c r="AY1410" i="1" s="1"/>
  <c r="AX1410" i="1"/>
  <c r="AW1410" i="1" s="1"/>
  <c r="AZ1409" i="1"/>
  <c r="AY1409" i="1" s="1"/>
  <c r="AX1409" i="1"/>
  <c r="AW1409" i="1" s="1"/>
  <c r="AZ1408" i="1"/>
  <c r="AY1408" i="1" s="1"/>
  <c r="AX1408" i="1"/>
  <c r="AW1408" i="1" s="1"/>
  <c r="AZ1407" i="1"/>
  <c r="AY1407" i="1" s="1"/>
  <c r="AX1407" i="1"/>
  <c r="AW1407" i="1" s="1"/>
  <c r="AZ1406" i="1"/>
  <c r="AY1406" i="1" s="1"/>
  <c r="AX1406" i="1"/>
  <c r="AW1406" i="1" s="1"/>
  <c r="AZ1405" i="1"/>
  <c r="AY1405" i="1" s="1"/>
  <c r="AX1405" i="1"/>
  <c r="AW1405" i="1" s="1"/>
  <c r="AZ1404" i="1"/>
  <c r="AY1404" i="1" s="1"/>
  <c r="AX1404" i="1"/>
  <c r="AW1404" i="1" s="1"/>
  <c r="AZ1403" i="1"/>
  <c r="AY1403" i="1" s="1"/>
  <c r="AX1403" i="1"/>
  <c r="AW1403" i="1" s="1"/>
  <c r="AZ1402" i="1"/>
  <c r="AY1402" i="1" s="1"/>
  <c r="AX1402" i="1"/>
  <c r="AW1402" i="1" s="1"/>
  <c r="AZ1401" i="1"/>
  <c r="AY1401" i="1" s="1"/>
  <c r="AX1401" i="1"/>
  <c r="AW1401" i="1" s="1"/>
  <c r="AZ1400" i="1"/>
  <c r="AY1400" i="1" s="1"/>
  <c r="AX1400" i="1"/>
  <c r="AW1400" i="1" s="1"/>
  <c r="AZ1399" i="1"/>
  <c r="AY1399" i="1" s="1"/>
  <c r="AX1399" i="1"/>
  <c r="AW1399" i="1" s="1"/>
  <c r="AZ1398" i="1"/>
  <c r="AY1398" i="1" s="1"/>
  <c r="AX1398" i="1"/>
  <c r="AW1398" i="1" s="1"/>
  <c r="AZ1397" i="1"/>
  <c r="AY1397" i="1" s="1"/>
  <c r="AX1397" i="1"/>
  <c r="AW1397" i="1" s="1"/>
  <c r="AZ1396" i="1"/>
  <c r="AY1396" i="1" s="1"/>
  <c r="AX1396" i="1"/>
  <c r="AW1396" i="1" s="1"/>
  <c r="AZ1395" i="1"/>
  <c r="AY1395" i="1" s="1"/>
  <c r="AX1395" i="1"/>
  <c r="AW1395" i="1" s="1"/>
  <c r="AZ1394" i="1"/>
  <c r="AY1394" i="1" s="1"/>
  <c r="AX1394" i="1"/>
  <c r="AW1394" i="1" s="1"/>
  <c r="AZ1393" i="1"/>
  <c r="AY1393" i="1" s="1"/>
  <c r="AX1393" i="1"/>
  <c r="AW1393" i="1" s="1"/>
  <c r="AZ1392" i="1"/>
  <c r="AY1392" i="1" s="1"/>
  <c r="AX1392" i="1"/>
  <c r="AW1392" i="1" s="1"/>
  <c r="AZ1391" i="1"/>
  <c r="AY1391" i="1" s="1"/>
  <c r="AX1391" i="1"/>
  <c r="AW1391" i="1" s="1"/>
  <c r="AZ1390" i="1"/>
  <c r="AY1390" i="1" s="1"/>
  <c r="AX1390" i="1"/>
  <c r="AW1390" i="1" s="1"/>
  <c r="AZ1389" i="1"/>
  <c r="AY1389" i="1" s="1"/>
  <c r="AX1389" i="1"/>
  <c r="AW1389" i="1" s="1"/>
  <c r="AZ1388" i="1"/>
  <c r="AY1388" i="1" s="1"/>
  <c r="AX1388" i="1"/>
  <c r="AW1388" i="1" s="1"/>
  <c r="AZ1387" i="1"/>
  <c r="AY1387" i="1" s="1"/>
  <c r="AX1387" i="1"/>
  <c r="AW1387" i="1" s="1"/>
  <c r="AZ1386" i="1"/>
  <c r="AY1386" i="1" s="1"/>
  <c r="AX1386" i="1"/>
  <c r="AW1386" i="1" s="1"/>
  <c r="AZ1385" i="1"/>
  <c r="AY1385" i="1" s="1"/>
  <c r="AX1385" i="1"/>
  <c r="AW1385" i="1" s="1"/>
  <c r="AZ1384" i="1"/>
  <c r="AY1384" i="1" s="1"/>
  <c r="AX1384" i="1"/>
  <c r="AW1384" i="1" s="1"/>
  <c r="AZ1383" i="1"/>
  <c r="AY1383" i="1" s="1"/>
  <c r="AX1383" i="1"/>
  <c r="AW1383" i="1" s="1"/>
  <c r="AZ1382" i="1"/>
  <c r="AY1382" i="1" s="1"/>
  <c r="AX1382" i="1"/>
  <c r="AW1382" i="1" s="1"/>
  <c r="AZ1381" i="1"/>
  <c r="AY1381" i="1" s="1"/>
  <c r="AX1381" i="1"/>
  <c r="AW1381" i="1" s="1"/>
  <c r="AZ1380" i="1"/>
  <c r="AY1380" i="1" s="1"/>
  <c r="AX1380" i="1"/>
  <c r="AW1380" i="1" s="1"/>
  <c r="AZ1379" i="1"/>
  <c r="AY1379" i="1" s="1"/>
  <c r="AX1379" i="1"/>
  <c r="AW1379" i="1" s="1"/>
  <c r="AZ1378" i="1"/>
  <c r="AY1378" i="1" s="1"/>
  <c r="AX1378" i="1"/>
  <c r="AW1378" i="1" s="1"/>
  <c r="AZ1377" i="1"/>
  <c r="AY1377" i="1" s="1"/>
  <c r="AX1377" i="1"/>
  <c r="AW1377" i="1" s="1"/>
  <c r="AZ1376" i="1"/>
  <c r="AY1376" i="1" s="1"/>
  <c r="AX1376" i="1"/>
  <c r="AW1376" i="1" s="1"/>
  <c r="AZ1375" i="1"/>
  <c r="AY1375" i="1" s="1"/>
  <c r="AX1375" i="1"/>
  <c r="AW1375" i="1" s="1"/>
  <c r="AZ1374" i="1"/>
  <c r="AY1374" i="1" s="1"/>
  <c r="AX1374" i="1"/>
  <c r="AW1374" i="1" s="1"/>
  <c r="AZ1373" i="1"/>
  <c r="AY1373" i="1" s="1"/>
  <c r="AX1373" i="1"/>
  <c r="AW1373" i="1" s="1"/>
  <c r="AZ1372" i="1"/>
  <c r="AY1372" i="1" s="1"/>
  <c r="AX1372" i="1"/>
  <c r="AW1372" i="1" s="1"/>
  <c r="AZ1371" i="1"/>
  <c r="AY1371" i="1" s="1"/>
  <c r="AX1371" i="1"/>
  <c r="AW1371" i="1" s="1"/>
  <c r="AZ1370" i="1"/>
  <c r="AY1370" i="1" s="1"/>
  <c r="AX1370" i="1"/>
  <c r="AW1370" i="1" s="1"/>
  <c r="AZ1369" i="1"/>
  <c r="AY1369" i="1" s="1"/>
  <c r="AX1369" i="1"/>
  <c r="AW1369" i="1" s="1"/>
  <c r="AZ1368" i="1"/>
  <c r="AY1368" i="1" s="1"/>
  <c r="AX1368" i="1"/>
  <c r="AW1368" i="1" s="1"/>
  <c r="AZ1367" i="1"/>
  <c r="AY1367" i="1" s="1"/>
  <c r="AX1367" i="1"/>
  <c r="AW1367" i="1" s="1"/>
  <c r="AZ1366" i="1"/>
  <c r="AY1366" i="1" s="1"/>
  <c r="AX1366" i="1"/>
  <c r="AW1366" i="1" s="1"/>
  <c r="AZ1365" i="1"/>
  <c r="AY1365" i="1" s="1"/>
  <c r="AX1365" i="1"/>
  <c r="AW1365" i="1" s="1"/>
  <c r="AZ1364" i="1"/>
  <c r="AY1364" i="1" s="1"/>
  <c r="AX1364" i="1"/>
  <c r="AW1364" i="1" s="1"/>
  <c r="AZ1363" i="1"/>
  <c r="AY1363" i="1" s="1"/>
  <c r="AX1363" i="1"/>
  <c r="AW1363" i="1" s="1"/>
  <c r="AZ1362" i="1"/>
  <c r="AY1362" i="1" s="1"/>
  <c r="AX1362" i="1"/>
  <c r="AW1362" i="1" s="1"/>
  <c r="AZ1361" i="1"/>
  <c r="AY1361" i="1" s="1"/>
  <c r="AX1361" i="1"/>
  <c r="AW1361" i="1" s="1"/>
  <c r="AZ1360" i="1"/>
  <c r="AY1360" i="1" s="1"/>
  <c r="AX1360" i="1"/>
  <c r="AW1360" i="1" s="1"/>
  <c r="AZ1359" i="1"/>
  <c r="AY1359" i="1" s="1"/>
  <c r="AX1359" i="1"/>
  <c r="AW1359" i="1" s="1"/>
  <c r="AZ1358" i="1"/>
  <c r="AY1358" i="1" s="1"/>
  <c r="AX1358" i="1"/>
  <c r="AW1358" i="1" s="1"/>
  <c r="AZ1357" i="1"/>
  <c r="AY1357" i="1" s="1"/>
  <c r="AX1357" i="1"/>
  <c r="AW1357" i="1" s="1"/>
  <c r="AZ1356" i="1"/>
  <c r="AY1356" i="1" s="1"/>
  <c r="AX1356" i="1"/>
  <c r="AW1356" i="1" s="1"/>
  <c r="AZ1355" i="1"/>
  <c r="AY1355" i="1" s="1"/>
  <c r="AX1355" i="1"/>
  <c r="AW1355" i="1" s="1"/>
  <c r="AZ1354" i="1"/>
  <c r="AY1354" i="1" s="1"/>
  <c r="AX1354" i="1"/>
  <c r="AW1354" i="1" s="1"/>
  <c r="AZ1353" i="1"/>
  <c r="AY1353" i="1" s="1"/>
  <c r="AX1353" i="1"/>
  <c r="AW1353" i="1" s="1"/>
  <c r="AZ1352" i="1"/>
  <c r="AY1352" i="1" s="1"/>
  <c r="AX1352" i="1"/>
  <c r="AW1352" i="1" s="1"/>
  <c r="AZ1351" i="1"/>
  <c r="AY1351" i="1" s="1"/>
  <c r="AX1351" i="1"/>
  <c r="AW1351" i="1" s="1"/>
  <c r="AZ1350" i="1"/>
  <c r="AY1350" i="1" s="1"/>
  <c r="AX1350" i="1"/>
  <c r="AW1350" i="1" s="1"/>
  <c r="AZ1349" i="1"/>
  <c r="AY1349" i="1" s="1"/>
  <c r="AX1349" i="1"/>
  <c r="AW1349" i="1" s="1"/>
  <c r="AZ1348" i="1"/>
  <c r="AY1348" i="1" s="1"/>
  <c r="AX1348" i="1"/>
  <c r="AW1348" i="1" s="1"/>
  <c r="AZ1347" i="1"/>
  <c r="AY1347" i="1" s="1"/>
  <c r="AX1347" i="1"/>
  <c r="AW1347" i="1" s="1"/>
  <c r="AZ1346" i="1"/>
  <c r="AY1346" i="1" s="1"/>
  <c r="AX1346" i="1"/>
  <c r="AW1346" i="1" s="1"/>
  <c r="AZ1345" i="1"/>
  <c r="AY1345" i="1" s="1"/>
  <c r="AX1345" i="1"/>
  <c r="AW1345" i="1" s="1"/>
  <c r="AZ1344" i="1"/>
  <c r="AY1344" i="1" s="1"/>
  <c r="AX1344" i="1"/>
  <c r="AW1344" i="1" s="1"/>
  <c r="AZ1343" i="1"/>
  <c r="AY1343" i="1" s="1"/>
  <c r="AX1343" i="1"/>
  <c r="AW1343" i="1" s="1"/>
  <c r="AZ1342" i="1"/>
  <c r="AY1342" i="1" s="1"/>
  <c r="AX1342" i="1"/>
  <c r="AW1342" i="1" s="1"/>
  <c r="AZ1341" i="1"/>
  <c r="AY1341" i="1" s="1"/>
  <c r="AX1341" i="1"/>
  <c r="AW1341" i="1" s="1"/>
  <c r="AZ1340" i="1"/>
  <c r="AY1340" i="1" s="1"/>
  <c r="AX1340" i="1"/>
  <c r="AW1340" i="1" s="1"/>
  <c r="AZ1339" i="1"/>
  <c r="AY1339" i="1" s="1"/>
  <c r="AX1339" i="1"/>
  <c r="AW1339" i="1" s="1"/>
  <c r="AZ1338" i="1"/>
  <c r="AY1338" i="1" s="1"/>
  <c r="AX1338" i="1"/>
  <c r="AW1338" i="1" s="1"/>
  <c r="AZ1337" i="1"/>
  <c r="AY1337" i="1" s="1"/>
  <c r="AX1337" i="1"/>
  <c r="AW1337" i="1" s="1"/>
  <c r="AZ1336" i="1"/>
  <c r="AY1336" i="1" s="1"/>
  <c r="AX1336" i="1"/>
  <c r="AW1336" i="1" s="1"/>
  <c r="AZ1335" i="1"/>
  <c r="AY1335" i="1" s="1"/>
  <c r="AX1335" i="1"/>
  <c r="AW1335" i="1" s="1"/>
  <c r="AZ1334" i="1"/>
  <c r="AY1334" i="1" s="1"/>
  <c r="AX1334" i="1"/>
  <c r="AW1334" i="1" s="1"/>
  <c r="AZ1333" i="1"/>
  <c r="AY1333" i="1" s="1"/>
  <c r="AX1333" i="1"/>
  <c r="AW1333" i="1" s="1"/>
  <c r="AZ1332" i="1"/>
  <c r="AY1332" i="1" s="1"/>
  <c r="AX1332" i="1"/>
  <c r="AW1332" i="1" s="1"/>
  <c r="AZ1331" i="1"/>
  <c r="AY1331" i="1" s="1"/>
  <c r="AX1331" i="1"/>
  <c r="AW1331" i="1" s="1"/>
  <c r="AZ1330" i="1"/>
  <c r="AY1330" i="1" s="1"/>
  <c r="AX1330" i="1"/>
  <c r="AW1330" i="1" s="1"/>
  <c r="AZ1329" i="1"/>
  <c r="AY1329" i="1" s="1"/>
  <c r="AX1329" i="1"/>
  <c r="AW1329" i="1" s="1"/>
  <c r="AZ1328" i="1"/>
  <c r="AY1328" i="1" s="1"/>
  <c r="AX1328" i="1"/>
  <c r="AW1328" i="1" s="1"/>
  <c r="AZ1327" i="1"/>
  <c r="AY1327" i="1" s="1"/>
  <c r="AX1327" i="1"/>
  <c r="AW1327" i="1" s="1"/>
  <c r="AZ1326" i="1"/>
  <c r="AY1326" i="1" s="1"/>
  <c r="AX1326" i="1"/>
  <c r="AW1326" i="1" s="1"/>
  <c r="AZ1325" i="1"/>
  <c r="AY1325" i="1" s="1"/>
  <c r="AX1325" i="1"/>
  <c r="AW1325" i="1" s="1"/>
  <c r="AZ1324" i="1"/>
  <c r="AY1324" i="1" s="1"/>
  <c r="AX1324" i="1"/>
  <c r="AW1324" i="1" s="1"/>
  <c r="AZ1323" i="1"/>
  <c r="AY1323" i="1" s="1"/>
  <c r="AX1323" i="1"/>
  <c r="AW1323" i="1" s="1"/>
  <c r="AZ1322" i="1"/>
  <c r="AY1322" i="1" s="1"/>
  <c r="AX1322" i="1"/>
  <c r="AW1322" i="1" s="1"/>
  <c r="AZ1321" i="1"/>
  <c r="AY1321" i="1" s="1"/>
  <c r="AX1321" i="1"/>
  <c r="AW1321" i="1" s="1"/>
  <c r="AZ1320" i="1"/>
  <c r="AY1320" i="1" s="1"/>
  <c r="AX1320" i="1"/>
  <c r="AW1320" i="1" s="1"/>
  <c r="AZ1319" i="1"/>
  <c r="AY1319" i="1" s="1"/>
  <c r="AX1319" i="1"/>
  <c r="AW1319" i="1" s="1"/>
  <c r="AZ1318" i="1"/>
  <c r="AY1318" i="1" s="1"/>
  <c r="AX1318" i="1"/>
  <c r="AW1318" i="1" s="1"/>
  <c r="AZ1317" i="1"/>
  <c r="AY1317" i="1" s="1"/>
  <c r="AX1317" i="1"/>
  <c r="AW1317" i="1" s="1"/>
  <c r="AZ1316" i="1"/>
  <c r="AY1316" i="1" s="1"/>
  <c r="AX1316" i="1"/>
  <c r="AW1316" i="1" s="1"/>
  <c r="AZ1315" i="1"/>
  <c r="AY1315" i="1" s="1"/>
  <c r="AX1315" i="1"/>
  <c r="AW1315" i="1" s="1"/>
  <c r="AZ1314" i="1"/>
  <c r="AY1314" i="1" s="1"/>
  <c r="AX1314" i="1"/>
  <c r="AW1314" i="1" s="1"/>
  <c r="AZ1313" i="1"/>
  <c r="AY1313" i="1" s="1"/>
  <c r="AX1313" i="1"/>
  <c r="AW1313" i="1" s="1"/>
  <c r="AZ1312" i="1"/>
  <c r="AY1312" i="1" s="1"/>
  <c r="AX1312" i="1"/>
  <c r="AW1312" i="1" s="1"/>
  <c r="AZ1311" i="1"/>
  <c r="AY1311" i="1" s="1"/>
  <c r="AX1311" i="1"/>
  <c r="AW1311" i="1" s="1"/>
  <c r="AZ1310" i="1"/>
  <c r="AY1310" i="1" s="1"/>
  <c r="AX1310" i="1"/>
  <c r="AW1310" i="1" s="1"/>
  <c r="AZ1309" i="1"/>
  <c r="AY1309" i="1" s="1"/>
  <c r="AX1309" i="1"/>
  <c r="AW1309" i="1" s="1"/>
  <c r="AZ1308" i="1"/>
  <c r="AY1308" i="1" s="1"/>
  <c r="AX1308" i="1"/>
  <c r="AW1308" i="1" s="1"/>
  <c r="AZ1307" i="1"/>
  <c r="AY1307" i="1" s="1"/>
  <c r="AX1307" i="1"/>
  <c r="AW1307" i="1" s="1"/>
  <c r="AZ1306" i="1"/>
  <c r="AY1306" i="1" s="1"/>
  <c r="AX1306" i="1"/>
  <c r="AW1306" i="1" s="1"/>
  <c r="AZ1305" i="1"/>
  <c r="AY1305" i="1" s="1"/>
  <c r="AX1305" i="1"/>
  <c r="AW1305" i="1" s="1"/>
  <c r="AZ1304" i="1"/>
  <c r="AY1304" i="1" s="1"/>
  <c r="AX1304" i="1"/>
  <c r="AW1304" i="1" s="1"/>
  <c r="AZ1303" i="1"/>
  <c r="AY1303" i="1" s="1"/>
  <c r="AX1303" i="1"/>
  <c r="AW1303" i="1" s="1"/>
  <c r="AZ1302" i="1"/>
  <c r="AY1302" i="1" s="1"/>
  <c r="AX1302" i="1"/>
  <c r="AW1302" i="1" s="1"/>
  <c r="AZ1301" i="1"/>
  <c r="AY1301" i="1" s="1"/>
  <c r="AX1301" i="1"/>
  <c r="AW1301" i="1" s="1"/>
  <c r="AZ1300" i="1"/>
  <c r="AY1300" i="1" s="1"/>
  <c r="AX1300" i="1"/>
  <c r="AW1300" i="1" s="1"/>
  <c r="AZ1299" i="1"/>
  <c r="AY1299" i="1" s="1"/>
  <c r="AX1299" i="1"/>
  <c r="AW1299" i="1" s="1"/>
  <c r="AZ1298" i="1"/>
  <c r="AY1298" i="1" s="1"/>
  <c r="AX1298" i="1"/>
  <c r="AW1298" i="1" s="1"/>
  <c r="AZ1297" i="1"/>
  <c r="AY1297" i="1" s="1"/>
  <c r="AX1297" i="1"/>
  <c r="AW1297" i="1" s="1"/>
  <c r="AZ1296" i="1"/>
  <c r="AY1296" i="1" s="1"/>
  <c r="AX1296" i="1"/>
  <c r="AW1296" i="1" s="1"/>
  <c r="AZ1295" i="1"/>
  <c r="AY1295" i="1" s="1"/>
  <c r="AX1295" i="1"/>
  <c r="AW1295" i="1" s="1"/>
  <c r="AZ1294" i="1"/>
  <c r="AY1294" i="1" s="1"/>
  <c r="AX1294" i="1"/>
  <c r="AW1294" i="1" s="1"/>
  <c r="AZ1293" i="1"/>
  <c r="AY1293" i="1" s="1"/>
  <c r="AX1293" i="1"/>
  <c r="AW1293" i="1" s="1"/>
  <c r="AZ1292" i="1"/>
  <c r="AY1292" i="1" s="1"/>
  <c r="AX1292" i="1"/>
  <c r="AW1292" i="1" s="1"/>
  <c r="AZ1291" i="1"/>
  <c r="AY1291" i="1" s="1"/>
  <c r="AX1291" i="1"/>
  <c r="AW1291" i="1" s="1"/>
  <c r="AZ1290" i="1"/>
  <c r="AY1290" i="1" s="1"/>
  <c r="AX1290" i="1"/>
  <c r="AW1290" i="1" s="1"/>
  <c r="AZ1289" i="1"/>
  <c r="AY1289" i="1" s="1"/>
  <c r="AX1289" i="1"/>
  <c r="AW1289" i="1" s="1"/>
  <c r="AZ1288" i="1"/>
  <c r="AY1288" i="1" s="1"/>
  <c r="AX1288" i="1"/>
  <c r="AW1288" i="1" s="1"/>
  <c r="AZ1287" i="1"/>
  <c r="AY1287" i="1" s="1"/>
  <c r="AX1287" i="1"/>
  <c r="AW1287" i="1" s="1"/>
  <c r="AZ1286" i="1"/>
  <c r="AY1286" i="1" s="1"/>
  <c r="AX1286" i="1"/>
  <c r="AW1286" i="1" s="1"/>
  <c r="AZ1285" i="1"/>
  <c r="AY1285" i="1" s="1"/>
  <c r="AX1285" i="1"/>
  <c r="AW1285" i="1" s="1"/>
  <c r="AZ1284" i="1"/>
  <c r="AY1284" i="1" s="1"/>
  <c r="AX1284" i="1"/>
  <c r="AW1284" i="1" s="1"/>
  <c r="AZ1283" i="1"/>
  <c r="AY1283" i="1" s="1"/>
  <c r="AX1283" i="1"/>
  <c r="AW1283" i="1" s="1"/>
  <c r="AZ1282" i="1"/>
  <c r="AY1282" i="1" s="1"/>
  <c r="AX1282" i="1"/>
  <c r="AW1282" i="1" s="1"/>
  <c r="AZ1281" i="1"/>
  <c r="AY1281" i="1" s="1"/>
  <c r="AX1281" i="1"/>
  <c r="AW1281" i="1" s="1"/>
  <c r="AZ1280" i="1"/>
  <c r="AY1280" i="1" s="1"/>
  <c r="AX1280" i="1"/>
  <c r="AW1280" i="1" s="1"/>
  <c r="AZ1279" i="1"/>
  <c r="AY1279" i="1" s="1"/>
  <c r="AX1279" i="1"/>
  <c r="AW1279" i="1" s="1"/>
  <c r="AZ1278" i="1"/>
  <c r="AY1278" i="1" s="1"/>
  <c r="AX1278" i="1"/>
  <c r="AW1278" i="1" s="1"/>
  <c r="AZ1277" i="1"/>
  <c r="AY1277" i="1" s="1"/>
  <c r="AX1277" i="1"/>
  <c r="AW1277" i="1" s="1"/>
  <c r="AZ1276" i="1"/>
  <c r="AY1276" i="1" s="1"/>
  <c r="AX1276" i="1"/>
  <c r="AW1276" i="1" s="1"/>
  <c r="AZ1275" i="1"/>
  <c r="AY1275" i="1" s="1"/>
  <c r="AX1275" i="1"/>
  <c r="AW1275" i="1" s="1"/>
  <c r="AZ1274" i="1"/>
  <c r="AY1274" i="1" s="1"/>
  <c r="AX1274" i="1"/>
  <c r="AW1274" i="1" s="1"/>
  <c r="AZ1273" i="1"/>
  <c r="AY1273" i="1" s="1"/>
  <c r="AX1273" i="1"/>
  <c r="AW1273" i="1" s="1"/>
  <c r="AZ1272" i="1"/>
  <c r="AY1272" i="1" s="1"/>
  <c r="AX1272" i="1"/>
  <c r="AW1272" i="1" s="1"/>
  <c r="AZ1271" i="1"/>
  <c r="AY1271" i="1" s="1"/>
  <c r="AX1271" i="1"/>
  <c r="AW1271" i="1" s="1"/>
  <c r="AZ1270" i="1"/>
  <c r="AY1270" i="1" s="1"/>
  <c r="AX1270" i="1"/>
  <c r="AW1270" i="1" s="1"/>
  <c r="AZ1269" i="1"/>
  <c r="AY1269" i="1" s="1"/>
  <c r="AX1269" i="1"/>
  <c r="AW1269" i="1" s="1"/>
  <c r="AZ1268" i="1"/>
  <c r="AY1268" i="1" s="1"/>
  <c r="AX1268" i="1"/>
  <c r="AW1268" i="1" s="1"/>
  <c r="AZ1267" i="1"/>
  <c r="AY1267" i="1" s="1"/>
  <c r="AX1267" i="1"/>
  <c r="AW1267" i="1" s="1"/>
  <c r="AZ1266" i="1"/>
  <c r="AY1266" i="1" s="1"/>
  <c r="AX1266" i="1"/>
  <c r="AW1266" i="1" s="1"/>
  <c r="AZ1265" i="1"/>
  <c r="AY1265" i="1" s="1"/>
  <c r="AX1265" i="1"/>
  <c r="AW1265" i="1" s="1"/>
  <c r="AZ1264" i="1"/>
  <c r="AY1264" i="1" s="1"/>
  <c r="AX1264" i="1"/>
  <c r="AW1264" i="1" s="1"/>
  <c r="AZ1263" i="1"/>
  <c r="AY1263" i="1" s="1"/>
  <c r="AX1263" i="1"/>
  <c r="AW1263" i="1" s="1"/>
  <c r="AZ1262" i="1"/>
  <c r="AY1262" i="1" s="1"/>
  <c r="AX1262" i="1"/>
  <c r="AW1262" i="1" s="1"/>
  <c r="AZ1261" i="1"/>
  <c r="AY1261" i="1" s="1"/>
  <c r="AX1261" i="1"/>
  <c r="AW1261" i="1" s="1"/>
  <c r="AZ1260" i="1"/>
  <c r="AY1260" i="1" s="1"/>
  <c r="AX1260" i="1"/>
  <c r="AW1260" i="1" s="1"/>
  <c r="AZ1259" i="1"/>
  <c r="AY1259" i="1" s="1"/>
  <c r="AX1259" i="1"/>
  <c r="AW1259" i="1" s="1"/>
  <c r="AZ1258" i="1"/>
  <c r="AY1258" i="1" s="1"/>
  <c r="AX1258" i="1"/>
  <c r="AW1258" i="1" s="1"/>
  <c r="AZ1257" i="1"/>
  <c r="AY1257" i="1" s="1"/>
  <c r="AX1257" i="1"/>
  <c r="AW1257" i="1" s="1"/>
  <c r="AZ1256" i="1"/>
  <c r="AY1256" i="1" s="1"/>
  <c r="AX1256" i="1"/>
  <c r="AW1256" i="1" s="1"/>
  <c r="AZ1255" i="1"/>
  <c r="AY1255" i="1" s="1"/>
  <c r="AX1255" i="1"/>
  <c r="AW1255" i="1" s="1"/>
  <c r="AZ1254" i="1"/>
  <c r="AY1254" i="1" s="1"/>
  <c r="AX1254" i="1"/>
  <c r="AW1254" i="1" s="1"/>
  <c r="AZ1253" i="1"/>
  <c r="AY1253" i="1" s="1"/>
  <c r="AX1253" i="1"/>
  <c r="AW1253" i="1" s="1"/>
  <c r="AZ1252" i="1"/>
  <c r="AY1252" i="1" s="1"/>
  <c r="AX1252" i="1"/>
  <c r="AW1252" i="1" s="1"/>
  <c r="AZ1251" i="1"/>
  <c r="AY1251" i="1" s="1"/>
  <c r="AX1251" i="1"/>
  <c r="AW1251" i="1" s="1"/>
  <c r="AZ1250" i="1"/>
  <c r="AY1250" i="1" s="1"/>
  <c r="AX1250" i="1"/>
  <c r="AW1250" i="1" s="1"/>
  <c r="AZ1249" i="1"/>
  <c r="AY1249" i="1" s="1"/>
  <c r="AX1249" i="1"/>
  <c r="AW1249" i="1" s="1"/>
  <c r="AZ1248" i="1"/>
  <c r="AY1248" i="1" s="1"/>
  <c r="AX1248" i="1"/>
  <c r="AW1248" i="1" s="1"/>
  <c r="AZ1247" i="1"/>
  <c r="AY1247" i="1" s="1"/>
  <c r="AX1247" i="1"/>
  <c r="AW1247" i="1" s="1"/>
  <c r="AZ1246" i="1"/>
  <c r="AY1246" i="1" s="1"/>
  <c r="AX1246" i="1"/>
  <c r="AW1246" i="1" s="1"/>
  <c r="AZ1245" i="1"/>
  <c r="AY1245" i="1" s="1"/>
  <c r="AX1245" i="1"/>
  <c r="AW1245" i="1" s="1"/>
  <c r="AZ1244" i="1"/>
  <c r="AY1244" i="1" s="1"/>
  <c r="AX1244" i="1"/>
  <c r="AW1244" i="1" s="1"/>
  <c r="AZ1243" i="1"/>
  <c r="AY1243" i="1" s="1"/>
  <c r="AX1243" i="1"/>
  <c r="AW1243" i="1" s="1"/>
  <c r="AZ1242" i="1"/>
  <c r="AY1242" i="1" s="1"/>
  <c r="AX1242" i="1"/>
  <c r="AW1242" i="1" s="1"/>
  <c r="AZ1241" i="1"/>
  <c r="AY1241" i="1" s="1"/>
  <c r="AX1241" i="1"/>
  <c r="AW1241" i="1" s="1"/>
  <c r="AZ1240" i="1"/>
  <c r="AY1240" i="1" s="1"/>
  <c r="AX1240" i="1"/>
  <c r="AW1240" i="1" s="1"/>
  <c r="AZ1239" i="1"/>
  <c r="AY1239" i="1" s="1"/>
  <c r="AX1239" i="1"/>
  <c r="AW1239" i="1" s="1"/>
  <c r="AZ1238" i="1"/>
  <c r="AY1238" i="1" s="1"/>
  <c r="AX1238" i="1"/>
  <c r="AW1238" i="1" s="1"/>
  <c r="AZ1237" i="1"/>
  <c r="AY1237" i="1" s="1"/>
  <c r="AX1237" i="1"/>
  <c r="AW1237" i="1" s="1"/>
  <c r="AZ1236" i="1"/>
  <c r="AY1236" i="1" s="1"/>
  <c r="AX1236" i="1"/>
  <c r="AW1236" i="1" s="1"/>
  <c r="AZ1235" i="1"/>
  <c r="AY1235" i="1" s="1"/>
  <c r="AX1235" i="1"/>
  <c r="AW1235" i="1" s="1"/>
  <c r="AZ1234" i="1"/>
  <c r="AY1234" i="1" s="1"/>
  <c r="AX1234" i="1"/>
  <c r="AW1234" i="1" s="1"/>
  <c r="AZ1233" i="1"/>
  <c r="AY1233" i="1" s="1"/>
  <c r="AX1233" i="1"/>
  <c r="AW1233" i="1" s="1"/>
  <c r="AZ1232" i="1"/>
  <c r="AY1232" i="1" s="1"/>
  <c r="AX1232" i="1"/>
  <c r="AW1232" i="1" s="1"/>
  <c r="AZ1231" i="1"/>
  <c r="AY1231" i="1" s="1"/>
  <c r="AX1231" i="1"/>
  <c r="AW1231" i="1" s="1"/>
  <c r="AZ1230" i="1"/>
  <c r="AY1230" i="1" s="1"/>
  <c r="AX1230" i="1"/>
  <c r="AW1230" i="1" s="1"/>
  <c r="AZ1229" i="1"/>
  <c r="AY1229" i="1" s="1"/>
  <c r="AX1229" i="1"/>
  <c r="AW1229" i="1" s="1"/>
  <c r="AZ1228" i="1"/>
  <c r="AY1228" i="1" s="1"/>
  <c r="AX1228" i="1"/>
  <c r="AW1228" i="1" s="1"/>
  <c r="AZ1227" i="1"/>
  <c r="AY1227" i="1" s="1"/>
  <c r="AX1227" i="1"/>
  <c r="AW1227" i="1" s="1"/>
  <c r="AZ1226" i="1"/>
  <c r="AY1226" i="1" s="1"/>
  <c r="AX1226" i="1"/>
  <c r="AW1226" i="1" s="1"/>
  <c r="AZ1225" i="1"/>
  <c r="AY1225" i="1" s="1"/>
  <c r="AX1225" i="1"/>
  <c r="AW1225" i="1" s="1"/>
  <c r="AZ1224" i="1"/>
  <c r="AY1224" i="1" s="1"/>
  <c r="AX1224" i="1"/>
  <c r="AW1224" i="1" s="1"/>
  <c r="AZ1223" i="1"/>
  <c r="AY1223" i="1" s="1"/>
  <c r="AX1223" i="1"/>
  <c r="AW1223" i="1" s="1"/>
  <c r="AZ1222" i="1"/>
  <c r="AY1222" i="1" s="1"/>
  <c r="AX1222" i="1"/>
  <c r="AW1222" i="1" s="1"/>
  <c r="AZ1221" i="1"/>
  <c r="AY1221" i="1" s="1"/>
  <c r="AX1221" i="1"/>
  <c r="AW1221" i="1" s="1"/>
  <c r="AZ1220" i="1"/>
  <c r="AY1220" i="1" s="1"/>
  <c r="AX1220" i="1"/>
  <c r="AW1220" i="1" s="1"/>
  <c r="AZ1219" i="1"/>
  <c r="AY1219" i="1" s="1"/>
  <c r="AX1219" i="1"/>
  <c r="AW1219" i="1" s="1"/>
  <c r="AZ1218" i="1"/>
  <c r="AY1218" i="1" s="1"/>
  <c r="AX1218" i="1"/>
  <c r="AW1218" i="1" s="1"/>
  <c r="AZ1217" i="1"/>
  <c r="AY1217" i="1" s="1"/>
  <c r="AX1217" i="1"/>
  <c r="AW1217" i="1" s="1"/>
  <c r="AZ1216" i="1"/>
  <c r="AY1216" i="1" s="1"/>
  <c r="AX1216" i="1"/>
  <c r="AW1216" i="1" s="1"/>
  <c r="AZ1215" i="1"/>
  <c r="AY1215" i="1" s="1"/>
  <c r="AX1215" i="1"/>
  <c r="AW1215" i="1" s="1"/>
  <c r="AZ1214" i="1"/>
  <c r="AY1214" i="1" s="1"/>
  <c r="AX1214" i="1"/>
  <c r="AW1214" i="1" s="1"/>
  <c r="AZ1213" i="1"/>
  <c r="AY1213" i="1" s="1"/>
  <c r="AX1213" i="1"/>
  <c r="AW1213" i="1" s="1"/>
  <c r="AZ1212" i="1"/>
  <c r="AY1212" i="1" s="1"/>
  <c r="AX1212" i="1"/>
  <c r="AW1212" i="1" s="1"/>
  <c r="AZ1211" i="1"/>
  <c r="AY1211" i="1" s="1"/>
  <c r="AX1211" i="1"/>
  <c r="AW1211" i="1" s="1"/>
  <c r="AZ1210" i="1"/>
  <c r="AY1210" i="1" s="1"/>
  <c r="AX1210" i="1"/>
  <c r="AW1210" i="1" s="1"/>
  <c r="AZ1209" i="1"/>
  <c r="AY1209" i="1" s="1"/>
  <c r="AX1209" i="1"/>
  <c r="AW1209" i="1" s="1"/>
  <c r="AZ1208" i="1"/>
  <c r="AY1208" i="1" s="1"/>
  <c r="AX1208" i="1"/>
  <c r="AW1208" i="1" s="1"/>
  <c r="AZ1207" i="1"/>
  <c r="AY1207" i="1" s="1"/>
  <c r="AX1207" i="1"/>
  <c r="AW1207" i="1" s="1"/>
  <c r="AZ1206" i="1"/>
  <c r="AY1206" i="1" s="1"/>
  <c r="AX1206" i="1"/>
  <c r="AW1206" i="1" s="1"/>
  <c r="AZ1205" i="1"/>
  <c r="AY1205" i="1" s="1"/>
  <c r="AX1205" i="1"/>
  <c r="AW1205" i="1" s="1"/>
  <c r="AZ1204" i="1"/>
  <c r="AY1204" i="1" s="1"/>
  <c r="AX1204" i="1"/>
  <c r="AW1204" i="1" s="1"/>
  <c r="AZ1203" i="1"/>
  <c r="AY1203" i="1" s="1"/>
  <c r="AX1203" i="1"/>
  <c r="AW1203" i="1" s="1"/>
  <c r="AZ1202" i="1"/>
  <c r="AY1202" i="1" s="1"/>
  <c r="AX1202" i="1"/>
  <c r="AW1202" i="1" s="1"/>
  <c r="AZ1201" i="1"/>
  <c r="AY1201" i="1" s="1"/>
  <c r="AX1201" i="1"/>
  <c r="AW1201" i="1" s="1"/>
  <c r="AZ1200" i="1"/>
  <c r="AY1200" i="1" s="1"/>
  <c r="AX1200" i="1"/>
  <c r="AW1200" i="1" s="1"/>
  <c r="AZ1199" i="1"/>
  <c r="AY1199" i="1" s="1"/>
  <c r="AX1199" i="1"/>
  <c r="AW1199" i="1" s="1"/>
  <c r="AZ1198" i="1"/>
  <c r="AY1198" i="1" s="1"/>
  <c r="AX1198" i="1"/>
  <c r="AW1198" i="1" s="1"/>
  <c r="AZ1197" i="1"/>
  <c r="AY1197" i="1" s="1"/>
  <c r="AX1197" i="1"/>
  <c r="AW1197" i="1" s="1"/>
  <c r="AZ1196" i="1"/>
  <c r="AY1196" i="1" s="1"/>
  <c r="AX1196" i="1"/>
  <c r="AW1196" i="1" s="1"/>
  <c r="AZ1195" i="1"/>
  <c r="AY1195" i="1" s="1"/>
  <c r="AX1195" i="1"/>
  <c r="AW1195" i="1" s="1"/>
  <c r="AZ1194" i="1"/>
  <c r="AY1194" i="1" s="1"/>
  <c r="AX1194" i="1"/>
  <c r="AW1194" i="1" s="1"/>
  <c r="AZ1193" i="1"/>
  <c r="AY1193" i="1" s="1"/>
  <c r="AX1193" i="1"/>
  <c r="AW1193" i="1" s="1"/>
  <c r="AZ1192" i="1"/>
  <c r="AY1192" i="1" s="1"/>
  <c r="AX1192" i="1"/>
  <c r="AW1192" i="1" s="1"/>
  <c r="AZ1191" i="1"/>
  <c r="AY1191" i="1" s="1"/>
  <c r="AX1191" i="1"/>
  <c r="AW1191" i="1" s="1"/>
  <c r="AZ1190" i="1"/>
  <c r="AY1190" i="1" s="1"/>
  <c r="AX1190" i="1"/>
  <c r="AW1190" i="1" s="1"/>
  <c r="AZ1189" i="1"/>
  <c r="AY1189" i="1" s="1"/>
  <c r="AX1189" i="1"/>
  <c r="AW1189" i="1" s="1"/>
  <c r="AZ1188" i="1"/>
  <c r="AY1188" i="1" s="1"/>
  <c r="AX1188" i="1"/>
  <c r="AW1188" i="1" s="1"/>
  <c r="AZ1187" i="1"/>
  <c r="AY1187" i="1" s="1"/>
  <c r="AX1187" i="1"/>
  <c r="AW1187" i="1" s="1"/>
  <c r="AZ1186" i="1"/>
  <c r="AY1186" i="1" s="1"/>
  <c r="AX1186" i="1"/>
  <c r="AW1186" i="1" s="1"/>
  <c r="AZ1185" i="1"/>
  <c r="AY1185" i="1" s="1"/>
  <c r="AX1185" i="1"/>
  <c r="AW1185" i="1" s="1"/>
  <c r="AZ1184" i="1"/>
  <c r="AY1184" i="1" s="1"/>
  <c r="AX1184" i="1"/>
  <c r="AW1184" i="1" s="1"/>
  <c r="AZ1183" i="1"/>
  <c r="AY1183" i="1" s="1"/>
  <c r="AX1183" i="1"/>
  <c r="AW1183" i="1" s="1"/>
  <c r="AZ1182" i="1"/>
  <c r="AY1182" i="1" s="1"/>
  <c r="AX1182" i="1"/>
  <c r="AW1182" i="1" s="1"/>
  <c r="AZ1181" i="1"/>
  <c r="AY1181" i="1" s="1"/>
  <c r="AX1181" i="1"/>
  <c r="AW1181" i="1" s="1"/>
  <c r="AZ1180" i="1"/>
  <c r="AY1180" i="1" s="1"/>
  <c r="AX1180" i="1"/>
  <c r="AW1180" i="1" s="1"/>
  <c r="AZ1179" i="1"/>
  <c r="AY1179" i="1" s="1"/>
  <c r="AX1179" i="1"/>
  <c r="AW1179" i="1" s="1"/>
  <c r="AZ1178" i="1"/>
  <c r="AY1178" i="1" s="1"/>
  <c r="AX1178" i="1"/>
  <c r="AW1178" i="1" s="1"/>
  <c r="AZ1177" i="1"/>
  <c r="AY1177" i="1" s="1"/>
  <c r="AX1177" i="1"/>
  <c r="AW1177" i="1" s="1"/>
  <c r="AZ1176" i="1"/>
  <c r="AY1176" i="1" s="1"/>
  <c r="AX1176" i="1"/>
  <c r="AW1176" i="1" s="1"/>
  <c r="AZ1175" i="1"/>
  <c r="AY1175" i="1" s="1"/>
  <c r="AX1175" i="1"/>
  <c r="AW1175" i="1" s="1"/>
  <c r="AZ1174" i="1"/>
  <c r="AY1174" i="1" s="1"/>
  <c r="AX1174" i="1"/>
  <c r="AW1174" i="1" s="1"/>
  <c r="AZ1173" i="1"/>
  <c r="AY1173" i="1" s="1"/>
  <c r="AX1173" i="1"/>
  <c r="AW1173" i="1" s="1"/>
  <c r="AZ1172" i="1"/>
  <c r="AY1172" i="1" s="1"/>
  <c r="AX1172" i="1"/>
  <c r="AW1172" i="1" s="1"/>
  <c r="AZ1171" i="1"/>
  <c r="AY1171" i="1" s="1"/>
  <c r="AX1171" i="1"/>
  <c r="AW1171" i="1" s="1"/>
  <c r="AZ1170" i="1"/>
  <c r="AY1170" i="1" s="1"/>
  <c r="AX1170" i="1"/>
  <c r="AW1170" i="1" s="1"/>
  <c r="AZ1169" i="1"/>
  <c r="AY1169" i="1" s="1"/>
  <c r="AX1169" i="1"/>
  <c r="AW1169" i="1" s="1"/>
  <c r="AZ1168" i="1"/>
  <c r="AY1168" i="1" s="1"/>
  <c r="AX1168" i="1"/>
  <c r="AW1168" i="1" s="1"/>
  <c r="AZ1167" i="1"/>
  <c r="AY1167" i="1" s="1"/>
  <c r="AX1167" i="1"/>
  <c r="AW1167" i="1" s="1"/>
  <c r="AZ1166" i="1"/>
  <c r="AY1166" i="1" s="1"/>
  <c r="AX1166" i="1"/>
  <c r="AW1166" i="1" s="1"/>
  <c r="AZ1165" i="1"/>
  <c r="AY1165" i="1" s="1"/>
  <c r="AX1165" i="1"/>
  <c r="AW1165" i="1" s="1"/>
  <c r="AZ1164" i="1"/>
  <c r="AY1164" i="1" s="1"/>
  <c r="AX1164" i="1"/>
  <c r="AW1164" i="1" s="1"/>
  <c r="AZ1163" i="1"/>
  <c r="AY1163" i="1" s="1"/>
  <c r="AX1163" i="1"/>
  <c r="AW1163" i="1" s="1"/>
  <c r="AZ1162" i="1"/>
  <c r="AY1162" i="1" s="1"/>
  <c r="AX1162" i="1"/>
  <c r="AW1162" i="1" s="1"/>
  <c r="AZ1161" i="1"/>
  <c r="AY1161" i="1" s="1"/>
  <c r="AX1161" i="1"/>
  <c r="AW1161" i="1" s="1"/>
  <c r="AZ1160" i="1"/>
  <c r="AY1160" i="1" s="1"/>
  <c r="AX1160" i="1"/>
  <c r="AW1160" i="1" s="1"/>
  <c r="AZ1159" i="1"/>
  <c r="AY1159" i="1" s="1"/>
  <c r="AX1159" i="1"/>
  <c r="AW1159" i="1" s="1"/>
  <c r="AZ1158" i="1"/>
  <c r="AY1158" i="1" s="1"/>
  <c r="AX1158" i="1"/>
  <c r="AW1158" i="1" s="1"/>
  <c r="AZ1157" i="1"/>
  <c r="AY1157" i="1" s="1"/>
  <c r="AX1157" i="1"/>
  <c r="AW1157" i="1" s="1"/>
  <c r="AZ1156" i="1"/>
  <c r="AY1156" i="1" s="1"/>
  <c r="AX1156" i="1"/>
  <c r="AW1156" i="1" s="1"/>
  <c r="AZ1155" i="1"/>
  <c r="AY1155" i="1" s="1"/>
  <c r="AX1155" i="1"/>
  <c r="AW1155" i="1" s="1"/>
  <c r="AZ1154" i="1"/>
  <c r="AY1154" i="1" s="1"/>
  <c r="AX1154" i="1"/>
  <c r="AW1154" i="1" s="1"/>
  <c r="AZ1153" i="1"/>
  <c r="AY1153" i="1" s="1"/>
  <c r="AX1153" i="1"/>
  <c r="AW1153" i="1" s="1"/>
  <c r="AZ1152" i="1"/>
  <c r="AY1152" i="1" s="1"/>
  <c r="AX1152" i="1"/>
  <c r="AW1152" i="1" s="1"/>
  <c r="AZ1151" i="1"/>
  <c r="AY1151" i="1" s="1"/>
  <c r="AX1151" i="1"/>
  <c r="AW1151" i="1" s="1"/>
  <c r="AZ1150" i="1"/>
  <c r="AY1150" i="1" s="1"/>
  <c r="AX1150" i="1"/>
  <c r="AW1150" i="1" s="1"/>
  <c r="AZ1149" i="1"/>
  <c r="AY1149" i="1" s="1"/>
  <c r="AX1149" i="1"/>
  <c r="AW1149" i="1" s="1"/>
  <c r="AZ1148" i="1"/>
  <c r="AY1148" i="1" s="1"/>
  <c r="AX1148" i="1"/>
  <c r="AW1148" i="1" s="1"/>
  <c r="AZ1147" i="1"/>
  <c r="AY1147" i="1" s="1"/>
  <c r="AX1147" i="1"/>
  <c r="AW1147" i="1" s="1"/>
  <c r="AZ1146" i="1"/>
  <c r="AY1146" i="1" s="1"/>
  <c r="AX1146" i="1"/>
  <c r="AW1146" i="1" s="1"/>
  <c r="AZ1145" i="1"/>
  <c r="AY1145" i="1" s="1"/>
  <c r="AX1145" i="1"/>
  <c r="AW1145" i="1" s="1"/>
  <c r="AZ1144" i="1"/>
  <c r="AY1144" i="1" s="1"/>
  <c r="AX1144" i="1"/>
  <c r="AW1144" i="1" s="1"/>
  <c r="AZ1143" i="1"/>
  <c r="AY1143" i="1" s="1"/>
  <c r="AX1143" i="1"/>
  <c r="AW1143" i="1" s="1"/>
  <c r="AZ1142" i="1"/>
  <c r="AY1142" i="1" s="1"/>
  <c r="AX1142" i="1"/>
  <c r="AW1142" i="1" s="1"/>
  <c r="AZ1141" i="1"/>
  <c r="AY1141" i="1" s="1"/>
  <c r="AX1141" i="1"/>
  <c r="AW1141" i="1" s="1"/>
  <c r="AZ1140" i="1"/>
  <c r="AY1140" i="1" s="1"/>
  <c r="AX1140" i="1"/>
  <c r="AW1140" i="1" s="1"/>
  <c r="AZ1139" i="1"/>
  <c r="AY1139" i="1" s="1"/>
  <c r="AX1139" i="1"/>
  <c r="AW1139" i="1" s="1"/>
  <c r="AZ1138" i="1"/>
  <c r="AY1138" i="1" s="1"/>
  <c r="AX1138" i="1"/>
  <c r="AW1138" i="1" s="1"/>
  <c r="AZ1137" i="1"/>
  <c r="AY1137" i="1" s="1"/>
  <c r="AX1137" i="1"/>
  <c r="AW1137" i="1" s="1"/>
  <c r="AZ1136" i="1"/>
  <c r="AY1136" i="1" s="1"/>
  <c r="AX1136" i="1"/>
  <c r="AW1136" i="1" s="1"/>
  <c r="AZ1135" i="1"/>
  <c r="AY1135" i="1" s="1"/>
  <c r="AX1135" i="1"/>
  <c r="AW1135" i="1" s="1"/>
  <c r="AZ1134" i="1"/>
  <c r="AY1134" i="1" s="1"/>
  <c r="AX1134" i="1"/>
  <c r="AW1134" i="1" s="1"/>
  <c r="AZ1133" i="1"/>
  <c r="AY1133" i="1" s="1"/>
  <c r="AX1133" i="1"/>
  <c r="AW1133" i="1" s="1"/>
  <c r="AZ1132" i="1"/>
  <c r="AY1132" i="1" s="1"/>
  <c r="AX1132" i="1"/>
  <c r="AW1132" i="1" s="1"/>
  <c r="AZ1131" i="1"/>
  <c r="AY1131" i="1" s="1"/>
  <c r="AX1131" i="1"/>
  <c r="AW1131" i="1" s="1"/>
  <c r="AZ1130" i="1"/>
  <c r="AY1130" i="1" s="1"/>
  <c r="AX1130" i="1"/>
  <c r="AW1130" i="1" s="1"/>
  <c r="AZ1129" i="1"/>
  <c r="AY1129" i="1" s="1"/>
  <c r="AX1129" i="1"/>
  <c r="AW1129" i="1" s="1"/>
  <c r="AZ1128" i="1"/>
  <c r="AY1128" i="1" s="1"/>
  <c r="AX1128" i="1"/>
  <c r="AW1128" i="1" s="1"/>
  <c r="AZ1127" i="1"/>
  <c r="AY1127" i="1" s="1"/>
  <c r="AX1127" i="1"/>
  <c r="AW1127" i="1" s="1"/>
  <c r="AZ1126" i="1"/>
  <c r="AY1126" i="1" s="1"/>
  <c r="AX1126" i="1"/>
  <c r="AW1126" i="1" s="1"/>
  <c r="AZ1125" i="1"/>
  <c r="AY1125" i="1" s="1"/>
  <c r="AX1125" i="1"/>
  <c r="AW1125" i="1" s="1"/>
  <c r="AZ1124" i="1"/>
  <c r="AY1124" i="1" s="1"/>
  <c r="AX1124" i="1"/>
  <c r="AW1124" i="1" s="1"/>
  <c r="AZ1123" i="1"/>
  <c r="AY1123" i="1" s="1"/>
  <c r="AX1123" i="1"/>
  <c r="AW1123" i="1" s="1"/>
  <c r="AZ1122" i="1"/>
  <c r="AY1122" i="1" s="1"/>
  <c r="AX1122" i="1"/>
  <c r="AW1122" i="1" s="1"/>
  <c r="AZ1121" i="1"/>
  <c r="AY1121" i="1" s="1"/>
  <c r="AX1121" i="1"/>
  <c r="AW1121" i="1" s="1"/>
  <c r="AZ1120" i="1"/>
  <c r="AY1120" i="1" s="1"/>
  <c r="AX1120" i="1"/>
  <c r="AW1120" i="1" s="1"/>
  <c r="AZ1119" i="1"/>
  <c r="AY1119" i="1" s="1"/>
  <c r="AX1119" i="1"/>
  <c r="AW1119" i="1" s="1"/>
  <c r="AZ1118" i="1"/>
  <c r="AY1118" i="1" s="1"/>
  <c r="AX1118" i="1"/>
  <c r="AW1118" i="1" s="1"/>
  <c r="AZ1117" i="1"/>
  <c r="AY1117" i="1" s="1"/>
  <c r="AX1117" i="1"/>
  <c r="AW1117" i="1" s="1"/>
  <c r="AZ1116" i="1"/>
  <c r="AY1116" i="1" s="1"/>
  <c r="AX1116" i="1"/>
  <c r="AW1116" i="1" s="1"/>
  <c r="AZ1115" i="1"/>
  <c r="AY1115" i="1" s="1"/>
  <c r="AX1115" i="1"/>
  <c r="AW1115" i="1" s="1"/>
  <c r="AZ1114" i="1"/>
  <c r="AY1114" i="1" s="1"/>
  <c r="AX1114" i="1"/>
  <c r="AW1114" i="1" s="1"/>
  <c r="AZ1113" i="1"/>
  <c r="AY1113" i="1" s="1"/>
  <c r="AX1113" i="1"/>
  <c r="AW1113" i="1" s="1"/>
  <c r="AZ1112" i="1"/>
  <c r="AY1112" i="1" s="1"/>
  <c r="AX1112" i="1"/>
  <c r="AW1112" i="1" s="1"/>
  <c r="AZ1111" i="1"/>
  <c r="AY1111" i="1" s="1"/>
  <c r="AX1111" i="1"/>
  <c r="AW1111" i="1" s="1"/>
  <c r="AZ1110" i="1"/>
  <c r="AY1110" i="1" s="1"/>
  <c r="AX1110" i="1"/>
  <c r="AW1110" i="1" s="1"/>
  <c r="AZ1109" i="1"/>
  <c r="AY1109" i="1" s="1"/>
  <c r="AX1109" i="1"/>
  <c r="AW1109" i="1" s="1"/>
  <c r="AZ1108" i="1"/>
  <c r="AY1108" i="1" s="1"/>
  <c r="AX1108" i="1"/>
  <c r="AW1108" i="1" s="1"/>
  <c r="AZ1107" i="1"/>
  <c r="AY1107" i="1" s="1"/>
  <c r="AX1107" i="1"/>
  <c r="AW1107" i="1" s="1"/>
  <c r="AZ1106" i="1"/>
  <c r="AY1106" i="1" s="1"/>
  <c r="AX1106" i="1"/>
  <c r="AW1106" i="1" s="1"/>
  <c r="AZ1105" i="1"/>
  <c r="AY1105" i="1" s="1"/>
  <c r="AX1105" i="1"/>
  <c r="AW1105" i="1" s="1"/>
  <c r="AZ1104" i="1"/>
  <c r="AY1104" i="1" s="1"/>
  <c r="AX1104" i="1"/>
  <c r="AW1104" i="1" s="1"/>
  <c r="AZ1103" i="1"/>
  <c r="AY1103" i="1" s="1"/>
  <c r="AX1103" i="1"/>
  <c r="AW1103" i="1" s="1"/>
  <c r="AZ1102" i="1"/>
  <c r="AY1102" i="1" s="1"/>
  <c r="AX1102" i="1"/>
  <c r="AW1102" i="1" s="1"/>
  <c r="AZ1101" i="1"/>
  <c r="AY1101" i="1" s="1"/>
  <c r="AX1101" i="1"/>
  <c r="AW1101" i="1" s="1"/>
  <c r="AZ1100" i="1"/>
  <c r="AY1100" i="1" s="1"/>
  <c r="AX1100" i="1"/>
  <c r="AW1100" i="1" s="1"/>
  <c r="AZ1099" i="1"/>
  <c r="AY1099" i="1" s="1"/>
  <c r="AX1099" i="1"/>
  <c r="AW1099" i="1" s="1"/>
  <c r="AZ1098" i="1"/>
  <c r="AY1098" i="1" s="1"/>
  <c r="AX1098" i="1"/>
  <c r="AW1098" i="1" s="1"/>
  <c r="AZ1097" i="1"/>
  <c r="AY1097" i="1" s="1"/>
  <c r="AX1097" i="1"/>
  <c r="AW1097" i="1" s="1"/>
  <c r="AZ1096" i="1"/>
  <c r="AY1096" i="1" s="1"/>
  <c r="AX1096" i="1"/>
  <c r="AW1096" i="1" s="1"/>
  <c r="AZ1095" i="1"/>
  <c r="AY1095" i="1" s="1"/>
  <c r="AX1095" i="1"/>
  <c r="AW1095" i="1" s="1"/>
  <c r="AZ1094" i="1"/>
  <c r="AY1094" i="1" s="1"/>
  <c r="AX1094" i="1"/>
  <c r="AW1094" i="1" s="1"/>
  <c r="AZ1093" i="1"/>
  <c r="AY1093" i="1" s="1"/>
  <c r="AX1093" i="1"/>
  <c r="AW1093" i="1" s="1"/>
  <c r="AZ1092" i="1"/>
  <c r="AY1092" i="1" s="1"/>
  <c r="AX1092" i="1"/>
  <c r="AW1092" i="1" s="1"/>
  <c r="AZ1091" i="1"/>
  <c r="AY1091" i="1" s="1"/>
  <c r="AX1091" i="1"/>
  <c r="AW1091" i="1" s="1"/>
  <c r="AZ1090" i="1"/>
  <c r="AY1090" i="1" s="1"/>
  <c r="AX1090" i="1"/>
  <c r="AW1090" i="1" s="1"/>
  <c r="AZ1089" i="1"/>
  <c r="AY1089" i="1" s="1"/>
  <c r="AX1089" i="1"/>
  <c r="AW1089" i="1" s="1"/>
  <c r="AZ1088" i="1"/>
  <c r="AY1088" i="1" s="1"/>
  <c r="AX1088" i="1"/>
  <c r="AW1088" i="1" s="1"/>
  <c r="AZ1087" i="1"/>
  <c r="AY1087" i="1" s="1"/>
  <c r="AX1087" i="1"/>
  <c r="AW1087" i="1" s="1"/>
  <c r="AZ1086" i="1"/>
  <c r="AY1086" i="1" s="1"/>
  <c r="AX1086" i="1"/>
  <c r="AW1086" i="1" s="1"/>
  <c r="AZ1085" i="1"/>
  <c r="AY1085" i="1" s="1"/>
  <c r="AX1085" i="1"/>
  <c r="AW1085" i="1" s="1"/>
  <c r="AZ1084" i="1"/>
  <c r="AY1084" i="1" s="1"/>
  <c r="AX1084" i="1"/>
  <c r="AW1084" i="1" s="1"/>
  <c r="AZ1083" i="1"/>
  <c r="AY1083" i="1" s="1"/>
  <c r="AX1083" i="1"/>
  <c r="AW1083" i="1" s="1"/>
  <c r="AZ1082" i="1"/>
  <c r="AY1082" i="1" s="1"/>
  <c r="AX1082" i="1"/>
  <c r="AW1082" i="1" s="1"/>
  <c r="AZ1081" i="1"/>
  <c r="AY1081" i="1" s="1"/>
  <c r="AX1081" i="1"/>
  <c r="AW1081" i="1" s="1"/>
  <c r="AZ1080" i="1"/>
  <c r="AY1080" i="1" s="1"/>
  <c r="AX1080" i="1"/>
  <c r="AW1080" i="1" s="1"/>
  <c r="AZ1079" i="1"/>
  <c r="AY1079" i="1" s="1"/>
  <c r="AX1079" i="1"/>
  <c r="AW1079" i="1" s="1"/>
  <c r="AZ1078" i="1"/>
  <c r="AY1078" i="1" s="1"/>
  <c r="AX1078" i="1"/>
  <c r="AW1078" i="1" s="1"/>
  <c r="AZ1077" i="1"/>
  <c r="AY1077" i="1" s="1"/>
  <c r="AX1077" i="1"/>
  <c r="AW1077" i="1" s="1"/>
  <c r="AZ1076" i="1"/>
  <c r="AY1076" i="1" s="1"/>
  <c r="AX1076" i="1"/>
  <c r="AW1076" i="1" s="1"/>
  <c r="AZ1075" i="1"/>
  <c r="AY1075" i="1" s="1"/>
  <c r="AX1075" i="1"/>
  <c r="AW1075" i="1" s="1"/>
  <c r="AZ1074" i="1"/>
  <c r="AY1074" i="1" s="1"/>
  <c r="AX1074" i="1"/>
  <c r="AW1074" i="1" s="1"/>
  <c r="AZ1073" i="1"/>
  <c r="AY1073" i="1" s="1"/>
  <c r="AX1073" i="1"/>
  <c r="AW1073" i="1" s="1"/>
  <c r="AZ1072" i="1"/>
  <c r="AY1072" i="1" s="1"/>
  <c r="AX1072" i="1"/>
  <c r="AW1072" i="1" s="1"/>
  <c r="AZ1071" i="1"/>
  <c r="AY1071" i="1" s="1"/>
  <c r="AX1071" i="1"/>
  <c r="AW1071" i="1" s="1"/>
  <c r="AZ1070" i="1"/>
  <c r="AY1070" i="1" s="1"/>
  <c r="AX1070" i="1"/>
  <c r="AW1070" i="1" s="1"/>
  <c r="AZ1069" i="1"/>
  <c r="AY1069" i="1" s="1"/>
  <c r="AX1069" i="1"/>
  <c r="AW1069" i="1" s="1"/>
  <c r="AZ1068" i="1"/>
  <c r="AY1068" i="1" s="1"/>
  <c r="AX1068" i="1"/>
  <c r="AW1068" i="1" s="1"/>
  <c r="AZ1067" i="1"/>
  <c r="AY1067" i="1" s="1"/>
  <c r="AX1067" i="1"/>
  <c r="AW1067" i="1" s="1"/>
  <c r="AZ1066" i="1"/>
  <c r="AY1066" i="1" s="1"/>
  <c r="AX1066" i="1"/>
  <c r="AW1066" i="1" s="1"/>
  <c r="AZ1065" i="1"/>
  <c r="AY1065" i="1" s="1"/>
  <c r="AX1065" i="1"/>
  <c r="AW1065" i="1" s="1"/>
  <c r="AZ1064" i="1"/>
  <c r="AY1064" i="1" s="1"/>
  <c r="AX1064" i="1"/>
  <c r="AW1064" i="1" s="1"/>
  <c r="AZ1063" i="1"/>
  <c r="AY1063" i="1" s="1"/>
  <c r="AX1063" i="1"/>
  <c r="AW1063" i="1" s="1"/>
  <c r="AZ1062" i="1"/>
  <c r="AY1062" i="1" s="1"/>
  <c r="AX1062" i="1"/>
  <c r="AW1062" i="1" s="1"/>
  <c r="AZ1061" i="1"/>
  <c r="AY1061" i="1" s="1"/>
  <c r="AX1061" i="1"/>
  <c r="AW1061" i="1" s="1"/>
  <c r="AZ1060" i="1"/>
  <c r="AY1060" i="1" s="1"/>
  <c r="AX1060" i="1"/>
  <c r="AW1060" i="1" s="1"/>
  <c r="AZ1059" i="1"/>
  <c r="AY1059" i="1" s="1"/>
  <c r="AX1059" i="1"/>
  <c r="AW1059" i="1" s="1"/>
  <c r="AZ1058" i="1"/>
  <c r="AY1058" i="1" s="1"/>
  <c r="AX1058" i="1"/>
  <c r="AW1058" i="1" s="1"/>
  <c r="AZ1057" i="1"/>
  <c r="AY1057" i="1" s="1"/>
  <c r="AX1057" i="1"/>
  <c r="AW1057" i="1" s="1"/>
  <c r="AZ1056" i="1"/>
  <c r="AY1056" i="1" s="1"/>
  <c r="AX1056" i="1"/>
  <c r="AW1056" i="1" s="1"/>
  <c r="AZ1055" i="1"/>
  <c r="AY1055" i="1" s="1"/>
  <c r="AX1055" i="1"/>
  <c r="AW1055" i="1" s="1"/>
  <c r="AZ1054" i="1"/>
  <c r="AY1054" i="1" s="1"/>
  <c r="AX1054" i="1"/>
  <c r="AW1054" i="1" s="1"/>
  <c r="AZ1053" i="1"/>
  <c r="AY1053" i="1" s="1"/>
  <c r="AX1053" i="1"/>
  <c r="AW1053" i="1" s="1"/>
  <c r="AZ1052" i="1"/>
  <c r="AY1052" i="1" s="1"/>
  <c r="AX1052" i="1"/>
  <c r="AW1052" i="1" s="1"/>
  <c r="AZ1051" i="1"/>
  <c r="AY1051" i="1" s="1"/>
  <c r="AX1051" i="1"/>
  <c r="AW1051" i="1" s="1"/>
  <c r="AZ1050" i="1"/>
  <c r="AY1050" i="1" s="1"/>
  <c r="AX1050" i="1"/>
  <c r="AW1050" i="1" s="1"/>
  <c r="AZ1049" i="1"/>
  <c r="AY1049" i="1" s="1"/>
  <c r="AX1049" i="1"/>
  <c r="AW1049" i="1" s="1"/>
  <c r="AZ1048" i="1"/>
  <c r="AY1048" i="1" s="1"/>
  <c r="AX1048" i="1"/>
  <c r="AW1048" i="1" s="1"/>
  <c r="AZ1047" i="1"/>
  <c r="AY1047" i="1" s="1"/>
  <c r="AX1047" i="1"/>
  <c r="AW1047" i="1" s="1"/>
  <c r="AZ1046" i="1"/>
  <c r="AY1046" i="1" s="1"/>
  <c r="AX1046" i="1"/>
  <c r="AW1046" i="1" s="1"/>
  <c r="AZ1045" i="1"/>
  <c r="AY1045" i="1" s="1"/>
  <c r="AX1045" i="1"/>
  <c r="AW1045" i="1" s="1"/>
  <c r="AZ1044" i="1"/>
  <c r="AY1044" i="1" s="1"/>
  <c r="AX1044" i="1"/>
  <c r="AW1044" i="1" s="1"/>
  <c r="AZ1043" i="1"/>
  <c r="AY1043" i="1" s="1"/>
  <c r="AX1043" i="1"/>
  <c r="AW1043" i="1" s="1"/>
  <c r="AZ1042" i="1"/>
  <c r="AY1042" i="1" s="1"/>
  <c r="AX1042" i="1"/>
  <c r="AW1042" i="1" s="1"/>
  <c r="AZ1041" i="1"/>
  <c r="AY1041" i="1" s="1"/>
  <c r="AX1041" i="1"/>
  <c r="AW1041" i="1" s="1"/>
  <c r="AZ1040" i="1"/>
  <c r="AY1040" i="1" s="1"/>
  <c r="AX1040" i="1"/>
  <c r="AW1040" i="1" s="1"/>
  <c r="AZ1039" i="1"/>
  <c r="AY1039" i="1" s="1"/>
  <c r="AX1039" i="1"/>
  <c r="AW1039" i="1" s="1"/>
  <c r="AZ1038" i="1"/>
  <c r="AY1038" i="1" s="1"/>
  <c r="AX1038" i="1"/>
  <c r="AW1038" i="1" s="1"/>
  <c r="AZ1037" i="1"/>
  <c r="AY1037" i="1" s="1"/>
  <c r="AX1037" i="1"/>
  <c r="AW1037" i="1" s="1"/>
  <c r="AZ1036" i="1"/>
  <c r="AY1036" i="1" s="1"/>
  <c r="AX1036" i="1"/>
  <c r="AW1036" i="1" s="1"/>
  <c r="AZ1035" i="1"/>
  <c r="AY1035" i="1" s="1"/>
  <c r="AX1035" i="1"/>
  <c r="AW1035" i="1" s="1"/>
  <c r="AZ1034" i="1"/>
  <c r="AY1034" i="1" s="1"/>
  <c r="AX1034" i="1"/>
  <c r="AW1034" i="1" s="1"/>
  <c r="AZ1033" i="1"/>
  <c r="AY1033" i="1" s="1"/>
  <c r="AX1033" i="1"/>
  <c r="AW1033" i="1" s="1"/>
  <c r="AZ1032" i="1"/>
  <c r="AY1032" i="1" s="1"/>
  <c r="AX1032" i="1"/>
  <c r="AW1032" i="1" s="1"/>
  <c r="AZ1031" i="1"/>
  <c r="AY1031" i="1" s="1"/>
  <c r="AX1031" i="1"/>
  <c r="AW1031" i="1" s="1"/>
  <c r="AZ1030" i="1"/>
  <c r="AY1030" i="1" s="1"/>
  <c r="AX1030" i="1"/>
  <c r="AW1030" i="1" s="1"/>
  <c r="AZ1029" i="1"/>
  <c r="AY1029" i="1" s="1"/>
  <c r="AX1029" i="1"/>
  <c r="AW1029" i="1" s="1"/>
  <c r="AZ1028" i="1"/>
  <c r="AY1028" i="1" s="1"/>
  <c r="AX1028" i="1"/>
  <c r="AW1028" i="1" s="1"/>
  <c r="AZ1027" i="1"/>
  <c r="AY1027" i="1" s="1"/>
  <c r="AX1027" i="1"/>
  <c r="AW1027" i="1" s="1"/>
  <c r="AZ1026" i="1"/>
  <c r="AY1026" i="1" s="1"/>
  <c r="AX1026" i="1"/>
  <c r="AW1026" i="1" s="1"/>
  <c r="AZ1025" i="1"/>
  <c r="AY1025" i="1" s="1"/>
  <c r="AX1025" i="1"/>
  <c r="AW1025" i="1" s="1"/>
  <c r="AZ1024" i="1"/>
  <c r="AY1024" i="1" s="1"/>
  <c r="AX1024" i="1"/>
  <c r="AW1024" i="1" s="1"/>
  <c r="AZ1023" i="1"/>
  <c r="AY1023" i="1" s="1"/>
  <c r="AX1023" i="1"/>
  <c r="AW1023" i="1" s="1"/>
  <c r="AZ1022" i="1"/>
  <c r="AY1022" i="1" s="1"/>
  <c r="AX1022" i="1"/>
  <c r="AW1022" i="1" s="1"/>
  <c r="AZ1021" i="1"/>
  <c r="AY1021" i="1" s="1"/>
  <c r="AX1021" i="1"/>
  <c r="AW1021" i="1" s="1"/>
  <c r="AZ1020" i="1"/>
  <c r="AY1020" i="1" s="1"/>
  <c r="AX1020" i="1"/>
  <c r="AW1020" i="1" s="1"/>
  <c r="AZ1019" i="1"/>
  <c r="AY1019" i="1" s="1"/>
  <c r="AX1019" i="1"/>
  <c r="AW1019" i="1" s="1"/>
  <c r="AZ1018" i="1"/>
  <c r="AY1018" i="1" s="1"/>
  <c r="AX1018" i="1"/>
  <c r="AW1018" i="1" s="1"/>
  <c r="AZ1017" i="1"/>
  <c r="AY1017" i="1" s="1"/>
  <c r="AX1017" i="1"/>
  <c r="AW1017" i="1" s="1"/>
  <c r="AZ1016" i="1"/>
  <c r="AY1016" i="1" s="1"/>
  <c r="AX1016" i="1"/>
  <c r="AW1016" i="1" s="1"/>
  <c r="AZ1015" i="1"/>
  <c r="AY1015" i="1" s="1"/>
  <c r="AX1015" i="1"/>
  <c r="AW1015" i="1" s="1"/>
  <c r="AZ1014" i="1"/>
  <c r="AY1014" i="1" s="1"/>
  <c r="AX1014" i="1"/>
  <c r="AW1014" i="1" s="1"/>
  <c r="AZ1013" i="1"/>
  <c r="AY1013" i="1" s="1"/>
  <c r="AX1013" i="1"/>
  <c r="AW1013" i="1" s="1"/>
  <c r="AZ1012" i="1"/>
  <c r="AY1012" i="1" s="1"/>
  <c r="AX1012" i="1"/>
  <c r="AW1012" i="1" s="1"/>
  <c r="AZ1011" i="1"/>
  <c r="AY1011" i="1" s="1"/>
  <c r="AX1011" i="1"/>
  <c r="AW1011" i="1" s="1"/>
  <c r="AZ1010" i="1"/>
  <c r="AY1010" i="1" s="1"/>
  <c r="AX1010" i="1"/>
  <c r="AW1010" i="1" s="1"/>
  <c r="AZ1009" i="1"/>
  <c r="AY1009" i="1" s="1"/>
  <c r="AX1009" i="1"/>
  <c r="AW1009" i="1" s="1"/>
  <c r="AZ1008" i="1"/>
  <c r="AY1008" i="1" s="1"/>
  <c r="AX1008" i="1"/>
  <c r="AW1008" i="1" s="1"/>
  <c r="AZ1007" i="1"/>
  <c r="AY1007" i="1" s="1"/>
  <c r="AX1007" i="1"/>
  <c r="AW1007" i="1" s="1"/>
  <c r="AZ1006" i="1"/>
  <c r="AY1006" i="1" s="1"/>
  <c r="AX1006" i="1"/>
  <c r="AW1006" i="1" s="1"/>
  <c r="AZ1005" i="1"/>
  <c r="AY1005" i="1" s="1"/>
  <c r="AX1005" i="1"/>
  <c r="AW1005" i="1" s="1"/>
  <c r="AZ1004" i="1"/>
  <c r="AY1004" i="1" s="1"/>
  <c r="AX1004" i="1"/>
  <c r="AW1004" i="1" s="1"/>
  <c r="AZ1003" i="1"/>
  <c r="AY1003" i="1" s="1"/>
  <c r="AX1003" i="1"/>
  <c r="AW1003" i="1" s="1"/>
  <c r="AZ1002" i="1"/>
  <c r="AY1002" i="1" s="1"/>
  <c r="AX1002" i="1"/>
  <c r="AW1002" i="1" s="1"/>
  <c r="AZ1001" i="1"/>
  <c r="AY1001" i="1" s="1"/>
  <c r="AX1001" i="1"/>
  <c r="AW1001" i="1" s="1"/>
  <c r="AZ1000" i="1"/>
  <c r="AY1000" i="1" s="1"/>
  <c r="AX1000" i="1"/>
  <c r="AW1000" i="1" s="1"/>
  <c r="AZ999" i="1"/>
  <c r="AY999" i="1" s="1"/>
  <c r="AX999" i="1"/>
  <c r="AW999" i="1" s="1"/>
  <c r="AZ998" i="1"/>
  <c r="AY998" i="1" s="1"/>
  <c r="AX998" i="1"/>
  <c r="AW998" i="1" s="1"/>
  <c r="AZ997" i="1"/>
  <c r="AY997" i="1" s="1"/>
  <c r="AX997" i="1"/>
  <c r="AW997" i="1" s="1"/>
  <c r="AZ996" i="1"/>
  <c r="AY996" i="1" s="1"/>
  <c r="AX996" i="1"/>
  <c r="AW996" i="1" s="1"/>
  <c r="AZ995" i="1"/>
  <c r="AY995" i="1" s="1"/>
  <c r="AX995" i="1"/>
  <c r="AW995" i="1" s="1"/>
  <c r="AZ994" i="1"/>
  <c r="AY994" i="1" s="1"/>
  <c r="AX994" i="1"/>
  <c r="AW994" i="1" s="1"/>
  <c r="AZ993" i="1"/>
  <c r="AY993" i="1" s="1"/>
  <c r="AX993" i="1"/>
  <c r="AW993" i="1" s="1"/>
  <c r="AZ992" i="1"/>
  <c r="AY992" i="1" s="1"/>
  <c r="AX992" i="1"/>
  <c r="AW992" i="1" s="1"/>
  <c r="AZ991" i="1"/>
  <c r="AY991" i="1" s="1"/>
  <c r="AX991" i="1"/>
  <c r="AW991" i="1" s="1"/>
  <c r="AZ990" i="1"/>
  <c r="AY990" i="1" s="1"/>
  <c r="AX990" i="1"/>
  <c r="AW990" i="1" s="1"/>
  <c r="AZ989" i="1"/>
  <c r="AY989" i="1" s="1"/>
  <c r="AX989" i="1"/>
  <c r="AW989" i="1" s="1"/>
  <c r="AZ988" i="1"/>
  <c r="AY988" i="1" s="1"/>
  <c r="AX988" i="1"/>
  <c r="AW988" i="1" s="1"/>
  <c r="AZ987" i="1"/>
  <c r="AY987" i="1" s="1"/>
  <c r="AX987" i="1"/>
  <c r="AW987" i="1" s="1"/>
  <c r="AZ986" i="1"/>
  <c r="AY986" i="1" s="1"/>
  <c r="AX986" i="1"/>
  <c r="AW986" i="1" s="1"/>
  <c r="AZ985" i="1"/>
  <c r="AY985" i="1" s="1"/>
  <c r="AX985" i="1"/>
  <c r="AW985" i="1" s="1"/>
  <c r="AZ984" i="1"/>
  <c r="AY984" i="1" s="1"/>
  <c r="AX984" i="1"/>
  <c r="AW984" i="1" s="1"/>
  <c r="AZ983" i="1"/>
  <c r="AY983" i="1" s="1"/>
  <c r="AX983" i="1"/>
  <c r="AW983" i="1" s="1"/>
  <c r="AZ982" i="1"/>
  <c r="AY982" i="1" s="1"/>
  <c r="AX982" i="1"/>
  <c r="AW982" i="1" s="1"/>
  <c r="AZ981" i="1"/>
  <c r="AY981" i="1" s="1"/>
  <c r="AX981" i="1"/>
  <c r="AW981" i="1" s="1"/>
  <c r="AZ980" i="1"/>
  <c r="AY980" i="1" s="1"/>
  <c r="AX980" i="1"/>
  <c r="AW980" i="1" s="1"/>
  <c r="AZ979" i="1"/>
  <c r="AY979" i="1" s="1"/>
  <c r="AX979" i="1"/>
  <c r="AW979" i="1" s="1"/>
  <c r="AZ978" i="1"/>
  <c r="AY978" i="1" s="1"/>
  <c r="AX978" i="1"/>
  <c r="AW978" i="1" s="1"/>
  <c r="AZ977" i="1"/>
  <c r="AY977" i="1" s="1"/>
  <c r="AX977" i="1"/>
  <c r="AW977" i="1" s="1"/>
  <c r="AZ976" i="1"/>
  <c r="AY976" i="1" s="1"/>
  <c r="AX976" i="1"/>
  <c r="AW976" i="1" s="1"/>
  <c r="AZ975" i="1"/>
  <c r="AY975" i="1" s="1"/>
  <c r="AX975" i="1"/>
  <c r="AW975" i="1" s="1"/>
  <c r="AZ974" i="1"/>
  <c r="AY974" i="1" s="1"/>
  <c r="AX974" i="1"/>
  <c r="AW974" i="1" s="1"/>
  <c r="AZ973" i="1"/>
  <c r="AY973" i="1" s="1"/>
  <c r="AX973" i="1"/>
  <c r="AW973" i="1" s="1"/>
  <c r="AZ972" i="1"/>
  <c r="AY972" i="1" s="1"/>
  <c r="AX972" i="1"/>
  <c r="AW972" i="1" s="1"/>
  <c r="AZ971" i="1"/>
  <c r="AY971" i="1" s="1"/>
  <c r="AX971" i="1"/>
  <c r="AW971" i="1" s="1"/>
  <c r="AZ970" i="1"/>
  <c r="AY970" i="1" s="1"/>
  <c r="AX970" i="1"/>
  <c r="AW970" i="1" s="1"/>
  <c r="AZ969" i="1"/>
  <c r="AY969" i="1" s="1"/>
  <c r="AX969" i="1"/>
  <c r="AW969" i="1" s="1"/>
  <c r="AZ968" i="1"/>
  <c r="AY968" i="1" s="1"/>
  <c r="AX968" i="1"/>
  <c r="AW968" i="1" s="1"/>
  <c r="AZ967" i="1"/>
  <c r="AY967" i="1" s="1"/>
  <c r="AX967" i="1"/>
  <c r="AW967" i="1" s="1"/>
  <c r="AZ966" i="1"/>
  <c r="AY966" i="1" s="1"/>
  <c r="AX966" i="1"/>
  <c r="AW966" i="1" s="1"/>
  <c r="AZ965" i="1"/>
  <c r="AY965" i="1" s="1"/>
  <c r="AX965" i="1"/>
  <c r="AW965" i="1" s="1"/>
  <c r="AZ964" i="1"/>
  <c r="AY964" i="1" s="1"/>
  <c r="AX964" i="1"/>
  <c r="AW964" i="1" s="1"/>
  <c r="AZ963" i="1"/>
  <c r="AY963" i="1" s="1"/>
  <c r="AX963" i="1"/>
  <c r="AW963" i="1" s="1"/>
  <c r="AZ962" i="1"/>
  <c r="AY962" i="1" s="1"/>
  <c r="AX962" i="1"/>
  <c r="AW962" i="1" s="1"/>
  <c r="AZ961" i="1"/>
  <c r="AY961" i="1" s="1"/>
  <c r="AX961" i="1"/>
  <c r="AW961" i="1" s="1"/>
  <c r="AZ960" i="1"/>
  <c r="AY960" i="1" s="1"/>
  <c r="AX960" i="1"/>
  <c r="AW960" i="1" s="1"/>
  <c r="AZ959" i="1"/>
  <c r="AY959" i="1" s="1"/>
  <c r="AX959" i="1"/>
  <c r="AW959" i="1" s="1"/>
  <c r="AZ958" i="1"/>
  <c r="AY958" i="1" s="1"/>
  <c r="AX958" i="1"/>
  <c r="AW958" i="1" s="1"/>
  <c r="AZ957" i="1"/>
  <c r="AY957" i="1" s="1"/>
  <c r="AX957" i="1"/>
  <c r="AW957" i="1" s="1"/>
  <c r="AZ956" i="1"/>
  <c r="AY956" i="1" s="1"/>
  <c r="AX956" i="1"/>
  <c r="AW956" i="1" s="1"/>
  <c r="AZ955" i="1"/>
  <c r="AY955" i="1" s="1"/>
  <c r="AX955" i="1"/>
  <c r="AW955" i="1" s="1"/>
  <c r="AZ954" i="1"/>
  <c r="AY954" i="1" s="1"/>
  <c r="AX954" i="1"/>
  <c r="AW954" i="1" s="1"/>
  <c r="AZ953" i="1"/>
  <c r="AY953" i="1" s="1"/>
  <c r="AX953" i="1"/>
  <c r="AW953" i="1" s="1"/>
  <c r="AZ952" i="1"/>
  <c r="AY952" i="1" s="1"/>
  <c r="AX952" i="1"/>
  <c r="AW952" i="1" s="1"/>
  <c r="AZ951" i="1"/>
  <c r="AY951" i="1" s="1"/>
  <c r="AX951" i="1"/>
  <c r="AW951" i="1" s="1"/>
  <c r="AZ950" i="1"/>
  <c r="AY950" i="1" s="1"/>
  <c r="AX950" i="1"/>
  <c r="AW950" i="1" s="1"/>
  <c r="AZ949" i="1"/>
  <c r="AY949" i="1" s="1"/>
  <c r="AX949" i="1"/>
  <c r="AW949" i="1" s="1"/>
  <c r="AZ948" i="1"/>
  <c r="AY948" i="1" s="1"/>
  <c r="AX948" i="1"/>
  <c r="AW948" i="1" s="1"/>
  <c r="AZ947" i="1"/>
  <c r="AY947" i="1" s="1"/>
  <c r="AX947" i="1"/>
  <c r="AW947" i="1" s="1"/>
  <c r="AZ946" i="1"/>
  <c r="AY946" i="1" s="1"/>
  <c r="AX946" i="1"/>
  <c r="AW946" i="1" s="1"/>
  <c r="AZ945" i="1"/>
  <c r="AY945" i="1" s="1"/>
  <c r="AX945" i="1"/>
  <c r="AW945" i="1" s="1"/>
  <c r="AZ944" i="1"/>
  <c r="AY944" i="1" s="1"/>
  <c r="AX944" i="1"/>
  <c r="AW944" i="1" s="1"/>
  <c r="AZ943" i="1"/>
  <c r="AY943" i="1" s="1"/>
  <c r="AX943" i="1"/>
  <c r="AW943" i="1" s="1"/>
  <c r="AZ942" i="1"/>
  <c r="AY942" i="1" s="1"/>
  <c r="AX942" i="1"/>
  <c r="AW942" i="1" s="1"/>
  <c r="AZ941" i="1"/>
  <c r="AY941" i="1" s="1"/>
  <c r="AX941" i="1"/>
  <c r="AW941" i="1" s="1"/>
  <c r="AZ940" i="1"/>
  <c r="AY940" i="1" s="1"/>
  <c r="AX940" i="1"/>
  <c r="AW940" i="1" s="1"/>
  <c r="AZ939" i="1"/>
  <c r="AY939" i="1" s="1"/>
  <c r="AX939" i="1"/>
  <c r="AW939" i="1" s="1"/>
  <c r="AZ938" i="1"/>
  <c r="AY938" i="1" s="1"/>
  <c r="AX938" i="1"/>
  <c r="AW938" i="1" s="1"/>
  <c r="AZ937" i="1"/>
  <c r="AY937" i="1" s="1"/>
  <c r="AX937" i="1"/>
  <c r="AW937" i="1" s="1"/>
  <c r="AZ936" i="1"/>
  <c r="AY936" i="1" s="1"/>
  <c r="AX936" i="1"/>
  <c r="AW936" i="1" s="1"/>
  <c r="AZ935" i="1"/>
  <c r="AY935" i="1" s="1"/>
  <c r="AX935" i="1"/>
  <c r="AW935" i="1" s="1"/>
  <c r="AZ934" i="1"/>
  <c r="AY934" i="1" s="1"/>
  <c r="AX934" i="1"/>
  <c r="AW934" i="1" s="1"/>
  <c r="AZ933" i="1"/>
  <c r="AY933" i="1" s="1"/>
  <c r="AX933" i="1"/>
  <c r="AW933" i="1" s="1"/>
  <c r="AZ932" i="1"/>
  <c r="AY932" i="1" s="1"/>
  <c r="AX932" i="1"/>
  <c r="AW932" i="1" s="1"/>
  <c r="AZ931" i="1"/>
  <c r="AY931" i="1" s="1"/>
  <c r="AX931" i="1"/>
  <c r="AW931" i="1" s="1"/>
  <c r="AZ930" i="1"/>
  <c r="AY930" i="1" s="1"/>
  <c r="AX930" i="1"/>
  <c r="AW930" i="1" s="1"/>
  <c r="AZ929" i="1"/>
  <c r="AY929" i="1" s="1"/>
  <c r="AX929" i="1"/>
  <c r="AW929" i="1" s="1"/>
  <c r="AZ928" i="1"/>
  <c r="AY928" i="1" s="1"/>
  <c r="AX928" i="1"/>
  <c r="AW928" i="1" s="1"/>
  <c r="AZ927" i="1"/>
  <c r="AY927" i="1" s="1"/>
  <c r="AX927" i="1"/>
  <c r="AW927" i="1" s="1"/>
  <c r="AZ926" i="1"/>
  <c r="AY926" i="1" s="1"/>
  <c r="AX926" i="1"/>
  <c r="AW926" i="1" s="1"/>
  <c r="AZ925" i="1"/>
  <c r="AY925" i="1" s="1"/>
  <c r="AX925" i="1"/>
  <c r="AW925" i="1" s="1"/>
  <c r="AZ924" i="1"/>
  <c r="AY924" i="1" s="1"/>
  <c r="AX924" i="1"/>
  <c r="AW924" i="1" s="1"/>
  <c r="AZ923" i="1"/>
  <c r="AY923" i="1" s="1"/>
  <c r="AX923" i="1"/>
  <c r="AW923" i="1" s="1"/>
  <c r="AZ922" i="1"/>
  <c r="AY922" i="1" s="1"/>
  <c r="AX922" i="1"/>
  <c r="AW922" i="1" s="1"/>
  <c r="AZ921" i="1"/>
  <c r="AY921" i="1" s="1"/>
  <c r="AX921" i="1"/>
  <c r="AW921" i="1" s="1"/>
  <c r="AZ920" i="1"/>
  <c r="AY920" i="1" s="1"/>
  <c r="AX920" i="1"/>
  <c r="AW920" i="1" s="1"/>
  <c r="AZ919" i="1"/>
  <c r="AY919" i="1" s="1"/>
  <c r="AX919" i="1"/>
  <c r="AW919" i="1" s="1"/>
  <c r="AZ918" i="1"/>
  <c r="AY918" i="1" s="1"/>
  <c r="AX918" i="1"/>
  <c r="AW918" i="1" s="1"/>
  <c r="AZ917" i="1"/>
  <c r="AY917" i="1" s="1"/>
  <c r="AX917" i="1"/>
  <c r="AW917" i="1" s="1"/>
  <c r="AZ916" i="1"/>
  <c r="AY916" i="1" s="1"/>
  <c r="AX916" i="1"/>
  <c r="AW916" i="1" s="1"/>
  <c r="AZ915" i="1"/>
  <c r="AY915" i="1" s="1"/>
  <c r="AX915" i="1"/>
  <c r="AW915" i="1" s="1"/>
  <c r="AZ914" i="1"/>
  <c r="AY914" i="1" s="1"/>
  <c r="AX914" i="1"/>
  <c r="AW914" i="1" s="1"/>
  <c r="AZ913" i="1"/>
  <c r="AY913" i="1" s="1"/>
  <c r="AX913" i="1"/>
  <c r="AW913" i="1" s="1"/>
  <c r="AZ912" i="1"/>
  <c r="AY912" i="1" s="1"/>
  <c r="AX912" i="1"/>
  <c r="AW912" i="1" s="1"/>
  <c r="AZ911" i="1"/>
  <c r="AY911" i="1" s="1"/>
  <c r="AX911" i="1"/>
  <c r="AW911" i="1" s="1"/>
  <c r="AZ910" i="1"/>
  <c r="AY910" i="1" s="1"/>
  <c r="AX910" i="1"/>
  <c r="AW910" i="1" s="1"/>
  <c r="AZ909" i="1"/>
  <c r="AY909" i="1" s="1"/>
  <c r="AX909" i="1"/>
  <c r="AW909" i="1" s="1"/>
  <c r="AZ908" i="1"/>
  <c r="AY908" i="1" s="1"/>
  <c r="AX908" i="1"/>
  <c r="AW908" i="1" s="1"/>
  <c r="AZ907" i="1"/>
  <c r="AY907" i="1" s="1"/>
  <c r="AX907" i="1"/>
  <c r="AW907" i="1" s="1"/>
  <c r="AZ906" i="1"/>
  <c r="AY906" i="1" s="1"/>
  <c r="AX906" i="1"/>
  <c r="AW906" i="1" s="1"/>
  <c r="AZ905" i="1"/>
  <c r="AY905" i="1" s="1"/>
  <c r="AX905" i="1"/>
  <c r="AW905" i="1" s="1"/>
  <c r="AZ904" i="1"/>
  <c r="AY904" i="1" s="1"/>
  <c r="AX904" i="1"/>
  <c r="AW904" i="1" s="1"/>
  <c r="AZ903" i="1"/>
  <c r="AY903" i="1" s="1"/>
  <c r="AX903" i="1"/>
  <c r="AW903" i="1" s="1"/>
  <c r="AZ902" i="1"/>
  <c r="AY902" i="1" s="1"/>
  <c r="AX902" i="1"/>
  <c r="AW902" i="1" s="1"/>
  <c r="AZ901" i="1"/>
  <c r="AY901" i="1" s="1"/>
  <c r="AX901" i="1"/>
  <c r="AW901" i="1" s="1"/>
  <c r="AZ900" i="1"/>
  <c r="AY900" i="1" s="1"/>
  <c r="AX900" i="1"/>
  <c r="AW900" i="1" s="1"/>
  <c r="AZ899" i="1"/>
  <c r="AY899" i="1" s="1"/>
  <c r="AX899" i="1"/>
  <c r="AW899" i="1" s="1"/>
  <c r="AZ898" i="1"/>
  <c r="AY898" i="1" s="1"/>
  <c r="AX898" i="1"/>
  <c r="AW898" i="1" s="1"/>
  <c r="AZ897" i="1"/>
  <c r="AY897" i="1" s="1"/>
  <c r="AX897" i="1"/>
  <c r="AW897" i="1" s="1"/>
  <c r="AZ896" i="1"/>
  <c r="AY896" i="1" s="1"/>
  <c r="AX896" i="1"/>
  <c r="AW896" i="1" s="1"/>
  <c r="AZ895" i="1"/>
  <c r="AY895" i="1" s="1"/>
  <c r="AX895" i="1"/>
  <c r="AW895" i="1" s="1"/>
  <c r="AZ894" i="1"/>
  <c r="AY894" i="1" s="1"/>
  <c r="AX894" i="1"/>
  <c r="AW894" i="1" s="1"/>
  <c r="AZ893" i="1"/>
  <c r="AY893" i="1" s="1"/>
  <c r="AX893" i="1"/>
  <c r="AW893" i="1" s="1"/>
  <c r="AZ892" i="1"/>
  <c r="AY892" i="1" s="1"/>
  <c r="AX892" i="1"/>
  <c r="AW892" i="1" s="1"/>
  <c r="AZ891" i="1"/>
  <c r="AY891" i="1" s="1"/>
  <c r="AX891" i="1"/>
  <c r="AW891" i="1" s="1"/>
  <c r="AZ890" i="1"/>
  <c r="AY890" i="1" s="1"/>
  <c r="AX890" i="1"/>
  <c r="AW890" i="1" s="1"/>
  <c r="AZ889" i="1"/>
  <c r="AY889" i="1" s="1"/>
  <c r="AX889" i="1"/>
  <c r="AW889" i="1" s="1"/>
  <c r="AZ888" i="1"/>
  <c r="AY888" i="1" s="1"/>
  <c r="AX888" i="1"/>
  <c r="AW888" i="1" s="1"/>
  <c r="AZ887" i="1"/>
  <c r="AY887" i="1" s="1"/>
  <c r="AX887" i="1"/>
  <c r="AW887" i="1" s="1"/>
  <c r="AZ886" i="1"/>
  <c r="AY886" i="1" s="1"/>
  <c r="AX886" i="1"/>
  <c r="AW886" i="1" s="1"/>
  <c r="AZ885" i="1"/>
  <c r="AY885" i="1" s="1"/>
  <c r="AX885" i="1"/>
  <c r="AW885" i="1" s="1"/>
  <c r="AZ884" i="1"/>
  <c r="AY884" i="1" s="1"/>
  <c r="AX884" i="1"/>
  <c r="AW884" i="1" s="1"/>
  <c r="AZ883" i="1"/>
  <c r="AY883" i="1" s="1"/>
  <c r="AX883" i="1"/>
  <c r="AW883" i="1" s="1"/>
  <c r="AZ882" i="1"/>
  <c r="AY882" i="1" s="1"/>
  <c r="AX882" i="1"/>
  <c r="AW882" i="1" s="1"/>
  <c r="AZ881" i="1"/>
  <c r="AY881" i="1" s="1"/>
  <c r="AX881" i="1"/>
  <c r="AW881" i="1" s="1"/>
  <c r="AZ880" i="1"/>
  <c r="AY880" i="1" s="1"/>
  <c r="AX880" i="1"/>
  <c r="AW880" i="1" s="1"/>
  <c r="AZ879" i="1"/>
  <c r="AY879" i="1" s="1"/>
  <c r="AX879" i="1"/>
  <c r="AW879" i="1" s="1"/>
  <c r="AZ878" i="1"/>
  <c r="AY878" i="1" s="1"/>
  <c r="AX878" i="1"/>
  <c r="AW878" i="1" s="1"/>
  <c r="AZ877" i="1"/>
  <c r="AY877" i="1" s="1"/>
  <c r="AX877" i="1"/>
  <c r="AW877" i="1" s="1"/>
  <c r="AZ876" i="1"/>
  <c r="AY876" i="1" s="1"/>
  <c r="AX876" i="1"/>
  <c r="AW876" i="1" s="1"/>
  <c r="AZ875" i="1"/>
  <c r="AY875" i="1" s="1"/>
  <c r="AX875" i="1"/>
  <c r="AW875" i="1" s="1"/>
  <c r="AZ874" i="1"/>
  <c r="AY874" i="1" s="1"/>
  <c r="AX874" i="1"/>
  <c r="AW874" i="1" s="1"/>
  <c r="AZ873" i="1"/>
  <c r="AY873" i="1" s="1"/>
  <c r="AX873" i="1"/>
  <c r="AW873" i="1" s="1"/>
  <c r="AZ872" i="1"/>
  <c r="AY872" i="1" s="1"/>
  <c r="AX872" i="1"/>
  <c r="AW872" i="1" s="1"/>
  <c r="AZ871" i="1"/>
  <c r="AY871" i="1" s="1"/>
  <c r="AX871" i="1"/>
  <c r="AW871" i="1" s="1"/>
  <c r="AZ870" i="1"/>
  <c r="AY870" i="1" s="1"/>
  <c r="AX870" i="1"/>
  <c r="AW870" i="1" s="1"/>
  <c r="AZ869" i="1"/>
  <c r="AY869" i="1" s="1"/>
  <c r="AX869" i="1"/>
  <c r="AW869" i="1" s="1"/>
  <c r="AZ868" i="1"/>
  <c r="AY868" i="1" s="1"/>
  <c r="AX868" i="1"/>
  <c r="AW868" i="1" s="1"/>
  <c r="AZ867" i="1"/>
  <c r="AY867" i="1" s="1"/>
  <c r="AX867" i="1"/>
  <c r="AW867" i="1" s="1"/>
  <c r="AZ866" i="1"/>
  <c r="AY866" i="1" s="1"/>
  <c r="AX866" i="1"/>
  <c r="AW866" i="1" s="1"/>
  <c r="AZ865" i="1"/>
  <c r="AY865" i="1" s="1"/>
  <c r="AX865" i="1"/>
  <c r="AW865" i="1" s="1"/>
  <c r="AZ864" i="1"/>
  <c r="AY864" i="1" s="1"/>
  <c r="AX864" i="1"/>
  <c r="AW864" i="1" s="1"/>
  <c r="AZ863" i="1"/>
  <c r="AY863" i="1" s="1"/>
  <c r="AX863" i="1"/>
  <c r="AW863" i="1" s="1"/>
  <c r="AZ862" i="1"/>
  <c r="AY862" i="1" s="1"/>
  <c r="AX862" i="1"/>
  <c r="AW862" i="1" s="1"/>
  <c r="AZ861" i="1"/>
  <c r="AY861" i="1" s="1"/>
  <c r="AX861" i="1"/>
  <c r="AW861" i="1" s="1"/>
  <c r="AZ860" i="1"/>
  <c r="AY860" i="1" s="1"/>
  <c r="AX860" i="1"/>
  <c r="AW860" i="1" s="1"/>
  <c r="AZ859" i="1"/>
  <c r="AY859" i="1" s="1"/>
  <c r="AX859" i="1"/>
  <c r="AW859" i="1" s="1"/>
  <c r="AZ858" i="1"/>
  <c r="AY858" i="1" s="1"/>
  <c r="AX858" i="1"/>
  <c r="AW858" i="1" s="1"/>
  <c r="AZ857" i="1"/>
  <c r="AY857" i="1" s="1"/>
  <c r="AX857" i="1"/>
  <c r="AW857" i="1" s="1"/>
  <c r="AZ856" i="1"/>
  <c r="AY856" i="1" s="1"/>
  <c r="AX856" i="1"/>
  <c r="AW856" i="1" s="1"/>
  <c r="AZ855" i="1"/>
  <c r="AY855" i="1" s="1"/>
  <c r="AX855" i="1"/>
  <c r="AW855" i="1" s="1"/>
  <c r="AZ854" i="1"/>
  <c r="AY854" i="1" s="1"/>
  <c r="AX854" i="1"/>
  <c r="AW854" i="1" s="1"/>
  <c r="AZ853" i="1"/>
  <c r="AY853" i="1" s="1"/>
  <c r="AX853" i="1"/>
  <c r="AW853" i="1" s="1"/>
  <c r="AZ852" i="1"/>
  <c r="AY852" i="1" s="1"/>
  <c r="AX852" i="1"/>
  <c r="AW852" i="1" s="1"/>
  <c r="AZ851" i="1"/>
  <c r="AY851" i="1" s="1"/>
  <c r="AX851" i="1"/>
  <c r="AW851" i="1" s="1"/>
  <c r="AZ850" i="1"/>
  <c r="AY850" i="1" s="1"/>
  <c r="AX850" i="1"/>
  <c r="AW850" i="1" s="1"/>
  <c r="AZ849" i="1"/>
  <c r="AY849" i="1" s="1"/>
  <c r="AX849" i="1"/>
  <c r="AW849" i="1" s="1"/>
  <c r="AZ848" i="1"/>
  <c r="AY848" i="1" s="1"/>
  <c r="AX848" i="1"/>
  <c r="AW848" i="1" s="1"/>
  <c r="AZ847" i="1"/>
  <c r="AY847" i="1" s="1"/>
  <c r="AX847" i="1"/>
  <c r="AW847" i="1" s="1"/>
  <c r="AZ846" i="1"/>
  <c r="AY846" i="1" s="1"/>
  <c r="AX846" i="1"/>
  <c r="AW846" i="1" s="1"/>
  <c r="AZ845" i="1"/>
  <c r="AY845" i="1" s="1"/>
  <c r="AX845" i="1"/>
  <c r="AW845" i="1" s="1"/>
  <c r="AZ844" i="1"/>
  <c r="AY844" i="1" s="1"/>
  <c r="AX844" i="1"/>
  <c r="AW844" i="1" s="1"/>
  <c r="AZ843" i="1"/>
  <c r="AY843" i="1" s="1"/>
  <c r="AX843" i="1"/>
  <c r="AW843" i="1" s="1"/>
  <c r="AZ842" i="1"/>
  <c r="AY842" i="1" s="1"/>
  <c r="AX842" i="1"/>
  <c r="AW842" i="1" s="1"/>
  <c r="AZ841" i="1"/>
  <c r="AY841" i="1" s="1"/>
  <c r="AX841" i="1"/>
  <c r="AW841" i="1" s="1"/>
  <c r="AZ840" i="1"/>
  <c r="AY840" i="1" s="1"/>
  <c r="AX840" i="1"/>
  <c r="AW840" i="1" s="1"/>
  <c r="AZ839" i="1"/>
  <c r="AY839" i="1" s="1"/>
  <c r="AX839" i="1"/>
  <c r="AW839" i="1" s="1"/>
  <c r="AZ838" i="1"/>
  <c r="AY838" i="1" s="1"/>
  <c r="AX838" i="1"/>
  <c r="AW838" i="1" s="1"/>
  <c r="AZ837" i="1"/>
  <c r="AY837" i="1" s="1"/>
  <c r="AX837" i="1"/>
  <c r="AW837" i="1" s="1"/>
  <c r="AZ836" i="1"/>
  <c r="AY836" i="1" s="1"/>
  <c r="AX836" i="1"/>
  <c r="AW836" i="1" s="1"/>
  <c r="AZ835" i="1"/>
  <c r="AY835" i="1" s="1"/>
  <c r="AX835" i="1"/>
  <c r="AW835" i="1" s="1"/>
  <c r="AZ834" i="1"/>
  <c r="AY834" i="1" s="1"/>
  <c r="AX834" i="1"/>
  <c r="AW834" i="1" s="1"/>
  <c r="AZ833" i="1"/>
  <c r="AY833" i="1" s="1"/>
  <c r="AX833" i="1"/>
  <c r="AW833" i="1" s="1"/>
  <c r="AZ832" i="1"/>
  <c r="AY832" i="1" s="1"/>
  <c r="AX832" i="1"/>
  <c r="AW832" i="1" s="1"/>
  <c r="AZ831" i="1"/>
  <c r="AY831" i="1" s="1"/>
  <c r="AX831" i="1"/>
  <c r="AW831" i="1" s="1"/>
  <c r="AZ830" i="1"/>
  <c r="AY830" i="1" s="1"/>
  <c r="AX830" i="1"/>
  <c r="AW830" i="1" s="1"/>
  <c r="AZ829" i="1"/>
  <c r="AY829" i="1" s="1"/>
  <c r="AX829" i="1"/>
  <c r="AW829" i="1" s="1"/>
  <c r="AZ828" i="1"/>
  <c r="AY828" i="1" s="1"/>
  <c r="AX828" i="1"/>
  <c r="AW828" i="1" s="1"/>
  <c r="AZ827" i="1"/>
  <c r="AY827" i="1" s="1"/>
  <c r="AX827" i="1"/>
  <c r="AW827" i="1" s="1"/>
  <c r="AZ826" i="1"/>
  <c r="AY826" i="1" s="1"/>
  <c r="AX826" i="1"/>
  <c r="AW826" i="1" s="1"/>
  <c r="AZ825" i="1"/>
  <c r="AY825" i="1" s="1"/>
  <c r="AX825" i="1"/>
  <c r="AW825" i="1" s="1"/>
  <c r="AZ824" i="1"/>
  <c r="AY824" i="1" s="1"/>
  <c r="AX824" i="1"/>
  <c r="AW824" i="1" s="1"/>
  <c r="AZ823" i="1"/>
  <c r="AY823" i="1" s="1"/>
  <c r="AX823" i="1"/>
  <c r="AW823" i="1" s="1"/>
  <c r="AZ822" i="1"/>
  <c r="AY822" i="1" s="1"/>
  <c r="AX822" i="1"/>
  <c r="AW822" i="1" s="1"/>
  <c r="AZ821" i="1"/>
  <c r="AY821" i="1" s="1"/>
  <c r="AX821" i="1"/>
  <c r="AW821" i="1" s="1"/>
  <c r="AZ820" i="1"/>
  <c r="AY820" i="1" s="1"/>
  <c r="AX820" i="1"/>
  <c r="AW820" i="1" s="1"/>
  <c r="AZ819" i="1"/>
  <c r="AY819" i="1" s="1"/>
  <c r="AX819" i="1"/>
  <c r="AW819" i="1" s="1"/>
  <c r="AZ818" i="1"/>
  <c r="AY818" i="1" s="1"/>
  <c r="AX818" i="1"/>
  <c r="AW818" i="1" s="1"/>
  <c r="AZ817" i="1"/>
  <c r="AY817" i="1" s="1"/>
  <c r="AX817" i="1"/>
  <c r="AW817" i="1" s="1"/>
  <c r="AZ816" i="1"/>
  <c r="AY816" i="1" s="1"/>
  <c r="AX816" i="1"/>
  <c r="AW816" i="1" s="1"/>
  <c r="AZ815" i="1"/>
  <c r="AY815" i="1" s="1"/>
  <c r="AX815" i="1"/>
  <c r="AW815" i="1" s="1"/>
  <c r="AZ814" i="1"/>
  <c r="AY814" i="1" s="1"/>
  <c r="AX814" i="1"/>
  <c r="AW814" i="1" s="1"/>
  <c r="AZ813" i="1"/>
  <c r="AY813" i="1" s="1"/>
  <c r="AX813" i="1"/>
  <c r="AW813" i="1" s="1"/>
  <c r="AZ812" i="1"/>
  <c r="AY812" i="1" s="1"/>
  <c r="AX812" i="1"/>
  <c r="AW812" i="1" s="1"/>
  <c r="AZ811" i="1"/>
  <c r="AY811" i="1" s="1"/>
  <c r="AX811" i="1"/>
  <c r="AW811" i="1" s="1"/>
  <c r="AZ810" i="1"/>
  <c r="AY810" i="1" s="1"/>
  <c r="AX810" i="1"/>
  <c r="AW810" i="1" s="1"/>
  <c r="AZ809" i="1"/>
  <c r="AY809" i="1" s="1"/>
  <c r="AX809" i="1"/>
  <c r="AW809" i="1" s="1"/>
  <c r="AZ808" i="1"/>
  <c r="AY808" i="1" s="1"/>
  <c r="AX808" i="1"/>
  <c r="AW808" i="1" s="1"/>
  <c r="AZ807" i="1"/>
  <c r="AY807" i="1" s="1"/>
  <c r="AX807" i="1"/>
  <c r="AW807" i="1" s="1"/>
  <c r="AZ806" i="1"/>
  <c r="AY806" i="1" s="1"/>
  <c r="AX806" i="1"/>
  <c r="AW806" i="1" s="1"/>
  <c r="AZ805" i="1"/>
  <c r="AY805" i="1" s="1"/>
  <c r="AX805" i="1"/>
  <c r="AW805" i="1" s="1"/>
  <c r="AZ804" i="1"/>
  <c r="AY804" i="1" s="1"/>
  <c r="AX804" i="1"/>
  <c r="AW804" i="1" s="1"/>
  <c r="AZ803" i="1"/>
  <c r="AY803" i="1" s="1"/>
  <c r="AX803" i="1"/>
  <c r="AW803" i="1" s="1"/>
  <c r="AZ802" i="1"/>
  <c r="AY802" i="1" s="1"/>
  <c r="AX802" i="1"/>
  <c r="AW802" i="1" s="1"/>
  <c r="AZ801" i="1"/>
  <c r="AY801" i="1" s="1"/>
  <c r="AX801" i="1"/>
  <c r="AW801" i="1" s="1"/>
  <c r="AZ800" i="1"/>
  <c r="AY800" i="1" s="1"/>
  <c r="AX800" i="1"/>
  <c r="AW800" i="1" s="1"/>
  <c r="AZ799" i="1"/>
  <c r="AY799" i="1" s="1"/>
  <c r="AX799" i="1"/>
  <c r="AW799" i="1" s="1"/>
  <c r="AZ798" i="1"/>
  <c r="AY798" i="1" s="1"/>
  <c r="AX798" i="1"/>
  <c r="AW798" i="1" s="1"/>
  <c r="AZ797" i="1"/>
  <c r="AY797" i="1" s="1"/>
  <c r="AX797" i="1"/>
  <c r="AW797" i="1" s="1"/>
  <c r="AZ796" i="1"/>
  <c r="AY796" i="1" s="1"/>
  <c r="AX796" i="1"/>
  <c r="AW796" i="1" s="1"/>
  <c r="AZ795" i="1"/>
  <c r="AY795" i="1" s="1"/>
  <c r="AX795" i="1"/>
  <c r="AW795" i="1" s="1"/>
  <c r="AZ794" i="1"/>
  <c r="AY794" i="1" s="1"/>
  <c r="AX794" i="1"/>
  <c r="AW794" i="1" s="1"/>
  <c r="AZ793" i="1"/>
  <c r="AY793" i="1" s="1"/>
  <c r="AX793" i="1"/>
  <c r="AW793" i="1" s="1"/>
  <c r="AZ792" i="1"/>
  <c r="AY792" i="1" s="1"/>
  <c r="AX792" i="1"/>
  <c r="AW792" i="1" s="1"/>
  <c r="AZ791" i="1"/>
  <c r="AY791" i="1" s="1"/>
  <c r="AX791" i="1"/>
  <c r="AW791" i="1" s="1"/>
  <c r="AZ790" i="1"/>
  <c r="AY790" i="1" s="1"/>
  <c r="AX790" i="1"/>
  <c r="AW790" i="1" s="1"/>
  <c r="AZ789" i="1"/>
  <c r="AY789" i="1" s="1"/>
  <c r="AX789" i="1"/>
  <c r="AW789" i="1" s="1"/>
  <c r="AZ788" i="1"/>
  <c r="AY788" i="1" s="1"/>
  <c r="AX788" i="1"/>
  <c r="AW788" i="1" s="1"/>
  <c r="AZ787" i="1"/>
  <c r="AY787" i="1" s="1"/>
  <c r="AX787" i="1"/>
  <c r="AW787" i="1" s="1"/>
  <c r="AZ786" i="1"/>
  <c r="AY786" i="1" s="1"/>
  <c r="AX786" i="1"/>
  <c r="AW786" i="1" s="1"/>
  <c r="AZ785" i="1"/>
  <c r="AY785" i="1" s="1"/>
  <c r="AX785" i="1"/>
  <c r="AW785" i="1" s="1"/>
  <c r="AZ784" i="1"/>
  <c r="AY784" i="1" s="1"/>
  <c r="AX784" i="1"/>
  <c r="AW784" i="1" s="1"/>
  <c r="AZ783" i="1"/>
  <c r="AY783" i="1" s="1"/>
  <c r="AX783" i="1"/>
  <c r="AW783" i="1" s="1"/>
  <c r="AZ782" i="1"/>
  <c r="AY782" i="1" s="1"/>
  <c r="AX782" i="1"/>
  <c r="AW782" i="1" s="1"/>
  <c r="AZ781" i="1"/>
  <c r="AY781" i="1" s="1"/>
  <c r="AX781" i="1"/>
  <c r="AW781" i="1" s="1"/>
  <c r="AZ780" i="1"/>
  <c r="AY780" i="1" s="1"/>
  <c r="AX780" i="1"/>
  <c r="AW780" i="1" s="1"/>
  <c r="AZ779" i="1"/>
  <c r="AY779" i="1" s="1"/>
  <c r="AX779" i="1"/>
  <c r="AW779" i="1" s="1"/>
  <c r="AZ778" i="1"/>
  <c r="AY778" i="1" s="1"/>
  <c r="AX778" i="1"/>
  <c r="AW778" i="1" s="1"/>
  <c r="AZ777" i="1"/>
  <c r="AY777" i="1" s="1"/>
  <c r="AX777" i="1"/>
  <c r="AW777" i="1" s="1"/>
  <c r="AZ776" i="1"/>
  <c r="AY776" i="1" s="1"/>
  <c r="AX776" i="1"/>
  <c r="AW776" i="1" s="1"/>
  <c r="AZ775" i="1"/>
  <c r="AY775" i="1" s="1"/>
  <c r="AX775" i="1"/>
  <c r="AW775" i="1" s="1"/>
  <c r="AZ774" i="1"/>
  <c r="AY774" i="1" s="1"/>
  <c r="AX774" i="1"/>
  <c r="AW774" i="1" s="1"/>
  <c r="AZ773" i="1"/>
  <c r="AY773" i="1" s="1"/>
  <c r="AX773" i="1"/>
  <c r="AW773" i="1" s="1"/>
  <c r="AZ772" i="1"/>
  <c r="AY772" i="1" s="1"/>
  <c r="AX772" i="1"/>
  <c r="AW772" i="1" s="1"/>
  <c r="AZ771" i="1"/>
  <c r="AY771" i="1" s="1"/>
  <c r="AX771" i="1"/>
  <c r="AW771" i="1" s="1"/>
  <c r="AZ770" i="1"/>
  <c r="AY770" i="1" s="1"/>
  <c r="AX770" i="1"/>
  <c r="AW770" i="1" s="1"/>
  <c r="AZ769" i="1"/>
  <c r="AY769" i="1" s="1"/>
  <c r="AX769" i="1"/>
  <c r="AW769" i="1" s="1"/>
  <c r="AZ768" i="1"/>
  <c r="AY768" i="1" s="1"/>
  <c r="AX768" i="1"/>
  <c r="AW768" i="1" s="1"/>
  <c r="AZ767" i="1"/>
  <c r="AY767" i="1" s="1"/>
  <c r="AX767" i="1"/>
  <c r="AW767" i="1" s="1"/>
  <c r="AZ766" i="1"/>
  <c r="AY766" i="1" s="1"/>
  <c r="AX766" i="1"/>
  <c r="AW766" i="1" s="1"/>
  <c r="AZ765" i="1"/>
  <c r="AY765" i="1" s="1"/>
  <c r="AX765" i="1"/>
  <c r="AW765" i="1" s="1"/>
  <c r="AZ764" i="1"/>
  <c r="AY764" i="1" s="1"/>
  <c r="AX764" i="1"/>
  <c r="AW764" i="1" s="1"/>
  <c r="AZ763" i="1"/>
  <c r="AY763" i="1" s="1"/>
  <c r="AX763" i="1"/>
  <c r="AW763" i="1" s="1"/>
  <c r="AZ762" i="1"/>
  <c r="AY762" i="1" s="1"/>
  <c r="AX762" i="1"/>
  <c r="AW762" i="1" s="1"/>
  <c r="AZ761" i="1"/>
  <c r="AY761" i="1" s="1"/>
  <c r="AX761" i="1"/>
  <c r="AW761" i="1" s="1"/>
  <c r="AZ760" i="1"/>
  <c r="AY760" i="1" s="1"/>
  <c r="AX760" i="1"/>
  <c r="AW760" i="1" s="1"/>
  <c r="AZ759" i="1"/>
  <c r="AY759" i="1" s="1"/>
  <c r="AX759" i="1"/>
  <c r="AW759" i="1" s="1"/>
  <c r="AZ758" i="1"/>
  <c r="AY758" i="1" s="1"/>
  <c r="AX758" i="1"/>
  <c r="AW758" i="1" s="1"/>
  <c r="AZ757" i="1"/>
  <c r="AY757" i="1" s="1"/>
  <c r="AX757" i="1"/>
  <c r="AW757" i="1" s="1"/>
  <c r="AZ756" i="1"/>
  <c r="AY756" i="1" s="1"/>
  <c r="AX756" i="1"/>
  <c r="AW756" i="1" s="1"/>
  <c r="AZ755" i="1"/>
  <c r="AY755" i="1" s="1"/>
  <c r="AX755" i="1"/>
  <c r="AW755" i="1" s="1"/>
  <c r="AZ754" i="1"/>
  <c r="AY754" i="1" s="1"/>
  <c r="AX754" i="1"/>
  <c r="AW754" i="1" s="1"/>
  <c r="AZ753" i="1"/>
  <c r="AY753" i="1" s="1"/>
  <c r="AX753" i="1"/>
  <c r="AW753" i="1" s="1"/>
  <c r="AZ752" i="1"/>
  <c r="AY752" i="1" s="1"/>
  <c r="AX752" i="1"/>
  <c r="AW752" i="1" s="1"/>
  <c r="AZ751" i="1"/>
  <c r="AY751" i="1" s="1"/>
  <c r="AX751" i="1"/>
  <c r="AW751" i="1" s="1"/>
  <c r="AZ750" i="1"/>
  <c r="AY750" i="1" s="1"/>
  <c r="AX750" i="1"/>
  <c r="AW750" i="1" s="1"/>
  <c r="AZ749" i="1"/>
  <c r="AY749" i="1" s="1"/>
  <c r="AX749" i="1"/>
  <c r="AW749" i="1" s="1"/>
  <c r="AZ748" i="1"/>
  <c r="AY748" i="1" s="1"/>
  <c r="AX748" i="1"/>
  <c r="AW748" i="1" s="1"/>
  <c r="AZ747" i="1"/>
  <c r="AY747" i="1" s="1"/>
  <c r="AX747" i="1"/>
  <c r="AW747" i="1" s="1"/>
  <c r="AZ746" i="1"/>
  <c r="AY746" i="1" s="1"/>
  <c r="AX746" i="1"/>
  <c r="AW746" i="1" s="1"/>
  <c r="AZ745" i="1"/>
  <c r="AY745" i="1" s="1"/>
  <c r="AX745" i="1"/>
  <c r="AW745" i="1" s="1"/>
  <c r="AZ744" i="1"/>
  <c r="AY744" i="1" s="1"/>
  <c r="AX744" i="1"/>
  <c r="AW744" i="1" s="1"/>
  <c r="AZ743" i="1"/>
  <c r="AY743" i="1" s="1"/>
  <c r="AX743" i="1"/>
  <c r="AW743" i="1" s="1"/>
  <c r="AZ742" i="1"/>
  <c r="AY742" i="1" s="1"/>
  <c r="AX742" i="1"/>
  <c r="AW742" i="1" s="1"/>
  <c r="AZ741" i="1"/>
  <c r="AY741" i="1" s="1"/>
  <c r="AX741" i="1"/>
  <c r="AW741" i="1" s="1"/>
  <c r="AZ740" i="1"/>
  <c r="AY740" i="1" s="1"/>
  <c r="AX740" i="1"/>
  <c r="AW740" i="1" s="1"/>
  <c r="AZ739" i="1"/>
  <c r="AY739" i="1" s="1"/>
  <c r="AX739" i="1"/>
  <c r="AW739" i="1" s="1"/>
  <c r="AZ738" i="1"/>
  <c r="AY738" i="1" s="1"/>
  <c r="AX738" i="1"/>
  <c r="AW738" i="1" s="1"/>
  <c r="AZ737" i="1"/>
  <c r="AY737" i="1" s="1"/>
  <c r="AX737" i="1"/>
  <c r="AW737" i="1" s="1"/>
  <c r="AZ736" i="1"/>
  <c r="AY736" i="1" s="1"/>
  <c r="AX736" i="1"/>
  <c r="AW736" i="1" s="1"/>
  <c r="AZ735" i="1"/>
  <c r="AY735" i="1" s="1"/>
  <c r="AX735" i="1"/>
  <c r="AW735" i="1" s="1"/>
  <c r="AZ734" i="1"/>
  <c r="AY734" i="1" s="1"/>
  <c r="AX734" i="1"/>
  <c r="AW734" i="1" s="1"/>
  <c r="AZ733" i="1"/>
  <c r="AY733" i="1" s="1"/>
  <c r="AX733" i="1"/>
  <c r="AW733" i="1" s="1"/>
  <c r="AZ732" i="1"/>
  <c r="AY732" i="1" s="1"/>
  <c r="AX732" i="1"/>
  <c r="AW732" i="1" s="1"/>
  <c r="AZ731" i="1"/>
  <c r="AY731" i="1" s="1"/>
  <c r="AX731" i="1"/>
  <c r="AW731" i="1" s="1"/>
  <c r="AZ730" i="1"/>
  <c r="AY730" i="1" s="1"/>
  <c r="AX730" i="1"/>
  <c r="AW730" i="1" s="1"/>
  <c r="AZ729" i="1"/>
  <c r="AY729" i="1" s="1"/>
  <c r="AX729" i="1"/>
  <c r="AW729" i="1" s="1"/>
  <c r="AZ728" i="1"/>
  <c r="AY728" i="1" s="1"/>
  <c r="AX728" i="1"/>
  <c r="AW728" i="1" s="1"/>
  <c r="AZ727" i="1"/>
  <c r="AY727" i="1" s="1"/>
  <c r="AX727" i="1"/>
  <c r="AW727" i="1" s="1"/>
  <c r="AZ726" i="1"/>
  <c r="AY726" i="1" s="1"/>
  <c r="AX726" i="1"/>
  <c r="AW726" i="1" s="1"/>
  <c r="AZ725" i="1"/>
  <c r="AY725" i="1" s="1"/>
  <c r="AX725" i="1"/>
  <c r="AW725" i="1" s="1"/>
  <c r="AZ724" i="1"/>
  <c r="AY724" i="1" s="1"/>
  <c r="AX724" i="1"/>
  <c r="AW724" i="1" s="1"/>
  <c r="AZ723" i="1"/>
  <c r="AY723" i="1" s="1"/>
  <c r="AX723" i="1"/>
  <c r="AW723" i="1" s="1"/>
  <c r="AZ722" i="1"/>
  <c r="AY722" i="1" s="1"/>
  <c r="AX722" i="1"/>
  <c r="AW722" i="1" s="1"/>
  <c r="AZ721" i="1"/>
  <c r="AY721" i="1" s="1"/>
  <c r="AX721" i="1"/>
  <c r="AW721" i="1" s="1"/>
  <c r="AZ720" i="1"/>
  <c r="AY720" i="1" s="1"/>
  <c r="AX720" i="1"/>
  <c r="AW720" i="1" s="1"/>
  <c r="AZ719" i="1"/>
  <c r="AY719" i="1" s="1"/>
  <c r="AX719" i="1"/>
  <c r="AW719" i="1" s="1"/>
  <c r="AZ718" i="1"/>
  <c r="AY718" i="1" s="1"/>
  <c r="AX718" i="1"/>
  <c r="AW718" i="1" s="1"/>
  <c r="AZ717" i="1"/>
  <c r="AY717" i="1" s="1"/>
  <c r="AX717" i="1"/>
  <c r="AW717" i="1" s="1"/>
  <c r="AZ716" i="1"/>
  <c r="AY716" i="1" s="1"/>
  <c r="AX716" i="1"/>
  <c r="AW716" i="1" s="1"/>
  <c r="AZ715" i="1"/>
  <c r="AY715" i="1" s="1"/>
  <c r="AX715" i="1"/>
  <c r="AW715" i="1" s="1"/>
  <c r="AZ714" i="1"/>
  <c r="AY714" i="1" s="1"/>
  <c r="AX714" i="1"/>
  <c r="AW714" i="1" s="1"/>
  <c r="AZ713" i="1"/>
  <c r="AY713" i="1" s="1"/>
  <c r="AX713" i="1"/>
  <c r="AW713" i="1" s="1"/>
  <c r="AZ712" i="1"/>
  <c r="AY712" i="1" s="1"/>
  <c r="AX712" i="1"/>
  <c r="AW712" i="1" s="1"/>
  <c r="AZ711" i="1"/>
  <c r="AY711" i="1" s="1"/>
  <c r="AX711" i="1"/>
  <c r="AW711" i="1" s="1"/>
  <c r="AZ710" i="1"/>
  <c r="AY710" i="1" s="1"/>
  <c r="AX710" i="1"/>
  <c r="AW710" i="1" s="1"/>
  <c r="AZ709" i="1"/>
  <c r="AY709" i="1" s="1"/>
  <c r="AX709" i="1"/>
  <c r="AW709" i="1" s="1"/>
  <c r="AZ708" i="1"/>
  <c r="AY708" i="1" s="1"/>
  <c r="AX708" i="1"/>
  <c r="AW708" i="1" s="1"/>
  <c r="AZ707" i="1"/>
  <c r="AY707" i="1" s="1"/>
  <c r="AX707" i="1"/>
  <c r="AW707" i="1" s="1"/>
  <c r="AZ706" i="1"/>
  <c r="AY706" i="1" s="1"/>
  <c r="AX706" i="1"/>
  <c r="AW706" i="1" s="1"/>
  <c r="AZ705" i="1"/>
  <c r="AY705" i="1" s="1"/>
  <c r="AX705" i="1"/>
  <c r="AW705" i="1" s="1"/>
  <c r="AZ704" i="1"/>
  <c r="AY704" i="1" s="1"/>
  <c r="AX704" i="1"/>
  <c r="AW704" i="1" s="1"/>
  <c r="AZ703" i="1"/>
  <c r="AY703" i="1" s="1"/>
  <c r="AX703" i="1"/>
  <c r="AW703" i="1" s="1"/>
  <c r="AZ702" i="1"/>
  <c r="AY702" i="1" s="1"/>
  <c r="AX702" i="1"/>
  <c r="AW702" i="1" s="1"/>
  <c r="AZ701" i="1"/>
  <c r="AY701" i="1" s="1"/>
  <c r="AX701" i="1"/>
  <c r="AW701" i="1" s="1"/>
  <c r="AZ700" i="1"/>
  <c r="AY700" i="1" s="1"/>
  <c r="AX700" i="1"/>
  <c r="AW700" i="1" s="1"/>
  <c r="AZ699" i="1"/>
  <c r="AY699" i="1" s="1"/>
  <c r="AX699" i="1"/>
  <c r="AW699" i="1" s="1"/>
  <c r="AZ698" i="1"/>
  <c r="AY698" i="1" s="1"/>
  <c r="AX698" i="1"/>
  <c r="AW698" i="1" s="1"/>
  <c r="AZ697" i="1"/>
  <c r="AY697" i="1" s="1"/>
  <c r="AX697" i="1"/>
  <c r="AW697" i="1" s="1"/>
  <c r="AZ696" i="1"/>
  <c r="AY696" i="1" s="1"/>
  <c r="AX696" i="1"/>
  <c r="AW696" i="1" s="1"/>
  <c r="AZ695" i="1"/>
  <c r="AY695" i="1" s="1"/>
  <c r="AX695" i="1"/>
  <c r="AW695" i="1" s="1"/>
  <c r="AZ694" i="1"/>
  <c r="AY694" i="1" s="1"/>
  <c r="AX694" i="1"/>
  <c r="AW694" i="1" s="1"/>
  <c r="AZ693" i="1"/>
  <c r="AY693" i="1" s="1"/>
  <c r="AX693" i="1"/>
  <c r="AW693" i="1" s="1"/>
  <c r="AZ692" i="1"/>
  <c r="AY692" i="1" s="1"/>
  <c r="AX692" i="1"/>
  <c r="AW692" i="1" s="1"/>
  <c r="AZ691" i="1"/>
  <c r="AY691" i="1" s="1"/>
  <c r="AX691" i="1"/>
  <c r="AW691" i="1" s="1"/>
  <c r="AZ690" i="1"/>
  <c r="AY690" i="1" s="1"/>
  <c r="AX690" i="1"/>
  <c r="AW690" i="1" s="1"/>
  <c r="AZ689" i="1"/>
  <c r="AY689" i="1" s="1"/>
  <c r="AX689" i="1"/>
  <c r="AW689" i="1" s="1"/>
  <c r="AZ688" i="1"/>
  <c r="AY688" i="1" s="1"/>
  <c r="AX688" i="1"/>
  <c r="AW688" i="1" s="1"/>
  <c r="AZ687" i="1"/>
  <c r="AY687" i="1" s="1"/>
  <c r="AX687" i="1"/>
  <c r="AW687" i="1" s="1"/>
  <c r="AZ686" i="1"/>
  <c r="AY686" i="1" s="1"/>
  <c r="AX686" i="1"/>
  <c r="AW686" i="1" s="1"/>
  <c r="AZ685" i="1"/>
  <c r="AY685" i="1" s="1"/>
  <c r="AX685" i="1"/>
  <c r="AW685" i="1" s="1"/>
  <c r="AZ684" i="1"/>
  <c r="AY684" i="1" s="1"/>
  <c r="AX684" i="1"/>
  <c r="AW684" i="1" s="1"/>
  <c r="AZ683" i="1"/>
  <c r="AY683" i="1" s="1"/>
  <c r="AX683" i="1"/>
  <c r="AW683" i="1" s="1"/>
  <c r="AZ682" i="1"/>
  <c r="AY682" i="1" s="1"/>
  <c r="AX682" i="1"/>
  <c r="AW682" i="1" s="1"/>
  <c r="AZ681" i="1"/>
  <c r="AY681" i="1" s="1"/>
  <c r="AX681" i="1"/>
  <c r="AW681" i="1" s="1"/>
  <c r="AZ680" i="1"/>
  <c r="AY680" i="1" s="1"/>
  <c r="AX680" i="1"/>
  <c r="AW680" i="1" s="1"/>
  <c r="AZ679" i="1"/>
  <c r="AY679" i="1" s="1"/>
  <c r="AX679" i="1"/>
  <c r="AW679" i="1" s="1"/>
  <c r="AZ678" i="1"/>
  <c r="AY678" i="1" s="1"/>
  <c r="AX678" i="1"/>
  <c r="AW678" i="1" s="1"/>
  <c r="AZ677" i="1"/>
  <c r="AY677" i="1" s="1"/>
  <c r="AX677" i="1"/>
  <c r="AW677" i="1" s="1"/>
  <c r="AZ676" i="1"/>
  <c r="AY676" i="1" s="1"/>
  <c r="AX676" i="1"/>
  <c r="AW676" i="1" s="1"/>
  <c r="AZ675" i="1"/>
  <c r="AY675" i="1" s="1"/>
  <c r="AX675" i="1"/>
  <c r="AW675" i="1" s="1"/>
  <c r="AZ674" i="1"/>
  <c r="AY674" i="1" s="1"/>
  <c r="AX674" i="1"/>
  <c r="AW674" i="1" s="1"/>
  <c r="AZ673" i="1"/>
  <c r="AY673" i="1" s="1"/>
  <c r="AX673" i="1"/>
  <c r="AW673" i="1" s="1"/>
  <c r="AZ672" i="1"/>
  <c r="AY672" i="1" s="1"/>
  <c r="AX672" i="1"/>
  <c r="AW672" i="1" s="1"/>
  <c r="AZ671" i="1"/>
  <c r="AY671" i="1" s="1"/>
  <c r="AX671" i="1"/>
  <c r="AW671" i="1" s="1"/>
  <c r="AZ670" i="1"/>
  <c r="AY670" i="1" s="1"/>
  <c r="AX670" i="1"/>
  <c r="AW670" i="1" s="1"/>
  <c r="AZ669" i="1"/>
  <c r="AY669" i="1" s="1"/>
  <c r="AX669" i="1"/>
  <c r="AW669" i="1" s="1"/>
  <c r="AZ668" i="1"/>
  <c r="AY668" i="1" s="1"/>
  <c r="AX668" i="1"/>
  <c r="AW668" i="1" s="1"/>
  <c r="AZ667" i="1"/>
  <c r="AY667" i="1" s="1"/>
  <c r="AX667" i="1"/>
  <c r="AW667" i="1" s="1"/>
  <c r="AZ666" i="1"/>
  <c r="AY666" i="1" s="1"/>
  <c r="AX666" i="1"/>
  <c r="AW666" i="1" s="1"/>
  <c r="AZ665" i="1"/>
  <c r="AY665" i="1" s="1"/>
  <c r="AX665" i="1"/>
  <c r="AW665" i="1" s="1"/>
  <c r="AZ664" i="1"/>
  <c r="AY664" i="1" s="1"/>
  <c r="AX664" i="1"/>
  <c r="AW664" i="1" s="1"/>
  <c r="AZ663" i="1"/>
  <c r="AY663" i="1" s="1"/>
  <c r="AX663" i="1"/>
  <c r="AW663" i="1" s="1"/>
  <c r="AZ662" i="1"/>
  <c r="AY662" i="1" s="1"/>
  <c r="AX662" i="1"/>
  <c r="AW662" i="1" s="1"/>
  <c r="AZ661" i="1"/>
  <c r="AY661" i="1" s="1"/>
  <c r="AX661" i="1"/>
  <c r="AW661" i="1" s="1"/>
  <c r="AZ660" i="1"/>
  <c r="AY660" i="1" s="1"/>
  <c r="AX660" i="1"/>
  <c r="AW660" i="1" s="1"/>
  <c r="AZ659" i="1"/>
  <c r="AY659" i="1" s="1"/>
  <c r="AX659" i="1"/>
  <c r="AW659" i="1" s="1"/>
  <c r="AZ658" i="1"/>
  <c r="AY658" i="1" s="1"/>
  <c r="AX658" i="1"/>
  <c r="AW658" i="1" s="1"/>
  <c r="AZ657" i="1"/>
  <c r="AY657" i="1" s="1"/>
  <c r="AX657" i="1"/>
  <c r="AW657" i="1" s="1"/>
  <c r="AZ656" i="1"/>
  <c r="AY656" i="1" s="1"/>
  <c r="AX656" i="1"/>
  <c r="AW656" i="1" s="1"/>
  <c r="AZ655" i="1"/>
  <c r="AY655" i="1" s="1"/>
  <c r="AX655" i="1"/>
  <c r="AW655" i="1" s="1"/>
  <c r="AZ654" i="1"/>
  <c r="AY654" i="1" s="1"/>
  <c r="AX654" i="1"/>
  <c r="AW654" i="1" s="1"/>
  <c r="AZ653" i="1"/>
  <c r="AY653" i="1" s="1"/>
  <c r="AX653" i="1"/>
  <c r="AW653" i="1" s="1"/>
  <c r="AZ652" i="1"/>
  <c r="AY652" i="1" s="1"/>
  <c r="AX652" i="1"/>
  <c r="AW652" i="1" s="1"/>
  <c r="AZ651" i="1"/>
  <c r="AY651" i="1" s="1"/>
  <c r="AX651" i="1"/>
  <c r="AW651" i="1" s="1"/>
  <c r="AZ650" i="1"/>
  <c r="AY650" i="1" s="1"/>
  <c r="AX650" i="1"/>
  <c r="AW650" i="1" s="1"/>
  <c r="AZ649" i="1"/>
  <c r="AY649" i="1" s="1"/>
  <c r="AX649" i="1"/>
  <c r="AW649" i="1" s="1"/>
  <c r="AZ648" i="1"/>
  <c r="AY648" i="1" s="1"/>
  <c r="AX648" i="1"/>
  <c r="AW648" i="1" s="1"/>
  <c r="AZ647" i="1"/>
  <c r="AY647" i="1" s="1"/>
  <c r="AX647" i="1"/>
  <c r="AW647" i="1" s="1"/>
  <c r="AZ646" i="1"/>
  <c r="AY646" i="1" s="1"/>
  <c r="AX646" i="1"/>
  <c r="AW646" i="1" s="1"/>
  <c r="AZ645" i="1"/>
  <c r="AY645" i="1" s="1"/>
  <c r="AX645" i="1"/>
  <c r="AW645" i="1" s="1"/>
  <c r="AZ644" i="1"/>
  <c r="AY644" i="1" s="1"/>
  <c r="AX644" i="1"/>
  <c r="AW644" i="1" s="1"/>
  <c r="AZ643" i="1"/>
  <c r="AY643" i="1" s="1"/>
  <c r="AX643" i="1"/>
  <c r="AW643" i="1" s="1"/>
  <c r="AZ642" i="1"/>
  <c r="AY642" i="1" s="1"/>
  <c r="AX642" i="1"/>
  <c r="AW642" i="1" s="1"/>
  <c r="AZ641" i="1"/>
  <c r="AY641" i="1" s="1"/>
  <c r="AX641" i="1"/>
  <c r="AW641" i="1" s="1"/>
  <c r="AZ640" i="1"/>
  <c r="AY640" i="1" s="1"/>
  <c r="AX640" i="1"/>
  <c r="AW640" i="1" s="1"/>
  <c r="AZ639" i="1"/>
  <c r="AY639" i="1" s="1"/>
  <c r="AX639" i="1"/>
  <c r="AW639" i="1" s="1"/>
  <c r="AZ638" i="1"/>
  <c r="AY638" i="1" s="1"/>
  <c r="AX638" i="1"/>
  <c r="AW638" i="1" s="1"/>
  <c r="AZ637" i="1"/>
  <c r="AY637" i="1" s="1"/>
  <c r="AX637" i="1"/>
  <c r="AW637" i="1" s="1"/>
  <c r="AZ636" i="1"/>
  <c r="AY636" i="1" s="1"/>
  <c r="AX636" i="1"/>
  <c r="AW636" i="1" s="1"/>
  <c r="AZ635" i="1"/>
  <c r="AY635" i="1" s="1"/>
  <c r="AX635" i="1"/>
  <c r="AW635" i="1" s="1"/>
  <c r="AZ634" i="1"/>
  <c r="AY634" i="1" s="1"/>
  <c r="AX634" i="1"/>
  <c r="AW634" i="1" s="1"/>
  <c r="AZ633" i="1"/>
  <c r="AY633" i="1" s="1"/>
  <c r="AX633" i="1"/>
  <c r="AW633" i="1" s="1"/>
  <c r="AZ632" i="1"/>
  <c r="AY632" i="1" s="1"/>
  <c r="AX632" i="1"/>
  <c r="AW632" i="1" s="1"/>
  <c r="AZ631" i="1"/>
  <c r="AY631" i="1" s="1"/>
  <c r="AX631" i="1"/>
  <c r="AW631" i="1" s="1"/>
  <c r="AZ630" i="1"/>
  <c r="AY630" i="1" s="1"/>
  <c r="AX630" i="1"/>
  <c r="AW630" i="1" s="1"/>
  <c r="AZ629" i="1"/>
  <c r="AY629" i="1" s="1"/>
  <c r="AX629" i="1"/>
  <c r="AW629" i="1" s="1"/>
  <c r="AZ628" i="1"/>
  <c r="AY628" i="1" s="1"/>
  <c r="AX628" i="1"/>
  <c r="AW628" i="1" s="1"/>
  <c r="AZ627" i="1"/>
  <c r="AY627" i="1" s="1"/>
  <c r="AX627" i="1"/>
  <c r="AW627" i="1" s="1"/>
  <c r="AZ626" i="1"/>
  <c r="AY626" i="1" s="1"/>
  <c r="AX626" i="1"/>
  <c r="AW626" i="1" s="1"/>
  <c r="AZ625" i="1"/>
  <c r="AY625" i="1" s="1"/>
  <c r="AX625" i="1"/>
  <c r="AW625" i="1" s="1"/>
  <c r="AZ624" i="1"/>
  <c r="AY624" i="1" s="1"/>
  <c r="AX624" i="1"/>
  <c r="AW624" i="1" s="1"/>
  <c r="AZ623" i="1"/>
  <c r="AY623" i="1" s="1"/>
  <c r="AX623" i="1"/>
  <c r="AW623" i="1" s="1"/>
  <c r="AZ622" i="1"/>
  <c r="AY622" i="1" s="1"/>
  <c r="AX622" i="1"/>
  <c r="AW622" i="1" s="1"/>
  <c r="AZ621" i="1"/>
  <c r="AY621" i="1" s="1"/>
  <c r="AX621" i="1"/>
  <c r="AW621" i="1" s="1"/>
  <c r="AZ620" i="1"/>
  <c r="AY620" i="1" s="1"/>
  <c r="AX620" i="1"/>
  <c r="AW620" i="1" s="1"/>
  <c r="AZ619" i="1"/>
  <c r="AY619" i="1" s="1"/>
  <c r="AX619" i="1"/>
  <c r="AW619" i="1" s="1"/>
  <c r="AZ618" i="1"/>
  <c r="AY618" i="1" s="1"/>
  <c r="AX618" i="1"/>
  <c r="AW618" i="1" s="1"/>
  <c r="AZ617" i="1"/>
  <c r="AY617" i="1" s="1"/>
  <c r="AX617" i="1"/>
  <c r="AW617" i="1" s="1"/>
  <c r="AZ616" i="1"/>
  <c r="AY616" i="1" s="1"/>
  <c r="AX616" i="1"/>
  <c r="AW616" i="1" s="1"/>
  <c r="AZ615" i="1"/>
  <c r="AY615" i="1" s="1"/>
  <c r="AX615" i="1"/>
  <c r="AW615" i="1" s="1"/>
  <c r="AZ614" i="1"/>
  <c r="AY614" i="1" s="1"/>
  <c r="AX614" i="1"/>
  <c r="AW614" i="1" s="1"/>
  <c r="AZ613" i="1"/>
  <c r="AY613" i="1" s="1"/>
  <c r="AX613" i="1"/>
  <c r="AW613" i="1" s="1"/>
  <c r="AZ612" i="1"/>
  <c r="AY612" i="1" s="1"/>
  <c r="AX612" i="1"/>
  <c r="AW612" i="1" s="1"/>
  <c r="AZ611" i="1"/>
  <c r="AY611" i="1" s="1"/>
  <c r="AX611" i="1"/>
  <c r="AW611" i="1" s="1"/>
  <c r="AZ610" i="1"/>
  <c r="AY610" i="1" s="1"/>
  <c r="AX610" i="1"/>
  <c r="AW610" i="1" s="1"/>
  <c r="AZ609" i="1"/>
  <c r="AY609" i="1" s="1"/>
  <c r="AX609" i="1"/>
  <c r="AW609" i="1" s="1"/>
  <c r="AZ608" i="1"/>
  <c r="AY608" i="1" s="1"/>
  <c r="AX608" i="1"/>
  <c r="AW608" i="1" s="1"/>
  <c r="AZ607" i="1"/>
  <c r="AY607" i="1" s="1"/>
  <c r="AX607" i="1"/>
  <c r="AW607" i="1" s="1"/>
  <c r="AZ606" i="1"/>
  <c r="AY606" i="1" s="1"/>
  <c r="AX606" i="1"/>
  <c r="AW606" i="1" s="1"/>
  <c r="AZ605" i="1"/>
  <c r="AY605" i="1" s="1"/>
  <c r="AX605" i="1"/>
  <c r="AW605" i="1" s="1"/>
  <c r="AZ604" i="1"/>
  <c r="AY604" i="1" s="1"/>
  <c r="AX604" i="1"/>
  <c r="AW604" i="1" s="1"/>
  <c r="AZ603" i="1"/>
  <c r="AY603" i="1" s="1"/>
  <c r="AX603" i="1"/>
  <c r="AW603" i="1" s="1"/>
  <c r="AZ602" i="1"/>
  <c r="AY602" i="1" s="1"/>
  <c r="AX602" i="1"/>
  <c r="AW602" i="1" s="1"/>
  <c r="AZ601" i="1"/>
  <c r="AY601" i="1" s="1"/>
  <c r="AX601" i="1"/>
  <c r="AW601" i="1" s="1"/>
  <c r="AZ600" i="1"/>
  <c r="AY600" i="1" s="1"/>
  <c r="AX600" i="1"/>
  <c r="AW600" i="1" s="1"/>
  <c r="AZ599" i="1"/>
  <c r="AY599" i="1" s="1"/>
  <c r="AX599" i="1"/>
  <c r="AW599" i="1" s="1"/>
  <c r="AZ598" i="1"/>
  <c r="AY598" i="1" s="1"/>
  <c r="AX598" i="1"/>
  <c r="AW598" i="1" s="1"/>
  <c r="AZ597" i="1"/>
  <c r="AY597" i="1" s="1"/>
  <c r="AX597" i="1"/>
  <c r="AW597" i="1" s="1"/>
  <c r="AZ596" i="1"/>
  <c r="AY596" i="1" s="1"/>
  <c r="AX596" i="1"/>
  <c r="AW596" i="1" s="1"/>
  <c r="AZ595" i="1"/>
  <c r="AY595" i="1" s="1"/>
  <c r="AX595" i="1"/>
  <c r="AW595" i="1" s="1"/>
  <c r="AZ594" i="1"/>
  <c r="AY594" i="1" s="1"/>
  <c r="AX594" i="1"/>
  <c r="AW594" i="1" s="1"/>
  <c r="AZ593" i="1"/>
  <c r="AY593" i="1" s="1"/>
  <c r="AX593" i="1"/>
  <c r="AW593" i="1" s="1"/>
  <c r="AZ592" i="1"/>
  <c r="AY592" i="1" s="1"/>
  <c r="AX592" i="1"/>
  <c r="AW592" i="1" s="1"/>
  <c r="AZ591" i="1"/>
  <c r="AY591" i="1" s="1"/>
  <c r="AX591" i="1"/>
  <c r="AW591" i="1" s="1"/>
  <c r="AZ590" i="1"/>
  <c r="AY590" i="1" s="1"/>
  <c r="AX590" i="1"/>
  <c r="AW590" i="1" s="1"/>
  <c r="AZ589" i="1"/>
  <c r="AY589" i="1" s="1"/>
  <c r="AX589" i="1"/>
  <c r="AW589" i="1" s="1"/>
  <c r="AZ588" i="1"/>
  <c r="AY588" i="1" s="1"/>
  <c r="AX588" i="1"/>
  <c r="AW588" i="1" s="1"/>
  <c r="AZ587" i="1"/>
  <c r="AY587" i="1" s="1"/>
  <c r="AX587" i="1"/>
  <c r="AW587" i="1" s="1"/>
  <c r="AZ586" i="1"/>
  <c r="AY586" i="1" s="1"/>
  <c r="AX586" i="1"/>
  <c r="AW586" i="1" s="1"/>
  <c r="AZ585" i="1"/>
  <c r="AY585" i="1" s="1"/>
  <c r="AX585" i="1"/>
  <c r="AW585" i="1" s="1"/>
  <c r="AZ584" i="1"/>
  <c r="AY584" i="1" s="1"/>
  <c r="AX584" i="1"/>
  <c r="AW584" i="1" s="1"/>
  <c r="AZ583" i="1"/>
  <c r="AY583" i="1" s="1"/>
  <c r="AX583" i="1"/>
  <c r="AW583" i="1" s="1"/>
  <c r="AZ582" i="1"/>
  <c r="AY582" i="1" s="1"/>
  <c r="AX582" i="1"/>
  <c r="AW582" i="1" s="1"/>
  <c r="AZ581" i="1"/>
  <c r="AY581" i="1" s="1"/>
  <c r="AX581" i="1"/>
  <c r="AW581" i="1" s="1"/>
  <c r="AZ580" i="1"/>
  <c r="AY580" i="1" s="1"/>
  <c r="AX580" i="1"/>
  <c r="AW580" i="1" s="1"/>
  <c r="AZ579" i="1"/>
  <c r="AY579" i="1" s="1"/>
  <c r="AX579" i="1"/>
  <c r="AW579" i="1" s="1"/>
  <c r="AZ578" i="1"/>
  <c r="AY578" i="1" s="1"/>
  <c r="AX578" i="1"/>
  <c r="AW578" i="1" s="1"/>
  <c r="AZ577" i="1"/>
  <c r="AY577" i="1" s="1"/>
  <c r="AX577" i="1"/>
  <c r="AW577" i="1" s="1"/>
  <c r="AZ576" i="1"/>
  <c r="AY576" i="1" s="1"/>
  <c r="AX576" i="1"/>
  <c r="AW576" i="1" s="1"/>
  <c r="AZ575" i="1"/>
  <c r="AY575" i="1" s="1"/>
  <c r="AX575" i="1"/>
  <c r="AW575" i="1" s="1"/>
  <c r="AZ574" i="1"/>
  <c r="AY574" i="1" s="1"/>
  <c r="AX574" i="1"/>
  <c r="AW574" i="1" s="1"/>
  <c r="AZ573" i="1"/>
  <c r="AY573" i="1" s="1"/>
  <c r="AX573" i="1"/>
  <c r="AW573" i="1" s="1"/>
  <c r="AZ572" i="1"/>
  <c r="AY572" i="1" s="1"/>
  <c r="AX572" i="1"/>
  <c r="AW572" i="1" s="1"/>
  <c r="AZ571" i="1"/>
  <c r="AY571" i="1" s="1"/>
  <c r="AX571" i="1"/>
  <c r="AW571" i="1" s="1"/>
  <c r="AZ570" i="1"/>
  <c r="AY570" i="1" s="1"/>
  <c r="AX570" i="1"/>
  <c r="AW570" i="1" s="1"/>
  <c r="AZ569" i="1"/>
  <c r="AY569" i="1" s="1"/>
  <c r="AX569" i="1"/>
  <c r="AW569" i="1" s="1"/>
  <c r="AZ568" i="1"/>
  <c r="AY568" i="1" s="1"/>
  <c r="AX568" i="1"/>
  <c r="AW568" i="1" s="1"/>
  <c r="AZ567" i="1"/>
  <c r="AY567" i="1" s="1"/>
  <c r="AX567" i="1"/>
  <c r="AW567" i="1" s="1"/>
  <c r="AZ566" i="1"/>
  <c r="AY566" i="1" s="1"/>
  <c r="AX566" i="1"/>
  <c r="AW566" i="1" s="1"/>
  <c r="AZ565" i="1"/>
  <c r="AY565" i="1" s="1"/>
  <c r="AX565" i="1"/>
  <c r="AW565" i="1" s="1"/>
  <c r="AZ564" i="1"/>
  <c r="AY564" i="1" s="1"/>
  <c r="AX564" i="1"/>
  <c r="AW564" i="1" s="1"/>
  <c r="AZ563" i="1"/>
  <c r="AY563" i="1" s="1"/>
  <c r="AX563" i="1"/>
  <c r="AW563" i="1" s="1"/>
  <c r="AZ562" i="1"/>
  <c r="AY562" i="1" s="1"/>
  <c r="AX562" i="1"/>
  <c r="AW562" i="1" s="1"/>
  <c r="AZ561" i="1"/>
  <c r="AY561" i="1" s="1"/>
  <c r="AX561" i="1"/>
  <c r="AW561" i="1" s="1"/>
  <c r="AZ560" i="1"/>
  <c r="AY560" i="1" s="1"/>
  <c r="AX560" i="1"/>
  <c r="AW560" i="1" s="1"/>
  <c r="AZ559" i="1"/>
  <c r="AY559" i="1" s="1"/>
  <c r="AX559" i="1"/>
  <c r="AW559" i="1" s="1"/>
  <c r="AZ558" i="1"/>
  <c r="AY558" i="1" s="1"/>
  <c r="AX558" i="1"/>
  <c r="AW558" i="1" s="1"/>
  <c r="AZ557" i="1"/>
  <c r="AY557" i="1" s="1"/>
  <c r="AX557" i="1"/>
  <c r="AW557" i="1" s="1"/>
  <c r="AZ556" i="1"/>
  <c r="AY556" i="1" s="1"/>
  <c r="AX556" i="1"/>
  <c r="AW556" i="1" s="1"/>
  <c r="AZ555" i="1"/>
  <c r="AY555" i="1" s="1"/>
  <c r="AX555" i="1"/>
  <c r="AW555" i="1" s="1"/>
  <c r="AZ554" i="1"/>
  <c r="AY554" i="1" s="1"/>
  <c r="AX554" i="1"/>
  <c r="AW554" i="1" s="1"/>
  <c r="AZ553" i="1"/>
  <c r="AY553" i="1" s="1"/>
  <c r="AX553" i="1"/>
  <c r="AW553" i="1" s="1"/>
  <c r="AZ552" i="1"/>
  <c r="AY552" i="1" s="1"/>
  <c r="AX552" i="1"/>
  <c r="AW552" i="1" s="1"/>
  <c r="AZ551" i="1"/>
  <c r="AY551" i="1" s="1"/>
  <c r="AX551" i="1"/>
  <c r="AW551" i="1" s="1"/>
  <c r="AZ550" i="1"/>
  <c r="AY550" i="1" s="1"/>
  <c r="AX550" i="1"/>
  <c r="AW550" i="1" s="1"/>
  <c r="AZ549" i="1"/>
  <c r="AY549" i="1" s="1"/>
  <c r="AX549" i="1"/>
  <c r="AW549" i="1" s="1"/>
  <c r="AZ548" i="1"/>
  <c r="AY548" i="1" s="1"/>
  <c r="AX548" i="1"/>
  <c r="AW548" i="1" s="1"/>
  <c r="AZ547" i="1"/>
  <c r="AY547" i="1" s="1"/>
  <c r="AX547" i="1"/>
  <c r="AW547" i="1" s="1"/>
  <c r="AZ546" i="1"/>
  <c r="AY546" i="1" s="1"/>
  <c r="AX546" i="1"/>
  <c r="AW546" i="1" s="1"/>
  <c r="AZ545" i="1"/>
  <c r="AY545" i="1" s="1"/>
  <c r="AX545" i="1"/>
  <c r="AW545" i="1" s="1"/>
  <c r="AZ544" i="1"/>
  <c r="AY544" i="1" s="1"/>
  <c r="AX544" i="1"/>
  <c r="AW544" i="1" s="1"/>
  <c r="AZ543" i="1"/>
  <c r="AY543" i="1" s="1"/>
  <c r="AX543" i="1"/>
  <c r="AW543" i="1" s="1"/>
  <c r="AZ542" i="1"/>
  <c r="AY542" i="1" s="1"/>
  <c r="AX542" i="1"/>
  <c r="AW542" i="1" s="1"/>
  <c r="AZ541" i="1"/>
  <c r="AY541" i="1" s="1"/>
  <c r="AX541" i="1"/>
  <c r="AW541" i="1" s="1"/>
  <c r="AZ540" i="1"/>
  <c r="AY540" i="1" s="1"/>
  <c r="AX540" i="1"/>
  <c r="AW540" i="1" s="1"/>
  <c r="AZ539" i="1"/>
  <c r="AY539" i="1" s="1"/>
  <c r="AX539" i="1"/>
  <c r="AW539" i="1" s="1"/>
  <c r="AZ538" i="1"/>
  <c r="AY538" i="1" s="1"/>
  <c r="AX538" i="1"/>
  <c r="AW538" i="1" s="1"/>
  <c r="AZ537" i="1"/>
  <c r="AY537" i="1" s="1"/>
  <c r="AX537" i="1"/>
  <c r="AW537" i="1" s="1"/>
  <c r="AZ536" i="1"/>
  <c r="AY536" i="1" s="1"/>
  <c r="AX536" i="1"/>
  <c r="AW536" i="1" s="1"/>
  <c r="AZ535" i="1"/>
  <c r="AY535" i="1" s="1"/>
  <c r="AX535" i="1"/>
  <c r="AW535" i="1" s="1"/>
  <c r="AZ534" i="1"/>
  <c r="AY534" i="1" s="1"/>
  <c r="AX534" i="1"/>
  <c r="AW534" i="1" s="1"/>
  <c r="AZ533" i="1"/>
  <c r="AY533" i="1" s="1"/>
  <c r="AX533" i="1"/>
  <c r="AW533" i="1" s="1"/>
  <c r="AZ532" i="1"/>
  <c r="AY532" i="1" s="1"/>
  <c r="AX532" i="1"/>
  <c r="AW532" i="1" s="1"/>
  <c r="AZ531" i="1"/>
  <c r="AY531" i="1" s="1"/>
  <c r="AX531" i="1"/>
  <c r="AW531" i="1" s="1"/>
  <c r="AZ530" i="1"/>
  <c r="AY530" i="1" s="1"/>
  <c r="AX530" i="1"/>
  <c r="AW530" i="1" s="1"/>
  <c r="AZ529" i="1"/>
  <c r="AY529" i="1" s="1"/>
  <c r="AX529" i="1"/>
  <c r="AW529" i="1" s="1"/>
  <c r="AZ528" i="1"/>
  <c r="AY528" i="1" s="1"/>
  <c r="AX528" i="1"/>
  <c r="AW528" i="1" s="1"/>
  <c r="AZ527" i="1"/>
  <c r="AY527" i="1" s="1"/>
  <c r="AX527" i="1"/>
  <c r="AW527" i="1" s="1"/>
  <c r="AZ526" i="1"/>
  <c r="AY526" i="1" s="1"/>
  <c r="AX526" i="1"/>
  <c r="AW526" i="1" s="1"/>
  <c r="AZ525" i="1"/>
  <c r="AY525" i="1" s="1"/>
  <c r="AX525" i="1"/>
  <c r="AW525" i="1" s="1"/>
  <c r="AZ524" i="1"/>
  <c r="AY524" i="1" s="1"/>
  <c r="AX524" i="1"/>
  <c r="AW524" i="1" s="1"/>
  <c r="AZ523" i="1"/>
  <c r="AY523" i="1" s="1"/>
  <c r="AX523" i="1"/>
  <c r="AW523" i="1" s="1"/>
  <c r="AZ522" i="1"/>
  <c r="AY522" i="1" s="1"/>
  <c r="AX522" i="1"/>
  <c r="AW522" i="1" s="1"/>
  <c r="AZ521" i="1"/>
  <c r="AY521" i="1" s="1"/>
  <c r="AX521" i="1"/>
  <c r="AW521" i="1" s="1"/>
  <c r="AZ520" i="1"/>
  <c r="AY520" i="1" s="1"/>
  <c r="AX520" i="1"/>
  <c r="AW520" i="1" s="1"/>
  <c r="AZ519" i="1"/>
  <c r="AY519" i="1" s="1"/>
  <c r="AX519" i="1"/>
  <c r="AW519" i="1" s="1"/>
  <c r="AZ518" i="1"/>
  <c r="AY518" i="1" s="1"/>
  <c r="AX518" i="1"/>
  <c r="AW518" i="1" s="1"/>
  <c r="AZ517" i="1"/>
  <c r="AY517" i="1" s="1"/>
  <c r="AX517" i="1"/>
  <c r="AW517" i="1" s="1"/>
  <c r="AZ516" i="1"/>
  <c r="AY516" i="1" s="1"/>
  <c r="AX516" i="1"/>
  <c r="AW516" i="1" s="1"/>
  <c r="AZ515" i="1"/>
  <c r="AY515" i="1" s="1"/>
  <c r="AX515" i="1"/>
  <c r="AW515" i="1" s="1"/>
  <c r="AZ514" i="1"/>
  <c r="AY514" i="1" s="1"/>
  <c r="AX514" i="1"/>
  <c r="AW514" i="1" s="1"/>
  <c r="AZ513" i="1"/>
  <c r="AY513" i="1" s="1"/>
  <c r="AX513" i="1"/>
  <c r="AW513" i="1" s="1"/>
  <c r="AZ512" i="1"/>
  <c r="AY512" i="1" s="1"/>
  <c r="AX512" i="1"/>
  <c r="AW512" i="1" s="1"/>
  <c r="AZ511" i="1"/>
  <c r="AY511" i="1" s="1"/>
  <c r="AX511" i="1"/>
  <c r="AW511" i="1" s="1"/>
  <c r="AZ510" i="1"/>
  <c r="AY510" i="1" s="1"/>
  <c r="AX510" i="1"/>
  <c r="AW510" i="1" s="1"/>
  <c r="AZ509" i="1"/>
  <c r="AY509" i="1" s="1"/>
  <c r="AX509" i="1"/>
  <c r="AW509" i="1" s="1"/>
  <c r="AZ508" i="1"/>
  <c r="AY508" i="1" s="1"/>
  <c r="AX508" i="1"/>
  <c r="AW508" i="1" s="1"/>
  <c r="AZ507" i="1"/>
  <c r="AY507" i="1" s="1"/>
  <c r="AX507" i="1"/>
  <c r="AW507" i="1" s="1"/>
  <c r="AZ506" i="1"/>
  <c r="AY506" i="1" s="1"/>
  <c r="AX506" i="1"/>
  <c r="AW506" i="1" s="1"/>
  <c r="AZ505" i="1"/>
  <c r="AY505" i="1" s="1"/>
  <c r="AX505" i="1"/>
  <c r="AW505" i="1" s="1"/>
  <c r="AZ504" i="1"/>
  <c r="AY504" i="1" s="1"/>
  <c r="AX504" i="1"/>
  <c r="AW504" i="1" s="1"/>
  <c r="AZ503" i="1"/>
  <c r="AY503" i="1" s="1"/>
  <c r="AX503" i="1"/>
  <c r="AW503" i="1" s="1"/>
  <c r="AZ502" i="1"/>
  <c r="AY502" i="1" s="1"/>
  <c r="AX502" i="1"/>
  <c r="AW502" i="1" s="1"/>
  <c r="AZ501" i="1"/>
  <c r="AY501" i="1" s="1"/>
  <c r="AX501" i="1"/>
  <c r="AW501" i="1" s="1"/>
  <c r="AZ500" i="1"/>
  <c r="AY500" i="1" s="1"/>
  <c r="AX500" i="1"/>
  <c r="AW500" i="1" s="1"/>
  <c r="AZ499" i="1"/>
  <c r="AY499" i="1" s="1"/>
  <c r="AX499" i="1"/>
  <c r="AW499" i="1" s="1"/>
  <c r="AZ498" i="1"/>
  <c r="AY498" i="1" s="1"/>
  <c r="AX498" i="1"/>
  <c r="AW498" i="1" s="1"/>
  <c r="AZ497" i="1"/>
  <c r="AY497" i="1" s="1"/>
  <c r="AX497" i="1"/>
  <c r="AW497" i="1" s="1"/>
  <c r="AZ496" i="1"/>
  <c r="AY496" i="1" s="1"/>
  <c r="AX496" i="1"/>
  <c r="AW496" i="1" s="1"/>
  <c r="AZ495" i="1"/>
  <c r="AY495" i="1" s="1"/>
  <c r="AX495" i="1"/>
  <c r="AW495" i="1" s="1"/>
  <c r="AZ494" i="1"/>
  <c r="AY494" i="1" s="1"/>
  <c r="AX494" i="1"/>
  <c r="AW494" i="1" s="1"/>
  <c r="AZ493" i="1"/>
  <c r="AY493" i="1" s="1"/>
  <c r="AX493" i="1"/>
  <c r="AW493" i="1" s="1"/>
  <c r="AZ492" i="1"/>
  <c r="AY492" i="1" s="1"/>
  <c r="AX492" i="1"/>
  <c r="AW492" i="1" s="1"/>
  <c r="AZ491" i="1"/>
  <c r="AY491" i="1" s="1"/>
  <c r="AX491" i="1"/>
  <c r="AW491" i="1" s="1"/>
  <c r="AZ490" i="1"/>
  <c r="AY490" i="1" s="1"/>
  <c r="AX490" i="1"/>
  <c r="AW490" i="1" s="1"/>
  <c r="AZ489" i="1"/>
  <c r="AY489" i="1" s="1"/>
  <c r="AX489" i="1"/>
  <c r="AW489" i="1" s="1"/>
  <c r="AZ488" i="1"/>
  <c r="AY488" i="1" s="1"/>
  <c r="AX488" i="1"/>
  <c r="AW488" i="1" s="1"/>
  <c r="AZ487" i="1"/>
  <c r="AY487" i="1" s="1"/>
  <c r="AX487" i="1"/>
  <c r="AW487" i="1" s="1"/>
  <c r="AZ486" i="1"/>
  <c r="AY486" i="1" s="1"/>
  <c r="AX486" i="1"/>
  <c r="AW486" i="1" s="1"/>
  <c r="AZ485" i="1"/>
  <c r="AY485" i="1" s="1"/>
  <c r="AX485" i="1"/>
  <c r="AW485" i="1" s="1"/>
  <c r="AZ484" i="1"/>
  <c r="AY484" i="1" s="1"/>
  <c r="AX484" i="1"/>
  <c r="AW484" i="1" s="1"/>
  <c r="AZ483" i="1"/>
  <c r="AY483" i="1" s="1"/>
  <c r="AX483" i="1"/>
  <c r="AW483" i="1" s="1"/>
  <c r="AZ482" i="1"/>
  <c r="AY482" i="1" s="1"/>
  <c r="AX482" i="1"/>
  <c r="AW482" i="1" s="1"/>
  <c r="AZ481" i="1"/>
  <c r="AY481" i="1" s="1"/>
  <c r="AX481" i="1"/>
  <c r="AW481" i="1" s="1"/>
  <c r="AZ480" i="1"/>
  <c r="AY480" i="1" s="1"/>
  <c r="AX480" i="1"/>
  <c r="AW480" i="1" s="1"/>
  <c r="AZ479" i="1"/>
  <c r="AY479" i="1" s="1"/>
  <c r="AX479" i="1"/>
  <c r="AW479" i="1" s="1"/>
  <c r="AZ478" i="1"/>
  <c r="AY478" i="1" s="1"/>
  <c r="AX478" i="1"/>
  <c r="AW478" i="1" s="1"/>
  <c r="AZ477" i="1"/>
  <c r="AY477" i="1" s="1"/>
  <c r="AX477" i="1"/>
  <c r="AW477" i="1" s="1"/>
  <c r="AZ476" i="1"/>
  <c r="AY476" i="1" s="1"/>
  <c r="AX476" i="1"/>
  <c r="AW476" i="1" s="1"/>
  <c r="AZ475" i="1"/>
  <c r="AY475" i="1" s="1"/>
  <c r="AX475" i="1"/>
  <c r="AW475" i="1" s="1"/>
  <c r="AZ474" i="1"/>
  <c r="AY474" i="1" s="1"/>
  <c r="AX474" i="1"/>
  <c r="AW474" i="1" s="1"/>
  <c r="AZ473" i="1"/>
  <c r="AY473" i="1" s="1"/>
  <c r="AX473" i="1"/>
  <c r="AW473" i="1" s="1"/>
  <c r="AZ472" i="1"/>
  <c r="AY472" i="1" s="1"/>
  <c r="AX472" i="1"/>
  <c r="AW472" i="1" s="1"/>
  <c r="AZ471" i="1"/>
  <c r="AY471" i="1" s="1"/>
  <c r="AX471" i="1"/>
  <c r="AW471" i="1" s="1"/>
  <c r="AZ470" i="1"/>
  <c r="AY470" i="1" s="1"/>
  <c r="AX470" i="1"/>
  <c r="AW470" i="1" s="1"/>
  <c r="AZ469" i="1"/>
  <c r="AY469" i="1" s="1"/>
  <c r="AX469" i="1"/>
  <c r="AW469" i="1" s="1"/>
  <c r="AZ468" i="1"/>
  <c r="AY468" i="1" s="1"/>
  <c r="AX468" i="1"/>
  <c r="AW468" i="1" s="1"/>
  <c r="AZ467" i="1"/>
  <c r="AY467" i="1" s="1"/>
  <c r="AX467" i="1"/>
  <c r="AW467" i="1" s="1"/>
  <c r="AZ466" i="1"/>
  <c r="AY466" i="1" s="1"/>
  <c r="AX466" i="1"/>
  <c r="AW466" i="1" s="1"/>
  <c r="AZ465" i="1"/>
  <c r="AY465" i="1" s="1"/>
  <c r="AX465" i="1"/>
  <c r="AW465" i="1" s="1"/>
  <c r="AZ464" i="1"/>
  <c r="AY464" i="1" s="1"/>
  <c r="AX464" i="1"/>
  <c r="AW464" i="1" s="1"/>
  <c r="AZ463" i="1"/>
  <c r="AY463" i="1" s="1"/>
  <c r="AX463" i="1"/>
  <c r="AW463" i="1" s="1"/>
  <c r="AZ462" i="1"/>
  <c r="AY462" i="1" s="1"/>
  <c r="AX462" i="1"/>
  <c r="AW462" i="1" s="1"/>
  <c r="AZ461" i="1"/>
  <c r="AY461" i="1" s="1"/>
  <c r="AX461" i="1"/>
  <c r="AW461" i="1" s="1"/>
  <c r="AZ460" i="1"/>
  <c r="AY460" i="1" s="1"/>
  <c r="AX460" i="1"/>
  <c r="AW460" i="1" s="1"/>
  <c r="AZ459" i="1"/>
  <c r="AY459" i="1" s="1"/>
  <c r="AX459" i="1"/>
  <c r="AW459" i="1" s="1"/>
  <c r="AZ458" i="1"/>
  <c r="AY458" i="1" s="1"/>
  <c r="AX458" i="1"/>
  <c r="AW458" i="1" s="1"/>
  <c r="AZ457" i="1"/>
  <c r="AY457" i="1" s="1"/>
  <c r="AX457" i="1"/>
  <c r="AW457" i="1" s="1"/>
  <c r="AZ456" i="1"/>
  <c r="AY456" i="1" s="1"/>
  <c r="AX456" i="1"/>
  <c r="AW456" i="1" s="1"/>
  <c r="AZ455" i="1"/>
  <c r="AY455" i="1" s="1"/>
  <c r="AX455" i="1"/>
  <c r="AW455" i="1" s="1"/>
  <c r="AZ454" i="1"/>
  <c r="AY454" i="1" s="1"/>
  <c r="AX454" i="1"/>
  <c r="AW454" i="1" s="1"/>
  <c r="AZ453" i="1"/>
  <c r="AY453" i="1" s="1"/>
  <c r="AX453" i="1"/>
  <c r="AW453" i="1" s="1"/>
  <c r="AZ452" i="1"/>
  <c r="AY452" i="1" s="1"/>
  <c r="AX452" i="1"/>
  <c r="AW452" i="1" s="1"/>
  <c r="AZ451" i="1"/>
  <c r="AY451" i="1" s="1"/>
  <c r="AX451" i="1"/>
  <c r="AW451" i="1" s="1"/>
  <c r="AZ450" i="1"/>
  <c r="AY450" i="1" s="1"/>
  <c r="AX450" i="1"/>
  <c r="AW450" i="1" s="1"/>
  <c r="AZ449" i="1"/>
  <c r="AY449" i="1" s="1"/>
  <c r="AX449" i="1"/>
  <c r="AW449" i="1" s="1"/>
  <c r="AZ448" i="1"/>
  <c r="AY448" i="1" s="1"/>
  <c r="AX448" i="1"/>
  <c r="AW448" i="1" s="1"/>
  <c r="AZ447" i="1"/>
  <c r="AY447" i="1" s="1"/>
  <c r="AX447" i="1"/>
  <c r="AW447" i="1" s="1"/>
  <c r="AZ446" i="1"/>
  <c r="AY446" i="1" s="1"/>
  <c r="AX446" i="1"/>
  <c r="AW446" i="1" s="1"/>
  <c r="AZ445" i="1"/>
  <c r="AY445" i="1" s="1"/>
  <c r="AX445" i="1"/>
  <c r="AW445" i="1" s="1"/>
  <c r="AZ444" i="1"/>
  <c r="AY444" i="1" s="1"/>
  <c r="AX444" i="1"/>
  <c r="AW444" i="1" s="1"/>
  <c r="AZ443" i="1"/>
  <c r="AY443" i="1" s="1"/>
  <c r="AX443" i="1"/>
  <c r="AW443" i="1" s="1"/>
  <c r="AZ442" i="1"/>
  <c r="AY442" i="1" s="1"/>
  <c r="AX442" i="1"/>
  <c r="AW442" i="1" s="1"/>
  <c r="AZ441" i="1"/>
  <c r="AY441" i="1" s="1"/>
  <c r="AX441" i="1"/>
  <c r="AW441" i="1" s="1"/>
  <c r="AZ440" i="1"/>
  <c r="AY440" i="1" s="1"/>
  <c r="AX440" i="1"/>
  <c r="AW440" i="1" s="1"/>
  <c r="AZ439" i="1"/>
  <c r="AY439" i="1" s="1"/>
  <c r="AX439" i="1"/>
  <c r="AW439" i="1" s="1"/>
  <c r="AZ438" i="1"/>
  <c r="AY438" i="1" s="1"/>
  <c r="AX438" i="1"/>
  <c r="AW438" i="1" s="1"/>
  <c r="AZ437" i="1"/>
  <c r="AY437" i="1" s="1"/>
  <c r="AX437" i="1"/>
  <c r="AW437" i="1" s="1"/>
  <c r="AZ436" i="1"/>
  <c r="AY436" i="1" s="1"/>
  <c r="AX436" i="1"/>
  <c r="AW436" i="1" s="1"/>
  <c r="AZ435" i="1"/>
  <c r="AY435" i="1" s="1"/>
  <c r="AX435" i="1"/>
  <c r="AW435" i="1" s="1"/>
  <c r="AZ434" i="1"/>
  <c r="AY434" i="1" s="1"/>
  <c r="AX434" i="1"/>
  <c r="AW434" i="1" s="1"/>
  <c r="AZ433" i="1"/>
  <c r="AY433" i="1" s="1"/>
  <c r="AX433" i="1"/>
  <c r="AW433" i="1" s="1"/>
  <c r="AZ432" i="1"/>
  <c r="AY432" i="1" s="1"/>
  <c r="AX432" i="1"/>
  <c r="AW432" i="1" s="1"/>
  <c r="AZ431" i="1"/>
  <c r="AY431" i="1" s="1"/>
  <c r="AX431" i="1"/>
  <c r="AW431" i="1" s="1"/>
  <c r="AZ430" i="1"/>
  <c r="AY430" i="1" s="1"/>
  <c r="AX430" i="1"/>
  <c r="AW430" i="1" s="1"/>
  <c r="AZ429" i="1"/>
  <c r="AY429" i="1" s="1"/>
  <c r="AX429" i="1"/>
  <c r="AW429" i="1" s="1"/>
  <c r="AZ428" i="1"/>
  <c r="AY428" i="1" s="1"/>
  <c r="AX428" i="1"/>
  <c r="AW428" i="1" s="1"/>
  <c r="AZ427" i="1"/>
  <c r="AY427" i="1" s="1"/>
  <c r="AX427" i="1"/>
  <c r="AW427" i="1" s="1"/>
  <c r="AZ426" i="1"/>
  <c r="AY426" i="1" s="1"/>
  <c r="AX426" i="1"/>
  <c r="AW426" i="1" s="1"/>
  <c r="AZ425" i="1"/>
  <c r="AY425" i="1" s="1"/>
  <c r="AX425" i="1"/>
  <c r="AW425" i="1" s="1"/>
  <c r="AZ424" i="1"/>
  <c r="AY424" i="1" s="1"/>
  <c r="AX424" i="1"/>
  <c r="AW424" i="1" s="1"/>
  <c r="AZ423" i="1"/>
  <c r="AY423" i="1" s="1"/>
  <c r="AX423" i="1"/>
  <c r="AW423" i="1" s="1"/>
  <c r="AZ422" i="1"/>
  <c r="AY422" i="1" s="1"/>
  <c r="AX422" i="1"/>
  <c r="AW422" i="1" s="1"/>
  <c r="AZ421" i="1"/>
  <c r="AY421" i="1" s="1"/>
  <c r="AX421" i="1"/>
  <c r="AW421" i="1" s="1"/>
  <c r="AZ420" i="1"/>
  <c r="AY420" i="1" s="1"/>
  <c r="AX420" i="1"/>
  <c r="AW420" i="1" s="1"/>
  <c r="AZ419" i="1"/>
  <c r="AY419" i="1" s="1"/>
  <c r="AX419" i="1"/>
  <c r="AW419" i="1" s="1"/>
  <c r="AZ418" i="1"/>
  <c r="AY418" i="1" s="1"/>
  <c r="AX418" i="1"/>
  <c r="AW418" i="1" s="1"/>
  <c r="AZ417" i="1"/>
  <c r="AY417" i="1" s="1"/>
  <c r="AX417" i="1"/>
  <c r="AW417" i="1" s="1"/>
  <c r="AZ416" i="1"/>
  <c r="AY416" i="1" s="1"/>
  <c r="AX416" i="1"/>
  <c r="AW416" i="1" s="1"/>
  <c r="AZ415" i="1"/>
  <c r="AY415" i="1" s="1"/>
  <c r="AX415" i="1"/>
  <c r="AW415" i="1" s="1"/>
  <c r="AZ414" i="1"/>
  <c r="AY414" i="1" s="1"/>
  <c r="AX414" i="1"/>
  <c r="AW414" i="1" s="1"/>
  <c r="AZ413" i="1"/>
  <c r="AY413" i="1" s="1"/>
  <c r="AX413" i="1"/>
  <c r="AW413" i="1" s="1"/>
  <c r="AZ412" i="1"/>
  <c r="AY412" i="1" s="1"/>
  <c r="AX412" i="1"/>
  <c r="AW412" i="1" s="1"/>
  <c r="AZ411" i="1"/>
  <c r="AY411" i="1" s="1"/>
  <c r="AX411" i="1"/>
  <c r="AW411" i="1" s="1"/>
  <c r="AZ410" i="1"/>
  <c r="AY410" i="1" s="1"/>
  <c r="AX410" i="1"/>
  <c r="AW410" i="1" s="1"/>
  <c r="AZ409" i="1"/>
  <c r="AY409" i="1" s="1"/>
  <c r="AX409" i="1"/>
  <c r="AW409" i="1" s="1"/>
  <c r="AZ408" i="1"/>
  <c r="AY408" i="1" s="1"/>
  <c r="AX408" i="1"/>
  <c r="AW408" i="1" s="1"/>
  <c r="AZ407" i="1"/>
  <c r="AY407" i="1" s="1"/>
  <c r="AX407" i="1"/>
  <c r="AW407" i="1" s="1"/>
  <c r="AZ406" i="1"/>
  <c r="AY406" i="1" s="1"/>
  <c r="AX406" i="1"/>
  <c r="AW406" i="1" s="1"/>
  <c r="AZ405" i="1"/>
  <c r="AY405" i="1" s="1"/>
  <c r="AX405" i="1"/>
  <c r="AW405" i="1" s="1"/>
  <c r="AZ404" i="1"/>
  <c r="AY404" i="1" s="1"/>
  <c r="AX404" i="1"/>
  <c r="AW404" i="1" s="1"/>
  <c r="AZ403" i="1"/>
  <c r="AY403" i="1" s="1"/>
  <c r="AX403" i="1"/>
  <c r="AW403" i="1" s="1"/>
  <c r="AZ402" i="1"/>
  <c r="AY402" i="1" s="1"/>
  <c r="AX402" i="1"/>
  <c r="AW402" i="1" s="1"/>
  <c r="AZ401" i="1"/>
  <c r="AY401" i="1" s="1"/>
  <c r="AX401" i="1"/>
  <c r="AW401" i="1" s="1"/>
  <c r="AZ400" i="1"/>
  <c r="AY400" i="1" s="1"/>
  <c r="AX400" i="1"/>
  <c r="AW400" i="1" s="1"/>
  <c r="AZ399" i="1"/>
  <c r="AY399" i="1" s="1"/>
  <c r="AX399" i="1"/>
  <c r="AW399" i="1" s="1"/>
  <c r="AZ398" i="1"/>
  <c r="AY398" i="1" s="1"/>
  <c r="AX398" i="1"/>
  <c r="AW398" i="1" s="1"/>
  <c r="AZ397" i="1"/>
  <c r="AY397" i="1" s="1"/>
  <c r="AX397" i="1"/>
  <c r="AW397" i="1" s="1"/>
  <c r="AZ396" i="1"/>
  <c r="AY396" i="1" s="1"/>
  <c r="AX396" i="1"/>
  <c r="AW396" i="1" s="1"/>
  <c r="AZ395" i="1"/>
  <c r="AY395" i="1" s="1"/>
  <c r="AX395" i="1"/>
  <c r="AW395" i="1" s="1"/>
  <c r="AZ394" i="1"/>
  <c r="AY394" i="1" s="1"/>
  <c r="AX394" i="1"/>
  <c r="AW394" i="1" s="1"/>
  <c r="AZ393" i="1"/>
  <c r="AY393" i="1" s="1"/>
  <c r="AX393" i="1"/>
  <c r="AW393" i="1" s="1"/>
  <c r="AZ392" i="1"/>
  <c r="AY392" i="1" s="1"/>
  <c r="AX392" i="1"/>
  <c r="AW392" i="1" s="1"/>
  <c r="AZ391" i="1"/>
  <c r="AY391" i="1" s="1"/>
  <c r="AX391" i="1"/>
  <c r="AW391" i="1" s="1"/>
  <c r="AZ390" i="1"/>
  <c r="AY390" i="1" s="1"/>
  <c r="AX390" i="1"/>
  <c r="AW390" i="1" s="1"/>
  <c r="AZ389" i="1"/>
  <c r="AY389" i="1" s="1"/>
  <c r="AX389" i="1"/>
  <c r="AW389" i="1" s="1"/>
  <c r="AZ388" i="1"/>
  <c r="AY388" i="1" s="1"/>
  <c r="AX388" i="1"/>
  <c r="AW388" i="1" s="1"/>
  <c r="AZ387" i="1"/>
  <c r="AY387" i="1" s="1"/>
  <c r="AX387" i="1"/>
  <c r="AW387" i="1" s="1"/>
  <c r="AZ386" i="1"/>
  <c r="AY386" i="1" s="1"/>
  <c r="AX386" i="1"/>
  <c r="AW386" i="1" s="1"/>
  <c r="AZ385" i="1"/>
  <c r="AY385" i="1" s="1"/>
  <c r="AX385" i="1"/>
  <c r="AW385" i="1" s="1"/>
  <c r="AZ384" i="1"/>
  <c r="AY384" i="1" s="1"/>
  <c r="AX384" i="1"/>
  <c r="AW384" i="1" s="1"/>
  <c r="AZ383" i="1"/>
  <c r="AY383" i="1" s="1"/>
  <c r="AX383" i="1"/>
  <c r="AW383" i="1" s="1"/>
  <c r="AZ382" i="1"/>
  <c r="AY382" i="1" s="1"/>
  <c r="AX382" i="1"/>
  <c r="AW382" i="1" s="1"/>
  <c r="AZ381" i="1"/>
  <c r="AY381" i="1" s="1"/>
  <c r="AX381" i="1"/>
  <c r="AW381" i="1" s="1"/>
  <c r="AZ380" i="1"/>
  <c r="AY380" i="1" s="1"/>
  <c r="AX380" i="1"/>
  <c r="AW380" i="1" s="1"/>
  <c r="AZ379" i="1"/>
  <c r="AY379" i="1" s="1"/>
  <c r="AX379" i="1"/>
  <c r="AW379" i="1" s="1"/>
  <c r="AZ378" i="1"/>
  <c r="AY378" i="1" s="1"/>
  <c r="AX378" i="1"/>
  <c r="AW378" i="1" s="1"/>
  <c r="AZ377" i="1"/>
  <c r="AY377" i="1" s="1"/>
  <c r="AX377" i="1"/>
  <c r="AW377" i="1" s="1"/>
  <c r="AZ376" i="1"/>
  <c r="AY376" i="1" s="1"/>
  <c r="AX376" i="1"/>
  <c r="AW376" i="1" s="1"/>
  <c r="AZ375" i="1"/>
  <c r="AY375" i="1" s="1"/>
  <c r="AX375" i="1"/>
  <c r="AW375" i="1" s="1"/>
  <c r="AZ374" i="1"/>
  <c r="AY374" i="1" s="1"/>
  <c r="AX374" i="1"/>
  <c r="AW374" i="1" s="1"/>
  <c r="AZ373" i="1"/>
  <c r="AY373" i="1" s="1"/>
  <c r="AX373" i="1"/>
  <c r="AW373" i="1" s="1"/>
  <c r="AZ372" i="1"/>
  <c r="AY372" i="1" s="1"/>
  <c r="AX372" i="1"/>
  <c r="AW372" i="1" s="1"/>
  <c r="AZ371" i="1"/>
  <c r="AY371" i="1" s="1"/>
  <c r="AX371" i="1"/>
  <c r="AW371" i="1" s="1"/>
  <c r="AZ370" i="1"/>
  <c r="AY370" i="1" s="1"/>
  <c r="AX370" i="1"/>
  <c r="AW370" i="1" s="1"/>
  <c r="AZ369" i="1"/>
  <c r="AY369" i="1" s="1"/>
  <c r="AX369" i="1"/>
  <c r="AW369" i="1" s="1"/>
  <c r="AZ368" i="1"/>
  <c r="AY368" i="1" s="1"/>
  <c r="AX368" i="1"/>
  <c r="AW368" i="1" s="1"/>
  <c r="AZ367" i="1"/>
  <c r="AY367" i="1" s="1"/>
  <c r="AX367" i="1"/>
  <c r="AW367" i="1" s="1"/>
  <c r="AZ366" i="1"/>
  <c r="AY366" i="1" s="1"/>
  <c r="AX366" i="1"/>
  <c r="AW366" i="1" s="1"/>
  <c r="AZ365" i="1"/>
  <c r="AY365" i="1" s="1"/>
  <c r="AX365" i="1"/>
  <c r="AW365" i="1" s="1"/>
  <c r="AZ364" i="1"/>
  <c r="AY364" i="1" s="1"/>
  <c r="AX364" i="1"/>
  <c r="AW364" i="1" s="1"/>
  <c r="AZ363" i="1"/>
  <c r="AY363" i="1" s="1"/>
  <c r="AX363" i="1"/>
  <c r="AW363" i="1" s="1"/>
  <c r="AZ362" i="1"/>
  <c r="AY362" i="1" s="1"/>
  <c r="AX362" i="1"/>
  <c r="AW362" i="1" s="1"/>
  <c r="AZ361" i="1"/>
  <c r="AY361" i="1" s="1"/>
  <c r="AX361" i="1"/>
  <c r="AW361" i="1" s="1"/>
  <c r="AZ360" i="1"/>
  <c r="AY360" i="1" s="1"/>
  <c r="AX360" i="1"/>
  <c r="AW360" i="1" s="1"/>
  <c r="AZ359" i="1"/>
  <c r="AY359" i="1" s="1"/>
  <c r="AX359" i="1"/>
  <c r="AW359" i="1" s="1"/>
  <c r="AZ358" i="1"/>
  <c r="AY358" i="1" s="1"/>
  <c r="AX358" i="1"/>
  <c r="AW358" i="1" s="1"/>
  <c r="AZ357" i="1"/>
  <c r="AY357" i="1" s="1"/>
  <c r="AX357" i="1"/>
  <c r="AW357" i="1" s="1"/>
  <c r="AZ356" i="1"/>
  <c r="AY356" i="1" s="1"/>
  <c r="AX356" i="1"/>
  <c r="AW356" i="1" s="1"/>
  <c r="AZ355" i="1"/>
  <c r="AY355" i="1" s="1"/>
  <c r="AX355" i="1"/>
  <c r="AW355" i="1" s="1"/>
  <c r="AZ354" i="1"/>
  <c r="AY354" i="1" s="1"/>
  <c r="AX354" i="1"/>
  <c r="AW354" i="1" s="1"/>
  <c r="AZ353" i="1"/>
  <c r="AY353" i="1" s="1"/>
  <c r="AX353" i="1"/>
  <c r="AW353" i="1" s="1"/>
  <c r="AZ352" i="1"/>
  <c r="AY352" i="1" s="1"/>
  <c r="AX352" i="1"/>
  <c r="AW352" i="1" s="1"/>
  <c r="AZ351" i="1"/>
  <c r="AY351" i="1" s="1"/>
  <c r="AX351" i="1"/>
  <c r="AW351" i="1" s="1"/>
  <c r="AZ350" i="1"/>
  <c r="AY350" i="1" s="1"/>
  <c r="AX350" i="1"/>
  <c r="AW350" i="1" s="1"/>
  <c r="AZ349" i="1"/>
  <c r="AY349" i="1" s="1"/>
  <c r="AX349" i="1"/>
  <c r="AW349" i="1" s="1"/>
  <c r="AZ348" i="1"/>
  <c r="AY348" i="1" s="1"/>
  <c r="AX348" i="1"/>
  <c r="AW348" i="1" s="1"/>
  <c r="AZ347" i="1"/>
  <c r="AY347" i="1" s="1"/>
  <c r="AX347" i="1"/>
  <c r="AW347" i="1" s="1"/>
  <c r="AZ346" i="1"/>
  <c r="AY346" i="1" s="1"/>
  <c r="AX346" i="1"/>
  <c r="AW346" i="1" s="1"/>
  <c r="AZ345" i="1"/>
  <c r="AY345" i="1" s="1"/>
  <c r="AX345" i="1"/>
  <c r="AW345" i="1" s="1"/>
  <c r="AZ344" i="1"/>
  <c r="AY344" i="1" s="1"/>
  <c r="AX344" i="1"/>
  <c r="AW344" i="1" s="1"/>
  <c r="AZ343" i="1"/>
  <c r="AY343" i="1" s="1"/>
  <c r="AX343" i="1"/>
  <c r="AW343" i="1" s="1"/>
  <c r="AZ342" i="1"/>
  <c r="AY342" i="1" s="1"/>
  <c r="AX342" i="1"/>
  <c r="AW342" i="1" s="1"/>
  <c r="AZ341" i="1"/>
  <c r="AY341" i="1" s="1"/>
  <c r="AX341" i="1"/>
  <c r="AW341" i="1" s="1"/>
  <c r="AZ340" i="1"/>
  <c r="AY340" i="1" s="1"/>
  <c r="AX340" i="1"/>
  <c r="AW340" i="1" s="1"/>
  <c r="AZ339" i="1"/>
  <c r="AY339" i="1" s="1"/>
  <c r="AX339" i="1"/>
  <c r="AW339" i="1" s="1"/>
  <c r="AZ338" i="1"/>
  <c r="AY338" i="1" s="1"/>
  <c r="AX338" i="1"/>
  <c r="AW338" i="1" s="1"/>
  <c r="AZ337" i="1"/>
  <c r="AY337" i="1" s="1"/>
  <c r="AX337" i="1"/>
  <c r="AW337" i="1" s="1"/>
  <c r="AZ336" i="1"/>
  <c r="AY336" i="1" s="1"/>
  <c r="AX336" i="1"/>
  <c r="AW336" i="1" s="1"/>
  <c r="AZ335" i="1"/>
  <c r="AY335" i="1" s="1"/>
  <c r="AX335" i="1"/>
  <c r="AW335" i="1" s="1"/>
  <c r="AZ334" i="1"/>
  <c r="AY334" i="1" s="1"/>
  <c r="AX334" i="1"/>
  <c r="AW334" i="1" s="1"/>
  <c r="AZ333" i="1"/>
  <c r="AY333" i="1" s="1"/>
  <c r="AX333" i="1"/>
  <c r="AW333" i="1" s="1"/>
  <c r="AZ332" i="1"/>
  <c r="AY332" i="1" s="1"/>
  <c r="AX332" i="1"/>
  <c r="AW332" i="1" s="1"/>
  <c r="AZ331" i="1"/>
  <c r="AY331" i="1" s="1"/>
  <c r="AX331" i="1"/>
  <c r="AW331" i="1" s="1"/>
  <c r="AZ330" i="1"/>
  <c r="AY330" i="1" s="1"/>
  <c r="AX330" i="1"/>
  <c r="AW330" i="1" s="1"/>
  <c r="AZ329" i="1"/>
  <c r="AY329" i="1" s="1"/>
  <c r="AX329" i="1"/>
  <c r="AW329" i="1" s="1"/>
  <c r="AZ328" i="1"/>
  <c r="AY328" i="1" s="1"/>
  <c r="AX328" i="1"/>
  <c r="AW328" i="1" s="1"/>
  <c r="AZ327" i="1"/>
  <c r="AY327" i="1" s="1"/>
  <c r="AX327" i="1"/>
  <c r="AW327" i="1" s="1"/>
  <c r="AZ326" i="1"/>
  <c r="AY326" i="1" s="1"/>
  <c r="AX326" i="1"/>
  <c r="AW326" i="1" s="1"/>
  <c r="AZ325" i="1"/>
  <c r="AY325" i="1" s="1"/>
  <c r="AX325" i="1"/>
  <c r="AW325" i="1" s="1"/>
  <c r="AZ324" i="1"/>
  <c r="AY324" i="1" s="1"/>
  <c r="AX324" i="1"/>
  <c r="AW324" i="1" s="1"/>
  <c r="AZ323" i="1"/>
  <c r="AY323" i="1" s="1"/>
  <c r="AX323" i="1"/>
  <c r="AW323" i="1" s="1"/>
  <c r="AZ322" i="1"/>
  <c r="AY322" i="1" s="1"/>
  <c r="AX322" i="1"/>
  <c r="AW322" i="1" s="1"/>
  <c r="AZ321" i="1"/>
  <c r="AY321" i="1" s="1"/>
  <c r="AX321" i="1"/>
  <c r="AW321" i="1" s="1"/>
  <c r="AZ320" i="1"/>
  <c r="AY320" i="1" s="1"/>
  <c r="AX320" i="1"/>
  <c r="AW320" i="1" s="1"/>
  <c r="AZ319" i="1"/>
  <c r="AY319" i="1" s="1"/>
  <c r="AX319" i="1"/>
  <c r="AW319" i="1" s="1"/>
  <c r="AZ318" i="1"/>
  <c r="AY318" i="1" s="1"/>
  <c r="AX318" i="1"/>
  <c r="AW318" i="1" s="1"/>
  <c r="AZ317" i="1"/>
  <c r="AY317" i="1" s="1"/>
  <c r="AX317" i="1"/>
  <c r="AW317" i="1" s="1"/>
  <c r="AZ316" i="1"/>
  <c r="AY316" i="1" s="1"/>
  <c r="AX316" i="1"/>
  <c r="AW316" i="1" s="1"/>
  <c r="AZ315" i="1"/>
  <c r="AY315" i="1" s="1"/>
  <c r="AX315" i="1"/>
  <c r="AW315" i="1" s="1"/>
  <c r="AZ314" i="1"/>
  <c r="AY314" i="1" s="1"/>
  <c r="AX314" i="1"/>
  <c r="AW314" i="1" s="1"/>
  <c r="AZ313" i="1"/>
  <c r="AY313" i="1" s="1"/>
  <c r="AX313" i="1"/>
  <c r="AW313" i="1" s="1"/>
  <c r="AZ312" i="1"/>
  <c r="AY312" i="1" s="1"/>
  <c r="AX312" i="1"/>
  <c r="AW312" i="1" s="1"/>
  <c r="AZ311" i="1"/>
  <c r="AY311" i="1" s="1"/>
  <c r="AX311" i="1"/>
  <c r="AW311" i="1" s="1"/>
  <c r="AZ310" i="1"/>
  <c r="AY310" i="1" s="1"/>
  <c r="AX310" i="1"/>
  <c r="AW310" i="1" s="1"/>
  <c r="AZ309" i="1"/>
  <c r="AY309" i="1" s="1"/>
  <c r="AX309" i="1"/>
  <c r="AW309" i="1" s="1"/>
  <c r="AZ308" i="1"/>
  <c r="AY308" i="1" s="1"/>
  <c r="AX308" i="1"/>
  <c r="AW308" i="1" s="1"/>
  <c r="AZ307" i="1"/>
  <c r="AY307" i="1" s="1"/>
  <c r="AX307" i="1"/>
  <c r="AW307" i="1" s="1"/>
  <c r="AZ306" i="1"/>
  <c r="AY306" i="1" s="1"/>
  <c r="AX306" i="1"/>
  <c r="AW306" i="1" s="1"/>
  <c r="AZ305" i="1"/>
  <c r="AY305" i="1" s="1"/>
  <c r="AX305" i="1"/>
  <c r="AW305" i="1" s="1"/>
  <c r="AZ304" i="1"/>
  <c r="AY304" i="1" s="1"/>
  <c r="AX304" i="1"/>
  <c r="AW304" i="1" s="1"/>
  <c r="AZ303" i="1"/>
  <c r="AY303" i="1" s="1"/>
  <c r="AX303" i="1"/>
  <c r="AW303" i="1" s="1"/>
  <c r="AZ302" i="1"/>
  <c r="AY302" i="1" s="1"/>
  <c r="AX302" i="1"/>
  <c r="AW302" i="1" s="1"/>
  <c r="AZ301" i="1"/>
  <c r="AY301" i="1" s="1"/>
  <c r="AX301" i="1"/>
  <c r="AW301" i="1" s="1"/>
  <c r="AZ300" i="1"/>
  <c r="AY300" i="1" s="1"/>
  <c r="AX300" i="1"/>
  <c r="AW300" i="1" s="1"/>
  <c r="AZ299" i="1"/>
  <c r="AY299" i="1" s="1"/>
  <c r="AX299" i="1"/>
  <c r="AW299" i="1" s="1"/>
  <c r="AZ298" i="1"/>
  <c r="AY298" i="1" s="1"/>
  <c r="AX298" i="1"/>
  <c r="AW298" i="1" s="1"/>
  <c r="AZ297" i="1"/>
  <c r="AY297" i="1" s="1"/>
  <c r="AX297" i="1"/>
  <c r="AW297" i="1" s="1"/>
  <c r="AZ296" i="1"/>
  <c r="AY296" i="1" s="1"/>
  <c r="AX296" i="1"/>
  <c r="AW296" i="1" s="1"/>
  <c r="AZ295" i="1"/>
  <c r="AY295" i="1" s="1"/>
  <c r="AX295" i="1"/>
  <c r="AW295" i="1" s="1"/>
  <c r="AZ294" i="1"/>
  <c r="AY294" i="1" s="1"/>
  <c r="AX294" i="1"/>
  <c r="AW294" i="1" s="1"/>
  <c r="AZ293" i="1"/>
  <c r="AY293" i="1" s="1"/>
  <c r="AX293" i="1"/>
  <c r="AW293" i="1" s="1"/>
  <c r="AZ292" i="1"/>
  <c r="AY292" i="1" s="1"/>
  <c r="AX292" i="1"/>
  <c r="AW292" i="1" s="1"/>
  <c r="AZ291" i="1"/>
  <c r="AY291" i="1" s="1"/>
  <c r="AX291" i="1"/>
  <c r="AW291" i="1" s="1"/>
  <c r="AZ290" i="1"/>
  <c r="AY290" i="1" s="1"/>
  <c r="AX290" i="1"/>
  <c r="AW290" i="1" s="1"/>
  <c r="AZ289" i="1"/>
  <c r="AY289" i="1" s="1"/>
  <c r="AX289" i="1"/>
  <c r="AW289" i="1" s="1"/>
  <c r="AZ288" i="1"/>
  <c r="AY288" i="1" s="1"/>
  <c r="AX288" i="1"/>
  <c r="AW288" i="1" s="1"/>
  <c r="AZ287" i="1"/>
  <c r="AY287" i="1" s="1"/>
  <c r="AX287" i="1"/>
  <c r="AW287" i="1" s="1"/>
  <c r="AZ286" i="1"/>
  <c r="AY286" i="1" s="1"/>
  <c r="AX286" i="1"/>
  <c r="AW286" i="1" s="1"/>
  <c r="AZ285" i="1"/>
  <c r="AY285" i="1" s="1"/>
  <c r="AX285" i="1"/>
  <c r="AW285" i="1" s="1"/>
  <c r="AZ284" i="1"/>
  <c r="AY284" i="1" s="1"/>
  <c r="AX284" i="1"/>
  <c r="AW284" i="1" s="1"/>
  <c r="AZ283" i="1"/>
  <c r="AY283" i="1" s="1"/>
  <c r="AX283" i="1"/>
  <c r="AW283" i="1" s="1"/>
  <c r="AZ282" i="1"/>
  <c r="AY282" i="1" s="1"/>
  <c r="AX282" i="1"/>
  <c r="AW282" i="1" s="1"/>
  <c r="AZ281" i="1"/>
  <c r="AY281" i="1" s="1"/>
  <c r="AX281" i="1"/>
  <c r="AW281" i="1" s="1"/>
  <c r="AZ280" i="1"/>
  <c r="AY280" i="1" s="1"/>
  <c r="AX280" i="1"/>
  <c r="AW280" i="1" s="1"/>
  <c r="AZ279" i="1"/>
  <c r="AY279" i="1" s="1"/>
  <c r="AX279" i="1"/>
  <c r="AW279" i="1" s="1"/>
  <c r="AZ278" i="1"/>
  <c r="AY278" i="1" s="1"/>
  <c r="AX278" i="1"/>
  <c r="AW278" i="1" s="1"/>
  <c r="AZ277" i="1"/>
  <c r="AY277" i="1" s="1"/>
  <c r="AX277" i="1"/>
  <c r="AW277" i="1" s="1"/>
  <c r="AZ276" i="1"/>
  <c r="AY276" i="1" s="1"/>
  <c r="AX276" i="1"/>
  <c r="AW276" i="1" s="1"/>
  <c r="AZ275" i="1"/>
  <c r="AY275" i="1" s="1"/>
  <c r="AX275" i="1"/>
  <c r="AW275" i="1" s="1"/>
  <c r="AZ274" i="1"/>
  <c r="AY274" i="1" s="1"/>
  <c r="AX274" i="1"/>
  <c r="AW274" i="1" s="1"/>
  <c r="AZ273" i="1"/>
  <c r="AY273" i="1" s="1"/>
  <c r="AX273" i="1"/>
  <c r="AW273" i="1" s="1"/>
  <c r="AZ272" i="1"/>
  <c r="AY272" i="1" s="1"/>
  <c r="AX272" i="1"/>
  <c r="AW272" i="1" s="1"/>
  <c r="AZ271" i="1"/>
  <c r="AY271" i="1" s="1"/>
  <c r="AX271" i="1"/>
  <c r="AW271" i="1" s="1"/>
  <c r="AZ270" i="1"/>
  <c r="AY270" i="1" s="1"/>
  <c r="AX270" i="1"/>
  <c r="AW270" i="1" s="1"/>
  <c r="AZ269" i="1"/>
  <c r="AY269" i="1" s="1"/>
  <c r="AX269" i="1"/>
  <c r="AW269" i="1" s="1"/>
  <c r="AZ268" i="1"/>
  <c r="AY268" i="1" s="1"/>
  <c r="AX268" i="1"/>
  <c r="AW268" i="1" s="1"/>
  <c r="AZ267" i="1"/>
  <c r="AY267" i="1" s="1"/>
  <c r="AX267" i="1"/>
  <c r="AW267" i="1" s="1"/>
  <c r="AZ266" i="1"/>
  <c r="AY266" i="1" s="1"/>
  <c r="AX266" i="1"/>
  <c r="AW266" i="1" s="1"/>
  <c r="AZ265" i="1"/>
  <c r="AY265" i="1" s="1"/>
  <c r="AX265" i="1"/>
  <c r="AW265" i="1" s="1"/>
  <c r="AZ264" i="1"/>
  <c r="AY264" i="1" s="1"/>
  <c r="AX264" i="1"/>
  <c r="AW264" i="1" s="1"/>
  <c r="AZ263" i="1"/>
  <c r="AY263" i="1" s="1"/>
  <c r="AX263" i="1"/>
  <c r="AW263" i="1" s="1"/>
  <c r="AZ262" i="1"/>
  <c r="AY262" i="1" s="1"/>
  <c r="AX262" i="1"/>
  <c r="AW262" i="1" s="1"/>
  <c r="AZ261" i="1"/>
  <c r="AY261" i="1" s="1"/>
  <c r="AX261" i="1"/>
  <c r="AW261" i="1" s="1"/>
  <c r="AZ260" i="1"/>
  <c r="AY260" i="1" s="1"/>
  <c r="AX260" i="1"/>
  <c r="AW260" i="1" s="1"/>
  <c r="AZ259" i="1"/>
  <c r="AY259" i="1" s="1"/>
  <c r="AX259" i="1"/>
  <c r="AW259" i="1" s="1"/>
  <c r="AZ258" i="1"/>
  <c r="AY258" i="1" s="1"/>
  <c r="AX258" i="1"/>
  <c r="AW258" i="1" s="1"/>
  <c r="AZ257" i="1"/>
  <c r="AY257" i="1" s="1"/>
  <c r="AX257" i="1"/>
  <c r="AW257" i="1" s="1"/>
  <c r="AZ256" i="1"/>
  <c r="AY256" i="1" s="1"/>
  <c r="AX256" i="1"/>
  <c r="AW256" i="1" s="1"/>
  <c r="AZ255" i="1"/>
  <c r="AY255" i="1" s="1"/>
  <c r="AX255" i="1"/>
  <c r="AW255" i="1" s="1"/>
  <c r="AZ254" i="1"/>
  <c r="AY254" i="1" s="1"/>
  <c r="AX254" i="1"/>
  <c r="AW254" i="1" s="1"/>
  <c r="AZ253" i="1"/>
  <c r="AY253" i="1" s="1"/>
  <c r="AX253" i="1"/>
  <c r="AW253" i="1" s="1"/>
  <c r="AZ252" i="1"/>
  <c r="AY252" i="1" s="1"/>
  <c r="AX252" i="1"/>
  <c r="AW252" i="1" s="1"/>
  <c r="AZ251" i="1"/>
  <c r="AY251" i="1" s="1"/>
  <c r="AX251" i="1"/>
  <c r="AW251" i="1" s="1"/>
  <c r="AZ250" i="1"/>
  <c r="AY250" i="1" s="1"/>
  <c r="AX250" i="1"/>
  <c r="AW250" i="1" s="1"/>
  <c r="AZ249" i="1"/>
  <c r="AY249" i="1" s="1"/>
  <c r="AX249" i="1"/>
  <c r="AW249" i="1" s="1"/>
  <c r="AZ248" i="1"/>
  <c r="AY248" i="1" s="1"/>
  <c r="AX248" i="1"/>
  <c r="AW248" i="1" s="1"/>
  <c r="AZ247" i="1"/>
  <c r="AY247" i="1" s="1"/>
  <c r="AX247" i="1"/>
  <c r="AW247" i="1" s="1"/>
  <c r="AZ246" i="1"/>
  <c r="AY246" i="1" s="1"/>
  <c r="AX246" i="1"/>
  <c r="AW246" i="1" s="1"/>
  <c r="AZ245" i="1"/>
  <c r="AY245" i="1" s="1"/>
  <c r="AX245" i="1"/>
  <c r="AW245" i="1" s="1"/>
  <c r="AZ244" i="1"/>
  <c r="AY244" i="1" s="1"/>
  <c r="AX244" i="1"/>
  <c r="AW244" i="1" s="1"/>
  <c r="AZ243" i="1"/>
  <c r="AY243" i="1" s="1"/>
  <c r="AX243" i="1"/>
  <c r="AW243" i="1" s="1"/>
  <c r="AZ242" i="1"/>
  <c r="AY242" i="1" s="1"/>
  <c r="AX242" i="1"/>
  <c r="AW242" i="1" s="1"/>
  <c r="AZ241" i="1"/>
  <c r="AY241" i="1" s="1"/>
  <c r="AX241" i="1"/>
  <c r="AW241" i="1" s="1"/>
  <c r="AZ240" i="1"/>
  <c r="AY240" i="1" s="1"/>
  <c r="AX240" i="1"/>
  <c r="AW240" i="1" s="1"/>
  <c r="AZ239" i="1"/>
  <c r="AY239" i="1" s="1"/>
  <c r="AX239" i="1"/>
  <c r="AW239" i="1" s="1"/>
  <c r="AZ238" i="1"/>
  <c r="AY238" i="1" s="1"/>
  <c r="AX238" i="1"/>
  <c r="AW238" i="1" s="1"/>
  <c r="AZ237" i="1"/>
  <c r="AY237" i="1" s="1"/>
  <c r="AX237" i="1"/>
  <c r="AW237" i="1" s="1"/>
  <c r="AZ236" i="1"/>
  <c r="AY236" i="1" s="1"/>
  <c r="AX236" i="1"/>
  <c r="AW236" i="1" s="1"/>
  <c r="AZ235" i="1"/>
  <c r="AY235" i="1" s="1"/>
  <c r="AX235" i="1"/>
  <c r="AW235" i="1" s="1"/>
  <c r="AZ234" i="1"/>
  <c r="AY234" i="1" s="1"/>
  <c r="AX234" i="1"/>
  <c r="AW234" i="1" s="1"/>
  <c r="AZ233" i="1"/>
  <c r="AY233" i="1" s="1"/>
  <c r="AX233" i="1"/>
  <c r="AW233" i="1" s="1"/>
  <c r="AZ232" i="1"/>
  <c r="AY232" i="1" s="1"/>
  <c r="AX232" i="1"/>
  <c r="AW232" i="1" s="1"/>
  <c r="AZ231" i="1"/>
  <c r="AY231" i="1" s="1"/>
  <c r="AX231" i="1"/>
  <c r="AW231" i="1" s="1"/>
  <c r="AZ230" i="1"/>
  <c r="AY230" i="1" s="1"/>
  <c r="AX230" i="1"/>
  <c r="AW230" i="1" s="1"/>
  <c r="AZ229" i="1"/>
  <c r="AY229" i="1" s="1"/>
  <c r="AX229" i="1"/>
  <c r="AW229" i="1" s="1"/>
  <c r="AZ228" i="1"/>
  <c r="AY228" i="1" s="1"/>
  <c r="AX228" i="1"/>
  <c r="AW228" i="1" s="1"/>
  <c r="AZ227" i="1"/>
  <c r="AY227" i="1" s="1"/>
  <c r="AX227" i="1"/>
  <c r="AW227" i="1" s="1"/>
  <c r="AZ226" i="1"/>
  <c r="AY226" i="1" s="1"/>
  <c r="AX226" i="1"/>
  <c r="AW226" i="1" s="1"/>
  <c r="AZ225" i="1"/>
  <c r="AY225" i="1" s="1"/>
  <c r="AX225" i="1"/>
  <c r="AW225" i="1" s="1"/>
  <c r="AZ224" i="1"/>
  <c r="AY224" i="1" s="1"/>
  <c r="AX224" i="1"/>
  <c r="AW224" i="1" s="1"/>
  <c r="AZ223" i="1"/>
  <c r="AY223" i="1" s="1"/>
  <c r="AX223" i="1"/>
  <c r="AW223" i="1" s="1"/>
  <c r="AZ222" i="1"/>
  <c r="AY222" i="1" s="1"/>
  <c r="AX222" i="1"/>
  <c r="AW222" i="1" s="1"/>
  <c r="AZ221" i="1"/>
  <c r="AY221" i="1" s="1"/>
  <c r="AX221" i="1"/>
  <c r="AW221" i="1" s="1"/>
  <c r="AZ220" i="1"/>
  <c r="AY220" i="1" s="1"/>
  <c r="AX220" i="1"/>
  <c r="AW220" i="1" s="1"/>
  <c r="AZ219" i="1"/>
  <c r="AY219" i="1" s="1"/>
  <c r="AX219" i="1"/>
  <c r="AW219" i="1" s="1"/>
  <c r="AZ218" i="1"/>
  <c r="AY218" i="1" s="1"/>
  <c r="AX218" i="1"/>
  <c r="AW218" i="1" s="1"/>
  <c r="AZ217" i="1"/>
  <c r="AY217" i="1" s="1"/>
  <c r="AX217" i="1"/>
  <c r="AW217" i="1" s="1"/>
  <c r="AZ216" i="1"/>
  <c r="AY216" i="1" s="1"/>
  <c r="AX216" i="1"/>
  <c r="AW216" i="1" s="1"/>
  <c r="AZ215" i="1"/>
  <c r="AY215" i="1" s="1"/>
  <c r="AX215" i="1"/>
  <c r="AW215" i="1" s="1"/>
  <c r="AZ214" i="1"/>
  <c r="AY214" i="1" s="1"/>
  <c r="AX214" i="1"/>
  <c r="AW214" i="1" s="1"/>
  <c r="AZ213" i="1"/>
  <c r="AY213" i="1" s="1"/>
  <c r="AX213" i="1"/>
  <c r="AW213" i="1" s="1"/>
  <c r="AZ212" i="1"/>
  <c r="AY212" i="1" s="1"/>
  <c r="AX212" i="1"/>
  <c r="AW212" i="1" s="1"/>
  <c r="AZ211" i="1"/>
  <c r="AY211" i="1" s="1"/>
  <c r="AX211" i="1"/>
  <c r="AW211" i="1" s="1"/>
  <c r="AZ210" i="1"/>
  <c r="AY210" i="1" s="1"/>
  <c r="AX210" i="1"/>
  <c r="AW210" i="1" s="1"/>
  <c r="AZ209" i="1"/>
  <c r="AY209" i="1" s="1"/>
  <c r="AX209" i="1"/>
  <c r="AW209" i="1" s="1"/>
  <c r="AZ208" i="1"/>
  <c r="AY208" i="1" s="1"/>
  <c r="AX208" i="1"/>
  <c r="AW208" i="1" s="1"/>
  <c r="AZ207" i="1"/>
  <c r="AY207" i="1" s="1"/>
  <c r="AX207" i="1"/>
  <c r="AW207" i="1" s="1"/>
  <c r="AZ206" i="1"/>
  <c r="AY206" i="1" s="1"/>
  <c r="AX206" i="1"/>
  <c r="AW206" i="1" s="1"/>
  <c r="AZ205" i="1"/>
  <c r="AY205" i="1" s="1"/>
  <c r="AX205" i="1"/>
  <c r="AW205" i="1" s="1"/>
  <c r="AZ204" i="1"/>
  <c r="AY204" i="1" s="1"/>
  <c r="AX204" i="1"/>
  <c r="AW204" i="1" s="1"/>
  <c r="AZ203" i="1"/>
  <c r="AY203" i="1" s="1"/>
  <c r="AX203" i="1"/>
  <c r="AW203" i="1" s="1"/>
  <c r="AZ202" i="1"/>
  <c r="AY202" i="1" s="1"/>
  <c r="AX202" i="1"/>
  <c r="AW202" i="1" s="1"/>
  <c r="AZ201" i="1"/>
  <c r="AY201" i="1" s="1"/>
  <c r="AX201" i="1"/>
  <c r="AW201" i="1" s="1"/>
  <c r="AZ200" i="1"/>
  <c r="AY200" i="1" s="1"/>
  <c r="AX200" i="1"/>
  <c r="AW200" i="1" s="1"/>
  <c r="AZ199" i="1"/>
  <c r="AY199" i="1" s="1"/>
  <c r="AX199" i="1"/>
  <c r="AW199" i="1" s="1"/>
  <c r="AZ198" i="1"/>
  <c r="AY198" i="1" s="1"/>
  <c r="AX198" i="1"/>
  <c r="AW198" i="1" s="1"/>
  <c r="AZ197" i="1"/>
  <c r="AY197" i="1" s="1"/>
  <c r="AX197" i="1"/>
  <c r="AW197" i="1" s="1"/>
  <c r="AZ196" i="1"/>
  <c r="AY196" i="1" s="1"/>
  <c r="AX196" i="1"/>
  <c r="AW196" i="1" s="1"/>
  <c r="AZ195" i="1"/>
  <c r="AY195" i="1" s="1"/>
  <c r="AX195" i="1"/>
  <c r="AW195" i="1" s="1"/>
  <c r="AZ194" i="1"/>
  <c r="AY194" i="1" s="1"/>
  <c r="AX194" i="1"/>
  <c r="AW194" i="1" s="1"/>
  <c r="AZ193" i="1"/>
  <c r="AY193" i="1" s="1"/>
  <c r="AX193" i="1"/>
  <c r="AW193" i="1" s="1"/>
  <c r="AZ192" i="1"/>
  <c r="AY192" i="1" s="1"/>
  <c r="AX192" i="1"/>
  <c r="AW192" i="1" s="1"/>
  <c r="AZ191" i="1"/>
  <c r="AY191" i="1" s="1"/>
  <c r="AX191" i="1"/>
  <c r="AW191" i="1" s="1"/>
  <c r="AZ190" i="1"/>
  <c r="AY190" i="1" s="1"/>
  <c r="AX190" i="1"/>
  <c r="AW190" i="1" s="1"/>
  <c r="AZ189" i="1"/>
  <c r="AY189" i="1" s="1"/>
  <c r="AX189" i="1"/>
  <c r="AW189" i="1" s="1"/>
  <c r="AZ188" i="1"/>
  <c r="AY188" i="1" s="1"/>
  <c r="AX188" i="1"/>
  <c r="AW188" i="1" s="1"/>
  <c r="AZ187" i="1"/>
  <c r="AY187" i="1" s="1"/>
  <c r="AX187" i="1"/>
  <c r="AW187" i="1" s="1"/>
  <c r="AZ186" i="1"/>
  <c r="AY186" i="1" s="1"/>
  <c r="AX186" i="1"/>
  <c r="AW186" i="1" s="1"/>
  <c r="AZ185" i="1"/>
  <c r="AY185" i="1" s="1"/>
  <c r="AX185" i="1"/>
  <c r="AW185" i="1" s="1"/>
  <c r="AZ184" i="1"/>
  <c r="AY184" i="1" s="1"/>
  <c r="AX184" i="1"/>
  <c r="AW184" i="1" s="1"/>
  <c r="AZ183" i="1"/>
  <c r="AY183" i="1" s="1"/>
  <c r="AX183" i="1"/>
  <c r="AW183" i="1" s="1"/>
  <c r="AZ182" i="1"/>
  <c r="AY182" i="1" s="1"/>
  <c r="AX182" i="1"/>
  <c r="AW182" i="1" s="1"/>
  <c r="AZ181" i="1"/>
  <c r="AY181" i="1" s="1"/>
  <c r="AX181" i="1"/>
  <c r="AW181" i="1" s="1"/>
  <c r="AZ180" i="1"/>
  <c r="AY180" i="1" s="1"/>
  <c r="AX180" i="1"/>
  <c r="AW180" i="1" s="1"/>
  <c r="AZ179" i="1"/>
  <c r="AY179" i="1" s="1"/>
  <c r="AX179" i="1"/>
  <c r="AW179" i="1" s="1"/>
  <c r="AZ178" i="1"/>
  <c r="AY178" i="1" s="1"/>
  <c r="AX178" i="1"/>
  <c r="AW178" i="1" s="1"/>
  <c r="AZ177" i="1"/>
  <c r="AY177" i="1" s="1"/>
  <c r="AX177" i="1"/>
  <c r="AW177" i="1" s="1"/>
  <c r="AZ176" i="1"/>
  <c r="AY176" i="1" s="1"/>
  <c r="AX176" i="1"/>
  <c r="AW176" i="1" s="1"/>
  <c r="AZ175" i="1"/>
  <c r="AY175" i="1" s="1"/>
  <c r="AX175" i="1"/>
  <c r="AW175" i="1" s="1"/>
  <c r="AZ174" i="1"/>
  <c r="AY174" i="1" s="1"/>
  <c r="AX174" i="1"/>
  <c r="AW174" i="1" s="1"/>
  <c r="AZ173" i="1"/>
  <c r="AY173" i="1" s="1"/>
  <c r="AX173" i="1"/>
  <c r="AW173" i="1" s="1"/>
  <c r="AZ172" i="1"/>
  <c r="AY172" i="1" s="1"/>
  <c r="AX172" i="1"/>
  <c r="AW172" i="1" s="1"/>
  <c r="AZ171" i="1"/>
  <c r="AY171" i="1" s="1"/>
  <c r="AX171" i="1"/>
  <c r="AW171" i="1" s="1"/>
  <c r="AZ170" i="1"/>
  <c r="AY170" i="1" s="1"/>
  <c r="AX170" i="1"/>
  <c r="AW170" i="1" s="1"/>
  <c r="AZ169" i="1"/>
  <c r="AY169" i="1" s="1"/>
  <c r="AX169" i="1"/>
  <c r="AW169" i="1" s="1"/>
  <c r="AZ168" i="1"/>
  <c r="AY168" i="1" s="1"/>
  <c r="AX168" i="1"/>
  <c r="AW168" i="1" s="1"/>
  <c r="AZ167" i="1"/>
  <c r="AY167" i="1" s="1"/>
  <c r="AX167" i="1"/>
  <c r="AW167" i="1" s="1"/>
  <c r="AZ166" i="1"/>
  <c r="AY166" i="1" s="1"/>
  <c r="AX166" i="1"/>
  <c r="AW166" i="1" s="1"/>
  <c r="AZ165" i="1"/>
  <c r="AY165" i="1" s="1"/>
  <c r="AX165" i="1"/>
  <c r="AW165" i="1" s="1"/>
  <c r="AZ164" i="1"/>
  <c r="AY164" i="1" s="1"/>
  <c r="AX164" i="1"/>
  <c r="AW164" i="1" s="1"/>
  <c r="AZ163" i="1"/>
  <c r="AY163" i="1" s="1"/>
  <c r="AX163" i="1"/>
  <c r="AW163" i="1" s="1"/>
  <c r="AZ162" i="1"/>
  <c r="AY162" i="1" s="1"/>
  <c r="AX162" i="1"/>
  <c r="AW162" i="1" s="1"/>
  <c r="AZ161" i="1"/>
  <c r="AY161" i="1" s="1"/>
  <c r="AX161" i="1"/>
  <c r="AW161" i="1" s="1"/>
  <c r="AZ160" i="1"/>
  <c r="AY160" i="1" s="1"/>
  <c r="AX160" i="1"/>
  <c r="AW160" i="1" s="1"/>
  <c r="AZ159" i="1"/>
  <c r="AY159" i="1" s="1"/>
  <c r="AX159" i="1"/>
  <c r="AW159" i="1" s="1"/>
  <c r="AZ158" i="1"/>
  <c r="AY158" i="1" s="1"/>
  <c r="AX158" i="1"/>
  <c r="AW158" i="1" s="1"/>
  <c r="AZ157" i="1"/>
  <c r="AY157" i="1" s="1"/>
  <c r="AX157" i="1"/>
  <c r="AW157" i="1" s="1"/>
  <c r="AZ156" i="1"/>
  <c r="AY156" i="1" s="1"/>
  <c r="AX156" i="1"/>
  <c r="AW156" i="1" s="1"/>
  <c r="AZ155" i="1"/>
  <c r="AY155" i="1" s="1"/>
  <c r="AX155" i="1"/>
  <c r="AW155" i="1" s="1"/>
  <c r="AZ154" i="1"/>
  <c r="AY154" i="1" s="1"/>
  <c r="AX154" i="1"/>
  <c r="AW154" i="1" s="1"/>
  <c r="AZ153" i="1"/>
  <c r="AY153" i="1" s="1"/>
  <c r="AX153" i="1"/>
  <c r="AW153" i="1" s="1"/>
  <c r="AZ152" i="1"/>
  <c r="AY152" i="1" s="1"/>
  <c r="AX152" i="1"/>
  <c r="AW152" i="1" s="1"/>
  <c r="AZ151" i="1"/>
  <c r="AY151" i="1" s="1"/>
  <c r="AX151" i="1"/>
  <c r="AW151" i="1" s="1"/>
  <c r="AZ150" i="1"/>
  <c r="AY150" i="1" s="1"/>
  <c r="AX150" i="1"/>
  <c r="AW150" i="1" s="1"/>
  <c r="AZ149" i="1"/>
  <c r="AY149" i="1" s="1"/>
  <c r="AX149" i="1"/>
  <c r="AW149" i="1" s="1"/>
  <c r="AZ148" i="1"/>
  <c r="AY148" i="1" s="1"/>
  <c r="AX148" i="1"/>
  <c r="AW148" i="1" s="1"/>
  <c r="AZ147" i="1"/>
  <c r="AY147" i="1" s="1"/>
  <c r="AX147" i="1"/>
  <c r="AW147" i="1" s="1"/>
  <c r="AZ146" i="1"/>
  <c r="AY146" i="1" s="1"/>
  <c r="AX146" i="1"/>
  <c r="AW146" i="1" s="1"/>
  <c r="AZ145" i="1"/>
  <c r="AY145" i="1" s="1"/>
  <c r="AX145" i="1"/>
  <c r="AW145" i="1" s="1"/>
  <c r="AZ144" i="1"/>
  <c r="AY144" i="1" s="1"/>
  <c r="AX144" i="1"/>
  <c r="AW144" i="1" s="1"/>
  <c r="AZ143" i="1"/>
  <c r="AY143" i="1" s="1"/>
  <c r="AX143" i="1"/>
  <c r="AW143" i="1" s="1"/>
  <c r="AZ142" i="1"/>
  <c r="AY142" i="1" s="1"/>
  <c r="AX142" i="1"/>
  <c r="AW142" i="1" s="1"/>
  <c r="AZ141" i="1"/>
  <c r="AY141" i="1" s="1"/>
  <c r="AX141" i="1"/>
  <c r="AW141" i="1" s="1"/>
  <c r="AZ140" i="1"/>
  <c r="AY140" i="1" s="1"/>
  <c r="AX140" i="1"/>
  <c r="AW140" i="1" s="1"/>
  <c r="AZ139" i="1"/>
  <c r="AY139" i="1" s="1"/>
  <c r="AX139" i="1"/>
  <c r="AW139" i="1" s="1"/>
  <c r="AZ138" i="1"/>
  <c r="AY138" i="1" s="1"/>
  <c r="AX138" i="1"/>
  <c r="AW138" i="1" s="1"/>
  <c r="AZ137" i="1"/>
  <c r="AY137" i="1" s="1"/>
  <c r="AX137" i="1"/>
  <c r="AW137" i="1" s="1"/>
  <c r="AZ136" i="1"/>
  <c r="AY136" i="1" s="1"/>
  <c r="AX136" i="1"/>
  <c r="AW136" i="1" s="1"/>
  <c r="AZ135" i="1"/>
  <c r="AY135" i="1" s="1"/>
  <c r="AX135" i="1"/>
  <c r="AW135" i="1" s="1"/>
  <c r="AZ134" i="1"/>
  <c r="AY134" i="1" s="1"/>
  <c r="AX134" i="1"/>
  <c r="AW134" i="1" s="1"/>
  <c r="AZ133" i="1"/>
  <c r="AY133" i="1" s="1"/>
  <c r="AX133" i="1"/>
  <c r="AW133" i="1" s="1"/>
  <c r="AZ132" i="1"/>
  <c r="AY132" i="1" s="1"/>
  <c r="AX132" i="1"/>
  <c r="AW132" i="1" s="1"/>
  <c r="AZ131" i="1"/>
  <c r="AY131" i="1" s="1"/>
  <c r="AX131" i="1"/>
  <c r="AW131" i="1" s="1"/>
  <c r="AZ130" i="1"/>
  <c r="AY130" i="1" s="1"/>
  <c r="AX130" i="1"/>
  <c r="AW130" i="1" s="1"/>
  <c r="AZ129" i="1"/>
  <c r="AY129" i="1" s="1"/>
  <c r="AX129" i="1"/>
  <c r="AW129" i="1" s="1"/>
  <c r="AZ128" i="1"/>
  <c r="AY128" i="1" s="1"/>
  <c r="AX128" i="1"/>
  <c r="AW128" i="1" s="1"/>
  <c r="AZ127" i="1"/>
  <c r="AY127" i="1" s="1"/>
  <c r="AX127" i="1"/>
  <c r="AW127" i="1" s="1"/>
  <c r="AZ126" i="1"/>
  <c r="AY126" i="1" s="1"/>
  <c r="AX126" i="1"/>
  <c r="AW126" i="1" s="1"/>
  <c r="AZ125" i="1"/>
  <c r="AY125" i="1" s="1"/>
  <c r="AX125" i="1"/>
  <c r="AW125" i="1" s="1"/>
  <c r="AZ124" i="1"/>
  <c r="AY124" i="1" s="1"/>
  <c r="AX124" i="1"/>
  <c r="AW124" i="1" s="1"/>
  <c r="AZ123" i="1"/>
  <c r="AY123" i="1" s="1"/>
  <c r="AX123" i="1"/>
  <c r="AW123" i="1" s="1"/>
  <c r="AZ122" i="1"/>
  <c r="AY122" i="1" s="1"/>
  <c r="AX122" i="1"/>
  <c r="AW122" i="1" s="1"/>
  <c r="AZ121" i="1"/>
  <c r="AY121" i="1" s="1"/>
  <c r="AX121" i="1"/>
  <c r="AW121" i="1" s="1"/>
  <c r="AZ120" i="1"/>
  <c r="AY120" i="1" s="1"/>
  <c r="AX120" i="1"/>
  <c r="AW120" i="1" s="1"/>
  <c r="AZ119" i="1"/>
  <c r="AY119" i="1" s="1"/>
  <c r="AX119" i="1"/>
  <c r="AW119" i="1" s="1"/>
  <c r="AZ118" i="1"/>
  <c r="AY118" i="1" s="1"/>
  <c r="AX118" i="1"/>
  <c r="AW118" i="1" s="1"/>
  <c r="AZ117" i="1"/>
  <c r="AY117" i="1" s="1"/>
  <c r="AX117" i="1"/>
  <c r="AW117" i="1" s="1"/>
  <c r="AZ116" i="1"/>
  <c r="AY116" i="1" s="1"/>
  <c r="AX116" i="1"/>
  <c r="AW116" i="1" s="1"/>
  <c r="AZ115" i="1"/>
  <c r="AY115" i="1" s="1"/>
  <c r="AX115" i="1"/>
  <c r="AW115" i="1" s="1"/>
  <c r="AZ114" i="1"/>
  <c r="AY114" i="1" s="1"/>
  <c r="AX114" i="1"/>
  <c r="AW114" i="1" s="1"/>
  <c r="AZ113" i="1"/>
  <c r="AY113" i="1" s="1"/>
  <c r="AX113" i="1"/>
  <c r="AW113" i="1" s="1"/>
  <c r="AZ112" i="1"/>
  <c r="AY112" i="1" s="1"/>
  <c r="AX112" i="1"/>
  <c r="AW112" i="1" s="1"/>
  <c r="AZ111" i="1"/>
  <c r="AY111" i="1" s="1"/>
  <c r="AX111" i="1"/>
  <c r="AW111" i="1" s="1"/>
  <c r="AZ110" i="1"/>
  <c r="AY110" i="1" s="1"/>
  <c r="AX110" i="1"/>
  <c r="AW110" i="1" s="1"/>
  <c r="AZ109" i="1"/>
  <c r="AY109" i="1" s="1"/>
  <c r="AX109" i="1"/>
  <c r="AW109" i="1" s="1"/>
  <c r="AZ108" i="1"/>
  <c r="AY108" i="1" s="1"/>
  <c r="AX108" i="1"/>
  <c r="AW108" i="1" s="1"/>
  <c r="AZ107" i="1"/>
  <c r="AY107" i="1" s="1"/>
  <c r="AX107" i="1"/>
  <c r="AW107" i="1" s="1"/>
  <c r="AZ106" i="1"/>
  <c r="AY106" i="1" s="1"/>
  <c r="AX106" i="1"/>
  <c r="AW106" i="1" s="1"/>
  <c r="AZ105" i="1"/>
  <c r="AY105" i="1" s="1"/>
  <c r="AX105" i="1"/>
  <c r="AW105" i="1" s="1"/>
  <c r="AZ104" i="1"/>
  <c r="AY104" i="1" s="1"/>
  <c r="AX104" i="1"/>
  <c r="AW104" i="1" s="1"/>
  <c r="AZ103" i="1"/>
  <c r="AY103" i="1" s="1"/>
  <c r="AX103" i="1"/>
  <c r="AW103" i="1" s="1"/>
  <c r="AZ102" i="1"/>
  <c r="AY102" i="1" s="1"/>
  <c r="AX102" i="1"/>
  <c r="AW102" i="1" s="1"/>
  <c r="AZ101" i="1"/>
  <c r="AY101" i="1" s="1"/>
  <c r="AX101" i="1"/>
  <c r="AW101" i="1" s="1"/>
  <c r="AZ100" i="1"/>
  <c r="AY100" i="1" s="1"/>
  <c r="AX100" i="1"/>
  <c r="AW100" i="1" s="1"/>
  <c r="AZ99" i="1"/>
  <c r="AY99" i="1" s="1"/>
  <c r="AX99" i="1"/>
  <c r="AW99" i="1" s="1"/>
  <c r="AZ98" i="1"/>
  <c r="AY98" i="1" s="1"/>
  <c r="AX98" i="1"/>
  <c r="AW98" i="1" s="1"/>
  <c r="AZ97" i="1"/>
  <c r="AY97" i="1" s="1"/>
  <c r="AX97" i="1"/>
  <c r="AW97" i="1" s="1"/>
  <c r="AZ96" i="1"/>
  <c r="AY96" i="1" s="1"/>
  <c r="AX96" i="1"/>
  <c r="AW96" i="1" s="1"/>
  <c r="AZ95" i="1"/>
  <c r="AY95" i="1" s="1"/>
  <c r="AX95" i="1"/>
  <c r="AW95" i="1" s="1"/>
  <c r="AZ94" i="1"/>
  <c r="AY94" i="1" s="1"/>
  <c r="AX94" i="1"/>
  <c r="AW94" i="1" s="1"/>
  <c r="AZ93" i="1"/>
  <c r="AY93" i="1" s="1"/>
  <c r="AX93" i="1"/>
  <c r="AW93" i="1" s="1"/>
  <c r="AZ92" i="1"/>
  <c r="AY92" i="1" s="1"/>
  <c r="AX92" i="1"/>
  <c r="AW92" i="1" s="1"/>
  <c r="AZ91" i="1"/>
  <c r="AY91" i="1" s="1"/>
  <c r="AX91" i="1"/>
  <c r="AW91" i="1" s="1"/>
  <c r="AZ90" i="1"/>
  <c r="AY90" i="1" s="1"/>
  <c r="AX90" i="1"/>
  <c r="AW90" i="1" s="1"/>
  <c r="AZ89" i="1"/>
  <c r="AY89" i="1" s="1"/>
  <c r="AX89" i="1"/>
  <c r="AW89" i="1" s="1"/>
  <c r="AZ88" i="1"/>
  <c r="AY88" i="1" s="1"/>
  <c r="AX88" i="1"/>
  <c r="AW88" i="1" s="1"/>
  <c r="AZ87" i="1"/>
  <c r="AY87" i="1" s="1"/>
  <c r="AX87" i="1"/>
  <c r="AW87" i="1" s="1"/>
  <c r="AZ86" i="1"/>
  <c r="AY86" i="1" s="1"/>
  <c r="AX86" i="1"/>
  <c r="AW86" i="1" s="1"/>
  <c r="AZ85" i="1"/>
  <c r="AY85" i="1" s="1"/>
  <c r="AX85" i="1"/>
  <c r="AW85" i="1" s="1"/>
  <c r="AZ84" i="1"/>
  <c r="AY84" i="1" s="1"/>
  <c r="AX84" i="1"/>
  <c r="AW84" i="1" s="1"/>
  <c r="AZ83" i="1"/>
  <c r="AY83" i="1" s="1"/>
  <c r="AX83" i="1"/>
  <c r="AW83" i="1" s="1"/>
  <c r="AZ82" i="1"/>
  <c r="AY82" i="1" s="1"/>
  <c r="AX82" i="1"/>
  <c r="AW82" i="1" s="1"/>
  <c r="AZ81" i="1"/>
  <c r="AY81" i="1" s="1"/>
  <c r="AX81" i="1"/>
  <c r="AW81" i="1" s="1"/>
  <c r="AZ80" i="1"/>
  <c r="AY80" i="1" s="1"/>
  <c r="AX80" i="1"/>
  <c r="AW80" i="1" s="1"/>
  <c r="AZ79" i="1"/>
  <c r="AY79" i="1" s="1"/>
  <c r="AX79" i="1"/>
  <c r="AW79" i="1" s="1"/>
  <c r="AZ78" i="1"/>
  <c r="AY78" i="1" s="1"/>
  <c r="AX78" i="1"/>
  <c r="AW78" i="1" s="1"/>
  <c r="AZ77" i="1"/>
  <c r="AY77" i="1" s="1"/>
  <c r="AX77" i="1"/>
  <c r="AW77" i="1" s="1"/>
  <c r="AZ76" i="1"/>
  <c r="AY76" i="1" s="1"/>
  <c r="AX76" i="1"/>
  <c r="AW76" i="1" s="1"/>
  <c r="AZ75" i="1"/>
  <c r="AY75" i="1" s="1"/>
  <c r="AX75" i="1"/>
  <c r="AW75" i="1" s="1"/>
  <c r="AZ74" i="1"/>
  <c r="AY74" i="1" s="1"/>
  <c r="AX74" i="1"/>
  <c r="AW74" i="1" s="1"/>
  <c r="AZ73" i="1"/>
  <c r="AY73" i="1" s="1"/>
  <c r="AX73" i="1"/>
  <c r="AW73" i="1" s="1"/>
  <c r="AZ72" i="1"/>
  <c r="AY72" i="1" s="1"/>
  <c r="AX72" i="1"/>
  <c r="AW72" i="1" s="1"/>
  <c r="AZ71" i="1"/>
  <c r="AY71" i="1" s="1"/>
  <c r="AX71" i="1"/>
  <c r="AW71" i="1" s="1"/>
  <c r="AZ70" i="1"/>
  <c r="AY70" i="1" s="1"/>
  <c r="AX70" i="1"/>
  <c r="AW70" i="1" s="1"/>
  <c r="AZ69" i="1"/>
  <c r="AY69" i="1" s="1"/>
  <c r="AX69" i="1"/>
  <c r="AW69" i="1" s="1"/>
  <c r="AZ68" i="1"/>
  <c r="AY68" i="1" s="1"/>
  <c r="AX68" i="1"/>
  <c r="AW68" i="1" s="1"/>
  <c r="AZ67" i="1"/>
  <c r="AY67" i="1" s="1"/>
  <c r="AX67" i="1"/>
  <c r="AW67" i="1" s="1"/>
  <c r="AZ66" i="1"/>
  <c r="AY66" i="1" s="1"/>
  <c r="AX66" i="1"/>
  <c r="AW66" i="1" s="1"/>
  <c r="AZ65" i="1"/>
  <c r="AY65" i="1" s="1"/>
  <c r="AX65" i="1"/>
  <c r="AW65" i="1" s="1"/>
  <c r="AZ64" i="1"/>
  <c r="AY64" i="1" s="1"/>
  <c r="AX64" i="1"/>
  <c r="AW64" i="1" s="1"/>
  <c r="AZ63" i="1"/>
  <c r="AY63" i="1" s="1"/>
  <c r="AX63" i="1"/>
  <c r="AW63" i="1" s="1"/>
  <c r="AZ62" i="1"/>
  <c r="AY62" i="1" s="1"/>
  <c r="AX62" i="1"/>
  <c r="AW62" i="1" s="1"/>
  <c r="AZ61" i="1"/>
  <c r="AY61" i="1" s="1"/>
  <c r="AX61" i="1"/>
  <c r="AW61" i="1" s="1"/>
  <c r="AZ60" i="1"/>
  <c r="AY60" i="1" s="1"/>
  <c r="AX60" i="1"/>
  <c r="AW60" i="1" s="1"/>
  <c r="AZ59" i="1"/>
  <c r="AY59" i="1" s="1"/>
  <c r="AX59" i="1"/>
  <c r="AW59" i="1" s="1"/>
  <c r="AZ58" i="1"/>
  <c r="AY58" i="1" s="1"/>
  <c r="AX58" i="1"/>
  <c r="AW58" i="1" s="1"/>
  <c r="AZ57" i="1"/>
  <c r="AY57" i="1" s="1"/>
  <c r="AX57" i="1"/>
  <c r="AW57" i="1" s="1"/>
  <c r="AZ56" i="1"/>
  <c r="AY56" i="1" s="1"/>
  <c r="AX56" i="1"/>
  <c r="AW56" i="1" s="1"/>
  <c r="AZ55" i="1"/>
  <c r="AY55" i="1" s="1"/>
  <c r="AX55" i="1"/>
  <c r="AW55" i="1" s="1"/>
  <c r="AZ54" i="1"/>
  <c r="AY54" i="1" s="1"/>
  <c r="AX54" i="1"/>
  <c r="AW54" i="1" s="1"/>
  <c r="AZ53" i="1"/>
  <c r="AY53" i="1" s="1"/>
  <c r="AX53" i="1"/>
  <c r="AW53" i="1" s="1"/>
  <c r="AZ52" i="1"/>
  <c r="AY52" i="1" s="1"/>
  <c r="AX52" i="1"/>
  <c r="AW52" i="1" s="1"/>
  <c r="AZ51" i="1"/>
  <c r="AY51" i="1" s="1"/>
  <c r="AX51" i="1"/>
  <c r="AW51" i="1" s="1"/>
  <c r="AZ50" i="1"/>
  <c r="AY50" i="1" s="1"/>
  <c r="AX50" i="1"/>
  <c r="AW50" i="1" s="1"/>
  <c r="AZ49" i="1"/>
  <c r="AY49" i="1" s="1"/>
  <c r="AX49" i="1"/>
  <c r="AW49" i="1" s="1"/>
  <c r="AZ48" i="1"/>
  <c r="AY48" i="1" s="1"/>
  <c r="AX48" i="1"/>
  <c r="AW48" i="1" s="1"/>
  <c r="AZ47" i="1"/>
  <c r="AY47" i="1" s="1"/>
  <c r="AX47" i="1"/>
  <c r="AW47" i="1" s="1"/>
  <c r="AZ46" i="1"/>
  <c r="AY46" i="1" s="1"/>
  <c r="AX46" i="1"/>
  <c r="AW46" i="1" s="1"/>
  <c r="AZ45" i="1"/>
  <c r="AY45" i="1" s="1"/>
  <c r="AX45" i="1"/>
  <c r="AW45" i="1" s="1"/>
  <c r="AZ44" i="1"/>
  <c r="AY44" i="1" s="1"/>
  <c r="AX44" i="1"/>
  <c r="AW44" i="1" s="1"/>
  <c r="AZ43" i="1"/>
  <c r="AY43" i="1" s="1"/>
  <c r="AX43" i="1"/>
  <c r="AW43" i="1" s="1"/>
  <c r="AZ42" i="1"/>
  <c r="AY42" i="1" s="1"/>
  <c r="AX42" i="1"/>
  <c r="AW42" i="1" s="1"/>
  <c r="AZ41" i="1"/>
  <c r="AY41" i="1" s="1"/>
  <c r="AX41" i="1"/>
  <c r="AW41" i="1" s="1"/>
  <c r="AZ40" i="1"/>
  <c r="AY40" i="1" s="1"/>
  <c r="AX40" i="1"/>
  <c r="AW40" i="1" s="1"/>
  <c r="AZ39" i="1"/>
  <c r="AY39" i="1" s="1"/>
  <c r="AX39" i="1"/>
  <c r="AW39" i="1" s="1"/>
  <c r="AZ38" i="1"/>
  <c r="AY38" i="1" s="1"/>
  <c r="AX38" i="1"/>
  <c r="AW38" i="1" s="1"/>
  <c r="AZ37" i="1"/>
  <c r="AY37" i="1" s="1"/>
  <c r="AX37" i="1"/>
  <c r="AW37" i="1" s="1"/>
  <c r="AZ36" i="1"/>
  <c r="AY36" i="1" s="1"/>
  <c r="AX36" i="1"/>
  <c r="AW36" i="1" s="1"/>
  <c r="AZ35" i="1"/>
  <c r="AY35" i="1" s="1"/>
  <c r="AX35" i="1"/>
  <c r="AW35" i="1" s="1"/>
  <c r="AZ34" i="1"/>
  <c r="AY34" i="1" s="1"/>
  <c r="AX34" i="1"/>
  <c r="AW34" i="1" s="1"/>
  <c r="AZ33" i="1"/>
  <c r="AY33" i="1" s="1"/>
  <c r="AX33" i="1"/>
  <c r="AW33" i="1" s="1"/>
  <c r="AZ32" i="1"/>
  <c r="AY32" i="1" s="1"/>
  <c r="AX32" i="1"/>
  <c r="AW32" i="1" s="1"/>
  <c r="AZ31" i="1"/>
  <c r="AY31" i="1" s="1"/>
  <c r="AX31" i="1"/>
  <c r="AW31" i="1" s="1"/>
  <c r="AZ30" i="1"/>
  <c r="AY30" i="1" s="1"/>
  <c r="AX30" i="1"/>
  <c r="AW30" i="1" s="1"/>
  <c r="AZ29" i="1"/>
  <c r="AY29" i="1" s="1"/>
  <c r="AX29" i="1"/>
  <c r="AW29" i="1" s="1"/>
  <c r="AZ28" i="1"/>
  <c r="AY28" i="1" s="1"/>
  <c r="AX28" i="1"/>
  <c r="AW28" i="1" s="1"/>
  <c r="AZ27" i="1"/>
  <c r="AY27" i="1" s="1"/>
  <c r="AX27" i="1"/>
  <c r="AW27" i="1" s="1"/>
  <c r="AZ26" i="1"/>
  <c r="AY26" i="1" s="1"/>
  <c r="AX26" i="1"/>
  <c r="AW26" i="1" s="1"/>
  <c r="AZ25" i="1"/>
  <c r="AY25" i="1" s="1"/>
  <c r="AX25" i="1"/>
  <c r="AW25" i="1" s="1"/>
  <c r="AZ24" i="1"/>
  <c r="AY24" i="1" s="1"/>
  <c r="AX24" i="1"/>
  <c r="AW24" i="1" s="1"/>
  <c r="AZ23" i="1"/>
  <c r="AY23" i="1" s="1"/>
  <c r="AX23" i="1"/>
  <c r="AW23" i="1" s="1"/>
  <c r="AZ22" i="1"/>
  <c r="AY22" i="1" s="1"/>
  <c r="AX22" i="1"/>
  <c r="AW22" i="1" s="1"/>
  <c r="AZ21" i="1"/>
  <c r="AY21" i="1" s="1"/>
  <c r="AX21" i="1"/>
  <c r="AW21" i="1" s="1"/>
  <c r="AZ20" i="1"/>
  <c r="AY20" i="1" s="1"/>
  <c r="AX20" i="1"/>
  <c r="AW20" i="1" s="1"/>
  <c r="AZ19" i="1"/>
  <c r="AY19" i="1" s="1"/>
  <c r="AX19" i="1"/>
  <c r="AW19" i="1" s="1"/>
  <c r="AZ18" i="1"/>
  <c r="AY18" i="1" s="1"/>
  <c r="AX18" i="1"/>
  <c r="AW18" i="1" s="1"/>
  <c r="AZ17" i="1"/>
  <c r="AY17" i="1" s="1"/>
  <c r="AX17" i="1"/>
  <c r="AW17" i="1" s="1"/>
  <c r="AZ16" i="1"/>
  <c r="AY16" i="1" s="1"/>
  <c r="AX16" i="1"/>
  <c r="AW16" i="1" s="1"/>
  <c r="AZ15" i="1"/>
  <c r="AY15" i="1" s="1"/>
  <c r="AX15" i="1"/>
  <c r="AW15" i="1" s="1"/>
  <c r="AZ14" i="1"/>
  <c r="AY14" i="1" s="1"/>
  <c r="AX14" i="1"/>
  <c r="AW14" i="1" s="1"/>
  <c r="AZ13" i="1"/>
  <c r="AY13" i="1" s="1"/>
  <c r="AX13" i="1"/>
  <c r="AW13" i="1" s="1"/>
  <c r="AZ12" i="1"/>
  <c r="AY12" i="1" s="1"/>
  <c r="AX12" i="1"/>
  <c r="AW12" i="1" s="1"/>
  <c r="AZ11" i="1"/>
  <c r="AY11" i="1" s="1"/>
  <c r="AX11" i="1"/>
  <c r="AW11" i="1" s="1"/>
  <c r="AZ10" i="1"/>
  <c r="AY10" i="1" s="1"/>
  <c r="AX10" i="1"/>
  <c r="AW10" i="1" s="1"/>
  <c r="AZ9" i="1"/>
  <c r="AY9" i="1" s="1"/>
  <c r="AX9" i="1"/>
  <c r="AW9" i="1" s="1"/>
  <c r="AZ8" i="1"/>
  <c r="AY8" i="1" s="1"/>
  <c r="AX8" i="1"/>
  <c r="AW8" i="1" s="1"/>
  <c r="AT1500" i="1"/>
  <c r="AS1500" i="1" s="1"/>
  <c r="AR1500" i="1"/>
  <c r="AQ1500" i="1" s="1"/>
  <c r="AT1499" i="1"/>
  <c r="AS1499" i="1" s="1"/>
  <c r="AR1499" i="1"/>
  <c r="AQ1499" i="1" s="1"/>
  <c r="AT1498" i="1"/>
  <c r="AS1498" i="1" s="1"/>
  <c r="AR1498" i="1"/>
  <c r="AQ1498" i="1" s="1"/>
  <c r="AT1497" i="1"/>
  <c r="AS1497" i="1" s="1"/>
  <c r="AR1497" i="1"/>
  <c r="AQ1497" i="1" s="1"/>
  <c r="AT1496" i="1"/>
  <c r="AS1496" i="1" s="1"/>
  <c r="AR1496" i="1"/>
  <c r="AQ1496" i="1" s="1"/>
  <c r="AT1495" i="1"/>
  <c r="AS1495" i="1" s="1"/>
  <c r="AR1495" i="1"/>
  <c r="AQ1495" i="1" s="1"/>
  <c r="AT1494" i="1"/>
  <c r="AS1494" i="1" s="1"/>
  <c r="AR1494" i="1"/>
  <c r="AQ1494" i="1" s="1"/>
  <c r="AT1493" i="1"/>
  <c r="AS1493" i="1" s="1"/>
  <c r="AR1493" i="1"/>
  <c r="AQ1493" i="1" s="1"/>
  <c r="AT1492" i="1"/>
  <c r="AS1492" i="1" s="1"/>
  <c r="AR1492" i="1"/>
  <c r="AQ1492" i="1" s="1"/>
  <c r="AT1491" i="1"/>
  <c r="AS1491" i="1" s="1"/>
  <c r="AR1491" i="1"/>
  <c r="AQ1491" i="1" s="1"/>
  <c r="AT1490" i="1"/>
  <c r="AS1490" i="1" s="1"/>
  <c r="AR1490" i="1"/>
  <c r="AQ1490" i="1" s="1"/>
  <c r="AT1489" i="1"/>
  <c r="AS1489" i="1" s="1"/>
  <c r="AR1489" i="1"/>
  <c r="AQ1489" i="1" s="1"/>
  <c r="AT1488" i="1"/>
  <c r="AS1488" i="1" s="1"/>
  <c r="AR1488" i="1"/>
  <c r="AQ1488" i="1" s="1"/>
  <c r="AT1487" i="1"/>
  <c r="AS1487" i="1" s="1"/>
  <c r="AR1487" i="1"/>
  <c r="AQ1487" i="1" s="1"/>
  <c r="AT1486" i="1"/>
  <c r="AS1486" i="1" s="1"/>
  <c r="AR1486" i="1"/>
  <c r="AQ1486" i="1" s="1"/>
  <c r="AT1485" i="1"/>
  <c r="AS1485" i="1" s="1"/>
  <c r="AR1485" i="1"/>
  <c r="AQ1485" i="1" s="1"/>
  <c r="AT1484" i="1"/>
  <c r="AS1484" i="1" s="1"/>
  <c r="AR1484" i="1"/>
  <c r="AQ1484" i="1" s="1"/>
  <c r="AT1483" i="1"/>
  <c r="AS1483" i="1" s="1"/>
  <c r="AR1483" i="1"/>
  <c r="AQ1483" i="1" s="1"/>
  <c r="AT1482" i="1"/>
  <c r="AS1482" i="1" s="1"/>
  <c r="AR1482" i="1"/>
  <c r="AQ1482" i="1" s="1"/>
  <c r="AT1481" i="1"/>
  <c r="AS1481" i="1" s="1"/>
  <c r="AR1481" i="1"/>
  <c r="AQ1481" i="1" s="1"/>
  <c r="AT1480" i="1"/>
  <c r="AS1480" i="1" s="1"/>
  <c r="AR1480" i="1"/>
  <c r="AQ1480" i="1" s="1"/>
  <c r="AT1479" i="1"/>
  <c r="AS1479" i="1" s="1"/>
  <c r="AR1479" i="1"/>
  <c r="AQ1479" i="1" s="1"/>
  <c r="AT1478" i="1"/>
  <c r="AS1478" i="1" s="1"/>
  <c r="AR1478" i="1"/>
  <c r="AQ1478" i="1" s="1"/>
  <c r="AT1477" i="1"/>
  <c r="AS1477" i="1" s="1"/>
  <c r="AR1477" i="1"/>
  <c r="AQ1477" i="1" s="1"/>
  <c r="AT1476" i="1"/>
  <c r="AS1476" i="1" s="1"/>
  <c r="AR1476" i="1"/>
  <c r="AQ1476" i="1" s="1"/>
  <c r="AT1475" i="1"/>
  <c r="AS1475" i="1" s="1"/>
  <c r="AR1475" i="1"/>
  <c r="AQ1475" i="1" s="1"/>
  <c r="AT1474" i="1"/>
  <c r="AS1474" i="1" s="1"/>
  <c r="AR1474" i="1"/>
  <c r="AQ1474" i="1" s="1"/>
  <c r="AT1473" i="1"/>
  <c r="AS1473" i="1" s="1"/>
  <c r="AR1473" i="1"/>
  <c r="AQ1473" i="1" s="1"/>
  <c r="AT1472" i="1"/>
  <c r="AS1472" i="1" s="1"/>
  <c r="AR1472" i="1"/>
  <c r="AQ1472" i="1" s="1"/>
  <c r="AT1471" i="1"/>
  <c r="AS1471" i="1" s="1"/>
  <c r="AR1471" i="1"/>
  <c r="AQ1471" i="1" s="1"/>
  <c r="AT1470" i="1"/>
  <c r="AS1470" i="1" s="1"/>
  <c r="AR1470" i="1"/>
  <c r="AQ1470" i="1" s="1"/>
  <c r="AT1469" i="1"/>
  <c r="AS1469" i="1" s="1"/>
  <c r="AR1469" i="1"/>
  <c r="AQ1469" i="1" s="1"/>
  <c r="AT1468" i="1"/>
  <c r="AS1468" i="1" s="1"/>
  <c r="AR1468" i="1"/>
  <c r="AQ1468" i="1" s="1"/>
  <c r="AT1467" i="1"/>
  <c r="AS1467" i="1" s="1"/>
  <c r="AR1467" i="1"/>
  <c r="AQ1467" i="1" s="1"/>
  <c r="AT1466" i="1"/>
  <c r="AS1466" i="1" s="1"/>
  <c r="AR1466" i="1"/>
  <c r="AQ1466" i="1" s="1"/>
  <c r="AT1465" i="1"/>
  <c r="AS1465" i="1" s="1"/>
  <c r="AR1465" i="1"/>
  <c r="AQ1465" i="1" s="1"/>
  <c r="AT1464" i="1"/>
  <c r="AS1464" i="1" s="1"/>
  <c r="AR1464" i="1"/>
  <c r="AQ1464" i="1" s="1"/>
  <c r="AT1463" i="1"/>
  <c r="AS1463" i="1" s="1"/>
  <c r="AR1463" i="1"/>
  <c r="AQ1463" i="1" s="1"/>
  <c r="AT1462" i="1"/>
  <c r="AS1462" i="1" s="1"/>
  <c r="AR1462" i="1"/>
  <c r="AQ1462" i="1" s="1"/>
  <c r="AT1461" i="1"/>
  <c r="AS1461" i="1" s="1"/>
  <c r="AR1461" i="1"/>
  <c r="AQ1461" i="1" s="1"/>
  <c r="AT1460" i="1"/>
  <c r="AS1460" i="1" s="1"/>
  <c r="AR1460" i="1"/>
  <c r="AQ1460" i="1" s="1"/>
  <c r="AT1459" i="1"/>
  <c r="AS1459" i="1" s="1"/>
  <c r="AR1459" i="1"/>
  <c r="AQ1459" i="1" s="1"/>
  <c r="AT1458" i="1"/>
  <c r="AS1458" i="1" s="1"/>
  <c r="AR1458" i="1"/>
  <c r="AQ1458" i="1" s="1"/>
  <c r="AT1457" i="1"/>
  <c r="AS1457" i="1" s="1"/>
  <c r="AR1457" i="1"/>
  <c r="AQ1457" i="1" s="1"/>
  <c r="AT1456" i="1"/>
  <c r="AS1456" i="1" s="1"/>
  <c r="AR1456" i="1"/>
  <c r="AQ1456" i="1" s="1"/>
  <c r="AT1455" i="1"/>
  <c r="AS1455" i="1" s="1"/>
  <c r="AR1455" i="1"/>
  <c r="AQ1455" i="1" s="1"/>
  <c r="AT1454" i="1"/>
  <c r="AS1454" i="1" s="1"/>
  <c r="AR1454" i="1"/>
  <c r="AQ1454" i="1" s="1"/>
  <c r="AT1453" i="1"/>
  <c r="AS1453" i="1" s="1"/>
  <c r="AR1453" i="1"/>
  <c r="AQ1453" i="1" s="1"/>
  <c r="AT1452" i="1"/>
  <c r="AS1452" i="1" s="1"/>
  <c r="AR1452" i="1"/>
  <c r="AQ1452" i="1" s="1"/>
  <c r="AT1451" i="1"/>
  <c r="AS1451" i="1" s="1"/>
  <c r="AR1451" i="1"/>
  <c r="AQ1451" i="1" s="1"/>
  <c r="AT1450" i="1"/>
  <c r="AS1450" i="1" s="1"/>
  <c r="AR1450" i="1"/>
  <c r="AQ1450" i="1" s="1"/>
  <c r="AT1449" i="1"/>
  <c r="AS1449" i="1" s="1"/>
  <c r="AR1449" i="1"/>
  <c r="AQ1449" i="1" s="1"/>
  <c r="AT1448" i="1"/>
  <c r="AS1448" i="1" s="1"/>
  <c r="AR1448" i="1"/>
  <c r="AQ1448" i="1" s="1"/>
  <c r="AT1447" i="1"/>
  <c r="AS1447" i="1" s="1"/>
  <c r="AR1447" i="1"/>
  <c r="AQ1447" i="1" s="1"/>
  <c r="AT1446" i="1"/>
  <c r="AS1446" i="1" s="1"/>
  <c r="AR1446" i="1"/>
  <c r="AQ1446" i="1" s="1"/>
  <c r="AT1445" i="1"/>
  <c r="AS1445" i="1" s="1"/>
  <c r="AR1445" i="1"/>
  <c r="AQ1445" i="1" s="1"/>
  <c r="AT1444" i="1"/>
  <c r="AS1444" i="1" s="1"/>
  <c r="AR1444" i="1"/>
  <c r="AQ1444" i="1" s="1"/>
  <c r="AT1443" i="1"/>
  <c r="AS1443" i="1" s="1"/>
  <c r="AR1443" i="1"/>
  <c r="AQ1443" i="1" s="1"/>
  <c r="AT1442" i="1"/>
  <c r="AS1442" i="1" s="1"/>
  <c r="AR1442" i="1"/>
  <c r="AQ1442" i="1" s="1"/>
  <c r="AT1441" i="1"/>
  <c r="AS1441" i="1" s="1"/>
  <c r="AR1441" i="1"/>
  <c r="AQ1441" i="1" s="1"/>
  <c r="AT1440" i="1"/>
  <c r="AS1440" i="1" s="1"/>
  <c r="AR1440" i="1"/>
  <c r="AQ1440" i="1" s="1"/>
  <c r="AT1439" i="1"/>
  <c r="AS1439" i="1" s="1"/>
  <c r="AR1439" i="1"/>
  <c r="AQ1439" i="1" s="1"/>
  <c r="AT1438" i="1"/>
  <c r="AS1438" i="1" s="1"/>
  <c r="AR1438" i="1"/>
  <c r="AQ1438" i="1" s="1"/>
  <c r="AT1437" i="1"/>
  <c r="AS1437" i="1" s="1"/>
  <c r="AR1437" i="1"/>
  <c r="AQ1437" i="1" s="1"/>
  <c r="AT1436" i="1"/>
  <c r="AS1436" i="1" s="1"/>
  <c r="AR1436" i="1"/>
  <c r="AQ1436" i="1" s="1"/>
  <c r="AT1435" i="1"/>
  <c r="AS1435" i="1" s="1"/>
  <c r="AR1435" i="1"/>
  <c r="AQ1435" i="1" s="1"/>
  <c r="AT1434" i="1"/>
  <c r="AS1434" i="1" s="1"/>
  <c r="AR1434" i="1"/>
  <c r="AQ1434" i="1" s="1"/>
  <c r="AT1433" i="1"/>
  <c r="AS1433" i="1" s="1"/>
  <c r="AR1433" i="1"/>
  <c r="AQ1433" i="1" s="1"/>
  <c r="AT1432" i="1"/>
  <c r="AS1432" i="1" s="1"/>
  <c r="AR1432" i="1"/>
  <c r="AQ1432" i="1" s="1"/>
  <c r="AT1431" i="1"/>
  <c r="AS1431" i="1" s="1"/>
  <c r="AR1431" i="1"/>
  <c r="AQ1431" i="1" s="1"/>
  <c r="AT1430" i="1"/>
  <c r="AS1430" i="1" s="1"/>
  <c r="AR1430" i="1"/>
  <c r="AQ1430" i="1" s="1"/>
  <c r="AT1429" i="1"/>
  <c r="AS1429" i="1" s="1"/>
  <c r="AR1429" i="1"/>
  <c r="AQ1429" i="1" s="1"/>
  <c r="AT1428" i="1"/>
  <c r="AS1428" i="1" s="1"/>
  <c r="AR1428" i="1"/>
  <c r="AQ1428" i="1" s="1"/>
  <c r="AT1427" i="1"/>
  <c r="AS1427" i="1" s="1"/>
  <c r="AR1427" i="1"/>
  <c r="AQ1427" i="1" s="1"/>
  <c r="AT1426" i="1"/>
  <c r="AS1426" i="1" s="1"/>
  <c r="AR1426" i="1"/>
  <c r="AQ1426" i="1" s="1"/>
  <c r="AT1425" i="1"/>
  <c r="AS1425" i="1" s="1"/>
  <c r="AR1425" i="1"/>
  <c r="AQ1425" i="1" s="1"/>
  <c r="AT1424" i="1"/>
  <c r="AS1424" i="1" s="1"/>
  <c r="AR1424" i="1"/>
  <c r="AQ1424" i="1" s="1"/>
  <c r="AT1423" i="1"/>
  <c r="AS1423" i="1" s="1"/>
  <c r="AR1423" i="1"/>
  <c r="AQ1423" i="1" s="1"/>
  <c r="AT1422" i="1"/>
  <c r="AS1422" i="1" s="1"/>
  <c r="AR1422" i="1"/>
  <c r="AQ1422" i="1" s="1"/>
  <c r="AT1421" i="1"/>
  <c r="AS1421" i="1" s="1"/>
  <c r="AR1421" i="1"/>
  <c r="AQ1421" i="1" s="1"/>
  <c r="AT1420" i="1"/>
  <c r="AS1420" i="1" s="1"/>
  <c r="AR1420" i="1"/>
  <c r="AQ1420" i="1" s="1"/>
  <c r="AT1419" i="1"/>
  <c r="AS1419" i="1" s="1"/>
  <c r="AR1419" i="1"/>
  <c r="AQ1419" i="1" s="1"/>
  <c r="AT1418" i="1"/>
  <c r="AS1418" i="1" s="1"/>
  <c r="AR1418" i="1"/>
  <c r="AQ1418" i="1" s="1"/>
  <c r="AT1417" i="1"/>
  <c r="AS1417" i="1" s="1"/>
  <c r="AR1417" i="1"/>
  <c r="AQ1417" i="1" s="1"/>
  <c r="AT1416" i="1"/>
  <c r="AS1416" i="1" s="1"/>
  <c r="AR1416" i="1"/>
  <c r="AQ1416" i="1" s="1"/>
  <c r="AT1415" i="1"/>
  <c r="AS1415" i="1" s="1"/>
  <c r="AR1415" i="1"/>
  <c r="AQ1415" i="1" s="1"/>
  <c r="AT1414" i="1"/>
  <c r="AS1414" i="1" s="1"/>
  <c r="AR1414" i="1"/>
  <c r="AQ1414" i="1" s="1"/>
  <c r="AT1413" i="1"/>
  <c r="AS1413" i="1" s="1"/>
  <c r="AR1413" i="1"/>
  <c r="AQ1413" i="1" s="1"/>
  <c r="AT1412" i="1"/>
  <c r="AS1412" i="1" s="1"/>
  <c r="AR1412" i="1"/>
  <c r="AQ1412" i="1" s="1"/>
  <c r="AT1411" i="1"/>
  <c r="AS1411" i="1" s="1"/>
  <c r="AR1411" i="1"/>
  <c r="AQ1411" i="1" s="1"/>
  <c r="AT1410" i="1"/>
  <c r="AS1410" i="1" s="1"/>
  <c r="AR1410" i="1"/>
  <c r="AQ1410" i="1" s="1"/>
  <c r="AT1409" i="1"/>
  <c r="AS1409" i="1" s="1"/>
  <c r="AR1409" i="1"/>
  <c r="AQ1409" i="1" s="1"/>
  <c r="AT1408" i="1"/>
  <c r="AS1408" i="1" s="1"/>
  <c r="AR1408" i="1"/>
  <c r="AQ1408" i="1" s="1"/>
  <c r="AT1407" i="1"/>
  <c r="AS1407" i="1" s="1"/>
  <c r="AR1407" i="1"/>
  <c r="AQ1407" i="1" s="1"/>
  <c r="AT1406" i="1"/>
  <c r="AS1406" i="1" s="1"/>
  <c r="AR1406" i="1"/>
  <c r="AQ1406" i="1" s="1"/>
  <c r="AT1405" i="1"/>
  <c r="AS1405" i="1" s="1"/>
  <c r="AR1405" i="1"/>
  <c r="AQ1405" i="1" s="1"/>
  <c r="AT1404" i="1"/>
  <c r="AS1404" i="1" s="1"/>
  <c r="AR1404" i="1"/>
  <c r="AQ1404" i="1" s="1"/>
  <c r="AT1403" i="1"/>
  <c r="AS1403" i="1" s="1"/>
  <c r="AR1403" i="1"/>
  <c r="AQ1403" i="1" s="1"/>
  <c r="AT1402" i="1"/>
  <c r="AS1402" i="1" s="1"/>
  <c r="AR1402" i="1"/>
  <c r="AQ1402" i="1" s="1"/>
  <c r="AT1401" i="1"/>
  <c r="AS1401" i="1" s="1"/>
  <c r="AR1401" i="1"/>
  <c r="AQ1401" i="1" s="1"/>
  <c r="AT1400" i="1"/>
  <c r="AS1400" i="1" s="1"/>
  <c r="AR1400" i="1"/>
  <c r="AQ1400" i="1" s="1"/>
  <c r="AT1399" i="1"/>
  <c r="AS1399" i="1" s="1"/>
  <c r="AR1399" i="1"/>
  <c r="AQ1399" i="1" s="1"/>
  <c r="AT1398" i="1"/>
  <c r="AS1398" i="1" s="1"/>
  <c r="AR1398" i="1"/>
  <c r="AQ1398" i="1" s="1"/>
  <c r="AT1397" i="1"/>
  <c r="AS1397" i="1" s="1"/>
  <c r="AR1397" i="1"/>
  <c r="AQ1397" i="1" s="1"/>
  <c r="AT1396" i="1"/>
  <c r="AS1396" i="1" s="1"/>
  <c r="AR1396" i="1"/>
  <c r="AQ1396" i="1" s="1"/>
  <c r="AT1395" i="1"/>
  <c r="AS1395" i="1" s="1"/>
  <c r="AR1395" i="1"/>
  <c r="AQ1395" i="1" s="1"/>
  <c r="AT1394" i="1"/>
  <c r="AS1394" i="1" s="1"/>
  <c r="AR1394" i="1"/>
  <c r="AQ1394" i="1" s="1"/>
  <c r="AT1393" i="1"/>
  <c r="AS1393" i="1" s="1"/>
  <c r="AR1393" i="1"/>
  <c r="AQ1393" i="1" s="1"/>
  <c r="AT1392" i="1"/>
  <c r="AS1392" i="1" s="1"/>
  <c r="AR1392" i="1"/>
  <c r="AQ1392" i="1" s="1"/>
  <c r="AT1391" i="1"/>
  <c r="AS1391" i="1" s="1"/>
  <c r="AR1391" i="1"/>
  <c r="AQ1391" i="1" s="1"/>
  <c r="AT1390" i="1"/>
  <c r="AS1390" i="1" s="1"/>
  <c r="AR1390" i="1"/>
  <c r="AQ1390" i="1" s="1"/>
  <c r="AT1389" i="1"/>
  <c r="AS1389" i="1" s="1"/>
  <c r="AR1389" i="1"/>
  <c r="AQ1389" i="1" s="1"/>
  <c r="AT1388" i="1"/>
  <c r="AS1388" i="1" s="1"/>
  <c r="AR1388" i="1"/>
  <c r="AQ1388" i="1" s="1"/>
  <c r="AT1387" i="1"/>
  <c r="AS1387" i="1" s="1"/>
  <c r="AR1387" i="1"/>
  <c r="AQ1387" i="1" s="1"/>
  <c r="AT1386" i="1"/>
  <c r="AS1386" i="1" s="1"/>
  <c r="AR1386" i="1"/>
  <c r="AQ1386" i="1" s="1"/>
  <c r="AT1385" i="1"/>
  <c r="AS1385" i="1" s="1"/>
  <c r="AR1385" i="1"/>
  <c r="AQ1385" i="1" s="1"/>
  <c r="AT1384" i="1"/>
  <c r="AS1384" i="1" s="1"/>
  <c r="AR1384" i="1"/>
  <c r="AQ1384" i="1" s="1"/>
  <c r="AT1383" i="1"/>
  <c r="AS1383" i="1" s="1"/>
  <c r="AR1383" i="1"/>
  <c r="AQ1383" i="1" s="1"/>
  <c r="AT1382" i="1"/>
  <c r="AS1382" i="1" s="1"/>
  <c r="AR1382" i="1"/>
  <c r="AQ1382" i="1" s="1"/>
  <c r="AT1381" i="1"/>
  <c r="AS1381" i="1" s="1"/>
  <c r="AR1381" i="1"/>
  <c r="AQ1381" i="1" s="1"/>
  <c r="AT1380" i="1"/>
  <c r="AS1380" i="1" s="1"/>
  <c r="AR1380" i="1"/>
  <c r="AQ1380" i="1" s="1"/>
  <c r="AT1379" i="1"/>
  <c r="AS1379" i="1" s="1"/>
  <c r="AR1379" i="1"/>
  <c r="AQ1379" i="1" s="1"/>
  <c r="AT1378" i="1"/>
  <c r="AS1378" i="1" s="1"/>
  <c r="AR1378" i="1"/>
  <c r="AQ1378" i="1" s="1"/>
  <c r="AT1377" i="1"/>
  <c r="AS1377" i="1" s="1"/>
  <c r="AR1377" i="1"/>
  <c r="AQ1377" i="1" s="1"/>
  <c r="AT1376" i="1"/>
  <c r="AS1376" i="1" s="1"/>
  <c r="AR1376" i="1"/>
  <c r="AQ1376" i="1" s="1"/>
  <c r="AT1375" i="1"/>
  <c r="AS1375" i="1" s="1"/>
  <c r="AR1375" i="1"/>
  <c r="AQ1375" i="1" s="1"/>
  <c r="AT1374" i="1"/>
  <c r="AS1374" i="1" s="1"/>
  <c r="AR1374" i="1"/>
  <c r="AQ1374" i="1" s="1"/>
  <c r="AT1373" i="1"/>
  <c r="AS1373" i="1" s="1"/>
  <c r="AR1373" i="1"/>
  <c r="AQ1373" i="1" s="1"/>
  <c r="AT1372" i="1"/>
  <c r="AS1372" i="1" s="1"/>
  <c r="AR1372" i="1"/>
  <c r="AQ1372" i="1" s="1"/>
  <c r="AT1371" i="1"/>
  <c r="AS1371" i="1" s="1"/>
  <c r="AR1371" i="1"/>
  <c r="AQ1371" i="1" s="1"/>
  <c r="AT1370" i="1"/>
  <c r="AS1370" i="1" s="1"/>
  <c r="AR1370" i="1"/>
  <c r="AQ1370" i="1" s="1"/>
  <c r="AT1369" i="1"/>
  <c r="AS1369" i="1" s="1"/>
  <c r="AR1369" i="1"/>
  <c r="AQ1369" i="1" s="1"/>
  <c r="AT1368" i="1"/>
  <c r="AS1368" i="1" s="1"/>
  <c r="AR1368" i="1"/>
  <c r="AQ1368" i="1" s="1"/>
  <c r="AT1367" i="1"/>
  <c r="AS1367" i="1" s="1"/>
  <c r="AR1367" i="1"/>
  <c r="AQ1367" i="1" s="1"/>
  <c r="AT1366" i="1"/>
  <c r="AS1366" i="1" s="1"/>
  <c r="AR1366" i="1"/>
  <c r="AQ1366" i="1" s="1"/>
  <c r="AT1365" i="1"/>
  <c r="AS1365" i="1" s="1"/>
  <c r="AR1365" i="1"/>
  <c r="AQ1365" i="1" s="1"/>
  <c r="AT1364" i="1"/>
  <c r="AS1364" i="1" s="1"/>
  <c r="AR1364" i="1"/>
  <c r="AQ1364" i="1" s="1"/>
  <c r="AT1363" i="1"/>
  <c r="AS1363" i="1" s="1"/>
  <c r="AR1363" i="1"/>
  <c r="AQ1363" i="1" s="1"/>
  <c r="AT1362" i="1"/>
  <c r="AS1362" i="1" s="1"/>
  <c r="AR1362" i="1"/>
  <c r="AQ1362" i="1" s="1"/>
  <c r="AT1361" i="1"/>
  <c r="AS1361" i="1" s="1"/>
  <c r="AR1361" i="1"/>
  <c r="AQ1361" i="1" s="1"/>
  <c r="AT1360" i="1"/>
  <c r="AS1360" i="1" s="1"/>
  <c r="AR1360" i="1"/>
  <c r="AQ1360" i="1" s="1"/>
  <c r="AT1359" i="1"/>
  <c r="AS1359" i="1" s="1"/>
  <c r="AR1359" i="1"/>
  <c r="AQ1359" i="1" s="1"/>
  <c r="AT1358" i="1"/>
  <c r="AS1358" i="1" s="1"/>
  <c r="AR1358" i="1"/>
  <c r="AQ1358" i="1" s="1"/>
  <c r="AT1357" i="1"/>
  <c r="AS1357" i="1" s="1"/>
  <c r="AR1357" i="1"/>
  <c r="AQ1357" i="1" s="1"/>
  <c r="AT1356" i="1"/>
  <c r="AS1356" i="1" s="1"/>
  <c r="AR1356" i="1"/>
  <c r="AQ1356" i="1" s="1"/>
  <c r="AT1355" i="1"/>
  <c r="AS1355" i="1" s="1"/>
  <c r="AR1355" i="1"/>
  <c r="AQ1355" i="1" s="1"/>
  <c r="AT1354" i="1"/>
  <c r="AS1354" i="1" s="1"/>
  <c r="AR1354" i="1"/>
  <c r="AQ1354" i="1" s="1"/>
  <c r="AT1353" i="1"/>
  <c r="AS1353" i="1" s="1"/>
  <c r="AR1353" i="1"/>
  <c r="AQ1353" i="1" s="1"/>
  <c r="AT1352" i="1"/>
  <c r="AS1352" i="1" s="1"/>
  <c r="AR1352" i="1"/>
  <c r="AQ1352" i="1" s="1"/>
  <c r="AT1351" i="1"/>
  <c r="AS1351" i="1" s="1"/>
  <c r="AR1351" i="1"/>
  <c r="AQ1351" i="1" s="1"/>
  <c r="AT1350" i="1"/>
  <c r="AS1350" i="1" s="1"/>
  <c r="AR1350" i="1"/>
  <c r="AQ1350" i="1" s="1"/>
  <c r="AT1349" i="1"/>
  <c r="AS1349" i="1" s="1"/>
  <c r="AR1349" i="1"/>
  <c r="AQ1349" i="1" s="1"/>
  <c r="AT1348" i="1"/>
  <c r="AS1348" i="1" s="1"/>
  <c r="AR1348" i="1"/>
  <c r="AQ1348" i="1" s="1"/>
  <c r="AT1347" i="1"/>
  <c r="AS1347" i="1" s="1"/>
  <c r="AR1347" i="1"/>
  <c r="AQ1347" i="1" s="1"/>
  <c r="AT1346" i="1"/>
  <c r="AS1346" i="1" s="1"/>
  <c r="AR1346" i="1"/>
  <c r="AQ1346" i="1" s="1"/>
  <c r="AT1345" i="1"/>
  <c r="AS1345" i="1" s="1"/>
  <c r="AR1345" i="1"/>
  <c r="AQ1345" i="1" s="1"/>
  <c r="AT1344" i="1"/>
  <c r="AS1344" i="1" s="1"/>
  <c r="AR1344" i="1"/>
  <c r="AQ1344" i="1" s="1"/>
  <c r="AT1343" i="1"/>
  <c r="AS1343" i="1" s="1"/>
  <c r="AR1343" i="1"/>
  <c r="AQ1343" i="1" s="1"/>
  <c r="AT1342" i="1"/>
  <c r="AS1342" i="1" s="1"/>
  <c r="AR1342" i="1"/>
  <c r="AQ1342" i="1" s="1"/>
  <c r="AT1341" i="1"/>
  <c r="AS1341" i="1" s="1"/>
  <c r="AR1341" i="1"/>
  <c r="AQ1341" i="1" s="1"/>
  <c r="AT1340" i="1"/>
  <c r="AS1340" i="1" s="1"/>
  <c r="AR1340" i="1"/>
  <c r="AQ1340" i="1" s="1"/>
  <c r="AT1339" i="1"/>
  <c r="AS1339" i="1" s="1"/>
  <c r="AR1339" i="1"/>
  <c r="AQ1339" i="1" s="1"/>
  <c r="AT1338" i="1"/>
  <c r="AS1338" i="1" s="1"/>
  <c r="AR1338" i="1"/>
  <c r="AQ1338" i="1" s="1"/>
  <c r="AT1337" i="1"/>
  <c r="AS1337" i="1" s="1"/>
  <c r="AR1337" i="1"/>
  <c r="AQ1337" i="1" s="1"/>
  <c r="AT1336" i="1"/>
  <c r="AS1336" i="1" s="1"/>
  <c r="AR1336" i="1"/>
  <c r="AQ1336" i="1" s="1"/>
  <c r="AT1335" i="1"/>
  <c r="AS1335" i="1" s="1"/>
  <c r="AR1335" i="1"/>
  <c r="AQ1335" i="1" s="1"/>
  <c r="AT1334" i="1"/>
  <c r="AS1334" i="1" s="1"/>
  <c r="AR1334" i="1"/>
  <c r="AQ1334" i="1" s="1"/>
  <c r="AT1333" i="1"/>
  <c r="AS1333" i="1" s="1"/>
  <c r="AR1333" i="1"/>
  <c r="AQ1333" i="1" s="1"/>
  <c r="AT1332" i="1"/>
  <c r="AS1332" i="1" s="1"/>
  <c r="AR1332" i="1"/>
  <c r="AQ1332" i="1" s="1"/>
  <c r="AT1331" i="1"/>
  <c r="AS1331" i="1" s="1"/>
  <c r="AR1331" i="1"/>
  <c r="AQ1331" i="1" s="1"/>
  <c r="AT1330" i="1"/>
  <c r="AS1330" i="1" s="1"/>
  <c r="AR1330" i="1"/>
  <c r="AQ1330" i="1" s="1"/>
  <c r="AT1329" i="1"/>
  <c r="AS1329" i="1" s="1"/>
  <c r="AR1329" i="1"/>
  <c r="AQ1329" i="1" s="1"/>
  <c r="AT1328" i="1"/>
  <c r="AS1328" i="1" s="1"/>
  <c r="AR1328" i="1"/>
  <c r="AQ1328" i="1" s="1"/>
  <c r="AT1327" i="1"/>
  <c r="AS1327" i="1" s="1"/>
  <c r="AR1327" i="1"/>
  <c r="AQ1327" i="1" s="1"/>
  <c r="AT1326" i="1"/>
  <c r="AS1326" i="1" s="1"/>
  <c r="AR1326" i="1"/>
  <c r="AQ1326" i="1" s="1"/>
  <c r="AT1325" i="1"/>
  <c r="AS1325" i="1" s="1"/>
  <c r="AR1325" i="1"/>
  <c r="AQ1325" i="1" s="1"/>
  <c r="AT1324" i="1"/>
  <c r="AS1324" i="1" s="1"/>
  <c r="AR1324" i="1"/>
  <c r="AQ1324" i="1" s="1"/>
  <c r="AT1323" i="1"/>
  <c r="AS1323" i="1" s="1"/>
  <c r="AR1323" i="1"/>
  <c r="AQ1323" i="1" s="1"/>
  <c r="AT1322" i="1"/>
  <c r="AS1322" i="1" s="1"/>
  <c r="AR1322" i="1"/>
  <c r="AQ1322" i="1" s="1"/>
  <c r="AT1321" i="1"/>
  <c r="AS1321" i="1" s="1"/>
  <c r="AR1321" i="1"/>
  <c r="AQ1321" i="1" s="1"/>
  <c r="AT1320" i="1"/>
  <c r="AS1320" i="1" s="1"/>
  <c r="AR1320" i="1"/>
  <c r="AQ1320" i="1" s="1"/>
  <c r="AT1319" i="1"/>
  <c r="AS1319" i="1" s="1"/>
  <c r="AR1319" i="1"/>
  <c r="AQ1319" i="1" s="1"/>
  <c r="AT1318" i="1"/>
  <c r="AS1318" i="1" s="1"/>
  <c r="AR1318" i="1"/>
  <c r="AQ1318" i="1" s="1"/>
  <c r="AT1317" i="1"/>
  <c r="AS1317" i="1" s="1"/>
  <c r="AR1317" i="1"/>
  <c r="AQ1317" i="1" s="1"/>
  <c r="AT1316" i="1"/>
  <c r="AS1316" i="1" s="1"/>
  <c r="AR1316" i="1"/>
  <c r="AQ1316" i="1" s="1"/>
  <c r="AT1315" i="1"/>
  <c r="AS1315" i="1" s="1"/>
  <c r="AR1315" i="1"/>
  <c r="AQ1315" i="1" s="1"/>
  <c r="AT1314" i="1"/>
  <c r="AS1314" i="1" s="1"/>
  <c r="AR1314" i="1"/>
  <c r="AQ1314" i="1" s="1"/>
  <c r="AT1313" i="1"/>
  <c r="AS1313" i="1" s="1"/>
  <c r="AR1313" i="1"/>
  <c r="AQ1313" i="1" s="1"/>
  <c r="AT1312" i="1"/>
  <c r="AS1312" i="1" s="1"/>
  <c r="AR1312" i="1"/>
  <c r="AQ1312" i="1" s="1"/>
  <c r="AT1311" i="1"/>
  <c r="AS1311" i="1" s="1"/>
  <c r="AR1311" i="1"/>
  <c r="AQ1311" i="1" s="1"/>
  <c r="AT1310" i="1"/>
  <c r="AS1310" i="1" s="1"/>
  <c r="AR1310" i="1"/>
  <c r="AQ1310" i="1" s="1"/>
  <c r="AT1309" i="1"/>
  <c r="AS1309" i="1" s="1"/>
  <c r="AR1309" i="1"/>
  <c r="AQ1309" i="1" s="1"/>
  <c r="AT1308" i="1"/>
  <c r="AS1308" i="1" s="1"/>
  <c r="AR1308" i="1"/>
  <c r="AQ1308" i="1" s="1"/>
  <c r="AT1307" i="1"/>
  <c r="AS1307" i="1" s="1"/>
  <c r="AR1307" i="1"/>
  <c r="AQ1307" i="1" s="1"/>
  <c r="AT1306" i="1"/>
  <c r="AS1306" i="1" s="1"/>
  <c r="AR1306" i="1"/>
  <c r="AQ1306" i="1" s="1"/>
  <c r="AT1305" i="1"/>
  <c r="AS1305" i="1" s="1"/>
  <c r="AR1305" i="1"/>
  <c r="AQ1305" i="1" s="1"/>
  <c r="AT1304" i="1"/>
  <c r="AS1304" i="1" s="1"/>
  <c r="AR1304" i="1"/>
  <c r="AQ1304" i="1" s="1"/>
  <c r="AT1303" i="1"/>
  <c r="AS1303" i="1" s="1"/>
  <c r="AR1303" i="1"/>
  <c r="AQ1303" i="1" s="1"/>
  <c r="AT1302" i="1"/>
  <c r="AS1302" i="1" s="1"/>
  <c r="AR1302" i="1"/>
  <c r="AQ1302" i="1" s="1"/>
  <c r="AT1301" i="1"/>
  <c r="AS1301" i="1" s="1"/>
  <c r="AR1301" i="1"/>
  <c r="AQ1301" i="1" s="1"/>
  <c r="AT1300" i="1"/>
  <c r="AS1300" i="1" s="1"/>
  <c r="AR1300" i="1"/>
  <c r="AQ1300" i="1" s="1"/>
  <c r="AT1299" i="1"/>
  <c r="AS1299" i="1" s="1"/>
  <c r="AR1299" i="1"/>
  <c r="AQ1299" i="1" s="1"/>
  <c r="AT1298" i="1"/>
  <c r="AS1298" i="1" s="1"/>
  <c r="AR1298" i="1"/>
  <c r="AQ1298" i="1" s="1"/>
  <c r="AT1297" i="1"/>
  <c r="AS1297" i="1" s="1"/>
  <c r="AR1297" i="1"/>
  <c r="AQ1297" i="1" s="1"/>
  <c r="AT1296" i="1"/>
  <c r="AS1296" i="1" s="1"/>
  <c r="AR1296" i="1"/>
  <c r="AQ1296" i="1" s="1"/>
  <c r="AT1295" i="1"/>
  <c r="AS1295" i="1" s="1"/>
  <c r="AR1295" i="1"/>
  <c r="AQ1295" i="1" s="1"/>
  <c r="AT1294" i="1"/>
  <c r="AS1294" i="1" s="1"/>
  <c r="AR1294" i="1"/>
  <c r="AQ1294" i="1" s="1"/>
  <c r="AT1293" i="1"/>
  <c r="AS1293" i="1" s="1"/>
  <c r="AR1293" i="1"/>
  <c r="AQ1293" i="1" s="1"/>
  <c r="AT1292" i="1"/>
  <c r="AS1292" i="1" s="1"/>
  <c r="AR1292" i="1"/>
  <c r="AQ1292" i="1" s="1"/>
  <c r="AT1291" i="1"/>
  <c r="AS1291" i="1" s="1"/>
  <c r="AR1291" i="1"/>
  <c r="AQ1291" i="1" s="1"/>
  <c r="AT1290" i="1"/>
  <c r="AS1290" i="1" s="1"/>
  <c r="AR1290" i="1"/>
  <c r="AQ1290" i="1" s="1"/>
  <c r="AT1289" i="1"/>
  <c r="AS1289" i="1" s="1"/>
  <c r="AR1289" i="1"/>
  <c r="AQ1289" i="1" s="1"/>
  <c r="AT1288" i="1"/>
  <c r="AS1288" i="1" s="1"/>
  <c r="AR1288" i="1"/>
  <c r="AQ1288" i="1" s="1"/>
  <c r="AT1287" i="1"/>
  <c r="AS1287" i="1" s="1"/>
  <c r="AR1287" i="1"/>
  <c r="AQ1287" i="1" s="1"/>
  <c r="AT1286" i="1"/>
  <c r="AS1286" i="1" s="1"/>
  <c r="AR1286" i="1"/>
  <c r="AQ1286" i="1" s="1"/>
  <c r="AT1285" i="1"/>
  <c r="AS1285" i="1" s="1"/>
  <c r="AR1285" i="1"/>
  <c r="AQ1285" i="1" s="1"/>
  <c r="AT1284" i="1"/>
  <c r="AS1284" i="1" s="1"/>
  <c r="AR1284" i="1"/>
  <c r="AQ1284" i="1" s="1"/>
  <c r="AT1283" i="1"/>
  <c r="AS1283" i="1" s="1"/>
  <c r="AR1283" i="1"/>
  <c r="AQ1283" i="1" s="1"/>
  <c r="AT1282" i="1"/>
  <c r="AS1282" i="1" s="1"/>
  <c r="AR1282" i="1"/>
  <c r="AQ1282" i="1" s="1"/>
  <c r="AT1281" i="1"/>
  <c r="AS1281" i="1" s="1"/>
  <c r="AR1281" i="1"/>
  <c r="AQ1281" i="1" s="1"/>
  <c r="AT1280" i="1"/>
  <c r="AS1280" i="1" s="1"/>
  <c r="AR1280" i="1"/>
  <c r="AQ1280" i="1" s="1"/>
  <c r="AT1279" i="1"/>
  <c r="AS1279" i="1" s="1"/>
  <c r="AR1279" i="1"/>
  <c r="AQ1279" i="1" s="1"/>
  <c r="AT1278" i="1"/>
  <c r="AS1278" i="1" s="1"/>
  <c r="AR1278" i="1"/>
  <c r="AQ1278" i="1" s="1"/>
  <c r="AT1277" i="1"/>
  <c r="AS1277" i="1" s="1"/>
  <c r="AR1277" i="1"/>
  <c r="AQ1277" i="1" s="1"/>
  <c r="AT1276" i="1"/>
  <c r="AS1276" i="1" s="1"/>
  <c r="AR1276" i="1"/>
  <c r="AQ1276" i="1" s="1"/>
  <c r="AT1275" i="1"/>
  <c r="AS1275" i="1" s="1"/>
  <c r="AR1275" i="1"/>
  <c r="AQ1275" i="1" s="1"/>
  <c r="AT1274" i="1"/>
  <c r="AS1274" i="1" s="1"/>
  <c r="AR1274" i="1"/>
  <c r="AQ1274" i="1" s="1"/>
  <c r="AT1273" i="1"/>
  <c r="AS1273" i="1" s="1"/>
  <c r="AR1273" i="1"/>
  <c r="AQ1273" i="1" s="1"/>
  <c r="AT1272" i="1"/>
  <c r="AS1272" i="1" s="1"/>
  <c r="AR1272" i="1"/>
  <c r="AQ1272" i="1" s="1"/>
  <c r="AT1271" i="1"/>
  <c r="AS1271" i="1" s="1"/>
  <c r="AR1271" i="1"/>
  <c r="AQ1271" i="1" s="1"/>
  <c r="AT1270" i="1"/>
  <c r="AS1270" i="1" s="1"/>
  <c r="AR1270" i="1"/>
  <c r="AQ1270" i="1" s="1"/>
  <c r="AT1269" i="1"/>
  <c r="AS1269" i="1" s="1"/>
  <c r="AR1269" i="1"/>
  <c r="AQ1269" i="1" s="1"/>
  <c r="AT1268" i="1"/>
  <c r="AS1268" i="1" s="1"/>
  <c r="AR1268" i="1"/>
  <c r="AQ1268" i="1" s="1"/>
  <c r="AT1267" i="1"/>
  <c r="AS1267" i="1" s="1"/>
  <c r="AR1267" i="1"/>
  <c r="AQ1267" i="1" s="1"/>
  <c r="AT1266" i="1"/>
  <c r="AS1266" i="1" s="1"/>
  <c r="AR1266" i="1"/>
  <c r="AQ1266" i="1" s="1"/>
  <c r="AT1265" i="1"/>
  <c r="AS1265" i="1" s="1"/>
  <c r="AR1265" i="1"/>
  <c r="AQ1265" i="1" s="1"/>
  <c r="AT1264" i="1"/>
  <c r="AS1264" i="1" s="1"/>
  <c r="AR1264" i="1"/>
  <c r="AQ1264" i="1" s="1"/>
  <c r="AT1263" i="1"/>
  <c r="AS1263" i="1" s="1"/>
  <c r="AR1263" i="1"/>
  <c r="AQ1263" i="1" s="1"/>
  <c r="AT1262" i="1"/>
  <c r="AS1262" i="1" s="1"/>
  <c r="AR1262" i="1"/>
  <c r="AQ1262" i="1" s="1"/>
  <c r="AT1261" i="1"/>
  <c r="AS1261" i="1" s="1"/>
  <c r="AR1261" i="1"/>
  <c r="AQ1261" i="1" s="1"/>
  <c r="AT1260" i="1"/>
  <c r="AS1260" i="1" s="1"/>
  <c r="AR1260" i="1"/>
  <c r="AQ1260" i="1" s="1"/>
  <c r="AT1259" i="1"/>
  <c r="AS1259" i="1" s="1"/>
  <c r="AR1259" i="1"/>
  <c r="AQ1259" i="1" s="1"/>
  <c r="AT1258" i="1"/>
  <c r="AS1258" i="1" s="1"/>
  <c r="AR1258" i="1"/>
  <c r="AQ1258" i="1" s="1"/>
  <c r="AT1257" i="1"/>
  <c r="AS1257" i="1" s="1"/>
  <c r="AR1257" i="1"/>
  <c r="AQ1257" i="1" s="1"/>
  <c r="AT1256" i="1"/>
  <c r="AS1256" i="1" s="1"/>
  <c r="AR1256" i="1"/>
  <c r="AQ1256" i="1" s="1"/>
  <c r="AT1255" i="1"/>
  <c r="AS1255" i="1" s="1"/>
  <c r="AR1255" i="1"/>
  <c r="AQ1255" i="1" s="1"/>
  <c r="AT1254" i="1"/>
  <c r="AS1254" i="1" s="1"/>
  <c r="AR1254" i="1"/>
  <c r="AQ1254" i="1" s="1"/>
  <c r="AT1253" i="1"/>
  <c r="AS1253" i="1" s="1"/>
  <c r="AR1253" i="1"/>
  <c r="AQ1253" i="1" s="1"/>
  <c r="AT1252" i="1"/>
  <c r="AS1252" i="1" s="1"/>
  <c r="AR1252" i="1"/>
  <c r="AQ1252" i="1" s="1"/>
  <c r="AT1251" i="1"/>
  <c r="AS1251" i="1" s="1"/>
  <c r="AR1251" i="1"/>
  <c r="AQ1251" i="1" s="1"/>
  <c r="AT1250" i="1"/>
  <c r="AS1250" i="1" s="1"/>
  <c r="AR1250" i="1"/>
  <c r="AQ1250" i="1" s="1"/>
  <c r="AT1249" i="1"/>
  <c r="AS1249" i="1" s="1"/>
  <c r="AR1249" i="1"/>
  <c r="AQ1249" i="1" s="1"/>
  <c r="AT1248" i="1"/>
  <c r="AS1248" i="1" s="1"/>
  <c r="AR1248" i="1"/>
  <c r="AQ1248" i="1" s="1"/>
  <c r="AT1247" i="1"/>
  <c r="AS1247" i="1" s="1"/>
  <c r="AR1247" i="1"/>
  <c r="AQ1247" i="1" s="1"/>
  <c r="AT1246" i="1"/>
  <c r="AS1246" i="1" s="1"/>
  <c r="AR1246" i="1"/>
  <c r="AQ1246" i="1" s="1"/>
  <c r="AT1245" i="1"/>
  <c r="AS1245" i="1" s="1"/>
  <c r="AR1245" i="1"/>
  <c r="AQ1245" i="1" s="1"/>
  <c r="AT1244" i="1"/>
  <c r="AS1244" i="1" s="1"/>
  <c r="AR1244" i="1"/>
  <c r="AQ1244" i="1" s="1"/>
  <c r="AT1243" i="1"/>
  <c r="AS1243" i="1" s="1"/>
  <c r="AR1243" i="1"/>
  <c r="AQ1243" i="1" s="1"/>
  <c r="AT1242" i="1"/>
  <c r="AS1242" i="1" s="1"/>
  <c r="AR1242" i="1"/>
  <c r="AQ1242" i="1" s="1"/>
  <c r="AT1241" i="1"/>
  <c r="AS1241" i="1" s="1"/>
  <c r="AR1241" i="1"/>
  <c r="AQ1241" i="1" s="1"/>
  <c r="AT1240" i="1"/>
  <c r="AS1240" i="1" s="1"/>
  <c r="AR1240" i="1"/>
  <c r="AQ1240" i="1" s="1"/>
  <c r="AT1239" i="1"/>
  <c r="AS1239" i="1" s="1"/>
  <c r="AR1239" i="1"/>
  <c r="AQ1239" i="1" s="1"/>
  <c r="AT1238" i="1"/>
  <c r="AS1238" i="1" s="1"/>
  <c r="AR1238" i="1"/>
  <c r="AQ1238" i="1" s="1"/>
  <c r="AT1237" i="1"/>
  <c r="AS1237" i="1" s="1"/>
  <c r="AR1237" i="1"/>
  <c r="AQ1237" i="1" s="1"/>
  <c r="AT1236" i="1"/>
  <c r="AS1236" i="1" s="1"/>
  <c r="AR1236" i="1"/>
  <c r="AQ1236" i="1" s="1"/>
  <c r="AT1235" i="1"/>
  <c r="AS1235" i="1" s="1"/>
  <c r="AR1235" i="1"/>
  <c r="AQ1235" i="1" s="1"/>
  <c r="AT1234" i="1"/>
  <c r="AS1234" i="1" s="1"/>
  <c r="AR1234" i="1"/>
  <c r="AQ1234" i="1" s="1"/>
  <c r="AT1233" i="1"/>
  <c r="AS1233" i="1" s="1"/>
  <c r="AR1233" i="1"/>
  <c r="AQ1233" i="1" s="1"/>
  <c r="AT1232" i="1"/>
  <c r="AS1232" i="1" s="1"/>
  <c r="AR1232" i="1"/>
  <c r="AQ1232" i="1" s="1"/>
  <c r="AT1231" i="1"/>
  <c r="AS1231" i="1" s="1"/>
  <c r="AR1231" i="1"/>
  <c r="AQ1231" i="1" s="1"/>
  <c r="AT1230" i="1"/>
  <c r="AS1230" i="1" s="1"/>
  <c r="AR1230" i="1"/>
  <c r="AQ1230" i="1" s="1"/>
  <c r="AT1229" i="1"/>
  <c r="AS1229" i="1" s="1"/>
  <c r="AR1229" i="1"/>
  <c r="AQ1229" i="1" s="1"/>
  <c r="AT1228" i="1"/>
  <c r="AS1228" i="1" s="1"/>
  <c r="AR1228" i="1"/>
  <c r="AQ1228" i="1" s="1"/>
  <c r="AT1227" i="1"/>
  <c r="AS1227" i="1" s="1"/>
  <c r="AR1227" i="1"/>
  <c r="AQ1227" i="1" s="1"/>
  <c r="AT1226" i="1"/>
  <c r="AS1226" i="1" s="1"/>
  <c r="AR1226" i="1"/>
  <c r="AQ1226" i="1" s="1"/>
  <c r="AT1225" i="1"/>
  <c r="AS1225" i="1" s="1"/>
  <c r="AR1225" i="1"/>
  <c r="AQ1225" i="1" s="1"/>
  <c r="AT1224" i="1"/>
  <c r="AS1224" i="1" s="1"/>
  <c r="AR1224" i="1"/>
  <c r="AQ1224" i="1" s="1"/>
  <c r="AT1223" i="1"/>
  <c r="AS1223" i="1" s="1"/>
  <c r="AR1223" i="1"/>
  <c r="AQ1223" i="1" s="1"/>
  <c r="AT1222" i="1"/>
  <c r="AS1222" i="1" s="1"/>
  <c r="AR1222" i="1"/>
  <c r="AQ1222" i="1" s="1"/>
  <c r="AT1221" i="1"/>
  <c r="AS1221" i="1" s="1"/>
  <c r="AR1221" i="1"/>
  <c r="AQ1221" i="1" s="1"/>
  <c r="AT1220" i="1"/>
  <c r="AS1220" i="1" s="1"/>
  <c r="AR1220" i="1"/>
  <c r="AQ1220" i="1" s="1"/>
  <c r="AT1219" i="1"/>
  <c r="AS1219" i="1" s="1"/>
  <c r="AR1219" i="1"/>
  <c r="AQ1219" i="1" s="1"/>
  <c r="AT1218" i="1"/>
  <c r="AS1218" i="1" s="1"/>
  <c r="AR1218" i="1"/>
  <c r="AQ1218" i="1" s="1"/>
  <c r="AT1217" i="1"/>
  <c r="AS1217" i="1" s="1"/>
  <c r="AR1217" i="1"/>
  <c r="AQ1217" i="1" s="1"/>
  <c r="AT1216" i="1"/>
  <c r="AS1216" i="1" s="1"/>
  <c r="AR1216" i="1"/>
  <c r="AQ1216" i="1" s="1"/>
  <c r="AT1215" i="1"/>
  <c r="AS1215" i="1" s="1"/>
  <c r="AR1215" i="1"/>
  <c r="AQ1215" i="1" s="1"/>
  <c r="AT1214" i="1"/>
  <c r="AS1214" i="1" s="1"/>
  <c r="AR1214" i="1"/>
  <c r="AQ1214" i="1" s="1"/>
  <c r="AT1213" i="1"/>
  <c r="AS1213" i="1" s="1"/>
  <c r="AR1213" i="1"/>
  <c r="AQ1213" i="1" s="1"/>
  <c r="AT1212" i="1"/>
  <c r="AS1212" i="1" s="1"/>
  <c r="AR1212" i="1"/>
  <c r="AQ1212" i="1" s="1"/>
  <c r="AT1211" i="1"/>
  <c r="AS1211" i="1" s="1"/>
  <c r="AR1211" i="1"/>
  <c r="AQ1211" i="1" s="1"/>
  <c r="AT1210" i="1"/>
  <c r="AS1210" i="1" s="1"/>
  <c r="AR1210" i="1"/>
  <c r="AQ1210" i="1" s="1"/>
  <c r="AT1209" i="1"/>
  <c r="AS1209" i="1" s="1"/>
  <c r="AR1209" i="1"/>
  <c r="AQ1209" i="1" s="1"/>
  <c r="AT1208" i="1"/>
  <c r="AS1208" i="1" s="1"/>
  <c r="AR1208" i="1"/>
  <c r="AQ1208" i="1" s="1"/>
  <c r="AT1207" i="1"/>
  <c r="AS1207" i="1" s="1"/>
  <c r="AR1207" i="1"/>
  <c r="AQ1207" i="1" s="1"/>
  <c r="AT1206" i="1"/>
  <c r="AS1206" i="1" s="1"/>
  <c r="AR1206" i="1"/>
  <c r="AQ1206" i="1" s="1"/>
  <c r="AT1205" i="1"/>
  <c r="AS1205" i="1" s="1"/>
  <c r="AR1205" i="1"/>
  <c r="AQ1205" i="1" s="1"/>
  <c r="AT1204" i="1"/>
  <c r="AS1204" i="1" s="1"/>
  <c r="AR1204" i="1"/>
  <c r="AQ1204" i="1" s="1"/>
  <c r="AT1203" i="1"/>
  <c r="AS1203" i="1" s="1"/>
  <c r="AR1203" i="1"/>
  <c r="AQ1203" i="1" s="1"/>
  <c r="AT1202" i="1"/>
  <c r="AS1202" i="1" s="1"/>
  <c r="AR1202" i="1"/>
  <c r="AQ1202" i="1" s="1"/>
  <c r="AT1201" i="1"/>
  <c r="AS1201" i="1" s="1"/>
  <c r="AR1201" i="1"/>
  <c r="AQ1201" i="1" s="1"/>
  <c r="AT1200" i="1"/>
  <c r="AS1200" i="1" s="1"/>
  <c r="AR1200" i="1"/>
  <c r="AQ1200" i="1" s="1"/>
  <c r="AT1199" i="1"/>
  <c r="AS1199" i="1" s="1"/>
  <c r="AR1199" i="1"/>
  <c r="AQ1199" i="1" s="1"/>
  <c r="AT1198" i="1"/>
  <c r="AS1198" i="1" s="1"/>
  <c r="AR1198" i="1"/>
  <c r="AQ1198" i="1" s="1"/>
  <c r="AT1197" i="1"/>
  <c r="AS1197" i="1" s="1"/>
  <c r="AR1197" i="1"/>
  <c r="AQ1197" i="1" s="1"/>
  <c r="AT1196" i="1"/>
  <c r="AS1196" i="1" s="1"/>
  <c r="AR1196" i="1"/>
  <c r="AQ1196" i="1" s="1"/>
  <c r="AT1195" i="1"/>
  <c r="AS1195" i="1" s="1"/>
  <c r="AR1195" i="1"/>
  <c r="AQ1195" i="1" s="1"/>
  <c r="AT1194" i="1"/>
  <c r="AS1194" i="1" s="1"/>
  <c r="AR1194" i="1"/>
  <c r="AQ1194" i="1" s="1"/>
  <c r="AT1193" i="1"/>
  <c r="AS1193" i="1" s="1"/>
  <c r="AR1193" i="1"/>
  <c r="AQ1193" i="1" s="1"/>
  <c r="AT1192" i="1"/>
  <c r="AS1192" i="1" s="1"/>
  <c r="AR1192" i="1"/>
  <c r="AQ1192" i="1" s="1"/>
  <c r="AT1191" i="1"/>
  <c r="AS1191" i="1" s="1"/>
  <c r="AR1191" i="1"/>
  <c r="AQ1191" i="1" s="1"/>
  <c r="AT1190" i="1"/>
  <c r="AS1190" i="1" s="1"/>
  <c r="AR1190" i="1"/>
  <c r="AQ1190" i="1" s="1"/>
  <c r="AT1189" i="1"/>
  <c r="AS1189" i="1" s="1"/>
  <c r="AR1189" i="1"/>
  <c r="AQ1189" i="1" s="1"/>
  <c r="AT1188" i="1"/>
  <c r="AS1188" i="1" s="1"/>
  <c r="AR1188" i="1"/>
  <c r="AQ1188" i="1" s="1"/>
  <c r="AT1187" i="1"/>
  <c r="AS1187" i="1" s="1"/>
  <c r="AR1187" i="1"/>
  <c r="AQ1187" i="1" s="1"/>
  <c r="AT1186" i="1"/>
  <c r="AS1186" i="1" s="1"/>
  <c r="AR1186" i="1"/>
  <c r="AQ1186" i="1" s="1"/>
  <c r="AT1185" i="1"/>
  <c r="AS1185" i="1" s="1"/>
  <c r="AR1185" i="1"/>
  <c r="AQ1185" i="1" s="1"/>
  <c r="AT1184" i="1"/>
  <c r="AS1184" i="1" s="1"/>
  <c r="AR1184" i="1"/>
  <c r="AQ1184" i="1" s="1"/>
  <c r="AT1183" i="1"/>
  <c r="AS1183" i="1" s="1"/>
  <c r="AR1183" i="1"/>
  <c r="AQ1183" i="1" s="1"/>
  <c r="AT1182" i="1"/>
  <c r="AS1182" i="1" s="1"/>
  <c r="AR1182" i="1"/>
  <c r="AQ1182" i="1" s="1"/>
  <c r="AT1181" i="1"/>
  <c r="AS1181" i="1" s="1"/>
  <c r="AR1181" i="1"/>
  <c r="AQ1181" i="1" s="1"/>
  <c r="AT1180" i="1"/>
  <c r="AS1180" i="1" s="1"/>
  <c r="AR1180" i="1"/>
  <c r="AQ1180" i="1" s="1"/>
  <c r="AT1179" i="1"/>
  <c r="AS1179" i="1" s="1"/>
  <c r="AR1179" i="1"/>
  <c r="AQ1179" i="1" s="1"/>
  <c r="AT1178" i="1"/>
  <c r="AS1178" i="1" s="1"/>
  <c r="AR1178" i="1"/>
  <c r="AQ1178" i="1" s="1"/>
  <c r="AT1177" i="1"/>
  <c r="AS1177" i="1" s="1"/>
  <c r="AR1177" i="1"/>
  <c r="AQ1177" i="1" s="1"/>
  <c r="AT1176" i="1"/>
  <c r="AS1176" i="1" s="1"/>
  <c r="AR1176" i="1"/>
  <c r="AQ1176" i="1" s="1"/>
  <c r="AT1175" i="1"/>
  <c r="AS1175" i="1" s="1"/>
  <c r="AR1175" i="1"/>
  <c r="AQ1175" i="1" s="1"/>
  <c r="AT1174" i="1"/>
  <c r="AS1174" i="1" s="1"/>
  <c r="AR1174" i="1"/>
  <c r="AQ1174" i="1" s="1"/>
  <c r="AT1173" i="1"/>
  <c r="AS1173" i="1" s="1"/>
  <c r="AR1173" i="1"/>
  <c r="AQ1173" i="1" s="1"/>
  <c r="AT1172" i="1"/>
  <c r="AS1172" i="1" s="1"/>
  <c r="AR1172" i="1"/>
  <c r="AQ1172" i="1" s="1"/>
  <c r="AT1171" i="1"/>
  <c r="AS1171" i="1" s="1"/>
  <c r="AR1171" i="1"/>
  <c r="AQ1171" i="1" s="1"/>
  <c r="AT1170" i="1"/>
  <c r="AS1170" i="1" s="1"/>
  <c r="AR1170" i="1"/>
  <c r="AQ1170" i="1" s="1"/>
  <c r="AT1169" i="1"/>
  <c r="AS1169" i="1" s="1"/>
  <c r="AR1169" i="1"/>
  <c r="AQ1169" i="1" s="1"/>
  <c r="AT1168" i="1"/>
  <c r="AS1168" i="1" s="1"/>
  <c r="AR1168" i="1"/>
  <c r="AQ1168" i="1" s="1"/>
  <c r="AT1167" i="1"/>
  <c r="AS1167" i="1" s="1"/>
  <c r="AR1167" i="1"/>
  <c r="AQ1167" i="1" s="1"/>
  <c r="AT1166" i="1"/>
  <c r="AS1166" i="1" s="1"/>
  <c r="AR1166" i="1"/>
  <c r="AQ1166" i="1" s="1"/>
  <c r="AT1165" i="1"/>
  <c r="AS1165" i="1" s="1"/>
  <c r="AR1165" i="1"/>
  <c r="AQ1165" i="1" s="1"/>
  <c r="AT1164" i="1"/>
  <c r="AS1164" i="1" s="1"/>
  <c r="AR1164" i="1"/>
  <c r="AQ1164" i="1" s="1"/>
  <c r="AT1163" i="1"/>
  <c r="AS1163" i="1" s="1"/>
  <c r="AR1163" i="1"/>
  <c r="AQ1163" i="1" s="1"/>
  <c r="AT1162" i="1"/>
  <c r="AS1162" i="1" s="1"/>
  <c r="AR1162" i="1"/>
  <c r="AQ1162" i="1" s="1"/>
  <c r="AT1161" i="1"/>
  <c r="AS1161" i="1" s="1"/>
  <c r="AR1161" i="1"/>
  <c r="AQ1161" i="1" s="1"/>
  <c r="AT1160" i="1"/>
  <c r="AS1160" i="1" s="1"/>
  <c r="AR1160" i="1"/>
  <c r="AQ1160" i="1" s="1"/>
  <c r="AT1159" i="1"/>
  <c r="AS1159" i="1" s="1"/>
  <c r="AR1159" i="1"/>
  <c r="AQ1159" i="1" s="1"/>
  <c r="AT1158" i="1"/>
  <c r="AS1158" i="1" s="1"/>
  <c r="AR1158" i="1"/>
  <c r="AQ1158" i="1" s="1"/>
  <c r="AT1157" i="1"/>
  <c r="AS1157" i="1" s="1"/>
  <c r="AR1157" i="1"/>
  <c r="AQ1157" i="1" s="1"/>
  <c r="AT1156" i="1"/>
  <c r="AS1156" i="1" s="1"/>
  <c r="AR1156" i="1"/>
  <c r="AQ1156" i="1" s="1"/>
  <c r="AT1155" i="1"/>
  <c r="AS1155" i="1" s="1"/>
  <c r="AR1155" i="1"/>
  <c r="AQ1155" i="1" s="1"/>
  <c r="AT1154" i="1"/>
  <c r="AS1154" i="1" s="1"/>
  <c r="AR1154" i="1"/>
  <c r="AQ1154" i="1" s="1"/>
  <c r="AT1153" i="1"/>
  <c r="AS1153" i="1" s="1"/>
  <c r="AR1153" i="1"/>
  <c r="AQ1153" i="1" s="1"/>
  <c r="AT1152" i="1"/>
  <c r="AS1152" i="1" s="1"/>
  <c r="AR1152" i="1"/>
  <c r="AQ1152" i="1" s="1"/>
  <c r="AT1151" i="1"/>
  <c r="AS1151" i="1" s="1"/>
  <c r="AR1151" i="1"/>
  <c r="AQ1151" i="1" s="1"/>
  <c r="AT1150" i="1"/>
  <c r="AS1150" i="1" s="1"/>
  <c r="AR1150" i="1"/>
  <c r="AQ1150" i="1" s="1"/>
  <c r="AT1149" i="1"/>
  <c r="AS1149" i="1" s="1"/>
  <c r="AR1149" i="1"/>
  <c r="AQ1149" i="1" s="1"/>
  <c r="AT1148" i="1"/>
  <c r="AS1148" i="1" s="1"/>
  <c r="AR1148" i="1"/>
  <c r="AQ1148" i="1" s="1"/>
  <c r="AT1147" i="1"/>
  <c r="AS1147" i="1" s="1"/>
  <c r="AR1147" i="1"/>
  <c r="AQ1147" i="1" s="1"/>
  <c r="AT1146" i="1"/>
  <c r="AS1146" i="1" s="1"/>
  <c r="AR1146" i="1"/>
  <c r="AQ1146" i="1" s="1"/>
  <c r="AT1145" i="1"/>
  <c r="AS1145" i="1" s="1"/>
  <c r="AR1145" i="1"/>
  <c r="AQ1145" i="1" s="1"/>
  <c r="AT1144" i="1"/>
  <c r="AS1144" i="1" s="1"/>
  <c r="AR1144" i="1"/>
  <c r="AQ1144" i="1" s="1"/>
  <c r="AT1143" i="1"/>
  <c r="AS1143" i="1" s="1"/>
  <c r="AR1143" i="1"/>
  <c r="AQ1143" i="1" s="1"/>
  <c r="AT1142" i="1"/>
  <c r="AS1142" i="1" s="1"/>
  <c r="AR1142" i="1"/>
  <c r="AQ1142" i="1" s="1"/>
  <c r="AT1141" i="1"/>
  <c r="AS1141" i="1" s="1"/>
  <c r="AR1141" i="1"/>
  <c r="AQ1141" i="1" s="1"/>
  <c r="AT1140" i="1"/>
  <c r="AS1140" i="1" s="1"/>
  <c r="AR1140" i="1"/>
  <c r="AQ1140" i="1" s="1"/>
  <c r="AT1139" i="1"/>
  <c r="AS1139" i="1" s="1"/>
  <c r="AR1139" i="1"/>
  <c r="AQ1139" i="1" s="1"/>
  <c r="AT1138" i="1"/>
  <c r="AS1138" i="1" s="1"/>
  <c r="AR1138" i="1"/>
  <c r="AQ1138" i="1" s="1"/>
  <c r="AT1137" i="1"/>
  <c r="AS1137" i="1" s="1"/>
  <c r="AR1137" i="1"/>
  <c r="AQ1137" i="1" s="1"/>
  <c r="AT1136" i="1"/>
  <c r="AS1136" i="1" s="1"/>
  <c r="AR1136" i="1"/>
  <c r="AQ1136" i="1" s="1"/>
  <c r="AT1135" i="1"/>
  <c r="AS1135" i="1" s="1"/>
  <c r="AR1135" i="1"/>
  <c r="AQ1135" i="1" s="1"/>
  <c r="AT1134" i="1"/>
  <c r="AS1134" i="1" s="1"/>
  <c r="AR1134" i="1"/>
  <c r="AQ1134" i="1" s="1"/>
  <c r="AT1133" i="1"/>
  <c r="AS1133" i="1" s="1"/>
  <c r="AR1133" i="1"/>
  <c r="AQ1133" i="1" s="1"/>
  <c r="AT1132" i="1"/>
  <c r="AS1132" i="1" s="1"/>
  <c r="AR1132" i="1"/>
  <c r="AQ1132" i="1" s="1"/>
  <c r="AT1131" i="1"/>
  <c r="AS1131" i="1" s="1"/>
  <c r="AR1131" i="1"/>
  <c r="AQ1131" i="1" s="1"/>
  <c r="AT1130" i="1"/>
  <c r="AS1130" i="1" s="1"/>
  <c r="AR1130" i="1"/>
  <c r="AQ1130" i="1" s="1"/>
  <c r="AT1129" i="1"/>
  <c r="AS1129" i="1" s="1"/>
  <c r="AR1129" i="1"/>
  <c r="AQ1129" i="1" s="1"/>
  <c r="AT1128" i="1"/>
  <c r="AS1128" i="1" s="1"/>
  <c r="AR1128" i="1"/>
  <c r="AQ1128" i="1" s="1"/>
  <c r="AT1127" i="1"/>
  <c r="AS1127" i="1" s="1"/>
  <c r="AR1127" i="1"/>
  <c r="AQ1127" i="1" s="1"/>
  <c r="AT1126" i="1"/>
  <c r="AS1126" i="1" s="1"/>
  <c r="AR1126" i="1"/>
  <c r="AQ1126" i="1" s="1"/>
  <c r="AT1125" i="1"/>
  <c r="AS1125" i="1" s="1"/>
  <c r="AR1125" i="1"/>
  <c r="AQ1125" i="1" s="1"/>
  <c r="AT1124" i="1"/>
  <c r="AS1124" i="1" s="1"/>
  <c r="AR1124" i="1"/>
  <c r="AQ1124" i="1" s="1"/>
  <c r="AT1123" i="1"/>
  <c r="AS1123" i="1" s="1"/>
  <c r="AR1123" i="1"/>
  <c r="AQ1123" i="1" s="1"/>
  <c r="AT1122" i="1"/>
  <c r="AS1122" i="1" s="1"/>
  <c r="AR1122" i="1"/>
  <c r="AQ1122" i="1" s="1"/>
  <c r="AT1121" i="1"/>
  <c r="AS1121" i="1" s="1"/>
  <c r="AR1121" i="1"/>
  <c r="AQ1121" i="1" s="1"/>
  <c r="AT1120" i="1"/>
  <c r="AS1120" i="1" s="1"/>
  <c r="AR1120" i="1"/>
  <c r="AQ1120" i="1" s="1"/>
  <c r="AT1119" i="1"/>
  <c r="AS1119" i="1" s="1"/>
  <c r="AR1119" i="1"/>
  <c r="AQ1119" i="1" s="1"/>
  <c r="AT1118" i="1"/>
  <c r="AS1118" i="1" s="1"/>
  <c r="AR1118" i="1"/>
  <c r="AQ1118" i="1" s="1"/>
  <c r="AT1117" i="1"/>
  <c r="AS1117" i="1" s="1"/>
  <c r="AR1117" i="1"/>
  <c r="AQ1117" i="1" s="1"/>
  <c r="AT1116" i="1"/>
  <c r="AS1116" i="1" s="1"/>
  <c r="AR1116" i="1"/>
  <c r="AQ1116" i="1" s="1"/>
  <c r="AT1115" i="1"/>
  <c r="AS1115" i="1" s="1"/>
  <c r="AR1115" i="1"/>
  <c r="AQ1115" i="1" s="1"/>
  <c r="AT1114" i="1"/>
  <c r="AS1114" i="1" s="1"/>
  <c r="AR1114" i="1"/>
  <c r="AQ1114" i="1" s="1"/>
  <c r="AT1113" i="1"/>
  <c r="AS1113" i="1" s="1"/>
  <c r="AR1113" i="1"/>
  <c r="AQ1113" i="1" s="1"/>
  <c r="AT1112" i="1"/>
  <c r="AS1112" i="1" s="1"/>
  <c r="AR1112" i="1"/>
  <c r="AQ1112" i="1" s="1"/>
  <c r="AT1111" i="1"/>
  <c r="AS1111" i="1" s="1"/>
  <c r="AR1111" i="1"/>
  <c r="AQ1111" i="1" s="1"/>
  <c r="AT1110" i="1"/>
  <c r="AS1110" i="1" s="1"/>
  <c r="AR1110" i="1"/>
  <c r="AQ1110" i="1" s="1"/>
  <c r="AT1109" i="1"/>
  <c r="AS1109" i="1" s="1"/>
  <c r="AR1109" i="1"/>
  <c r="AQ1109" i="1" s="1"/>
  <c r="AT1108" i="1"/>
  <c r="AS1108" i="1" s="1"/>
  <c r="AR1108" i="1"/>
  <c r="AQ1108" i="1" s="1"/>
  <c r="AT1107" i="1"/>
  <c r="AS1107" i="1" s="1"/>
  <c r="AR1107" i="1"/>
  <c r="AQ1107" i="1" s="1"/>
  <c r="AT1106" i="1"/>
  <c r="AS1106" i="1" s="1"/>
  <c r="AR1106" i="1"/>
  <c r="AQ1106" i="1" s="1"/>
  <c r="AT1105" i="1"/>
  <c r="AS1105" i="1" s="1"/>
  <c r="AR1105" i="1"/>
  <c r="AQ1105" i="1" s="1"/>
  <c r="AT1104" i="1"/>
  <c r="AS1104" i="1" s="1"/>
  <c r="AR1104" i="1"/>
  <c r="AQ1104" i="1" s="1"/>
  <c r="AT1103" i="1"/>
  <c r="AS1103" i="1" s="1"/>
  <c r="AR1103" i="1"/>
  <c r="AQ1103" i="1" s="1"/>
  <c r="AT1102" i="1"/>
  <c r="AS1102" i="1" s="1"/>
  <c r="AR1102" i="1"/>
  <c r="AQ1102" i="1" s="1"/>
  <c r="AT1101" i="1"/>
  <c r="AS1101" i="1" s="1"/>
  <c r="AR1101" i="1"/>
  <c r="AQ1101" i="1" s="1"/>
  <c r="AT1100" i="1"/>
  <c r="AS1100" i="1" s="1"/>
  <c r="AR1100" i="1"/>
  <c r="AQ1100" i="1" s="1"/>
  <c r="AT1099" i="1"/>
  <c r="AS1099" i="1" s="1"/>
  <c r="AR1099" i="1"/>
  <c r="AQ1099" i="1" s="1"/>
  <c r="AT1098" i="1"/>
  <c r="AS1098" i="1" s="1"/>
  <c r="AR1098" i="1"/>
  <c r="AQ1098" i="1" s="1"/>
  <c r="AT1097" i="1"/>
  <c r="AS1097" i="1" s="1"/>
  <c r="AR1097" i="1"/>
  <c r="AQ1097" i="1" s="1"/>
  <c r="AT1096" i="1"/>
  <c r="AS1096" i="1" s="1"/>
  <c r="AR1096" i="1"/>
  <c r="AQ1096" i="1" s="1"/>
  <c r="AT1095" i="1"/>
  <c r="AS1095" i="1" s="1"/>
  <c r="AR1095" i="1"/>
  <c r="AQ1095" i="1" s="1"/>
  <c r="AT1094" i="1"/>
  <c r="AS1094" i="1" s="1"/>
  <c r="AR1094" i="1"/>
  <c r="AQ1094" i="1" s="1"/>
  <c r="AT1093" i="1"/>
  <c r="AS1093" i="1" s="1"/>
  <c r="AR1093" i="1"/>
  <c r="AQ1093" i="1" s="1"/>
  <c r="AT1092" i="1"/>
  <c r="AS1092" i="1" s="1"/>
  <c r="AR1092" i="1"/>
  <c r="AQ1092" i="1" s="1"/>
  <c r="AT1091" i="1"/>
  <c r="AS1091" i="1" s="1"/>
  <c r="AR1091" i="1"/>
  <c r="AQ1091" i="1" s="1"/>
  <c r="AT1090" i="1"/>
  <c r="AS1090" i="1" s="1"/>
  <c r="AR1090" i="1"/>
  <c r="AQ1090" i="1" s="1"/>
  <c r="AT1089" i="1"/>
  <c r="AS1089" i="1" s="1"/>
  <c r="AR1089" i="1"/>
  <c r="AQ1089" i="1" s="1"/>
  <c r="AT1088" i="1"/>
  <c r="AS1088" i="1" s="1"/>
  <c r="AR1088" i="1"/>
  <c r="AQ1088" i="1" s="1"/>
  <c r="AT1087" i="1"/>
  <c r="AS1087" i="1" s="1"/>
  <c r="AR1087" i="1"/>
  <c r="AQ1087" i="1" s="1"/>
  <c r="AT1086" i="1"/>
  <c r="AS1086" i="1" s="1"/>
  <c r="AR1086" i="1"/>
  <c r="AQ1086" i="1" s="1"/>
  <c r="AT1085" i="1"/>
  <c r="AS1085" i="1" s="1"/>
  <c r="AR1085" i="1"/>
  <c r="AQ1085" i="1" s="1"/>
  <c r="AT1084" i="1"/>
  <c r="AS1084" i="1" s="1"/>
  <c r="AR1084" i="1"/>
  <c r="AQ1084" i="1" s="1"/>
  <c r="AT1083" i="1"/>
  <c r="AS1083" i="1" s="1"/>
  <c r="AR1083" i="1"/>
  <c r="AQ1083" i="1" s="1"/>
  <c r="AT1082" i="1"/>
  <c r="AS1082" i="1" s="1"/>
  <c r="AR1082" i="1"/>
  <c r="AQ1082" i="1" s="1"/>
  <c r="AT1081" i="1"/>
  <c r="AS1081" i="1" s="1"/>
  <c r="AR1081" i="1"/>
  <c r="AQ1081" i="1" s="1"/>
  <c r="AT1080" i="1"/>
  <c r="AS1080" i="1" s="1"/>
  <c r="AR1080" i="1"/>
  <c r="AQ1080" i="1" s="1"/>
  <c r="AT1079" i="1"/>
  <c r="AS1079" i="1" s="1"/>
  <c r="AR1079" i="1"/>
  <c r="AQ1079" i="1" s="1"/>
  <c r="AT1078" i="1"/>
  <c r="AS1078" i="1" s="1"/>
  <c r="AR1078" i="1"/>
  <c r="AQ1078" i="1" s="1"/>
  <c r="AT1077" i="1"/>
  <c r="AS1077" i="1" s="1"/>
  <c r="AR1077" i="1"/>
  <c r="AQ1077" i="1" s="1"/>
  <c r="AT1076" i="1"/>
  <c r="AS1076" i="1" s="1"/>
  <c r="AR1076" i="1"/>
  <c r="AQ1076" i="1" s="1"/>
  <c r="AT1075" i="1"/>
  <c r="AS1075" i="1" s="1"/>
  <c r="AR1075" i="1"/>
  <c r="AQ1075" i="1" s="1"/>
  <c r="AT1074" i="1"/>
  <c r="AS1074" i="1" s="1"/>
  <c r="AR1074" i="1"/>
  <c r="AQ1074" i="1" s="1"/>
  <c r="AT1073" i="1"/>
  <c r="AS1073" i="1" s="1"/>
  <c r="AR1073" i="1"/>
  <c r="AQ1073" i="1" s="1"/>
  <c r="AT1072" i="1"/>
  <c r="AS1072" i="1" s="1"/>
  <c r="AR1072" i="1"/>
  <c r="AQ1072" i="1" s="1"/>
  <c r="AT1071" i="1"/>
  <c r="AS1071" i="1" s="1"/>
  <c r="AR1071" i="1"/>
  <c r="AQ1071" i="1" s="1"/>
  <c r="AT1070" i="1"/>
  <c r="AS1070" i="1" s="1"/>
  <c r="AR1070" i="1"/>
  <c r="AQ1070" i="1" s="1"/>
  <c r="AT1069" i="1"/>
  <c r="AS1069" i="1" s="1"/>
  <c r="AR1069" i="1"/>
  <c r="AQ1069" i="1" s="1"/>
  <c r="AT1068" i="1"/>
  <c r="AS1068" i="1" s="1"/>
  <c r="AR1068" i="1"/>
  <c r="AQ1068" i="1" s="1"/>
  <c r="AT1067" i="1"/>
  <c r="AS1067" i="1" s="1"/>
  <c r="AR1067" i="1"/>
  <c r="AQ1067" i="1" s="1"/>
  <c r="AT1066" i="1"/>
  <c r="AS1066" i="1" s="1"/>
  <c r="AR1066" i="1"/>
  <c r="AQ1066" i="1" s="1"/>
  <c r="AT1065" i="1"/>
  <c r="AS1065" i="1" s="1"/>
  <c r="AR1065" i="1"/>
  <c r="AQ1065" i="1" s="1"/>
  <c r="AT1064" i="1"/>
  <c r="AS1064" i="1" s="1"/>
  <c r="AR1064" i="1"/>
  <c r="AQ1064" i="1" s="1"/>
  <c r="AT1063" i="1"/>
  <c r="AS1063" i="1" s="1"/>
  <c r="AR1063" i="1"/>
  <c r="AQ1063" i="1" s="1"/>
  <c r="AT1062" i="1"/>
  <c r="AS1062" i="1" s="1"/>
  <c r="AR1062" i="1"/>
  <c r="AQ1062" i="1" s="1"/>
  <c r="AT1061" i="1"/>
  <c r="AS1061" i="1" s="1"/>
  <c r="AR1061" i="1"/>
  <c r="AQ1061" i="1" s="1"/>
  <c r="AT1060" i="1"/>
  <c r="AS1060" i="1" s="1"/>
  <c r="AR1060" i="1"/>
  <c r="AQ1060" i="1" s="1"/>
  <c r="AT1059" i="1"/>
  <c r="AS1059" i="1" s="1"/>
  <c r="AR1059" i="1"/>
  <c r="AQ1059" i="1" s="1"/>
  <c r="AT1058" i="1"/>
  <c r="AS1058" i="1" s="1"/>
  <c r="AR1058" i="1"/>
  <c r="AQ1058" i="1" s="1"/>
  <c r="AT1057" i="1"/>
  <c r="AS1057" i="1" s="1"/>
  <c r="AR1057" i="1"/>
  <c r="AQ1057" i="1" s="1"/>
  <c r="AT1056" i="1"/>
  <c r="AS1056" i="1" s="1"/>
  <c r="AR1056" i="1"/>
  <c r="AQ1056" i="1" s="1"/>
  <c r="AT1055" i="1"/>
  <c r="AS1055" i="1" s="1"/>
  <c r="AR1055" i="1"/>
  <c r="AQ1055" i="1" s="1"/>
  <c r="AT1054" i="1"/>
  <c r="AS1054" i="1" s="1"/>
  <c r="AR1054" i="1"/>
  <c r="AQ1054" i="1" s="1"/>
  <c r="AT1053" i="1"/>
  <c r="AS1053" i="1" s="1"/>
  <c r="AR1053" i="1"/>
  <c r="AQ1053" i="1" s="1"/>
  <c r="AT1052" i="1"/>
  <c r="AS1052" i="1" s="1"/>
  <c r="AR1052" i="1"/>
  <c r="AQ1052" i="1" s="1"/>
  <c r="AT1051" i="1"/>
  <c r="AS1051" i="1" s="1"/>
  <c r="AR1051" i="1"/>
  <c r="AQ1051" i="1" s="1"/>
  <c r="AT1050" i="1"/>
  <c r="AS1050" i="1" s="1"/>
  <c r="AR1050" i="1"/>
  <c r="AQ1050" i="1" s="1"/>
  <c r="AT1049" i="1"/>
  <c r="AS1049" i="1" s="1"/>
  <c r="AR1049" i="1"/>
  <c r="AQ1049" i="1" s="1"/>
  <c r="AT1048" i="1"/>
  <c r="AS1048" i="1" s="1"/>
  <c r="AR1048" i="1"/>
  <c r="AQ1048" i="1" s="1"/>
  <c r="AT1047" i="1"/>
  <c r="AS1047" i="1" s="1"/>
  <c r="AR1047" i="1"/>
  <c r="AQ1047" i="1" s="1"/>
  <c r="AT1046" i="1"/>
  <c r="AS1046" i="1" s="1"/>
  <c r="AR1046" i="1"/>
  <c r="AQ1046" i="1" s="1"/>
  <c r="AT1045" i="1"/>
  <c r="AS1045" i="1" s="1"/>
  <c r="AR1045" i="1"/>
  <c r="AQ1045" i="1" s="1"/>
  <c r="AT1044" i="1"/>
  <c r="AS1044" i="1" s="1"/>
  <c r="AR1044" i="1"/>
  <c r="AQ1044" i="1" s="1"/>
  <c r="AT1043" i="1"/>
  <c r="AS1043" i="1" s="1"/>
  <c r="AR1043" i="1"/>
  <c r="AQ1043" i="1" s="1"/>
  <c r="AT1042" i="1"/>
  <c r="AS1042" i="1" s="1"/>
  <c r="AR1042" i="1"/>
  <c r="AQ1042" i="1" s="1"/>
  <c r="AT1041" i="1"/>
  <c r="AS1041" i="1" s="1"/>
  <c r="AR1041" i="1"/>
  <c r="AQ1041" i="1" s="1"/>
  <c r="AT1040" i="1"/>
  <c r="AS1040" i="1" s="1"/>
  <c r="AR1040" i="1"/>
  <c r="AQ1040" i="1" s="1"/>
  <c r="AT1039" i="1"/>
  <c r="AS1039" i="1" s="1"/>
  <c r="AR1039" i="1"/>
  <c r="AQ1039" i="1" s="1"/>
  <c r="AT1038" i="1"/>
  <c r="AS1038" i="1" s="1"/>
  <c r="AR1038" i="1"/>
  <c r="AQ1038" i="1" s="1"/>
  <c r="AT1037" i="1"/>
  <c r="AS1037" i="1" s="1"/>
  <c r="AR1037" i="1"/>
  <c r="AQ1037" i="1" s="1"/>
  <c r="AT1036" i="1"/>
  <c r="AS1036" i="1" s="1"/>
  <c r="AR1036" i="1"/>
  <c r="AQ1036" i="1" s="1"/>
  <c r="AT1035" i="1"/>
  <c r="AS1035" i="1" s="1"/>
  <c r="AR1035" i="1"/>
  <c r="AQ1035" i="1" s="1"/>
  <c r="AT1034" i="1"/>
  <c r="AS1034" i="1" s="1"/>
  <c r="AR1034" i="1"/>
  <c r="AQ1034" i="1" s="1"/>
  <c r="AT1033" i="1"/>
  <c r="AS1033" i="1" s="1"/>
  <c r="AR1033" i="1"/>
  <c r="AQ1033" i="1" s="1"/>
  <c r="AT1032" i="1"/>
  <c r="AS1032" i="1" s="1"/>
  <c r="AR1032" i="1"/>
  <c r="AQ1032" i="1" s="1"/>
  <c r="AT1031" i="1"/>
  <c r="AS1031" i="1" s="1"/>
  <c r="AR1031" i="1"/>
  <c r="AQ1031" i="1" s="1"/>
  <c r="AT1030" i="1"/>
  <c r="AS1030" i="1" s="1"/>
  <c r="AR1030" i="1"/>
  <c r="AQ1030" i="1" s="1"/>
  <c r="AT1029" i="1"/>
  <c r="AS1029" i="1" s="1"/>
  <c r="AR1029" i="1"/>
  <c r="AQ1029" i="1" s="1"/>
  <c r="AT1028" i="1"/>
  <c r="AS1028" i="1" s="1"/>
  <c r="AR1028" i="1"/>
  <c r="AQ1028" i="1" s="1"/>
  <c r="AT1027" i="1"/>
  <c r="AS1027" i="1" s="1"/>
  <c r="AR1027" i="1"/>
  <c r="AQ1027" i="1" s="1"/>
  <c r="AT1026" i="1"/>
  <c r="AS1026" i="1" s="1"/>
  <c r="AR1026" i="1"/>
  <c r="AQ1026" i="1" s="1"/>
  <c r="AT1025" i="1"/>
  <c r="AS1025" i="1" s="1"/>
  <c r="AR1025" i="1"/>
  <c r="AQ1025" i="1" s="1"/>
  <c r="AT1024" i="1"/>
  <c r="AS1024" i="1" s="1"/>
  <c r="AR1024" i="1"/>
  <c r="AQ1024" i="1" s="1"/>
  <c r="AT1023" i="1"/>
  <c r="AS1023" i="1" s="1"/>
  <c r="AR1023" i="1"/>
  <c r="AQ1023" i="1" s="1"/>
  <c r="AT1022" i="1"/>
  <c r="AS1022" i="1" s="1"/>
  <c r="AR1022" i="1"/>
  <c r="AQ1022" i="1" s="1"/>
  <c r="AT1021" i="1"/>
  <c r="AS1021" i="1" s="1"/>
  <c r="AR1021" i="1"/>
  <c r="AQ1021" i="1" s="1"/>
  <c r="AT1020" i="1"/>
  <c r="AS1020" i="1" s="1"/>
  <c r="AR1020" i="1"/>
  <c r="AQ1020" i="1" s="1"/>
  <c r="AT1019" i="1"/>
  <c r="AS1019" i="1" s="1"/>
  <c r="AR1019" i="1"/>
  <c r="AQ1019" i="1" s="1"/>
  <c r="AT1018" i="1"/>
  <c r="AS1018" i="1" s="1"/>
  <c r="AR1018" i="1"/>
  <c r="AQ1018" i="1" s="1"/>
  <c r="AT1017" i="1"/>
  <c r="AS1017" i="1" s="1"/>
  <c r="AR1017" i="1"/>
  <c r="AQ1017" i="1" s="1"/>
  <c r="AT1016" i="1"/>
  <c r="AS1016" i="1" s="1"/>
  <c r="AR1016" i="1"/>
  <c r="AQ1016" i="1" s="1"/>
  <c r="AT1015" i="1"/>
  <c r="AS1015" i="1" s="1"/>
  <c r="AR1015" i="1"/>
  <c r="AQ1015" i="1" s="1"/>
  <c r="AT1014" i="1"/>
  <c r="AS1014" i="1" s="1"/>
  <c r="AR1014" i="1"/>
  <c r="AQ1014" i="1" s="1"/>
  <c r="AT1013" i="1"/>
  <c r="AS1013" i="1" s="1"/>
  <c r="AR1013" i="1"/>
  <c r="AQ1013" i="1" s="1"/>
  <c r="AT1012" i="1"/>
  <c r="AS1012" i="1" s="1"/>
  <c r="AR1012" i="1"/>
  <c r="AQ1012" i="1" s="1"/>
  <c r="AT1011" i="1"/>
  <c r="AS1011" i="1" s="1"/>
  <c r="AR1011" i="1"/>
  <c r="AQ1011" i="1" s="1"/>
  <c r="AT1010" i="1"/>
  <c r="AS1010" i="1" s="1"/>
  <c r="AR1010" i="1"/>
  <c r="AQ1010" i="1" s="1"/>
  <c r="AT1009" i="1"/>
  <c r="AS1009" i="1" s="1"/>
  <c r="AR1009" i="1"/>
  <c r="AQ1009" i="1" s="1"/>
  <c r="AT1008" i="1"/>
  <c r="AS1008" i="1" s="1"/>
  <c r="AR1008" i="1"/>
  <c r="AQ1008" i="1" s="1"/>
  <c r="AT1007" i="1"/>
  <c r="AS1007" i="1" s="1"/>
  <c r="AR1007" i="1"/>
  <c r="AQ1007" i="1" s="1"/>
  <c r="AT1006" i="1"/>
  <c r="AS1006" i="1" s="1"/>
  <c r="AR1006" i="1"/>
  <c r="AQ1006" i="1" s="1"/>
  <c r="AT1005" i="1"/>
  <c r="AS1005" i="1" s="1"/>
  <c r="AR1005" i="1"/>
  <c r="AQ1005" i="1" s="1"/>
  <c r="AT1004" i="1"/>
  <c r="AS1004" i="1" s="1"/>
  <c r="AR1004" i="1"/>
  <c r="AQ1004" i="1" s="1"/>
  <c r="AT1003" i="1"/>
  <c r="AS1003" i="1" s="1"/>
  <c r="AR1003" i="1"/>
  <c r="AQ1003" i="1" s="1"/>
  <c r="AT1002" i="1"/>
  <c r="AS1002" i="1" s="1"/>
  <c r="AR1002" i="1"/>
  <c r="AQ1002" i="1" s="1"/>
  <c r="AT1001" i="1"/>
  <c r="AS1001" i="1" s="1"/>
  <c r="AR1001" i="1"/>
  <c r="AQ1001" i="1" s="1"/>
  <c r="AT1000" i="1"/>
  <c r="AS1000" i="1" s="1"/>
  <c r="AR1000" i="1"/>
  <c r="AQ1000" i="1" s="1"/>
  <c r="AT999" i="1"/>
  <c r="AS999" i="1" s="1"/>
  <c r="AR999" i="1"/>
  <c r="AQ999" i="1" s="1"/>
  <c r="AT998" i="1"/>
  <c r="AS998" i="1" s="1"/>
  <c r="AR998" i="1"/>
  <c r="AQ998" i="1" s="1"/>
  <c r="AT997" i="1"/>
  <c r="AS997" i="1" s="1"/>
  <c r="AR997" i="1"/>
  <c r="AQ997" i="1" s="1"/>
  <c r="AT996" i="1"/>
  <c r="AS996" i="1" s="1"/>
  <c r="AR996" i="1"/>
  <c r="AQ996" i="1" s="1"/>
  <c r="AT995" i="1"/>
  <c r="AS995" i="1" s="1"/>
  <c r="AR995" i="1"/>
  <c r="AQ995" i="1" s="1"/>
  <c r="AT994" i="1"/>
  <c r="AS994" i="1" s="1"/>
  <c r="AR994" i="1"/>
  <c r="AQ994" i="1" s="1"/>
  <c r="AT993" i="1"/>
  <c r="AS993" i="1" s="1"/>
  <c r="AR993" i="1"/>
  <c r="AQ993" i="1" s="1"/>
  <c r="AT992" i="1"/>
  <c r="AS992" i="1" s="1"/>
  <c r="AR992" i="1"/>
  <c r="AQ992" i="1" s="1"/>
  <c r="AT991" i="1"/>
  <c r="AS991" i="1" s="1"/>
  <c r="AR991" i="1"/>
  <c r="AQ991" i="1" s="1"/>
  <c r="AT990" i="1"/>
  <c r="AS990" i="1" s="1"/>
  <c r="AR990" i="1"/>
  <c r="AQ990" i="1" s="1"/>
  <c r="AT989" i="1"/>
  <c r="AS989" i="1" s="1"/>
  <c r="AR989" i="1"/>
  <c r="AQ989" i="1" s="1"/>
  <c r="AT988" i="1"/>
  <c r="AS988" i="1" s="1"/>
  <c r="AR988" i="1"/>
  <c r="AQ988" i="1" s="1"/>
  <c r="AT987" i="1"/>
  <c r="AS987" i="1" s="1"/>
  <c r="AR987" i="1"/>
  <c r="AQ987" i="1" s="1"/>
  <c r="AT986" i="1"/>
  <c r="AS986" i="1" s="1"/>
  <c r="AR986" i="1"/>
  <c r="AQ986" i="1" s="1"/>
  <c r="AT985" i="1"/>
  <c r="AS985" i="1" s="1"/>
  <c r="AR985" i="1"/>
  <c r="AQ985" i="1" s="1"/>
  <c r="AT984" i="1"/>
  <c r="AS984" i="1" s="1"/>
  <c r="AR984" i="1"/>
  <c r="AQ984" i="1" s="1"/>
  <c r="AT983" i="1"/>
  <c r="AS983" i="1" s="1"/>
  <c r="AR983" i="1"/>
  <c r="AQ983" i="1" s="1"/>
  <c r="AT982" i="1"/>
  <c r="AS982" i="1" s="1"/>
  <c r="AR982" i="1"/>
  <c r="AQ982" i="1" s="1"/>
  <c r="AT981" i="1"/>
  <c r="AS981" i="1" s="1"/>
  <c r="AR981" i="1"/>
  <c r="AQ981" i="1" s="1"/>
  <c r="AT980" i="1"/>
  <c r="AS980" i="1" s="1"/>
  <c r="AR980" i="1"/>
  <c r="AQ980" i="1" s="1"/>
  <c r="AT979" i="1"/>
  <c r="AS979" i="1" s="1"/>
  <c r="AR979" i="1"/>
  <c r="AQ979" i="1" s="1"/>
  <c r="AT978" i="1"/>
  <c r="AS978" i="1" s="1"/>
  <c r="AR978" i="1"/>
  <c r="AQ978" i="1" s="1"/>
  <c r="AT977" i="1"/>
  <c r="AS977" i="1" s="1"/>
  <c r="AR977" i="1"/>
  <c r="AQ977" i="1" s="1"/>
  <c r="AT976" i="1"/>
  <c r="AS976" i="1" s="1"/>
  <c r="AR976" i="1"/>
  <c r="AQ976" i="1" s="1"/>
  <c r="AT975" i="1"/>
  <c r="AS975" i="1" s="1"/>
  <c r="AR975" i="1"/>
  <c r="AQ975" i="1" s="1"/>
  <c r="AT974" i="1"/>
  <c r="AS974" i="1" s="1"/>
  <c r="AR974" i="1"/>
  <c r="AQ974" i="1" s="1"/>
  <c r="AT973" i="1"/>
  <c r="AS973" i="1" s="1"/>
  <c r="AR973" i="1"/>
  <c r="AQ973" i="1" s="1"/>
  <c r="AT972" i="1"/>
  <c r="AS972" i="1" s="1"/>
  <c r="AR972" i="1"/>
  <c r="AQ972" i="1" s="1"/>
  <c r="AT971" i="1"/>
  <c r="AS971" i="1" s="1"/>
  <c r="AR971" i="1"/>
  <c r="AQ971" i="1" s="1"/>
  <c r="AT970" i="1"/>
  <c r="AS970" i="1" s="1"/>
  <c r="AR970" i="1"/>
  <c r="AQ970" i="1" s="1"/>
  <c r="AT969" i="1"/>
  <c r="AS969" i="1" s="1"/>
  <c r="AR969" i="1"/>
  <c r="AQ969" i="1" s="1"/>
  <c r="AT968" i="1"/>
  <c r="AS968" i="1" s="1"/>
  <c r="AR968" i="1"/>
  <c r="AQ968" i="1" s="1"/>
  <c r="AT967" i="1"/>
  <c r="AS967" i="1" s="1"/>
  <c r="AR967" i="1"/>
  <c r="AQ967" i="1" s="1"/>
  <c r="AT966" i="1"/>
  <c r="AS966" i="1" s="1"/>
  <c r="AR966" i="1"/>
  <c r="AQ966" i="1" s="1"/>
  <c r="AT965" i="1"/>
  <c r="AS965" i="1" s="1"/>
  <c r="AR965" i="1"/>
  <c r="AQ965" i="1" s="1"/>
  <c r="AT964" i="1"/>
  <c r="AS964" i="1" s="1"/>
  <c r="AR964" i="1"/>
  <c r="AQ964" i="1" s="1"/>
  <c r="AT963" i="1"/>
  <c r="AS963" i="1" s="1"/>
  <c r="AR963" i="1"/>
  <c r="AQ963" i="1" s="1"/>
  <c r="AT962" i="1"/>
  <c r="AS962" i="1" s="1"/>
  <c r="AR962" i="1"/>
  <c r="AQ962" i="1" s="1"/>
  <c r="AT961" i="1"/>
  <c r="AS961" i="1" s="1"/>
  <c r="AR961" i="1"/>
  <c r="AQ961" i="1" s="1"/>
  <c r="AT960" i="1"/>
  <c r="AS960" i="1" s="1"/>
  <c r="AR960" i="1"/>
  <c r="AQ960" i="1" s="1"/>
  <c r="AT959" i="1"/>
  <c r="AS959" i="1" s="1"/>
  <c r="AR959" i="1"/>
  <c r="AQ959" i="1" s="1"/>
  <c r="AT958" i="1"/>
  <c r="AS958" i="1" s="1"/>
  <c r="AR958" i="1"/>
  <c r="AQ958" i="1" s="1"/>
  <c r="AT957" i="1"/>
  <c r="AS957" i="1" s="1"/>
  <c r="AR957" i="1"/>
  <c r="AQ957" i="1" s="1"/>
  <c r="AT956" i="1"/>
  <c r="AS956" i="1" s="1"/>
  <c r="AR956" i="1"/>
  <c r="AQ956" i="1" s="1"/>
  <c r="AT955" i="1"/>
  <c r="AS955" i="1" s="1"/>
  <c r="AR955" i="1"/>
  <c r="AQ955" i="1" s="1"/>
  <c r="AT954" i="1"/>
  <c r="AS954" i="1" s="1"/>
  <c r="AR954" i="1"/>
  <c r="AQ954" i="1" s="1"/>
  <c r="AT953" i="1"/>
  <c r="AS953" i="1" s="1"/>
  <c r="AR953" i="1"/>
  <c r="AQ953" i="1" s="1"/>
  <c r="AT952" i="1"/>
  <c r="AS952" i="1" s="1"/>
  <c r="AR952" i="1"/>
  <c r="AQ952" i="1" s="1"/>
  <c r="AT951" i="1"/>
  <c r="AS951" i="1" s="1"/>
  <c r="AR951" i="1"/>
  <c r="AQ951" i="1" s="1"/>
  <c r="AT950" i="1"/>
  <c r="AS950" i="1" s="1"/>
  <c r="AR950" i="1"/>
  <c r="AQ950" i="1" s="1"/>
  <c r="AT949" i="1"/>
  <c r="AS949" i="1" s="1"/>
  <c r="AR949" i="1"/>
  <c r="AQ949" i="1" s="1"/>
  <c r="AT948" i="1"/>
  <c r="AS948" i="1" s="1"/>
  <c r="AR948" i="1"/>
  <c r="AQ948" i="1" s="1"/>
  <c r="AT947" i="1"/>
  <c r="AS947" i="1" s="1"/>
  <c r="AR947" i="1"/>
  <c r="AQ947" i="1" s="1"/>
  <c r="AT946" i="1"/>
  <c r="AS946" i="1" s="1"/>
  <c r="AR946" i="1"/>
  <c r="AQ946" i="1" s="1"/>
  <c r="AT945" i="1"/>
  <c r="AS945" i="1" s="1"/>
  <c r="AR945" i="1"/>
  <c r="AQ945" i="1" s="1"/>
  <c r="AT944" i="1"/>
  <c r="AS944" i="1" s="1"/>
  <c r="AR944" i="1"/>
  <c r="AQ944" i="1" s="1"/>
  <c r="AT943" i="1"/>
  <c r="AS943" i="1" s="1"/>
  <c r="AR943" i="1"/>
  <c r="AQ943" i="1" s="1"/>
  <c r="AT942" i="1"/>
  <c r="AS942" i="1" s="1"/>
  <c r="AR942" i="1"/>
  <c r="AQ942" i="1" s="1"/>
  <c r="AT941" i="1"/>
  <c r="AS941" i="1" s="1"/>
  <c r="AR941" i="1"/>
  <c r="AQ941" i="1" s="1"/>
  <c r="AT940" i="1"/>
  <c r="AS940" i="1" s="1"/>
  <c r="AR940" i="1"/>
  <c r="AQ940" i="1" s="1"/>
  <c r="AT939" i="1"/>
  <c r="AS939" i="1" s="1"/>
  <c r="AR939" i="1"/>
  <c r="AQ939" i="1" s="1"/>
  <c r="AT938" i="1"/>
  <c r="AS938" i="1" s="1"/>
  <c r="AR938" i="1"/>
  <c r="AQ938" i="1" s="1"/>
  <c r="AT937" i="1"/>
  <c r="AS937" i="1" s="1"/>
  <c r="AR937" i="1"/>
  <c r="AQ937" i="1" s="1"/>
  <c r="AT936" i="1"/>
  <c r="AS936" i="1" s="1"/>
  <c r="AR936" i="1"/>
  <c r="AQ936" i="1" s="1"/>
  <c r="AT935" i="1"/>
  <c r="AS935" i="1" s="1"/>
  <c r="AR935" i="1"/>
  <c r="AQ935" i="1" s="1"/>
  <c r="AT934" i="1"/>
  <c r="AS934" i="1" s="1"/>
  <c r="AR934" i="1"/>
  <c r="AQ934" i="1" s="1"/>
  <c r="AT933" i="1"/>
  <c r="AS933" i="1" s="1"/>
  <c r="AR933" i="1"/>
  <c r="AQ933" i="1" s="1"/>
  <c r="AT932" i="1"/>
  <c r="AS932" i="1" s="1"/>
  <c r="AR932" i="1"/>
  <c r="AQ932" i="1" s="1"/>
  <c r="AT931" i="1"/>
  <c r="AS931" i="1" s="1"/>
  <c r="AR931" i="1"/>
  <c r="AQ931" i="1" s="1"/>
  <c r="AT930" i="1"/>
  <c r="AS930" i="1" s="1"/>
  <c r="AR930" i="1"/>
  <c r="AQ930" i="1" s="1"/>
  <c r="AT929" i="1"/>
  <c r="AS929" i="1" s="1"/>
  <c r="AR929" i="1"/>
  <c r="AQ929" i="1" s="1"/>
  <c r="AT928" i="1"/>
  <c r="AS928" i="1" s="1"/>
  <c r="AR928" i="1"/>
  <c r="AQ928" i="1" s="1"/>
  <c r="AT927" i="1"/>
  <c r="AS927" i="1" s="1"/>
  <c r="AR927" i="1"/>
  <c r="AQ927" i="1" s="1"/>
  <c r="AT926" i="1"/>
  <c r="AS926" i="1" s="1"/>
  <c r="AR926" i="1"/>
  <c r="AQ926" i="1" s="1"/>
  <c r="AT925" i="1"/>
  <c r="AS925" i="1" s="1"/>
  <c r="AR925" i="1"/>
  <c r="AQ925" i="1" s="1"/>
  <c r="AT924" i="1"/>
  <c r="AS924" i="1" s="1"/>
  <c r="AR924" i="1"/>
  <c r="AQ924" i="1" s="1"/>
  <c r="AT923" i="1"/>
  <c r="AS923" i="1" s="1"/>
  <c r="AR923" i="1"/>
  <c r="AQ923" i="1" s="1"/>
  <c r="AT922" i="1"/>
  <c r="AS922" i="1" s="1"/>
  <c r="AR922" i="1"/>
  <c r="AQ922" i="1" s="1"/>
  <c r="AT921" i="1"/>
  <c r="AS921" i="1" s="1"/>
  <c r="AR921" i="1"/>
  <c r="AQ921" i="1" s="1"/>
  <c r="AT920" i="1"/>
  <c r="AS920" i="1" s="1"/>
  <c r="AR920" i="1"/>
  <c r="AQ920" i="1" s="1"/>
  <c r="AT919" i="1"/>
  <c r="AS919" i="1" s="1"/>
  <c r="AR919" i="1"/>
  <c r="AQ919" i="1" s="1"/>
  <c r="AT918" i="1"/>
  <c r="AS918" i="1" s="1"/>
  <c r="AR918" i="1"/>
  <c r="AQ918" i="1" s="1"/>
  <c r="AT917" i="1"/>
  <c r="AS917" i="1" s="1"/>
  <c r="AR917" i="1"/>
  <c r="AQ917" i="1" s="1"/>
  <c r="AT916" i="1"/>
  <c r="AS916" i="1" s="1"/>
  <c r="AR916" i="1"/>
  <c r="AQ916" i="1" s="1"/>
  <c r="AT915" i="1"/>
  <c r="AS915" i="1" s="1"/>
  <c r="AR915" i="1"/>
  <c r="AQ915" i="1" s="1"/>
  <c r="AT914" i="1"/>
  <c r="AS914" i="1" s="1"/>
  <c r="AR914" i="1"/>
  <c r="AQ914" i="1" s="1"/>
  <c r="AT913" i="1"/>
  <c r="AS913" i="1" s="1"/>
  <c r="AR913" i="1"/>
  <c r="AQ913" i="1" s="1"/>
  <c r="AT912" i="1"/>
  <c r="AS912" i="1" s="1"/>
  <c r="AR912" i="1"/>
  <c r="AQ912" i="1" s="1"/>
  <c r="AT911" i="1"/>
  <c r="AS911" i="1" s="1"/>
  <c r="AR911" i="1"/>
  <c r="AQ911" i="1" s="1"/>
  <c r="AT910" i="1"/>
  <c r="AS910" i="1" s="1"/>
  <c r="AR910" i="1"/>
  <c r="AQ910" i="1" s="1"/>
  <c r="AT909" i="1"/>
  <c r="AS909" i="1" s="1"/>
  <c r="AR909" i="1"/>
  <c r="AQ909" i="1" s="1"/>
  <c r="AT908" i="1"/>
  <c r="AS908" i="1" s="1"/>
  <c r="AR908" i="1"/>
  <c r="AQ908" i="1" s="1"/>
  <c r="AT907" i="1"/>
  <c r="AS907" i="1" s="1"/>
  <c r="AR907" i="1"/>
  <c r="AQ907" i="1" s="1"/>
  <c r="AT906" i="1"/>
  <c r="AS906" i="1" s="1"/>
  <c r="AR906" i="1"/>
  <c r="AQ906" i="1" s="1"/>
  <c r="AT905" i="1"/>
  <c r="AS905" i="1" s="1"/>
  <c r="AR905" i="1"/>
  <c r="AQ905" i="1" s="1"/>
  <c r="AT904" i="1"/>
  <c r="AS904" i="1" s="1"/>
  <c r="AR904" i="1"/>
  <c r="AQ904" i="1" s="1"/>
  <c r="AT903" i="1"/>
  <c r="AS903" i="1" s="1"/>
  <c r="AR903" i="1"/>
  <c r="AQ903" i="1" s="1"/>
  <c r="AT902" i="1"/>
  <c r="AS902" i="1" s="1"/>
  <c r="AR902" i="1"/>
  <c r="AQ902" i="1" s="1"/>
  <c r="AT901" i="1"/>
  <c r="AS901" i="1" s="1"/>
  <c r="AR901" i="1"/>
  <c r="AQ901" i="1" s="1"/>
  <c r="AT900" i="1"/>
  <c r="AS900" i="1" s="1"/>
  <c r="AR900" i="1"/>
  <c r="AQ900" i="1" s="1"/>
  <c r="AT899" i="1"/>
  <c r="AS899" i="1" s="1"/>
  <c r="AR899" i="1"/>
  <c r="AQ899" i="1" s="1"/>
  <c r="AT898" i="1"/>
  <c r="AS898" i="1" s="1"/>
  <c r="AR898" i="1"/>
  <c r="AQ898" i="1" s="1"/>
  <c r="AT897" i="1"/>
  <c r="AS897" i="1" s="1"/>
  <c r="AR897" i="1"/>
  <c r="AQ897" i="1" s="1"/>
  <c r="AT896" i="1"/>
  <c r="AS896" i="1" s="1"/>
  <c r="AR896" i="1"/>
  <c r="AQ896" i="1" s="1"/>
  <c r="AT895" i="1"/>
  <c r="AS895" i="1" s="1"/>
  <c r="AR895" i="1"/>
  <c r="AQ895" i="1" s="1"/>
  <c r="AT894" i="1"/>
  <c r="AS894" i="1" s="1"/>
  <c r="AR894" i="1"/>
  <c r="AQ894" i="1" s="1"/>
  <c r="AT893" i="1"/>
  <c r="AS893" i="1" s="1"/>
  <c r="AR893" i="1"/>
  <c r="AQ893" i="1" s="1"/>
  <c r="AT892" i="1"/>
  <c r="AS892" i="1" s="1"/>
  <c r="AR892" i="1"/>
  <c r="AQ892" i="1" s="1"/>
  <c r="AT891" i="1"/>
  <c r="AS891" i="1" s="1"/>
  <c r="AR891" i="1"/>
  <c r="AQ891" i="1" s="1"/>
  <c r="AT890" i="1"/>
  <c r="AS890" i="1" s="1"/>
  <c r="AR890" i="1"/>
  <c r="AQ890" i="1" s="1"/>
  <c r="AT889" i="1"/>
  <c r="AS889" i="1" s="1"/>
  <c r="AR889" i="1"/>
  <c r="AQ889" i="1" s="1"/>
  <c r="AT888" i="1"/>
  <c r="AS888" i="1" s="1"/>
  <c r="AR888" i="1"/>
  <c r="AQ888" i="1" s="1"/>
  <c r="AT887" i="1"/>
  <c r="AS887" i="1" s="1"/>
  <c r="AR887" i="1"/>
  <c r="AQ887" i="1" s="1"/>
  <c r="AT886" i="1"/>
  <c r="AS886" i="1" s="1"/>
  <c r="AR886" i="1"/>
  <c r="AQ886" i="1" s="1"/>
  <c r="AT885" i="1"/>
  <c r="AS885" i="1" s="1"/>
  <c r="AR885" i="1"/>
  <c r="AQ885" i="1" s="1"/>
  <c r="AT884" i="1"/>
  <c r="AS884" i="1" s="1"/>
  <c r="AR884" i="1"/>
  <c r="AQ884" i="1" s="1"/>
  <c r="AT883" i="1"/>
  <c r="AS883" i="1" s="1"/>
  <c r="AR883" i="1"/>
  <c r="AQ883" i="1" s="1"/>
  <c r="AT882" i="1"/>
  <c r="AS882" i="1" s="1"/>
  <c r="AR882" i="1"/>
  <c r="AQ882" i="1" s="1"/>
  <c r="AT881" i="1"/>
  <c r="AS881" i="1" s="1"/>
  <c r="AR881" i="1"/>
  <c r="AQ881" i="1" s="1"/>
  <c r="AT880" i="1"/>
  <c r="AS880" i="1" s="1"/>
  <c r="AR880" i="1"/>
  <c r="AQ880" i="1" s="1"/>
  <c r="AT879" i="1"/>
  <c r="AS879" i="1" s="1"/>
  <c r="AR879" i="1"/>
  <c r="AQ879" i="1" s="1"/>
  <c r="AT878" i="1"/>
  <c r="AS878" i="1" s="1"/>
  <c r="AR878" i="1"/>
  <c r="AQ878" i="1" s="1"/>
  <c r="AT877" i="1"/>
  <c r="AS877" i="1" s="1"/>
  <c r="AR877" i="1"/>
  <c r="AQ877" i="1" s="1"/>
  <c r="AT876" i="1"/>
  <c r="AS876" i="1" s="1"/>
  <c r="AR876" i="1"/>
  <c r="AQ876" i="1" s="1"/>
  <c r="AT875" i="1"/>
  <c r="AS875" i="1" s="1"/>
  <c r="AR875" i="1"/>
  <c r="AQ875" i="1" s="1"/>
  <c r="AT874" i="1"/>
  <c r="AS874" i="1" s="1"/>
  <c r="AR874" i="1"/>
  <c r="AQ874" i="1" s="1"/>
  <c r="AT873" i="1"/>
  <c r="AS873" i="1" s="1"/>
  <c r="AR873" i="1"/>
  <c r="AQ873" i="1" s="1"/>
  <c r="AT872" i="1"/>
  <c r="AS872" i="1" s="1"/>
  <c r="AR872" i="1"/>
  <c r="AQ872" i="1" s="1"/>
  <c r="AT871" i="1"/>
  <c r="AS871" i="1" s="1"/>
  <c r="AR871" i="1"/>
  <c r="AQ871" i="1" s="1"/>
  <c r="AT870" i="1"/>
  <c r="AS870" i="1" s="1"/>
  <c r="AR870" i="1"/>
  <c r="AQ870" i="1" s="1"/>
  <c r="AT869" i="1"/>
  <c r="AS869" i="1" s="1"/>
  <c r="AR869" i="1"/>
  <c r="AQ869" i="1" s="1"/>
  <c r="AT868" i="1"/>
  <c r="AS868" i="1" s="1"/>
  <c r="AR868" i="1"/>
  <c r="AQ868" i="1" s="1"/>
  <c r="AT867" i="1"/>
  <c r="AS867" i="1" s="1"/>
  <c r="AR867" i="1"/>
  <c r="AQ867" i="1" s="1"/>
  <c r="AT866" i="1"/>
  <c r="AS866" i="1" s="1"/>
  <c r="AR866" i="1"/>
  <c r="AQ866" i="1" s="1"/>
  <c r="AT865" i="1"/>
  <c r="AS865" i="1" s="1"/>
  <c r="AR865" i="1"/>
  <c r="AQ865" i="1" s="1"/>
  <c r="AT864" i="1"/>
  <c r="AS864" i="1" s="1"/>
  <c r="AR864" i="1"/>
  <c r="AQ864" i="1" s="1"/>
  <c r="AT863" i="1"/>
  <c r="AS863" i="1" s="1"/>
  <c r="AR863" i="1"/>
  <c r="AQ863" i="1" s="1"/>
  <c r="AT862" i="1"/>
  <c r="AS862" i="1" s="1"/>
  <c r="AR862" i="1"/>
  <c r="AQ862" i="1" s="1"/>
  <c r="AT861" i="1"/>
  <c r="AS861" i="1" s="1"/>
  <c r="AR861" i="1"/>
  <c r="AQ861" i="1" s="1"/>
  <c r="AT860" i="1"/>
  <c r="AS860" i="1" s="1"/>
  <c r="AR860" i="1"/>
  <c r="AQ860" i="1" s="1"/>
  <c r="AT859" i="1"/>
  <c r="AS859" i="1" s="1"/>
  <c r="AR859" i="1"/>
  <c r="AQ859" i="1" s="1"/>
  <c r="AT858" i="1"/>
  <c r="AS858" i="1" s="1"/>
  <c r="AR858" i="1"/>
  <c r="AQ858" i="1" s="1"/>
  <c r="AT857" i="1"/>
  <c r="AS857" i="1" s="1"/>
  <c r="AR857" i="1"/>
  <c r="AQ857" i="1" s="1"/>
  <c r="AT856" i="1"/>
  <c r="AS856" i="1" s="1"/>
  <c r="AR856" i="1"/>
  <c r="AQ856" i="1" s="1"/>
  <c r="AT855" i="1"/>
  <c r="AS855" i="1" s="1"/>
  <c r="AR855" i="1"/>
  <c r="AQ855" i="1" s="1"/>
  <c r="AT854" i="1"/>
  <c r="AS854" i="1" s="1"/>
  <c r="AR854" i="1"/>
  <c r="AQ854" i="1" s="1"/>
  <c r="AT853" i="1"/>
  <c r="AS853" i="1" s="1"/>
  <c r="AR853" i="1"/>
  <c r="AQ853" i="1" s="1"/>
  <c r="AT852" i="1"/>
  <c r="AS852" i="1" s="1"/>
  <c r="AR852" i="1"/>
  <c r="AQ852" i="1" s="1"/>
  <c r="AT851" i="1"/>
  <c r="AS851" i="1" s="1"/>
  <c r="AR851" i="1"/>
  <c r="AQ851" i="1" s="1"/>
  <c r="AT850" i="1"/>
  <c r="AS850" i="1" s="1"/>
  <c r="AR850" i="1"/>
  <c r="AQ850" i="1" s="1"/>
  <c r="AT849" i="1"/>
  <c r="AS849" i="1" s="1"/>
  <c r="AR849" i="1"/>
  <c r="AQ849" i="1" s="1"/>
  <c r="AT848" i="1"/>
  <c r="AS848" i="1" s="1"/>
  <c r="AR848" i="1"/>
  <c r="AQ848" i="1" s="1"/>
  <c r="AT847" i="1"/>
  <c r="AS847" i="1" s="1"/>
  <c r="AR847" i="1"/>
  <c r="AQ847" i="1" s="1"/>
  <c r="AT846" i="1"/>
  <c r="AS846" i="1" s="1"/>
  <c r="AR846" i="1"/>
  <c r="AQ846" i="1" s="1"/>
  <c r="AT845" i="1"/>
  <c r="AS845" i="1" s="1"/>
  <c r="AR845" i="1"/>
  <c r="AQ845" i="1" s="1"/>
  <c r="AT844" i="1"/>
  <c r="AS844" i="1" s="1"/>
  <c r="AR844" i="1"/>
  <c r="AQ844" i="1" s="1"/>
  <c r="AT843" i="1"/>
  <c r="AS843" i="1" s="1"/>
  <c r="AR843" i="1"/>
  <c r="AQ843" i="1" s="1"/>
  <c r="AT842" i="1"/>
  <c r="AS842" i="1" s="1"/>
  <c r="AR842" i="1"/>
  <c r="AQ842" i="1" s="1"/>
  <c r="AT841" i="1"/>
  <c r="AS841" i="1" s="1"/>
  <c r="AR841" i="1"/>
  <c r="AQ841" i="1" s="1"/>
  <c r="AT840" i="1"/>
  <c r="AS840" i="1" s="1"/>
  <c r="AR840" i="1"/>
  <c r="AQ840" i="1" s="1"/>
  <c r="AT839" i="1"/>
  <c r="AS839" i="1" s="1"/>
  <c r="AR839" i="1"/>
  <c r="AQ839" i="1" s="1"/>
  <c r="AT838" i="1"/>
  <c r="AS838" i="1" s="1"/>
  <c r="AR838" i="1"/>
  <c r="AQ838" i="1" s="1"/>
  <c r="AT837" i="1"/>
  <c r="AS837" i="1" s="1"/>
  <c r="AR837" i="1"/>
  <c r="AQ837" i="1" s="1"/>
  <c r="AT836" i="1"/>
  <c r="AS836" i="1" s="1"/>
  <c r="AR836" i="1"/>
  <c r="AQ836" i="1" s="1"/>
  <c r="AT835" i="1"/>
  <c r="AS835" i="1" s="1"/>
  <c r="AR835" i="1"/>
  <c r="AQ835" i="1" s="1"/>
  <c r="AT834" i="1"/>
  <c r="AS834" i="1" s="1"/>
  <c r="AR834" i="1"/>
  <c r="AQ834" i="1" s="1"/>
  <c r="AT833" i="1"/>
  <c r="AS833" i="1" s="1"/>
  <c r="AR833" i="1"/>
  <c r="AQ833" i="1" s="1"/>
  <c r="AT832" i="1"/>
  <c r="AS832" i="1" s="1"/>
  <c r="AR832" i="1"/>
  <c r="AQ832" i="1" s="1"/>
  <c r="AT831" i="1"/>
  <c r="AS831" i="1" s="1"/>
  <c r="AR831" i="1"/>
  <c r="AQ831" i="1" s="1"/>
  <c r="AT830" i="1"/>
  <c r="AS830" i="1" s="1"/>
  <c r="AR830" i="1"/>
  <c r="AQ830" i="1" s="1"/>
  <c r="AT829" i="1"/>
  <c r="AS829" i="1" s="1"/>
  <c r="AR829" i="1"/>
  <c r="AQ829" i="1" s="1"/>
  <c r="AT828" i="1"/>
  <c r="AS828" i="1" s="1"/>
  <c r="AR828" i="1"/>
  <c r="AQ828" i="1" s="1"/>
  <c r="AT827" i="1"/>
  <c r="AS827" i="1" s="1"/>
  <c r="AR827" i="1"/>
  <c r="AQ827" i="1" s="1"/>
  <c r="AT826" i="1"/>
  <c r="AS826" i="1" s="1"/>
  <c r="AR826" i="1"/>
  <c r="AQ826" i="1" s="1"/>
  <c r="AT825" i="1"/>
  <c r="AS825" i="1" s="1"/>
  <c r="AR825" i="1"/>
  <c r="AQ825" i="1" s="1"/>
  <c r="AT824" i="1"/>
  <c r="AS824" i="1" s="1"/>
  <c r="AR824" i="1"/>
  <c r="AQ824" i="1" s="1"/>
  <c r="AT823" i="1"/>
  <c r="AS823" i="1" s="1"/>
  <c r="AR823" i="1"/>
  <c r="AQ823" i="1" s="1"/>
  <c r="AT822" i="1"/>
  <c r="AS822" i="1" s="1"/>
  <c r="AR822" i="1"/>
  <c r="AQ822" i="1" s="1"/>
  <c r="AT821" i="1"/>
  <c r="AS821" i="1" s="1"/>
  <c r="AR821" i="1"/>
  <c r="AQ821" i="1" s="1"/>
  <c r="AT820" i="1"/>
  <c r="AS820" i="1" s="1"/>
  <c r="AR820" i="1"/>
  <c r="AQ820" i="1" s="1"/>
  <c r="AT819" i="1"/>
  <c r="AS819" i="1" s="1"/>
  <c r="AR819" i="1"/>
  <c r="AQ819" i="1" s="1"/>
  <c r="AT818" i="1"/>
  <c r="AS818" i="1" s="1"/>
  <c r="AR818" i="1"/>
  <c r="AQ818" i="1" s="1"/>
  <c r="AT817" i="1"/>
  <c r="AS817" i="1" s="1"/>
  <c r="AR817" i="1"/>
  <c r="AQ817" i="1" s="1"/>
  <c r="AT816" i="1"/>
  <c r="AS816" i="1" s="1"/>
  <c r="AR816" i="1"/>
  <c r="AQ816" i="1" s="1"/>
  <c r="AT815" i="1"/>
  <c r="AS815" i="1" s="1"/>
  <c r="AR815" i="1"/>
  <c r="AQ815" i="1" s="1"/>
  <c r="AT814" i="1"/>
  <c r="AS814" i="1" s="1"/>
  <c r="AR814" i="1"/>
  <c r="AQ814" i="1" s="1"/>
  <c r="AT813" i="1"/>
  <c r="AS813" i="1" s="1"/>
  <c r="AR813" i="1"/>
  <c r="AQ813" i="1" s="1"/>
  <c r="AT812" i="1"/>
  <c r="AS812" i="1" s="1"/>
  <c r="AR812" i="1"/>
  <c r="AQ812" i="1" s="1"/>
  <c r="AT811" i="1"/>
  <c r="AS811" i="1" s="1"/>
  <c r="AR811" i="1"/>
  <c r="AQ811" i="1" s="1"/>
  <c r="AT810" i="1"/>
  <c r="AS810" i="1" s="1"/>
  <c r="AR810" i="1"/>
  <c r="AQ810" i="1" s="1"/>
  <c r="AT809" i="1"/>
  <c r="AS809" i="1" s="1"/>
  <c r="AR809" i="1"/>
  <c r="AQ809" i="1" s="1"/>
  <c r="AT808" i="1"/>
  <c r="AS808" i="1" s="1"/>
  <c r="AR808" i="1"/>
  <c r="AQ808" i="1" s="1"/>
  <c r="AT807" i="1"/>
  <c r="AS807" i="1" s="1"/>
  <c r="AR807" i="1"/>
  <c r="AQ807" i="1" s="1"/>
  <c r="AT806" i="1"/>
  <c r="AS806" i="1" s="1"/>
  <c r="AR806" i="1"/>
  <c r="AQ806" i="1" s="1"/>
  <c r="AT805" i="1"/>
  <c r="AS805" i="1" s="1"/>
  <c r="AR805" i="1"/>
  <c r="AQ805" i="1" s="1"/>
  <c r="AT804" i="1"/>
  <c r="AS804" i="1" s="1"/>
  <c r="AR804" i="1"/>
  <c r="AQ804" i="1" s="1"/>
  <c r="AT803" i="1"/>
  <c r="AS803" i="1" s="1"/>
  <c r="AR803" i="1"/>
  <c r="AQ803" i="1" s="1"/>
  <c r="AT802" i="1"/>
  <c r="AS802" i="1" s="1"/>
  <c r="AR802" i="1"/>
  <c r="AQ802" i="1" s="1"/>
  <c r="AT801" i="1"/>
  <c r="AS801" i="1" s="1"/>
  <c r="AR801" i="1"/>
  <c r="AQ801" i="1" s="1"/>
  <c r="AT800" i="1"/>
  <c r="AS800" i="1" s="1"/>
  <c r="AR800" i="1"/>
  <c r="AQ800" i="1" s="1"/>
  <c r="AT799" i="1"/>
  <c r="AS799" i="1" s="1"/>
  <c r="AR799" i="1"/>
  <c r="AQ799" i="1" s="1"/>
  <c r="AT798" i="1"/>
  <c r="AS798" i="1" s="1"/>
  <c r="AR798" i="1"/>
  <c r="AQ798" i="1" s="1"/>
  <c r="AT797" i="1"/>
  <c r="AS797" i="1" s="1"/>
  <c r="AR797" i="1"/>
  <c r="AQ797" i="1" s="1"/>
  <c r="AT796" i="1"/>
  <c r="AS796" i="1" s="1"/>
  <c r="AR796" i="1"/>
  <c r="AQ796" i="1" s="1"/>
  <c r="AT795" i="1"/>
  <c r="AS795" i="1" s="1"/>
  <c r="AR795" i="1"/>
  <c r="AQ795" i="1" s="1"/>
  <c r="AT794" i="1"/>
  <c r="AS794" i="1" s="1"/>
  <c r="AR794" i="1"/>
  <c r="AQ794" i="1" s="1"/>
  <c r="AT793" i="1"/>
  <c r="AS793" i="1" s="1"/>
  <c r="AR793" i="1"/>
  <c r="AQ793" i="1" s="1"/>
  <c r="AT792" i="1"/>
  <c r="AS792" i="1" s="1"/>
  <c r="AR792" i="1"/>
  <c r="AQ792" i="1" s="1"/>
  <c r="AT791" i="1"/>
  <c r="AS791" i="1" s="1"/>
  <c r="AR791" i="1"/>
  <c r="AQ791" i="1" s="1"/>
  <c r="AT790" i="1"/>
  <c r="AS790" i="1" s="1"/>
  <c r="AR790" i="1"/>
  <c r="AQ790" i="1" s="1"/>
  <c r="AT789" i="1"/>
  <c r="AS789" i="1" s="1"/>
  <c r="AR789" i="1"/>
  <c r="AQ789" i="1" s="1"/>
  <c r="AT788" i="1"/>
  <c r="AS788" i="1" s="1"/>
  <c r="AR788" i="1"/>
  <c r="AQ788" i="1" s="1"/>
  <c r="AT787" i="1"/>
  <c r="AS787" i="1" s="1"/>
  <c r="AR787" i="1"/>
  <c r="AQ787" i="1" s="1"/>
  <c r="AT786" i="1"/>
  <c r="AS786" i="1" s="1"/>
  <c r="AR786" i="1"/>
  <c r="AQ786" i="1" s="1"/>
  <c r="AT785" i="1"/>
  <c r="AS785" i="1" s="1"/>
  <c r="AR785" i="1"/>
  <c r="AQ785" i="1" s="1"/>
  <c r="AT784" i="1"/>
  <c r="AS784" i="1" s="1"/>
  <c r="AR784" i="1"/>
  <c r="AQ784" i="1" s="1"/>
  <c r="AT783" i="1"/>
  <c r="AS783" i="1" s="1"/>
  <c r="AR783" i="1"/>
  <c r="AQ783" i="1" s="1"/>
  <c r="AT782" i="1"/>
  <c r="AS782" i="1" s="1"/>
  <c r="AR782" i="1"/>
  <c r="AQ782" i="1" s="1"/>
  <c r="AT781" i="1"/>
  <c r="AS781" i="1" s="1"/>
  <c r="AR781" i="1"/>
  <c r="AQ781" i="1" s="1"/>
  <c r="AT780" i="1"/>
  <c r="AS780" i="1" s="1"/>
  <c r="AR780" i="1"/>
  <c r="AQ780" i="1" s="1"/>
  <c r="AT779" i="1"/>
  <c r="AS779" i="1" s="1"/>
  <c r="AR779" i="1"/>
  <c r="AQ779" i="1" s="1"/>
  <c r="AT778" i="1"/>
  <c r="AS778" i="1" s="1"/>
  <c r="AR778" i="1"/>
  <c r="AQ778" i="1" s="1"/>
  <c r="AT777" i="1"/>
  <c r="AS777" i="1" s="1"/>
  <c r="AR777" i="1"/>
  <c r="AQ777" i="1" s="1"/>
  <c r="AT776" i="1"/>
  <c r="AS776" i="1" s="1"/>
  <c r="AR776" i="1"/>
  <c r="AQ776" i="1" s="1"/>
  <c r="AT775" i="1"/>
  <c r="AS775" i="1" s="1"/>
  <c r="AR775" i="1"/>
  <c r="AQ775" i="1" s="1"/>
  <c r="AT774" i="1"/>
  <c r="AS774" i="1" s="1"/>
  <c r="AR774" i="1"/>
  <c r="AQ774" i="1" s="1"/>
  <c r="AT773" i="1"/>
  <c r="AS773" i="1" s="1"/>
  <c r="AR773" i="1"/>
  <c r="AQ773" i="1" s="1"/>
  <c r="AT772" i="1"/>
  <c r="AS772" i="1" s="1"/>
  <c r="AR772" i="1"/>
  <c r="AQ772" i="1" s="1"/>
  <c r="AT771" i="1"/>
  <c r="AS771" i="1" s="1"/>
  <c r="AR771" i="1"/>
  <c r="AQ771" i="1" s="1"/>
  <c r="AT770" i="1"/>
  <c r="AS770" i="1" s="1"/>
  <c r="AR770" i="1"/>
  <c r="AQ770" i="1" s="1"/>
  <c r="AT769" i="1"/>
  <c r="AS769" i="1" s="1"/>
  <c r="AR769" i="1"/>
  <c r="AQ769" i="1" s="1"/>
  <c r="AT768" i="1"/>
  <c r="AS768" i="1" s="1"/>
  <c r="AR768" i="1"/>
  <c r="AQ768" i="1" s="1"/>
  <c r="AT767" i="1"/>
  <c r="AS767" i="1" s="1"/>
  <c r="AR767" i="1"/>
  <c r="AQ767" i="1" s="1"/>
  <c r="AT766" i="1"/>
  <c r="AS766" i="1" s="1"/>
  <c r="AR766" i="1"/>
  <c r="AQ766" i="1" s="1"/>
  <c r="AT765" i="1"/>
  <c r="AS765" i="1" s="1"/>
  <c r="AR765" i="1"/>
  <c r="AQ765" i="1" s="1"/>
  <c r="AT764" i="1"/>
  <c r="AS764" i="1" s="1"/>
  <c r="AR764" i="1"/>
  <c r="AQ764" i="1" s="1"/>
  <c r="AT763" i="1"/>
  <c r="AS763" i="1" s="1"/>
  <c r="AR763" i="1"/>
  <c r="AQ763" i="1" s="1"/>
  <c r="AT762" i="1"/>
  <c r="AS762" i="1" s="1"/>
  <c r="AR762" i="1"/>
  <c r="AQ762" i="1" s="1"/>
  <c r="AT761" i="1"/>
  <c r="AS761" i="1" s="1"/>
  <c r="AR761" i="1"/>
  <c r="AQ761" i="1" s="1"/>
  <c r="AT760" i="1"/>
  <c r="AS760" i="1" s="1"/>
  <c r="AR760" i="1"/>
  <c r="AQ760" i="1" s="1"/>
  <c r="AT759" i="1"/>
  <c r="AS759" i="1" s="1"/>
  <c r="AR759" i="1"/>
  <c r="AQ759" i="1" s="1"/>
  <c r="AT758" i="1"/>
  <c r="AS758" i="1" s="1"/>
  <c r="AR758" i="1"/>
  <c r="AQ758" i="1" s="1"/>
  <c r="AT757" i="1"/>
  <c r="AS757" i="1" s="1"/>
  <c r="AR757" i="1"/>
  <c r="AQ757" i="1" s="1"/>
  <c r="AT756" i="1"/>
  <c r="AS756" i="1" s="1"/>
  <c r="AR756" i="1"/>
  <c r="AQ756" i="1" s="1"/>
  <c r="AT755" i="1"/>
  <c r="AS755" i="1" s="1"/>
  <c r="AR755" i="1"/>
  <c r="AQ755" i="1" s="1"/>
  <c r="AT754" i="1"/>
  <c r="AS754" i="1" s="1"/>
  <c r="AR754" i="1"/>
  <c r="AQ754" i="1" s="1"/>
  <c r="AT753" i="1"/>
  <c r="AS753" i="1" s="1"/>
  <c r="AR753" i="1"/>
  <c r="AQ753" i="1" s="1"/>
  <c r="AT752" i="1"/>
  <c r="AS752" i="1" s="1"/>
  <c r="AR752" i="1"/>
  <c r="AQ752" i="1" s="1"/>
  <c r="AT751" i="1"/>
  <c r="AS751" i="1" s="1"/>
  <c r="AR751" i="1"/>
  <c r="AQ751" i="1" s="1"/>
  <c r="AT750" i="1"/>
  <c r="AS750" i="1" s="1"/>
  <c r="AR750" i="1"/>
  <c r="AQ750" i="1" s="1"/>
  <c r="AT749" i="1"/>
  <c r="AS749" i="1" s="1"/>
  <c r="AR749" i="1"/>
  <c r="AQ749" i="1" s="1"/>
  <c r="AT748" i="1"/>
  <c r="AS748" i="1" s="1"/>
  <c r="AR748" i="1"/>
  <c r="AQ748" i="1" s="1"/>
  <c r="AT747" i="1"/>
  <c r="AS747" i="1" s="1"/>
  <c r="AR747" i="1"/>
  <c r="AQ747" i="1" s="1"/>
  <c r="AT746" i="1"/>
  <c r="AS746" i="1" s="1"/>
  <c r="AR746" i="1"/>
  <c r="AQ746" i="1" s="1"/>
  <c r="AT745" i="1"/>
  <c r="AS745" i="1" s="1"/>
  <c r="AR745" i="1"/>
  <c r="AQ745" i="1" s="1"/>
  <c r="AT744" i="1"/>
  <c r="AS744" i="1" s="1"/>
  <c r="AR744" i="1"/>
  <c r="AQ744" i="1" s="1"/>
  <c r="AT743" i="1"/>
  <c r="AS743" i="1" s="1"/>
  <c r="AR743" i="1"/>
  <c r="AQ743" i="1" s="1"/>
  <c r="AT742" i="1"/>
  <c r="AS742" i="1" s="1"/>
  <c r="AR742" i="1"/>
  <c r="AQ742" i="1" s="1"/>
  <c r="AT741" i="1"/>
  <c r="AS741" i="1" s="1"/>
  <c r="AR741" i="1"/>
  <c r="AQ741" i="1" s="1"/>
  <c r="AT740" i="1"/>
  <c r="AS740" i="1" s="1"/>
  <c r="AR740" i="1"/>
  <c r="AQ740" i="1" s="1"/>
  <c r="AT739" i="1"/>
  <c r="AS739" i="1" s="1"/>
  <c r="AR739" i="1"/>
  <c r="AQ739" i="1" s="1"/>
  <c r="AT738" i="1"/>
  <c r="AS738" i="1" s="1"/>
  <c r="AR738" i="1"/>
  <c r="AQ738" i="1" s="1"/>
  <c r="AT737" i="1"/>
  <c r="AS737" i="1" s="1"/>
  <c r="AR737" i="1"/>
  <c r="AQ737" i="1" s="1"/>
  <c r="AT736" i="1"/>
  <c r="AS736" i="1" s="1"/>
  <c r="AR736" i="1"/>
  <c r="AQ736" i="1" s="1"/>
  <c r="AT735" i="1"/>
  <c r="AS735" i="1" s="1"/>
  <c r="AR735" i="1"/>
  <c r="AQ735" i="1" s="1"/>
  <c r="AT734" i="1"/>
  <c r="AS734" i="1" s="1"/>
  <c r="AR734" i="1"/>
  <c r="AQ734" i="1" s="1"/>
  <c r="AT733" i="1"/>
  <c r="AS733" i="1" s="1"/>
  <c r="AR733" i="1"/>
  <c r="AQ733" i="1" s="1"/>
  <c r="AT732" i="1"/>
  <c r="AS732" i="1" s="1"/>
  <c r="AR732" i="1"/>
  <c r="AQ732" i="1" s="1"/>
  <c r="AT731" i="1"/>
  <c r="AS731" i="1" s="1"/>
  <c r="AR731" i="1"/>
  <c r="AQ731" i="1" s="1"/>
  <c r="AT730" i="1"/>
  <c r="AS730" i="1" s="1"/>
  <c r="AR730" i="1"/>
  <c r="AQ730" i="1" s="1"/>
  <c r="AT729" i="1"/>
  <c r="AS729" i="1" s="1"/>
  <c r="AR729" i="1"/>
  <c r="AQ729" i="1" s="1"/>
  <c r="AT728" i="1"/>
  <c r="AS728" i="1" s="1"/>
  <c r="AR728" i="1"/>
  <c r="AQ728" i="1" s="1"/>
  <c r="AT727" i="1"/>
  <c r="AS727" i="1" s="1"/>
  <c r="AR727" i="1"/>
  <c r="AQ727" i="1" s="1"/>
  <c r="AT726" i="1"/>
  <c r="AS726" i="1" s="1"/>
  <c r="AR726" i="1"/>
  <c r="AQ726" i="1" s="1"/>
  <c r="AT725" i="1"/>
  <c r="AS725" i="1" s="1"/>
  <c r="AR725" i="1"/>
  <c r="AQ725" i="1" s="1"/>
  <c r="AT724" i="1"/>
  <c r="AS724" i="1" s="1"/>
  <c r="AR724" i="1"/>
  <c r="AQ724" i="1" s="1"/>
  <c r="AT723" i="1"/>
  <c r="AS723" i="1" s="1"/>
  <c r="AR723" i="1"/>
  <c r="AQ723" i="1" s="1"/>
  <c r="AT722" i="1"/>
  <c r="AS722" i="1" s="1"/>
  <c r="AR722" i="1"/>
  <c r="AQ722" i="1" s="1"/>
  <c r="AT721" i="1"/>
  <c r="AS721" i="1" s="1"/>
  <c r="AR721" i="1"/>
  <c r="AQ721" i="1" s="1"/>
  <c r="AT720" i="1"/>
  <c r="AS720" i="1" s="1"/>
  <c r="AR720" i="1"/>
  <c r="AQ720" i="1" s="1"/>
  <c r="AT719" i="1"/>
  <c r="AS719" i="1" s="1"/>
  <c r="AR719" i="1"/>
  <c r="AQ719" i="1" s="1"/>
  <c r="AT718" i="1"/>
  <c r="AS718" i="1" s="1"/>
  <c r="AR718" i="1"/>
  <c r="AQ718" i="1" s="1"/>
  <c r="AT717" i="1"/>
  <c r="AS717" i="1" s="1"/>
  <c r="AR717" i="1"/>
  <c r="AQ717" i="1" s="1"/>
  <c r="AT716" i="1"/>
  <c r="AS716" i="1" s="1"/>
  <c r="AR716" i="1"/>
  <c r="AQ716" i="1" s="1"/>
  <c r="AT715" i="1"/>
  <c r="AS715" i="1" s="1"/>
  <c r="AR715" i="1"/>
  <c r="AQ715" i="1" s="1"/>
  <c r="AT714" i="1"/>
  <c r="AS714" i="1" s="1"/>
  <c r="AR714" i="1"/>
  <c r="AQ714" i="1" s="1"/>
  <c r="AT713" i="1"/>
  <c r="AS713" i="1" s="1"/>
  <c r="AR713" i="1"/>
  <c r="AQ713" i="1" s="1"/>
  <c r="AT712" i="1"/>
  <c r="AS712" i="1" s="1"/>
  <c r="AR712" i="1"/>
  <c r="AQ712" i="1" s="1"/>
  <c r="AT711" i="1"/>
  <c r="AS711" i="1" s="1"/>
  <c r="AR711" i="1"/>
  <c r="AQ711" i="1" s="1"/>
  <c r="AT710" i="1"/>
  <c r="AS710" i="1" s="1"/>
  <c r="AR710" i="1"/>
  <c r="AQ710" i="1" s="1"/>
  <c r="AT709" i="1"/>
  <c r="AS709" i="1" s="1"/>
  <c r="AR709" i="1"/>
  <c r="AQ709" i="1" s="1"/>
  <c r="AT708" i="1"/>
  <c r="AS708" i="1" s="1"/>
  <c r="AR708" i="1"/>
  <c r="AQ708" i="1" s="1"/>
  <c r="AT707" i="1"/>
  <c r="AS707" i="1" s="1"/>
  <c r="AR707" i="1"/>
  <c r="AQ707" i="1" s="1"/>
  <c r="AT706" i="1"/>
  <c r="AS706" i="1" s="1"/>
  <c r="AR706" i="1"/>
  <c r="AQ706" i="1" s="1"/>
  <c r="AT705" i="1"/>
  <c r="AS705" i="1" s="1"/>
  <c r="AR705" i="1"/>
  <c r="AQ705" i="1" s="1"/>
  <c r="AT704" i="1"/>
  <c r="AS704" i="1" s="1"/>
  <c r="AR704" i="1"/>
  <c r="AQ704" i="1" s="1"/>
  <c r="AT703" i="1"/>
  <c r="AS703" i="1" s="1"/>
  <c r="AR703" i="1"/>
  <c r="AQ703" i="1" s="1"/>
  <c r="AT702" i="1"/>
  <c r="AS702" i="1" s="1"/>
  <c r="AR702" i="1"/>
  <c r="AQ702" i="1" s="1"/>
  <c r="AT701" i="1"/>
  <c r="AS701" i="1" s="1"/>
  <c r="AR701" i="1"/>
  <c r="AQ701" i="1" s="1"/>
  <c r="AT700" i="1"/>
  <c r="AS700" i="1" s="1"/>
  <c r="AR700" i="1"/>
  <c r="AQ700" i="1" s="1"/>
  <c r="AT699" i="1"/>
  <c r="AS699" i="1" s="1"/>
  <c r="AR699" i="1"/>
  <c r="AQ699" i="1" s="1"/>
  <c r="AT698" i="1"/>
  <c r="AS698" i="1" s="1"/>
  <c r="AR698" i="1"/>
  <c r="AQ698" i="1" s="1"/>
  <c r="AT697" i="1"/>
  <c r="AS697" i="1" s="1"/>
  <c r="AR697" i="1"/>
  <c r="AQ697" i="1" s="1"/>
  <c r="AT696" i="1"/>
  <c r="AS696" i="1" s="1"/>
  <c r="AR696" i="1"/>
  <c r="AQ696" i="1" s="1"/>
  <c r="AT695" i="1"/>
  <c r="AS695" i="1" s="1"/>
  <c r="AR695" i="1"/>
  <c r="AQ695" i="1" s="1"/>
  <c r="AT694" i="1"/>
  <c r="AS694" i="1" s="1"/>
  <c r="AR694" i="1"/>
  <c r="AQ694" i="1" s="1"/>
  <c r="AT693" i="1"/>
  <c r="AS693" i="1" s="1"/>
  <c r="AR693" i="1"/>
  <c r="AQ693" i="1" s="1"/>
  <c r="AT692" i="1"/>
  <c r="AS692" i="1" s="1"/>
  <c r="AR692" i="1"/>
  <c r="AQ692" i="1" s="1"/>
  <c r="AT691" i="1"/>
  <c r="AS691" i="1" s="1"/>
  <c r="AR691" i="1"/>
  <c r="AQ691" i="1" s="1"/>
  <c r="AT690" i="1"/>
  <c r="AS690" i="1" s="1"/>
  <c r="AR690" i="1"/>
  <c r="AQ690" i="1" s="1"/>
  <c r="AT689" i="1"/>
  <c r="AS689" i="1" s="1"/>
  <c r="AR689" i="1"/>
  <c r="AQ689" i="1" s="1"/>
  <c r="AT688" i="1"/>
  <c r="AS688" i="1" s="1"/>
  <c r="AR688" i="1"/>
  <c r="AQ688" i="1" s="1"/>
  <c r="AT687" i="1"/>
  <c r="AS687" i="1" s="1"/>
  <c r="AR687" i="1"/>
  <c r="AQ687" i="1" s="1"/>
  <c r="AT686" i="1"/>
  <c r="AS686" i="1" s="1"/>
  <c r="AR686" i="1"/>
  <c r="AQ686" i="1" s="1"/>
  <c r="AT685" i="1"/>
  <c r="AS685" i="1" s="1"/>
  <c r="AR685" i="1"/>
  <c r="AQ685" i="1" s="1"/>
  <c r="AT684" i="1"/>
  <c r="AS684" i="1" s="1"/>
  <c r="AR684" i="1"/>
  <c r="AQ684" i="1" s="1"/>
  <c r="AT683" i="1"/>
  <c r="AS683" i="1" s="1"/>
  <c r="AR683" i="1"/>
  <c r="AQ683" i="1" s="1"/>
  <c r="AT682" i="1"/>
  <c r="AS682" i="1" s="1"/>
  <c r="AR682" i="1"/>
  <c r="AQ682" i="1" s="1"/>
  <c r="AT681" i="1"/>
  <c r="AS681" i="1" s="1"/>
  <c r="AR681" i="1"/>
  <c r="AQ681" i="1" s="1"/>
  <c r="AT680" i="1"/>
  <c r="AS680" i="1" s="1"/>
  <c r="AR680" i="1"/>
  <c r="AQ680" i="1" s="1"/>
  <c r="AT679" i="1"/>
  <c r="AS679" i="1" s="1"/>
  <c r="AR679" i="1"/>
  <c r="AQ679" i="1" s="1"/>
  <c r="AT678" i="1"/>
  <c r="AS678" i="1" s="1"/>
  <c r="AR678" i="1"/>
  <c r="AQ678" i="1" s="1"/>
  <c r="AT677" i="1"/>
  <c r="AS677" i="1" s="1"/>
  <c r="AR677" i="1"/>
  <c r="AQ677" i="1" s="1"/>
  <c r="AT676" i="1"/>
  <c r="AS676" i="1" s="1"/>
  <c r="AR676" i="1"/>
  <c r="AQ676" i="1" s="1"/>
  <c r="AT675" i="1"/>
  <c r="AS675" i="1" s="1"/>
  <c r="AR675" i="1"/>
  <c r="AQ675" i="1" s="1"/>
  <c r="AT674" i="1"/>
  <c r="AS674" i="1" s="1"/>
  <c r="AR674" i="1"/>
  <c r="AQ674" i="1" s="1"/>
  <c r="AT673" i="1"/>
  <c r="AS673" i="1" s="1"/>
  <c r="AR673" i="1"/>
  <c r="AQ673" i="1" s="1"/>
  <c r="AT672" i="1"/>
  <c r="AS672" i="1" s="1"/>
  <c r="AR672" i="1"/>
  <c r="AQ672" i="1" s="1"/>
  <c r="AT671" i="1"/>
  <c r="AS671" i="1" s="1"/>
  <c r="AR671" i="1"/>
  <c r="AQ671" i="1" s="1"/>
  <c r="AT670" i="1"/>
  <c r="AS670" i="1" s="1"/>
  <c r="AR670" i="1"/>
  <c r="AQ670" i="1" s="1"/>
  <c r="AT669" i="1"/>
  <c r="AS669" i="1" s="1"/>
  <c r="AR669" i="1"/>
  <c r="AQ669" i="1" s="1"/>
  <c r="AT668" i="1"/>
  <c r="AS668" i="1" s="1"/>
  <c r="AR668" i="1"/>
  <c r="AQ668" i="1" s="1"/>
  <c r="AT667" i="1"/>
  <c r="AS667" i="1" s="1"/>
  <c r="AR667" i="1"/>
  <c r="AQ667" i="1" s="1"/>
  <c r="AT666" i="1"/>
  <c r="AS666" i="1" s="1"/>
  <c r="AR666" i="1"/>
  <c r="AQ666" i="1" s="1"/>
  <c r="AT665" i="1"/>
  <c r="AS665" i="1" s="1"/>
  <c r="AR665" i="1"/>
  <c r="AQ665" i="1" s="1"/>
  <c r="AT664" i="1"/>
  <c r="AS664" i="1" s="1"/>
  <c r="AR664" i="1"/>
  <c r="AQ664" i="1" s="1"/>
  <c r="AT663" i="1"/>
  <c r="AS663" i="1" s="1"/>
  <c r="AR663" i="1"/>
  <c r="AQ663" i="1" s="1"/>
  <c r="AT662" i="1"/>
  <c r="AS662" i="1" s="1"/>
  <c r="AR662" i="1"/>
  <c r="AQ662" i="1" s="1"/>
  <c r="AT661" i="1"/>
  <c r="AS661" i="1" s="1"/>
  <c r="AR661" i="1"/>
  <c r="AQ661" i="1" s="1"/>
  <c r="AT660" i="1"/>
  <c r="AS660" i="1" s="1"/>
  <c r="AR660" i="1"/>
  <c r="AQ660" i="1" s="1"/>
  <c r="AT659" i="1"/>
  <c r="AS659" i="1" s="1"/>
  <c r="AR659" i="1"/>
  <c r="AQ659" i="1" s="1"/>
  <c r="AT658" i="1"/>
  <c r="AS658" i="1" s="1"/>
  <c r="AR658" i="1"/>
  <c r="AQ658" i="1" s="1"/>
  <c r="AT657" i="1"/>
  <c r="AS657" i="1" s="1"/>
  <c r="AR657" i="1"/>
  <c r="AQ657" i="1" s="1"/>
  <c r="AT656" i="1"/>
  <c r="AS656" i="1" s="1"/>
  <c r="AR656" i="1"/>
  <c r="AQ656" i="1" s="1"/>
  <c r="AT655" i="1"/>
  <c r="AS655" i="1" s="1"/>
  <c r="AR655" i="1"/>
  <c r="AQ655" i="1" s="1"/>
  <c r="AT654" i="1"/>
  <c r="AS654" i="1" s="1"/>
  <c r="AR654" i="1"/>
  <c r="AQ654" i="1" s="1"/>
  <c r="AT653" i="1"/>
  <c r="AS653" i="1" s="1"/>
  <c r="AR653" i="1"/>
  <c r="AQ653" i="1" s="1"/>
  <c r="AT652" i="1"/>
  <c r="AS652" i="1" s="1"/>
  <c r="AR652" i="1"/>
  <c r="AQ652" i="1" s="1"/>
  <c r="AT651" i="1"/>
  <c r="AS651" i="1" s="1"/>
  <c r="AR651" i="1"/>
  <c r="AQ651" i="1" s="1"/>
  <c r="AT650" i="1"/>
  <c r="AS650" i="1" s="1"/>
  <c r="AR650" i="1"/>
  <c r="AQ650" i="1" s="1"/>
  <c r="AT649" i="1"/>
  <c r="AS649" i="1" s="1"/>
  <c r="AR649" i="1"/>
  <c r="AQ649" i="1" s="1"/>
  <c r="AT648" i="1"/>
  <c r="AS648" i="1" s="1"/>
  <c r="AR648" i="1"/>
  <c r="AQ648" i="1" s="1"/>
  <c r="AT647" i="1"/>
  <c r="AS647" i="1" s="1"/>
  <c r="AR647" i="1"/>
  <c r="AQ647" i="1" s="1"/>
  <c r="AT646" i="1"/>
  <c r="AS646" i="1" s="1"/>
  <c r="AR646" i="1"/>
  <c r="AQ646" i="1" s="1"/>
  <c r="AT645" i="1"/>
  <c r="AS645" i="1" s="1"/>
  <c r="AR645" i="1"/>
  <c r="AQ645" i="1" s="1"/>
  <c r="AT644" i="1"/>
  <c r="AS644" i="1" s="1"/>
  <c r="AR644" i="1"/>
  <c r="AQ644" i="1" s="1"/>
  <c r="AT643" i="1"/>
  <c r="AS643" i="1" s="1"/>
  <c r="AR643" i="1"/>
  <c r="AQ643" i="1" s="1"/>
  <c r="AT642" i="1"/>
  <c r="AS642" i="1" s="1"/>
  <c r="AR642" i="1"/>
  <c r="AQ642" i="1" s="1"/>
  <c r="AT641" i="1"/>
  <c r="AS641" i="1" s="1"/>
  <c r="AR641" i="1"/>
  <c r="AQ641" i="1" s="1"/>
  <c r="AT640" i="1"/>
  <c r="AS640" i="1" s="1"/>
  <c r="AR640" i="1"/>
  <c r="AQ640" i="1" s="1"/>
  <c r="AT639" i="1"/>
  <c r="AS639" i="1" s="1"/>
  <c r="AR639" i="1"/>
  <c r="AQ639" i="1" s="1"/>
  <c r="AT638" i="1"/>
  <c r="AS638" i="1" s="1"/>
  <c r="AR638" i="1"/>
  <c r="AQ638" i="1" s="1"/>
  <c r="AT637" i="1"/>
  <c r="AS637" i="1" s="1"/>
  <c r="AR637" i="1"/>
  <c r="AQ637" i="1" s="1"/>
  <c r="AT636" i="1"/>
  <c r="AS636" i="1" s="1"/>
  <c r="AR636" i="1"/>
  <c r="AQ636" i="1" s="1"/>
  <c r="AT635" i="1"/>
  <c r="AS635" i="1" s="1"/>
  <c r="AR635" i="1"/>
  <c r="AQ635" i="1" s="1"/>
  <c r="AT634" i="1"/>
  <c r="AS634" i="1" s="1"/>
  <c r="AR634" i="1"/>
  <c r="AQ634" i="1" s="1"/>
  <c r="AT633" i="1"/>
  <c r="AS633" i="1" s="1"/>
  <c r="AR633" i="1"/>
  <c r="AQ633" i="1" s="1"/>
  <c r="AT632" i="1"/>
  <c r="AS632" i="1" s="1"/>
  <c r="AR632" i="1"/>
  <c r="AQ632" i="1" s="1"/>
  <c r="AT631" i="1"/>
  <c r="AS631" i="1" s="1"/>
  <c r="AR631" i="1"/>
  <c r="AQ631" i="1" s="1"/>
  <c r="AT630" i="1"/>
  <c r="AS630" i="1" s="1"/>
  <c r="AR630" i="1"/>
  <c r="AQ630" i="1" s="1"/>
  <c r="AT629" i="1"/>
  <c r="AS629" i="1" s="1"/>
  <c r="AR629" i="1"/>
  <c r="AQ629" i="1" s="1"/>
  <c r="AT628" i="1"/>
  <c r="AS628" i="1" s="1"/>
  <c r="AR628" i="1"/>
  <c r="AQ628" i="1" s="1"/>
  <c r="AT627" i="1"/>
  <c r="AS627" i="1" s="1"/>
  <c r="AR627" i="1"/>
  <c r="AQ627" i="1" s="1"/>
  <c r="AT626" i="1"/>
  <c r="AS626" i="1" s="1"/>
  <c r="AR626" i="1"/>
  <c r="AQ626" i="1" s="1"/>
  <c r="AT625" i="1"/>
  <c r="AS625" i="1" s="1"/>
  <c r="AR625" i="1"/>
  <c r="AQ625" i="1" s="1"/>
  <c r="AT624" i="1"/>
  <c r="AS624" i="1" s="1"/>
  <c r="AR624" i="1"/>
  <c r="AQ624" i="1" s="1"/>
  <c r="AT623" i="1"/>
  <c r="AS623" i="1" s="1"/>
  <c r="AR623" i="1"/>
  <c r="AQ623" i="1" s="1"/>
  <c r="AT622" i="1"/>
  <c r="AS622" i="1" s="1"/>
  <c r="AR622" i="1"/>
  <c r="AQ622" i="1" s="1"/>
  <c r="AT621" i="1"/>
  <c r="AS621" i="1" s="1"/>
  <c r="AR621" i="1"/>
  <c r="AQ621" i="1" s="1"/>
  <c r="AT620" i="1"/>
  <c r="AS620" i="1" s="1"/>
  <c r="AR620" i="1"/>
  <c r="AQ620" i="1" s="1"/>
  <c r="AT619" i="1"/>
  <c r="AS619" i="1" s="1"/>
  <c r="AR619" i="1"/>
  <c r="AQ619" i="1" s="1"/>
  <c r="AT618" i="1"/>
  <c r="AS618" i="1" s="1"/>
  <c r="AR618" i="1"/>
  <c r="AQ618" i="1" s="1"/>
  <c r="AT617" i="1"/>
  <c r="AS617" i="1" s="1"/>
  <c r="AR617" i="1"/>
  <c r="AQ617" i="1" s="1"/>
  <c r="AT616" i="1"/>
  <c r="AS616" i="1" s="1"/>
  <c r="AR616" i="1"/>
  <c r="AQ616" i="1" s="1"/>
  <c r="AT615" i="1"/>
  <c r="AS615" i="1" s="1"/>
  <c r="AR615" i="1"/>
  <c r="AQ615" i="1" s="1"/>
  <c r="AT614" i="1"/>
  <c r="AS614" i="1" s="1"/>
  <c r="AR614" i="1"/>
  <c r="AQ614" i="1" s="1"/>
  <c r="AT613" i="1"/>
  <c r="AS613" i="1" s="1"/>
  <c r="AR613" i="1"/>
  <c r="AQ613" i="1" s="1"/>
  <c r="AT612" i="1"/>
  <c r="AS612" i="1" s="1"/>
  <c r="AR612" i="1"/>
  <c r="AQ612" i="1" s="1"/>
  <c r="AT611" i="1"/>
  <c r="AS611" i="1" s="1"/>
  <c r="AR611" i="1"/>
  <c r="AQ611" i="1" s="1"/>
  <c r="AT610" i="1"/>
  <c r="AS610" i="1" s="1"/>
  <c r="AR610" i="1"/>
  <c r="AQ610" i="1" s="1"/>
  <c r="AT609" i="1"/>
  <c r="AS609" i="1" s="1"/>
  <c r="AR609" i="1"/>
  <c r="AQ609" i="1" s="1"/>
  <c r="AT608" i="1"/>
  <c r="AS608" i="1" s="1"/>
  <c r="AR608" i="1"/>
  <c r="AQ608" i="1" s="1"/>
  <c r="AT607" i="1"/>
  <c r="AS607" i="1" s="1"/>
  <c r="AR607" i="1"/>
  <c r="AQ607" i="1" s="1"/>
  <c r="AT606" i="1"/>
  <c r="AS606" i="1" s="1"/>
  <c r="AR606" i="1"/>
  <c r="AQ606" i="1" s="1"/>
  <c r="AT605" i="1"/>
  <c r="AS605" i="1" s="1"/>
  <c r="AR605" i="1"/>
  <c r="AQ605" i="1" s="1"/>
  <c r="AT604" i="1"/>
  <c r="AS604" i="1" s="1"/>
  <c r="AR604" i="1"/>
  <c r="AQ604" i="1" s="1"/>
  <c r="AT603" i="1"/>
  <c r="AS603" i="1" s="1"/>
  <c r="AR603" i="1"/>
  <c r="AQ603" i="1" s="1"/>
  <c r="AT602" i="1"/>
  <c r="AS602" i="1" s="1"/>
  <c r="AR602" i="1"/>
  <c r="AQ602" i="1" s="1"/>
  <c r="AT601" i="1"/>
  <c r="AS601" i="1" s="1"/>
  <c r="AR601" i="1"/>
  <c r="AQ601" i="1" s="1"/>
  <c r="AT600" i="1"/>
  <c r="AS600" i="1" s="1"/>
  <c r="AR600" i="1"/>
  <c r="AQ600" i="1" s="1"/>
  <c r="AT599" i="1"/>
  <c r="AS599" i="1" s="1"/>
  <c r="AR599" i="1"/>
  <c r="AQ599" i="1" s="1"/>
  <c r="AT598" i="1"/>
  <c r="AS598" i="1" s="1"/>
  <c r="AR598" i="1"/>
  <c r="AQ598" i="1" s="1"/>
  <c r="AT597" i="1"/>
  <c r="AS597" i="1" s="1"/>
  <c r="AR597" i="1"/>
  <c r="AQ597" i="1" s="1"/>
  <c r="AT596" i="1"/>
  <c r="AS596" i="1" s="1"/>
  <c r="AR596" i="1"/>
  <c r="AQ596" i="1" s="1"/>
  <c r="AT595" i="1"/>
  <c r="AS595" i="1" s="1"/>
  <c r="AR595" i="1"/>
  <c r="AQ595" i="1" s="1"/>
  <c r="AT594" i="1"/>
  <c r="AS594" i="1" s="1"/>
  <c r="AR594" i="1"/>
  <c r="AQ594" i="1" s="1"/>
  <c r="AT593" i="1"/>
  <c r="AS593" i="1" s="1"/>
  <c r="AR593" i="1"/>
  <c r="AQ593" i="1" s="1"/>
  <c r="AT592" i="1"/>
  <c r="AS592" i="1" s="1"/>
  <c r="AR592" i="1"/>
  <c r="AQ592" i="1" s="1"/>
  <c r="AT591" i="1"/>
  <c r="AS591" i="1" s="1"/>
  <c r="AR591" i="1"/>
  <c r="AQ591" i="1" s="1"/>
  <c r="AT590" i="1"/>
  <c r="AS590" i="1" s="1"/>
  <c r="AR590" i="1"/>
  <c r="AQ590" i="1" s="1"/>
  <c r="AT589" i="1"/>
  <c r="AS589" i="1" s="1"/>
  <c r="AR589" i="1"/>
  <c r="AQ589" i="1" s="1"/>
  <c r="AT588" i="1"/>
  <c r="AS588" i="1" s="1"/>
  <c r="AR588" i="1"/>
  <c r="AQ588" i="1" s="1"/>
  <c r="AT587" i="1"/>
  <c r="AS587" i="1" s="1"/>
  <c r="AR587" i="1"/>
  <c r="AQ587" i="1" s="1"/>
  <c r="AT586" i="1"/>
  <c r="AS586" i="1" s="1"/>
  <c r="AR586" i="1"/>
  <c r="AQ586" i="1" s="1"/>
  <c r="AT585" i="1"/>
  <c r="AS585" i="1" s="1"/>
  <c r="AR585" i="1"/>
  <c r="AQ585" i="1" s="1"/>
  <c r="AT584" i="1"/>
  <c r="AS584" i="1" s="1"/>
  <c r="AR584" i="1"/>
  <c r="AQ584" i="1" s="1"/>
  <c r="AT583" i="1"/>
  <c r="AS583" i="1" s="1"/>
  <c r="AR583" i="1"/>
  <c r="AQ583" i="1" s="1"/>
  <c r="AT582" i="1"/>
  <c r="AS582" i="1" s="1"/>
  <c r="AR582" i="1"/>
  <c r="AQ582" i="1" s="1"/>
  <c r="AT581" i="1"/>
  <c r="AS581" i="1" s="1"/>
  <c r="AR581" i="1"/>
  <c r="AQ581" i="1" s="1"/>
  <c r="AT580" i="1"/>
  <c r="AS580" i="1" s="1"/>
  <c r="AR580" i="1"/>
  <c r="AQ580" i="1" s="1"/>
  <c r="AT579" i="1"/>
  <c r="AS579" i="1" s="1"/>
  <c r="AR579" i="1"/>
  <c r="AQ579" i="1" s="1"/>
  <c r="AT578" i="1"/>
  <c r="AS578" i="1" s="1"/>
  <c r="AR578" i="1"/>
  <c r="AQ578" i="1" s="1"/>
  <c r="AT577" i="1"/>
  <c r="AS577" i="1" s="1"/>
  <c r="AR577" i="1"/>
  <c r="AQ577" i="1" s="1"/>
  <c r="AT576" i="1"/>
  <c r="AS576" i="1" s="1"/>
  <c r="AR576" i="1"/>
  <c r="AQ576" i="1" s="1"/>
  <c r="AT575" i="1"/>
  <c r="AS575" i="1" s="1"/>
  <c r="AR575" i="1"/>
  <c r="AQ575" i="1" s="1"/>
  <c r="AT574" i="1"/>
  <c r="AS574" i="1" s="1"/>
  <c r="AR574" i="1"/>
  <c r="AQ574" i="1" s="1"/>
  <c r="AT573" i="1"/>
  <c r="AS573" i="1" s="1"/>
  <c r="AR573" i="1"/>
  <c r="AQ573" i="1" s="1"/>
  <c r="AT572" i="1"/>
  <c r="AS572" i="1" s="1"/>
  <c r="AR572" i="1"/>
  <c r="AQ572" i="1" s="1"/>
  <c r="AT571" i="1"/>
  <c r="AS571" i="1" s="1"/>
  <c r="AR571" i="1"/>
  <c r="AQ571" i="1" s="1"/>
  <c r="AT570" i="1"/>
  <c r="AS570" i="1" s="1"/>
  <c r="AR570" i="1"/>
  <c r="AQ570" i="1" s="1"/>
  <c r="AT569" i="1"/>
  <c r="AS569" i="1" s="1"/>
  <c r="AR569" i="1"/>
  <c r="AQ569" i="1" s="1"/>
  <c r="AT568" i="1"/>
  <c r="AS568" i="1" s="1"/>
  <c r="AR568" i="1"/>
  <c r="AQ568" i="1" s="1"/>
  <c r="AT567" i="1"/>
  <c r="AS567" i="1" s="1"/>
  <c r="AR567" i="1"/>
  <c r="AQ567" i="1" s="1"/>
  <c r="AT566" i="1"/>
  <c r="AS566" i="1" s="1"/>
  <c r="AR566" i="1"/>
  <c r="AQ566" i="1" s="1"/>
  <c r="AT565" i="1"/>
  <c r="AS565" i="1" s="1"/>
  <c r="AR565" i="1"/>
  <c r="AQ565" i="1" s="1"/>
  <c r="AT564" i="1"/>
  <c r="AS564" i="1" s="1"/>
  <c r="AR564" i="1"/>
  <c r="AQ564" i="1" s="1"/>
  <c r="AT563" i="1"/>
  <c r="AS563" i="1" s="1"/>
  <c r="AR563" i="1"/>
  <c r="AQ563" i="1" s="1"/>
  <c r="AT562" i="1"/>
  <c r="AS562" i="1" s="1"/>
  <c r="AR562" i="1"/>
  <c r="AQ562" i="1" s="1"/>
  <c r="AT561" i="1"/>
  <c r="AS561" i="1" s="1"/>
  <c r="AR561" i="1"/>
  <c r="AQ561" i="1" s="1"/>
  <c r="AT560" i="1"/>
  <c r="AS560" i="1" s="1"/>
  <c r="AR560" i="1"/>
  <c r="AQ560" i="1" s="1"/>
  <c r="AT559" i="1"/>
  <c r="AS559" i="1" s="1"/>
  <c r="AR559" i="1"/>
  <c r="AQ559" i="1" s="1"/>
  <c r="AT558" i="1"/>
  <c r="AS558" i="1" s="1"/>
  <c r="AR558" i="1"/>
  <c r="AQ558" i="1" s="1"/>
  <c r="AT557" i="1"/>
  <c r="AS557" i="1" s="1"/>
  <c r="AR557" i="1"/>
  <c r="AQ557" i="1" s="1"/>
  <c r="AT556" i="1"/>
  <c r="AS556" i="1" s="1"/>
  <c r="AR556" i="1"/>
  <c r="AQ556" i="1" s="1"/>
  <c r="AT555" i="1"/>
  <c r="AS555" i="1" s="1"/>
  <c r="AR555" i="1"/>
  <c r="AQ555" i="1" s="1"/>
  <c r="AT554" i="1"/>
  <c r="AS554" i="1" s="1"/>
  <c r="AR554" i="1"/>
  <c r="AQ554" i="1" s="1"/>
  <c r="AT553" i="1"/>
  <c r="AS553" i="1" s="1"/>
  <c r="AR553" i="1"/>
  <c r="AQ553" i="1" s="1"/>
  <c r="AT552" i="1"/>
  <c r="AS552" i="1" s="1"/>
  <c r="AR552" i="1"/>
  <c r="AQ552" i="1" s="1"/>
  <c r="AT551" i="1"/>
  <c r="AS551" i="1" s="1"/>
  <c r="AR551" i="1"/>
  <c r="AQ551" i="1" s="1"/>
  <c r="AT550" i="1"/>
  <c r="AS550" i="1" s="1"/>
  <c r="AR550" i="1"/>
  <c r="AQ550" i="1" s="1"/>
  <c r="AT549" i="1"/>
  <c r="AS549" i="1" s="1"/>
  <c r="AR549" i="1"/>
  <c r="AQ549" i="1" s="1"/>
  <c r="AT548" i="1"/>
  <c r="AS548" i="1" s="1"/>
  <c r="AR548" i="1"/>
  <c r="AQ548" i="1" s="1"/>
  <c r="AT547" i="1"/>
  <c r="AS547" i="1" s="1"/>
  <c r="AR547" i="1"/>
  <c r="AQ547" i="1" s="1"/>
  <c r="AT546" i="1"/>
  <c r="AS546" i="1" s="1"/>
  <c r="AR546" i="1"/>
  <c r="AQ546" i="1" s="1"/>
  <c r="AT545" i="1"/>
  <c r="AS545" i="1" s="1"/>
  <c r="AR545" i="1"/>
  <c r="AQ545" i="1" s="1"/>
  <c r="AT544" i="1"/>
  <c r="AS544" i="1" s="1"/>
  <c r="AR544" i="1"/>
  <c r="AQ544" i="1" s="1"/>
  <c r="AT543" i="1"/>
  <c r="AS543" i="1" s="1"/>
  <c r="AR543" i="1"/>
  <c r="AQ543" i="1" s="1"/>
  <c r="AT542" i="1"/>
  <c r="AS542" i="1" s="1"/>
  <c r="AR542" i="1"/>
  <c r="AQ542" i="1" s="1"/>
  <c r="AT541" i="1"/>
  <c r="AS541" i="1" s="1"/>
  <c r="AR541" i="1"/>
  <c r="AQ541" i="1" s="1"/>
  <c r="AT540" i="1"/>
  <c r="AS540" i="1" s="1"/>
  <c r="AR540" i="1"/>
  <c r="AQ540" i="1" s="1"/>
  <c r="AT539" i="1"/>
  <c r="AS539" i="1" s="1"/>
  <c r="AR539" i="1"/>
  <c r="AQ539" i="1" s="1"/>
  <c r="AT538" i="1"/>
  <c r="AS538" i="1" s="1"/>
  <c r="AR538" i="1"/>
  <c r="AQ538" i="1" s="1"/>
  <c r="AT537" i="1"/>
  <c r="AS537" i="1" s="1"/>
  <c r="AR537" i="1"/>
  <c r="AQ537" i="1" s="1"/>
  <c r="AT536" i="1"/>
  <c r="AS536" i="1" s="1"/>
  <c r="AR536" i="1"/>
  <c r="AQ536" i="1" s="1"/>
  <c r="AT535" i="1"/>
  <c r="AS535" i="1" s="1"/>
  <c r="AR535" i="1"/>
  <c r="AQ535" i="1" s="1"/>
  <c r="AT534" i="1"/>
  <c r="AS534" i="1" s="1"/>
  <c r="AR534" i="1"/>
  <c r="AQ534" i="1" s="1"/>
  <c r="AT533" i="1"/>
  <c r="AS533" i="1" s="1"/>
  <c r="AR533" i="1"/>
  <c r="AQ533" i="1" s="1"/>
  <c r="AT532" i="1"/>
  <c r="AS532" i="1" s="1"/>
  <c r="AR532" i="1"/>
  <c r="AQ532" i="1" s="1"/>
  <c r="AT531" i="1"/>
  <c r="AS531" i="1" s="1"/>
  <c r="AR531" i="1"/>
  <c r="AQ531" i="1" s="1"/>
  <c r="AT530" i="1"/>
  <c r="AS530" i="1" s="1"/>
  <c r="AR530" i="1"/>
  <c r="AQ530" i="1" s="1"/>
  <c r="AT529" i="1"/>
  <c r="AS529" i="1" s="1"/>
  <c r="AR529" i="1"/>
  <c r="AQ529" i="1" s="1"/>
  <c r="AT528" i="1"/>
  <c r="AS528" i="1" s="1"/>
  <c r="AR528" i="1"/>
  <c r="AQ528" i="1" s="1"/>
  <c r="AT527" i="1"/>
  <c r="AS527" i="1" s="1"/>
  <c r="AR527" i="1"/>
  <c r="AQ527" i="1" s="1"/>
  <c r="AT526" i="1"/>
  <c r="AS526" i="1" s="1"/>
  <c r="AR526" i="1"/>
  <c r="AQ526" i="1" s="1"/>
  <c r="AT525" i="1"/>
  <c r="AS525" i="1" s="1"/>
  <c r="AR525" i="1"/>
  <c r="AQ525" i="1" s="1"/>
  <c r="AT524" i="1"/>
  <c r="AS524" i="1" s="1"/>
  <c r="AR524" i="1"/>
  <c r="AQ524" i="1" s="1"/>
  <c r="AT523" i="1"/>
  <c r="AS523" i="1" s="1"/>
  <c r="AR523" i="1"/>
  <c r="AQ523" i="1" s="1"/>
  <c r="AT522" i="1"/>
  <c r="AS522" i="1" s="1"/>
  <c r="AR522" i="1"/>
  <c r="AQ522" i="1" s="1"/>
  <c r="AT521" i="1"/>
  <c r="AS521" i="1" s="1"/>
  <c r="AR521" i="1"/>
  <c r="AQ521" i="1" s="1"/>
  <c r="AT520" i="1"/>
  <c r="AS520" i="1" s="1"/>
  <c r="AR520" i="1"/>
  <c r="AQ520" i="1" s="1"/>
  <c r="AT519" i="1"/>
  <c r="AS519" i="1" s="1"/>
  <c r="AR519" i="1"/>
  <c r="AQ519" i="1" s="1"/>
  <c r="AT518" i="1"/>
  <c r="AS518" i="1" s="1"/>
  <c r="AR518" i="1"/>
  <c r="AQ518" i="1" s="1"/>
  <c r="AT517" i="1"/>
  <c r="AS517" i="1" s="1"/>
  <c r="AR517" i="1"/>
  <c r="AQ517" i="1" s="1"/>
  <c r="AT516" i="1"/>
  <c r="AS516" i="1" s="1"/>
  <c r="AR516" i="1"/>
  <c r="AQ516" i="1" s="1"/>
  <c r="AT515" i="1"/>
  <c r="AS515" i="1" s="1"/>
  <c r="AR515" i="1"/>
  <c r="AQ515" i="1" s="1"/>
  <c r="AT514" i="1"/>
  <c r="AS514" i="1" s="1"/>
  <c r="AR514" i="1"/>
  <c r="AQ514" i="1" s="1"/>
  <c r="AT513" i="1"/>
  <c r="AS513" i="1" s="1"/>
  <c r="AR513" i="1"/>
  <c r="AQ513" i="1" s="1"/>
  <c r="AT512" i="1"/>
  <c r="AS512" i="1" s="1"/>
  <c r="AR512" i="1"/>
  <c r="AQ512" i="1" s="1"/>
  <c r="AT511" i="1"/>
  <c r="AS511" i="1" s="1"/>
  <c r="AR511" i="1"/>
  <c r="AQ511" i="1" s="1"/>
  <c r="AT510" i="1"/>
  <c r="AS510" i="1" s="1"/>
  <c r="AR510" i="1"/>
  <c r="AQ510" i="1" s="1"/>
  <c r="AT509" i="1"/>
  <c r="AS509" i="1" s="1"/>
  <c r="AR509" i="1"/>
  <c r="AQ509" i="1" s="1"/>
  <c r="AT508" i="1"/>
  <c r="AS508" i="1" s="1"/>
  <c r="AR508" i="1"/>
  <c r="AQ508" i="1" s="1"/>
  <c r="AT507" i="1"/>
  <c r="AS507" i="1" s="1"/>
  <c r="AR507" i="1"/>
  <c r="AQ507" i="1" s="1"/>
  <c r="AT506" i="1"/>
  <c r="AS506" i="1" s="1"/>
  <c r="AR506" i="1"/>
  <c r="AQ506" i="1" s="1"/>
  <c r="AT505" i="1"/>
  <c r="AS505" i="1" s="1"/>
  <c r="AR505" i="1"/>
  <c r="AQ505" i="1" s="1"/>
  <c r="AT504" i="1"/>
  <c r="AS504" i="1" s="1"/>
  <c r="AR504" i="1"/>
  <c r="AQ504" i="1" s="1"/>
  <c r="AT503" i="1"/>
  <c r="AS503" i="1" s="1"/>
  <c r="AR503" i="1"/>
  <c r="AQ503" i="1" s="1"/>
  <c r="AT502" i="1"/>
  <c r="AS502" i="1" s="1"/>
  <c r="AR502" i="1"/>
  <c r="AQ502" i="1" s="1"/>
  <c r="AT501" i="1"/>
  <c r="AS501" i="1" s="1"/>
  <c r="AR501" i="1"/>
  <c r="AQ501" i="1" s="1"/>
  <c r="AT500" i="1"/>
  <c r="AS500" i="1" s="1"/>
  <c r="AR500" i="1"/>
  <c r="AQ500" i="1" s="1"/>
  <c r="AT499" i="1"/>
  <c r="AS499" i="1" s="1"/>
  <c r="AR499" i="1"/>
  <c r="AQ499" i="1" s="1"/>
  <c r="AT498" i="1"/>
  <c r="AS498" i="1" s="1"/>
  <c r="AR498" i="1"/>
  <c r="AQ498" i="1" s="1"/>
  <c r="AT497" i="1"/>
  <c r="AS497" i="1" s="1"/>
  <c r="AR497" i="1"/>
  <c r="AQ497" i="1" s="1"/>
  <c r="AT496" i="1"/>
  <c r="AS496" i="1" s="1"/>
  <c r="AR496" i="1"/>
  <c r="AQ496" i="1" s="1"/>
  <c r="AT495" i="1"/>
  <c r="AS495" i="1" s="1"/>
  <c r="AR495" i="1"/>
  <c r="AQ495" i="1" s="1"/>
  <c r="AT494" i="1"/>
  <c r="AS494" i="1" s="1"/>
  <c r="AR494" i="1"/>
  <c r="AQ494" i="1" s="1"/>
  <c r="AT493" i="1"/>
  <c r="AS493" i="1" s="1"/>
  <c r="AR493" i="1"/>
  <c r="AQ493" i="1" s="1"/>
  <c r="AT492" i="1"/>
  <c r="AS492" i="1" s="1"/>
  <c r="AR492" i="1"/>
  <c r="AQ492" i="1" s="1"/>
  <c r="AT491" i="1"/>
  <c r="AS491" i="1" s="1"/>
  <c r="AR491" i="1"/>
  <c r="AQ491" i="1" s="1"/>
  <c r="AT490" i="1"/>
  <c r="AS490" i="1" s="1"/>
  <c r="AR490" i="1"/>
  <c r="AQ490" i="1" s="1"/>
  <c r="AT489" i="1"/>
  <c r="AS489" i="1" s="1"/>
  <c r="AR489" i="1"/>
  <c r="AQ489" i="1" s="1"/>
  <c r="AT488" i="1"/>
  <c r="AS488" i="1" s="1"/>
  <c r="AR488" i="1"/>
  <c r="AQ488" i="1" s="1"/>
  <c r="AT487" i="1"/>
  <c r="AS487" i="1" s="1"/>
  <c r="AR487" i="1"/>
  <c r="AQ487" i="1" s="1"/>
  <c r="AT486" i="1"/>
  <c r="AS486" i="1" s="1"/>
  <c r="AR486" i="1"/>
  <c r="AQ486" i="1" s="1"/>
  <c r="AT485" i="1"/>
  <c r="AS485" i="1" s="1"/>
  <c r="AR485" i="1"/>
  <c r="AQ485" i="1" s="1"/>
  <c r="AT484" i="1"/>
  <c r="AS484" i="1" s="1"/>
  <c r="AR484" i="1"/>
  <c r="AQ484" i="1" s="1"/>
  <c r="AT483" i="1"/>
  <c r="AS483" i="1" s="1"/>
  <c r="AR483" i="1"/>
  <c r="AQ483" i="1" s="1"/>
  <c r="AT482" i="1"/>
  <c r="AS482" i="1" s="1"/>
  <c r="AR482" i="1"/>
  <c r="AQ482" i="1" s="1"/>
  <c r="AT481" i="1"/>
  <c r="AS481" i="1" s="1"/>
  <c r="AR481" i="1"/>
  <c r="AQ481" i="1" s="1"/>
  <c r="AT480" i="1"/>
  <c r="AS480" i="1" s="1"/>
  <c r="AR480" i="1"/>
  <c r="AQ480" i="1" s="1"/>
  <c r="AT479" i="1"/>
  <c r="AS479" i="1" s="1"/>
  <c r="AR479" i="1"/>
  <c r="AQ479" i="1" s="1"/>
  <c r="AT478" i="1"/>
  <c r="AS478" i="1" s="1"/>
  <c r="AR478" i="1"/>
  <c r="AQ478" i="1" s="1"/>
  <c r="AT477" i="1"/>
  <c r="AS477" i="1" s="1"/>
  <c r="AR477" i="1"/>
  <c r="AQ477" i="1" s="1"/>
  <c r="AT476" i="1"/>
  <c r="AS476" i="1" s="1"/>
  <c r="AR476" i="1"/>
  <c r="AQ476" i="1" s="1"/>
  <c r="AT475" i="1"/>
  <c r="AS475" i="1" s="1"/>
  <c r="AR475" i="1"/>
  <c r="AQ475" i="1" s="1"/>
  <c r="AT474" i="1"/>
  <c r="AS474" i="1" s="1"/>
  <c r="AR474" i="1"/>
  <c r="AQ474" i="1" s="1"/>
  <c r="AT473" i="1"/>
  <c r="AS473" i="1" s="1"/>
  <c r="AR473" i="1"/>
  <c r="AQ473" i="1" s="1"/>
  <c r="AT472" i="1"/>
  <c r="AS472" i="1" s="1"/>
  <c r="AR472" i="1"/>
  <c r="AQ472" i="1" s="1"/>
  <c r="AT471" i="1"/>
  <c r="AS471" i="1" s="1"/>
  <c r="AR471" i="1"/>
  <c r="AQ471" i="1" s="1"/>
  <c r="AT470" i="1"/>
  <c r="AS470" i="1" s="1"/>
  <c r="AR470" i="1"/>
  <c r="AQ470" i="1" s="1"/>
  <c r="AT469" i="1"/>
  <c r="AS469" i="1" s="1"/>
  <c r="AR469" i="1"/>
  <c r="AQ469" i="1" s="1"/>
  <c r="AT468" i="1"/>
  <c r="AS468" i="1" s="1"/>
  <c r="AR468" i="1"/>
  <c r="AQ468" i="1" s="1"/>
  <c r="AT467" i="1"/>
  <c r="AS467" i="1" s="1"/>
  <c r="AR467" i="1"/>
  <c r="AQ467" i="1" s="1"/>
  <c r="AT466" i="1"/>
  <c r="AS466" i="1" s="1"/>
  <c r="AR466" i="1"/>
  <c r="AQ466" i="1" s="1"/>
  <c r="AT465" i="1"/>
  <c r="AS465" i="1" s="1"/>
  <c r="AR465" i="1"/>
  <c r="AQ465" i="1" s="1"/>
  <c r="AT464" i="1"/>
  <c r="AS464" i="1" s="1"/>
  <c r="AR464" i="1"/>
  <c r="AQ464" i="1" s="1"/>
  <c r="AT463" i="1"/>
  <c r="AS463" i="1" s="1"/>
  <c r="AR463" i="1"/>
  <c r="AQ463" i="1" s="1"/>
  <c r="AT462" i="1"/>
  <c r="AS462" i="1" s="1"/>
  <c r="AR462" i="1"/>
  <c r="AQ462" i="1" s="1"/>
  <c r="AT461" i="1"/>
  <c r="AS461" i="1" s="1"/>
  <c r="AR461" i="1"/>
  <c r="AQ461" i="1" s="1"/>
  <c r="AT460" i="1"/>
  <c r="AS460" i="1" s="1"/>
  <c r="AR460" i="1"/>
  <c r="AQ460" i="1" s="1"/>
  <c r="AT459" i="1"/>
  <c r="AS459" i="1" s="1"/>
  <c r="AR459" i="1"/>
  <c r="AQ459" i="1" s="1"/>
  <c r="AT458" i="1"/>
  <c r="AS458" i="1" s="1"/>
  <c r="AR458" i="1"/>
  <c r="AQ458" i="1" s="1"/>
  <c r="AT457" i="1"/>
  <c r="AS457" i="1" s="1"/>
  <c r="AR457" i="1"/>
  <c r="AQ457" i="1" s="1"/>
  <c r="AT456" i="1"/>
  <c r="AS456" i="1" s="1"/>
  <c r="AR456" i="1"/>
  <c r="AQ456" i="1" s="1"/>
  <c r="AT455" i="1"/>
  <c r="AS455" i="1" s="1"/>
  <c r="AR455" i="1"/>
  <c r="AQ455" i="1" s="1"/>
  <c r="AT454" i="1"/>
  <c r="AS454" i="1" s="1"/>
  <c r="AR454" i="1"/>
  <c r="AQ454" i="1" s="1"/>
  <c r="AT453" i="1"/>
  <c r="AS453" i="1" s="1"/>
  <c r="AR453" i="1"/>
  <c r="AQ453" i="1" s="1"/>
  <c r="AT452" i="1"/>
  <c r="AS452" i="1" s="1"/>
  <c r="AR452" i="1"/>
  <c r="AQ452" i="1" s="1"/>
  <c r="AT451" i="1"/>
  <c r="AS451" i="1" s="1"/>
  <c r="AR451" i="1"/>
  <c r="AQ451" i="1" s="1"/>
  <c r="AT450" i="1"/>
  <c r="AS450" i="1" s="1"/>
  <c r="AR450" i="1"/>
  <c r="AQ450" i="1" s="1"/>
  <c r="AT449" i="1"/>
  <c r="AS449" i="1" s="1"/>
  <c r="AR449" i="1"/>
  <c r="AQ449" i="1" s="1"/>
  <c r="AT448" i="1"/>
  <c r="AS448" i="1" s="1"/>
  <c r="AR448" i="1"/>
  <c r="AQ448" i="1" s="1"/>
  <c r="AT447" i="1"/>
  <c r="AS447" i="1" s="1"/>
  <c r="AR447" i="1"/>
  <c r="AQ447" i="1" s="1"/>
  <c r="AT446" i="1"/>
  <c r="AS446" i="1" s="1"/>
  <c r="AR446" i="1"/>
  <c r="AQ446" i="1" s="1"/>
  <c r="AT445" i="1"/>
  <c r="AS445" i="1" s="1"/>
  <c r="AR445" i="1"/>
  <c r="AQ445" i="1" s="1"/>
  <c r="AT444" i="1"/>
  <c r="AS444" i="1" s="1"/>
  <c r="AR444" i="1"/>
  <c r="AQ444" i="1" s="1"/>
  <c r="AT443" i="1"/>
  <c r="AS443" i="1" s="1"/>
  <c r="AR443" i="1"/>
  <c r="AQ443" i="1" s="1"/>
  <c r="AT442" i="1"/>
  <c r="AS442" i="1" s="1"/>
  <c r="AR442" i="1"/>
  <c r="AQ442" i="1" s="1"/>
  <c r="AT441" i="1"/>
  <c r="AS441" i="1" s="1"/>
  <c r="AR441" i="1"/>
  <c r="AQ441" i="1" s="1"/>
  <c r="AT440" i="1"/>
  <c r="AS440" i="1" s="1"/>
  <c r="AR440" i="1"/>
  <c r="AQ440" i="1" s="1"/>
  <c r="AT439" i="1"/>
  <c r="AS439" i="1" s="1"/>
  <c r="AR439" i="1"/>
  <c r="AQ439" i="1" s="1"/>
  <c r="AT438" i="1"/>
  <c r="AS438" i="1" s="1"/>
  <c r="AR438" i="1"/>
  <c r="AQ438" i="1" s="1"/>
  <c r="AT437" i="1"/>
  <c r="AS437" i="1" s="1"/>
  <c r="AR437" i="1"/>
  <c r="AQ437" i="1" s="1"/>
  <c r="AT436" i="1"/>
  <c r="AS436" i="1" s="1"/>
  <c r="AR436" i="1"/>
  <c r="AQ436" i="1" s="1"/>
  <c r="AT435" i="1"/>
  <c r="AS435" i="1" s="1"/>
  <c r="AR435" i="1"/>
  <c r="AQ435" i="1" s="1"/>
  <c r="AT434" i="1"/>
  <c r="AS434" i="1" s="1"/>
  <c r="AR434" i="1"/>
  <c r="AQ434" i="1" s="1"/>
  <c r="AT433" i="1"/>
  <c r="AS433" i="1" s="1"/>
  <c r="AR433" i="1"/>
  <c r="AQ433" i="1" s="1"/>
  <c r="AT432" i="1"/>
  <c r="AS432" i="1" s="1"/>
  <c r="AR432" i="1"/>
  <c r="AQ432" i="1" s="1"/>
  <c r="AT431" i="1"/>
  <c r="AS431" i="1" s="1"/>
  <c r="AR431" i="1"/>
  <c r="AQ431" i="1" s="1"/>
  <c r="AT430" i="1"/>
  <c r="AS430" i="1" s="1"/>
  <c r="AR430" i="1"/>
  <c r="AQ430" i="1" s="1"/>
  <c r="AT429" i="1"/>
  <c r="AS429" i="1" s="1"/>
  <c r="AR429" i="1"/>
  <c r="AQ429" i="1" s="1"/>
  <c r="AT428" i="1"/>
  <c r="AS428" i="1" s="1"/>
  <c r="AR428" i="1"/>
  <c r="AQ428" i="1" s="1"/>
  <c r="AT427" i="1"/>
  <c r="AS427" i="1" s="1"/>
  <c r="AR427" i="1"/>
  <c r="AQ427" i="1" s="1"/>
  <c r="AT426" i="1"/>
  <c r="AS426" i="1" s="1"/>
  <c r="AR426" i="1"/>
  <c r="AQ426" i="1" s="1"/>
  <c r="AT425" i="1"/>
  <c r="AS425" i="1" s="1"/>
  <c r="AR425" i="1"/>
  <c r="AQ425" i="1" s="1"/>
  <c r="AT424" i="1"/>
  <c r="AS424" i="1" s="1"/>
  <c r="AR424" i="1"/>
  <c r="AQ424" i="1" s="1"/>
  <c r="AT423" i="1"/>
  <c r="AS423" i="1" s="1"/>
  <c r="AR423" i="1"/>
  <c r="AQ423" i="1" s="1"/>
  <c r="AT422" i="1"/>
  <c r="AS422" i="1" s="1"/>
  <c r="AR422" i="1"/>
  <c r="AQ422" i="1" s="1"/>
  <c r="AT421" i="1"/>
  <c r="AS421" i="1" s="1"/>
  <c r="AR421" i="1"/>
  <c r="AQ421" i="1" s="1"/>
  <c r="AT420" i="1"/>
  <c r="AS420" i="1" s="1"/>
  <c r="AR420" i="1"/>
  <c r="AQ420" i="1" s="1"/>
  <c r="AT419" i="1"/>
  <c r="AS419" i="1" s="1"/>
  <c r="AR419" i="1"/>
  <c r="AQ419" i="1" s="1"/>
  <c r="AT418" i="1"/>
  <c r="AS418" i="1" s="1"/>
  <c r="AR418" i="1"/>
  <c r="AQ418" i="1" s="1"/>
  <c r="AT417" i="1"/>
  <c r="AS417" i="1" s="1"/>
  <c r="AR417" i="1"/>
  <c r="AQ417" i="1" s="1"/>
  <c r="AT416" i="1"/>
  <c r="AS416" i="1" s="1"/>
  <c r="AR416" i="1"/>
  <c r="AQ416" i="1" s="1"/>
  <c r="AT415" i="1"/>
  <c r="AS415" i="1" s="1"/>
  <c r="AR415" i="1"/>
  <c r="AQ415" i="1" s="1"/>
  <c r="AT414" i="1"/>
  <c r="AS414" i="1" s="1"/>
  <c r="AR414" i="1"/>
  <c r="AQ414" i="1" s="1"/>
  <c r="AT413" i="1"/>
  <c r="AS413" i="1" s="1"/>
  <c r="AR413" i="1"/>
  <c r="AQ413" i="1" s="1"/>
  <c r="AT412" i="1"/>
  <c r="AS412" i="1" s="1"/>
  <c r="AR412" i="1"/>
  <c r="AQ412" i="1" s="1"/>
  <c r="AT411" i="1"/>
  <c r="AS411" i="1" s="1"/>
  <c r="AR411" i="1"/>
  <c r="AQ411" i="1" s="1"/>
  <c r="AT410" i="1"/>
  <c r="AS410" i="1" s="1"/>
  <c r="AR410" i="1"/>
  <c r="AQ410" i="1" s="1"/>
  <c r="AT409" i="1"/>
  <c r="AS409" i="1" s="1"/>
  <c r="AR409" i="1"/>
  <c r="AQ409" i="1" s="1"/>
  <c r="AT408" i="1"/>
  <c r="AS408" i="1" s="1"/>
  <c r="AR408" i="1"/>
  <c r="AQ408" i="1" s="1"/>
  <c r="AT407" i="1"/>
  <c r="AS407" i="1" s="1"/>
  <c r="AR407" i="1"/>
  <c r="AQ407" i="1" s="1"/>
  <c r="AT406" i="1"/>
  <c r="AS406" i="1" s="1"/>
  <c r="AR406" i="1"/>
  <c r="AQ406" i="1" s="1"/>
  <c r="AT405" i="1"/>
  <c r="AS405" i="1" s="1"/>
  <c r="AR405" i="1"/>
  <c r="AQ405" i="1" s="1"/>
  <c r="AT404" i="1"/>
  <c r="AS404" i="1" s="1"/>
  <c r="AR404" i="1"/>
  <c r="AQ404" i="1" s="1"/>
  <c r="AT403" i="1"/>
  <c r="AS403" i="1" s="1"/>
  <c r="AR403" i="1"/>
  <c r="AQ403" i="1" s="1"/>
  <c r="AT402" i="1"/>
  <c r="AS402" i="1" s="1"/>
  <c r="AR402" i="1"/>
  <c r="AQ402" i="1" s="1"/>
  <c r="AT401" i="1"/>
  <c r="AS401" i="1" s="1"/>
  <c r="AR401" i="1"/>
  <c r="AQ401" i="1" s="1"/>
  <c r="AT400" i="1"/>
  <c r="AS400" i="1" s="1"/>
  <c r="AR400" i="1"/>
  <c r="AQ400" i="1" s="1"/>
  <c r="AT399" i="1"/>
  <c r="AS399" i="1" s="1"/>
  <c r="AR399" i="1"/>
  <c r="AQ399" i="1" s="1"/>
  <c r="AT398" i="1"/>
  <c r="AS398" i="1" s="1"/>
  <c r="AR398" i="1"/>
  <c r="AQ398" i="1" s="1"/>
  <c r="AT397" i="1"/>
  <c r="AS397" i="1" s="1"/>
  <c r="AR397" i="1"/>
  <c r="AQ397" i="1" s="1"/>
  <c r="AT396" i="1"/>
  <c r="AS396" i="1" s="1"/>
  <c r="AR396" i="1"/>
  <c r="AQ396" i="1" s="1"/>
  <c r="AT395" i="1"/>
  <c r="AS395" i="1" s="1"/>
  <c r="AR395" i="1"/>
  <c r="AQ395" i="1" s="1"/>
  <c r="AT394" i="1"/>
  <c r="AS394" i="1" s="1"/>
  <c r="AR394" i="1"/>
  <c r="AQ394" i="1" s="1"/>
  <c r="AT393" i="1"/>
  <c r="AS393" i="1" s="1"/>
  <c r="AR393" i="1"/>
  <c r="AQ393" i="1" s="1"/>
  <c r="AT392" i="1"/>
  <c r="AS392" i="1" s="1"/>
  <c r="AR392" i="1"/>
  <c r="AQ392" i="1" s="1"/>
  <c r="AT391" i="1"/>
  <c r="AS391" i="1" s="1"/>
  <c r="AR391" i="1"/>
  <c r="AQ391" i="1" s="1"/>
  <c r="AT390" i="1"/>
  <c r="AS390" i="1" s="1"/>
  <c r="AR390" i="1"/>
  <c r="AQ390" i="1" s="1"/>
  <c r="AT389" i="1"/>
  <c r="AS389" i="1" s="1"/>
  <c r="AR389" i="1"/>
  <c r="AQ389" i="1" s="1"/>
  <c r="AT388" i="1"/>
  <c r="AS388" i="1" s="1"/>
  <c r="AR388" i="1"/>
  <c r="AQ388" i="1" s="1"/>
  <c r="AT387" i="1"/>
  <c r="AS387" i="1" s="1"/>
  <c r="AR387" i="1"/>
  <c r="AQ387" i="1" s="1"/>
  <c r="AT386" i="1"/>
  <c r="AS386" i="1" s="1"/>
  <c r="AR386" i="1"/>
  <c r="AQ386" i="1" s="1"/>
  <c r="AT385" i="1"/>
  <c r="AS385" i="1" s="1"/>
  <c r="AR385" i="1"/>
  <c r="AQ385" i="1" s="1"/>
  <c r="AT384" i="1"/>
  <c r="AS384" i="1" s="1"/>
  <c r="AR384" i="1"/>
  <c r="AQ384" i="1" s="1"/>
  <c r="AT383" i="1"/>
  <c r="AS383" i="1" s="1"/>
  <c r="AR383" i="1"/>
  <c r="AQ383" i="1" s="1"/>
  <c r="AT382" i="1"/>
  <c r="AS382" i="1" s="1"/>
  <c r="AR382" i="1"/>
  <c r="AQ382" i="1" s="1"/>
  <c r="AT381" i="1"/>
  <c r="AS381" i="1" s="1"/>
  <c r="AR381" i="1"/>
  <c r="AQ381" i="1" s="1"/>
  <c r="AT380" i="1"/>
  <c r="AS380" i="1" s="1"/>
  <c r="AR380" i="1"/>
  <c r="AQ380" i="1" s="1"/>
  <c r="AT379" i="1"/>
  <c r="AS379" i="1" s="1"/>
  <c r="AR379" i="1"/>
  <c r="AQ379" i="1" s="1"/>
  <c r="AT378" i="1"/>
  <c r="AS378" i="1" s="1"/>
  <c r="AR378" i="1"/>
  <c r="AQ378" i="1" s="1"/>
  <c r="AT377" i="1"/>
  <c r="AS377" i="1" s="1"/>
  <c r="AR377" i="1"/>
  <c r="AQ377" i="1" s="1"/>
  <c r="AT376" i="1"/>
  <c r="AS376" i="1" s="1"/>
  <c r="AR376" i="1"/>
  <c r="AQ376" i="1" s="1"/>
  <c r="AT375" i="1"/>
  <c r="AS375" i="1" s="1"/>
  <c r="AR375" i="1"/>
  <c r="AQ375" i="1" s="1"/>
  <c r="AT374" i="1"/>
  <c r="AS374" i="1" s="1"/>
  <c r="AR374" i="1"/>
  <c r="AQ374" i="1" s="1"/>
  <c r="AT373" i="1"/>
  <c r="AS373" i="1" s="1"/>
  <c r="AR373" i="1"/>
  <c r="AQ373" i="1" s="1"/>
  <c r="AT372" i="1"/>
  <c r="AS372" i="1" s="1"/>
  <c r="AR372" i="1"/>
  <c r="AQ372" i="1" s="1"/>
  <c r="AT371" i="1"/>
  <c r="AS371" i="1" s="1"/>
  <c r="AR371" i="1"/>
  <c r="AQ371" i="1" s="1"/>
  <c r="AT370" i="1"/>
  <c r="AS370" i="1" s="1"/>
  <c r="AR370" i="1"/>
  <c r="AQ370" i="1" s="1"/>
  <c r="AT369" i="1"/>
  <c r="AS369" i="1" s="1"/>
  <c r="AR369" i="1"/>
  <c r="AQ369" i="1" s="1"/>
  <c r="AT368" i="1"/>
  <c r="AS368" i="1" s="1"/>
  <c r="AR368" i="1"/>
  <c r="AQ368" i="1" s="1"/>
  <c r="AT367" i="1"/>
  <c r="AS367" i="1" s="1"/>
  <c r="AR367" i="1"/>
  <c r="AQ367" i="1" s="1"/>
  <c r="AT366" i="1"/>
  <c r="AS366" i="1" s="1"/>
  <c r="AR366" i="1"/>
  <c r="AQ366" i="1" s="1"/>
  <c r="AT365" i="1"/>
  <c r="AS365" i="1" s="1"/>
  <c r="AR365" i="1"/>
  <c r="AQ365" i="1" s="1"/>
  <c r="AT364" i="1"/>
  <c r="AS364" i="1" s="1"/>
  <c r="AR364" i="1"/>
  <c r="AQ364" i="1" s="1"/>
  <c r="AT363" i="1"/>
  <c r="AS363" i="1" s="1"/>
  <c r="AR363" i="1"/>
  <c r="AQ363" i="1" s="1"/>
  <c r="AT362" i="1"/>
  <c r="AS362" i="1" s="1"/>
  <c r="AR362" i="1"/>
  <c r="AQ362" i="1" s="1"/>
  <c r="AT361" i="1"/>
  <c r="AS361" i="1" s="1"/>
  <c r="AR361" i="1"/>
  <c r="AQ361" i="1" s="1"/>
  <c r="AT360" i="1"/>
  <c r="AS360" i="1" s="1"/>
  <c r="AR360" i="1"/>
  <c r="AQ360" i="1" s="1"/>
  <c r="AT359" i="1"/>
  <c r="AS359" i="1" s="1"/>
  <c r="AR359" i="1"/>
  <c r="AQ359" i="1" s="1"/>
  <c r="AT358" i="1"/>
  <c r="AS358" i="1" s="1"/>
  <c r="AR358" i="1"/>
  <c r="AQ358" i="1" s="1"/>
  <c r="AT357" i="1"/>
  <c r="AS357" i="1" s="1"/>
  <c r="AR357" i="1"/>
  <c r="AQ357" i="1" s="1"/>
  <c r="AT356" i="1"/>
  <c r="AS356" i="1" s="1"/>
  <c r="AR356" i="1"/>
  <c r="AQ356" i="1" s="1"/>
  <c r="AT355" i="1"/>
  <c r="AS355" i="1" s="1"/>
  <c r="AR355" i="1"/>
  <c r="AQ355" i="1" s="1"/>
  <c r="AT354" i="1"/>
  <c r="AS354" i="1" s="1"/>
  <c r="AR354" i="1"/>
  <c r="AQ354" i="1" s="1"/>
  <c r="AT353" i="1"/>
  <c r="AS353" i="1" s="1"/>
  <c r="AR353" i="1"/>
  <c r="AQ353" i="1" s="1"/>
  <c r="AT352" i="1"/>
  <c r="AS352" i="1" s="1"/>
  <c r="AR352" i="1"/>
  <c r="AQ352" i="1" s="1"/>
  <c r="AT351" i="1"/>
  <c r="AS351" i="1" s="1"/>
  <c r="AR351" i="1"/>
  <c r="AQ351" i="1" s="1"/>
  <c r="AT350" i="1"/>
  <c r="AS350" i="1" s="1"/>
  <c r="AR350" i="1"/>
  <c r="AQ350" i="1" s="1"/>
  <c r="AT349" i="1"/>
  <c r="AS349" i="1" s="1"/>
  <c r="AR349" i="1"/>
  <c r="AQ349" i="1" s="1"/>
  <c r="AT348" i="1"/>
  <c r="AS348" i="1" s="1"/>
  <c r="AR348" i="1"/>
  <c r="AQ348" i="1" s="1"/>
  <c r="AT347" i="1"/>
  <c r="AS347" i="1" s="1"/>
  <c r="AR347" i="1"/>
  <c r="AQ347" i="1" s="1"/>
  <c r="AT346" i="1"/>
  <c r="AS346" i="1" s="1"/>
  <c r="AR346" i="1"/>
  <c r="AQ346" i="1" s="1"/>
  <c r="AT345" i="1"/>
  <c r="AS345" i="1" s="1"/>
  <c r="AR345" i="1"/>
  <c r="AQ345" i="1" s="1"/>
  <c r="AT344" i="1"/>
  <c r="AS344" i="1" s="1"/>
  <c r="AR344" i="1"/>
  <c r="AQ344" i="1" s="1"/>
  <c r="AT343" i="1"/>
  <c r="AS343" i="1" s="1"/>
  <c r="AR343" i="1"/>
  <c r="AQ343" i="1" s="1"/>
  <c r="AT342" i="1"/>
  <c r="AS342" i="1" s="1"/>
  <c r="AR342" i="1"/>
  <c r="AQ342" i="1" s="1"/>
  <c r="AT341" i="1"/>
  <c r="AS341" i="1" s="1"/>
  <c r="AR341" i="1"/>
  <c r="AQ341" i="1" s="1"/>
  <c r="AT340" i="1"/>
  <c r="AS340" i="1" s="1"/>
  <c r="AR340" i="1"/>
  <c r="AQ340" i="1" s="1"/>
  <c r="AT339" i="1"/>
  <c r="AS339" i="1" s="1"/>
  <c r="AR339" i="1"/>
  <c r="AQ339" i="1" s="1"/>
  <c r="AT338" i="1"/>
  <c r="AS338" i="1" s="1"/>
  <c r="AR338" i="1"/>
  <c r="AQ338" i="1" s="1"/>
  <c r="AT337" i="1"/>
  <c r="AS337" i="1" s="1"/>
  <c r="AR337" i="1"/>
  <c r="AQ337" i="1" s="1"/>
  <c r="AT336" i="1"/>
  <c r="AS336" i="1" s="1"/>
  <c r="AR336" i="1"/>
  <c r="AQ336" i="1" s="1"/>
  <c r="AT335" i="1"/>
  <c r="AS335" i="1" s="1"/>
  <c r="AR335" i="1"/>
  <c r="AQ335" i="1" s="1"/>
  <c r="AT334" i="1"/>
  <c r="AS334" i="1" s="1"/>
  <c r="AR334" i="1"/>
  <c r="AQ334" i="1" s="1"/>
  <c r="AT333" i="1"/>
  <c r="AS333" i="1" s="1"/>
  <c r="AR333" i="1"/>
  <c r="AQ333" i="1" s="1"/>
  <c r="AT332" i="1"/>
  <c r="AS332" i="1" s="1"/>
  <c r="AR332" i="1"/>
  <c r="AQ332" i="1" s="1"/>
  <c r="AT331" i="1"/>
  <c r="AS331" i="1" s="1"/>
  <c r="AR331" i="1"/>
  <c r="AQ331" i="1" s="1"/>
  <c r="AT330" i="1"/>
  <c r="AS330" i="1" s="1"/>
  <c r="AR330" i="1"/>
  <c r="AQ330" i="1" s="1"/>
  <c r="AT329" i="1"/>
  <c r="AS329" i="1" s="1"/>
  <c r="AR329" i="1"/>
  <c r="AQ329" i="1" s="1"/>
  <c r="AT328" i="1"/>
  <c r="AS328" i="1" s="1"/>
  <c r="AR328" i="1"/>
  <c r="AQ328" i="1" s="1"/>
  <c r="AT327" i="1"/>
  <c r="AS327" i="1" s="1"/>
  <c r="AR327" i="1"/>
  <c r="AQ327" i="1" s="1"/>
  <c r="AT326" i="1"/>
  <c r="AS326" i="1" s="1"/>
  <c r="AR326" i="1"/>
  <c r="AQ326" i="1" s="1"/>
  <c r="AT325" i="1"/>
  <c r="AS325" i="1" s="1"/>
  <c r="AR325" i="1"/>
  <c r="AQ325" i="1" s="1"/>
  <c r="AT324" i="1"/>
  <c r="AS324" i="1" s="1"/>
  <c r="AR324" i="1"/>
  <c r="AQ324" i="1" s="1"/>
  <c r="AT323" i="1"/>
  <c r="AS323" i="1" s="1"/>
  <c r="AR323" i="1"/>
  <c r="AQ323" i="1" s="1"/>
  <c r="AT322" i="1"/>
  <c r="AS322" i="1" s="1"/>
  <c r="AR322" i="1"/>
  <c r="AQ322" i="1" s="1"/>
  <c r="AT321" i="1"/>
  <c r="AS321" i="1" s="1"/>
  <c r="AR321" i="1"/>
  <c r="AQ321" i="1" s="1"/>
  <c r="AT320" i="1"/>
  <c r="AS320" i="1" s="1"/>
  <c r="AR320" i="1"/>
  <c r="AQ320" i="1" s="1"/>
  <c r="AT319" i="1"/>
  <c r="AS319" i="1" s="1"/>
  <c r="AR319" i="1"/>
  <c r="AQ319" i="1" s="1"/>
  <c r="AT318" i="1"/>
  <c r="AS318" i="1" s="1"/>
  <c r="AR318" i="1"/>
  <c r="AQ318" i="1" s="1"/>
  <c r="AT317" i="1"/>
  <c r="AS317" i="1" s="1"/>
  <c r="AR317" i="1"/>
  <c r="AQ317" i="1" s="1"/>
  <c r="AT316" i="1"/>
  <c r="AS316" i="1" s="1"/>
  <c r="AR316" i="1"/>
  <c r="AQ316" i="1" s="1"/>
  <c r="AT315" i="1"/>
  <c r="AS315" i="1" s="1"/>
  <c r="AR315" i="1"/>
  <c r="AQ315" i="1" s="1"/>
  <c r="AT314" i="1"/>
  <c r="AS314" i="1" s="1"/>
  <c r="AR314" i="1"/>
  <c r="AQ314" i="1" s="1"/>
  <c r="AT313" i="1"/>
  <c r="AS313" i="1" s="1"/>
  <c r="AR313" i="1"/>
  <c r="AQ313" i="1" s="1"/>
  <c r="AT312" i="1"/>
  <c r="AS312" i="1" s="1"/>
  <c r="AR312" i="1"/>
  <c r="AQ312" i="1" s="1"/>
  <c r="AT311" i="1"/>
  <c r="AS311" i="1" s="1"/>
  <c r="AR311" i="1"/>
  <c r="AQ311" i="1" s="1"/>
  <c r="AT310" i="1"/>
  <c r="AS310" i="1" s="1"/>
  <c r="AR310" i="1"/>
  <c r="AQ310" i="1" s="1"/>
  <c r="AT309" i="1"/>
  <c r="AS309" i="1" s="1"/>
  <c r="AR309" i="1"/>
  <c r="AQ309" i="1" s="1"/>
  <c r="AT308" i="1"/>
  <c r="AS308" i="1" s="1"/>
  <c r="AR308" i="1"/>
  <c r="AQ308" i="1" s="1"/>
  <c r="AT307" i="1"/>
  <c r="AS307" i="1" s="1"/>
  <c r="AR307" i="1"/>
  <c r="AQ307" i="1" s="1"/>
  <c r="AT306" i="1"/>
  <c r="AS306" i="1" s="1"/>
  <c r="AR306" i="1"/>
  <c r="AQ306" i="1" s="1"/>
  <c r="AT305" i="1"/>
  <c r="AS305" i="1" s="1"/>
  <c r="AR305" i="1"/>
  <c r="AQ305" i="1" s="1"/>
  <c r="AT304" i="1"/>
  <c r="AS304" i="1" s="1"/>
  <c r="AR304" i="1"/>
  <c r="AQ304" i="1" s="1"/>
  <c r="AT303" i="1"/>
  <c r="AS303" i="1" s="1"/>
  <c r="AR303" i="1"/>
  <c r="AQ303" i="1" s="1"/>
  <c r="AT302" i="1"/>
  <c r="AS302" i="1" s="1"/>
  <c r="AR302" i="1"/>
  <c r="AQ302" i="1" s="1"/>
  <c r="AT301" i="1"/>
  <c r="AS301" i="1" s="1"/>
  <c r="AR301" i="1"/>
  <c r="AQ301" i="1" s="1"/>
  <c r="AT300" i="1"/>
  <c r="AS300" i="1" s="1"/>
  <c r="AR300" i="1"/>
  <c r="AQ300" i="1" s="1"/>
  <c r="AT299" i="1"/>
  <c r="AS299" i="1" s="1"/>
  <c r="AR299" i="1"/>
  <c r="AQ299" i="1" s="1"/>
  <c r="AT298" i="1"/>
  <c r="AS298" i="1" s="1"/>
  <c r="AR298" i="1"/>
  <c r="AQ298" i="1" s="1"/>
  <c r="AT297" i="1"/>
  <c r="AS297" i="1" s="1"/>
  <c r="AR297" i="1"/>
  <c r="AQ297" i="1" s="1"/>
  <c r="AT296" i="1"/>
  <c r="AS296" i="1" s="1"/>
  <c r="AR296" i="1"/>
  <c r="AQ296" i="1" s="1"/>
  <c r="AT295" i="1"/>
  <c r="AS295" i="1" s="1"/>
  <c r="AR295" i="1"/>
  <c r="AQ295" i="1" s="1"/>
  <c r="AT294" i="1"/>
  <c r="AS294" i="1" s="1"/>
  <c r="AR294" i="1"/>
  <c r="AQ294" i="1" s="1"/>
  <c r="AT293" i="1"/>
  <c r="AS293" i="1" s="1"/>
  <c r="AR293" i="1"/>
  <c r="AQ293" i="1" s="1"/>
  <c r="AT292" i="1"/>
  <c r="AS292" i="1" s="1"/>
  <c r="AR292" i="1"/>
  <c r="AQ292" i="1" s="1"/>
  <c r="AT291" i="1"/>
  <c r="AS291" i="1" s="1"/>
  <c r="AR291" i="1"/>
  <c r="AQ291" i="1" s="1"/>
  <c r="AT290" i="1"/>
  <c r="AS290" i="1" s="1"/>
  <c r="AR290" i="1"/>
  <c r="AQ290" i="1" s="1"/>
  <c r="AT289" i="1"/>
  <c r="AS289" i="1" s="1"/>
  <c r="AR289" i="1"/>
  <c r="AQ289" i="1" s="1"/>
  <c r="AT288" i="1"/>
  <c r="AS288" i="1" s="1"/>
  <c r="AR288" i="1"/>
  <c r="AQ288" i="1" s="1"/>
  <c r="AT287" i="1"/>
  <c r="AS287" i="1" s="1"/>
  <c r="AR287" i="1"/>
  <c r="AQ287" i="1" s="1"/>
  <c r="AT286" i="1"/>
  <c r="AS286" i="1" s="1"/>
  <c r="AR286" i="1"/>
  <c r="AQ286" i="1" s="1"/>
  <c r="AT285" i="1"/>
  <c r="AS285" i="1" s="1"/>
  <c r="AR285" i="1"/>
  <c r="AQ285" i="1" s="1"/>
  <c r="AT284" i="1"/>
  <c r="AS284" i="1" s="1"/>
  <c r="AR284" i="1"/>
  <c r="AQ284" i="1" s="1"/>
  <c r="AT283" i="1"/>
  <c r="AS283" i="1" s="1"/>
  <c r="AR283" i="1"/>
  <c r="AQ283" i="1" s="1"/>
  <c r="AT282" i="1"/>
  <c r="AS282" i="1" s="1"/>
  <c r="AR282" i="1"/>
  <c r="AQ282" i="1" s="1"/>
  <c r="AT281" i="1"/>
  <c r="AS281" i="1" s="1"/>
  <c r="AR281" i="1"/>
  <c r="AQ281" i="1" s="1"/>
  <c r="AT280" i="1"/>
  <c r="AS280" i="1" s="1"/>
  <c r="AR280" i="1"/>
  <c r="AQ280" i="1" s="1"/>
  <c r="AT279" i="1"/>
  <c r="AS279" i="1" s="1"/>
  <c r="AR279" i="1"/>
  <c r="AQ279" i="1" s="1"/>
  <c r="AT278" i="1"/>
  <c r="AS278" i="1" s="1"/>
  <c r="AR278" i="1"/>
  <c r="AQ278" i="1" s="1"/>
  <c r="AT277" i="1"/>
  <c r="AS277" i="1" s="1"/>
  <c r="AR277" i="1"/>
  <c r="AQ277" i="1" s="1"/>
  <c r="AT276" i="1"/>
  <c r="AS276" i="1" s="1"/>
  <c r="AR276" i="1"/>
  <c r="AQ276" i="1" s="1"/>
  <c r="AT275" i="1"/>
  <c r="AS275" i="1" s="1"/>
  <c r="AR275" i="1"/>
  <c r="AQ275" i="1" s="1"/>
  <c r="AT274" i="1"/>
  <c r="AS274" i="1" s="1"/>
  <c r="AR274" i="1"/>
  <c r="AQ274" i="1" s="1"/>
  <c r="AT273" i="1"/>
  <c r="AS273" i="1" s="1"/>
  <c r="AR273" i="1"/>
  <c r="AQ273" i="1" s="1"/>
  <c r="AT272" i="1"/>
  <c r="AS272" i="1" s="1"/>
  <c r="AR272" i="1"/>
  <c r="AQ272" i="1" s="1"/>
  <c r="AT271" i="1"/>
  <c r="AS271" i="1" s="1"/>
  <c r="AR271" i="1"/>
  <c r="AQ271" i="1" s="1"/>
  <c r="AT270" i="1"/>
  <c r="AS270" i="1" s="1"/>
  <c r="AR270" i="1"/>
  <c r="AQ270" i="1" s="1"/>
  <c r="AT269" i="1"/>
  <c r="AS269" i="1" s="1"/>
  <c r="AR269" i="1"/>
  <c r="AQ269" i="1" s="1"/>
  <c r="AT268" i="1"/>
  <c r="AS268" i="1" s="1"/>
  <c r="AR268" i="1"/>
  <c r="AQ268" i="1" s="1"/>
  <c r="AT267" i="1"/>
  <c r="AS267" i="1" s="1"/>
  <c r="AR267" i="1"/>
  <c r="AQ267" i="1" s="1"/>
  <c r="AT266" i="1"/>
  <c r="AS266" i="1" s="1"/>
  <c r="AR266" i="1"/>
  <c r="AQ266" i="1" s="1"/>
  <c r="AT265" i="1"/>
  <c r="AS265" i="1" s="1"/>
  <c r="AR265" i="1"/>
  <c r="AQ265" i="1" s="1"/>
  <c r="AT264" i="1"/>
  <c r="AS264" i="1" s="1"/>
  <c r="AR264" i="1"/>
  <c r="AQ264" i="1" s="1"/>
  <c r="AT263" i="1"/>
  <c r="AS263" i="1" s="1"/>
  <c r="AR263" i="1"/>
  <c r="AQ263" i="1" s="1"/>
  <c r="AT262" i="1"/>
  <c r="AS262" i="1" s="1"/>
  <c r="AR262" i="1"/>
  <c r="AQ262" i="1" s="1"/>
  <c r="AT261" i="1"/>
  <c r="AS261" i="1" s="1"/>
  <c r="AR261" i="1"/>
  <c r="AQ261" i="1" s="1"/>
  <c r="AT260" i="1"/>
  <c r="AS260" i="1" s="1"/>
  <c r="AR260" i="1"/>
  <c r="AQ260" i="1" s="1"/>
  <c r="AT259" i="1"/>
  <c r="AS259" i="1" s="1"/>
  <c r="AR259" i="1"/>
  <c r="AQ259" i="1" s="1"/>
  <c r="AT258" i="1"/>
  <c r="AS258" i="1" s="1"/>
  <c r="AR258" i="1"/>
  <c r="AQ258" i="1" s="1"/>
  <c r="AT257" i="1"/>
  <c r="AS257" i="1" s="1"/>
  <c r="AR257" i="1"/>
  <c r="AQ257" i="1" s="1"/>
  <c r="AT256" i="1"/>
  <c r="AS256" i="1" s="1"/>
  <c r="AR256" i="1"/>
  <c r="AQ256" i="1" s="1"/>
  <c r="AT255" i="1"/>
  <c r="AS255" i="1" s="1"/>
  <c r="AR255" i="1"/>
  <c r="AQ255" i="1" s="1"/>
  <c r="AT254" i="1"/>
  <c r="AS254" i="1" s="1"/>
  <c r="AR254" i="1"/>
  <c r="AQ254" i="1" s="1"/>
  <c r="AT253" i="1"/>
  <c r="AS253" i="1" s="1"/>
  <c r="AR253" i="1"/>
  <c r="AQ253" i="1" s="1"/>
  <c r="AT252" i="1"/>
  <c r="AS252" i="1" s="1"/>
  <c r="AR252" i="1"/>
  <c r="AQ252" i="1" s="1"/>
  <c r="AT251" i="1"/>
  <c r="AS251" i="1" s="1"/>
  <c r="AR251" i="1"/>
  <c r="AQ251" i="1" s="1"/>
  <c r="AT250" i="1"/>
  <c r="AS250" i="1" s="1"/>
  <c r="AR250" i="1"/>
  <c r="AQ250" i="1" s="1"/>
  <c r="AT249" i="1"/>
  <c r="AS249" i="1" s="1"/>
  <c r="AR249" i="1"/>
  <c r="AQ249" i="1" s="1"/>
  <c r="AT248" i="1"/>
  <c r="AS248" i="1" s="1"/>
  <c r="AR248" i="1"/>
  <c r="AQ248" i="1" s="1"/>
  <c r="AT247" i="1"/>
  <c r="AS247" i="1" s="1"/>
  <c r="AR247" i="1"/>
  <c r="AQ247" i="1" s="1"/>
  <c r="AT246" i="1"/>
  <c r="AS246" i="1" s="1"/>
  <c r="AR246" i="1"/>
  <c r="AQ246" i="1" s="1"/>
  <c r="AT245" i="1"/>
  <c r="AS245" i="1" s="1"/>
  <c r="AR245" i="1"/>
  <c r="AQ245" i="1" s="1"/>
  <c r="AT244" i="1"/>
  <c r="AS244" i="1" s="1"/>
  <c r="AR244" i="1"/>
  <c r="AQ244" i="1" s="1"/>
  <c r="AT243" i="1"/>
  <c r="AS243" i="1" s="1"/>
  <c r="AR243" i="1"/>
  <c r="AQ243" i="1" s="1"/>
  <c r="AT242" i="1"/>
  <c r="AS242" i="1" s="1"/>
  <c r="AR242" i="1"/>
  <c r="AQ242" i="1" s="1"/>
  <c r="AT241" i="1"/>
  <c r="AS241" i="1" s="1"/>
  <c r="AR241" i="1"/>
  <c r="AQ241" i="1" s="1"/>
  <c r="AT240" i="1"/>
  <c r="AS240" i="1" s="1"/>
  <c r="AR240" i="1"/>
  <c r="AQ240" i="1" s="1"/>
  <c r="AT239" i="1"/>
  <c r="AS239" i="1" s="1"/>
  <c r="AR239" i="1"/>
  <c r="AQ239" i="1" s="1"/>
  <c r="AT238" i="1"/>
  <c r="AS238" i="1" s="1"/>
  <c r="AR238" i="1"/>
  <c r="AQ238" i="1" s="1"/>
  <c r="AT237" i="1"/>
  <c r="AS237" i="1" s="1"/>
  <c r="AR237" i="1"/>
  <c r="AQ237" i="1" s="1"/>
  <c r="AT236" i="1"/>
  <c r="AS236" i="1" s="1"/>
  <c r="AR236" i="1"/>
  <c r="AQ236" i="1" s="1"/>
  <c r="AT235" i="1"/>
  <c r="AS235" i="1" s="1"/>
  <c r="AR235" i="1"/>
  <c r="AQ235" i="1" s="1"/>
  <c r="AT234" i="1"/>
  <c r="AS234" i="1" s="1"/>
  <c r="AR234" i="1"/>
  <c r="AQ234" i="1" s="1"/>
  <c r="AT233" i="1"/>
  <c r="AS233" i="1" s="1"/>
  <c r="AR233" i="1"/>
  <c r="AQ233" i="1" s="1"/>
  <c r="AT232" i="1"/>
  <c r="AS232" i="1" s="1"/>
  <c r="AR232" i="1"/>
  <c r="AQ232" i="1" s="1"/>
  <c r="AT231" i="1"/>
  <c r="AS231" i="1" s="1"/>
  <c r="AR231" i="1"/>
  <c r="AQ231" i="1" s="1"/>
  <c r="AT230" i="1"/>
  <c r="AS230" i="1" s="1"/>
  <c r="AR230" i="1"/>
  <c r="AQ230" i="1" s="1"/>
  <c r="AT229" i="1"/>
  <c r="AS229" i="1" s="1"/>
  <c r="AR229" i="1"/>
  <c r="AQ229" i="1" s="1"/>
  <c r="AT228" i="1"/>
  <c r="AS228" i="1" s="1"/>
  <c r="AR228" i="1"/>
  <c r="AQ228" i="1" s="1"/>
  <c r="AT227" i="1"/>
  <c r="AS227" i="1" s="1"/>
  <c r="AR227" i="1"/>
  <c r="AQ227" i="1" s="1"/>
  <c r="AT226" i="1"/>
  <c r="AS226" i="1" s="1"/>
  <c r="AR226" i="1"/>
  <c r="AQ226" i="1" s="1"/>
  <c r="AT225" i="1"/>
  <c r="AS225" i="1" s="1"/>
  <c r="AR225" i="1"/>
  <c r="AQ225" i="1" s="1"/>
  <c r="AT224" i="1"/>
  <c r="AS224" i="1" s="1"/>
  <c r="AR224" i="1"/>
  <c r="AQ224" i="1" s="1"/>
  <c r="AT223" i="1"/>
  <c r="AS223" i="1" s="1"/>
  <c r="AR223" i="1"/>
  <c r="AQ223" i="1" s="1"/>
  <c r="AT222" i="1"/>
  <c r="AS222" i="1" s="1"/>
  <c r="AR222" i="1"/>
  <c r="AQ222" i="1" s="1"/>
  <c r="AT221" i="1"/>
  <c r="AS221" i="1" s="1"/>
  <c r="AR221" i="1"/>
  <c r="AQ221" i="1" s="1"/>
  <c r="AT220" i="1"/>
  <c r="AS220" i="1" s="1"/>
  <c r="AR220" i="1"/>
  <c r="AQ220" i="1" s="1"/>
  <c r="AT219" i="1"/>
  <c r="AS219" i="1" s="1"/>
  <c r="AR219" i="1"/>
  <c r="AQ219" i="1" s="1"/>
  <c r="AT218" i="1"/>
  <c r="AS218" i="1" s="1"/>
  <c r="AR218" i="1"/>
  <c r="AQ218" i="1" s="1"/>
  <c r="AT217" i="1"/>
  <c r="AS217" i="1" s="1"/>
  <c r="AR217" i="1"/>
  <c r="AQ217" i="1" s="1"/>
  <c r="AT216" i="1"/>
  <c r="AS216" i="1" s="1"/>
  <c r="AR216" i="1"/>
  <c r="AQ216" i="1" s="1"/>
  <c r="AT215" i="1"/>
  <c r="AS215" i="1" s="1"/>
  <c r="AR215" i="1"/>
  <c r="AQ215" i="1" s="1"/>
  <c r="AT214" i="1"/>
  <c r="AS214" i="1" s="1"/>
  <c r="AR214" i="1"/>
  <c r="AQ214" i="1" s="1"/>
  <c r="AT213" i="1"/>
  <c r="AS213" i="1" s="1"/>
  <c r="AR213" i="1"/>
  <c r="AQ213" i="1" s="1"/>
  <c r="AT212" i="1"/>
  <c r="AS212" i="1" s="1"/>
  <c r="AR212" i="1"/>
  <c r="AQ212" i="1" s="1"/>
  <c r="AT211" i="1"/>
  <c r="AS211" i="1" s="1"/>
  <c r="AR211" i="1"/>
  <c r="AQ211" i="1" s="1"/>
  <c r="AT210" i="1"/>
  <c r="AS210" i="1" s="1"/>
  <c r="AR210" i="1"/>
  <c r="AQ210" i="1" s="1"/>
  <c r="AT209" i="1"/>
  <c r="AS209" i="1" s="1"/>
  <c r="AR209" i="1"/>
  <c r="AQ209" i="1" s="1"/>
  <c r="AT208" i="1"/>
  <c r="AS208" i="1" s="1"/>
  <c r="AR208" i="1"/>
  <c r="AQ208" i="1" s="1"/>
  <c r="AT207" i="1"/>
  <c r="AS207" i="1" s="1"/>
  <c r="AR207" i="1"/>
  <c r="AQ207" i="1" s="1"/>
  <c r="AT206" i="1"/>
  <c r="AS206" i="1" s="1"/>
  <c r="AR206" i="1"/>
  <c r="AQ206" i="1" s="1"/>
  <c r="AT205" i="1"/>
  <c r="AS205" i="1" s="1"/>
  <c r="AR205" i="1"/>
  <c r="AQ205" i="1" s="1"/>
  <c r="AT204" i="1"/>
  <c r="AS204" i="1" s="1"/>
  <c r="AR204" i="1"/>
  <c r="AQ204" i="1" s="1"/>
  <c r="AT203" i="1"/>
  <c r="AS203" i="1" s="1"/>
  <c r="AR203" i="1"/>
  <c r="AQ203" i="1" s="1"/>
  <c r="AT202" i="1"/>
  <c r="AS202" i="1" s="1"/>
  <c r="AR202" i="1"/>
  <c r="AQ202" i="1" s="1"/>
  <c r="AT201" i="1"/>
  <c r="AS201" i="1" s="1"/>
  <c r="AR201" i="1"/>
  <c r="AQ201" i="1" s="1"/>
  <c r="AT200" i="1"/>
  <c r="AS200" i="1" s="1"/>
  <c r="AR200" i="1"/>
  <c r="AQ200" i="1" s="1"/>
  <c r="AT199" i="1"/>
  <c r="AS199" i="1" s="1"/>
  <c r="AR199" i="1"/>
  <c r="AQ199" i="1" s="1"/>
  <c r="AT198" i="1"/>
  <c r="AS198" i="1" s="1"/>
  <c r="AR198" i="1"/>
  <c r="AQ198" i="1" s="1"/>
  <c r="AT197" i="1"/>
  <c r="AS197" i="1" s="1"/>
  <c r="AR197" i="1"/>
  <c r="AQ197" i="1" s="1"/>
  <c r="AT196" i="1"/>
  <c r="AS196" i="1" s="1"/>
  <c r="AR196" i="1"/>
  <c r="AQ196" i="1" s="1"/>
  <c r="AT195" i="1"/>
  <c r="AS195" i="1" s="1"/>
  <c r="AR195" i="1"/>
  <c r="AQ195" i="1" s="1"/>
  <c r="AT194" i="1"/>
  <c r="AS194" i="1" s="1"/>
  <c r="AR194" i="1"/>
  <c r="AQ194" i="1" s="1"/>
  <c r="AT193" i="1"/>
  <c r="AS193" i="1" s="1"/>
  <c r="AR193" i="1"/>
  <c r="AQ193" i="1" s="1"/>
  <c r="AT192" i="1"/>
  <c r="AS192" i="1" s="1"/>
  <c r="AR192" i="1"/>
  <c r="AQ192" i="1" s="1"/>
  <c r="AT191" i="1"/>
  <c r="AS191" i="1" s="1"/>
  <c r="AR191" i="1"/>
  <c r="AQ191" i="1" s="1"/>
  <c r="AT190" i="1"/>
  <c r="AS190" i="1" s="1"/>
  <c r="AR190" i="1"/>
  <c r="AQ190" i="1" s="1"/>
  <c r="AT189" i="1"/>
  <c r="AS189" i="1" s="1"/>
  <c r="AR189" i="1"/>
  <c r="AQ189" i="1" s="1"/>
  <c r="AT188" i="1"/>
  <c r="AS188" i="1" s="1"/>
  <c r="AR188" i="1"/>
  <c r="AQ188" i="1" s="1"/>
  <c r="AT187" i="1"/>
  <c r="AS187" i="1" s="1"/>
  <c r="AR187" i="1"/>
  <c r="AQ187" i="1" s="1"/>
  <c r="AT186" i="1"/>
  <c r="AS186" i="1" s="1"/>
  <c r="AR186" i="1"/>
  <c r="AQ186" i="1" s="1"/>
  <c r="AT185" i="1"/>
  <c r="AS185" i="1" s="1"/>
  <c r="AR185" i="1"/>
  <c r="AQ185" i="1" s="1"/>
  <c r="AT184" i="1"/>
  <c r="AS184" i="1" s="1"/>
  <c r="AR184" i="1"/>
  <c r="AQ184" i="1" s="1"/>
  <c r="AT183" i="1"/>
  <c r="AS183" i="1" s="1"/>
  <c r="AR183" i="1"/>
  <c r="AQ183" i="1" s="1"/>
  <c r="AT182" i="1"/>
  <c r="AS182" i="1" s="1"/>
  <c r="AR182" i="1"/>
  <c r="AQ182" i="1" s="1"/>
  <c r="AT181" i="1"/>
  <c r="AS181" i="1" s="1"/>
  <c r="AR181" i="1"/>
  <c r="AQ181" i="1" s="1"/>
  <c r="AT180" i="1"/>
  <c r="AS180" i="1" s="1"/>
  <c r="AR180" i="1"/>
  <c r="AQ180" i="1" s="1"/>
  <c r="AT179" i="1"/>
  <c r="AS179" i="1" s="1"/>
  <c r="AR179" i="1"/>
  <c r="AQ179" i="1" s="1"/>
  <c r="AT178" i="1"/>
  <c r="AS178" i="1" s="1"/>
  <c r="AR178" i="1"/>
  <c r="AQ178" i="1" s="1"/>
  <c r="AT177" i="1"/>
  <c r="AS177" i="1" s="1"/>
  <c r="AR177" i="1"/>
  <c r="AQ177" i="1" s="1"/>
  <c r="AT176" i="1"/>
  <c r="AS176" i="1" s="1"/>
  <c r="AR176" i="1"/>
  <c r="AQ176" i="1" s="1"/>
  <c r="AT175" i="1"/>
  <c r="AS175" i="1" s="1"/>
  <c r="AR175" i="1"/>
  <c r="AQ175" i="1" s="1"/>
  <c r="AT174" i="1"/>
  <c r="AS174" i="1" s="1"/>
  <c r="AR174" i="1"/>
  <c r="AQ174" i="1" s="1"/>
  <c r="AT173" i="1"/>
  <c r="AS173" i="1" s="1"/>
  <c r="AR173" i="1"/>
  <c r="AQ173" i="1" s="1"/>
  <c r="AT172" i="1"/>
  <c r="AS172" i="1" s="1"/>
  <c r="AR172" i="1"/>
  <c r="AQ172" i="1" s="1"/>
  <c r="AT171" i="1"/>
  <c r="AS171" i="1" s="1"/>
  <c r="AR171" i="1"/>
  <c r="AQ171" i="1" s="1"/>
  <c r="AT170" i="1"/>
  <c r="AS170" i="1" s="1"/>
  <c r="AR170" i="1"/>
  <c r="AQ170" i="1" s="1"/>
  <c r="AT169" i="1"/>
  <c r="AS169" i="1" s="1"/>
  <c r="AR169" i="1"/>
  <c r="AQ169" i="1" s="1"/>
  <c r="AT168" i="1"/>
  <c r="AS168" i="1" s="1"/>
  <c r="AR168" i="1"/>
  <c r="AQ168" i="1" s="1"/>
  <c r="AT167" i="1"/>
  <c r="AS167" i="1" s="1"/>
  <c r="AR167" i="1"/>
  <c r="AQ167" i="1" s="1"/>
  <c r="AT166" i="1"/>
  <c r="AS166" i="1" s="1"/>
  <c r="AR166" i="1"/>
  <c r="AQ166" i="1" s="1"/>
  <c r="AT165" i="1"/>
  <c r="AS165" i="1" s="1"/>
  <c r="AR165" i="1"/>
  <c r="AQ165" i="1" s="1"/>
  <c r="AT164" i="1"/>
  <c r="AS164" i="1" s="1"/>
  <c r="AR164" i="1"/>
  <c r="AQ164" i="1" s="1"/>
  <c r="AT163" i="1"/>
  <c r="AS163" i="1" s="1"/>
  <c r="AR163" i="1"/>
  <c r="AQ163" i="1" s="1"/>
  <c r="AT162" i="1"/>
  <c r="AS162" i="1" s="1"/>
  <c r="AR162" i="1"/>
  <c r="AQ162" i="1" s="1"/>
  <c r="AT161" i="1"/>
  <c r="AS161" i="1" s="1"/>
  <c r="AR161" i="1"/>
  <c r="AQ161" i="1" s="1"/>
  <c r="AT160" i="1"/>
  <c r="AS160" i="1" s="1"/>
  <c r="AR160" i="1"/>
  <c r="AQ160" i="1" s="1"/>
  <c r="AT159" i="1"/>
  <c r="AS159" i="1" s="1"/>
  <c r="AR159" i="1"/>
  <c r="AQ159" i="1" s="1"/>
  <c r="AT158" i="1"/>
  <c r="AS158" i="1" s="1"/>
  <c r="AR158" i="1"/>
  <c r="AQ158" i="1" s="1"/>
  <c r="AT157" i="1"/>
  <c r="AS157" i="1" s="1"/>
  <c r="AR157" i="1"/>
  <c r="AQ157" i="1" s="1"/>
  <c r="AT156" i="1"/>
  <c r="AS156" i="1" s="1"/>
  <c r="AR156" i="1"/>
  <c r="AQ156" i="1" s="1"/>
  <c r="AT155" i="1"/>
  <c r="AS155" i="1" s="1"/>
  <c r="AR155" i="1"/>
  <c r="AQ155" i="1" s="1"/>
  <c r="AT154" i="1"/>
  <c r="AS154" i="1" s="1"/>
  <c r="AR154" i="1"/>
  <c r="AQ154" i="1" s="1"/>
  <c r="AT153" i="1"/>
  <c r="AS153" i="1" s="1"/>
  <c r="AR153" i="1"/>
  <c r="AQ153" i="1" s="1"/>
  <c r="AT152" i="1"/>
  <c r="AS152" i="1" s="1"/>
  <c r="AR152" i="1"/>
  <c r="AQ152" i="1" s="1"/>
  <c r="AT151" i="1"/>
  <c r="AS151" i="1" s="1"/>
  <c r="AR151" i="1"/>
  <c r="AQ151" i="1" s="1"/>
  <c r="AT150" i="1"/>
  <c r="AS150" i="1" s="1"/>
  <c r="AR150" i="1"/>
  <c r="AQ150" i="1" s="1"/>
  <c r="AT149" i="1"/>
  <c r="AS149" i="1" s="1"/>
  <c r="AR149" i="1"/>
  <c r="AQ149" i="1" s="1"/>
  <c r="AT148" i="1"/>
  <c r="AS148" i="1" s="1"/>
  <c r="AR148" i="1"/>
  <c r="AQ148" i="1" s="1"/>
  <c r="AT147" i="1"/>
  <c r="AS147" i="1" s="1"/>
  <c r="AR147" i="1"/>
  <c r="AQ147" i="1" s="1"/>
  <c r="AT146" i="1"/>
  <c r="AS146" i="1" s="1"/>
  <c r="AR146" i="1"/>
  <c r="AQ146" i="1" s="1"/>
  <c r="AT145" i="1"/>
  <c r="AS145" i="1" s="1"/>
  <c r="AR145" i="1"/>
  <c r="AQ145" i="1" s="1"/>
  <c r="AT144" i="1"/>
  <c r="AS144" i="1" s="1"/>
  <c r="AR144" i="1"/>
  <c r="AQ144" i="1" s="1"/>
  <c r="AT143" i="1"/>
  <c r="AS143" i="1" s="1"/>
  <c r="AR143" i="1"/>
  <c r="AQ143" i="1" s="1"/>
  <c r="AT142" i="1"/>
  <c r="AS142" i="1" s="1"/>
  <c r="AR142" i="1"/>
  <c r="AQ142" i="1" s="1"/>
  <c r="AT141" i="1"/>
  <c r="AS141" i="1" s="1"/>
  <c r="AR141" i="1"/>
  <c r="AQ141" i="1" s="1"/>
  <c r="AT140" i="1"/>
  <c r="AS140" i="1" s="1"/>
  <c r="AR140" i="1"/>
  <c r="AQ140" i="1" s="1"/>
  <c r="AT139" i="1"/>
  <c r="AS139" i="1" s="1"/>
  <c r="AR139" i="1"/>
  <c r="AQ139" i="1" s="1"/>
  <c r="AT138" i="1"/>
  <c r="AS138" i="1" s="1"/>
  <c r="AR138" i="1"/>
  <c r="AQ138" i="1" s="1"/>
  <c r="AT137" i="1"/>
  <c r="AS137" i="1" s="1"/>
  <c r="AR137" i="1"/>
  <c r="AQ137" i="1" s="1"/>
  <c r="AT136" i="1"/>
  <c r="AS136" i="1" s="1"/>
  <c r="AR136" i="1"/>
  <c r="AQ136" i="1" s="1"/>
  <c r="AT135" i="1"/>
  <c r="AS135" i="1" s="1"/>
  <c r="AR135" i="1"/>
  <c r="AQ135" i="1" s="1"/>
  <c r="AT134" i="1"/>
  <c r="AS134" i="1" s="1"/>
  <c r="AR134" i="1"/>
  <c r="AQ134" i="1" s="1"/>
  <c r="AT133" i="1"/>
  <c r="AS133" i="1" s="1"/>
  <c r="AR133" i="1"/>
  <c r="AQ133" i="1" s="1"/>
  <c r="AT132" i="1"/>
  <c r="AS132" i="1" s="1"/>
  <c r="AR132" i="1"/>
  <c r="AQ132" i="1" s="1"/>
  <c r="AT131" i="1"/>
  <c r="AS131" i="1" s="1"/>
  <c r="AR131" i="1"/>
  <c r="AQ131" i="1" s="1"/>
  <c r="AT130" i="1"/>
  <c r="AS130" i="1" s="1"/>
  <c r="AR130" i="1"/>
  <c r="AQ130" i="1" s="1"/>
  <c r="AT129" i="1"/>
  <c r="AS129" i="1" s="1"/>
  <c r="AR129" i="1"/>
  <c r="AQ129" i="1" s="1"/>
  <c r="AT128" i="1"/>
  <c r="AS128" i="1" s="1"/>
  <c r="AR128" i="1"/>
  <c r="AQ128" i="1" s="1"/>
  <c r="AT127" i="1"/>
  <c r="AS127" i="1" s="1"/>
  <c r="AR127" i="1"/>
  <c r="AQ127" i="1" s="1"/>
  <c r="AT126" i="1"/>
  <c r="AS126" i="1" s="1"/>
  <c r="AR126" i="1"/>
  <c r="AQ126" i="1" s="1"/>
  <c r="AT125" i="1"/>
  <c r="AS125" i="1" s="1"/>
  <c r="AR125" i="1"/>
  <c r="AQ125" i="1" s="1"/>
  <c r="AT124" i="1"/>
  <c r="AS124" i="1" s="1"/>
  <c r="AR124" i="1"/>
  <c r="AQ124" i="1" s="1"/>
  <c r="AT123" i="1"/>
  <c r="AS123" i="1" s="1"/>
  <c r="AR123" i="1"/>
  <c r="AQ123" i="1" s="1"/>
  <c r="AT122" i="1"/>
  <c r="AS122" i="1" s="1"/>
  <c r="AR122" i="1"/>
  <c r="AQ122" i="1" s="1"/>
  <c r="AT121" i="1"/>
  <c r="AS121" i="1" s="1"/>
  <c r="AR121" i="1"/>
  <c r="AQ121" i="1" s="1"/>
  <c r="AT120" i="1"/>
  <c r="AS120" i="1" s="1"/>
  <c r="AR120" i="1"/>
  <c r="AQ120" i="1" s="1"/>
  <c r="AT119" i="1"/>
  <c r="AS119" i="1" s="1"/>
  <c r="AR119" i="1"/>
  <c r="AQ119" i="1" s="1"/>
  <c r="AT118" i="1"/>
  <c r="AS118" i="1" s="1"/>
  <c r="AR118" i="1"/>
  <c r="AQ118" i="1" s="1"/>
  <c r="AT117" i="1"/>
  <c r="AS117" i="1" s="1"/>
  <c r="AR117" i="1"/>
  <c r="AQ117" i="1" s="1"/>
  <c r="AT116" i="1"/>
  <c r="AS116" i="1" s="1"/>
  <c r="AR116" i="1"/>
  <c r="AQ116" i="1" s="1"/>
  <c r="AT115" i="1"/>
  <c r="AS115" i="1" s="1"/>
  <c r="AR115" i="1"/>
  <c r="AQ115" i="1" s="1"/>
  <c r="AT114" i="1"/>
  <c r="AS114" i="1" s="1"/>
  <c r="AR114" i="1"/>
  <c r="AQ114" i="1" s="1"/>
  <c r="AT113" i="1"/>
  <c r="AS113" i="1" s="1"/>
  <c r="AR113" i="1"/>
  <c r="AQ113" i="1" s="1"/>
  <c r="AT112" i="1"/>
  <c r="AS112" i="1" s="1"/>
  <c r="AR112" i="1"/>
  <c r="AQ112" i="1" s="1"/>
  <c r="AT111" i="1"/>
  <c r="AS111" i="1" s="1"/>
  <c r="AR111" i="1"/>
  <c r="AQ111" i="1" s="1"/>
  <c r="AT110" i="1"/>
  <c r="AS110" i="1" s="1"/>
  <c r="AR110" i="1"/>
  <c r="AQ110" i="1" s="1"/>
  <c r="AT109" i="1"/>
  <c r="AS109" i="1" s="1"/>
  <c r="AR109" i="1"/>
  <c r="AQ109" i="1" s="1"/>
  <c r="AT108" i="1"/>
  <c r="AS108" i="1" s="1"/>
  <c r="AR108" i="1"/>
  <c r="AQ108" i="1" s="1"/>
  <c r="AT107" i="1"/>
  <c r="AS107" i="1" s="1"/>
  <c r="AR107" i="1"/>
  <c r="AQ107" i="1" s="1"/>
  <c r="AT106" i="1"/>
  <c r="AS106" i="1" s="1"/>
  <c r="AR106" i="1"/>
  <c r="AQ106" i="1" s="1"/>
  <c r="AT105" i="1"/>
  <c r="AS105" i="1" s="1"/>
  <c r="AR105" i="1"/>
  <c r="AQ105" i="1" s="1"/>
  <c r="AT104" i="1"/>
  <c r="AS104" i="1" s="1"/>
  <c r="AR104" i="1"/>
  <c r="AQ104" i="1" s="1"/>
  <c r="AT103" i="1"/>
  <c r="AS103" i="1" s="1"/>
  <c r="AR103" i="1"/>
  <c r="AQ103" i="1" s="1"/>
  <c r="AT102" i="1"/>
  <c r="AS102" i="1" s="1"/>
  <c r="AR102" i="1"/>
  <c r="AQ102" i="1" s="1"/>
  <c r="AT101" i="1"/>
  <c r="AS101" i="1" s="1"/>
  <c r="AR101" i="1"/>
  <c r="AQ101" i="1" s="1"/>
  <c r="AT100" i="1"/>
  <c r="AS100" i="1" s="1"/>
  <c r="AR100" i="1"/>
  <c r="AQ100" i="1" s="1"/>
  <c r="AT99" i="1"/>
  <c r="AS99" i="1" s="1"/>
  <c r="AR99" i="1"/>
  <c r="AQ99" i="1" s="1"/>
  <c r="AT98" i="1"/>
  <c r="AS98" i="1" s="1"/>
  <c r="AR98" i="1"/>
  <c r="AQ98" i="1" s="1"/>
  <c r="AT97" i="1"/>
  <c r="AS97" i="1" s="1"/>
  <c r="AR97" i="1"/>
  <c r="AQ97" i="1" s="1"/>
  <c r="AT96" i="1"/>
  <c r="AS96" i="1" s="1"/>
  <c r="AR96" i="1"/>
  <c r="AQ96" i="1" s="1"/>
  <c r="AT95" i="1"/>
  <c r="AS95" i="1" s="1"/>
  <c r="AR95" i="1"/>
  <c r="AQ95" i="1" s="1"/>
  <c r="AT94" i="1"/>
  <c r="AS94" i="1" s="1"/>
  <c r="AR94" i="1"/>
  <c r="AQ94" i="1" s="1"/>
  <c r="AT93" i="1"/>
  <c r="AS93" i="1" s="1"/>
  <c r="AR93" i="1"/>
  <c r="AQ93" i="1" s="1"/>
  <c r="AT92" i="1"/>
  <c r="AS92" i="1" s="1"/>
  <c r="AR92" i="1"/>
  <c r="AQ92" i="1" s="1"/>
  <c r="AT91" i="1"/>
  <c r="AS91" i="1" s="1"/>
  <c r="AR91" i="1"/>
  <c r="AQ91" i="1" s="1"/>
  <c r="AT90" i="1"/>
  <c r="AS90" i="1" s="1"/>
  <c r="AR90" i="1"/>
  <c r="AQ90" i="1" s="1"/>
  <c r="AT89" i="1"/>
  <c r="AS89" i="1" s="1"/>
  <c r="AR89" i="1"/>
  <c r="AQ89" i="1" s="1"/>
  <c r="AT88" i="1"/>
  <c r="AS88" i="1" s="1"/>
  <c r="AR88" i="1"/>
  <c r="AQ88" i="1" s="1"/>
  <c r="AT87" i="1"/>
  <c r="AS87" i="1" s="1"/>
  <c r="AR87" i="1"/>
  <c r="AQ87" i="1" s="1"/>
  <c r="AT86" i="1"/>
  <c r="AS86" i="1" s="1"/>
  <c r="AR86" i="1"/>
  <c r="AQ86" i="1" s="1"/>
  <c r="AT85" i="1"/>
  <c r="AS85" i="1" s="1"/>
  <c r="AR85" i="1"/>
  <c r="AQ85" i="1" s="1"/>
  <c r="AT84" i="1"/>
  <c r="AS84" i="1" s="1"/>
  <c r="AR84" i="1"/>
  <c r="AQ84" i="1" s="1"/>
  <c r="AT83" i="1"/>
  <c r="AS83" i="1" s="1"/>
  <c r="AR83" i="1"/>
  <c r="AQ83" i="1" s="1"/>
  <c r="AT82" i="1"/>
  <c r="AS82" i="1" s="1"/>
  <c r="AR82" i="1"/>
  <c r="AQ82" i="1" s="1"/>
  <c r="AT81" i="1"/>
  <c r="AS81" i="1" s="1"/>
  <c r="AR81" i="1"/>
  <c r="AQ81" i="1" s="1"/>
  <c r="AT80" i="1"/>
  <c r="AS80" i="1" s="1"/>
  <c r="AR80" i="1"/>
  <c r="AQ80" i="1" s="1"/>
  <c r="AT79" i="1"/>
  <c r="AS79" i="1" s="1"/>
  <c r="AR79" i="1"/>
  <c r="AQ79" i="1" s="1"/>
  <c r="AT78" i="1"/>
  <c r="AS78" i="1" s="1"/>
  <c r="AR78" i="1"/>
  <c r="AQ78" i="1" s="1"/>
  <c r="AT77" i="1"/>
  <c r="AS77" i="1" s="1"/>
  <c r="AR77" i="1"/>
  <c r="AQ77" i="1" s="1"/>
  <c r="AT76" i="1"/>
  <c r="AS76" i="1" s="1"/>
  <c r="AR76" i="1"/>
  <c r="AQ76" i="1" s="1"/>
  <c r="AT75" i="1"/>
  <c r="AS75" i="1" s="1"/>
  <c r="AR75" i="1"/>
  <c r="AQ75" i="1" s="1"/>
  <c r="AT74" i="1"/>
  <c r="AS74" i="1" s="1"/>
  <c r="AR74" i="1"/>
  <c r="AQ74" i="1" s="1"/>
  <c r="AT73" i="1"/>
  <c r="AS73" i="1" s="1"/>
  <c r="AR73" i="1"/>
  <c r="AQ73" i="1" s="1"/>
  <c r="AT72" i="1"/>
  <c r="AS72" i="1" s="1"/>
  <c r="AR72" i="1"/>
  <c r="AQ72" i="1" s="1"/>
  <c r="AT71" i="1"/>
  <c r="AS71" i="1" s="1"/>
  <c r="AR71" i="1"/>
  <c r="AQ71" i="1" s="1"/>
  <c r="AT70" i="1"/>
  <c r="AS70" i="1" s="1"/>
  <c r="AR70" i="1"/>
  <c r="AQ70" i="1" s="1"/>
  <c r="AT69" i="1"/>
  <c r="AS69" i="1" s="1"/>
  <c r="AR69" i="1"/>
  <c r="AQ69" i="1" s="1"/>
  <c r="AT68" i="1"/>
  <c r="AS68" i="1" s="1"/>
  <c r="AR68" i="1"/>
  <c r="AQ68" i="1" s="1"/>
  <c r="AT67" i="1"/>
  <c r="AS67" i="1" s="1"/>
  <c r="AR67" i="1"/>
  <c r="AQ67" i="1" s="1"/>
  <c r="AT66" i="1"/>
  <c r="AS66" i="1" s="1"/>
  <c r="AR66" i="1"/>
  <c r="AQ66" i="1" s="1"/>
  <c r="AT65" i="1"/>
  <c r="AS65" i="1" s="1"/>
  <c r="AR65" i="1"/>
  <c r="AQ65" i="1" s="1"/>
  <c r="AT64" i="1"/>
  <c r="AS64" i="1" s="1"/>
  <c r="AR64" i="1"/>
  <c r="AQ64" i="1" s="1"/>
  <c r="AT63" i="1"/>
  <c r="AS63" i="1" s="1"/>
  <c r="AR63" i="1"/>
  <c r="AQ63" i="1" s="1"/>
  <c r="AT62" i="1"/>
  <c r="AS62" i="1" s="1"/>
  <c r="AR62" i="1"/>
  <c r="AQ62" i="1" s="1"/>
  <c r="AT61" i="1"/>
  <c r="AS61" i="1" s="1"/>
  <c r="AR61" i="1"/>
  <c r="AQ61" i="1" s="1"/>
  <c r="AT60" i="1"/>
  <c r="AS60" i="1" s="1"/>
  <c r="AR60" i="1"/>
  <c r="AQ60" i="1" s="1"/>
  <c r="AT59" i="1"/>
  <c r="AS59" i="1" s="1"/>
  <c r="AR59" i="1"/>
  <c r="AQ59" i="1" s="1"/>
  <c r="AT58" i="1"/>
  <c r="AS58" i="1" s="1"/>
  <c r="AR58" i="1"/>
  <c r="AQ58" i="1" s="1"/>
  <c r="AT57" i="1"/>
  <c r="AS57" i="1" s="1"/>
  <c r="AR57" i="1"/>
  <c r="AQ57" i="1" s="1"/>
  <c r="AT56" i="1"/>
  <c r="AS56" i="1" s="1"/>
  <c r="AR56" i="1"/>
  <c r="AQ56" i="1" s="1"/>
  <c r="AT55" i="1"/>
  <c r="AS55" i="1" s="1"/>
  <c r="AR55" i="1"/>
  <c r="AQ55" i="1" s="1"/>
  <c r="AT54" i="1"/>
  <c r="AS54" i="1" s="1"/>
  <c r="AR54" i="1"/>
  <c r="AQ54" i="1" s="1"/>
  <c r="AT53" i="1"/>
  <c r="AS53" i="1" s="1"/>
  <c r="AR53" i="1"/>
  <c r="AQ53" i="1" s="1"/>
  <c r="AT52" i="1"/>
  <c r="AS52" i="1" s="1"/>
  <c r="AR52" i="1"/>
  <c r="AQ52" i="1" s="1"/>
  <c r="AT51" i="1"/>
  <c r="AS51" i="1" s="1"/>
  <c r="AR51" i="1"/>
  <c r="AQ51" i="1" s="1"/>
  <c r="AT50" i="1"/>
  <c r="AS50" i="1" s="1"/>
  <c r="AR50" i="1"/>
  <c r="AQ50" i="1" s="1"/>
  <c r="AT49" i="1"/>
  <c r="AS49" i="1" s="1"/>
  <c r="AR49" i="1"/>
  <c r="AQ49" i="1" s="1"/>
  <c r="AT48" i="1"/>
  <c r="AS48" i="1" s="1"/>
  <c r="AR48" i="1"/>
  <c r="AQ48" i="1" s="1"/>
  <c r="AT47" i="1"/>
  <c r="AS47" i="1" s="1"/>
  <c r="AR47" i="1"/>
  <c r="AQ47" i="1" s="1"/>
  <c r="AT46" i="1"/>
  <c r="AS46" i="1" s="1"/>
  <c r="AR46" i="1"/>
  <c r="AQ46" i="1" s="1"/>
  <c r="AT45" i="1"/>
  <c r="AS45" i="1" s="1"/>
  <c r="AR45" i="1"/>
  <c r="AQ45" i="1" s="1"/>
  <c r="AT44" i="1"/>
  <c r="AS44" i="1" s="1"/>
  <c r="AR44" i="1"/>
  <c r="AQ44" i="1" s="1"/>
  <c r="AT43" i="1"/>
  <c r="AS43" i="1" s="1"/>
  <c r="AR43" i="1"/>
  <c r="AQ43" i="1" s="1"/>
  <c r="AT42" i="1"/>
  <c r="AS42" i="1" s="1"/>
  <c r="AR42" i="1"/>
  <c r="AQ42" i="1" s="1"/>
  <c r="AT41" i="1"/>
  <c r="AS41" i="1" s="1"/>
  <c r="AR41" i="1"/>
  <c r="AQ41" i="1" s="1"/>
  <c r="AT40" i="1"/>
  <c r="AS40" i="1" s="1"/>
  <c r="AR40" i="1"/>
  <c r="AQ40" i="1" s="1"/>
  <c r="AT39" i="1"/>
  <c r="AS39" i="1" s="1"/>
  <c r="AR39" i="1"/>
  <c r="AQ39" i="1" s="1"/>
  <c r="AT38" i="1"/>
  <c r="AS38" i="1" s="1"/>
  <c r="AR38" i="1"/>
  <c r="AQ38" i="1" s="1"/>
  <c r="AT37" i="1"/>
  <c r="AS37" i="1" s="1"/>
  <c r="AR37" i="1"/>
  <c r="AQ37" i="1" s="1"/>
  <c r="AT36" i="1"/>
  <c r="AS36" i="1" s="1"/>
  <c r="AR36" i="1"/>
  <c r="AQ36" i="1" s="1"/>
  <c r="AT35" i="1"/>
  <c r="AS35" i="1" s="1"/>
  <c r="AR35" i="1"/>
  <c r="AQ35" i="1" s="1"/>
  <c r="AT34" i="1"/>
  <c r="AS34" i="1" s="1"/>
  <c r="AR34" i="1"/>
  <c r="AQ34" i="1" s="1"/>
  <c r="AT33" i="1"/>
  <c r="AS33" i="1" s="1"/>
  <c r="AR33" i="1"/>
  <c r="AQ33" i="1" s="1"/>
  <c r="AT32" i="1"/>
  <c r="AS32" i="1" s="1"/>
  <c r="AR32" i="1"/>
  <c r="AQ32" i="1" s="1"/>
  <c r="AT31" i="1"/>
  <c r="AS31" i="1" s="1"/>
  <c r="AR31" i="1"/>
  <c r="AQ31" i="1" s="1"/>
  <c r="AT30" i="1"/>
  <c r="AS30" i="1" s="1"/>
  <c r="AR30" i="1"/>
  <c r="AQ30" i="1" s="1"/>
  <c r="AT29" i="1"/>
  <c r="AS29" i="1" s="1"/>
  <c r="AR29" i="1"/>
  <c r="AQ29" i="1" s="1"/>
  <c r="AT28" i="1"/>
  <c r="AS28" i="1" s="1"/>
  <c r="AR28" i="1"/>
  <c r="AQ28" i="1" s="1"/>
  <c r="AT27" i="1"/>
  <c r="AS27" i="1" s="1"/>
  <c r="AR27" i="1"/>
  <c r="AQ27" i="1" s="1"/>
  <c r="AT26" i="1"/>
  <c r="AS26" i="1" s="1"/>
  <c r="AR26" i="1"/>
  <c r="AQ26" i="1" s="1"/>
  <c r="AT25" i="1"/>
  <c r="AS25" i="1" s="1"/>
  <c r="AR25" i="1"/>
  <c r="AQ25" i="1" s="1"/>
  <c r="AT24" i="1"/>
  <c r="AS24" i="1" s="1"/>
  <c r="AR24" i="1"/>
  <c r="AQ24" i="1" s="1"/>
  <c r="AT23" i="1"/>
  <c r="AS23" i="1" s="1"/>
  <c r="AR23" i="1"/>
  <c r="AQ23" i="1" s="1"/>
  <c r="AT22" i="1"/>
  <c r="AS22" i="1" s="1"/>
  <c r="AR22" i="1"/>
  <c r="AQ22" i="1" s="1"/>
  <c r="AT21" i="1"/>
  <c r="AS21" i="1" s="1"/>
  <c r="AR21" i="1"/>
  <c r="AQ21" i="1" s="1"/>
  <c r="AT20" i="1"/>
  <c r="AS20" i="1" s="1"/>
  <c r="AR20" i="1"/>
  <c r="AQ20" i="1" s="1"/>
  <c r="AT19" i="1"/>
  <c r="AS19" i="1" s="1"/>
  <c r="AR19" i="1"/>
  <c r="AQ19" i="1" s="1"/>
  <c r="AT18" i="1"/>
  <c r="AS18" i="1" s="1"/>
  <c r="AR18" i="1"/>
  <c r="AQ18" i="1" s="1"/>
  <c r="AT17" i="1"/>
  <c r="AS17" i="1" s="1"/>
  <c r="AR17" i="1"/>
  <c r="AQ17" i="1" s="1"/>
  <c r="AT16" i="1"/>
  <c r="AS16" i="1" s="1"/>
  <c r="AR16" i="1"/>
  <c r="AQ16" i="1" s="1"/>
  <c r="AT15" i="1"/>
  <c r="AS15" i="1" s="1"/>
  <c r="AR15" i="1"/>
  <c r="AQ15" i="1" s="1"/>
  <c r="AT14" i="1"/>
  <c r="AS14" i="1" s="1"/>
  <c r="AR14" i="1"/>
  <c r="AQ14" i="1" s="1"/>
  <c r="AT13" i="1"/>
  <c r="AS13" i="1" s="1"/>
  <c r="AR13" i="1"/>
  <c r="AQ13" i="1" s="1"/>
  <c r="AT12" i="1"/>
  <c r="AS12" i="1" s="1"/>
  <c r="AR12" i="1"/>
  <c r="AQ12" i="1" s="1"/>
  <c r="AT11" i="1"/>
  <c r="AS11" i="1" s="1"/>
  <c r="AR11" i="1"/>
  <c r="AQ11" i="1" s="1"/>
  <c r="AT10" i="1"/>
  <c r="AS10" i="1" s="1"/>
  <c r="AR10" i="1"/>
  <c r="AQ10" i="1" s="1"/>
  <c r="AT9" i="1"/>
  <c r="AS9" i="1" s="1"/>
  <c r="AR9" i="1"/>
  <c r="AQ9" i="1" s="1"/>
  <c r="AT8" i="1"/>
  <c r="AS8" i="1" s="1"/>
  <c r="AR8" i="1"/>
  <c r="AQ8" i="1" s="1"/>
  <c r="AN8" i="1"/>
  <c r="AM8" i="1" s="1"/>
  <c r="AN9" i="1"/>
  <c r="AM9" i="1" s="1"/>
  <c r="AN10" i="1"/>
  <c r="AM10" i="1" s="1"/>
  <c r="AN11" i="1"/>
  <c r="AM11" i="1" s="1"/>
  <c r="AN12" i="1"/>
  <c r="AM12" i="1" s="1"/>
  <c r="AN13" i="1"/>
  <c r="AM13" i="1" s="1"/>
  <c r="AN14" i="1"/>
  <c r="AM14" i="1" s="1"/>
  <c r="AN15" i="1"/>
  <c r="AM15" i="1" s="1"/>
  <c r="AN16" i="1"/>
  <c r="AM16" i="1" s="1"/>
  <c r="AN17" i="1"/>
  <c r="AM17" i="1" s="1"/>
  <c r="AN18" i="1"/>
  <c r="AM18" i="1" s="1"/>
  <c r="AN19" i="1"/>
  <c r="AM19" i="1" s="1"/>
  <c r="AN20" i="1"/>
  <c r="AM20" i="1" s="1"/>
  <c r="AN21" i="1"/>
  <c r="AM21" i="1" s="1"/>
  <c r="AN22" i="1"/>
  <c r="AM22" i="1" s="1"/>
  <c r="AN23" i="1"/>
  <c r="AM23" i="1" s="1"/>
  <c r="AN24" i="1"/>
  <c r="AM24" i="1" s="1"/>
  <c r="AN25" i="1"/>
  <c r="AM25" i="1" s="1"/>
  <c r="AN26" i="1"/>
  <c r="AM26" i="1" s="1"/>
  <c r="AN27" i="1"/>
  <c r="AM27" i="1" s="1"/>
  <c r="AN28" i="1"/>
  <c r="AM28" i="1" s="1"/>
  <c r="AN29" i="1"/>
  <c r="AM29" i="1" s="1"/>
  <c r="AN30" i="1"/>
  <c r="AM30" i="1" s="1"/>
  <c r="AN31" i="1"/>
  <c r="AM31" i="1" s="1"/>
  <c r="AN32" i="1"/>
  <c r="AM32" i="1" s="1"/>
  <c r="AN33" i="1"/>
  <c r="AM33" i="1" s="1"/>
  <c r="AN34" i="1"/>
  <c r="AM34" i="1" s="1"/>
  <c r="AN35" i="1"/>
  <c r="AM35" i="1" s="1"/>
  <c r="AN36" i="1"/>
  <c r="AM36" i="1" s="1"/>
  <c r="AN37" i="1"/>
  <c r="AM37" i="1" s="1"/>
  <c r="AN38" i="1"/>
  <c r="AM38" i="1" s="1"/>
  <c r="AN39" i="1"/>
  <c r="AM39" i="1" s="1"/>
  <c r="AN40" i="1"/>
  <c r="AM40" i="1" s="1"/>
  <c r="AN41" i="1"/>
  <c r="AM41" i="1" s="1"/>
  <c r="AN42" i="1"/>
  <c r="AM42" i="1" s="1"/>
  <c r="AN43" i="1"/>
  <c r="AM43" i="1" s="1"/>
  <c r="AN44" i="1"/>
  <c r="AM44" i="1" s="1"/>
  <c r="AN45" i="1"/>
  <c r="AM45" i="1" s="1"/>
  <c r="AN46" i="1"/>
  <c r="AM46" i="1" s="1"/>
  <c r="AN47" i="1"/>
  <c r="AM47" i="1" s="1"/>
  <c r="AN48" i="1"/>
  <c r="AM48" i="1" s="1"/>
  <c r="AN49" i="1"/>
  <c r="AM49" i="1" s="1"/>
  <c r="AN50" i="1"/>
  <c r="AM50" i="1" s="1"/>
  <c r="AN51" i="1"/>
  <c r="AM51" i="1" s="1"/>
  <c r="AN52" i="1"/>
  <c r="AM52" i="1" s="1"/>
  <c r="AN53" i="1"/>
  <c r="AM53" i="1" s="1"/>
  <c r="AN54" i="1"/>
  <c r="AM54" i="1" s="1"/>
  <c r="AN55" i="1"/>
  <c r="AM55" i="1" s="1"/>
  <c r="AN56" i="1"/>
  <c r="AM56" i="1" s="1"/>
  <c r="AN57" i="1"/>
  <c r="AM57" i="1" s="1"/>
  <c r="AN58" i="1"/>
  <c r="AM58" i="1" s="1"/>
  <c r="AN59" i="1"/>
  <c r="AM59" i="1" s="1"/>
  <c r="AN60" i="1"/>
  <c r="AM60" i="1" s="1"/>
  <c r="AN61" i="1"/>
  <c r="AM61" i="1" s="1"/>
  <c r="AN62" i="1"/>
  <c r="AM62" i="1" s="1"/>
  <c r="AN63" i="1"/>
  <c r="AM63" i="1" s="1"/>
  <c r="AN64" i="1"/>
  <c r="AM64" i="1" s="1"/>
  <c r="AN65" i="1"/>
  <c r="AM65" i="1" s="1"/>
  <c r="AN66" i="1"/>
  <c r="AM66" i="1" s="1"/>
  <c r="AN67" i="1"/>
  <c r="AM67" i="1" s="1"/>
  <c r="AN68" i="1"/>
  <c r="AM68" i="1" s="1"/>
  <c r="AN69" i="1"/>
  <c r="AM69" i="1" s="1"/>
  <c r="AN70" i="1"/>
  <c r="AM70" i="1" s="1"/>
  <c r="AN71" i="1"/>
  <c r="AM71" i="1" s="1"/>
  <c r="AN72" i="1"/>
  <c r="AM72" i="1" s="1"/>
  <c r="AN73" i="1"/>
  <c r="AM73" i="1" s="1"/>
  <c r="AN74" i="1"/>
  <c r="AM74" i="1" s="1"/>
  <c r="AN75" i="1"/>
  <c r="AM75" i="1" s="1"/>
  <c r="AN76" i="1"/>
  <c r="AM76" i="1" s="1"/>
  <c r="AN77" i="1"/>
  <c r="AM77" i="1" s="1"/>
  <c r="AN78" i="1"/>
  <c r="AM78" i="1" s="1"/>
  <c r="AN79" i="1"/>
  <c r="AM79" i="1" s="1"/>
  <c r="AN80" i="1"/>
  <c r="AM80" i="1" s="1"/>
  <c r="AN81" i="1"/>
  <c r="AM81" i="1" s="1"/>
  <c r="AN82" i="1"/>
  <c r="AM82" i="1" s="1"/>
  <c r="AN83" i="1"/>
  <c r="AM83" i="1" s="1"/>
  <c r="AN84" i="1"/>
  <c r="AM84" i="1" s="1"/>
  <c r="AN85" i="1"/>
  <c r="AM85" i="1" s="1"/>
  <c r="AN86" i="1"/>
  <c r="AM86" i="1" s="1"/>
  <c r="AN87" i="1"/>
  <c r="AM87" i="1" s="1"/>
  <c r="AN88" i="1"/>
  <c r="AM88" i="1" s="1"/>
  <c r="AN89" i="1"/>
  <c r="AM89" i="1" s="1"/>
  <c r="AN90" i="1"/>
  <c r="AM90" i="1" s="1"/>
  <c r="AN91" i="1"/>
  <c r="AM91" i="1" s="1"/>
  <c r="AN92" i="1"/>
  <c r="AM92" i="1" s="1"/>
  <c r="AN93" i="1"/>
  <c r="AM93" i="1" s="1"/>
  <c r="AN94" i="1"/>
  <c r="AM94" i="1" s="1"/>
  <c r="AN95" i="1"/>
  <c r="AM95" i="1" s="1"/>
  <c r="AN96" i="1"/>
  <c r="AM96" i="1" s="1"/>
  <c r="AN97" i="1"/>
  <c r="AM97" i="1" s="1"/>
  <c r="AN98" i="1"/>
  <c r="AM98" i="1" s="1"/>
  <c r="AN99" i="1"/>
  <c r="AM99" i="1" s="1"/>
  <c r="AN100" i="1"/>
  <c r="AM100" i="1" s="1"/>
  <c r="AN101" i="1"/>
  <c r="AM101" i="1" s="1"/>
  <c r="AN102" i="1"/>
  <c r="AM102" i="1" s="1"/>
  <c r="AN103" i="1"/>
  <c r="AM103" i="1" s="1"/>
  <c r="AN104" i="1"/>
  <c r="AM104" i="1" s="1"/>
  <c r="AN105" i="1"/>
  <c r="AM105" i="1" s="1"/>
  <c r="AN106" i="1"/>
  <c r="AM106" i="1" s="1"/>
  <c r="AN107" i="1"/>
  <c r="AM107" i="1" s="1"/>
  <c r="AN108" i="1"/>
  <c r="AM108" i="1" s="1"/>
  <c r="AN109" i="1"/>
  <c r="AM109" i="1" s="1"/>
  <c r="AN110" i="1"/>
  <c r="AM110" i="1" s="1"/>
  <c r="AN111" i="1"/>
  <c r="AM111" i="1" s="1"/>
  <c r="AN112" i="1"/>
  <c r="AM112" i="1" s="1"/>
  <c r="AN113" i="1"/>
  <c r="AM113" i="1" s="1"/>
  <c r="AN114" i="1"/>
  <c r="AM114" i="1" s="1"/>
  <c r="AN115" i="1"/>
  <c r="AM115" i="1" s="1"/>
  <c r="AN116" i="1"/>
  <c r="AM116" i="1" s="1"/>
  <c r="AN117" i="1"/>
  <c r="AM117" i="1" s="1"/>
  <c r="AN118" i="1"/>
  <c r="AM118" i="1" s="1"/>
  <c r="AN119" i="1"/>
  <c r="AM119" i="1" s="1"/>
  <c r="AN120" i="1"/>
  <c r="AM120" i="1" s="1"/>
  <c r="AN121" i="1"/>
  <c r="AM121" i="1" s="1"/>
  <c r="AN122" i="1"/>
  <c r="AM122" i="1" s="1"/>
  <c r="AN123" i="1"/>
  <c r="AM123" i="1" s="1"/>
  <c r="AN124" i="1"/>
  <c r="AM124" i="1" s="1"/>
  <c r="AN125" i="1"/>
  <c r="AM125" i="1" s="1"/>
  <c r="AN126" i="1"/>
  <c r="AM126" i="1" s="1"/>
  <c r="AN127" i="1"/>
  <c r="AM127" i="1" s="1"/>
  <c r="AN128" i="1"/>
  <c r="AM128" i="1" s="1"/>
  <c r="AN129" i="1"/>
  <c r="AM129" i="1" s="1"/>
  <c r="AN130" i="1"/>
  <c r="AM130" i="1" s="1"/>
  <c r="AN131" i="1"/>
  <c r="AM131" i="1" s="1"/>
  <c r="AN132" i="1"/>
  <c r="AM132" i="1" s="1"/>
  <c r="AN133" i="1"/>
  <c r="AM133" i="1" s="1"/>
  <c r="AN134" i="1"/>
  <c r="AM134" i="1" s="1"/>
  <c r="AN135" i="1"/>
  <c r="AM135" i="1" s="1"/>
  <c r="AN136" i="1"/>
  <c r="AM136" i="1" s="1"/>
  <c r="AN137" i="1"/>
  <c r="AM137" i="1" s="1"/>
  <c r="AN138" i="1"/>
  <c r="AM138" i="1" s="1"/>
  <c r="AN139" i="1"/>
  <c r="AM139" i="1" s="1"/>
  <c r="AN140" i="1"/>
  <c r="AM140" i="1" s="1"/>
  <c r="AN141" i="1"/>
  <c r="AM141" i="1" s="1"/>
  <c r="AN142" i="1"/>
  <c r="AM142" i="1" s="1"/>
  <c r="AN143" i="1"/>
  <c r="AM143" i="1" s="1"/>
  <c r="AN144" i="1"/>
  <c r="AM144" i="1" s="1"/>
  <c r="AN145" i="1"/>
  <c r="AM145" i="1" s="1"/>
  <c r="AN146" i="1"/>
  <c r="AM146" i="1" s="1"/>
  <c r="AN147" i="1"/>
  <c r="AM147" i="1" s="1"/>
  <c r="AN148" i="1"/>
  <c r="AM148" i="1" s="1"/>
  <c r="AN149" i="1"/>
  <c r="AM149" i="1" s="1"/>
  <c r="AN150" i="1"/>
  <c r="AM150" i="1" s="1"/>
  <c r="AN151" i="1"/>
  <c r="AM151" i="1" s="1"/>
  <c r="AN152" i="1"/>
  <c r="AM152" i="1" s="1"/>
  <c r="AN153" i="1"/>
  <c r="AM153" i="1" s="1"/>
  <c r="AN154" i="1"/>
  <c r="AM154" i="1" s="1"/>
  <c r="AN155" i="1"/>
  <c r="AM155" i="1" s="1"/>
  <c r="AN156" i="1"/>
  <c r="AM156" i="1" s="1"/>
  <c r="AN157" i="1"/>
  <c r="AM157" i="1" s="1"/>
  <c r="AN158" i="1"/>
  <c r="AM158" i="1" s="1"/>
  <c r="AN159" i="1"/>
  <c r="AM159" i="1" s="1"/>
  <c r="AN160" i="1"/>
  <c r="AM160" i="1" s="1"/>
  <c r="AN161" i="1"/>
  <c r="AM161" i="1" s="1"/>
  <c r="AN162" i="1"/>
  <c r="AM162" i="1" s="1"/>
  <c r="AN163" i="1"/>
  <c r="AM163" i="1" s="1"/>
  <c r="AN164" i="1"/>
  <c r="AM164" i="1" s="1"/>
  <c r="AN165" i="1"/>
  <c r="AM165" i="1" s="1"/>
  <c r="AN166" i="1"/>
  <c r="AM166" i="1" s="1"/>
  <c r="AN167" i="1"/>
  <c r="AM167" i="1" s="1"/>
  <c r="AN168" i="1"/>
  <c r="AM168" i="1" s="1"/>
  <c r="AN169" i="1"/>
  <c r="AM169" i="1" s="1"/>
  <c r="AN170" i="1"/>
  <c r="AM170" i="1" s="1"/>
  <c r="AN171" i="1"/>
  <c r="AM171" i="1" s="1"/>
  <c r="AN172" i="1"/>
  <c r="AM172" i="1" s="1"/>
  <c r="AN173" i="1"/>
  <c r="AM173" i="1" s="1"/>
  <c r="AN174" i="1"/>
  <c r="AM174" i="1" s="1"/>
  <c r="AN175" i="1"/>
  <c r="AM175" i="1" s="1"/>
  <c r="AN176" i="1"/>
  <c r="AM176" i="1" s="1"/>
  <c r="AN177" i="1"/>
  <c r="AM177" i="1" s="1"/>
  <c r="AN178" i="1"/>
  <c r="AM178" i="1" s="1"/>
  <c r="AN179" i="1"/>
  <c r="AM179" i="1" s="1"/>
  <c r="AN180" i="1"/>
  <c r="AM180" i="1" s="1"/>
  <c r="AN181" i="1"/>
  <c r="AM181" i="1" s="1"/>
  <c r="AN182" i="1"/>
  <c r="AM182" i="1" s="1"/>
  <c r="AN183" i="1"/>
  <c r="AM183" i="1" s="1"/>
  <c r="AN184" i="1"/>
  <c r="AM184" i="1" s="1"/>
  <c r="AN185" i="1"/>
  <c r="AM185" i="1" s="1"/>
  <c r="AN186" i="1"/>
  <c r="AM186" i="1" s="1"/>
  <c r="AN187" i="1"/>
  <c r="AM187" i="1" s="1"/>
  <c r="AN188" i="1"/>
  <c r="AM188" i="1" s="1"/>
  <c r="AN189" i="1"/>
  <c r="AM189" i="1" s="1"/>
  <c r="AN190" i="1"/>
  <c r="AM190" i="1" s="1"/>
  <c r="AN191" i="1"/>
  <c r="AM191" i="1" s="1"/>
  <c r="AN192" i="1"/>
  <c r="AM192" i="1" s="1"/>
  <c r="AN193" i="1"/>
  <c r="AM193" i="1" s="1"/>
  <c r="AN194" i="1"/>
  <c r="AM194" i="1" s="1"/>
  <c r="AN195" i="1"/>
  <c r="AM195" i="1" s="1"/>
  <c r="AN196" i="1"/>
  <c r="AM196" i="1" s="1"/>
  <c r="AN197" i="1"/>
  <c r="AM197" i="1" s="1"/>
  <c r="AN198" i="1"/>
  <c r="AM198" i="1" s="1"/>
  <c r="AN199" i="1"/>
  <c r="AM199" i="1" s="1"/>
  <c r="AN200" i="1"/>
  <c r="AM200" i="1" s="1"/>
  <c r="AN201" i="1"/>
  <c r="AM201" i="1" s="1"/>
  <c r="AN202" i="1"/>
  <c r="AM202" i="1" s="1"/>
  <c r="AN203" i="1"/>
  <c r="AM203" i="1" s="1"/>
  <c r="AN204" i="1"/>
  <c r="AM204" i="1" s="1"/>
  <c r="AN205" i="1"/>
  <c r="AM205" i="1" s="1"/>
  <c r="AN206" i="1"/>
  <c r="AM206" i="1" s="1"/>
  <c r="AN207" i="1"/>
  <c r="AM207" i="1" s="1"/>
  <c r="AN208" i="1"/>
  <c r="AM208" i="1" s="1"/>
  <c r="AN209" i="1"/>
  <c r="AM209" i="1" s="1"/>
  <c r="AN210" i="1"/>
  <c r="AM210" i="1" s="1"/>
  <c r="AN211" i="1"/>
  <c r="AM211" i="1" s="1"/>
  <c r="AN212" i="1"/>
  <c r="AM212" i="1" s="1"/>
  <c r="AN213" i="1"/>
  <c r="AM213" i="1" s="1"/>
  <c r="AN214" i="1"/>
  <c r="AM214" i="1" s="1"/>
  <c r="AN215" i="1"/>
  <c r="AM215" i="1" s="1"/>
  <c r="AN216" i="1"/>
  <c r="AM216" i="1" s="1"/>
  <c r="AN217" i="1"/>
  <c r="AM217" i="1" s="1"/>
  <c r="AN218" i="1"/>
  <c r="AM218" i="1" s="1"/>
  <c r="AN219" i="1"/>
  <c r="AM219" i="1" s="1"/>
  <c r="AN220" i="1"/>
  <c r="AM220" i="1" s="1"/>
  <c r="AN221" i="1"/>
  <c r="AM221" i="1" s="1"/>
  <c r="AN222" i="1"/>
  <c r="AM222" i="1" s="1"/>
  <c r="AN223" i="1"/>
  <c r="AM223" i="1" s="1"/>
  <c r="AN224" i="1"/>
  <c r="AM224" i="1" s="1"/>
  <c r="AN225" i="1"/>
  <c r="AM225" i="1" s="1"/>
  <c r="AN226" i="1"/>
  <c r="AM226" i="1" s="1"/>
  <c r="AN227" i="1"/>
  <c r="AM227" i="1" s="1"/>
  <c r="AN228" i="1"/>
  <c r="AM228" i="1" s="1"/>
  <c r="AN229" i="1"/>
  <c r="AM229" i="1" s="1"/>
  <c r="AN230" i="1"/>
  <c r="AM230" i="1" s="1"/>
  <c r="AN231" i="1"/>
  <c r="AM231" i="1" s="1"/>
  <c r="AN232" i="1"/>
  <c r="AM232" i="1" s="1"/>
  <c r="AN233" i="1"/>
  <c r="AM233" i="1" s="1"/>
  <c r="AN234" i="1"/>
  <c r="AM234" i="1" s="1"/>
  <c r="AN235" i="1"/>
  <c r="AM235" i="1" s="1"/>
  <c r="AN236" i="1"/>
  <c r="AM236" i="1" s="1"/>
  <c r="AN237" i="1"/>
  <c r="AM237" i="1" s="1"/>
  <c r="AN238" i="1"/>
  <c r="AM238" i="1" s="1"/>
  <c r="AN239" i="1"/>
  <c r="AM239" i="1" s="1"/>
  <c r="AN240" i="1"/>
  <c r="AM240" i="1" s="1"/>
  <c r="AN241" i="1"/>
  <c r="AM241" i="1" s="1"/>
  <c r="AN242" i="1"/>
  <c r="AM242" i="1" s="1"/>
  <c r="AN243" i="1"/>
  <c r="AM243" i="1" s="1"/>
  <c r="AN244" i="1"/>
  <c r="AM244" i="1" s="1"/>
  <c r="AN245" i="1"/>
  <c r="AM245" i="1" s="1"/>
  <c r="AN246" i="1"/>
  <c r="AM246" i="1" s="1"/>
  <c r="AN247" i="1"/>
  <c r="AM247" i="1" s="1"/>
  <c r="AN248" i="1"/>
  <c r="AM248" i="1" s="1"/>
  <c r="AN249" i="1"/>
  <c r="AM249" i="1" s="1"/>
  <c r="AN250" i="1"/>
  <c r="AM250" i="1" s="1"/>
  <c r="AN251" i="1"/>
  <c r="AM251" i="1" s="1"/>
  <c r="AN252" i="1"/>
  <c r="AM252" i="1" s="1"/>
  <c r="AN253" i="1"/>
  <c r="AM253" i="1" s="1"/>
  <c r="AN254" i="1"/>
  <c r="AM254" i="1" s="1"/>
  <c r="AN255" i="1"/>
  <c r="AM255" i="1" s="1"/>
  <c r="AN256" i="1"/>
  <c r="AM256" i="1" s="1"/>
  <c r="AN257" i="1"/>
  <c r="AM257" i="1" s="1"/>
  <c r="AN258" i="1"/>
  <c r="AM258" i="1" s="1"/>
  <c r="AN259" i="1"/>
  <c r="AM259" i="1" s="1"/>
  <c r="AN260" i="1"/>
  <c r="AM260" i="1" s="1"/>
  <c r="AN261" i="1"/>
  <c r="AM261" i="1" s="1"/>
  <c r="AN262" i="1"/>
  <c r="AM262" i="1" s="1"/>
  <c r="AN263" i="1"/>
  <c r="AM263" i="1" s="1"/>
  <c r="AN264" i="1"/>
  <c r="AM264" i="1" s="1"/>
  <c r="AN265" i="1"/>
  <c r="AM265" i="1" s="1"/>
  <c r="AN266" i="1"/>
  <c r="AM266" i="1" s="1"/>
  <c r="AN267" i="1"/>
  <c r="AM267" i="1" s="1"/>
  <c r="AN268" i="1"/>
  <c r="AM268" i="1" s="1"/>
  <c r="AN269" i="1"/>
  <c r="AM269" i="1" s="1"/>
  <c r="AN270" i="1"/>
  <c r="AM270" i="1" s="1"/>
  <c r="AN271" i="1"/>
  <c r="AM271" i="1" s="1"/>
  <c r="AN272" i="1"/>
  <c r="AM272" i="1" s="1"/>
  <c r="AN273" i="1"/>
  <c r="AM273" i="1" s="1"/>
  <c r="AN274" i="1"/>
  <c r="AM274" i="1" s="1"/>
  <c r="AN275" i="1"/>
  <c r="AM275" i="1" s="1"/>
  <c r="AN276" i="1"/>
  <c r="AM276" i="1" s="1"/>
  <c r="AN277" i="1"/>
  <c r="AM277" i="1" s="1"/>
  <c r="AN278" i="1"/>
  <c r="AM278" i="1" s="1"/>
  <c r="AN279" i="1"/>
  <c r="AM279" i="1" s="1"/>
  <c r="AN280" i="1"/>
  <c r="AM280" i="1" s="1"/>
  <c r="AN281" i="1"/>
  <c r="AM281" i="1" s="1"/>
  <c r="AN282" i="1"/>
  <c r="AM282" i="1" s="1"/>
  <c r="AN283" i="1"/>
  <c r="AM283" i="1" s="1"/>
  <c r="AN284" i="1"/>
  <c r="AM284" i="1" s="1"/>
  <c r="AN285" i="1"/>
  <c r="AM285" i="1" s="1"/>
  <c r="AN286" i="1"/>
  <c r="AM286" i="1" s="1"/>
  <c r="AN287" i="1"/>
  <c r="AM287" i="1" s="1"/>
  <c r="AN288" i="1"/>
  <c r="AM288" i="1" s="1"/>
  <c r="AN289" i="1"/>
  <c r="AM289" i="1" s="1"/>
  <c r="AN290" i="1"/>
  <c r="AM290" i="1" s="1"/>
  <c r="AN291" i="1"/>
  <c r="AM291" i="1" s="1"/>
  <c r="AN292" i="1"/>
  <c r="AM292" i="1" s="1"/>
  <c r="AN293" i="1"/>
  <c r="AM293" i="1" s="1"/>
  <c r="AN294" i="1"/>
  <c r="AM294" i="1" s="1"/>
  <c r="AN295" i="1"/>
  <c r="AM295" i="1" s="1"/>
  <c r="AN296" i="1"/>
  <c r="AM296" i="1" s="1"/>
  <c r="AN297" i="1"/>
  <c r="AM297" i="1" s="1"/>
  <c r="AN298" i="1"/>
  <c r="AM298" i="1" s="1"/>
  <c r="AN299" i="1"/>
  <c r="AM299" i="1" s="1"/>
  <c r="AN300" i="1"/>
  <c r="AM300" i="1" s="1"/>
  <c r="AN301" i="1"/>
  <c r="AM301" i="1" s="1"/>
  <c r="AN302" i="1"/>
  <c r="AM302" i="1" s="1"/>
  <c r="AN303" i="1"/>
  <c r="AM303" i="1" s="1"/>
  <c r="AN304" i="1"/>
  <c r="AM304" i="1" s="1"/>
  <c r="AN305" i="1"/>
  <c r="AM305" i="1" s="1"/>
  <c r="AN306" i="1"/>
  <c r="AM306" i="1" s="1"/>
  <c r="AN307" i="1"/>
  <c r="AM307" i="1" s="1"/>
  <c r="AN308" i="1"/>
  <c r="AM308" i="1" s="1"/>
  <c r="AN309" i="1"/>
  <c r="AM309" i="1" s="1"/>
  <c r="AN310" i="1"/>
  <c r="AM310" i="1" s="1"/>
  <c r="AN311" i="1"/>
  <c r="AM311" i="1" s="1"/>
  <c r="AN312" i="1"/>
  <c r="AM312" i="1" s="1"/>
  <c r="AN313" i="1"/>
  <c r="AM313" i="1" s="1"/>
  <c r="AN314" i="1"/>
  <c r="AM314" i="1" s="1"/>
  <c r="AN315" i="1"/>
  <c r="AM315" i="1" s="1"/>
  <c r="AN316" i="1"/>
  <c r="AM316" i="1" s="1"/>
  <c r="AN317" i="1"/>
  <c r="AM317" i="1" s="1"/>
  <c r="AN318" i="1"/>
  <c r="AM318" i="1" s="1"/>
  <c r="AN319" i="1"/>
  <c r="AM319" i="1" s="1"/>
  <c r="AN320" i="1"/>
  <c r="AM320" i="1" s="1"/>
  <c r="AN321" i="1"/>
  <c r="AM321" i="1" s="1"/>
  <c r="AN322" i="1"/>
  <c r="AM322" i="1" s="1"/>
  <c r="AN323" i="1"/>
  <c r="AM323" i="1" s="1"/>
  <c r="AN324" i="1"/>
  <c r="AM324" i="1" s="1"/>
  <c r="AN325" i="1"/>
  <c r="AM325" i="1" s="1"/>
  <c r="AN326" i="1"/>
  <c r="AM326" i="1" s="1"/>
  <c r="AN327" i="1"/>
  <c r="AM327" i="1" s="1"/>
  <c r="AN328" i="1"/>
  <c r="AM328" i="1" s="1"/>
  <c r="AN329" i="1"/>
  <c r="AM329" i="1" s="1"/>
  <c r="AN330" i="1"/>
  <c r="AM330" i="1" s="1"/>
  <c r="AN331" i="1"/>
  <c r="AM331" i="1" s="1"/>
  <c r="AN332" i="1"/>
  <c r="AM332" i="1" s="1"/>
  <c r="AN333" i="1"/>
  <c r="AM333" i="1" s="1"/>
  <c r="AN334" i="1"/>
  <c r="AM334" i="1" s="1"/>
  <c r="AN335" i="1"/>
  <c r="AM335" i="1" s="1"/>
  <c r="AN336" i="1"/>
  <c r="AM336" i="1" s="1"/>
  <c r="AN337" i="1"/>
  <c r="AM337" i="1" s="1"/>
  <c r="AN338" i="1"/>
  <c r="AM338" i="1" s="1"/>
  <c r="AN339" i="1"/>
  <c r="AM339" i="1" s="1"/>
  <c r="AN340" i="1"/>
  <c r="AM340" i="1" s="1"/>
  <c r="AN341" i="1"/>
  <c r="AM341" i="1" s="1"/>
  <c r="AN342" i="1"/>
  <c r="AM342" i="1" s="1"/>
  <c r="AN343" i="1"/>
  <c r="AM343" i="1" s="1"/>
  <c r="AN344" i="1"/>
  <c r="AM344" i="1" s="1"/>
  <c r="AN345" i="1"/>
  <c r="AM345" i="1" s="1"/>
  <c r="AN346" i="1"/>
  <c r="AM346" i="1" s="1"/>
  <c r="AN347" i="1"/>
  <c r="AM347" i="1" s="1"/>
  <c r="AN348" i="1"/>
  <c r="AM348" i="1" s="1"/>
  <c r="AN349" i="1"/>
  <c r="AM349" i="1" s="1"/>
  <c r="AN350" i="1"/>
  <c r="AM350" i="1" s="1"/>
  <c r="AN351" i="1"/>
  <c r="AM351" i="1" s="1"/>
  <c r="AN352" i="1"/>
  <c r="AM352" i="1" s="1"/>
  <c r="AN353" i="1"/>
  <c r="AM353" i="1" s="1"/>
  <c r="AN354" i="1"/>
  <c r="AM354" i="1" s="1"/>
  <c r="AN355" i="1"/>
  <c r="AM355" i="1" s="1"/>
  <c r="AN356" i="1"/>
  <c r="AM356" i="1" s="1"/>
  <c r="AN357" i="1"/>
  <c r="AM357" i="1" s="1"/>
  <c r="AN358" i="1"/>
  <c r="AM358" i="1" s="1"/>
  <c r="AN359" i="1"/>
  <c r="AM359" i="1" s="1"/>
  <c r="AN360" i="1"/>
  <c r="AM360" i="1" s="1"/>
  <c r="AN361" i="1"/>
  <c r="AM361" i="1" s="1"/>
  <c r="AN362" i="1"/>
  <c r="AM362" i="1" s="1"/>
  <c r="AN363" i="1"/>
  <c r="AM363" i="1" s="1"/>
  <c r="AN364" i="1"/>
  <c r="AM364" i="1" s="1"/>
  <c r="AN365" i="1"/>
  <c r="AM365" i="1" s="1"/>
  <c r="AN366" i="1"/>
  <c r="AM366" i="1" s="1"/>
  <c r="AN367" i="1"/>
  <c r="AM367" i="1" s="1"/>
  <c r="AN368" i="1"/>
  <c r="AM368" i="1" s="1"/>
  <c r="AN369" i="1"/>
  <c r="AM369" i="1" s="1"/>
  <c r="AN370" i="1"/>
  <c r="AM370" i="1" s="1"/>
  <c r="AN371" i="1"/>
  <c r="AM371" i="1" s="1"/>
  <c r="AN372" i="1"/>
  <c r="AM372" i="1" s="1"/>
  <c r="AN373" i="1"/>
  <c r="AM373" i="1" s="1"/>
  <c r="AN374" i="1"/>
  <c r="AM374" i="1" s="1"/>
  <c r="AN375" i="1"/>
  <c r="AM375" i="1" s="1"/>
  <c r="AN376" i="1"/>
  <c r="AM376" i="1" s="1"/>
  <c r="AN377" i="1"/>
  <c r="AM377" i="1" s="1"/>
  <c r="AN378" i="1"/>
  <c r="AM378" i="1" s="1"/>
  <c r="AN379" i="1"/>
  <c r="AM379" i="1" s="1"/>
  <c r="AN380" i="1"/>
  <c r="AM380" i="1" s="1"/>
  <c r="AN381" i="1"/>
  <c r="AM381" i="1" s="1"/>
  <c r="AN382" i="1"/>
  <c r="AM382" i="1" s="1"/>
  <c r="AN383" i="1"/>
  <c r="AM383" i="1" s="1"/>
  <c r="AN384" i="1"/>
  <c r="AM384" i="1" s="1"/>
  <c r="AN385" i="1"/>
  <c r="AM385" i="1" s="1"/>
  <c r="AN386" i="1"/>
  <c r="AM386" i="1" s="1"/>
  <c r="AN387" i="1"/>
  <c r="AM387" i="1" s="1"/>
  <c r="AN388" i="1"/>
  <c r="AM388" i="1" s="1"/>
  <c r="AN389" i="1"/>
  <c r="AM389" i="1" s="1"/>
  <c r="AN390" i="1"/>
  <c r="AM390" i="1" s="1"/>
  <c r="AN391" i="1"/>
  <c r="AM391" i="1" s="1"/>
  <c r="AN392" i="1"/>
  <c r="AM392" i="1" s="1"/>
  <c r="AN393" i="1"/>
  <c r="AM393" i="1" s="1"/>
  <c r="AN394" i="1"/>
  <c r="AM394" i="1" s="1"/>
  <c r="AN395" i="1"/>
  <c r="AM395" i="1" s="1"/>
  <c r="AN396" i="1"/>
  <c r="AM396" i="1" s="1"/>
  <c r="AN397" i="1"/>
  <c r="AM397" i="1" s="1"/>
  <c r="AN398" i="1"/>
  <c r="AM398" i="1" s="1"/>
  <c r="AN399" i="1"/>
  <c r="AM399" i="1" s="1"/>
  <c r="AN400" i="1"/>
  <c r="AM400" i="1" s="1"/>
  <c r="AN401" i="1"/>
  <c r="AM401" i="1" s="1"/>
  <c r="AN402" i="1"/>
  <c r="AM402" i="1" s="1"/>
  <c r="AN403" i="1"/>
  <c r="AM403" i="1" s="1"/>
  <c r="AN404" i="1"/>
  <c r="AM404" i="1" s="1"/>
  <c r="AN405" i="1"/>
  <c r="AM405" i="1" s="1"/>
  <c r="AN406" i="1"/>
  <c r="AM406" i="1" s="1"/>
  <c r="AN407" i="1"/>
  <c r="AM407" i="1" s="1"/>
  <c r="AN408" i="1"/>
  <c r="AM408" i="1" s="1"/>
  <c r="AN409" i="1"/>
  <c r="AM409" i="1" s="1"/>
  <c r="AN410" i="1"/>
  <c r="AM410" i="1" s="1"/>
  <c r="AN411" i="1"/>
  <c r="AM411" i="1" s="1"/>
  <c r="AN412" i="1"/>
  <c r="AM412" i="1" s="1"/>
  <c r="AN413" i="1"/>
  <c r="AM413" i="1" s="1"/>
  <c r="AN414" i="1"/>
  <c r="AM414" i="1" s="1"/>
  <c r="AN415" i="1"/>
  <c r="AM415" i="1" s="1"/>
  <c r="AN416" i="1"/>
  <c r="AM416" i="1" s="1"/>
  <c r="AN417" i="1"/>
  <c r="AM417" i="1" s="1"/>
  <c r="AN418" i="1"/>
  <c r="AM418" i="1" s="1"/>
  <c r="AN419" i="1"/>
  <c r="AM419" i="1" s="1"/>
  <c r="AN420" i="1"/>
  <c r="AM420" i="1" s="1"/>
  <c r="AN421" i="1"/>
  <c r="AM421" i="1" s="1"/>
  <c r="AN422" i="1"/>
  <c r="AM422" i="1" s="1"/>
  <c r="AN423" i="1"/>
  <c r="AM423" i="1" s="1"/>
  <c r="AN424" i="1"/>
  <c r="AM424" i="1" s="1"/>
  <c r="AN425" i="1"/>
  <c r="AM425" i="1" s="1"/>
  <c r="AN426" i="1"/>
  <c r="AM426" i="1" s="1"/>
  <c r="AN427" i="1"/>
  <c r="AM427" i="1" s="1"/>
  <c r="AN428" i="1"/>
  <c r="AM428" i="1" s="1"/>
  <c r="AN429" i="1"/>
  <c r="AM429" i="1" s="1"/>
  <c r="AN430" i="1"/>
  <c r="AM430" i="1" s="1"/>
  <c r="AN431" i="1"/>
  <c r="AM431" i="1" s="1"/>
  <c r="AN432" i="1"/>
  <c r="AM432" i="1" s="1"/>
  <c r="AN433" i="1"/>
  <c r="AM433" i="1" s="1"/>
  <c r="AN434" i="1"/>
  <c r="AM434" i="1" s="1"/>
  <c r="AN435" i="1"/>
  <c r="AM435" i="1" s="1"/>
  <c r="AN436" i="1"/>
  <c r="AM436" i="1" s="1"/>
  <c r="AN437" i="1"/>
  <c r="AM437" i="1" s="1"/>
  <c r="AN438" i="1"/>
  <c r="AM438" i="1" s="1"/>
  <c r="AN439" i="1"/>
  <c r="AM439" i="1" s="1"/>
  <c r="AN440" i="1"/>
  <c r="AM440" i="1" s="1"/>
  <c r="AN441" i="1"/>
  <c r="AM441" i="1" s="1"/>
  <c r="AN442" i="1"/>
  <c r="AM442" i="1" s="1"/>
  <c r="AN443" i="1"/>
  <c r="AM443" i="1" s="1"/>
  <c r="AN444" i="1"/>
  <c r="AM444" i="1" s="1"/>
  <c r="AN445" i="1"/>
  <c r="AM445" i="1" s="1"/>
  <c r="AN446" i="1"/>
  <c r="AM446" i="1" s="1"/>
  <c r="AN447" i="1"/>
  <c r="AM447" i="1" s="1"/>
  <c r="AN448" i="1"/>
  <c r="AM448" i="1" s="1"/>
  <c r="AN449" i="1"/>
  <c r="AM449" i="1" s="1"/>
  <c r="AN450" i="1"/>
  <c r="AM450" i="1" s="1"/>
  <c r="AN451" i="1"/>
  <c r="AM451" i="1" s="1"/>
  <c r="AN452" i="1"/>
  <c r="AM452" i="1" s="1"/>
  <c r="AN453" i="1"/>
  <c r="AM453" i="1" s="1"/>
  <c r="AN454" i="1"/>
  <c r="AM454" i="1" s="1"/>
  <c r="AN455" i="1"/>
  <c r="AM455" i="1" s="1"/>
  <c r="AN456" i="1"/>
  <c r="AM456" i="1" s="1"/>
  <c r="AN457" i="1"/>
  <c r="AM457" i="1" s="1"/>
  <c r="AN458" i="1"/>
  <c r="AM458" i="1" s="1"/>
  <c r="AN459" i="1"/>
  <c r="AM459" i="1" s="1"/>
  <c r="AN460" i="1"/>
  <c r="AM460" i="1" s="1"/>
  <c r="AN461" i="1"/>
  <c r="AM461" i="1" s="1"/>
  <c r="AN462" i="1"/>
  <c r="AM462" i="1" s="1"/>
  <c r="AN463" i="1"/>
  <c r="AM463" i="1" s="1"/>
  <c r="AN464" i="1"/>
  <c r="AM464" i="1" s="1"/>
  <c r="AN465" i="1"/>
  <c r="AM465" i="1" s="1"/>
  <c r="AN466" i="1"/>
  <c r="AM466" i="1" s="1"/>
  <c r="AN467" i="1"/>
  <c r="AM467" i="1" s="1"/>
  <c r="AN468" i="1"/>
  <c r="AM468" i="1" s="1"/>
  <c r="AN469" i="1"/>
  <c r="AM469" i="1" s="1"/>
  <c r="AN470" i="1"/>
  <c r="AM470" i="1" s="1"/>
  <c r="AN471" i="1"/>
  <c r="AM471" i="1" s="1"/>
  <c r="AN472" i="1"/>
  <c r="AM472" i="1" s="1"/>
  <c r="AN473" i="1"/>
  <c r="AM473" i="1" s="1"/>
  <c r="AN474" i="1"/>
  <c r="AM474" i="1" s="1"/>
  <c r="AN475" i="1"/>
  <c r="AM475" i="1" s="1"/>
  <c r="AN476" i="1"/>
  <c r="AM476" i="1" s="1"/>
  <c r="AN477" i="1"/>
  <c r="AM477" i="1" s="1"/>
  <c r="AN478" i="1"/>
  <c r="AM478" i="1" s="1"/>
  <c r="AN479" i="1"/>
  <c r="AM479" i="1" s="1"/>
  <c r="AN480" i="1"/>
  <c r="AM480" i="1" s="1"/>
  <c r="AN481" i="1"/>
  <c r="AM481" i="1" s="1"/>
  <c r="AN482" i="1"/>
  <c r="AM482" i="1" s="1"/>
  <c r="AN483" i="1"/>
  <c r="AM483" i="1" s="1"/>
  <c r="AN484" i="1"/>
  <c r="AM484" i="1" s="1"/>
  <c r="AN485" i="1"/>
  <c r="AM485" i="1" s="1"/>
  <c r="AN486" i="1"/>
  <c r="AM486" i="1" s="1"/>
  <c r="AN487" i="1"/>
  <c r="AM487" i="1" s="1"/>
  <c r="AN488" i="1"/>
  <c r="AM488" i="1" s="1"/>
  <c r="AN489" i="1"/>
  <c r="AM489" i="1" s="1"/>
  <c r="AN490" i="1"/>
  <c r="AM490" i="1" s="1"/>
  <c r="AN491" i="1"/>
  <c r="AM491" i="1" s="1"/>
  <c r="AN492" i="1"/>
  <c r="AM492" i="1" s="1"/>
  <c r="AN493" i="1"/>
  <c r="AM493" i="1" s="1"/>
  <c r="AN494" i="1"/>
  <c r="AM494" i="1" s="1"/>
  <c r="AN495" i="1"/>
  <c r="AM495" i="1" s="1"/>
  <c r="AN496" i="1"/>
  <c r="AM496" i="1" s="1"/>
  <c r="AN497" i="1"/>
  <c r="AM497" i="1" s="1"/>
  <c r="AN498" i="1"/>
  <c r="AM498" i="1" s="1"/>
  <c r="AN499" i="1"/>
  <c r="AM499" i="1" s="1"/>
  <c r="AN500" i="1"/>
  <c r="AM500" i="1" s="1"/>
  <c r="AN501" i="1"/>
  <c r="AM501" i="1" s="1"/>
  <c r="AN502" i="1"/>
  <c r="AM502" i="1" s="1"/>
  <c r="AN503" i="1"/>
  <c r="AM503" i="1" s="1"/>
  <c r="AN504" i="1"/>
  <c r="AM504" i="1" s="1"/>
  <c r="AN505" i="1"/>
  <c r="AM505" i="1" s="1"/>
  <c r="AN506" i="1"/>
  <c r="AM506" i="1" s="1"/>
  <c r="AN507" i="1"/>
  <c r="AM507" i="1" s="1"/>
  <c r="AN508" i="1"/>
  <c r="AM508" i="1" s="1"/>
  <c r="AN509" i="1"/>
  <c r="AM509" i="1" s="1"/>
  <c r="AN510" i="1"/>
  <c r="AM510" i="1" s="1"/>
  <c r="AN511" i="1"/>
  <c r="AM511" i="1" s="1"/>
  <c r="AN512" i="1"/>
  <c r="AM512" i="1" s="1"/>
  <c r="AN513" i="1"/>
  <c r="AM513" i="1" s="1"/>
  <c r="AN514" i="1"/>
  <c r="AM514" i="1" s="1"/>
  <c r="AN515" i="1"/>
  <c r="AM515" i="1" s="1"/>
  <c r="AN516" i="1"/>
  <c r="AM516" i="1" s="1"/>
  <c r="AN517" i="1"/>
  <c r="AM517" i="1" s="1"/>
  <c r="AN518" i="1"/>
  <c r="AM518" i="1" s="1"/>
  <c r="AN519" i="1"/>
  <c r="AM519" i="1" s="1"/>
  <c r="AN520" i="1"/>
  <c r="AM520" i="1" s="1"/>
  <c r="AN521" i="1"/>
  <c r="AM521" i="1" s="1"/>
  <c r="AN522" i="1"/>
  <c r="AM522" i="1" s="1"/>
  <c r="AN523" i="1"/>
  <c r="AM523" i="1" s="1"/>
  <c r="AN524" i="1"/>
  <c r="AM524" i="1" s="1"/>
  <c r="AN525" i="1"/>
  <c r="AM525" i="1" s="1"/>
  <c r="AN526" i="1"/>
  <c r="AM526" i="1" s="1"/>
  <c r="AN527" i="1"/>
  <c r="AM527" i="1" s="1"/>
  <c r="AN528" i="1"/>
  <c r="AM528" i="1" s="1"/>
  <c r="AN529" i="1"/>
  <c r="AM529" i="1" s="1"/>
  <c r="AN530" i="1"/>
  <c r="AM530" i="1" s="1"/>
  <c r="AN531" i="1"/>
  <c r="AM531" i="1" s="1"/>
  <c r="AN532" i="1"/>
  <c r="AM532" i="1" s="1"/>
  <c r="AN533" i="1"/>
  <c r="AM533" i="1" s="1"/>
  <c r="AN534" i="1"/>
  <c r="AM534" i="1" s="1"/>
  <c r="AN535" i="1"/>
  <c r="AM535" i="1" s="1"/>
  <c r="AN536" i="1"/>
  <c r="AM536" i="1" s="1"/>
  <c r="AN537" i="1"/>
  <c r="AM537" i="1" s="1"/>
  <c r="AN538" i="1"/>
  <c r="AM538" i="1" s="1"/>
  <c r="AN539" i="1"/>
  <c r="AM539" i="1" s="1"/>
  <c r="AN540" i="1"/>
  <c r="AM540" i="1" s="1"/>
  <c r="AN541" i="1"/>
  <c r="AM541" i="1" s="1"/>
  <c r="AN542" i="1"/>
  <c r="AM542" i="1" s="1"/>
  <c r="AN543" i="1"/>
  <c r="AM543" i="1" s="1"/>
  <c r="AN544" i="1"/>
  <c r="AM544" i="1" s="1"/>
  <c r="AN545" i="1"/>
  <c r="AM545" i="1" s="1"/>
  <c r="AN546" i="1"/>
  <c r="AM546" i="1" s="1"/>
  <c r="AN547" i="1"/>
  <c r="AM547" i="1" s="1"/>
  <c r="AN548" i="1"/>
  <c r="AM548" i="1" s="1"/>
  <c r="AN549" i="1"/>
  <c r="AM549" i="1" s="1"/>
  <c r="AN550" i="1"/>
  <c r="AM550" i="1" s="1"/>
  <c r="AN551" i="1"/>
  <c r="AM551" i="1" s="1"/>
  <c r="AN552" i="1"/>
  <c r="AM552" i="1" s="1"/>
  <c r="AN553" i="1"/>
  <c r="AM553" i="1" s="1"/>
  <c r="AN554" i="1"/>
  <c r="AM554" i="1" s="1"/>
  <c r="AN555" i="1"/>
  <c r="AM555" i="1" s="1"/>
  <c r="AN556" i="1"/>
  <c r="AM556" i="1" s="1"/>
  <c r="AN557" i="1"/>
  <c r="AM557" i="1" s="1"/>
  <c r="AN558" i="1"/>
  <c r="AM558" i="1" s="1"/>
  <c r="AN559" i="1"/>
  <c r="AM559" i="1" s="1"/>
  <c r="AN560" i="1"/>
  <c r="AM560" i="1" s="1"/>
  <c r="AN561" i="1"/>
  <c r="AM561" i="1" s="1"/>
  <c r="AN562" i="1"/>
  <c r="AM562" i="1" s="1"/>
  <c r="AN563" i="1"/>
  <c r="AM563" i="1" s="1"/>
  <c r="AN564" i="1"/>
  <c r="AM564" i="1" s="1"/>
  <c r="AN565" i="1"/>
  <c r="AM565" i="1" s="1"/>
  <c r="AN566" i="1"/>
  <c r="AM566" i="1" s="1"/>
  <c r="AN567" i="1"/>
  <c r="AM567" i="1" s="1"/>
  <c r="AN568" i="1"/>
  <c r="AM568" i="1" s="1"/>
  <c r="AN569" i="1"/>
  <c r="AM569" i="1" s="1"/>
  <c r="AN570" i="1"/>
  <c r="AM570" i="1" s="1"/>
  <c r="AN571" i="1"/>
  <c r="AM571" i="1" s="1"/>
  <c r="AN572" i="1"/>
  <c r="AM572" i="1" s="1"/>
  <c r="AN573" i="1"/>
  <c r="AM573" i="1" s="1"/>
  <c r="AN574" i="1"/>
  <c r="AM574" i="1" s="1"/>
  <c r="AN575" i="1"/>
  <c r="AM575" i="1" s="1"/>
  <c r="AN576" i="1"/>
  <c r="AM576" i="1" s="1"/>
  <c r="AN577" i="1"/>
  <c r="AM577" i="1" s="1"/>
  <c r="AN578" i="1"/>
  <c r="AM578" i="1" s="1"/>
  <c r="AN579" i="1"/>
  <c r="AM579" i="1" s="1"/>
  <c r="AN580" i="1"/>
  <c r="AM580" i="1" s="1"/>
  <c r="AN581" i="1"/>
  <c r="AM581" i="1" s="1"/>
  <c r="AN582" i="1"/>
  <c r="AM582" i="1" s="1"/>
  <c r="AN583" i="1"/>
  <c r="AM583" i="1" s="1"/>
  <c r="AN584" i="1"/>
  <c r="AM584" i="1" s="1"/>
  <c r="AN585" i="1"/>
  <c r="AM585" i="1" s="1"/>
  <c r="AN586" i="1"/>
  <c r="AM586" i="1" s="1"/>
  <c r="AN587" i="1"/>
  <c r="AM587" i="1" s="1"/>
  <c r="AN588" i="1"/>
  <c r="AM588" i="1" s="1"/>
  <c r="AN589" i="1"/>
  <c r="AM589" i="1" s="1"/>
  <c r="AN590" i="1"/>
  <c r="AM590" i="1" s="1"/>
  <c r="AN591" i="1"/>
  <c r="AM591" i="1" s="1"/>
  <c r="AN592" i="1"/>
  <c r="AM592" i="1" s="1"/>
  <c r="AN593" i="1"/>
  <c r="AM593" i="1" s="1"/>
  <c r="AN594" i="1"/>
  <c r="AM594" i="1" s="1"/>
  <c r="AN595" i="1"/>
  <c r="AM595" i="1" s="1"/>
  <c r="AN596" i="1"/>
  <c r="AM596" i="1" s="1"/>
  <c r="AN597" i="1"/>
  <c r="AM597" i="1" s="1"/>
  <c r="AN598" i="1"/>
  <c r="AM598" i="1" s="1"/>
  <c r="AN599" i="1"/>
  <c r="AM599" i="1" s="1"/>
  <c r="AN600" i="1"/>
  <c r="AM600" i="1" s="1"/>
  <c r="AN601" i="1"/>
  <c r="AM601" i="1" s="1"/>
  <c r="AN602" i="1"/>
  <c r="AM602" i="1" s="1"/>
  <c r="AN603" i="1"/>
  <c r="AM603" i="1" s="1"/>
  <c r="AN604" i="1"/>
  <c r="AM604" i="1" s="1"/>
  <c r="AN605" i="1"/>
  <c r="AM605" i="1" s="1"/>
  <c r="AN606" i="1"/>
  <c r="AM606" i="1" s="1"/>
  <c r="AN607" i="1"/>
  <c r="AM607" i="1" s="1"/>
  <c r="AN608" i="1"/>
  <c r="AM608" i="1" s="1"/>
  <c r="AN609" i="1"/>
  <c r="AM609" i="1" s="1"/>
  <c r="AN610" i="1"/>
  <c r="AM610" i="1" s="1"/>
  <c r="AN611" i="1"/>
  <c r="AM611" i="1" s="1"/>
  <c r="AN612" i="1"/>
  <c r="AM612" i="1" s="1"/>
  <c r="AN613" i="1"/>
  <c r="AM613" i="1" s="1"/>
  <c r="AN614" i="1"/>
  <c r="AM614" i="1" s="1"/>
  <c r="AN615" i="1"/>
  <c r="AM615" i="1" s="1"/>
  <c r="AN616" i="1"/>
  <c r="AM616" i="1" s="1"/>
  <c r="AN617" i="1"/>
  <c r="AM617" i="1" s="1"/>
  <c r="AN618" i="1"/>
  <c r="AM618" i="1" s="1"/>
  <c r="AN619" i="1"/>
  <c r="AM619" i="1" s="1"/>
  <c r="AN620" i="1"/>
  <c r="AM620" i="1" s="1"/>
  <c r="AN621" i="1"/>
  <c r="AM621" i="1" s="1"/>
  <c r="AN622" i="1"/>
  <c r="AM622" i="1" s="1"/>
  <c r="AN623" i="1"/>
  <c r="AM623" i="1" s="1"/>
  <c r="AN624" i="1"/>
  <c r="AM624" i="1" s="1"/>
  <c r="AN625" i="1"/>
  <c r="AM625" i="1" s="1"/>
  <c r="AN626" i="1"/>
  <c r="AM626" i="1" s="1"/>
  <c r="AN627" i="1"/>
  <c r="AM627" i="1" s="1"/>
  <c r="AN628" i="1"/>
  <c r="AM628" i="1" s="1"/>
  <c r="AN629" i="1"/>
  <c r="AM629" i="1" s="1"/>
  <c r="AN630" i="1"/>
  <c r="AM630" i="1" s="1"/>
  <c r="AN631" i="1"/>
  <c r="AM631" i="1" s="1"/>
  <c r="AN632" i="1"/>
  <c r="AM632" i="1" s="1"/>
  <c r="AN633" i="1"/>
  <c r="AM633" i="1" s="1"/>
  <c r="AN634" i="1"/>
  <c r="AM634" i="1" s="1"/>
  <c r="AN635" i="1"/>
  <c r="AM635" i="1" s="1"/>
  <c r="AN636" i="1"/>
  <c r="AM636" i="1" s="1"/>
  <c r="AN637" i="1"/>
  <c r="AM637" i="1" s="1"/>
  <c r="AN638" i="1"/>
  <c r="AM638" i="1" s="1"/>
  <c r="AN639" i="1"/>
  <c r="AM639" i="1" s="1"/>
  <c r="AN640" i="1"/>
  <c r="AM640" i="1" s="1"/>
  <c r="AN641" i="1"/>
  <c r="AM641" i="1" s="1"/>
  <c r="AN642" i="1"/>
  <c r="AM642" i="1" s="1"/>
  <c r="AN643" i="1"/>
  <c r="AM643" i="1" s="1"/>
  <c r="AN644" i="1"/>
  <c r="AM644" i="1" s="1"/>
  <c r="AN645" i="1"/>
  <c r="AM645" i="1" s="1"/>
  <c r="AN646" i="1"/>
  <c r="AM646" i="1" s="1"/>
  <c r="AN647" i="1"/>
  <c r="AM647" i="1" s="1"/>
  <c r="AN648" i="1"/>
  <c r="AM648" i="1" s="1"/>
  <c r="AN649" i="1"/>
  <c r="AM649" i="1" s="1"/>
  <c r="AN650" i="1"/>
  <c r="AM650" i="1" s="1"/>
  <c r="AN651" i="1"/>
  <c r="AM651" i="1" s="1"/>
  <c r="AN652" i="1"/>
  <c r="AM652" i="1" s="1"/>
  <c r="AN653" i="1"/>
  <c r="AM653" i="1" s="1"/>
  <c r="AN654" i="1"/>
  <c r="AM654" i="1" s="1"/>
  <c r="AN655" i="1"/>
  <c r="AM655" i="1" s="1"/>
  <c r="AN656" i="1"/>
  <c r="AM656" i="1" s="1"/>
  <c r="AN657" i="1"/>
  <c r="AM657" i="1" s="1"/>
  <c r="AN658" i="1"/>
  <c r="AM658" i="1" s="1"/>
  <c r="AN659" i="1"/>
  <c r="AM659" i="1" s="1"/>
  <c r="AN660" i="1"/>
  <c r="AM660" i="1" s="1"/>
  <c r="AN661" i="1"/>
  <c r="AM661" i="1" s="1"/>
  <c r="AN662" i="1"/>
  <c r="AM662" i="1" s="1"/>
  <c r="AN663" i="1"/>
  <c r="AM663" i="1" s="1"/>
  <c r="AN664" i="1"/>
  <c r="AM664" i="1" s="1"/>
  <c r="AN665" i="1"/>
  <c r="AM665" i="1" s="1"/>
  <c r="AN666" i="1"/>
  <c r="AM666" i="1" s="1"/>
  <c r="AN667" i="1"/>
  <c r="AM667" i="1" s="1"/>
  <c r="AN668" i="1"/>
  <c r="AM668" i="1" s="1"/>
  <c r="AN669" i="1"/>
  <c r="AM669" i="1" s="1"/>
  <c r="AN670" i="1"/>
  <c r="AM670" i="1" s="1"/>
  <c r="AN671" i="1"/>
  <c r="AM671" i="1" s="1"/>
  <c r="AN672" i="1"/>
  <c r="AM672" i="1" s="1"/>
  <c r="AN673" i="1"/>
  <c r="AM673" i="1" s="1"/>
  <c r="AN674" i="1"/>
  <c r="AM674" i="1" s="1"/>
  <c r="AN675" i="1"/>
  <c r="AM675" i="1" s="1"/>
  <c r="AN676" i="1"/>
  <c r="AM676" i="1" s="1"/>
  <c r="AN677" i="1"/>
  <c r="AM677" i="1" s="1"/>
  <c r="AN678" i="1"/>
  <c r="AM678" i="1" s="1"/>
  <c r="AN679" i="1"/>
  <c r="AM679" i="1" s="1"/>
  <c r="AN680" i="1"/>
  <c r="AM680" i="1" s="1"/>
  <c r="AN681" i="1"/>
  <c r="AM681" i="1" s="1"/>
  <c r="AN682" i="1"/>
  <c r="AM682" i="1" s="1"/>
  <c r="AN683" i="1"/>
  <c r="AM683" i="1" s="1"/>
  <c r="AN684" i="1"/>
  <c r="AM684" i="1" s="1"/>
  <c r="AN685" i="1"/>
  <c r="AM685" i="1" s="1"/>
  <c r="AN686" i="1"/>
  <c r="AM686" i="1" s="1"/>
  <c r="AN687" i="1"/>
  <c r="AM687" i="1" s="1"/>
  <c r="AN688" i="1"/>
  <c r="AM688" i="1" s="1"/>
  <c r="AN689" i="1"/>
  <c r="AM689" i="1" s="1"/>
  <c r="AN690" i="1"/>
  <c r="AM690" i="1" s="1"/>
  <c r="AN691" i="1"/>
  <c r="AM691" i="1" s="1"/>
  <c r="AN692" i="1"/>
  <c r="AM692" i="1" s="1"/>
  <c r="AN693" i="1"/>
  <c r="AM693" i="1" s="1"/>
  <c r="AN694" i="1"/>
  <c r="AM694" i="1" s="1"/>
  <c r="AN695" i="1"/>
  <c r="AM695" i="1" s="1"/>
  <c r="AN696" i="1"/>
  <c r="AM696" i="1" s="1"/>
  <c r="AN697" i="1"/>
  <c r="AM697" i="1" s="1"/>
  <c r="AN698" i="1"/>
  <c r="AM698" i="1" s="1"/>
  <c r="AN699" i="1"/>
  <c r="AM699" i="1" s="1"/>
  <c r="AN700" i="1"/>
  <c r="AM700" i="1" s="1"/>
  <c r="AN701" i="1"/>
  <c r="AM701" i="1" s="1"/>
  <c r="AN702" i="1"/>
  <c r="AM702" i="1" s="1"/>
  <c r="AN703" i="1"/>
  <c r="AM703" i="1" s="1"/>
  <c r="AN704" i="1"/>
  <c r="AM704" i="1" s="1"/>
  <c r="AN705" i="1"/>
  <c r="AM705" i="1" s="1"/>
  <c r="AN706" i="1"/>
  <c r="AM706" i="1" s="1"/>
  <c r="AN707" i="1"/>
  <c r="AM707" i="1" s="1"/>
  <c r="AN708" i="1"/>
  <c r="AM708" i="1" s="1"/>
  <c r="AN709" i="1"/>
  <c r="AM709" i="1" s="1"/>
  <c r="AN710" i="1"/>
  <c r="AM710" i="1" s="1"/>
  <c r="AN711" i="1"/>
  <c r="AM711" i="1" s="1"/>
  <c r="AN712" i="1"/>
  <c r="AM712" i="1" s="1"/>
  <c r="AN713" i="1"/>
  <c r="AM713" i="1" s="1"/>
  <c r="AN714" i="1"/>
  <c r="AM714" i="1" s="1"/>
  <c r="AN715" i="1"/>
  <c r="AM715" i="1" s="1"/>
  <c r="AN716" i="1"/>
  <c r="AM716" i="1" s="1"/>
  <c r="AN717" i="1"/>
  <c r="AM717" i="1" s="1"/>
  <c r="AN718" i="1"/>
  <c r="AM718" i="1" s="1"/>
  <c r="AN719" i="1"/>
  <c r="AM719" i="1" s="1"/>
  <c r="AN720" i="1"/>
  <c r="AM720" i="1" s="1"/>
  <c r="AN721" i="1"/>
  <c r="AM721" i="1" s="1"/>
  <c r="AN722" i="1"/>
  <c r="AM722" i="1" s="1"/>
  <c r="AN723" i="1"/>
  <c r="AM723" i="1" s="1"/>
  <c r="AN724" i="1"/>
  <c r="AM724" i="1" s="1"/>
  <c r="AN725" i="1"/>
  <c r="AM725" i="1" s="1"/>
  <c r="AN726" i="1"/>
  <c r="AM726" i="1" s="1"/>
  <c r="AN727" i="1"/>
  <c r="AM727" i="1" s="1"/>
  <c r="AN728" i="1"/>
  <c r="AM728" i="1" s="1"/>
  <c r="AN729" i="1"/>
  <c r="AM729" i="1" s="1"/>
  <c r="AN730" i="1"/>
  <c r="AM730" i="1" s="1"/>
  <c r="AN731" i="1"/>
  <c r="AM731" i="1" s="1"/>
  <c r="AN732" i="1"/>
  <c r="AM732" i="1" s="1"/>
  <c r="AN733" i="1"/>
  <c r="AM733" i="1" s="1"/>
  <c r="AN734" i="1"/>
  <c r="AM734" i="1" s="1"/>
  <c r="AN735" i="1"/>
  <c r="AM735" i="1" s="1"/>
  <c r="AN736" i="1"/>
  <c r="AM736" i="1" s="1"/>
  <c r="AN737" i="1"/>
  <c r="AM737" i="1" s="1"/>
  <c r="AN738" i="1"/>
  <c r="AM738" i="1" s="1"/>
  <c r="AN739" i="1"/>
  <c r="AM739" i="1" s="1"/>
  <c r="AN740" i="1"/>
  <c r="AM740" i="1" s="1"/>
  <c r="AN741" i="1"/>
  <c r="AM741" i="1" s="1"/>
  <c r="AN742" i="1"/>
  <c r="AM742" i="1" s="1"/>
  <c r="AN743" i="1"/>
  <c r="AM743" i="1" s="1"/>
  <c r="AN744" i="1"/>
  <c r="AM744" i="1" s="1"/>
  <c r="AN745" i="1"/>
  <c r="AM745" i="1" s="1"/>
  <c r="AN746" i="1"/>
  <c r="AM746" i="1" s="1"/>
  <c r="AN747" i="1"/>
  <c r="AM747" i="1" s="1"/>
  <c r="AN748" i="1"/>
  <c r="AM748" i="1" s="1"/>
  <c r="AN749" i="1"/>
  <c r="AM749" i="1" s="1"/>
  <c r="AN750" i="1"/>
  <c r="AM750" i="1" s="1"/>
  <c r="AN751" i="1"/>
  <c r="AM751" i="1" s="1"/>
  <c r="AN752" i="1"/>
  <c r="AM752" i="1" s="1"/>
  <c r="AN753" i="1"/>
  <c r="AM753" i="1" s="1"/>
  <c r="AN754" i="1"/>
  <c r="AM754" i="1" s="1"/>
  <c r="AN755" i="1"/>
  <c r="AM755" i="1" s="1"/>
  <c r="AN756" i="1"/>
  <c r="AM756" i="1" s="1"/>
  <c r="AN757" i="1"/>
  <c r="AM757" i="1" s="1"/>
  <c r="AN758" i="1"/>
  <c r="AM758" i="1" s="1"/>
  <c r="AN759" i="1"/>
  <c r="AM759" i="1" s="1"/>
  <c r="AN760" i="1"/>
  <c r="AM760" i="1" s="1"/>
  <c r="AN761" i="1"/>
  <c r="AM761" i="1" s="1"/>
  <c r="AN762" i="1"/>
  <c r="AM762" i="1" s="1"/>
  <c r="AN763" i="1"/>
  <c r="AM763" i="1" s="1"/>
  <c r="AN764" i="1"/>
  <c r="AM764" i="1" s="1"/>
  <c r="AN765" i="1"/>
  <c r="AM765" i="1" s="1"/>
  <c r="AN766" i="1"/>
  <c r="AM766" i="1" s="1"/>
  <c r="AN767" i="1"/>
  <c r="AM767" i="1" s="1"/>
  <c r="AN768" i="1"/>
  <c r="AM768" i="1" s="1"/>
  <c r="AN769" i="1"/>
  <c r="AM769" i="1" s="1"/>
  <c r="AN770" i="1"/>
  <c r="AM770" i="1" s="1"/>
  <c r="AN771" i="1"/>
  <c r="AM771" i="1" s="1"/>
  <c r="AN772" i="1"/>
  <c r="AM772" i="1" s="1"/>
  <c r="AN773" i="1"/>
  <c r="AM773" i="1" s="1"/>
  <c r="AN774" i="1"/>
  <c r="AM774" i="1" s="1"/>
  <c r="AN775" i="1"/>
  <c r="AM775" i="1" s="1"/>
  <c r="AN776" i="1"/>
  <c r="AM776" i="1" s="1"/>
  <c r="AN777" i="1"/>
  <c r="AM777" i="1" s="1"/>
  <c r="AN778" i="1"/>
  <c r="AM778" i="1" s="1"/>
  <c r="AN779" i="1"/>
  <c r="AM779" i="1" s="1"/>
  <c r="AN780" i="1"/>
  <c r="AM780" i="1" s="1"/>
  <c r="AN781" i="1"/>
  <c r="AM781" i="1" s="1"/>
  <c r="AN782" i="1"/>
  <c r="AM782" i="1" s="1"/>
  <c r="AN783" i="1"/>
  <c r="AM783" i="1" s="1"/>
  <c r="AN784" i="1"/>
  <c r="AM784" i="1" s="1"/>
  <c r="AN785" i="1"/>
  <c r="AM785" i="1" s="1"/>
  <c r="AN786" i="1"/>
  <c r="AM786" i="1" s="1"/>
  <c r="AN787" i="1"/>
  <c r="AM787" i="1" s="1"/>
  <c r="AN788" i="1"/>
  <c r="AM788" i="1" s="1"/>
  <c r="AN789" i="1"/>
  <c r="AM789" i="1" s="1"/>
  <c r="AN790" i="1"/>
  <c r="AM790" i="1" s="1"/>
  <c r="AN791" i="1"/>
  <c r="AM791" i="1" s="1"/>
  <c r="AN792" i="1"/>
  <c r="AM792" i="1" s="1"/>
  <c r="AN793" i="1"/>
  <c r="AM793" i="1" s="1"/>
  <c r="AN794" i="1"/>
  <c r="AM794" i="1" s="1"/>
  <c r="AN795" i="1"/>
  <c r="AM795" i="1" s="1"/>
  <c r="AN796" i="1"/>
  <c r="AM796" i="1" s="1"/>
  <c r="AN797" i="1"/>
  <c r="AM797" i="1" s="1"/>
  <c r="AN798" i="1"/>
  <c r="AM798" i="1" s="1"/>
  <c r="AN799" i="1"/>
  <c r="AM799" i="1" s="1"/>
  <c r="AN800" i="1"/>
  <c r="AM800" i="1" s="1"/>
  <c r="AN801" i="1"/>
  <c r="AM801" i="1" s="1"/>
  <c r="AN802" i="1"/>
  <c r="AM802" i="1" s="1"/>
  <c r="AN803" i="1"/>
  <c r="AM803" i="1" s="1"/>
  <c r="AN804" i="1"/>
  <c r="AM804" i="1" s="1"/>
  <c r="AN805" i="1"/>
  <c r="AM805" i="1" s="1"/>
  <c r="AN806" i="1"/>
  <c r="AM806" i="1" s="1"/>
  <c r="AN807" i="1"/>
  <c r="AM807" i="1" s="1"/>
  <c r="AN808" i="1"/>
  <c r="AM808" i="1" s="1"/>
  <c r="AN809" i="1"/>
  <c r="AM809" i="1" s="1"/>
  <c r="AN810" i="1"/>
  <c r="AM810" i="1" s="1"/>
  <c r="AN811" i="1"/>
  <c r="AM811" i="1" s="1"/>
  <c r="AN812" i="1"/>
  <c r="AM812" i="1" s="1"/>
  <c r="AN813" i="1"/>
  <c r="AM813" i="1" s="1"/>
  <c r="AN814" i="1"/>
  <c r="AM814" i="1" s="1"/>
  <c r="AN815" i="1"/>
  <c r="AM815" i="1" s="1"/>
  <c r="AN816" i="1"/>
  <c r="AM816" i="1" s="1"/>
  <c r="AN817" i="1"/>
  <c r="AM817" i="1" s="1"/>
  <c r="AN818" i="1"/>
  <c r="AM818" i="1" s="1"/>
  <c r="AN819" i="1"/>
  <c r="AM819" i="1" s="1"/>
  <c r="AN820" i="1"/>
  <c r="AM820" i="1" s="1"/>
  <c r="AN821" i="1"/>
  <c r="AM821" i="1" s="1"/>
  <c r="AN822" i="1"/>
  <c r="AM822" i="1" s="1"/>
  <c r="AN823" i="1"/>
  <c r="AM823" i="1" s="1"/>
  <c r="AN824" i="1"/>
  <c r="AM824" i="1" s="1"/>
  <c r="AN825" i="1"/>
  <c r="AM825" i="1" s="1"/>
  <c r="AN826" i="1"/>
  <c r="AM826" i="1" s="1"/>
  <c r="AN827" i="1"/>
  <c r="AM827" i="1" s="1"/>
  <c r="AN828" i="1"/>
  <c r="AM828" i="1" s="1"/>
  <c r="AN829" i="1"/>
  <c r="AM829" i="1" s="1"/>
  <c r="AN830" i="1"/>
  <c r="AM830" i="1" s="1"/>
  <c r="AN831" i="1"/>
  <c r="AM831" i="1" s="1"/>
  <c r="AN832" i="1"/>
  <c r="AM832" i="1" s="1"/>
  <c r="AN833" i="1"/>
  <c r="AM833" i="1" s="1"/>
  <c r="AN834" i="1"/>
  <c r="AM834" i="1" s="1"/>
  <c r="AN835" i="1"/>
  <c r="AM835" i="1" s="1"/>
  <c r="AN836" i="1"/>
  <c r="AM836" i="1" s="1"/>
  <c r="AN837" i="1"/>
  <c r="AM837" i="1" s="1"/>
  <c r="AN838" i="1"/>
  <c r="AM838" i="1" s="1"/>
  <c r="AN839" i="1"/>
  <c r="AM839" i="1" s="1"/>
  <c r="AN840" i="1"/>
  <c r="AM840" i="1" s="1"/>
  <c r="AN841" i="1"/>
  <c r="AM841" i="1" s="1"/>
  <c r="AN842" i="1"/>
  <c r="AM842" i="1" s="1"/>
  <c r="AN843" i="1"/>
  <c r="AM843" i="1" s="1"/>
  <c r="AN844" i="1"/>
  <c r="AM844" i="1" s="1"/>
  <c r="AN845" i="1"/>
  <c r="AM845" i="1" s="1"/>
  <c r="AN846" i="1"/>
  <c r="AM846" i="1" s="1"/>
  <c r="AN847" i="1"/>
  <c r="AM847" i="1" s="1"/>
  <c r="AN848" i="1"/>
  <c r="AM848" i="1" s="1"/>
  <c r="AN849" i="1"/>
  <c r="AM849" i="1" s="1"/>
  <c r="AN850" i="1"/>
  <c r="AM850" i="1" s="1"/>
  <c r="AN851" i="1"/>
  <c r="AM851" i="1" s="1"/>
  <c r="AN852" i="1"/>
  <c r="AM852" i="1" s="1"/>
  <c r="AN853" i="1"/>
  <c r="AM853" i="1" s="1"/>
  <c r="AN854" i="1"/>
  <c r="AM854" i="1" s="1"/>
  <c r="AN855" i="1"/>
  <c r="AM855" i="1" s="1"/>
  <c r="AN856" i="1"/>
  <c r="AM856" i="1" s="1"/>
  <c r="AN857" i="1"/>
  <c r="AM857" i="1" s="1"/>
  <c r="AN858" i="1"/>
  <c r="AM858" i="1" s="1"/>
  <c r="AN859" i="1"/>
  <c r="AM859" i="1" s="1"/>
  <c r="AN860" i="1"/>
  <c r="AM860" i="1" s="1"/>
  <c r="AN861" i="1"/>
  <c r="AM861" i="1" s="1"/>
  <c r="AN862" i="1"/>
  <c r="AM862" i="1" s="1"/>
  <c r="AN863" i="1"/>
  <c r="AM863" i="1" s="1"/>
  <c r="AN864" i="1"/>
  <c r="AM864" i="1" s="1"/>
  <c r="AN865" i="1"/>
  <c r="AM865" i="1" s="1"/>
  <c r="AN866" i="1"/>
  <c r="AM866" i="1" s="1"/>
  <c r="AN867" i="1"/>
  <c r="AM867" i="1" s="1"/>
  <c r="AN868" i="1"/>
  <c r="AM868" i="1" s="1"/>
  <c r="AN869" i="1"/>
  <c r="AM869" i="1" s="1"/>
  <c r="AN870" i="1"/>
  <c r="AM870" i="1" s="1"/>
  <c r="AN871" i="1"/>
  <c r="AM871" i="1" s="1"/>
  <c r="AN872" i="1"/>
  <c r="AM872" i="1" s="1"/>
  <c r="AN873" i="1"/>
  <c r="AM873" i="1" s="1"/>
  <c r="AN874" i="1"/>
  <c r="AM874" i="1" s="1"/>
  <c r="AN875" i="1"/>
  <c r="AM875" i="1" s="1"/>
  <c r="AN876" i="1"/>
  <c r="AM876" i="1" s="1"/>
  <c r="AN877" i="1"/>
  <c r="AM877" i="1" s="1"/>
  <c r="AN878" i="1"/>
  <c r="AM878" i="1" s="1"/>
  <c r="AN879" i="1"/>
  <c r="AM879" i="1" s="1"/>
  <c r="AN880" i="1"/>
  <c r="AM880" i="1" s="1"/>
  <c r="AN881" i="1"/>
  <c r="AM881" i="1" s="1"/>
  <c r="AN882" i="1"/>
  <c r="AM882" i="1" s="1"/>
  <c r="AN883" i="1"/>
  <c r="AM883" i="1" s="1"/>
  <c r="AN884" i="1"/>
  <c r="AM884" i="1" s="1"/>
  <c r="AN885" i="1"/>
  <c r="AM885" i="1" s="1"/>
  <c r="AN886" i="1"/>
  <c r="AM886" i="1" s="1"/>
  <c r="AN887" i="1"/>
  <c r="AM887" i="1" s="1"/>
  <c r="AN888" i="1"/>
  <c r="AM888" i="1" s="1"/>
  <c r="AN889" i="1"/>
  <c r="AM889" i="1" s="1"/>
  <c r="AN890" i="1"/>
  <c r="AM890" i="1" s="1"/>
  <c r="AN891" i="1"/>
  <c r="AM891" i="1" s="1"/>
  <c r="AN892" i="1"/>
  <c r="AM892" i="1" s="1"/>
  <c r="AN893" i="1"/>
  <c r="AM893" i="1" s="1"/>
  <c r="AN894" i="1"/>
  <c r="AM894" i="1" s="1"/>
  <c r="AN895" i="1"/>
  <c r="AM895" i="1" s="1"/>
  <c r="AN896" i="1"/>
  <c r="AM896" i="1" s="1"/>
  <c r="AN897" i="1"/>
  <c r="AM897" i="1" s="1"/>
  <c r="AN898" i="1"/>
  <c r="AM898" i="1" s="1"/>
  <c r="AN899" i="1"/>
  <c r="AM899" i="1" s="1"/>
  <c r="AN900" i="1"/>
  <c r="AM900" i="1" s="1"/>
  <c r="AN901" i="1"/>
  <c r="AM901" i="1" s="1"/>
  <c r="AN902" i="1"/>
  <c r="AM902" i="1" s="1"/>
  <c r="AN903" i="1"/>
  <c r="AM903" i="1" s="1"/>
  <c r="AN904" i="1"/>
  <c r="AM904" i="1" s="1"/>
  <c r="AN905" i="1"/>
  <c r="AM905" i="1" s="1"/>
  <c r="AN906" i="1"/>
  <c r="AM906" i="1" s="1"/>
  <c r="AN907" i="1"/>
  <c r="AM907" i="1" s="1"/>
  <c r="AN908" i="1"/>
  <c r="AM908" i="1" s="1"/>
  <c r="AN909" i="1"/>
  <c r="AM909" i="1" s="1"/>
  <c r="AN910" i="1"/>
  <c r="AM910" i="1" s="1"/>
  <c r="AN911" i="1"/>
  <c r="AM911" i="1" s="1"/>
  <c r="AN912" i="1"/>
  <c r="AM912" i="1" s="1"/>
  <c r="AN913" i="1"/>
  <c r="AM913" i="1" s="1"/>
  <c r="AN914" i="1"/>
  <c r="AM914" i="1" s="1"/>
  <c r="AN915" i="1"/>
  <c r="AM915" i="1" s="1"/>
  <c r="AN916" i="1"/>
  <c r="AM916" i="1" s="1"/>
  <c r="AN917" i="1"/>
  <c r="AM917" i="1" s="1"/>
  <c r="AN918" i="1"/>
  <c r="AM918" i="1" s="1"/>
  <c r="AN919" i="1"/>
  <c r="AM919" i="1" s="1"/>
  <c r="AN920" i="1"/>
  <c r="AM920" i="1" s="1"/>
  <c r="AN921" i="1"/>
  <c r="AM921" i="1" s="1"/>
  <c r="AN922" i="1"/>
  <c r="AM922" i="1" s="1"/>
  <c r="AN923" i="1"/>
  <c r="AM923" i="1" s="1"/>
  <c r="AN924" i="1"/>
  <c r="AM924" i="1" s="1"/>
  <c r="AN925" i="1"/>
  <c r="AM925" i="1" s="1"/>
  <c r="AN926" i="1"/>
  <c r="AM926" i="1" s="1"/>
  <c r="AN927" i="1"/>
  <c r="AM927" i="1" s="1"/>
  <c r="AN928" i="1"/>
  <c r="AM928" i="1" s="1"/>
  <c r="AN929" i="1"/>
  <c r="AM929" i="1" s="1"/>
  <c r="AN930" i="1"/>
  <c r="AM930" i="1" s="1"/>
  <c r="AN931" i="1"/>
  <c r="AM931" i="1" s="1"/>
  <c r="AN932" i="1"/>
  <c r="AM932" i="1" s="1"/>
  <c r="AN933" i="1"/>
  <c r="AM933" i="1" s="1"/>
  <c r="AN934" i="1"/>
  <c r="AM934" i="1" s="1"/>
  <c r="AN935" i="1"/>
  <c r="AM935" i="1" s="1"/>
  <c r="AN936" i="1"/>
  <c r="AM936" i="1" s="1"/>
  <c r="AN937" i="1"/>
  <c r="AM937" i="1" s="1"/>
  <c r="AN938" i="1"/>
  <c r="AM938" i="1" s="1"/>
  <c r="AN939" i="1"/>
  <c r="AM939" i="1" s="1"/>
  <c r="AN940" i="1"/>
  <c r="AM940" i="1" s="1"/>
  <c r="AN941" i="1"/>
  <c r="AM941" i="1" s="1"/>
  <c r="AN942" i="1"/>
  <c r="AM942" i="1" s="1"/>
  <c r="AN943" i="1"/>
  <c r="AM943" i="1" s="1"/>
  <c r="AN944" i="1"/>
  <c r="AM944" i="1" s="1"/>
  <c r="AN945" i="1"/>
  <c r="AM945" i="1" s="1"/>
  <c r="AN946" i="1"/>
  <c r="AM946" i="1" s="1"/>
  <c r="AN947" i="1"/>
  <c r="AM947" i="1" s="1"/>
  <c r="AN948" i="1"/>
  <c r="AM948" i="1" s="1"/>
  <c r="AN949" i="1"/>
  <c r="AM949" i="1" s="1"/>
  <c r="AN950" i="1"/>
  <c r="AM950" i="1" s="1"/>
  <c r="AN951" i="1"/>
  <c r="AM951" i="1" s="1"/>
  <c r="AN952" i="1"/>
  <c r="AM952" i="1" s="1"/>
  <c r="AN953" i="1"/>
  <c r="AM953" i="1" s="1"/>
  <c r="AN954" i="1"/>
  <c r="AM954" i="1" s="1"/>
  <c r="AN955" i="1"/>
  <c r="AM955" i="1" s="1"/>
  <c r="AN956" i="1"/>
  <c r="AM956" i="1" s="1"/>
  <c r="AN957" i="1"/>
  <c r="AM957" i="1" s="1"/>
  <c r="AN958" i="1"/>
  <c r="AM958" i="1" s="1"/>
  <c r="AN959" i="1"/>
  <c r="AM959" i="1" s="1"/>
  <c r="AN960" i="1"/>
  <c r="AM960" i="1" s="1"/>
  <c r="AN961" i="1"/>
  <c r="AM961" i="1" s="1"/>
  <c r="AN962" i="1"/>
  <c r="AM962" i="1" s="1"/>
  <c r="AN963" i="1"/>
  <c r="AM963" i="1" s="1"/>
  <c r="AN964" i="1"/>
  <c r="AM964" i="1" s="1"/>
  <c r="AN965" i="1"/>
  <c r="AM965" i="1" s="1"/>
  <c r="AN966" i="1"/>
  <c r="AM966" i="1" s="1"/>
  <c r="AN967" i="1"/>
  <c r="AM967" i="1" s="1"/>
  <c r="AN968" i="1"/>
  <c r="AM968" i="1" s="1"/>
  <c r="AN969" i="1"/>
  <c r="AM969" i="1" s="1"/>
  <c r="AN970" i="1"/>
  <c r="AM970" i="1" s="1"/>
  <c r="AN971" i="1"/>
  <c r="AM971" i="1" s="1"/>
  <c r="AN972" i="1"/>
  <c r="AM972" i="1" s="1"/>
  <c r="AN973" i="1"/>
  <c r="AM973" i="1" s="1"/>
  <c r="AN974" i="1"/>
  <c r="AM974" i="1" s="1"/>
  <c r="AN975" i="1"/>
  <c r="AM975" i="1" s="1"/>
  <c r="AN976" i="1"/>
  <c r="AM976" i="1" s="1"/>
  <c r="AN977" i="1"/>
  <c r="AM977" i="1" s="1"/>
  <c r="AN978" i="1"/>
  <c r="AM978" i="1" s="1"/>
  <c r="AN979" i="1"/>
  <c r="AM979" i="1" s="1"/>
  <c r="AN980" i="1"/>
  <c r="AM980" i="1" s="1"/>
  <c r="AN981" i="1"/>
  <c r="AM981" i="1" s="1"/>
  <c r="AN982" i="1"/>
  <c r="AM982" i="1" s="1"/>
  <c r="AN983" i="1"/>
  <c r="AM983" i="1" s="1"/>
  <c r="AN984" i="1"/>
  <c r="AM984" i="1" s="1"/>
  <c r="AN985" i="1"/>
  <c r="AM985" i="1" s="1"/>
  <c r="AN986" i="1"/>
  <c r="AM986" i="1" s="1"/>
  <c r="AN987" i="1"/>
  <c r="AM987" i="1" s="1"/>
  <c r="AN988" i="1"/>
  <c r="AM988" i="1" s="1"/>
  <c r="AN989" i="1"/>
  <c r="AM989" i="1" s="1"/>
  <c r="AN990" i="1"/>
  <c r="AM990" i="1" s="1"/>
  <c r="AN991" i="1"/>
  <c r="AM991" i="1" s="1"/>
  <c r="AN992" i="1"/>
  <c r="AM992" i="1" s="1"/>
  <c r="AN993" i="1"/>
  <c r="AM993" i="1" s="1"/>
  <c r="AN994" i="1"/>
  <c r="AM994" i="1" s="1"/>
  <c r="AN995" i="1"/>
  <c r="AM995" i="1" s="1"/>
  <c r="AN996" i="1"/>
  <c r="AM996" i="1" s="1"/>
  <c r="AN997" i="1"/>
  <c r="AM997" i="1" s="1"/>
  <c r="AN998" i="1"/>
  <c r="AM998" i="1" s="1"/>
  <c r="AN999" i="1"/>
  <c r="AM999" i="1" s="1"/>
  <c r="AN1000" i="1"/>
  <c r="AM1000" i="1" s="1"/>
  <c r="AN1001" i="1"/>
  <c r="AM1001" i="1" s="1"/>
  <c r="AN1002" i="1"/>
  <c r="AM1002" i="1" s="1"/>
  <c r="AN1003" i="1"/>
  <c r="AM1003" i="1" s="1"/>
  <c r="AN1004" i="1"/>
  <c r="AM1004" i="1" s="1"/>
  <c r="AN1005" i="1"/>
  <c r="AM1005" i="1" s="1"/>
  <c r="AN1006" i="1"/>
  <c r="AM1006" i="1" s="1"/>
  <c r="AN1007" i="1"/>
  <c r="AM1007" i="1" s="1"/>
  <c r="AN1008" i="1"/>
  <c r="AM1008" i="1" s="1"/>
  <c r="AN1009" i="1"/>
  <c r="AM1009" i="1" s="1"/>
  <c r="AN1010" i="1"/>
  <c r="AM1010" i="1" s="1"/>
  <c r="AN1011" i="1"/>
  <c r="AM1011" i="1" s="1"/>
  <c r="AN1012" i="1"/>
  <c r="AM1012" i="1" s="1"/>
  <c r="AN1013" i="1"/>
  <c r="AM1013" i="1" s="1"/>
  <c r="AN1014" i="1"/>
  <c r="AM1014" i="1" s="1"/>
  <c r="AN1015" i="1"/>
  <c r="AM1015" i="1" s="1"/>
  <c r="AN1016" i="1"/>
  <c r="AM1016" i="1" s="1"/>
  <c r="AN1017" i="1"/>
  <c r="AM1017" i="1" s="1"/>
  <c r="AN1018" i="1"/>
  <c r="AM1018" i="1" s="1"/>
  <c r="AN1019" i="1"/>
  <c r="AM1019" i="1" s="1"/>
  <c r="AN1020" i="1"/>
  <c r="AM1020" i="1" s="1"/>
  <c r="AN1021" i="1"/>
  <c r="AM1021" i="1" s="1"/>
  <c r="AN1022" i="1"/>
  <c r="AM1022" i="1" s="1"/>
  <c r="AN1023" i="1"/>
  <c r="AM1023" i="1" s="1"/>
  <c r="AN1024" i="1"/>
  <c r="AM1024" i="1" s="1"/>
  <c r="AN1025" i="1"/>
  <c r="AM1025" i="1" s="1"/>
  <c r="AN1026" i="1"/>
  <c r="AM1026" i="1" s="1"/>
  <c r="AN1027" i="1"/>
  <c r="AM1027" i="1" s="1"/>
  <c r="AN1028" i="1"/>
  <c r="AM1028" i="1" s="1"/>
  <c r="AN1029" i="1"/>
  <c r="AM1029" i="1" s="1"/>
  <c r="AN1030" i="1"/>
  <c r="AM1030" i="1" s="1"/>
  <c r="AN1031" i="1"/>
  <c r="AM1031" i="1" s="1"/>
  <c r="AN1032" i="1"/>
  <c r="AM1032" i="1" s="1"/>
  <c r="AN1033" i="1"/>
  <c r="AM1033" i="1" s="1"/>
  <c r="AN1034" i="1"/>
  <c r="AM1034" i="1" s="1"/>
  <c r="AN1035" i="1"/>
  <c r="AM1035" i="1" s="1"/>
  <c r="AN1036" i="1"/>
  <c r="AM1036" i="1" s="1"/>
  <c r="AN1037" i="1"/>
  <c r="AM1037" i="1" s="1"/>
  <c r="AN1038" i="1"/>
  <c r="AM1038" i="1" s="1"/>
  <c r="AN1039" i="1"/>
  <c r="AM1039" i="1" s="1"/>
  <c r="AN1040" i="1"/>
  <c r="AM1040" i="1" s="1"/>
  <c r="AN1041" i="1"/>
  <c r="AM1041" i="1" s="1"/>
  <c r="AN1042" i="1"/>
  <c r="AM1042" i="1" s="1"/>
  <c r="AN1043" i="1"/>
  <c r="AM1043" i="1" s="1"/>
  <c r="AN1044" i="1"/>
  <c r="AM1044" i="1" s="1"/>
  <c r="AN1045" i="1"/>
  <c r="AM1045" i="1" s="1"/>
  <c r="AN1046" i="1"/>
  <c r="AM1046" i="1" s="1"/>
  <c r="AN1047" i="1"/>
  <c r="AM1047" i="1" s="1"/>
  <c r="AN1048" i="1"/>
  <c r="AM1048" i="1" s="1"/>
  <c r="AN1049" i="1"/>
  <c r="AM1049" i="1" s="1"/>
  <c r="AN1050" i="1"/>
  <c r="AM1050" i="1" s="1"/>
  <c r="AN1051" i="1"/>
  <c r="AM1051" i="1" s="1"/>
  <c r="AN1052" i="1"/>
  <c r="AM1052" i="1" s="1"/>
  <c r="AN1053" i="1"/>
  <c r="AM1053" i="1" s="1"/>
  <c r="AN1054" i="1"/>
  <c r="AM1054" i="1" s="1"/>
  <c r="AN1055" i="1"/>
  <c r="AM1055" i="1" s="1"/>
  <c r="AN1056" i="1"/>
  <c r="AM1056" i="1" s="1"/>
  <c r="AN1057" i="1"/>
  <c r="AM1057" i="1" s="1"/>
  <c r="AN1058" i="1"/>
  <c r="AM1058" i="1" s="1"/>
  <c r="AN1059" i="1"/>
  <c r="AM1059" i="1" s="1"/>
  <c r="AN1060" i="1"/>
  <c r="AM1060" i="1" s="1"/>
  <c r="AN1061" i="1"/>
  <c r="AM1061" i="1" s="1"/>
  <c r="AN1062" i="1"/>
  <c r="AM1062" i="1" s="1"/>
  <c r="AN1063" i="1"/>
  <c r="AM1063" i="1" s="1"/>
  <c r="AN1064" i="1"/>
  <c r="AM1064" i="1" s="1"/>
  <c r="AN1065" i="1"/>
  <c r="AM1065" i="1" s="1"/>
  <c r="AN1066" i="1"/>
  <c r="AM1066" i="1" s="1"/>
  <c r="AN1067" i="1"/>
  <c r="AM1067" i="1" s="1"/>
  <c r="AN1068" i="1"/>
  <c r="AM1068" i="1" s="1"/>
  <c r="AN1069" i="1"/>
  <c r="AM1069" i="1" s="1"/>
  <c r="AN1070" i="1"/>
  <c r="AM1070" i="1" s="1"/>
  <c r="AN1071" i="1"/>
  <c r="AM1071" i="1" s="1"/>
  <c r="AN1072" i="1"/>
  <c r="AM1072" i="1" s="1"/>
  <c r="AN1073" i="1"/>
  <c r="AM1073" i="1" s="1"/>
  <c r="AN1074" i="1"/>
  <c r="AM1074" i="1" s="1"/>
  <c r="AN1075" i="1"/>
  <c r="AM1075" i="1" s="1"/>
  <c r="AN1076" i="1"/>
  <c r="AM1076" i="1" s="1"/>
  <c r="AN1077" i="1"/>
  <c r="AM1077" i="1" s="1"/>
  <c r="AN1078" i="1"/>
  <c r="AM1078" i="1" s="1"/>
  <c r="AN1079" i="1"/>
  <c r="AM1079" i="1" s="1"/>
  <c r="AN1080" i="1"/>
  <c r="AM1080" i="1" s="1"/>
  <c r="AN1081" i="1"/>
  <c r="AM1081" i="1" s="1"/>
  <c r="AN1082" i="1"/>
  <c r="AM1082" i="1" s="1"/>
  <c r="AN1083" i="1"/>
  <c r="AM1083" i="1" s="1"/>
  <c r="AN1084" i="1"/>
  <c r="AM1084" i="1" s="1"/>
  <c r="AN1085" i="1"/>
  <c r="AM1085" i="1" s="1"/>
  <c r="AN1086" i="1"/>
  <c r="AM1086" i="1" s="1"/>
  <c r="AN1087" i="1"/>
  <c r="AM1087" i="1" s="1"/>
  <c r="AN1088" i="1"/>
  <c r="AM1088" i="1" s="1"/>
  <c r="AN1089" i="1"/>
  <c r="AM1089" i="1" s="1"/>
  <c r="AN1090" i="1"/>
  <c r="AM1090" i="1" s="1"/>
  <c r="AN1091" i="1"/>
  <c r="AM1091" i="1" s="1"/>
  <c r="AN1092" i="1"/>
  <c r="AM1092" i="1" s="1"/>
  <c r="AN1093" i="1"/>
  <c r="AM1093" i="1" s="1"/>
  <c r="AN1094" i="1"/>
  <c r="AM1094" i="1" s="1"/>
  <c r="AN1095" i="1"/>
  <c r="AM1095" i="1" s="1"/>
  <c r="AN1096" i="1"/>
  <c r="AM1096" i="1" s="1"/>
  <c r="AN1097" i="1"/>
  <c r="AM1097" i="1" s="1"/>
  <c r="AN1098" i="1"/>
  <c r="AM1098" i="1" s="1"/>
  <c r="AN1099" i="1"/>
  <c r="AM1099" i="1" s="1"/>
  <c r="AN1100" i="1"/>
  <c r="AM1100" i="1" s="1"/>
  <c r="AN1101" i="1"/>
  <c r="AM1101" i="1" s="1"/>
  <c r="AN1102" i="1"/>
  <c r="AM1102" i="1" s="1"/>
  <c r="AN1103" i="1"/>
  <c r="AM1103" i="1" s="1"/>
  <c r="AN1104" i="1"/>
  <c r="AM1104" i="1" s="1"/>
  <c r="AN1105" i="1"/>
  <c r="AM1105" i="1" s="1"/>
  <c r="AN1106" i="1"/>
  <c r="AM1106" i="1" s="1"/>
  <c r="AN1107" i="1"/>
  <c r="AM1107" i="1" s="1"/>
  <c r="AN1108" i="1"/>
  <c r="AM1108" i="1" s="1"/>
  <c r="AN1109" i="1"/>
  <c r="AM1109" i="1" s="1"/>
  <c r="AN1110" i="1"/>
  <c r="AM1110" i="1" s="1"/>
  <c r="AN1111" i="1"/>
  <c r="AM1111" i="1" s="1"/>
  <c r="AN1112" i="1"/>
  <c r="AM1112" i="1" s="1"/>
  <c r="AN1113" i="1"/>
  <c r="AM1113" i="1" s="1"/>
  <c r="AN1114" i="1"/>
  <c r="AM1114" i="1" s="1"/>
  <c r="AN1115" i="1"/>
  <c r="AM1115" i="1" s="1"/>
  <c r="AN1116" i="1"/>
  <c r="AM1116" i="1" s="1"/>
  <c r="AN1117" i="1"/>
  <c r="AM1117" i="1" s="1"/>
  <c r="AN1118" i="1"/>
  <c r="AM1118" i="1" s="1"/>
  <c r="AN1119" i="1"/>
  <c r="AM1119" i="1" s="1"/>
  <c r="AN1120" i="1"/>
  <c r="AM1120" i="1" s="1"/>
  <c r="AN1121" i="1"/>
  <c r="AM1121" i="1" s="1"/>
  <c r="AN1122" i="1"/>
  <c r="AM1122" i="1" s="1"/>
  <c r="AN1123" i="1"/>
  <c r="AM1123" i="1" s="1"/>
  <c r="AN1124" i="1"/>
  <c r="AM1124" i="1" s="1"/>
  <c r="AN1125" i="1"/>
  <c r="AM1125" i="1" s="1"/>
  <c r="AN1126" i="1"/>
  <c r="AM1126" i="1" s="1"/>
  <c r="AN1127" i="1"/>
  <c r="AM1127" i="1" s="1"/>
  <c r="AN1128" i="1"/>
  <c r="AM1128" i="1" s="1"/>
  <c r="AN1129" i="1"/>
  <c r="AM1129" i="1" s="1"/>
  <c r="AN1130" i="1"/>
  <c r="AM1130" i="1" s="1"/>
  <c r="AN1131" i="1"/>
  <c r="AM1131" i="1" s="1"/>
  <c r="AN1132" i="1"/>
  <c r="AM1132" i="1" s="1"/>
  <c r="AN1133" i="1"/>
  <c r="AM1133" i="1" s="1"/>
  <c r="AN1134" i="1"/>
  <c r="AM1134" i="1" s="1"/>
  <c r="AN1135" i="1"/>
  <c r="AM1135" i="1" s="1"/>
  <c r="AN1136" i="1"/>
  <c r="AM1136" i="1" s="1"/>
  <c r="AN1137" i="1"/>
  <c r="AM1137" i="1" s="1"/>
  <c r="AN1138" i="1"/>
  <c r="AM1138" i="1" s="1"/>
  <c r="AN1139" i="1"/>
  <c r="AM1139" i="1" s="1"/>
  <c r="AN1140" i="1"/>
  <c r="AM1140" i="1" s="1"/>
  <c r="AN1141" i="1"/>
  <c r="AM1141" i="1" s="1"/>
  <c r="AN1142" i="1"/>
  <c r="AM1142" i="1" s="1"/>
  <c r="AN1143" i="1"/>
  <c r="AM1143" i="1" s="1"/>
  <c r="AN1144" i="1"/>
  <c r="AM1144" i="1" s="1"/>
  <c r="AN1145" i="1"/>
  <c r="AM1145" i="1" s="1"/>
  <c r="AN1146" i="1"/>
  <c r="AM1146" i="1" s="1"/>
  <c r="AN1147" i="1"/>
  <c r="AM1147" i="1" s="1"/>
  <c r="AN1148" i="1"/>
  <c r="AM1148" i="1" s="1"/>
  <c r="AN1149" i="1"/>
  <c r="AM1149" i="1" s="1"/>
  <c r="AN1150" i="1"/>
  <c r="AM1150" i="1" s="1"/>
  <c r="AN1151" i="1"/>
  <c r="AM1151" i="1" s="1"/>
  <c r="AN1152" i="1"/>
  <c r="AM1152" i="1" s="1"/>
  <c r="AN1153" i="1"/>
  <c r="AM1153" i="1" s="1"/>
  <c r="AN1154" i="1"/>
  <c r="AM1154" i="1" s="1"/>
  <c r="AN1155" i="1"/>
  <c r="AM1155" i="1" s="1"/>
  <c r="AN1156" i="1"/>
  <c r="AM1156" i="1" s="1"/>
  <c r="AN1157" i="1"/>
  <c r="AM1157" i="1" s="1"/>
  <c r="AN1158" i="1"/>
  <c r="AM1158" i="1" s="1"/>
  <c r="AN1159" i="1"/>
  <c r="AM1159" i="1" s="1"/>
  <c r="AN1160" i="1"/>
  <c r="AM1160" i="1" s="1"/>
  <c r="AN1161" i="1"/>
  <c r="AM1161" i="1" s="1"/>
  <c r="AN1162" i="1"/>
  <c r="AM1162" i="1" s="1"/>
  <c r="AN1163" i="1"/>
  <c r="AM1163" i="1" s="1"/>
  <c r="AN1164" i="1"/>
  <c r="AM1164" i="1" s="1"/>
  <c r="AN1165" i="1"/>
  <c r="AM1165" i="1" s="1"/>
  <c r="AN1166" i="1"/>
  <c r="AM1166" i="1" s="1"/>
  <c r="AN1167" i="1"/>
  <c r="AM1167" i="1" s="1"/>
  <c r="AN1168" i="1"/>
  <c r="AM1168" i="1" s="1"/>
  <c r="AN1169" i="1"/>
  <c r="AM1169" i="1" s="1"/>
  <c r="AN1170" i="1"/>
  <c r="AM1170" i="1" s="1"/>
  <c r="AN1171" i="1"/>
  <c r="AM1171" i="1" s="1"/>
  <c r="AN1172" i="1"/>
  <c r="AM1172" i="1" s="1"/>
  <c r="AN1173" i="1"/>
  <c r="AM1173" i="1" s="1"/>
  <c r="AN1174" i="1"/>
  <c r="AM1174" i="1" s="1"/>
  <c r="AN1175" i="1"/>
  <c r="AM1175" i="1" s="1"/>
  <c r="AN1176" i="1"/>
  <c r="AM1176" i="1" s="1"/>
  <c r="AN1177" i="1"/>
  <c r="AM1177" i="1" s="1"/>
  <c r="AN1178" i="1"/>
  <c r="AM1178" i="1" s="1"/>
  <c r="AN1179" i="1"/>
  <c r="AM1179" i="1" s="1"/>
  <c r="AN1180" i="1"/>
  <c r="AM1180" i="1" s="1"/>
  <c r="AN1181" i="1"/>
  <c r="AM1181" i="1" s="1"/>
  <c r="AN1182" i="1"/>
  <c r="AM1182" i="1" s="1"/>
  <c r="AN1183" i="1"/>
  <c r="AM1183" i="1" s="1"/>
  <c r="AN1184" i="1"/>
  <c r="AM1184" i="1" s="1"/>
  <c r="AN1185" i="1"/>
  <c r="AM1185" i="1" s="1"/>
  <c r="AN1186" i="1"/>
  <c r="AM1186" i="1" s="1"/>
  <c r="AN1187" i="1"/>
  <c r="AM1187" i="1" s="1"/>
  <c r="AN1188" i="1"/>
  <c r="AM1188" i="1" s="1"/>
  <c r="AN1189" i="1"/>
  <c r="AM1189" i="1" s="1"/>
  <c r="AN1190" i="1"/>
  <c r="AM1190" i="1" s="1"/>
  <c r="AN1191" i="1"/>
  <c r="AM1191" i="1" s="1"/>
  <c r="AN1192" i="1"/>
  <c r="AM1192" i="1" s="1"/>
  <c r="AN1193" i="1"/>
  <c r="AM1193" i="1" s="1"/>
  <c r="AN1194" i="1"/>
  <c r="AM1194" i="1" s="1"/>
  <c r="AN1195" i="1"/>
  <c r="AM1195" i="1" s="1"/>
  <c r="AN1196" i="1"/>
  <c r="AM1196" i="1" s="1"/>
  <c r="AN1197" i="1"/>
  <c r="AM1197" i="1" s="1"/>
  <c r="AN1198" i="1"/>
  <c r="AM1198" i="1" s="1"/>
  <c r="AN1199" i="1"/>
  <c r="AM1199" i="1" s="1"/>
  <c r="AN1200" i="1"/>
  <c r="AM1200" i="1" s="1"/>
  <c r="AN1201" i="1"/>
  <c r="AM1201" i="1" s="1"/>
  <c r="AN1202" i="1"/>
  <c r="AM1202" i="1" s="1"/>
  <c r="AN1203" i="1"/>
  <c r="AM1203" i="1" s="1"/>
  <c r="AN1204" i="1"/>
  <c r="AM1204" i="1" s="1"/>
  <c r="AN1205" i="1"/>
  <c r="AM1205" i="1" s="1"/>
  <c r="AN1206" i="1"/>
  <c r="AM1206" i="1" s="1"/>
  <c r="AN1207" i="1"/>
  <c r="AM1207" i="1" s="1"/>
  <c r="AN1208" i="1"/>
  <c r="AM1208" i="1" s="1"/>
  <c r="AN1209" i="1"/>
  <c r="AM1209" i="1" s="1"/>
  <c r="AN1210" i="1"/>
  <c r="AM1210" i="1" s="1"/>
  <c r="AN1211" i="1"/>
  <c r="AM1211" i="1" s="1"/>
  <c r="AN1212" i="1"/>
  <c r="AM1212" i="1" s="1"/>
  <c r="AN1213" i="1"/>
  <c r="AM1213" i="1" s="1"/>
  <c r="AN1214" i="1"/>
  <c r="AM1214" i="1" s="1"/>
  <c r="AN1215" i="1"/>
  <c r="AM1215" i="1" s="1"/>
  <c r="AN1216" i="1"/>
  <c r="AM1216" i="1" s="1"/>
  <c r="AN1217" i="1"/>
  <c r="AM1217" i="1" s="1"/>
  <c r="AN1218" i="1"/>
  <c r="AM1218" i="1" s="1"/>
  <c r="AN1219" i="1"/>
  <c r="AM1219" i="1" s="1"/>
  <c r="AN1220" i="1"/>
  <c r="AM1220" i="1" s="1"/>
  <c r="AN1221" i="1"/>
  <c r="AM1221" i="1" s="1"/>
  <c r="AN1222" i="1"/>
  <c r="AM1222" i="1" s="1"/>
  <c r="AN1223" i="1"/>
  <c r="AM1223" i="1" s="1"/>
  <c r="AN1224" i="1"/>
  <c r="AM1224" i="1" s="1"/>
  <c r="AN1225" i="1"/>
  <c r="AM1225" i="1" s="1"/>
  <c r="AN1226" i="1"/>
  <c r="AM1226" i="1" s="1"/>
  <c r="AN1227" i="1"/>
  <c r="AM1227" i="1" s="1"/>
  <c r="AN1228" i="1"/>
  <c r="AM1228" i="1" s="1"/>
  <c r="AN1229" i="1"/>
  <c r="AM1229" i="1" s="1"/>
  <c r="AN1230" i="1"/>
  <c r="AM1230" i="1" s="1"/>
  <c r="AN1231" i="1"/>
  <c r="AM1231" i="1" s="1"/>
  <c r="AN1232" i="1"/>
  <c r="AM1232" i="1" s="1"/>
  <c r="AN1233" i="1"/>
  <c r="AM1233" i="1" s="1"/>
  <c r="AN1234" i="1"/>
  <c r="AM1234" i="1" s="1"/>
  <c r="AN1235" i="1"/>
  <c r="AM1235" i="1" s="1"/>
  <c r="AN1236" i="1"/>
  <c r="AM1236" i="1" s="1"/>
  <c r="AN1237" i="1"/>
  <c r="AM1237" i="1" s="1"/>
  <c r="AN1238" i="1"/>
  <c r="AM1238" i="1" s="1"/>
  <c r="AN1239" i="1"/>
  <c r="AM1239" i="1" s="1"/>
  <c r="AN1240" i="1"/>
  <c r="AM1240" i="1" s="1"/>
  <c r="AN1241" i="1"/>
  <c r="AM1241" i="1" s="1"/>
  <c r="AN1242" i="1"/>
  <c r="AM1242" i="1" s="1"/>
  <c r="AN1243" i="1"/>
  <c r="AM1243" i="1" s="1"/>
  <c r="AN1244" i="1"/>
  <c r="AM1244" i="1" s="1"/>
  <c r="AN1245" i="1"/>
  <c r="AM1245" i="1" s="1"/>
  <c r="AN1246" i="1"/>
  <c r="AM1246" i="1" s="1"/>
  <c r="AN1247" i="1"/>
  <c r="AM1247" i="1" s="1"/>
  <c r="AN1248" i="1"/>
  <c r="AM1248" i="1" s="1"/>
  <c r="AN1249" i="1"/>
  <c r="AM1249" i="1" s="1"/>
  <c r="AN1250" i="1"/>
  <c r="AM1250" i="1" s="1"/>
  <c r="AN1251" i="1"/>
  <c r="AM1251" i="1" s="1"/>
  <c r="AN1252" i="1"/>
  <c r="AM1252" i="1" s="1"/>
  <c r="AN1253" i="1"/>
  <c r="AM1253" i="1" s="1"/>
  <c r="AN1254" i="1"/>
  <c r="AM1254" i="1" s="1"/>
  <c r="AN1255" i="1"/>
  <c r="AM1255" i="1" s="1"/>
  <c r="AN1256" i="1"/>
  <c r="AM1256" i="1" s="1"/>
  <c r="AN1257" i="1"/>
  <c r="AM1257" i="1" s="1"/>
  <c r="AN1258" i="1"/>
  <c r="AM1258" i="1" s="1"/>
  <c r="AN1259" i="1"/>
  <c r="AM1259" i="1" s="1"/>
  <c r="AN1260" i="1"/>
  <c r="AM1260" i="1" s="1"/>
  <c r="AN1261" i="1"/>
  <c r="AM1261" i="1" s="1"/>
  <c r="AN1262" i="1"/>
  <c r="AM1262" i="1" s="1"/>
  <c r="AN1263" i="1"/>
  <c r="AM1263" i="1" s="1"/>
  <c r="AN1264" i="1"/>
  <c r="AM1264" i="1" s="1"/>
  <c r="AN1265" i="1"/>
  <c r="AM1265" i="1" s="1"/>
  <c r="AN1266" i="1"/>
  <c r="AM1266" i="1" s="1"/>
  <c r="AN1267" i="1"/>
  <c r="AM1267" i="1" s="1"/>
  <c r="AN1268" i="1"/>
  <c r="AM1268" i="1" s="1"/>
  <c r="AN1269" i="1"/>
  <c r="AM1269" i="1" s="1"/>
  <c r="AN1270" i="1"/>
  <c r="AM1270" i="1" s="1"/>
  <c r="AN1271" i="1"/>
  <c r="AM1271" i="1" s="1"/>
  <c r="AN1272" i="1"/>
  <c r="AM1272" i="1" s="1"/>
  <c r="AN1273" i="1"/>
  <c r="AM1273" i="1" s="1"/>
  <c r="AN1274" i="1"/>
  <c r="AM1274" i="1" s="1"/>
  <c r="AN1275" i="1"/>
  <c r="AM1275" i="1" s="1"/>
  <c r="AN1276" i="1"/>
  <c r="AM1276" i="1" s="1"/>
  <c r="AN1277" i="1"/>
  <c r="AM1277" i="1" s="1"/>
  <c r="AN1278" i="1"/>
  <c r="AM1278" i="1" s="1"/>
  <c r="AN1279" i="1"/>
  <c r="AM1279" i="1" s="1"/>
  <c r="AN1280" i="1"/>
  <c r="AM1280" i="1" s="1"/>
  <c r="AN1281" i="1"/>
  <c r="AM1281" i="1" s="1"/>
  <c r="AN1282" i="1"/>
  <c r="AM1282" i="1" s="1"/>
  <c r="AN1283" i="1"/>
  <c r="AM1283" i="1" s="1"/>
  <c r="AN1284" i="1"/>
  <c r="AM1284" i="1" s="1"/>
  <c r="AN1285" i="1"/>
  <c r="AM1285" i="1" s="1"/>
  <c r="AN1286" i="1"/>
  <c r="AM1286" i="1" s="1"/>
  <c r="AN1287" i="1"/>
  <c r="AM1287" i="1" s="1"/>
  <c r="AN1288" i="1"/>
  <c r="AM1288" i="1" s="1"/>
  <c r="AN1289" i="1"/>
  <c r="AM1289" i="1" s="1"/>
  <c r="AN1290" i="1"/>
  <c r="AM1290" i="1" s="1"/>
  <c r="AN1291" i="1"/>
  <c r="AM1291" i="1" s="1"/>
  <c r="AN1292" i="1"/>
  <c r="AM1292" i="1" s="1"/>
  <c r="AN1293" i="1"/>
  <c r="AM1293" i="1" s="1"/>
  <c r="AN1294" i="1"/>
  <c r="AM1294" i="1" s="1"/>
  <c r="AN1295" i="1"/>
  <c r="AM1295" i="1" s="1"/>
  <c r="AN1296" i="1"/>
  <c r="AM1296" i="1" s="1"/>
  <c r="AN1297" i="1"/>
  <c r="AM1297" i="1" s="1"/>
  <c r="AN1298" i="1"/>
  <c r="AM1298" i="1" s="1"/>
  <c r="AN1299" i="1"/>
  <c r="AM1299" i="1" s="1"/>
  <c r="AN1300" i="1"/>
  <c r="AM1300" i="1" s="1"/>
  <c r="AN1301" i="1"/>
  <c r="AM1301" i="1" s="1"/>
  <c r="AN1302" i="1"/>
  <c r="AM1302" i="1" s="1"/>
  <c r="AN1303" i="1"/>
  <c r="AM1303" i="1" s="1"/>
  <c r="AN1304" i="1"/>
  <c r="AM1304" i="1" s="1"/>
  <c r="AN1305" i="1"/>
  <c r="AM1305" i="1" s="1"/>
  <c r="AN1306" i="1"/>
  <c r="AM1306" i="1" s="1"/>
  <c r="AN1307" i="1"/>
  <c r="AM1307" i="1" s="1"/>
  <c r="AN1308" i="1"/>
  <c r="AM1308" i="1" s="1"/>
  <c r="AN1309" i="1"/>
  <c r="AM1309" i="1" s="1"/>
  <c r="AN1310" i="1"/>
  <c r="AM1310" i="1" s="1"/>
  <c r="AN1311" i="1"/>
  <c r="AM1311" i="1" s="1"/>
  <c r="AN1312" i="1"/>
  <c r="AM1312" i="1" s="1"/>
  <c r="AN1313" i="1"/>
  <c r="AM1313" i="1" s="1"/>
  <c r="AN1314" i="1"/>
  <c r="AM1314" i="1" s="1"/>
  <c r="AN1315" i="1"/>
  <c r="AM1315" i="1" s="1"/>
  <c r="AN1316" i="1"/>
  <c r="AM1316" i="1" s="1"/>
  <c r="AN1317" i="1"/>
  <c r="AM1317" i="1" s="1"/>
  <c r="AN1318" i="1"/>
  <c r="AM1318" i="1" s="1"/>
  <c r="AN1319" i="1"/>
  <c r="AM1319" i="1" s="1"/>
  <c r="AN1320" i="1"/>
  <c r="AM1320" i="1" s="1"/>
  <c r="AN1321" i="1"/>
  <c r="AM1321" i="1" s="1"/>
  <c r="AN1322" i="1"/>
  <c r="AM1322" i="1" s="1"/>
  <c r="AN1323" i="1"/>
  <c r="AM1323" i="1" s="1"/>
  <c r="AN1324" i="1"/>
  <c r="AM1324" i="1" s="1"/>
  <c r="AN1325" i="1"/>
  <c r="AM1325" i="1" s="1"/>
  <c r="AN1326" i="1"/>
  <c r="AM1326" i="1" s="1"/>
  <c r="AN1327" i="1"/>
  <c r="AM1327" i="1" s="1"/>
  <c r="AN1328" i="1"/>
  <c r="AM1328" i="1" s="1"/>
  <c r="AN1329" i="1"/>
  <c r="AM1329" i="1" s="1"/>
  <c r="AN1330" i="1"/>
  <c r="AM1330" i="1" s="1"/>
  <c r="AN1331" i="1"/>
  <c r="AM1331" i="1" s="1"/>
  <c r="AN1332" i="1"/>
  <c r="AM1332" i="1" s="1"/>
  <c r="AN1333" i="1"/>
  <c r="AM1333" i="1" s="1"/>
  <c r="AN1334" i="1"/>
  <c r="AM1334" i="1" s="1"/>
  <c r="AN1335" i="1"/>
  <c r="AM1335" i="1" s="1"/>
  <c r="AN1336" i="1"/>
  <c r="AM1336" i="1" s="1"/>
  <c r="AN1337" i="1"/>
  <c r="AM1337" i="1" s="1"/>
  <c r="AN1338" i="1"/>
  <c r="AM1338" i="1" s="1"/>
  <c r="AN1339" i="1"/>
  <c r="AM1339" i="1" s="1"/>
  <c r="AN1340" i="1"/>
  <c r="AM1340" i="1" s="1"/>
  <c r="AN1341" i="1"/>
  <c r="AM1341" i="1" s="1"/>
  <c r="AN1342" i="1"/>
  <c r="AM1342" i="1" s="1"/>
  <c r="AN1343" i="1"/>
  <c r="AM1343" i="1" s="1"/>
  <c r="AN1344" i="1"/>
  <c r="AM1344" i="1" s="1"/>
  <c r="AN1345" i="1"/>
  <c r="AM1345" i="1" s="1"/>
  <c r="AN1346" i="1"/>
  <c r="AM1346" i="1" s="1"/>
  <c r="AN1347" i="1"/>
  <c r="AM1347" i="1" s="1"/>
  <c r="AN1348" i="1"/>
  <c r="AM1348" i="1" s="1"/>
  <c r="AN1349" i="1"/>
  <c r="AM1349" i="1" s="1"/>
  <c r="AN1350" i="1"/>
  <c r="AM1350" i="1" s="1"/>
  <c r="AN1351" i="1"/>
  <c r="AM1351" i="1" s="1"/>
  <c r="AN1352" i="1"/>
  <c r="AM1352" i="1" s="1"/>
  <c r="AN1353" i="1"/>
  <c r="AM1353" i="1" s="1"/>
  <c r="AN1354" i="1"/>
  <c r="AM1354" i="1" s="1"/>
  <c r="AN1355" i="1"/>
  <c r="AM1355" i="1" s="1"/>
  <c r="AN1356" i="1"/>
  <c r="AM1356" i="1" s="1"/>
  <c r="AN1357" i="1"/>
  <c r="AM1357" i="1" s="1"/>
  <c r="AN1358" i="1"/>
  <c r="AM1358" i="1" s="1"/>
  <c r="AN1359" i="1"/>
  <c r="AM1359" i="1" s="1"/>
  <c r="AN1360" i="1"/>
  <c r="AM1360" i="1" s="1"/>
  <c r="AN1361" i="1"/>
  <c r="AM1361" i="1" s="1"/>
  <c r="AN1362" i="1"/>
  <c r="AM1362" i="1" s="1"/>
  <c r="AN1363" i="1"/>
  <c r="AM1363" i="1" s="1"/>
  <c r="AN1364" i="1"/>
  <c r="AM1364" i="1" s="1"/>
  <c r="AN1365" i="1"/>
  <c r="AM1365" i="1" s="1"/>
  <c r="AN1366" i="1"/>
  <c r="AM1366" i="1" s="1"/>
  <c r="AN1367" i="1"/>
  <c r="AM1367" i="1" s="1"/>
  <c r="AN1368" i="1"/>
  <c r="AM1368" i="1" s="1"/>
  <c r="AN1369" i="1"/>
  <c r="AM1369" i="1" s="1"/>
  <c r="AN1370" i="1"/>
  <c r="AM1370" i="1" s="1"/>
  <c r="AN1371" i="1"/>
  <c r="AM1371" i="1" s="1"/>
  <c r="AN1372" i="1"/>
  <c r="AM1372" i="1" s="1"/>
  <c r="AN1373" i="1"/>
  <c r="AM1373" i="1" s="1"/>
  <c r="AN1374" i="1"/>
  <c r="AM1374" i="1" s="1"/>
  <c r="AN1375" i="1"/>
  <c r="AM1375" i="1" s="1"/>
  <c r="AN1376" i="1"/>
  <c r="AM1376" i="1" s="1"/>
  <c r="AN1377" i="1"/>
  <c r="AM1377" i="1" s="1"/>
  <c r="AN1378" i="1"/>
  <c r="AM1378" i="1" s="1"/>
  <c r="AN1379" i="1"/>
  <c r="AM1379" i="1" s="1"/>
  <c r="AN1380" i="1"/>
  <c r="AM1380" i="1" s="1"/>
  <c r="AN1381" i="1"/>
  <c r="AM1381" i="1" s="1"/>
  <c r="AN1382" i="1"/>
  <c r="AM1382" i="1" s="1"/>
  <c r="AN1383" i="1"/>
  <c r="AM1383" i="1" s="1"/>
  <c r="AN1384" i="1"/>
  <c r="AM1384" i="1" s="1"/>
  <c r="AN1385" i="1"/>
  <c r="AM1385" i="1" s="1"/>
  <c r="AN1386" i="1"/>
  <c r="AM1386" i="1" s="1"/>
  <c r="AN1387" i="1"/>
  <c r="AM1387" i="1" s="1"/>
  <c r="AN1388" i="1"/>
  <c r="AM1388" i="1" s="1"/>
  <c r="AN1389" i="1"/>
  <c r="AM1389" i="1" s="1"/>
  <c r="AN1390" i="1"/>
  <c r="AM1390" i="1" s="1"/>
  <c r="AN1391" i="1"/>
  <c r="AM1391" i="1" s="1"/>
  <c r="AN1392" i="1"/>
  <c r="AM1392" i="1" s="1"/>
  <c r="AN1393" i="1"/>
  <c r="AM1393" i="1" s="1"/>
  <c r="AN1394" i="1"/>
  <c r="AM1394" i="1" s="1"/>
  <c r="AN1395" i="1"/>
  <c r="AM1395" i="1" s="1"/>
  <c r="AN1396" i="1"/>
  <c r="AM1396" i="1" s="1"/>
  <c r="AN1397" i="1"/>
  <c r="AM1397" i="1" s="1"/>
  <c r="AN1398" i="1"/>
  <c r="AM1398" i="1" s="1"/>
  <c r="AN1399" i="1"/>
  <c r="AM1399" i="1" s="1"/>
  <c r="AN1400" i="1"/>
  <c r="AM1400" i="1" s="1"/>
  <c r="AN1401" i="1"/>
  <c r="AM1401" i="1" s="1"/>
  <c r="AN1402" i="1"/>
  <c r="AM1402" i="1" s="1"/>
  <c r="AN1403" i="1"/>
  <c r="AM1403" i="1" s="1"/>
  <c r="AN1404" i="1"/>
  <c r="AM1404" i="1" s="1"/>
  <c r="AN1405" i="1"/>
  <c r="AM1405" i="1" s="1"/>
  <c r="AN1406" i="1"/>
  <c r="AM1406" i="1" s="1"/>
  <c r="AN1407" i="1"/>
  <c r="AM1407" i="1" s="1"/>
  <c r="AN1408" i="1"/>
  <c r="AM1408" i="1" s="1"/>
  <c r="AN1409" i="1"/>
  <c r="AM1409" i="1" s="1"/>
  <c r="AN1410" i="1"/>
  <c r="AM1410" i="1" s="1"/>
  <c r="AN1411" i="1"/>
  <c r="AM1411" i="1" s="1"/>
  <c r="AN1412" i="1"/>
  <c r="AM1412" i="1" s="1"/>
  <c r="AN1413" i="1"/>
  <c r="AM1413" i="1" s="1"/>
  <c r="AN1414" i="1"/>
  <c r="AM1414" i="1" s="1"/>
  <c r="AN1415" i="1"/>
  <c r="AM1415" i="1" s="1"/>
  <c r="AN1416" i="1"/>
  <c r="AM1416" i="1" s="1"/>
  <c r="AN1417" i="1"/>
  <c r="AM1417" i="1" s="1"/>
  <c r="AN1418" i="1"/>
  <c r="AM1418" i="1" s="1"/>
  <c r="AN1419" i="1"/>
  <c r="AM1419" i="1" s="1"/>
  <c r="AN1420" i="1"/>
  <c r="AM1420" i="1" s="1"/>
  <c r="AN1421" i="1"/>
  <c r="AM1421" i="1" s="1"/>
  <c r="AN1422" i="1"/>
  <c r="AM1422" i="1" s="1"/>
  <c r="AN1423" i="1"/>
  <c r="AM1423" i="1" s="1"/>
  <c r="AN1424" i="1"/>
  <c r="AM1424" i="1" s="1"/>
  <c r="AN1425" i="1"/>
  <c r="AM1425" i="1" s="1"/>
  <c r="AN1426" i="1"/>
  <c r="AM1426" i="1" s="1"/>
  <c r="AN1427" i="1"/>
  <c r="AM1427" i="1" s="1"/>
  <c r="AN1428" i="1"/>
  <c r="AM1428" i="1" s="1"/>
  <c r="AN1429" i="1"/>
  <c r="AM1429" i="1" s="1"/>
  <c r="AN1430" i="1"/>
  <c r="AM1430" i="1" s="1"/>
  <c r="AN1431" i="1"/>
  <c r="AM1431" i="1" s="1"/>
  <c r="AN1432" i="1"/>
  <c r="AM1432" i="1" s="1"/>
  <c r="AN1433" i="1"/>
  <c r="AM1433" i="1" s="1"/>
  <c r="AN1434" i="1"/>
  <c r="AM1434" i="1" s="1"/>
  <c r="AN1435" i="1"/>
  <c r="AM1435" i="1" s="1"/>
  <c r="AN1436" i="1"/>
  <c r="AM1436" i="1" s="1"/>
  <c r="AN1437" i="1"/>
  <c r="AM1437" i="1" s="1"/>
  <c r="AN1438" i="1"/>
  <c r="AM1438" i="1" s="1"/>
  <c r="AN1439" i="1"/>
  <c r="AM1439" i="1" s="1"/>
  <c r="AN1440" i="1"/>
  <c r="AM1440" i="1" s="1"/>
  <c r="AN1441" i="1"/>
  <c r="AM1441" i="1" s="1"/>
  <c r="AN1442" i="1"/>
  <c r="AM1442" i="1" s="1"/>
  <c r="AN1443" i="1"/>
  <c r="AM1443" i="1" s="1"/>
  <c r="AN1444" i="1"/>
  <c r="AM1444" i="1" s="1"/>
  <c r="AN1445" i="1"/>
  <c r="AM1445" i="1" s="1"/>
  <c r="AN1446" i="1"/>
  <c r="AM1446" i="1" s="1"/>
  <c r="AN1447" i="1"/>
  <c r="AM1447" i="1" s="1"/>
  <c r="AN1448" i="1"/>
  <c r="AM1448" i="1" s="1"/>
  <c r="AN1449" i="1"/>
  <c r="AM1449" i="1" s="1"/>
  <c r="AN1450" i="1"/>
  <c r="AM1450" i="1" s="1"/>
  <c r="AN1451" i="1"/>
  <c r="AM1451" i="1" s="1"/>
  <c r="AN1452" i="1"/>
  <c r="AM1452" i="1" s="1"/>
  <c r="AN1453" i="1"/>
  <c r="AM1453" i="1" s="1"/>
  <c r="AN1454" i="1"/>
  <c r="AM1454" i="1" s="1"/>
  <c r="AN1455" i="1"/>
  <c r="AM1455" i="1" s="1"/>
  <c r="AN1456" i="1"/>
  <c r="AM1456" i="1" s="1"/>
  <c r="AN1457" i="1"/>
  <c r="AM1457" i="1" s="1"/>
  <c r="AN1458" i="1"/>
  <c r="AM1458" i="1" s="1"/>
  <c r="AN1459" i="1"/>
  <c r="AM1459" i="1" s="1"/>
  <c r="AN1460" i="1"/>
  <c r="AM1460" i="1" s="1"/>
  <c r="AN1461" i="1"/>
  <c r="AM1461" i="1" s="1"/>
  <c r="AN1462" i="1"/>
  <c r="AM1462" i="1" s="1"/>
  <c r="AN1463" i="1"/>
  <c r="AM1463" i="1" s="1"/>
  <c r="AN1464" i="1"/>
  <c r="AM1464" i="1" s="1"/>
  <c r="AN1465" i="1"/>
  <c r="AM1465" i="1" s="1"/>
  <c r="AN1466" i="1"/>
  <c r="AM1466" i="1" s="1"/>
  <c r="AN1467" i="1"/>
  <c r="AM1467" i="1" s="1"/>
  <c r="AN1468" i="1"/>
  <c r="AM1468" i="1" s="1"/>
  <c r="AN1469" i="1"/>
  <c r="AM1469" i="1" s="1"/>
  <c r="AN1470" i="1"/>
  <c r="AM1470" i="1" s="1"/>
  <c r="AN1471" i="1"/>
  <c r="AM1471" i="1" s="1"/>
  <c r="AN1472" i="1"/>
  <c r="AM1472" i="1" s="1"/>
  <c r="AN1473" i="1"/>
  <c r="AM1473" i="1" s="1"/>
  <c r="AN1474" i="1"/>
  <c r="AM1474" i="1" s="1"/>
  <c r="AN1475" i="1"/>
  <c r="AM1475" i="1" s="1"/>
  <c r="AN1476" i="1"/>
  <c r="AM1476" i="1" s="1"/>
  <c r="AN1477" i="1"/>
  <c r="AM1477" i="1" s="1"/>
  <c r="AN1478" i="1"/>
  <c r="AM1478" i="1" s="1"/>
  <c r="AN1479" i="1"/>
  <c r="AM1479" i="1" s="1"/>
  <c r="AN1480" i="1"/>
  <c r="AM1480" i="1" s="1"/>
  <c r="AN1481" i="1"/>
  <c r="AM1481" i="1" s="1"/>
  <c r="AN1482" i="1"/>
  <c r="AM1482" i="1" s="1"/>
  <c r="AN1483" i="1"/>
  <c r="AM1483" i="1" s="1"/>
  <c r="AN1484" i="1"/>
  <c r="AM1484" i="1" s="1"/>
  <c r="AN1485" i="1"/>
  <c r="AM1485" i="1" s="1"/>
  <c r="AN1486" i="1"/>
  <c r="AM1486" i="1" s="1"/>
  <c r="AN1487" i="1"/>
  <c r="AM1487" i="1" s="1"/>
  <c r="AN1488" i="1"/>
  <c r="AM1488" i="1" s="1"/>
  <c r="AN1489" i="1"/>
  <c r="AM1489" i="1" s="1"/>
  <c r="AN1490" i="1"/>
  <c r="AM1490" i="1" s="1"/>
  <c r="AN1491" i="1"/>
  <c r="AM1491" i="1" s="1"/>
  <c r="AN1492" i="1"/>
  <c r="AM1492" i="1" s="1"/>
  <c r="AN1493" i="1"/>
  <c r="AM1493" i="1" s="1"/>
  <c r="AN1494" i="1"/>
  <c r="AM1494" i="1" s="1"/>
  <c r="AN1495" i="1"/>
  <c r="AM1495" i="1" s="1"/>
  <c r="AN1496" i="1"/>
  <c r="AM1496" i="1" s="1"/>
  <c r="AN1497" i="1"/>
  <c r="AM1497" i="1" s="1"/>
  <c r="AN1498" i="1"/>
  <c r="AM1498" i="1" s="1"/>
  <c r="AN1499" i="1"/>
  <c r="AM1499" i="1" s="1"/>
  <c r="AN1500" i="1"/>
  <c r="AM1500" i="1" s="1"/>
  <c r="AH8" i="1"/>
  <c r="AG8" i="1" s="1"/>
  <c r="AH9" i="1"/>
  <c r="AG9" i="1" s="1"/>
  <c r="AH10" i="1"/>
  <c r="AG10" i="1" s="1"/>
  <c r="AH11" i="1"/>
  <c r="AG11" i="1" s="1"/>
  <c r="AH12" i="1"/>
  <c r="AG12" i="1" s="1"/>
  <c r="AH13" i="1"/>
  <c r="AG13" i="1" s="1"/>
  <c r="AH14" i="1"/>
  <c r="AG14" i="1" s="1"/>
  <c r="AH15" i="1"/>
  <c r="AG15" i="1" s="1"/>
  <c r="AH16" i="1"/>
  <c r="AG16" i="1" s="1"/>
  <c r="AH17" i="1"/>
  <c r="AG17" i="1" s="1"/>
  <c r="AH18" i="1"/>
  <c r="AG18" i="1" s="1"/>
  <c r="AH19" i="1"/>
  <c r="AG19" i="1" s="1"/>
  <c r="AH20" i="1"/>
  <c r="AG20" i="1" s="1"/>
  <c r="AH21" i="1"/>
  <c r="AG21" i="1" s="1"/>
  <c r="AH22" i="1"/>
  <c r="AG22" i="1" s="1"/>
  <c r="AH23" i="1"/>
  <c r="AG23" i="1" s="1"/>
  <c r="AH24" i="1"/>
  <c r="AG24" i="1" s="1"/>
  <c r="AH25" i="1"/>
  <c r="AG25" i="1" s="1"/>
  <c r="AH26" i="1"/>
  <c r="AG26" i="1" s="1"/>
  <c r="AH27" i="1"/>
  <c r="AG27" i="1" s="1"/>
  <c r="AH28" i="1"/>
  <c r="AG28" i="1" s="1"/>
  <c r="AH29" i="1"/>
  <c r="AG29" i="1" s="1"/>
  <c r="AH30" i="1"/>
  <c r="AG30" i="1" s="1"/>
  <c r="AH31" i="1"/>
  <c r="AG31" i="1" s="1"/>
  <c r="AH32" i="1"/>
  <c r="AG32" i="1" s="1"/>
  <c r="AH33" i="1"/>
  <c r="AG33" i="1" s="1"/>
  <c r="AH34" i="1"/>
  <c r="AG34" i="1" s="1"/>
  <c r="AH35" i="1"/>
  <c r="AG35" i="1" s="1"/>
  <c r="AH36" i="1"/>
  <c r="AG36" i="1" s="1"/>
  <c r="AH37" i="1"/>
  <c r="AG37" i="1" s="1"/>
  <c r="AH38" i="1"/>
  <c r="AG38" i="1" s="1"/>
  <c r="AH39" i="1"/>
  <c r="AG39" i="1" s="1"/>
  <c r="AH40" i="1"/>
  <c r="AG40" i="1" s="1"/>
  <c r="AH41" i="1"/>
  <c r="AG41" i="1" s="1"/>
  <c r="AH42" i="1"/>
  <c r="AG42" i="1" s="1"/>
  <c r="AH43" i="1"/>
  <c r="AG43" i="1" s="1"/>
  <c r="AH44" i="1"/>
  <c r="AG44" i="1" s="1"/>
  <c r="AH45" i="1"/>
  <c r="AG45" i="1" s="1"/>
  <c r="AH46" i="1"/>
  <c r="AG46" i="1" s="1"/>
  <c r="AH47" i="1"/>
  <c r="AG47" i="1" s="1"/>
  <c r="AH48" i="1"/>
  <c r="AG48" i="1" s="1"/>
  <c r="AH49" i="1"/>
  <c r="AG49" i="1" s="1"/>
  <c r="AH50" i="1"/>
  <c r="AG50" i="1" s="1"/>
  <c r="AH51" i="1"/>
  <c r="AG51" i="1" s="1"/>
  <c r="AH52" i="1"/>
  <c r="AG52" i="1" s="1"/>
  <c r="AH53" i="1"/>
  <c r="AG53" i="1" s="1"/>
  <c r="AH54" i="1"/>
  <c r="AG54" i="1" s="1"/>
  <c r="AH55" i="1"/>
  <c r="AG55" i="1" s="1"/>
  <c r="AH56" i="1"/>
  <c r="AG56" i="1" s="1"/>
  <c r="AH57" i="1"/>
  <c r="AG57" i="1" s="1"/>
  <c r="AH58" i="1"/>
  <c r="AG58" i="1" s="1"/>
  <c r="AH59" i="1"/>
  <c r="AG59" i="1" s="1"/>
  <c r="AH60" i="1"/>
  <c r="AG60" i="1" s="1"/>
  <c r="AH61" i="1"/>
  <c r="AG61" i="1" s="1"/>
  <c r="AH62" i="1"/>
  <c r="AG62" i="1" s="1"/>
  <c r="AH63" i="1"/>
  <c r="AG63" i="1" s="1"/>
  <c r="AH64" i="1"/>
  <c r="AG64" i="1" s="1"/>
  <c r="AH65" i="1"/>
  <c r="AG65" i="1" s="1"/>
  <c r="AH66" i="1"/>
  <c r="AG66" i="1" s="1"/>
  <c r="AH67" i="1"/>
  <c r="AG67" i="1" s="1"/>
  <c r="AH68" i="1"/>
  <c r="AG68" i="1" s="1"/>
  <c r="AH69" i="1"/>
  <c r="AG69" i="1" s="1"/>
  <c r="AH70" i="1"/>
  <c r="AG70" i="1" s="1"/>
  <c r="AH71" i="1"/>
  <c r="AG71" i="1" s="1"/>
  <c r="AH72" i="1"/>
  <c r="AG72" i="1" s="1"/>
  <c r="AH73" i="1"/>
  <c r="AG73" i="1" s="1"/>
  <c r="AH74" i="1"/>
  <c r="AG74" i="1" s="1"/>
  <c r="AH75" i="1"/>
  <c r="AG75" i="1" s="1"/>
  <c r="AH76" i="1"/>
  <c r="AG76" i="1" s="1"/>
  <c r="AH77" i="1"/>
  <c r="AG77" i="1" s="1"/>
  <c r="AH78" i="1"/>
  <c r="AG78" i="1" s="1"/>
  <c r="AH79" i="1"/>
  <c r="AG79" i="1" s="1"/>
  <c r="AH80" i="1"/>
  <c r="AG80" i="1" s="1"/>
  <c r="AH81" i="1"/>
  <c r="AG81" i="1" s="1"/>
  <c r="AH82" i="1"/>
  <c r="AG82" i="1" s="1"/>
  <c r="AH83" i="1"/>
  <c r="AG83" i="1" s="1"/>
  <c r="AH84" i="1"/>
  <c r="AG84" i="1" s="1"/>
  <c r="AH85" i="1"/>
  <c r="AG85" i="1" s="1"/>
  <c r="AH86" i="1"/>
  <c r="AG86" i="1" s="1"/>
  <c r="AH87" i="1"/>
  <c r="AG87" i="1" s="1"/>
  <c r="AH88" i="1"/>
  <c r="AG88" i="1" s="1"/>
  <c r="AH89" i="1"/>
  <c r="AG89" i="1" s="1"/>
  <c r="AH90" i="1"/>
  <c r="AG90" i="1" s="1"/>
  <c r="AH91" i="1"/>
  <c r="AG91" i="1" s="1"/>
  <c r="AH92" i="1"/>
  <c r="AG92" i="1" s="1"/>
  <c r="AH93" i="1"/>
  <c r="AG93" i="1" s="1"/>
  <c r="AH94" i="1"/>
  <c r="AG94" i="1" s="1"/>
  <c r="AH95" i="1"/>
  <c r="AG95" i="1" s="1"/>
  <c r="AH96" i="1"/>
  <c r="AG96" i="1" s="1"/>
  <c r="AH97" i="1"/>
  <c r="AG97" i="1" s="1"/>
  <c r="AH98" i="1"/>
  <c r="AG98" i="1" s="1"/>
  <c r="AH99" i="1"/>
  <c r="AG99" i="1" s="1"/>
  <c r="AH100" i="1"/>
  <c r="AG100" i="1" s="1"/>
  <c r="AH101" i="1"/>
  <c r="AG101" i="1" s="1"/>
  <c r="AH102" i="1"/>
  <c r="AG102" i="1" s="1"/>
  <c r="AH103" i="1"/>
  <c r="AG103" i="1" s="1"/>
  <c r="AH104" i="1"/>
  <c r="AG104" i="1" s="1"/>
  <c r="AH105" i="1"/>
  <c r="AG105" i="1" s="1"/>
  <c r="AH106" i="1"/>
  <c r="AG106" i="1" s="1"/>
  <c r="AH107" i="1"/>
  <c r="AG107" i="1" s="1"/>
  <c r="AH108" i="1"/>
  <c r="AG108" i="1" s="1"/>
  <c r="AH109" i="1"/>
  <c r="AG109" i="1" s="1"/>
  <c r="AH110" i="1"/>
  <c r="AG110" i="1" s="1"/>
  <c r="AH111" i="1"/>
  <c r="AG111" i="1" s="1"/>
  <c r="AH112" i="1"/>
  <c r="AG112" i="1" s="1"/>
  <c r="AH113" i="1"/>
  <c r="AG113" i="1" s="1"/>
  <c r="AH114" i="1"/>
  <c r="AG114" i="1" s="1"/>
  <c r="AH115" i="1"/>
  <c r="AG115" i="1" s="1"/>
  <c r="AH116" i="1"/>
  <c r="AG116" i="1" s="1"/>
  <c r="AH117" i="1"/>
  <c r="AG117" i="1" s="1"/>
  <c r="AH118" i="1"/>
  <c r="AG118" i="1" s="1"/>
  <c r="AH119" i="1"/>
  <c r="AG119" i="1" s="1"/>
  <c r="AH120" i="1"/>
  <c r="AG120" i="1" s="1"/>
  <c r="AH121" i="1"/>
  <c r="AG121" i="1" s="1"/>
  <c r="AH122" i="1"/>
  <c r="AG122" i="1" s="1"/>
  <c r="AH123" i="1"/>
  <c r="AG123" i="1" s="1"/>
  <c r="AH124" i="1"/>
  <c r="AG124" i="1" s="1"/>
  <c r="AH125" i="1"/>
  <c r="AG125" i="1" s="1"/>
  <c r="AH126" i="1"/>
  <c r="AG126" i="1" s="1"/>
  <c r="AH127" i="1"/>
  <c r="AG127" i="1" s="1"/>
  <c r="AH128" i="1"/>
  <c r="AG128" i="1" s="1"/>
  <c r="AH129" i="1"/>
  <c r="AG129" i="1" s="1"/>
  <c r="AH130" i="1"/>
  <c r="AG130" i="1" s="1"/>
  <c r="AH131" i="1"/>
  <c r="AG131" i="1" s="1"/>
  <c r="AH132" i="1"/>
  <c r="AG132" i="1" s="1"/>
  <c r="AH133" i="1"/>
  <c r="AG133" i="1" s="1"/>
  <c r="AH134" i="1"/>
  <c r="AG134" i="1" s="1"/>
  <c r="AH135" i="1"/>
  <c r="AG135" i="1" s="1"/>
  <c r="AH136" i="1"/>
  <c r="AG136" i="1" s="1"/>
  <c r="AH137" i="1"/>
  <c r="AG137" i="1" s="1"/>
  <c r="AH138" i="1"/>
  <c r="AG138" i="1" s="1"/>
  <c r="AH139" i="1"/>
  <c r="AG139" i="1" s="1"/>
  <c r="AH140" i="1"/>
  <c r="AG140" i="1" s="1"/>
  <c r="AH141" i="1"/>
  <c r="AG141" i="1" s="1"/>
  <c r="AH142" i="1"/>
  <c r="AG142" i="1" s="1"/>
  <c r="AH143" i="1"/>
  <c r="AG143" i="1" s="1"/>
  <c r="AH144" i="1"/>
  <c r="AG144" i="1" s="1"/>
  <c r="AH145" i="1"/>
  <c r="AG145" i="1" s="1"/>
  <c r="AH146" i="1"/>
  <c r="AG146" i="1" s="1"/>
  <c r="AH147" i="1"/>
  <c r="AG147" i="1" s="1"/>
  <c r="AH148" i="1"/>
  <c r="AG148" i="1" s="1"/>
  <c r="AH149" i="1"/>
  <c r="AG149" i="1" s="1"/>
  <c r="AH150" i="1"/>
  <c r="AG150" i="1" s="1"/>
  <c r="AH151" i="1"/>
  <c r="AG151" i="1" s="1"/>
  <c r="AH152" i="1"/>
  <c r="AG152" i="1" s="1"/>
  <c r="AH153" i="1"/>
  <c r="AG153" i="1" s="1"/>
  <c r="AH154" i="1"/>
  <c r="AG154" i="1" s="1"/>
  <c r="AH155" i="1"/>
  <c r="AG155" i="1" s="1"/>
  <c r="AH156" i="1"/>
  <c r="AG156" i="1" s="1"/>
  <c r="AH157" i="1"/>
  <c r="AG157" i="1" s="1"/>
  <c r="AH158" i="1"/>
  <c r="AG158" i="1" s="1"/>
  <c r="AH159" i="1"/>
  <c r="AG159" i="1" s="1"/>
  <c r="AH160" i="1"/>
  <c r="AG160" i="1" s="1"/>
  <c r="AH161" i="1"/>
  <c r="AG161" i="1" s="1"/>
  <c r="AH162" i="1"/>
  <c r="AG162" i="1" s="1"/>
  <c r="AH163" i="1"/>
  <c r="AG163" i="1" s="1"/>
  <c r="AH164" i="1"/>
  <c r="AG164" i="1" s="1"/>
  <c r="AH165" i="1"/>
  <c r="AG165" i="1" s="1"/>
  <c r="AH166" i="1"/>
  <c r="AG166" i="1" s="1"/>
  <c r="AH167" i="1"/>
  <c r="AG167" i="1" s="1"/>
  <c r="AH168" i="1"/>
  <c r="AG168" i="1" s="1"/>
  <c r="AH169" i="1"/>
  <c r="AG169" i="1" s="1"/>
  <c r="AH170" i="1"/>
  <c r="AG170" i="1" s="1"/>
  <c r="AH171" i="1"/>
  <c r="AG171" i="1" s="1"/>
  <c r="AH172" i="1"/>
  <c r="AG172" i="1" s="1"/>
  <c r="AH173" i="1"/>
  <c r="AG173" i="1" s="1"/>
  <c r="AH174" i="1"/>
  <c r="AG174" i="1" s="1"/>
  <c r="AH175" i="1"/>
  <c r="AG175" i="1" s="1"/>
  <c r="AH176" i="1"/>
  <c r="AG176" i="1" s="1"/>
  <c r="AH177" i="1"/>
  <c r="AG177" i="1" s="1"/>
  <c r="AH178" i="1"/>
  <c r="AG178" i="1" s="1"/>
  <c r="AH179" i="1"/>
  <c r="AG179" i="1" s="1"/>
  <c r="AH180" i="1"/>
  <c r="AG180" i="1" s="1"/>
  <c r="AH181" i="1"/>
  <c r="AG181" i="1" s="1"/>
  <c r="AH182" i="1"/>
  <c r="AG182" i="1" s="1"/>
  <c r="AH183" i="1"/>
  <c r="AG183" i="1" s="1"/>
  <c r="AH184" i="1"/>
  <c r="AG184" i="1" s="1"/>
  <c r="AH185" i="1"/>
  <c r="AG185" i="1" s="1"/>
  <c r="AH186" i="1"/>
  <c r="AG186" i="1" s="1"/>
  <c r="AH187" i="1"/>
  <c r="AG187" i="1" s="1"/>
  <c r="AH188" i="1"/>
  <c r="AG188" i="1" s="1"/>
  <c r="AH189" i="1"/>
  <c r="AG189" i="1" s="1"/>
  <c r="AH190" i="1"/>
  <c r="AG190" i="1" s="1"/>
  <c r="AH191" i="1"/>
  <c r="AG191" i="1" s="1"/>
  <c r="AH192" i="1"/>
  <c r="AG192" i="1" s="1"/>
  <c r="AH193" i="1"/>
  <c r="AG193" i="1" s="1"/>
  <c r="AH194" i="1"/>
  <c r="AG194" i="1" s="1"/>
  <c r="AH195" i="1"/>
  <c r="AG195" i="1" s="1"/>
  <c r="AH196" i="1"/>
  <c r="AG196" i="1" s="1"/>
  <c r="AH197" i="1"/>
  <c r="AG197" i="1" s="1"/>
  <c r="AH198" i="1"/>
  <c r="AG198" i="1" s="1"/>
  <c r="AH199" i="1"/>
  <c r="AG199" i="1" s="1"/>
  <c r="AH200" i="1"/>
  <c r="AG200" i="1" s="1"/>
  <c r="AH201" i="1"/>
  <c r="AG201" i="1" s="1"/>
  <c r="AH202" i="1"/>
  <c r="AG202" i="1" s="1"/>
  <c r="AH203" i="1"/>
  <c r="AG203" i="1" s="1"/>
  <c r="AH204" i="1"/>
  <c r="AG204" i="1" s="1"/>
  <c r="AH205" i="1"/>
  <c r="AG205" i="1" s="1"/>
  <c r="AH206" i="1"/>
  <c r="AG206" i="1" s="1"/>
  <c r="AH207" i="1"/>
  <c r="AG207" i="1" s="1"/>
  <c r="AH208" i="1"/>
  <c r="AG208" i="1" s="1"/>
  <c r="AH209" i="1"/>
  <c r="AG209" i="1" s="1"/>
  <c r="AH210" i="1"/>
  <c r="AG210" i="1" s="1"/>
  <c r="AH211" i="1"/>
  <c r="AG211" i="1" s="1"/>
  <c r="AH212" i="1"/>
  <c r="AG212" i="1" s="1"/>
  <c r="AH213" i="1"/>
  <c r="AG213" i="1" s="1"/>
  <c r="AH214" i="1"/>
  <c r="AG214" i="1" s="1"/>
  <c r="AH215" i="1"/>
  <c r="AG215" i="1" s="1"/>
  <c r="AH216" i="1"/>
  <c r="AG216" i="1" s="1"/>
  <c r="AH217" i="1"/>
  <c r="AG217" i="1" s="1"/>
  <c r="AH218" i="1"/>
  <c r="AG218" i="1" s="1"/>
  <c r="AH219" i="1"/>
  <c r="AG219" i="1" s="1"/>
  <c r="AH220" i="1"/>
  <c r="AG220" i="1" s="1"/>
  <c r="AH221" i="1"/>
  <c r="AG221" i="1" s="1"/>
  <c r="AH222" i="1"/>
  <c r="AG222" i="1" s="1"/>
  <c r="AH223" i="1"/>
  <c r="AG223" i="1" s="1"/>
  <c r="AH224" i="1"/>
  <c r="AG224" i="1" s="1"/>
  <c r="AH225" i="1"/>
  <c r="AG225" i="1" s="1"/>
  <c r="AH226" i="1"/>
  <c r="AG226" i="1" s="1"/>
  <c r="AH227" i="1"/>
  <c r="AG227" i="1" s="1"/>
  <c r="AH228" i="1"/>
  <c r="AG228" i="1" s="1"/>
  <c r="AH229" i="1"/>
  <c r="AG229" i="1" s="1"/>
  <c r="AH230" i="1"/>
  <c r="AG230" i="1" s="1"/>
  <c r="AH231" i="1"/>
  <c r="AG231" i="1" s="1"/>
  <c r="AH232" i="1"/>
  <c r="AG232" i="1" s="1"/>
  <c r="AH233" i="1"/>
  <c r="AG233" i="1" s="1"/>
  <c r="AH234" i="1"/>
  <c r="AG234" i="1" s="1"/>
  <c r="AH235" i="1"/>
  <c r="AG235" i="1" s="1"/>
  <c r="AH236" i="1"/>
  <c r="AG236" i="1" s="1"/>
  <c r="AH237" i="1"/>
  <c r="AG237" i="1" s="1"/>
  <c r="AH238" i="1"/>
  <c r="AG238" i="1" s="1"/>
  <c r="AH239" i="1"/>
  <c r="AG239" i="1" s="1"/>
  <c r="AH240" i="1"/>
  <c r="AG240" i="1" s="1"/>
  <c r="AH241" i="1"/>
  <c r="AG241" i="1" s="1"/>
  <c r="AH242" i="1"/>
  <c r="AG242" i="1" s="1"/>
  <c r="AH243" i="1"/>
  <c r="AG243" i="1" s="1"/>
  <c r="AH244" i="1"/>
  <c r="AG244" i="1" s="1"/>
  <c r="AH245" i="1"/>
  <c r="AG245" i="1" s="1"/>
  <c r="AH246" i="1"/>
  <c r="AG246" i="1" s="1"/>
  <c r="AH247" i="1"/>
  <c r="AG247" i="1" s="1"/>
  <c r="AH248" i="1"/>
  <c r="AG248" i="1" s="1"/>
  <c r="AH249" i="1"/>
  <c r="AG249" i="1" s="1"/>
  <c r="AH250" i="1"/>
  <c r="AG250" i="1" s="1"/>
  <c r="AH251" i="1"/>
  <c r="AG251" i="1" s="1"/>
  <c r="AH252" i="1"/>
  <c r="AG252" i="1" s="1"/>
  <c r="AH253" i="1"/>
  <c r="AG253" i="1" s="1"/>
  <c r="AH254" i="1"/>
  <c r="AG254" i="1" s="1"/>
  <c r="AH255" i="1"/>
  <c r="AG255" i="1" s="1"/>
  <c r="AH256" i="1"/>
  <c r="AG256" i="1" s="1"/>
  <c r="AH257" i="1"/>
  <c r="AG257" i="1" s="1"/>
  <c r="AH258" i="1"/>
  <c r="AG258" i="1" s="1"/>
  <c r="AH259" i="1"/>
  <c r="AG259" i="1" s="1"/>
  <c r="AH260" i="1"/>
  <c r="AG260" i="1" s="1"/>
  <c r="AH261" i="1"/>
  <c r="AG261" i="1" s="1"/>
  <c r="AH262" i="1"/>
  <c r="AG262" i="1" s="1"/>
  <c r="AH263" i="1"/>
  <c r="AG263" i="1" s="1"/>
  <c r="AH264" i="1"/>
  <c r="AG264" i="1" s="1"/>
  <c r="AH265" i="1"/>
  <c r="AG265" i="1" s="1"/>
  <c r="AH266" i="1"/>
  <c r="AG266" i="1" s="1"/>
  <c r="AH267" i="1"/>
  <c r="AG267" i="1" s="1"/>
  <c r="AH268" i="1"/>
  <c r="AG268" i="1" s="1"/>
  <c r="AH269" i="1"/>
  <c r="AG269" i="1" s="1"/>
  <c r="AH270" i="1"/>
  <c r="AG270" i="1" s="1"/>
  <c r="AH271" i="1"/>
  <c r="AG271" i="1" s="1"/>
  <c r="AH272" i="1"/>
  <c r="AG272" i="1" s="1"/>
  <c r="AH273" i="1"/>
  <c r="AG273" i="1" s="1"/>
  <c r="AH274" i="1"/>
  <c r="AG274" i="1" s="1"/>
  <c r="AH275" i="1"/>
  <c r="AG275" i="1" s="1"/>
  <c r="AH276" i="1"/>
  <c r="AG276" i="1" s="1"/>
  <c r="AH277" i="1"/>
  <c r="AG277" i="1" s="1"/>
  <c r="AH278" i="1"/>
  <c r="AG278" i="1" s="1"/>
  <c r="AH279" i="1"/>
  <c r="AG279" i="1" s="1"/>
  <c r="AH280" i="1"/>
  <c r="AG280" i="1" s="1"/>
  <c r="AH281" i="1"/>
  <c r="AG281" i="1" s="1"/>
  <c r="AH282" i="1"/>
  <c r="AG282" i="1" s="1"/>
  <c r="AH283" i="1"/>
  <c r="AG283" i="1" s="1"/>
  <c r="AH284" i="1"/>
  <c r="AG284" i="1" s="1"/>
  <c r="AH285" i="1"/>
  <c r="AG285" i="1" s="1"/>
  <c r="AH286" i="1"/>
  <c r="AG286" i="1" s="1"/>
  <c r="AH287" i="1"/>
  <c r="AG287" i="1" s="1"/>
  <c r="AH288" i="1"/>
  <c r="AG288" i="1" s="1"/>
  <c r="AH289" i="1"/>
  <c r="AG289" i="1" s="1"/>
  <c r="AH290" i="1"/>
  <c r="AG290" i="1" s="1"/>
  <c r="AH291" i="1"/>
  <c r="AG291" i="1" s="1"/>
  <c r="AH292" i="1"/>
  <c r="AG292" i="1" s="1"/>
  <c r="AH293" i="1"/>
  <c r="AG293" i="1" s="1"/>
  <c r="AH294" i="1"/>
  <c r="AG294" i="1" s="1"/>
  <c r="AH295" i="1"/>
  <c r="AG295" i="1" s="1"/>
  <c r="AH296" i="1"/>
  <c r="AG296" i="1" s="1"/>
  <c r="AH297" i="1"/>
  <c r="AG297" i="1" s="1"/>
  <c r="AH298" i="1"/>
  <c r="AG298" i="1" s="1"/>
  <c r="AH299" i="1"/>
  <c r="AG299" i="1" s="1"/>
  <c r="AH300" i="1"/>
  <c r="AG300" i="1" s="1"/>
  <c r="AH301" i="1"/>
  <c r="AG301" i="1" s="1"/>
  <c r="AH302" i="1"/>
  <c r="AG302" i="1" s="1"/>
  <c r="AH303" i="1"/>
  <c r="AG303" i="1" s="1"/>
  <c r="AH304" i="1"/>
  <c r="AG304" i="1" s="1"/>
  <c r="AH305" i="1"/>
  <c r="AG305" i="1" s="1"/>
  <c r="AH306" i="1"/>
  <c r="AG306" i="1" s="1"/>
  <c r="AH307" i="1"/>
  <c r="AG307" i="1" s="1"/>
  <c r="AH308" i="1"/>
  <c r="AG308" i="1" s="1"/>
  <c r="AH309" i="1"/>
  <c r="AG309" i="1" s="1"/>
  <c r="AH310" i="1"/>
  <c r="AG310" i="1" s="1"/>
  <c r="AH311" i="1"/>
  <c r="AG311" i="1" s="1"/>
  <c r="AH312" i="1"/>
  <c r="AG312" i="1" s="1"/>
  <c r="AH313" i="1"/>
  <c r="AG313" i="1" s="1"/>
  <c r="AH314" i="1"/>
  <c r="AG314" i="1" s="1"/>
  <c r="AH315" i="1"/>
  <c r="AG315" i="1" s="1"/>
  <c r="AH316" i="1"/>
  <c r="AG316" i="1" s="1"/>
  <c r="AH317" i="1"/>
  <c r="AG317" i="1" s="1"/>
  <c r="AH318" i="1"/>
  <c r="AG318" i="1" s="1"/>
  <c r="AH319" i="1"/>
  <c r="AG319" i="1" s="1"/>
  <c r="AH320" i="1"/>
  <c r="AG320" i="1" s="1"/>
  <c r="AH321" i="1"/>
  <c r="AG321" i="1" s="1"/>
  <c r="AH322" i="1"/>
  <c r="AG322" i="1" s="1"/>
  <c r="AH323" i="1"/>
  <c r="AG323" i="1" s="1"/>
  <c r="AH324" i="1"/>
  <c r="AG324" i="1" s="1"/>
  <c r="AH325" i="1"/>
  <c r="AG325" i="1" s="1"/>
  <c r="AH326" i="1"/>
  <c r="AG326" i="1" s="1"/>
  <c r="AH327" i="1"/>
  <c r="AG327" i="1" s="1"/>
  <c r="AH328" i="1"/>
  <c r="AG328" i="1" s="1"/>
  <c r="AH329" i="1"/>
  <c r="AG329" i="1" s="1"/>
  <c r="AH330" i="1"/>
  <c r="AG330" i="1" s="1"/>
  <c r="AH331" i="1"/>
  <c r="AG331" i="1" s="1"/>
  <c r="AH332" i="1"/>
  <c r="AG332" i="1" s="1"/>
  <c r="AH333" i="1"/>
  <c r="AG333" i="1" s="1"/>
  <c r="AH334" i="1"/>
  <c r="AG334" i="1" s="1"/>
  <c r="AH335" i="1"/>
  <c r="AG335" i="1" s="1"/>
  <c r="AH336" i="1"/>
  <c r="AG336" i="1" s="1"/>
  <c r="AH337" i="1"/>
  <c r="AG337" i="1" s="1"/>
  <c r="AH338" i="1"/>
  <c r="AG338" i="1" s="1"/>
  <c r="AH339" i="1"/>
  <c r="AG339" i="1" s="1"/>
  <c r="AH340" i="1"/>
  <c r="AG340" i="1" s="1"/>
  <c r="AH341" i="1"/>
  <c r="AG341" i="1" s="1"/>
  <c r="AH342" i="1"/>
  <c r="AG342" i="1" s="1"/>
  <c r="AH343" i="1"/>
  <c r="AG343" i="1" s="1"/>
  <c r="AH344" i="1"/>
  <c r="AG344" i="1" s="1"/>
  <c r="AH345" i="1"/>
  <c r="AG345" i="1" s="1"/>
  <c r="AH346" i="1"/>
  <c r="AG346" i="1" s="1"/>
  <c r="AH347" i="1"/>
  <c r="AG347" i="1" s="1"/>
  <c r="AH348" i="1"/>
  <c r="AG348" i="1" s="1"/>
  <c r="AH349" i="1"/>
  <c r="AG349" i="1" s="1"/>
  <c r="AH350" i="1"/>
  <c r="AG350" i="1" s="1"/>
  <c r="AH351" i="1"/>
  <c r="AG351" i="1" s="1"/>
  <c r="AH352" i="1"/>
  <c r="AG352" i="1" s="1"/>
  <c r="AH353" i="1"/>
  <c r="AG353" i="1" s="1"/>
  <c r="AH354" i="1"/>
  <c r="AG354" i="1" s="1"/>
  <c r="AH355" i="1"/>
  <c r="AG355" i="1" s="1"/>
  <c r="AH356" i="1"/>
  <c r="AG356" i="1" s="1"/>
  <c r="AH357" i="1"/>
  <c r="AG357" i="1" s="1"/>
  <c r="AH358" i="1"/>
  <c r="AG358" i="1" s="1"/>
  <c r="AH359" i="1"/>
  <c r="AG359" i="1" s="1"/>
  <c r="AH360" i="1"/>
  <c r="AG360" i="1" s="1"/>
  <c r="AH361" i="1"/>
  <c r="AG361" i="1" s="1"/>
  <c r="AH362" i="1"/>
  <c r="AG362" i="1" s="1"/>
  <c r="AH363" i="1"/>
  <c r="AG363" i="1" s="1"/>
  <c r="AH364" i="1"/>
  <c r="AG364" i="1" s="1"/>
  <c r="AH365" i="1"/>
  <c r="AG365" i="1" s="1"/>
  <c r="AH366" i="1"/>
  <c r="AG366" i="1" s="1"/>
  <c r="AH367" i="1"/>
  <c r="AG367" i="1" s="1"/>
  <c r="AH368" i="1"/>
  <c r="AG368" i="1" s="1"/>
  <c r="AH369" i="1"/>
  <c r="AG369" i="1" s="1"/>
  <c r="AH370" i="1"/>
  <c r="AG370" i="1" s="1"/>
  <c r="AH371" i="1"/>
  <c r="AG371" i="1" s="1"/>
  <c r="AH372" i="1"/>
  <c r="AG372" i="1" s="1"/>
  <c r="AH373" i="1"/>
  <c r="AG373" i="1" s="1"/>
  <c r="AH374" i="1"/>
  <c r="AG374" i="1" s="1"/>
  <c r="AH375" i="1"/>
  <c r="AG375" i="1" s="1"/>
  <c r="AH376" i="1"/>
  <c r="AG376" i="1" s="1"/>
  <c r="AH377" i="1"/>
  <c r="AG377" i="1" s="1"/>
  <c r="AH378" i="1"/>
  <c r="AG378" i="1" s="1"/>
  <c r="AH379" i="1"/>
  <c r="AG379" i="1" s="1"/>
  <c r="AH380" i="1"/>
  <c r="AG380" i="1" s="1"/>
  <c r="AH381" i="1"/>
  <c r="AG381" i="1" s="1"/>
  <c r="AH382" i="1"/>
  <c r="AG382" i="1" s="1"/>
  <c r="AH383" i="1"/>
  <c r="AG383" i="1" s="1"/>
  <c r="AH384" i="1"/>
  <c r="AG384" i="1" s="1"/>
  <c r="AH385" i="1"/>
  <c r="AG385" i="1" s="1"/>
  <c r="AH386" i="1"/>
  <c r="AG386" i="1" s="1"/>
  <c r="AH387" i="1"/>
  <c r="AG387" i="1" s="1"/>
  <c r="AH388" i="1"/>
  <c r="AG388" i="1" s="1"/>
  <c r="AH389" i="1"/>
  <c r="AG389" i="1" s="1"/>
  <c r="AH390" i="1"/>
  <c r="AG390" i="1" s="1"/>
  <c r="AH391" i="1"/>
  <c r="AG391" i="1" s="1"/>
  <c r="AH392" i="1"/>
  <c r="AG392" i="1" s="1"/>
  <c r="AH393" i="1"/>
  <c r="AG393" i="1" s="1"/>
  <c r="AH394" i="1"/>
  <c r="AG394" i="1" s="1"/>
  <c r="AH395" i="1"/>
  <c r="AG395" i="1" s="1"/>
  <c r="AH396" i="1"/>
  <c r="AG396" i="1" s="1"/>
  <c r="AH397" i="1"/>
  <c r="AG397" i="1" s="1"/>
  <c r="AH398" i="1"/>
  <c r="AG398" i="1" s="1"/>
  <c r="AH399" i="1"/>
  <c r="AG399" i="1" s="1"/>
  <c r="AH400" i="1"/>
  <c r="AG400" i="1" s="1"/>
  <c r="AH401" i="1"/>
  <c r="AG401" i="1" s="1"/>
  <c r="AH402" i="1"/>
  <c r="AG402" i="1" s="1"/>
  <c r="AH403" i="1"/>
  <c r="AG403" i="1" s="1"/>
  <c r="AH404" i="1"/>
  <c r="AG404" i="1" s="1"/>
  <c r="AH405" i="1"/>
  <c r="AG405" i="1" s="1"/>
  <c r="AH406" i="1"/>
  <c r="AG406" i="1" s="1"/>
  <c r="AH407" i="1"/>
  <c r="AG407" i="1" s="1"/>
  <c r="AH408" i="1"/>
  <c r="AG408" i="1" s="1"/>
  <c r="AH409" i="1"/>
  <c r="AG409" i="1" s="1"/>
  <c r="AH410" i="1"/>
  <c r="AG410" i="1" s="1"/>
  <c r="AH411" i="1"/>
  <c r="AG411" i="1" s="1"/>
  <c r="AH412" i="1"/>
  <c r="AG412" i="1" s="1"/>
  <c r="AH413" i="1"/>
  <c r="AG413" i="1" s="1"/>
  <c r="AH414" i="1"/>
  <c r="AG414" i="1" s="1"/>
  <c r="AH415" i="1"/>
  <c r="AG415" i="1" s="1"/>
  <c r="AH416" i="1"/>
  <c r="AG416" i="1" s="1"/>
  <c r="AH417" i="1"/>
  <c r="AG417" i="1" s="1"/>
  <c r="AH418" i="1"/>
  <c r="AG418" i="1" s="1"/>
  <c r="AH419" i="1"/>
  <c r="AG419" i="1" s="1"/>
  <c r="AH420" i="1"/>
  <c r="AG420" i="1" s="1"/>
  <c r="AH421" i="1"/>
  <c r="AG421" i="1" s="1"/>
  <c r="AH422" i="1"/>
  <c r="AG422" i="1" s="1"/>
  <c r="AH423" i="1"/>
  <c r="AG423" i="1" s="1"/>
  <c r="AH424" i="1"/>
  <c r="AG424" i="1" s="1"/>
  <c r="AH425" i="1"/>
  <c r="AG425" i="1" s="1"/>
  <c r="AH426" i="1"/>
  <c r="AG426" i="1" s="1"/>
  <c r="AH427" i="1"/>
  <c r="AG427" i="1" s="1"/>
  <c r="AH428" i="1"/>
  <c r="AG428" i="1" s="1"/>
  <c r="AH429" i="1"/>
  <c r="AG429" i="1" s="1"/>
  <c r="AH430" i="1"/>
  <c r="AG430" i="1" s="1"/>
  <c r="AH431" i="1"/>
  <c r="AG431" i="1" s="1"/>
  <c r="AH432" i="1"/>
  <c r="AG432" i="1" s="1"/>
  <c r="AH433" i="1"/>
  <c r="AG433" i="1" s="1"/>
  <c r="AH434" i="1"/>
  <c r="AG434" i="1" s="1"/>
  <c r="AH435" i="1"/>
  <c r="AG435" i="1" s="1"/>
  <c r="AH436" i="1"/>
  <c r="AG436" i="1" s="1"/>
  <c r="AH437" i="1"/>
  <c r="AG437" i="1" s="1"/>
  <c r="AH438" i="1"/>
  <c r="AG438" i="1" s="1"/>
  <c r="AH439" i="1"/>
  <c r="AG439" i="1" s="1"/>
  <c r="AH440" i="1"/>
  <c r="AG440" i="1" s="1"/>
  <c r="AH441" i="1"/>
  <c r="AG441" i="1" s="1"/>
  <c r="AH442" i="1"/>
  <c r="AG442" i="1" s="1"/>
  <c r="AH443" i="1"/>
  <c r="AG443" i="1" s="1"/>
  <c r="AH444" i="1"/>
  <c r="AG444" i="1" s="1"/>
  <c r="AH445" i="1"/>
  <c r="AG445" i="1" s="1"/>
  <c r="AH446" i="1"/>
  <c r="AG446" i="1" s="1"/>
  <c r="AH447" i="1"/>
  <c r="AG447" i="1" s="1"/>
  <c r="AH448" i="1"/>
  <c r="AG448" i="1" s="1"/>
  <c r="AH449" i="1"/>
  <c r="AG449" i="1" s="1"/>
  <c r="AH450" i="1"/>
  <c r="AG450" i="1" s="1"/>
  <c r="AH451" i="1"/>
  <c r="AG451" i="1" s="1"/>
  <c r="AH452" i="1"/>
  <c r="AG452" i="1" s="1"/>
  <c r="AH453" i="1"/>
  <c r="AG453" i="1" s="1"/>
  <c r="AH454" i="1"/>
  <c r="AG454" i="1" s="1"/>
  <c r="AH455" i="1"/>
  <c r="AG455" i="1" s="1"/>
  <c r="AH456" i="1"/>
  <c r="AG456" i="1" s="1"/>
  <c r="AH457" i="1"/>
  <c r="AG457" i="1" s="1"/>
  <c r="AH458" i="1"/>
  <c r="AG458" i="1" s="1"/>
  <c r="AH459" i="1"/>
  <c r="AG459" i="1" s="1"/>
  <c r="AH460" i="1"/>
  <c r="AG460" i="1" s="1"/>
  <c r="AH461" i="1"/>
  <c r="AG461" i="1" s="1"/>
  <c r="AH462" i="1"/>
  <c r="AG462" i="1" s="1"/>
  <c r="AH463" i="1"/>
  <c r="AG463" i="1" s="1"/>
  <c r="AH464" i="1"/>
  <c r="AG464" i="1" s="1"/>
  <c r="AH465" i="1"/>
  <c r="AG465" i="1" s="1"/>
  <c r="AH466" i="1"/>
  <c r="AG466" i="1" s="1"/>
  <c r="AH467" i="1"/>
  <c r="AG467" i="1" s="1"/>
  <c r="AH468" i="1"/>
  <c r="AG468" i="1" s="1"/>
  <c r="AH469" i="1"/>
  <c r="AG469" i="1" s="1"/>
  <c r="AH470" i="1"/>
  <c r="AG470" i="1" s="1"/>
  <c r="AH471" i="1"/>
  <c r="AG471" i="1" s="1"/>
  <c r="AH472" i="1"/>
  <c r="AG472" i="1" s="1"/>
  <c r="AH473" i="1"/>
  <c r="AG473" i="1" s="1"/>
  <c r="AH474" i="1"/>
  <c r="AG474" i="1" s="1"/>
  <c r="AH475" i="1"/>
  <c r="AG475" i="1" s="1"/>
  <c r="AH476" i="1"/>
  <c r="AG476" i="1" s="1"/>
  <c r="AH477" i="1"/>
  <c r="AG477" i="1" s="1"/>
  <c r="AH478" i="1"/>
  <c r="AG478" i="1" s="1"/>
  <c r="AH479" i="1"/>
  <c r="AG479" i="1" s="1"/>
  <c r="AH480" i="1"/>
  <c r="AG480" i="1" s="1"/>
  <c r="AH481" i="1"/>
  <c r="AG481" i="1" s="1"/>
  <c r="AH482" i="1"/>
  <c r="AG482" i="1" s="1"/>
  <c r="AH483" i="1"/>
  <c r="AG483" i="1" s="1"/>
  <c r="AH484" i="1"/>
  <c r="AG484" i="1" s="1"/>
  <c r="AH485" i="1"/>
  <c r="AG485" i="1" s="1"/>
  <c r="AH486" i="1"/>
  <c r="AG486" i="1" s="1"/>
  <c r="AH487" i="1"/>
  <c r="AG487" i="1" s="1"/>
  <c r="AH488" i="1"/>
  <c r="AG488" i="1" s="1"/>
  <c r="AH489" i="1"/>
  <c r="AG489" i="1" s="1"/>
  <c r="AH490" i="1"/>
  <c r="AG490" i="1" s="1"/>
  <c r="AH491" i="1"/>
  <c r="AG491" i="1" s="1"/>
  <c r="AH492" i="1"/>
  <c r="AG492" i="1" s="1"/>
  <c r="AH493" i="1"/>
  <c r="AG493" i="1" s="1"/>
  <c r="AH494" i="1"/>
  <c r="AG494" i="1" s="1"/>
  <c r="AH495" i="1"/>
  <c r="AG495" i="1" s="1"/>
  <c r="AH496" i="1"/>
  <c r="AG496" i="1" s="1"/>
  <c r="AH497" i="1"/>
  <c r="AG497" i="1" s="1"/>
  <c r="AH498" i="1"/>
  <c r="AG498" i="1" s="1"/>
  <c r="AH499" i="1"/>
  <c r="AG499" i="1" s="1"/>
  <c r="AH500" i="1"/>
  <c r="AG500" i="1" s="1"/>
  <c r="AH501" i="1"/>
  <c r="AG501" i="1" s="1"/>
  <c r="AH502" i="1"/>
  <c r="AG502" i="1" s="1"/>
  <c r="AH503" i="1"/>
  <c r="AG503" i="1" s="1"/>
  <c r="AH504" i="1"/>
  <c r="AG504" i="1" s="1"/>
  <c r="AH505" i="1"/>
  <c r="AG505" i="1" s="1"/>
  <c r="AH506" i="1"/>
  <c r="AG506" i="1" s="1"/>
  <c r="AH507" i="1"/>
  <c r="AG507" i="1" s="1"/>
  <c r="AH508" i="1"/>
  <c r="AG508" i="1" s="1"/>
  <c r="AH509" i="1"/>
  <c r="AG509" i="1" s="1"/>
  <c r="AH510" i="1"/>
  <c r="AG510" i="1" s="1"/>
  <c r="AH511" i="1"/>
  <c r="AG511" i="1" s="1"/>
  <c r="AH512" i="1"/>
  <c r="AG512" i="1" s="1"/>
  <c r="AH513" i="1"/>
  <c r="AG513" i="1" s="1"/>
  <c r="AH514" i="1"/>
  <c r="AG514" i="1" s="1"/>
  <c r="AH515" i="1"/>
  <c r="AG515" i="1" s="1"/>
  <c r="AH516" i="1"/>
  <c r="AG516" i="1" s="1"/>
  <c r="AH517" i="1"/>
  <c r="AG517" i="1" s="1"/>
  <c r="AH518" i="1"/>
  <c r="AG518" i="1" s="1"/>
  <c r="AH519" i="1"/>
  <c r="AG519" i="1" s="1"/>
  <c r="AH520" i="1"/>
  <c r="AG520" i="1" s="1"/>
  <c r="AH521" i="1"/>
  <c r="AG521" i="1" s="1"/>
  <c r="AH522" i="1"/>
  <c r="AG522" i="1" s="1"/>
  <c r="AH523" i="1"/>
  <c r="AG523" i="1" s="1"/>
  <c r="AH524" i="1"/>
  <c r="AG524" i="1" s="1"/>
  <c r="AH525" i="1"/>
  <c r="AG525" i="1" s="1"/>
  <c r="AH526" i="1"/>
  <c r="AG526" i="1" s="1"/>
  <c r="AH527" i="1"/>
  <c r="AG527" i="1" s="1"/>
  <c r="AH528" i="1"/>
  <c r="AG528" i="1" s="1"/>
  <c r="AH529" i="1"/>
  <c r="AG529" i="1" s="1"/>
  <c r="AH530" i="1"/>
  <c r="AG530" i="1" s="1"/>
  <c r="AH531" i="1"/>
  <c r="AG531" i="1" s="1"/>
  <c r="AH532" i="1"/>
  <c r="AG532" i="1" s="1"/>
  <c r="AH533" i="1"/>
  <c r="AG533" i="1" s="1"/>
  <c r="AH534" i="1"/>
  <c r="AG534" i="1" s="1"/>
  <c r="AH535" i="1"/>
  <c r="AG535" i="1" s="1"/>
  <c r="AH536" i="1"/>
  <c r="AG536" i="1" s="1"/>
  <c r="AH537" i="1"/>
  <c r="AG537" i="1" s="1"/>
  <c r="AH538" i="1"/>
  <c r="AG538" i="1" s="1"/>
  <c r="AH539" i="1"/>
  <c r="AG539" i="1" s="1"/>
  <c r="AH540" i="1"/>
  <c r="AG540" i="1" s="1"/>
  <c r="AH541" i="1"/>
  <c r="AG541" i="1" s="1"/>
  <c r="AH542" i="1"/>
  <c r="AG542" i="1" s="1"/>
  <c r="AH543" i="1"/>
  <c r="AG543" i="1" s="1"/>
  <c r="AH544" i="1"/>
  <c r="AG544" i="1" s="1"/>
  <c r="AH545" i="1"/>
  <c r="AG545" i="1" s="1"/>
  <c r="AH546" i="1"/>
  <c r="AG546" i="1" s="1"/>
  <c r="AH547" i="1"/>
  <c r="AG547" i="1" s="1"/>
  <c r="AH548" i="1"/>
  <c r="AG548" i="1" s="1"/>
  <c r="AH549" i="1"/>
  <c r="AG549" i="1" s="1"/>
  <c r="AH550" i="1"/>
  <c r="AG550" i="1" s="1"/>
  <c r="AH551" i="1"/>
  <c r="AG551" i="1" s="1"/>
  <c r="AH552" i="1"/>
  <c r="AG552" i="1" s="1"/>
  <c r="AH553" i="1"/>
  <c r="AG553" i="1" s="1"/>
  <c r="AH554" i="1"/>
  <c r="AG554" i="1" s="1"/>
  <c r="AH555" i="1"/>
  <c r="AG555" i="1" s="1"/>
  <c r="AH556" i="1"/>
  <c r="AG556" i="1" s="1"/>
  <c r="AH557" i="1"/>
  <c r="AG557" i="1" s="1"/>
  <c r="AH558" i="1"/>
  <c r="AG558" i="1" s="1"/>
  <c r="AH559" i="1"/>
  <c r="AG559" i="1" s="1"/>
  <c r="AH560" i="1"/>
  <c r="AG560" i="1" s="1"/>
  <c r="AH561" i="1"/>
  <c r="AG561" i="1" s="1"/>
  <c r="AH562" i="1"/>
  <c r="AG562" i="1" s="1"/>
  <c r="AH563" i="1"/>
  <c r="AG563" i="1" s="1"/>
  <c r="AH564" i="1"/>
  <c r="AG564" i="1" s="1"/>
  <c r="AH565" i="1"/>
  <c r="AG565" i="1" s="1"/>
  <c r="AH566" i="1"/>
  <c r="AG566" i="1" s="1"/>
  <c r="AH567" i="1"/>
  <c r="AG567" i="1" s="1"/>
  <c r="AH568" i="1"/>
  <c r="AG568" i="1" s="1"/>
  <c r="AH569" i="1"/>
  <c r="AG569" i="1" s="1"/>
  <c r="AH570" i="1"/>
  <c r="AG570" i="1" s="1"/>
  <c r="AH571" i="1"/>
  <c r="AG571" i="1" s="1"/>
  <c r="AH572" i="1"/>
  <c r="AG572" i="1" s="1"/>
  <c r="AH573" i="1"/>
  <c r="AG573" i="1" s="1"/>
  <c r="AH574" i="1"/>
  <c r="AG574" i="1" s="1"/>
  <c r="AH575" i="1"/>
  <c r="AG575" i="1" s="1"/>
  <c r="AH576" i="1"/>
  <c r="AG576" i="1" s="1"/>
  <c r="AH577" i="1"/>
  <c r="AG577" i="1" s="1"/>
  <c r="AH578" i="1"/>
  <c r="AG578" i="1" s="1"/>
  <c r="AH579" i="1"/>
  <c r="AG579" i="1" s="1"/>
  <c r="AH580" i="1"/>
  <c r="AG580" i="1" s="1"/>
  <c r="AH581" i="1"/>
  <c r="AG581" i="1" s="1"/>
  <c r="AH582" i="1"/>
  <c r="AG582" i="1" s="1"/>
  <c r="AH583" i="1"/>
  <c r="AG583" i="1" s="1"/>
  <c r="AH584" i="1"/>
  <c r="AG584" i="1" s="1"/>
  <c r="AH585" i="1"/>
  <c r="AG585" i="1" s="1"/>
  <c r="AH586" i="1"/>
  <c r="AG586" i="1" s="1"/>
  <c r="AH587" i="1"/>
  <c r="AG587" i="1" s="1"/>
  <c r="AH588" i="1"/>
  <c r="AG588" i="1" s="1"/>
  <c r="AH589" i="1"/>
  <c r="AG589" i="1" s="1"/>
  <c r="AH590" i="1"/>
  <c r="AG590" i="1" s="1"/>
  <c r="AH591" i="1"/>
  <c r="AG591" i="1" s="1"/>
  <c r="AH592" i="1"/>
  <c r="AG592" i="1" s="1"/>
  <c r="AH593" i="1"/>
  <c r="AG593" i="1" s="1"/>
  <c r="AH594" i="1"/>
  <c r="AG594" i="1" s="1"/>
  <c r="AH595" i="1"/>
  <c r="AG595" i="1" s="1"/>
  <c r="AH596" i="1"/>
  <c r="AG596" i="1" s="1"/>
  <c r="AH597" i="1"/>
  <c r="AG597" i="1" s="1"/>
  <c r="AH598" i="1"/>
  <c r="AG598" i="1" s="1"/>
  <c r="AH599" i="1"/>
  <c r="AG599" i="1" s="1"/>
  <c r="AH600" i="1"/>
  <c r="AG600" i="1" s="1"/>
  <c r="AH601" i="1"/>
  <c r="AG601" i="1" s="1"/>
  <c r="AH602" i="1"/>
  <c r="AG602" i="1" s="1"/>
  <c r="AH603" i="1"/>
  <c r="AG603" i="1" s="1"/>
  <c r="AH604" i="1"/>
  <c r="AG604" i="1" s="1"/>
  <c r="AH605" i="1"/>
  <c r="AG605" i="1" s="1"/>
  <c r="AH606" i="1"/>
  <c r="AG606" i="1" s="1"/>
  <c r="AH607" i="1"/>
  <c r="AG607" i="1" s="1"/>
  <c r="AH608" i="1"/>
  <c r="AG608" i="1" s="1"/>
  <c r="AH609" i="1"/>
  <c r="AG609" i="1" s="1"/>
  <c r="AH610" i="1"/>
  <c r="AG610" i="1" s="1"/>
  <c r="AH611" i="1"/>
  <c r="AG611" i="1" s="1"/>
  <c r="AH612" i="1"/>
  <c r="AG612" i="1" s="1"/>
  <c r="AH613" i="1"/>
  <c r="AG613" i="1" s="1"/>
  <c r="AH614" i="1"/>
  <c r="AG614" i="1" s="1"/>
  <c r="AH615" i="1"/>
  <c r="AG615" i="1" s="1"/>
  <c r="AH616" i="1"/>
  <c r="AG616" i="1" s="1"/>
  <c r="AH617" i="1"/>
  <c r="AG617" i="1" s="1"/>
  <c r="AH618" i="1"/>
  <c r="AG618" i="1" s="1"/>
  <c r="AH619" i="1"/>
  <c r="AG619" i="1" s="1"/>
  <c r="AH620" i="1"/>
  <c r="AG620" i="1" s="1"/>
  <c r="AH621" i="1"/>
  <c r="AG621" i="1" s="1"/>
  <c r="AH622" i="1"/>
  <c r="AG622" i="1" s="1"/>
  <c r="AH623" i="1"/>
  <c r="AG623" i="1" s="1"/>
  <c r="AH624" i="1"/>
  <c r="AG624" i="1" s="1"/>
  <c r="AH625" i="1"/>
  <c r="AG625" i="1" s="1"/>
  <c r="AH626" i="1"/>
  <c r="AG626" i="1" s="1"/>
  <c r="AH627" i="1"/>
  <c r="AG627" i="1" s="1"/>
  <c r="AH628" i="1"/>
  <c r="AG628" i="1" s="1"/>
  <c r="AH629" i="1"/>
  <c r="AG629" i="1" s="1"/>
  <c r="AH630" i="1"/>
  <c r="AG630" i="1" s="1"/>
  <c r="AH631" i="1"/>
  <c r="AG631" i="1" s="1"/>
  <c r="AH632" i="1"/>
  <c r="AG632" i="1" s="1"/>
  <c r="AH633" i="1"/>
  <c r="AG633" i="1" s="1"/>
  <c r="AH634" i="1"/>
  <c r="AG634" i="1" s="1"/>
  <c r="AH635" i="1"/>
  <c r="AG635" i="1" s="1"/>
  <c r="AH636" i="1"/>
  <c r="AG636" i="1" s="1"/>
  <c r="AH637" i="1"/>
  <c r="AG637" i="1" s="1"/>
  <c r="AH638" i="1"/>
  <c r="AG638" i="1" s="1"/>
  <c r="AH639" i="1"/>
  <c r="AG639" i="1" s="1"/>
  <c r="AH640" i="1"/>
  <c r="AG640" i="1" s="1"/>
  <c r="AH641" i="1"/>
  <c r="AG641" i="1" s="1"/>
  <c r="AH642" i="1"/>
  <c r="AG642" i="1" s="1"/>
  <c r="AH643" i="1"/>
  <c r="AG643" i="1" s="1"/>
  <c r="AH644" i="1"/>
  <c r="AG644" i="1" s="1"/>
  <c r="AH645" i="1"/>
  <c r="AG645" i="1" s="1"/>
  <c r="AH646" i="1"/>
  <c r="AG646" i="1" s="1"/>
  <c r="AH647" i="1"/>
  <c r="AG647" i="1" s="1"/>
  <c r="AH648" i="1"/>
  <c r="AG648" i="1" s="1"/>
  <c r="AH649" i="1"/>
  <c r="AG649" i="1" s="1"/>
  <c r="AH650" i="1"/>
  <c r="AG650" i="1" s="1"/>
  <c r="AH651" i="1"/>
  <c r="AG651" i="1" s="1"/>
  <c r="AH652" i="1"/>
  <c r="AG652" i="1" s="1"/>
  <c r="AH653" i="1"/>
  <c r="AG653" i="1" s="1"/>
  <c r="AH654" i="1"/>
  <c r="AG654" i="1" s="1"/>
  <c r="AH655" i="1"/>
  <c r="AG655" i="1" s="1"/>
  <c r="AH656" i="1"/>
  <c r="AG656" i="1" s="1"/>
  <c r="AH657" i="1"/>
  <c r="AG657" i="1" s="1"/>
  <c r="AH658" i="1"/>
  <c r="AG658" i="1" s="1"/>
  <c r="AH659" i="1"/>
  <c r="AG659" i="1" s="1"/>
  <c r="AH660" i="1"/>
  <c r="AG660" i="1" s="1"/>
  <c r="AH661" i="1"/>
  <c r="AG661" i="1" s="1"/>
  <c r="AH662" i="1"/>
  <c r="AG662" i="1" s="1"/>
  <c r="AH663" i="1"/>
  <c r="AG663" i="1" s="1"/>
  <c r="AH664" i="1"/>
  <c r="AG664" i="1" s="1"/>
  <c r="AH665" i="1"/>
  <c r="AG665" i="1" s="1"/>
  <c r="AH666" i="1"/>
  <c r="AG666" i="1" s="1"/>
  <c r="AH667" i="1"/>
  <c r="AG667" i="1" s="1"/>
  <c r="AH668" i="1"/>
  <c r="AG668" i="1" s="1"/>
  <c r="AH669" i="1"/>
  <c r="AG669" i="1" s="1"/>
  <c r="AH670" i="1"/>
  <c r="AG670" i="1" s="1"/>
  <c r="AH671" i="1"/>
  <c r="AG671" i="1" s="1"/>
  <c r="AH672" i="1"/>
  <c r="AG672" i="1" s="1"/>
  <c r="AH673" i="1"/>
  <c r="AG673" i="1" s="1"/>
  <c r="AH674" i="1"/>
  <c r="AG674" i="1" s="1"/>
  <c r="AH675" i="1"/>
  <c r="AG675" i="1" s="1"/>
  <c r="AH676" i="1"/>
  <c r="AG676" i="1" s="1"/>
  <c r="AH677" i="1"/>
  <c r="AG677" i="1" s="1"/>
  <c r="AH678" i="1"/>
  <c r="AG678" i="1" s="1"/>
  <c r="AH679" i="1"/>
  <c r="AG679" i="1" s="1"/>
  <c r="AH680" i="1"/>
  <c r="AG680" i="1" s="1"/>
  <c r="AH681" i="1"/>
  <c r="AG681" i="1" s="1"/>
  <c r="AH682" i="1"/>
  <c r="AG682" i="1" s="1"/>
  <c r="AH683" i="1"/>
  <c r="AG683" i="1" s="1"/>
  <c r="AH684" i="1"/>
  <c r="AG684" i="1" s="1"/>
  <c r="AH685" i="1"/>
  <c r="AG685" i="1" s="1"/>
  <c r="AH686" i="1"/>
  <c r="AG686" i="1" s="1"/>
  <c r="AH687" i="1"/>
  <c r="AG687" i="1" s="1"/>
  <c r="AH688" i="1"/>
  <c r="AG688" i="1" s="1"/>
  <c r="AH689" i="1"/>
  <c r="AG689" i="1" s="1"/>
  <c r="AH690" i="1"/>
  <c r="AG690" i="1" s="1"/>
  <c r="AH691" i="1"/>
  <c r="AG691" i="1" s="1"/>
  <c r="AH692" i="1"/>
  <c r="AG692" i="1" s="1"/>
  <c r="AH693" i="1"/>
  <c r="AG693" i="1" s="1"/>
  <c r="AH694" i="1"/>
  <c r="AG694" i="1" s="1"/>
  <c r="AH695" i="1"/>
  <c r="AG695" i="1" s="1"/>
  <c r="AH696" i="1"/>
  <c r="AG696" i="1" s="1"/>
  <c r="AH697" i="1"/>
  <c r="AG697" i="1" s="1"/>
  <c r="AH698" i="1"/>
  <c r="AG698" i="1" s="1"/>
  <c r="AH699" i="1"/>
  <c r="AG699" i="1" s="1"/>
  <c r="AH700" i="1"/>
  <c r="AG700" i="1" s="1"/>
  <c r="AH701" i="1"/>
  <c r="AG701" i="1" s="1"/>
  <c r="AH702" i="1"/>
  <c r="AG702" i="1" s="1"/>
  <c r="AH703" i="1"/>
  <c r="AG703" i="1" s="1"/>
  <c r="AH704" i="1"/>
  <c r="AG704" i="1" s="1"/>
  <c r="AH705" i="1"/>
  <c r="AG705" i="1" s="1"/>
  <c r="AH706" i="1"/>
  <c r="AG706" i="1" s="1"/>
  <c r="AH707" i="1"/>
  <c r="AG707" i="1" s="1"/>
  <c r="AH708" i="1"/>
  <c r="AG708" i="1" s="1"/>
  <c r="AH709" i="1"/>
  <c r="AG709" i="1" s="1"/>
  <c r="AH710" i="1"/>
  <c r="AG710" i="1" s="1"/>
  <c r="AH711" i="1"/>
  <c r="AG711" i="1" s="1"/>
  <c r="AH712" i="1"/>
  <c r="AG712" i="1" s="1"/>
  <c r="AH713" i="1"/>
  <c r="AG713" i="1" s="1"/>
  <c r="AH714" i="1"/>
  <c r="AG714" i="1" s="1"/>
  <c r="AH715" i="1"/>
  <c r="AG715" i="1" s="1"/>
  <c r="AH716" i="1"/>
  <c r="AG716" i="1" s="1"/>
  <c r="AH717" i="1"/>
  <c r="AG717" i="1" s="1"/>
  <c r="AH718" i="1"/>
  <c r="AG718" i="1" s="1"/>
  <c r="AH719" i="1"/>
  <c r="AG719" i="1" s="1"/>
  <c r="AH720" i="1"/>
  <c r="AG720" i="1" s="1"/>
  <c r="AH721" i="1"/>
  <c r="AG721" i="1" s="1"/>
  <c r="AH722" i="1"/>
  <c r="AG722" i="1" s="1"/>
  <c r="AH723" i="1"/>
  <c r="AG723" i="1" s="1"/>
  <c r="AH724" i="1"/>
  <c r="AG724" i="1" s="1"/>
  <c r="AH725" i="1"/>
  <c r="AG725" i="1" s="1"/>
  <c r="AH726" i="1"/>
  <c r="AG726" i="1" s="1"/>
  <c r="AH727" i="1"/>
  <c r="AG727" i="1" s="1"/>
  <c r="AH728" i="1"/>
  <c r="AG728" i="1" s="1"/>
  <c r="AH729" i="1"/>
  <c r="AG729" i="1" s="1"/>
  <c r="AH730" i="1"/>
  <c r="AG730" i="1" s="1"/>
  <c r="AH731" i="1"/>
  <c r="AG731" i="1" s="1"/>
  <c r="AH732" i="1"/>
  <c r="AG732" i="1" s="1"/>
  <c r="AH733" i="1"/>
  <c r="AG733" i="1" s="1"/>
  <c r="AH734" i="1"/>
  <c r="AG734" i="1" s="1"/>
  <c r="AH735" i="1"/>
  <c r="AG735" i="1" s="1"/>
  <c r="AH736" i="1"/>
  <c r="AG736" i="1" s="1"/>
  <c r="AH737" i="1"/>
  <c r="AG737" i="1" s="1"/>
  <c r="AH738" i="1"/>
  <c r="AG738" i="1" s="1"/>
  <c r="AH739" i="1"/>
  <c r="AG739" i="1" s="1"/>
  <c r="AH740" i="1"/>
  <c r="AG740" i="1" s="1"/>
  <c r="AH741" i="1"/>
  <c r="AG741" i="1" s="1"/>
  <c r="AH742" i="1"/>
  <c r="AG742" i="1" s="1"/>
  <c r="AH743" i="1"/>
  <c r="AG743" i="1" s="1"/>
  <c r="AH744" i="1"/>
  <c r="AG744" i="1" s="1"/>
  <c r="AH745" i="1"/>
  <c r="AG745" i="1" s="1"/>
  <c r="AH746" i="1"/>
  <c r="AG746" i="1" s="1"/>
  <c r="AH747" i="1"/>
  <c r="AG747" i="1" s="1"/>
  <c r="AH748" i="1"/>
  <c r="AG748" i="1" s="1"/>
  <c r="AH749" i="1"/>
  <c r="AG749" i="1" s="1"/>
  <c r="AH750" i="1"/>
  <c r="AG750" i="1" s="1"/>
  <c r="AH751" i="1"/>
  <c r="AG751" i="1" s="1"/>
  <c r="AH752" i="1"/>
  <c r="AG752" i="1" s="1"/>
  <c r="AH753" i="1"/>
  <c r="AG753" i="1" s="1"/>
  <c r="AH754" i="1"/>
  <c r="AG754" i="1" s="1"/>
  <c r="AH755" i="1"/>
  <c r="AG755" i="1" s="1"/>
  <c r="AH756" i="1"/>
  <c r="AG756" i="1" s="1"/>
  <c r="AH757" i="1"/>
  <c r="AG757" i="1" s="1"/>
  <c r="AH758" i="1"/>
  <c r="AG758" i="1" s="1"/>
  <c r="AH759" i="1"/>
  <c r="AG759" i="1" s="1"/>
  <c r="AH760" i="1"/>
  <c r="AG760" i="1" s="1"/>
  <c r="AH761" i="1"/>
  <c r="AG761" i="1" s="1"/>
  <c r="AH762" i="1"/>
  <c r="AG762" i="1" s="1"/>
  <c r="AH763" i="1"/>
  <c r="AG763" i="1" s="1"/>
  <c r="AH764" i="1"/>
  <c r="AG764" i="1" s="1"/>
  <c r="AH765" i="1"/>
  <c r="AG765" i="1" s="1"/>
  <c r="AH766" i="1"/>
  <c r="AG766" i="1" s="1"/>
  <c r="AH767" i="1"/>
  <c r="AG767" i="1" s="1"/>
  <c r="AH768" i="1"/>
  <c r="AG768" i="1" s="1"/>
  <c r="AH769" i="1"/>
  <c r="AG769" i="1" s="1"/>
  <c r="AH770" i="1"/>
  <c r="AG770" i="1" s="1"/>
  <c r="AH771" i="1"/>
  <c r="AG771" i="1" s="1"/>
  <c r="AH772" i="1"/>
  <c r="AG772" i="1" s="1"/>
  <c r="AH773" i="1"/>
  <c r="AG773" i="1" s="1"/>
  <c r="AH774" i="1"/>
  <c r="AG774" i="1" s="1"/>
  <c r="AH775" i="1"/>
  <c r="AG775" i="1" s="1"/>
  <c r="AH776" i="1"/>
  <c r="AG776" i="1" s="1"/>
  <c r="AH777" i="1"/>
  <c r="AG777" i="1" s="1"/>
  <c r="AH778" i="1"/>
  <c r="AG778" i="1" s="1"/>
  <c r="AH779" i="1"/>
  <c r="AG779" i="1" s="1"/>
  <c r="AH780" i="1"/>
  <c r="AG780" i="1" s="1"/>
  <c r="AH781" i="1"/>
  <c r="AG781" i="1" s="1"/>
  <c r="AH782" i="1"/>
  <c r="AG782" i="1" s="1"/>
  <c r="AH783" i="1"/>
  <c r="AG783" i="1" s="1"/>
  <c r="AH784" i="1"/>
  <c r="AG784" i="1" s="1"/>
  <c r="AH785" i="1"/>
  <c r="AG785" i="1" s="1"/>
  <c r="AH786" i="1"/>
  <c r="AG786" i="1" s="1"/>
  <c r="AH787" i="1"/>
  <c r="AG787" i="1" s="1"/>
  <c r="AH788" i="1"/>
  <c r="AG788" i="1" s="1"/>
  <c r="AH789" i="1"/>
  <c r="AG789" i="1" s="1"/>
  <c r="AH790" i="1"/>
  <c r="AG790" i="1" s="1"/>
  <c r="AH791" i="1"/>
  <c r="AG791" i="1" s="1"/>
  <c r="AH792" i="1"/>
  <c r="AG792" i="1" s="1"/>
  <c r="AH793" i="1"/>
  <c r="AG793" i="1" s="1"/>
  <c r="AH794" i="1"/>
  <c r="AG794" i="1" s="1"/>
  <c r="AH795" i="1"/>
  <c r="AG795" i="1" s="1"/>
  <c r="AH796" i="1"/>
  <c r="AG796" i="1" s="1"/>
  <c r="AH797" i="1"/>
  <c r="AG797" i="1" s="1"/>
  <c r="AH798" i="1"/>
  <c r="AG798" i="1" s="1"/>
  <c r="AH799" i="1"/>
  <c r="AG799" i="1" s="1"/>
  <c r="AH800" i="1"/>
  <c r="AG800" i="1" s="1"/>
  <c r="AH801" i="1"/>
  <c r="AG801" i="1" s="1"/>
  <c r="AH802" i="1"/>
  <c r="AG802" i="1" s="1"/>
  <c r="AH803" i="1"/>
  <c r="AG803" i="1" s="1"/>
  <c r="AH804" i="1"/>
  <c r="AG804" i="1" s="1"/>
  <c r="AH805" i="1"/>
  <c r="AG805" i="1" s="1"/>
  <c r="AH806" i="1"/>
  <c r="AG806" i="1" s="1"/>
  <c r="AH807" i="1"/>
  <c r="AG807" i="1" s="1"/>
  <c r="AH808" i="1"/>
  <c r="AG808" i="1" s="1"/>
  <c r="AH809" i="1"/>
  <c r="AG809" i="1" s="1"/>
  <c r="AH810" i="1"/>
  <c r="AG810" i="1" s="1"/>
  <c r="AH811" i="1"/>
  <c r="AG811" i="1" s="1"/>
  <c r="AH812" i="1"/>
  <c r="AG812" i="1" s="1"/>
  <c r="AH813" i="1"/>
  <c r="AG813" i="1" s="1"/>
  <c r="AH814" i="1"/>
  <c r="AG814" i="1" s="1"/>
  <c r="AH815" i="1"/>
  <c r="AG815" i="1" s="1"/>
  <c r="AH816" i="1"/>
  <c r="AG816" i="1" s="1"/>
  <c r="AH817" i="1"/>
  <c r="AG817" i="1" s="1"/>
  <c r="AH818" i="1"/>
  <c r="AG818" i="1" s="1"/>
  <c r="AH819" i="1"/>
  <c r="AG819" i="1" s="1"/>
  <c r="AH820" i="1"/>
  <c r="AG820" i="1" s="1"/>
  <c r="AH821" i="1"/>
  <c r="AG821" i="1" s="1"/>
  <c r="AH822" i="1"/>
  <c r="AG822" i="1" s="1"/>
  <c r="AH823" i="1"/>
  <c r="AG823" i="1" s="1"/>
  <c r="AH824" i="1"/>
  <c r="AG824" i="1" s="1"/>
  <c r="AH825" i="1"/>
  <c r="AG825" i="1" s="1"/>
  <c r="AH826" i="1"/>
  <c r="AG826" i="1" s="1"/>
  <c r="AH827" i="1"/>
  <c r="AG827" i="1" s="1"/>
  <c r="AH828" i="1"/>
  <c r="AG828" i="1" s="1"/>
  <c r="AH829" i="1"/>
  <c r="AG829" i="1" s="1"/>
  <c r="AH830" i="1"/>
  <c r="AG830" i="1" s="1"/>
  <c r="AH831" i="1"/>
  <c r="AG831" i="1" s="1"/>
  <c r="AH832" i="1"/>
  <c r="AG832" i="1" s="1"/>
  <c r="AH833" i="1"/>
  <c r="AG833" i="1" s="1"/>
  <c r="AH834" i="1"/>
  <c r="AG834" i="1" s="1"/>
  <c r="AH835" i="1"/>
  <c r="AG835" i="1" s="1"/>
  <c r="AH836" i="1"/>
  <c r="AG836" i="1" s="1"/>
  <c r="AH837" i="1"/>
  <c r="AG837" i="1" s="1"/>
  <c r="AH838" i="1"/>
  <c r="AG838" i="1" s="1"/>
  <c r="AH839" i="1"/>
  <c r="AG839" i="1" s="1"/>
  <c r="AH840" i="1"/>
  <c r="AG840" i="1" s="1"/>
  <c r="AH841" i="1"/>
  <c r="AG841" i="1" s="1"/>
  <c r="AH842" i="1"/>
  <c r="AG842" i="1" s="1"/>
  <c r="AH843" i="1"/>
  <c r="AG843" i="1" s="1"/>
  <c r="AH844" i="1"/>
  <c r="AG844" i="1" s="1"/>
  <c r="AH845" i="1"/>
  <c r="AG845" i="1" s="1"/>
  <c r="AH846" i="1"/>
  <c r="AG846" i="1" s="1"/>
  <c r="AH847" i="1"/>
  <c r="AG847" i="1" s="1"/>
  <c r="AH848" i="1"/>
  <c r="AG848" i="1" s="1"/>
  <c r="AH849" i="1"/>
  <c r="AG849" i="1" s="1"/>
  <c r="AH850" i="1"/>
  <c r="AG850" i="1" s="1"/>
  <c r="AH851" i="1"/>
  <c r="AG851" i="1" s="1"/>
  <c r="AH852" i="1"/>
  <c r="AG852" i="1" s="1"/>
  <c r="AH853" i="1"/>
  <c r="AG853" i="1" s="1"/>
  <c r="AH854" i="1"/>
  <c r="AG854" i="1" s="1"/>
  <c r="AH855" i="1"/>
  <c r="AG855" i="1" s="1"/>
  <c r="AH856" i="1"/>
  <c r="AG856" i="1" s="1"/>
  <c r="AH857" i="1"/>
  <c r="AG857" i="1" s="1"/>
  <c r="AH858" i="1"/>
  <c r="AG858" i="1" s="1"/>
  <c r="AH859" i="1"/>
  <c r="AG859" i="1" s="1"/>
  <c r="AH860" i="1"/>
  <c r="AG860" i="1" s="1"/>
  <c r="AH861" i="1"/>
  <c r="AG861" i="1" s="1"/>
  <c r="AH862" i="1"/>
  <c r="AG862" i="1" s="1"/>
  <c r="AH863" i="1"/>
  <c r="AG863" i="1" s="1"/>
  <c r="AH864" i="1"/>
  <c r="AG864" i="1" s="1"/>
  <c r="AH865" i="1"/>
  <c r="AG865" i="1" s="1"/>
  <c r="AH866" i="1"/>
  <c r="AG866" i="1" s="1"/>
  <c r="AH867" i="1"/>
  <c r="AG867" i="1" s="1"/>
  <c r="AH868" i="1"/>
  <c r="AG868" i="1" s="1"/>
  <c r="AH869" i="1"/>
  <c r="AG869" i="1" s="1"/>
  <c r="AH870" i="1"/>
  <c r="AG870" i="1" s="1"/>
  <c r="AH871" i="1"/>
  <c r="AG871" i="1" s="1"/>
  <c r="AH872" i="1"/>
  <c r="AG872" i="1" s="1"/>
  <c r="AH873" i="1"/>
  <c r="AG873" i="1" s="1"/>
  <c r="AH874" i="1"/>
  <c r="AG874" i="1" s="1"/>
  <c r="AH875" i="1"/>
  <c r="AG875" i="1" s="1"/>
  <c r="AH876" i="1"/>
  <c r="AG876" i="1" s="1"/>
  <c r="AH877" i="1"/>
  <c r="AG877" i="1" s="1"/>
  <c r="AH878" i="1"/>
  <c r="AG878" i="1" s="1"/>
  <c r="AH879" i="1"/>
  <c r="AG879" i="1" s="1"/>
  <c r="AH880" i="1"/>
  <c r="AG880" i="1" s="1"/>
  <c r="AH881" i="1"/>
  <c r="AG881" i="1" s="1"/>
  <c r="AH882" i="1"/>
  <c r="AG882" i="1" s="1"/>
  <c r="AH883" i="1"/>
  <c r="AG883" i="1" s="1"/>
  <c r="AH884" i="1"/>
  <c r="AG884" i="1" s="1"/>
  <c r="AH885" i="1"/>
  <c r="AG885" i="1" s="1"/>
  <c r="AH886" i="1"/>
  <c r="AG886" i="1" s="1"/>
  <c r="AH887" i="1"/>
  <c r="AG887" i="1" s="1"/>
  <c r="AH888" i="1"/>
  <c r="AG888" i="1" s="1"/>
  <c r="AH889" i="1"/>
  <c r="AG889" i="1" s="1"/>
  <c r="AH890" i="1"/>
  <c r="AG890" i="1" s="1"/>
  <c r="AH891" i="1"/>
  <c r="AG891" i="1" s="1"/>
  <c r="AH892" i="1"/>
  <c r="AG892" i="1" s="1"/>
  <c r="AH893" i="1"/>
  <c r="AG893" i="1" s="1"/>
  <c r="AH894" i="1"/>
  <c r="AG894" i="1" s="1"/>
  <c r="AH895" i="1"/>
  <c r="AG895" i="1" s="1"/>
  <c r="AH896" i="1"/>
  <c r="AG896" i="1" s="1"/>
  <c r="AH897" i="1"/>
  <c r="AG897" i="1" s="1"/>
  <c r="AH898" i="1"/>
  <c r="AG898" i="1" s="1"/>
  <c r="AH899" i="1"/>
  <c r="AG899" i="1" s="1"/>
  <c r="AH900" i="1"/>
  <c r="AG900" i="1" s="1"/>
  <c r="AH901" i="1"/>
  <c r="AG901" i="1" s="1"/>
  <c r="AH902" i="1"/>
  <c r="AG902" i="1" s="1"/>
  <c r="AH903" i="1"/>
  <c r="AG903" i="1" s="1"/>
  <c r="AH904" i="1"/>
  <c r="AG904" i="1" s="1"/>
  <c r="AH905" i="1"/>
  <c r="AG905" i="1" s="1"/>
  <c r="AH906" i="1"/>
  <c r="AG906" i="1" s="1"/>
  <c r="AH907" i="1"/>
  <c r="AG907" i="1" s="1"/>
  <c r="AH908" i="1"/>
  <c r="AG908" i="1" s="1"/>
  <c r="AH909" i="1"/>
  <c r="AG909" i="1" s="1"/>
  <c r="AH910" i="1"/>
  <c r="AG910" i="1" s="1"/>
  <c r="AH911" i="1"/>
  <c r="AG911" i="1" s="1"/>
  <c r="AH912" i="1"/>
  <c r="AG912" i="1" s="1"/>
  <c r="AH913" i="1"/>
  <c r="AG913" i="1" s="1"/>
  <c r="AH914" i="1"/>
  <c r="AG914" i="1" s="1"/>
  <c r="AH915" i="1"/>
  <c r="AG915" i="1" s="1"/>
  <c r="AH916" i="1"/>
  <c r="AG916" i="1" s="1"/>
  <c r="AH917" i="1"/>
  <c r="AG917" i="1" s="1"/>
  <c r="AH918" i="1"/>
  <c r="AG918" i="1" s="1"/>
  <c r="AH919" i="1"/>
  <c r="AG919" i="1" s="1"/>
  <c r="AH920" i="1"/>
  <c r="AG920" i="1" s="1"/>
  <c r="AH921" i="1"/>
  <c r="AG921" i="1" s="1"/>
  <c r="AH922" i="1"/>
  <c r="AG922" i="1" s="1"/>
  <c r="AH923" i="1"/>
  <c r="AG923" i="1" s="1"/>
  <c r="AH924" i="1"/>
  <c r="AG924" i="1" s="1"/>
  <c r="AH925" i="1"/>
  <c r="AG925" i="1" s="1"/>
  <c r="AH926" i="1"/>
  <c r="AG926" i="1" s="1"/>
  <c r="AH927" i="1"/>
  <c r="AG927" i="1" s="1"/>
  <c r="AH928" i="1"/>
  <c r="AG928" i="1" s="1"/>
  <c r="AH929" i="1"/>
  <c r="AG929" i="1" s="1"/>
  <c r="AH930" i="1"/>
  <c r="AG930" i="1" s="1"/>
  <c r="AH931" i="1"/>
  <c r="AG931" i="1" s="1"/>
  <c r="AH932" i="1"/>
  <c r="AG932" i="1" s="1"/>
  <c r="AH933" i="1"/>
  <c r="AG933" i="1" s="1"/>
  <c r="AH934" i="1"/>
  <c r="AG934" i="1" s="1"/>
  <c r="AH935" i="1"/>
  <c r="AG935" i="1" s="1"/>
  <c r="AH936" i="1"/>
  <c r="AG936" i="1" s="1"/>
  <c r="AH937" i="1"/>
  <c r="AG937" i="1" s="1"/>
  <c r="AH938" i="1"/>
  <c r="AG938" i="1" s="1"/>
  <c r="AH939" i="1"/>
  <c r="AG939" i="1" s="1"/>
  <c r="AH940" i="1"/>
  <c r="AG940" i="1" s="1"/>
  <c r="AH941" i="1"/>
  <c r="AG941" i="1" s="1"/>
  <c r="AH942" i="1"/>
  <c r="AG942" i="1" s="1"/>
  <c r="AH943" i="1"/>
  <c r="AG943" i="1" s="1"/>
  <c r="AH944" i="1"/>
  <c r="AG944" i="1" s="1"/>
  <c r="AH945" i="1"/>
  <c r="AG945" i="1" s="1"/>
  <c r="AH946" i="1"/>
  <c r="AG946" i="1" s="1"/>
  <c r="AH947" i="1"/>
  <c r="AG947" i="1" s="1"/>
  <c r="AH948" i="1"/>
  <c r="AG948" i="1" s="1"/>
  <c r="AH949" i="1"/>
  <c r="AG949" i="1" s="1"/>
  <c r="AH950" i="1"/>
  <c r="AG950" i="1" s="1"/>
  <c r="AH951" i="1"/>
  <c r="AG951" i="1" s="1"/>
  <c r="AH952" i="1"/>
  <c r="AG952" i="1" s="1"/>
  <c r="AH953" i="1"/>
  <c r="AG953" i="1" s="1"/>
  <c r="AH954" i="1"/>
  <c r="AG954" i="1" s="1"/>
  <c r="AH955" i="1"/>
  <c r="AG955" i="1" s="1"/>
  <c r="AH956" i="1"/>
  <c r="AG956" i="1" s="1"/>
  <c r="AH957" i="1"/>
  <c r="AG957" i="1" s="1"/>
  <c r="AH958" i="1"/>
  <c r="AG958" i="1" s="1"/>
  <c r="AH959" i="1"/>
  <c r="AG959" i="1" s="1"/>
  <c r="AH960" i="1"/>
  <c r="AG960" i="1" s="1"/>
  <c r="AH961" i="1"/>
  <c r="AG961" i="1" s="1"/>
  <c r="AH962" i="1"/>
  <c r="AG962" i="1" s="1"/>
  <c r="AH963" i="1"/>
  <c r="AG963" i="1" s="1"/>
  <c r="AH964" i="1"/>
  <c r="AG964" i="1" s="1"/>
  <c r="AH965" i="1"/>
  <c r="AG965" i="1" s="1"/>
  <c r="AH966" i="1"/>
  <c r="AG966" i="1" s="1"/>
  <c r="AH967" i="1"/>
  <c r="AG967" i="1" s="1"/>
  <c r="AH968" i="1"/>
  <c r="AG968" i="1" s="1"/>
  <c r="AH969" i="1"/>
  <c r="AG969" i="1" s="1"/>
  <c r="AH970" i="1"/>
  <c r="AG970" i="1" s="1"/>
  <c r="AH971" i="1"/>
  <c r="AG971" i="1" s="1"/>
  <c r="AH972" i="1"/>
  <c r="AG972" i="1" s="1"/>
  <c r="AH973" i="1"/>
  <c r="AG973" i="1" s="1"/>
  <c r="AH974" i="1"/>
  <c r="AG974" i="1" s="1"/>
  <c r="AH975" i="1"/>
  <c r="AG975" i="1" s="1"/>
  <c r="AH976" i="1"/>
  <c r="AG976" i="1" s="1"/>
  <c r="AH977" i="1"/>
  <c r="AG977" i="1" s="1"/>
  <c r="AH978" i="1"/>
  <c r="AG978" i="1" s="1"/>
  <c r="AH979" i="1"/>
  <c r="AG979" i="1" s="1"/>
  <c r="AH980" i="1"/>
  <c r="AG980" i="1" s="1"/>
  <c r="AH981" i="1"/>
  <c r="AG981" i="1" s="1"/>
  <c r="AH982" i="1"/>
  <c r="AG982" i="1" s="1"/>
  <c r="AH983" i="1"/>
  <c r="AG983" i="1" s="1"/>
  <c r="AH984" i="1"/>
  <c r="AG984" i="1" s="1"/>
  <c r="AH985" i="1"/>
  <c r="AG985" i="1" s="1"/>
  <c r="AH986" i="1"/>
  <c r="AG986" i="1" s="1"/>
  <c r="AH987" i="1"/>
  <c r="AG987" i="1" s="1"/>
  <c r="AH988" i="1"/>
  <c r="AG988" i="1" s="1"/>
  <c r="AH989" i="1"/>
  <c r="AG989" i="1" s="1"/>
  <c r="AH990" i="1"/>
  <c r="AG990" i="1" s="1"/>
  <c r="AH991" i="1"/>
  <c r="AG991" i="1" s="1"/>
  <c r="AH992" i="1"/>
  <c r="AG992" i="1" s="1"/>
  <c r="AH993" i="1"/>
  <c r="AG993" i="1" s="1"/>
  <c r="AH994" i="1"/>
  <c r="AG994" i="1" s="1"/>
  <c r="AH995" i="1"/>
  <c r="AG995" i="1" s="1"/>
  <c r="AH996" i="1"/>
  <c r="AG996" i="1" s="1"/>
  <c r="AH997" i="1"/>
  <c r="AG997" i="1" s="1"/>
  <c r="AH998" i="1"/>
  <c r="AG998" i="1" s="1"/>
  <c r="AH999" i="1"/>
  <c r="AG999" i="1" s="1"/>
  <c r="AH1000" i="1"/>
  <c r="AG1000" i="1" s="1"/>
  <c r="AH1001" i="1"/>
  <c r="AG1001" i="1" s="1"/>
  <c r="AH1002" i="1"/>
  <c r="AG1002" i="1" s="1"/>
  <c r="AH1003" i="1"/>
  <c r="AG1003" i="1" s="1"/>
  <c r="AH1004" i="1"/>
  <c r="AG1004" i="1" s="1"/>
  <c r="AH1005" i="1"/>
  <c r="AG1005" i="1" s="1"/>
  <c r="AH1006" i="1"/>
  <c r="AG1006" i="1" s="1"/>
  <c r="AH1007" i="1"/>
  <c r="AG1007" i="1" s="1"/>
  <c r="AH1008" i="1"/>
  <c r="AG1008" i="1" s="1"/>
  <c r="AH1009" i="1"/>
  <c r="AG1009" i="1" s="1"/>
  <c r="AH1010" i="1"/>
  <c r="AG1010" i="1" s="1"/>
  <c r="AH1011" i="1"/>
  <c r="AG1011" i="1" s="1"/>
  <c r="AH1012" i="1"/>
  <c r="AG1012" i="1" s="1"/>
  <c r="AH1013" i="1"/>
  <c r="AG1013" i="1" s="1"/>
  <c r="AH1014" i="1"/>
  <c r="AG1014" i="1" s="1"/>
  <c r="AH1015" i="1"/>
  <c r="AG1015" i="1" s="1"/>
  <c r="AH1016" i="1"/>
  <c r="AG1016" i="1" s="1"/>
  <c r="AH1017" i="1"/>
  <c r="AG1017" i="1" s="1"/>
  <c r="AH1018" i="1"/>
  <c r="AG1018" i="1" s="1"/>
  <c r="AH1019" i="1"/>
  <c r="AG1019" i="1" s="1"/>
  <c r="AH1020" i="1"/>
  <c r="AG1020" i="1" s="1"/>
  <c r="AH1021" i="1"/>
  <c r="AG1021" i="1" s="1"/>
  <c r="AH1022" i="1"/>
  <c r="AG1022" i="1" s="1"/>
  <c r="AH1023" i="1"/>
  <c r="AG1023" i="1" s="1"/>
  <c r="AH1024" i="1"/>
  <c r="AG1024" i="1" s="1"/>
  <c r="AH1025" i="1"/>
  <c r="AG1025" i="1" s="1"/>
  <c r="AH1026" i="1"/>
  <c r="AG1026" i="1" s="1"/>
  <c r="AH1027" i="1"/>
  <c r="AG1027" i="1" s="1"/>
  <c r="AH1028" i="1"/>
  <c r="AG1028" i="1" s="1"/>
  <c r="AH1029" i="1"/>
  <c r="AG1029" i="1" s="1"/>
  <c r="AH1030" i="1"/>
  <c r="AG1030" i="1" s="1"/>
  <c r="AH1031" i="1"/>
  <c r="AG1031" i="1" s="1"/>
  <c r="AH1032" i="1"/>
  <c r="AG1032" i="1" s="1"/>
  <c r="AH1033" i="1"/>
  <c r="AG1033" i="1" s="1"/>
  <c r="AH1034" i="1"/>
  <c r="AG1034" i="1" s="1"/>
  <c r="AH1035" i="1"/>
  <c r="AG1035" i="1" s="1"/>
  <c r="AH1036" i="1"/>
  <c r="AG1036" i="1" s="1"/>
  <c r="AH1037" i="1"/>
  <c r="AG1037" i="1" s="1"/>
  <c r="AH1038" i="1"/>
  <c r="AG1038" i="1" s="1"/>
  <c r="AH1039" i="1"/>
  <c r="AG1039" i="1" s="1"/>
  <c r="AH1040" i="1"/>
  <c r="AG1040" i="1" s="1"/>
  <c r="AH1041" i="1"/>
  <c r="AG1041" i="1" s="1"/>
  <c r="AH1042" i="1"/>
  <c r="AG1042" i="1" s="1"/>
  <c r="AH1043" i="1"/>
  <c r="AG1043" i="1" s="1"/>
  <c r="AH1044" i="1"/>
  <c r="AG1044" i="1" s="1"/>
  <c r="AH1045" i="1"/>
  <c r="AG1045" i="1" s="1"/>
  <c r="AH1046" i="1"/>
  <c r="AG1046" i="1" s="1"/>
  <c r="AH1047" i="1"/>
  <c r="AG1047" i="1" s="1"/>
  <c r="AH1048" i="1"/>
  <c r="AG1048" i="1" s="1"/>
  <c r="AH1049" i="1"/>
  <c r="AG1049" i="1" s="1"/>
  <c r="AH1050" i="1"/>
  <c r="AG1050" i="1" s="1"/>
  <c r="AH1051" i="1"/>
  <c r="AG1051" i="1" s="1"/>
  <c r="AH1052" i="1"/>
  <c r="AG1052" i="1" s="1"/>
  <c r="AH1053" i="1"/>
  <c r="AG1053" i="1" s="1"/>
  <c r="AH1054" i="1"/>
  <c r="AG1054" i="1" s="1"/>
  <c r="AH1055" i="1"/>
  <c r="AG1055" i="1" s="1"/>
  <c r="AH1056" i="1"/>
  <c r="AG1056" i="1" s="1"/>
  <c r="AH1057" i="1"/>
  <c r="AG1057" i="1" s="1"/>
  <c r="AH1058" i="1"/>
  <c r="AG1058" i="1" s="1"/>
  <c r="AH1059" i="1"/>
  <c r="AG1059" i="1" s="1"/>
  <c r="AH1060" i="1"/>
  <c r="AG1060" i="1" s="1"/>
  <c r="AH1061" i="1"/>
  <c r="AG1061" i="1" s="1"/>
  <c r="AH1062" i="1"/>
  <c r="AG1062" i="1" s="1"/>
  <c r="AH1063" i="1"/>
  <c r="AG1063" i="1" s="1"/>
  <c r="AH1064" i="1"/>
  <c r="AG1064" i="1" s="1"/>
  <c r="AH1065" i="1"/>
  <c r="AG1065" i="1" s="1"/>
  <c r="AH1066" i="1"/>
  <c r="AG1066" i="1" s="1"/>
  <c r="AH1067" i="1"/>
  <c r="AG1067" i="1" s="1"/>
  <c r="AH1068" i="1"/>
  <c r="AG1068" i="1" s="1"/>
  <c r="AH1069" i="1"/>
  <c r="AG1069" i="1" s="1"/>
  <c r="AH1070" i="1"/>
  <c r="AG1070" i="1" s="1"/>
  <c r="AH1071" i="1"/>
  <c r="AG1071" i="1" s="1"/>
  <c r="AH1072" i="1"/>
  <c r="AG1072" i="1" s="1"/>
  <c r="AH1073" i="1"/>
  <c r="AG1073" i="1" s="1"/>
  <c r="AH1074" i="1"/>
  <c r="AG1074" i="1" s="1"/>
  <c r="AH1075" i="1"/>
  <c r="AG1075" i="1" s="1"/>
  <c r="AH1076" i="1"/>
  <c r="AG1076" i="1" s="1"/>
  <c r="AH1077" i="1"/>
  <c r="AG1077" i="1" s="1"/>
  <c r="AH1078" i="1"/>
  <c r="AG1078" i="1" s="1"/>
  <c r="AH1079" i="1"/>
  <c r="AG1079" i="1" s="1"/>
  <c r="AH1080" i="1"/>
  <c r="AG1080" i="1" s="1"/>
  <c r="AH1081" i="1"/>
  <c r="AG1081" i="1" s="1"/>
  <c r="AH1082" i="1"/>
  <c r="AG1082" i="1" s="1"/>
  <c r="AH1083" i="1"/>
  <c r="AG1083" i="1" s="1"/>
  <c r="AH1084" i="1"/>
  <c r="AG1084" i="1" s="1"/>
  <c r="AH1085" i="1"/>
  <c r="AG1085" i="1" s="1"/>
  <c r="AH1086" i="1"/>
  <c r="AG1086" i="1" s="1"/>
  <c r="AH1087" i="1"/>
  <c r="AG1087" i="1" s="1"/>
  <c r="AH1088" i="1"/>
  <c r="AG1088" i="1" s="1"/>
  <c r="AH1089" i="1"/>
  <c r="AG1089" i="1" s="1"/>
  <c r="AH1090" i="1"/>
  <c r="AG1090" i="1" s="1"/>
  <c r="AH1091" i="1"/>
  <c r="AG1091" i="1" s="1"/>
  <c r="AH1092" i="1"/>
  <c r="AG1092" i="1" s="1"/>
  <c r="AH1093" i="1"/>
  <c r="AG1093" i="1" s="1"/>
  <c r="AH1094" i="1"/>
  <c r="AG1094" i="1" s="1"/>
  <c r="AH1095" i="1"/>
  <c r="AG1095" i="1" s="1"/>
  <c r="AH1096" i="1"/>
  <c r="AG1096" i="1" s="1"/>
  <c r="AH1097" i="1"/>
  <c r="AG1097" i="1" s="1"/>
  <c r="AH1098" i="1"/>
  <c r="AG1098" i="1" s="1"/>
  <c r="AH1099" i="1"/>
  <c r="AG1099" i="1" s="1"/>
  <c r="AH1100" i="1"/>
  <c r="AG1100" i="1" s="1"/>
  <c r="AH1101" i="1"/>
  <c r="AG1101" i="1" s="1"/>
  <c r="AH1102" i="1"/>
  <c r="AG1102" i="1" s="1"/>
  <c r="AH1103" i="1"/>
  <c r="AG1103" i="1" s="1"/>
  <c r="AH1104" i="1"/>
  <c r="AG1104" i="1" s="1"/>
  <c r="AH1105" i="1"/>
  <c r="AG1105" i="1" s="1"/>
  <c r="AH1106" i="1"/>
  <c r="AG1106" i="1" s="1"/>
  <c r="AH1107" i="1"/>
  <c r="AG1107" i="1" s="1"/>
  <c r="AH1108" i="1"/>
  <c r="AG1108" i="1" s="1"/>
  <c r="AH1109" i="1"/>
  <c r="AG1109" i="1" s="1"/>
  <c r="AH1110" i="1"/>
  <c r="AG1110" i="1" s="1"/>
  <c r="AH1111" i="1"/>
  <c r="AG1111" i="1" s="1"/>
  <c r="AH1112" i="1"/>
  <c r="AG1112" i="1" s="1"/>
  <c r="AH1113" i="1"/>
  <c r="AG1113" i="1" s="1"/>
  <c r="AH1114" i="1"/>
  <c r="AG1114" i="1" s="1"/>
  <c r="AH1115" i="1"/>
  <c r="AG1115" i="1" s="1"/>
  <c r="AH1116" i="1"/>
  <c r="AG1116" i="1" s="1"/>
  <c r="AH1117" i="1"/>
  <c r="AG1117" i="1" s="1"/>
  <c r="AH1118" i="1"/>
  <c r="AG1118" i="1" s="1"/>
  <c r="AH1119" i="1"/>
  <c r="AG1119" i="1" s="1"/>
  <c r="AH1120" i="1"/>
  <c r="AG1120" i="1" s="1"/>
  <c r="AH1121" i="1"/>
  <c r="AG1121" i="1" s="1"/>
  <c r="AH1122" i="1"/>
  <c r="AG1122" i="1" s="1"/>
  <c r="AH1123" i="1"/>
  <c r="AG1123" i="1" s="1"/>
  <c r="AH1124" i="1"/>
  <c r="AG1124" i="1" s="1"/>
  <c r="AH1125" i="1"/>
  <c r="AG1125" i="1" s="1"/>
  <c r="AH1126" i="1"/>
  <c r="AG1126" i="1" s="1"/>
  <c r="AH1127" i="1"/>
  <c r="AG1127" i="1" s="1"/>
  <c r="AH1128" i="1"/>
  <c r="AG1128" i="1" s="1"/>
  <c r="AH1129" i="1"/>
  <c r="AG1129" i="1" s="1"/>
  <c r="AH1130" i="1"/>
  <c r="AG1130" i="1" s="1"/>
  <c r="AH1131" i="1"/>
  <c r="AG1131" i="1" s="1"/>
  <c r="AH1132" i="1"/>
  <c r="AG1132" i="1" s="1"/>
  <c r="AH1133" i="1"/>
  <c r="AG1133" i="1" s="1"/>
  <c r="AH1134" i="1"/>
  <c r="AG1134" i="1" s="1"/>
  <c r="AH1135" i="1"/>
  <c r="AG1135" i="1" s="1"/>
  <c r="AH1136" i="1"/>
  <c r="AG1136" i="1" s="1"/>
  <c r="AH1137" i="1"/>
  <c r="AG1137" i="1" s="1"/>
  <c r="AH1138" i="1"/>
  <c r="AG1138" i="1" s="1"/>
  <c r="AH1139" i="1"/>
  <c r="AG1139" i="1" s="1"/>
  <c r="AH1140" i="1"/>
  <c r="AG1140" i="1" s="1"/>
  <c r="AH1141" i="1"/>
  <c r="AG1141" i="1" s="1"/>
  <c r="AH1142" i="1"/>
  <c r="AG1142" i="1" s="1"/>
  <c r="AH1143" i="1"/>
  <c r="AG1143" i="1" s="1"/>
  <c r="AH1144" i="1"/>
  <c r="AG1144" i="1" s="1"/>
  <c r="AH1145" i="1"/>
  <c r="AG1145" i="1" s="1"/>
  <c r="AH1146" i="1"/>
  <c r="AG1146" i="1" s="1"/>
  <c r="AH1147" i="1"/>
  <c r="AG1147" i="1" s="1"/>
  <c r="AH1148" i="1"/>
  <c r="AG1148" i="1" s="1"/>
  <c r="AH1149" i="1"/>
  <c r="AG1149" i="1" s="1"/>
  <c r="AH1150" i="1"/>
  <c r="AG1150" i="1" s="1"/>
  <c r="AH1151" i="1"/>
  <c r="AG1151" i="1" s="1"/>
  <c r="AH1152" i="1"/>
  <c r="AG1152" i="1" s="1"/>
  <c r="AH1153" i="1"/>
  <c r="AG1153" i="1" s="1"/>
  <c r="AH1154" i="1"/>
  <c r="AG1154" i="1" s="1"/>
  <c r="AH1155" i="1"/>
  <c r="AG1155" i="1" s="1"/>
  <c r="AH1156" i="1"/>
  <c r="AG1156" i="1" s="1"/>
  <c r="AH1157" i="1"/>
  <c r="AG1157" i="1" s="1"/>
  <c r="AH1158" i="1"/>
  <c r="AG1158" i="1" s="1"/>
  <c r="AH1159" i="1"/>
  <c r="AG1159" i="1" s="1"/>
  <c r="AH1160" i="1"/>
  <c r="AG1160" i="1" s="1"/>
  <c r="AH1161" i="1"/>
  <c r="AG1161" i="1" s="1"/>
  <c r="AH1162" i="1"/>
  <c r="AG1162" i="1" s="1"/>
  <c r="AH1163" i="1"/>
  <c r="AG1163" i="1" s="1"/>
  <c r="AH1164" i="1"/>
  <c r="AG1164" i="1" s="1"/>
  <c r="AH1165" i="1"/>
  <c r="AG1165" i="1" s="1"/>
  <c r="AH1166" i="1"/>
  <c r="AG1166" i="1" s="1"/>
  <c r="AH1167" i="1"/>
  <c r="AG1167" i="1" s="1"/>
  <c r="AH1168" i="1"/>
  <c r="AG1168" i="1" s="1"/>
  <c r="AH1169" i="1"/>
  <c r="AG1169" i="1" s="1"/>
  <c r="AH1170" i="1"/>
  <c r="AG1170" i="1" s="1"/>
  <c r="AH1171" i="1"/>
  <c r="AG1171" i="1" s="1"/>
  <c r="AH1172" i="1"/>
  <c r="AG1172" i="1" s="1"/>
  <c r="AH1173" i="1"/>
  <c r="AG1173" i="1" s="1"/>
  <c r="AH1174" i="1"/>
  <c r="AG1174" i="1" s="1"/>
  <c r="AH1175" i="1"/>
  <c r="AG1175" i="1" s="1"/>
  <c r="AH1176" i="1"/>
  <c r="AG1176" i="1" s="1"/>
  <c r="AH1177" i="1"/>
  <c r="AG1177" i="1" s="1"/>
  <c r="AH1178" i="1"/>
  <c r="AG1178" i="1" s="1"/>
  <c r="AH1179" i="1"/>
  <c r="AG1179" i="1" s="1"/>
  <c r="AH1180" i="1"/>
  <c r="AG1180" i="1" s="1"/>
  <c r="AH1181" i="1"/>
  <c r="AG1181" i="1" s="1"/>
  <c r="AH1182" i="1"/>
  <c r="AG1182" i="1" s="1"/>
  <c r="AH1183" i="1"/>
  <c r="AG1183" i="1" s="1"/>
  <c r="AH1184" i="1"/>
  <c r="AG1184" i="1" s="1"/>
  <c r="AH1185" i="1"/>
  <c r="AG1185" i="1" s="1"/>
  <c r="AH1186" i="1"/>
  <c r="AG1186" i="1" s="1"/>
  <c r="AH1187" i="1"/>
  <c r="AG1187" i="1" s="1"/>
  <c r="AH1188" i="1"/>
  <c r="AG1188" i="1" s="1"/>
  <c r="AH1189" i="1"/>
  <c r="AG1189" i="1" s="1"/>
  <c r="AH1190" i="1"/>
  <c r="AG1190" i="1" s="1"/>
  <c r="AH1191" i="1"/>
  <c r="AG1191" i="1" s="1"/>
  <c r="AH1192" i="1"/>
  <c r="AG1192" i="1" s="1"/>
  <c r="AH1193" i="1"/>
  <c r="AG1193" i="1" s="1"/>
  <c r="AH1194" i="1"/>
  <c r="AG1194" i="1" s="1"/>
  <c r="AH1195" i="1"/>
  <c r="AG1195" i="1" s="1"/>
  <c r="AH1196" i="1"/>
  <c r="AG1196" i="1" s="1"/>
  <c r="AH1197" i="1"/>
  <c r="AG1197" i="1" s="1"/>
  <c r="AH1198" i="1"/>
  <c r="AG1198" i="1" s="1"/>
  <c r="AH1199" i="1"/>
  <c r="AG1199" i="1" s="1"/>
  <c r="AH1200" i="1"/>
  <c r="AG1200" i="1" s="1"/>
  <c r="AH1201" i="1"/>
  <c r="AG1201" i="1" s="1"/>
  <c r="AH1202" i="1"/>
  <c r="AG1202" i="1" s="1"/>
  <c r="AH1203" i="1"/>
  <c r="AG1203" i="1" s="1"/>
  <c r="AH1204" i="1"/>
  <c r="AG1204" i="1" s="1"/>
  <c r="AH1205" i="1"/>
  <c r="AG1205" i="1" s="1"/>
  <c r="AH1206" i="1"/>
  <c r="AG1206" i="1" s="1"/>
  <c r="AH1207" i="1"/>
  <c r="AG1207" i="1" s="1"/>
  <c r="AH1208" i="1"/>
  <c r="AG1208" i="1" s="1"/>
  <c r="AH1209" i="1"/>
  <c r="AG1209" i="1" s="1"/>
  <c r="AH1210" i="1"/>
  <c r="AG1210" i="1" s="1"/>
  <c r="AH1211" i="1"/>
  <c r="AG1211" i="1" s="1"/>
  <c r="AH1212" i="1"/>
  <c r="AG1212" i="1" s="1"/>
  <c r="AH1213" i="1"/>
  <c r="AG1213" i="1" s="1"/>
  <c r="AH1214" i="1"/>
  <c r="AG1214" i="1" s="1"/>
  <c r="AH1215" i="1"/>
  <c r="AG1215" i="1" s="1"/>
  <c r="AH1216" i="1"/>
  <c r="AG1216" i="1" s="1"/>
  <c r="AH1217" i="1"/>
  <c r="AG1217" i="1" s="1"/>
  <c r="AH1218" i="1"/>
  <c r="AG1218" i="1" s="1"/>
  <c r="AH1219" i="1"/>
  <c r="AG1219" i="1" s="1"/>
  <c r="AH1220" i="1"/>
  <c r="AG1220" i="1" s="1"/>
  <c r="AH1221" i="1"/>
  <c r="AG1221" i="1" s="1"/>
  <c r="AH1222" i="1"/>
  <c r="AG1222" i="1" s="1"/>
  <c r="AH1223" i="1"/>
  <c r="AG1223" i="1" s="1"/>
  <c r="AH1224" i="1"/>
  <c r="AG1224" i="1" s="1"/>
  <c r="AH1225" i="1"/>
  <c r="AG1225" i="1" s="1"/>
  <c r="AH1226" i="1"/>
  <c r="AG1226" i="1" s="1"/>
  <c r="AH1227" i="1"/>
  <c r="AG1227" i="1" s="1"/>
  <c r="AH1228" i="1"/>
  <c r="AG1228" i="1" s="1"/>
  <c r="AH1229" i="1"/>
  <c r="AG1229" i="1" s="1"/>
  <c r="AH1230" i="1"/>
  <c r="AG1230" i="1" s="1"/>
  <c r="AH1231" i="1"/>
  <c r="AG1231" i="1" s="1"/>
  <c r="AH1232" i="1"/>
  <c r="AG1232" i="1" s="1"/>
  <c r="AH1233" i="1"/>
  <c r="AG1233" i="1" s="1"/>
  <c r="AH1234" i="1"/>
  <c r="AG1234" i="1" s="1"/>
  <c r="AH1235" i="1"/>
  <c r="AG1235" i="1" s="1"/>
  <c r="AH1236" i="1"/>
  <c r="AG1236" i="1" s="1"/>
  <c r="AH1237" i="1"/>
  <c r="AG1237" i="1" s="1"/>
  <c r="AH1238" i="1"/>
  <c r="AG1238" i="1" s="1"/>
  <c r="AH1239" i="1"/>
  <c r="AG1239" i="1" s="1"/>
  <c r="AH1240" i="1"/>
  <c r="AG1240" i="1" s="1"/>
  <c r="AH1241" i="1"/>
  <c r="AG1241" i="1" s="1"/>
  <c r="AH1242" i="1"/>
  <c r="AG1242" i="1" s="1"/>
  <c r="AH1243" i="1"/>
  <c r="AG1243" i="1" s="1"/>
  <c r="AH1244" i="1"/>
  <c r="AG1244" i="1" s="1"/>
  <c r="AH1245" i="1"/>
  <c r="AG1245" i="1" s="1"/>
  <c r="AH1246" i="1"/>
  <c r="AG1246" i="1" s="1"/>
  <c r="AH1247" i="1"/>
  <c r="AG1247" i="1" s="1"/>
  <c r="AH1248" i="1"/>
  <c r="AG1248" i="1" s="1"/>
  <c r="AH1249" i="1"/>
  <c r="AG1249" i="1" s="1"/>
  <c r="AH1250" i="1"/>
  <c r="AG1250" i="1" s="1"/>
  <c r="AH1251" i="1"/>
  <c r="AG1251" i="1" s="1"/>
  <c r="AH1252" i="1"/>
  <c r="AG1252" i="1" s="1"/>
  <c r="AH1253" i="1"/>
  <c r="AG1253" i="1" s="1"/>
  <c r="AH1254" i="1"/>
  <c r="AG1254" i="1" s="1"/>
  <c r="AH1255" i="1"/>
  <c r="AG1255" i="1" s="1"/>
  <c r="AH1256" i="1"/>
  <c r="AG1256" i="1" s="1"/>
  <c r="AH1257" i="1"/>
  <c r="AG1257" i="1" s="1"/>
  <c r="AH1258" i="1"/>
  <c r="AG1258" i="1" s="1"/>
  <c r="AH1259" i="1"/>
  <c r="AG1259" i="1" s="1"/>
  <c r="AH1260" i="1"/>
  <c r="AG1260" i="1" s="1"/>
  <c r="AH1261" i="1"/>
  <c r="AG1261" i="1" s="1"/>
  <c r="AH1262" i="1"/>
  <c r="AG1262" i="1" s="1"/>
  <c r="AH1263" i="1"/>
  <c r="AG1263" i="1" s="1"/>
  <c r="AH1264" i="1"/>
  <c r="AG1264" i="1" s="1"/>
  <c r="AH1265" i="1"/>
  <c r="AG1265" i="1" s="1"/>
  <c r="AH1266" i="1"/>
  <c r="AG1266" i="1" s="1"/>
  <c r="AH1267" i="1"/>
  <c r="AG1267" i="1" s="1"/>
  <c r="AH1268" i="1"/>
  <c r="AG1268" i="1" s="1"/>
  <c r="AH1269" i="1"/>
  <c r="AG1269" i="1" s="1"/>
  <c r="AH1270" i="1"/>
  <c r="AG1270" i="1" s="1"/>
  <c r="AH1271" i="1"/>
  <c r="AG1271" i="1" s="1"/>
  <c r="AH1272" i="1"/>
  <c r="AG1272" i="1" s="1"/>
  <c r="AH1273" i="1"/>
  <c r="AG1273" i="1" s="1"/>
  <c r="AH1274" i="1"/>
  <c r="AG1274" i="1" s="1"/>
  <c r="AH1275" i="1"/>
  <c r="AG1275" i="1" s="1"/>
  <c r="AH1276" i="1"/>
  <c r="AG1276" i="1" s="1"/>
  <c r="AH1277" i="1"/>
  <c r="AG1277" i="1" s="1"/>
  <c r="AH1278" i="1"/>
  <c r="AG1278" i="1" s="1"/>
  <c r="AH1279" i="1"/>
  <c r="AG1279" i="1" s="1"/>
  <c r="AH1280" i="1"/>
  <c r="AG1280" i="1" s="1"/>
  <c r="AH1281" i="1"/>
  <c r="AG1281" i="1" s="1"/>
  <c r="AH1282" i="1"/>
  <c r="AG1282" i="1" s="1"/>
  <c r="AH1283" i="1"/>
  <c r="AG1283" i="1" s="1"/>
  <c r="AH1284" i="1"/>
  <c r="AG1284" i="1" s="1"/>
  <c r="AH1285" i="1"/>
  <c r="AG1285" i="1" s="1"/>
  <c r="AH1286" i="1"/>
  <c r="AG1286" i="1" s="1"/>
  <c r="AH1287" i="1"/>
  <c r="AG1287" i="1" s="1"/>
  <c r="AH1288" i="1"/>
  <c r="AG1288" i="1" s="1"/>
  <c r="AH1289" i="1"/>
  <c r="AG1289" i="1" s="1"/>
  <c r="AH1290" i="1"/>
  <c r="AG1290" i="1" s="1"/>
  <c r="AH1291" i="1"/>
  <c r="AG1291" i="1" s="1"/>
  <c r="AH1292" i="1"/>
  <c r="AG1292" i="1" s="1"/>
  <c r="AH1293" i="1"/>
  <c r="AG1293" i="1" s="1"/>
  <c r="AH1294" i="1"/>
  <c r="AG1294" i="1" s="1"/>
  <c r="AH1295" i="1"/>
  <c r="AG1295" i="1" s="1"/>
  <c r="AH1296" i="1"/>
  <c r="AG1296" i="1" s="1"/>
  <c r="AH1297" i="1"/>
  <c r="AG1297" i="1" s="1"/>
  <c r="AH1298" i="1"/>
  <c r="AG1298" i="1" s="1"/>
  <c r="AH1299" i="1"/>
  <c r="AG1299" i="1" s="1"/>
  <c r="AH1300" i="1"/>
  <c r="AG1300" i="1" s="1"/>
  <c r="AH1301" i="1"/>
  <c r="AG1301" i="1" s="1"/>
  <c r="AH1302" i="1"/>
  <c r="AG1302" i="1" s="1"/>
  <c r="AH1303" i="1"/>
  <c r="AG1303" i="1" s="1"/>
  <c r="AH1304" i="1"/>
  <c r="AG1304" i="1" s="1"/>
  <c r="AH1305" i="1"/>
  <c r="AG1305" i="1" s="1"/>
  <c r="AH1306" i="1"/>
  <c r="AG1306" i="1" s="1"/>
  <c r="AH1307" i="1"/>
  <c r="AG1307" i="1" s="1"/>
  <c r="AH1308" i="1"/>
  <c r="AG1308" i="1" s="1"/>
  <c r="AH1309" i="1"/>
  <c r="AG1309" i="1" s="1"/>
  <c r="AH1310" i="1"/>
  <c r="AG1310" i="1" s="1"/>
  <c r="AH1311" i="1"/>
  <c r="AG1311" i="1" s="1"/>
  <c r="AH1312" i="1"/>
  <c r="AG1312" i="1" s="1"/>
  <c r="AH1313" i="1"/>
  <c r="AG1313" i="1" s="1"/>
  <c r="AH1314" i="1"/>
  <c r="AG1314" i="1" s="1"/>
  <c r="AH1315" i="1"/>
  <c r="AG1315" i="1" s="1"/>
  <c r="AH1316" i="1"/>
  <c r="AG1316" i="1" s="1"/>
  <c r="AH1317" i="1"/>
  <c r="AG1317" i="1" s="1"/>
  <c r="AH1318" i="1"/>
  <c r="AG1318" i="1" s="1"/>
  <c r="AH1319" i="1"/>
  <c r="AG1319" i="1" s="1"/>
  <c r="AH1320" i="1"/>
  <c r="AG1320" i="1" s="1"/>
  <c r="AH1321" i="1"/>
  <c r="AG1321" i="1" s="1"/>
  <c r="AH1322" i="1"/>
  <c r="AG1322" i="1" s="1"/>
  <c r="AH1323" i="1"/>
  <c r="AG1323" i="1" s="1"/>
  <c r="AH1324" i="1"/>
  <c r="AG1324" i="1" s="1"/>
  <c r="AH1325" i="1"/>
  <c r="AG1325" i="1" s="1"/>
  <c r="AH1326" i="1"/>
  <c r="AG1326" i="1" s="1"/>
  <c r="AH1327" i="1"/>
  <c r="AG1327" i="1" s="1"/>
  <c r="AH1328" i="1"/>
  <c r="AG1328" i="1" s="1"/>
  <c r="AH1329" i="1"/>
  <c r="AG1329" i="1" s="1"/>
  <c r="AH1330" i="1"/>
  <c r="AG1330" i="1" s="1"/>
  <c r="AH1331" i="1"/>
  <c r="AG1331" i="1" s="1"/>
  <c r="AH1332" i="1"/>
  <c r="AH1333" i="1"/>
  <c r="AG1333" i="1" s="1"/>
  <c r="AH1334" i="1"/>
  <c r="AG1334" i="1" s="1"/>
  <c r="AH1335" i="1"/>
  <c r="AG1335" i="1" s="1"/>
  <c r="AH1336" i="1"/>
  <c r="AG1336" i="1" s="1"/>
  <c r="AH1337" i="1"/>
  <c r="AG1337" i="1" s="1"/>
  <c r="AH1338" i="1"/>
  <c r="AG1338" i="1" s="1"/>
  <c r="AH1339" i="1"/>
  <c r="AG1339" i="1" s="1"/>
  <c r="AH1340" i="1"/>
  <c r="AG1340" i="1" s="1"/>
  <c r="AH1341" i="1"/>
  <c r="AG1341" i="1" s="1"/>
  <c r="AH1342" i="1"/>
  <c r="AG1342" i="1" s="1"/>
  <c r="AH1343" i="1"/>
  <c r="AG1343" i="1" s="1"/>
  <c r="AH1344" i="1"/>
  <c r="AG1344" i="1" s="1"/>
  <c r="AH1345" i="1"/>
  <c r="AG1345" i="1" s="1"/>
  <c r="AH1346" i="1"/>
  <c r="AG1346" i="1" s="1"/>
  <c r="AH1347" i="1"/>
  <c r="AG1347" i="1" s="1"/>
  <c r="AH1348" i="1"/>
  <c r="AG1348" i="1" s="1"/>
  <c r="AH1349" i="1"/>
  <c r="AG1349" i="1" s="1"/>
  <c r="AH1350" i="1"/>
  <c r="AG1350" i="1" s="1"/>
  <c r="AH1351" i="1"/>
  <c r="AG1351" i="1" s="1"/>
  <c r="AH1352" i="1"/>
  <c r="AG1352" i="1" s="1"/>
  <c r="AH1353" i="1"/>
  <c r="AG1353" i="1" s="1"/>
  <c r="AH1354" i="1"/>
  <c r="AG1354" i="1" s="1"/>
  <c r="AH1355" i="1"/>
  <c r="AG1355" i="1" s="1"/>
  <c r="AH1356" i="1"/>
  <c r="AG1356" i="1" s="1"/>
  <c r="AH1357" i="1"/>
  <c r="AG1357" i="1" s="1"/>
  <c r="AH1358" i="1"/>
  <c r="AG1358" i="1" s="1"/>
  <c r="AH1359" i="1"/>
  <c r="AG1359" i="1" s="1"/>
  <c r="AH1360" i="1"/>
  <c r="AG1360" i="1" s="1"/>
  <c r="AH1361" i="1"/>
  <c r="AG1361" i="1" s="1"/>
  <c r="AH1362" i="1"/>
  <c r="AG1362" i="1" s="1"/>
  <c r="AH1363" i="1"/>
  <c r="AG1363" i="1" s="1"/>
  <c r="AH1364" i="1"/>
  <c r="AG1364" i="1" s="1"/>
  <c r="AH1365" i="1"/>
  <c r="AG1365" i="1" s="1"/>
  <c r="AH1366" i="1"/>
  <c r="AG1366" i="1" s="1"/>
  <c r="AH1367" i="1"/>
  <c r="AG1367" i="1" s="1"/>
  <c r="AH1368" i="1"/>
  <c r="AG1368" i="1" s="1"/>
  <c r="AH1369" i="1"/>
  <c r="AG1369" i="1" s="1"/>
  <c r="AH1370" i="1"/>
  <c r="AG1370" i="1" s="1"/>
  <c r="AH1371" i="1"/>
  <c r="AG1371" i="1" s="1"/>
  <c r="AH1372" i="1"/>
  <c r="AG1372" i="1" s="1"/>
  <c r="AH1373" i="1"/>
  <c r="AG1373" i="1" s="1"/>
  <c r="AH1374" i="1"/>
  <c r="AG1374" i="1" s="1"/>
  <c r="AH1375" i="1"/>
  <c r="AG1375" i="1" s="1"/>
  <c r="AH1376" i="1"/>
  <c r="AG1376" i="1" s="1"/>
  <c r="AH1377" i="1"/>
  <c r="AG1377" i="1" s="1"/>
  <c r="AH1378" i="1"/>
  <c r="AG1378" i="1" s="1"/>
  <c r="AH1379" i="1"/>
  <c r="AG1379" i="1" s="1"/>
  <c r="AH1380" i="1"/>
  <c r="AG1380" i="1" s="1"/>
  <c r="AH1381" i="1"/>
  <c r="AG1381" i="1" s="1"/>
  <c r="AH1382" i="1"/>
  <c r="AG1382" i="1" s="1"/>
  <c r="AH1383" i="1"/>
  <c r="AG1383" i="1" s="1"/>
  <c r="AH1384" i="1"/>
  <c r="AG1384" i="1" s="1"/>
  <c r="AH1385" i="1"/>
  <c r="AG1385" i="1" s="1"/>
  <c r="AH1386" i="1"/>
  <c r="AG1386" i="1" s="1"/>
  <c r="AH1387" i="1"/>
  <c r="AG1387" i="1" s="1"/>
  <c r="AH1388" i="1"/>
  <c r="AG1388" i="1" s="1"/>
  <c r="AH1389" i="1"/>
  <c r="AG1389" i="1" s="1"/>
  <c r="AH1390" i="1"/>
  <c r="AG1390" i="1" s="1"/>
  <c r="AH1391" i="1"/>
  <c r="AG1391" i="1" s="1"/>
  <c r="AH1392" i="1"/>
  <c r="AG1392" i="1" s="1"/>
  <c r="AH1393" i="1"/>
  <c r="AG1393" i="1" s="1"/>
  <c r="AH1394" i="1"/>
  <c r="AG1394" i="1" s="1"/>
  <c r="AH1395" i="1"/>
  <c r="AG1395" i="1" s="1"/>
  <c r="AH1396" i="1"/>
  <c r="AG1396" i="1" s="1"/>
  <c r="AH1397" i="1"/>
  <c r="AG1397" i="1" s="1"/>
  <c r="AH1398" i="1"/>
  <c r="AG1398" i="1" s="1"/>
  <c r="AH1399" i="1"/>
  <c r="AG1399" i="1" s="1"/>
  <c r="AH1400" i="1"/>
  <c r="AG1400" i="1" s="1"/>
  <c r="AH1401" i="1"/>
  <c r="AG1401" i="1" s="1"/>
  <c r="AH1402" i="1"/>
  <c r="AG1402" i="1" s="1"/>
  <c r="AH1403" i="1"/>
  <c r="AG1403" i="1" s="1"/>
  <c r="AH1404" i="1"/>
  <c r="AG1404" i="1" s="1"/>
  <c r="AH1405" i="1"/>
  <c r="AG1405" i="1" s="1"/>
  <c r="AH1406" i="1"/>
  <c r="AG1406" i="1" s="1"/>
  <c r="AH1407" i="1"/>
  <c r="AG1407" i="1" s="1"/>
  <c r="AH1408" i="1"/>
  <c r="AG1408" i="1" s="1"/>
  <c r="AH1409" i="1"/>
  <c r="AG1409" i="1" s="1"/>
  <c r="AH1410" i="1"/>
  <c r="AG1410" i="1" s="1"/>
  <c r="AH1411" i="1"/>
  <c r="AG1411" i="1" s="1"/>
  <c r="AH1412" i="1"/>
  <c r="AG1412" i="1" s="1"/>
  <c r="AH1413" i="1"/>
  <c r="AG1413" i="1" s="1"/>
  <c r="AH1414" i="1"/>
  <c r="AG1414" i="1" s="1"/>
  <c r="AH1415" i="1"/>
  <c r="AG1415" i="1" s="1"/>
  <c r="AH1416" i="1"/>
  <c r="AG1416" i="1" s="1"/>
  <c r="AH1417" i="1"/>
  <c r="AG1417" i="1" s="1"/>
  <c r="AH1418" i="1"/>
  <c r="AG1418" i="1" s="1"/>
  <c r="AH1419" i="1"/>
  <c r="AG1419" i="1" s="1"/>
  <c r="AH1420" i="1"/>
  <c r="AG1420" i="1" s="1"/>
  <c r="AH1421" i="1"/>
  <c r="AG1421" i="1" s="1"/>
  <c r="AH1422" i="1"/>
  <c r="AG1422" i="1" s="1"/>
  <c r="AH1423" i="1"/>
  <c r="AG1423" i="1" s="1"/>
  <c r="AH1424" i="1"/>
  <c r="AG1424" i="1" s="1"/>
  <c r="AH1425" i="1"/>
  <c r="AG1425" i="1" s="1"/>
  <c r="AH1426" i="1"/>
  <c r="AG1426" i="1" s="1"/>
  <c r="AH1427" i="1"/>
  <c r="AG1427" i="1" s="1"/>
  <c r="AH1428" i="1"/>
  <c r="AG1428" i="1" s="1"/>
  <c r="AH1429" i="1"/>
  <c r="AG1429" i="1" s="1"/>
  <c r="AH1430" i="1"/>
  <c r="AG1430" i="1" s="1"/>
  <c r="AH1431" i="1"/>
  <c r="AG1431" i="1" s="1"/>
  <c r="AH1432" i="1"/>
  <c r="AG1432" i="1" s="1"/>
  <c r="AH1433" i="1"/>
  <c r="AG1433" i="1" s="1"/>
  <c r="AH1434" i="1"/>
  <c r="AG1434" i="1" s="1"/>
  <c r="AH1435" i="1"/>
  <c r="AG1435" i="1" s="1"/>
  <c r="AH1436" i="1"/>
  <c r="AG1436" i="1" s="1"/>
  <c r="AH1437" i="1"/>
  <c r="AG1437" i="1" s="1"/>
  <c r="AH1438" i="1"/>
  <c r="AG1438" i="1" s="1"/>
  <c r="AH1439" i="1"/>
  <c r="AG1439" i="1" s="1"/>
  <c r="AH1440" i="1"/>
  <c r="AG1440" i="1" s="1"/>
  <c r="AH1441" i="1"/>
  <c r="AG1441" i="1" s="1"/>
  <c r="AH1442" i="1"/>
  <c r="AG1442" i="1" s="1"/>
  <c r="AH1443" i="1"/>
  <c r="AG1443" i="1" s="1"/>
  <c r="AH1444" i="1"/>
  <c r="AG1444" i="1" s="1"/>
  <c r="AH1445" i="1"/>
  <c r="AG1445" i="1" s="1"/>
  <c r="AH1446" i="1"/>
  <c r="AG1446" i="1" s="1"/>
  <c r="AH1447" i="1"/>
  <c r="AG1447" i="1" s="1"/>
  <c r="AH1448" i="1"/>
  <c r="AG1448" i="1" s="1"/>
  <c r="AH1449" i="1"/>
  <c r="AG1449" i="1" s="1"/>
  <c r="AH1450" i="1"/>
  <c r="AG1450" i="1" s="1"/>
  <c r="AH1451" i="1"/>
  <c r="AG1451" i="1" s="1"/>
  <c r="AH1452" i="1"/>
  <c r="AG1452" i="1" s="1"/>
  <c r="AH1453" i="1"/>
  <c r="AG1453" i="1" s="1"/>
  <c r="AH1454" i="1"/>
  <c r="AG1454" i="1" s="1"/>
  <c r="AH1455" i="1"/>
  <c r="AG1455" i="1" s="1"/>
  <c r="AH1456" i="1"/>
  <c r="AG1456" i="1" s="1"/>
  <c r="AH1457" i="1"/>
  <c r="AG1457" i="1" s="1"/>
  <c r="AH1458" i="1"/>
  <c r="AG1458" i="1" s="1"/>
  <c r="AH1459" i="1"/>
  <c r="AG1459" i="1" s="1"/>
  <c r="AH1460" i="1"/>
  <c r="AG1460" i="1" s="1"/>
  <c r="AH1461" i="1"/>
  <c r="AG1461" i="1" s="1"/>
  <c r="AH1462" i="1"/>
  <c r="AG1462" i="1" s="1"/>
  <c r="AH1463" i="1"/>
  <c r="AG1463" i="1" s="1"/>
  <c r="AH1464" i="1"/>
  <c r="AG1464" i="1" s="1"/>
  <c r="AH1465" i="1"/>
  <c r="AG1465" i="1" s="1"/>
  <c r="AH1466" i="1"/>
  <c r="AG1466" i="1" s="1"/>
  <c r="AH1467" i="1"/>
  <c r="AG1467" i="1" s="1"/>
  <c r="AH1468" i="1"/>
  <c r="AG1468" i="1" s="1"/>
  <c r="AH1469" i="1"/>
  <c r="AG1469" i="1" s="1"/>
  <c r="AH1470" i="1"/>
  <c r="AG1470" i="1" s="1"/>
  <c r="AH1471" i="1"/>
  <c r="AG1471" i="1" s="1"/>
  <c r="AH1472" i="1"/>
  <c r="AG1472" i="1" s="1"/>
  <c r="AH1473" i="1"/>
  <c r="AG1473" i="1" s="1"/>
  <c r="AH1474" i="1"/>
  <c r="AG1474" i="1" s="1"/>
  <c r="AH1475" i="1"/>
  <c r="AG1475" i="1" s="1"/>
  <c r="AH1476" i="1"/>
  <c r="AG1476" i="1" s="1"/>
  <c r="AH1477" i="1"/>
  <c r="AG1477" i="1" s="1"/>
  <c r="AH1478" i="1"/>
  <c r="AG1478" i="1" s="1"/>
  <c r="AH1479" i="1"/>
  <c r="AG1479" i="1" s="1"/>
  <c r="AH1480" i="1"/>
  <c r="AG1480" i="1" s="1"/>
  <c r="AH1481" i="1"/>
  <c r="AG1481" i="1" s="1"/>
  <c r="AH1482" i="1"/>
  <c r="AG1482" i="1" s="1"/>
  <c r="AH1483" i="1"/>
  <c r="AG1483" i="1" s="1"/>
  <c r="AH1484" i="1"/>
  <c r="AG1484" i="1" s="1"/>
  <c r="AH1485" i="1"/>
  <c r="AG1485" i="1" s="1"/>
  <c r="AH1486" i="1"/>
  <c r="AG1486" i="1" s="1"/>
  <c r="AH1487" i="1"/>
  <c r="AG1487" i="1" s="1"/>
  <c r="AH1488" i="1"/>
  <c r="AG1488" i="1" s="1"/>
  <c r="AH1489" i="1"/>
  <c r="AG1489" i="1" s="1"/>
  <c r="AH1490" i="1"/>
  <c r="AG1490" i="1" s="1"/>
  <c r="AH1491" i="1"/>
  <c r="AG1491" i="1" s="1"/>
  <c r="AH1492" i="1"/>
  <c r="AG1492" i="1" s="1"/>
  <c r="AH1493" i="1"/>
  <c r="AG1493" i="1" s="1"/>
  <c r="AH1494" i="1"/>
  <c r="AG1494" i="1" s="1"/>
  <c r="AH1495" i="1"/>
  <c r="AG1495" i="1" s="1"/>
  <c r="AH1496" i="1"/>
  <c r="AG1496" i="1" s="1"/>
  <c r="AH1497" i="1"/>
  <c r="AG1497" i="1" s="1"/>
  <c r="AH1498" i="1"/>
  <c r="AG1498" i="1" s="1"/>
  <c r="AH1499" i="1"/>
  <c r="AG1499" i="1" s="1"/>
  <c r="AH1500" i="1"/>
  <c r="AG1500" i="1" s="1"/>
  <c r="AG1332" i="1"/>
  <c r="AZ7" i="1"/>
  <c r="AY7" i="1" s="1"/>
  <c r="AX7" i="1"/>
  <c r="AW7" i="1" s="1"/>
  <c r="AT7" i="1"/>
  <c r="AS7" i="1" s="1"/>
  <c r="AR7" i="1"/>
  <c r="AQ7" i="1" s="1"/>
  <c r="AN7" i="1"/>
  <c r="AM7" i="1" s="1"/>
  <c r="AH7" i="1"/>
  <c r="AG7" i="1" s="1"/>
  <c r="AU30" i="1" l="1"/>
  <c r="BA1333" i="1"/>
  <c r="AU1040" i="1"/>
  <c r="AU1240" i="1"/>
  <c r="AU481" i="1"/>
  <c r="AU26" i="1"/>
  <c r="BA695" i="1"/>
  <c r="BA140" i="1"/>
  <c r="BA484" i="1"/>
  <c r="BA740" i="1"/>
  <c r="BA836" i="1"/>
  <c r="BA233" i="1"/>
  <c r="BA262" i="1"/>
  <c r="BA450" i="1"/>
  <c r="BA506" i="1"/>
  <c r="BA650" i="1"/>
  <c r="BA674" i="1"/>
  <c r="BA730" i="1"/>
  <c r="BA1354" i="1"/>
  <c r="AU920" i="1"/>
  <c r="AU306" i="1"/>
  <c r="AU168" i="1"/>
  <c r="BA807" i="1"/>
  <c r="BA859" i="1"/>
  <c r="BA863" i="1"/>
  <c r="BA875" i="1"/>
  <c r="BA1087" i="1"/>
  <c r="AU300" i="1"/>
  <c r="AU1458" i="1"/>
  <c r="BA156" i="1"/>
  <c r="AU15" i="1"/>
  <c r="AU1183" i="1"/>
  <c r="AU1211" i="1"/>
  <c r="BA77" i="1"/>
  <c r="BA161" i="1"/>
  <c r="BA181" i="1"/>
  <c r="BA457" i="1"/>
  <c r="BA529" i="1"/>
  <c r="BA533" i="1"/>
  <c r="BA1399" i="1"/>
  <c r="BA1427" i="1"/>
  <c r="BA1447" i="1"/>
  <c r="BA1491" i="1"/>
  <c r="BA789" i="1"/>
  <c r="BA813" i="1"/>
  <c r="BA817" i="1"/>
  <c r="AU556" i="1"/>
  <c r="AU572" i="1"/>
  <c r="AU588" i="1"/>
  <c r="BA255" i="1"/>
  <c r="BA327" i="1"/>
  <c r="BA840" i="1"/>
  <c r="AU1020" i="1"/>
  <c r="AM1503" i="1"/>
  <c r="AU70" i="1"/>
  <c r="AU90" i="1"/>
  <c r="AU1197" i="1"/>
  <c r="AU1289" i="1"/>
  <c r="BA1175" i="1"/>
  <c r="BA1152" i="1"/>
  <c r="AU906" i="1"/>
  <c r="AU914" i="1"/>
  <c r="BA104" i="1"/>
  <c r="BA798" i="1"/>
  <c r="BA846" i="1"/>
  <c r="BA1002" i="1"/>
  <c r="BA1094" i="1"/>
  <c r="AG1503" i="1"/>
  <c r="AQ1503" i="1"/>
  <c r="AY1503" i="1"/>
  <c r="AU47" i="1"/>
  <c r="AU178" i="1"/>
  <c r="AU194" i="1"/>
  <c r="AU896" i="1"/>
  <c r="AU926" i="1"/>
  <c r="AU965" i="1"/>
  <c r="AU973" i="1"/>
  <c r="AU1350" i="1"/>
  <c r="AU1414" i="1"/>
  <c r="BA15" i="1"/>
  <c r="BA739" i="1"/>
  <c r="AU671" i="1"/>
  <c r="BA305" i="1"/>
  <c r="BA393" i="1"/>
  <c r="BA560" i="1"/>
  <c r="BA604" i="1"/>
  <c r="BA652" i="1"/>
  <c r="BA664" i="1"/>
  <c r="BA885" i="1"/>
  <c r="BA981" i="1"/>
  <c r="BA1315" i="1"/>
  <c r="BA1331" i="1"/>
  <c r="BI1503" i="1"/>
  <c r="G22" i="3" s="1"/>
  <c r="AU687" i="1"/>
  <c r="AU1138" i="1"/>
  <c r="BA839" i="1"/>
  <c r="BA882" i="1"/>
  <c r="BA1343" i="1"/>
  <c r="AS1503" i="1"/>
  <c r="AU516" i="1"/>
  <c r="AU547" i="1"/>
  <c r="AU882" i="1"/>
  <c r="AU929" i="1"/>
  <c r="AU964" i="1"/>
  <c r="BA10" i="1"/>
  <c r="BG10" i="1" s="1"/>
  <c r="BL1503" i="1"/>
  <c r="G30" i="3" s="1"/>
  <c r="AW1503" i="1"/>
  <c r="AU899" i="1"/>
  <c r="AU877" i="1"/>
  <c r="AU900" i="1"/>
  <c r="AU981" i="1"/>
  <c r="BA690" i="1"/>
  <c r="BA753" i="1"/>
  <c r="AU270" i="1"/>
  <c r="AU103" i="1"/>
  <c r="AU840" i="1"/>
  <c r="AU1096" i="1"/>
  <c r="AU1116" i="1"/>
  <c r="AU1452" i="1"/>
  <c r="AU1491" i="1"/>
  <c r="BA40" i="1"/>
  <c r="BA223" i="1"/>
  <c r="BA500" i="1"/>
  <c r="BA540" i="1"/>
  <c r="BA679" i="1"/>
  <c r="BA766" i="1"/>
  <c r="BA983" i="1"/>
  <c r="BA1113" i="1"/>
  <c r="BA1341" i="1"/>
  <c r="AU143" i="1"/>
  <c r="AU151" i="1"/>
  <c r="AU338" i="1"/>
  <c r="AU478" i="1"/>
  <c r="AU620" i="1"/>
  <c r="AU944" i="1"/>
  <c r="AU1206" i="1"/>
  <c r="AU1225" i="1"/>
  <c r="AU1346" i="1"/>
  <c r="AU1393" i="1"/>
  <c r="BA57" i="1"/>
  <c r="BA124" i="1"/>
  <c r="BA128" i="1"/>
  <c r="BA247" i="1"/>
  <c r="BA621" i="1"/>
  <c r="BA1200" i="1"/>
  <c r="BA1208" i="1"/>
  <c r="BA1358" i="1"/>
  <c r="AU1161" i="1"/>
  <c r="AU1257" i="1"/>
  <c r="AU1273" i="1"/>
  <c r="AU1366" i="1"/>
  <c r="BA171" i="1"/>
  <c r="BA542" i="1"/>
  <c r="BA558" i="1"/>
  <c r="BA602" i="1"/>
  <c r="BA653" i="1"/>
  <c r="BA725" i="1"/>
  <c r="BA733" i="1"/>
  <c r="BA1036" i="1"/>
  <c r="BA1080" i="1"/>
  <c r="BA1111" i="1"/>
  <c r="BA1253" i="1"/>
  <c r="AU8" i="1"/>
  <c r="AU371" i="1"/>
  <c r="AU399" i="1"/>
  <c r="AU414" i="1"/>
  <c r="AU815" i="1"/>
  <c r="AU873" i="1"/>
  <c r="AU1055" i="1"/>
  <c r="AU1165" i="1"/>
  <c r="AU1169" i="1"/>
  <c r="AU1325" i="1"/>
  <c r="BA408" i="1"/>
  <c r="BA603" i="1"/>
  <c r="BA749" i="1"/>
  <c r="BA1049" i="1"/>
  <c r="BA1088" i="1"/>
  <c r="BA1367" i="1"/>
  <c r="BA1383" i="1"/>
  <c r="BA1450" i="1"/>
  <c r="AU94" i="1"/>
  <c r="AU1344" i="1"/>
  <c r="AU1478" i="1"/>
  <c r="AU628" i="1"/>
  <c r="AU833" i="1"/>
  <c r="AU1488" i="1"/>
  <c r="BA700" i="1"/>
  <c r="AU24" i="1"/>
  <c r="AU35" i="1"/>
  <c r="AU64" i="1"/>
  <c r="AU106" i="1"/>
  <c r="AU390" i="1"/>
  <c r="AU425" i="1"/>
  <c r="AU429" i="1"/>
  <c r="AU586" i="1"/>
  <c r="AU589" i="1"/>
  <c r="AU637" i="1"/>
  <c r="AU754" i="1"/>
  <c r="AU761" i="1"/>
  <c r="AU807" i="1"/>
  <c r="AU957" i="1"/>
  <c r="AU975" i="1"/>
  <c r="AU1025" i="1"/>
  <c r="AU1109" i="1"/>
  <c r="AU1223" i="1"/>
  <c r="AU1261" i="1"/>
  <c r="AU1368" i="1"/>
  <c r="AU1402" i="1"/>
  <c r="BA55" i="1"/>
  <c r="BA119" i="1"/>
  <c r="BA159" i="1"/>
  <c r="BA590" i="1"/>
  <c r="BA594" i="1"/>
  <c r="BA792" i="1"/>
  <c r="BA796" i="1"/>
  <c r="BA800" i="1"/>
  <c r="BA853" i="1"/>
  <c r="BA1037" i="1"/>
  <c r="BA1128" i="1"/>
  <c r="BA1251" i="1"/>
  <c r="BA1320" i="1"/>
  <c r="AU99" i="1"/>
  <c r="AU126" i="1"/>
  <c r="AU325" i="1"/>
  <c r="AU486" i="1"/>
  <c r="AU540" i="1"/>
  <c r="AU596" i="1"/>
  <c r="AU714" i="1"/>
  <c r="AU902" i="1"/>
  <c r="AU924" i="1"/>
  <c r="AU958" i="1"/>
  <c r="AU972" i="1"/>
  <c r="AU995" i="1"/>
  <c r="AU1003" i="1"/>
  <c r="AU1007" i="1"/>
  <c r="AU1376" i="1"/>
  <c r="AU1429" i="1"/>
  <c r="AU1456" i="1"/>
  <c r="AU1486" i="1"/>
  <c r="BA33" i="1"/>
  <c r="BA37" i="1"/>
  <c r="BA89" i="1"/>
  <c r="BA97" i="1"/>
  <c r="BA1441" i="1"/>
  <c r="AU708" i="1"/>
  <c r="AU951" i="1"/>
  <c r="BA30" i="1"/>
  <c r="BA671" i="1"/>
  <c r="BA713" i="1"/>
  <c r="BA1160" i="1"/>
  <c r="BA1192" i="1"/>
  <c r="BA1329" i="1"/>
  <c r="BA1336" i="1"/>
  <c r="BA1386" i="1"/>
  <c r="AU43" i="1"/>
  <c r="AU93" i="1"/>
  <c r="AU111" i="1"/>
  <c r="AU123" i="1"/>
  <c r="AU135" i="1"/>
  <c r="AU243" i="1"/>
  <c r="AU269" i="1"/>
  <c r="AU593" i="1"/>
  <c r="AU663" i="1"/>
  <c r="AU726" i="1"/>
  <c r="AU748" i="1"/>
  <c r="AU988" i="1"/>
  <c r="AU992" i="1"/>
  <c r="AU1042" i="1"/>
  <c r="AU1064" i="1"/>
  <c r="AU1072" i="1"/>
  <c r="AU1076" i="1"/>
  <c r="AU1144" i="1"/>
  <c r="AU1159" i="1"/>
  <c r="AU1166" i="1"/>
  <c r="AU1464" i="1"/>
  <c r="BA329" i="1"/>
  <c r="BA385" i="1"/>
  <c r="BA389" i="1"/>
  <c r="BA649" i="1"/>
  <c r="BA661" i="1"/>
  <c r="BA756" i="1"/>
  <c r="BA809" i="1"/>
  <c r="BA898" i="1"/>
  <c r="BA1050" i="1"/>
  <c r="AU1484" i="1"/>
  <c r="BA76" i="1"/>
  <c r="BA1158" i="1"/>
  <c r="BA1283" i="1"/>
  <c r="AU11" i="1"/>
  <c r="AU101" i="1"/>
  <c r="AU128" i="1"/>
  <c r="AU214" i="1"/>
  <c r="AU319" i="1"/>
  <c r="AU538" i="1"/>
  <c r="AU922" i="1"/>
  <c r="AU1009" i="1"/>
  <c r="AU1058" i="1"/>
  <c r="AU1189" i="1"/>
  <c r="AU1229" i="1"/>
  <c r="AU1256" i="1"/>
  <c r="AU1298" i="1"/>
  <c r="AU1302" i="1"/>
  <c r="AU1405" i="1"/>
  <c r="AU1420" i="1"/>
  <c r="AU1427" i="1"/>
  <c r="BA87" i="1"/>
  <c r="BA144" i="1"/>
  <c r="BA165" i="1"/>
  <c r="BA202" i="1"/>
  <c r="BA417" i="1"/>
  <c r="BA421" i="1"/>
  <c r="BA425" i="1"/>
  <c r="BA429" i="1"/>
  <c r="BA620" i="1"/>
  <c r="BA635" i="1"/>
  <c r="BA669" i="1"/>
  <c r="BA703" i="1"/>
  <c r="BA707" i="1"/>
  <c r="BA769" i="1"/>
  <c r="BA915" i="1"/>
  <c r="BA923" i="1"/>
  <c r="BA993" i="1"/>
  <c r="BA1017" i="1"/>
  <c r="BA1097" i="1"/>
  <c r="BA1105" i="1"/>
  <c r="BA1225" i="1"/>
  <c r="AU56" i="1"/>
  <c r="AU164" i="1"/>
  <c r="AU203" i="1"/>
  <c r="AU346" i="1"/>
  <c r="AU357" i="1"/>
  <c r="AU361" i="1"/>
  <c r="AU500" i="1"/>
  <c r="AU618" i="1"/>
  <c r="AU621" i="1"/>
  <c r="AU636" i="1"/>
  <c r="AU650" i="1"/>
  <c r="AU757" i="1"/>
  <c r="AU813" i="1"/>
  <c r="AU858" i="1"/>
  <c r="AU1215" i="1"/>
  <c r="AU1222" i="1"/>
  <c r="AU1245" i="1"/>
  <c r="AU1275" i="1"/>
  <c r="AU1382" i="1"/>
  <c r="AU1462" i="1"/>
  <c r="BA20" i="1"/>
  <c r="BA28" i="1"/>
  <c r="BA111" i="1"/>
  <c r="BA141" i="1"/>
  <c r="BA195" i="1"/>
  <c r="BA259" i="1"/>
  <c r="BA597" i="1"/>
  <c r="BA788" i="1"/>
  <c r="BA1044" i="1"/>
  <c r="BA1198" i="1"/>
  <c r="BA1403" i="1"/>
  <c r="BA1414" i="1"/>
  <c r="AU39" i="1"/>
  <c r="AU974" i="1"/>
  <c r="AU10" i="1"/>
  <c r="AU29" i="1"/>
  <c r="AU36" i="1"/>
  <c r="AU148" i="1"/>
  <c r="AU282" i="1"/>
  <c r="AU477" i="1"/>
  <c r="AU496" i="1"/>
  <c r="AU1137" i="1"/>
  <c r="AU1296" i="1"/>
  <c r="AU669" i="1"/>
  <c r="AU750" i="1"/>
  <c r="AU917" i="1"/>
  <c r="AU986" i="1"/>
  <c r="AU1099" i="1"/>
  <c r="AU1243" i="1"/>
  <c r="AU1285" i="1"/>
  <c r="AU911" i="1"/>
  <c r="AU464" i="1"/>
  <c r="AU38" i="1"/>
  <c r="AU79" i="1"/>
  <c r="AU188" i="1"/>
  <c r="AU342" i="1"/>
  <c r="AU525" i="1"/>
  <c r="AU532" i="1"/>
  <c r="AU611" i="1"/>
  <c r="AU722" i="1"/>
  <c r="AU830" i="1"/>
  <c r="AU59" i="1"/>
  <c r="AU69" i="1"/>
  <c r="AU80" i="1"/>
  <c r="AU116" i="1"/>
  <c r="AU144" i="1"/>
  <c r="AU219" i="1"/>
  <c r="AU268" i="1"/>
  <c r="AU358" i="1"/>
  <c r="AU422" i="1"/>
  <c r="AU476" i="1"/>
  <c r="AU497" i="1"/>
  <c r="AU614" i="1"/>
  <c r="AU673" i="1"/>
  <c r="AU717" i="1"/>
  <c r="AU747" i="1"/>
  <c r="AU892" i="1"/>
  <c r="AU1179" i="1"/>
  <c r="AU1193" i="1"/>
  <c r="AU1482" i="1"/>
  <c r="AU27" i="1"/>
  <c r="AU62" i="1"/>
  <c r="AU102" i="1"/>
  <c r="AU120" i="1"/>
  <c r="AU199" i="1"/>
  <c r="AU351" i="1"/>
  <c r="AU354" i="1"/>
  <c r="AU374" i="1"/>
  <c r="AU389" i="1"/>
  <c r="AU441" i="1"/>
  <c r="AU448" i="1"/>
  <c r="AU494" i="1"/>
  <c r="AU508" i="1"/>
  <c r="AU597" i="1"/>
  <c r="AU604" i="1"/>
  <c r="AU651" i="1"/>
  <c r="AU667" i="1"/>
  <c r="AU710" i="1"/>
  <c r="AU791" i="1"/>
  <c r="AU795" i="1"/>
  <c r="AU804" i="1"/>
  <c r="AU808" i="1"/>
  <c r="AU843" i="1"/>
  <c r="AU971" i="1"/>
  <c r="AU1015" i="1"/>
  <c r="AU1048" i="1"/>
  <c r="AU1091" i="1"/>
  <c r="AU1148" i="1"/>
  <c r="AU1176" i="1"/>
  <c r="AU1253" i="1"/>
  <c r="AU1263" i="1"/>
  <c r="AU1270" i="1"/>
  <c r="AU1299" i="1"/>
  <c r="AU1303" i="1"/>
  <c r="AU1314" i="1"/>
  <c r="AU1358" i="1"/>
  <c r="BA82" i="1"/>
  <c r="BA143" i="1"/>
  <c r="AU42" i="1"/>
  <c r="AU75" i="1"/>
  <c r="AU142" i="1"/>
  <c r="AU283" i="1"/>
  <c r="AU550" i="1"/>
  <c r="AU695" i="1"/>
  <c r="AU721" i="1"/>
  <c r="AU751" i="1"/>
  <c r="AU823" i="1"/>
  <c r="AU863" i="1"/>
  <c r="AU879" i="1"/>
  <c r="AU898" i="1"/>
  <c r="AU931" i="1"/>
  <c r="AU1053" i="1"/>
  <c r="AU1056" i="1"/>
  <c r="AU1066" i="1"/>
  <c r="AU1078" i="1"/>
  <c r="AU1081" i="1"/>
  <c r="AU1092" i="1"/>
  <c r="AU1100" i="1"/>
  <c r="AU1118" i="1"/>
  <c r="AU1136" i="1"/>
  <c r="AU1157" i="1"/>
  <c r="AU1191" i="1"/>
  <c r="AU1208" i="1"/>
  <c r="AU1230" i="1"/>
  <c r="AU1233" i="1"/>
  <c r="AU1237" i="1"/>
  <c r="AU1251" i="1"/>
  <c r="AU100" i="1"/>
  <c r="AU129" i="1"/>
  <c r="AU139" i="1"/>
  <c r="AU150" i="1"/>
  <c r="AU154" i="1"/>
  <c r="AU162" i="1"/>
  <c r="AU179" i="1"/>
  <c r="AU218" i="1"/>
  <c r="AU259" i="1"/>
  <c r="AU313" i="1"/>
  <c r="AU320" i="1"/>
  <c r="AU324" i="1"/>
  <c r="AU409" i="1"/>
  <c r="AU539" i="1"/>
  <c r="AU564" i="1"/>
  <c r="AU571" i="1"/>
  <c r="AU629" i="1"/>
  <c r="AU659" i="1"/>
  <c r="AU709" i="1"/>
  <c r="AU844" i="1"/>
  <c r="AU952" i="1"/>
  <c r="AU1039" i="1"/>
  <c r="AU1043" i="1"/>
  <c r="AU1112" i="1"/>
  <c r="AU1174" i="1"/>
  <c r="AU1201" i="1"/>
  <c r="AU1255" i="1"/>
  <c r="AU1272" i="1"/>
  <c r="AU1356" i="1"/>
  <c r="AU1147" i="1"/>
  <c r="AU1150" i="1"/>
  <c r="AU1158" i="1"/>
  <c r="AU1181" i="1"/>
  <c r="AU1192" i="1"/>
  <c r="AU1221" i="1"/>
  <c r="AU1238" i="1"/>
  <c r="AU1265" i="1"/>
  <c r="AU1364" i="1"/>
  <c r="BA868" i="1"/>
  <c r="BA955" i="1"/>
  <c r="BA1075" i="1"/>
  <c r="AU1320" i="1"/>
  <c r="AU1328" i="1"/>
  <c r="AU1331" i="1"/>
  <c r="AU1394" i="1"/>
  <c r="AU1398" i="1"/>
  <c r="AU1433" i="1"/>
  <c r="AU1480" i="1"/>
  <c r="AU1497" i="1"/>
  <c r="BA14" i="1"/>
  <c r="BA50" i="1"/>
  <c r="BA65" i="1"/>
  <c r="BA69" i="1"/>
  <c r="BA79" i="1"/>
  <c r="BA126" i="1"/>
  <c r="BA194" i="1"/>
  <c r="BA264" i="1"/>
  <c r="BA282" i="1"/>
  <c r="BA401" i="1"/>
  <c r="BA404" i="1"/>
  <c r="BA438" i="1"/>
  <c r="BA524" i="1"/>
  <c r="BA588" i="1"/>
  <c r="BA626" i="1"/>
  <c r="BA879" i="1"/>
  <c r="BA887" i="1"/>
  <c r="BA931" i="1"/>
  <c r="BA1033" i="1"/>
  <c r="BA1057" i="1"/>
  <c r="BA1061" i="1"/>
  <c r="BA1067" i="1"/>
  <c r="BA1230" i="1"/>
  <c r="BA1293" i="1"/>
  <c r="BA1308" i="1"/>
  <c r="BA1382" i="1"/>
  <c r="BA1479" i="1"/>
  <c r="AU1392" i="1"/>
  <c r="AU1440" i="1"/>
  <c r="AU1469" i="1"/>
  <c r="AU1473" i="1"/>
  <c r="BA62" i="1"/>
  <c r="BA94" i="1"/>
  <c r="BA208" i="1"/>
  <c r="BA350" i="1"/>
  <c r="BA377" i="1"/>
  <c r="BA380" i="1"/>
  <c r="BA633" i="1"/>
  <c r="BA686" i="1"/>
  <c r="BA697" i="1"/>
  <c r="BA708" i="1"/>
  <c r="BA801" i="1"/>
  <c r="BA829" i="1"/>
  <c r="BA837" i="1"/>
  <c r="BA891" i="1"/>
  <c r="BA949" i="1"/>
  <c r="BA971" i="1"/>
  <c r="BA1064" i="1"/>
  <c r="BA1129" i="1"/>
  <c r="BA1182" i="1"/>
  <c r="BA1282" i="1"/>
  <c r="BA1359" i="1"/>
  <c r="BA1451" i="1"/>
  <c r="BA1463" i="1"/>
  <c r="BA358" i="1"/>
  <c r="BA517" i="1"/>
  <c r="BA541" i="1"/>
  <c r="BA548" i="1"/>
  <c r="BA612" i="1"/>
  <c r="BA637" i="1"/>
  <c r="BA694" i="1"/>
  <c r="BA716" i="1"/>
  <c r="BA720" i="1"/>
  <c r="BA727" i="1"/>
  <c r="BA751" i="1"/>
  <c r="BA767" i="1"/>
  <c r="BA838" i="1"/>
  <c r="BA939" i="1"/>
  <c r="BA1020" i="1"/>
  <c r="BA1058" i="1"/>
  <c r="BA1065" i="1"/>
  <c r="BA1190" i="1"/>
  <c r="BA1201" i="1"/>
  <c r="BA1209" i="1"/>
  <c r="AU1496" i="1"/>
  <c r="AU1498" i="1"/>
  <c r="BA852" i="1"/>
  <c r="BA914" i="1"/>
  <c r="BA1077" i="1"/>
  <c r="BA1391" i="1"/>
  <c r="AU1301" i="1"/>
  <c r="AU1408" i="1"/>
  <c r="AU1432" i="1"/>
  <c r="AU1475" i="1"/>
  <c r="BA23" i="1"/>
  <c r="BA145" i="1"/>
  <c r="BA148" i="1"/>
  <c r="BA162" i="1"/>
  <c r="BA210" i="1"/>
  <c r="BA231" i="1"/>
  <c r="BA295" i="1"/>
  <c r="BA355" i="1"/>
  <c r="BA371" i="1"/>
  <c r="BA406" i="1"/>
  <c r="BA441" i="1"/>
  <c r="BA583" i="1"/>
  <c r="BA613" i="1"/>
  <c r="BA688" i="1"/>
  <c r="BA867" i="1"/>
  <c r="BA874" i="1"/>
  <c r="BA947" i="1"/>
  <c r="BA1006" i="1"/>
  <c r="BA1217" i="1"/>
  <c r="BA1236" i="1"/>
  <c r="BA1303" i="1"/>
  <c r="BA1426" i="1"/>
  <c r="BA1467" i="1"/>
  <c r="AU1457" i="1"/>
  <c r="BA64" i="1"/>
  <c r="BA114" i="1"/>
  <c r="BA121" i="1"/>
  <c r="BA129" i="1"/>
  <c r="BA176" i="1"/>
  <c r="BA186" i="1"/>
  <c r="BA214" i="1"/>
  <c r="BA239" i="1"/>
  <c r="BA243" i="1"/>
  <c r="BA267" i="1"/>
  <c r="BA325" i="1"/>
  <c r="BA434" i="1"/>
  <c r="BA546" i="1"/>
  <c r="BA632" i="1"/>
  <c r="BA670" i="1"/>
  <c r="BA752" i="1"/>
  <c r="BA782" i="1"/>
  <c r="BA824" i="1"/>
  <c r="BA860" i="1"/>
  <c r="BA864" i="1"/>
  <c r="BA886" i="1"/>
  <c r="BA1032" i="1"/>
  <c r="BA1042" i="1"/>
  <c r="BA1085" i="1"/>
  <c r="BA1114" i="1"/>
  <c r="BA1125" i="1"/>
  <c r="BA1155" i="1"/>
  <c r="BA1207" i="1"/>
  <c r="BA1269" i="1"/>
  <c r="BA1350" i="1"/>
  <c r="BA1377" i="1"/>
  <c r="AU228" i="1"/>
  <c r="AU13" i="1"/>
  <c r="AU16" i="1"/>
  <c r="AU41" i="1"/>
  <c r="AU50" i="1"/>
  <c r="AU105" i="1"/>
  <c r="AU131" i="1"/>
  <c r="AU160" i="1"/>
  <c r="AU183" i="1"/>
  <c r="AU192" i="1"/>
  <c r="AU208" i="1"/>
  <c r="AU279" i="1"/>
  <c r="AU335" i="1"/>
  <c r="AU350" i="1"/>
  <c r="AU421" i="1"/>
  <c r="AU463" i="1"/>
  <c r="AU492" i="1"/>
  <c r="AU528" i="1"/>
  <c r="AU548" i="1"/>
  <c r="AU552" i="1"/>
  <c r="AU694" i="1"/>
  <c r="AU811" i="1"/>
  <c r="AU991" i="1"/>
  <c r="AU1024" i="1"/>
  <c r="AU1121" i="1"/>
  <c r="AU1472" i="1"/>
  <c r="AU125" i="1"/>
  <c r="AU248" i="1"/>
  <c r="AU264" i="1"/>
  <c r="AU330" i="1"/>
  <c r="AU386" i="1"/>
  <c r="AU440" i="1"/>
  <c r="AU458" i="1"/>
  <c r="AU522" i="1"/>
  <c r="AU535" i="1"/>
  <c r="AU684" i="1"/>
  <c r="AU688" i="1"/>
  <c r="AU716" i="1"/>
  <c r="AU855" i="1"/>
  <c r="AU71" i="1"/>
  <c r="AU171" i="1"/>
  <c r="AU202" i="1"/>
  <c r="AU224" i="1"/>
  <c r="AU258" i="1"/>
  <c r="AU274" i="1"/>
  <c r="AU292" i="1"/>
  <c r="AU299" i="1"/>
  <c r="AU302" i="1"/>
  <c r="AU312" i="1"/>
  <c r="AU339" i="1"/>
  <c r="AU360" i="1"/>
  <c r="AU377" i="1"/>
  <c r="AU392" i="1"/>
  <c r="AU408" i="1"/>
  <c r="AU418" i="1"/>
  <c r="AU467" i="1"/>
  <c r="AU493" i="1"/>
  <c r="AU542" i="1"/>
  <c r="AU549" i="1"/>
  <c r="AU592" i="1"/>
  <c r="AU624" i="1"/>
  <c r="AU640" i="1"/>
  <c r="AU664" i="1"/>
  <c r="AU679" i="1"/>
  <c r="AU720" i="1"/>
  <c r="AU730" i="1"/>
  <c r="AU740" i="1"/>
  <c r="AU752" i="1"/>
  <c r="AU755" i="1"/>
  <c r="AU792" i="1"/>
  <c r="AU796" i="1"/>
  <c r="AU802" i="1"/>
  <c r="AU839" i="1"/>
  <c r="AU852" i="1"/>
  <c r="AU861" i="1"/>
  <c r="AU950" i="1"/>
  <c r="AU1214" i="1"/>
  <c r="AU1247" i="1"/>
  <c r="AU174" i="1"/>
  <c r="AU400" i="1"/>
  <c r="AU471" i="1"/>
  <c r="AU52" i="1"/>
  <c r="AU206" i="1"/>
  <c r="AU212" i="1"/>
  <c r="AU278" i="1"/>
  <c r="AU286" i="1"/>
  <c r="AU334" i="1"/>
  <c r="AU384" i="1"/>
  <c r="AU432" i="1"/>
  <c r="AU462" i="1"/>
  <c r="AU503" i="1"/>
  <c r="AU529" i="1"/>
  <c r="AU599" i="1"/>
  <c r="AU686" i="1"/>
  <c r="AU28" i="1"/>
  <c r="AU37" i="1"/>
  <c r="AU88" i="1"/>
  <c r="AU107" i="1"/>
  <c r="AU210" i="1"/>
  <c r="AU234" i="1"/>
  <c r="AU284" i="1"/>
  <c r="AU294" i="1"/>
  <c r="AU304" i="1"/>
  <c r="AU322" i="1"/>
  <c r="AU352" i="1"/>
  <c r="AU362" i="1"/>
  <c r="AU365" i="1"/>
  <c r="AU435" i="1"/>
  <c r="AU447" i="1"/>
  <c r="AU450" i="1"/>
  <c r="AU453" i="1"/>
  <c r="AU468" i="1"/>
  <c r="AU484" i="1"/>
  <c r="AU510" i="1"/>
  <c r="AU527" i="1"/>
  <c r="AU533" i="1"/>
  <c r="AU569" i="1"/>
  <c r="AU606" i="1"/>
  <c r="AU616" i="1"/>
  <c r="AU647" i="1"/>
  <c r="AU738" i="1"/>
  <c r="AU793" i="1"/>
  <c r="AU1004" i="1"/>
  <c r="AU140" i="1"/>
  <c r="AU146" i="1"/>
  <c r="AU166" i="1"/>
  <c r="AU176" i="1"/>
  <c r="AU244" i="1"/>
  <c r="AU250" i="1"/>
  <c r="AU253" i="1"/>
  <c r="AU291" i="1"/>
  <c r="AU301" i="1"/>
  <c r="AU307" i="1"/>
  <c r="AU328" i="1"/>
  <c r="AU456" i="1"/>
  <c r="AU524" i="1"/>
  <c r="AU554" i="1"/>
  <c r="AU567" i="1"/>
  <c r="AU580" i="1"/>
  <c r="AU632" i="1"/>
  <c r="AU644" i="1"/>
  <c r="AU668" i="1"/>
  <c r="AU674" i="1"/>
  <c r="AU700" i="1"/>
  <c r="AU718" i="1"/>
  <c r="AU766" i="1"/>
  <c r="AU770" i="1"/>
  <c r="AU783" i="1"/>
  <c r="AU860" i="1"/>
  <c r="AU881" i="1"/>
  <c r="AU884" i="1"/>
  <c r="AU890" i="1"/>
  <c r="AU941" i="1"/>
  <c r="AU1059" i="1"/>
  <c r="AU1095" i="1"/>
  <c r="AU1120" i="1"/>
  <c r="AU1123" i="1"/>
  <c r="AU1155" i="1"/>
  <c r="AU1199" i="1"/>
  <c r="AU1390" i="1"/>
  <c r="AU114" i="1"/>
  <c r="AU156" i="1"/>
  <c r="AU163" i="1"/>
  <c r="AU173" i="1"/>
  <c r="AU189" i="1"/>
  <c r="AU222" i="1"/>
  <c r="AU263" i="1"/>
  <c r="AU272" i="1"/>
  <c r="AU326" i="1"/>
  <c r="AU376" i="1"/>
  <c r="AU379" i="1"/>
  <c r="AU410" i="1"/>
  <c r="AU417" i="1"/>
  <c r="AU430" i="1"/>
  <c r="AU507" i="1"/>
  <c r="AU557" i="1"/>
  <c r="AU574" i="1"/>
  <c r="AU591" i="1"/>
  <c r="AU603" i="1"/>
  <c r="AU613" i="1"/>
  <c r="AU642" i="1"/>
  <c r="AU645" i="1"/>
  <c r="AU760" i="1"/>
  <c r="AU848" i="1"/>
  <c r="AU938" i="1"/>
  <c r="AU942" i="1"/>
  <c r="AU1117" i="1"/>
  <c r="AU704" i="1"/>
  <c r="AU707" i="1"/>
  <c r="AU724" i="1"/>
  <c r="AU746" i="1"/>
  <c r="AU776" i="1"/>
  <c r="AU799" i="1"/>
  <c r="AU845" i="1"/>
  <c r="AU851" i="1"/>
  <c r="AU947" i="1"/>
  <c r="AU960" i="1"/>
  <c r="AU979" i="1"/>
  <c r="AU982" i="1"/>
  <c r="AU985" i="1"/>
  <c r="AU997" i="1"/>
  <c r="AU1011" i="1"/>
  <c r="AU1071" i="1"/>
  <c r="AU1098" i="1"/>
  <c r="AU1153" i="1"/>
  <c r="AU1171" i="1"/>
  <c r="AU1196" i="1"/>
  <c r="AU1235" i="1"/>
  <c r="AU1260" i="1"/>
  <c r="AU1291" i="1"/>
  <c r="AU1380" i="1"/>
  <c r="AU1387" i="1"/>
  <c r="AU1411" i="1"/>
  <c r="AU1444" i="1"/>
  <c r="AU1451" i="1"/>
  <c r="BA47" i="1"/>
  <c r="BA92" i="1"/>
  <c r="BA146" i="1"/>
  <c r="BA167" i="1"/>
  <c r="BA183" i="1"/>
  <c r="BA203" i="1"/>
  <c r="BA266" i="1"/>
  <c r="BA356" i="1"/>
  <c r="BA359" i="1"/>
  <c r="AU954" i="1"/>
  <c r="AU976" i="1"/>
  <c r="AU998" i="1"/>
  <c r="AU1008" i="1"/>
  <c r="AU1051" i="1"/>
  <c r="AU1057" i="1"/>
  <c r="AU1090" i="1"/>
  <c r="AU1135" i="1"/>
  <c r="AU1160" i="1"/>
  <c r="AU1175" i="1"/>
  <c r="AU1190" i="1"/>
  <c r="AU1205" i="1"/>
  <c r="AU1217" i="1"/>
  <c r="AU1224" i="1"/>
  <c r="AU1239" i="1"/>
  <c r="AU1254" i="1"/>
  <c r="AU1269" i="1"/>
  <c r="AU1308" i="1"/>
  <c r="AU1367" i="1"/>
  <c r="AU1374" i="1"/>
  <c r="AU1493" i="1"/>
  <c r="BA13" i="1"/>
  <c r="BG13" i="1" s="1"/>
  <c r="BA54" i="1"/>
  <c r="BA58" i="1"/>
  <c r="BA72" i="1"/>
  <c r="BA96" i="1"/>
  <c r="BA109" i="1"/>
  <c r="BA157" i="1"/>
  <c r="BA160" i="1"/>
  <c r="BA187" i="1"/>
  <c r="BA221" i="1"/>
  <c r="BA235" i="1"/>
  <c r="BA253" i="1"/>
  <c r="AU1348" i="1"/>
  <c r="AU735" i="1"/>
  <c r="AU741" i="1"/>
  <c r="AU756" i="1"/>
  <c r="AU764" i="1"/>
  <c r="AU834" i="1"/>
  <c r="AU867" i="1"/>
  <c r="AU870" i="1"/>
  <c r="AU912" i="1"/>
  <c r="AU930" i="1"/>
  <c r="AU936" i="1"/>
  <c r="AU939" i="1"/>
  <c r="AU968" i="1"/>
  <c r="AU1035" i="1"/>
  <c r="AU1049" i="1"/>
  <c r="AU1067" i="1"/>
  <c r="AU1106" i="1"/>
  <c r="AU1133" i="1"/>
  <c r="AU1164" i="1"/>
  <c r="AU1203" i="1"/>
  <c r="AU1228" i="1"/>
  <c r="AU1267" i="1"/>
  <c r="AU1280" i="1"/>
  <c r="AU1332" i="1"/>
  <c r="AU1342" i="1"/>
  <c r="AU1345" i="1"/>
  <c r="AU1406" i="1"/>
  <c r="AU1409" i="1"/>
  <c r="AU1416" i="1"/>
  <c r="AU1436" i="1"/>
  <c r="BA18" i="1"/>
  <c r="BA25" i="1"/>
  <c r="BA32" i="1"/>
  <c r="BA45" i="1"/>
  <c r="BA86" i="1"/>
  <c r="BA90" i="1"/>
  <c r="BA155" i="1"/>
  <c r="BA302" i="1"/>
  <c r="BA309" i="1"/>
  <c r="BA340" i="1"/>
  <c r="BA402" i="1"/>
  <c r="BA482" i="1"/>
  <c r="AU864" i="1"/>
  <c r="AU888" i="1"/>
  <c r="AU891" i="1"/>
  <c r="AU916" i="1"/>
  <c r="AU927" i="1"/>
  <c r="AU959" i="1"/>
  <c r="AU990" i="1"/>
  <c r="AU1026" i="1"/>
  <c r="AU1032" i="1"/>
  <c r="AU1115" i="1"/>
  <c r="AU1167" i="1"/>
  <c r="AU1213" i="1"/>
  <c r="AU1231" i="1"/>
  <c r="AU1249" i="1"/>
  <c r="AU1310" i="1"/>
  <c r="BA136" i="1"/>
  <c r="BA189" i="1"/>
  <c r="BA230" i="1"/>
  <c r="BA448" i="1"/>
  <c r="AU697" i="1"/>
  <c r="AU703" i="1"/>
  <c r="AU715" i="1"/>
  <c r="AU742" i="1"/>
  <c r="AU745" i="1"/>
  <c r="AU772" i="1"/>
  <c r="AU785" i="1"/>
  <c r="AU853" i="1"/>
  <c r="AU856" i="1"/>
  <c r="AU907" i="1"/>
  <c r="AU910" i="1"/>
  <c r="AU943" i="1"/>
  <c r="AU946" i="1"/>
  <c r="AU949" i="1"/>
  <c r="AU962" i="1"/>
  <c r="AU978" i="1"/>
  <c r="AU984" i="1"/>
  <c r="AU1023" i="1"/>
  <c r="AU1050" i="1"/>
  <c r="AU1107" i="1"/>
  <c r="AU1244" i="1"/>
  <c r="AU1277" i="1"/>
  <c r="AU1281" i="1"/>
  <c r="AU1330" i="1"/>
  <c r="AU1340" i="1"/>
  <c r="AU1396" i="1"/>
  <c r="AU1399" i="1"/>
  <c r="AU1460" i="1"/>
  <c r="AU1463" i="1"/>
  <c r="BA22" i="1"/>
  <c r="BA118" i="1"/>
  <c r="BA149" i="1"/>
  <c r="BA199" i="1"/>
  <c r="BA321" i="1"/>
  <c r="BA433" i="1"/>
  <c r="BA643" i="1"/>
  <c r="AU1316" i="1"/>
  <c r="AU1360" i="1"/>
  <c r="BA78" i="1"/>
  <c r="BA101" i="1"/>
  <c r="BA133" i="1"/>
  <c r="BA151" i="1"/>
  <c r="BA166" i="1"/>
  <c r="BA209" i="1"/>
  <c r="BA225" i="1"/>
  <c r="BA241" i="1"/>
  <c r="BA251" i="1"/>
  <c r="BA257" i="1"/>
  <c r="BA306" i="1"/>
  <c r="BA318" i="1"/>
  <c r="BA322" i="1"/>
  <c r="BA347" i="1"/>
  <c r="BA366" i="1"/>
  <c r="BA420" i="1"/>
  <c r="BA476" i="1"/>
  <c r="BA480" i="1"/>
  <c r="BA486" i="1"/>
  <c r="BA494" i="1"/>
  <c r="BA581" i="1"/>
  <c r="BA600" i="1"/>
  <c r="BA624" i="1"/>
  <c r="BA640" i="1"/>
  <c r="BA1121" i="1"/>
  <c r="AU1335" i="1"/>
  <c r="AU1357" i="1"/>
  <c r="AU1363" i="1"/>
  <c r="AU1383" i="1"/>
  <c r="AU1428" i="1"/>
  <c r="AU1447" i="1"/>
  <c r="BA56" i="1"/>
  <c r="BA66" i="1"/>
  <c r="BA120" i="1"/>
  <c r="BA130" i="1"/>
  <c r="BA154" i="1"/>
  <c r="BA170" i="1"/>
  <c r="BA179" i="1"/>
  <c r="BA197" i="1"/>
  <c r="BA219" i="1"/>
  <c r="BA270" i="1"/>
  <c r="BA274" i="1"/>
  <c r="BA284" i="1"/>
  <c r="BA331" i="1"/>
  <c r="BA361" i="1"/>
  <c r="BA396" i="1"/>
  <c r="BA413" i="1"/>
  <c r="BA446" i="1"/>
  <c r="BA473" i="1"/>
  <c r="BA498" i="1"/>
  <c r="BA505" i="1"/>
  <c r="BA515" i="1"/>
  <c r="BA532" i="1"/>
  <c r="BA549" i="1"/>
  <c r="BA562" i="1"/>
  <c r="BA631" i="1"/>
  <c r="BA680" i="1"/>
  <c r="BA687" i="1"/>
  <c r="BA1068" i="1"/>
  <c r="BA1163" i="1"/>
  <c r="BA1191" i="1"/>
  <c r="BA1351" i="1"/>
  <c r="BA1423" i="1"/>
  <c r="BA1453" i="1"/>
  <c r="BA226" i="1"/>
  <c r="BA249" i="1"/>
  <c r="BA258" i="1"/>
  <c r="BA275" i="1"/>
  <c r="BA313" i="1"/>
  <c r="BA323" i="1"/>
  <c r="BA349" i="1"/>
  <c r="BA368" i="1"/>
  <c r="BA470" i="1"/>
  <c r="BA496" i="1"/>
  <c r="BA951" i="1"/>
  <c r="BA1474" i="1"/>
  <c r="BA422" i="1"/>
  <c r="BA492" i="1"/>
  <c r="BA510" i="1"/>
  <c r="BA526" i="1"/>
  <c r="BA575" i="1"/>
  <c r="BA1266" i="1"/>
  <c r="AU1311" i="1"/>
  <c r="AU1343" i="1"/>
  <c r="AU1381" i="1"/>
  <c r="AU1404" i="1"/>
  <c r="AU1410" i="1"/>
  <c r="AU1423" i="1"/>
  <c r="AU1468" i="1"/>
  <c r="AU1487" i="1"/>
  <c r="BA36" i="1"/>
  <c r="BA42" i="1"/>
  <c r="BA68" i="1"/>
  <c r="BA74" i="1"/>
  <c r="BA83" i="1"/>
  <c r="BA100" i="1"/>
  <c r="BA106" i="1"/>
  <c r="BA115" i="1"/>
  <c r="BA132" i="1"/>
  <c r="BA138" i="1"/>
  <c r="BA147" i="1"/>
  <c r="BA218" i="1"/>
  <c r="BA237" i="1"/>
  <c r="BA314" i="1"/>
  <c r="BA398" i="1"/>
  <c r="BA489" i="1"/>
  <c r="BA513" i="1"/>
  <c r="BA530" i="1"/>
  <c r="BA547" i="1"/>
  <c r="BA564" i="1"/>
  <c r="BA568" i="1"/>
  <c r="BA576" i="1"/>
  <c r="BA854" i="1"/>
  <c r="BA1161" i="1"/>
  <c r="BA1270" i="1"/>
  <c r="BA1410" i="1"/>
  <c r="BA729" i="1"/>
  <c r="BA784" i="1"/>
  <c r="BA906" i="1"/>
  <c r="BA1234" i="1"/>
  <c r="BA1384" i="1"/>
  <c r="BA1387" i="1"/>
  <c r="BA1438" i="1"/>
  <c r="BA704" i="1"/>
  <c r="BA711" i="1"/>
  <c r="BA732" i="1"/>
  <c r="BA742" i="1"/>
  <c r="BA781" i="1"/>
  <c r="BA855" i="1"/>
  <c r="BA876" i="1"/>
  <c r="BA883" i="1"/>
  <c r="BA917" i="1"/>
  <c r="BA927" i="1"/>
  <c r="BA945" i="1"/>
  <c r="BA962" i="1"/>
  <c r="BA979" i="1"/>
  <c r="BA997" i="1"/>
  <c r="BA1011" i="1"/>
  <c r="BA1018" i="1"/>
  <c r="BA1098" i="1"/>
  <c r="BA1164" i="1"/>
  <c r="BA1254" i="1"/>
  <c r="BA1271" i="1"/>
  <c r="BA1288" i="1"/>
  <c r="BA1291" i="1"/>
  <c r="BA1295" i="1"/>
  <c r="BA1335" i="1"/>
  <c r="BA1478" i="1"/>
  <c r="BA1490" i="1"/>
  <c r="BA745" i="1"/>
  <c r="BA1186" i="1"/>
  <c r="BA1433" i="1"/>
  <c r="BA715" i="1"/>
  <c r="BA880" i="1"/>
  <c r="BA922" i="1"/>
  <c r="BA946" i="1"/>
  <c r="BA959" i="1"/>
  <c r="BA963" i="1"/>
  <c r="BA1029" i="1"/>
  <c r="BA1052" i="1"/>
  <c r="BA1119" i="1"/>
  <c r="BA1153" i="1"/>
  <c r="BA1174" i="1"/>
  <c r="BA1177" i="1"/>
  <c r="BA1289" i="1"/>
  <c r="BA1299" i="1"/>
  <c r="BA1316" i="1"/>
  <c r="BA1366" i="1"/>
  <c r="BA1397" i="1"/>
  <c r="BA1436" i="1"/>
  <c r="BA1473" i="1"/>
  <c r="BA1497" i="1"/>
  <c r="BA565" i="1"/>
  <c r="BA573" i="1"/>
  <c r="BA587" i="1"/>
  <c r="BA623" i="1"/>
  <c r="BA627" i="1"/>
  <c r="BA645" i="1"/>
  <c r="BA663" i="1"/>
  <c r="BA712" i="1"/>
  <c r="BA728" i="1"/>
  <c r="BA758" i="1"/>
  <c r="BA856" i="1"/>
  <c r="BA870" i="1"/>
  <c r="BA888" i="1"/>
  <c r="BA895" i="1"/>
  <c r="BA902" i="1"/>
  <c r="BA925" i="1"/>
  <c r="BA994" i="1"/>
  <c r="BA1026" i="1"/>
  <c r="BA1078" i="1"/>
  <c r="BA1169" i="1"/>
  <c r="BA1193" i="1"/>
  <c r="BA1216" i="1"/>
  <c r="BA1222" i="1"/>
  <c r="BA1232" i="1"/>
  <c r="BA1238" i="1"/>
  <c r="BA1262" i="1"/>
  <c r="BA1300" i="1"/>
  <c r="BA1310" i="1"/>
  <c r="BA1363" i="1"/>
  <c r="BA1412" i="1"/>
  <c r="BA1431" i="1"/>
  <c r="BA1440" i="1"/>
  <c r="BA1464" i="1"/>
  <c r="BA1476" i="1"/>
  <c r="BA1500" i="1"/>
  <c r="BA731" i="1"/>
  <c r="BA780" i="1"/>
  <c r="BA827" i="1"/>
  <c r="BA841" i="1"/>
  <c r="BA850" i="1"/>
  <c r="BA954" i="1"/>
  <c r="BA978" i="1"/>
  <c r="BA1117" i="1"/>
  <c r="BA1172" i="1"/>
  <c r="BA1337" i="1"/>
  <c r="BA1495" i="1"/>
  <c r="BA574" i="1"/>
  <c r="BA599" i="1"/>
  <c r="BA636" i="1"/>
  <c r="BA639" i="1"/>
  <c r="BA655" i="1"/>
  <c r="BA696" i="1"/>
  <c r="BA738" i="1"/>
  <c r="BA744" i="1"/>
  <c r="BA759" i="1"/>
  <c r="BA768" i="1"/>
  <c r="BA816" i="1"/>
  <c r="BA871" i="1"/>
  <c r="BA903" i="1"/>
  <c r="BA919" i="1"/>
  <c r="BA957" i="1"/>
  <c r="BA989" i="1"/>
  <c r="BA1003" i="1"/>
  <c r="BA1010" i="1"/>
  <c r="BA1079" i="1"/>
  <c r="BA1147" i="1"/>
  <c r="BA1166" i="1"/>
  <c r="BA1213" i="1"/>
  <c r="BA1229" i="1"/>
  <c r="BA1246" i="1"/>
  <c r="BA1276" i="1"/>
  <c r="BA1290" i="1"/>
  <c r="BA1301" i="1"/>
  <c r="BA1321" i="1"/>
  <c r="BA1347" i="1"/>
  <c r="BA1357" i="1"/>
  <c r="BA1380" i="1"/>
  <c r="BA1398" i="1"/>
  <c r="BA1407" i="1"/>
  <c r="BA1413" i="1"/>
  <c r="BA1452" i="1"/>
  <c r="BA1462" i="1"/>
  <c r="BA1471" i="1"/>
  <c r="BA1477" i="1"/>
  <c r="AU91" i="1"/>
  <c r="AU318" i="1"/>
  <c r="AU67" i="1"/>
  <c r="AU115" i="1"/>
  <c r="AU336" i="1"/>
  <c r="AU18" i="1"/>
  <c r="AU21" i="1"/>
  <c r="AU33" i="1"/>
  <c r="AU77" i="1"/>
  <c r="AU92" i="1"/>
  <c r="AU170" i="1"/>
  <c r="AU240" i="1"/>
  <c r="AU51" i="1"/>
  <c r="AU152" i="1"/>
  <c r="AU186" i="1"/>
  <c r="AU220" i="1"/>
  <c r="AU298" i="1"/>
  <c r="AU485" i="1"/>
  <c r="AU696" i="1"/>
  <c r="AU887" i="1"/>
  <c r="AU12" i="1"/>
  <c r="AU19" i="1"/>
  <c r="AU45" i="1"/>
  <c r="AU60" i="1"/>
  <c r="AU84" i="1"/>
  <c r="AU113" i="1"/>
  <c r="AU138" i="1"/>
  <c r="AU155" i="1"/>
  <c r="AU180" i="1"/>
  <c r="AU195" i="1"/>
  <c r="AU198" i="1"/>
  <c r="AU204" i="1"/>
  <c r="AU215" i="1"/>
  <c r="AU235" i="1"/>
  <c r="AU256" i="1"/>
  <c r="AU280" i="1"/>
  <c r="AU364" i="1"/>
  <c r="AU424" i="1"/>
  <c r="AU434" i="1"/>
  <c r="AU446" i="1"/>
  <c r="AU452" i="1"/>
  <c r="AU501" i="1"/>
  <c r="AU565" i="1"/>
  <c r="AU660" i="1"/>
  <c r="AU762" i="1"/>
  <c r="AU778" i="1"/>
  <c r="AU822" i="1"/>
  <c r="AU158" i="1"/>
  <c r="AU61" i="1"/>
  <c r="AU117" i="1"/>
  <c r="AU184" i="1"/>
  <c r="AU196" i="1"/>
  <c r="AU266" i="1"/>
  <c r="AU290" i="1"/>
  <c r="AU296" i="1"/>
  <c r="AU344" i="1"/>
  <c r="AU368" i="1"/>
  <c r="AU396" i="1"/>
  <c r="AU402" i="1"/>
  <c r="AU904" i="1"/>
  <c r="AU20" i="1"/>
  <c r="AU49" i="1"/>
  <c r="AU73" i="1"/>
  <c r="AU82" i="1"/>
  <c r="AU85" i="1"/>
  <c r="AU97" i="1"/>
  <c r="AU172" i="1"/>
  <c r="AU190" i="1"/>
  <c r="AU205" i="1"/>
  <c r="AU230" i="1"/>
  <c r="AU260" i="1"/>
  <c r="AU353" i="1"/>
  <c r="AU378" i="1"/>
  <c r="AU426" i="1"/>
  <c r="AU537" i="1"/>
  <c r="AU560" i="1"/>
  <c r="AU601" i="1"/>
  <c r="AU842" i="1"/>
  <c r="AU53" i="1"/>
  <c r="AU65" i="1"/>
  <c r="AU83" i="1"/>
  <c r="AU109" i="1"/>
  <c r="AU182" i="1"/>
  <c r="AU200" i="1"/>
  <c r="AU276" i="1"/>
  <c r="AU288" i="1"/>
  <c r="AU366" i="1"/>
  <c r="AU394" i="1"/>
  <c r="AU406" i="1"/>
  <c r="AU454" i="1"/>
  <c r="AU612" i="1"/>
  <c r="BA44" i="1"/>
  <c r="BA60" i="1"/>
  <c r="BA88" i="1"/>
  <c r="BA98" i="1"/>
  <c r="BA110" i="1"/>
  <c r="BA273" i="1"/>
  <c r="BA293" i="1"/>
  <c r="BA337" i="1"/>
  <c r="BA416" i="1"/>
  <c r="AU602" i="1"/>
  <c r="AU702" i="1"/>
  <c r="AU732" i="1"/>
  <c r="AU768" i="1"/>
  <c r="AU812" i="1"/>
  <c r="AU818" i="1"/>
  <c r="AU825" i="1"/>
  <c r="AU828" i="1"/>
  <c r="AU908" i="1"/>
  <c r="AU934" i="1"/>
  <c r="AU956" i="1"/>
  <c r="AU216" i="1"/>
  <c r="AU226" i="1"/>
  <c r="AU236" i="1"/>
  <c r="AU238" i="1"/>
  <c r="AU246" i="1"/>
  <c r="AU314" i="1"/>
  <c r="AU332" i="1"/>
  <c r="AU382" i="1"/>
  <c r="AU416" i="1"/>
  <c r="AU442" i="1"/>
  <c r="AU460" i="1"/>
  <c r="AU505" i="1"/>
  <c r="AU519" i="1"/>
  <c r="AU521" i="1"/>
  <c r="AU544" i="1"/>
  <c r="AU583" i="1"/>
  <c r="AU585" i="1"/>
  <c r="AU608" i="1"/>
  <c r="AU635" i="1"/>
  <c r="AU648" i="1"/>
  <c r="AU656" i="1"/>
  <c r="AU661" i="1"/>
  <c r="AU666" i="1"/>
  <c r="AU728" i="1"/>
  <c r="AU780" i="1"/>
  <c r="AU784" i="1"/>
  <c r="AU798" i="1"/>
  <c r="AU801" i="1"/>
  <c r="AU810" i="1"/>
  <c r="AU826" i="1"/>
  <c r="AU850" i="1"/>
  <c r="AU875" i="1"/>
  <c r="AU878" i="1"/>
  <c r="AU883" i="1"/>
  <c r="AU886" i="1"/>
  <c r="AU919" i="1"/>
  <c r="AU932" i="1"/>
  <c r="AU937" i="1"/>
  <c r="AU953" i="1"/>
  <c r="AU969" i="1"/>
  <c r="AU996" i="1"/>
  <c r="AU1018" i="1"/>
  <c r="AU1060" i="1"/>
  <c r="AU1163" i="1"/>
  <c r="AU1209" i="1"/>
  <c r="AU1227" i="1"/>
  <c r="AU1292" i="1"/>
  <c r="AU1326" i="1"/>
  <c r="AU1424" i="1"/>
  <c r="AU1474" i="1"/>
  <c r="BA26" i="1"/>
  <c r="BA108" i="1"/>
  <c r="BA173" i="1"/>
  <c r="BA351" i="1"/>
  <c r="BA354" i="1"/>
  <c r="BA424" i="1"/>
  <c r="AU44" i="1"/>
  <c r="AU57" i="1"/>
  <c r="AU108" i="1"/>
  <c r="AU121" i="1"/>
  <c r="AU211" i="1"/>
  <c r="AU221" i="1"/>
  <c r="AU231" i="1"/>
  <c r="AU251" i="1"/>
  <c r="AU309" i="1"/>
  <c r="AU327" i="1"/>
  <c r="AU387" i="1"/>
  <c r="AU437" i="1"/>
  <c r="AU455" i="1"/>
  <c r="AU487" i="1"/>
  <c r="AU511" i="1"/>
  <c r="AU513" i="1"/>
  <c r="AU536" i="1"/>
  <c r="AU541" i="1"/>
  <c r="AU575" i="1"/>
  <c r="AU577" i="1"/>
  <c r="AU600" i="1"/>
  <c r="AU605" i="1"/>
  <c r="AU643" i="1"/>
  <c r="AU723" i="1"/>
  <c r="AU733" i="1"/>
  <c r="AU763" i="1"/>
  <c r="AU773" i="1"/>
  <c r="AU816" i="1"/>
  <c r="AU831" i="1"/>
  <c r="AU838" i="1"/>
  <c r="AU846" i="1"/>
  <c r="AU893" i="1"/>
  <c r="AU909" i="1"/>
  <c r="AU925" i="1"/>
  <c r="AU935" i="1"/>
  <c r="AU1002" i="1"/>
  <c r="AU1012" i="1"/>
  <c r="AU1033" i="1"/>
  <c r="AU1036" i="1"/>
  <c r="AU1052" i="1"/>
  <c r="AU1063" i="1"/>
  <c r="AU1069" i="1"/>
  <c r="AU1075" i="1"/>
  <c r="AU1187" i="1"/>
  <c r="AU1212" i="1"/>
  <c r="AU1336" i="1"/>
  <c r="AU1370" i="1"/>
  <c r="AU1386" i="1"/>
  <c r="AU1446" i="1"/>
  <c r="BA213" i="1"/>
  <c r="BA291" i="1"/>
  <c r="BA345" i="1"/>
  <c r="BA432" i="1"/>
  <c r="AU398" i="1"/>
  <c r="AU466" i="1"/>
  <c r="AU474" i="1"/>
  <c r="AU672" i="1"/>
  <c r="AU690" i="1"/>
  <c r="AU698" i="1"/>
  <c r="AU824" i="1"/>
  <c r="AU894" i="1"/>
  <c r="AU124" i="1"/>
  <c r="AU134" i="1"/>
  <c r="AU232" i="1"/>
  <c r="AU242" i="1"/>
  <c r="AU252" i="1"/>
  <c r="AU254" i="1"/>
  <c r="AU262" i="1"/>
  <c r="AU310" i="1"/>
  <c r="AU370" i="1"/>
  <c r="AU388" i="1"/>
  <c r="AU428" i="1"/>
  <c r="AU438" i="1"/>
  <c r="AU480" i="1"/>
  <c r="AU520" i="1"/>
  <c r="AU559" i="1"/>
  <c r="AU561" i="1"/>
  <c r="AU584" i="1"/>
  <c r="AU623" i="1"/>
  <c r="AU625" i="1"/>
  <c r="AU631" i="1"/>
  <c r="AU633" i="1"/>
  <c r="AU638" i="1"/>
  <c r="AU654" i="1"/>
  <c r="AU662" i="1"/>
  <c r="AU682" i="1"/>
  <c r="AU706" i="1"/>
  <c r="AU734" i="1"/>
  <c r="AU744" i="1"/>
  <c r="AU774" i="1"/>
  <c r="AU788" i="1"/>
  <c r="AU794" i="1"/>
  <c r="AU806" i="1"/>
  <c r="AU829" i="1"/>
  <c r="AU832" i="1"/>
  <c r="AU836" i="1"/>
  <c r="AU854" i="1"/>
  <c r="AU948" i="1"/>
  <c r="AU980" i="1"/>
  <c r="AU989" i="1"/>
  <c r="AU1000" i="1"/>
  <c r="AU1028" i="1"/>
  <c r="AU1044" i="1"/>
  <c r="AU1070" i="1"/>
  <c r="AU1084" i="1"/>
  <c r="AU1108" i="1"/>
  <c r="AU1130" i="1"/>
  <c r="AU1182" i="1"/>
  <c r="AU1246" i="1"/>
  <c r="AU1352" i="1"/>
  <c r="AU1384" i="1"/>
  <c r="AU1418" i="1"/>
  <c r="AU1434" i="1"/>
  <c r="AU1450" i="1"/>
  <c r="BA52" i="1"/>
  <c r="BA122" i="1"/>
  <c r="BA177" i="1"/>
  <c r="BA299" i="1"/>
  <c r="BA307" i="1"/>
  <c r="AU17" i="1"/>
  <c r="AU32" i="1"/>
  <c r="AU58" i="1"/>
  <c r="AU68" i="1"/>
  <c r="AU81" i="1"/>
  <c r="AU96" i="1"/>
  <c r="AU122" i="1"/>
  <c r="AU132" i="1"/>
  <c r="AU227" i="1"/>
  <c r="AU237" i="1"/>
  <c r="AU247" i="1"/>
  <c r="AU267" i="1"/>
  <c r="AU315" i="1"/>
  <c r="AU345" i="1"/>
  <c r="AU383" i="1"/>
  <c r="AU403" i="1"/>
  <c r="AU415" i="1"/>
  <c r="AU443" i="1"/>
  <c r="AU469" i="1"/>
  <c r="AU488" i="1"/>
  <c r="AU512" i="1"/>
  <c r="AU517" i="1"/>
  <c r="AU551" i="1"/>
  <c r="AU553" i="1"/>
  <c r="AU576" i="1"/>
  <c r="AU581" i="1"/>
  <c r="AU615" i="1"/>
  <c r="AU617" i="1"/>
  <c r="AU693" i="1"/>
  <c r="AU711" i="1"/>
  <c r="AU729" i="1"/>
  <c r="AU779" i="1"/>
  <c r="AU782" i="1"/>
  <c r="AU809" i="1"/>
  <c r="AU814" i="1"/>
  <c r="AU817" i="1"/>
  <c r="AU827" i="1"/>
  <c r="AU847" i="1"/>
  <c r="AU859" i="1"/>
  <c r="AU866" i="1"/>
  <c r="AU869" i="1"/>
  <c r="AU897" i="1"/>
  <c r="AU905" i="1"/>
  <c r="AU915" i="1"/>
  <c r="AU918" i="1"/>
  <c r="AU923" i="1"/>
  <c r="AU933" i="1"/>
  <c r="AU994" i="1"/>
  <c r="AU1010" i="1"/>
  <c r="AU1016" i="1"/>
  <c r="AU1031" i="1"/>
  <c r="AU1093" i="1"/>
  <c r="AU1119" i="1"/>
  <c r="AU1143" i="1"/>
  <c r="AU1173" i="1"/>
  <c r="AU1177" i="1"/>
  <c r="AU1185" i="1"/>
  <c r="AU1195" i="1"/>
  <c r="AU1207" i="1"/>
  <c r="AU1241" i="1"/>
  <c r="AU1259" i="1"/>
  <c r="AU1271" i="1"/>
  <c r="AU1284" i="1"/>
  <c r="AU1312" i="1"/>
  <c r="AU1318" i="1"/>
  <c r="AU1324" i="1"/>
  <c r="AU1334" i="1"/>
  <c r="AU1362" i="1"/>
  <c r="AU1372" i="1"/>
  <c r="AU1388" i="1"/>
  <c r="AU1422" i="1"/>
  <c r="AU1438" i="1"/>
  <c r="AU1470" i="1"/>
  <c r="AU1492" i="1"/>
  <c r="BA8" i="1"/>
  <c r="BA24" i="1"/>
  <c r="BA34" i="1"/>
  <c r="BA46" i="1"/>
  <c r="BA84" i="1"/>
  <c r="BA153" i="1"/>
  <c r="BA227" i="1"/>
  <c r="BA289" i="1"/>
  <c r="BA317" i="1"/>
  <c r="BA333" i="1"/>
  <c r="BA352" i="1"/>
  <c r="BA384" i="1"/>
  <c r="BA464" i="1"/>
  <c r="AU9" i="1"/>
  <c r="AU25" i="1"/>
  <c r="AU76" i="1"/>
  <c r="AU89" i="1"/>
  <c r="AU147" i="1"/>
  <c r="AU157" i="1"/>
  <c r="AU167" i="1"/>
  <c r="AU187" i="1"/>
  <c r="AU275" i="1"/>
  <c r="AU285" i="1"/>
  <c r="AU295" i="1"/>
  <c r="AU323" i="1"/>
  <c r="AU373" i="1"/>
  <c r="AU391" i="1"/>
  <c r="AU451" i="1"/>
  <c r="AU472" i="1"/>
  <c r="AU504" i="1"/>
  <c r="AU509" i="1"/>
  <c r="AU523" i="1"/>
  <c r="AU526" i="1"/>
  <c r="AU543" i="1"/>
  <c r="AU545" i="1"/>
  <c r="AU568" i="1"/>
  <c r="AU573" i="1"/>
  <c r="AU587" i="1"/>
  <c r="AU590" i="1"/>
  <c r="AU607" i="1"/>
  <c r="AU609" i="1"/>
  <c r="AU665" i="1"/>
  <c r="AU670" i="1"/>
  <c r="AU675" i="1"/>
  <c r="AU683" i="1"/>
  <c r="AU767" i="1"/>
  <c r="AU777" i="1"/>
  <c r="AU800" i="1"/>
  <c r="AU862" i="1"/>
  <c r="AU874" i="1"/>
  <c r="AU885" i="1"/>
  <c r="AU903" i="1"/>
  <c r="AU955" i="1"/>
  <c r="AU987" i="1"/>
  <c r="AU1065" i="1"/>
  <c r="AU1068" i="1"/>
  <c r="AU1079" i="1"/>
  <c r="AU1082" i="1"/>
  <c r="AU1111" i="1"/>
  <c r="AU1180" i="1"/>
  <c r="AU1198" i="1"/>
  <c r="AU1219" i="1"/>
  <c r="AU1262" i="1"/>
  <c r="AU1300" i="1"/>
  <c r="AU1338" i="1"/>
  <c r="AU1400" i="1"/>
  <c r="AU1448" i="1"/>
  <c r="BA12" i="1"/>
  <c r="BA116" i="1"/>
  <c r="BA193" i="1"/>
  <c r="BA205" i="1"/>
  <c r="BA215" i="1"/>
  <c r="BA269" i="1"/>
  <c r="AU967" i="1"/>
  <c r="AU999" i="1"/>
  <c r="AU1019" i="1"/>
  <c r="AU1041" i="1"/>
  <c r="AU1105" i="1"/>
  <c r="AU1113" i="1"/>
  <c r="AU1126" i="1"/>
  <c r="AU1145" i="1"/>
  <c r="BA17" i="1"/>
  <c r="BA29" i="1"/>
  <c r="BA39" i="1"/>
  <c r="BA49" i="1"/>
  <c r="BA61" i="1"/>
  <c r="BA71" i="1"/>
  <c r="BA81" i="1"/>
  <c r="BA93" i="1"/>
  <c r="BA103" i="1"/>
  <c r="BA113" i="1"/>
  <c r="BA125" i="1"/>
  <c r="BA135" i="1"/>
  <c r="BA234" i="1"/>
  <c r="BA296" i="1"/>
  <c r="BA332" i="1"/>
  <c r="BA363" i="1"/>
  <c r="BA374" i="1"/>
  <c r="BA397" i="1"/>
  <c r="BA435" i="1"/>
  <c r="BA462" i="1"/>
  <c r="BA465" i="1"/>
  <c r="BA509" i="1"/>
  <c r="BA544" i="1"/>
  <c r="BA570" i="1"/>
  <c r="BA580" i="1"/>
  <c r="BA586" i="1"/>
  <c r="BA608" i="1"/>
  <c r="BA642" i="1"/>
  <c r="BA658" i="1"/>
  <c r="BA683" i="1"/>
  <c r="BA737" i="1"/>
  <c r="BA777" i="1"/>
  <c r="BA812" i="1"/>
  <c r="BA826" i="1"/>
  <c r="BA884" i="1"/>
  <c r="BA977" i="1"/>
  <c r="BA988" i="1"/>
  <c r="BA1008" i="1"/>
  <c r="BA1038" i="1"/>
  <c r="BA1045" i="1"/>
  <c r="BA1071" i="1"/>
  <c r="BA1325" i="1"/>
  <c r="AU1287" i="1"/>
  <c r="AU1306" i="1"/>
  <c r="AU1426" i="1"/>
  <c r="AU1490" i="1"/>
  <c r="BA242" i="1"/>
  <c r="BA297" i="1"/>
  <c r="BA348" i="1"/>
  <c r="BA390" i="1"/>
  <c r="BA395" i="1"/>
  <c r="BA430" i="1"/>
  <c r="BA478" i="1"/>
  <c r="BA618" i="1"/>
  <c r="BA804" i="1"/>
  <c r="BA892" i="1"/>
  <c r="BA899" i="1"/>
  <c r="BA1019" i="1"/>
  <c r="BA1095" i="1"/>
  <c r="BA1109" i="1"/>
  <c r="BA1116" i="1"/>
  <c r="BA1133" i="1"/>
  <c r="BA1244" i="1"/>
  <c r="BA1248" i="1"/>
  <c r="BA1258" i="1"/>
  <c r="BA1265" i="1"/>
  <c r="BA1309" i="1"/>
  <c r="AU1017" i="1"/>
  <c r="AU1101" i="1"/>
  <c r="AU1122" i="1"/>
  <c r="AU1295" i="1"/>
  <c r="AU1309" i="1"/>
  <c r="AU1341" i="1"/>
  <c r="AU1373" i="1"/>
  <c r="AU1391" i="1"/>
  <c r="AU1401" i="1"/>
  <c r="AU1419" i="1"/>
  <c r="AU1437" i="1"/>
  <c r="AU1455" i="1"/>
  <c r="AU1465" i="1"/>
  <c r="AU1483" i="1"/>
  <c r="BA198" i="1"/>
  <c r="BA207" i="1"/>
  <c r="BA330" i="1"/>
  <c r="BA338" i="1"/>
  <c r="BA372" i="1"/>
  <c r="BA382" i="1"/>
  <c r="BA388" i="1"/>
  <c r="BA415" i="1"/>
  <c r="BA436" i="1"/>
  <c r="BA445" i="1"/>
  <c r="BA454" i="1"/>
  <c r="BA466" i="1"/>
  <c r="BA536" i="1"/>
  <c r="BA552" i="1"/>
  <c r="BA591" i="1"/>
  <c r="BA619" i="1"/>
  <c r="AU1304" i="1"/>
  <c r="AU1378" i="1"/>
  <c r="AU1412" i="1"/>
  <c r="AU1430" i="1"/>
  <c r="AU1442" i="1"/>
  <c r="AU1476" i="1"/>
  <c r="AU1494" i="1"/>
  <c r="BA16" i="1"/>
  <c r="BA38" i="1"/>
  <c r="BA48" i="1"/>
  <c r="BA70" i="1"/>
  <c r="BA80" i="1"/>
  <c r="BA102" i="1"/>
  <c r="BA112" i="1"/>
  <c r="BA134" i="1"/>
  <c r="BA150" i="1"/>
  <c r="BA163" i="1"/>
  <c r="BA191" i="1"/>
  <c r="BA201" i="1"/>
  <c r="BA211" i="1"/>
  <c r="BA265" i="1"/>
  <c r="BA300" i="1"/>
  <c r="BA315" i="1"/>
  <c r="BA341" i="1"/>
  <c r="BA365" i="1"/>
  <c r="BA376" i="1"/>
  <c r="BA383" i="1"/>
  <c r="BA391" i="1"/>
  <c r="BA409" i="1"/>
  <c r="BA451" i="1"/>
  <c r="BA501" i="1"/>
  <c r="BA520" i="1"/>
  <c r="BA578" i="1"/>
  <c r="BA592" i="1"/>
  <c r="BA601" i="1"/>
  <c r="BA629" i="1"/>
  <c r="BA721" i="1"/>
  <c r="BA772" i="1"/>
  <c r="BA851" i="1"/>
  <c r="BA872" i="1"/>
  <c r="BA913" i="1"/>
  <c r="BA930" i="1"/>
  <c r="BA1013" i="1"/>
  <c r="BA1053" i="1"/>
  <c r="BA1275" i="1"/>
  <c r="AU1094" i="1"/>
  <c r="AU1104" i="1"/>
  <c r="AU1125" i="1"/>
  <c r="AU1128" i="1"/>
  <c r="AU1139" i="1"/>
  <c r="AU1141" i="1"/>
  <c r="AU1149" i="1"/>
  <c r="AU1156" i="1"/>
  <c r="AU1172" i="1"/>
  <c r="AU1188" i="1"/>
  <c r="AU1204" i="1"/>
  <c r="AU1220" i="1"/>
  <c r="AU1236" i="1"/>
  <c r="AU1252" i="1"/>
  <c r="AU1268" i="1"/>
  <c r="AU1288" i="1"/>
  <c r="AU1319" i="1"/>
  <c r="AU1329" i="1"/>
  <c r="AU1351" i="1"/>
  <c r="AU1361" i="1"/>
  <c r="AU1435" i="1"/>
  <c r="AU1453" i="1"/>
  <c r="BA11" i="1"/>
  <c r="BA43" i="1"/>
  <c r="BA75" i="1"/>
  <c r="BA107" i="1"/>
  <c r="BA139" i="1"/>
  <c r="BA152" i="1"/>
  <c r="BA180" i="1"/>
  <c r="BA182" i="1"/>
  <c r="BA192" i="1"/>
  <c r="BA250" i="1"/>
  <c r="BA280" i="1"/>
  <c r="BA290" i="1"/>
  <c r="BA298" i="1"/>
  <c r="BA308" i="1"/>
  <c r="BA346" i="1"/>
  <c r="BA373" i="1"/>
  <c r="BA461" i="1"/>
  <c r="BA467" i="1"/>
  <c r="BA543" i="1"/>
  <c r="BA553" i="1"/>
  <c r="BA610" i="1"/>
  <c r="BA657" i="1"/>
  <c r="BA685" i="1"/>
  <c r="BA757" i="1"/>
  <c r="BA814" i="1"/>
  <c r="BA818" i="1"/>
  <c r="BA822" i="1"/>
  <c r="BA842" i="1"/>
  <c r="BA866" i="1"/>
  <c r="BA890" i="1"/>
  <c r="BA1069" i="1"/>
  <c r="BA1073" i="1"/>
  <c r="BA1076" i="1"/>
  <c r="BA1093" i="1"/>
  <c r="BA1178" i="1"/>
  <c r="BA1184" i="1"/>
  <c r="BA1223" i="1"/>
  <c r="BA1242" i="1"/>
  <c r="BA1317" i="1"/>
  <c r="AU1074" i="1"/>
  <c r="AU1129" i="1"/>
  <c r="AU1152" i="1"/>
  <c r="AU1168" i="1"/>
  <c r="AU1184" i="1"/>
  <c r="AU1200" i="1"/>
  <c r="AU1216" i="1"/>
  <c r="AU1232" i="1"/>
  <c r="AU1248" i="1"/>
  <c r="AU1264" i="1"/>
  <c r="AU1276" i="1"/>
  <c r="AU1327" i="1"/>
  <c r="AU1359" i="1"/>
  <c r="BA175" i="1"/>
  <c r="BA178" i="1"/>
  <c r="BA185" i="1"/>
  <c r="BA268" i="1"/>
  <c r="BA316" i="1"/>
  <c r="BA405" i="1"/>
  <c r="BA518" i="1"/>
  <c r="BA534" i="1"/>
  <c r="BA550" i="1"/>
  <c r="BA557" i="1"/>
  <c r="BA579" i="1"/>
  <c r="BA1250" i="1"/>
  <c r="AU1454" i="1"/>
  <c r="AU1466" i="1"/>
  <c r="AU1500" i="1"/>
  <c r="BA169" i="1"/>
  <c r="BA190" i="1"/>
  <c r="BA217" i="1"/>
  <c r="BA246" i="1"/>
  <c r="BA263" i="1"/>
  <c r="BA281" i="1"/>
  <c r="BA283" i="1"/>
  <c r="BA301" i="1"/>
  <c r="BA324" i="1"/>
  <c r="BA334" i="1"/>
  <c r="BA339" i="1"/>
  <c r="BA353" i="1"/>
  <c r="BA392" i="1"/>
  <c r="BA400" i="1"/>
  <c r="BA521" i="1"/>
  <c r="BA554" i="1"/>
  <c r="BA682" i="1"/>
  <c r="BA1021" i="1"/>
  <c r="BA483" i="1"/>
  <c r="BA503" i="1"/>
  <c r="BA531" i="1"/>
  <c r="BA551" i="1"/>
  <c r="BA605" i="1"/>
  <c r="BA611" i="1"/>
  <c r="BA641" i="1"/>
  <c r="BA646" i="1"/>
  <c r="BA656" i="1"/>
  <c r="BA678" i="1"/>
  <c r="BA681" i="1"/>
  <c r="BA719" i="1"/>
  <c r="BA735" i="1"/>
  <c r="BA743" i="1"/>
  <c r="BA776" i="1"/>
  <c r="BA873" i="1"/>
  <c r="BA894" i="1"/>
  <c r="BA909" i="1"/>
  <c r="BA918" i="1"/>
  <c r="BA936" i="1"/>
  <c r="BA941" i="1"/>
  <c r="BA950" i="1"/>
  <c r="BA968" i="1"/>
  <c r="BA973" i="1"/>
  <c r="BA982" i="1"/>
  <c r="BA1000" i="1"/>
  <c r="BA1016" i="1"/>
  <c r="BA1040" i="1"/>
  <c r="BA1066" i="1"/>
  <c r="BA1090" i="1"/>
  <c r="BA1168" i="1"/>
  <c r="BA1173" i="1"/>
  <c r="BA1176" i="1"/>
  <c r="BA1231" i="1"/>
  <c r="BA1239" i="1"/>
  <c r="BA1273" i="1"/>
  <c r="BA1328" i="1"/>
  <c r="BA1346" i="1"/>
  <c r="BA622" i="1"/>
  <c r="BA654" i="1"/>
  <c r="BA666" i="1"/>
  <c r="BA676" i="1"/>
  <c r="BA689" i="1"/>
  <c r="BA691" i="1"/>
  <c r="BA693" i="1"/>
  <c r="BA698" i="1"/>
  <c r="BA706" i="1"/>
  <c r="BA723" i="1"/>
  <c r="BA746" i="1"/>
  <c r="BA764" i="1"/>
  <c r="BA787" i="1"/>
  <c r="BA815" i="1"/>
  <c r="BA820" i="1"/>
  <c r="BA847" i="1"/>
  <c r="BA878" i="1"/>
  <c r="BA881" i="1"/>
  <c r="BA928" i="1"/>
  <c r="BA933" i="1"/>
  <c r="BA960" i="1"/>
  <c r="BA965" i="1"/>
  <c r="BA986" i="1"/>
  <c r="BA996" i="1"/>
  <c r="BA1001" i="1"/>
  <c r="BA1009" i="1"/>
  <c r="BA1012" i="1"/>
  <c r="BA1041" i="1"/>
  <c r="BA1048" i="1"/>
  <c r="BA1051" i="1"/>
  <c r="BA1082" i="1"/>
  <c r="BA1091" i="1"/>
  <c r="BA1096" i="1"/>
  <c r="BA1108" i="1"/>
  <c r="BA1131" i="1"/>
  <c r="BA1136" i="1"/>
  <c r="BA1189" i="1"/>
  <c r="BA1197" i="1"/>
  <c r="BA1257" i="1"/>
  <c r="BA1294" i="1"/>
  <c r="BA1455" i="1"/>
  <c r="BA584" i="1"/>
  <c r="BA634" i="1"/>
  <c r="BA672" i="1"/>
  <c r="BA736" i="1"/>
  <c r="BA761" i="1"/>
  <c r="BA823" i="1"/>
  <c r="BA857" i="1"/>
  <c r="BA869" i="1"/>
  <c r="BA937" i="1"/>
  <c r="BA969" i="1"/>
  <c r="BA1027" i="1"/>
  <c r="BA1034" i="1"/>
  <c r="BA1074" i="1"/>
  <c r="BA1100" i="1"/>
  <c r="BA1140" i="1"/>
  <c r="BA1145" i="1"/>
  <c r="BA1150" i="1"/>
  <c r="BA1274" i="1"/>
  <c r="BA1313" i="1"/>
  <c r="BA848" i="1"/>
  <c r="BA865" i="1"/>
  <c r="BA896" i="1"/>
  <c r="BA920" i="1"/>
  <c r="BA952" i="1"/>
  <c r="BA984" i="1"/>
  <c r="BA987" i="1"/>
  <c r="BA1059" i="1"/>
  <c r="BA1083" i="1"/>
  <c r="BA1123" i="1"/>
  <c r="BA1185" i="1"/>
  <c r="BA1224" i="1"/>
  <c r="BA1249" i="1"/>
  <c r="BA1298" i="1"/>
  <c r="BA1304" i="1"/>
  <c r="BA1327" i="1"/>
  <c r="BA468" i="1"/>
  <c r="BA493" i="1"/>
  <c r="BA507" i="1"/>
  <c r="BA516" i="1"/>
  <c r="BA519" i="1"/>
  <c r="BA566" i="1"/>
  <c r="BA589" i="1"/>
  <c r="BA595" i="1"/>
  <c r="BA607" i="1"/>
  <c r="BA615" i="1"/>
  <c r="BA648" i="1"/>
  <c r="BA662" i="1"/>
  <c r="BA665" i="1"/>
  <c r="BA775" i="1"/>
  <c r="BA811" i="1"/>
  <c r="BA821" i="1"/>
  <c r="BA828" i="1"/>
  <c r="BA862" i="1"/>
  <c r="BA911" i="1"/>
  <c r="BA929" i="1"/>
  <c r="BA943" i="1"/>
  <c r="BA961" i="1"/>
  <c r="BA975" i="1"/>
  <c r="BA1035" i="1"/>
  <c r="BA1092" i="1"/>
  <c r="BA1132" i="1"/>
  <c r="BA1137" i="1"/>
  <c r="BA1151" i="1"/>
  <c r="BA1159" i="1"/>
  <c r="BA1206" i="1"/>
  <c r="BA1214" i="1"/>
  <c r="BA1286" i="1"/>
  <c r="BA1342" i="1"/>
  <c r="BA1487" i="1"/>
  <c r="BA673" i="1"/>
  <c r="BA778" i="1"/>
  <c r="BA783" i="1"/>
  <c r="BA785" i="1"/>
  <c r="BA793" i="1"/>
  <c r="BA834" i="1"/>
  <c r="BA858" i="1"/>
  <c r="BA889" i="1"/>
  <c r="BA904" i="1"/>
  <c r="BA912" i="1"/>
  <c r="BA938" i="1"/>
  <c r="BA944" i="1"/>
  <c r="BA970" i="1"/>
  <c r="BA976" i="1"/>
  <c r="BA1005" i="1"/>
  <c r="BA1030" i="1"/>
  <c r="BA1086" i="1"/>
  <c r="BA1101" i="1"/>
  <c r="BA1141" i="1"/>
  <c r="BA1146" i="1"/>
  <c r="BA1157" i="1"/>
  <c r="BA1165" i="1"/>
  <c r="BA1188" i="1"/>
  <c r="BA1252" i="1"/>
  <c r="BA1264" i="1"/>
  <c r="BA1281" i="1"/>
  <c r="BA1302" i="1"/>
  <c r="BA1305" i="1"/>
  <c r="BA1307" i="1"/>
  <c r="BA1319" i="1"/>
  <c r="BA1349" i="1"/>
  <c r="BA1439" i="1"/>
  <c r="BA452" i="1"/>
  <c r="BA477" i="1"/>
  <c r="BA508" i="1"/>
  <c r="BA525" i="1"/>
  <c r="BA556" i="1"/>
  <c r="BA616" i="1"/>
  <c r="BA710" i="1"/>
  <c r="BA750" i="1"/>
  <c r="BA760" i="1"/>
  <c r="BA786" i="1"/>
  <c r="BA791" i="1"/>
  <c r="BA799" i="1"/>
  <c r="BA819" i="1"/>
  <c r="BA831" i="1"/>
  <c r="BA849" i="1"/>
  <c r="BA897" i="1"/>
  <c r="BA921" i="1"/>
  <c r="BA935" i="1"/>
  <c r="BA953" i="1"/>
  <c r="BA967" i="1"/>
  <c r="BA985" i="1"/>
  <c r="BA995" i="1"/>
  <c r="BA1025" i="1"/>
  <c r="BA1043" i="1"/>
  <c r="BA1060" i="1"/>
  <c r="BA1084" i="1"/>
  <c r="BA1107" i="1"/>
  <c r="BA1112" i="1"/>
  <c r="BA1124" i="1"/>
  <c r="BA1183" i="1"/>
  <c r="BA1247" i="1"/>
  <c r="BA1278" i="1"/>
  <c r="BA1330" i="1"/>
  <c r="BA1379" i="1"/>
  <c r="BA1415" i="1"/>
  <c r="BA1457" i="1"/>
  <c r="BA1324" i="1"/>
  <c r="BA1334" i="1"/>
  <c r="BA1390" i="1"/>
  <c r="BA1405" i="1"/>
  <c r="BA1456" i="1"/>
  <c r="BA1469" i="1"/>
  <c r="BA1353" i="1"/>
  <c r="BA1355" i="1"/>
  <c r="BA1369" i="1"/>
  <c r="BA1371" i="1"/>
  <c r="BA1375" i="1"/>
  <c r="BA1393" i="1"/>
  <c r="BA1408" i="1"/>
  <c r="BA1418" i="1"/>
  <c r="BA1421" i="1"/>
  <c r="BA1449" i="1"/>
  <c r="BA1459" i="1"/>
  <c r="BA1472" i="1"/>
  <c r="BA1482" i="1"/>
  <c r="BA1485" i="1"/>
  <c r="BA1332" i="1"/>
  <c r="BA1340" i="1"/>
  <c r="BA1356" i="1"/>
  <c r="BA1372" i="1"/>
  <c r="BA1406" i="1"/>
  <c r="BA1416" i="1"/>
  <c r="BA1429" i="1"/>
  <c r="BA1480" i="1"/>
  <c r="BA1493" i="1"/>
  <c r="BA1401" i="1"/>
  <c r="BA1411" i="1"/>
  <c r="BA1424" i="1"/>
  <c r="BA1434" i="1"/>
  <c r="BA1437" i="1"/>
  <c r="BA1465" i="1"/>
  <c r="BA1475" i="1"/>
  <c r="BA1488" i="1"/>
  <c r="BA1498" i="1"/>
  <c r="BA1297" i="1"/>
  <c r="BA1318" i="1"/>
  <c r="BA1326" i="1"/>
  <c r="BA1389" i="1"/>
  <c r="BA1432" i="1"/>
  <c r="BA1445" i="1"/>
  <c r="BA1496" i="1"/>
  <c r="BA1362" i="1"/>
  <c r="BA1365" i="1"/>
  <c r="BA1370" i="1"/>
  <c r="BA1417" i="1"/>
  <c r="BA1481" i="1"/>
  <c r="BA1425" i="1"/>
  <c r="BA1448" i="1"/>
  <c r="BA1461" i="1"/>
  <c r="BA1489" i="1"/>
  <c r="BA27" i="1"/>
  <c r="BA59" i="1"/>
  <c r="BA91" i="1"/>
  <c r="BA123" i="1"/>
  <c r="BA35" i="1"/>
  <c r="BA67" i="1"/>
  <c r="BA99" i="1"/>
  <c r="BA131" i="1"/>
  <c r="BA21" i="1"/>
  <c r="BA31" i="1"/>
  <c r="BA41" i="1"/>
  <c r="BA53" i="1"/>
  <c r="BA63" i="1"/>
  <c r="BA73" i="1"/>
  <c r="BA85" i="1"/>
  <c r="BA95" i="1"/>
  <c r="BA105" i="1"/>
  <c r="BA117" i="1"/>
  <c r="BA127" i="1"/>
  <c r="BA137" i="1"/>
  <c r="BA9" i="1"/>
  <c r="BG9" i="1" s="1"/>
  <c r="BA19" i="1"/>
  <c r="BA51" i="1"/>
  <c r="BA196" i="1"/>
  <c r="BA200" i="1"/>
  <c r="BA232" i="1"/>
  <c r="BA248" i="1"/>
  <c r="BA276" i="1"/>
  <c r="BA288" i="1"/>
  <c r="BA312" i="1"/>
  <c r="BA344" i="1"/>
  <c r="BA360" i="1"/>
  <c r="BA460" i="1"/>
  <c r="BA469" i="1"/>
  <c r="BA188" i="1"/>
  <c r="BA184" i="1"/>
  <c r="BA228" i="1"/>
  <c r="BA244" i="1"/>
  <c r="BA260" i="1"/>
  <c r="BA272" i="1"/>
  <c r="BA279" i="1"/>
  <c r="BA286" i="1"/>
  <c r="BA310" i="1"/>
  <c r="BA320" i="1"/>
  <c r="BA342" i="1"/>
  <c r="BA444" i="1"/>
  <c r="BA453" i="1"/>
  <c r="BA158" i="1"/>
  <c r="BA172" i="1"/>
  <c r="BA174" i="1"/>
  <c r="BA277" i="1"/>
  <c r="BA303" i="1"/>
  <c r="BA335" i="1"/>
  <c r="BA381" i="1"/>
  <c r="BA481" i="1"/>
  <c r="BA164" i="1"/>
  <c r="BA168" i="1"/>
  <c r="BA224" i="1"/>
  <c r="BA240" i="1"/>
  <c r="BA256" i="1"/>
  <c r="BA328" i="1"/>
  <c r="BA428" i="1"/>
  <c r="BA437" i="1"/>
  <c r="BA220" i="1"/>
  <c r="BA222" i="1"/>
  <c r="BA229" i="1"/>
  <c r="BA238" i="1"/>
  <c r="BA245" i="1"/>
  <c r="BA254" i="1"/>
  <c r="BA261" i="1"/>
  <c r="BA287" i="1"/>
  <c r="BA294" i="1"/>
  <c r="BA311" i="1"/>
  <c r="BA343" i="1"/>
  <c r="BA364" i="1"/>
  <c r="BA369" i="1"/>
  <c r="BA212" i="1"/>
  <c r="BA216" i="1"/>
  <c r="BA236" i="1"/>
  <c r="BA252" i="1"/>
  <c r="BA285" i="1"/>
  <c r="BA292" i="1"/>
  <c r="BA304" i="1"/>
  <c r="BA326" i="1"/>
  <c r="BA336" i="1"/>
  <c r="BA357" i="1"/>
  <c r="BA367" i="1"/>
  <c r="BA414" i="1"/>
  <c r="BA426" i="1"/>
  <c r="BA485" i="1"/>
  <c r="BA502" i="1"/>
  <c r="BA142" i="1"/>
  <c r="BA204" i="1"/>
  <c r="BA206" i="1"/>
  <c r="BA271" i="1"/>
  <c r="BA278" i="1"/>
  <c r="BA319" i="1"/>
  <c r="BA362" i="1"/>
  <c r="BA412" i="1"/>
  <c r="BA449" i="1"/>
  <c r="BA399" i="1"/>
  <c r="BA403" i="1"/>
  <c r="BA499" i="1"/>
  <c r="BA512" i="1"/>
  <c r="BA522" i="1"/>
  <c r="BA535" i="1"/>
  <c r="BA545" i="1"/>
  <c r="BA563" i="1"/>
  <c r="BA571" i="1"/>
  <c r="BA596" i="1"/>
  <c r="BA628" i="1"/>
  <c r="BA773" i="1"/>
  <c r="BA387" i="1"/>
  <c r="BA418" i="1"/>
  <c r="BA440" i="1"/>
  <c r="BA442" i="1"/>
  <c r="BA456" i="1"/>
  <c r="BA458" i="1"/>
  <c r="BA472" i="1"/>
  <c r="BA474" i="1"/>
  <c r="BA488" i="1"/>
  <c r="BA490" i="1"/>
  <c r="BA497" i="1"/>
  <c r="BA528" i="1"/>
  <c r="BA538" i="1"/>
  <c r="BA561" i="1"/>
  <c r="BA569" i="1"/>
  <c r="BA572" i="1"/>
  <c r="BA606" i="1"/>
  <c r="BA667" i="1"/>
  <c r="BA684" i="1"/>
  <c r="BA375" i="1"/>
  <c r="BA379" i="1"/>
  <c r="BA410" i="1"/>
  <c r="BA431" i="1"/>
  <c r="BA447" i="1"/>
  <c r="BA463" i="1"/>
  <c r="BA479" i="1"/>
  <c r="BA495" i="1"/>
  <c r="BA523" i="1"/>
  <c r="BA559" i="1"/>
  <c r="BA567" i="1"/>
  <c r="BA577" i="1"/>
  <c r="BA582" i="1"/>
  <c r="BA609" i="1"/>
  <c r="BA614" i="1"/>
  <c r="BA638" i="1"/>
  <c r="BA660" i="1"/>
  <c r="BA717" i="1"/>
  <c r="BA394" i="1"/>
  <c r="BA423" i="1"/>
  <c r="BA427" i="1"/>
  <c r="BA443" i="1"/>
  <c r="BA459" i="1"/>
  <c r="BA475" i="1"/>
  <c r="BA491" i="1"/>
  <c r="BA511" i="1"/>
  <c r="BA539" i="1"/>
  <c r="BA585" i="1"/>
  <c r="BA617" i="1"/>
  <c r="BA808" i="1"/>
  <c r="BA370" i="1"/>
  <c r="BA386" i="1"/>
  <c r="BA419" i="1"/>
  <c r="BA378" i="1"/>
  <c r="BA407" i="1"/>
  <c r="BA411" i="1"/>
  <c r="BA439" i="1"/>
  <c r="BA455" i="1"/>
  <c r="BA471" i="1"/>
  <c r="BA487" i="1"/>
  <c r="BA504" i="1"/>
  <c r="BA514" i="1"/>
  <c r="BA527" i="1"/>
  <c r="BA537" i="1"/>
  <c r="BA555" i="1"/>
  <c r="BA593" i="1"/>
  <c r="BA598" i="1"/>
  <c r="BA625" i="1"/>
  <c r="BA630" i="1"/>
  <c r="BA644" i="1"/>
  <c r="BA647" i="1"/>
  <c r="BA705" i="1"/>
  <c r="BA702" i="1"/>
  <c r="BA771" i="1"/>
  <c r="BA803" i="1"/>
  <c r="BA825" i="1"/>
  <c r="BA832" i="1"/>
  <c r="BA718" i="1"/>
  <c r="BA747" i="1"/>
  <c r="BA754" i="1"/>
  <c r="BA774" i="1"/>
  <c r="BA779" i="1"/>
  <c r="BA806" i="1"/>
  <c r="BA830" i="1"/>
  <c r="BA835" i="1"/>
  <c r="BA668" i="1"/>
  <c r="BA726" i="1"/>
  <c r="BA762" i="1"/>
  <c r="BA794" i="1"/>
  <c r="BA833" i="1"/>
  <c r="BA910" i="1"/>
  <c r="BA942" i="1"/>
  <c r="BA974" i="1"/>
  <c r="BA651" i="1"/>
  <c r="BA675" i="1"/>
  <c r="BA677" i="1"/>
  <c r="BA692" i="1"/>
  <c r="BA699" i="1"/>
  <c r="BA701" i="1"/>
  <c r="BA714" i="1"/>
  <c r="BA724" i="1"/>
  <c r="BA755" i="1"/>
  <c r="BA765" i="1"/>
  <c r="BA770" i="1"/>
  <c r="BA797" i="1"/>
  <c r="BA802" i="1"/>
  <c r="BA934" i="1"/>
  <c r="BA966" i="1"/>
  <c r="BA659" i="1"/>
  <c r="BA709" i="1"/>
  <c r="BA722" i="1"/>
  <c r="BA734" i="1"/>
  <c r="BA741" i="1"/>
  <c r="BA748" i="1"/>
  <c r="BA763" i="1"/>
  <c r="BA790" i="1"/>
  <c r="BA795" i="1"/>
  <c r="BA805" i="1"/>
  <c r="BA810" i="1"/>
  <c r="BA926" i="1"/>
  <c r="BA958" i="1"/>
  <c r="BA844" i="1"/>
  <c r="BA908" i="1"/>
  <c r="BA1081" i="1"/>
  <c r="BA901" i="1"/>
  <c r="BA916" i="1"/>
  <c r="BA924" i="1"/>
  <c r="BA932" i="1"/>
  <c r="BA940" i="1"/>
  <c r="BA948" i="1"/>
  <c r="BA956" i="1"/>
  <c r="BA964" i="1"/>
  <c r="BA972" i="1"/>
  <c r="BA980" i="1"/>
  <c r="BA1004" i="1"/>
  <c r="BA1063" i="1"/>
  <c r="BA843" i="1"/>
  <c r="BA845" i="1"/>
  <c r="BA900" i="1"/>
  <c r="BA905" i="1"/>
  <c r="BA907" i="1"/>
  <c r="BA999" i="1"/>
  <c r="BA1024" i="1"/>
  <c r="BA861" i="1"/>
  <c r="BA877" i="1"/>
  <c r="BA893" i="1"/>
  <c r="BA1028" i="1"/>
  <c r="BA1089" i="1"/>
  <c r="BA1007" i="1"/>
  <c r="BA1122" i="1"/>
  <c r="BA1139" i="1"/>
  <c r="BA1144" i="1"/>
  <c r="BA1149" i="1"/>
  <c r="BA1215" i="1"/>
  <c r="BA991" i="1"/>
  <c r="BA1022" i="1"/>
  <c r="BA1055" i="1"/>
  <c r="BA1103" i="1"/>
  <c r="BA1106" i="1"/>
  <c r="BA1142" i="1"/>
  <c r="BA1014" i="1"/>
  <c r="BA1047" i="1"/>
  <c r="BA1115" i="1"/>
  <c r="BA1120" i="1"/>
  <c r="BA1134" i="1"/>
  <c r="BA1039" i="1"/>
  <c r="BA1070" i="1"/>
  <c r="BA1072" i="1"/>
  <c r="BA1126" i="1"/>
  <c r="BA1156" i="1"/>
  <c r="BA998" i="1"/>
  <c r="BA1031" i="1"/>
  <c r="BA1062" i="1"/>
  <c r="BA1099" i="1"/>
  <c r="BA1104" i="1"/>
  <c r="BA1118" i="1"/>
  <c r="BA1143" i="1"/>
  <c r="BA990" i="1"/>
  <c r="BA992" i="1"/>
  <c r="BA1023" i="1"/>
  <c r="BA1054" i="1"/>
  <c r="BA1056" i="1"/>
  <c r="BA1110" i="1"/>
  <c r="BA1135" i="1"/>
  <c r="BA1138" i="1"/>
  <c r="BA1154" i="1"/>
  <c r="BA1015" i="1"/>
  <c r="BA1046" i="1"/>
  <c r="BA1102" i="1"/>
  <c r="BA1127" i="1"/>
  <c r="BA1130" i="1"/>
  <c r="BA1162" i="1"/>
  <c r="BA1167" i="1"/>
  <c r="BA1170" i="1"/>
  <c r="BA1199" i="1"/>
  <c r="BA1180" i="1"/>
  <c r="BA1256" i="1"/>
  <c r="BA1261" i="1"/>
  <c r="BA1148" i="1"/>
  <c r="BA1195" i="1"/>
  <c r="BA1202" i="1"/>
  <c r="BA1204" i="1"/>
  <c r="BA1211" i="1"/>
  <c r="BA1218" i="1"/>
  <c r="BA1220" i="1"/>
  <c r="BA1227" i="1"/>
  <c r="BA1267" i="1"/>
  <c r="BA1292" i="1"/>
  <c r="BA1323" i="1"/>
  <c r="BA1237" i="1"/>
  <c r="BA1240" i="1"/>
  <c r="BA1245" i="1"/>
  <c r="BA1259" i="1"/>
  <c r="BA1284" i="1"/>
  <c r="BA1287" i="1"/>
  <c r="BA1311" i="1"/>
  <c r="BA1378" i="1"/>
  <c r="BA1171" i="1"/>
  <c r="BA1187" i="1"/>
  <c r="BA1279" i="1"/>
  <c r="BA1296" i="1"/>
  <c r="BA1314" i="1"/>
  <c r="BA1179" i="1"/>
  <c r="BA1181" i="1"/>
  <c r="BA1205" i="1"/>
  <c r="BA1221" i="1"/>
  <c r="BA1235" i="1"/>
  <c r="BA1243" i="1"/>
  <c r="BA1268" i="1"/>
  <c r="BA1194" i="1"/>
  <c r="BA1196" i="1"/>
  <c r="BA1203" i="1"/>
  <c r="BA1210" i="1"/>
  <c r="BA1212" i="1"/>
  <c r="BA1219" i="1"/>
  <c r="BA1226" i="1"/>
  <c r="BA1228" i="1"/>
  <c r="BA1233" i="1"/>
  <c r="BA1241" i="1"/>
  <c r="BA1260" i="1"/>
  <c r="BA1263" i="1"/>
  <c r="BA1280" i="1"/>
  <c r="BA1285" i="1"/>
  <c r="BA1312" i="1"/>
  <c r="BA1339" i="1"/>
  <c r="BA1344" i="1"/>
  <c r="BA1360" i="1"/>
  <c r="BA1374" i="1"/>
  <c r="BA1255" i="1"/>
  <c r="BA1272" i="1"/>
  <c r="BA1277" i="1"/>
  <c r="BA1322" i="1"/>
  <c r="BA1396" i="1"/>
  <c r="BA1444" i="1"/>
  <c r="BA1470" i="1"/>
  <c r="BA1306" i="1"/>
  <c r="BA1338" i="1"/>
  <c r="BA1345" i="1"/>
  <c r="BA1361" i="1"/>
  <c r="BA1394" i="1"/>
  <c r="BA1404" i="1"/>
  <c r="BA1409" i="1"/>
  <c r="BA1419" i="1"/>
  <c r="BA1422" i="1"/>
  <c r="BA1442" i="1"/>
  <c r="BA1460" i="1"/>
  <c r="BA1483" i="1"/>
  <c r="BA1486" i="1"/>
  <c r="BA1352" i="1"/>
  <c r="BA1368" i="1"/>
  <c r="BA1373" i="1"/>
  <c r="BA1392" i="1"/>
  <c r="BA1430" i="1"/>
  <c r="BA1468" i="1"/>
  <c r="BA1494" i="1"/>
  <c r="BA1385" i="1"/>
  <c r="BA1402" i="1"/>
  <c r="BA1435" i="1"/>
  <c r="BA1458" i="1"/>
  <c r="BA1499" i="1"/>
  <c r="BA1348" i="1"/>
  <c r="BA1364" i="1"/>
  <c r="BA1395" i="1"/>
  <c r="BA1400" i="1"/>
  <c r="BA1420" i="1"/>
  <c r="BA1443" i="1"/>
  <c r="BA1446" i="1"/>
  <c r="BA1466" i="1"/>
  <c r="BA1484" i="1"/>
  <c r="BA1376" i="1"/>
  <c r="BA1381" i="1"/>
  <c r="BA1388" i="1"/>
  <c r="BA1428" i="1"/>
  <c r="BA1454" i="1"/>
  <c r="BA1492" i="1"/>
  <c r="AU23" i="1"/>
  <c r="AU46" i="1"/>
  <c r="AU87" i="1"/>
  <c r="AU110" i="1"/>
  <c r="AU136" i="1"/>
  <c r="AU31" i="1"/>
  <c r="AU34" i="1"/>
  <c r="AU54" i="1"/>
  <c r="AU72" i="1"/>
  <c r="AU95" i="1"/>
  <c r="AU98" i="1"/>
  <c r="AU118" i="1"/>
  <c r="AU55" i="1"/>
  <c r="AU78" i="1"/>
  <c r="AU119" i="1"/>
  <c r="AU14" i="1"/>
  <c r="AU22" i="1"/>
  <c r="AU40" i="1"/>
  <c r="AU63" i="1"/>
  <c r="AU66" i="1"/>
  <c r="AU86" i="1"/>
  <c r="AU104" i="1"/>
  <c r="AU127" i="1"/>
  <c r="AU130" i="1"/>
  <c r="AU48" i="1"/>
  <c r="AU74" i="1"/>
  <c r="AU112" i="1"/>
  <c r="AU137" i="1"/>
  <c r="AU141" i="1"/>
  <c r="AU145" i="1"/>
  <c r="AU161" i="1"/>
  <c r="AU177" i="1"/>
  <c r="AU193" i="1"/>
  <c r="AU209" i="1"/>
  <c r="AU225" i="1"/>
  <c r="AU241" i="1"/>
  <c r="AU257" i="1"/>
  <c r="AU273" i="1"/>
  <c r="AU289" i="1"/>
  <c r="AU305" i="1"/>
  <c r="AU317" i="1"/>
  <c r="AU331" i="1"/>
  <c r="AU343" i="1"/>
  <c r="AU348" i="1"/>
  <c r="AU369" i="1"/>
  <c r="AU381" i="1"/>
  <c r="AU395" i="1"/>
  <c r="AU407" i="1"/>
  <c r="AU412" i="1"/>
  <c r="AU433" i="1"/>
  <c r="AU445" i="1"/>
  <c r="AU459" i="1"/>
  <c r="AU490" i="1"/>
  <c r="AU502" i="1"/>
  <c r="AU530" i="1"/>
  <c r="AU566" i="1"/>
  <c r="AU594" i="1"/>
  <c r="AU159" i="1"/>
  <c r="AU175" i="1"/>
  <c r="AU191" i="1"/>
  <c r="AU207" i="1"/>
  <c r="AU223" i="1"/>
  <c r="AU239" i="1"/>
  <c r="AU255" i="1"/>
  <c r="AU271" i="1"/>
  <c r="AU287" i="1"/>
  <c r="AU303" i="1"/>
  <c r="AU308" i="1"/>
  <c r="AU329" i="1"/>
  <c r="AU341" i="1"/>
  <c r="AU355" i="1"/>
  <c r="AU367" i="1"/>
  <c r="AU372" i="1"/>
  <c r="AU393" i="1"/>
  <c r="AU405" i="1"/>
  <c r="AU419" i="1"/>
  <c r="AU431" i="1"/>
  <c r="AU436" i="1"/>
  <c r="AU457" i="1"/>
  <c r="AU555" i="1"/>
  <c r="AU558" i="1"/>
  <c r="AU619" i="1"/>
  <c r="AU622" i="1"/>
  <c r="AU630" i="1"/>
  <c r="AU692" i="1"/>
  <c r="AU356" i="1"/>
  <c r="AU420" i="1"/>
  <c r="AU506" i="1"/>
  <c r="AU570" i="1"/>
  <c r="AU153" i="1"/>
  <c r="AU169" i="1"/>
  <c r="AU185" i="1"/>
  <c r="AU201" i="1"/>
  <c r="AU217" i="1"/>
  <c r="AU233" i="1"/>
  <c r="AU249" i="1"/>
  <c r="AU265" i="1"/>
  <c r="AU281" i="1"/>
  <c r="AU297" i="1"/>
  <c r="AU311" i="1"/>
  <c r="AU316" i="1"/>
  <c r="AU337" i="1"/>
  <c r="AU349" i="1"/>
  <c r="AU363" i="1"/>
  <c r="AU375" i="1"/>
  <c r="AU380" i="1"/>
  <c r="AU401" i="1"/>
  <c r="AU413" i="1"/>
  <c r="AU427" i="1"/>
  <c r="AU439" i="1"/>
  <c r="AU444" i="1"/>
  <c r="AU465" i="1"/>
  <c r="AU470" i="1"/>
  <c r="AU475" i="1"/>
  <c r="AU534" i="1"/>
  <c r="AU562" i="1"/>
  <c r="AU598" i="1"/>
  <c r="AU626" i="1"/>
  <c r="AU634" i="1"/>
  <c r="AU639" i="1"/>
  <c r="AU133" i="1"/>
  <c r="AU340" i="1"/>
  <c r="AU404" i="1"/>
  <c r="AU473" i="1"/>
  <c r="AU489" i="1"/>
  <c r="AU149" i="1"/>
  <c r="AU165" i="1"/>
  <c r="AU181" i="1"/>
  <c r="AU197" i="1"/>
  <c r="AU213" i="1"/>
  <c r="AU229" i="1"/>
  <c r="AU245" i="1"/>
  <c r="AU261" i="1"/>
  <c r="AU277" i="1"/>
  <c r="AU293" i="1"/>
  <c r="AU321" i="1"/>
  <c r="AU333" i="1"/>
  <c r="AU347" i="1"/>
  <c r="AU359" i="1"/>
  <c r="AU385" i="1"/>
  <c r="AU397" i="1"/>
  <c r="AU411" i="1"/>
  <c r="AU423" i="1"/>
  <c r="AU449" i="1"/>
  <c r="AU461" i="1"/>
  <c r="AU515" i="1"/>
  <c r="AU518" i="1"/>
  <c r="AU579" i="1"/>
  <c r="AU582" i="1"/>
  <c r="AU655" i="1"/>
  <c r="AU482" i="1"/>
  <c r="AU678" i="1"/>
  <c r="AU495" i="1"/>
  <c r="AU499" i="1"/>
  <c r="AU491" i="1"/>
  <c r="AU514" i="1"/>
  <c r="AU531" i="1"/>
  <c r="AU546" i="1"/>
  <c r="AU563" i="1"/>
  <c r="AU578" i="1"/>
  <c r="AU595" i="1"/>
  <c r="AU610" i="1"/>
  <c r="AU627" i="1"/>
  <c r="AU652" i="1"/>
  <c r="AU676" i="1"/>
  <c r="AU479" i="1"/>
  <c r="AU483" i="1"/>
  <c r="AU498" i="1"/>
  <c r="AU646" i="1"/>
  <c r="AU658" i="1"/>
  <c r="AU677" i="1"/>
  <c r="AU680" i="1"/>
  <c r="AU701" i="1"/>
  <c r="AU713" i="1"/>
  <c r="AU727" i="1"/>
  <c r="AU739" i="1"/>
  <c r="AU771" i="1"/>
  <c r="AU787" i="1"/>
  <c r="AU790" i="1"/>
  <c r="AU641" i="1"/>
  <c r="AU699" i="1"/>
  <c r="AU725" i="1"/>
  <c r="AU737" i="1"/>
  <c r="AU749" i="1"/>
  <c r="AU759" i="1"/>
  <c r="AU769" i="1"/>
  <c r="AU781" i="1"/>
  <c r="AU649" i="1"/>
  <c r="AU653" i="1"/>
  <c r="AU689" i="1"/>
  <c r="AU691" i="1"/>
  <c r="AU712" i="1"/>
  <c r="AU786" i="1"/>
  <c r="AU797" i="1"/>
  <c r="AU657" i="1"/>
  <c r="AU681" i="1"/>
  <c r="AU685" i="1"/>
  <c r="AU705" i="1"/>
  <c r="AU719" i="1"/>
  <c r="AU731" i="1"/>
  <c r="AU736" i="1"/>
  <c r="AU743" i="1"/>
  <c r="AU753" i="1"/>
  <c r="AU758" i="1"/>
  <c r="AU765" i="1"/>
  <c r="AU775" i="1"/>
  <c r="AU820" i="1"/>
  <c r="AU803" i="1"/>
  <c r="AU835" i="1"/>
  <c r="AU805" i="1"/>
  <c r="AU837" i="1"/>
  <c r="AU841" i="1"/>
  <c r="AU871" i="1"/>
  <c r="AU876" i="1"/>
  <c r="AU889" i="1"/>
  <c r="AU901" i="1"/>
  <c r="AU970" i="1"/>
  <c r="AU983" i="1"/>
  <c r="AU1027" i="1"/>
  <c r="AU819" i="1"/>
  <c r="AU865" i="1"/>
  <c r="AU789" i="1"/>
  <c r="AU821" i="1"/>
  <c r="AU872" i="1"/>
  <c r="AU940" i="1"/>
  <c r="AU963" i="1"/>
  <c r="AU1047" i="1"/>
  <c r="AU1083" i="1"/>
  <c r="AU857" i="1"/>
  <c r="AU868" i="1"/>
  <c r="AU880" i="1"/>
  <c r="AU895" i="1"/>
  <c r="AU921" i="1"/>
  <c r="AU928" i="1"/>
  <c r="AU966" i="1"/>
  <c r="AU1034" i="1"/>
  <c r="AU849" i="1"/>
  <c r="AU913" i="1"/>
  <c r="AU961" i="1"/>
  <c r="AU993" i="1"/>
  <c r="AU1062" i="1"/>
  <c r="AU1088" i="1"/>
  <c r="AU1293" i="1"/>
  <c r="AU1014" i="1"/>
  <c r="AU1030" i="1"/>
  <c r="AU1046" i="1"/>
  <c r="AU1086" i="1"/>
  <c r="AU1103" i="1"/>
  <c r="AU1132" i="1"/>
  <c r="AU1001" i="1"/>
  <c r="AU1005" i="1"/>
  <c r="AU1021" i="1"/>
  <c r="AU1037" i="1"/>
  <c r="AU1077" i="1"/>
  <c r="AU1089" i="1"/>
  <c r="AU1114" i="1"/>
  <c r="AU1124" i="1"/>
  <c r="AU1127" i="1"/>
  <c r="AU1140" i="1"/>
  <c r="AU945" i="1"/>
  <c r="AU977" i="1"/>
  <c r="AU1006" i="1"/>
  <c r="AU1022" i="1"/>
  <c r="AU1038" i="1"/>
  <c r="AU1054" i="1"/>
  <c r="AU1061" i="1"/>
  <c r="AU1073" i="1"/>
  <c r="AU1080" i="1"/>
  <c r="AU1087" i="1"/>
  <c r="AU1097" i="1"/>
  <c r="AU1102" i="1"/>
  <c r="AU1131" i="1"/>
  <c r="AU1146" i="1"/>
  <c r="AU1151" i="1"/>
  <c r="AU1013" i="1"/>
  <c r="AU1029" i="1"/>
  <c r="AU1045" i="1"/>
  <c r="AU1085" i="1"/>
  <c r="AU1283" i="1"/>
  <c r="AU1279" i="1"/>
  <c r="AU1322" i="1"/>
  <c r="AU1354" i="1"/>
  <c r="AU1290" i="1"/>
  <c r="AU1294" i="1"/>
  <c r="AU1305" i="1"/>
  <c r="AU1134" i="1"/>
  <c r="AU1282" i="1"/>
  <c r="AU1286" i="1"/>
  <c r="AU1297" i="1"/>
  <c r="AU1315" i="1"/>
  <c r="AU1347" i="1"/>
  <c r="AU1313" i="1"/>
  <c r="AU1375" i="1"/>
  <c r="AU1385" i="1"/>
  <c r="AU1403" i="1"/>
  <c r="AU1421" i="1"/>
  <c r="AU1439" i="1"/>
  <c r="AU1449" i="1"/>
  <c r="AU1467" i="1"/>
  <c r="AU1485" i="1"/>
  <c r="AU1110" i="1"/>
  <c r="AU1142" i="1"/>
  <c r="AU1274" i="1"/>
  <c r="AU1278" i="1"/>
  <c r="AU1154" i="1"/>
  <c r="AU1162" i="1"/>
  <c r="AU1170" i="1"/>
  <c r="AU1178" i="1"/>
  <c r="AU1186" i="1"/>
  <c r="AU1194" i="1"/>
  <c r="AU1202" i="1"/>
  <c r="AU1210" i="1"/>
  <c r="AU1218" i="1"/>
  <c r="AU1226" i="1"/>
  <c r="AU1234" i="1"/>
  <c r="AU1242" i="1"/>
  <c r="AU1250" i="1"/>
  <c r="AU1258" i="1"/>
  <c r="AU1266" i="1"/>
  <c r="AU1317" i="1"/>
  <c r="AU1333" i="1"/>
  <c r="AU1349" i="1"/>
  <c r="AU1365" i="1"/>
  <c r="AU1377" i="1"/>
  <c r="AU1395" i="1"/>
  <c r="AU1413" i="1"/>
  <c r="AU1431" i="1"/>
  <c r="AU1441" i="1"/>
  <c r="AU1459" i="1"/>
  <c r="AU1477" i="1"/>
  <c r="AU1495" i="1"/>
  <c r="AU1445" i="1"/>
  <c r="AU1307" i="1"/>
  <c r="AU1323" i="1"/>
  <c r="AU1339" i="1"/>
  <c r="AU1355" i="1"/>
  <c r="AU1371" i="1"/>
  <c r="AU1389" i="1"/>
  <c r="AU1407" i="1"/>
  <c r="AU1417" i="1"/>
  <c r="AU1471" i="1"/>
  <c r="AU1481" i="1"/>
  <c r="AU1499" i="1"/>
  <c r="AU1321" i="1"/>
  <c r="AU1337" i="1"/>
  <c r="AU1353" i="1"/>
  <c r="AU1369" i="1"/>
  <c r="AU1379" i="1"/>
  <c r="AU1397" i="1"/>
  <c r="AU1415" i="1"/>
  <c r="AU1425" i="1"/>
  <c r="AU1443" i="1"/>
  <c r="AU1461" i="1"/>
  <c r="AU1479" i="1"/>
  <c r="AU1489" i="1"/>
  <c r="BA7" i="1"/>
  <c r="BG7" i="1" s="1"/>
  <c r="AU7" i="1"/>
  <c r="BD7" i="1" s="1"/>
  <c r="DB8" i="1"/>
  <c r="DC8" i="1"/>
  <c r="DD8" i="1"/>
  <c r="DE8" i="1"/>
  <c r="DB10" i="1"/>
  <c r="DC10" i="1"/>
  <c r="DD10" i="1"/>
  <c r="DE10" i="1"/>
  <c r="DB13" i="1"/>
  <c r="DC13" i="1"/>
  <c r="DD13" i="1"/>
  <c r="DE13" i="1"/>
  <c r="BA1503" i="1" l="1"/>
  <c r="AU1503" i="1"/>
  <c r="AL9" i="1"/>
  <c r="AL1500" i="1"/>
  <c r="AL1499" i="1"/>
  <c r="AL1498" i="1"/>
  <c r="AL1497" i="1"/>
  <c r="AL1496" i="1"/>
  <c r="AL1495" i="1"/>
  <c r="AL1494" i="1"/>
  <c r="AL1493" i="1"/>
  <c r="AL1492" i="1"/>
  <c r="AL1491" i="1"/>
  <c r="AL1490" i="1"/>
  <c r="AL1489" i="1"/>
  <c r="AL1488" i="1"/>
  <c r="AL1487" i="1"/>
  <c r="AL1486" i="1"/>
  <c r="AL1485" i="1"/>
  <c r="AL1484" i="1"/>
  <c r="AL1483" i="1"/>
  <c r="AL1482" i="1"/>
  <c r="AL1481" i="1"/>
  <c r="AL1480" i="1"/>
  <c r="AL1479" i="1"/>
  <c r="AL1478" i="1"/>
  <c r="AL1477" i="1"/>
  <c r="AL1476" i="1"/>
  <c r="AL1475" i="1"/>
  <c r="AL1474" i="1"/>
  <c r="AL1473" i="1"/>
  <c r="AL1472" i="1"/>
  <c r="AL1471" i="1"/>
  <c r="AL1470" i="1"/>
  <c r="AL1469" i="1"/>
  <c r="AL1468" i="1"/>
  <c r="AL1467" i="1"/>
  <c r="AL1466" i="1"/>
  <c r="AL1465" i="1"/>
  <c r="AL1464" i="1"/>
  <c r="AL1463" i="1"/>
  <c r="AL1462" i="1"/>
  <c r="AL1461" i="1"/>
  <c r="AL1460" i="1"/>
  <c r="AL1459" i="1"/>
  <c r="AL1458" i="1"/>
  <c r="AL1457" i="1"/>
  <c r="AL1456" i="1"/>
  <c r="AL1455" i="1"/>
  <c r="AL1454" i="1"/>
  <c r="AL1453" i="1"/>
  <c r="AL1452" i="1"/>
  <c r="AL1451" i="1"/>
  <c r="AL1450" i="1"/>
  <c r="AL1449" i="1"/>
  <c r="AL1448" i="1"/>
  <c r="AL1447" i="1"/>
  <c r="AL1446" i="1"/>
  <c r="AL1445" i="1"/>
  <c r="AL1444" i="1"/>
  <c r="AL1443" i="1"/>
  <c r="AL1442" i="1"/>
  <c r="AL1441" i="1"/>
  <c r="AL1440" i="1"/>
  <c r="AL1439" i="1"/>
  <c r="AL1438" i="1"/>
  <c r="AL1437" i="1"/>
  <c r="AL1436" i="1"/>
  <c r="AL1435" i="1"/>
  <c r="AL1434" i="1"/>
  <c r="AL1433" i="1"/>
  <c r="AL1432" i="1"/>
  <c r="AL1431" i="1"/>
  <c r="AL1430" i="1"/>
  <c r="AL1429" i="1"/>
  <c r="AL1428" i="1"/>
  <c r="AL1427" i="1"/>
  <c r="AL1426" i="1"/>
  <c r="AL1425" i="1"/>
  <c r="AL1424" i="1"/>
  <c r="AL1423" i="1"/>
  <c r="AL1422" i="1"/>
  <c r="AL1421" i="1"/>
  <c r="AL1420" i="1"/>
  <c r="AL1419" i="1"/>
  <c r="AL1418" i="1"/>
  <c r="AL1417" i="1"/>
  <c r="AL1416" i="1"/>
  <c r="AL1415" i="1"/>
  <c r="AL1414" i="1"/>
  <c r="AL1413" i="1"/>
  <c r="AL1412" i="1"/>
  <c r="AL1411" i="1"/>
  <c r="AL1410" i="1"/>
  <c r="AL1409" i="1"/>
  <c r="AL1408" i="1"/>
  <c r="AL1407" i="1"/>
  <c r="AL1406" i="1"/>
  <c r="AL1405" i="1"/>
  <c r="AL1404" i="1"/>
  <c r="AL1403" i="1"/>
  <c r="AL1402" i="1"/>
  <c r="AL1401" i="1"/>
  <c r="AL1400" i="1"/>
  <c r="AL1399" i="1"/>
  <c r="AL1398" i="1"/>
  <c r="AL1397" i="1"/>
  <c r="AL1396" i="1"/>
  <c r="AL1395" i="1"/>
  <c r="AL1394" i="1"/>
  <c r="AL1393" i="1"/>
  <c r="AL1392" i="1"/>
  <c r="AL1391" i="1"/>
  <c r="AL1390" i="1"/>
  <c r="AL1389" i="1"/>
  <c r="AL1388" i="1"/>
  <c r="AL1387" i="1"/>
  <c r="AL1386" i="1"/>
  <c r="AL1385" i="1"/>
  <c r="AL1384" i="1"/>
  <c r="AL1383" i="1"/>
  <c r="AL1382" i="1"/>
  <c r="AL1381" i="1"/>
  <c r="AL1380" i="1"/>
  <c r="AL1379" i="1"/>
  <c r="AL1378" i="1"/>
  <c r="AL1377" i="1"/>
  <c r="AL1376" i="1"/>
  <c r="AL1375" i="1"/>
  <c r="AL1374" i="1"/>
  <c r="AL1373" i="1"/>
  <c r="AL1372" i="1"/>
  <c r="AL1371" i="1"/>
  <c r="AL1370" i="1"/>
  <c r="AL1369" i="1"/>
  <c r="AL1368" i="1"/>
  <c r="AL1367" i="1"/>
  <c r="AL1366" i="1"/>
  <c r="AL1365" i="1"/>
  <c r="AL1364" i="1"/>
  <c r="AL1363" i="1"/>
  <c r="AL1362" i="1"/>
  <c r="AL1361" i="1"/>
  <c r="AL1360" i="1"/>
  <c r="AL1359" i="1"/>
  <c r="AL1358" i="1"/>
  <c r="AL1357" i="1"/>
  <c r="AL1356" i="1"/>
  <c r="AL1355" i="1"/>
  <c r="AL1354" i="1"/>
  <c r="AL1353" i="1"/>
  <c r="AL1352" i="1"/>
  <c r="AL1351" i="1"/>
  <c r="AL1350" i="1"/>
  <c r="AL1349" i="1"/>
  <c r="AL1348" i="1"/>
  <c r="AL1347" i="1"/>
  <c r="AL1346" i="1"/>
  <c r="AL1345" i="1"/>
  <c r="AL1344" i="1"/>
  <c r="AL1343" i="1"/>
  <c r="AL1342" i="1"/>
  <c r="AL1341" i="1"/>
  <c r="AL1340" i="1"/>
  <c r="AL1339" i="1"/>
  <c r="AL1338" i="1"/>
  <c r="AL1337" i="1"/>
  <c r="AL1336" i="1"/>
  <c r="AL1335" i="1"/>
  <c r="AL1334" i="1"/>
  <c r="AL1333" i="1"/>
  <c r="AL1332" i="1"/>
  <c r="AL1331" i="1"/>
  <c r="AL1330" i="1"/>
  <c r="AL1329" i="1"/>
  <c r="AL1328" i="1"/>
  <c r="AL1327" i="1"/>
  <c r="AL1326" i="1"/>
  <c r="AL1325" i="1"/>
  <c r="AL1324" i="1"/>
  <c r="AL1323" i="1"/>
  <c r="AL1322" i="1"/>
  <c r="AL1321" i="1"/>
  <c r="AL1320" i="1"/>
  <c r="AL1319" i="1"/>
  <c r="AL1318" i="1"/>
  <c r="AL1317" i="1"/>
  <c r="AL1316" i="1"/>
  <c r="AL1315" i="1"/>
  <c r="AL1314" i="1"/>
  <c r="AL1313" i="1"/>
  <c r="AL1312" i="1"/>
  <c r="AL1311" i="1"/>
  <c r="AL1310" i="1"/>
  <c r="AL1309" i="1"/>
  <c r="AL1308" i="1"/>
  <c r="AL1307" i="1"/>
  <c r="AL1306" i="1"/>
  <c r="AL1305" i="1"/>
  <c r="AL1304" i="1"/>
  <c r="AL1303" i="1"/>
  <c r="AL1302" i="1"/>
  <c r="AL1301" i="1"/>
  <c r="AL1300" i="1"/>
  <c r="AL1299" i="1"/>
  <c r="AL1298" i="1"/>
  <c r="AL1297" i="1"/>
  <c r="AL1296" i="1"/>
  <c r="AL1295" i="1"/>
  <c r="AL1294" i="1"/>
  <c r="AL1293" i="1"/>
  <c r="AL1292" i="1"/>
  <c r="AL1291" i="1"/>
  <c r="AL1290" i="1"/>
  <c r="AL1289" i="1"/>
  <c r="AL1288" i="1"/>
  <c r="AL1287" i="1"/>
  <c r="AL1286" i="1"/>
  <c r="AL1285" i="1"/>
  <c r="AL1284" i="1"/>
  <c r="AL1283" i="1"/>
  <c r="AL1282" i="1"/>
  <c r="AL1281" i="1"/>
  <c r="AL1280" i="1"/>
  <c r="AL1279" i="1"/>
  <c r="AL1278" i="1"/>
  <c r="AL1277" i="1"/>
  <c r="AL1276" i="1"/>
  <c r="AL1275" i="1"/>
  <c r="AL1274" i="1"/>
  <c r="AL1273" i="1"/>
  <c r="AL1272" i="1"/>
  <c r="AL1271" i="1"/>
  <c r="AL1270" i="1"/>
  <c r="AL1269" i="1"/>
  <c r="AL1268" i="1"/>
  <c r="AL1267" i="1"/>
  <c r="AL1266" i="1"/>
  <c r="AL1265" i="1"/>
  <c r="AL1264" i="1"/>
  <c r="AL1263" i="1"/>
  <c r="AL1262" i="1"/>
  <c r="AL1261" i="1"/>
  <c r="AL1260" i="1"/>
  <c r="AL1259" i="1"/>
  <c r="AL1258" i="1"/>
  <c r="AL1257" i="1"/>
  <c r="AL1256" i="1"/>
  <c r="AL1255" i="1"/>
  <c r="AL1254" i="1"/>
  <c r="AL1253" i="1"/>
  <c r="AL1252" i="1"/>
  <c r="AL1251" i="1"/>
  <c r="AL1250" i="1"/>
  <c r="AL1249" i="1"/>
  <c r="AL1248" i="1"/>
  <c r="AL1247" i="1"/>
  <c r="AL1246" i="1"/>
  <c r="AL1245" i="1"/>
  <c r="AL1244" i="1"/>
  <c r="AL1243" i="1"/>
  <c r="AL1242" i="1"/>
  <c r="AL1241" i="1"/>
  <c r="AL1240" i="1"/>
  <c r="AL1239" i="1"/>
  <c r="AL1238" i="1"/>
  <c r="AL1237" i="1"/>
  <c r="AL1236" i="1"/>
  <c r="AL1235" i="1"/>
  <c r="AL1234" i="1"/>
  <c r="AL1233" i="1"/>
  <c r="AL1232" i="1"/>
  <c r="AL1231" i="1"/>
  <c r="AL1230" i="1"/>
  <c r="AL1229" i="1"/>
  <c r="AL1228" i="1"/>
  <c r="AL1227" i="1"/>
  <c r="AL1226" i="1"/>
  <c r="AL1225" i="1"/>
  <c r="AL1224" i="1"/>
  <c r="AL1223" i="1"/>
  <c r="AL1222" i="1"/>
  <c r="AL1221" i="1"/>
  <c r="AL1220" i="1"/>
  <c r="AL1219" i="1"/>
  <c r="AL1218" i="1"/>
  <c r="AL1217" i="1"/>
  <c r="AL1216" i="1"/>
  <c r="AL1215" i="1"/>
  <c r="AL1214" i="1"/>
  <c r="AL1213" i="1"/>
  <c r="AL1212" i="1"/>
  <c r="AL1211" i="1"/>
  <c r="AL1210" i="1"/>
  <c r="AL1209" i="1"/>
  <c r="AL1208" i="1"/>
  <c r="AL1207" i="1"/>
  <c r="AL1206" i="1"/>
  <c r="AL1205" i="1"/>
  <c r="AL1204" i="1"/>
  <c r="AL1203" i="1"/>
  <c r="AL1202" i="1"/>
  <c r="AL1201" i="1"/>
  <c r="AL1200" i="1"/>
  <c r="AL1199" i="1"/>
  <c r="AL1198" i="1"/>
  <c r="AL1197" i="1"/>
  <c r="AL1196" i="1"/>
  <c r="AL1195" i="1"/>
  <c r="AL1194" i="1"/>
  <c r="AL1193" i="1"/>
  <c r="AL1192" i="1"/>
  <c r="AL1191" i="1"/>
  <c r="AL1190" i="1"/>
  <c r="AL1189" i="1"/>
  <c r="AL1188" i="1"/>
  <c r="AL1187" i="1"/>
  <c r="AL1186" i="1"/>
  <c r="AL1185" i="1"/>
  <c r="AL1184" i="1"/>
  <c r="AL1183" i="1"/>
  <c r="AL1182" i="1"/>
  <c r="AL1181" i="1"/>
  <c r="AL1180" i="1"/>
  <c r="AL1179" i="1"/>
  <c r="AL1178" i="1"/>
  <c r="AL1177" i="1"/>
  <c r="AL1176" i="1"/>
  <c r="AL1175" i="1"/>
  <c r="AL1174" i="1"/>
  <c r="AL1173" i="1"/>
  <c r="AL1172" i="1"/>
  <c r="AL1171" i="1"/>
  <c r="AL1170" i="1"/>
  <c r="AL1169" i="1"/>
  <c r="AL1168" i="1"/>
  <c r="AL1167" i="1"/>
  <c r="AL1166" i="1"/>
  <c r="AL1165" i="1"/>
  <c r="AL1164" i="1"/>
  <c r="AL1163" i="1"/>
  <c r="AL1162" i="1"/>
  <c r="AL1161" i="1"/>
  <c r="AL1160" i="1"/>
  <c r="AL1159" i="1"/>
  <c r="AL1158" i="1"/>
  <c r="AL1157" i="1"/>
  <c r="AL1156" i="1"/>
  <c r="AL1155" i="1"/>
  <c r="AL1154" i="1"/>
  <c r="AL1153" i="1"/>
  <c r="AL1152" i="1"/>
  <c r="AL1151" i="1"/>
  <c r="AL1150" i="1"/>
  <c r="AL1149" i="1"/>
  <c r="AL1148" i="1"/>
  <c r="AL1147" i="1"/>
  <c r="AL1146" i="1"/>
  <c r="AL1145" i="1"/>
  <c r="AL1144" i="1"/>
  <c r="AL1143" i="1"/>
  <c r="AL1142" i="1"/>
  <c r="AL1141" i="1"/>
  <c r="AL1140" i="1"/>
  <c r="AL1139" i="1"/>
  <c r="AL1138" i="1"/>
  <c r="AL1137" i="1"/>
  <c r="AL1136" i="1"/>
  <c r="AL1135" i="1"/>
  <c r="AL1134" i="1"/>
  <c r="AL1133" i="1"/>
  <c r="AL1132" i="1"/>
  <c r="AL1131" i="1"/>
  <c r="AL1130" i="1"/>
  <c r="AL1129" i="1"/>
  <c r="AL1128" i="1"/>
  <c r="AL1127" i="1"/>
  <c r="AL1126" i="1"/>
  <c r="AL1125" i="1"/>
  <c r="AL1124" i="1"/>
  <c r="AL1123" i="1"/>
  <c r="AL1122" i="1"/>
  <c r="AL1121" i="1"/>
  <c r="AL1120" i="1"/>
  <c r="AL1119" i="1"/>
  <c r="AL1118" i="1"/>
  <c r="AL1117" i="1"/>
  <c r="AL1116" i="1"/>
  <c r="AL1115" i="1"/>
  <c r="AL1114" i="1"/>
  <c r="AL1113" i="1"/>
  <c r="AL1112" i="1"/>
  <c r="AL1111" i="1"/>
  <c r="AL1110" i="1"/>
  <c r="AL1109" i="1"/>
  <c r="AL1108" i="1"/>
  <c r="AL1107" i="1"/>
  <c r="AL1106" i="1"/>
  <c r="AL1105" i="1"/>
  <c r="AL1104" i="1"/>
  <c r="AL1103" i="1"/>
  <c r="AL1102" i="1"/>
  <c r="AL1101" i="1"/>
  <c r="AL1100" i="1"/>
  <c r="AL1099" i="1"/>
  <c r="AL1098" i="1"/>
  <c r="AL1097" i="1"/>
  <c r="AL1096" i="1"/>
  <c r="AL1095" i="1"/>
  <c r="AL1094" i="1"/>
  <c r="AL1093" i="1"/>
  <c r="AL1092" i="1"/>
  <c r="AL1091" i="1"/>
  <c r="AL1090" i="1"/>
  <c r="AL1089" i="1"/>
  <c r="AL1088" i="1"/>
  <c r="AL1087" i="1"/>
  <c r="AL1086" i="1"/>
  <c r="AL1085" i="1"/>
  <c r="AL1084" i="1"/>
  <c r="AL1083" i="1"/>
  <c r="AL1082" i="1"/>
  <c r="AL1081" i="1"/>
  <c r="AL1080" i="1"/>
  <c r="AL1079" i="1"/>
  <c r="AL1078" i="1"/>
  <c r="AL1077" i="1"/>
  <c r="AL1076" i="1"/>
  <c r="AL1075" i="1"/>
  <c r="AL1074" i="1"/>
  <c r="AL1073" i="1"/>
  <c r="AL1072" i="1"/>
  <c r="AL1071" i="1"/>
  <c r="AL1070" i="1"/>
  <c r="AL1069" i="1"/>
  <c r="AL1068" i="1"/>
  <c r="AL1067" i="1"/>
  <c r="AL1066" i="1"/>
  <c r="AL1065" i="1"/>
  <c r="AL1064" i="1"/>
  <c r="AL1063" i="1"/>
  <c r="AL1062" i="1"/>
  <c r="AL1061" i="1"/>
  <c r="AL1060" i="1"/>
  <c r="AL1059" i="1"/>
  <c r="AL1058" i="1"/>
  <c r="AL1057" i="1"/>
  <c r="AL1056" i="1"/>
  <c r="AL1055" i="1"/>
  <c r="AL1054" i="1"/>
  <c r="AL1053" i="1"/>
  <c r="AL1052" i="1"/>
  <c r="AL1051" i="1"/>
  <c r="AL1050" i="1"/>
  <c r="AL1049" i="1"/>
  <c r="AL1048" i="1"/>
  <c r="AL1047" i="1"/>
  <c r="AL1046" i="1"/>
  <c r="AL1045" i="1"/>
  <c r="AL1044" i="1"/>
  <c r="AL1043" i="1"/>
  <c r="AL1042" i="1"/>
  <c r="AL1041" i="1"/>
  <c r="AL1040" i="1"/>
  <c r="AL1039" i="1"/>
  <c r="AL1038" i="1"/>
  <c r="AL1037" i="1"/>
  <c r="AL1036" i="1"/>
  <c r="AL1035" i="1"/>
  <c r="AL1034" i="1"/>
  <c r="AL1033" i="1"/>
  <c r="AL1032" i="1"/>
  <c r="AL1031" i="1"/>
  <c r="AL1030" i="1"/>
  <c r="AL1029" i="1"/>
  <c r="AL1028" i="1"/>
  <c r="AL1027" i="1"/>
  <c r="AL1026" i="1"/>
  <c r="AL1025" i="1"/>
  <c r="AL1024" i="1"/>
  <c r="AL1023" i="1"/>
  <c r="AL1022" i="1"/>
  <c r="AL1021" i="1"/>
  <c r="AL1020" i="1"/>
  <c r="AL1019" i="1"/>
  <c r="AL1018" i="1"/>
  <c r="AL1017" i="1"/>
  <c r="AL1016" i="1"/>
  <c r="AL1015" i="1"/>
  <c r="AL1014" i="1"/>
  <c r="AL1013" i="1"/>
  <c r="AL1012" i="1"/>
  <c r="AL1011" i="1"/>
  <c r="AL1010" i="1"/>
  <c r="AL1009" i="1"/>
  <c r="AL1008" i="1"/>
  <c r="AL1007" i="1"/>
  <c r="AL1006" i="1"/>
  <c r="AL1005" i="1"/>
  <c r="AL1004" i="1"/>
  <c r="AL1003" i="1"/>
  <c r="AL1002" i="1"/>
  <c r="AL1001" i="1"/>
  <c r="AL1000" i="1"/>
  <c r="AL999" i="1"/>
  <c r="AL998" i="1"/>
  <c r="AL997" i="1"/>
  <c r="AL996" i="1"/>
  <c r="AL995" i="1"/>
  <c r="AL994" i="1"/>
  <c r="AL993" i="1"/>
  <c r="AL992" i="1"/>
  <c r="AL991" i="1"/>
  <c r="AL990" i="1"/>
  <c r="AL989" i="1"/>
  <c r="AL988" i="1"/>
  <c r="AL987" i="1"/>
  <c r="AL986" i="1"/>
  <c r="AL985" i="1"/>
  <c r="AL984" i="1"/>
  <c r="AL983" i="1"/>
  <c r="AL982" i="1"/>
  <c r="AL981" i="1"/>
  <c r="AL980" i="1"/>
  <c r="AL979" i="1"/>
  <c r="AL978" i="1"/>
  <c r="AL977" i="1"/>
  <c r="AL976" i="1"/>
  <c r="AL975" i="1"/>
  <c r="AL974" i="1"/>
  <c r="AL973" i="1"/>
  <c r="AL972" i="1"/>
  <c r="AL971" i="1"/>
  <c r="AL970" i="1"/>
  <c r="AL969" i="1"/>
  <c r="AL968" i="1"/>
  <c r="AL967" i="1"/>
  <c r="AL966" i="1"/>
  <c r="AL965" i="1"/>
  <c r="AL964" i="1"/>
  <c r="AL963" i="1"/>
  <c r="AL962" i="1"/>
  <c r="AL961" i="1"/>
  <c r="AL960" i="1"/>
  <c r="AL959" i="1"/>
  <c r="AL958" i="1"/>
  <c r="AL957" i="1"/>
  <c r="AL956" i="1"/>
  <c r="AL955" i="1"/>
  <c r="AL954" i="1"/>
  <c r="AL953" i="1"/>
  <c r="AL952" i="1"/>
  <c r="AL951" i="1"/>
  <c r="AL950" i="1"/>
  <c r="AL949" i="1"/>
  <c r="AL948" i="1"/>
  <c r="AL947" i="1"/>
  <c r="AL946" i="1"/>
  <c r="AL945" i="1"/>
  <c r="AL944" i="1"/>
  <c r="AL943" i="1"/>
  <c r="AL942" i="1"/>
  <c r="AL941" i="1"/>
  <c r="AL940" i="1"/>
  <c r="AL939" i="1"/>
  <c r="AL938" i="1"/>
  <c r="AL937" i="1"/>
  <c r="AL936" i="1"/>
  <c r="AL935" i="1"/>
  <c r="AL934" i="1"/>
  <c r="AL933" i="1"/>
  <c r="AL932" i="1"/>
  <c r="AL931" i="1"/>
  <c r="AL930" i="1"/>
  <c r="AL929" i="1"/>
  <c r="AL928" i="1"/>
  <c r="AL927" i="1"/>
  <c r="AL926" i="1"/>
  <c r="AL925" i="1"/>
  <c r="AL924" i="1"/>
  <c r="AL923" i="1"/>
  <c r="AL922" i="1"/>
  <c r="AL921" i="1"/>
  <c r="AL920" i="1"/>
  <c r="AL919" i="1"/>
  <c r="AL918" i="1"/>
  <c r="AL917" i="1"/>
  <c r="AL916" i="1"/>
  <c r="AL915" i="1"/>
  <c r="AL914" i="1"/>
  <c r="AL913" i="1"/>
  <c r="AL912" i="1"/>
  <c r="AL911" i="1"/>
  <c r="AL910" i="1"/>
  <c r="AL909" i="1"/>
  <c r="AL908" i="1"/>
  <c r="AL907" i="1"/>
  <c r="AL906" i="1"/>
  <c r="AL905" i="1"/>
  <c r="AL904" i="1"/>
  <c r="AL903" i="1"/>
  <c r="AL902" i="1"/>
  <c r="AL901" i="1"/>
  <c r="AL900" i="1"/>
  <c r="AL899" i="1"/>
  <c r="AL898" i="1"/>
  <c r="AL897" i="1"/>
  <c r="AL896" i="1"/>
  <c r="AL895" i="1"/>
  <c r="AL894" i="1"/>
  <c r="AL893" i="1"/>
  <c r="AL892" i="1"/>
  <c r="AL891" i="1"/>
  <c r="AL890" i="1"/>
  <c r="AL889" i="1"/>
  <c r="AL888" i="1"/>
  <c r="AL887" i="1"/>
  <c r="AL886" i="1"/>
  <c r="AL885" i="1"/>
  <c r="AL884" i="1"/>
  <c r="AL883" i="1"/>
  <c r="AL882" i="1"/>
  <c r="AL881" i="1"/>
  <c r="AL880" i="1"/>
  <c r="AL879" i="1"/>
  <c r="AL878" i="1"/>
  <c r="AL877" i="1"/>
  <c r="AL876" i="1"/>
  <c r="AL875" i="1"/>
  <c r="AL874" i="1"/>
  <c r="AL873" i="1"/>
  <c r="AL872" i="1"/>
  <c r="AL871" i="1"/>
  <c r="AL870" i="1"/>
  <c r="AL869" i="1"/>
  <c r="AL868" i="1"/>
  <c r="AL867" i="1"/>
  <c r="AL866" i="1"/>
  <c r="AL865" i="1"/>
  <c r="AL864" i="1"/>
  <c r="AL863" i="1"/>
  <c r="AL862" i="1"/>
  <c r="AL861" i="1"/>
  <c r="AL860" i="1"/>
  <c r="AL859" i="1"/>
  <c r="AL858" i="1"/>
  <c r="AL857" i="1"/>
  <c r="AL856" i="1"/>
  <c r="AL855" i="1"/>
  <c r="AL854" i="1"/>
  <c r="AL853" i="1"/>
  <c r="AL852" i="1"/>
  <c r="AL851" i="1"/>
  <c r="AL850" i="1"/>
  <c r="AL849" i="1"/>
  <c r="AL848" i="1"/>
  <c r="AL847" i="1"/>
  <c r="AL846" i="1"/>
  <c r="AL845" i="1"/>
  <c r="AL844" i="1"/>
  <c r="AL843" i="1"/>
  <c r="AL842" i="1"/>
  <c r="AL841" i="1"/>
  <c r="AL840" i="1"/>
  <c r="AL839" i="1"/>
  <c r="AL838" i="1"/>
  <c r="AL837" i="1"/>
  <c r="AL836" i="1"/>
  <c r="AL835" i="1"/>
  <c r="AL834" i="1"/>
  <c r="AL833" i="1"/>
  <c r="AL832" i="1"/>
  <c r="AL831" i="1"/>
  <c r="AL830" i="1"/>
  <c r="AL829" i="1"/>
  <c r="AL828" i="1"/>
  <c r="AL827" i="1"/>
  <c r="AL826" i="1"/>
  <c r="AL825" i="1"/>
  <c r="AL824" i="1"/>
  <c r="AL823" i="1"/>
  <c r="AL822" i="1"/>
  <c r="AL821" i="1"/>
  <c r="AL820" i="1"/>
  <c r="AL819" i="1"/>
  <c r="AL818" i="1"/>
  <c r="AL817" i="1"/>
  <c r="AL816" i="1"/>
  <c r="AL815" i="1"/>
  <c r="AL814" i="1"/>
  <c r="AL813" i="1"/>
  <c r="AL812" i="1"/>
  <c r="AL811" i="1"/>
  <c r="AL810" i="1"/>
  <c r="AL809" i="1"/>
  <c r="AL808" i="1"/>
  <c r="AL807" i="1"/>
  <c r="AL806" i="1"/>
  <c r="AL805" i="1"/>
  <c r="AL804" i="1"/>
  <c r="AL803" i="1"/>
  <c r="AL802" i="1"/>
  <c r="AL801" i="1"/>
  <c r="AL800" i="1"/>
  <c r="AL799" i="1"/>
  <c r="AL798" i="1"/>
  <c r="AL797" i="1"/>
  <c r="AL796" i="1"/>
  <c r="AL795" i="1"/>
  <c r="AL794" i="1"/>
  <c r="AL793" i="1"/>
  <c r="AL792" i="1"/>
  <c r="AL791" i="1"/>
  <c r="AL790" i="1"/>
  <c r="AL789" i="1"/>
  <c r="AL788" i="1"/>
  <c r="AL787" i="1"/>
  <c r="AL786" i="1"/>
  <c r="AL785" i="1"/>
  <c r="AL784" i="1"/>
  <c r="AL783" i="1"/>
  <c r="AL782" i="1"/>
  <c r="AL781" i="1"/>
  <c r="AL780" i="1"/>
  <c r="AL779" i="1"/>
  <c r="AL778" i="1"/>
  <c r="AL777" i="1"/>
  <c r="AL776" i="1"/>
  <c r="AL775" i="1"/>
  <c r="AL774" i="1"/>
  <c r="AL773" i="1"/>
  <c r="AL772" i="1"/>
  <c r="AL771" i="1"/>
  <c r="AL770" i="1"/>
  <c r="AL769" i="1"/>
  <c r="AL768" i="1"/>
  <c r="AL767" i="1"/>
  <c r="AL766" i="1"/>
  <c r="AL765" i="1"/>
  <c r="AL764" i="1"/>
  <c r="AL763" i="1"/>
  <c r="AL762" i="1"/>
  <c r="AL761" i="1"/>
  <c r="AL760" i="1"/>
  <c r="AL759" i="1"/>
  <c r="AL758" i="1"/>
  <c r="AL757" i="1"/>
  <c r="AL756" i="1"/>
  <c r="AL755" i="1"/>
  <c r="AL754" i="1"/>
  <c r="AL753" i="1"/>
  <c r="AL752" i="1"/>
  <c r="AL751" i="1"/>
  <c r="AL750" i="1"/>
  <c r="AL749" i="1"/>
  <c r="AL748" i="1"/>
  <c r="AL747" i="1"/>
  <c r="AL746" i="1"/>
  <c r="AL745" i="1"/>
  <c r="AL744" i="1"/>
  <c r="AL743" i="1"/>
  <c r="AL742" i="1"/>
  <c r="AL741" i="1"/>
  <c r="AL740" i="1"/>
  <c r="AL739" i="1"/>
  <c r="AL738" i="1"/>
  <c r="AL737" i="1"/>
  <c r="AL736" i="1"/>
  <c r="AL735" i="1"/>
  <c r="AL734" i="1"/>
  <c r="AL733" i="1"/>
  <c r="AL732" i="1"/>
  <c r="AL731" i="1"/>
  <c r="AL730" i="1"/>
  <c r="AL729" i="1"/>
  <c r="AL728" i="1"/>
  <c r="AL727" i="1"/>
  <c r="AL726" i="1"/>
  <c r="AL725" i="1"/>
  <c r="AL724" i="1"/>
  <c r="AL723" i="1"/>
  <c r="AL722" i="1"/>
  <c r="AL721" i="1"/>
  <c r="AL720" i="1"/>
  <c r="AL719" i="1"/>
  <c r="AL718" i="1"/>
  <c r="AL717" i="1"/>
  <c r="AL716" i="1"/>
  <c r="AL715" i="1"/>
  <c r="AL714" i="1"/>
  <c r="AL713" i="1"/>
  <c r="AL712" i="1"/>
  <c r="AL711" i="1"/>
  <c r="AL710" i="1"/>
  <c r="AL709" i="1"/>
  <c r="AL708" i="1"/>
  <c r="AL707" i="1"/>
  <c r="AL706" i="1"/>
  <c r="AL705" i="1"/>
  <c r="AL704" i="1"/>
  <c r="AL703" i="1"/>
  <c r="AL702" i="1"/>
  <c r="AL701" i="1"/>
  <c r="AL700" i="1"/>
  <c r="AL699" i="1"/>
  <c r="AL698" i="1"/>
  <c r="AL697" i="1"/>
  <c r="AL696" i="1"/>
  <c r="AL695" i="1"/>
  <c r="AL694" i="1"/>
  <c r="AL693" i="1"/>
  <c r="AL692" i="1"/>
  <c r="AL691" i="1"/>
  <c r="AL690" i="1"/>
  <c r="AL689" i="1"/>
  <c r="AL688" i="1"/>
  <c r="AL687" i="1"/>
  <c r="AL686" i="1"/>
  <c r="AL685" i="1"/>
  <c r="AL684" i="1"/>
  <c r="AL683" i="1"/>
  <c r="AL682" i="1"/>
  <c r="AL681" i="1"/>
  <c r="AL680" i="1"/>
  <c r="AL679" i="1"/>
  <c r="AL678" i="1"/>
  <c r="AL677" i="1"/>
  <c r="AL676" i="1"/>
  <c r="AL675" i="1"/>
  <c r="AL674" i="1"/>
  <c r="AL673" i="1"/>
  <c r="AL672" i="1"/>
  <c r="AL671" i="1"/>
  <c r="AL670" i="1"/>
  <c r="AL669" i="1"/>
  <c r="AL668" i="1"/>
  <c r="AL667" i="1"/>
  <c r="AL666" i="1"/>
  <c r="AL665" i="1"/>
  <c r="AL664" i="1"/>
  <c r="AL663" i="1"/>
  <c r="AL662" i="1"/>
  <c r="AL661" i="1"/>
  <c r="AL660" i="1"/>
  <c r="AL659" i="1"/>
  <c r="AL658" i="1"/>
  <c r="AL657" i="1"/>
  <c r="AL656" i="1"/>
  <c r="AL655" i="1"/>
  <c r="AL654" i="1"/>
  <c r="AL653" i="1"/>
  <c r="AL652" i="1"/>
  <c r="AL651" i="1"/>
  <c r="AL650" i="1"/>
  <c r="AL649" i="1"/>
  <c r="AL648" i="1"/>
  <c r="AL647" i="1"/>
  <c r="AL646" i="1"/>
  <c r="AL645" i="1"/>
  <c r="AL644" i="1"/>
  <c r="AL643" i="1"/>
  <c r="AL642" i="1"/>
  <c r="AL641" i="1"/>
  <c r="AL640" i="1"/>
  <c r="AL639" i="1"/>
  <c r="AL638" i="1"/>
  <c r="AL637" i="1"/>
  <c r="AL636" i="1"/>
  <c r="AL635" i="1"/>
  <c r="AL634" i="1"/>
  <c r="AL633" i="1"/>
  <c r="AL632" i="1"/>
  <c r="AL631" i="1"/>
  <c r="AL630" i="1"/>
  <c r="AL629" i="1"/>
  <c r="AL628" i="1"/>
  <c r="AL627" i="1"/>
  <c r="AL626" i="1"/>
  <c r="AL625" i="1"/>
  <c r="AL624" i="1"/>
  <c r="AL623" i="1"/>
  <c r="AL622" i="1"/>
  <c r="AL621" i="1"/>
  <c r="AL620" i="1"/>
  <c r="AL619" i="1"/>
  <c r="AL618" i="1"/>
  <c r="AL617" i="1"/>
  <c r="AL616" i="1"/>
  <c r="AL615" i="1"/>
  <c r="AL614" i="1"/>
  <c r="AL613" i="1"/>
  <c r="AL612" i="1"/>
  <c r="AL611" i="1"/>
  <c r="AL610" i="1"/>
  <c r="AL609" i="1"/>
  <c r="AL608" i="1"/>
  <c r="AL607" i="1"/>
  <c r="AL606" i="1"/>
  <c r="AL605" i="1"/>
  <c r="AL604" i="1"/>
  <c r="AL603" i="1"/>
  <c r="AL602" i="1"/>
  <c r="AL601" i="1"/>
  <c r="AL600" i="1"/>
  <c r="AL599" i="1"/>
  <c r="AL598" i="1"/>
  <c r="AL597" i="1"/>
  <c r="AL596" i="1"/>
  <c r="AL595" i="1"/>
  <c r="AL594" i="1"/>
  <c r="AL593" i="1"/>
  <c r="AL592" i="1"/>
  <c r="AL591" i="1"/>
  <c r="AL590" i="1"/>
  <c r="AL589" i="1"/>
  <c r="AL588" i="1"/>
  <c r="AL587" i="1"/>
  <c r="AL586" i="1"/>
  <c r="AL585" i="1"/>
  <c r="AL584" i="1"/>
  <c r="AL583" i="1"/>
  <c r="AL582" i="1"/>
  <c r="AL581" i="1"/>
  <c r="AL580" i="1"/>
  <c r="AL579" i="1"/>
  <c r="AL578" i="1"/>
  <c r="AL577" i="1"/>
  <c r="AL576" i="1"/>
  <c r="AL575" i="1"/>
  <c r="AL574" i="1"/>
  <c r="AL573" i="1"/>
  <c r="AL572" i="1"/>
  <c r="AL571" i="1"/>
  <c r="AL570" i="1"/>
  <c r="AL569" i="1"/>
  <c r="AL568" i="1"/>
  <c r="AL567" i="1"/>
  <c r="AL566" i="1"/>
  <c r="AL565" i="1"/>
  <c r="AL564" i="1"/>
  <c r="AL563" i="1"/>
  <c r="AL562" i="1"/>
  <c r="AL561" i="1"/>
  <c r="AL560" i="1"/>
  <c r="AL559" i="1"/>
  <c r="AL558" i="1"/>
  <c r="AL557" i="1"/>
  <c r="AL556" i="1"/>
  <c r="AL555" i="1"/>
  <c r="AL554" i="1"/>
  <c r="AL553" i="1"/>
  <c r="AL552" i="1"/>
  <c r="AL551" i="1"/>
  <c r="AL550" i="1"/>
  <c r="AL549" i="1"/>
  <c r="AL548" i="1"/>
  <c r="AL547" i="1"/>
  <c r="AL546" i="1"/>
  <c r="AL545" i="1"/>
  <c r="AL544" i="1"/>
  <c r="AL543" i="1"/>
  <c r="AL542" i="1"/>
  <c r="AL541" i="1"/>
  <c r="AL540" i="1"/>
  <c r="AL539" i="1"/>
  <c r="AL538" i="1"/>
  <c r="AL537" i="1"/>
  <c r="AL536" i="1"/>
  <c r="AL535" i="1"/>
  <c r="AL534" i="1"/>
  <c r="AL533" i="1"/>
  <c r="AL532" i="1"/>
  <c r="AL531" i="1"/>
  <c r="AL530" i="1"/>
  <c r="AL529" i="1"/>
  <c r="AL528" i="1"/>
  <c r="AL527" i="1"/>
  <c r="AL526" i="1"/>
  <c r="AL525" i="1"/>
  <c r="AL524" i="1"/>
  <c r="AL523" i="1"/>
  <c r="AL522" i="1"/>
  <c r="AL521" i="1"/>
  <c r="AL520" i="1"/>
  <c r="AL519" i="1"/>
  <c r="AL518" i="1"/>
  <c r="AL517" i="1"/>
  <c r="AL516" i="1"/>
  <c r="AL515" i="1"/>
  <c r="AL514" i="1"/>
  <c r="AL513" i="1"/>
  <c r="AL512" i="1"/>
  <c r="AL511" i="1"/>
  <c r="AL510" i="1"/>
  <c r="AL509" i="1"/>
  <c r="AL508" i="1"/>
  <c r="AL507" i="1"/>
  <c r="AL506" i="1"/>
  <c r="AL505" i="1"/>
  <c r="AL504" i="1"/>
  <c r="AL503" i="1"/>
  <c r="AL502" i="1"/>
  <c r="AL501" i="1"/>
  <c r="AL500" i="1"/>
  <c r="AL499" i="1"/>
  <c r="AL498" i="1"/>
  <c r="AL497" i="1"/>
  <c r="AL496" i="1"/>
  <c r="AL495" i="1"/>
  <c r="AL494" i="1"/>
  <c r="AL493" i="1"/>
  <c r="AL492" i="1"/>
  <c r="AL491" i="1"/>
  <c r="AL490" i="1"/>
  <c r="AL489" i="1"/>
  <c r="AL488" i="1"/>
  <c r="AL487" i="1"/>
  <c r="AL486" i="1"/>
  <c r="AL485" i="1"/>
  <c r="AL484" i="1"/>
  <c r="AL483" i="1"/>
  <c r="AL482" i="1"/>
  <c r="AL481" i="1"/>
  <c r="AL480" i="1"/>
  <c r="AL479" i="1"/>
  <c r="AL478" i="1"/>
  <c r="AL477" i="1"/>
  <c r="AL476" i="1"/>
  <c r="AL475" i="1"/>
  <c r="AL474" i="1"/>
  <c r="AL473" i="1"/>
  <c r="AL472" i="1"/>
  <c r="AL471" i="1"/>
  <c r="AL470" i="1"/>
  <c r="AL469" i="1"/>
  <c r="AL468" i="1"/>
  <c r="AL467" i="1"/>
  <c r="AL466" i="1"/>
  <c r="AL465" i="1"/>
  <c r="AL464" i="1"/>
  <c r="AL463" i="1"/>
  <c r="AL462" i="1"/>
  <c r="AL461" i="1"/>
  <c r="AL460" i="1"/>
  <c r="AL459" i="1"/>
  <c r="AL458" i="1"/>
  <c r="AL457" i="1"/>
  <c r="AL456" i="1"/>
  <c r="AL455" i="1"/>
  <c r="AL454" i="1"/>
  <c r="AL453" i="1"/>
  <c r="AL452" i="1"/>
  <c r="AL451" i="1"/>
  <c r="AL450" i="1"/>
  <c r="AL449" i="1"/>
  <c r="AL448" i="1"/>
  <c r="AL447" i="1"/>
  <c r="AL446" i="1"/>
  <c r="AL445" i="1"/>
  <c r="AL444" i="1"/>
  <c r="AL443" i="1"/>
  <c r="AL442" i="1"/>
  <c r="AL441" i="1"/>
  <c r="AL440" i="1"/>
  <c r="AL439" i="1"/>
  <c r="AL438" i="1"/>
  <c r="AL437" i="1"/>
  <c r="AL436" i="1"/>
  <c r="AL435" i="1"/>
  <c r="AL434" i="1"/>
  <c r="AL433" i="1"/>
  <c r="AL432" i="1"/>
  <c r="AL431" i="1"/>
  <c r="AL430" i="1"/>
  <c r="AL429" i="1"/>
  <c r="AL428" i="1"/>
  <c r="AL427" i="1"/>
  <c r="AL426" i="1"/>
  <c r="AL425" i="1"/>
  <c r="AL424" i="1"/>
  <c r="AL423" i="1"/>
  <c r="AL422" i="1"/>
  <c r="AL421" i="1"/>
  <c r="AL420" i="1"/>
  <c r="AL419" i="1"/>
  <c r="AL418" i="1"/>
  <c r="AL417" i="1"/>
  <c r="AL416" i="1"/>
  <c r="AL415" i="1"/>
  <c r="AL414" i="1"/>
  <c r="AL413" i="1"/>
  <c r="AL412" i="1"/>
  <c r="AL411" i="1"/>
  <c r="AL410" i="1"/>
  <c r="AL409" i="1"/>
  <c r="AL408" i="1"/>
  <c r="AL407" i="1"/>
  <c r="AL406" i="1"/>
  <c r="AL405" i="1"/>
  <c r="AL404" i="1"/>
  <c r="AL403" i="1"/>
  <c r="AL402" i="1"/>
  <c r="AL401" i="1"/>
  <c r="AL400" i="1"/>
  <c r="AL399" i="1"/>
  <c r="AL398" i="1"/>
  <c r="AL397" i="1"/>
  <c r="AL396" i="1"/>
  <c r="AL395" i="1"/>
  <c r="AL394" i="1"/>
  <c r="AL393" i="1"/>
  <c r="AL392" i="1"/>
  <c r="AL391" i="1"/>
  <c r="AL390" i="1"/>
  <c r="AL389" i="1"/>
  <c r="AL388" i="1"/>
  <c r="AL387" i="1"/>
  <c r="AL386" i="1"/>
  <c r="AL385" i="1"/>
  <c r="AL384" i="1"/>
  <c r="AL383" i="1"/>
  <c r="AL382" i="1"/>
  <c r="AL381" i="1"/>
  <c r="AL380" i="1"/>
  <c r="AL379" i="1"/>
  <c r="AL378" i="1"/>
  <c r="AL377" i="1"/>
  <c r="AL376" i="1"/>
  <c r="AL375" i="1"/>
  <c r="AL374" i="1"/>
  <c r="AL373" i="1"/>
  <c r="AL372" i="1"/>
  <c r="AL371" i="1"/>
  <c r="AL370" i="1"/>
  <c r="AL369" i="1"/>
  <c r="AL368" i="1"/>
  <c r="AL367" i="1"/>
  <c r="AL366" i="1"/>
  <c r="AL365" i="1"/>
  <c r="AL364" i="1"/>
  <c r="AL363" i="1"/>
  <c r="AL362" i="1"/>
  <c r="AL361" i="1"/>
  <c r="AL360" i="1"/>
  <c r="AL359" i="1"/>
  <c r="AL358" i="1"/>
  <c r="AL357" i="1"/>
  <c r="AL356" i="1"/>
  <c r="AL355" i="1"/>
  <c r="AL354" i="1"/>
  <c r="AL353" i="1"/>
  <c r="AL352" i="1"/>
  <c r="AL351" i="1"/>
  <c r="AL350" i="1"/>
  <c r="AL349" i="1"/>
  <c r="AL348" i="1"/>
  <c r="AL347" i="1"/>
  <c r="AL346" i="1"/>
  <c r="AL345" i="1"/>
  <c r="AL344" i="1"/>
  <c r="AL343" i="1"/>
  <c r="AL342" i="1"/>
  <c r="AL341" i="1"/>
  <c r="AL340" i="1"/>
  <c r="AL339" i="1"/>
  <c r="AL338" i="1"/>
  <c r="AL337" i="1"/>
  <c r="AL336" i="1"/>
  <c r="AL335" i="1"/>
  <c r="AL334" i="1"/>
  <c r="AL333" i="1"/>
  <c r="AL332" i="1"/>
  <c r="AL331" i="1"/>
  <c r="AL330" i="1"/>
  <c r="AL329" i="1"/>
  <c r="AL328" i="1"/>
  <c r="AL327" i="1"/>
  <c r="AL326" i="1"/>
  <c r="AL325" i="1"/>
  <c r="AL324" i="1"/>
  <c r="AL323" i="1"/>
  <c r="AL322" i="1"/>
  <c r="AL321" i="1"/>
  <c r="AL320" i="1"/>
  <c r="AL319" i="1"/>
  <c r="AL318" i="1"/>
  <c r="AL317" i="1"/>
  <c r="AL316" i="1"/>
  <c r="AL315" i="1"/>
  <c r="AL314" i="1"/>
  <c r="AL313" i="1"/>
  <c r="AL312" i="1"/>
  <c r="AL311" i="1"/>
  <c r="AL310" i="1"/>
  <c r="AL309" i="1"/>
  <c r="AL308" i="1"/>
  <c r="AL307" i="1"/>
  <c r="AL306" i="1"/>
  <c r="AL305" i="1"/>
  <c r="AL304" i="1"/>
  <c r="AL303" i="1"/>
  <c r="AL302" i="1"/>
  <c r="AL301" i="1"/>
  <c r="AL300" i="1"/>
  <c r="AL299" i="1"/>
  <c r="AL298" i="1"/>
  <c r="AL297" i="1"/>
  <c r="AL296" i="1"/>
  <c r="AL295" i="1"/>
  <c r="AL294" i="1"/>
  <c r="AL293" i="1"/>
  <c r="AL292" i="1"/>
  <c r="AL291" i="1"/>
  <c r="AL290" i="1"/>
  <c r="AL289" i="1"/>
  <c r="AL288" i="1"/>
  <c r="AL287" i="1"/>
  <c r="AL286" i="1"/>
  <c r="AL285" i="1"/>
  <c r="AL284" i="1"/>
  <c r="AL283" i="1"/>
  <c r="AL282" i="1"/>
  <c r="AL281" i="1"/>
  <c r="AL280" i="1"/>
  <c r="AL279" i="1"/>
  <c r="AL278" i="1"/>
  <c r="AL277" i="1"/>
  <c r="AL276" i="1"/>
  <c r="AL275" i="1"/>
  <c r="AL274" i="1"/>
  <c r="AL273" i="1"/>
  <c r="AL272" i="1"/>
  <c r="AL271" i="1"/>
  <c r="AL270" i="1"/>
  <c r="AL269" i="1"/>
  <c r="AL268" i="1"/>
  <c r="AL267" i="1"/>
  <c r="AL266" i="1"/>
  <c r="AL265" i="1"/>
  <c r="AL264" i="1"/>
  <c r="AL263" i="1"/>
  <c r="AL262" i="1"/>
  <c r="AL261" i="1"/>
  <c r="AL260" i="1"/>
  <c r="AL259" i="1"/>
  <c r="AL258" i="1"/>
  <c r="AL257" i="1"/>
  <c r="AL256" i="1"/>
  <c r="AL255" i="1"/>
  <c r="AL254" i="1"/>
  <c r="AL253" i="1"/>
  <c r="AL252" i="1"/>
  <c r="AL251" i="1"/>
  <c r="AL250" i="1"/>
  <c r="AL249" i="1"/>
  <c r="AL248" i="1"/>
  <c r="AL247" i="1"/>
  <c r="AL246" i="1"/>
  <c r="AL245" i="1"/>
  <c r="AL244" i="1"/>
  <c r="AL243" i="1"/>
  <c r="AL242" i="1"/>
  <c r="AL241" i="1"/>
  <c r="AL240" i="1"/>
  <c r="AL239" i="1"/>
  <c r="AL238" i="1"/>
  <c r="AL237" i="1"/>
  <c r="AL236" i="1"/>
  <c r="AL235" i="1"/>
  <c r="AL234" i="1"/>
  <c r="AL233" i="1"/>
  <c r="AL232" i="1"/>
  <c r="AL231" i="1"/>
  <c r="AL230" i="1"/>
  <c r="AL229" i="1"/>
  <c r="AL228" i="1"/>
  <c r="AL227" i="1"/>
  <c r="AL226" i="1"/>
  <c r="AL225" i="1"/>
  <c r="AL224" i="1"/>
  <c r="AL223" i="1"/>
  <c r="AL222" i="1"/>
  <c r="AL221" i="1"/>
  <c r="AL220" i="1"/>
  <c r="AL219" i="1"/>
  <c r="AL218" i="1"/>
  <c r="AL217" i="1"/>
  <c r="AL216" i="1"/>
  <c r="AL215" i="1"/>
  <c r="AL214" i="1"/>
  <c r="AL213" i="1"/>
  <c r="AL212" i="1"/>
  <c r="AL211" i="1"/>
  <c r="AL210" i="1"/>
  <c r="AL209" i="1"/>
  <c r="AL208" i="1"/>
  <c r="AL207" i="1"/>
  <c r="AL206" i="1"/>
  <c r="AL205" i="1"/>
  <c r="AL204" i="1"/>
  <c r="AL203" i="1"/>
  <c r="AL202" i="1"/>
  <c r="AL201" i="1"/>
  <c r="AL200" i="1"/>
  <c r="AL199" i="1"/>
  <c r="AL198" i="1"/>
  <c r="AL197" i="1"/>
  <c r="AL196" i="1"/>
  <c r="AL195" i="1"/>
  <c r="AL194" i="1"/>
  <c r="AL193" i="1"/>
  <c r="AL192" i="1"/>
  <c r="AL191" i="1"/>
  <c r="AL190" i="1"/>
  <c r="AL189" i="1"/>
  <c r="AL188" i="1"/>
  <c r="AL187" i="1"/>
  <c r="AL186" i="1"/>
  <c r="AL185" i="1"/>
  <c r="AL184" i="1"/>
  <c r="AL183" i="1"/>
  <c r="AL182" i="1"/>
  <c r="AL181" i="1"/>
  <c r="AL180" i="1"/>
  <c r="AL179" i="1"/>
  <c r="AL178" i="1"/>
  <c r="AL177" i="1"/>
  <c r="AL176" i="1"/>
  <c r="AL175" i="1"/>
  <c r="AL174" i="1"/>
  <c r="AL173" i="1"/>
  <c r="AL172" i="1"/>
  <c r="AL171" i="1"/>
  <c r="AL170" i="1"/>
  <c r="AL169" i="1"/>
  <c r="AL168" i="1"/>
  <c r="AL167" i="1"/>
  <c r="AL166" i="1"/>
  <c r="AL165" i="1"/>
  <c r="AL164" i="1"/>
  <c r="AL163" i="1"/>
  <c r="AL162" i="1"/>
  <c r="AL161" i="1"/>
  <c r="AL160" i="1"/>
  <c r="AL159" i="1"/>
  <c r="AL158" i="1"/>
  <c r="AL157" i="1"/>
  <c r="AL156" i="1"/>
  <c r="AL155" i="1"/>
  <c r="AL154" i="1"/>
  <c r="AL153" i="1"/>
  <c r="AL152" i="1"/>
  <c r="AL151" i="1"/>
  <c r="AL150" i="1"/>
  <c r="AL149" i="1"/>
  <c r="AL148" i="1"/>
  <c r="AL147" i="1"/>
  <c r="AL146" i="1"/>
  <c r="AL145" i="1"/>
  <c r="AL144" i="1"/>
  <c r="AL143" i="1"/>
  <c r="AL142" i="1"/>
  <c r="AL141" i="1"/>
  <c r="AL140" i="1"/>
  <c r="AL139" i="1"/>
  <c r="AL138" i="1"/>
  <c r="AL137" i="1"/>
  <c r="AL136" i="1"/>
  <c r="AL135" i="1"/>
  <c r="AL134" i="1"/>
  <c r="AL133" i="1"/>
  <c r="AL132" i="1"/>
  <c r="AL131" i="1"/>
  <c r="AL130" i="1"/>
  <c r="AL129" i="1"/>
  <c r="AL128" i="1"/>
  <c r="AL127" i="1"/>
  <c r="AL126" i="1"/>
  <c r="AL125" i="1"/>
  <c r="AL124" i="1"/>
  <c r="AL123" i="1"/>
  <c r="AL122" i="1"/>
  <c r="AL121" i="1"/>
  <c r="AL120" i="1"/>
  <c r="AL119" i="1"/>
  <c r="AL118" i="1"/>
  <c r="AL117" i="1"/>
  <c r="AL116" i="1"/>
  <c r="AL115" i="1"/>
  <c r="AL114" i="1"/>
  <c r="AL113" i="1"/>
  <c r="AL112" i="1"/>
  <c r="AL111" i="1"/>
  <c r="AL110" i="1"/>
  <c r="AL109" i="1"/>
  <c r="AL108" i="1"/>
  <c r="AL107" i="1"/>
  <c r="AL106" i="1"/>
  <c r="AL105" i="1"/>
  <c r="AL104" i="1"/>
  <c r="AL103" i="1"/>
  <c r="AL102" i="1"/>
  <c r="AL101" i="1"/>
  <c r="AL100" i="1"/>
  <c r="AL99" i="1"/>
  <c r="AL98" i="1"/>
  <c r="AL97" i="1"/>
  <c r="AL96" i="1"/>
  <c r="AL95" i="1"/>
  <c r="AL94" i="1"/>
  <c r="AL93" i="1"/>
  <c r="AL92" i="1"/>
  <c r="AL91" i="1"/>
  <c r="AL90" i="1"/>
  <c r="AL89" i="1"/>
  <c r="AL88" i="1"/>
  <c r="AL87" i="1"/>
  <c r="AL86" i="1"/>
  <c r="AL85" i="1"/>
  <c r="AL84" i="1"/>
  <c r="AL83" i="1"/>
  <c r="AL82" i="1"/>
  <c r="AL81" i="1"/>
  <c r="AL80" i="1"/>
  <c r="AL79" i="1"/>
  <c r="AL78" i="1"/>
  <c r="AL77" i="1"/>
  <c r="AL76" i="1"/>
  <c r="AL75" i="1"/>
  <c r="AL74" i="1"/>
  <c r="AL73" i="1"/>
  <c r="AL72" i="1"/>
  <c r="AL71" i="1"/>
  <c r="AL70" i="1"/>
  <c r="AL69" i="1"/>
  <c r="AL68" i="1"/>
  <c r="AL67" i="1"/>
  <c r="AL66" i="1"/>
  <c r="AL65" i="1"/>
  <c r="AL64" i="1"/>
  <c r="AL63" i="1"/>
  <c r="AL62" i="1"/>
  <c r="AL61" i="1"/>
  <c r="AL60" i="1"/>
  <c r="AL59" i="1"/>
  <c r="AL58" i="1"/>
  <c r="AL57" i="1"/>
  <c r="AL56" i="1"/>
  <c r="AL55" i="1"/>
  <c r="AL54" i="1"/>
  <c r="AL53" i="1"/>
  <c r="AL52" i="1"/>
  <c r="AL51" i="1"/>
  <c r="AL50" i="1"/>
  <c r="AL49" i="1"/>
  <c r="AL48" i="1"/>
  <c r="AL47" i="1"/>
  <c r="AL46" i="1"/>
  <c r="AL45" i="1"/>
  <c r="AL44" i="1"/>
  <c r="AL43" i="1"/>
  <c r="AL42" i="1"/>
  <c r="AL41" i="1"/>
  <c r="AL40" i="1"/>
  <c r="AL39" i="1"/>
  <c r="AL38" i="1"/>
  <c r="AL37" i="1"/>
  <c r="AL36" i="1"/>
  <c r="AL35" i="1"/>
  <c r="AL34" i="1"/>
  <c r="AL33" i="1"/>
  <c r="AL32" i="1"/>
  <c r="AL31" i="1"/>
  <c r="AL30" i="1"/>
  <c r="AL29" i="1"/>
  <c r="AL28" i="1"/>
  <c r="AL27" i="1"/>
  <c r="AL26" i="1"/>
  <c r="AL25" i="1"/>
  <c r="AL24" i="1"/>
  <c r="AL23" i="1"/>
  <c r="AL22" i="1"/>
  <c r="AL21" i="1"/>
  <c r="AL20" i="1"/>
  <c r="AL19" i="1"/>
  <c r="AL18" i="1"/>
  <c r="AL17" i="1"/>
  <c r="AL16" i="1"/>
  <c r="AL15" i="1"/>
  <c r="AL14" i="1"/>
  <c r="AL13" i="1"/>
  <c r="AL12" i="1"/>
  <c r="AL11" i="1"/>
  <c r="AL10" i="1"/>
  <c r="AL8" i="1"/>
  <c r="AL7" i="1"/>
  <c r="AK7" i="1" s="1"/>
  <c r="AF1500" i="1"/>
  <c r="AE1500" i="1" s="1"/>
  <c r="AI1500" i="1" s="1"/>
  <c r="BC1500" i="1" s="1"/>
  <c r="AF1499" i="1"/>
  <c r="AE1499" i="1" s="1"/>
  <c r="AI1499" i="1" s="1"/>
  <c r="BC1499" i="1" s="1"/>
  <c r="AF1498" i="1"/>
  <c r="AE1498" i="1" s="1"/>
  <c r="AI1498" i="1" s="1"/>
  <c r="BC1498" i="1" s="1"/>
  <c r="AF1497" i="1"/>
  <c r="AE1497" i="1" s="1"/>
  <c r="AI1497" i="1" s="1"/>
  <c r="BC1497" i="1" s="1"/>
  <c r="AF1496" i="1"/>
  <c r="AE1496" i="1" s="1"/>
  <c r="AI1496" i="1" s="1"/>
  <c r="BC1496" i="1" s="1"/>
  <c r="AF1495" i="1"/>
  <c r="AE1495" i="1" s="1"/>
  <c r="AI1495" i="1" s="1"/>
  <c r="BC1495" i="1" s="1"/>
  <c r="AF1494" i="1"/>
  <c r="AE1494" i="1" s="1"/>
  <c r="AI1494" i="1" s="1"/>
  <c r="BC1494" i="1" s="1"/>
  <c r="AF1493" i="1"/>
  <c r="AE1493" i="1" s="1"/>
  <c r="AI1493" i="1" s="1"/>
  <c r="BC1493" i="1" s="1"/>
  <c r="AF1492" i="1"/>
  <c r="AE1492" i="1" s="1"/>
  <c r="AI1492" i="1" s="1"/>
  <c r="BC1492" i="1" s="1"/>
  <c r="AF1491" i="1"/>
  <c r="AE1491" i="1" s="1"/>
  <c r="AI1491" i="1" s="1"/>
  <c r="BC1491" i="1" s="1"/>
  <c r="AF1490" i="1"/>
  <c r="AE1490" i="1" s="1"/>
  <c r="AI1490" i="1" s="1"/>
  <c r="BC1490" i="1" s="1"/>
  <c r="AF1489" i="1"/>
  <c r="AE1489" i="1" s="1"/>
  <c r="AI1489" i="1" s="1"/>
  <c r="BC1489" i="1" s="1"/>
  <c r="AF1488" i="1"/>
  <c r="AE1488" i="1" s="1"/>
  <c r="AI1488" i="1" s="1"/>
  <c r="BC1488" i="1" s="1"/>
  <c r="AF1487" i="1"/>
  <c r="AE1487" i="1" s="1"/>
  <c r="AI1487" i="1" s="1"/>
  <c r="BC1487" i="1" s="1"/>
  <c r="AF1486" i="1"/>
  <c r="AE1486" i="1" s="1"/>
  <c r="AI1486" i="1" s="1"/>
  <c r="BC1486" i="1" s="1"/>
  <c r="AF1485" i="1"/>
  <c r="AE1485" i="1" s="1"/>
  <c r="AI1485" i="1" s="1"/>
  <c r="BC1485" i="1" s="1"/>
  <c r="AF1484" i="1"/>
  <c r="AE1484" i="1" s="1"/>
  <c r="AI1484" i="1" s="1"/>
  <c r="BC1484" i="1" s="1"/>
  <c r="AF1483" i="1"/>
  <c r="AE1483" i="1" s="1"/>
  <c r="AI1483" i="1" s="1"/>
  <c r="BC1483" i="1" s="1"/>
  <c r="AF1482" i="1"/>
  <c r="AE1482" i="1" s="1"/>
  <c r="AI1482" i="1" s="1"/>
  <c r="BC1482" i="1" s="1"/>
  <c r="AF1481" i="1"/>
  <c r="AE1481" i="1" s="1"/>
  <c r="AI1481" i="1" s="1"/>
  <c r="BC1481" i="1" s="1"/>
  <c r="AF1480" i="1"/>
  <c r="AE1480" i="1" s="1"/>
  <c r="AI1480" i="1" s="1"/>
  <c r="BC1480" i="1" s="1"/>
  <c r="AF1479" i="1"/>
  <c r="AE1479" i="1" s="1"/>
  <c r="AI1479" i="1" s="1"/>
  <c r="BC1479" i="1" s="1"/>
  <c r="AF1478" i="1"/>
  <c r="AE1478" i="1" s="1"/>
  <c r="AI1478" i="1" s="1"/>
  <c r="BC1478" i="1" s="1"/>
  <c r="AF1477" i="1"/>
  <c r="AE1477" i="1" s="1"/>
  <c r="AI1477" i="1" s="1"/>
  <c r="BC1477" i="1" s="1"/>
  <c r="AF1476" i="1"/>
  <c r="AE1476" i="1" s="1"/>
  <c r="AI1476" i="1" s="1"/>
  <c r="BC1476" i="1" s="1"/>
  <c r="AF1475" i="1"/>
  <c r="AE1475" i="1" s="1"/>
  <c r="AI1475" i="1" s="1"/>
  <c r="BC1475" i="1" s="1"/>
  <c r="AF1474" i="1"/>
  <c r="AE1474" i="1" s="1"/>
  <c r="AI1474" i="1" s="1"/>
  <c r="BC1474" i="1" s="1"/>
  <c r="AF1473" i="1"/>
  <c r="AE1473" i="1" s="1"/>
  <c r="AI1473" i="1" s="1"/>
  <c r="BC1473" i="1" s="1"/>
  <c r="AF1472" i="1"/>
  <c r="AE1472" i="1" s="1"/>
  <c r="AI1472" i="1" s="1"/>
  <c r="BC1472" i="1" s="1"/>
  <c r="AF1471" i="1"/>
  <c r="AE1471" i="1" s="1"/>
  <c r="AI1471" i="1" s="1"/>
  <c r="BC1471" i="1" s="1"/>
  <c r="AF1470" i="1"/>
  <c r="AE1470" i="1" s="1"/>
  <c r="AI1470" i="1" s="1"/>
  <c r="BC1470" i="1" s="1"/>
  <c r="AF1469" i="1"/>
  <c r="AE1469" i="1" s="1"/>
  <c r="AI1469" i="1" s="1"/>
  <c r="BC1469" i="1" s="1"/>
  <c r="AF1468" i="1"/>
  <c r="AE1468" i="1" s="1"/>
  <c r="AI1468" i="1" s="1"/>
  <c r="BC1468" i="1" s="1"/>
  <c r="AF1467" i="1"/>
  <c r="AE1467" i="1" s="1"/>
  <c r="AI1467" i="1" s="1"/>
  <c r="BC1467" i="1" s="1"/>
  <c r="AF1466" i="1"/>
  <c r="AE1466" i="1" s="1"/>
  <c r="AI1466" i="1" s="1"/>
  <c r="BC1466" i="1" s="1"/>
  <c r="AF1465" i="1"/>
  <c r="AE1465" i="1" s="1"/>
  <c r="AI1465" i="1" s="1"/>
  <c r="BC1465" i="1" s="1"/>
  <c r="AF1464" i="1"/>
  <c r="AE1464" i="1" s="1"/>
  <c r="AI1464" i="1" s="1"/>
  <c r="BC1464" i="1" s="1"/>
  <c r="AF1463" i="1"/>
  <c r="AE1463" i="1" s="1"/>
  <c r="AI1463" i="1" s="1"/>
  <c r="BC1463" i="1" s="1"/>
  <c r="AF1462" i="1"/>
  <c r="AE1462" i="1" s="1"/>
  <c r="AI1462" i="1" s="1"/>
  <c r="BC1462" i="1" s="1"/>
  <c r="AF1461" i="1"/>
  <c r="AE1461" i="1" s="1"/>
  <c r="AI1461" i="1" s="1"/>
  <c r="BC1461" i="1" s="1"/>
  <c r="AF1460" i="1"/>
  <c r="AE1460" i="1" s="1"/>
  <c r="AI1460" i="1" s="1"/>
  <c r="BC1460" i="1" s="1"/>
  <c r="AF1459" i="1"/>
  <c r="AE1459" i="1" s="1"/>
  <c r="AI1459" i="1" s="1"/>
  <c r="BC1459" i="1" s="1"/>
  <c r="AF1458" i="1"/>
  <c r="AE1458" i="1" s="1"/>
  <c r="AI1458" i="1" s="1"/>
  <c r="BC1458" i="1" s="1"/>
  <c r="AF1457" i="1"/>
  <c r="AE1457" i="1" s="1"/>
  <c r="AI1457" i="1" s="1"/>
  <c r="BC1457" i="1" s="1"/>
  <c r="AF1456" i="1"/>
  <c r="AE1456" i="1" s="1"/>
  <c r="AI1456" i="1" s="1"/>
  <c r="BC1456" i="1" s="1"/>
  <c r="AF1455" i="1"/>
  <c r="AE1455" i="1" s="1"/>
  <c r="AI1455" i="1" s="1"/>
  <c r="BC1455" i="1" s="1"/>
  <c r="AF1454" i="1"/>
  <c r="AE1454" i="1" s="1"/>
  <c r="AI1454" i="1" s="1"/>
  <c r="BC1454" i="1" s="1"/>
  <c r="AF1453" i="1"/>
  <c r="AE1453" i="1" s="1"/>
  <c r="AI1453" i="1" s="1"/>
  <c r="BC1453" i="1" s="1"/>
  <c r="AF1452" i="1"/>
  <c r="AE1452" i="1" s="1"/>
  <c r="AI1452" i="1" s="1"/>
  <c r="BC1452" i="1" s="1"/>
  <c r="AF1451" i="1"/>
  <c r="AE1451" i="1" s="1"/>
  <c r="AI1451" i="1" s="1"/>
  <c r="BC1451" i="1" s="1"/>
  <c r="AF1450" i="1"/>
  <c r="AE1450" i="1" s="1"/>
  <c r="AI1450" i="1" s="1"/>
  <c r="BC1450" i="1" s="1"/>
  <c r="AF1449" i="1"/>
  <c r="AE1449" i="1" s="1"/>
  <c r="AI1449" i="1" s="1"/>
  <c r="BC1449" i="1" s="1"/>
  <c r="AF1448" i="1"/>
  <c r="AE1448" i="1" s="1"/>
  <c r="AI1448" i="1" s="1"/>
  <c r="BC1448" i="1" s="1"/>
  <c r="AF1447" i="1"/>
  <c r="AE1447" i="1" s="1"/>
  <c r="AI1447" i="1" s="1"/>
  <c r="BC1447" i="1" s="1"/>
  <c r="AF1446" i="1"/>
  <c r="AE1446" i="1" s="1"/>
  <c r="AI1446" i="1" s="1"/>
  <c r="BC1446" i="1" s="1"/>
  <c r="AF1445" i="1"/>
  <c r="AE1445" i="1" s="1"/>
  <c r="AI1445" i="1" s="1"/>
  <c r="BC1445" i="1" s="1"/>
  <c r="AF1444" i="1"/>
  <c r="AE1444" i="1" s="1"/>
  <c r="AI1444" i="1" s="1"/>
  <c r="BC1444" i="1" s="1"/>
  <c r="AF1443" i="1"/>
  <c r="AE1443" i="1" s="1"/>
  <c r="AI1443" i="1" s="1"/>
  <c r="BC1443" i="1" s="1"/>
  <c r="AF1442" i="1"/>
  <c r="AE1442" i="1" s="1"/>
  <c r="AI1442" i="1" s="1"/>
  <c r="BC1442" i="1" s="1"/>
  <c r="AF1441" i="1"/>
  <c r="AE1441" i="1" s="1"/>
  <c r="AI1441" i="1" s="1"/>
  <c r="BC1441" i="1" s="1"/>
  <c r="AF1440" i="1"/>
  <c r="AE1440" i="1" s="1"/>
  <c r="AI1440" i="1" s="1"/>
  <c r="BC1440" i="1" s="1"/>
  <c r="AF1439" i="1"/>
  <c r="AE1439" i="1" s="1"/>
  <c r="AI1439" i="1" s="1"/>
  <c r="BC1439" i="1" s="1"/>
  <c r="AF1438" i="1"/>
  <c r="AE1438" i="1" s="1"/>
  <c r="AI1438" i="1" s="1"/>
  <c r="BC1438" i="1" s="1"/>
  <c r="AF1437" i="1"/>
  <c r="AE1437" i="1" s="1"/>
  <c r="AI1437" i="1" s="1"/>
  <c r="BC1437" i="1" s="1"/>
  <c r="AF1436" i="1"/>
  <c r="AE1436" i="1" s="1"/>
  <c r="AI1436" i="1" s="1"/>
  <c r="BC1436" i="1" s="1"/>
  <c r="AF1435" i="1"/>
  <c r="AE1435" i="1" s="1"/>
  <c r="AI1435" i="1" s="1"/>
  <c r="BC1435" i="1" s="1"/>
  <c r="AF1434" i="1"/>
  <c r="AE1434" i="1" s="1"/>
  <c r="AI1434" i="1" s="1"/>
  <c r="BC1434" i="1" s="1"/>
  <c r="AF1433" i="1"/>
  <c r="AE1433" i="1" s="1"/>
  <c r="AI1433" i="1" s="1"/>
  <c r="BC1433" i="1" s="1"/>
  <c r="AF1432" i="1"/>
  <c r="AE1432" i="1" s="1"/>
  <c r="AI1432" i="1" s="1"/>
  <c r="BC1432" i="1" s="1"/>
  <c r="AF1431" i="1"/>
  <c r="AE1431" i="1" s="1"/>
  <c r="AI1431" i="1" s="1"/>
  <c r="BC1431" i="1" s="1"/>
  <c r="AF1430" i="1"/>
  <c r="AE1430" i="1" s="1"/>
  <c r="AI1430" i="1" s="1"/>
  <c r="BC1430" i="1" s="1"/>
  <c r="AF1429" i="1"/>
  <c r="AE1429" i="1" s="1"/>
  <c r="AI1429" i="1" s="1"/>
  <c r="BC1429" i="1" s="1"/>
  <c r="AF1428" i="1"/>
  <c r="AE1428" i="1" s="1"/>
  <c r="AI1428" i="1" s="1"/>
  <c r="BC1428" i="1" s="1"/>
  <c r="AF1427" i="1"/>
  <c r="AE1427" i="1" s="1"/>
  <c r="AI1427" i="1" s="1"/>
  <c r="BC1427" i="1" s="1"/>
  <c r="AF1426" i="1"/>
  <c r="AE1426" i="1" s="1"/>
  <c r="AI1426" i="1" s="1"/>
  <c r="BC1426" i="1" s="1"/>
  <c r="AF1425" i="1"/>
  <c r="AE1425" i="1" s="1"/>
  <c r="AI1425" i="1" s="1"/>
  <c r="BC1425" i="1" s="1"/>
  <c r="AF1424" i="1"/>
  <c r="AE1424" i="1" s="1"/>
  <c r="AI1424" i="1" s="1"/>
  <c r="BC1424" i="1" s="1"/>
  <c r="AF1423" i="1"/>
  <c r="AE1423" i="1" s="1"/>
  <c r="AI1423" i="1" s="1"/>
  <c r="BC1423" i="1" s="1"/>
  <c r="AF1422" i="1"/>
  <c r="AE1422" i="1" s="1"/>
  <c r="AI1422" i="1" s="1"/>
  <c r="BC1422" i="1" s="1"/>
  <c r="AF1421" i="1"/>
  <c r="AE1421" i="1" s="1"/>
  <c r="AI1421" i="1" s="1"/>
  <c r="BC1421" i="1" s="1"/>
  <c r="AF1420" i="1"/>
  <c r="AE1420" i="1" s="1"/>
  <c r="AI1420" i="1" s="1"/>
  <c r="BC1420" i="1" s="1"/>
  <c r="AF1419" i="1"/>
  <c r="AE1419" i="1" s="1"/>
  <c r="AI1419" i="1" s="1"/>
  <c r="BC1419" i="1" s="1"/>
  <c r="AF1418" i="1"/>
  <c r="AE1418" i="1" s="1"/>
  <c r="AI1418" i="1" s="1"/>
  <c r="BC1418" i="1" s="1"/>
  <c r="AF1417" i="1"/>
  <c r="AE1417" i="1" s="1"/>
  <c r="AI1417" i="1" s="1"/>
  <c r="BC1417" i="1" s="1"/>
  <c r="AF1416" i="1"/>
  <c r="AE1416" i="1" s="1"/>
  <c r="AI1416" i="1" s="1"/>
  <c r="BC1416" i="1" s="1"/>
  <c r="AF1415" i="1"/>
  <c r="AE1415" i="1" s="1"/>
  <c r="AI1415" i="1" s="1"/>
  <c r="BC1415" i="1" s="1"/>
  <c r="AF1414" i="1"/>
  <c r="AE1414" i="1" s="1"/>
  <c r="AI1414" i="1" s="1"/>
  <c r="BC1414" i="1" s="1"/>
  <c r="AF1413" i="1"/>
  <c r="AE1413" i="1" s="1"/>
  <c r="AI1413" i="1" s="1"/>
  <c r="BC1413" i="1" s="1"/>
  <c r="AF1412" i="1"/>
  <c r="AE1412" i="1" s="1"/>
  <c r="AI1412" i="1" s="1"/>
  <c r="BC1412" i="1" s="1"/>
  <c r="AF1411" i="1"/>
  <c r="AE1411" i="1" s="1"/>
  <c r="AI1411" i="1" s="1"/>
  <c r="BC1411" i="1" s="1"/>
  <c r="AF1410" i="1"/>
  <c r="AE1410" i="1" s="1"/>
  <c r="AI1410" i="1" s="1"/>
  <c r="BC1410" i="1" s="1"/>
  <c r="AF1409" i="1"/>
  <c r="AE1409" i="1" s="1"/>
  <c r="AI1409" i="1" s="1"/>
  <c r="BC1409" i="1" s="1"/>
  <c r="AF1408" i="1"/>
  <c r="AE1408" i="1" s="1"/>
  <c r="AI1408" i="1" s="1"/>
  <c r="BC1408" i="1" s="1"/>
  <c r="AF1407" i="1"/>
  <c r="AE1407" i="1" s="1"/>
  <c r="AI1407" i="1" s="1"/>
  <c r="BC1407" i="1" s="1"/>
  <c r="AF1406" i="1"/>
  <c r="AE1406" i="1" s="1"/>
  <c r="AI1406" i="1" s="1"/>
  <c r="BC1406" i="1" s="1"/>
  <c r="AF1405" i="1"/>
  <c r="AE1405" i="1" s="1"/>
  <c r="AI1405" i="1" s="1"/>
  <c r="BC1405" i="1" s="1"/>
  <c r="AF1404" i="1"/>
  <c r="AE1404" i="1" s="1"/>
  <c r="AI1404" i="1" s="1"/>
  <c r="BC1404" i="1" s="1"/>
  <c r="AF1403" i="1"/>
  <c r="AE1403" i="1" s="1"/>
  <c r="AI1403" i="1" s="1"/>
  <c r="BC1403" i="1" s="1"/>
  <c r="AF1402" i="1"/>
  <c r="AE1402" i="1" s="1"/>
  <c r="AI1402" i="1" s="1"/>
  <c r="BC1402" i="1" s="1"/>
  <c r="AF1401" i="1"/>
  <c r="AE1401" i="1" s="1"/>
  <c r="AI1401" i="1" s="1"/>
  <c r="BC1401" i="1" s="1"/>
  <c r="AF1400" i="1"/>
  <c r="AE1400" i="1" s="1"/>
  <c r="AI1400" i="1" s="1"/>
  <c r="BC1400" i="1" s="1"/>
  <c r="AF1399" i="1"/>
  <c r="AE1399" i="1" s="1"/>
  <c r="AI1399" i="1" s="1"/>
  <c r="BC1399" i="1" s="1"/>
  <c r="AF1398" i="1"/>
  <c r="AE1398" i="1" s="1"/>
  <c r="AI1398" i="1" s="1"/>
  <c r="BC1398" i="1" s="1"/>
  <c r="AF1397" i="1"/>
  <c r="AE1397" i="1" s="1"/>
  <c r="AI1397" i="1" s="1"/>
  <c r="BC1397" i="1" s="1"/>
  <c r="AF1396" i="1"/>
  <c r="AE1396" i="1" s="1"/>
  <c r="AI1396" i="1" s="1"/>
  <c r="BC1396" i="1" s="1"/>
  <c r="AF1395" i="1"/>
  <c r="AE1395" i="1" s="1"/>
  <c r="AI1395" i="1" s="1"/>
  <c r="BC1395" i="1" s="1"/>
  <c r="AF1394" i="1"/>
  <c r="AE1394" i="1" s="1"/>
  <c r="AI1394" i="1" s="1"/>
  <c r="BC1394" i="1" s="1"/>
  <c r="AF1393" i="1"/>
  <c r="AE1393" i="1" s="1"/>
  <c r="AI1393" i="1" s="1"/>
  <c r="BC1393" i="1" s="1"/>
  <c r="AF1392" i="1"/>
  <c r="AE1392" i="1" s="1"/>
  <c r="AI1392" i="1" s="1"/>
  <c r="BC1392" i="1" s="1"/>
  <c r="AF1391" i="1"/>
  <c r="AE1391" i="1" s="1"/>
  <c r="AI1391" i="1" s="1"/>
  <c r="BC1391" i="1" s="1"/>
  <c r="AF1390" i="1"/>
  <c r="AE1390" i="1" s="1"/>
  <c r="AI1390" i="1" s="1"/>
  <c r="BC1390" i="1" s="1"/>
  <c r="AF1389" i="1"/>
  <c r="AE1389" i="1" s="1"/>
  <c r="AI1389" i="1" s="1"/>
  <c r="BC1389" i="1" s="1"/>
  <c r="AF1388" i="1"/>
  <c r="AE1388" i="1" s="1"/>
  <c r="AI1388" i="1" s="1"/>
  <c r="BC1388" i="1" s="1"/>
  <c r="AF1387" i="1"/>
  <c r="AE1387" i="1" s="1"/>
  <c r="AI1387" i="1" s="1"/>
  <c r="BC1387" i="1" s="1"/>
  <c r="AF1386" i="1"/>
  <c r="AE1386" i="1" s="1"/>
  <c r="AI1386" i="1" s="1"/>
  <c r="BC1386" i="1" s="1"/>
  <c r="AF1385" i="1"/>
  <c r="AE1385" i="1" s="1"/>
  <c r="AI1385" i="1" s="1"/>
  <c r="BC1385" i="1" s="1"/>
  <c r="AF1384" i="1"/>
  <c r="AE1384" i="1" s="1"/>
  <c r="AI1384" i="1" s="1"/>
  <c r="BC1384" i="1" s="1"/>
  <c r="AF1383" i="1"/>
  <c r="AE1383" i="1" s="1"/>
  <c r="AI1383" i="1" s="1"/>
  <c r="BC1383" i="1" s="1"/>
  <c r="AF1382" i="1"/>
  <c r="AE1382" i="1" s="1"/>
  <c r="AI1382" i="1" s="1"/>
  <c r="BC1382" i="1" s="1"/>
  <c r="AF1381" i="1"/>
  <c r="AE1381" i="1" s="1"/>
  <c r="AI1381" i="1" s="1"/>
  <c r="BC1381" i="1" s="1"/>
  <c r="AF1380" i="1"/>
  <c r="AE1380" i="1" s="1"/>
  <c r="AI1380" i="1" s="1"/>
  <c r="BC1380" i="1" s="1"/>
  <c r="AF1379" i="1"/>
  <c r="AE1379" i="1" s="1"/>
  <c r="AI1379" i="1" s="1"/>
  <c r="BC1379" i="1" s="1"/>
  <c r="AF1378" i="1"/>
  <c r="AE1378" i="1" s="1"/>
  <c r="AI1378" i="1" s="1"/>
  <c r="BC1378" i="1" s="1"/>
  <c r="AF1377" i="1"/>
  <c r="AE1377" i="1" s="1"/>
  <c r="AI1377" i="1" s="1"/>
  <c r="BC1377" i="1" s="1"/>
  <c r="AF1376" i="1"/>
  <c r="AE1376" i="1" s="1"/>
  <c r="AI1376" i="1" s="1"/>
  <c r="BC1376" i="1" s="1"/>
  <c r="AF1375" i="1"/>
  <c r="AE1375" i="1" s="1"/>
  <c r="AI1375" i="1" s="1"/>
  <c r="BC1375" i="1" s="1"/>
  <c r="AF1374" i="1"/>
  <c r="AE1374" i="1" s="1"/>
  <c r="AI1374" i="1" s="1"/>
  <c r="BC1374" i="1" s="1"/>
  <c r="AF1373" i="1"/>
  <c r="AE1373" i="1" s="1"/>
  <c r="AI1373" i="1" s="1"/>
  <c r="BC1373" i="1" s="1"/>
  <c r="AF1372" i="1"/>
  <c r="AE1372" i="1" s="1"/>
  <c r="AI1372" i="1" s="1"/>
  <c r="BC1372" i="1" s="1"/>
  <c r="AF1371" i="1"/>
  <c r="AE1371" i="1" s="1"/>
  <c r="AI1371" i="1" s="1"/>
  <c r="BC1371" i="1" s="1"/>
  <c r="AF1370" i="1"/>
  <c r="AE1370" i="1" s="1"/>
  <c r="AI1370" i="1" s="1"/>
  <c r="BC1370" i="1" s="1"/>
  <c r="AF1369" i="1"/>
  <c r="AE1369" i="1" s="1"/>
  <c r="AI1369" i="1" s="1"/>
  <c r="BC1369" i="1" s="1"/>
  <c r="AF1368" i="1"/>
  <c r="AE1368" i="1" s="1"/>
  <c r="AI1368" i="1" s="1"/>
  <c r="BC1368" i="1" s="1"/>
  <c r="AF1367" i="1"/>
  <c r="AE1367" i="1" s="1"/>
  <c r="AI1367" i="1" s="1"/>
  <c r="BC1367" i="1" s="1"/>
  <c r="AF1366" i="1"/>
  <c r="AE1366" i="1" s="1"/>
  <c r="AI1366" i="1" s="1"/>
  <c r="BC1366" i="1" s="1"/>
  <c r="AF1365" i="1"/>
  <c r="AE1365" i="1" s="1"/>
  <c r="AI1365" i="1" s="1"/>
  <c r="BC1365" i="1" s="1"/>
  <c r="AF1364" i="1"/>
  <c r="AE1364" i="1" s="1"/>
  <c r="AI1364" i="1" s="1"/>
  <c r="BC1364" i="1" s="1"/>
  <c r="AF1363" i="1"/>
  <c r="AE1363" i="1" s="1"/>
  <c r="AI1363" i="1" s="1"/>
  <c r="BC1363" i="1" s="1"/>
  <c r="AF1362" i="1"/>
  <c r="AE1362" i="1" s="1"/>
  <c r="AI1362" i="1" s="1"/>
  <c r="BC1362" i="1" s="1"/>
  <c r="AF1361" i="1"/>
  <c r="AE1361" i="1" s="1"/>
  <c r="AI1361" i="1" s="1"/>
  <c r="BC1361" i="1" s="1"/>
  <c r="AF1360" i="1"/>
  <c r="AE1360" i="1" s="1"/>
  <c r="AI1360" i="1" s="1"/>
  <c r="BC1360" i="1" s="1"/>
  <c r="AF1359" i="1"/>
  <c r="AE1359" i="1" s="1"/>
  <c r="AI1359" i="1" s="1"/>
  <c r="BC1359" i="1" s="1"/>
  <c r="AF1358" i="1"/>
  <c r="AE1358" i="1" s="1"/>
  <c r="AI1358" i="1" s="1"/>
  <c r="BC1358" i="1" s="1"/>
  <c r="AF1357" i="1"/>
  <c r="AE1357" i="1" s="1"/>
  <c r="AI1357" i="1" s="1"/>
  <c r="BC1357" i="1" s="1"/>
  <c r="AF1356" i="1"/>
  <c r="AE1356" i="1" s="1"/>
  <c r="AI1356" i="1" s="1"/>
  <c r="BC1356" i="1" s="1"/>
  <c r="AF1355" i="1"/>
  <c r="AE1355" i="1" s="1"/>
  <c r="AI1355" i="1" s="1"/>
  <c r="BC1355" i="1" s="1"/>
  <c r="AF1354" i="1"/>
  <c r="AE1354" i="1" s="1"/>
  <c r="AI1354" i="1" s="1"/>
  <c r="BC1354" i="1" s="1"/>
  <c r="AF1353" i="1"/>
  <c r="AE1353" i="1" s="1"/>
  <c r="AI1353" i="1" s="1"/>
  <c r="BC1353" i="1" s="1"/>
  <c r="AF1352" i="1"/>
  <c r="AE1352" i="1" s="1"/>
  <c r="AI1352" i="1" s="1"/>
  <c r="BC1352" i="1" s="1"/>
  <c r="AF1351" i="1"/>
  <c r="AE1351" i="1" s="1"/>
  <c r="AI1351" i="1" s="1"/>
  <c r="BC1351" i="1" s="1"/>
  <c r="AF1350" i="1"/>
  <c r="AE1350" i="1" s="1"/>
  <c r="AI1350" i="1" s="1"/>
  <c r="BC1350" i="1" s="1"/>
  <c r="AF1349" i="1"/>
  <c r="AE1349" i="1" s="1"/>
  <c r="AI1349" i="1" s="1"/>
  <c r="BC1349" i="1" s="1"/>
  <c r="AF1348" i="1"/>
  <c r="AE1348" i="1" s="1"/>
  <c r="AI1348" i="1" s="1"/>
  <c r="BC1348" i="1" s="1"/>
  <c r="AF1347" i="1"/>
  <c r="AE1347" i="1" s="1"/>
  <c r="AI1347" i="1" s="1"/>
  <c r="BC1347" i="1" s="1"/>
  <c r="AF1346" i="1"/>
  <c r="AE1346" i="1" s="1"/>
  <c r="AI1346" i="1" s="1"/>
  <c r="BC1346" i="1" s="1"/>
  <c r="AF1345" i="1"/>
  <c r="AE1345" i="1" s="1"/>
  <c r="AI1345" i="1" s="1"/>
  <c r="BC1345" i="1" s="1"/>
  <c r="AF1344" i="1"/>
  <c r="AE1344" i="1" s="1"/>
  <c r="AI1344" i="1" s="1"/>
  <c r="BC1344" i="1" s="1"/>
  <c r="AF1343" i="1"/>
  <c r="AE1343" i="1" s="1"/>
  <c r="AI1343" i="1" s="1"/>
  <c r="BC1343" i="1" s="1"/>
  <c r="AF1342" i="1"/>
  <c r="AE1342" i="1" s="1"/>
  <c r="AI1342" i="1" s="1"/>
  <c r="BC1342" i="1" s="1"/>
  <c r="AF1341" i="1"/>
  <c r="AE1341" i="1" s="1"/>
  <c r="AI1341" i="1" s="1"/>
  <c r="BC1341" i="1" s="1"/>
  <c r="AF1340" i="1"/>
  <c r="AE1340" i="1" s="1"/>
  <c r="AI1340" i="1" s="1"/>
  <c r="BC1340" i="1" s="1"/>
  <c r="AF1339" i="1"/>
  <c r="AE1339" i="1" s="1"/>
  <c r="AI1339" i="1" s="1"/>
  <c r="BC1339" i="1" s="1"/>
  <c r="AF1338" i="1"/>
  <c r="AE1338" i="1" s="1"/>
  <c r="AI1338" i="1" s="1"/>
  <c r="BC1338" i="1" s="1"/>
  <c r="AF1337" i="1"/>
  <c r="AE1337" i="1" s="1"/>
  <c r="AI1337" i="1" s="1"/>
  <c r="BC1337" i="1" s="1"/>
  <c r="AF1336" i="1"/>
  <c r="AE1336" i="1" s="1"/>
  <c r="AI1336" i="1" s="1"/>
  <c r="BC1336" i="1" s="1"/>
  <c r="AF1335" i="1"/>
  <c r="AE1335" i="1" s="1"/>
  <c r="AI1335" i="1" s="1"/>
  <c r="BC1335" i="1" s="1"/>
  <c r="AF1334" i="1"/>
  <c r="AE1334" i="1" s="1"/>
  <c r="AI1334" i="1" s="1"/>
  <c r="BC1334" i="1" s="1"/>
  <c r="AF1333" i="1"/>
  <c r="AE1333" i="1" s="1"/>
  <c r="AI1333" i="1" s="1"/>
  <c r="BC1333" i="1" s="1"/>
  <c r="AF1332" i="1"/>
  <c r="AE1332" i="1" s="1"/>
  <c r="AI1332" i="1" s="1"/>
  <c r="BC1332" i="1" s="1"/>
  <c r="AF1331" i="1"/>
  <c r="AE1331" i="1" s="1"/>
  <c r="AI1331" i="1" s="1"/>
  <c r="BC1331" i="1" s="1"/>
  <c r="AF1330" i="1"/>
  <c r="AE1330" i="1" s="1"/>
  <c r="AI1330" i="1" s="1"/>
  <c r="BC1330" i="1" s="1"/>
  <c r="AF1329" i="1"/>
  <c r="AE1329" i="1" s="1"/>
  <c r="AI1329" i="1" s="1"/>
  <c r="BC1329" i="1" s="1"/>
  <c r="AF1328" i="1"/>
  <c r="AE1328" i="1" s="1"/>
  <c r="AI1328" i="1" s="1"/>
  <c r="BC1328" i="1" s="1"/>
  <c r="AF1327" i="1"/>
  <c r="AE1327" i="1" s="1"/>
  <c r="AI1327" i="1" s="1"/>
  <c r="BC1327" i="1" s="1"/>
  <c r="AF1326" i="1"/>
  <c r="AE1326" i="1" s="1"/>
  <c r="AI1326" i="1" s="1"/>
  <c r="BC1326" i="1" s="1"/>
  <c r="AF1325" i="1"/>
  <c r="AE1325" i="1" s="1"/>
  <c r="AI1325" i="1" s="1"/>
  <c r="BC1325" i="1" s="1"/>
  <c r="AF1324" i="1"/>
  <c r="AE1324" i="1" s="1"/>
  <c r="AI1324" i="1" s="1"/>
  <c r="BC1324" i="1" s="1"/>
  <c r="AF1323" i="1"/>
  <c r="AE1323" i="1" s="1"/>
  <c r="AI1323" i="1" s="1"/>
  <c r="BC1323" i="1" s="1"/>
  <c r="AF1322" i="1"/>
  <c r="AE1322" i="1" s="1"/>
  <c r="AI1322" i="1" s="1"/>
  <c r="BC1322" i="1" s="1"/>
  <c r="AF1321" i="1"/>
  <c r="AE1321" i="1" s="1"/>
  <c r="AI1321" i="1" s="1"/>
  <c r="BC1321" i="1" s="1"/>
  <c r="AF1320" i="1"/>
  <c r="AE1320" i="1" s="1"/>
  <c r="AI1320" i="1" s="1"/>
  <c r="BC1320" i="1" s="1"/>
  <c r="AF1319" i="1"/>
  <c r="AE1319" i="1" s="1"/>
  <c r="AI1319" i="1" s="1"/>
  <c r="BC1319" i="1" s="1"/>
  <c r="AF1318" i="1"/>
  <c r="AE1318" i="1" s="1"/>
  <c r="AI1318" i="1" s="1"/>
  <c r="BC1318" i="1" s="1"/>
  <c r="AF1317" i="1"/>
  <c r="AE1317" i="1" s="1"/>
  <c r="AI1317" i="1" s="1"/>
  <c r="BC1317" i="1" s="1"/>
  <c r="AF1316" i="1"/>
  <c r="AE1316" i="1" s="1"/>
  <c r="AI1316" i="1" s="1"/>
  <c r="BC1316" i="1" s="1"/>
  <c r="AF1315" i="1"/>
  <c r="AE1315" i="1" s="1"/>
  <c r="AI1315" i="1" s="1"/>
  <c r="BC1315" i="1" s="1"/>
  <c r="AF1314" i="1"/>
  <c r="AE1314" i="1" s="1"/>
  <c r="AI1314" i="1" s="1"/>
  <c r="BC1314" i="1" s="1"/>
  <c r="AF1313" i="1"/>
  <c r="AE1313" i="1" s="1"/>
  <c r="AI1313" i="1" s="1"/>
  <c r="BC1313" i="1" s="1"/>
  <c r="AF1312" i="1"/>
  <c r="AE1312" i="1" s="1"/>
  <c r="AI1312" i="1" s="1"/>
  <c r="BC1312" i="1" s="1"/>
  <c r="AF1311" i="1"/>
  <c r="AE1311" i="1" s="1"/>
  <c r="AI1311" i="1" s="1"/>
  <c r="BC1311" i="1" s="1"/>
  <c r="AF1310" i="1"/>
  <c r="AE1310" i="1" s="1"/>
  <c r="AI1310" i="1" s="1"/>
  <c r="BC1310" i="1" s="1"/>
  <c r="AF1309" i="1"/>
  <c r="AE1309" i="1" s="1"/>
  <c r="AI1309" i="1" s="1"/>
  <c r="BC1309" i="1" s="1"/>
  <c r="AF1308" i="1"/>
  <c r="AE1308" i="1" s="1"/>
  <c r="AI1308" i="1" s="1"/>
  <c r="BC1308" i="1" s="1"/>
  <c r="AF1307" i="1"/>
  <c r="AE1307" i="1" s="1"/>
  <c r="AI1307" i="1" s="1"/>
  <c r="BC1307" i="1" s="1"/>
  <c r="AF1306" i="1"/>
  <c r="AE1306" i="1" s="1"/>
  <c r="AI1306" i="1" s="1"/>
  <c r="BC1306" i="1" s="1"/>
  <c r="AF1305" i="1"/>
  <c r="AE1305" i="1" s="1"/>
  <c r="AI1305" i="1" s="1"/>
  <c r="BC1305" i="1" s="1"/>
  <c r="AF1304" i="1"/>
  <c r="AE1304" i="1" s="1"/>
  <c r="AI1304" i="1" s="1"/>
  <c r="BC1304" i="1" s="1"/>
  <c r="AF1303" i="1"/>
  <c r="AE1303" i="1" s="1"/>
  <c r="AI1303" i="1" s="1"/>
  <c r="BC1303" i="1" s="1"/>
  <c r="AF1302" i="1"/>
  <c r="AE1302" i="1" s="1"/>
  <c r="AI1302" i="1" s="1"/>
  <c r="BC1302" i="1" s="1"/>
  <c r="AF1301" i="1"/>
  <c r="AE1301" i="1" s="1"/>
  <c r="AI1301" i="1" s="1"/>
  <c r="BC1301" i="1" s="1"/>
  <c r="AF1300" i="1"/>
  <c r="AE1300" i="1" s="1"/>
  <c r="AI1300" i="1" s="1"/>
  <c r="BC1300" i="1" s="1"/>
  <c r="AF1299" i="1"/>
  <c r="AE1299" i="1" s="1"/>
  <c r="AI1299" i="1" s="1"/>
  <c r="BC1299" i="1" s="1"/>
  <c r="AF1298" i="1"/>
  <c r="AE1298" i="1" s="1"/>
  <c r="AI1298" i="1" s="1"/>
  <c r="BC1298" i="1" s="1"/>
  <c r="AF1297" i="1"/>
  <c r="AE1297" i="1" s="1"/>
  <c r="AI1297" i="1" s="1"/>
  <c r="BC1297" i="1" s="1"/>
  <c r="AF1296" i="1"/>
  <c r="AE1296" i="1" s="1"/>
  <c r="AI1296" i="1" s="1"/>
  <c r="BC1296" i="1" s="1"/>
  <c r="AF1295" i="1"/>
  <c r="AE1295" i="1" s="1"/>
  <c r="AI1295" i="1" s="1"/>
  <c r="BC1295" i="1" s="1"/>
  <c r="AF1294" i="1"/>
  <c r="AE1294" i="1" s="1"/>
  <c r="AI1294" i="1" s="1"/>
  <c r="BC1294" i="1" s="1"/>
  <c r="AF1293" i="1"/>
  <c r="AE1293" i="1" s="1"/>
  <c r="AI1293" i="1" s="1"/>
  <c r="BC1293" i="1" s="1"/>
  <c r="AF1292" i="1"/>
  <c r="AE1292" i="1" s="1"/>
  <c r="AI1292" i="1" s="1"/>
  <c r="BC1292" i="1" s="1"/>
  <c r="AF1291" i="1"/>
  <c r="AE1291" i="1" s="1"/>
  <c r="AI1291" i="1" s="1"/>
  <c r="BC1291" i="1" s="1"/>
  <c r="AF1290" i="1"/>
  <c r="AE1290" i="1" s="1"/>
  <c r="AI1290" i="1" s="1"/>
  <c r="BC1290" i="1" s="1"/>
  <c r="AF1289" i="1"/>
  <c r="AE1289" i="1" s="1"/>
  <c r="AI1289" i="1" s="1"/>
  <c r="BC1289" i="1" s="1"/>
  <c r="AF1288" i="1"/>
  <c r="AE1288" i="1" s="1"/>
  <c r="AI1288" i="1" s="1"/>
  <c r="BC1288" i="1" s="1"/>
  <c r="AF1287" i="1"/>
  <c r="AE1287" i="1" s="1"/>
  <c r="AI1287" i="1" s="1"/>
  <c r="BC1287" i="1" s="1"/>
  <c r="AF1286" i="1"/>
  <c r="AE1286" i="1" s="1"/>
  <c r="AI1286" i="1" s="1"/>
  <c r="BC1286" i="1" s="1"/>
  <c r="AF1285" i="1"/>
  <c r="AE1285" i="1" s="1"/>
  <c r="AI1285" i="1" s="1"/>
  <c r="BC1285" i="1" s="1"/>
  <c r="AF1284" i="1"/>
  <c r="AE1284" i="1" s="1"/>
  <c r="AI1284" i="1" s="1"/>
  <c r="BC1284" i="1" s="1"/>
  <c r="AF1283" i="1"/>
  <c r="AE1283" i="1" s="1"/>
  <c r="AI1283" i="1" s="1"/>
  <c r="BC1283" i="1" s="1"/>
  <c r="AF1282" i="1"/>
  <c r="AE1282" i="1" s="1"/>
  <c r="AI1282" i="1" s="1"/>
  <c r="BC1282" i="1" s="1"/>
  <c r="AF1281" i="1"/>
  <c r="AE1281" i="1" s="1"/>
  <c r="AI1281" i="1" s="1"/>
  <c r="BC1281" i="1" s="1"/>
  <c r="AF1280" i="1"/>
  <c r="AE1280" i="1" s="1"/>
  <c r="AI1280" i="1" s="1"/>
  <c r="BC1280" i="1" s="1"/>
  <c r="AF1279" i="1"/>
  <c r="AE1279" i="1" s="1"/>
  <c r="AI1279" i="1" s="1"/>
  <c r="BC1279" i="1" s="1"/>
  <c r="AF1278" i="1"/>
  <c r="AE1278" i="1" s="1"/>
  <c r="AI1278" i="1" s="1"/>
  <c r="BC1278" i="1" s="1"/>
  <c r="AF1277" i="1"/>
  <c r="AE1277" i="1" s="1"/>
  <c r="AI1277" i="1" s="1"/>
  <c r="BC1277" i="1" s="1"/>
  <c r="AF1276" i="1"/>
  <c r="AE1276" i="1" s="1"/>
  <c r="AI1276" i="1" s="1"/>
  <c r="BC1276" i="1" s="1"/>
  <c r="AF1275" i="1"/>
  <c r="AE1275" i="1" s="1"/>
  <c r="AI1275" i="1" s="1"/>
  <c r="BC1275" i="1" s="1"/>
  <c r="AF1274" i="1"/>
  <c r="AE1274" i="1" s="1"/>
  <c r="AI1274" i="1" s="1"/>
  <c r="BC1274" i="1" s="1"/>
  <c r="AF1273" i="1"/>
  <c r="AE1273" i="1" s="1"/>
  <c r="AI1273" i="1" s="1"/>
  <c r="BC1273" i="1" s="1"/>
  <c r="AF1272" i="1"/>
  <c r="AE1272" i="1" s="1"/>
  <c r="AI1272" i="1" s="1"/>
  <c r="BC1272" i="1" s="1"/>
  <c r="AF1271" i="1"/>
  <c r="AE1271" i="1" s="1"/>
  <c r="AI1271" i="1" s="1"/>
  <c r="BC1271" i="1" s="1"/>
  <c r="AF1270" i="1"/>
  <c r="AE1270" i="1" s="1"/>
  <c r="AI1270" i="1" s="1"/>
  <c r="BC1270" i="1" s="1"/>
  <c r="AF1269" i="1"/>
  <c r="AE1269" i="1" s="1"/>
  <c r="AI1269" i="1" s="1"/>
  <c r="BC1269" i="1" s="1"/>
  <c r="AF1268" i="1"/>
  <c r="AE1268" i="1" s="1"/>
  <c r="AI1268" i="1" s="1"/>
  <c r="BC1268" i="1" s="1"/>
  <c r="AF1267" i="1"/>
  <c r="AE1267" i="1" s="1"/>
  <c r="AI1267" i="1" s="1"/>
  <c r="BC1267" i="1" s="1"/>
  <c r="AF1266" i="1"/>
  <c r="AE1266" i="1" s="1"/>
  <c r="AI1266" i="1" s="1"/>
  <c r="BC1266" i="1" s="1"/>
  <c r="AF1265" i="1"/>
  <c r="AE1265" i="1" s="1"/>
  <c r="AI1265" i="1" s="1"/>
  <c r="BC1265" i="1" s="1"/>
  <c r="AF1264" i="1"/>
  <c r="AE1264" i="1" s="1"/>
  <c r="AI1264" i="1" s="1"/>
  <c r="BC1264" i="1" s="1"/>
  <c r="AF1263" i="1"/>
  <c r="AE1263" i="1" s="1"/>
  <c r="AI1263" i="1" s="1"/>
  <c r="BC1263" i="1" s="1"/>
  <c r="AF1262" i="1"/>
  <c r="AE1262" i="1" s="1"/>
  <c r="AI1262" i="1" s="1"/>
  <c r="BC1262" i="1" s="1"/>
  <c r="AF1261" i="1"/>
  <c r="AE1261" i="1" s="1"/>
  <c r="AI1261" i="1" s="1"/>
  <c r="BC1261" i="1" s="1"/>
  <c r="AF1260" i="1"/>
  <c r="AE1260" i="1" s="1"/>
  <c r="AI1260" i="1" s="1"/>
  <c r="BC1260" i="1" s="1"/>
  <c r="AF1259" i="1"/>
  <c r="AE1259" i="1" s="1"/>
  <c r="AI1259" i="1" s="1"/>
  <c r="BC1259" i="1" s="1"/>
  <c r="AF1258" i="1"/>
  <c r="AE1258" i="1" s="1"/>
  <c r="AI1258" i="1" s="1"/>
  <c r="BC1258" i="1" s="1"/>
  <c r="AF1257" i="1"/>
  <c r="AE1257" i="1" s="1"/>
  <c r="AI1257" i="1" s="1"/>
  <c r="BC1257" i="1" s="1"/>
  <c r="AF1256" i="1"/>
  <c r="AE1256" i="1" s="1"/>
  <c r="AI1256" i="1" s="1"/>
  <c r="BC1256" i="1" s="1"/>
  <c r="AF1255" i="1"/>
  <c r="AE1255" i="1" s="1"/>
  <c r="AI1255" i="1" s="1"/>
  <c r="BC1255" i="1" s="1"/>
  <c r="AF1254" i="1"/>
  <c r="AE1254" i="1" s="1"/>
  <c r="AI1254" i="1" s="1"/>
  <c r="BC1254" i="1" s="1"/>
  <c r="AF1253" i="1"/>
  <c r="AE1253" i="1" s="1"/>
  <c r="AI1253" i="1" s="1"/>
  <c r="BC1253" i="1" s="1"/>
  <c r="AF1252" i="1"/>
  <c r="AE1252" i="1" s="1"/>
  <c r="AI1252" i="1" s="1"/>
  <c r="BC1252" i="1" s="1"/>
  <c r="AF1251" i="1"/>
  <c r="AE1251" i="1" s="1"/>
  <c r="AI1251" i="1" s="1"/>
  <c r="BC1251" i="1" s="1"/>
  <c r="AF1250" i="1"/>
  <c r="AE1250" i="1" s="1"/>
  <c r="AI1250" i="1" s="1"/>
  <c r="BC1250" i="1" s="1"/>
  <c r="AF1249" i="1"/>
  <c r="AE1249" i="1" s="1"/>
  <c r="AI1249" i="1" s="1"/>
  <c r="BC1249" i="1" s="1"/>
  <c r="AF1248" i="1"/>
  <c r="AE1248" i="1" s="1"/>
  <c r="AI1248" i="1" s="1"/>
  <c r="BC1248" i="1" s="1"/>
  <c r="AF1247" i="1"/>
  <c r="AE1247" i="1" s="1"/>
  <c r="AI1247" i="1" s="1"/>
  <c r="BC1247" i="1" s="1"/>
  <c r="AF1246" i="1"/>
  <c r="AE1246" i="1" s="1"/>
  <c r="AI1246" i="1" s="1"/>
  <c r="BC1246" i="1" s="1"/>
  <c r="AF1245" i="1"/>
  <c r="AE1245" i="1" s="1"/>
  <c r="AI1245" i="1" s="1"/>
  <c r="BC1245" i="1" s="1"/>
  <c r="AF1244" i="1"/>
  <c r="AE1244" i="1" s="1"/>
  <c r="AI1244" i="1" s="1"/>
  <c r="BC1244" i="1" s="1"/>
  <c r="AF1243" i="1"/>
  <c r="AE1243" i="1" s="1"/>
  <c r="AI1243" i="1" s="1"/>
  <c r="BC1243" i="1" s="1"/>
  <c r="AF1242" i="1"/>
  <c r="AE1242" i="1" s="1"/>
  <c r="AI1242" i="1" s="1"/>
  <c r="BC1242" i="1" s="1"/>
  <c r="AF1241" i="1"/>
  <c r="AE1241" i="1" s="1"/>
  <c r="AI1241" i="1" s="1"/>
  <c r="BC1241" i="1" s="1"/>
  <c r="AF1240" i="1"/>
  <c r="AE1240" i="1" s="1"/>
  <c r="AI1240" i="1" s="1"/>
  <c r="BC1240" i="1" s="1"/>
  <c r="AF1239" i="1"/>
  <c r="AE1239" i="1" s="1"/>
  <c r="AI1239" i="1" s="1"/>
  <c r="BC1239" i="1" s="1"/>
  <c r="AF1238" i="1"/>
  <c r="AE1238" i="1" s="1"/>
  <c r="AI1238" i="1" s="1"/>
  <c r="BC1238" i="1" s="1"/>
  <c r="AF1237" i="1"/>
  <c r="AE1237" i="1" s="1"/>
  <c r="AI1237" i="1" s="1"/>
  <c r="BC1237" i="1" s="1"/>
  <c r="AF1236" i="1"/>
  <c r="AE1236" i="1" s="1"/>
  <c r="AI1236" i="1" s="1"/>
  <c r="BC1236" i="1" s="1"/>
  <c r="AF1235" i="1"/>
  <c r="AE1235" i="1" s="1"/>
  <c r="AI1235" i="1" s="1"/>
  <c r="BC1235" i="1" s="1"/>
  <c r="AF1234" i="1"/>
  <c r="AE1234" i="1" s="1"/>
  <c r="AI1234" i="1" s="1"/>
  <c r="BC1234" i="1" s="1"/>
  <c r="AF1233" i="1"/>
  <c r="AE1233" i="1" s="1"/>
  <c r="AI1233" i="1" s="1"/>
  <c r="BC1233" i="1" s="1"/>
  <c r="AF1232" i="1"/>
  <c r="AE1232" i="1" s="1"/>
  <c r="AI1232" i="1" s="1"/>
  <c r="BC1232" i="1" s="1"/>
  <c r="AF1231" i="1"/>
  <c r="AE1231" i="1" s="1"/>
  <c r="AI1231" i="1" s="1"/>
  <c r="BC1231" i="1" s="1"/>
  <c r="AF1230" i="1"/>
  <c r="AE1230" i="1" s="1"/>
  <c r="AI1230" i="1" s="1"/>
  <c r="BC1230" i="1" s="1"/>
  <c r="AF1229" i="1"/>
  <c r="AE1229" i="1" s="1"/>
  <c r="AI1229" i="1" s="1"/>
  <c r="BC1229" i="1" s="1"/>
  <c r="AF1228" i="1"/>
  <c r="AE1228" i="1" s="1"/>
  <c r="AI1228" i="1" s="1"/>
  <c r="BC1228" i="1" s="1"/>
  <c r="AF1227" i="1"/>
  <c r="AE1227" i="1" s="1"/>
  <c r="AI1227" i="1" s="1"/>
  <c r="BC1227" i="1" s="1"/>
  <c r="AF1226" i="1"/>
  <c r="AE1226" i="1" s="1"/>
  <c r="AI1226" i="1" s="1"/>
  <c r="BC1226" i="1" s="1"/>
  <c r="AF1225" i="1"/>
  <c r="AE1225" i="1" s="1"/>
  <c r="AI1225" i="1" s="1"/>
  <c r="BC1225" i="1" s="1"/>
  <c r="AF1224" i="1"/>
  <c r="AE1224" i="1" s="1"/>
  <c r="AI1224" i="1" s="1"/>
  <c r="BC1224" i="1" s="1"/>
  <c r="AF1223" i="1"/>
  <c r="AE1223" i="1" s="1"/>
  <c r="AI1223" i="1" s="1"/>
  <c r="BC1223" i="1" s="1"/>
  <c r="AF1222" i="1"/>
  <c r="AE1222" i="1" s="1"/>
  <c r="AI1222" i="1" s="1"/>
  <c r="BC1222" i="1" s="1"/>
  <c r="AF1221" i="1"/>
  <c r="AE1221" i="1" s="1"/>
  <c r="AI1221" i="1" s="1"/>
  <c r="BC1221" i="1" s="1"/>
  <c r="AF1220" i="1"/>
  <c r="AE1220" i="1" s="1"/>
  <c r="AI1220" i="1" s="1"/>
  <c r="BC1220" i="1" s="1"/>
  <c r="AF1219" i="1"/>
  <c r="AE1219" i="1" s="1"/>
  <c r="AI1219" i="1" s="1"/>
  <c r="BC1219" i="1" s="1"/>
  <c r="AF1218" i="1"/>
  <c r="AE1218" i="1" s="1"/>
  <c r="AI1218" i="1" s="1"/>
  <c r="BC1218" i="1" s="1"/>
  <c r="AF1217" i="1"/>
  <c r="AE1217" i="1" s="1"/>
  <c r="AI1217" i="1" s="1"/>
  <c r="BC1217" i="1" s="1"/>
  <c r="AF1216" i="1"/>
  <c r="AE1216" i="1" s="1"/>
  <c r="AI1216" i="1" s="1"/>
  <c r="BC1216" i="1" s="1"/>
  <c r="AF1215" i="1"/>
  <c r="AE1215" i="1" s="1"/>
  <c r="AI1215" i="1" s="1"/>
  <c r="BC1215" i="1" s="1"/>
  <c r="AF1214" i="1"/>
  <c r="AE1214" i="1" s="1"/>
  <c r="AI1214" i="1" s="1"/>
  <c r="BC1214" i="1" s="1"/>
  <c r="AF1213" i="1"/>
  <c r="AE1213" i="1" s="1"/>
  <c r="AI1213" i="1" s="1"/>
  <c r="BC1213" i="1" s="1"/>
  <c r="AF1212" i="1"/>
  <c r="AE1212" i="1" s="1"/>
  <c r="AI1212" i="1" s="1"/>
  <c r="BC1212" i="1" s="1"/>
  <c r="AF1211" i="1"/>
  <c r="AE1211" i="1" s="1"/>
  <c r="AI1211" i="1" s="1"/>
  <c r="BC1211" i="1" s="1"/>
  <c r="AF1210" i="1"/>
  <c r="AE1210" i="1" s="1"/>
  <c r="AI1210" i="1" s="1"/>
  <c r="BC1210" i="1" s="1"/>
  <c r="AF1209" i="1"/>
  <c r="AE1209" i="1" s="1"/>
  <c r="AI1209" i="1" s="1"/>
  <c r="BC1209" i="1" s="1"/>
  <c r="AF1208" i="1"/>
  <c r="AE1208" i="1" s="1"/>
  <c r="AI1208" i="1" s="1"/>
  <c r="BC1208" i="1" s="1"/>
  <c r="AF1207" i="1"/>
  <c r="AE1207" i="1" s="1"/>
  <c r="AI1207" i="1" s="1"/>
  <c r="BC1207" i="1" s="1"/>
  <c r="AF1206" i="1"/>
  <c r="AE1206" i="1" s="1"/>
  <c r="AI1206" i="1" s="1"/>
  <c r="BC1206" i="1" s="1"/>
  <c r="AF1205" i="1"/>
  <c r="AE1205" i="1" s="1"/>
  <c r="AI1205" i="1" s="1"/>
  <c r="BC1205" i="1" s="1"/>
  <c r="AF1204" i="1"/>
  <c r="AE1204" i="1" s="1"/>
  <c r="AI1204" i="1" s="1"/>
  <c r="BC1204" i="1" s="1"/>
  <c r="AF1203" i="1"/>
  <c r="AE1203" i="1" s="1"/>
  <c r="AI1203" i="1" s="1"/>
  <c r="BC1203" i="1" s="1"/>
  <c r="AF1202" i="1"/>
  <c r="AE1202" i="1" s="1"/>
  <c r="AI1202" i="1" s="1"/>
  <c r="BC1202" i="1" s="1"/>
  <c r="AF1201" i="1"/>
  <c r="AE1201" i="1" s="1"/>
  <c r="AI1201" i="1" s="1"/>
  <c r="BC1201" i="1" s="1"/>
  <c r="AF1200" i="1"/>
  <c r="AE1200" i="1" s="1"/>
  <c r="AI1200" i="1" s="1"/>
  <c r="BC1200" i="1" s="1"/>
  <c r="AF1199" i="1"/>
  <c r="AE1199" i="1" s="1"/>
  <c r="AI1199" i="1" s="1"/>
  <c r="BC1199" i="1" s="1"/>
  <c r="AF1198" i="1"/>
  <c r="AE1198" i="1" s="1"/>
  <c r="AI1198" i="1" s="1"/>
  <c r="BC1198" i="1" s="1"/>
  <c r="AF1197" i="1"/>
  <c r="AE1197" i="1" s="1"/>
  <c r="AI1197" i="1" s="1"/>
  <c r="BC1197" i="1" s="1"/>
  <c r="AF1196" i="1"/>
  <c r="AE1196" i="1" s="1"/>
  <c r="AI1196" i="1" s="1"/>
  <c r="BC1196" i="1" s="1"/>
  <c r="AF1195" i="1"/>
  <c r="AE1195" i="1" s="1"/>
  <c r="AI1195" i="1" s="1"/>
  <c r="BC1195" i="1" s="1"/>
  <c r="AF1194" i="1"/>
  <c r="AE1194" i="1" s="1"/>
  <c r="AI1194" i="1" s="1"/>
  <c r="BC1194" i="1" s="1"/>
  <c r="AF1193" i="1"/>
  <c r="AE1193" i="1" s="1"/>
  <c r="AI1193" i="1" s="1"/>
  <c r="BC1193" i="1" s="1"/>
  <c r="AF1192" i="1"/>
  <c r="AE1192" i="1" s="1"/>
  <c r="AI1192" i="1" s="1"/>
  <c r="BC1192" i="1" s="1"/>
  <c r="AF1191" i="1"/>
  <c r="AE1191" i="1" s="1"/>
  <c r="AI1191" i="1" s="1"/>
  <c r="BC1191" i="1" s="1"/>
  <c r="AF1190" i="1"/>
  <c r="AE1190" i="1" s="1"/>
  <c r="AI1190" i="1" s="1"/>
  <c r="BC1190" i="1" s="1"/>
  <c r="AF1189" i="1"/>
  <c r="AE1189" i="1" s="1"/>
  <c r="AI1189" i="1" s="1"/>
  <c r="BC1189" i="1" s="1"/>
  <c r="AF1188" i="1"/>
  <c r="AE1188" i="1" s="1"/>
  <c r="AI1188" i="1" s="1"/>
  <c r="BC1188" i="1" s="1"/>
  <c r="AF1187" i="1"/>
  <c r="AE1187" i="1" s="1"/>
  <c r="AI1187" i="1" s="1"/>
  <c r="BC1187" i="1" s="1"/>
  <c r="AF1186" i="1"/>
  <c r="AE1186" i="1" s="1"/>
  <c r="AI1186" i="1" s="1"/>
  <c r="BC1186" i="1" s="1"/>
  <c r="AF1185" i="1"/>
  <c r="AE1185" i="1" s="1"/>
  <c r="AI1185" i="1" s="1"/>
  <c r="BC1185" i="1" s="1"/>
  <c r="AF1184" i="1"/>
  <c r="AE1184" i="1" s="1"/>
  <c r="AI1184" i="1" s="1"/>
  <c r="BC1184" i="1" s="1"/>
  <c r="AF1183" i="1"/>
  <c r="AE1183" i="1" s="1"/>
  <c r="AI1183" i="1" s="1"/>
  <c r="BC1183" i="1" s="1"/>
  <c r="AF1182" i="1"/>
  <c r="AE1182" i="1" s="1"/>
  <c r="AI1182" i="1" s="1"/>
  <c r="BC1182" i="1" s="1"/>
  <c r="AF1181" i="1"/>
  <c r="AE1181" i="1" s="1"/>
  <c r="AI1181" i="1" s="1"/>
  <c r="BC1181" i="1" s="1"/>
  <c r="AF1180" i="1"/>
  <c r="AE1180" i="1" s="1"/>
  <c r="AI1180" i="1" s="1"/>
  <c r="BC1180" i="1" s="1"/>
  <c r="AF1179" i="1"/>
  <c r="AE1179" i="1" s="1"/>
  <c r="AI1179" i="1" s="1"/>
  <c r="BC1179" i="1" s="1"/>
  <c r="AF1178" i="1"/>
  <c r="AE1178" i="1" s="1"/>
  <c r="AI1178" i="1" s="1"/>
  <c r="BC1178" i="1" s="1"/>
  <c r="AF1177" i="1"/>
  <c r="AE1177" i="1" s="1"/>
  <c r="AI1177" i="1" s="1"/>
  <c r="BC1177" i="1" s="1"/>
  <c r="AF1176" i="1"/>
  <c r="AE1176" i="1" s="1"/>
  <c r="AI1176" i="1" s="1"/>
  <c r="BC1176" i="1" s="1"/>
  <c r="AF1175" i="1"/>
  <c r="AE1175" i="1" s="1"/>
  <c r="AI1175" i="1" s="1"/>
  <c r="BC1175" i="1" s="1"/>
  <c r="AF1174" i="1"/>
  <c r="AE1174" i="1" s="1"/>
  <c r="AI1174" i="1" s="1"/>
  <c r="BC1174" i="1" s="1"/>
  <c r="AF1173" i="1"/>
  <c r="AE1173" i="1" s="1"/>
  <c r="AI1173" i="1" s="1"/>
  <c r="BC1173" i="1" s="1"/>
  <c r="AF1172" i="1"/>
  <c r="AE1172" i="1" s="1"/>
  <c r="AI1172" i="1" s="1"/>
  <c r="BC1172" i="1" s="1"/>
  <c r="AF1171" i="1"/>
  <c r="AE1171" i="1" s="1"/>
  <c r="AI1171" i="1" s="1"/>
  <c r="BC1171" i="1" s="1"/>
  <c r="AF1170" i="1"/>
  <c r="AE1170" i="1" s="1"/>
  <c r="AI1170" i="1" s="1"/>
  <c r="BC1170" i="1" s="1"/>
  <c r="AF1169" i="1"/>
  <c r="AE1169" i="1" s="1"/>
  <c r="AI1169" i="1" s="1"/>
  <c r="BC1169" i="1" s="1"/>
  <c r="AF1168" i="1"/>
  <c r="AE1168" i="1" s="1"/>
  <c r="AI1168" i="1" s="1"/>
  <c r="BC1168" i="1" s="1"/>
  <c r="AF1167" i="1"/>
  <c r="AE1167" i="1" s="1"/>
  <c r="AI1167" i="1" s="1"/>
  <c r="BC1167" i="1" s="1"/>
  <c r="AF1166" i="1"/>
  <c r="AE1166" i="1" s="1"/>
  <c r="AI1166" i="1" s="1"/>
  <c r="BC1166" i="1" s="1"/>
  <c r="AF1165" i="1"/>
  <c r="AE1165" i="1" s="1"/>
  <c r="AI1165" i="1" s="1"/>
  <c r="BC1165" i="1" s="1"/>
  <c r="AF1164" i="1"/>
  <c r="AE1164" i="1" s="1"/>
  <c r="AI1164" i="1" s="1"/>
  <c r="BC1164" i="1" s="1"/>
  <c r="AF1163" i="1"/>
  <c r="AE1163" i="1" s="1"/>
  <c r="AI1163" i="1" s="1"/>
  <c r="BC1163" i="1" s="1"/>
  <c r="AF1162" i="1"/>
  <c r="AE1162" i="1" s="1"/>
  <c r="AI1162" i="1" s="1"/>
  <c r="BC1162" i="1" s="1"/>
  <c r="AF1161" i="1"/>
  <c r="AE1161" i="1" s="1"/>
  <c r="AI1161" i="1" s="1"/>
  <c r="BC1161" i="1" s="1"/>
  <c r="AF1160" i="1"/>
  <c r="AE1160" i="1" s="1"/>
  <c r="AI1160" i="1" s="1"/>
  <c r="BC1160" i="1" s="1"/>
  <c r="AF1159" i="1"/>
  <c r="AE1159" i="1" s="1"/>
  <c r="AI1159" i="1" s="1"/>
  <c r="BC1159" i="1" s="1"/>
  <c r="AF1158" i="1"/>
  <c r="AE1158" i="1" s="1"/>
  <c r="AI1158" i="1" s="1"/>
  <c r="BC1158" i="1" s="1"/>
  <c r="AF1157" i="1"/>
  <c r="AE1157" i="1" s="1"/>
  <c r="AI1157" i="1" s="1"/>
  <c r="BC1157" i="1" s="1"/>
  <c r="AF1156" i="1"/>
  <c r="AE1156" i="1" s="1"/>
  <c r="AI1156" i="1" s="1"/>
  <c r="BC1156" i="1" s="1"/>
  <c r="AF1155" i="1"/>
  <c r="AE1155" i="1" s="1"/>
  <c r="AI1155" i="1" s="1"/>
  <c r="BC1155" i="1" s="1"/>
  <c r="AF1154" i="1"/>
  <c r="AE1154" i="1" s="1"/>
  <c r="AI1154" i="1" s="1"/>
  <c r="BC1154" i="1" s="1"/>
  <c r="AF1153" i="1"/>
  <c r="AE1153" i="1" s="1"/>
  <c r="AI1153" i="1" s="1"/>
  <c r="BC1153" i="1" s="1"/>
  <c r="AF1152" i="1"/>
  <c r="AE1152" i="1" s="1"/>
  <c r="AI1152" i="1" s="1"/>
  <c r="BC1152" i="1" s="1"/>
  <c r="AF1151" i="1"/>
  <c r="AE1151" i="1" s="1"/>
  <c r="AI1151" i="1" s="1"/>
  <c r="BC1151" i="1" s="1"/>
  <c r="AF1150" i="1"/>
  <c r="AE1150" i="1" s="1"/>
  <c r="AI1150" i="1" s="1"/>
  <c r="BC1150" i="1" s="1"/>
  <c r="AF1149" i="1"/>
  <c r="AE1149" i="1" s="1"/>
  <c r="AI1149" i="1" s="1"/>
  <c r="BC1149" i="1" s="1"/>
  <c r="AF1148" i="1"/>
  <c r="AE1148" i="1" s="1"/>
  <c r="AI1148" i="1" s="1"/>
  <c r="BC1148" i="1" s="1"/>
  <c r="AF1147" i="1"/>
  <c r="AE1147" i="1" s="1"/>
  <c r="AI1147" i="1" s="1"/>
  <c r="BC1147" i="1" s="1"/>
  <c r="AF1146" i="1"/>
  <c r="AE1146" i="1" s="1"/>
  <c r="AI1146" i="1" s="1"/>
  <c r="BC1146" i="1" s="1"/>
  <c r="AF1145" i="1"/>
  <c r="AE1145" i="1" s="1"/>
  <c r="AI1145" i="1" s="1"/>
  <c r="BC1145" i="1" s="1"/>
  <c r="AF1144" i="1"/>
  <c r="AE1144" i="1" s="1"/>
  <c r="AI1144" i="1" s="1"/>
  <c r="BC1144" i="1" s="1"/>
  <c r="AF1143" i="1"/>
  <c r="AE1143" i="1" s="1"/>
  <c r="AI1143" i="1" s="1"/>
  <c r="BC1143" i="1" s="1"/>
  <c r="AF1142" i="1"/>
  <c r="AE1142" i="1" s="1"/>
  <c r="AI1142" i="1" s="1"/>
  <c r="BC1142" i="1" s="1"/>
  <c r="AF1141" i="1"/>
  <c r="AE1141" i="1" s="1"/>
  <c r="AI1141" i="1" s="1"/>
  <c r="BC1141" i="1" s="1"/>
  <c r="AF1140" i="1"/>
  <c r="AE1140" i="1" s="1"/>
  <c r="AI1140" i="1" s="1"/>
  <c r="BC1140" i="1" s="1"/>
  <c r="AF1139" i="1"/>
  <c r="AE1139" i="1" s="1"/>
  <c r="AI1139" i="1" s="1"/>
  <c r="BC1139" i="1" s="1"/>
  <c r="AF1138" i="1"/>
  <c r="AE1138" i="1" s="1"/>
  <c r="AI1138" i="1" s="1"/>
  <c r="BC1138" i="1" s="1"/>
  <c r="AF1137" i="1"/>
  <c r="AE1137" i="1" s="1"/>
  <c r="AI1137" i="1" s="1"/>
  <c r="BC1137" i="1" s="1"/>
  <c r="AF1136" i="1"/>
  <c r="AE1136" i="1" s="1"/>
  <c r="AI1136" i="1" s="1"/>
  <c r="BC1136" i="1" s="1"/>
  <c r="AF1135" i="1"/>
  <c r="AE1135" i="1" s="1"/>
  <c r="AI1135" i="1" s="1"/>
  <c r="BC1135" i="1" s="1"/>
  <c r="AF1134" i="1"/>
  <c r="AE1134" i="1" s="1"/>
  <c r="AI1134" i="1" s="1"/>
  <c r="BC1134" i="1" s="1"/>
  <c r="AF1133" i="1"/>
  <c r="AE1133" i="1" s="1"/>
  <c r="AI1133" i="1" s="1"/>
  <c r="BC1133" i="1" s="1"/>
  <c r="AF1132" i="1"/>
  <c r="AE1132" i="1" s="1"/>
  <c r="AI1132" i="1" s="1"/>
  <c r="BC1132" i="1" s="1"/>
  <c r="AF1131" i="1"/>
  <c r="AE1131" i="1" s="1"/>
  <c r="AI1131" i="1" s="1"/>
  <c r="BC1131" i="1" s="1"/>
  <c r="AF1130" i="1"/>
  <c r="AE1130" i="1" s="1"/>
  <c r="AI1130" i="1" s="1"/>
  <c r="BC1130" i="1" s="1"/>
  <c r="AF1129" i="1"/>
  <c r="AE1129" i="1" s="1"/>
  <c r="AI1129" i="1" s="1"/>
  <c r="BC1129" i="1" s="1"/>
  <c r="AF1128" i="1"/>
  <c r="AE1128" i="1" s="1"/>
  <c r="AI1128" i="1" s="1"/>
  <c r="BC1128" i="1" s="1"/>
  <c r="AF1127" i="1"/>
  <c r="AE1127" i="1" s="1"/>
  <c r="AI1127" i="1" s="1"/>
  <c r="BC1127" i="1" s="1"/>
  <c r="AF1126" i="1"/>
  <c r="AE1126" i="1" s="1"/>
  <c r="AI1126" i="1" s="1"/>
  <c r="BC1126" i="1" s="1"/>
  <c r="AF1125" i="1"/>
  <c r="AE1125" i="1" s="1"/>
  <c r="AI1125" i="1" s="1"/>
  <c r="BC1125" i="1" s="1"/>
  <c r="AF1124" i="1"/>
  <c r="AE1124" i="1" s="1"/>
  <c r="AI1124" i="1" s="1"/>
  <c r="BC1124" i="1" s="1"/>
  <c r="AF1123" i="1"/>
  <c r="AE1123" i="1" s="1"/>
  <c r="AI1123" i="1" s="1"/>
  <c r="BC1123" i="1" s="1"/>
  <c r="AF1122" i="1"/>
  <c r="AE1122" i="1" s="1"/>
  <c r="AI1122" i="1" s="1"/>
  <c r="BC1122" i="1" s="1"/>
  <c r="AF1121" i="1"/>
  <c r="AE1121" i="1" s="1"/>
  <c r="AI1121" i="1" s="1"/>
  <c r="BC1121" i="1" s="1"/>
  <c r="AF1120" i="1"/>
  <c r="AE1120" i="1" s="1"/>
  <c r="AI1120" i="1" s="1"/>
  <c r="BC1120" i="1" s="1"/>
  <c r="AF1119" i="1"/>
  <c r="AE1119" i="1" s="1"/>
  <c r="AI1119" i="1" s="1"/>
  <c r="BC1119" i="1" s="1"/>
  <c r="AF1118" i="1"/>
  <c r="AE1118" i="1" s="1"/>
  <c r="AI1118" i="1" s="1"/>
  <c r="BC1118" i="1" s="1"/>
  <c r="AF1117" i="1"/>
  <c r="AE1117" i="1" s="1"/>
  <c r="AI1117" i="1" s="1"/>
  <c r="BC1117" i="1" s="1"/>
  <c r="AF1116" i="1"/>
  <c r="AE1116" i="1" s="1"/>
  <c r="AI1116" i="1" s="1"/>
  <c r="BC1116" i="1" s="1"/>
  <c r="AF1115" i="1"/>
  <c r="AE1115" i="1" s="1"/>
  <c r="AI1115" i="1" s="1"/>
  <c r="BC1115" i="1" s="1"/>
  <c r="AF1114" i="1"/>
  <c r="AE1114" i="1" s="1"/>
  <c r="AI1114" i="1" s="1"/>
  <c r="BC1114" i="1" s="1"/>
  <c r="AF1113" i="1"/>
  <c r="AE1113" i="1" s="1"/>
  <c r="AI1113" i="1" s="1"/>
  <c r="BC1113" i="1" s="1"/>
  <c r="AF1112" i="1"/>
  <c r="AE1112" i="1" s="1"/>
  <c r="AI1112" i="1" s="1"/>
  <c r="BC1112" i="1" s="1"/>
  <c r="AF1111" i="1"/>
  <c r="AE1111" i="1" s="1"/>
  <c r="AI1111" i="1" s="1"/>
  <c r="BC1111" i="1" s="1"/>
  <c r="AF1110" i="1"/>
  <c r="AE1110" i="1" s="1"/>
  <c r="AI1110" i="1" s="1"/>
  <c r="BC1110" i="1" s="1"/>
  <c r="AF1109" i="1"/>
  <c r="AE1109" i="1" s="1"/>
  <c r="AI1109" i="1" s="1"/>
  <c r="BC1109" i="1" s="1"/>
  <c r="AF1108" i="1"/>
  <c r="AE1108" i="1" s="1"/>
  <c r="AI1108" i="1" s="1"/>
  <c r="BC1108" i="1" s="1"/>
  <c r="AF1107" i="1"/>
  <c r="AE1107" i="1" s="1"/>
  <c r="AI1107" i="1" s="1"/>
  <c r="BC1107" i="1" s="1"/>
  <c r="AF1106" i="1"/>
  <c r="AE1106" i="1" s="1"/>
  <c r="AI1106" i="1" s="1"/>
  <c r="BC1106" i="1" s="1"/>
  <c r="AF1105" i="1"/>
  <c r="AE1105" i="1" s="1"/>
  <c r="AI1105" i="1" s="1"/>
  <c r="BC1105" i="1" s="1"/>
  <c r="AF1104" i="1"/>
  <c r="AE1104" i="1" s="1"/>
  <c r="AI1104" i="1" s="1"/>
  <c r="BC1104" i="1" s="1"/>
  <c r="AF1103" i="1"/>
  <c r="AE1103" i="1" s="1"/>
  <c r="AI1103" i="1" s="1"/>
  <c r="BC1103" i="1" s="1"/>
  <c r="AF1102" i="1"/>
  <c r="AE1102" i="1" s="1"/>
  <c r="AI1102" i="1" s="1"/>
  <c r="BC1102" i="1" s="1"/>
  <c r="AF1101" i="1"/>
  <c r="AE1101" i="1" s="1"/>
  <c r="AI1101" i="1" s="1"/>
  <c r="BC1101" i="1" s="1"/>
  <c r="AF1100" i="1"/>
  <c r="AE1100" i="1" s="1"/>
  <c r="AI1100" i="1" s="1"/>
  <c r="BC1100" i="1" s="1"/>
  <c r="AF1099" i="1"/>
  <c r="AE1099" i="1" s="1"/>
  <c r="AI1099" i="1" s="1"/>
  <c r="BC1099" i="1" s="1"/>
  <c r="AF1098" i="1"/>
  <c r="AE1098" i="1" s="1"/>
  <c r="AI1098" i="1" s="1"/>
  <c r="BC1098" i="1" s="1"/>
  <c r="AF1097" i="1"/>
  <c r="AE1097" i="1" s="1"/>
  <c r="AI1097" i="1" s="1"/>
  <c r="BC1097" i="1" s="1"/>
  <c r="AF1096" i="1"/>
  <c r="AE1096" i="1" s="1"/>
  <c r="AI1096" i="1" s="1"/>
  <c r="BC1096" i="1" s="1"/>
  <c r="AF1095" i="1"/>
  <c r="AE1095" i="1" s="1"/>
  <c r="AI1095" i="1" s="1"/>
  <c r="BC1095" i="1" s="1"/>
  <c r="AF1094" i="1"/>
  <c r="AE1094" i="1" s="1"/>
  <c r="AI1094" i="1" s="1"/>
  <c r="BC1094" i="1" s="1"/>
  <c r="AF1093" i="1"/>
  <c r="AE1093" i="1" s="1"/>
  <c r="AI1093" i="1" s="1"/>
  <c r="BC1093" i="1" s="1"/>
  <c r="AF1092" i="1"/>
  <c r="AE1092" i="1" s="1"/>
  <c r="AI1092" i="1" s="1"/>
  <c r="BC1092" i="1" s="1"/>
  <c r="AF1091" i="1"/>
  <c r="AE1091" i="1" s="1"/>
  <c r="AI1091" i="1" s="1"/>
  <c r="BC1091" i="1" s="1"/>
  <c r="AF1090" i="1"/>
  <c r="AE1090" i="1" s="1"/>
  <c r="AI1090" i="1" s="1"/>
  <c r="BC1090" i="1" s="1"/>
  <c r="AF1089" i="1"/>
  <c r="AE1089" i="1" s="1"/>
  <c r="AI1089" i="1" s="1"/>
  <c r="BC1089" i="1" s="1"/>
  <c r="AF1088" i="1"/>
  <c r="AE1088" i="1" s="1"/>
  <c r="AI1088" i="1" s="1"/>
  <c r="BC1088" i="1" s="1"/>
  <c r="AF1087" i="1"/>
  <c r="AE1087" i="1" s="1"/>
  <c r="AI1087" i="1" s="1"/>
  <c r="BC1087" i="1" s="1"/>
  <c r="AF1086" i="1"/>
  <c r="AE1086" i="1" s="1"/>
  <c r="AI1086" i="1" s="1"/>
  <c r="BC1086" i="1" s="1"/>
  <c r="AF1085" i="1"/>
  <c r="AE1085" i="1" s="1"/>
  <c r="AI1085" i="1" s="1"/>
  <c r="BC1085" i="1" s="1"/>
  <c r="AF1084" i="1"/>
  <c r="AE1084" i="1" s="1"/>
  <c r="AI1084" i="1" s="1"/>
  <c r="BC1084" i="1" s="1"/>
  <c r="AF1083" i="1"/>
  <c r="AE1083" i="1" s="1"/>
  <c r="AI1083" i="1" s="1"/>
  <c r="BC1083" i="1" s="1"/>
  <c r="AF1082" i="1"/>
  <c r="AE1082" i="1" s="1"/>
  <c r="AI1082" i="1" s="1"/>
  <c r="BC1082" i="1" s="1"/>
  <c r="AF1081" i="1"/>
  <c r="AE1081" i="1" s="1"/>
  <c r="AI1081" i="1" s="1"/>
  <c r="BC1081" i="1" s="1"/>
  <c r="AF1080" i="1"/>
  <c r="AE1080" i="1" s="1"/>
  <c r="AI1080" i="1" s="1"/>
  <c r="BC1080" i="1" s="1"/>
  <c r="AF1079" i="1"/>
  <c r="AE1079" i="1" s="1"/>
  <c r="AI1079" i="1" s="1"/>
  <c r="BC1079" i="1" s="1"/>
  <c r="AF1078" i="1"/>
  <c r="AE1078" i="1" s="1"/>
  <c r="AI1078" i="1" s="1"/>
  <c r="BC1078" i="1" s="1"/>
  <c r="AF1077" i="1"/>
  <c r="AE1077" i="1" s="1"/>
  <c r="AI1077" i="1" s="1"/>
  <c r="BC1077" i="1" s="1"/>
  <c r="AF1076" i="1"/>
  <c r="AE1076" i="1" s="1"/>
  <c r="AI1076" i="1" s="1"/>
  <c r="BC1076" i="1" s="1"/>
  <c r="AF1075" i="1"/>
  <c r="AE1075" i="1" s="1"/>
  <c r="AI1075" i="1" s="1"/>
  <c r="BC1075" i="1" s="1"/>
  <c r="AF1074" i="1"/>
  <c r="AE1074" i="1" s="1"/>
  <c r="AI1074" i="1" s="1"/>
  <c r="BC1074" i="1" s="1"/>
  <c r="AF1073" i="1"/>
  <c r="AE1073" i="1" s="1"/>
  <c r="AI1073" i="1" s="1"/>
  <c r="BC1073" i="1" s="1"/>
  <c r="AF1072" i="1"/>
  <c r="AE1072" i="1" s="1"/>
  <c r="AI1072" i="1" s="1"/>
  <c r="BC1072" i="1" s="1"/>
  <c r="AF1071" i="1"/>
  <c r="AE1071" i="1" s="1"/>
  <c r="AI1071" i="1" s="1"/>
  <c r="BC1071" i="1" s="1"/>
  <c r="AF1070" i="1"/>
  <c r="AE1070" i="1" s="1"/>
  <c r="AI1070" i="1" s="1"/>
  <c r="BC1070" i="1" s="1"/>
  <c r="AF1069" i="1"/>
  <c r="AE1069" i="1" s="1"/>
  <c r="AI1069" i="1" s="1"/>
  <c r="BC1069" i="1" s="1"/>
  <c r="AF1068" i="1"/>
  <c r="AE1068" i="1" s="1"/>
  <c r="AI1068" i="1" s="1"/>
  <c r="BC1068" i="1" s="1"/>
  <c r="AF1067" i="1"/>
  <c r="AE1067" i="1" s="1"/>
  <c r="AI1067" i="1" s="1"/>
  <c r="BC1067" i="1" s="1"/>
  <c r="AF1066" i="1"/>
  <c r="AE1066" i="1" s="1"/>
  <c r="AI1066" i="1" s="1"/>
  <c r="BC1066" i="1" s="1"/>
  <c r="AF1065" i="1"/>
  <c r="AE1065" i="1" s="1"/>
  <c r="AI1065" i="1" s="1"/>
  <c r="BC1065" i="1" s="1"/>
  <c r="AF1064" i="1"/>
  <c r="AE1064" i="1" s="1"/>
  <c r="AI1064" i="1" s="1"/>
  <c r="BC1064" i="1" s="1"/>
  <c r="AF1063" i="1"/>
  <c r="AE1063" i="1" s="1"/>
  <c r="AI1063" i="1" s="1"/>
  <c r="BC1063" i="1" s="1"/>
  <c r="AF1062" i="1"/>
  <c r="AE1062" i="1" s="1"/>
  <c r="AI1062" i="1" s="1"/>
  <c r="BC1062" i="1" s="1"/>
  <c r="AF1061" i="1"/>
  <c r="AE1061" i="1" s="1"/>
  <c r="AI1061" i="1" s="1"/>
  <c r="BC1061" i="1" s="1"/>
  <c r="AF1060" i="1"/>
  <c r="AE1060" i="1" s="1"/>
  <c r="AI1060" i="1" s="1"/>
  <c r="BC1060" i="1" s="1"/>
  <c r="AF1059" i="1"/>
  <c r="AE1059" i="1" s="1"/>
  <c r="AI1059" i="1" s="1"/>
  <c r="BC1059" i="1" s="1"/>
  <c r="AF1058" i="1"/>
  <c r="AE1058" i="1" s="1"/>
  <c r="AI1058" i="1" s="1"/>
  <c r="BC1058" i="1" s="1"/>
  <c r="AF1057" i="1"/>
  <c r="AE1057" i="1" s="1"/>
  <c r="AI1057" i="1" s="1"/>
  <c r="BC1057" i="1" s="1"/>
  <c r="AF1056" i="1"/>
  <c r="AE1056" i="1" s="1"/>
  <c r="AI1056" i="1" s="1"/>
  <c r="BC1056" i="1" s="1"/>
  <c r="AF1055" i="1"/>
  <c r="AE1055" i="1" s="1"/>
  <c r="AI1055" i="1" s="1"/>
  <c r="BC1055" i="1" s="1"/>
  <c r="AF1054" i="1"/>
  <c r="AE1054" i="1" s="1"/>
  <c r="AI1054" i="1" s="1"/>
  <c r="BC1054" i="1" s="1"/>
  <c r="AF1053" i="1"/>
  <c r="AE1053" i="1" s="1"/>
  <c r="AI1053" i="1" s="1"/>
  <c r="BC1053" i="1" s="1"/>
  <c r="AF1052" i="1"/>
  <c r="AE1052" i="1" s="1"/>
  <c r="AI1052" i="1" s="1"/>
  <c r="BC1052" i="1" s="1"/>
  <c r="AF1051" i="1"/>
  <c r="AE1051" i="1" s="1"/>
  <c r="AI1051" i="1" s="1"/>
  <c r="BC1051" i="1" s="1"/>
  <c r="AF1050" i="1"/>
  <c r="AE1050" i="1" s="1"/>
  <c r="AI1050" i="1" s="1"/>
  <c r="BC1050" i="1" s="1"/>
  <c r="AF1049" i="1"/>
  <c r="AE1049" i="1" s="1"/>
  <c r="AI1049" i="1" s="1"/>
  <c r="BC1049" i="1" s="1"/>
  <c r="AF1048" i="1"/>
  <c r="AE1048" i="1" s="1"/>
  <c r="AI1048" i="1" s="1"/>
  <c r="BC1048" i="1" s="1"/>
  <c r="AF1047" i="1"/>
  <c r="AE1047" i="1" s="1"/>
  <c r="AI1047" i="1" s="1"/>
  <c r="BC1047" i="1" s="1"/>
  <c r="AF1046" i="1"/>
  <c r="AE1046" i="1" s="1"/>
  <c r="AI1046" i="1" s="1"/>
  <c r="BC1046" i="1" s="1"/>
  <c r="AF1045" i="1"/>
  <c r="AE1045" i="1" s="1"/>
  <c r="AI1045" i="1" s="1"/>
  <c r="BC1045" i="1" s="1"/>
  <c r="AF1044" i="1"/>
  <c r="AE1044" i="1" s="1"/>
  <c r="AI1044" i="1" s="1"/>
  <c r="BC1044" i="1" s="1"/>
  <c r="AF1043" i="1"/>
  <c r="AE1043" i="1" s="1"/>
  <c r="AI1043" i="1" s="1"/>
  <c r="BC1043" i="1" s="1"/>
  <c r="AF1042" i="1"/>
  <c r="AE1042" i="1" s="1"/>
  <c r="AI1042" i="1" s="1"/>
  <c r="BC1042" i="1" s="1"/>
  <c r="AF1041" i="1"/>
  <c r="AE1041" i="1" s="1"/>
  <c r="AI1041" i="1" s="1"/>
  <c r="BC1041" i="1" s="1"/>
  <c r="AF1040" i="1"/>
  <c r="AE1040" i="1" s="1"/>
  <c r="AI1040" i="1" s="1"/>
  <c r="BC1040" i="1" s="1"/>
  <c r="AF1039" i="1"/>
  <c r="AE1039" i="1" s="1"/>
  <c r="AI1039" i="1" s="1"/>
  <c r="BC1039" i="1" s="1"/>
  <c r="AF1038" i="1"/>
  <c r="AE1038" i="1" s="1"/>
  <c r="AI1038" i="1" s="1"/>
  <c r="BC1038" i="1" s="1"/>
  <c r="AF1037" i="1"/>
  <c r="AE1037" i="1" s="1"/>
  <c r="AI1037" i="1" s="1"/>
  <c r="BC1037" i="1" s="1"/>
  <c r="AF1036" i="1"/>
  <c r="AE1036" i="1" s="1"/>
  <c r="AI1036" i="1" s="1"/>
  <c r="BC1036" i="1" s="1"/>
  <c r="AF1035" i="1"/>
  <c r="AE1035" i="1" s="1"/>
  <c r="AI1035" i="1" s="1"/>
  <c r="BC1035" i="1" s="1"/>
  <c r="AF1034" i="1"/>
  <c r="AE1034" i="1" s="1"/>
  <c r="AI1034" i="1" s="1"/>
  <c r="BC1034" i="1" s="1"/>
  <c r="AF1033" i="1"/>
  <c r="AE1033" i="1" s="1"/>
  <c r="AI1033" i="1" s="1"/>
  <c r="BC1033" i="1" s="1"/>
  <c r="AF1032" i="1"/>
  <c r="AE1032" i="1" s="1"/>
  <c r="AI1032" i="1" s="1"/>
  <c r="BC1032" i="1" s="1"/>
  <c r="AF1031" i="1"/>
  <c r="AE1031" i="1" s="1"/>
  <c r="AI1031" i="1" s="1"/>
  <c r="BC1031" i="1" s="1"/>
  <c r="AF1030" i="1"/>
  <c r="AE1030" i="1" s="1"/>
  <c r="AI1030" i="1" s="1"/>
  <c r="BC1030" i="1" s="1"/>
  <c r="AF1029" i="1"/>
  <c r="AE1029" i="1" s="1"/>
  <c r="AI1029" i="1" s="1"/>
  <c r="BC1029" i="1" s="1"/>
  <c r="AF1028" i="1"/>
  <c r="AE1028" i="1" s="1"/>
  <c r="AI1028" i="1" s="1"/>
  <c r="BC1028" i="1" s="1"/>
  <c r="AF1027" i="1"/>
  <c r="AE1027" i="1" s="1"/>
  <c r="AI1027" i="1" s="1"/>
  <c r="BC1027" i="1" s="1"/>
  <c r="AF1026" i="1"/>
  <c r="AE1026" i="1" s="1"/>
  <c r="AI1026" i="1" s="1"/>
  <c r="BC1026" i="1" s="1"/>
  <c r="AF1025" i="1"/>
  <c r="AE1025" i="1" s="1"/>
  <c r="AI1025" i="1" s="1"/>
  <c r="BC1025" i="1" s="1"/>
  <c r="AF1024" i="1"/>
  <c r="AE1024" i="1" s="1"/>
  <c r="AI1024" i="1" s="1"/>
  <c r="BC1024" i="1" s="1"/>
  <c r="AF1023" i="1"/>
  <c r="AE1023" i="1" s="1"/>
  <c r="AI1023" i="1" s="1"/>
  <c r="BC1023" i="1" s="1"/>
  <c r="AF1022" i="1"/>
  <c r="AE1022" i="1" s="1"/>
  <c r="AI1022" i="1" s="1"/>
  <c r="BC1022" i="1" s="1"/>
  <c r="AF1021" i="1"/>
  <c r="AE1021" i="1" s="1"/>
  <c r="AI1021" i="1" s="1"/>
  <c r="BC1021" i="1" s="1"/>
  <c r="AF1020" i="1"/>
  <c r="AE1020" i="1" s="1"/>
  <c r="AI1020" i="1" s="1"/>
  <c r="BC1020" i="1" s="1"/>
  <c r="AF1019" i="1"/>
  <c r="AE1019" i="1" s="1"/>
  <c r="AI1019" i="1" s="1"/>
  <c r="BC1019" i="1" s="1"/>
  <c r="AF1018" i="1"/>
  <c r="AE1018" i="1" s="1"/>
  <c r="AI1018" i="1" s="1"/>
  <c r="BC1018" i="1" s="1"/>
  <c r="AF1017" i="1"/>
  <c r="AE1017" i="1" s="1"/>
  <c r="AI1017" i="1" s="1"/>
  <c r="BC1017" i="1" s="1"/>
  <c r="AF1016" i="1"/>
  <c r="AE1016" i="1" s="1"/>
  <c r="AI1016" i="1" s="1"/>
  <c r="BC1016" i="1" s="1"/>
  <c r="AF1015" i="1"/>
  <c r="AE1015" i="1" s="1"/>
  <c r="AI1015" i="1" s="1"/>
  <c r="BC1015" i="1" s="1"/>
  <c r="AF1014" i="1"/>
  <c r="AE1014" i="1" s="1"/>
  <c r="AI1014" i="1" s="1"/>
  <c r="BC1014" i="1" s="1"/>
  <c r="AF1013" i="1"/>
  <c r="AE1013" i="1" s="1"/>
  <c r="AI1013" i="1" s="1"/>
  <c r="BC1013" i="1" s="1"/>
  <c r="AF1012" i="1"/>
  <c r="AE1012" i="1" s="1"/>
  <c r="AI1012" i="1" s="1"/>
  <c r="BC1012" i="1" s="1"/>
  <c r="AF1011" i="1"/>
  <c r="AE1011" i="1" s="1"/>
  <c r="AI1011" i="1" s="1"/>
  <c r="BC1011" i="1" s="1"/>
  <c r="AF1010" i="1"/>
  <c r="AE1010" i="1" s="1"/>
  <c r="AI1010" i="1" s="1"/>
  <c r="BC1010" i="1" s="1"/>
  <c r="AF1009" i="1"/>
  <c r="AE1009" i="1" s="1"/>
  <c r="AI1009" i="1" s="1"/>
  <c r="BC1009" i="1" s="1"/>
  <c r="AF1008" i="1"/>
  <c r="AE1008" i="1" s="1"/>
  <c r="AI1008" i="1" s="1"/>
  <c r="BC1008" i="1" s="1"/>
  <c r="AF1007" i="1"/>
  <c r="AE1007" i="1" s="1"/>
  <c r="AI1007" i="1" s="1"/>
  <c r="BC1007" i="1" s="1"/>
  <c r="AF1006" i="1"/>
  <c r="AE1006" i="1" s="1"/>
  <c r="AI1006" i="1" s="1"/>
  <c r="BC1006" i="1" s="1"/>
  <c r="AF1005" i="1"/>
  <c r="AE1005" i="1" s="1"/>
  <c r="AI1005" i="1" s="1"/>
  <c r="BC1005" i="1" s="1"/>
  <c r="AF1004" i="1"/>
  <c r="AE1004" i="1" s="1"/>
  <c r="AI1004" i="1" s="1"/>
  <c r="BC1004" i="1" s="1"/>
  <c r="AF1003" i="1"/>
  <c r="AE1003" i="1" s="1"/>
  <c r="AI1003" i="1" s="1"/>
  <c r="BC1003" i="1" s="1"/>
  <c r="AF1002" i="1"/>
  <c r="AE1002" i="1" s="1"/>
  <c r="AI1002" i="1" s="1"/>
  <c r="BC1002" i="1" s="1"/>
  <c r="AF1001" i="1"/>
  <c r="AE1001" i="1" s="1"/>
  <c r="AI1001" i="1" s="1"/>
  <c r="BC1001" i="1" s="1"/>
  <c r="AF1000" i="1"/>
  <c r="AE1000" i="1" s="1"/>
  <c r="AI1000" i="1" s="1"/>
  <c r="BC1000" i="1" s="1"/>
  <c r="AF999" i="1"/>
  <c r="AE999" i="1" s="1"/>
  <c r="AI999" i="1" s="1"/>
  <c r="BC999" i="1" s="1"/>
  <c r="AF998" i="1"/>
  <c r="AE998" i="1" s="1"/>
  <c r="AI998" i="1" s="1"/>
  <c r="BC998" i="1" s="1"/>
  <c r="AF997" i="1"/>
  <c r="AE997" i="1" s="1"/>
  <c r="AI997" i="1" s="1"/>
  <c r="BC997" i="1" s="1"/>
  <c r="AF996" i="1"/>
  <c r="AE996" i="1" s="1"/>
  <c r="AI996" i="1" s="1"/>
  <c r="BC996" i="1" s="1"/>
  <c r="AF995" i="1"/>
  <c r="AE995" i="1" s="1"/>
  <c r="AI995" i="1" s="1"/>
  <c r="BC995" i="1" s="1"/>
  <c r="AF994" i="1"/>
  <c r="AE994" i="1" s="1"/>
  <c r="AI994" i="1" s="1"/>
  <c r="BC994" i="1" s="1"/>
  <c r="AF993" i="1"/>
  <c r="AE993" i="1" s="1"/>
  <c r="AI993" i="1" s="1"/>
  <c r="BC993" i="1" s="1"/>
  <c r="AF992" i="1"/>
  <c r="AE992" i="1" s="1"/>
  <c r="AI992" i="1" s="1"/>
  <c r="BC992" i="1" s="1"/>
  <c r="AF991" i="1"/>
  <c r="AE991" i="1" s="1"/>
  <c r="AI991" i="1" s="1"/>
  <c r="BC991" i="1" s="1"/>
  <c r="AF990" i="1"/>
  <c r="AE990" i="1" s="1"/>
  <c r="AI990" i="1" s="1"/>
  <c r="BC990" i="1" s="1"/>
  <c r="AF989" i="1"/>
  <c r="AE989" i="1" s="1"/>
  <c r="AI989" i="1" s="1"/>
  <c r="BC989" i="1" s="1"/>
  <c r="AF988" i="1"/>
  <c r="AE988" i="1" s="1"/>
  <c r="AI988" i="1" s="1"/>
  <c r="BC988" i="1" s="1"/>
  <c r="AF987" i="1"/>
  <c r="AE987" i="1" s="1"/>
  <c r="AI987" i="1" s="1"/>
  <c r="BC987" i="1" s="1"/>
  <c r="AF986" i="1"/>
  <c r="AE986" i="1" s="1"/>
  <c r="AI986" i="1" s="1"/>
  <c r="BC986" i="1" s="1"/>
  <c r="AF985" i="1"/>
  <c r="AE985" i="1" s="1"/>
  <c r="AI985" i="1" s="1"/>
  <c r="BC985" i="1" s="1"/>
  <c r="AF984" i="1"/>
  <c r="AE984" i="1" s="1"/>
  <c r="AI984" i="1" s="1"/>
  <c r="BC984" i="1" s="1"/>
  <c r="AF983" i="1"/>
  <c r="AE983" i="1" s="1"/>
  <c r="AI983" i="1" s="1"/>
  <c r="BC983" i="1" s="1"/>
  <c r="AF982" i="1"/>
  <c r="AE982" i="1" s="1"/>
  <c r="AI982" i="1" s="1"/>
  <c r="BC982" i="1" s="1"/>
  <c r="AF981" i="1"/>
  <c r="AE981" i="1" s="1"/>
  <c r="AI981" i="1" s="1"/>
  <c r="BC981" i="1" s="1"/>
  <c r="AF980" i="1"/>
  <c r="AE980" i="1" s="1"/>
  <c r="AI980" i="1" s="1"/>
  <c r="BC980" i="1" s="1"/>
  <c r="AF979" i="1"/>
  <c r="AE979" i="1" s="1"/>
  <c r="AI979" i="1" s="1"/>
  <c r="BC979" i="1" s="1"/>
  <c r="AF978" i="1"/>
  <c r="AE978" i="1" s="1"/>
  <c r="AI978" i="1" s="1"/>
  <c r="BC978" i="1" s="1"/>
  <c r="AF977" i="1"/>
  <c r="AE977" i="1" s="1"/>
  <c r="AI977" i="1" s="1"/>
  <c r="BC977" i="1" s="1"/>
  <c r="AF976" i="1"/>
  <c r="AE976" i="1" s="1"/>
  <c r="AI976" i="1" s="1"/>
  <c r="BC976" i="1" s="1"/>
  <c r="AF975" i="1"/>
  <c r="AE975" i="1" s="1"/>
  <c r="AI975" i="1" s="1"/>
  <c r="BC975" i="1" s="1"/>
  <c r="AF974" i="1"/>
  <c r="AE974" i="1" s="1"/>
  <c r="AI974" i="1" s="1"/>
  <c r="BC974" i="1" s="1"/>
  <c r="AF973" i="1"/>
  <c r="AE973" i="1" s="1"/>
  <c r="AI973" i="1" s="1"/>
  <c r="BC973" i="1" s="1"/>
  <c r="AF972" i="1"/>
  <c r="AE972" i="1" s="1"/>
  <c r="AI972" i="1" s="1"/>
  <c r="BC972" i="1" s="1"/>
  <c r="AF971" i="1"/>
  <c r="AE971" i="1" s="1"/>
  <c r="AI971" i="1" s="1"/>
  <c r="BC971" i="1" s="1"/>
  <c r="AF970" i="1"/>
  <c r="AE970" i="1" s="1"/>
  <c r="AI970" i="1" s="1"/>
  <c r="BC970" i="1" s="1"/>
  <c r="AF969" i="1"/>
  <c r="AE969" i="1" s="1"/>
  <c r="AI969" i="1" s="1"/>
  <c r="BC969" i="1" s="1"/>
  <c r="AF968" i="1"/>
  <c r="AE968" i="1" s="1"/>
  <c r="AI968" i="1" s="1"/>
  <c r="BC968" i="1" s="1"/>
  <c r="AF967" i="1"/>
  <c r="AE967" i="1" s="1"/>
  <c r="AI967" i="1" s="1"/>
  <c r="BC967" i="1" s="1"/>
  <c r="AF966" i="1"/>
  <c r="AE966" i="1" s="1"/>
  <c r="AI966" i="1" s="1"/>
  <c r="BC966" i="1" s="1"/>
  <c r="AF965" i="1"/>
  <c r="AE965" i="1" s="1"/>
  <c r="AI965" i="1" s="1"/>
  <c r="BC965" i="1" s="1"/>
  <c r="AF964" i="1"/>
  <c r="AE964" i="1" s="1"/>
  <c r="AI964" i="1" s="1"/>
  <c r="BC964" i="1" s="1"/>
  <c r="AF963" i="1"/>
  <c r="AE963" i="1" s="1"/>
  <c r="AI963" i="1" s="1"/>
  <c r="BC963" i="1" s="1"/>
  <c r="AF962" i="1"/>
  <c r="AE962" i="1" s="1"/>
  <c r="AI962" i="1" s="1"/>
  <c r="BC962" i="1" s="1"/>
  <c r="AF961" i="1"/>
  <c r="AE961" i="1" s="1"/>
  <c r="AI961" i="1" s="1"/>
  <c r="BC961" i="1" s="1"/>
  <c r="AF960" i="1"/>
  <c r="AE960" i="1" s="1"/>
  <c r="AI960" i="1" s="1"/>
  <c r="BC960" i="1" s="1"/>
  <c r="AF959" i="1"/>
  <c r="AE959" i="1" s="1"/>
  <c r="AI959" i="1" s="1"/>
  <c r="BC959" i="1" s="1"/>
  <c r="AF958" i="1"/>
  <c r="AE958" i="1" s="1"/>
  <c r="AI958" i="1" s="1"/>
  <c r="BC958" i="1" s="1"/>
  <c r="AF957" i="1"/>
  <c r="AE957" i="1" s="1"/>
  <c r="AI957" i="1" s="1"/>
  <c r="BC957" i="1" s="1"/>
  <c r="AF956" i="1"/>
  <c r="AE956" i="1" s="1"/>
  <c r="AI956" i="1" s="1"/>
  <c r="BC956" i="1" s="1"/>
  <c r="AF955" i="1"/>
  <c r="AE955" i="1" s="1"/>
  <c r="AI955" i="1" s="1"/>
  <c r="BC955" i="1" s="1"/>
  <c r="AF954" i="1"/>
  <c r="AE954" i="1" s="1"/>
  <c r="AI954" i="1" s="1"/>
  <c r="BC954" i="1" s="1"/>
  <c r="AF953" i="1"/>
  <c r="AE953" i="1" s="1"/>
  <c r="AI953" i="1" s="1"/>
  <c r="BC953" i="1" s="1"/>
  <c r="AF952" i="1"/>
  <c r="AE952" i="1" s="1"/>
  <c r="AI952" i="1" s="1"/>
  <c r="BC952" i="1" s="1"/>
  <c r="AF951" i="1"/>
  <c r="AE951" i="1" s="1"/>
  <c r="AI951" i="1" s="1"/>
  <c r="BC951" i="1" s="1"/>
  <c r="AF950" i="1"/>
  <c r="AE950" i="1" s="1"/>
  <c r="AI950" i="1" s="1"/>
  <c r="BC950" i="1" s="1"/>
  <c r="AF949" i="1"/>
  <c r="AE949" i="1" s="1"/>
  <c r="AI949" i="1" s="1"/>
  <c r="BC949" i="1" s="1"/>
  <c r="AF948" i="1"/>
  <c r="AE948" i="1" s="1"/>
  <c r="AI948" i="1" s="1"/>
  <c r="BC948" i="1" s="1"/>
  <c r="AF947" i="1"/>
  <c r="AE947" i="1" s="1"/>
  <c r="AI947" i="1" s="1"/>
  <c r="BC947" i="1" s="1"/>
  <c r="AF946" i="1"/>
  <c r="AE946" i="1" s="1"/>
  <c r="AI946" i="1" s="1"/>
  <c r="BC946" i="1" s="1"/>
  <c r="AF945" i="1"/>
  <c r="AE945" i="1" s="1"/>
  <c r="AI945" i="1" s="1"/>
  <c r="BC945" i="1" s="1"/>
  <c r="AF944" i="1"/>
  <c r="AE944" i="1" s="1"/>
  <c r="AI944" i="1" s="1"/>
  <c r="BC944" i="1" s="1"/>
  <c r="AF943" i="1"/>
  <c r="AE943" i="1" s="1"/>
  <c r="AI943" i="1" s="1"/>
  <c r="BC943" i="1" s="1"/>
  <c r="AF942" i="1"/>
  <c r="AE942" i="1" s="1"/>
  <c r="AI942" i="1" s="1"/>
  <c r="BC942" i="1" s="1"/>
  <c r="AF941" i="1"/>
  <c r="AE941" i="1" s="1"/>
  <c r="AI941" i="1" s="1"/>
  <c r="BC941" i="1" s="1"/>
  <c r="AF940" i="1"/>
  <c r="AE940" i="1" s="1"/>
  <c r="AI940" i="1" s="1"/>
  <c r="BC940" i="1" s="1"/>
  <c r="AF939" i="1"/>
  <c r="AE939" i="1" s="1"/>
  <c r="AI939" i="1" s="1"/>
  <c r="BC939" i="1" s="1"/>
  <c r="AF938" i="1"/>
  <c r="AE938" i="1" s="1"/>
  <c r="AI938" i="1" s="1"/>
  <c r="BC938" i="1" s="1"/>
  <c r="AF937" i="1"/>
  <c r="AE937" i="1" s="1"/>
  <c r="AI937" i="1" s="1"/>
  <c r="BC937" i="1" s="1"/>
  <c r="AF936" i="1"/>
  <c r="AE936" i="1" s="1"/>
  <c r="AI936" i="1" s="1"/>
  <c r="BC936" i="1" s="1"/>
  <c r="AF935" i="1"/>
  <c r="AE935" i="1" s="1"/>
  <c r="AI935" i="1" s="1"/>
  <c r="BC935" i="1" s="1"/>
  <c r="AF934" i="1"/>
  <c r="AE934" i="1" s="1"/>
  <c r="AI934" i="1" s="1"/>
  <c r="BC934" i="1" s="1"/>
  <c r="AF933" i="1"/>
  <c r="AE933" i="1" s="1"/>
  <c r="AI933" i="1" s="1"/>
  <c r="BC933" i="1" s="1"/>
  <c r="AF932" i="1"/>
  <c r="AE932" i="1" s="1"/>
  <c r="AI932" i="1" s="1"/>
  <c r="BC932" i="1" s="1"/>
  <c r="AF931" i="1"/>
  <c r="AE931" i="1" s="1"/>
  <c r="AI931" i="1" s="1"/>
  <c r="BC931" i="1" s="1"/>
  <c r="AF930" i="1"/>
  <c r="AE930" i="1" s="1"/>
  <c r="AI930" i="1" s="1"/>
  <c r="BC930" i="1" s="1"/>
  <c r="AF929" i="1"/>
  <c r="AE929" i="1" s="1"/>
  <c r="AI929" i="1" s="1"/>
  <c r="BC929" i="1" s="1"/>
  <c r="AF928" i="1"/>
  <c r="AE928" i="1" s="1"/>
  <c r="AI928" i="1" s="1"/>
  <c r="BC928" i="1" s="1"/>
  <c r="AF927" i="1"/>
  <c r="AE927" i="1" s="1"/>
  <c r="AI927" i="1" s="1"/>
  <c r="BC927" i="1" s="1"/>
  <c r="AF926" i="1"/>
  <c r="AE926" i="1" s="1"/>
  <c r="AI926" i="1" s="1"/>
  <c r="BC926" i="1" s="1"/>
  <c r="AF925" i="1"/>
  <c r="AE925" i="1" s="1"/>
  <c r="AI925" i="1" s="1"/>
  <c r="BC925" i="1" s="1"/>
  <c r="AF924" i="1"/>
  <c r="AE924" i="1" s="1"/>
  <c r="AI924" i="1" s="1"/>
  <c r="BC924" i="1" s="1"/>
  <c r="AF923" i="1"/>
  <c r="AE923" i="1" s="1"/>
  <c r="AI923" i="1" s="1"/>
  <c r="BC923" i="1" s="1"/>
  <c r="AF922" i="1"/>
  <c r="AE922" i="1" s="1"/>
  <c r="AI922" i="1" s="1"/>
  <c r="BC922" i="1" s="1"/>
  <c r="AF921" i="1"/>
  <c r="AE921" i="1" s="1"/>
  <c r="AI921" i="1" s="1"/>
  <c r="BC921" i="1" s="1"/>
  <c r="AF920" i="1"/>
  <c r="AE920" i="1" s="1"/>
  <c r="AI920" i="1" s="1"/>
  <c r="BC920" i="1" s="1"/>
  <c r="AF919" i="1"/>
  <c r="AE919" i="1" s="1"/>
  <c r="AI919" i="1" s="1"/>
  <c r="BC919" i="1" s="1"/>
  <c r="AF918" i="1"/>
  <c r="AE918" i="1" s="1"/>
  <c r="AI918" i="1" s="1"/>
  <c r="BC918" i="1" s="1"/>
  <c r="AF917" i="1"/>
  <c r="AE917" i="1" s="1"/>
  <c r="AI917" i="1" s="1"/>
  <c r="BC917" i="1" s="1"/>
  <c r="AF916" i="1"/>
  <c r="AE916" i="1" s="1"/>
  <c r="AI916" i="1" s="1"/>
  <c r="BC916" i="1" s="1"/>
  <c r="AF915" i="1"/>
  <c r="AE915" i="1" s="1"/>
  <c r="AI915" i="1" s="1"/>
  <c r="BC915" i="1" s="1"/>
  <c r="AF914" i="1"/>
  <c r="AE914" i="1" s="1"/>
  <c r="AI914" i="1" s="1"/>
  <c r="BC914" i="1" s="1"/>
  <c r="AF913" i="1"/>
  <c r="AE913" i="1" s="1"/>
  <c r="AI913" i="1" s="1"/>
  <c r="BC913" i="1" s="1"/>
  <c r="AF912" i="1"/>
  <c r="AE912" i="1" s="1"/>
  <c r="AI912" i="1" s="1"/>
  <c r="BC912" i="1" s="1"/>
  <c r="AF911" i="1"/>
  <c r="AE911" i="1" s="1"/>
  <c r="AI911" i="1" s="1"/>
  <c r="BC911" i="1" s="1"/>
  <c r="AF910" i="1"/>
  <c r="AE910" i="1" s="1"/>
  <c r="AI910" i="1" s="1"/>
  <c r="BC910" i="1" s="1"/>
  <c r="AF909" i="1"/>
  <c r="AE909" i="1" s="1"/>
  <c r="AI909" i="1" s="1"/>
  <c r="BC909" i="1" s="1"/>
  <c r="AF908" i="1"/>
  <c r="AE908" i="1" s="1"/>
  <c r="AI908" i="1" s="1"/>
  <c r="BC908" i="1" s="1"/>
  <c r="AF907" i="1"/>
  <c r="AE907" i="1" s="1"/>
  <c r="AI907" i="1" s="1"/>
  <c r="BC907" i="1" s="1"/>
  <c r="AF906" i="1"/>
  <c r="AE906" i="1" s="1"/>
  <c r="AI906" i="1" s="1"/>
  <c r="BC906" i="1" s="1"/>
  <c r="AF905" i="1"/>
  <c r="AE905" i="1" s="1"/>
  <c r="AI905" i="1" s="1"/>
  <c r="BC905" i="1" s="1"/>
  <c r="AF904" i="1"/>
  <c r="AE904" i="1" s="1"/>
  <c r="AI904" i="1" s="1"/>
  <c r="BC904" i="1" s="1"/>
  <c r="AF903" i="1"/>
  <c r="AE903" i="1" s="1"/>
  <c r="AI903" i="1" s="1"/>
  <c r="BC903" i="1" s="1"/>
  <c r="AF902" i="1"/>
  <c r="AE902" i="1" s="1"/>
  <c r="AI902" i="1" s="1"/>
  <c r="BC902" i="1" s="1"/>
  <c r="AF901" i="1"/>
  <c r="AE901" i="1" s="1"/>
  <c r="AI901" i="1" s="1"/>
  <c r="BC901" i="1" s="1"/>
  <c r="AF900" i="1"/>
  <c r="AE900" i="1" s="1"/>
  <c r="AI900" i="1" s="1"/>
  <c r="BC900" i="1" s="1"/>
  <c r="AF899" i="1"/>
  <c r="AE899" i="1" s="1"/>
  <c r="AI899" i="1" s="1"/>
  <c r="BC899" i="1" s="1"/>
  <c r="AF898" i="1"/>
  <c r="AE898" i="1" s="1"/>
  <c r="AI898" i="1" s="1"/>
  <c r="BC898" i="1" s="1"/>
  <c r="AF897" i="1"/>
  <c r="AE897" i="1" s="1"/>
  <c r="AI897" i="1" s="1"/>
  <c r="BC897" i="1" s="1"/>
  <c r="AF896" i="1"/>
  <c r="AE896" i="1" s="1"/>
  <c r="AI896" i="1" s="1"/>
  <c r="BC896" i="1" s="1"/>
  <c r="AF895" i="1"/>
  <c r="AE895" i="1" s="1"/>
  <c r="AI895" i="1" s="1"/>
  <c r="BC895" i="1" s="1"/>
  <c r="AF894" i="1"/>
  <c r="AE894" i="1" s="1"/>
  <c r="AI894" i="1" s="1"/>
  <c r="BC894" i="1" s="1"/>
  <c r="AF893" i="1"/>
  <c r="AE893" i="1" s="1"/>
  <c r="AI893" i="1" s="1"/>
  <c r="BC893" i="1" s="1"/>
  <c r="AF892" i="1"/>
  <c r="AE892" i="1" s="1"/>
  <c r="AI892" i="1" s="1"/>
  <c r="BC892" i="1" s="1"/>
  <c r="AF891" i="1"/>
  <c r="AE891" i="1" s="1"/>
  <c r="AI891" i="1" s="1"/>
  <c r="BC891" i="1" s="1"/>
  <c r="AF890" i="1"/>
  <c r="AE890" i="1" s="1"/>
  <c r="AI890" i="1" s="1"/>
  <c r="BC890" i="1" s="1"/>
  <c r="AF889" i="1"/>
  <c r="AE889" i="1" s="1"/>
  <c r="AI889" i="1" s="1"/>
  <c r="BC889" i="1" s="1"/>
  <c r="AF888" i="1"/>
  <c r="AE888" i="1" s="1"/>
  <c r="AI888" i="1" s="1"/>
  <c r="BC888" i="1" s="1"/>
  <c r="AF887" i="1"/>
  <c r="AE887" i="1" s="1"/>
  <c r="AI887" i="1" s="1"/>
  <c r="BC887" i="1" s="1"/>
  <c r="AF886" i="1"/>
  <c r="AE886" i="1" s="1"/>
  <c r="AI886" i="1" s="1"/>
  <c r="BC886" i="1" s="1"/>
  <c r="AF885" i="1"/>
  <c r="AE885" i="1" s="1"/>
  <c r="AI885" i="1" s="1"/>
  <c r="BC885" i="1" s="1"/>
  <c r="AF884" i="1"/>
  <c r="AE884" i="1" s="1"/>
  <c r="AI884" i="1" s="1"/>
  <c r="BC884" i="1" s="1"/>
  <c r="AF883" i="1"/>
  <c r="AE883" i="1" s="1"/>
  <c r="AI883" i="1" s="1"/>
  <c r="BC883" i="1" s="1"/>
  <c r="AF882" i="1"/>
  <c r="AE882" i="1" s="1"/>
  <c r="AI882" i="1" s="1"/>
  <c r="BC882" i="1" s="1"/>
  <c r="AF881" i="1"/>
  <c r="AE881" i="1" s="1"/>
  <c r="AI881" i="1" s="1"/>
  <c r="BC881" i="1" s="1"/>
  <c r="AF880" i="1"/>
  <c r="AE880" i="1" s="1"/>
  <c r="AI880" i="1" s="1"/>
  <c r="BC880" i="1" s="1"/>
  <c r="AF879" i="1"/>
  <c r="AE879" i="1" s="1"/>
  <c r="AI879" i="1" s="1"/>
  <c r="BC879" i="1" s="1"/>
  <c r="AF878" i="1"/>
  <c r="AE878" i="1" s="1"/>
  <c r="AI878" i="1" s="1"/>
  <c r="BC878" i="1" s="1"/>
  <c r="AF877" i="1"/>
  <c r="AE877" i="1" s="1"/>
  <c r="AI877" i="1" s="1"/>
  <c r="BC877" i="1" s="1"/>
  <c r="AF876" i="1"/>
  <c r="AE876" i="1" s="1"/>
  <c r="AI876" i="1" s="1"/>
  <c r="BC876" i="1" s="1"/>
  <c r="AF875" i="1"/>
  <c r="AE875" i="1" s="1"/>
  <c r="AI875" i="1" s="1"/>
  <c r="BC875" i="1" s="1"/>
  <c r="AF874" i="1"/>
  <c r="AE874" i="1" s="1"/>
  <c r="AI874" i="1" s="1"/>
  <c r="BC874" i="1" s="1"/>
  <c r="AF873" i="1"/>
  <c r="AE873" i="1" s="1"/>
  <c r="AI873" i="1" s="1"/>
  <c r="BC873" i="1" s="1"/>
  <c r="AF872" i="1"/>
  <c r="AE872" i="1" s="1"/>
  <c r="AI872" i="1" s="1"/>
  <c r="BC872" i="1" s="1"/>
  <c r="AF871" i="1"/>
  <c r="AE871" i="1" s="1"/>
  <c r="AI871" i="1" s="1"/>
  <c r="BC871" i="1" s="1"/>
  <c r="AF870" i="1"/>
  <c r="AE870" i="1" s="1"/>
  <c r="AI870" i="1" s="1"/>
  <c r="BC870" i="1" s="1"/>
  <c r="AF869" i="1"/>
  <c r="AE869" i="1" s="1"/>
  <c r="AI869" i="1" s="1"/>
  <c r="BC869" i="1" s="1"/>
  <c r="AF868" i="1"/>
  <c r="AE868" i="1" s="1"/>
  <c r="AI868" i="1" s="1"/>
  <c r="BC868" i="1" s="1"/>
  <c r="AF867" i="1"/>
  <c r="AE867" i="1" s="1"/>
  <c r="AI867" i="1" s="1"/>
  <c r="BC867" i="1" s="1"/>
  <c r="AF866" i="1"/>
  <c r="AE866" i="1" s="1"/>
  <c r="AI866" i="1" s="1"/>
  <c r="BC866" i="1" s="1"/>
  <c r="AF865" i="1"/>
  <c r="AE865" i="1" s="1"/>
  <c r="AI865" i="1" s="1"/>
  <c r="BC865" i="1" s="1"/>
  <c r="AF864" i="1"/>
  <c r="AE864" i="1" s="1"/>
  <c r="AI864" i="1" s="1"/>
  <c r="BC864" i="1" s="1"/>
  <c r="AF863" i="1"/>
  <c r="AE863" i="1" s="1"/>
  <c r="AI863" i="1" s="1"/>
  <c r="BC863" i="1" s="1"/>
  <c r="AF862" i="1"/>
  <c r="AE862" i="1" s="1"/>
  <c r="AI862" i="1" s="1"/>
  <c r="BC862" i="1" s="1"/>
  <c r="AF861" i="1"/>
  <c r="AE861" i="1" s="1"/>
  <c r="AI861" i="1" s="1"/>
  <c r="BC861" i="1" s="1"/>
  <c r="AF860" i="1"/>
  <c r="AE860" i="1" s="1"/>
  <c r="AI860" i="1" s="1"/>
  <c r="BC860" i="1" s="1"/>
  <c r="AF859" i="1"/>
  <c r="AE859" i="1" s="1"/>
  <c r="AI859" i="1" s="1"/>
  <c r="BC859" i="1" s="1"/>
  <c r="AF858" i="1"/>
  <c r="AE858" i="1" s="1"/>
  <c r="AI858" i="1" s="1"/>
  <c r="BC858" i="1" s="1"/>
  <c r="AF857" i="1"/>
  <c r="AE857" i="1" s="1"/>
  <c r="AI857" i="1" s="1"/>
  <c r="BC857" i="1" s="1"/>
  <c r="AF856" i="1"/>
  <c r="AE856" i="1" s="1"/>
  <c r="AI856" i="1" s="1"/>
  <c r="BC856" i="1" s="1"/>
  <c r="AF855" i="1"/>
  <c r="AE855" i="1" s="1"/>
  <c r="AI855" i="1" s="1"/>
  <c r="BC855" i="1" s="1"/>
  <c r="AF854" i="1"/>
  <c r="AE854" i="1" s="1"/>
  <c r="AI854" i="1" s="1"/>
  <c r="BC854" i="1" s="1"/>
  <c r="AF853" i="1"/>
  <c r="AE853" i="1" s="1"/>
  <c r="AI853" i="1" s="1"/>
  <c r="BC853" i="1" s="1"/>
  <c r="AF852" i="1"/>
  <c r="AE852" i="1" s="1"/>
  <c r="AI852" i="1" s="1"/>
  <c r="BC852" i="1" s="1"/>
  <c r="AF851" i="1"/>
  <c r="AE851" i="1" s="1"/>
  <c r="AI851" i="1" s="1"/>
  <c r="BC851" i="1" s="1"/>
  <c r="AF850" i="1"/>
  <c r="AE850" i="1" s="1"/>
  <c r="AI850" i="1" s="1"/>
  <c r="BC850" i="1" s="1"/>
  <c r="AF849" i="1"/>
  <c r="AE849" i="1" s="1"/>
  <c r="AI849" i="1" s="1"/>
  <c r="BC849" i="1" s="1"/>
  <c r="AF848" i="1"/>
  <c r="AE848" i="1" s="1"/>
  <c r="AI848" i="1" s="1"/>
  <c r="BC848" i="1" s="1"/>
  <c r="AF847" i="1"/>
  <c r="AE847" i="1" s="1"/>
  <c r="AI847" i="1" s="1"/>
  <c r="BC847" i="1" s="1"/>
  <c r="AF846" i="1"/>
  <c r="AE846" i="1" s="1"/>
  <c r="AI846" i="1" s="1"/>
  <c r="BC846" i="1" s="1"/>
  <c r="AF845" i="1"/>
  <c r="AE845" i="1" s="1"/>
  <c r="AI845" i="1" s="1"/>
  <c r="BC845" i="1" s="1"/>
  <c r="AF844" i="1"/>
  <c r="AE844" i="1" s="1"/>
  <c r="AI844" i="1" s="1"/>
  <c r="BC844" i="1" s="1"/>
  <c r="AF843" i="1"/>
  <c r="AE843" i="1" s="1"/>
  <c r="AI843" i="1" s="1"/>
  <c r="BC843" i="1" s="1"/>
  <c r="AF842" i="1"/>
  <c r="AE842" i="1" s="1"/>
  <c r="AI842" i="1" s="1"/>
  <c r="BC842" i="1" s="1"/>
  <c r="AF841" i="1"/>
  <c r="AE841" i="1" s="1"/>
  <c r="AI841" i="1" s="1"/>
  <c r="BC841" i="1" s="1"/>
  <c r="AF840" i="1"/>
  <c r="AE840" i="1" s="1"/>
  <c r="AI840" i="1" s="1"/>
  <c r="BC840" i="1" s="1"/>
  <c r="AF839" i="1"/>
  <c r="AE839" i="1" s="1"/>
  <c r="AI839" i="1" s="1"/>
  <c r="BC839" i="1" s="1"/>
  <c r="AF838" i="1"/>
  <c r="AE838" i="1" s="1"/>
  <c r="AI838" i="1" s="1"/>
  <c r="BC838" i="1" s="1"/>
  <c r="AF837" i="1"/>
  <c r="AE837" i="1" s="1"/>
  <c r="AI837" i="1" s="1"/>
  <c r="BC837" i="1" s="1"/>
  <c r="AF836" i="1"/>
  <c r="AE836" i="1" s="1"/>
  <c r="AI836" i="1" s="1"/>
  <c r="BC836" i="1" s="1"/>
  <c r="AF835" i="1"/>
  <c r="AE835" i="1" s="1"/>
  <c r="AI835" i="1" s="1"/>
  <c r="BC835" i="1" s="1"/>
  <c r="AF834" i="1"/>
  <c r="AE834" i="1" s="1"/>
  <c r="AI834" i="1" s="1"/>
  <c r="BC834" i="1" s="1"/>
  <c r="AF833" i="1"/>
  <c r="AE833" i="1" s="1"/>
  <c r="AI833" i="1" s="1"/>
  <c r="BC833" i="1" s="1"/>
  <c r="AF832" i="1"/>
  <c r="AE832" i="1" s="1"/>
  <c r="AI832" i="1" s="1"/>
  <c r="BC832" i="1" s="1"/>
  <c r="AF831" i="1"/>
  <c r="AE831" i="1" s="1"/>
  <c r="AI831" i="1" s="1"/>
  <c r="BC831" i="1" s="1"/>
  <c r="AF830" i="1"/>
  <c r="AE830" i="1" s="1"/>
  <c r="AI830" i="1" s="1"/>
  <c r="BC830" i="1" s="1"/>
  <c r="AF829" i="1"/>
  <c r="AE829" i="1" s="1"/>
  <c r="AI829" i="1" s="1"/>
  <c r="BC829" i="1" s="1"/>
  <c r="AF828" i="1"/>
  <c r="AE828" i="1" s="1"/>
  <c r="AI828" i="1" s="1"/>
  <c r="BC828" i="1" s="1"/>
  <c r="AF827" i="1"/>
  <c r="AE827" i="1" s="1"/>
  <c r="AI827" i="1" s="1"/>
  <c r="BC827" i="1" s="1"/>
  <c r="AF826" i="1"/>
  <c r="AE826" i="1" s="1"/>
  <c r="AI826" i="1" s="1"/>
  <c r="BC826" i="1" s="1"/>
  <c r="AF825" i="1"/>
  <c r="AE825" i="1" s="1"/>
  <c r="AI825" i="1" s="1"/>
  <c r="BC825" i="1" s="1"/>
  <c r="AF824" i="1"/>
  <c r="AE824" i="1" s="1"/>
  <c r="AI824" i="1" s="1"/>
  <c r="BC824" i="1" s="1"/>
  <c r="AF823" i="1"/>
  <c r="AE823" i="1" s="1"/>
  <c r="AI823" i="1" s="1"/>
  <c r="BC823" i="1" s="1"/>
  <c r="AF822" i="1"/>
  <c r="AE822" i="1" s="1"/>
  <c r="AI822" i="1" s="1"/>
  <c r="BC822" i="1" s="1"/>
  <c r="AF821" i="1"/>
  <c r="AE821" i="1" s="1"/>
  <c r="AI821" i="1" s="1"/>
  <c r="BC821" i="1" s="1"/>
  <c r="AF820" i="1"/>
  <c r="AE820" i="1" s="1"/>
  <c r="AI820" i="1" s="1"/>
  <c r="BC820" i="1" s="1"/>
  <c r="AF819" i="1"/>
  <c r="AE819" i="1" s="1"/>
  <c r="AI819" i="1" s="1"/>
  <c r="BC819" i="1" s="1"/>
  <c r="AF818" i="1"/>
  <c r="AE818" i="1" s="1"/>
  <c r="AI818" i="1" s="1"/>
  <c r="BC818" i="1" s="1"/>
  <c r="AF817" i="1"/>
  <c r="AE817" i="1" s="1"/>
  <c r="AI817" i="1" s="1"/>
  <c r="BC817" i="1" s="1"/>
  <c r="AF816" i="1"/>
  <c r="AE816" i="1" s="1"/>
  <c r="AI816" i="1" s="1"/>
  <c r="BC816" i="1" s="1"/>
  <c r="AF815" i="1"/>
  <c r="AE815" i="1" s="1"/>
  <c r="AI815" i="1" s="1"/>
  <c r="BC815" i="1" s="1"/>
  <c r="AF814" i="1"/>
  <c r="AE814" i="1" s="1"/>
  <c r="AI814" i="1" s="1"/>
  <c r="BC814" i="1" s="1"/>
  <c r="AF813" i="1"/>
  <c r="AE813" i="1" s="1"/>
  <c r="AI813" i="1" s="1"/>
  <c r="BC813" i="1" s="1"/>
  <c r="AF812" i="1"/>
  <c r="AE812" i="1" s="1"/>
  <c r="AI812" i="1" s="1"/>
  <c r="BC812" i="1" s="1"/>
  <c r="AF811" i="1"/>
  <c r="AE811" i="1" s="1"/>
  <c r="AI811" i="1" s="1"/>
  <c r="BC811" i="1" s="1"/>
  <c r="AF810" i="1"/>
  <c r="AE810" i="1" s="1"/>
  <c r="AI810" i="1" s="1"/>
  <c r="BC810" i="1" s="1"/>
  <c r="AF809" i="1"/>
  <c r="AE809" i="1" s="1"/>
  <c r="AI809" i="1" s="1"/>
  <c r="BC809" i="1" s="1"/>
  <c r="AF808" i="1"/>
  <c r="AE808" i="1" s="1"/>
  <c r="AI808" i="1" s="1"/>
  <c r="BC808" i="1" s="1"/>
  <c r="AF807" i="1"/>
  <c r="AE807" i="1" s="1"/>
  <c r="AI807" i="1" s="1"/>
  <c r="BC807" i="1" s="1"/>
  <c r="AF806" i="1"/>
  <c r="AE806" i="1" s="1"/>
  <c r="AI806" i="1" s="1"/>
  <c r="BC806" i="1" s="1"/>
  <c r="AF805" i="1"/>
  <c r="AE805" i="1" s="1"/>
  <c r="AI805" i="1" s="1"/>
  <c r="BC805" i="1" s="1"/>
  <c r="AF804" i="1"/>
  <c r="AE804" i="1" s="1"/>
  <c r="AI804" i="1" s="1"/>
  <c r="BC804" i="1" s="1"/>
  <c r="AF803" i="1"/>
  <c r="AE803" i="1" s="1"/>
  <c r="AI803" i="1" s="1"/>
  <c r="BC803" i="1" s="1"/>
  <c r="AF802" i="1"/>
  <c r="AE802" i="1" s="1"/>
  <c r="AI802" i="1" s="1"/>
  <c r="BC802" i="1" s="1"/>
  <c r="AF801" i="1"/>
  <c r="AE801" i="1" s="1"/>
  <c r="AI801" i="1" s="1"/>
  <c r="BC801" i="1" s="1"/>
  <c r="AF800" i="1"/>
  <c r="AE800" i="1" s="1"/>
  <c r="AI800" i="1" s="1"/>
  <c r="BC800" i="1" s="1"/>
  <c r="AF799" i="1"/>
  <c r="AE799" i="1" s="1"/>
  <c r="AI799" i="1" s="1"/>
  <c r="BC799" i="1" s="1"/>
  <c r="AF798" i="1"/>
  <c r="AE798" i="1" s="1"/>
  <c r="AI798" i="1" s="1"/>
  <c r="BC798" i="1" s="1"/>
  <c r="AF797" i="1"/>
  <c r="AE797" i="1" s="1"/>
  <c r="AI797" i="1" s="1"/>
  <c r="BC797" i="1" s="1"/>
  <c r="AF796" i="1"/>
  <c r="AE796" i="1" s="1"/>
  <c r="AI796" i="1" s="1"/>
  <c r="BC796" i="1" s="1"/>
  <c r="AF795" i="1"/>
  <c r="AE795" i="1" s="1"/>
  <c r="AI795" i="1" s="1"/>
  <c r="BC795" i="1" s="1"/>
  <c r="AF794" i="1"/>
  <c r="AE794" i="1" s="1"/>
  <c r="AI794" i="1" s="1"/>
  <c r="BC794" i="1" s="1"/>
  <c r="AF793" i="1"/>
  <c r="AE793" i="1" s="1"/>
  <c r="AI793" i="1" s="1"/>
  <c r="BC793" i="1" s="1"/>
  <c r="AF792" i="1"/>
  <c r="AE792" i="1" s="1"/>
  <c r="AI792" i="1" s="1"/>
  <c r="BC792" i="1" s="1"/>
  <c r="AF791" i="1"/>
  <c r="AE791" i="1" s="1"/>
  <c r="AI791" i="1" s="1"/>
  <c r="BC791" i="1" s="1"/>
  <c r="AF790" i="1"/>
  <c r="AE790" i="1" s="1"/>
  <c r="AI790" i="1" s="1"/>
  <c r="BC790" i="1" s="1"/>
  <c r="AF789" i="1"/>
  <c r="AE789" i="1" s="1"/>
  <c r="AI789" i="1" s="1"/>
  <c r="BC789" i="1" s="1"/>
  <c r="AF788" i="1"/>
  <c r="AE788" i="1" s="1"/>
  <c r="AI788" i="1" s="1"/>
  <c r="BC788" i="1" s="1"/>
  <c r="AF787" i="1"/>
  <c r="AE787" i="1" s="1"/>
  <c r="AI787" i="1" s="1"/>
  <c r="BC787" i="1" s="1"/>
  <c r="AF786" i="1"/>
  <c r="AE786" i="1" s="1"/>
  <c r="AI786" i="1" s="1"/>
  <c r="BC786" i="1" s="1"/>
  <c r="AF785" i="1"/>
  <c r="AE785" i="1" s="1"/>
  <c r="AI785" i="1" s="1"/>
  <c r="BC785" i="1" s="1"/>
  <c r="AF784" i="1"/>
  <c r="AE784" i="1" s="1"/>
  <c r="AI784" i="1" s="1"/>
  <c r="BC784" i="1" s="1"/>
  <c r="AF783" i="1"/>
  <c r="AE783" i="1" s="1"/>
  <c r="AI783" i="1" s="1"/>
  <c r="BC783" i="1" s="1"/>
  <c r="AF782" i="1"/>
  <c r="AE782" i="1" s="1"/>
  <c r="AI782" i="1" s="1"/>
  <c r="BC782" i="1" s="1"/>
  <c r="AF781" i="1"/>
  <c r="AE781" i="1" s="1"/>
  <c r="AI781" i="1" s="1"/>
  <c r="BC781" i="1" s="1"/>
  <c r="AF780" i="1"/>
  <c r="AE780" i="1" s="1"/>
  <c r="AI780" i="1" s="1"/>
  <c r="BC780" i="1" s="1"/>
  <c r="AF779" i="1"/>
  <c r="AE779" i="1" s="1"/>
  <c r="AI779" i="1" s="1"/>
  <c r="BC779" i="1" s="1"/>
  <c r="AF778" i="1"/>
  <c r="AE778" i="1" s="1"/>
  <c r="AI778" i="1" s="1"/>
  <c r="BC778" i="1" s="1"/>
  <c r="AF777" i="1"/>
  <c r="AE777" i="1" s="1"/>
  <c r="AI777" i="1" s="1"/>
  <c r="BC777" i="1" s="1"/>
  <c r="AF776" i="1"/>
  <c r="AE776" i="1" s="1"/>
  <c r="AI776" i="1" s="1"/>
  <c r="BC776" i="1" s="1"/>
  <c r="AF775" i="1"/>
  <c r="AE775" i="1" s="1"/>
  <c r="AI775" i="1" s="1"/>
  <c r="BC775" i="1" s="1"/>
  <c r="AF774" i="1"/>
  <c r="AE774" i="1" s="1"/>
  <c r="AI774" i="1" s="1"/>
  <c r="BC774" i="1" s="1"/>
  <c r="AF773" i="1"/>
  <c r="AE773" i="1" s="1"/>
  <c r="AI773" i="1" s="1"/>
  <c r="BC773" i="1" s="1"/>
  <c r="AF772" i="1"/>
  <c r="AE772" i="1" s="1"/>
  <c r="AI772" i="1" s="1"/>
  <c r="BC772" i="1" s="1"/>
  <c r="AF771" i="1"/>
  <c r="AE771" i="1" s="1"/>
  <c r="AI771" i="1" s="1"/>
  <c r="BC771" i="1" s="1"/>
  <c r="AF770" i="1"/>
  <c r="AE770" i="1" s="1"/>
  <c r="AI770" i="1" s="1"/>
  <c r="BC770" i="1" s="1"/>
  <c r="AF769" i="1"/>
  <c r="AE769" i="1" s="1"/>
  <c r="AI769" i="1" s="1"/>
  <c r="BC769" i="1" s="1"/>
  <c r="AF768" i="1"/>
  <c r="AE768" i="1" s="1"/>
  <c r="AI768" i="1" s="1"/>
  <c r="BC768" i="1" s="1"/>
  <c r="AF767" i="1"/>
  <c r="AE767" i="1" s="1"/>
  <c r="AI767" i="1" s="1"/>
  <c r="BC767" i="1" s="1"/>
  <c r="AF766" i="1"/>
  <c r="AE766" i="1" s="1"/>
  <c r="AI766" i="1" s="1"/>
  <c r="BC766" i="1" s="1"/>
  <c r="AF765" i="1"/>
  <c r="AE765" i="1" s="1"/>
  <c r="AI765" i="1" s="1"/>
  <c r="BC765" i="1" s="1"/>
  <c r="AF764" i="1"/>
  <c r="AE764" i="1" s="1"/>
  <c r="AI764" i="1" s="1"/>
  <c r="BC764" i="1" s="1"/>
  <c r="AF763" i="1"/>
  <c r="AE763" i="1" s="1"/>
  <c r="AI763" i="1" s="1"/>
  <c r="BC763" i="1" s="1"/>
  <c r="AF762" i="1"/>
  <c r="AE762" i="1" s="1"/>
  <c r="AI762" i="1" s="1"/>
  <c r="BC762" i="1" s="1"/>
  <c r="AF761" i="1"/>
  <c r="AE761" i="1" s="1"/>
  <c r="AI761" i="1" s="1"/>
  <c r="BC761" i="1" s="1"/>
  <c r="AF760" i="1"/>
  <c r="AE760" i="1" s="1"/>
  <c r="AI760" i="1" s="1"/>
  <c r="BC760" i="1" s="1"/>
  <c r="AF759" i="1"/>
  <c r="AE759" i="1" s="1"/>
  <c r="AI759" i="1" s="1"/>
  <c r="BC759" i="1" s="1"/>
  <c r="AF758" i="1"/>
  <c r="AE758" i="1" s="1"/>
  <c r="AI758" i="1" s="1"/>
  <c r="BC758" i="1" s="1"/>
  <c r="AF757" i="1"/>
  <c r="AE757" i="1" s="1"/>
  <c r="AI757" i="1" s="1"/>
  <c r="BC757" i="1" s="1"/>
  <c r="AF756" i="1"/>
  <c r="AE756" i="1" s="1"/>
  <c r="AI756" i="1" s="1"/>
  <c r="BC756" i="1" s="1"/>
  <c r="AF755" i="1"/>
  <c r="AE755" i="1" s="1"/>
  <c r="AI755" i="1" s="1"/>
  <c r="BC755" i="1" s="1"/>
  <c r="AF754" i="1"/>
  <c r="AE754" i="1" s="1"/>
  <c r="AI754" i="1" s="1"/>
  <c r="BC754" i="1" s="1"/>
  <c r="AF753" i="1"/>
  <c r="AE753" i="1" s="1"/>
  <c r="AI753" i="1" s="1"/>
  <c r="BC753" i="1" s="1"/>
  <c r="AF752" i="1"/>
  <c r="AE752" i="1" s="1"/>
  <c r="AI752" i="1" s="1"/>
  <c r="BC752" i="1" s="1"/>
  <c r="AF751" i="1"/>
  <c r="AE751" i="1" s="1"/>
  <c r="AI751" i="1" s="1"/>
  <c r="BC751" i="1" s="1"/>
  <c r="AF750" i="1"/>
  <c r="AE750" i="1" s="1"/>
  <c r="AI750" i="1" s="1"/>
  <c r="BC750" i="1" s="1"/>
  <c r="AF749" i="1"/>
  <c r="AE749" i="1" s="1"/>
  <c r="AI749" i="1" s="1"/>
  <c r="BC749" i="1" s="1"/>
  <c r="AF748" i="1"/>
  <c r="AE748" i="1" s="1"/>
  <c r="AI748" i="1" s="1"/>
  <c r="BC748" i="1" s="1"/>
  <c r="AF747" i="1"/>
  <c r="AE747" i="1" s="1"/>
  <c r="AI747" i="1" s="1"/>
  <c r="BC747" i="1" s="1"/>
  <c r="AF746" i="1"/>
  <c r="AE746" i="1" s="1"/>
  <c r="AI746" i="1" s="1"/>
  <c r="BC746" i="1" s="1"/>
  <c r="AF745" i="1"/>
  <c r="AE745" i="1" s="1"/>
  <c r="AI745" i="1" s="1"/>
  <c r="BC745" i="1" s="1"/>
  <c r="AF744" i="1"/>
  <c r="AE744" i="1" s="1"/>
  <c r="AI744" i="1" s="1"/>
  <c r="BC744" i="1" s="1"/>
  <c r="AF743" i="1"/>
  <c r="AE743" i="1" s="1"/>
  <c r="AI743" i="1" s="1"/>
  <c r="BC743" i="1" s="1"/>
  <c r="AF742" i="1"/>
  <c r="AE742" i="1" s="1"/>
  <c r="AI742" i="1" s="1"/>
  <c r="BC742" i="1" s="1"/>
  <c r="AF741" i="1"/>
  <c r="AE741" i="1" s="1"/>
  <c r="AI741" i="1" s="1"/>
  <c r="BC741" i="1" s="1"/>
  <c r="AF740" i="1"/>
  <c r="AE740" i="1" s="1"/>
  <c r="AI740" i="1" s="1"/>
  <c r="BC740" i="1" s="1"/>
  <c r="AF739" i="1"/>
  <c r="AE739" i="1" s="1"/>
  <c r="AI739" i="1" s="1"/>
  <c r="BC739" i="1" s="1"/>
  <c r="AF738" i="1"/>
  <c r="AE738" i="1" s="1"/>
  <c r="AI738" i="1" s="1"/>
  <c r="BC738" i="1" s="1"/>
  <c r="AF737" i="1"/>
  <c r="AE737" i="1" s="1"/>
  <c r="AI737" i="1" s="1"/>
  <c r="BC737" i="1" s="1"/>
  <c r="AF736" i="1"/>
  <c r="AE736" i="1" s="1"/>
  <c r="AI736" i="1" s="1"/>
  <c r="BC736" i="1" s="1"/>
  <c r="AF735" i="1"/>
  <c r="AE735" i="1" s="1"/>
  <c r="AI735" i="1" s="1"/>
  <c r="BC735" i="1" s="1"/>
  <c r="AF734" i="1"/>
  <c r="AE734" i="1" s="1"/>
  <c r="AI734" i="1" s="1"/>
  <c r="BC734" i="1" s="1"/>
  <c r="AF733" i="1"/>
  <c r="AE733" i="1" s="1"/>
  <c r="AI733" i="1" s="1"/>
  <c r="BC733" i="1" s="1"/>
  <c r="AF732" i="1"/>
  <c r="AE732" i="1" s="1"/>
  <c r="AI732" i="1" s="1"/>
  <c r="BC732" i="1" s="1"/>
  <c r="AF731" i="1"/>
  <c r="AE731" i="1" s="1"/>
  <c r="AI731" i="1" s="1"/>
  <c r="BC731" i="1" s="1"/>
  <c r="AF730" i="1"/>
  <c r="AE730" i="1" s="1"/>
  <c r="AI730" i="1" s="1"/>
  <c r="BC730" i="1" s="1"/>
  <c r="AF729" i="1"/>
  <c r="AE729" i="1" s="1"/>
  <c r="AI729" i="1" s="1"/>
  <c r="BC729" i="1" s="1"/>
  <c r="AF728" i="1"/>
  <c r="AE728" i="1" s="1"/>
  <c r="AI728" i="1" s="1"/>
  <c r="BC728" i="1" s="1"/>
  <c r="AF727" i="1"/>
  <c r="AE727" i="1" s="1"/>
  <c r="AI727" i="1" s="1"/>
  <c r="BC727" i="1" s="1"/>
  <c r="AF726" i="1"/>
  <c r="AE726" i="1" s="1"/>
  <c r="AI726" i="1" s="1"/>
  <c r="BC726" i="1" s="1"/>
  <c r="AF725" i="1"/>
  <c r="AE725" i="1" s="1"/>
  <c r="AI725" i="1" s="1"/>
  <c r="BC725" i="1" s="1"/>
  <c r="AF724" i="1"/>
  <c r="AE724" i="1" s="1"/>
  <c r="AI724" i="1" s="1"/>
  <c r="BC724" i="1" s="1"/>
  <c r="AF723" i="1"/>
  <c r="AE723" i="1" s="1"/>
  <c r="AI723" i="1" s="1"/>
  <c r="BC723" i="1" s="1"/>
  <c r="AF722" i="1"/>
  <c r="AE722" i="1" s="1"/>
  <c r="AI722" i="1" s="1"/>
  <c r="BC722" i="1" s="1"/>
  <c r="AF721" i="1"/>
  <c r="AE721" i="1" s="1"/>
  <c r="AI721" i="1" s="1"/>
  <c r="BC721" i="1" s="1"/>
  <c r="AF720" i="1"/>
  <c r="AE720" i="1" s="1"/>
  <c r="AI720" i="1" s="1"/>
  <c r="BC720" i="1" s="1"/>
  <c r="AF719" i="1"/>
  <c r="AE719" i="1" s="1"/>
  <c r="AI719" i="1" s="1"/>
  <c r="BC719" i="1" s="1"/>
  <c r="AF718" i="1"/>
  <c r="AE718" i="1" s="1"/>
  <c r="AI718" i="1" s="1"/>
  <c r="BC718" i="1" s="1"/>
  <c r="AF717" i="1"/>
  <c r="AE717" i="1" s="1"/>
  <c r="AI717" i="1" s="1"/>
  <c r="BC717" i="1" s="1"/>
  <c r="AF716" i="1"/>
  <c r="AE716" i="1" s="1"/>
  <c r="AI716" i="1" s="1"/>
  <c r="BC716" i="1" s="1"/>
  <c r="AF715" i="1"/>
  <c r="AE715" i="1" s="1"/>
  <c r="AI715" i="1" s="1"/>
  <c r="BC715" i="1" s="1"/>
  <c r="AF714" i="1"/>
  <c r="AE714" i="1" s="1"/>
  <c r="AI714" i="1" s="1"/>
  <c r="BC714" i="1" s="1"/>
  <c r="AF713" i="1"/>
  <c r="AE713" i="1" s="1"/>
  <c r="AI713" i="1" s="1"/>
  <c r="BC713" i="1" s="1"/>
  <c r="AF712" i="1"/>
  <c r="AE712" i="1" s="1"/>
  <c r="AI712" i="1" s="1"/>
  <c r="BC712" i="1" s="1"/>
  <c r="AF711" i="1"/>
  <c r="AE711" i="1" s="1"/>
  <c r="AI711" i="1" s="1"/>
  <c r="BC711" i="1" s="1"/>
  <c r="AF710" i="1"/>
  <c r="AE710" i="1" s="1"/>
  <c r="AI710" i="1" s="1"/>
  <c r="BC710" i="1" s="1"/>
  <c r="AF709" i="1"/>
  <c r="AE709" i="1" s="1"/>
  <c r="AI709" i="1" s="1"/>
  <c r="BC709" i="1" s="1"/>
  <c r="AF708" i="1"/>
  <c r="AE708" i="1" s="1"/>
  <c r="AI708" i="1" s="1"/>
  <c r="BC708" i="1" s="1"/>
  <c r="AF707" i="1"/>
  <c r="AE707" i="1" s="1"/>
  <c r="AI707" i="1" s="1"/>
  <c r="BC707" i="1" s="1"/>
  <c r="AF706" i="1"/>
  <c r="AE706" i="1" s="1"/>
  <c r="AI706" i="1" s="1"/>
  <c r="BC706" i="1" s="1"/>
  <c r="AF705" i="1"/>
  <c r="AE705" i="1" s="1"/>
  <c r="AI705" i="1" s="1"/>
  <c r="BC705" i="1" s="1"/>
  <c r="AF704" i="1"/>
  <c r="AE704" i="1" s="1"/>
  <c r="AI704" i="1" s="1"/>
  <c r="BC704" i="1" s="1"/>
  <c r="AF703" i="1"/>
  <c r="AE703" i="1" s="1"/>
  <c r="AI703" i="1" s="1"/>
  <c r="BC703" i="1" s="1"/>
  <c r="AF702" i="1"/>
  <c r="AE702" i="1" s="1"/>
  <c r="AI702" i="1" s="1"/>
  <c r="BC702" i="1" s="1"/>
  <c r="AF701" i="1"/>
  <c r="AE701" i="1" s="1"/>
  <c r="AI701" i="1" s="1"/>
  <c r="BC701" i="1" s="1"/>
  <c r="AF700" i="1"/>
  <c r="AE700" i="1" s="1"/>
  <c r="AI700" i="1" s="1"/>
  <c r="BC700" i="1" s="1"/>
  <c r="AF699" i="1"/>
  <c r="AE699" i="1" s="1"/>
  <c r="AI699" i="1" s="1"/>
  <c r="BC699" i="1" s="1"/>
  <c r="AF698" i="1"/>
  <c r="AE698" i="1" s="1"/>
  <c r="AI698" i="1" s="1"/>
  <c r="BC698" i="1" s="1"/>
  <c r="AF697" i="1"/>
  <c r="AE697" i="1" s="1"/>
  <c r="AI697" i="1" s="1"/>
  <c r="BC697" i="1" s="1"/>
  <c r="AF696" i="1"/>
  <c r="AE696" i="1" s="1"/>
  <c r="AI696" i="1" s="1"/>
  <c r="BC696" i="1" s="1"/>
  <c r="AF695" i="1"/>
  <c r="AE695" i="1" s="1"/>
  <c r="AI695" i="1" s="1"/>
  <c r="BC695" i="1" s="1"/>
  <c r="AF694" i="1"/>
  <c r="AE694" i="1" s="1"/>
  <c r="AI694" i="1" s="1"/>
  <c r="BC694" i="1" s="1"/>
  <c r="AF693" i="1"/>
  <c r="AE693" i="1" s="1"/>
  <c r="AI693" i="1" s="1"/>
  <c r="BC693" i="1" s="1"/>
  <c r="AF692" i="1"/>
  <c r="AE692" i="1" s="1"/>
  <c r="AI692" i="1" s="1"/>
  <c r="BC692" i="1" s="1"/>
  <c r="AF691" i="1"/>
  <c r="AE691" i="1" s="1"/>
  <c r="AI691" i="1" s="1"/>
  <c r="BC691" i="1" s="1"/>
  <c r="AF690" i="1"/>
  <c r="AE690" i="1" s="1"/>
  <c r="AI690" i="1" s="1"/>
  <c r="BC690" i="1" s="1"/>
  <c r="AF689" i="1"/>
  <c r="AE689" i="1" s="1"/>
  <c r="AI689" i="1" s="1"/>
  <c r="BC689" i="1" s="1"/>
  <c r="AF688" i="1"/>
  <c r="AE688" i="1" s="1"/>
  <c r="AI688" i="1" s="1"/>
  <c r="BC688" i="1" s="1"/>
  <c r="AF687" i="1"/>
  <c r="AE687" i="1" s="1"/>
  <c r="AI687" i="1" s="1"/>
  <c r="BC687" i="1" s="1"/>
  <c r="AF686" i="1"/>
  <c r="AE686" i="1" s="1"/>
  <c r="AI686" i="1" s="1"/>
  <c r="BC686" i="1" s="1"/>
  <c r="AF685" i="1"/>
  <c r="AE685" i="1" s="1"/>
  <c r="AI685" i="1" s="1"/>
  <c r="BC685" i="1" s="1"/>
  <c r="AF684" i="1"/>
  <c r="AE684" i="1" s="1"/>
  <c r="AI684" i="1" s="1"/>
  <c r="BC684" i="1" s="1"/>
  <c r="AF683" i="1"/>
  <c r="AE683" i="1" s="1"/>
  <c r="AI683" i="1" s="1"/>
  <c r="BC683" i="1" s="1"/>
  <c r="AF682" i="1"/>
  <c r="AE682" i="1" s="1"/>
  <c r="AI682" i="1" s="1"/>
  <c r="BC682" i="1" s="1"/>
  <c r="AF681" i="1"/>
  <c r="AE681" i="1" s="1"/>
  <c r="AI681" i="1" s="1"/>
  <c r="BC681" i="1" s="1"/>
  <c r="AF680" i="1"/>
  <c r="AE680" i="1" s="1"/>
  <c r="AI680" i="1" s="1"/>
  <c r="BC680" i="1" s="1"/>
  <c r="AF679" i="1"/>
  <c r="AE679" i="1" s="1"/>
  <c r="AI679" i="1" s="1"/>
  <c r="BC679" i="1" s="1"/>
  <c r="AF678" i="1"/>
  <c r="AE678" i="1" s="1"/>
  <c r="AI678" i="1" s="1"/>
  <c r="BC678" i="1" s="1"/>
  <c r="AF677" i="1"/>
  <c r="AE677" i="1" s="1"/>
  <c r="AI677" i="1" s="1"/>
  <c r="BC677" i="1" s="1"/>
  <c r="AF676" i="1"/>
  <c r="AE676" i="1" s="1"/>
  <c r="AI676" i="1" s="1"/>
  <c r="BC676" i="1" s="1"/>
  <c r="AF675" i="1"/>
  <c r="AE675" i="1" s="1"/>
  <c r="AI675" i="1" s="1"/>
  <c r="BC675" i="1" s="1"/>
  <c r="AF674" i="1"/>
  <c r="AE674" i="1" s="1"/>
  <c r="AI674" i="1" s="1"/>
  <c r="BC674" i="1" s="1"/>
  <c r="AF673" i="1"/>
  <c r="AE673" i="1" s="1"/>
  <c r="AI673" i="1" s="1"/>
  <c r="BC673" i="1" s="1"/>
  <c r="AF672" i="1"/>
  <c r="AE672" i="1" s="1"/>
  <c r="AI672" i="1" s="1"/>
  <c r="BC672" i="1" s="1"/>
  <c r="AF671" i="1"/>
  <c r="AE671" i="1" s="1"/>
  <c r="AI671" i="1" s="1"/>
  <c r="BC671" i="1" s="1"/>
  <c r="AF670" i="1"/>
  <c r="AE670" i="1" s="1"/>
  <c r="AI670" i="1" s="1"/>
  <c r="BC670" i="1" s="1"/>
  <c r="AF669" i="1"/>
  <c r="AE669" i="1" s="1"/>
  <c r="AI669" i="1" s="1"/>
  <c r="BC669" i="1" s="1"/>
  <c r="AF668" i="1"/>
  <c r="AE668" i="1" s="1"/>
  <c r="AI668" i="1" s="1"/>
  <c r="BC668" i="1" s="1"/>
  <c r="AF667" i="1"/>
  <c r="AE667" i="1" s="1"/>
  <c r="AI667" i="1" s="1"/>
  <c r="BC667" i="1" s="1"/>
  <c r="AF666" i="1"/>
  <c r="AE666" i="1" s="1"/>
  <c r="AI666" i="1" s="1"/>
  <c r="BC666" i="1" s="1"/>
  <c r="AF665" i="1"/>
  <c r="AE665" i="1" s="1"/>
  <c r="AI665" i="1" s="1"/>
  <c r="BC665" i="1" s="1"/>
  <c r="AF664" i="1"/>
  <c r="AE664" i="1" s="1"/>
  <c r="AI664" i="1" s="1"/>
  <c r="BC664" i="1" s="1"/>
  <c r="AF663" i="1"/>
  <c r="AE663" i="1" s="1"/>
  <c r="AI663" i="1" s="1"/>
  <c r="BC663" i="1" s="1"/>
  <c r="AF662" i="1"/>
  <c r="AE662" i="1" s="1"/>
  <c r="AI662" i="1" s="1"/>
  <c r="BC662" i="1" s="1"/>
  <c r="AF661" i="1"/>
  <c r="AE661" i="1" s="1"/>
  <c r="AI661" i="1" s="1"/>
  <c r="BC661" i="1" s="1"/>
  <c r="AF660" i="1"/>
  <c r="AE660" i="1" s="1"/>
  <c r="AI660" i="1" s="1"/>
  <c r="BC660" i="1" s="1"/>
  <c r="AF659" i="1"/>
  <c r="AE659" i="1" s="1"/>
  <c r="AI659" i="1" s="1"/>
  <c r="BC659" i="1" s="1"/>
  <c r="AF658" i="1"/>
  <c r="AE658" i="1" s="1"/>
  <c r="AI658" i="1" s="1"/>
  <c r="BC658" i="1" s="1"/>
  <c r="AF657" i="1"/>
  <c r="AE657" i="1" s="1"/>
  <c r="AI657" i="1" s="1"/>
  <c r="BC657" i="1" s="1"/>
  <c r="AF656" i="1"/>
  <c r="AE656" i="1" s="1"/>
  <c r="AI656" i="1" s="1"/>
  <c r="BC656" i="1" s="1"/>
  <c r="AF655" i="1"/>
  <c r="AE655" i="1" s="1"/>
  <c r="AI655" i="1" s="1"/>
  <c r="BC655" i="1" s="1"/>
  <c r="AF654" i="1"/>
  <c r="AE654" i="1" s="1"/>
  <c r="AI654" i="1" s="1"/>
  <c r="BC654" i="1" s="1"/>
  <c r="AF653" i="1"/>
  <c r="AE653" i="1" s="1"/>
  <c r="AI653" i="1" s="1"/>
  <c r="BC653" i="1" s="1"/>
  <c r="AF652" i="1"/>
  <c r="AE652" i="1" s="1"/>
  <c r="AI652" i="1" s="1"/>
  <c r="BC652" i="1" s="1"/>
  <c r="AF651" i="1"/>
  <c r="AE651" i="1" s="1"/>
  <c r="AI651" i="1" s="1"/>
  <c r="BC651" i="1" s="1"/>
  <c r="AF650" i="1"/>
  <c r="AE650" i="1" s="1"/>
  <c r="AI650" i="1" s="1"/>
  <c r="BC650" i="1" s="1"/>
  <c r="AF649" i="1"/>
  <c r="AE649" i="1" s="1"/>
  <c r="AI649" i="1" s="1"/>
  <c r="BC649" i="1" s="1"/>
  <c r="AF648" i="1"/>
  <c r="AE648" i="1" s="1"/>
  <c r="AI648" i="1" s="1"/>
  <c r="BC648" i="1" s="1"/>
  <c r="AF647" i="1"/>
  <c r="AE647" i="1" s="1"/>
  <c r="AI647" i="1" s="1"/>
  <c r="BC647" i="1" s="1"/>
  <c r="AF646" i="1"/>
  <c r="AE646" i="1" s="1"/>
  <c r="AI646" i="1" s="1"/>
  <c r="BC646" i="1" s="1"/>
  <c r="AF645" i="1"/>
  <c r="AE645" i="1" s="1"/>
  <c r="AI645" i="1" s="1"/>
  <c r="BC645" i="1" s="1"/>
  <c r="AF644" i="1"/>
  <c r="AE644" i="1" s="1"/>
  <c r="AI644" i="1" s="1"/>
  <c r="BC644" i="1" s="1"/>
  <c r="AF643" i="1"/>
  <c r="AE643" i="1" s="1"/>
  <c r="AI643" i="1" s="1"/>
  <c r="BC643" i="1" s="1"/>
  <c r="AF642" i="1"/>
  <c r="AE642" i="1" s="1"/>
  <c r="AI642" i="1" s="1"/>
  <c r="BC642" i="1" s="1"/>
  <c r="AF641" i="1"/>
  <c r="AE641" i="1" s="1"/>
  <c r="AI641" i="1" s="1"/>
  <c r="BC641" i="1" s="1"/>
  <c r="AF640" i="1"/>
  <c r="AE640" i="1" s="1"/>
  <c r="AI640" i="1" s="1"/>
  <c r="BC640" i="1" s="1"/>
  <c r="AF639" i="1"/>
  <c r="AE639" i="1" s="1"/>
  <c r="AI639" i="1" s="1"/>
  <c r="BC639" i="1" s="1"/>
  <c r="AF638" i="1"/>
  <c r="AE638" i="1" s="1"/>
  <c r="AI638" i="1" s="1"/>
  <c r="BC638" i="1" s="1"/>
  <c r="AF637" i="1"/>
  <c r="AE637" i="1" s="1"/>
  <c r="AI637" i="1" s="1"/>
  <c r="BC637" i="1" s="1"/>
  <c r="AF636" i="1"/>
  <c r="AE636" i="1" s="1"/>
  <c r="AI636" i="1" s="1"/>
  <c r="BC636" i="1" s="1"/>
  <c r="AF635" i="1"/>
  <c r="AE635" i="1" s="1"/>
  <c r="AI635" i="1" s="1"/>
  <c r="BC635" i="1" s="1"/>
  <c r="AF634" i="1"/>
  <c r="AE634" i="1" s="1"/>
  <c r="AI634" i="1" s="1"/>
  <c r="BC634" i="1" s="1"/>
  <c r="AF633" i="1"/>
  <c r="AE633" i="1" s="1"/>
  <c r="AI633" i="1" s="1"/>
  <c r="BC633" i="1" s="1"/>
  <c r="AF632" i="1"/>
  <c r="AE632" i="1" s="1"/>
  <c r="AI632" i="1" s="1"/>
  <c r="BC632" i="1" s="1"/>
  <c r="AF631" i="1"/>
  <c r="AE631" i="1" s="1"/>
  <c r="AI631" i="1" s="1"/>
  <c r="BC631" i="1" s="1"/>
  <c r="AF630" i="1"/>
  <c r="AE630" i="1" s="1"/>
  <c r="AI630" i="1" s="1"/>
  <c r="BC630" i="1" s="1"/>
  <c r="AF629" i="1"/>
  <c r="AE629" i="1" s="1"/>
  <c r="AI629" i="1" s="1"/>
  <c r="BC629" i="1" s="1"/>
  <c r="AF628" i="1"/>
  <c r="AE628" i="1" s="1"/>
  <c r="AI628" i="1" s="1"/>
  <c r="BC628" i="1" s="1"/>
  <c r="AF627" i="1"/>
  <c r="AE627" i="1" s="1"/>
  <c r="AI627" i="1" s="1"/>
  <c r="BC627" i="1" s="1"/>
  <c r="AF626" i="1"/>
  <c r="AE626" i="1" s="1"/>
  <c r="AI626" i="1" s="1"/>
  <c r="BC626" i="1" s="1"/>
  <c r="AF625" i="1"/>
  <c r="AE625" i="1" s="1"/>
  <c r="AI625" i="1" s="1"/>
  <c r="BC625" i="1" s="1"/>
  <c r="AF624" i="1"/>
  <c r="AE624" i="1" s="1"/>
  <c r="AI624" i="1" s="1"/>
  <c r="BC624" i="1" s="1"/>
  <c r="AF623" i="1"/>
  <c r="AE623" i="1" s="1"/>
  <c r="AI623" i="1" s="1"/>
  <c r="BC623" i="1" s="1"/>
  <c r="AF622" i="1"/>
  <c r="AE622" i="1" s="1"/>
  <c r="AI622" i="1" s="1"/>
  <c r="BC622" i="1" s="1"/>
  <c r="AF621" i="1"/>
  <c r="AE621" i="1" s="1"/>
  <c r="AI621" i="1" s="1"/>
  <c r="BC621" i="1" s="1"/>
  <c r="AF620" i="1"/>
  <c r="AE620" i="1" s="1"/>
  <c r="AI620" i="1" s="1"/>
  <c r="BC620" i="1" s="1"/>
  <c r="AF619" i="1"/>
  <c r="AE619" i="1" s="1"/>
  <c r="AI619" i="1" s="1"/>
  <c r="BC619" i="1" s="1"/>
  <c r="AF618" i="1"/>
  <c r="AE618" i="1" s="1"/>
  <c r="AI618" i="1" s="1"/>
  <c r="BC618" i="1" s="1"/>
  <c r="AF617" i="1"/>
  <c r="AE617" i="1" s="1"/>
  <c r="AI617" i="1" s="1"/>
  <c r="BC617" i="1" s="1"/>
  <c r="AF616" i="1"/>
  <c r="AE616" i="1" s="1"/>
  <c r="AI616" i="1" s="1"/>
  <c r="BC616" i="1" s="1"/>
  <c r="AF615" i="1"/>
  <c r="AE615" i="1" s="1"/>
  <c r="AI615" i="1" s="1"/>
  <c r="BC615" i="1" s="1"/>
  <c r="AF614" i="1"/>
  <c r="AE614" i="1" s="1"/>
  <c r="AI614" i="1" s="1"/>
  <c r="BC614" i="1" s="1"/>
  <c r="AF613" i="1"/>
  <c r="AE613" i="1" s="1"/>
  <c r="AI613" i="1" s="1"/>
  <c r="BC613" i="1" s="1"/>
  <c r="AF612" i="1"/>
  <c r="AE612" i="1" s="1"/>
  <c r="AI612" i="1" s="1"/>
  <c r="BC612" i="1" s="1"/>
  <c r="AF611" i="1"/>
  <c r="AE611" i="1" s="1"/>
  <c r="AI611" i="1" s="1"/>
  <c r="BC611" i="1" s="1"/>
  <c r="AF610" i="1"/>
  <c r="AE610" i="1" s="1"/>
  <c r="AI610" i="1" s="1"/>
  <c r="BC610" i="1" s="1"/>
  <c r="AF609" i="1"/>
  <c r="AE609" i="1" s="1"/>
  <c r="AI609" i="1" s="1"/>
  <c r="BC609" i="1" s="1"/>
  <c r="AF608" i="1"/>
  <c r="AE608" i="1" s="1"/>
  <c r="AI608" i="1" s="1"/>
  <c r="BC608" i="1" s="1"/>
  <c r="AF607" i="1"/>
  <c r="AE607" i="1" s="1"/>
  <c r="AI607" i="1" s="1"/>
  <c r="BC607" i="1" s="1"/>
  <c r="AF606" i="1"/>
  <c r="AE606" i="1" s="1"/>
  <c r="AI606" i="1" s="1"/>
  <c r="BC606" i="1" s="1"/>
  <c r="AF605" i="1"/>
  <c r="AE605" i="1" s="1"/>
  <c r="AI605" i="1" s="1"/>
  <c r="BC605" i="1" s="1"/>
  <c r="AF604" i="1"/>
  <c r="AE604" i="1" s="1"/>
  <c r="AI604" i="1" s="1"/>
  <c r="BC604" i="1" s="1"/>
  <c r="AF603" i="1"/>
  <c r="AE603" i="1" s="1"/>
  <c r="AI603" i="1" s="1"/>
  <c r="BC603" i="1" s="1"/>
  <c r="AF602" i="1"/>
  <c r="AE602" i="1" s="1"/>
  <c r="AI602" i="1" s="1"/>
  <c r="BC602" i="1" s="1"/>
  <c r="AF601" i="1"/>
  <c r="AE601" i="1" s="1"/>
  <c r="AI601" i="1" s="1"/>
  <c r="BC601" i="1" s="1"/>
  <c r="AF600" i="1"/>
  <c r="AE600" i="1" s="1"/>
  <c r="AI600" i="1" s="1"/>
  <c r="BC600" i="1" s="1"/>
  <c r="AF599" i="1"/>
  <c r="AE599" i="1" s="1"/>
  <c r="AI599" i="1" s="1"/>
  <c r="BC599" i="1" s="1"/>
  <c r="AF598" i="1"/>
  <c r="AE598" i="1" s="1"/>
  <c r="AI598" i="1" s="1"/>
  <c r="BC598" i="1" s="1"/>
  <c r="AF597" i="1"/>
  <c r="AE597" i="1" s="1"/>
  <c r="AI597" i="1" s="1"/>
  <c r="BC597" i="1" s="1"/>
  <c r="AF596" i="1"/>
  <c r="AE596" i="1" s="1"/>
  <c r="AI596" i="1" s="1"/>
  <c r="BC596" i="1" s="1"/>
  <c r="AF595" i="1"/>
  <c r="AE595" i="1" s="1"/>
  <c r="AI595" i="1" s="1"/>
  <c r="BC595" i="1" s="1"/>
  <c r="AF594" i="1"/>
  <c r="AE594" i="1" s="1"/>
  <c r="AI594" i="1" s="1"/>
  <c r="BC594" i="1" s="1"/>
  <c r="AF593" i="1"/>
  <c r="AE593" i="1" s="1"/>
  <c r="AI593" i="1" s="1"/>
  <c r="BC593" i="1" s="1"/>
  <c r="AF592" i="1"/>
  <c r="AE592" i="1" s="1"/>
  <c r="AI592" i="1" s="1"/>
  <c r="BC592" i="1" s="1"/>
  <c r="AF591" i="1"/>
  <c r="AE591" i="1" s="1"/>
  <c r="AI591" i="1" s="1"/>
  <c r="BC591" i="1" s="1"/>
  <c r="AF590" i="1"/>
  <c r="AE590" i="1" s="1"/>
  <c r="AI590" i="1" s="1"/>
  <c r="BC590" i="1" s="1"/>
  <c r="AF589" i="1"/>
  <c r="AE589" i="1" s="1"/>
  <c r="AI589" i="1" s="1"/>
  <c r="BC589" i="1" s="1"/>
  <c r="AF588" i="1"/>
  <c r="AE588" i="1" s="1"/>
  <c r="AI588" i="1" s="1"/>
  <c r="BC588" i="1" s="1"/>
  <c r="AF587" i="1"/>
  <c r="AE587" i="1" s="1"/>
  <c r="AI587" i="1" s="1"/>
  <c r="BC587" i="1" s="1"/>
  <c r="AF586" i="1"/>
  <c r="AE586" i="1" s="1"/>
  <c r="AI586" i="1" s="1"/>
  <c r="BC586" i="1" s="1"/>
  <c r="AF585" i="1"/>
  <c r="AE585" i="1" s="1"/>
  <c r="AI585" i="1" s="1"/>
  <c r="BC585" i="1" s="1"/>
  <c r="AF584" i="1"/>
  <c r="AE584" i="1" s="1"/>
  <c r="AI584" i="1" s="1"/>
  <c r="BC584" i="1" s="1"/>
  <c r="AF583" i="1"/>
  <c r="AE583" i="1" s="1"/>
  <c r="AI583" i="1" s="1"/>
  <c r="BC583" i="1" s="1"/>
  <c r="AF582" i="1"/>
  <c r="AE582" i="1" s="1"/>
  <c r="AI582" i="1" s="1"/>
  <c r="BC582" i="1" s="1"/>
  <c r="AF581" i="1"/>
  <c r="AE581" i="1" s="1"/>
  <c r="AI581" i="1" s="1"/>
  <c r="BC581" i="1" s="1"/>
  <c r="AF580" i="1"/>
  <c r="AE580" i="1" s="1"/>
  <c r="AI580" i="1" s="1"/>
  <c r="BC580" i="1" s="1"/>
  <c r="AF579" i="1"/>
  <c r="AE579" i="1" s="1"/>
  <c r="AI579" i="1" s="1"/>
  <c r="BC579" i="1" s="1"/>
  <c r="AF578" i="1"/>
  <c r="AE578" i="1" s="1"/>
  <c r="AI578" i="1" s="1"/>
  <c r="BC578" i="1" s="1"/>
  <c r="AF577" i="1"/>
  <c r="AE577" i="1" s="1"/>
  <c r="AI577" i="1" s="1"/>
  <c r="BC577" i="1" s="1"/>
  <c r="AF576" i="1"/>
  <c r="AE576" i="1" s="1"/>
  <c r="AI576" i="1" s="1"/>
  <c r="BC576" i="1" s="1"/>
  <c r="AF575" i="1"/>
  <c r="AE575" i="1" s="1"/>
  <c r="AI575" i="1" s="1"/>
  <c r="BC575" i="1" s="1"/>
  <c r="AF574" i="1"/>
  <c r="AE574" i="1" s="1"/>
  <c r="AI574" i="1" s="1"/>
  <c r="BC574" i="1" s="1"/>
  <c r="AF573" i="1"/>
  <c r="AE573" i="1" s="1"/>
  <c r="AI573" i="1" s="1"/>
  <c r="BC573" i="1" s="1"/>
  <c r="AF572" i="1"/>
  <c r="AE572" i="1" s="1"/>
  <c r="AI572" i="1" s="1"/>
  <c r="BC572" i="1" s="1"/>
  <c r="AF571" i="1"/>
  <c r="AE571" i="1" s="1"/>
  <c r="AI571" i="1" s="1"/>
  <c r="BC571" i="1" s="1"/>
  <c r="AF570" i="1"/>
  <c r="AE570" i="1" s="1"/>
  <c r="AI570" i="1" s="1"/>
  <c r="BC570" i="1" s="1"/>
  <c r="AF569" i="1"/>
  <c r="AE569" i="1" s="1"/>
  <c r="AI569" i="1" s="1"/>
  <c r="BC569" i="1" s="1"/>
  <c r="AF568" i="1"/>
  <c r="AE568" i="1" s="1"/>
  <c r="AI568" i="1" s="1"/>
  <c r="BC568" i="1" s="1"/>
  <c r="AF567" i="1"/>
  <c r="AE567" i="1" s="1"/>
  <c r="AI567" i="1" s="1"/>
  <c r="BC567" i="1" s="1"/>
  <c r="AF566" i="1"/>
  <c r="AE566" i="1" s="1"/>
  <c r="AI566" i="1" s="1"/>
  <c r="BC566" i="1" s="1"/>
  <c r="AF565" i="1"/>
  <c r="AE565" i="1" s="1"/>
  <c r="AI565" i="1" s="1"/>
  <c r="BC565" i="1" s="1"/>
  <c r="AF564" i="1"/>
  <c r="AE564" i="1" s="1"/>
  <c r="AI564" i="1" s="1"/>
  <c r="BC564" i="1" s="1"/>
  <c r="AF563" i="1"/>
  <c r="AE563" i="1" s="1"/>
  <c r="AI563" i="1" s="1"/>
  <c r="BC563" i="1" s="1"/>
  <c r="AF562" i="1"/>
  <c r="AE562" i="1" s="1"/>
  <c r="AI562" i="1" s="1"/>
  <c r="BC562" i="1" s="1"/>
  <c r="AF561" i="1"/>
  <c r="AE561" i="1" s="1"/>
  <c r="AI561" i="1" s="1"/>
  <c r="BC561" i="1" s="1"/>
  <c r="AF560" i="1"/>
  <c r="AE560" i="1" s="1"/>
  <c r="AI560" i="1" s="1"/>
  <c r="BC560" i="1" s="1"/>
  <c r="AF559" i="1"/>
  <c r="AE559" i="1" s="1"/>
  <c r="AI559" i="1" s="1"/>
  <c r="BC559" i="1" s="1"/>
  <c r="AF558" i="1"/>
  <c r="AE558" i="1" s="1"/>
  <c r="AI558" i="1" s="1"/>
  <c r="BC558" i="1" s="1"/>
  <c r="AF557" i="1"/>
  <c r="AE557" i="1" s="1"/>
  <c r="AI557" i="1" s="1"/>
  <c r="BC557" i="1" s="1"/>
  <c r="AF556" i="1"/>
  <c r="AE556" i="1" s="1"/>
  <c r="AI556" i="1" s="1"/>
  <c r="BC556" i="1" s="1"/>
  <c r="AF555" i="1"/>
  <c r="AE555" i="1" s="1"/>
  <c r="AI555" i="1" s="1"/>
  <c r="BC555" i="1" s="1"/>
  <c r="AF554" i="1"/>
  <c r="AE554" i="1" s="1"/>
  <c r="AI554" i="1" s="1"/>
  <c r="BC554" i="1" s="1"/>
  <c r="AF553" i="1"/>
  <c r="AE553" i="1" s="1"/>
  <c r="AI553" i="1" s="1"/>
  <c r="BC553" i="1" s="1"/>
  <c r="AF552" i="1"/>
  <c r="AE552" i="1" s="1"/>
  <c r="AI552" i="1" s="1"/>
  <c r="BC552" i="1" s="1"/>
  <c r="AF551" i="1"/>
  <c r="AE551" i="1" s="1"/>
  <c r="AI551" i="1" s="1"/>
  <c r="BC551" i="1" s="1"/>
  <c r="AF550" i="1"/>
  <c r="AE550" i="1" s="1"/>
  <c r="AI550" i="1" s="1"/>
  <c r="BC550" i="1" s="1"/>
  <c r="AF549" i="1"/>
  <c r="AE549" i="1" s="1"/>
  <c r="AI549" i="1" s="1"/>
  <c r="BC549" i="1" s="1"/>
  <c r="AF548" i="1"/>
  <c r="AE548" i="1" s="1"/>
  <c r="AI548" i="1" s="1"/>
  <c r="BC548" i="1" s="1"/>
  <c r="AF547" i="1"/>
  <c r="AE547" i="1" s="1"/>
  <c r="AI547" i="1" s="1"/>
  <c r="BC547" i="1" s="1"/>
  <c r="AF546" i="1"/>
  <c r="AE546" i="1" s="1"/>
  <c r="AI546" i="1" s="1"/>
  <c r="BC546" i="1" s="1"/>
  <c r="AF545" i="1"/>
  <c r="AE545" i="1" s="1"/>
  <c r="AI545" i="1" s="1"/>
  <c r="BC545" i="1" s="1"/>
  <c r="AF544" i="1"/>
  <c r="AE544" i="1" s="1"/>
  <c r="AI544" i="1" s="1"/>
  <c r="BC544" i="1" s="1"/>
  <c r="AF543" i="1"/>
  <c r="AE543" i="1" s="1"/>
  <c r="AI543" i="1" s="1"/>
  <c r="BC543" i="1" s="1"/>
  <c r="AF542" i="1"/>
  <c r="AE542" i="1" s="1"/>
  <c r="AI542" i="1" s="1"/>
  <c r="BC542" i="1" s="1"/>
  <c r="AF541" i="1"/>
  <c r="AE541" i="1" s="1"/>
  <c r="AI541" i="1" s="1"/>
  <c r="BC541" i="1" s="1"/>
  <c r="AF540" i="1"/>
  <c r="AE540" i="1" s="1"/>
  <c r="AI540" i="1" s="1"/>
  <c r="BC540" i="1" s="1"/>
  <c r="AF539" i="1"/>
  <c r="AE539" i="1" s="1"/>
  <c r="AI539" i="1" s="1"/>
  <c r="BC539" i="1" s="1"/>
  <c r="AF538" i="1"/>
  <c r="AE538" i="1" s="1"/>
  <c r="AI538" i="1" s="1"/>
  <c r="BC538" i="1" s="1"/>
  <c r="AF537" i="1"/>
  <c r="AE537" i="1" s="1"/>
  <c r="AI537" i="1" s="1"/>
  <c r="BC537" i="1" s="1"/>
  <c r="AF536" i="1"/>
  <c r="AE536" i="1" s="1"/>
  <c r="AI536" i="1" s="1"/>
  <c r="BC536" i="1" s="1"/>
  <c r="AF535" i="1"/>
  <c r="AE535" i="1" s="1"/>
  <c r="AI535" i="1" s="1"/>
  <c r="BC535" i="1" s="1"/>
  <c r="AF534" i="1"/>
  <c r="AE534" i="1" s="1"/>
  <c r="AI534" i="1" s="1"/>
  <c r="BC534" i="1" s="1"/>
  <c r="AF533" i="1"/>
  <c r="AE533" i="1" s="1"/>
  <c r="AI533" i="1" s="1"/>
  <c r="BC533" i="1" s="1"/>
  <c r="AF532" i="1"/>
  <c r="AE532" i="1" s="1"/>
  <c r="AI532" i="1" s="1"/>
  <c r="BC532" i="1" s="1"/>
  <c r="AF531" i="1"/>
  <c r="AE531" i="1" s="1"/>
  <c r="AI531" i="1" s="1"/>
  <c r="BC531" i="1" s="1"/>
  <c r="AF530" i="1"/>
  <c r="AE530" i="1" s="1"/>
  <c r="AI530" i="1" s="1"/>
  <c r="BC530" i="1" s="1"/>
  <c r="AF529" i="1"/>
  <c r="AE529" i="1" s="1"/>
  <c r="AI529" i="1" s="1"/>
  <c r="BC529" i="1" s="1"/>
  <c r="AF528" i="1"/>
  <c r="AE528" i="1" s="1"/>
  <c r="AI528" i="1" s="1"/>
  <c r="BC528" i="1" s="1"/>
  <c r="AF527" i="1"/>
  <c r="AE527" i="1" s="1"/>
  <c r="AI527" i="1" s="1"/>
  <c r="BC527" i="1" s="1"/>
  <c r="AF526" i="1"/>
  <c r="AE526" i="1" s="1"/>
  <c r="AI526" i="1" s="1"/>
  <c r="BC526" i="1" s="1"/>
  <c r="AF525" i="1"/>
  <c r="AE525" i="1" s="1"/>
  <c r="AI525" i="1" s="1"/>
  <c r="BC525" i="1" s="1"/>
  <c r="AF524" i="1"/>
  <c r="AE524" i="1" s="1"/>
  <c r="AI524" i="1" s="1"/>
  <c r="BC524" i="1" s="1"/>
  <c r="AF523" i="1"/>
  <c r="AE523" i="1" s="1"/>
  <c r="AI523" i="1" s="1"/>
  <c r="BC523" i="1" s="1"/>
  <c r="AF522" i="1"/>
  <c r="AE522" i="1" s="1"/>
  <c r="AI522" i="1" s="1"/>
  <c r="BC522" i="1" s="1"/>
  <c r="AF521" i="1"/>
  <c r="AE521" i="1" s="1"/>
  <c r="AI521" i="1" s="1"/>
  <c r="BC521" i="1" s="1"/>
  <c r="AF520" i="1"/>
  <c r="AE520" i="1" s="1"/>
  <c r="AI520" i="1" s="1"/>
  <c r="BC520" i="1" s="1"/>
  <c r="AF519" i="1"/>
  <c r="AE519" i="1" s="1"/>
  <c r="AI519" i="1" s="1"/>
  <c r="BC519" i="1" s="1"/>
  <c r="AF518" i="1"/>
  <c r="AE518" i="1" s="1"/>
  <c r="AI518" i="1" s="1"/>
  <c r="BC518" i="1" s="1"/>
  <c r="AF517" i="1"/>
  <c r="AE517" i="1" s="1"/>
  <c r="AI517" i="1" s="1"/>
  <c r="BC517" i="1" s="1"/>
  <c r="AF516" i="1"/>
  <c r="AE516" i="1" s="1"/>
  <c r="AI516" i="1" s="1"/>
  <c r="BC516" i="1" s="1"/>
  <c r="AF515" i="1"/>
  <c r="AE515" i="1" s="1"/>
  <c r="AI515" i="1" s="1"/>
  <c r="BC515" i="1" s="1"/>
  <c r="AF514" i="1"/>
  <c r="AE514" i="1" s="1"/>
  <c r="AI514" i="1" s="1"/>
  <c r="BC514" i="1" s="1"/>
  <c r="AF513" i="1"/>
  <c r="AE513" i="1" s="1"/>
  <c r="AI513" i="1" s="1"/>
  <c r="BC513" i="1" s="1"/>
  <c r="AF512" i="1"/>
  <c r="AE512" i="1" s="1"/>
  <c r="AI512" i="1" s="1"/>
  <c r="BC512" i="1" s="1"/>
  <c r="AF511" i="1"/>
  <c r="AE511" i="1" s="1"/>
  <c r="AI511" i="1" s="1"/>
  <c r="BC511" i="1" s="1"/>
  <c r="AF510" i="1"/>
  <c r="AE510" i="1" s="1"/>
  <c r="AI510" i="1" s="1"/>
  <c r="BC510" i="1" s="1"/>
  <c r="AF509" i="1"/>
  <c r="AE509" i="1" s="1"/>
  <c r="AI509" i="1" s="1"/>
  <c r="BC509" i="1" s="1"/>
  <c r="AF508" i="1"/>
  <c r="AE508" i="1" s="1"/>
  <c r="AI508" i="1" s="1"/>
  <c r="BC508" i="1" s="1"/>
  <c r="AF507" i="1"/>
  <c r="AE507" i="1" s="1"/>
  <c r="AI507" i="1" s="1"/>
  <c r="BC507" i="1" s="1"/>
  <c r="AF506" i="1"/>
  <c r="AE506" i="1" s="1"/>
  <c r="AI506" i="1" s="1"/>
  <c r="BC506" i="1" s="1"/>
  <c r="AF505" i="1"/>
  <c r="AE505" i="1" s="1"/>
  <c r="AI505" i="1" s="1"/>
  <c r="BC505" i="1" s="1"/>
  <c r="AF504" i="1"/>
  <c r="AE504" i="1" s="1"/>
  <c r="AI504" i="1" s="1"/>
  <c r="BC504" i="1" s="1"/>
  <c r="AF503" i="1"/>
  <c r="AE503" i="1" s="1"/>
  <c r="AI503" i="1" s="1"/>
  <c r="BC503" i="1" s="1"/>
  <c r="AF502" i="1"/>
  <c r="AE502" i="1" s="1"/>
  <c r="AI502" i="1" s="1"/>
  <c r="BC502" i="1" s="1"/>
  <c r="AF501" i="1"/>
  <c r="AE501" i="1" s="1"/>
  <c r="AI501" i="1" s="1"/>
  <c r="BC501" i="1" s="1"/>
  <c r="AF500" i="1"/>
  <c r="AE500" i="1" s="1"/>
  <c r="AI500" i="1" s="1"/>
  <c r="BC500" i="1" s="1"/>
  <c r="AF499" i="1"/>
  <c r="AE499" i="1" s="1"/>
  <c r="AI499" i="1" s="1"/>
  <c r="BC499" i="1" s="1"/>
  <c r="AF498" i="1"/>
  <c r="AE498" i="1" s="1"/>
  <c r="AI498" i="1" s="1"/>
  <c r="BC498" i="1" s="1"/>
  <c r="AF497" i="1"/>
  <c r="AE497" i="1" s="1"/>
  <c r="AI497" i="1" s="1"/>
  <c r="BC497" i="1" s="1"/>
  <c r="AF496" i="1"/>
  <c r="AE496" i="1" s="1"/>
  <c r="AI496" i="1" s="1"/>
  <c r="BC496" i="1" s="1"/>
  <c r="AF495" i="1"/>
  <c r="AE495" i="1" s="1"/>
  <c r="AI495" i="1" s="1"/>
  <c r="BC495" i="1" s="1"/>
  <c r="AF494" i="1"/>
  <c r="AE494" i="1" s="1"/>
  <c r="AI494" i="1" s="1"/>
  <c r="BC494" i="1" s="1"/>
  <c r="AF493" i="1"/>
  <c r="AE493" i="1" s="1"/>
  <c r="AI493" i="1" s="1"/>
  <c r="BC493" i="1" s="1"/>
  <c r="AF492" i="1"/>
  <c r="AE492" i="1" s="1"/>
  <c r="AI492" i="1" s="1"/>
  <c r="BC492" i="1" s="1"/>
  <c r="AF491" i="1"/>
  <c r="AE491" i="1" s="1"/>
  <c r="AI491" i="1" s="1"/>
  <c r="BC491" i="1" s="1"/>
  <c r="AF490" i="1"/>
  <c r="AE490" i="1" s="1"/>
  <c r="AI490" i="1" s="1"/>
  <c r="BC490" i="1" s="1"/>
  <c r="AF489" i="1"/>
  <c r="AE489" i="1" s="1"/>
  <c r="AI489" i="1" s="1"/>
  <c r="BC489" i="1" s="1"/>
  <c r="AF488" i="1"/>
  <c r="AE488" i="1" s="1"/>
  <c r="AI488" i="1" s="1"/>
  <c r="BC488" i="1" s="1"/>
  <c r="AF487" i="1"/>
  <c r="AE487" i="1" s="1"/>
  <c r="AI487" i="1" s="1"/>
  <c r="BC487" i="1" s="1"/>
  <c r="AF486" i="1"/>
  <c r="AE486" i="1" s="1"/>
  <c r="AI486" i="1" s="1"/>
  <c r="BC486" i="1" s="1"/>
  <c r="AF485" i="1"/>
  <c r="AE485" i="1" s="1"/>
  <c r="AI485" i="1" s="1"/>
  <c r="BC485" i="1" s="1"/>
  <c r="AF484" i="1"/>
  <c r="AE484" i="1" s="1"/>
  <c r="AI484" i="1" s="1"/>
  <c r="BC484" i="1" s="1"/>
  <c r="AF483" i="1"/>
  <c r="AE483" i="1" s="1"/>
  <c r="AI483" i="1" s="1"/>
  <c r="BC483" i="1" s="1"/>
  <c r="AF482" i="1"/>
  <c r="AE482" i="1" s="1"/>
  <c r="AI482" i="1" s="1"/>
  <c r="BC482" i="1" s="1"/>
  <c r="AF481" i="1"/>
  <c r="AE481" i="1" s="1"/>
  <c r="AI481" i="1" s="1"/>
  <c r="BC481" i="1" s="1"/>
  <c r="AF480" i="1"/>
  <c r="AE480" i="1" s="1"/>
  <c r="AI480" i="1" s="1"/>
  <c r="BC480" i="1" s="1"/>
  <c r="AF479" i="1"/>
  <c r="AE479" i="1" s="1"/>
  <c r="AI479" i="1" s="1"/>
  <c r="BC479" i="1" s="1"/>
  <c r="AF478" i="1"/>
  <c r="AE478" i="1" s="1"/>
  <c r="AI478" i="1" s="1"/>
  <c r="BC478" i="1" s="1"/>
  <c r="AF477" i="1"/>
  <c r="AE477" i="1" s="1"/>
  <c r="AI477" i="1" s="1"/>
  <c r="BC477" i="1" s="1"/>
  <c r="AF476" i="1"/>
  <c r="AE476" i="1" s="1"/>
  <c r="AI476" i="1" s="1"/>
  <c r="BC476" i="1" s="1"/>
  <c r="AF475" i="1"/>
  <c r="AE475" i="1" s="1"/>
  <c r="AI475" i="1" s="1"/>
  <c r="BC475" i="1" s="1"/>
  <c r="AF474" i="1"/>
  <c r="AE474" i="1" s="1"/>
  <c r="AI474" i="1" s="1"/>
  <c r="BC474" i="1" s="1"/>
  <c r="AF473" i="1"/>
  <c r="AE473" i="1" s="1"/>
  <c r="AI473" i="1" s="1"/>
  <c r="BC473" i="1" s="1"/>
  <c r="AF472" i="1"/>
  <c r="AE472" i="1" s="1"/>
  <c r="AI472" i="1" s="1"/>
  <c r="BC472" i="1" s="1"/>
  <c r="AF471" i="1"/>
  <c r="AE471" i="1" s="1"/>
  <c r="AI471" i="1" s="1"/>
  <c r="BC471" i="1" s="1"/>
  <c r="AF470" i="1"/>
  <c r="AE470" i="1" s="1"/>
  <c r="AI470" i="1" s="1"/>
  <c r="BC470" i="1" s="1"/>
  <c r="AF469" i="1"/>
  <c r="AE469" i="1" s="1"/>
  <c r="AI469" i="1" s="1"/>
  <c r="BC469" i="1" s="1"/>
  <c r="AF468" i="1"/>
  <c r="AE468" i="1" s="1"/>
  <c r="AI468" i="1" s="1"/>
  <c r="BC468" i="1" s="1"/>
  <c r="AF467" i="1"/>
  <c r="AE467" i="1" s="1"/>
  <c r="AI467" i="1" s="1"/>
  <c r="BC467" i="1" s="1"/>
  <c r="AF466" i="1"/>
  <c r="AE466" i="1" s="1"/>
  <c r="AI466" i="1" s="1"/>
  <c r="BC466" i="1" s="1"/>
  <c r="AF465" i="1"/>
  <c r="AE465" i="1" s="1"/>
  <c r="AI465" i="1" s="1"/>
  <c r="BC465" i="1" s="1"/>
  <c r="AF464" i="1"/>
  <c r="AE464" i="1" s="1"/>
  <c r="AI464" i="1" s="1"/>
  <c r="BC464" i="1" s="1"/>
  <c r="AF463" i="1"/>
  <c r="AE463" i="1" s="1"/>
  <c r="AI463" i="1" s="1"/>
  <c r="BC463" i="1" s="1"/>
  <c r="AF462" i="1"/>
  <c r="AE462" i="1" s="1"/>
  <c r="AI462" i="1" s="1"/>
  <c r="BC462" i="1" s="1"/>
  <c r="AF461" i="1"/>
  <c r="AE461" i="1" s="1"/>
  <c r="AI461" i="1" s="1"/>
  <c r="BC461" i="1" s="1"/>
  <c r="AF460" i="1"/>
  <c r="AE460" i="1" s="1"/>
  <c r="AI460" i="1" s="1"/>
  <c r="BC460" i="1" s="1"/>
  <c r="AF459" i="1"/>
  <c r="AE459" i="1" s="1"/>
  <c r="AI459" i="1" s="1"/>
  <c r="BC459" i="1" s="1"/>
  <c r="AF458" i="1"/>
  <c r="AE458" i="1" s="1"/>
  <c r="AI458" i="1" s="1"/>
  <c r="BC458" i="1" s="1"/>
  <c r="AF457" i="1"/>
  <c r="AE457" i="1" s="1"/>
  <c r="AI457" i="1" s="1"/>
  <c r="BC457" i="1" s="1"/>
  <c r="AF456" i="1"/>
  <c r="AE456" i="1" s="1"/>
  <c r="AI456" i="1" s="1"/>
  <c r="BC456" i="1" s="1"/>
  <c r="AF455" i="1"/>
  <c r="AE455" i="1" s="1"/>
  <c r="AI455" i="1" s="1"/>
  <c r="BC455" i="1" s="1"/>
  <c r="AF454" i="1"/>
  <c r="AE454" i="1" s="1"/>
  <c r="AI454" i="1" s="1"/>
  <c r="BC454" i="1" s="1"/>
  <c r="AF453" i="1"/>
  <c r="AE453" i="1" s="1"/>
  <c r="AI453" i="1" s="1"/>
  <c r="BC453" i="1" s="1"/>
  <c r="AF452" i="1"/>
  <c r="AE452" i="1" s="1"/>
  <c r="AI452" i="1" s="1"/>
  <c r="BC452" i="1" s="1"/>
  <c r="AF451" i="1"/>
  <c r="AE451" i="1" s="1"/>
  <c r="AI451" i="1" s="1"/>
  <c r="BC451" i="1" s="1"/>
  <c r="AF450" i="1"/>
  <c r="AE450" i="1" s="1"/>
  <c r="AI450" i="1" s="1"/>
  <c r="BC450" i="1" s="1"/>
  <c r="AF449" i="1"/>
  <c r="AE449" i="1" s="1"/>
  <c r="AI449" i="1" s="1"/>
  <c r="BC449" i="1" s="1"/>
  <c r="AF448" i="1"/>
  <c r="AE448" i="1" s="1"/>
  <c r="AI448" i="1" s="1"/>
  <c r="BC448" i="1" s="1"/>
  <c r="AF447" i="1"/>
  <c r="AE447" i="1" s="1"/>
  <c r="AI447" i="1" s="1"/>
  <c r="BC447" i="1" s="1"/>
  <c r="AF446" i="1"/>
  <c r="AE446" i="1" s="1"/>
  <c r="AI446" i="1" s="1"/>
  <c r="BC446" i="1" s="1"/>
  <c r="AF445" i="1"/>
  <c r="AE445" i="1" s="1"/>
  <c r="AI445" i="1" s="1"/>
  <c r="BC445" i="1" s="1"/>
  <c r="AF444" i="1"/>
  <c r="AE444" i="1" s="1"/>
  <c r="AI444" i="1" s="1"/>
  <c r="BC444" i="1" s="1"/>
  <c r="AF443" i="1"/>
  <c r="AE443" i="1" s="1"/>
  <c r="AI443" i="1" s="1"/>
  <c r="BC443" i="1" s="1"/>
  <c r="AF442" i="1"/>
  <c r="AE442" i="1" s="1"/>
  <c r="AI442" i="1" s="1"/>
  <c r="BC442" i="1" s="1"/>
  <c r="AF441" i="1"/>
  <c r="AE441" i="1" s="1"/>
  <c r="AI441" i="1" s="1"/>
  <c r="BC441" i="1" s="1"/>
  <c r="AF440" i="1"/>
  <c r="AE440" i="1" s="1"/>
  <c r="AI440" i="1" s="1"/>
  <c r="BC440" i="1" s="1"/>
  <c r="AF439" i="1"/>
  <c r="AE439" i="1" s="1"/>
  <c r="AI439" i="1" s="1"/>
  <c r="BC439" i="1" s="1"/>
  <c r="AF438" i="1"/>
  <c r="AE438" i="1" s="1"/>
  <c r="AI438" i="1" s="1"/>
  <c r="BC438" i="1" s="1"/>
  <c r="AF437" i="1"/>
  <c r="AE437" i="1" s="1"/>
  <c r="AI437" i="1" s="1"/>
  <c r="BC437" i="1" s="1"/>
  <c r="AF436" i="1"/>
  <c r="AE436" i="1" s="1"/>
  <c r="AI436" i="1" s="1"/>
  <c r="BC436" i="1" s="1"/>
  <c r="AF435" i="1"/>
  <c r="AE435" i="1" s="1"/>
  <c r="AI435" i="1" s="1"/>
  <c r="BC435" i="1" s="1"/>
  <c r="AF434" i="1"/>
  <c r="AE434" i="1" s="1"/>
  <c r="AI434" i="1" s="1"/>
  <c r="BC434" i="1" s="1"/>
  <c r="AF433" i="1"/>
  <c r="AE433" i="1" s="1"/>
  <c r="AI433" i="1" s="1"/>
  <c r="BC433" i="1" s="1"/>
  <c r="AF432" i="1"/>
  <c r="AE432" i="1" s="1"/>
  <c r="AI432" i="1" s="1"/>
  <c r="BC432" i="1" s="1"/>
  <c r="AF431" i="1"/>
  <c r="AE431" i="1" s="1"/>
  <c r="AI431" i="1" s="1"/>
  <c r="BC431" i="1" s="1"/>
  <c r="AF430" i="1"/>
  <c r="AE430" i="1" s="1"/>
  <c r="AI430" i="1" s="1"/>
  <c r="BC430" i="1" s="1"/>
  <c r="AF429" i="1"/>
  <c r="AE429" i="1" s="1"/>
  <c r="AI429" i="1" s="1"/>
  <c r="BC429" i="1" s="1"/>
  <c r="AF428" i="1"/>
  <c r="AE428" i="1" s="1"/>
  <c r="AI428" i="1" s="1"/>
  <c r="BC428" i="1" s="1"/>
  <c r="AF427" i="1"/>
  <c r="AE427" i="1" s="1"/>
  <c r="AI427" i="1" s="1"/>
  <c r="BC427" i="1" s="1"/>
  <c r="AF426" i="1"/>
  <c r="AE426" i="1" s="1"/>
  <c r="AI426" i="1" s="1"/>
  <c r="BC426" i="1" s="1"/>
  <c r="AF425" i="1"/>
  <c r="AE425" i="1" s="1"/>
  <c r="AI425" i="1" s="1"/>
  <c r="BC425" i="1" s="1"/>
  <c r="AF424" i="1"/>
  <c r="AE424" i="1" s="1"/>
  <c r="AI424" i="1" s="1"/>
  <c r="BC424" i="1" s="1"/>
  <c r="AF423" i="1"/>
  <c r="AE423" i="1" s="1"/>
  <c r="AI423" i="1" s="1"/>
  <c r="BC423" i="1" s="1"/>
  <c r="AF422" i="1"/>
  <c r="AE422" i="1" s="1"/>
  <c r="AI422" i="1" s="1"/>
  <c r="BC422" i="1" s="1"/>
  <c r="AF421" i="1"/>
  <c r="AE421" i="1" s="1"/>
  <c r="AI421" i="1" s="1"/>
  <c r="BC421" i="1" s="1"/>
  <c r="AF420" i="1"/>
  <c r="AE420" i="1" s="1"/>
  <c r="AI420" i="1" s="1"/>
  <c r="BC420" i="1" s="1"/>
  <c r="AF419" i="1"/>
  <c r="AE419" i="1" s="1"/>
  <c r="AI419" i="1" s="1"/>
  <c r="BC419" i="1" s="1"/>
  <c r="AF418" i="1"/>
  <c r="AE418" i="1" s="1"/>
  <c r="AI418" i="1" s="1"/>
  <c r="BC418" i="1" s="1"/>
  <c r="AF417" i="1"/>
  <c r="AE417" i="1" s="1"/>
  <c r="AI417" i="1" s="1"/>
  <c r="BC417" i="1" s="1"/>
  <c r="AF416" i="1"/>
  <c r="AE416" i="1" s="1"/>
  <c r="AI416" i="1" s="1"/>
  <c r="BC416" i="1" s="1"/>
  <c r="AF415" i="1"/>
  <c r="AE415" i="1" s="1"/>
  <c r="AI415" i="1" s="1"/>
  <c r="BC415" i="1" s="1"/>
  <c r="AF414" i="1"/>
  <c r="AE414" i="1" s="1"/>
  <c r="AI414" i="1" s="1"/>
  <c r="BC414" i="1" s="1"/>
  <c r="AF413" i="1"/>
  <c r="AE413" i="1" s="1"/>
  <c r="AI413" i="1" s="1"/>
  <c r="BC413" i="1" s="1"/>
  <c r="AF412" i="1"/>
  <c r="AE412" i="1" s="1"/>
  <c r="AI412" i="1" s="1"/>
  <c r="BC412" i="1" s="1"/>
  <c r="AF411" i="1"/>
  <c r="AE411" i="1" s="1"/>
  <c r="AI411" i="1" s="1"/>
  <c r="BC411" i="1" s="1"/>
  <c r="AF410" i="1"/>
  <c r="AE410" i="1" s="1"/>
  <c r="AI410" i="1" s="1"/>
  <c r="BC410" i="1" s="1"/>
  <c r="AF409" i="1"/>
  <c r="AE409" i="1" s="1"/>
  <c r="AI409" i="1" s="1"/>
  <c r="BC409" i="1" s="1"/>
  <c r="AF408" i="1"/>
  <c r="AE408" i="1" s="1"/>
  <c r="AI408" i="1" s="1"/>
  <c r="BC408" i="1" s="1"/>
  <c r="AF407" i="1"/>
  <c r="AE407" i="1" s="1"/>
  <c r="AI407" i="1" s="1"/>
  <c r="BC407" i="1" s="1"/>
  <c r="AF406" i="1"/>
  <c r="AE406" i="1" s="1"/>
  <c r="AI406" i="1" s="1"/>
  <c r="BC406" i="1" s="1"/>
  <c r="AF405" i="1"/>
  <c r="AE405" i="1" s="1"/>
  <c r="AI405" i="1" s="1"/>
  <c r="BC405" i="1" s="1"/>
  <c r="AF404" i="1"/>
  <c r="AE404" i="1" s="1"/>
  <c r="AI404" i="1" s="1"/>
  <c r="BC404" i="1" s="1"/>
  <c r="AF403" i="1"/>
  <c r="AE403" i="1" s="1"/>
  <c r="AI403" i="1" s="1"/>
  <c r="BC403" i="1" s="1"/>
  <c r="AF402" i="1"/>
  <c r="AE402" i="1" s="1"/>
  <c r="AI402" i="1" s="1"/>
  <c r="BC402" i="1" s="1"/>
  <c r="AF401" i="1"/>
  <c r="AE401" i="1" s="1"/>
  <c r="AI401" i="1" s="1"/>
  <c r="BC401" i="1" s="1"/>
  <c r="AF400" i="1"/>
  <c r="AE400" i="1" s="1"/>
  <c r="AI400" i="1" s="1"/>
  <c r="BC400" i="1" s="1"/>
  <c r="AF399" i="1"/>
  <c r="AE399" i="1" s="1"/>
  <c r="AI399" i="1" s="1"/>
  <c r="BC399" i="1" s="1"/>
  <c r="AF398" i="1"/>
  <c r="AE398" i="1" s="1"/>
  <c r="AI398" i="1" s="1"/>
  <c r="BC398" i="1" s="1"/>
  <c r="AF397" i="1"/>
  <c r="AE397" i="1" s="1"/>
  <c r="AI397" i="1" s="1"/>
  <c r="BC397" i="1" s="1"/>
  <c r="AF396" i="1"/>
  <c r="AE396" i="1" s="1"/>
  <c r="AI396" i="1" s="1"/>
  <c r="BC396" i="1" s="1"/>
  <c r="AF395" i="1"/>
  <c r="AE395" i="1" s="1"/>
  <c r="AI395" i="1" s="1"/>
  <c r="BC395" i="1" s="1"/>
  <c r="AF394" i="1"/>
  <c r="AE394" i="1" s="1"/>
  <c r="AI394" i="1" s="1"/>
  <c r="BC394" i="1" s="1"/>
  <c r="AF393" i="1"/>
  <c r="AE393" i="1" s="1"/>
  <c r="AI393" i="1" s="1"/>
  <c r="BC393" i="1" s="1"/>
  <c r="AF392" i="1"/>
  <c r="AE392" i="1" s="1"/>
  <c r="AI392" i="1" s="1"/>
  <c r="BC392" i="1" s="1"/>
  <c r="AF391" i="1"/>
  <c r="AE391" i="1" s="1"/>
  <c r="AI391" i="1" s="1"/>
  <c r="BC391" i="1" s="1"/>
  <c r="AF390" i="1"/>
  <c r="AE390" i="1" s="1"/>
  <c r="AI390" i="1" s="1"/>
  <c r="BC390" i="1" s="1"/>
  <c r="AF389" i="1"/>
  <c r="AE389" i="1" s="1"/>
  <c r="AI389" i="1" s="1"/>
  <c r="BC389" i="1" s="1"/>
  <c r="AF388" i="1"/>
  <c r="AE388" i="1" s="1"/>
  <c r="AI388" i="1" s="1"/>
  <c r="BC388" i="1" s="1"/>
  <c r="AF387" i="1"/>
  <c r="AE387" i="1" s="1"/>
  <c r="AI387" i="1" s="1"/>
  <c r="BC387" i="1" s="1"/>
  <c r="AF386" i="1"/>
  <c r="AE386" i="1" s="1"/>
  <c r="AI386" i="1" s="1"/>
  <c r="BC386" i="1" s="1"/>
  <c r="AF385" i="1"/>
  <c r="AE385" i="1" s="1"/>
  <c r="AI385" i="1" s="1"/>
  <c r="BC385" i="1" s="1"/>
  <c r="AF384" i="1"/>
  <c r="AE384" i="1" s="1"/>
  <c r="AI384" i="1" s="1"/>
  <c r="BC384" i="1" s="1"/>
  <c r="AF383" i="1"/>
  <c r="AE383" i="1" s="1"/>
  <c r="AI383" i="1" s="1"/>
  <c r="BC383" i="1" s="1"/>
  <c r="AF382" i="1"/>
  <c r="AE382" i="1" s="1"/>
  <c r="AI382" i="1" s="1"/>
  <c r="BC382" i="1" s="1"/>
  <c r="AF381" i="1"/>
  <c r="AE381" i="1" s="1"/>
  <c r="AI381" i="1" s="1"/>
  <c r="BC381" i="1" s="1"/>
  <c r="AF380" i="1"/>
  <c r="AE380" i="1" s="1"/>
  <c r="AI380" i="1" s="1"/>
  <c r="BC380" i="1" s="1"/>
  <c r="AF379" i="1"/>
  <c r="AE379" i="1" s="1"/>
  <c r="AI379" i="1" s="1"/>
  <c r="BC379" i="1" s="1"/>
  <c r="AF378" i="1"/>
  <c r="AE378" i="1" s="1"/>
  <c r="AI378" i="1" s="1"/>
  <c r="BC378" i="1" s="1"/>
  <c r="AF377" i="1"/>
  <c r="AE377" i="1" s="1"/>
  <c r="AI377" i="1" s="1"/>
  <c r="BC377" i="1" s="1"/>
  <c r="AF376" i="1"/>
  <c r="AE376" i="1" s="1"/>
  <c r="AI376" i="1" s="1"/>
  <c r="BC376" i="1" s="1"/>
  <c r="AF375" i="1"/>
  <c r="AE375" i="1" s="1"/>
  <c r="AI375" i="1" s="1"/>
  <c r="BC375" i="1" s="1"/>
  <c r="AF374" i="1"/>
  <c r="AE374" i="1" s="1"/>
  <c r="AI374" i="1" s="1"/>
  <c r="BC374" i="1" s="1"/>
  <c r="AF373" i="1"/>
  <c r="AE373" i="1" s="1"/>
  <c r="AI373" i="1" s="1"/>
  <c r="BC373" i="1" s="1"/>
  <c r="AF372" i="1"/>
  <c r="AE372" i="1" s="1"/>
  <c r="AI372" i="1" s="1"/>
  <c r="BC372" i="1" s="1"/>
  <c r="AF371" i="1"/>
  <c r="AE371" i="1" s="1"/>
  <c r="AI371" i="1" s="1"/>
  <c r="BC371" i="1" s="1"/>
  <c r="AF370" i="1"/>
  <c r="AE370" i="1" s="1"/>
  <c r="AI370" i="1" s="1"/>
  <c r="BC370" i="1" s="1"/>
  <c r="AF369" i="1"/>
  <c r="AE369" i="1" s="1"/>
  <c r="AI369" i="1" s="1"/>
  <c r="BC369" i="1" s="1"/>
  <c r="AF368" i="1"/>
  <c r="AE368" i="1" s="1"/>
  <c r="AI368" i="1" s="1"/>
  <c r="BC368" i="1" s="1"/>
  <c r="AF367" i="1"/>
  <c r="AE367" i="1" s="1"/>
  <c r="AI367" i="1" s="1"/>
  <c r="BC367" i="1" s="1"/>
  <c r="AF366" i="1"/>
  <c r="AE366" i="1" s="1"/>
  <c r="AI366" i="1" s="1"/>
  <c r="BC366" i="1" s="1"/>
  <c r="AF365" i="1"/>
  <c r="AE365" i="1" s="1"/>
  <c r="AI365" i="1" s="1"/>
  <c r="BC365" i="1" s="1"/>
  <c r="AF364" i="1"/>
  <c r="AE364" i="1" s="1"/>
  <c r="AI364" i="1" s="1"/>
  <c r="BC364" i="1" s="1"/>
  <c r="AF363" i="1"/>
  <c r="AE363" i="1" s="1"/>
  <c r="AI363" i="1" s="1"/>
  <c r="BC363" i="1" s="1"/>
  <c r="AF362" i="1"/>
  <c r="AE362" i="1" s="1"/>
  <c r="AI362" i="1" s="1"/>
  <c r="BC362" i="1" s="1"/>
  <c r="AF361" i="1"/>
  <c r="AE361" i="1" s="1"/>
  <c r="AI361" i="1" s="1"/>
  <c r="BC361" i="1" s="1"/>
  <c r="AF360" i="1"/>
  <c r="AE360" i="1" s="1"/>
  <c r="AI360" i="1" s="1"/>
  <c r="BC360" i="1" s="1"/>
  <c r="AF359" i="1"/>
  <c r="AE359" i="1" s="1"/>
  <c r="AI359" i="1" s="1"/>
  <c r="BC359" i="1" s="1"/>
  <c r="AF358" i="1"/>
  <c r="AE358" i="1" s="1"/>
  <c r="AI358" i="1" s="1"/>
  <c r="BC358" i="1" s="1"/>
  <c r="AF357" i="1"/>
  <c r="AE357" i="1" s="1"/>
  <c r="AI357" i="1" s="1"/>
  <c r="BC357" i="1" s="1"/>
  <c r="AF356" i="1"/>
  <c r="AE356" i="1" s="1"/>
  <c r="AI356" i="1" s="1"/>
  <c r="BC356" i="1" s="1"/>
  <c r="AF355" i="1"/>
  <c r="AE355" i="1" s="1"/>
  <c r="AI355" i="1" s="1"/>
  <c r="BC355" i="1" s="1"/>
  <c r="AF354" i="1"/>
  <c r="AE354" i="1" s="1"/>
  <c r="AI354" i="1" s="1"/>
  <c r="BC354" i="1" s="1"/>
  <c r="AF353" i="1"/>
  <c r="AE353" i="1" s="1"/>
  <c r="AI353" i="1" s="1"/>
  <c r="BC353" i="1" s="1"/>
  <c r="AF352" i="1"/>
  <c r="AE352" i="1" s="1"/>
  <c r="AI352" i="1" s="1"/>
  <c r="BC352" i="1" s="1"/>
  <c r="AF351" i="1"/>
  <c r="AE351" i="1" s="1"/>
  <c r="AI351" i="1" s="1"/>
  <c r="BC351" i="1" s="1"/>
  <c r="AF350" i="1"/>
  <c r="AE350" i="1" s="1"/>
  <c r="AI350" i="1" s="1"/>
  <c r="BC350" i="1" s="1"/>
  <c r="AF349" i="1"/>
  <c r="AE349" i="1" s="1"/>
  <c r="AI349" i="1" s="1"/>
  <c r="BC349" i="1" s="1"/>
  <c r="AF348" i="1"/>
  <c r="AE348" i="1" s="1"/>
  <c r="AI348" i="1" s="1"/>
  <c r="BC348" i="1" s="1"/>
  <c r="AF347" i="1"/>
  <c r="AE347" i="1" s="1"/>
  <c r="AI347" i="1" s="1"/>
  <c r="BC347" i="1" s="1"/>
  <c r="AF346" i="1"/>
  <c r="AE346" i="1" s="1"/>
  <c r="AI346" i="1" s="1"/>
  <c r="BC346" i="1" s="1"/>
  <c r="AF345" i="1"/>
  <c r="AE345" i="1" s="1"/>
  <c r="AI345" i="1" s="1"/>
  <c r="BC345" i="1" s="1"/>
  <c r="AF344" i="1"/>
  <c r="AE344" i="1" s="1"/>
  <c r="AI344" i="1" s="1"/>
  <c r="BC344" i="1" s="1"/>
  <c r="AF343" i="1"/>
  <c r="AE343" i="1" s="1"/>
  <c r="AI343" i="1" s="1"/>
  <c r="BC343" i="1" s="1"/>
  <c r="AF342" i="1"/>
  <c r="AE342" i="1" s="1"/>
  <c r="AI342" i="1" s="1"/>
  <c r="BC342" i="1" s="1"/>
  <c r="AF341" i="1"/>
  <c r="AE341" i="1" s="1"/>
  <c r="AI341" i="1" s="1"/>
  <c r="BC341" i="1" s="1"/>
  <c r="AF340" i="1"/>
  <c r="AE340" i="1" s="1"/>
  <c r="AI340" i="1" s="1"/>
  <c r="BC340" i="1" s="1"/>
  <c r="AF339" i="1"/>
  <c r="AE339" i="1" s="1"/>
  <c r="AI339" i="1" s="1"/>
  <c r="BC339" i="1" s="1"/>
  <c r="AF338" i="1"/>
  <c r="AE338" i="1" s="1"/>
  <c r="AI338" i="1" s="1"/>
  <c r="BC338" i="1" s="1"/>
  <c r="AF337" i="1"/>
  <c r="AE337" i="1" s="1"/>
  <c r="AI337" i="1" s="1"/>
  <c r="BC337" i="1" s="1"/>
  <c r="AF336" i="1"/>
  <c r="AE336" i="1" s="1"/>
  <c r="AI336" i="1" s="1"/>
  <c r="BC336" i="1" s="1"/>
  <c r="AF335" i="1"/>
  <c r="AE335" i="1" s="1"/>
  <c r="AI335" i="1" s="1"/>
  <c r="BC335" i="1" s="1"/>
  <c r="AF334" i="1"/>
  <c r="AE334" i="1" s="1"/>
  <c r="AI334" i="1" s="1"/>
  <c r="BC334" i="1" s="1"/>
  <c r="AF333" i="1"/>
  <c r="AE333" i="1" s="1"/>
  <c r="AI333" i="1" s="1"/>
  <c r="BC333" i="1" s="1"/>
  <c r="AF332" i="1"/>
  <c r="AE332" i="1" s="1"/>
  <c r="AI332" i="1" s="1"/>
  <c r="BC332" i="1" s="1"/>
  <c r="AF331" i="1"/>
  <c r="AE331" i="1" s="1"/>
  <c r="AI331" i="1" s="1"/>
  <c r="BC331" i="1" s="1"/>
  <c r="AF330" i="1"/>
  <c r="AE330" i="1" s="1"/>
  <c r="AI330" i="1" s="1"/>
  <c r="BC330" i="1" s="1"/>
  <c r="AF329" i="1"/>
  <c r="AE329" i="1" s="1"/>
  <c r="AI329" i="1" s="1"/>
  <c r="BC329" i="1" s="1"/>
  <c r="AF328" i="1"/>
  <c r="AE328" i="1" s="1"/>
  <c r="AI328" i="1" s="1"/>
  <c r="BC328" i="1" s="1"/>
  <c r="AF327" i="1"/>
  <c r="AE327" i="1" s="1"/>
  <c r="AI327" i="1" s="1"/>
  <c r="BC327" i="1" s="1"/>
  <c r="AF326" i="1"/>
  <c r="AE326" i="1" s="1"/>
  <c r="AI326" i="1" s="1"/>
  <c r="BC326" i="1" s="1"/>
  <c r="AF325" i="1"/>
  <c r="AE325" i="1" s="1"/>
  <c r="AI325" i="1" s="1"/>
  <c r="BC325" i="1" s="1"/>
  <c r="AF324" i="1"/>
  <c r="AE324" i="1" s="1"/>
  <c r="AI324" i="1" s="1"/>
  <c r="BC324" i="1" s="1"/>
  <c r="AF323" i="1"/>
  <c r="AE323" i="1" s="1"/>
  <c r="AI323" i="1" s="1"/>
  <c r="BC323" i="1" s="1"/>
  <c r="AF322" i="1"/>
  <c r="AE322" i="1" s="1"/>
  <c r="AI322" i="1" s="1"/>
  <c r="BC322" i="1" s="1"/>
  <c r="AF321" i="1"/>
  <c r="AE321" i="1" s="1"/>
  <c r="AI321" i="1" s="1"/>
  <c r="BC321" i="1" s="1"/>
  <c r="AF320" i="1"/>
  <c r="AE320" i="1" s="1"/>
  <c r="AI320" i="1" s="1"/>
  <c r="BC320" i="1" s="1"/>
  <c r="AF319" i="1"/>
  <c r="AE319" i="1" s="1"/>
  <c r="AI319" i="1" s="1"/>
  <c r="BC319" i="1" s="1"/>
  <c r="AF318" i="1"/>
  <c r="AE318" i="1" s="1"/>
  <c r="AI318" i="1" s="1"/>
  <c r="BC318" i="1" s="1"/>
  <c r="AF317" i="1"/>
  <c r="AE317" i="1" s="1"/>
  <c r="AI317" i="1" s="1"/>
  <c r="BC317" i="1" s="1"/>
  <c r="AF316" i="1"/>
  <c r="AE316" i="1" s="1"/>
  <c r="AI316" i="1" s="1"/>
  <c r="BC316" i="1" s="1"/>
  <c r="AF315" i="1"/>
  <c r="AE315" i="1" s="1"/>
  <c r="AI315" i="1" s="1"/>
  <c r="BC315" i="1" s="1"/>
  <c r="AF314" i="1"/>
  <c r="AE314" i="1" s="1"/>
  <c r="AI314" i="1" s="1"/>
  <c r="BC314" i="1" s="1"/>
  <c r="AF313" i="1"/>
  <c r="AE313" i="1" s="1"/>
  <c r="AI313" i="1" s="1"/>
  <c r="BC313" i="1" s="1"/>
  <c r="AF312" i="1"/>
  <c r="AE312" i="1" s="1"/>
  <c r="AI312" i="1" s="1"/>
  <c r="BC312" i="1" s="1"/>
  <c r="AF311" i="1"/>
  <c r="AE311" i="1" s="1"/>
  <c r="AI311" i="1" s="1"/>
  <c r="BC311" i="1" s="1"/>
  <c r="AF310" i="1"/>
  <c r="AE310" i="1" s="1"/>
  <c r="AI310" i="1" s="1"/>
  <c r="BC310" i="1" s="1"/>
  <c r="AF309" i="1"/>
  <c r="AE309" i="1" s="1"/>
  <c r="AI309" i="1" s="1"/>
  <c r="BC309" i="1" s="1"/>
  <c r="AF308" i="1"/>
  <c r="AE308" i="1" s="1"/>
  <c r="AI308" i="1" s="1"/>
  <c r="BC308" i="1" s="1"/>
  <c r="AF307" i="1"/>
  <c r="AE307" i="1" s="1"/>
  <c r="AI307" i="1" s="1"/>
  <c r="BC307" i="1" s="1"/>
  <c r="AF306" i="1"/>
  <c r="AE306" i="1" s="1"/>
  <c r="AI306" i="1" s="1"/>
  <c r="BC306" i="1" s="1"/>
  <c r="AF305" i="1"/>
  <c r="AE305" i="1" s="1"/>
  <c r="AI305" i="1" s="1"/>
  <c r="BC305" i="1" s="1"/>
  <c r="AF304" i="1"/>
  <c r="AE304" i="1" s="1"/>
  <c r="AI304" i="1" s="1"/>
  <c r="BC304" i="1" s="1"/>
  <c r="AF303" i="1"/>
  <c r="AE303" i="1" s="1"/>
  <c r="AI303" i="1" s="1"/>
  <c r="BC303" i="1" s="1"/>
  <c r="AF302" i="1"/>
  <c r="AE302" i="1" s="1"/>
  <c r="AI302" i="1" s="1"/>
  <c r="BC302" i="1" s="1"/>
  <c r="AF301" i="1"/>
  <c r="AE301" i="1" s="1"/>
  <c r="AI301" i="1" s="1"/>
  <c r="BC301" i="1" s="1"/>
  <c r="AF300" i="1"/>
  <c r="AE300" i="1" s="1"/>
  <c r="AI300" i="1" s="1"/>
  <c r="BC300" i="1" s="1"/>
  <c r="AF299" i="1"/>
  <c r="AE299" i="1" s="1"/>
  <c r="AI299" i="1" s="1"/>
  <c r="BC299" i="1" s="1"/>
  <c r="AF298" i="1"/>
  <c r="AE298" i="1" s="1"/>
  <c r="AI298" i="1" s="1"/>
  <c r="BC298" i="1" s="1"/>
  <c r="AF297" i="1"/>
  <c r="AE297" i="1" s="1"/>
  <c r="AI297" i="1" s="1"/>
  <c r="BC297" i="1" s="1"/>
  <c r="AF296" i="1"/>
  <c r="AE296" i="1" s="1"/>
  <c r="AI296" i="1" s="1"/>
  <c r="BC296" i="1" s="1"/>
  <c r="AF295" i="1"/>
  <c r="AE295" i="1" s="1"/>
  <c r="AI295" i="1" s="1"/>
  <c r="BC295" i="1" s="1"/>
  <c r="AF294" i="1"/>
  <c r="AE294" i="1" s="1"/>
  <c r="AI294" i="1" s="1"/>
  <c r="BC294" i="1" s="1"/>
  <c r="AF293" i="1"/>
  <c r="AE293" i="1" s="1"/>
  <c r="AI293" i="1" s="1"/>
  <c r="BC293" i="1" s="1"/>
  <c r="AF292" i="1"/>
  <c r="AE292" i="1" s="1"/>
  <c r="AI292" i="1" s="1"/>
  <c r="BC292" i="1" s="1"/>
  <c r="AF291" i="1"/>
  <c r="AE291" i="1" s="1"/>
  <c r="AI291" i="1" s="1"/>
  <c r="BC291" i="1" s="1"/>
  <c r="AF290" i="1"/>
  <c r="AE290" i="1" s="1"/>
  <c r="AI290" i="1" s="1"/>
  <c r="BC290" i="1" s="1"/>
  <c r="AF289" i="1"/>
  <c r="AE289" i="1" s="1"/>
  <c r="AI289" i="1" s="1"/>
  <c r="BC289" i="1" s="1"/>
  <c r="AF288" i="1"/>
  <c r="AE288" i="1" s="1"/>
  <c r="AI288" i="1" s="1"/>
  <c r="BC288" i="1" s="1"/>
  <c r="AF287" i="1"/>
  <c r="AE287" i="1" s="1"/>
  <c r="AI287" i="1" s="1"/>
  <c r="BC287" i="1" s="1"/>
  <c r="AF286" i="1"/>
  <c r="AE286" i="1" s="1"/>
  <c r="AI286" i="1" s="1"/>
  <c r="BC286" i="1" s="1"/>
  <c r="AF285" i="1"/>
  <c r="AE285" i="1" s="1"/>
  <c r="AI285" i="1" s="1"/>
  <c r="BC285" i="1" s="1"/>
  <c r="AF284" i="1"/>
  <c r="AE284" i="1" s="1"/>
  <c r="AI284" i="1" s="1"/>
  <c r="BC284" i="1" s="1"/>
  <c r="AF283" i="1"/>
  <c r="AE283" i="1" s="1"/>
  <c r="AI283" i="1" s="1"/>
  <c r="BC283" i="1" s="1"/>
  <c r="AF282" i="1"/>
  <c r="AE282" i="1" s="1"/>
  <c r="AI282" i="1" s="1"/>
  <c r="BC282" i="1" s="1"/>
  <c r="AF281" i="1"/>
  <c r="AE281" i="1" s="1"/>
  <c r="AI281" i="1" s="1"/>
  <c r="BC281" i="1" s="1"/>
  <c r="AF280" i="1"/>
  <c r="AE280" i="1" s="1"/>
  <c r="AI280" i="1" s="1"/>
  <c r="BC280" i="1" s="1"/>
  <c r="AF279" i="1"/>
  <c r="AE279" i="1" s="1"/>
  <c r="AI279" i="1" s="1"/>
  <c r="BC279" i="1" s="1"/>
  <c r="AF278" i="1"/>
  <c r="AE278" i="1" s="1"/>
  <c r="AI278" i="1" s="1"/>
  <c r="BC278" i="1" s="1"/>
  <c r="AF277" i="1"/>
  <c r="AE277" i="1" s="1"/>
  <c r="AI277" i="1" s="1"/>
  <c r="BC277" i="1" s="1"/>
  <c r="AF276" i="1"/>
  <c r="AE276" i="1" s="1"/>
  <c r="AI276" i="1" s="1"/>
  <c r="BC276" i="1" s="1"/>
  <c r="AF275" i="1"/>
  <c r="AE275" i="1" s="1"/>
  <c r="AI275" i="1" s="1"/>
  <c r="BC275" i="1" s="1"/>
  <c r="AF274" i="1"/>
  <c r="AE274" i="1" s="1"/>
  <c r="AI274" i="1" s="1"/>
  <c r="BC274" i="1" s="1"/>
  <c r="AF273" i="1"/>
  <c r="AE273" i="1" s="1"/>
  <c r="AI273" i="1" s="1"/>
  <c r="BC273" i="1" s="1"/>
  <c r="AF272" i="1"/>
  <c r="AE272" i="1" s="1"/>
  <c r="AI272" i="1" s="1"/>
  <c r="BC272" i="1" s="1"/>
  <c r="AF271" i="1"/>
  <c r="AE271" i="1" s="1"/>
  <c r="AI271" i="1" s="1"/>
  <c r="BC271" i="1" s="1"/>
  <c r="AF270" i="1"/>
  <c r="AE270" i="1" s="1"/>
  <c r="AI270" i="1" s="1"/>
  <c r="BC270" i="1" s="1"/>
  <c r="AF269" i="1"/>
  <c r="AE269" i="1" s="1"/>
  <c r="AI269" i="1" s="1"/>
  <c r="BC269" i="1" s="1"/>
  <c r="AF268" i="1"/>
  <c r="AE268" i="1" s="1"/>
  <c r="AI268" i="1" s="1"/>
  <c r="BC268" i="1" s="1"/>
  <c r="AF267" i="1"/>
  <c r="AE267" i="1" s="1"/>
  <c r="AI267" i="1" s="1"/>
  <c r="BC267" i="1" s="1"/>
  <c r="AF266" i="1"/>
  <c r="AE266" i="1" s="1"/>
  <c r="AI266" i="1" s="1"/>
  <c r="BC266" i="1" s="1"/>
  <c r="AF265" i="1"/>
  <c r="AE265" i="1" s="1"/>
  <c r="AI265" i="1" s="1"/>
  <c r="BC265" i="1" s="1"/>
  <c r="AF264" i="1"/>
  <c r="AE264" i="1" s="1"/>
  <c r="AI264" i="1" s="1"/>
  <c r="BC264" i="1" s="1"/>
  <c r="AF263" i="1"/>
  <c r="AE263" i="1" s="1"/>
  <c r="AI263" i="1" s="1"/>
  <c r="BC263" i="1" s="1"/>
  <c r="AF262" i="1"/>
  <c r="AE262" i="1" s="1"/>
  <c r="AI262" i="1" s="1"/>
  <c r="BC262" i="1" s="1"/>
  <c r="AF261" i="1"/>
  <c r="AE261" i="1" s="1"/>
  <c r="AI261" i="1" s="1"/>
  <c r="BC261" i="1" s="1"/>
  <c r="AF260" i="1"/>
  <c r="AE260" i="1" s="1"/>
  <c r="AI260" i="1" s="1"/>
  <c r="BC260" i="1" s="1"/>
  <c r="AF259" i="1"/>
  <c r="AE259" i="1" s="1"/>
  <c r="AI259" i="1" s="1"/>
  <c r="BC259" i="1" s="1"/>
  <c r="AF258" i="1"/>
  <c r="AE258" i="1" s="1"/>
  <c r="AI258" i="1" s="1"/>
  <c r="BC258" i="1" s="1"/>
  <c r="AF257" i="1"/>
  <c r="AE257" i="1" s="1"/>
  <c r="AI257" i="1" s="1"/>
  <c r="BC257" i="1" s="1"/>
  <c r="AF256" i="1"/>
  <c r="AE256" i="1" s="1"/>
  <c r="AI256" i="1" s="1"/>
  <c r="BC256" i="1" s="1"/>
  <c r="AF255" i="1"/>
  <c r="AE255" i="1" s="1"/>
  <c r="AI255" i="1" s="1"/>
  <c r="BC255" i="1" s="1"/>
  <c r="AF254" i="1"/>
  <c r="AE254" i="1" s="1"/>
  <c r="AI254" i="1" s="1"/>
  <c r="BC254" i="1" s="1"/>
  <c r="AF253" i="1"/>
  <c r="AE253" i="1" s="1"/>
  <c r="AI253" i="1" s="1"/>
  <c r="BC253" i="1" s="1"/>
  <c r="AF252" i="1"/>
  <c r="AE252" i="1" s="1"/>
  <c r="AI252" i="1" s="1"/>
  <c r="BC252" i="1" s="1"/>
  <c r="AF251" i="1"/>
  <c r="AE251" i="1" s="1"/>
  <c r="AI251" i="1" s="1"/>
  <c r="BC251" i="1" s="1"/>
  <c r="AF250" i="1"/>
  <c r="AE250" i="1" s="1"/>
  <c r="AI250" i="1" s="1"/>
  <c r="BC250" i="1" s="1"/>
  <c r="AF249" i="1"/>
  <c r="AE249" i="1" s="1"/>
  <c r="AI249" i="1" s="1"/>
  <c r="BC249" i="1" s="1"/>
  <c r="AF248" i="1"/>
  <c r="AE248" i="1" s="1"/>
  <c r="AI248" i="1" s="1"/>
  <c r="BC248" i="1" s="1"/>
  <c r="AF247" i="1"/>
  <c r="AE247" i="1" s="1"/>
  <c r="AI247" i="1" s="1"/>
  <c r="BC247" i="1" s="1"/>
  <c r="AF246" i="1"/>
  <c r="AE246" i="1" s="1"/>
  <c r="AI246" i="1" s="1"/>
  <c r="BC246" i="1" s="1"/>
  <c r="AF245" i="1"/>
  <c r="AE245" i="1" s="1"/>
  <c r="AI245" i="1" s="1"/>
  <c r="BC245" i="1" s="1"/>
  <c r="AF244" i="1"/>
  <c r="AE244" i="1" s="1"/>
  <c r="AI244" i="1" s="1"/>
  <c r="BC244" i="1" s="1"/>
  <c r="AF243" i="1"/>
  <c r="AE243" i="1" s="1"/>
  <c r="AI243" i="1" s="1"/>
  <c r="BC243" i="1" s="1"/>
  <c r="AF242" i="1"/>
  <c r="AE242" i="1" s="1"/>
  <c r="AI242" i="1" s="1"/>
  <c r="BC242" i="1" s="1"/>
  <c r="AF241" i="1"/>
  <c r="AE241" i="1" s="1"/>
  <c r="AI241" i="1" s="1"/>
  <c r="BC241" i="1" s="1"/>
  <c r="AF240" i="1"/>
  <c r="AE240" i="1" s="1"/>
  <c r="AI240" i="1" s="1"/>
  <c r="BC240" i="1" s="1"/>
  <c r="AF239" i="1"/>
  <c r="AE239" i="1" s="1"/>
  <c r="AI239" i="1" s="1"/>
  <c r="BC239" i="1" s="1"/>
  <c r="AF238" i="1"/>
  <c r="AE238" i="1" s="1"/>
  <c r="AI238" i="1" s="1"/>
  <c r="BC238" i="1" s="1"/>
  <c r="AF237" i="1"/>
  <c r="AE237" i="1" s="1"/>
  <c r="AI237" i="1" s="1"/>
  <c r="BC237" i="1" s="1"/>
  <c r="AF236" i="1"/>
  <c r="AE236" i="1" s="1"/>
  <c r="AI236" i="1" s="1"/>
  <c r="BC236" i="1" s="1"/>
  <c r="AF235" i="1"/>
  <c r="AE235" i="1" s="1"/>
  <c r="AI235" i="1" s="1"/>
  <c r="BC235" i="1" s="1"/>
  <c r="AF234" i="1"/>
  <c r="AE234" i="1" s="1"/>
  <c r="AI234" i="1" s="1"/>
  <c r="BC234" i="1" s="1"/>
  <c r="AF233" i="1"/>
  <c r="AE233" i="1" s="1"/>
  <c r="AI233" i="1" s="1"/>
  <c r="BC233" i="1" s="1"/>
  <c r="AF232" i="1"/>
  <c r="AE232" i="1" s="1"/>
  <c r="AI232" i="1" s="1"/>
  <c r="BC232" i="1" s="1"/>
  <c r="AF231" i="1"/>
  <c r="AE231" i="1" s="1"/>
  <c r="AI231" i="1" s="1"/>
  <c r="BC231" i="1" s="1"/>
  <c r="AF230" i="1"/>
  <c r="AE230" i="1" s="1"/>
  <c r="AI230" i="1" s="1"/>
  <c r="BC230" i="1" s="1"/>
  <c r="AF229" i="1"/>
  <c r="AE229" i="1" s="1"/>
  <c r="AI229" i="1" s="1"/>
  <c r="BC229" i="1" s="1"/>
  <c r="AF228" i="1"/>
  <c r="AE228" i="1" s="1"/>
  <c r="AI228" i="1" s="1"/>
  <c r="BC228" i="1" s="1"/>
  <c r="AF227" i="1"/>
  <c r="AE227" i="1" s="1"/>
  <c r="AI227" i="1" s="1"/>
  <c r="BC227" i="1" s="1"/>
  <c r="AF226" i="1"/>
  <c r="AE226" i="1" s="1"/>
  <c r="AI226" i="1" s="1"/>
  <c r="BC226" i="1" s="1"/>
  <c r="AF225" i="1"/>
  <c r="AE225" i="1" s="1"/>
  <c r="AI225" i="1" s="1"/>
  <c r="BC225" i="1" s="1"/>
  <c r="AF224" i="1"/>
  <c r="AE224" i="1" s="1"/>
  <c r="AI224" i="1" s="1"/>
  <c r="BC224" i="1" s="1"/>
  <c r="AF223" i="1"/>
  <c r="AE223" i="1" s="1"/>
  <c r="AI223" i="1" s="1"/>
  <c r="BC223" i="1" s="1"/>
  <c r="AF222" i="1"/>
  <c r="AE222" i="1" s="1"/>
  <c r="AI222" i="1" s="1"/>
  <c r="BC222" i="1" s="1"/>
  <c r="AF221" i="1"/>
  <c r="AE221" i="1" s="1"/>
  <c r="AI221" i="1" s="1"/>
  <c r="BC221" i="1" s="1"/>
  <c r="AF220" i="1"/>
  <c r="AE220" i="1" s="1"/>
  <c r="AI220" i="1" s="1"/>
  <c r="BC220" i="1" s="1"/>
  <c r="AF219" i="1"/>
  <c r="AE219" i="1" s="1"/>
  <c r="AI219" i="1" s="1"/>
  <c r="BC219" i="1" s="1"/>
  <c r="AF218" i="1"/>
  <c r="AE218" i="1" s="1"/>
  <c r="AI218" i="1" s="1"/>
  <c r="BC218" i="1" s="1"/>
  <c r="AF217" i="1"/>
  <c r="AE217" i="1" s="1"/>
  <c r="AI217" i="1" s="1"/>
  <c r="BC217" i="1" s="1"/>
  <c r="AF216" i="1"/>
  <c r="AE216" i="1" s="1"/>
  <c r="AI216" i="1" s="1"/>
  <c r="BC216" i="1" s="1"/>
  <c r="AF215" i="1"/>
  <c r="AE215" i="1" s="1"/>
  <c r="AI215" i="1" s="1"/>
  <c r="BC215" i="1" s="1"/>
  <c r="AF214" i="1"/>
  <c r="AE214" i="1" s="1"/>
  <c r="AI214" i="1" s="1"/>
  <c r="BC214" i="1" s="1"/>
  <c r="AF213" i="1"/>
  <c r="AE213" i="1" s="1"/>
  <c r="AI213" i="1" s="1"/>
  <c r="BC213" i="1" s="1"/>
  <c r="AF212" i="1"/>
  <c r="AE212" i="1" s="1"/>
  <c r="AI212" i="1" s="1"/>
  <c r="BC212" i="1" s="1"/>
  <c r="AF211" i="1"/>
  <c r="AE211" i="1" s="1"/>
  <c r="AI211" i="1" s="1"/>
  <c r="BC211" i="1" s="1"/>
  <c r="AF210" i="1"/>
  <c r="AE210" i="1" s="1"/>
  <c r="AI210" i="1" s="1"/>
  <c r="BC210" i="1" s="1"/>
  <c r="AF209" i="1"/>
  <c r="AE209" i="1" s="1"/>
  <c r="AI209" i="1" s="1"/>
  <c r="BC209" i="1" s="1"/>
  <c r="AF208" i="1"/>
  <c r="AE208" i="1" s="1"/>
  <c r="AI208" i="1" s="1"/>
  <c r="BC208" i="1" s="1"/>
  <c r="AF207" i="1"/>
  <c r="AE207" i="1" s="1"/>
  <c r="AI207" i="1" s="1"/>
  <c r="BC207" i="1" s="1"/>
  <c r="AF206" i="1"/>
  <c r="AE206" i="1" s="1"/>
  <c r="AI206" i="1" s="1"/>
  <c r="BC206" i="1" s="1"/>
  <c r="AF205" i="1"/>
  <c r="AE205" i="1" s="1"/>
  <c r="AI205" i="1" s="1"/>
  <c r="BC205" i="1" s="1"/>
  <c r="AF204" i="1"/>
  <c r="AE204" i="1" s="1"/>
  <c r="AI204" i="1" s="1"/>
  <c r="BC204" i="1" s="1"/>
  <c r="AF203" i="1"/>
  <c r="AE203" i="1" s="1"/>
  <c r="AI203" i="1" s="1"/>
  <c r="BC203" i="1" s="1"/>
  <c r="AF202" i="1"/>
  <c r="AE202" i="1" s="1"/>
  <c r="AI202" i="1" s="1"/>
  <c r="BC202" i="1" s="1"/>
  <c r="AF201" i="1"/>
  <c r="AE201" i="1" s="1"/>
  <c r="AI201" i="1" s="1"/>
  <c r="BC201" i="1" s="1"/>
  <c r="AF200" i="1"/>
  <c r="AE200" i="1" s="1"/>
  <c r="AI200" i="1" s="1"/>
  <c r="BC200" i="1" s="1"/>
  <c r="AF199" i="1"/>
  <c r="AE199" i="1" s="1"/>
  <c r="AI199" i="1" s="1"/>
  <c r="BC199" i="1" s="1"/>
  <c r="AF198" i="1"/>
  <c r="AE198" i="1" s="1"/>
  <c r="AI198" i="1" s="1"/>
  <c r="BC198" i="1" s="1"/>
  <c r="AF197" i="1"/>
  <c r="AE197" i="1" s="1"/>
  <c r="AI197" i="1" s="1"/>
  <c r="BC197" i="1" s="1"/>
  <c r="AF196" i="1"/>
  <c r="AE196" i="1" s="1"/>
  <c r="AI196" i="1" s="1"/>
  <c r="BC196" i="1" s="1"/>
  <c r="AF195" i="1"/>
  <c r="AE195" i="1" s="1"/>
  <c r="AI195" i="1" s="1"/>
  <c r="BC195" i="1" s="1"/>
  <c r="AF194" i="1"/>
  <c r="AE194" i="1" s="1"/>
  <c r="AI194" i="1" s="1"/>
  <c r="BC194" i="1" s="1"/>
  <c r="AF193" i="1"/>
  <c r="AE193" i="1" s="1"/>
  <c r="AI193" i="1" s="1"/>
  <c r="BC193" i="1" s="1"/>
  <c r="AF192" i="1"/>
  <c r="AE192" i="1" s="1"/>
  <c r="AI192" i="1" s="1"/>
  <c r="BC192" i="1" s="1"/>
  <c r="AF191" i="1"/>
  <c r="AE191" i="1" s="1"/>
  <c r="AI191" i="1" s="1"/>
  <c r="BC191" i="1" s="1"/>
  <c r="AF190" i="1"/>
  <c r="AE190" i="1" s="1"/>
  <c r="AI190" i="1" s="1"/>
  <c r="BC190" i="1" s="1"/>
  <c r="AF189" i="1"/>
  <c r="AE189" i="1" s="1"/>
  <c r="AI189" i="1" s="1"/>
  <c r="BC189" i="1" s="1"/>
  <c r="AF188" i="1"/>
  <c r="AE188" i="1" s="1"/>
  <c r="AI188" i="1" s="1"/>
  <c r="BC188" i="1" s="1"/>
  <c r="AF187" i="1"/>
  <c r="AE187" i="1" s="1"/>
  <c r="AI187" i="1" s="1"/>
  <c r="BC187" i="1" s="1"/>
  <c r="AF186" i="1"/>
  <c r="AE186" i="1" s="1"/>
  <c r="AI186" i="1" s="1"/>
  <c r="BC186" i="1" s="1"/>
  <c r="AF185" i="1"/>
  <c r="AE185" i="1" s="1"/>
  <c r="AI185" i="1" s="1"/>
  <c r="BC185" i="1" s="1"/>
  <c r="AF184" i="1"/>
  <c r="AE184" i="1" s="1"/>
  <c r="AI184" i="1" s="1"/>
  <c r="BC184" i="1" s="1"/>
  <c r="AF183" i="1"/>
  <c r="AE183" i="1" s="1"/>
  <c r="AI183" i="1" s="1"/>
  <c r="BC183" i="1" s="1"/>
  <c r="AF182" i="1"/>
  <c r="AE182" i="1" s="1"/>
  <c r="AI182" i="1" s="1"/>
  <c r="BC182" i="1" s="1"/>
  <c r="AF181" i="1"/>
  <c r="AE181" i="1" s="1"/>
  <c r="AI181" i="1" s="1"/>
  <c r="BC181" i="1" s="1"/>
  <c r="AF180" i="1"/>
  <c r="AE180" i="1" s="1"/>
  <c r="AI180" i="1" s="1"/>
  <c r="BC180" i="1" s="1"/>
  <c r="AF179" i="1"/>
  <c r="AE179" i="1" s="1"/>
  <c r="AI179" i="1" s="1"/>
  <c r="BC179" i="1" s="1"/>
  <c r="AF178" i="1"/>
  <c r="AE178" i="1" s="1"/>
  <c r="AI178" i="1" s="1"/>
  <c r="BC178" i="1" s="1"/>
  <c r="AF177" i="1"/>
  <c r="AE177" i="1" s="1"/>
  <c r="AI177" i="1" s="1"/>
  <c r="BC177" i="1" s="1"/>
  <c r="AF176" i="1"/>
  <c r="AE176" i="1" s="1"/>
  <c r="AI176" i="1" s="1"/>
  <c r="BC176" i="1" s="1"/>
  <c r="AF175" i="1"/>
  <c r="AE175" i="1" s="1"/>
  <c r="AI175" i="1" s="1"/>
  <c r="BC175" i="1" s="1"/>
  <c r="AF174" i="1"/>
  <c r="AE174" i="1" s="1"/>
  <c r="AI174" i="1" s="1"/>
  <c r="BC174" i="1" s="1"/>
  <c r="AF173" i="1"/>
  <c r="AE173" i="1" s="1"/>
  <c r="AI173" i="1" s="1"/>
  <c r="BC173" i="1" s="1"/>
  <c r="AF172" i="1"/>
  <c r="AE172" i="1" s="1"/>
  <c r="AI172" i="1" s="1"/>
  <c r="BC172" i="1" s="1"/>
  <c r="AF171" i="1"/>
  <c r="AE171" i="1" s="1"/>
  <c r="AI171" i="1" s="1"/>
  <c r="BC171" i="1" s="1"/>
  <c r="AF170" i="1"/>
  <c r="AE170" i="1" s="1"/>
  <c r="AI170" i="1" s="1"/>
  <c r="BC170" i="1" s="1"/>
  <c r="AF169" i="1"/>
  <c r="AE169" i="1" s="1"/>
  <c r="AI169" i="1" s="1"/>
  <c r="BC169" i="1" s="1"/>
  <c r="AF168" i="1"/>
  <c r="AE168" i="1" s="1"/>
  <c r="AI168" i="1" s="1"/>
  <c r="BC168" i="1" s="1"/>
  <c r="AF167" i="1"/>
  <c r="AE167" i="1" s="1"/>
  <c r="AI167" i="1" s="1"/>
  <c r="BC167" i="1" s="1"/>
  <c r="AF166" i="1"/>
  <c r="AE166" i="1" s="1"/>
  <c r="AI166" i="1" s="1"/>
  <c r="BC166" i="1" s="1"/>
  <c r="AF165" i="1"/>
  <c r="AE165" i="1" s="1"/>
  <c r="AI165" i="1" s="1"/>
  <c r="BC165" i="1" s="1"/>
  <c r="AF164" i="1"/>
  <c r="AE164" i="1" s="1"/>
  <c r="AI164" i="1" s="1"/>
  <c r="BC164" i="1" s="1"/>
  <c r="AF163" i="1"/>
  <c r="AE163" i="1" s="1"/>
  <c r="AI163" i="1" s="1"/>
  <c r="BC163" i="1" s="1"/>
  <c r="AF162" i="1"/>
  <c r="AE162" i="1" s="1"/>
  <c r="AI162" i="1" s="1"/>
  <c r="BC162" i="1" s="1"/>
  <c r="AF161" i="1"/>
  <c r="AE161" i="1" s="1"/>
  <c r="AI161" i="1" s="1"/>
  <c r="BC161" i="1" s="1"/>
  <c r="AF160" i="1"/>
  <c r="AE160" i="1" s="1"/>
  <c r="AI160" i="1" s="1"/>
  <c r="BC160" i="1" s="1"/>
  <c r="AF159" i="1"/>
  <c r="AE159" i="1" s="1"/>
  <c r="AI159" i="1" s="1"/>
  <c r="BC159" i="1" s="1"/>
  <c r="AF158" i="1"/>
  <c r="AE158" i="1" s="1"/>
  <c r="AI158" i="1" s="1"/>
  <c r="BC158" i="1" s="1"/>
  <c r="AF157" i="1"/>
  <c r="AE157" i="1" s="1"/>
  <c r="AI157" i="1" s="1"/>
  <c r="BC157" i="1" s="1"/>
  <c r="AF156" i="1"/>
  <c r="AE156" i="1" s="1"/>
  <c r="AI156" i="1" s="1"/>
  <c r="BC156" i="1" s="1"/>
  <c r="AF155" i="1"/>
  <c r="AE155" i="1" s="1"/>
  <c r="AI155" i="1" s="1"/>
  <c r="BC155" i="1" s="1"/>
  <c r="AF154" i="1"/>
  <c r="AE154" i="1" s="1"/>
  <c r="AI154" i="1" s="1"/>
  <c r="BC154" i="1" s="1"/>
  <c r="AF153" i="1"/>
  <c r="AE153" i="1" s="1"/>
  <c r="AI153" i="1" s="1"/>
  <c r="BC153" i="1" s="1"/>
  <c r="AF152" i="1"/>
  <c r="AE152" i="1" s="1"/>
  <c r="AI152" i="1" s="1"/>
  <c r="BC152" i="1" s="1"/>
  <c r="AF151" i="1"/>
  <c r="AE151" i="1" s="1"/>
  <c r="AI151" i="1" s="1"/>
  <c r="BC151" i="1" s="1"/>
  <c r="AF150" i="1"/>
  <c r="AE150" i="1" s="1"/>
  <c r="AI150" i="1" s="1"/>
  <c r="BC150" i="1" s="1"/>
  <c r="AF149" i="1"/>
  <c r="AE149" i="1" s="1"/>
  <c r="AI149" i="1" s="1"/>
  <c r="BC149" i="1" s="1"/>
  <c r="AF148" i="1"/>
  <c r="AE148" i="1" s="1"/>
  <c r="AI148" i="1" s="1"/>
  <c r="BC148" i="1" s="1"/>
  <c r="AF147" i="1"/>
  <c r="AE147" i="1" s="1"/>
  <c r="AI147" i="1" s="1"/>
  <c r="BC147" i="1" s="1"/>
  <c r="AF146" i="1"/>
  <c r="AE146" i="1" s="1"/>
  <c r="AI146" i="1" s="1"/>
  <c r="BC146" i="1" s="1"/>
  <c r="AF145" i="1"/>
  <c r="AE145" i="1" s="1"/>
  <c r="AI145" i="1" s="1"/>
  <c r="BC145" i="1" s="1"/>
  <c r="AF144" i="1"/>
  <c r="AE144" i="1" s="1"/>
  <c r="AI144" i="1" s="1"/>
  <c r="BC144" i="1" s="1"/>
  <c r="AF143" i="1"/>
  <c r="AE143" i="1" s="1"/>
  <c r="AI143" i="1" s="1"/>
  <c r="BC143" i="1" s="1"/>
  <c r="AF142" i="1"/>
  <c r="AE142" i="1" s="1"/>
  <c r="AI142" i="1" s="1"/>
  <c r="BC142" i="1" s="1"/>
  <c r="AF141" i="1"/>
  <c r="AE141" i="1" s="1"/>
  <c r="AI141" i="1" s="1"/>
  <c r="BC141" i="1" s="1"/>
  <c r="AF140" i="1"/>
  <c r="AE140" i="1" s="1"/>
  <c r="AI140" i="1" s="1"/>
  <c r="BC140" i="1" s="1"/>
  <c r="AF139" i="1"/>
  <c r="AE139" i="1" s="1"/>
  <c r="AI139" i="1" s="1"/>
  <c r="BC139" i="1" s="1"/>
  <c r="AF138" i="1"/>
  <c r="AE138" i="1" s="1"/>
  <c r="AI138" i="1" s="1"/>
  <c r="BC138" i="1" s="1"/>
  <c r="AF137" i="1"/>
  <c r="AE137" i="1" s="1"/>
  <c r="AI137" i="1" s="1"/>
  <c r="BC137" i="1" s="1"/>
  <c r="AF136" i="1"/>
  <c r="AE136" i="1" s="1"/>
  <c r="AI136" i="1" s="1"/>
  <c r="BC136" i="1" s="1"/>
  <c r="AF135" i="1"/>
  <c r="AE135" i="1" s="1"/>
  <c r="AI135" i="1" s="1"/>
  <c r="BC135" i="1" s="1"/>
  <c r="AF134" i="1"/>
  <c r="AE134" i="1" s="1"/>
  <c r="AI134" i="1" s="1"/>
  <c r="BC134" i="1" s="1"/>
  <c r="AF133" i="1"/>
  <c r="AE133" i="1" s="1"/>
  <c r="AI133" i="1" s="1"/>
  <c r="BC133" i="1" s="1"/>
  <c r="AF132" i="1"/>
  <c r="AE132" i="1" s="1"/>
  <c r="AI132" i="1" s="1"/>
  <c r="BC132" i="1" s="1"/>
  <c r="AF131" i="1"/>
  <c r="AE131" i="1" s="1"/>
  <c r="AI131" i="1" s="1"/>
  <c r="BC131" i="1" s="1"/>
  <c r="AF130" i="1"/>
  <c r="AE130" i="1" s="1"/>
  <c r="AI130" i="1" s="1"/>
  <c r="BC130" i="1" s="1"/>
  <c r="AF129" i="1"/>
  <c r="AE129" i="1" s="1"/>
  <c r="AI129" i="1" s="1"/>
  <c r="BC129" i="1" s="1"/>
  <c r="AF128" i="1"/>
  <c r="AE128" i="1" s="1"/>
  <c r="AI128" i="1" s="1"/>
  <c r="BC128" i="1" s="1"/>
  <c r="AF127" i="1"/>
  <c r="AE127" i="1" s="1"/>
  <c r="AI127" i="1" s="1"/>
  <c r="BC127" i="1" s="1"/>
  <c r="AF126" i="1"/>
  <c r="AE126" i="1" s="1"/>
  <c r="AI126" i="1" s="1"/>
  <c r="BC126" i="1" s="1"/>
  <c r="AF125" i="1"/>
  <c r="AE125" i="1" s="1"/>
  <c r="AI125" i="1" s="1"/>
  <c r="BC125" i="1" s="1"/>
  <c r="AF124" i="1"/>
  <c r="AE124" i="1" s="1"/>
  <c r="AI124" i="1" s="1"/>
  <c r="BC124" i="1" s="1"/>
  <c r="AF123" i="1"/>
  <c r="AE123" i="1" s="1"/>
  <c r="AI123" i="1" s="1"/>
  <c r="BC123" i="1" s="1"/>
  <c r="AF122" i="1"/>
  <c r="AE122" i="1" s="1"/>
  <c r="AI122" i="1" s="1"/>
  <c r="BC122" i="1" s="1"/>
  <c r="AF121" i="1"/>
  <c r="AE121" i="1" s="1"/>
  <c r="AI121" i="1" s="1"/>
  <c r="BC121" i="1" s="1"/>
  <c r="AF120" i="1"/>
  <c r="AE120" i="1" s="1"/>
  <c r="AI120" i="1" s="1"/>
  <c r="BC120" i="1" s="1"/>
  <c r="AF119" i="1"/>
  <c r="AE119" i="1" s="1"/>
  <c r="AI119" i="1" s="1"/>
  <c r="BC119" i="1" s="1"/>
  <c r="AF118" i="1"/>
  <c r="AE118" i="1" s="1"/>
  <c r="AI118" i="1" s="1"/>
  <c r="BC118" i="1" s="1"/>
  <c r="AF117" i="1"/>
  <c r="AE117" i="1" s="1"/>
  <c r="AI117" i="1" s="1"/>
  <c r="BC117" i="1" s="1"/>
  <c r="AF116" i="1"/>
  <c r="AE116" i="1" s="1"/>
  <c r="AI116" i="1" s="1"/>
  <c r="BC116" i="1" s="1"/>
  <c r="AF115" i="1"/>
  <c r="AE115" i="1" s="1"/>
  <c r="AI115" i="1" s="1"/>
  <c r="BC115" i="1" s="1"/>
  <c r="AF114" i="1"/>
  <c r="AE114" i="1" s="1"/>
  <c r="AI114" i="1" s="1"/>
  <c r="BC114" i="1" s="1"/>
  <c r="AF113" i="1"/>
  <c r="AE113" i="1" s="1"/>
  <c r="AI113" i="1" s="1"/>
  <c r="BC113" i="1" s="1"/>
  <c r="AF112" i="1"/>
  <c r="AE112" i="1" s="1"/>
  <c r="AI112" i="1" s="1"/>
  <c r="BC112" i="1" s="1"/>
  <c r="AF111" i="1"/>
  <c r="AE111" i="1" s="1"/>
  <c r="AI111" i="1" s="1"/>
  <c r="BC111" i="1" s="1"/>
  <c r="AF110" i="1"/>
  <c r="AE110" i="1" s="1"/>
  <c r="AI110" i="1" s="1"/>
  <c r="BC110" i="1" s="1"/>
  <c r="AF109" i="1"/>
  <c r="AE109" i="1" s="1"/>
  <c r="AI109" i="1" s="1"/>
  <c r="BC109" i="1" s="1"/>
  <c r="AF108" i="1"/>
  <c r="AE108" i="1" s="1"/>
  <c r="AI108" i="1" s="1"/>
  <c r="BC108" i="1" s="1"/>
  <c r="AF107" i="1"/>
  <c r="AE107" i="1" s="1"/>
  <c r="AI107" i="1" s="1"/>
  <c r="BC107" i="1" s="1"/>
  <c r="AF106" i="1"/>
  <c r="AE106" i="1" s="1"/>
  <c r="AI106" i="1" s="1"/>
  <c r="BC106" i="1" s="1"/>
  <c r="AF105" i="1"/>
  <c r="AE105" i="1" s="1"/>
  <c r="AI105" i="1" s="1"/>
  <c r="BC105" i="1" s="1"/>
  <c r="AF104" i="1"/>
  <c r="AE104" i="1" s="1"/>
  <c r="AI104" i="1" s="1"/>
  <c r="BC104" i="1" s="1"/>
  <c r="AF103" i="1"/>
  <c r="AE103" i="1" s="1"/>
  <c r="AI103" i="1" s="1"/>
  <c r="BC103" i="1" s="1"/>
  <c r="AF102" i="1"/>
  <c r="AE102" i="1" s="1"/>
  <c r="AI102" i="1" s="1"/>
  <c r="BC102" i="1" s="1"/>
  <c r="AF101" i="1"/>
  <c r="AE101" i="1" s="1"/>
  <c r="AI101" i="1" s="1"/>
  <c r="BC101" i="1" s="1"/>
  <c r="AF100" i="1"/>
  <c r="AE100" i="1" s="1"/>
  <c r="AI100" i="1" s="1"/>
  <c r="BC100" i="1" s="1"/>
  <c r="AF99" i="1"/>
  <c r="AE99" i="1" s="1"/>
  <c r="AI99" i="1" s="1"/>
  <c r="BC99" i="1" s="1"/>
  <c r="AF98" i="1"/>
  <c r="AE98" i="1" s="1"/>
  <c r="AI98" i="1" s="1"/>
  <c r="BC98" i="1" s="1"/>
  <c r="AF97" i="1"/>
  <c r="AE97" i="1" s="1"/>
  <c r="AI97" i="1" s="1"/>
  <c r="BC97" i="1" s="1"/>
  <c r="AF96" i="1"/>
  <c r="AE96" i="1" s="1"/>
  <c r="AI96" i="1" s="1"/>
  <c r="BC96" i="1" s="1"/>
  <c r="AF95" i="1"/>
  <c r="AE95" i="1" s="1"/>
  <c r="AI95" i="1" s="1"/>
  <c r="BC95" i="1" s="1"/>
  <c r="AF94" i="1"/>
  <c r="AE94" i="1" s="1"/>
  <c r="AI94" i="1" s="1"/>
  <c r="BC94" i="1" s="1"/>
  <c r="AF93" i="1"/>
  <c r="AE93" i="1" s="1"/>
  <c r="AI93" i="1" s="1"/>
  <c r="BC93" i="1" s="1"/>
  <c r="AF92" i="1"/>
  <c r="AE92" i="1" s="1"/>
  <c r="AI92" i="1" s="1"/>
  <c r="BC92" i="1" s="1"/>
  <c r="AF91" i="1"/>
  <c r="AE91" i="1" s="1"/>
  <c r="AI91" i="1" s="1"/>
  <c r="BC91" i="1" s="1"/>
  <c r="AF90" i="1"/>
  <c r="AE90" i="1" s="1"/>
  <c r="AI90" i="1" s="1"/>
  <c r="BC90" i="1" s="1"/>
  <c r="AF89" i="1"/>
  <c r="AE89" i="1" s="1"/>
  <c r="AI89" i="1" s="1"/>
  <c r="BC89" i="1" s="1"/>
  <c r="AF88" i="1"/>
  <c r="AE88" i="1" s="1"/>
  <c r="AI88" i="1" s="1"/>
  <c r="BC88" i="1" s="1"/>
  <c r="AF87" i="1"/>
  <c r="AE87" i="1" s="1"/>
  <c r="AI87" i="1" s="1"/>
  <c r="BC87" i="1" s="1"/>
  <c r="AF86" i="1"/>
  <c r="AE86" i="1" s="1"/>
  <c r="AI86" i="1" s="1"/>
  <c r="BC86" i="1" s="1"/>
  <c r="AF85" i="1"/>
  <c r="AE85" i="1" s="1"/>
  <c r="AI85" i="1" s="1"/>
  <c r="BC85" i="1" s="1"/>
  <c r="AF84" i="1"/>
  <c r="AE84" i="1" s="1"/>
  <c r="AI84" i="1" s="1"/>
  <c r="BC84" i="1" s="1"/>
  <c r="AF83" i="1"/>
  <c r="AE83" i="1" s="1"/>
  <c r="AI83" i="1" s="1"/>
  <c r="BC83" i="1" s="1"/>
  <c r="AF82" i="1"/>
  <c r="AE82" i="1" s="1"/>
  <c r="AI82" i="1" s="1"/>
  <c r="BC82" i="1" s="1"/>
  <c r="AF81" i="1"/>
  <c r="AE81" i="1" s="1"/>
  <c r="AI81" i="1" s="1"/>
  <c r="BC81" i="1" s="1"/>
  <c r="AF80" i="1"/>
  <c r="AE80" i="1" s="1"/>
  <c r="AI80" i="1" s="1"/>
  <c r="BC80" i="1" s="1"/>
  <c r="AF79" i="1"/>
  <c r="AE79" i="1" s="1"/>
  <c r="AI79" i="1" s="1"/>
  <c r="BC79" i="1" s="1"/>
  <c r="AF78" i="1"/>
  <c r="AE78" i="1" s="1"/>
  <c r="AI78" i="1" s="1"/>
  <c r="BC78" i="1" s="1"/>
  <c r="AF77" i="1"/>
  <c r="AE77" i="1" s="1"/>
  <c r="AI77" i="1" s="1"/>
  <c r="BC77" i="1" s="1"/>
  <c r="AF76" i="1"/>
  <c r="AE76" i="1" s="1"/>
  <c r="AI76" i="1" s="1"/>
  <c r="BC76" i="1" s="1"/>
  <c r="AF75" i="1"/>
  <c r="AE75" i="1" s="1"/>
  <c r="AI75" i="1" s="1"/>
  <c r="BC75" i="1" s="1"/>
  <c r="AF74" i="1"/>
  <c r="AE74" i="1" s="1"/>
  <c r="AI74" i="1" s="1"/>
  <c r="BC74" i="1" s="1"/>
  <c r="AF73" i="1"/>
  <c r="AE73" i="1" s="1"/>
  <c r="AI73" i="1" s="1"/>
  <c r="BC73" i="1" s="1"/>
  <c r="AF72" i="1"/>
  <c r="AE72" i="1" s="1"/>
  <c r="AI72" i="1" s="1"/>
  <c r="BC72" i="1" s="1"/>
  <c r="AF71" i="1"/>
  <c r="AE71" i="1" s="1"/>
  <c r="AI71" i="1" s="1"/>
  <c r="BC71" i="1" s="1"/>
  <c r="AF70" i="1"/>
  <c r="AE70" i="1" s="1"/>
  <c r="AI70" i="1" s="1"/>
  <c r="BC70" i="1" s="1"/>
  <c r="AF69" i="1"/>
  <c r="AE69" i="1" s="1"/>
  <c r="AI69" i="1" s="1"/>
  <c r="BC69" i="1" s="1"/>
  <c r="AF68" i="1"/>
  <c r="AE68" i="1" s="1"/>
  <c r="AI68" i="1" s="1"/>
  <c r="BC68" i="1" s="1"/>
  <c r="AF67" i="1"/>
  <c r="AE67" i="1" s="1"/>
  <c r="AI67" i="1" s="1"/>
  <c r="BC67" i="1" s="1"/>
  <c r="AF66" i="1"/>
  <c r="AE66" i="1" s="1"/>
  <c r="AI66" i="1" s="1"/>
  <c r="BC66" i="1" s="1"/>
  <c r="AF65" i="1"/>
  <c r="AE65" i="1" s="1"/>
  <c r="AI65" i="1" s="1"/>
  <c r="BC65" i="1" s="1"/>
  <c r="AF64" i="1"/>
  <c r="AE64" i="1" s="1"/>
  <c r="AI64" i="1" s="1"/>
  <c r="BC64" i="1" s="1"/>
  <c r="AF63" i="1"/>
  <c r="AE63" i="1" s="1"/>
  <c r="AI63" i="1" s="1"/>
  <c r="BC63" i="1" s="1"/>
  <c r="AF62" i="1"/>
  <c r="AE62" i="1" s="1"/>
  <c r="AI62" i="1" s="1"/>
  <c r="BC62" i="1" s="1"/>
  <c r="AF61" i="1"/>
  <c r="AE61" i="1" s="1"/>
  <c r="AI61" i="1" s="1"/>
  <c r="BC61" i="1" s="1"/>
  <c r="AF60" i="1"/>
  <c r="AE60" i="1" s="1"/>
  <c r="AI60" i="1" s="1"/>
  <c r="BC60" i="1" s="1"/>
  <c r="AF59" i="1"/>
  <c r="AE59" i="1" s="1"/>
  <c r="AI59" i="1" s="1"/>
  <c r="BC59" i="1" s="1"/>
  <c r="AF58" i="1"/>
  <c r="AE58" i="1" s="1"/>
  <c r="AI58" i="1" s="1"/>
  <c r="BC58" i="1" s="1"/>
  <c r="AF57" i="1"/>
  <c r="AE57" i="1" s="1"/>
  <c r="AI57" i="1" s="1"/>
  <c r="BC57" i="1" s="1"/>
  <c r="AF56" i="1"/>
  <c r="AE56" i="1" s="1"/>
  <c r="AI56" i="1" s="1"/>
  <c r="BC56" i="1" s="1"/>
  <c r="AF55" i="1"/>
  <c r="AE55" i="1" s="1"/>
  <c r="AI55" i="1" s="1"/>
  <c r="BC55" i="1" s="1"/>
  <c r="AF54" i="1"/>
  <c r="AE54" i="1" s="1"/>
  <c r="AI54" i="1" s="1"/>
  <c r="BC54" i="1" s="1"/>
  <c r="AF53" i="1"/>
  <c r="AE53" i="1" s="1"/>
  <c r="AI53" i="1" s="1"/>
  <c r="BC53" i="1" s="1"/>
  <c r="AF52" i="1"/>
  <c r="AE52" i="1" s="1"/>
  <c r="AI52" i="1" s="1"/>
  <c r="BC52" i="1" s="1"/>
  <c r="AF51" i="1"/>
  <c r="AE51" i="1" s="1"/>
  <c r="AI51" i="1" s="1"/>
  <c r="BC51" i="1" s="1"/>
  <c r="AF50" i="1"/>
  <c r="AE50" i="1" s="1"/>
  <c r="AI50" i="1" s="1"/>
  <c r="BC50" i="1" s="1"/>
  <c r="AF49" i="1"/>
  <c r="AE49" i="1" s="1"/>
  <c r="AI49" i="1" s="1"/>
  <c r="BC49" i="1" s="1"/>
  <c r="AF48" i="1"/>
  <c r="AE48" i="1" s="1"/>
  <c r="AI48" i="1" s="1"/>
  <c r="BC48" i="1" s="1"/>
  <c r="AF47" i="1"/>
  <c r="AE47" i="1" s="1"/>
  <c r="AI47" i="1" s="1"/>
  <c r="BC47" i="1" s="1"/>
  <c r="AF46" i="1"/>
  <c r="AE46" i="1" s="1"/>
  <c r="AI46" i="1" s="1"/>
  <c r="BC46" i="1" s="1"/>
  <c r="AF45" i="1"/>
  <c r="AE45" i="1" s="1"/>
  <c r="AI45" i="1" s="1"/>
  <c r="BC45" i="1" s="1"/>
  <c r="AF44" i="1"/>
  <c r="AE44" i="1" s="1"/>
  <c r="AI44" i="1" s="1"/>
  <c r="BC44" i="1" s="1"/>
  <c r="AF43" i="1"/>
  <c r="AE43" i="1" s="1"/>
  <c r="AI43" i="1" s="1"/>
  <c r="BC43" i="1" s="1"/>
  <c r="AF42" i="1"/>
  <c r="AE42" i="1" s="1"/>
  <c r="AI42" i="1" s="1"/>
  <c r="BC42" i="1" s="1"/>
  <c r="AF41" i="1"/>
  <c r="AE41" i="1" s="1"/>
  <c r="AI41" i="1" s="1"/>
  <c r="BC41" i="1" s="1"/>
  <c r="AF40" i="1"/>
  <c r="AE40" i="1" s="1"/>
  <c r="AI40" i="1" s="1"/>
  <c r="BC40" i="1" s="1"/>
  <c r="AF39" i="1"/>
  <c r="AE39" i="1" s="1"/>
  <c r="AI39" i="1" s="1"/>
  <c r="BC39" i="1" s="1"/>
  <c r="AF38" i="1"/>
  <c r="AE38" i="1" s="1"/>
  <c r="AI38" i="1" s="1"/>
  <c r="BC38" i="1" s="1"/>
  <c r="AF37" i="1"/>
  <c r="AE37" i="1" s="1"/>
  <c r="AI37" i="1" s="1"/>
  <c r="BC37" i="1" s="1"/>
  <c r="AF36" i="1"/>
  <c r="AE36" i="1" s="1"/>
  <c r="AI36" i="1" s="1"/>
  <c r="BC36" i="1" s="1"/>
  <c r="AF35" i="1"/>
  <c r="AE35" i="1" s="1"/>
  <c r="AI35" i="1" s="1"/>
  <c r="BC35" i="1" s="1"/>
  <c r="AF34" i="1"/>
  <c r="AE34" i="1" s="1"/>
  <c r="AI34" i="1" s="1"/>
  <c r="BC34" i="1" s="1"/>
  <c r="AF33" i="1"/>
  <c r="AE33" i="1" s="1"/>
  <c r="AI33" i="1" s="1"/>
  <c r="BC33" i="1" s="1"/>
  <c r="AF32" i="1"/>
  <c r="AE32" i="1" s="1"/>
  <c r="AI32" i="1" s="1"/>
  <c r="BC32" i="1" s="1"/>
  <c r="AF31" i="1"/>
  <c r="AE31" i="1" s="1"/>
  <c r="AI31" i="1" s="1"/>
  <c r="BC31" i="1" s="1"/>
  <c r="AF30" i="1"/>
  <c r="AE30" i="1" s="1"/>
  <c r="AI30" i="1" s="1"/>
  <c r="BC30" i="1" s="1"/>
  <c r="AF29" i="1"/>
  <c r="AE29" i="1" s="1"/>
  <c r="AI29" i="1" s="1"/>
  <c r="BC29" i="1" s="1"/>
  <c r="AF28" i="1"/>
  <c r="AE28" i="1" s="1"/>
  <c r="AI28" i="1" s="1"/>
  <c r="BC28" i="1" s="1"/>
  <c r="AF27" i="1"/>
  <c r="AE27" i="1" s="1"/>
  <c r="AI27" i="1" s="1"/>
  <c r="BC27" i="1" s="1"/>
  <c r="AF26" i="1"/>
  <c r="AE26" i="1" s="1"/>
  <c r="AI26" i="1" s="1"/>
  <c r="BC26" i="1" s="1"/>
  <c r="AF25" i="1"/>
  <c r="AE25" i="1" s="1"/>
  <c r="AI25" i="1" s="1"/>
  <c r="BC25" i="1" s="1"/>
  <c r="AF24" i="1"/>
  <c r="AE24" i="1" s="1"/>
  <c r="AI24" i="1" s="1"/>
  <c r="BC24" i="1" s="1"/>
  <c r="AF23" i="1"/>
  <c r="AE23" i="1" s="1"/>
  <c r="AI23" i="1" s="1"/>
  <c r="BC23" i="1" s="1"/>
  <c r="AF22" i="1"/>
  <c r="AE22" i="1" s="1"/>
  <c r="AI22" i="1" s="1"/>
  <c r="BC22" i="1" s="1"/>
  <c r="AF21" i="1"/>
  <c r="AE21" i="1" s="1"/>
  <c r="AI21" i="1" s="1"/>
  <c r="BC21" i="1" s="1"/>
  <c r="AF20" i="1"/>
  <c r="AE20" i="1" s="1"/>
  <c r="AI20" i="1" s="1"/>
  <c r="BC20" i="1" s="1"/>
  <c r="AF19" i="1"/>
  <c r="AE19" i="1" s="1"/>
  <c r="AI19" i="1" s="1"/>
  <c r="BC19" i="1" s="1"/>
  <c r="AF18" i="1"/>
  <c r="AE18" i="1" s="1"/>
  <c r="AI18" i="1" s="1"/>
  <c r="BC18" i="1" s="1"/>
  <c r="AF17" i="1"/>
  <c r="AE17" i="1" s="1"/>
  <c r="AI17" i="1" s="1"/>
  <c r="BC17" i="1" s="1"/>
  <c r="AF16" i="1"/>
  <c r="AE16" i="1" s="1"/>
  <c r="AI16" i="1" s="1"/>
  <c r="BC16" i="1" s="1"/>
  <c r="AF15" i="1"/>
  <c r="AE15" i="1" s="1"/>
  <c r="AI15" i="1" s="1"/>
  <c r="BC15" i="1" s="1"/>
  <c r="AF14" i="1"/>
  <c r="AE14" i="1" s="1"/>
  <c r="AI14" i="1" s="1"/>
  <c r="BC14" i="1" s="1"/>
  <c r="AF13" i="1"/>
  <c r="AE13" i="1" s="1"/>
  <c r="AI13" i="1" s="1"/>
  <c r="BC13" i="1" s="1"/>
  <c r="AF12" i="1"/>
  <c r="AE12" i="1" s="1"/>
  <c r="AI12" i="1" s="1"/>
  <c r="BC12" i="1" s="1"/>
  <c r="AF11" i="1"/>
  <c r="AE11" i="1" s="1"/>
  <c r="AI11" i="1" s="1"/>
  <c r="BC11" i="1" s="1"/>
  <c r="AF10" i="1"/>
  <c r="AE10" i="1" s="1"/>
  <c r="AI10" i="1" s="1"/>
  <c r="BC10" i="1" s="1"/>
  <c r="AF9" i="1"/>
  <c r="AE9" i="1" s="1"/>
  <c r="AI9" i="1" s="1"/>
  <c r="BC9" i="1" s="1"/>
  <c r="AF8" i="1"/>
  <c r="AE8" i="1" s="1"/>
  <c r="AI8" i="1" s="1"/>
  <c r="BC8" i="1" s="1"/>
  <c r="AF7" i="1"/>
  <c r="AE7" i="1" s="1"/>
  <c r="AK40" i="1" l="1"/>
  <c r="AO40" i="1" s="1"/>
  <c r="BF40" i="1" s="1"/>
  <c r="AK96" i="1"/>
  <c r="AO96" i="1" s="1"/>
  <c r="BF96" i="1" s="1"/>
  <c r="AK152" i="1"/>
  <c r="AO152" i="1" s="1"/>
  <c r="BF152" i="1" s="1"/>
  <c r="AK208" i="1"/>
  <c r="AO208" i="1" s="1"/>
  <c r="BF208" i="1" s="1"/>
  <c r="AK264" i="1"/>
  <c r="AO264" i="1" s="1"/>
  <c r="BF264" i="1" s="1"/>
  <c r="AK320" i="1"/>
  <c r="AO320" i="1" s="1"/>
  <c r="BF320" i="1" s="1"/>
  <c r="AK360" i="1"/>
  <c r="AO360" i="1" s="1"/>
  <c r="BF360" i="1" s="1"/>
  <c r="AK408" i="1"/>
  <c r="AO408" i="1" s="1"/>
  <c r="BF408" i="1" s="1"/>
  <c r="AK464" i="1"/>
  <c r="AO464" i="1" s="1"/>
  <c r="BF464" i="1" s="1"/>
  <c r="AK520" i="1"/>
  <c r="AO520" i="1" s="1"/>
  <c r="BF520" i="1" s="1"/>
  <c r="AK552" i="1"/>
  <c r="AO552" i="1" s="1"/>
  <c r="BF552" i="1" s="1"/>
  <c r="AK600" i="1"/>
  <c r="AO600" i="1" s="1"/>
  <c r="BF600" i="1" s="1"/>
  <c r="AK648" i="1"/>
  <c r="AO648" i="1" s="1"/>
  <c r="BF648" i="1" s="1"/>
  <c r="AK696" i="1"/>
  <c r="AO696" i="1" s="1"/>
  <c r="BF696" i="1" s="1"/>
  <c r="AK752" i="1"/>
  <c r="AO752" i="1" s="1"/>
  <c r="BF752" i="1" s="1"/>
  <c r="AK808" i="1"/>
  <c r="AO808" i="1" s="1"/>
  <c r="BF808" i="1" s="1"/>
  <c r="AK864" i="1"/>
  <c r="AO864" i="1" s="1"/>
  <c r="BF864" i="1" s="1"/>
  <c r="AK920" i="1"/>
  <c r="AO920" i="1" s="1"/>
  <c r="BF920" i="1" s="1"/>
  <c r="AK968" i="1"/>
  <c r="AO968" i="1" s="1"/>
  <c r="BF968" i="1" s="1"/>
  <c r="AK1024" i="1"/>
  <c r="AO1024" i="1" s="1"/>
  <c r="BF1024" i="1" s="1"/>
  <c r="AK1064" i="1"/>
  <c r="AO1064" i="1" s="1"/>
  <c r="BF1064" i="1" s="1"/>
  <c r="AK1120" i="1"/>
  <c r="AO1120" i="1" s="1"/>
  <c r="BF1120" i="1" s="1"/>
  <c r="AK1176" i="1"/>
  <c r="AO1176" i="1" s="1"/>
  <c r="BF1176" i="1" s="1"/>
  <c r="AK1232" i="1"/>
  <c r="AO1232" i="1" s="1"/>
  <c r="BF1232" i="1" s="1"/>
  <c r="AK1288" i="1"/>
  <c r="AO1288" i="1" s="1"/>
  <c r="BF1288" i="1" s="1"/>
  <c r="AK1328" i="1"/>
  <c r="AO1328" i="1" s="1"/>
  <c r="BF1328" i="1" s="1"/>
  <c r="AK1384" i="1"/>
  <c r="AO1384" i="1" s="1"/>
  <c r="BF1384" i="1" s="1"/>
  <c r="AK1448" i="1"/>
  <c r="AO1448" i="1" s="1"/>
  <c r="BF1448" i="1" s="1"/>
  <c r="AK33" i="1"/>
  <c r="AO33" i="1" s="1"/>
  <c r="AK81" i="1"/>
  <c r="AO81" i="1" s="1"/>
  <c r="BF81" i="1" s="1"/>
  <c r="AK89" i="1"/>
  <c r="AO89" i="1" s="1"/>
  <c r="BF89" i="1" s="1"/>
  <c r="AO97" i="1"/>
  <c r="BF97" i="1" s="1"/>
  <c r="AK97" i="1"/>
  <c r="AK113" i="1"/>
  <c r="AO113" i="1" s="1"/>
  <c r="BF113" i="1" s="1"/>
  <c r="AK121" i="1"/>
  <c r="AO121" i="1" s="1"/>
  <c r="BF121" i="1" s="1"/>
  <c r="AK129" i="1"/>
  <c r="AO129" i="1" s="1"/>
  <c r="BF129" i="1" s="1"/>
  <c r="AO137" i="1"/>
  <c r="BF137" i="1" s="1"/>
  <c r="AK137" i="1"/>
  <c r="AK145" i="1"/>
  <c r="AO145" i="1" s="1"/>
  <c r="BF145" i="1" s="1"/>
  <c r="AK153" i="1"/>
  <c r="AO153" i="1" s="1"/>
  <c r="BF153" i="1" s="1"/>
  <c r="AK161" i="1"/>
  <c r="AO161" i="1" s="1"/>
  <c r="BF161" i="1" s="1"/>
  <c r="AK169" i="1"/>
  <c r="AO169" i="1" s="1"/>
  <c r="BF169" i="1" s="1"/>
  <c r="AK177" i="1"/>
  <c r="AO177" i="1" s="1"/>
  <c r="BF177" i="1" s="1"/>
  <c r="AK185" i="1"/>
  <c r="AO185" i="1" s="1"/>
  <c r="BF185" i="1" s="1"/>
  <c r="AK193" i="1"/>
  <c r="AO193" i="1" s="1"/>
  <c r="BF193" i="1" s="1"/>
  <c r="AK201" i="1"/>
  <c r="AO201" i="1" s="1"/>
  <c r="BF201" i="1" s="1"/>
  <c r="AK209" i="1"/>
  <c r="AO209" i="1" s="1"/>
  <c r="BF209" i="1" s="1"/>
  <c r="AK217" i="1"/>
  <c r="AO217" i="1" s="1"/>
  <c r="BF217" i="1" s="1"/>
  <c r="AK225" i="1"/>
  <c r="AO225" i="1" s="1"/>
  <c r="BF225" i="1" s="1"/>
  <c r="AK233" i="1"/>
  <c r="AO233" i="1" s="1"/>
  <c r="BF233" i="1" s="1"/>
  <c r="AK241" i="1"/>
  <c r="AO241" i="1" s="1"/>
  <c r="BF241" i="1" s="1"/>
  <c r="AK249" i="1"/>
  <c r="AO249" i="1" s="1"/>
  <c r="BF249" i="1" s="1"/>
  <c r="AK257" i="1"/>
  <c r="AO257" i="1" s="1"/>
  <c r="BF257" i="1" s="1"/>
  <c r="AK265" i="1"/>
  <c r="AO265" i="1" s="1"/>
  <c r="BF265" i="1" s="1"/>
  <c r="AK273" i="1"/>
  <c r="AO273" i="1" s="1"/>
  <c r="BF273" i="1" s="1"/>
  <c r="AK281" i="1"/>
  <c r="AO281" i="1" s="1"/>
  <c r="BF281" i="1" s="1"/>
  <c r="AK289" i="1"/>
  <c r="AO289" i="1" s="1"/>
  <c r="BF289" i="1" s="1"/>
  <c r="AK297" i="1"/>
  <c r="AO297" i="1" s="1"/>
  <c r="BF297" i="1" s="1"/>
  <c r="AK305" i="1"/>
  <c r="AO305" i="1" s="1"/>
  <c r="BF305" i="1" s="1"/>
  <c r="AK313" i="1"/>
  <c r="AO313" i="1" s="1"/>
  <c r="BF313" i="1" s="1"/>
  <c r="AK321" i="1"/>
  <c r="AO321" i="1" s="1"/>
  <c r="BF321" i="1" s="1"/>
  <c r="AK329" i="1"/>
  <c r="AO329" i="1" s="1"/>
  <c r="BF329" i="1" s="1"/>
  <c r="AK337" i="1"/>
  <c r="AO337" i="1" s="1"/>
  <c r="BF337" i="1" s="1"/>
  <c r="AK345" i="1"/>
  <c r="AO345" i="1" s="1"/>
  <c r="BF345" i="1" s="1"/>
  <c r="AK353" i="1"/>
  <c r="AO353" i="1" s="1"/>
  <c r="BF353" i="1" s="1"/>
  <c r="AK361" i="1"/>
  <c r="AO361" i="1" s="1"/>
  <c r="BF361" i="1" s="1"/>
  <c r="AK369" i="1"/>
  <c r="AO369" i="1" s="1"/>
  <c r="BF369" i="1" s="1"/>
  <c r="AK377" i="1"/>
  <c r="AO377" i="1" s="1"/>
  <c r="BF377" i="1" s="1"/>
  <c r="AK385" i="1"/>
  <c r="AO385" i="1" s="1"/>
  <c r="BF385" i="1" s="1"/>
  <c r="AK393" i="1"/>
  <c r="AO393" i="1" s="1"/>
  <c r="BF393" i="1" s="1"/>
  <c r="AK401" i="1"/>
  <c r="AO401" i="1" s="1"/>
  <c r="BF401" i="1" s="1"/>
  <c r="AK417" i="1"/>
  <c r="AO417" i="1" s="1"/>
  <c r="BF417" i="1" s="1"/>
  <c r="AK465" i="1"/>
  <c r="AO465" i="1" s="1"/>
  <c r="BF465" i="1" s="1"/>
  <c r="AK473" i="1"/>
  <c r="AO473" i="1" s="1"/>
  <c r="BF473" i="1" s="1"/>
  <c r="AK481" i="1"/>
  <c r="AO481" i="1" s="1"/>
  <c r="BF481" i="1" s="1"/>
  <c r="AK489" i="1"/>
  <c r="AO489" i="1" s="1"/>
  <c r="BF489" i="1" s="1"/>
  <c r="AK497" i="1"/>
  <c r="AO497" i="1" s="1"/>
  <c r="BF497" i="1" s="1"/>
  <c r="AK505" i="1"/>
  <c r="AO505" i="1" s="1"/>
  <c r="BF505" i="1" s="1"/>
  <c r="AK513" i="1"/>
  <c r="AO513" i="1" s="1"/>
  <c r="BF513" i="1" s="1"/>
  <c r="AK521" i="1"/>
  <c r="AO521" i="1" s="1"/>
  <c r="BF521" i="1" s="1"/>
  <c r="AK529" i="1"/>
  <c r="AO529" i="1" s="1"/>
  <c r="BF529" i="1" s="1"/>
  <c r="AK537" i="1"/>
  <c r="AO537" i="1" s="1"/>
  <c r="BF537" i="1" s="1"/>
  <c r="AK545" i="1"/>
  <c r="AO545" i="1" s="1"/>
  <c r="BF545" i="1" s="1"/>
  <c r="AK553" i="1"/>
  <c r="AO553" i="1" s="1"/>
  <c r="BF553" i="1" s="1"/>
  <c r="AK561" i="1"/>
  <c r="AO561" i="1" s="1"/>
  <c r="BF561" i="1" s="1"/>
  <c r="AK569" i="1"/>
  <c r="AO569" i="1" s="1"/>
  <c r="BF569" i="1" s="1"/>
  <c r="AK577" i="1"/>
  <c r="AO577" i="1" s="1"/>
  <c r="BF577" i="1" s="1"/>
  <c r="AK585" i="1"/>
  <c r="AO585" i="1" s="1"/>
  <c r="BF585" i="1" s="1"/>
  <c r="AK593" i="1"/>
  <c r="AO593" i="1" s="1"/>
  <c r="BF593" i="1" s="1"/>
  <c r="AK601" i="1"/>
  <c r="AO601" i="1" s="1"/>
  <c r="BF601" i="1" s="1"/>
  <c r="AK609" i="1"/>
  <c r="AO609" i="1" s="1"/>
  <c r="BF609" i="1" s="1"/>
  <c r="AK617" i="1"/>
  <c r="AO617" i="1" s="1"/>
  <c r="BF617" i="1" s="1"/>
  <c r="AK625" i="1"/>
  <c r="AO625" i="1" s="1"/>
  <c r="BF625" i="1" s="1"/>
  <c r="AK633" i="1"/>
  <c r="AO633" i="1" s="1"/>
  <c r="BF633" i="1" s="1"/>
  <c r="AK641" i="1"/>
  <c r="AO641" i="1" s="1"/>
  <c r="BF641" i="1" s="1"/>
  <c r="AK649" i="1"/>
  <c r="AO649" i="1" s="1"/>
  <c r="BF649" i="1" s="1"/>
  <c r="AK657" i="1"/>
  <c r="AO657" i="1" s="1"/>
  <c r="BF657" i="1" s="1"/>
  <c r="AK665" i="1"/>
  <c r="AO665" i="1" s="1"/>
  <c r="BF665" i="1" s="1"/>
  <c r="AK673" i="1"/>
  <c r="AO673" i="1" s="1"/>
  <c r="BF673" i="1" s="1"/>
  <c r="AK681" i="1"/>
  <c r="AO681" i="1" s="1"/>
  <c r="BF681" i="1" s="1"/>
  <c r="AK689" i="1"/>
  <c r="AO689" i="1" s="1"/>
  <c r="BF689" i="1" s="1"/>
  <c r="AK697" i="1"/>
  <c r="AO697" i="1" s="1"/>
  <c r="BF697" i="1" s="1"/>
  <c r="AK705" i="1"/>
  <c r="AO705" i="1" s="1"/>
  <c r="BF705" i="1" s="1"/>
  <c r="AK713" i="1"/>
  <c r="AO713" i="1" s="1"/>
  <c r="BF713" i="1" s="1"/>
  <c r="AK721" i="1"/>
  <c r="AO721" i="1" s="1"/>
  <c r="BF721" i="1" s="1"/>
  <c r="AK729" i="1"/>
  <c r="AO729" i="1" s="1"/>
  <c r="BF729" i="1" s="1"/>
  <c r="AK737" i="1"/>
  <c r="AO737" i="1" s="1"/>
  <c r="BF737" i="1" s="1"/>
  <c r="AK745" i="1"/>
  <c r="AO745" i="1" s="1"/>
  <c r="BF745" i="1" s="1"/>
  <c r="AK753" i="1"/>
  <c r="AO753" i="1" s="1"/>
  <c r="BF753" i="1" s="1"/>
  <c r="AK761" i="1"/>
  <c r="AO761" i="1" s="1"/>
  <c r="BF761" i="1" s="1"/>
  <c r="AK769" i="1"/>
  <c r="AO769" i="1" s="1"/>
  <c r="BF769" i="1" s="1"/>
  <c r="AK777" i="1"/>
  <c r="AO777" i="1" s="1"/>
  <c r="BF777" i="1" s="1"/>
  <c r="AK785" i="1"/>
  <c r="AO785" i="1" s="1"/>
  <c r="BF785" i="1" s="1"/>
  <c r="AK793" i="1"/>
  <c r="AO793" i="1" s="1"/>
  <c r="BF793" i="1" s="1"/>
  <c r="AK801" i="1"/>
  <c r="AO801" i="1" s="1"/>
  <c r="BF801" i="1" s="1"/>
  <c r="AK809" i="1"/>
  <c r="AO809" i="1" s="1"/>
  <c r="BF809" i="1" s="1"/>
  <c r="AK817" i="1"/>
  <c r="AO817" i="1" s="1"/>
  <c r="BF817" i="1" s="1"/>
  <c r="AK825" i="1"/>
  <c r="AO825" i="1" s="1"/>
  <c r="BF825" i="1" s="1"/>
  <c r="AK833" i="1"/>
  <c r="AO833" i="1" s="1"/>
  <c r="BF833" i="1" s="1"/>
  <c r="AK841" i="1"/>
  <c r="AO841" i="1" s="1"/>
  <c r="BF841" i="1" s="1"/>
  <c r="AK849" i="1"/>
  <c r="AO849" i="1" s="1"/>
  <c r="BF849" i="1" s="1"/>
  <c r="AK857" i="1"/>
  <c r="AO857" i="1" s="1"/>
  <c r="BF857" i="1" s="1"/>
  <c r="AK865" i="1"/>
  <c r="AO865" i="1" s="1"/>
  <c r="BF865" i="1" s="1"/>
  <c r="AK873" i="1"/>
  <c r="AO873" i="1" s="1"/>
  <c r="BF873" i="1" s="1"/>
  <c r="AK881" i="1"/>
  <c r="AO881" i="1" s="1"/>
  <c r="BF881" i="1" s="1"/>
  <c r="AK889" i="1"/>
  <c r="AO889" i="1" s="1"/>
  <c r="BF889" i="1" s="1"/>
  <c r="AK897" i="1"/>
  <c r="AO897" i="1" s="1"/>
  <c r="BF897" i="1" s="1"/>
  <c r="AK905" i="1"/>
  <c r="AO905" i="1" s="1"/>
  <c r="BF905" i="1" s="1"/>
  <c r="AK913" i="1"/>
  <c r="AO913" i="1" s="1"/>
  <c r="BF913" i="1" s="1"/>
  <c r="AO921" i="1"/>
  <c r="BF921" i="1" s="1"/>
  <c r="AK921" i="1"/>
  <c r="AK929" i="1"/>
  <c r="AO929" i="1" s="1"/>
  <c r="BF929" i="1" s="1"/>
  <c r="AK937" i="1"/>
  <c r="AO937" i="1" s="1"/>
  <c r="BF937" i="1" s="1"/>
  <c r="AK945" i="1"/>
  <c r="AO945" i="1" s="1"/>
  <c r="BF945" i="1" s="1"/>
  <c r="AK953" i="1"/>
  <c r="AO953" i="1" s="1"/>
  <c r="BF953" i="1" s="1"/>
  <c r="AK961" i="1"/>
  <c r="AO961" i="1" s="1"/>
  <c r="BF961" i="1" s="1"/>
  <c r="AK969" i="1"/>
  <c r="AO969" i="1" s="1"/>
  <c r="BF969" i="1" s="1"/>
  <c r="AK977" i="1"/>
  <c r="AO977" i="1" s="1"/>
  <c r="BF977" i="1" s="1"/>
  <c r="AK985" i="1"/>
  <c r="AO985" i="1" s="1"/>
  <c r="BF985" i="1" s="1"/>
  <c r="AK993" i="1"/>
  <c r="AO993" i="1" s="1"/>
  <c r="BF993" i="1" s="1"/>
  <c r="AK1001" i="1"/>
  <c r="AO1001" i="1" s="1"/>
  <c r="BF1001" i="1" s="1"/>
  <c r="AK1009" i="1"/>
  <c r="AO1009" i="1" s="1"/>
  <c r="BF1009" i="1" s="1"/>
  <c r="AK1017" i="1"/>
  <c r="AO1017" i="1" s="1"/>
  <c r="BF1017" i="1" s="1"/>
  <c r="AK1025" i="1"/>
  <c r="AO1025" i="1" s="1"/>
  <c r="BF1025" i="1" s="1"/>
  <c r="AK1033" i="1"/>
  <c r="AO1033" i="1" s="1"/>
  <c r="BF1033" i="1" s="1"/>
  <c r="AK1041" i="1"/>
  <c r="AO1041" i="1" s="1"/>
  <c r="BF1041" i="1" s="1"/>
  <c r="AK1049" i="1"/>
  <c r="AO1049" i="1" s="1"/>
  <c r="BF1049" i="1" s="1"/>
  <c r="AK1057" i="1"/>
  <c r="AO1057" i="1" s="1"/>
  <c r="BF1057" i="1" s="1"/>
  <c r="AK1065" i="1"/>
  <c r="AO1065" i="1" s="1"/>
  <c r="BF1065" i="1" s="1"/>
  <c r="AK1073" i="1"/>
  <c r="AO1073" i="1" s="1"/>
  <c r="BF1073" i="1" s="1"/>
  <c r="AK1081" i="1"/>
  <c r="AO1081" i="1" s="1"/>
  <c r="BF1081" i="1" s="1"/>
  <c r="AK1089" i="1"/>
  <c r="AO1089" i="1" s="1"/>
  <c r="BF1089" i="1" s="1"/>
  <c r="AK1097" i="1"/>
  <c r="AO1097" i="1" s="1"/>
  <c r="BF1097" i="1" s="1"/>
  <c r="AK1105" i="1"/>
  <c r="AO1105" i="1" s="1"/>
  <c r="BF1105" i="1" s="1"/>
  <c r="AK1113" i="1"/>
  <c r="AO1113" i="1" s="1"/>
  <c r="BF1113" i="1" s="1"/>
  <c r="AK1121" i="1"/>
  <c r="AO1121" i="1" s="1"/>
  <c r="BF1121" i="1" s="1"/>
  <c r="AK1129" i="1"/>
  <c r="AO1129" i="1" s="1"/>
  <c r="BF1129" i="1" s="1"/>
  <c r="AK1137" i="1"/>
  <c r="AO1137" i="1" s="1"/>
  <c r="BF1137" i="1" s="1"/>
  <c r="AK1145" i="1"/>
  <c r="AO1145" i="1" s="1"/>
  <c r="BF1145" i="1" s="1"/>
  <c r="AK1153" i="1"/>
  <c r="AO1153" i="1" s="1"/>
  <c r="BF1153" i="1" s="1"/>
  <c r="AK1161" i="1"/>
  <c r="AO1161" i="1" s="1"/>
  <c r="BF1161" i="1" s="1"/>
  <c r="AK1169" i="1"/>
  <c r="AO1169" i="1" s="1"/>
  <c r="BF1169" i="1" s="1"/>
  <c r="AO1177" i="1"/>
  <c r="BF1177" i="1" s="1"/>
  <c r="AK1177" i="1"/>
  <c r="AK1185" i="1"/>
  <c r="AO1185" i="1" s="1"/>
  <c r="BF1185" i="1" s="1"/>
  <c r="AK1193" i="1"/>
  <c r="AO1193" i="1" s="1"/>
  <c r="BF1193" i="1" s="1"/>
  <c r="AK1201" i="1"/>
  <c r="AO1201" i="1" s="1"/>
  <c r="BF1201" i="1" s="1"/>
  <c r="AK1209" i="1"/>
  <c r="AO1209" i="1" s="1"/>
  <c r="BF1209" i="1" s="1"/>
  <c r="AK1217" i="1"/>
  <c r="AO1217" i="1" s="1"/>
  <c r="BF1217" i="1" s="1"/>
  <c r="AK1225" i="1"/>
  <c r="AO1225" i="1" s="1"/>
  <c r="BF1225" i="1" s="1"/>
  <c r="AK1233" i="1"/>
  <c r="AO1233" i="1" s="1"/>
  <c r="BF1233" i="1" s="1"/>
  <c r="AK1241" i="1"/>
  <c r="AO1241" i="1" s="1"/>
  <c r="BF1241" i="1" s="1"/>
  <c r="AK1249" i="1"/>
  <c r="AO1249" i="1" s="1"/>
  <c r="BF1249" i="1" s="1"/>
  <c r="AK1257" i="1"/>
  <c r="AO1257" i="1" s="1"/>
  <c r="BF1257" i="1" s="1"/>
  <c r="AK1265" i="1"/>
  <c r="AO1265" i="1" s="1"/>
  <c r="BF1265" i="1" s="1"/>
  <c r="AK1273" i="1"/>
  <c r="AO1273" i="1" s="1"/>
  <c r="BF1273" i="1" s="1"/>
  <c r="AK1281" i="1"/>
  <c r="AO1281" i="1" s="1"/>
  <c r="BF1281" i="1" s="1"/>
  <c r="AK1289" i="1"/>
  <c r="AO1289" i="1" s="1"/>
  <c r="BF1289" i="1" s="1"/>
  <c r="AK1297" i="1"/>
  <c r="AO1297" i="1" s="1"/>
  <c r="BF1297" i="1" s="1"/>
  <c r="AK1305" i="1"/>
  <c r="AO1305" i="1" s="1"/>
  <c r="BF1305" i="1" s="1"/>
  <c r="AK1313" i="1"/>
  <c r="AO1313" i="1" s="1"/>
  <c r="BF1313" i="1" s="1"/>
  <c r="AK1321" i="1"/>
  <c r="AO1321" i="1" s="1"/>
  <c r="BF1321" i="1" s="1"/>
  <c r="AK1329" i="1"/>
  <c r="AO1329" i="1" s="1"/>
  <c r="BF1329" i="1" s="1"/>
  <c r="AK1337" i="1"/>
  <c r="AO1337" i="1" s="1"/>
  <c r="BF1337" i="1" s="1"/>
  <c r="AK1345" i="1"/>
  <c r="AO1345" i="1" s="1"/>
  <c r="BF1345" i="1" s="1"/>
  <c r="AK1353" i="1"/>
  <c r="AO1353" i="1" s="1"/>
  <c r="BF1353" i="1" s="1"/>
  <c r="AK1361" i="1"/>
  <c r="AO1361" i="1" s="1"/>
  <c r="BF1361" i="1" s="1"/>
  <c r="AK1369" i="1"/>
  <c r="AO1369" i="1" s="1"/>
  <c r="BF1369" i="1" s="1"/>
  <c r="AK1377" i="1"/>
  <c r="AO1377" i="1" s="1"/>
  <c r="BF1377" i="1" s="1"/>
  <c r="AK1385" i="1"/>
  <c r="AO1385" i="1" s="1"/>
  <c r="BF1385" i="1" s="1"/>
  <c r="AK1393" i="1"/>
  <c r="AO1393" i="1" s="1"/>
  <c r="BF1393" i="1" s="1"/>
  <c r="AK1401" i="1"/>
  <c r="AO1401" i="1" s="1"/>
  <c r="BF1401" i="1" s="1"/>
  <c r="AK1409" i="1"/>
  <c r="AO1409" i="1" s="1"/>
  <c r="BF1409" i="1" s="1"/>
  <c r="AK1417" i="1"/>
  <c r="AO1417" i="1" s="1"/>
  <c r="BF1417" i="1" s="1"/>
  <c r="AK1425" i="1"/>
  <c r="AO1425" i="1" s="1"/>
  <c r="BF1425" i="1" s="1"/>
  <c r="AK1433" i="1"/>
  <c r="AO1433" i="1" s="1"/>
  <c r="BF1433" i="1" s="1"/>
  <c r="AK1441" i="1"/>
  <c r="AO1441" i="1" s="1"/>
  <c r="BF1441" i="1" s="1"/>
  <c r="AK1449" i="1"/>
  <c r="AO1449" i="1" s="1"/>
  <c r="BF1449" i="1" s="1"/>
  <c r="AK1457" i="1"/>
  <c r="AO1457" i="1" s="1"/>
  <c r="BF1457" i="1" s="1"/>
  <c r="AO1465" i="1"/>
  <c r="BF1465" i="1" s="1"/>
  <c r="AK1465" i="1"/>
  <c r="AK1473" i="1"/>
  <c r="AO1473" i="1" s="1"/>
  <c r="BF1473" i="1" s="1"/>
  <c r="AK1481" i="1"/>
  <c r="AO1481" i="1" s="1"/>
  <c r="BF1481" i="1" s="1"/>
  <c r="AK1489" i="1"/>
  <c r="AO1489" i="1" s="1"/>
  <c r="BF1489" i="1" s="1"/>
  <c r="AK1497" i="1"/>
  <c r="AO1497" i="1" s="1"/>
  <c r="BF1497" i="1" s="1"/>
  <c r="AK16" i="1"/>
  <c r="AO16" i="1" s="1"/>
  <c r="BF16" i="1" s="1"/>
  <c r="AK80" i="1"/>
  <c r="AO80" i="1" s="1"/>
  <c r="BF80" i="1" s="1"/>
  <c r="AK136" i="1"/>
  <c r="AO136" i="1" s="1"/>
  <c r="BF136" i="1" s="1"/>
  <c r="AK192" i="1"/>
  <c r="AO192" i="1" s="1"/>
  <c r="BF192" i="1" s="1"/>
  <c r="AK248" i="1"/>
  <c r="AO248" i="1" s="1"/>
  <c r="BF248" i="1" s="1"/>
  <c r="AK312" i="1"/>
  <c r="AO312" i="1" s="1"/>
  <c r="BF312" i="1" s="1"/>
  <c r="AK368" i="1"/>
  <c r="AO368" i="1" s="1"/>
  <c r="BF368" i="1" s="1"/>
  <c r="AK432" i="1"/>
  <c r="AO432" i="1" s="1"/>
  <c r="BF432" i="1" s="1"/>
  <c r="AK496" i="1"/>
  <c r="AO496" i="1" s="1"/>
  <c r="BF496" i="1" s="1"/>
  <c r="AK568" i="1"/>
  <c r="AO568" i="1" s="1"/>
  <c r="BF568" i="1" s="1"/>
  <c r="AK624" i="1"/>
  <c r="AO624" i="1" s="1"/>
  <c r="BF624" i="1" s="1"/>
  <c r="AK680" i="1"/>
  <c r="AO680" i="1" s="1"/>
  <c r="BF680" i="1" s="1"/>
  <c r="AK736" i="1"/>
  <c r="AO736" i="1" s="1"/>
  <c r="BF736" i="1" s="1"/>
  <c r="AK792" i="1"/>
  <c r="AO792" i="1" s="1"/>
  <c r="BF792" i="1" s="1"/>
  <c r="AK840" i="1"/>
  <c r="AO840" i="1" s="1"/>
  <c r="BF840" i="1" s="1"/>
  <c r="AK896" i="1"/>
  <c r="AO896" i="1" s="1"/>
  <c r="BF896" i="1" s="1"/>
  <c r="AK952" i="1"/>
  <c r="AO952" i="1" s="1"/>
  <c r="BF952" i="1" s="1"/>
  <c r="AK1016" i="1"/>
  <c r="AO1016" i="1" s="1"/>
  <c r="BF1016" i="1" s="1"/>
  <c r="AK1072" i="1"/>
  <c r="AO1072" i="1" s="1"/>
  <c r="BF1072" i="1" s="1"/>
  <c r="AK1128" i="1"/>
  <c r="AO1128" i="1" s="1"/>
  <c r="BF1128" i="1" s="1"/>
  <c r="AK1192" i="1"/>
  <c r="AO1192" i="1" s="1"/>
  <c r="BF1192" i="1" s="1"/>
  <c r="AK1264" i="1"/>
  <c r="AO1264" i="1" s="1"/>
  <c r="BF1264" i="1" s="1"/>
  <c r="AK1344" i="1"/>
  <c r="AO1344" i="1" s="1"/>
  <c r="BF1344" i="1" s="1"/>
  <c r="AO1488" i="1"/>
  <c r="BF1488" i="1" s="1"/>
  <c r="AK1488" i="1"/>
  <c r="AK73" i="1"/>
  <c r="AO73" i="1" s="1"/>
  <c r="BF73" i="1" s="1"/>
  <c r="AK409" i="1"/>
  <c r="AO409" i="1" s="1"/>
  <c r="BF409" i="1" s="1"/>
  <c r="AK10" i="1"/>
  <c r="AO10" i="1" s="1"/>
  <c r="AK18" i="1"/>
  <c r="AO18" i="1" s="1"/>
  <c r="BF18" i="1" s="1"/>
  <c r="AK26" i="1"/>
  <c r="AO26" i="1" s="1"/>
  <c r="BF26" i="1" s="1"/>
  <c r="AK34" i="1"/>
  <c r="AO34" i="1" s="1"/>
  <c r="BF34" i="1" s="1"/>
  <c r="AK42" i="1"/>
  <c r="AO42" i="1" s="1"/>
  <c r="AO50" i="1"/>
  <c r="BF50" i="1" s="1"/>
  <c r="AK50" i="1"/>
  <c r="AK58" i="1"/>
  <c r="AO58" i="1" s="1"/>
  <c r="BF58" i="1" s="1"/>
  <c r="AK66" i="1"/>
  <c r="AO66" i="1" s="1"/>
  <c r="BF66" i="1" s="1"/>
  <c r="AK74" i="1"/>
  <c r="AO74" i="1" s="1"/>
  <c r="BF74" i="1" s="1"/>
  <c r="AK82" i="1"/>
  <c r="AO82" i="1" s="1"/>
  <c r="BF82" i="1" s="1"/>
  <c r="AK90" i="1"/>
  <c r="AO90" i="1" s="1"/>
  <c r="BF90" i="1" s="1"/>
  <c r="AK98" i="1"/>
  <c r="AO98" i="1" s="1"/>
  <c r="BF98" i="1" s="1"/>
  <c r="AK106" i="1"/>
  <c r="AO106" i="1" s="1"/>
  <c r="BF106" i="1" s="1"/>
  <c r="AK114" i="1"/>
  <c r="AO114" i="1" s="1"/>
  <c r="BF114" i="1" s="1"/>
  <c r="AK122" i="1"/>
  <c r="AO122" i="1" s="1"/>
  <c r="BF122" i="1" s="1"/>
  <c r="AK130" i="1"/>
  <c r="AO130" i="1" s="1"/>
  <c r="BF130" i="1" s="1"/>
  <c r="AK138" i="1"/>
  <c r="AO138" i="1" s="1"/>
  <c r="BF138" i="1" s="1"/>
  <c r="AK146" i="1"/>
  <c r="AO146" i="1" s="1"/>
  <c r="BF146" i="1" s="1"/>
  <c r="AK154" i="1"/>
  <c r="AO154" i="1" s="1"/>
  <c r="BF154" i="1" s="1"/>
  <c r="AK162" i="1"/>
  <c r="AO162" i="1" s="1"/>
  <c r="BF162" i="1" s="1"/>
  <c r="AK170" i="1"/>
  <c r="AO170" i="1" s="1"/>
  <c r="BF170" i="1" s="1"/>
  <c r="AK178" i="1"/>
  <c r="AO178" i="1" s="1"/>
  <c r="BF178" i="1" s="1"/>
  <c r="AK186" i="1"/>
  <c r="AO186" i="1" s="1"/>
  <c r="BF186" i="1" s="1"/>
  <c r="AK194" i="1"/>
  <c r="AO194" i="1" s="1"/>
  <c r="BF194" i="1" s="1"/>
  <c r="AK202" i="1"/>
  <c r="AO202" i="1" s="1"/>
  <c r="BF202" i="1" s="1"/>
  <c r="AK210" i="1"/>
  <c r="AO210" i="1" s="1"/>
  <c r="BF210" i="1" s="1"/>
  <c r="AK218" i="1"/>
  <c r="AO218" i="1" s="1"/>
  <c r="BF218" i="1" s="1"/>
  <c r="AK226" i="1"/>
  <c r="AO226" i="1" s="1"/>
  <c r="BF226" i="1" s="1"/>
  <c r="AK234" i="1"/>
  <c r="AO234" i="1" s="1"/>
  <c r="BF234" i="1" s="1"/>
  <c r="AK242" i="1"/>
  <c r="AO242" i="1" s="1"/>
  <c r="BF242" i="1" s="1"/>
  <c r="AK250" i="1"/>
  <c r="AO250" i="1" s="1"/>
  <c r="BF250" i="1" s="1"/>
  <c r="AK258" i="1"/>
  <c r="AO258" i="1" s="1"/>
  <c r="BF258" i="1" s="1"/>
  <c r="AK266" i="1"/>
  <c r="AO266" i="1" s="1"/>
  <c r="BF266" i="1" s="1"/>
  <c r="AO274" i="1"/>
  <c r="BF274" i="1" s="1"/>
  <c r="AK274" i="1"/>
  <c r="AK282" i="1"/>
  <c r="AO282" i="1" s="1"/>
  <c r="BF282" i="1" s="1"/>
  <c r="AK290" i="1"/>
  <c r="AO290" i="1" s="1"/>
  <c r="BF290" i="1" s="1"/>
  <c r="AK298" i="1"/>
  <c r="AO298" i="1" s="1"/>
  <c r="BF298" i="1" s="1"/>
  <c r="AK306" i="1"/>
  <c r="AO306" i="1" s="1"/>
  <c r="BF306" i="1" s="1"/>
  <c r="AK314" i="1"/>
  <c r="AO314" i="1" s="1"/>
  <c r="BF314" i="1" s="1"/>
  <c r="AK322" i="1"/>
  <c r="AO322" i="1" s="1"/>
  <c r="BF322" i="1" s="1"/>
  <c r="AK330" i="1"/>
  <c r="AO330" i="1" s="1"/>
  <c r="BF330" i="1" s="1"/>
  <c r="AK338" i="1"/>
  <c r="AO338" i="1" s="1"/>
  <c r="BF338" i="1" s="1"/>
  <c r="AK346" i="1"/>
  <c r="AO346" i="1" s="1"/>
  <c r="BF346" i="1" s="1"/>
  <c r="AK354" i="1"/>
  <c r="AO354" i="1" s="1"/>
  <c r="BF354" i="1" s="1"/>
  <c r="AK362" i="1"/>
  <c r="AO362" i="1" s="1"/>
  <c r="BF362" i="1" s="1"/>
  <c r="AK370" i="1"/>
  <c r="AO370" i="1" s="1"/>
  <c r="BF370" i="1" s="1"/>
  <c r="AK378" i="1"/>
  <c r="AO378" i="1" s="1"/>
  <c r="BF378" i="1" s="1"/>
  <c r="AK386" i="1"/>
  <c r="AO386" i="1" s="1"/>
  <c r="BF386" i="1" s="1"/>
  <c r="AK394" i="1"/>
  <c r="AO394" i="1" s="1"/>
  <c r="BF394" i="1" s="1"/>
  <c r="AK402" i="1"/>
  <c r="AO402" i="1" s="1"/>
  <c r="BF402" i="1" s="1"/>
  <c r="AK410" i="1"/>
  <c r="AO410" i="1" s="1"/>
  <c r="BF410" i="1" s="1"/>
  <c r="AK418" i="1"/>
  <c r="AO418" i="1" s="1"/>
  <c r="BF418" i="1" s="1"/>
  <c r="AK426" i="1"/>
  <c r="AO426" i="1" s="1"/>
  <c r="BF426" i="1" s="1"/>
  <c r="AK434" i="1"/>
  <c r="AO434" i="1" s="1"/>
  <c r="BF434" i="1" s="1"/>
  <c r="AK442" i="1"/>
  <c r="AO442" i="1" s="1"/>
  <c r="BF442" i="1" s="1"/>
  <c r="AK450" i="1"/>
  <c r="AO450" i="1" s="1"/>
  <c r="BF450" i="1" s="1"/>
  <c r="AK458" i="1"/>
  <c r="AO458" i="1" s="1"/>
  <c r="BF458" i="1" s="1"/>
  <c r="AK466" i="1"/>
  <c r="AO466" i="1" s="1"/>
  <c r="BF466" i="1" s="1"/>
  <c r="AK474" i="1"/>
  <c r="AO474" i="1" s="1"/>
  <c r="BF474" i="1" s="1"/>
  <c r="AK482" i="1"/>
  <c r="AO482" i="1" s="1"/>
  <c r="BF482" i="1" s="1"/>
  <c r="AK490" i="1"/>
  <c r="AO490" i="1" s="1"/>
  <c r="BF490" i="1" s="1"/>
  <c r="AK498" i="1"/>
  <c r="AO498" i="1" s="1"/>
  <c r="BF498" i="1" s="1"/>
  <c r="AK506" i="1"/>
  <c r="AO506" i="1" s="1"/>
  <c r="BF506" i="1" s="1"/>
  <c r="AK514" i="1"/>
  <c r="AO514" i="1" s="1"/>
  <c r="BF514" i="1" s="1"/>
  <c r="AK522" i="1"/>
  <c r="AO522" i="1" s="1"/>
  <c r="BF522" i="1" s="1"/>
  <c r="AK530" i="1"/>
  <c r="AO530" i="1" s="1"/>
  <c r="BF530" i="1" s="1"/>
  <c r="AK538" i="1"/>
  <c r="AO538" i="1" s="1"/>
  <c r="BF538" i="1" s="1"/>
  <c r="AK546" i="1"/>
  <c r="AO546" i="1" s="1"/>
  <c r="BF546" i="1" s="1"/>
  <c r="AK554" i="1"/>
  <c r="AO554" i="1" s="1"/>
  <c r="BF554" i="1" s="1"/>
  <c r="AO562" i="1"/>
  <c r="BF562" i="1" s="1"/>
  <c r="AK562" i="1"/>
  <c r="AK570" i="1"/>
  <c r="AO570" i="1" s="1"/>
  <c r="BF570" i="1" s="1"/>
  <c r="AK578" i="1"/>
  <c r="AO578" i="1" s="1"/>
  <c r="BF578" i="1" s="1"/>
  <c r="AK586" i="1"/>
  <c r="AO586" i="1" s="1"/>
  <c r="BF586" i="1" s="1"/>
  <c r="AK594" i="1"/>
  <c r="AO594" i="1" s="1"/>
  <c r="BF594" i="1" s="1"/>
  <c r="AK602" i="1"/>
  <c r="AO602" i="1" s="1"/>
  <c r="BF602" i="1" s="1"/>
  <c r="AK610" i="1"/>
  <c r="AO610" i="1" s="1"/>
  <c r="BF610" i="1" s="1"/>
  <c r="AK618" i="1"/>
  <c r="AO618" i="1" s="1"/>
  <c r="BF618" i="1" s="1"/>
  <c r="AK626" i="1"/>
  <c r="AO626" i="1" s="1"/>
  <c r="BF626" i="1" s="1"/>
  <c r="AK634" i="1"/>
  <c r="AO634" i="1" s="1"/>
  <c r="BF634" i="1" s="1"/>
  <c r="AK642" i="1"/>
  <c r="AO642" i="1" s="1"/>
  <c r="BF642" i="1" s="1"/>
  <c r="AK650" i="1"/>
  <c r="AO650" i="1" s="1"/>
  <c r="BF650" i="1" s="1"/>
  <c r="AK658" i="1"/>
  <c r="AO658" i="1" s="1"/>
  <c r="BF658" i="1" s="1"/>
  <c r="AK666" i="1"/>
  <c r="AO666" i="1" s="1"/>
  <c r="BF666" i="1" s="1"/>
  <c r="AK674" i="1"/>
  <c r="AO674" i="1" s="1"/>
  <c r="BF674" i="1" s="1"/>
  <c r="AK682" i="1"/>
  <c r="AO682" i="1" s="1"/>
  <c r="BF682" i="1" s="1"/>
  <c r="AK690" i="1"/>
  <c r="AO690" i="1" s="1"/>
  <c r="BF690" i="1" s="1"/>
  <c r="AK698" i="1"/>
  <c r="AO698" i="1" s="1"/>
  <c r="BF698" i="1" s="1"/>
  <c r="AK706" i="1"/>
  <c r="AO706" i="1" s="1"/>
  <c r="BF706" i="1" s="1"/>
  <c r="AK714" i="1"/>
  <c r="AO714" i="1" s="1"/>
  <c r="BF714" i="1" s="1"/>
  <c r="AK722" i="1"/>
  <c r="AO722" i="1" s="1"/>
  <c r="BF722" i="1" s="1"/>
  <c r="AK730" i="1"/>
  <c r="AO730" i="1" s="1"/>
  <c r="BF730" i="1" s="1"/>
  <c r="AK738" i="1"/>
  <c r="AO738" i="1" s="1"/>
  <c r="BF738" i="1" s="1"/>
  <c r="AK746" i="1"/>
  <c r="AO746" i="1" s="1"/>
  <c r="BF746" i="1" s="1"/>
  <c r="AK754" i="1"/>
  <c r="AO754" i="1" s="1"/>
  <c r="BF754" i="1" s="1"/>
  <c r="AK762" i="1"/>
  <c r="AO762" i="1" s="1"/>
  <c r="BF762" i="1" s="1"/>
  <c r="AK770" i="1"/>
  <c r="AO770" i="1" s="1"/>
  <c r="BF770" i="1" s="1"/>
  <c r="AK778" i="1"/>
  <c r="AO778" i="1" s="1"/>
  <c r="BF778" i="1" s="1"/>
  <c r="AK786" i="1"/>
  <c r="AO786" i="1" s="1"/>
  <c r="BF786" i="1" s="1"/>
  <c r="AK794" i="1"/>
  <c r="AO794" i="1" s="1"/>
  <c r="BF794" i="1" s="1"/>
  <c r="AK802" i="1"/>
  <c r="AO802" i="1" s="1"/>
  <c r="BF802" i="1" s="1"/>
  <c r="AK810" i="1"/>
  <c r="AO810" i="1" s="1"/>
  <c r="BF810" i="1" s="1"/>
  <c r="AK818" i="1"/>
  <c r="AO818" i="1" s="1"/>
  <c r="BF818" i="1" s="1"/>
  <c r="AK826" i="1"/>
  <c r="AO826" i="1" s="1"/>
  <c r="BF826" i="1" s="1"/>
  <c r="AK834" i="1"/>
  <c r="AO834" i="1" s="1"/>
  <c r="BF834" i="1" s="1"/>
  <c r="AK842" i="1"/>
  <c r="AO842" i="1" s="1"/>
  <c r="BF842" i="1" s="1"/>
  <c r="AK850" i="1"/>
  <c r="AO850" i="1" s="1"/>
  <c r="BF850" i="1" s="1"/>
  <c r="AK858" i="1"/>
  <c r="AO858" i="1" s="1"/>
  <c r="BF858" i="1" s="1"/>
  <c r="AK866" i="1"/>
  <c r="AO866" i="1" s="1"/>
  <c r="BF866" i="1" s="1"/>
  <c r="AK874" i="1"/>
  <c r="AO874" i="1" s="1"/>
  <c r="BF874" i="1" s="1"/>
  <c r="AK882" i="1"/>
  <c r="AO882" i="1" s="1"/>
  <c r="BF882" i="1" s="1"/>
  <c r="AK890" i="1"/>
  <c r="AO890" i="1" s="1"/>
  <c r="BF890" i="1" s="1"/>
  <c r="AK898" i="1"/>
  <c r="AO898" i="1" s="1"/>
  <c r="BF898" i="1" s="1"/>
  <c r="AK906" i="1"/>
  <c r="AO906" i="1" s="1"/>
  <c r="BF906" i="1" s="1"/>
  <c r="AK914" i="1"/>
  <c r="AO914" i="1" s="1"/>
  <c r="BF914" i="1" s="1"/>
  <c r="AK922" i="1"/>
  <c r="AO922" i="1" s="1"/>
  <c r="BF922" i="1" s="1"/>
  <c r="AK930" i="1"/>
  <c r="AO930" i="1" s="1"/>
  <c r="BF930" i="1" s="1"/>
  <c r="AK938" i="1"/>
  <c r="AO938" i="1" s="1"/>
  <c r="BF938" i="1" s="1"/>
  <c r="AK946" i="1"/>
  <c r="AO946" i="1" s="1"/>
  <c r="BF946" i="1" s="1"/>
  <c r="AK954" i="1"/>
  <c r="AO954" i="1" s="1"/>
  <c r="BF954" i="1" s="1"/>
  <c r="AK962" i="1"/>
  <c r="AO962" i="1" s="1"/>
  <c r="BF962" i="1" s="1"/>
  <c r="AK970" i="1"/>
  <c r="AO970" i="1" s="1"/>
  <c r="BF970" i="1" s="1"/>
  <c r="AK978" i="1"/>
  <c r="AO978" i="1" s="1"/>
  <c r="BF978" i="1" s="1"/>
  <c r="AK986" i="1"/>
  <c r="AO986" i="1" s="1"/>
  <c r="BF986" i="1" s="1"/>
  <c r="AK994" i="1"/>
  <c r="AO994" i="1" s="1"/>
  <c r="BF994" i="1" s="1"/>
  <c r="AK1002" i="1"/>
  <c r="AO1002" i="1" s="1"/>
  <c r="BF1002" i="1" s="1"/>
  <c r="AK1010" i="1"/>
  <c r="AO1010" i="1" s="1"/>
  <c r="BF1010" i="1" s="1"/>
  <c r="AK1018" i="1"/>
  <c r="AO1018" i="1" s="1"/>
  <c r="BF1018" i="1" s="1"/>
  <c r="AK1026" i="1"/>
  <c r="AO1026" i="1" s="1"/>
  <c r="BF1026" i="1" s="1"/>
  <c r="AK1034" i="1"/>
  <c r="AO1034" i="1" s="1"/>
  <c r="BF1034" i="1" s="1"/>
  <c r="AK1042" i="1"/>
  <c r="AO1042" i="1" s="1"/>
  <c r="BF1042" i="1" s="1"/>
  <c r="AK1050" i="1"/>
  <c r="AO1050" i="1" s="1"/>
  <c r="BF1050" i="1" s="1"/>
  <c r="AK1058" i="1"/>
  <c r="AO1058" i="1" s="1"/>
  <c r="BF1058" i="1" s="1"/>
  <c r="AK1066" i="1"/>
  <c r="AO1066" i="1" s="1"/>
  <c r="BF1066" i="1" s="1"/>
  <c r="AK1074" i="1"/>
  <c r="AO1074" i="1" s="1"/>
  <c r="BF1074" i="1" s="1"/>
  <c r="AK1082" i="1"/>
  <c r="AO1082" i="1" s="1"/>
  <c r="BF1082" i="1" s="1"/>
  <c r="AK1090" i="1"/>
  <c r="AO1090" i="1" s="1"/>
  <c r="BF1090" i="1" s="1"/>
  <c r="AK1098" i="1"/>
  <c r="AO1098" i="1" s="1"/>
  <c r="BF1098" i="1" s="1"/>
  <c r="AK1106" i="1"/>
  <c r="AO1106" i="1" s="1"/>
  <c r="BF1106" i="1" s="1"/>
  <c r="AK1114" i="1"/>
  <c r="AO1114" i="1" s="1"/>
  <c r="BF1114" i="1" s="1"/>
  <c r="AK1122" i="1"/>
  <c r="AO1122" i="1" s="1"/>
  <c r="BF1122" i="1" s="1"/>
  <c r="AK1130" i="1"/>
  <c r="AO1130" i="1" s="1"/>
  <c r="BF1130" i="1" s="1"/>
  <c r="AK1138" i="1"/>
  <c r="AO1138" i="1" s="1"/>
  <c r="BF1138" i="1" s="1"/>
  <c r="AK1146" i="1"/>
  <c r="AO1146" i="1" s="1"/>
  <c r="BF1146" i="1" s="1"/>
  <c r="AK1154" i="1"/>
  <c r="AO1154" i="1" s="1"/>
  <c r="BF1154" i="1" s="1"/>
  <c r="AK1162" i="1"/>
  <c r="AO1162" i="1" s="1"/>
  <c r="BF1162" i="1" s="1"/>
  <c r="AK1170" i="1"/>
  <c r="AO1170" i="1" s="1"/>
  <c r="BF1170" i="1" s="1"/>
  <c r="AK1178" i="1"/>
  <c r="AO1178" i="1" s="1"/>
  <c r="BF1178" i="1" s="1"/>
  <c r="AK1186" i="1"/>
  <c r="AO1186" i="1" s="1"/>
  <c r="BF1186" i="1" s="1"/>
  <c r="AK1194" i="1"/>
  <c r="AO1194" i="1" s="1"/>
  <c r="BF1194" i="1" s="1"/>
  <c r="AK1202" i="1"/>
  <c r="AO1202" i="1" s="1"/>
  <c r="BF1202" i="1" s="1"/>
  <c r="AK1210" i="1"/>
  <c r="AO1210" i="1" s="1"/>
  <c r="BF1210" i="1" s="1"/>
  <c r="AK1218" i="1"/>
  <c r="AO1218" i="1" s="1"/>
  <c r="BF1218" i="1" s="1"/>
  <c r="AK1226" i="1"/>
  <c r="AO1226" i="1" s="1"/>
  <c r="BF1226" i="1" s="1"/>
  <c r="AK1234" i="1"/>
  <c r="AO1234" i="1" s="1"/>
  <c r="BF1234" i="1" s="1"/>
  <c r="AK1242" i="1"/>
  <c r="AO1242" i="1" s="1"/>
  <c r="BF1242" i="1" s="1"/>
  <c r="AK1250" i="1"/>
  <c r="AO1250" i="1" s="1"/>
  <c r="BF1250" i="1" s="1"/>
  <c r="AK1258" i="1"/>
  <c r="AO1258" i="1" s="1"/>
  <c r="BF1258" i="1" s="1"/>
  <c r="AK1266" i="1"/>
  <c r="AO1266" i="1" s="1"/>
  <c r="BF1266" i="1" s="1"/>
  <c r="AK1274" i="1"/>
  <c r="AO1274" i="1" s="1"/>
  <c r="BF1274" i="1" s="1"/>
  <c r="AK1282" i="1"/>
  <c r="AO1282" i="1" s="1"/>
  <c r="BF1282" i="1" s="1"/>
  <c r="AK1290" i="1"/>
  <c r="AO1290" i="1" s="1"/>
  <c r="BF1290" i="1" s="1"/>
  <c r="AK1298" i="1"/>
  <c r="AO1298" i="1" s="1"/>
  <c r="BF1298" i="1" s="1"/>
  <c r="AK1306" i="1"/>
  <c r="AO1306" i="1" s="1"/>
  <c r="BF1306" i="1" s="1"/>
  <c r="AK1314" i="1"/>
  <c r="AO1314" i="1" s="1"/>
  <c r="BF1314" i="1" s="1"/>
  <c r="AK1322" i="1"/>
  <c r="AO1322" i="1" s="1"/>
  <c r="BF1322" i="1" s="1"/>
  <c r="AK1330" i="1"/>
  <c r="AO1330" i="1" s="1"/>
  <c r="BF1330" i="1" s="1"/>
  <c r="AK1338" i="1"/>
  <c r="AO1338" i="1" s="1"/>
  <c r="BF1338" i="1" s="1"/>
  <c r="AK1346" i="1"/>
  <c r="AO1346" i="1" s="1"/>
  <c r="BF1346" i="1" s="1"/>
  <c r="AK1354" i="1"/>
  <c r="AO1354" i="1" s="1"/>
  <c r="BF1354" i="1" s="1"/>
  <c r="AK1362" i="1"/>
  <c r="AO1362" i="1" s="1"/>
  <c r="BF1362" i="1" s="1"/>
  <c r="AK1370" i="1"/>
  <c r="AO1370" i="1" s="1"/>
  <c r="BF1370" i="1" s="1"/>
  <c r="AK1378" i="1"/>
  <c r="AO1378" i="1" s="1"/>
  <c r="BF1378" i="1" s="1"/>
  <c r="AK1386" i="1"/>
  <c r="AO1386" i="1" s="1"/>
  <c r="BF1386" i="1" s="1"/>
  <c r="AK1394" i="1"/>
  <c r="AO1394" i="1" s="1"/>
  <c r="BF1394" i="1" s="1"/>
  <c r="AK1402" i="1"/>
  <c r="AO1402" i="1" s="1"/>
  <c r="BF1402" i="1" s="1"/>
  <c r="AK1410" i="1"/>
  <c r="AO1410" i="1" s="1"/>
  <c r="BF1410" i="1" s="1"/>
  <c r="AK1418" i="1"/>
  <c r="AO1418" i="1" s="1"/>
  <c r="BF1418" i="1" s="1"/>
  <c r="AK1426" i="1"/>
  <c r="AO1426" i="1" s="1"/>
  <c r="BF1426" i="1" s="1"/>
  <c r="AK1434" i="1"/>
  <c r="AO1434" i="1" s="1"/>
  <c r="BF1434" i="1" s="1"/>
  <c r="AK1442" i="1"/>
  <c r="AO1442" i="1" s="1"/>
  <c r="BF1442" i="1" s="1"/>
  <c r="AK1450" i="1"/>
  <c r="AO1450" i="1" s="1"/>
  <c r="BF1450" i="1" s="1"/>
  <c r="AK1458" i="1"/>
  <c r="AO1458" i="1" s="1"/>
  <c r="BF1458" i="1" s="1"/>
  <c r="AK1466" i="1"/>
  <c r="AO1466" i="1" s="1"/>
  <c r="BF1466" i="1" s="1"/>
  <c r="AK1474" i="1"/>
  <c r="AO1474" i="1" s="1"/>
  <c r="BF1474" i="1" s="1"/>
  <c r="AK1482" i="1"/>
  <c r="AO1482" i="1" s="1"/>
  <c r="BF1482" i="1" s="1"/>
  <c r="AK1490" i="1"/>
  <c r="AO1490" i="1" s="1"/>
  <c r="BF1490" i="1" s="1"/>
  <c r="AK1498" i="1"/>
  <c r="AO1498" i="1" s="1"/>
  <c r="BF1498" i="1" s="1"/>
  <c r="AK32" i="1"/>
  <c r="AO32" i="1" s="1"/>
  <c r="BF32" i="1" s="1"/>
  <c r="AK88" i="1"/>
  <c r="AO88" i="1" s="1"/>
  <c r="BF88" i="1" s="1"/>
  <c r="AO144" i="1"/>
  <c r="BF144" i="1" s="1"/>
  <c r="AK144" i="1"/>
  <c r="AK200" i="1"/>
  <c r="AO200" i="1" s="1"/>
  <c r="BF200" i="1" s="1"/>
  <c r="AK256" i="1"/>
  <c r="AO256" i="1" s="1"/>
  <c r="BF256" i="1" s="1"/>
  <c r="AK304" i="1"/>
  <c r="AO304" i="1" s="1"/>
  <c r="BF304" i="1" s="1"/>
  <c r="AK344" i="1"/>
  <c r="AO344" i="1" s="1"/>
  <c r="BF344" i="1" s="1"/>
  <c r="AK392" i="1"/>
  <c r="AO392" i="1" s="1"/>
  <c r="BF392" i="1" s="1"/>
  <c r="AK448" i="1"/>
  <c r="AO448" i="1" s="1"/>
  <c r="BF448" i="1" s="1"/>
  <c r="AK488" i="1"/>
  <c r="AO488" i="1" s="1"/>
  <c r="BF488" i="1" s="1"/>
  <c r="AK528" i="1"/>
  <c r="AO528" i="1" s="1"/>
  <c r="BF528" i="1" s="1"/>
  <c r="AK584" i="1"/>
  <c r="AO584" i="1" s="1"/>
  <c r="BF584" i="1" s="1"/>
  <c r="AK640" i="1"/>
  <c r="AO640" i="1" s="1"/>
  <c r="BF640" i="1" s="1"/>
  <c r="AK688" i="1"/>
  <c r="AO688" i="1" s="1"/>
  <c r="BF688" i="1" s="1"/>
  <c r="AK744" i="1"/>
  <c r="AO744" i="1" s="1"/>
  <c r="BF744" i="1" s="1"/>
  <c r="AK800" i="1"/>
  <c r="AO800" i="1" s="1"/>
  <c r="BF800" i="1" s="1"/>
  <c r="AK856" i="1"/>
  <c r="AO856" i="1" s="1"/>
  <c r="BF856" i="1" s="1"/>
  <c r="AK912" i="1"/>
  <c r="AO912" i="1" s="1"/>
  <c r="BF912" i="1" s="1"/>
  <c r="AK960" i="1"/>
  <c r="AO960" i="1" s="1"/>
  <c r="BF960" i="1" s="1"/>
  <c r="AK1000" i="1"/>
  <c r="AO1000" i="1" s="1"/>
  <c r="BF1000" i="1" s="1"/>
  <c r="AK1056" i="1"/>
  <c r="AO1056" i="1" s="1"/>
  <c r="BF1056" i="1" s="1"/>
  <c r="AK1112" i="1"/>
  <c r="AO1112" i="1" s="1"/>
  <c r="BF1112" i="1" s="1"/>
  <c r="AK1168" i="1"/>
  <c r="AO1168" i="1" s="1"/>
  <c r="BF1168" i="1" s="1"/>
  <c r="AK1224" i="1"/>
  <c r="AO1224" i="1" s="1"/>
  <c r="BF1224" i="1" s="1"/>
  <c r="AK1280" i="1"/>
  <c r="AO1280" i="1" s="1"/>
  <c r="BF1280" i="1" s="1"/>
  <c r="AK1320" i="1"/>
  <c r="AO1320" i="1" s="1"/>
  <c r="BF1320" i="1" s="1"/>
  <c r="AK1376" i="1"/>
  <c r="AO1376" i="1" s="1"/>
  <c r="BF1376" i="1" s="1"/>
  <c r="AK1472" i="1"/>
  <c r="AO1472" i="1" s="1"/>
  <c r="BF1472" i="1" s="1"/>
  <c r="AK17" i="1"/>
  <c r="AO17" i="1" s="1"/>
  <c r="BF17" i="1" s="1"/>
  <c r="AK25" i="1"/>
  <c r="AO25" i="1" s="1"/>
  <c r="BF25" i="1" s="1"/>
  <c r="AK105" i="1"/>
  <c r="AO105" i="1" s="1"/>
  <c r="BF105" i="1" s="1"/>
  <c r="AK425" i="1"/>
  <c r="AO425" i="1" s="1"/>
  <c r="BF425" i="1" s="1"/>
  <c r="AK11" i="1"/>
  <c r="AO11" i="1" s="1"/>
  <c r="AK19" i="1"/>
  <c r="AO19" i="1" s="1"/>
  <c r="BF19" i="1" s="1"/>
  <c r="AK27" i="1"/>
  <c r="AO27" i="1" s="1"/>
  <c r="BF27" i="1" s="1"/>
  <c r="AK35" i="1"/>
  <c r="AO35" i="1" s="1"/>
  <c r="BF35" i="1" s="1"/>
  <c r="AK43" i="1"/>
  <c r="AO43" i="1" s="1"/>
  <c r="BF43" i="1" s="1"/>
  <c r="AK51" i="1"/>
  <c r="AO51" i="1" s="1"/>
  <c r="BF51" i="1" s="1"/>
  <c r="AO59" i="1"/>
  <c r="BF59" i="1" s="1"/>
  <c r="AK59" i="1"/>
  <c r="AK67" i="1"/>
  <c r="AO67" i="1" s="1"/>
  <c r="BF67" i="1" s="1"/>
  <c r="AK75" i="1"/>
  <c r="AO75" i="1" s="1"/>
  <c r="BF75" i="1" s="1"/>
  <c r="AK83" i="1"/>
  <c r="AO83" i="1" s="1"/>
  <c r="BF83" i="1" s="1"/>
  <c r="AK91" i="1"/>
  <c r="AO91" i="1" s="1"/>
  <c r="BF91" i="1" s="1"/>
  <c r="AK99" i="1"/>
  <c r="AO99" i="1" s="1"/>
  <c r="BF99" i="1" s="1"/>
  <c r="AK107" i="1"/>
  <c r="AO107" i="1" s="1"/>
  <c r="BF107" i="1" s="1"/>
  <c r="AK115" i="1"/>
  <c r="AO115" i="1" s="1"/>
  <c r="BF115" i="1" s="1"/>
  <c r="AK123" i="1"/>
  <c r="AO123" i="1" s="1"/>
  <c r="BF123" i="1" s="1"/>
  <c r="AK131" i="1"/>
  <c r="AO131" i="1" s="1"/>
  <c r="BF131" i="1" s="1"/>
  <c r="AK139" i="1"/>
  <c r="AO139" i="1" s="1"/>
  <c r="BF139" i="1" s="1"/>
  <c r="AK147" i="1"/>
  <c r="AO147" i="1" s="1"/>
  <c r="BF147" i="1" s="1"/>
  <c r="AK155" i="1"/>
  <c r="AO155" i="1" s="1"/>
  <c r="BF155" i="1" s="1"/>
  <c r="AK163" i="1"/>
  <c r="AO163" i="1" s="1"/>
  <c r="BF163" i="1" s="1"/>
  <c r="AK171" i="1"/>
  <c r="AO171" i="1" s="1"/>
  <c r="BF171" i="1" s="1"/>
  <c r="AK179" i="1"/>
  <c r="AO179" i="1" s="1"/>
  <c r="BF179" i="1" s="1"/>
  <c r="AK187" i="1"/>
  <c r="AO187" i="1" s="1"/>
  <c r="BF187" i="1" s="1"/>
  <c r="AK195" i="1"/>
  <c r="AO195" i="1" s="1"/>
  <c r="BF195" i="1" s="1"/>
  <c r="AK203" i="1"/>
  <c r="AO203" i="1" s="1"/>
  <c r="BF203" i="1" s="1"/>
  <c r="AK211" i="1"/>
  <c r="AO211" i="1" s="1"/>
  <c r="BF211" i="1" s="1"/>
  <c r="AK219" i="1"/>
  <c r="AO219" i="1" s="1"/>
  <c r="BF219" i="1" s="1"/>
  <c r="AK227" i="1"/>
  <c r="AO227" i="1" s="1"/>
  <c r="BF227" i="1" s="1"/>
  <c r="AK235" i="1"/>
  <c r="AO235" i="1" s="1"/>
  <c r="BF235" i="1" s="1"/>
  <c r="AK243" i="1"/>
  <c r="AO243" i="1" s="1"/>
  <c r="BF243" i="1" s="1"/>
  <c r="AK251" i="1"/>
  <c r="AO251" i="1" s="1"/>
  <c r="BF251" i="1" s="1"/>
  <c r="AK259" i="1"/>
  <c r="AO259" i="1" s="1"/>
  <c r="BF259" i="1" s="1"/>
  <c r="AK267" i="1"/>
  <c r="AO267" i="1" s="1"/>
  <c r="BF267" i="1" s="1"/>
  <c r="AK275" i="1"/>
  <c r="AO275" i="1" s="1"/>
  <c r="BF275" i="1" s="1"/>
  <c r="AO283" i="1"/>
  <c r="BF283" i="1" s="1"/>
  <c r="AK283" i="1"/>
  <c r="AK291" i="1"/>
  <c r="AO291" i="1" s="1"/>
  <c r="BF291" i="1" s="1"/>
  <c r="AK299" i="1"/>
  <c r="AO299" i="1" s="1"/>
  <c r="BF299" i="1" s="1"/>
  <c r="AK307" i="1"/>
  <c r="AO307" i="1" s="1"/>
  <c r="BF307" i="1" s="1"/>
  <c r="AK315" i="1"/>
  <c r="AO315" i="1" s="1"/>
  <c r="BF315" i="1" s="1"/>
  <c r="AK323" i="1"/>
  <c r="AO323" i="1" s="1"/>
  <c r="BF323" i="1" s="1"/>
  <c r="AK331" i="1"/>
  <c r="AO331" i="1" s="1"/>
  <c r="BF331" i="1" s="1"/>
  <c r="AK339" i="1"/>
  <c r="AO339" i="1" s="1"/>
  <c r="BF339" i="1" s="1"/>
  <c r="AO347" i="1"/>
  <c r="BF347" i="1" s="1"/>
  <c r="AK347" i="1"/>
  <c r="AK355" i="1"/>
  <c r="AO355" i="1" s="1"/>
  <c r="BF355" i="1" s="1"/>
  <c r="AK363" i="1"/>
  <c r="AO363" i="1" s="1"/>
  <c r="BF363" i="1" s="1"/>
  <c r="AK371" i="1"/>
  <c r="AO371" i="1" s="1"/>
  <c r="BF371" i="1" s="1"/>
  <c r="AK379" i="1"/>
  <c r="AO379" i="1" s="1"/>
  <c r="BF379" i="1" s="1"/>
  <c r="AK387" i="1"/>
  <c r="AO387" i="1" s="1"/>
  <c r="BF387" i="1" s="1"/>
  <c r="AK395" i="1"/>
  <c r="AO395" i="1" s="1"/>
  <c r="BF395" i="1" s="1"/>
  <c r="AK403" i="1"/>
  <c r="AO403" i="1" s="1"/>
  <c r="BF403" i="1" s="1"/>
  <c r="AK411" i="1"/>
  <c r="AO411" i="1" s="1"/>
  <c r="BF411" i="1" s="1"/>
  <c r="AK419" i="1"/>
  <c r="AO419" i="1" s="1"/>
  <c r="BF419" i="1" s="1"/>
  <c r="AK427" i="1"/>
  <c r="AO427" i="1" s="1"/>
  <c r="BF427" i="1" s="1"/>
  <c r="AK435" i="1"/>
  <c r="AO435" i="1" s="1"/>
  <c r="BF435" i="1" s="1"/>
  <c r="AK443" i="1"/>
  <c r="AO443" i="1" s="1"/>
  <c r="BF443" i="1" s="1"/>
  <c r="AK451" i="1"/>
  <c r="AO451" i="1" s="1"/>
  <c r="BF451" i="1" s="1"/>
  <c r="AK459" i="1"/>
  <c r="AO459" i="1" s="1"/>
  <c r="BF459" i="1" s="1"/>
  <c r="AK467" i="1"/>
  <c r="AO467" i="1" s="1"/>
  <c r="BF467" i="1" s="1"/>
  <c r="AK475" i="1"/>
  <c r="AO475" i="1" s="1"/>
  <c r="BF475" i="1" s="1"/>
  <c r="AK483" i="1"/>
  <c r="AO483" i="1" s="1"/>
  <c r="BF483" i="1" s="1"/>
  <c r="AK491" i="1"/>
  <c r="AO491" i="1" s="1"/>
  <c r="BF491" i="1" s="1"/>
  <c r="AK499" i="1"/>
  <c r="AO499" i="1" s="1"/>
  <c r="BF499" i="1" s="1"/>
  <c r="AK507" i="1"/>
  <c r="AO507" i="1" s="1"/>
  <c r="BF507" i="1" s="1"/>
  <c r="AK515" i="1"/>
  <c r="AO515" i="1" s="1"/>
  <c r="BF515" i="1" s="1"/>
  <c r="AK523" i="1"/>
  <c r="AO523" i="1" s="1"/>
  <c r="BF523" i="1" s="1"/>
  <c r="AK531" i="1"/>
  <c r="AO531" i="1" s="1"/>
  <c r="BF531" i="1" s="1"/>
  <c r="AK539" i="1"/>
  <c r="AO539" i="1" s="1"/>
  <c r="BF539" i="1" s="1"/>
  <c r="AK547" i="1"/>
  <c r="AO547" i="1" s="1"/>
  <c r="BF547" i="1" s="1"/>
  <c r="AK555" i="1"/>
  <c r="AO555" i="1" s="1"/>
  <c r="BF555" i="1" s="1"/>
  <c r="AK563" i="1"/>
  <c r="AO563" i="1" s="1"/>
  <c r="BF563" i="1" s="1"/>
  <c r="AO571" i="1"/>
  <c r="BF571" i="1" s="1"/>
  <c r="AK571" i="1"/>
  <c r="AK579" i="1"/>
  <c r="AO579" i="1" s="1"/>
  <c r="BF579" i="1" s="1"/>
  <c r="AK587" i="1"/>
  <c r="AO587" i="1" s="1"/>
  <c r="BF587" i="1" s="1"/>
  <c r="AK595" i="1"/>
  <c r="AO595" i="1" s="1"/>
  <c r="BF595" i="1" s="1"/>
  <c r="AK603" i="1"/>
  <c r="AO603" i="1" s="1"/>
  <c r="BF603" i="1" s="1"/>
  <c r="AK611" i="1"/>
  <c r="AO611" i="1" s="1"/>
  <c r="BF611" i="1" s="1"/>
  <c r="AK619" i="1"/>
  <c r="AO619" i="1" s="1"/>
  <c r="BF619" i="1" s="1"/>
  <c r="AK627" i="1"/>
  <c r="AO627" i="1" s="1"/>
  <c r="BF627" i="1" s="1"/>
  <c r="AK635" i="1"/>
  <c r="AO635" i="1" s="1"/>
  <c r="BF635" i="1" s="1"/>
  <c r="AK643" i="1"/>
  <c r="AO643" i="1" s="1"/>
  <c r="BF643" i="1" s="1"/>
  <c r="AK651" i="1"/>
  <c r="AO651" i="1" s="1"/>
  <c r="BF651" i="1" s="1"/>
  <c r="AK659" i="1"/>
  <c r="AO659" i="1" s="1"/>
  <c r="BF659" i="1" s="1"/>
  <c r="AK667" i="1"/>
  <c r="AO667" i="1" s="1"/>
  <c r="BF667" i="1" s="1"/>
  <c r="AK675" i="1"/>
  <c r="AO675" i="1" s="1"/>
  <c r="BF675" i="1" s="1"/>
  <c r="AK683" i="1"/>
  <c r="AO683" i="1" s="1"/>
  <c r="BF683" i="1" s="1"/>
  <c r="AK691" i="1"/>
  <c r="AO691" i="1" s="1"/>
  <c r="BF691" i="1" s="1"/>
  <c r="AK699" i="1"/>
  <c r="AO699" i="1" s="1"/>
  <c r="BF699" i="1" s="1"/>
  <c r="AK707" i="1"/>
  <c r="AO707" i="1" s="1"/>
  <c r="BF707" i="1" s="1"/>
  <c r="AK715" i="1"/>
  <c r="AO715" i="1" s="1"/>
  <c r="BF715" i="1" s="1"/>
  <c r="AK723" i="1"/>
  <c r="AO723" i="1" s="1"/>
  <c r="BF723" i="1" s="1"/>
  <c r="AK731" i="1"/>
  <c r="AO731" i="1" s="1"/>
  <c r="BF731" i="1" s="1"/>
  <c r="AK739" i="1"/>
  <c r="AO739" i="1" s="1"/>
  <c r="BF739" i="1" s="1"/>
  <c r="AK747" i="1"/>
  <c r="AO747" i="1" s="1"/>
  <c r="BF747" i="1" s="1"/>
  <c r="AK755" i="1"/>
  <c r="AO755" i="1" s="1"/>
  <c r="BF755" i="1" s="1"/>
  <c r="AK763" i="1"/>
  <c r="AO763" i="1" s="1"/>
  <c r="BF763" i="1" s="1"/>
  <c r="AK771" i="1"/>
  <c r="AO771" i="1" s="1"/>
  <c r="BF771" i="1" s="1"/>
  <c r="AK779" i="1"/>
  <c r="AO779" i="1" s="1"/>
  <c r="BF779" i="1" s="1"/>
  <c r="AK787" i="1"/>
  <c r="AO787" i="1" s="1"/>
  <c r="BF787" i="1" s="1"/>
  <c r="AK795" i="1"/>
  <c r="AO795" i="1" s="1"/>
  <c r="BF795" i="1" s="1"/>
  <c r="AK803" i="1"/>
  <c r="AO803" i="1" s="1"/>
  <c r="BF803" i="1" s="1"/>
  <c r="AK811" i="1"/>
  <c r="AO811" i="1" s="1"/>
  <c r="BF811" i="1" s="1"/>
  <c r="AK819" i="1"/>
  <c r="AO819" i="1" s="1"/>
  <c r="BF819" i="1" s="1"/>
  <c r="AK827" i="1"/>
  <c r="AO827" i="1" s="1"/>
  <c r="BF827" i="1" s="1"/>
  <c r="AK835" i="1"/>
  <c r="AO835" i="1" s="1"/>
  <c r="BF835" i="1" s="1"/>
  <c r="AK843" i="1"/>
  <c r="AO843" i="1" s="1"/>
  <c r="BF843" i="1" s="1"/>
  <c r="AK851" i="1"/>
  <c r="AO851" i="1" s="1"/>
  <c r="BF851" i="1" s="1"/>
  <c r="AK859" i="1"/>
  <c r="AO859" i="1" s="1"/>
  <c r="BF859" i="1" s="1"/>
  <c r="AK867" i="1"/>
  <c r="AO867" i="1" s="1"/>
  <c r="BF867" i="1" s="1"/>
  <c r="AK875" i="1"/>
  <c r="AO875" i="1" s="1"/>
  <c r="BF875" i="1" s="1"/>
  <c r="AK883" i="1"/>
  <c r="AO883" i="1" s="1"/>
  <c r="BF883" i="1" s="1"/>
  <c r="AK891" i="1"/>
  <c r="AO891" i="1" s="1"/>
  <c r="BF891" i="1" s="1"/>
  <c r="AK899" i="1"/>
  <c r="AO899" i="1" s="1"/>
  <c r="BF899" i="1" s="1"/>
  <c r="AK907" i="1"/>
  <c r="AO907" i="1" s="1"/>
  <c r="BF907" i="1" s="1"/>
  <c r="AK915" i="1"/>
  <c r="AO915" i="1" s="1"/>
  <c r="BF915" i="1" s="1"/>
  <c r="AK923" i="1"/>
  <c r="AO923" i="1" s="1"/>
  <c r="BF923" i="1" s="1"/>
  <c r="AK931" i="1"/>
  <c r="AO931" i="1" s="1"/>
  <c r="BF931" i="1" s="1"/>
  <c r="AK939" i="1"/>
  <c r="AO939" i="1" s="1"/>
  <c r="BF939" i="1" s="1"/>
  <c r="AK947" i="1"/>
  <c r="AO947" i="1" s="1"/>
  <c r="BF947" i="1" s="1"/>
  <c r="AO955" i="1"/>
  <c r="BF955" i="1" s="1"/>
  <c r="AK955" i="1"/>
  <c r="AK963" i="1"/>
  <c r="AO963" i="1" s="1"/>
  <c r="BF963" i="1" s="1"/>
  <c r="AK971" i="1"/>
  <c r="AO971" i="1" s="1"/>
  <c r="BF971" i="1" s="1"/>
  <c r="AK979" i="1"/>
  <c r="AO979" i="1" s="1"/>
  <c r="BF979" i="1" s="1"/>
  <c r="AK987" i="1"/>
  <c r="AO987" i="1" s="1"/>
  <c r="BF987" i="1" s="1"/>
  <c r="AK995" i="1"/>
  <c r="AO995" i="1" s="1"/>
  <c r="BF995" i="1" s="1"/>
  <c r="AK1003" i="1"/>
  <c r="AO1003" i="1" s="1"/>
  <c r="BF1003" i="1" s="1"/>
  <c r="AK1011" i="1"/>
  <c r="AO1011" i="1" s="1"/>
  <c r="BF1011" i="1" s="1"/>
  <c r="AK1019" i="1"/>
  <c r="AO1019" i="1" s="1"/>
  <c r="BF1019" i="1" s="1"/>
  <c r="AK1027" i="1"/>
  <c r="AO1027" i="1" s="1"/>
  <c r="BF1027" i="1" s="1"/>
  <c r="AK1035" i="1"/>
  <c r="AO1035" i="1" s="1"/>
  <c r="BF1035" i="1" s="1"/>
  <c r="AK1043" i="1"/>
  <c r="AO1043" i="1" s="1"/>
  <c r="BF1043" i="1" s="1"/>
  <c r="AK1051" i="1"/>
  <c r="AO1051" i="1" s="1"/>
  <c r="BF1051" i="1" s="1"/>
  <c r="AK1059" i="1"/>
  <c r="AO1059" i="1" s="1"/>
  <c r="BF1059" i="1" s="1"/>
  <c r="AK1067" i="1"/>
  <c r="AO1067" i="1" s="1"/>
  <c r="BF1067" i="1" s="1"/>
  <c r="AK1075" i="1"/>
  <c r="AO1075" i="1" s="1"/>
  <c r="BF1075" i="1" s="1"/>
  <c r="AK1083" i="1"/>
  <c r="AO1083" i="1" s="1"/>
  <c r="BF1083" i="1" s="1"/>
  <c r="AK1091" i="1"/>
  <c r="AO1091" i="1" s="1"/>
  <c r="BF1091" i="1" s="1"/>
  <c r="AK1099" i="1"/>
  <c r="AO1099" i="1" s="1"/>
  <c r="BF1099" i="1" s="1"/>
  <c r="AK1107" i="1"/>
  <c r="AO1107" i="1" s="1"/>
  <c r="BF1107" i="1" s="1"/>
  <c r="AK1115" i="1"/>
  <c r="AO1115" i="1" s="1"/>
  <c r="BF1115" i="1" s="1"/>
  <c r="AK1123" i="1"/>
  <c r="AO1123" i="1" s="1"/>
  <c r="BF1123" i="1" s="1"/>
  <c r="AK1131" i="1"/>
  <c r="AO1131" i="1" s="1"/>
  <c r="BF1131" i="1" s="1"/>
  <c r="AK1139" i="1"/>
  <c r="AO1139" i="1" s="1"/>
  <c r="BF1139" i="1" s="1"/>
  <c r="AK1147" i="1"/>
  <c r="AO1147" i="1" s="1"/>
  <c r="BF1147" i="1" s="1"/>
  <c r="AK1155" i="1"/>
  <c r="AO1155" i="1" s="1"/>
  <c r="BF1155" i="1" s="1"/>
  <c r="AK1163" i="1"/>
  <c r="AO1163" i="1" s="1"/>
  <c r="BF1163" i="1" s="1"/>
  <c r="AK1171" i="1"/>
  <c r="AO1171" i="1" s="1"/>
  <c r="BF1171" i="1" s="1"/>
  <c r="AK1179" i="1"/>
  <c r="AO1179" i="1" s="1"/>
  <c r="BF1179" i="1" s="1"/>
  <c r="AK1187" i="1"/>
  <c r="AO1187" i="1" s="1"/>
  <c r="BF1187" i="1" s="1"/>
  <c r="AK1195" i="1"/>
  <c r="AO1195" i="1" s="1"/>
  <c r="BF1195" i="1" s="1"/>
  <c r="AK1203" i="1"/>
  <c r="AO1203" i="1" s="1"/>
  <c r="BF1203" i="1" s="1"/>
  <c r="AK1211" i="1"/>
  <c r="AO1211" i="1" s="1"/>
  <c r="BF1211" i="1" s="1"/>
  <c r="AK1219" i="1"/>
  <c r="AO1219" i="1" s="1"/>
  <c r="BF1219" i="1" s="1"/>
  <c r="AK1227" i="1"/>
  <c r="AO1227" i="1" s="1"/>
  <c r="BF1227" i="1" s="1"/>
  <c r="AK1235" i="1"/>
  <c r="AO1235" i="1" s="1"/>
  <c r="BF1235" i="1" s="1"/>
  <c r="AK1243" i="1"/>
  <c r="AO1243" i="1" s="1"/>
  <c r="BF1243" i="1" s="1"/>
  <c r="AK1251" i="1"/>
  <c r="AO1251" i="1" s="1"/>
  <c r="BF1251" i="1" s="1"/>
  <c r="AK1259" i="1"/>
  <c r="AO1259" i="1" s="1"/>
  <c r="BF1259" i="1" s="1"/>
  <c r="AK1267" i="1"/>
  <c r="AO1267" i="1" s="1"/>
  <c r="BF1267" i="1" s="1"/>
  <c r="AK1275" i="1"/>
  <c r="AO1275" i="1" s="1"/>
  <c r="BF1275" i="1" s="1"/>
  <c r="AK1283" i="1"/>
  <c r="AO1283" i="1" s="1"/>
  <c r="BF1283" i="1" s="1"/>
  <c r="AK1291" i="1"/>
  <c r="AO1291" i="1" s="1"/>
  <c r="BF1291" i="1" s="1"/>
  <c r="AK1299" i="1"/>
  <c r="AO1299" i="1" s="1"/>
  <c r="BF1299" i="1" s="1"/>
  <c r="AK1307" i="1"/>
  <c r="AO1307" i="1" s="1"/>
  <c r="BF1307" i="1" s="1"/>
  <c r="AK1315" i="1"/>
  <c r="AO1315" i="1" s="1"/>
  <c r="BF1315" i="1" s="1"/>
  <c r="AK1323" i="1"/>
  <c r="AO1323" i="1" s="1"/>
  <c r="BF1323" i="1" s="1"/>
  <c r="AK1331" i="1"/>
  <c r="AO1331" i="1" s="1"/>
  <c r="BF1331" i="1" s="1"/>
  <c r="AK1339" i="1"/>
  <c r="AO1339" i="1" s="1"/>
  <c r="BF1339" i="1" s="1"/>
  <c r="AK1347" i="1"/>
  <c r="AO1347" i="1" s="1"/>
  <c r="BF1347" i="1" s="1"/>
  <c r="AK1355" i="1"/>
  <c r="AO1355" i="1" s="1"/>
  <c r="BF1355" i="1" s="1"/>
  <c r="AK1363" i="1"/>
  <c r="AO1363" i="1" s="1"/>
  <c r="BF1363" i="1" s="1"/>
  <c r="AK1371" i="1"/>
  <c r="AO1371" i="1" s="1"/>
  <c r="BF1371" i="1" s="1"/>
  <c r="AK1379" i="1"/>
  <c r="AO1379" i="1" s="1"/>
  <c r="BF1379" i="1" s="1"/>
  <c r="AK1387" i="1"/>
  <c r="AO1387" i="1" s="1"/>
  <c r="BF1387" i="1" s="1"/>
  <c r="AK1395" i="1"/>
  <c r="AO1395" i="1" s="1"/>
  <c r="BF1395" i="1" s="1"/>
  <c r="AK1403" i="1"/>
  <c r="AO1403" i="1" s="1"/>
  <c r="BF1403" i="1" s="1"/>
  <c r="AK1411" i="1"/>
  <c r="AO1411" i="1" s="1"/>
  <c r="BF1411" i="1" s="1"/>
  <c r="AK1419" i="1"/>
  <c r="AO1419" i="1" s="1"/>
  <c r="BF1419" i="1" s="1"/>
  <c r="AK1427" i="1"/>
  <c r="AO1427" i="1" s="1"/>
  <c r="BF1427" i="1" s="1"/>
  <c r="AK1435" i="1"/>
  <c r="AO1435" i="1" s="1"/>
  <c r="BF1435" i="1" s="1"/>
  <c r="AK1443" i="1"/>
  <c r="AO1443" i="1" s="1"/>
  <c r="BF1443" i="1" s="1"/>
  <c r="AK1451" i="1"/>
  <c r="AO1451" i="1" s="1"/>
  <c r="BF1451" i="1" s="1"/>
  <c r="AK1459" i="1"/>
  <c r="AO1459" i="1" s="1"/>
  <c r="BF1459" i="1" s="1"/>
  <c r="AK1467" i="1"/>
  <c r="AO1467" i="1" s="1"/>
  <c r="BF1467" i="1" s="1"/>
  <c r="AK1475" i="1"/>
  <c r="AO1475" i="1" s="1"/>
  <c r="BF1475" i="1" s="1"/>
  <c r="AK1483" i="1"/>
  <c r="AO1483" i="1" s="1"/>
  <c r="BF1483" i="1" s="1"/>
  <c r="AK1491" i="1"/>
  <c r="AO1491" i="1" s="1"/>
  <c r="BF1491" i="1" s="1"/>
  <c r="AK1499" i="1"/>
  <c r="AO1499" i="1" s="1"/>
  <c r="BF1499" i="1" s="1"/>
  <c r="AK56" i="1"/>
  <c r="AO56" i="1" s="1"/>
  <c r="BF56" i="1" s="1"/>
  <c r="AK112" i="1"/>
  <c r="AO112" i="1" s="1"/>
  <c r="BF112" i="1" s="1"/>
  <c r="AK168" i="1"/>
  <c r="AO168" i="1" s="1"/>
  <c r="BF168" i="1" s="1"/>
  <c r="AK216" i="1"/>
  <c r="AO216" i="1" s="1"/>
  <c r="BF216" i="1" s="1"/>
  <c r="AK272" i="1"/>
  <c r="AO272" i="1" s="1"/>
  <c r="BF272" i="1" s="1"/>
  <c r="AK328" i="1"/>
  <c r="AO328" i="1" s="1"/>
  <c r="BF328" i="1" s="1"/>
  <c r="AK384" i="1"/>
  <c r="AO384" i="1" s="1"/>
  <c r="BF384" i="1" s="1"/>
  <c r="AK424" i="1"/>
  <c r="AO424" i="1" s="1"/>
  <c r="BF424" i="1" s="1"/>
  <c r="AK472" i="1"/>
  <c r="AO472" i="1" s="1"/>
  <c r="BF472" i="1" s="1"/>
  <c r="AK536" i="1"/>
  <c r="AO536" i="1" s="1"/>
  <c r="BF536" i="1" s="1"/>
  <c r="AK592" i="1"/>
  <c r="AO592" i="1" s="1"/>
  <c r="BF592" i="1" s="1"/>
  <c r="AK656" i="1"/>
  <c r="AO656" i="1" s="1"/>
  <c r="BF656" i="1" s="1"/>
  <c r="AK712" i="1"/>
  <c r="AO712" i="1" s="1"/>
  <c r="BF712" i="1" s="1"/>
  <c r="AK760" i="1"/>
  <c r="AO760" i="1" s="1"/>
  <c r="BF760" i="1" s="1"/>
  <c r="AK816" i="1"/>
  <c r="AO816" i="1" s="1"/>
  <c r="BF816" i="1" s="1"/>
  <c r="AK880" i="1"/>
  <c r="AO880" i="1" s="1"/>
  <c r="BF880" i="1" s="1"/>
  <c r="AK936" i="1"/>
  <c r="AO936" i="1" s="1"/>
  <c r="BF936" i="1" s="1"/>
  <c r="AK992" i="1"/>
  <c r="AO992" i="1" s="1"/>
  <c r="BF992" i="1" s="1"/>
  <c r="AK1048" i="1"/>
  <c r="AO1048" i="1" s="1"/>
  <c r="BF1048" i="1" s="1"/>
  <c r="AK1104" i="1"/>
  <c r="AO1104" i="1" s="1"/>
  <c r="BF1104" i="1" s="1"/>
  <c r="AK1152" i="1"/>
  <c r="AO1152" i="1" s="1"/>
  <c r="BF1152" i="1" s="1"/>
  <c r="AK1208" i="1"/>
  <c r="AO1208" i="1" s="1"/>
  <c r="BF1208" i="1" s="1"/>
  <c r="AK1248" i="1"/>
  <c r="AO1248" i="1" s="1"/>
  <c r="BF1248" i="1" s="1"/>
  <c r="AK1304" i="1"/>
  <c r="AO1304" i="1" s="1"/>
  <c r="BF1304" i="1" s="1"/>
  <c r="AK1368" i="1"/>
  <c r="AO1368" i="1" s="1"/>
  <c r="BF1368" i="1" s="1"/>
  <c r="AK1456" i="1"/>
  <c r="AO1456" i="1" s="1"/>
  <c r="BF1456" i="1" s="1"/>
  <c r="AK41" i="1"/>
  <c r="AO41" i="1" s="1"/>
  <c r="BF41" i="1" s="1"/>
  <c r="AK457" i="1"/>
  <c r="AO457" i="1" s="1"/>
  <c r="BF457" i="1" s="1"/>
  <c r="AK12" i="1"/>
  <c r="AO12" i="1" s="1"/>
  <c r="BF12" i="1" s="1"/>
  <c r="AK20" i="1"/>
  <c r="AO20" i="1" s="1"/>
  <c r="AK28" i="1"/>
  <c r="AO28" i="1" s="1"/>
  <c r="AK36" i="1"/>
  <c r="AO36" i="1" s="1"/>
  <c r="BF36" i="1" s="1"/>
  <c r="AK44" i="1"/>
  <c r="AO44" i="1" s="1"/>
  <c r="BF44" i="1" s="1"/>
  <c r="AK52" i="1"/>
  <c r="AO52" i="1" s="1"/>
  <c r="BF52" i="1" s="1"/>
  <c r="AK60" i="1"/>
  <c r="AO60" i="1" s="1"/>
  <c r="BF60" i="1" s="1"/>
  <c r="AK68" i="1"/>
  <c r="AO68" i="1" s="1"/>
  <c r="BF68" i="1" s="1"/>
  <c r="AK76" i="1"/>
  <c r="AO76" i="1" s="1"/>
  <c r="BF76" i="1" s="1"/>
  <c r="AK84" i="1"/>
  <c r="AO84" i="1" s="1"/>
  <c r="BF84" i="1" s="1"/>
  <c r="AK92" i="1"/>
  <c r="AO92" i="1" s="1"/>
  <c r="BF92" i="1" s="1"/>
  <c r="AK100" i="1"/>
  <c r="AO100" i="1" s="1"/>
  <c r="BF100" i="1" s="1"/>
  <c r="AK108" i="1"/>
  <c r="AO108" i="1" s="1"/>
  <c r="BF108" i="1" s="1"/>
  <c r="AK116" i="1"/>
  <c r="AO116" i="1" s="1"/>
  <c r="BF116" i="1" s="1"/>
  <c r="AK124" i="1"/>
  <c r="AO124" i="1" s="1"/>
  <c r="BF124" i="1" s="1"/>
  <c r="AK132" i="1"/>
  <c r="AO132" i="1" s="1"/>
  <c r="BF132" i="1" s="1"/>
  <c r="AK140" i="1"/>
  <c r="AO140" i="1" s="1"/>
  <c r="BF140" i="1" s="1"/>
  <c r="AK148" i="1"/>
  <c r="AO148" i="1" s="1"/>
  <c r="BF148" i="1" s="1"/>
  <c r="AK156" i="1"/>
  <c r="AO156" i="1" s="1"/>
  <c r="BF156" i="1" s="1"/>
  <c r="AK164" i="1"/>
  <c r="AO164" i="1" s="1"/>
  <c r="BF164" i="1" s="1"/>
  <c r="AK172" i="1"/>
  <c r="AO172" i="1" s="1"/>
  <c r="BF172" i="1" s="1"/>
  <c r="AK180" i="1"/>
  <c r="AO180" i="1" s="1"/>
  <c r="BF180" i="1" s="1"/>
  <c r="AK188" i="1"/>
  <c r="AO188" i="1" s="1"/>
  <c r="BF188" i="1" s="1"/>
  <c r="AK196" i="1"/>
  <c r="AO196" i="1" s="1"/>
  <c r="BF196" i="1" s="1"/>
  <c r="AK204" i="1"/>
  <c r="AO204" i="1" s="1"/>
  <c r="BF204" i="1" s="1"/>
  <c r="AK212" i="1"/>
  <c r="AO212" i="1" s="1"/>
  <c r="BF212" i="1" s="1"/>
  <c r="AK220" i="1"/>
  <c r="AO220" i="1" s="1"/>
  <c r="BF220" i="1" s="1"/>
  <c r="AK228" i="1"/>
  <c r="AO228" i="1" s="1"/>
  <c r="BF228" i="1" s="1"/>
  <c r="AK236" i="1"/>
  <c r="AO236" i="1" s="1"/>
  <c r="BF236" i="1" s="1"/>
  <c r="AK244" i="1"/>
  <c r="AO244" i="1" s="1"/>
  <c r="BF244" i="1" s="1"/>
  <c r="AK252" i="1"/>
  <c r="AO252" i="1" s="1"/>
  <c r="BF252" i="1" s="1"/>
  <c r="AK260" i="1"/>
  <c r="AO260" i="1" s="1"/>
  <c r="BF260" i="1" s="1"/>
  <c r="AK268" i="1"/>
  <c r="AO268" i="1" s="1"/>
  <c r="BF268" i="1" s="1"/>
  <c r="AK276" i="1"/>
  <c r="AO276" i="1" s="1"/>
  <c r="BF276" i="1" s="1"/>
  <c r="AK284" i="1"/>
  <c r="AO284" i="1" s="1"/>
  <c r="BF284" i="1" s="1"/>
  <c r="AK292" i="1"/>
  <c r="AO292" i="1" s="1"/>
  <c r="BF292" i="1" s="1"/>
  <c r="AK300" i="1"/>
  <c r="AO300" i="1" s="1"/>
  <c r="BF300" i="1" s="1"/>
  <c r="AK308" i="1"/>
  <c r="AO308" i="1" s="1"/>
  <c r="BF308" i="1" s="1"/>
  <c r="AK316" i="1"/>
  <c r="AO316" i="1" s="1"/>
  <c r="BF316" i="1" s="1"/>
  <c r="AK324" i="1"/>
  <c r="AO324" i="1" s="1"/>
  <c r="BF324" i="1" s="1"/>
  <c r="AK332" i="1"/>
  <c r="AO332" i="1" s="1"/>
  <c r="BF332" i="1" s="1"/>
  <c r="AK340" i="1"/>
  <c r="AO340" i="1" s="1"/>
  <c r="BF340" i="1" s="1"/>
  <c r="AK348" i="1"/>
  <c r="AO348" i="1" s="1"/>
  <c r="BF348" i="1" s="1"/>
  <c r="AK356" i="1"/>
  <c r="AO356" i="1" s="1"/>
  <c r="BF356" i="1" s="1"/>
  <c r="AK364" i="1"/>
  <c r="AO364" i="1" s="1"/>
  <c r="BF364" i="1" s="1"/>
  <c r="AK372" i="1"/>
  <c r="AO372" i="1" s="1"/>
  <c r="BF372" i="1" s="1"/>
  <c r="AK380" i="1"/>
  <c r="AO380" i="1" s="1"/>
  <c r="BF380" i="1" s="1"/>
  <c r="AK388" i="1"/>
  <c r="AO388" i="1" s="1"/>
  <c r="BF388" i="1" s="1"/>
  <c r="AK396" i="1"/>
  <c r="AO396" i="1" s="1"/>
  <c r="BF396" i="1" s="1"/>
  <c r="AK404" i="1"/>
  <c r="AO404" i="1" s="1"/>
  <c r="BF404" i="1" s="1"/>
  <c r="AK412" i="1"/>
  <c r="AO412" i="1" s="1"/>
  <c r="BF412" i="1" s="1"/>
  <c r="AK420" i="1"/>
  <c r="AO420" i="1" s="1"/>
  <c r="BF420" i="1" s="1"/>
  <c r="AK428" i="1"/>
  <c r="AO428" i="1" s="1"/>
  <c r="BF428" i="1" s="1"/>
  <c r="AK436" i="1"/>
  <c r="AO436" i="1" s="1"/>
  <c r="BF436" i="1" s="1"/>
  <c r="AK444" i="1"/>
  <c r="AO444" i="1" s="1"/>
  <c r="BF444" i="1" s="1"/>
  <c r="AK452" i="1"/>
  <c r="AO452" i="1" s="1"/>
  <c r="BF452" i="1" s="1"/>
  <c r="AK460" i="1"/>
  <c r="AO460" i="1" s="1"/>
  <c r="BF460" i="1" s="1"/>
  <c r="AK468" i="1"/>
  <c r="AO468" i="1" s="1"/>
  <c r="BF468" i="1" s="1"/>
  <c r="AK476" i="1"/>
  <c r="AO476" i="1" s="1"/>
  <c r="BF476" i="1" s="1"/>
  <c r="AK484" i="1"/>
  <c r="AO484" i="1" s="1"/>
  <c r="BF484" i="1" s="1"/>
  <c r="AK492" i="1"/>
  <c r="AO492" i="1" s="1"/>
  <c r="BF492" i="1" s="1"/>
  <c r="AK500" i="1"/>
  <c r="AO500" i="1" s="1"/>
  <c r="BF500" i="1" s="1"/>
  <c r="AK508" i="1"/>
  <c r="AO508" i="1" s="1"/>
  <c r="BF508" i="1" s="1"/>
  <c r="AK516" i="1"/>
  <c r="AO516" i="1" s="1"/>
  <c r="BF516" i="1" s="1"/>
  <c r="AK524" i="1"/>
  <c r="AO524" i="1" s="1"/>
  <c r="BF524" i="1" s="1"/>
  <c r="AK532" i="1"/>
  <c r="AO532" i="1" s="1"/>
  <c r="BF532" i="1" s="1"/>
  <c r="AK540" i="1"/>
  <c r="AO540" i="1" s="1"/>
  <c r="BF540" i="1" s="1"/>
  <c r="AK548" i="1"/>
  <c r="AO548" i="1" s="1"/>
  <c r="BF548" i="1" s="1"/>
  <c r="AK556" i="1"/>
  <c r="AO556" i="1" s="1"/>
  <c r="BF556" i="1" s="1"/>
  <c r="AK564" i="1"/>
  <c r="AO564" i="1" s="1"/>
  <c r="BF564" i="1" s="1"/>
  <c r="AK572" i="1"/>
  <c r="AO572" i="1" s="1"/>
  <c r="BF572" i="1" s="1"/>
  <c r="AK580" i="1"/>
  <c r="AO580" i="1" s="1"/>
  <c r="BF580" i="1" s="1"/>
  <c r="AK588" i="1"/>
  <c r="AO588" i="1" s="1"/>
  <c r="BF588" i="1" s="1"/>
  <c r="AK596" i="1"/>
  <c r="AO596" i="1" s="1"/>
  <c r="BF596" i="1" s="1"/>
  <c r="AK604" i="1"/>
  <c r="AO604" i="1" s="1"/>
  <c r="BF604" i="1" s="1"/>
  <c r="AK612" i="1"/>
  <c r="AO612" i="1" s="1"/>
  <c r="BF612" i="1" s="1"/>
  <c r="AK620" i="1"/>
  <c r="AO620" i="1" s="1"/>
  <c r="BF620" i="1" s="1"/>
  <c r="AK628" i="1"/>
  <c r="AO628" i="1" s="1"/>
  <c r="BF628" i="1" s="1"/>
  <c r="AK636" i="1"/>
  <c r="AO636" i="1" s="1"/>
  <c r="BF636" i="1" s="1"/>
  <c r="AK644" i="1"/>
  <c r="AO644" i="1" s="1"/>
  <c r="BF644" i="1" s="1"/>
  <c r="AK652" i="1"/>
  <c r="AO652" i="1" s="1"/>
  <c r="BF652" i="1" s="1"/>
  <c r="AK660" i="1"/>
  <c r="AO660" i="1" s="1"/>
  <c r="BF660" i="1" s="1"/>
  <c r="AK668" i="1"/>
  <c r="AO668" i="1" s="1"/>
  <c r="BF668" i="1" s="1"/>
  <c r="AK676" i="1"/>
  <c r="AO676" i="1" s="1"/>
  <c r="BF676" i="1" s="1"/>
  <c r="AK684" i="1"/>
  <c r="AO684" i="1" s="1"/>
  <c r="BF684" i="1" s="1"/>
  <c r="AK692" i="1"/>
  <c r="AO692" i="1" s="1"/>
  <c r="BF692" i="1" s="1"/>
  <c r="AK700" i="1"/>
  <c r="AO700" i="1" s="1"/>
  <c r="BF700" i="1" s="1"/>
  <c r="AK708" i="1"/>
  <c r="AO708" i="1" s="1"/>
  <c r="BF708" i="1" s="1"/>
  <c r="AK716" i="1"/>
  <c r="AO716" i="1" s="1"/>
  <c r="BF716" i="1" s="1"/>
  <c r="AK724" i="1"/>
  <c r="AO724" i="1" s="1"/>
  <c r="BF724" i="1" s="1"/>
  <c r="AK732" i="1"/>
  <c r="AO732" i="1" s="1"/>
  <c r="BF732" i="1" s="1"/>
  <c r="AK740" i="1"/>
  <c r="AO740" i="1" s="1"/>
  <c r="BF740" i="1" s="1"/>
  <c r="AK748" i="1"/>
  <c r="AO748" i="1" s="1"/>
  <c r="BF748" i="1" s="1"/>
  <c r="AK756" i="1"/>
  <c r="AO756" i="1" s="1"/>
  <c r="BF756" i="1" s="1"/>
  <c r="AK764" i="1"/>
  <c r="AO764" i="1" s="1"/>
  <c r="BF764" i="1" s="1"/>
  <c r="AK772" i="1"/>
  <c r="AO772" i="1" s="1"/>
  <c r="BF772" i="1" s="1"/>
  <c r="AK780" i="1"/>
  <c r="AO780" i="1" s="1"/>
  <c r="BF780" i="1" s="1"/>
  <c r="AK788" i="1"/>
  <c r="AO788" i="1" s="1"/>
  <c r="BF788" i="1" s="1"/>
  <c r="AK796" i="1"/>
  <c r="AO796" i="1" s="1"/>
  <c r="BF796" i="1" s="1"/>
  <c r="AK804" i="1"/>
  <c r="AO804" i="1" s="1"/>
  <c r="BF804" i="1" s="1"/>
  <c r="AK812" i="1"/>
  <c r="AO812" i="1" s="1"/>
  <c r="BF812" i="1" s="1"/>
  <c r="AK820" i="1"/>
  <c r="AO820" i="1" s="1"/>
  <c r="BF820" i="1" s="1"/>
  <c r="AK828" i="1"/>
  <c r="AO828" i="1" s="1"/>
  <c r="BF828" i="1" s="1"/>
  <c r="AK836" i="1"/>
  <c r="AO836" i="1" s="1"/>
  <c r="BF836" i="1" s="1"/>
  <c r="AK844" i="1"/>
  <c r="AO844" i="1" s="1"/>
  <c r="BF844" i="1" s="1"/>
  <c r="AK852" i="1"/>
  <c r="AO852" i="1" s="1"/>
  <c r="BF852" i="1" s="1"/>
  <c r="AK860" i="1"/>
  <c r="AO860" i="1" s="1"/>
  <c r="BF860" i="1" s="1"/>
  <c r="AK868" i="1"/>
  <c r="AO868" i="1" s="1"/>
  <c r="BF868" i="1" s="1"/>
  <c r="AK876" i="1"/>
  <c r="AO876" i="1" s="1"/>
  <c r="BF876" i="1" s="1"/>
  <c r="AK884" i="1"/>
  <c r="AO884" i="1" s="1"/>
  <c r="BF884" i="1" s="1"/>
  <c r="AK892" i="1"/>
  <c r="AO892" i="1" s="1"/>
  <c r="BF892" i="1" s="1"/>
  <c r="AK900" i="1"/>
  <c r="AO900" i="1" s="1"/>
  <c r="BF900" i="1" s="1"/>
  <c r="AK908" i="1"/>
  <c r="AO908" i="1" s="1"/>
  <c r="BF908" i="1" s="1"/>
  <c r="AK916" i="1"/>
  <c r="AO916" i="1" s="1"/>
  <c r="BF916" i="1" s="1"/>
  <c r="AK924" i="1"/>
  <c r="AO924" i="1" s="1"/>
  <c r="BF924" i="1" s="1"/>
  <c r="AK932" i="1"/>
  <c r="AO932" i="1" s="1"/>
  <c r="BF932" i="1" s="1"/>
  <c r="AK940" i="1"/>
  <c r="AO940" i="1" s="1"/>
  <c r="BF940" i="1" s="1"/>
  <c r="AK948" i="1"/>
  <c r="AO948" i="1" s="1"/>
  <c r="BF948" i="1" s="1"/>
  <c r="AK956" i="1"/>
  <c r="AO956" i="1" s="1"/>
  <c r="BF956" i="1" s="1"/>
  <c r="AK964" i="1"/>
  <c r="AO964" i="1" s="1"/>
  <c r="BF964" i="1" s="1"/>
  <c r="AK972" i="1"/>
  <c r="AO972" i="1" s="1"/>
  <c r="BF972" i="1" s="1"/>
  <c r="AK980" i="1"/>
  <c r="AO980" i="1" s="1"/>
  <c r="BF980" i="1" s="1"/>
  <c r="AK988" i="1"/>
  <c r="AO988" i="1" s="1"/>
  <c r="BF988" i="1" s="1"/>
  <c r="AK996" i="1"/>
  <c r="AO996" i="1" s="1"/>
  <c r="BF996" i="1" s="1"/>
  <c r="AK1004" i="1"/>
  <c r="AO1004" i="1" s="1"/>
  <c r="BF1004" i="1" s="1"/>
  <c r="AK1012" i="1"/>
  <c r="AO1012" i="1" s="1"/>
  <c r="BF1012" i="1" s="1"/>
  <c r="AK1020" i="1"/>
  <c r="AO1020" i="1" s="1"/>
  <c r="BF1020" i="1" s="1"/>
  <c r="AK1028" i="1"/>
  <c r="AO1028" i="1" s="1"/>
  <c r="BF1028" i="1" s="1"/>
  <c r="AK1036" i="1"/>
  <c r="AO1036" i="1" s="1"/>
  <c r="BF1036" i="1" s="1"/>
  <c r="AK1044" i="1"/>
  <c r="AO1044" i="1" s="1"/>
  <c r="BF1044" i="1" s="1"/>
  <c r="AK1052" i="1"/>
  <c r="AO1052" i="1" s="1"/>
  <c r="BF1052" i="1" s="1"/>
  <c r="AK1060" i="1"/>
  <c r="AO1060" i="1" s="1"/>
  <c r="BF1060" i="1" s="1"/>
  <c r="AK1068" i="1"/>
  <c r="AO1068" i="1" s="1"/>
  <c r="BF1068" i="1" s="1"/>
  <c r="AK1076" i="1"/>
  <c r="AO1076" i="1" s="1"/>
  <c r="BF1076" i="1" s="1"/>
  <c r="AK1084" i="1"/>
  <c r="AO1084" i="1" s="1"/>
  <c r="BF1084" i="1" s="1"/>
  <c r="AK1092" i="1"/>
  <c r="AO1092" i="1" s="1"/>
  <c r="BF1092" i="1" s="1"/>
  <c r="AK1100" i="1"/>
  <c r="AO1100" i="1" s="1"/>
  <c r="BF1100" i="1" s="1"/>
  <c r="AK1108" i="1"/>
  <c r="AO1108" i="1" s="1"/>
  <c r="BF1108" i="1" s="1"/>
  <c r="AK1116" i="1"/>
  <c r="AO1116" i="1" s="1"/>
  <c r="BF1116" i="1" s="1"/>
  <c r="AK1124" i="1"/>
  <c r="AO1124" i="1" s="1"/>
  <c r="BF1124" i="1" s="1"/>
  <c r="AK1132" i="1"/>
  <c r="AO1132" i="1" s="1"/>
  <c r="BF1132" i="1" s="1"/>
  <c r="AK1140" i="1"/>
  <c r="AO1140" i="1" s="1"/>
  <c r="BF1140" i="1" s="1"/>
  <c r="AK1148" i="1"/>
  <c r="AO1148" i="1" s="1"/>
  <c r="BF1148" i="1" s="1"/>
  <c r="AK1156" i="1"/>
  <c r="AO1156" i="1" s="1"/>
  <c r="BF1156" i="1" s="1"/>
  <c r="AK1164" i="1"/>
  <c r="AO1164" i="1" s="1"/>
  <c r="BF1164" i="1" s="1"/>
  <c r="AK1172" i="1"/>
  <c r="AO1172" i="1" s="1"/>
  <c r="BF1172" i="1" s="1"/>
  <c r="AK1180" i="1"/>
  <c r="AO1180" i="1" s="1"/>
  <c r="BF1180" i="1" s="1"/>
  <c r="AK1188" i="1"/>
  <c r="AO1188" i="1" s="1"/>
  <c r="BF1188" i="1" s="1"/>
  <c r="AK1196" i="1"/>
  <c r="AO1196" i="1" s="1"/>
  <c r="BF1196" i="1" s="1"/>
  <c r="AK1204" i="1"/>
  <c r="AO1204" i="1" s="1"/>
  <c r="BF1204" i="1" s="1"/>
  <c r="AK1212" i="1"/>
  <c r="AO1212" i="1" s="1"/>
  <c r="BF1212" i="1" s="1"/>
  <c r="AK1220" i="1"/>
  <c r="AO1220" i="1" s="1"/>
  <c r="BF1220" i="1" s="1"/>
  <c r="AK1228" i="1"/>
  <c r="AO1228" i="1" s="1"/>
  <c r="BF1228" i="1" s="1"/>
  <c r="AK1236" i="1"/>
  <c r="AO1236" i="1" s="1"/>
  <c r="BF1236" i="1" s="1"/>
  <c r="AK1244" i="1"/>
  <c r="AO1244" i="1" s="1"/>
  <c r="BF1244" i="1" s="1"/>
  <c r="AK1252" i="1"/>
  <c r="AO1252" i="1" s="1"/>
  <c r="BF1252" i="1" s="1"/>
  <c r="AK1260" i="1"/>
  <c r="AO1260" i="1" s="1"/>
  <c r="BF1260" i="1" s="1"/>
  <c r="AK1268" i="1"/>
  <c r="AO1268" i="1" s="1"/>
  <c r="BF1268" i="1" s="1"/>
  <c r="AK1276" i="1"/>
  <c r="AO1276" i="1" s="1"/>
  <c r="BF1276" i="1" s="1"/>
  <c r="AK1284" i="1"/>
  <c r="AO1284" i="1" s="1"/>
  <c r="BF1284" i="1" s="1"/>
  <c r="AK1292" i="1"/>
  <c r="AO1292" i="1" s="1"/>
  <c r="BF1292" i="1" s="1"/>
  <c r="AK1300" i="1"/>
  <c r="AO1300" i="1" s="1"/>
  <c r="BF1300" i="1" s="1"/>
  <c r="AK1308" i="1"/>
  <c r="AO1308" i="1" s="1"/>
  <c r="BF1308" i="1" s="1"/>
  <c r="AK1316" i="1"/>
  <c r="AO1316" i="1" s="1"/>
  <c r="BF1316" i="1" s="1"/>
  <c r="AK1324" i="1"/>
  <c r="AO1324" i="1" s="1"/>
  <c r="BF1324" i="1" s="1"/>
  <c r="AK1332" i="1"/>
  <c r="AO1332" i="1" s="1"/>
  <c r="BF1332" i="1" s="1"/>
  <c r="AK1340" i="1"/>
  <c r="AO1340" i="1" s="1"/>
  <c r="BF1340" i="1" s="1"/>
  <c r="AK1348" i="1"/>
  <c r="AO1348" i="1" s="1"/>
  <c r="BF1348" i="1" s="1"/>
  <c r="AK1356" i="1"/>
  <c r="AO1356" i="1" s="1"/>
  <c r="BF1356" i="1" s="1"/>
  <c r="AK1364" i="1"/>
  <c r="AO1364" i="1" s="1"/>
  <c r="BF1364" i="1" s="1"/>
  <c r="AK1372" i="1"/>
  <c r="AO1372" i="1" s="1"/>
  <c r="BF1372" i="1" s="1"/>
  <c r="AK1380" i="1"/>
  <c r="AO1380" i="1" s="1"/>
  <c r="BF1380" i="1" s="1"/>
  <c r="AK1388" i="1"/>
  <c r="AO1388" i="1" s="1"/>
  <c r="BF1388" i="1" s="1"/>
  <c r="AK1396" i="1"/>
  <c r="AO1396" i="1" s="1"/>
  <c r="BF1396" i="1" s="1"/>
  <c r="AK1404" i="1"/>
  <c r="AO1404" i="1" s="1"/>
  <c r="BF1404" i="1" s="1"/>
  <c r="AK1412" i="1"/>
  <c r="AO1412" i="1" s="1"/>
  <c r="BF1412" i="1" s="1"/>
  <c r="AK1420" i="1"/>
  <c r="AO1420" i="1" s="1"/>
  <c r="BF1420" i="1" s="1"/>
  <c r="AK1428" i="1"/>
  <c r="AO1428" i="1" s="1"/>
  <c r="BF1428" i="1" s="1"/>
  <c r="AK1436" i="1"/>
  <c r="AO1436" i="1" s="1"/>
  <c r="BF1436" i="1" s="1"/>
  <c r="AK1444" i="1"/>
  <c r="AO1444" i="1" s="1"/>
  <c r="BF1444" i="1" s="1"/>
  <c r="AK1452" i="1"/>
  <c r="AO1452" i="1" s="1"/>
  <c r="BF1452" i="1" s="1"/>
  <c r="AK1460" i="1"/>
  <c r="AO1460" i="1" s="1"/>
  <c r="BF1460" i="1" s="1"/>
  <c r="AK1468" i="1"/>
  <c r="AO1468" i="1" s="1"/>
  <c r="BF1468" i="1" s="1"/>
  <c r="AK1476" i="1"/>
  <c r="AO1476" i="1" s="1"/>
  <c r="BF1476" i="1" s="1"/>
  <c r="AK1484" i="1"/>
  <c r="AO1484" i="1" s="1"/>
  <c r="BF1484" i="1" s="1"/>
  <c r="AK1492" i="1"/>
  <c r="AO1492" i="1" s="1"/>
  <c r="BF1492" i="1" s="1"/>
  <c r="AK1500" i="1"/>
  <c r="AO1500" i="1" s="1"/>
  <c r="BF1500" i="1" s="1"/>
  <c r="AK48" i="1"/>
  <c r="AO48" i="1" s="1"/>
  <c r="BF48" i="1" s="1"/>
  <c r="AK104" i="1"/>
  <c r="AO104" i="1" s="1"/>
  <c r="BF104" i="1" s="1"/>
  <c r="AK160" i="1"/>
  <c r="AO160" i="1" s="1"/>
  <c r="BF160" i="1" s="1"/>
  <c r="AK224" i="1"/>
  <c r="AO224" i="1" s="1"/>
  <c r="BF224" i="1" s="1"/>
  <c r="AK296" i="1"/>
  <c r="AO296" i="1" s="1"/>
  <c r="BF296" i="1" s="1"/>
  <c r="AK376" i="1"/>
  <c r="AO376" i="1" s="1"/>
  <c r="BF376" i="1" s="1"/>
  <c r="AK440" i="1"/>
  <c r="AO440" i="1" s="1"/>
  <c r="BF440" i="1" s="1"/>
  <c r="AK512" i="1"/>
  <c r="AO512" i="1" s="1"/>
  <c r="BF512" i="1" s="1"/>
  <c r="AK576" i="1"/>
  <c r="AO576" i="1" s="1"/>
  <c r="BF576" i="1" s="1"/>
  <c r="AK632" i="1"/>
  <c r="AO632" i="1" s="1"/>
  <c r="BF632" i="1" s="1"/>
  <c r="AK704" i="1"/>
  <c r="AO704" i="1" s="1"/>
  <c r="BF704" i="1" s="1"/>
  <c r="AK776" i="1"/>
  <c r="AO776" i="1" s="1"/>
  <c r="BF776" i="1" s="1"/>
  <c r="AK848" i="1"/>
  <c r="AO848" i="1" s="1"/>
  <c r="BF848" i="1" s="1"/>
  <c r="AK904" i="1"/>
  <c r="AO904" i="1" s="1"/>
  <c r="BF904" i="1" s="1"/>
  <c r="AK976" i="1"/>
  <c r="AO976" i="1" s="1"/>
  <c r="BF976" i="1" s="1"/>
  <c r="AK1032" i="1"/>
  <c r="AO1032" i="1" s="1"/>
  <c r="BF1032" i="1" s="1"/>
  <c r="AK1096" i="1"/>
  <c r="AO1096" i="1" s="1"/>
  <c r="BF1096" i="1" s="1"/>
  <c r="AK1160" i="1"/>
  <c r="AO1160" i="1" s="1"/>
  <c r="BF1160" i="1" s="1"/>
  <c r="AK1216" i="1"/>
  <c r="AO1216" i="1" s="1"/>
  <c r="BF1216" i="1" s="1"/>
  <c r="AK1256" i="1"/>
  <c r="AO1256" i="1" s="1"/>
  <c r="BF1256" i="1" s="1"/>
  <c r="AK1312" i="1"/>
  <c r="AO1312" i="1" s="1"/>
  <c r="BF1312" i="1" s="1"/>
  <c r="AK1352" i="1"/>
  <c r="AO1352" i="1" s="1"/>
  <c r="BF1352" i="1" s="1"/>
  <c r="AK1392" i="1"/>
  <c r="AO1392" i="1" s="1"/>
  <c r="BF1392" i="1" s="1"/>
  <c r="AK1400" i="1"/>
  <c r="AO1400" i="1" s="1"/>
  <c r="BF1400" i="1" s="1"/>
  <c r="AK1408" i="1"/>
  <c r="AO1408" i="1" s="1"/>
  <c r="BF1408" i="1" s="1"/>
  <c r="AK1416" i="1"/>
  <c r="AO1416" i="1" s="1"/>
  <c r="BF1416" i="1" s="1"/>
  <c r="AK1424" i="1"/>
  <c r="AO1424" i="1" s="1"/>
  <c r="BF1424" i="1" s="1"/>
  <c r="AK1432" i="1"/>
  <c r="AO1432" i="1" s="1"/>
  <c r="BF1432" i="1" s="1"/>
  <c r="AK1440" i="1"/>
  <c r="AO1440" i="1" s="1"/>
  <c r="BF1440" i="1" s="1"/>
  <c r="AK1496" i="1"/>
  <c r="AO1496" i="1" s="1"/>
  <c r="BF1496" i="1" s="1"/>
  <c r="AK65" i="1"/>
  <c r="AO65" i="1" s="1"/>
  <c r="BF65" i="1" s="1"/>
  <c r="AK441" i="1"/>
  <c r="AO441" i="1" s="1"/>
  <c r="BF441" i="1" s="1"/>
  <c r="AK13" i="1"/>
  <c r="AO13" i="1" s="1"/>
  <c r="AK21" i="1"/>
  <c r="AO21" i="1" s="1"/>
  <c r="BF21" i="1" s="1"/>
  <c r="AK29" i="1"/>
  <c r="AO29" i="1" s="1"/>
  <c r="AK37" i="1"/>
  <c r="AO37" i="1" s="1"/>
  <c r="BF37" i="1" s="1"/>
  <c r="AK45" i="1"/>
  <c r="AO45" i="1" s="1"/>
  <c r="BF45" i="1" s="1"/>
  <c r="AK53" i="1"/>
  <c r="AO53" i="1" s="1"/>
  <c r="BF53" i="1" s="1"/>
  <c r="AK61" i="1"/>
  <c r="AO61" i="1" s="1"/>
  <c r="BF61" i="1" s="1"/>
  <c r="AK69" i="1"/>
  <c r="AO69" i="1" s="1"/>
  <c r="BF69" i="1" s="1"/>
  <c r="AK77" i="1"/>
  <c r="AO77" i="1" s="1"/>
  <c r="BF77" i="1" s="1"/>
  <c r="AK85" i="1"/>
  <c r="AO85" i="1" s="1"/>
  <c r="BF85" i="1" s="1"/>
  <c r="AK93" i="1"/>
  <c r="AO93" i="1" s="1"/>
  <c r="BF93" i="1" s="1"/>
  <c r="AK101" i="1"/>
  <c r="AO101" i="1" s="1"/>
  <c r="BF101" i="1" s="1"/>
  <c r="AK109" i="1"/>
  <c r="AO109" i="1" s="1"/>
  <c r="BF109" i="1" s="1"/>
  <c r="AK117" i="1"/>
  <c r="AO117" i="1" s="1"/>
  <c r="BF117" i="1" s="1"/>
  <c r="AK125" i="1"/>
  <c r="AO125" i="1" s="1"/>
  <c r="BF125" i="1" s="1"/>
  <c r="AK133" i="1"/>
  <c r="AO133" i="1" s="1"/>
  <c r="BF133" i="1" s="1"/>
  <c r="AK141" i="1"/>
  <c r="AO141" i="1" s="1"/>
  <c r="BF141" i="1" s="1"/>
  <c r="AK149" i="1"/>
  <c r="AO149" i="1" s="1"/>
  <c r="BF149" i="1" s="1"/>
  <c r="AK157" i="1"/>
  <c r="AO157" i="1" s="1"/>
  <c r="BF157" i="1" s="1"/>
  <c r="AK165" i="1"/>
  <c r="AO165" i="1" s="1"/>
  <c r="BF165" i="1" s="1"/>
  <c r="AK173" i="1"/>
  <c r="AO173" i="1" s="1"/>
  <c r="BF173" i="1" s="1"/>
  <c r="AK181" i="1"/>
  <c r="AO181" i="1" s="1"/>
  <c r="BF181" i="1" s="1"/>
  <c r="AK189" i="1"/>
  <c r="AO189" i="1" s="1"/>
  <c r="BF189" i="1" s="1"/>
  <c r="AK197" i="1"/>
  <c r="AO197" i="1" s="1"/>
  <c r="BF197" i="1" s="1"/>
  <c r="AK205" i="1"/>
  <c r="AO205" i="1" s="1"/>
  <c r="BF205" i="1" s="1"/>
  <c r="AK213" i="1"/>
  <c r="AO213" i="1" s="1"/>
  <c r="BF213" i="1" s="1"/>
  <c r="AK221" i="1"/>
  <c r="AO221" i="1" s="1"/>
  <c r="BF221" i="1" s="1"/>
  <c r="AK229" i="1"/>
  <c r="AO229" i="1" s="1"/>
  <c r="BF229" i="1" s="1"/>
  <c r="AK237" i="1"/>
  <c r="AO237" i="1" s="1"/>
  <c r="BF237" i="1" s="1"/>
  <c r="AK245" i="1"/>
  <c r="AO245" i="1" s="1"/>
  <c r="BF245" i="1" s="1"/>
  <c r="AK253" i="1"/>
  <c r="AO253" i="1" s="1"/>
  <c r="BF253" i="1" s="1"/>
  <c r="AK261" i="1"/>
  <c r="AO261" i="1" s="1"/>
  <c r="BF261" i="1" s="1"/>
  <c r="AK269" i="1"/>
  <c r="AO269" i="1" s="1"/>
  <c r="BF269" i="1" s="1"/>
  <c r="AK277" i="1"/>
  <c r="AO277" i="1" s="1"/>
  <c r="BF277" i="1" s="1"/>
  <c r="AK285" i="1"/>
  <c r="AO285" i="1" s="1"/>
  <c r="BF285" i="1" s="1"/>
  <c r="AK293" i="1"/>
  <c r="AO293" i="1" s="1"/>
  <c r="BF293" i="1" s="1"/>
  <c r="AK301" i="1"/>
  <c r="AO301" i="1" s="1"/>
  <c r="BF301" i="1" s="1"/>
  <c r="AK309" i="1"/>
  <c r="AO309" i="1" s="1"/>
  <c r="BF309" i="1" s="1"/>
  <c r="AK317" i="1"/>
  <c r="AO317" i="1" s="1"/>
  <c r="BF317" i="1" s="1"/>
  <c r="AK325" i="1"/>
  <c r="AO325" i="1" s="1"/>
  <c r="BF325" i="1" s="1"/>
  <c r="AK333" i="1"/>
  <c r="AO333" i="1" s="1"/>
  <c r="BF333" i="1" s="1"/>
  <c r="AK341" i="1"/>
  <c r="AO341" i="1" s="1"/>
  <c r="BF341" i="1" s="1"/>
  <c r="AK349" i="1"/>
  <c r="AO349" i="1" s="1"/>
  <c r="BF349" i="1" s="1"/>
  <c r="AK357" i="1"/>
  <c r="AO357" i="1" s="1"/>
  <c r="BF357" i="1" s="1"/>
  <c r="AK365" i="1"/>
  <c r="AO365" i="1" s="1"/>
  <c r="BF365" i="1" s="1"/>
  <c r="AK373" i="1"/>
  <c r="AO373" i="1" s="1"/>
  <c r="BF373" i="1" s="1"/>
  <c r="AK381" i="1"/>
  <c r="AO381" i="1" s="1"/>
  <c r="BF381" i="1" s="1"/>
  <c r="AK389" i="1"/>
  <c r="AO389" i="1" s="1"/>
  <c r="BF389" i="1" s="1"/>
  <c r="AK397" i="1"/>
  <c r="AO397" i="1" s="1"/>
  <c r="BF397" i="1" s="1"/>
  <c r="AK405" i="1"/>
  <c r="AO405" i="1" s="1"/>
  <c r="BF405" i="1" s="1"/>
  <c r="AK413" i="1"/>
  <c r="AO413" i="1" s="1"/>
  <c r="BF413" i="1" s="1"/>
  <c r="AK421" i="1"/>
  <c r="AO421" i="1" s="1"/>
  <c r="BF421" i="1" s="1"/>
  <c r="AK429" i="1"/>
  <c r="AO429" i="1" s="1"/>
  <c r="BF429" i="1" s="1"/>
  <c r="AK437" i="1"/>
  <c r="AO437" i="1" s="1"/>
  <c r="BF437" i="1" s="1"/>
  <c r="AK445" i="1"/>
  <c r="AO445" i="1" s="1"/>
  <c r="BF445" i="1" s="1"/>
  <c r="AK453" i="1"/>
  <c r="AO453" i="1" s="1"/>
  <c r="BF453" i="1" s="1"/>
  <c r="AK461" i="1"/>
  <c r="AO461" i="1" s="1"/>
  <c r="BF461" i="1" s="1"/>
  <c r="AK469" i="1"/>
  <c r="AO469" i="1" s="1"/>
  <c r="BF469" i="1" s="1"/>
  <c r="AK477" i="1"/>
  <c r="AO477" i="1" s="1"/>
  <c r="BF477" i="1" s="1"/>
  <c r="AK485" i="1"/>
  <c r="AO485" i="1" s="1"/>
  <c r="BF485" i="1" s="1"/>
  <c r="AK493" i="1"/>
  <c r="AO493" i="1" s="1"/>
  <c r="BF493" i="1" s="1"/>
  <c r="AK501" i="1"/>
  <c r="AO501" i="1" s="1"/>
  <c r="BF501" i="1" s="1"/>
  <c r="AK509" i="1"/>
  <c r="AO509" i="1" s="1"/>
  <c r="BF509" i="1" s="1"/>
  <c r="AK517" i="1"/>
  <c r="AO517" i="1" s="1"/>
  <c r="BF517" i="1" s="1"/>
  <c r="AK525" i="1"/>
  <c r="AO525" i="1" s="1"/>
  <c r="BF525" i="1" s="1"/>
  <c r="AK533" i="1"/>
  <c r="AO533" i="1" s="1"/>
  <c r="BF533" i="1" s="1"/>
  <c r="AK541" i="1"/>
  <c r="AO541" i="1" s="1"/>
  <c r="BF541" i="1" s="1"/>
  <c r="AK549" i="1"/>
  <c r="AO549" i="1" s="1"/>
  <c r="BF549" i="1" s="1"/>
  <c r="AK557" i="1"/>
  <c r="AO557" i="1" s="1"/>
  <c r="BF557" i="1" s="1"/>
  <c r="AK565" i="1"/>
  <c r="AO565" i="1" s="1"/>
  <c r="BF565" i="1" s="1"/>
  <c r="AK573" i="1"/>
  <c r="AO573" i="1" s="1"/>
  <c r="BF573" i="1" s="1"/>
  <c r="AK581" i="1"/>
  <c r="AO581" i="1" s="1"/>
  <c r="BF581" i="1" s="1"/>
  <c r="AK589" i="1"/>
  <c r="AO589" i="1" s="1"/>
  <c r="BF589" i="1" s="1"/>
  <c r="AK597" i="1"/>
  <c r="AO597" i="1" s="1"/>
  <c r="BF597" i="1" s="1"/>
  <c r="AK605" i="1"/>
  <c r="AO605" i="1" s="1"/>
  <c r="BF605" i="1" s="1"/>
  <c r="AK613" i="1"/>
  <c r="AO613" i="1" s="1"/>
  <c r="BF613" i="1" s="1"/>
  <c r="AK621" i="1"/>
  <c r="AO621" i="1" s="1"/>
  <c r="BF621" i="1" s="1"/>
  <c r="AK629" i="1"/>
  <c r="AO629" i="1" s="1"/>
  <c r="BF629" i="1" s="1"/>
  <c r="AK637" i="1"/>
  <c r="AO637" i="1" s="1"/>
  <c r="BF637" i="1" s="1"/>
  <c r="AK645" i="1"/>
  <c r="AO645" i="1" s="1"/>
  <c r="BF645" i="1" s="1"/>
  <c r="AK653" i="1"/>
  <c r="AO653" i="1" s="1"/>
  <c r="BF653" i="1" s="1"/>
  <c r="AK661" i="1"/>
  <c r="AO661" i="1" s="1"/>
  <c r="BF661" i="1" s="1"/>
  <c r="AK669" i="1"/>
  <c r="AO669" i="1" s="1"/>
  <c r="BF669" i="1" s="1"/>
  <c r="AK677" i="1"/>
  <c r="AO677" i="1" s="1"/>
  <c r="BF677" i="1" s="1"/>
  <c r="AK685" i="1"/>
  <c r="AO685" i="1" s="1"/>
  <c r="BF685" i="1" s="1"/>
  <c r="AK693" i="1"/>
  <c r="AO693" i="1" s="1"/>
  <c r="BF693" i="1" s="1"/>
  <c r="AK701" i="1"/>
  <c r="AO701" i="1" s="1"/>
  <c r="BF701" i="1" s="1"/>
  <c r="AK709" i="1"/>
  <c r="AO709" i="1" s="1"/>
  <c r="BF709" i="1" s="1"/>
  <c r="AK717" i="1"/>
  <c r="AO717" i="1" s="1"/>
  <c r="BF717" i="1" s="1"/>
  <c r="AK725" i="1"/>
  <c r="AO725" i="1" s="1"/>
  <c r="BF725" i="1" s="1"/>
  <c r="AK733" i="1"/>
  <c r="AO733" i="1" s="1"/>
  <c r="BF733" i="1" s="1"/>
  <c r="AK741" i="1"/>
  <c r="AO741" i="1" s="1"/>
  <c r="BF741" i="1" s="1"/>
  <c r="AK749" i="1"/>
  <c r="AO749" i="1" s="1"/>
  <c r="BF749" i="1" s="1"/>
  <c r="AK757" i="1"/>
  <c r="AO757" i="1" s="1"/>
  <c r="BF757" i="1" s="1"/>
  <c r="AK765" i="1"/>
  <c r="AO765" i="1" s="1"/>
  <c r="BF765" i="1" s="1"/>
  <c r="AK773" i="1"/>
  <c r="AO773" i="1" s="1"/>
  <c r="BF773" i="1" s="1"/>
  <c r="AK781" i="1"/>
  <c r="AO781" i="1" s="1"/>
  <c r="BF781" i="1" s="1"/>
  <c r="AK789" i="1"/>
  <c r="AO789" i="1" s="1"/>
  <c r="BF789" i="1" s="1"/>
  <c r="AK797" i="1"/>
  <c r="AO797" i="1" s="1"/>
  <c r="BF797" i="1" s="1"/>
  <c r="AK805" i="1"/>
  <c r="AO805" i="1" s="1"/>
  <c r="BF805" i="1" s="1"/>
  <c r="AK813" i="1"/>
  <c r="AO813" i="1" s="1"/>
  <c r="BF813" i="1" s="1"/>
  <c r="AK821" i="1"/>
  <c r="AO821" i="1" s="1"/>
  <c r="BF821" i="1" s="1"/>
  <c r="AK829" i="1"/>
  <c r="AO829" i="1" s="1"/>
  <c r="BF829" i="1" s="1"/>
  <c r="AK837" i="1"/>
  <c r="AO837" i="1" s="1"/>
  <c r="BF837" i="1" s="1"/>
  <c r="AK845" i="1"/>
  <c r="AO845" i="1" s="1"/>
  <c r="BF845" i="1" s="1"/>
  <c r="AK853" i="1"/>
  <c r="AO853" i="1" s="1"/>
  <c r="BF853" i="1" s="1"/>
  <c r="AK861" i="1"/>
  <c r="AO861" i="1" s="1"/>
  <c r="BF861" i="1" s="1"/>
  <c r="AK869" i="1"/>
  <c r="AO869" i="1" s="1"/>
  <c r="BF869" i="1" s="1"/>
  <c r="AK877" i="1"/>
  <c r="AO877" i="1" s="1"/>
  <c r="BF877" i="1" s="1"/>
  <c r="AK885" i="1"/>
  <c r="AO885" i="1" s="1"/>
  <c r="BF885" i="1" s="1"/>
  <c r="AK893" i="1"/>
  <c r="AO893" i="1" s="1"/>
  <c r="BF893" i="1" s="1"/>
  <c r="AK901" i="1"/>
  <c r="AO901" i="1" s="1"/>
  <c r="BF901" i="1" s="1"/>
  <c r="AK909" i="1"/>
  <c r="AO909" i="1" s="1"/>
  <c r="BF909" i="1" s="1"/>
  <c r="AK917" i="1"/>
  <c r="AO917" i="1" s="1"/>
  <c r="BF917" i="1" s="1"/>
  <c r="AK925" i="1"/>
  <c r="AO925" i="1" s="1"/>
  <c r="BF925" i="1" s="1"/>
  <c r="AK933" i="1"/>
  <c r="AO933" i="1" s="1"/>
  <c r="BF933" i="1" s="1"/>
  <c r="AK941" i="1"/>
  <c r="AO941" i="1" s="1"/>
  <c r="BF941" i="1" s="1"/>
  <c r="AK949" i="1"/>
  <c r="AO949" i="1" s="1"/>
  <c r="BF949" i="1" s="1"/>
  <c r="AK957" i="1"/>
  <c r="AO957" i="1" s="1"/>
  <c r="BF957" i="1" s="1"/>
  <c r="AK965" i="1"/>
  <c r="AO965" i="1" s="1"/>
  <c r="BF965" i="1" s="1"/>
  <c r="AK973" i="1"/>
  <c r="AO973" i="1" s="1"/>
  <c r="BF973" i="1" s="1"/>
  <c r="AK981" i="1"/>
  <c r="AO981" i="1" s="1"/>
  <c r="BF981" i="1" s="1"/>
  <c r="AK989" i="1"/>
  <c r="AO989" i="1" s="1"/>
  <c r="BF989" i="1" s="1"/>
  <c r="AK997" i="1"/>
  <c r="AO997" i="1" s="1"/>
  <c r="BF997" i="1" s="1"/>
  <c r="AK1005" i="1"/>
  <c r="AO1005" i="1" s="1"/>
  <c r="BF1005" i="1" s="1"/>
  <c r="AK1013" i="1"/>
  <c r="AO1013" i="1" s="1"/>
  <c r="BF1013" i="1" s="1"/>
  <c r="AK1021" i="1"/>
  <c r="AO1021" i="1" s="1"/>
  <c r="BF1021" i="1" s="1"/>
  <c r="AK1029" i="1"/>
  <c r="AO1029" i="1" s="1"/>
  <c r="BF1029" i="1" s="1"/>
  <c r="AK1037" i="1"/>
  <c r="AO1037" i="1" s="1"/>
  <c r="BF1037" i="1" s="1"/>
  <c r="AK1045" i="1"/>
  <c r="AO1045" i="1" s="1"/>
  <c r="BF1045" i="1" s="1"/>
  <c r="AK1053" i="1"/>
  <c r="AO1053" i="1" s="1"/>
  <c r="BF1053" i="1" s="1"/>
  <c r="AK1061" i="1"/>
  <c r="AO1061" i="1" s="1"/>
  <c r="BF1061" i="1" s="1"/>
  <c r="AK1069" i="1"/>
  <c r="AO1069" i="1" s="1"/>
  <c r="BF1069" i="1" s="1"/>
  <c r="AK1077" i="1"/>
  <c r="AO1077" i="1" s="1"/>
  <c r="BF1077" i="1" s="1"/>
  <c r="AK1085" i="1"/>
  <c r="AO1085" i="1" s="1"/>
  <c r="BF1085" i="1" s="1"/>
  <c r="AK1093" i="1"/>
  <c r="AO1093" i="1" s="1"/>
  <c r="BF1093" i="1" s="1"/>
  <c r="AK1101" i="1"/>
  <c r="AO1101" i="1" s="1"/>
  <c r="BF1101" i="1" s="1"/>
  <c r="AK1109" i="1"/>
  <c r="AO1109" i="1" s="1"/>
  <c r="BF1109" i="1" s="1"/>
  <c r="AK1117" i="1"/>
  <c r="AO1117" i="1" s="1"/>
  <c r="BF1117" i="1" s="1"/>
  <c r="AK1125" i="1"/>
  <c r="AO1125" i="1" s="1"/>
  <c r="BF1125" i="1" s="1"/>
  <c r="AK1133" i="1"/>
  <c r="AO1133" i="1" s="1"/>
  <c r="BF1133" i="1" s="1"/>
  <c r="AK1141" i="1"/>
  <c r="AO1141" i="1" s="1"/>
  <c r="BF1141" i="1" s="1"/>
  <c r="AK1149" i="1"/>
  <c r="AO1149" i="1" s="1"/>
  <c r="BF1149" i="1" s="1"/>
  <c r="AK1157" i="1"/>
  <c r="AO1157" i="1" s="1"/>
  <c r="BF1157" i="1" s="1"/>
  <c r="AK1165" i="1"/>
  <c r="AO1165" i="1" s="1"/>
  <c r="BF1165" i="1" s="1"/>
  <c r="AK1173" i="1"/>
  <c r="AO1173" i="1" s="1"/>
  <c r="BF1173" i="1" s="1"/>
  <c r="AK1181" i="1"/>
  <c r="AO1181" i="1" s="1"/>
  <c r="BF1181" i="1" s="1"/>
  <c r="AK1189" i="1"/>
  <c r="AO1189" i="1" s="1"/>
  <c r="BF1189" i="1" s="1"/>
  <c r="AK1197" i="1"/>
  <c r="AO1197" i="1" s="1"/>
  <c r="BF1197" i="1" s="1"/>
  <c r="AK1205" i="1"/>
  <c r="AO1205" i="1" s="1"/>
  <c r="BF1205" i="1" s="1"/>
  <c r="AK1213" i="1"/>
  <c r="AO1213" i="1" s="1"/>
  <c r="BF1213" i="1" s="1"/>
  <c r="AK1221" i="1"/>
  <c r="AO1221" i="1" s="1"/>
  <c r="BF1221" i="1" s="1"/>
  <c r="AK1229" i="1"/>
  <c r="AO1229" i="1" s="1"/>
  <c r="BF1229" i="1" s="1"/>
  <c r="AK1237" i="1"/>
  <c r="AO1237" i="1" s="1"/>
  <c r="BF1237" i="1" s="1"/>
  <c r="AK1245" i="1"/>
  <c r="AO1245" i="1" s="1"/>
  <c r="BF1245" i="1" s="1"/>
  <c r="AK1253" i="1"/>
  <c r="AO1253" i="1" s="1"/>
  <c r="BF1253" i="1" s="1"/>
  <c r="AK1261" i="1"/>
  <c r="AO1261" i="1" s="1"/>
  <c r="BF1261" i="1" s="1"/>
  <c r="AK1269" i="1"/>
  <c r="AO1269" i="1" s="1"/>
  <c r="BF1269" i="1" s="1"/>
  <c r="AK1277" i="1"/>
  <c r="AO1277" i="1" s="1"/>
  <c r="BF1277" i="1" s="1"/>
  <c r="AK1285" i="1"/>
  <c r="AO1285" i="1" s="1"/>
  <c r="BF1285" i="1" s="1"/>
  <c r="AK1293" i="1"/>
  <c r="AO1293" i="1" s="1"/>
  <c r="BF1293" i="1" s="1"/>
  <c r="AK1301" i="1"/>
  <c r="AO1301" i="1" s="1"/>
  <c r="BF1301" i="1" s="1"/>
  <c r="AK1309" i="1"/>
  <c r="AO1309" i="1" s="1"/>
  <c r="BF1309" i="1" s="1"/>
  <c r="AK1317" i="1"/>
  <c r="AO1317" i="1" s="1"/>
  <c r="BF1317" i="1" s="1"/>
  <c r="AK1325" i="1"/>
  <c r="AO1325" i="1" s="1"/>
  <c r="BF1325" i="1" s="1"/>
  <c r="AK1333" i="1"/>
  <c r="AO1333" i="1" s="1"/>
  <c r="BF1333" i="1" s="1"/>
  <c r="AK1341" i="1"/>
  <c r="AO1341" i="1" s="1"/>
  <c r="BF1341" i="1" s="1"/>
  <c r="AK1349" i="1"/>
  <c r="AO1349" i="1" s="1"/>
  <c r="BF1349" i="1" s="1"/>
  <c r="AK1357" i="1"/>
  <c r="AO1357" i="1" s="1"/>
  <c r="BF1357" i="1" s="1"/>
  <c r="AK1365" i="1"/>
  <c r="AO1365" i="1" s="1"/>
  <c r="BF1365" i="1" s="1"/>
  <c r="AK1373" i="1"/>
  <c r="AO1373" i="1" s="1"/>
  <c r="BF1373" i="1" s="1"/>
  <c r="AK1381" i="1"/>
  <c r="AO1381" i="1" s="1"/>
  <c r="BF1381" i="1" s="1"/>
  <c r="AK1389" i="1"/>
  <c r="AO1389" i="1" s="1"/>
  <c r="BF1389" i="1" s="1"/>
  <c r="AK1397" i="1"/>
  <c r="AO1397" i="1" s="1"/>
  <c r="BF1397" i="1" s="1"/>
  <c r="AK1405" i="1"/>
  <c r="AO1405" i="1" s="1"/>
  <c r="BF1405" i="1" s="1"/>
  <c r="AK1413" i="1"/>
  <c r="AO1413" i="1" s="1"/>
  <c r="BF1413" i="1" s="1"/>
  <c r="AK1421" i="1"/>
  <c r="AO1421" i="1" s="1"/>
  <c r="BF1421" i="1" s="1"/>
  <c r="AK1429" i="1"/>
  <c r="AO1429" i="1" s="1"/>
  <c r="BF1429" i="1" s="1"/>
  <c r="AK1437" i="1"/>
  <c r="AO1437" i="1" s="1"/>
  <c r="AK1445" i="1"/>
  <c r="AO1445" i="1" s="1"/>
  <c r="AK1453" i="1"/>
  <c r="AO1453" i="1" s="1"/>
  <c r="AK1461" i="1"/>
  <c r="AO1461" i="1" s="1"/>
  <c r="AK1469" i="1"/>
  <c r="AO1469" i="1" s="1"/>
  <c r="AK1477" i="1"/>
  <c r="AO1477" i="1" s="1"/>
  <c r="AK1485" i="1"/>
  <c r="AO1485" i="1" s="1"/>
  <c r="AK1493" i="1"/>
  <c r="AO1493" i="1" s="1"/>
  <c r="AK64" i="1"/>
  <c r="AO64" i="1" s="1"/>
  <c r="BF64" i="1" s="1"/>
  <c r="AK128" i="1"/>
  <c r="AO128" i="1" s="1"/>
  <c r="BF128" i="1" s="1"/>
  <c r="AK184" i="1"/>
  <c r="AO184" i="1" s="1"/>
  <c r="BF184" i="1" s="1"/>
  <c r="AK240" i="1"/>
  <c r="AO240" i="1" s="1"/>
  <c r="BF240" i="1" s="1"/>
  <c r="AK288" i="1"/>
  <c r="AO288" i="1" s="1"/>
  <c r="BF288" i="1" s="1"/>
  <c r="AK352" i="1"/>
  <c r="AO352" i="1" s="1"/>
  <c r="BF352" i="1" s="1"/>
  <c r="AK416" i="1"/>
  <c r="AO416" i="1" s="1"/>
  <c r="BF416" i="1" s="1"/>
  <c r="AK480" i="1"/>
  <c r="AO480" i="1" s="1"/>
  <c r="BF480" i="1" s="1"/>
  <c r="AK544" i="1"/>
  <c r="AO544" i="1" s="1"/>
  <c r="BF544" i="1" s="1"/>
  <c r="AK616" i="1"/>
  <c r="AO616" i="1" s="1"/>
  <c r="BF616" i="1" s="1"/>
  <c r="AK672" i="1"/>
  <c r="AO672" i="1" s="1"/>
  <c r="BF672" i="1" s="1"/>
  <c r="AK728" i="1"/>
  <c r="AO728" i="1" s="1"/>
  <c r="BF728" i="1" s="1"/>
  <c r="AK784" i="1"/>
  <c r="AO784" i="1" s="1"/>
  <c r="BF784" i="1" s="1"/>
  <c r="AK832" i="1"/>
  <c r="AO832" i="1" s="1"/>
  <c r="BF832" i="1" s="1"/>
  <c r="AK888" i="1"/>
  <c r="AO888" i="1" s="1"/>
  <c r="BF888" i="1" s="1"/>
  <c r="AK944" i="1"/>
  <c r="AO944" i="1" s="1"/>
  <c r="BF944" i="1" s="1"/>
  <c r="AK1008" i="1"/>
  <c r="AO1008" i="1" s="1"/>
  <c r="BF1008" i="1" s="1"/>
  <c r="AK1080" i="1"/>
  <c r="AO1080" i="1" s="1"/>
  <c r="BF1080" i="1" s="1"/>
  <c r="AK1136" i="1"/>
  <c r="AO1136" i="1" s="1"/>
  <c r="BF1136" i="1" s="1"/>
  <c r="AK1200" i="1"/>
  <c r="AO1200" i="1" s="1"/>
  <c r="BF1200" i="1" s="1"/>
  <c r="AK1272" i="1"/>
  <c r="AO1272" i="1" s="1"/>
  <c r="BF1272" i="1" s="1"/>
  <c r="AK1336" i="1"/>
  <c r="AO1336" i="1" s="1"/>
  <c r="BF1336" i="1" s="1"/>
  <c r="AK1480" i="1"/>
  <c r="AO1480" i="1" s="1"/>
  <c r="BF1480" i="1" s="1"/>
  <c r="AK57" i="1"/>
  <c r="AO57" i="1" s="1"/>
  <c r="BF57" i="1" s="1"/>
  <c r="AK449" i="1"/>
  <c r="AO449" i="1" s="1"/>
  <c r="BF449" i="1" s="1"/>
  <c r="AK14" i="1"/>
  <c r="AO14" i="1" s="1"/>
  <c r="BF14" i="1" s="1"/>
  <c r="AK22" i="1"/>
  <c r="AO22" i="1" s="1"/>
  <c r="BF22" i="1" s="1"/>
  <c r="AK30" i="1"/>
  <c r="AO30" i="1" s="1"/>
  <c r="BF30" i="1" s="1"/>
  <c r="AK38" i="1"/>
  <c r="AO38" i="1" s="1"/>
  <c r="BF38" i="1" s="1"/>
  <c r="AK46" i="1"/>
  <c r="AO46" i="1" s="1"/>
  <c r="BF46" i="1" s="1"/>
  <c r="AK54" i="1"/>
  <c r="AO54" i="1" s="1"/>
  <c r="BF54" i="1" s="1"/>
  <c r="AK62" i="1"/>
  <c r="AO62" i="1" s="1"/>
  <c r="BF62" i="1" s="1"/>
  <c r="AK70" i="1"/>
  <c r="AO70" i="1" s="1"/>
  <c r="BF70" i="1" s="1"/>
  <c r="AK78" i="1"/>
  <c r="AO78" i="1" s="1"/>
  <c r="BF78" i="1" s="1"/>
  <c r="AK86" i="1"/>
  <c r="AO86" i="1" s="1"/>
  <c r="BF86" i="1" s="1"/>
  <c r="AK94" i="1"/>
  <c r="AO94" i="1" s="1"/>
  <c r="BF94" i="1" s="1"/>
  <c r="AK102" i="1"/>
  <c r="AO102" i="1" s="1"/>
  <c r="BF102" i="1" s="1"/>
  <c r="AK110" i="1"/>
  <c r="AO110" i="1" s="1"/>
  <c r="BF110" i="1" s="1"/>
  <c r="AK118" i="1"/>
  <c r="AO118" i="1" s="1"/>
  <c r="BF118" i="1" s="1"/>
  <c r="AK126" i="1"/>
  <c r="AO126" i="1" s="1"/>
  <c r="BF126" i="1" s="1"/>
  <c r="AK134" i="1"/>
  <c r="AO134" i="1" s="1"/>
  <c r="BF134" i="1" s="1"/>
  <c r="AK142" i="1"/>
  <c r="AO142" i="1" s="1"/>
  <c r="BF142" i="1" s="1"/>
  <c r="AK150" i="1"/>
  <c r="AO150" i="1" s="1"/>
  <c r="BF150" i="1" s="1"/>
  <c r="AK158" i="1"/>
  <c r="AO158" i="1" s="1"/>
  <c r="BF158" i="1" s="1"/>
  <c r="AK166" i="1"/>
  <c r="AO166" i="1" s="1"/>
  <c r="BF166" i="1" s="1"/>
  <c r="AK174" i="1"/>
  <c r="AO174" i="1" s="1"/>
  <c r="BF174" i="1" s="1"/>
  <c r="AK182" i="1"/>
  <c r="AO182" i="1" s="1"/>
  <c r="BF182" i="1" s="1"/>
  <c r="AK190" i="1"/>
  <c r="AO190" i="1" s="1"/>
  <c r="BF190" i="1" s="1"/>
  <c r="AK198" i="1"/>
  <c r="AO198" i="1" s="1"/>
  <c r="BF198" i="1" s="1"/>
  <c r="AK206" i="1"/>
  <c r="AO206" i="1" s="1"/>
  <c r="BF206" i="1" s="1"/>
  <c r="AK214" i="1"/>
  <c r="AO214" i="1" s="1"/>
  <c r="BF214" i="1" s="1"/>
  <c r="AK222" i="1"/>
  <c r="AO222" i="1" s="1"/>
  <c r="BF222" i="1" s="1"/>
  <c r="AK230" i="1"/>
  <c r="AO230" i="1" s="1"/>
  <c r="BF230" i="1" s="1"/>
  <c r="AK238" i="1"/>
  <c r="AO238" i="1" s="1"/>
  <c r="BF238" i="1" s="1"/>
  <c r="AK246" i="1"/>
  <c r="AO246" i="1" s="1"/>
  <c r="BF246" i="1" s="1"/>
  <c r="AK254" i="1"/>
  <c r="AO254" i="1" s="1"/>
  <c r="BF254" i="1" s="1"/>
  <c r="AK262" i="1"/>
  <c r="AO262" i="1" s="1"/>
  <c r="BF262" i="1" s="1"/>
  <c r="AK270" i="1"/>
  <c r="AO270" i="1" s="1"/>
  <c r="BF270" i="1" s="1"/>
  <c r="AK278" i="1"/>
  <c r="AO278" i="1" s="1"/>
  <c r="BF278" i="1" s="1"/>
  <c r="AK286" i="1"/>
  <c r="AO286" i="1" s="1"/>
  <c r="BF286" i="1" s="1"/>
  <c r="AK294" i="1"/>
  <c r="AO294" i="1" s="1"/>
  <c r="BF294" i="1" s="1"/>
  <c r="AK302" i="1"/>
  <c r="AO302" i="1" s="1"/>
  <c r="BF302" i="1" s="1"/>
  <c r="AK310" i="1"/>
  <c r="AO310" i="1" s="1"/>
  <c r="BF310" i="1" s="1"/>
  <c r="AK318" i="1"/>
  <c r="AO318" i="1" s="1"/>
  <c r="BF318" i="1" s="1"/>
  <c r="AK326" i="1"/>
  <c r="AO326" i="1" s="1"/>
  <c r="BF326" i="1" s="1"/>
  <c r="AK334" i="1"/>
  <c r="AO334" i="1" s="1"/>
  <c r="BF334" i="1" s="1"/>
  <c r="AK342" i="1"/>
  <c r="AO342" i="1" s="1"/>
  <c r="BF342" i="1" s="1"/>
  <c r="AK350" i="1"/>
  <c r="AO350" i="1" s="1"/>
  <c r="BF350" i="1" s="1"/>
  <c r="AK358" i="1"/>
  <c r="AO358" i="1" s="1"/>
  <c r="BF358" i="1" s="1"/>
  <c r="AK366" i="1"/>
  <c r="AO366" i="1" s="1"/>
  <c r="BF366" i="1" s="1"/>
  <c r="AK374" i="1"/>
  <c r="AO374" i="1" s="1"/>
  <c r="BF374" i="1" s="1"/>
  <c r="AK382" i="1"/>
  <c r="AO382" i="1" s="1"/>
  <c r="BF382" i="1" s="1"/>
  <c r="AK390" i="1"/>
  <c r="AO390" i="1" s="1"/>
  <c r="BF390" i="1" s="1"/>
  <c r="AK398" i="1"/>
  <c r="AO398" i="1" s="1"/>
  <c r="BF398" i="1" s="1"/>
  <c r="AK406" i="1"/>
  <c r="AO406" i="1" s="1"/>
  <c r="BF406" i="1" s="1"/>
  <c r="AK414" i="1"/>
  <c r="AO414" i="1" s="1"/>
  <c r="BF414" i="1" s="1"/>
  <c r="AK422" i="1"/>
  <c r="AO422" i="1" s="1"/>
  <c r="BF422" i="1" s="1"/>
  <c r="AK430" i="1"/>
  <c r="AO430" i="1" s="1"/>
  <c r="BF430" i="1" s="1"/>
  <c r="AK438" i="1"/>
  <c r="AO438" i="1" s="1"/>
  <c r="BF438" i="1" s="1"/>
  <c r="AK446" i="1"/>
  <c r="AO446" i="1" s="1"/>
  <c r="BF446" i="1" s="1"/>
  <c r="AK454" i="1"/>
  <c r="AO454" i="1" s="1"/>
  <c r="BF454" i="1" s="1"/>
  <c r="AK462" i="1"/>
  <c r="AO462" i="1" s="1"/>
  <c r="BF462" i="1" s="1"/>
  <c r="AK470" i="1"/>
  <c r="AO470" i="1" s="1"/>
  <c r="BF470" i="1" s="1"/>
  <c r="AK478" i="1"/>
  <c r="AO478" i="1" s="1"/>
  <c r="BF478" i="1" s="1"/>
  <c r="AK486" i="1"/>
  <c r="AO486" i="1" s="1"/>
  <c r="BF486" i="1" s="1"/>
  <c r="AK494" i="1"/>
  <c r="AO494" i="1" s="1"/>
  <c r="BF494" i="1" s="1"/>
  <c r="AK502" i="1"/>
  <c r="AO502" i="1" s="1"/>
  <c r="BF502" i="1" s="1"/>
  <c r="AK510" i="1"/>
  <c r="AO510" i="1" s="1"/>
  <c r="BF510" i="1" s="1"/>
  <c r="AK518" i="1"/>
  <c r="AO518" i="1" s="1"/>
  <c r="BF518" i="1" s="1"/>
  <c r="AK526" i="1"/>
  <c r="AO526" i="1" s="1"/>
  <c r="BF526" i="1" s="1"/>
  <c r="AK534" i="1"/>
  <c r="AO534" i="1" s="1"/>
  <c r="BF534" i="1" s="1"/>
  <c r="AK542" i="1"/>
  <c r="AO542" i="1" s="1"/>
  <c r="BF542" i="1" s="1"/>
  <c r="AK550" i="1"/>
  <c r="AO550" i="1" s="1"/>
  <c r="BF550" i="1" s="1"/>
  <c r="AK558" i="1"/>
  <c r="AO558" i="1" s="1"/>
  <c r="BF558" i="1" s="1"/>
  <c r="AK566" i="1"/>
  <c r="AO566" i="1" s="1"/>
  <c r="BF566" i="1" s="1"/>
  <c r="AK574" i="1"/>
  <c r="AO574" i="1" s="1"/>
  <c r="BF574" i="1" s="1"/>
  <c r="AK582" i="1"/>
  <c r="AO582" i="1" s="1"/>
  <c r="BF582" i="1" s="1"/>
  <c r="AK590" i="1"/>
  <c r="AO590" i="1" s="1"/>
  <c r="BF590" i="1" s="1"/>
  <c r="AK598" i="1"/>
  <c r="AO598" i="1" s="1"/>
  <c r="BF598" i="1" s="1"/>
  <c r="AK606" i="1"/>
  <c r="AO606" i="1" s="1"/>
  <c r="BF606" i="1" s="1"/>
  <c r="AK614" i="1"/>
  <c r="AO614" i="1" s="1"/>
  <c r="BF614" i="1" s="1"/>
  <c r="AK622" i="1"/>
  <c r="AO622" i="1" s="1"/>
  <c r="BF622" i="1" s="1"/>
  <c r="AK630" i="1"/>
  <c r="AO630" i="1" s="1"/>
  <c r="BF630" i="1" s="1"/>
  <c r="AK638" i="1"/>
  <c r="AO638" i="1" s="1"/>
  <c r="BF638" i="1" s="1"/>
  <c r="AK646" i="1"/>
  <c r="AO646" i="1" s="1"/>
  <c r="BF646" i="1" s="1"/>
  <c r="AK654" i="1"/>
  <c r="AO654" i="1" s="1"/>
  <c r="BF654" i="1" s="1"/>
  <c r="AK662" i="1"/>
  <c r="AO662" i="1" s="1"/>
  <c r="BF662" i="1" s="1"/>
  <c r="AK670" i="1"/>
  <c r="AO670" i="1" s="1"/>
  <c r="BF670" i="1" s="1"/>
  <c r="AK678" i="1"/>
  <c r="AO678" i="1" s="1"/>
  <c r="BF678" i="1" s="1"/>
  <c r="AK686" i="1"/>
  <c r="AO686" i="1" s="1"/>
  <c r="BF686" i="1" s="1"/>
  <c r="AK694" i="1"/>
  <c r="AO694" i="1" s="1"/>
  <c r="BF694" i="1" s="1"/>
  <c r="AK702" i="1"/>
  <c r="AO702" i="1" s="1"/>
  <c r="BF702" i="1" s="1"/>
  <c r="AK710" i="1"/>
  <c r="AO710" i="1" s="1"/>
  <c r="BF710" i="1" s="1"/>
  <c r="AK718" i="1"/>
  <c r="AO718" i="1" s="1"/>
  <c r="BF718" i="1" s="1"/>
  <c r="AK726" i="1"/>
  <c r="AO726" i="1" s="1"/>
  <c r="BF726" i="1" s="1"/>
  <c r="AK734" i="1"/>
  <c r="AO734" i="1" s="1"/>
  <c r="BF734" i="1" s="1"/>
  <c r="AK742" i="1"/>
  <c r="AO742" i="1" s="1"/>
  <c r="BF742" i="1" s="1"/>
  <c r="AK750" i="1"/>
  <c r="AO750" i="1" s="1"/>
  <c r="BF750" i="1" s="1"/>
  <c r="AK758" i="1"/>
  <c r="AO758" i="1" s="1"/>
  <c r="BF758" i="1" s="1"/>
  <c r="AK766" i="1"/>
  <c r="AO766" i="1" s="1"/>
  <c r="BF766" i="1" s="1"/>
  <c r="AK774" i="1"/>
  <c r="AO774" i="1" s="1"/>
  <c r="BF774" i="1" s="1"/>
  <c r="AK782" i="1"/>
  <c r="AO782" i="1" s="1"/>
  <c r="BF782" i="1" s="1"/>
  <c r="AK790" i="1"/>
  <c r="AO790" i="1" s="1"/>
  <c r="BF790" i="1" s="1"/>
  <c r="AK798" i="1"/>
  <c r="AO798" i="1" s="1"/>
  <c r="BF798" i="1" s="1"/>
  <c r="AK806" i="1"/>
  <c r="AO806" i="1" s="1"/>
  <c r="BF806" i="1" s="1"/>
  <c r="AK814" i="1"/>
  <c r="AO814" i="1" s="1"/>
  <c r="BF814" i="1" s="1"/>
  <c r="AK822" i="1"/>
  <c r="AO822" i="1" s="1"/>
  <c r="BF822" i="1" s="1"/>
  <c r="AK830" i="1"/>
  <c r="AO830" i="1" s="1"/>
  <c r="BF830" i="1" s="1"/>
  <c r="AK838" i="1"/>
  <c r="AO838" i="1" s="1"/>
  <c r="BF838" i="1" s="1"/>
  <c r="AK846" i="1"/>
  <c r="AO846" i="1" s="1"/>
  <c r="BF846" i="1" s="1"/>
  <c r="AK854" i="1"/>
  <c r="AO854" i="1" s="1"/>
  <c r="BF854" i="1" s="1"/>
  <c r="AK862" i="1"/>
  <c r="AO862" i="1" s="1"/>
  <c r="BF862" i="1" s="1"/>
  <c r="AK870" i="1"/>
  <c r="AO870" i="1" s="1"/>
  <c r="BF870" i="1" s="1"/>
  <c r="AK878" i="1"/>
  <c r="AO878" i="1" s="1"/>
  <c r="BF878" i="1" s="1"/>
  <c r="AK886" i="1"/>
  <c r="AO886" i="1" s="1"/>
  <c r="BF886" i="1" s="1"/>
  <c r="AK894" i="1"/>
  <c r="AO894" i="1" s="1"/>
  <c r="BF894" i="1" s="1"/>
  <c r="AK902" i="1"/>
  <c r="AO902" i="1" s="1"/>
  <c r="BF902" i="1" s="1"/>
  <c r="AK910" i="1"/>
  <c r="AO910" i="1" s="1"/>
  <c r="BF910" i="1" s="1"/>
  <c r="AK918" i="1"/>
  <c r="AO918" i="1" s="1"/>
  <c r="BF918" i="1" s="1"/>
  <c r="AK926" i="1"/>
  <c r="AO926" i="1" s="1"/>
  <c r="BF926" i="1" s="1"/>
  <c r="AK934" i="1"/>
  <c r="AO934" i="1" s="1"/>
  <c r="BF934" i="1" s="1"/>
  <c r="AK942" i="1"/>
  <c r="AO942" i="1" s="1"/>
  <c r="BF942" i="1" s="1"/>
  <c r="AK950" i="1"/>
  <c r="AO950" i="1" s="1"/>
  <c r="BF950" i="1" s="1"/>
  <c r="AK958" i="1"/>
  <c r="AO958" i="1" s="1"/>
  <c r="BF958" i="1" s="1"/>
  <c r="AK966" i="1"/>
  <c r="AO966" i="1" s="1"/>
  <c r="BF966" i="1" s="1"/>
  <c r="AK974" i="1"/>
  <c r="AO974" i="1" s="1"/>
  <c r="BF974" i="1" s="1"/>
  <c r="AK982" i="1"/>
  <c r="AO982" i="1" s="1"/>
  <c r="BF982" i="1" s="1"/>
  <c r="AK990" i="1"/>
  <c r="AO990" i="1" s="1"/>
  <c r="BF990" i="1" s="1"/>
  <c r="AK998" i="1"/>
  <c r="AO998" i="1" s="1"/>
  <c r="BF998" i="1" s="1"/>
  <c r="AK1006" i="1"/>
  <c r="AO1006" i="1" s="1"/>
  <c r="BF1006" i="1" s="1"/>
  <c r="AK1014" i="1"/>
  <c r="AO1014" i="1" s="1"/>
  <c r="BF1014" i="1" s="1"/>
  <c r="AK1022" i="1"/>
  <c r="AO1022" i="1" s="1"/>
  <c r="BF1022" i="1" s="1"/>
  <c r="AK1030" i="1"/>
  <c r="AO1030" i="1" s="1"/>
  <c r="BF1030" i="1" s="1"/>
  <c r="AK1038" i="1"/>
  <c r="AO1038" i="1" s="1"/>
  <c r="BF1038" i="1" s="1"/>
  <c r="AK1046" i="1"/>
  <c r="AO1046" i="1" s="1"/>
  <c r="BF1046" i="1" s="1"/>
  <c r="AK1054" i="1"/>
  <c r="AO1054" i="1" s="1"/>
  <c r="BF1054" i="1" s="1"/>
  <c r="AK1062" i="1"/>
  <c r="AO1062" i="1" s="1"/>
  <c r="BF1062" i="1" s="1"/>
  <c r="AK1070" i="1"/>
  <c r="AO1070" i="1" s="1"/>
  <c r="BF1070" i="1" s="1"/>
  <c r="AK1078" i="1"/>
  <c r="AO1078" i="1" s="1"/>
  <c r="BF1078" i="1" s="1"/>
  <c r="AK1086" i="1"/>
  <c r="AO1086" i="1" s="1"/>
  <c r="BF1086" i="1" s="1"/>
  <c r="AK1094" i="1"/>
  <c r="AO1094" i="1" s="1"/>
  <c r="BF1094" i="1" s="1"/>
  <c r="AK1102" i="1"/>
  <c r="AO1102" i="1" s="1"/>
  <c r="BF1102" i="1" s="1"/>
  <c r="AK1110" i="1"/>
  <c r="AO1110" i="1" s="1"/>
  <c r="BF1110" i="1" s="1"/>
  <c r="AK1118" i="1"/>
  <c r="AO1118" i="1" s="1"/>
  <c r="BF1118" i="1" s="1"/>
  <c r="AK1126" i="1"/>
  <c r="AO1126" i="1" s="1"/>
  <c r="BF1126" i="1" s="1"/>
  <c r="AK1134" i="1"/>
  <c r="AO1134" i="1" s="1"/>
  <c r="BF1134" i="1" s="1"/>
  <c r="AK1142" i="1"/>
  <c r="AO1142" i="1" s="1"/>
  <c r="BF1142" i="1" s="1"/>
  <c r="AK1150" i="1"/>
  <c r="AO1150" i="1" s="1"/>
  <c r="BF1150" i="1" s="1"/>
  <c r="AK1158" i="1"/>
  <c r="AO1158" i="1" s="1"/>
  <c r="BF1158" i="1" s="1"/>
  <c r="AK1166" i="1"/>
  <c r="AO1166" i="1" s="1"/>
  <c r="BF1166" i="1" s="1"/>
  <c r="AK1174" i="1"/>
  <c r="AO1174" i="1" s="1"/>
  <c r="BF1174" i="1" s="1"/>
  <c r="AK1182" i="1"/>
  <c r="AO1182" i="1" s="1"/>
  <c r="BF1182" i="1" s="1"/>
  <c r="AK1190" i="1"/>
  <c r="AO1190" i="1" s="1"/>
  <c r="BF1190" i="1" s="1"/>
  <c r="AK1198" i="1"/>
  <c r="AO1198" i="1" s="1"/>
  <c r="BF1198" i="1" s="1"/>
  <c r="AK1206" i="1"/>
  <c r="AO1206" i="1" s="1"/>
  <c r="BF1206" i="1" s="1"/>
  <c r="AK1214" i="1"/>
  <c r="AO1214" i="1" s="1"/>
  <c r="BF1214" i="1" s="1"/>
  <c r="AK1222" i="1"/>
  <c r="AO1222" i="1" s="1"/>
  <c r="BF1222" i="1" s="1"/>
  <c r="AK1230" i="1"/>
  <c r="AO1230" i="1" s="1"/>
  <c r="BF1230" i="1" s="1"/>
  <c r="AK1238" i="1"/>
  <c r="AO1238" i="1" s="1"/>
  <c r="BF1238" i="1" s="1"/>
  <c r="AK1246" i="1"/>
  <c r="AO1246" i="1" s="1"/>
  <c r="BF1246" i="1" s="1"/>
  <c r="AK1254" i="1"/>
  <c r="AO1254" i="1" s="1"/>
  <c r="BF1254" i="1" s="1"/>
  <c r="AK1262" i="1"/>
  <c r="AO1262" i="1" s="1"/>
  <c r="BF1262" i="1" s="1"/>
  <c r="AK1270" i="1"/>
  <c r="AO1270" i="1" s="1"/>
  <c r="BF1270" i="1" s="1"/>
  <c r="AK1278" i="1"/>
  <c r="AO1278" i="1" s="1"/>
  <c r="BF1278" i="1" s="1"/>
  <c r="AK1286" i="1"/>
  <c r="AO1286" i="1" s="1"/>
  <c r="BF1286" i="1" s="1"/>
  <c r="AK1294" i="1"/>
  <c r="AO1294" i="1" s="1"/>
  <c r="BF1294" i="1" s="1"/>
  <c r="AK1302" i="1"/>
  <c r="AO1302" i="1" s="1"/>
  <c r="BF1302" i="1" s="1"/>
  <c r="AK1310" i="1"/>
  <c r="AO1310" i="1" s="1"/>
  <c r="BF1310" i="1" s="1"/>
  <c r="AK1318" i="1"/>
  <c r="AO1318" i="1" s="1"/>
  <c r="BF1318" i="1" s="1"/>
  <c r="AK1326" i="1"/>
  <c r="AO1326" i="1" s="1"/>
  <c r="BF1326" i="1" s="1"/>
  <c r="AK1334" i="1"/>
  <c r="AO1334" i="1" s="1"/>
  <c r="BF1334" i="1" s="1"/>
  <c r="AK1342" i="1"/>
  <c r="AO1342" i="1" s="1"/>
  <c r="BF1342" i="1" s="1"/>
  <c r="AK1350" i="1"/>
  <c r="AO1350" i="1" s="1"/>
  <c r="BF1350" i="1" s="1"/>
  <c r="AK1358" i="1"/>
  <c r="AO1358" i="1" s="1"/>
  <c r="BF1358" i="1" s="1"/>
  <c r="AK1366" i="1"/>
  <c r="AO1366" i="1" s="1"/>
  <c r="BF1366" i="1" s="1"/>
  <c r="AK1374" i="1"/>
  <c r="AO1374" i="1" s="1"/>
  <c r="BF1374" i="1" s="1"/>
  <c r="AK1382" i="1"/>
  <c r="AO1382" i="1" s="1"/>
  <c r="BF1382" i="1" s="1"/>
  <c r="AK1390" i="1"/>
  <c r="AO1390" i="1" s="1"/>
  <c r="BF1390" i="1" s="1"/>
  <c r="AK1398" i="1"/>
  <c r="AO1398" i="1" s="1"/>
  <c r="BF1398" i="1" s="1"/>
  <c r="AK1406" i="1"/>
  <c r="AO1406" i="1" s="1"/>
  <c r="BF1406" i="1" s="1"/>
  <c r="AK1414" i="1"/>
  <c r="AO1414" i="1" s="1"/>
  <c r="BF1414" i="1" s="1"/>
  <c r="AK1422" i="1"/>
  <c r="AO1422" i="1" s="1"/>
  <c r="BF1422" i="1" s="1"/>
  <c r="AK1430" i="1"/>
  <c r="AO1430" i="1" s="1"/>
  <c r="BF1430" i="1" s="1"/>
  <c r="AK1438" i="1"/>
  <c r="AO1438" i="1" s="1"/>
  <c r="BF1438" i="1" s="1"/>
  <c r="AK1446" i="1"/>
  <c r="AO1446" i="1" s="1"/>
  <c r="BF1446" i="1" s="1"/>
  <c r="AK1454" i="1"/>
  <c r="AO1454" i="1" s="1"/>
  <c r="BF1454" i="1" s="1"/>
  <c r="AK1462" i="1"/>
  <c r="AO1462" i="1" s="1"/>
  <c r="BF1462" i="1" s="1"/>
  <c r="AK1470" i="1"/>
  <c r="AO1470" i="1" s="1"/>
  <c r="BF1470" i="1" s="1"/>
  <c r="AK1478" i="1"/>
  <c r="AO1478" i="1" s="1"/>
  <c r="BF1478" i="1" s="1"/>
  <c r="AK1486" i="1"/>
  <c r="AO1486" i="1" s="1"/>
  <c r="BF1486" i="1" s="1"/>
  <c r="AK1494" i="1"/>
  <c r="AO1494" i="1" s="1"/>
  <c r="BF1494" i="1" s="1"/>
  <c r="AK24" i="1"/>
  <c r="AO24" i="1" s="1"/>
  <c r="BF24" i="1" s="1"/>
  <c r="AK72" i="1"/>
  <c r="AO72" i="1" s="1"/>
  <c r="BF72" i="1" s="1"/>
  <c r="AK120" i="1"/>
  <c r="AO120" i="1" s="1"/>
  <c r="BF120" i="1" s="1"/>
  <c r="AK176" i="1"/>
  <c r="AO176" i="1" s="1"/>
  <c r="BF176" i="1" s="1"/>
  <c r="AK232" i="1"/>
  <c r="AO232" i="1" s="1"/>
  <c r="BF232" i="1" s="1"/>
  <c r="AK280" i="1"/>
  <c r="AO280" i="1" s="1"/>
  <c r="BF280" i="1" s="1"/>
  <c r="AK336" i="1"/>
  <c r="AO336" i="1" s="1"/>
  <c r="BF336" i="1" s="1"/>
  <c r="AK400" i="1"/>
  <c r="AO400" i="1" s="1"/>
  <c r="BF400" i="1" s="1"/>
  <c r="AK456" i="1"/>
  <c r="AO456" i="1" s="1"/>
  <c r="BF456" i="1" s="1"/>
  <c r="AK504" i="1"/>
  <c r="AO504" i="1" s="1"/>
  <c r="BF504" i="1" s="1"/>
  <c r="AK560" i="1"/>
  <c r="AO560" i="1" s="1"/>
  <c r="BF560" i="1" s="1"/>
  <c r="AK608" i="1"/>
  <c r="AO608" i="1" s="1"/>
  <c r="BF608" i="1" s="1"/>
  <c r="AK664" i="1"/>
  <c r="AO664" i="1" s="1"/>
  <c r="BF664" i="1" s="1"/>
  <c r="AK720" i="1"/>
  <c r="AO720" i="1" s="1"/>
  <c r="BF720" i="1" s="1"/>
  <c r="AK768" i="1"/>
  <c r="AO768" i="1" s="1"/>
  <c r="BF768" i="1" s="1"/>
  <c r="AK824" i="1"/>
  <c r="AO824" i="1" s="1"/>
  <c r="BF824" i="1" s="1"/>
  <c r="AK872" i="1"/>
  <c r="AO872" i="1" s="1"/>
  <c r="BF872" i="1" s="1"/>
  <c r="AK928" i="1"/>
  <c r="AO928" i="1" s="1"/>
  <c r="BF928" i="1" s="1"/>
  <c r="AK984" i="1"/>
  <c r="AO984" i="1" s="1"/>
  <c r="BF984" i="1" s="1"/>
  <c r="AK1040" i="1"/>
  <c r="AO1040" i="1" s="1"/>
  <c r="BF1040" i="1" s="1"/>
  <c r="AK1088" i="1"/>
  <c r="AO1088" i="1" s="1"/>
  <c r="BF1088" i="1" s="1"/>
  <c r="AK1144" i="1"/>
  <c r="AO1144" i="1" s="1"/>
  <c r="BF1144" i="1" s="1"/>
  <c r="AK1184" i="1"/>
  <c r="AO1184" i="1" s="1"/>
  <c r="BF1184" i="1" s="1"/>
  <c r="AK1240" i="1"/>
  <c r="AO1240" i="1" s="1"/>
  <c r="BF1240" i="1" s="1"/>
  <c r="AK1296" i="1"/>
  <c r="AO1296" i="1" s="1"/>
  <c r="BF1296" i="1" s="1"/>
  <c r="AK1360" i="1"/>
  <c r="AO1360" i="1" s="1"/>
  <c r="BF1360" i="1" s="1"/>
  <c r="AK1464" i="1"/>
  <c r="AO1464" i="1" s="1"/>
  <c r="BF1464" i="1" s="1"/>
  <c r="AK49" i="1"/>
  <c r="AO49" i="1" s="1"/>
  <c r="BF49" i="1" s="1"/>
  <c r="AK433" i="1"/>
  <c r="AO433" i="1" s="1"/>
  <c r="BF433" i="1" s="1"/>
  <c r="AK15" i="1"/>
  <c r="AO15" i="1" s="1"/>
  <c r="BF15" i="1" s="1"/>
  <c r="AK23" i="1"/>
  <c r="AO23" i="1" s="1"/>
  <c r="BF23" i="1" s="1"/>
  <c r="AK31" i="1"/>
  <c r="AO31" i="1" s="1"/>
  <c r="BF31" i="1" s="1"/>
  <c r="AK39" i="1"/>
  <c r="AO39" i="1" s="1"/>
  <c r="BF39" i="1" s="1"/>
  <c r="AK47" i="1"/>
  <c r="AO47" i="1" s="1"/>
  <c r="AK55" i="1"/>
  <c r="AO55" i="1" s="1"/>
  <c r="AK63" i="1"/>
  <c r="AO63" i="1" s="1"/>
  <c r="AK71" i="1"/>
  <c r="AO71" i="1" s="1"/>
  <c r="AK79" i="1"/>
  <c r="AO79" i="1" s="1"/>
  <c r="AK87" i="1"/>
  <c r="AO87" i="1" s="1"/>
  <c r="AK95" i="1"/>
  <c r="AO95" i="1" s="1"/>
  <c r="AK103" i="1"/>
  <c r="AO103" i="1" s="1"/>
  <c r="AK111" i="1"/>
  <c r="AO111" i="1" s="1"/>
  <c r="AK119" i="1"/>
  <c r="AO119" i="1" s="1"/>
  <c r="AK127" i="1"/>
  <c r="AO127" i="1" s="1"/>
  <c r="AK135" i="1"/>
  <c r="AO135" i="1" s="1"/>
  <c r="AK143" i="1"/>
  <c r="AO143" i="1" s="1"/>
  <c r="AK151" i="1"/>
  <c r="AO151" i="1" s="1"/>
  <c r="AK159" i="1"/>
  <c r="AO159" i="1" s="1"/>
  <c r="AK167" i="1"/>
  <c r="AO167" i="1" s="1"/>
  <c r="AK175" i="1"/>
  <c r="AO175" i="1" s="1"/>
  <c r="AK183" i="1"/>
  <c r="AO183" i="1" s="1"/>
  <c r="AK191" i="1"/>
  <c r="AO191" i="1" s="1"/>
  <c r="AK199" i="1"/>
  <c r="AO199" i="1" s="1"/>
  <c r="AK207" i="1"/>
  <c r="AO207" i="1" s="1"/>
  <c r="AK215" i="1"/>
  <c r="AO215" i="1" s="1"/>
  <c r="AK223" i="1"/>
  <c r="AO223" i="1" s="1"/>
  <c r="AK231" i="1"/>
  <c r="AO231" i="1" s="1"/>
  <c r="AK239" i="1"/>
  <c r="AO239" i="1" s="1"/>
  <c r="AK247" i="1"/>
  <c r="AO247" i="1" s="1"/>
  <c r="AK255" i="1"/>
  <c r="AO255" i="1" s="1"/>
  <c r="AK263" i="1"/>
  <c r="AO263" i="1" s="1"/>
  <c r="AK271" i="1"/>
  <c r="AO271" i="1" s="1"/>
  <c r="AK279" i="1"/>
  <c r="AO279" i="1" s="1"/>
  <c r="AK287" i="1"/>
  <c r="AO287" i="1" s="1"/>
  <c r="AK295" i="1"/>
  <c r="AO295" i="1" s="1"/>
  <c r="AK303" i="1"/>
  <c r="AO303" i="1" s="1"/>
  <c r="AK311" i="1"/>
  <c r="AO311" i="1" s="1"/>
  <c r="AK319" i="1"/>
  <c r="AO319" i="1" s="1"/>
  <c r="AK327" i="1"/>
  <c r="AO327" i="1" s="1"/>
  <c r="AK335" i="1"/>
  <c r="AO335" i="1" s="1"/>
  <c r="AK343" i="1"/>
  <c r="AO343" i="1" s="1"/>
  <c r="AK351" i="1"/>
  <c r="AO351" i="1" s="1"/>
  <c r="AK359" i="1"/>
  <c r="AO359" i="1" s="1"/>
  <c r="AK367" i="1"/>
  <c r="AO367" i="1" s="1"/>
  <c r="AK375" i="1"/>
  <c r="AO375" i="1" s="1"/>
  <c r="AK383" i="1"/>
  <c r="AO383" i="1" s="1"/>
  <c r="AK391" i="1"/>
  <c r="AO391" i="1" s="1"/>
  <c r="AK399" i="1"/>
  <c r="AO399" i="1" s="1"/>
  <c r="AK407" i="1"/>
  <c r="AO407" i="1" s="1"/>
  <c r="AK415" i="1"/>
  <c r="AO415" i="1" s="1"/>
  <c r="AK423" i="1"/>
  <c r="AO423" i="1" s="1"/>
  <c r="AK431" i="1"/>
  <c r="AO431" i="1" s="1"/>
  <c r="AK439" i="1"/>
  <c r="AO439" i="1" s="1"/>
  <c r="AK447" i="1"/>
  <c r="AO447" i="1" s="1"/>
  <c r="AK455" i="1"/>
  <c r="AO455" i="1" s="1"/>
  <c r="AK463" i="1"/>
  <c r="AO463" i="1" s="1"/>
  <c r="AK471" i="1"/>
  <c r="AO471" i="1" s="1"/>
  <c r="AK479" i="1"/>
  <c r="AO479" i="1" s="1"/>
  <c r="AK487" i="1"/>
  <c r="AO487" i="1" s="1"/>
  <c r="AK495" i="1"/>
  <c r="AO495" i="1" s="1"/>
  <c r="AK503" i="1"/>
  <c r="AO503" i="1" s="1"/>
  <c r="AK511" i="1"/>
  <c r="AO511" i="1" s="1"/>
  <c r="AK519" i="1"/>
  <c r="AO519" i="1" s="1"/>
  <c r="AK527" i="1"/>
  <c r="AO527" i="1" s="1"/>
  <c r="AK535" i="1"/>
  <c r="AO535" i="1" s="1"/>
  <c r="AK543" i="1"/>
  <c r="AO543" i="1" s="1"/>
  <c r="AK551" i="1"/>
  <c r="AO551" i="1" s="1"/>
  <c r="AK559" i="1"/>
  <c r="AO559" i="1" s="1"/>
  <c r="AK567" i="1"/>
  <c r="AO567" i="1" s="1"/>
  <c r="AK575" i="1"/>
  <c r="AO575" i="1" s="1"/>
  <c r="AK583" i="1"/>
  <c r="AO583" i="1" s="1"/>
  <c r="AK591" i="1"/>
  <c r="AO591" i="1" s="1"/>
  <c r="AK599" i="1"/>
  <c r="AO599" i="1" s="1"/>
  <c r="AK607" i="1"/>
  <c r="AO607" i="1" s="1"/>
  <c r="AK615" i="1"/>
  <c r="AO615" i="1" s="1"/>
  <c r="AK623" i="1"/>
  <c r="AO623" i="1" s="1"/>
  <c r="AK631" i="1"/>
  <c r="AO631" i="1" s="1"/>
  <c r="AK639" i="1"/>
  <c r="AO639" i="1" s="1"/>
  <c r="AK647" i="1"/>
  <c r="AO647" i="1" s="1"/>
  <c r="AK655" i="1"/>
  <c r="AO655" i="1" s="1"/>
  <c r="AK663" i="1"/>
  <c r="AO663" i="1" s="1"/>
  <c r="AK671" i="1"/>
  <c r="AO671" i="1" s="1"/>
  <c r="AK679" i="1"/>
  <c r="AO679" i="1" s="1"/>
  <c r="AK687" i="1"/>
  <c r="AO687" i="1" s="1"/>
  <c r="AK695" i="1"/>
  <c r="AO695" i="1" s="1"/>
  <c r="AK703" i="1"/>
  <c r="AO703" i="1" s="1"/>
  <c r="AK711" i="1"/>
  <c r="AO711" i="1" s="1"/>
  <c r="AK719" i="1"/>
  <c r="AO719" i="1" s="1"/>
  <c r="AK727" i="1"/>
  <c r="AO727" i="1" s="1"/>
  <c r="AK735" i="1"/>
  <c r="AO735" i="1" s="1"/>
  <c r="AK743" i="1"/>
  <c r="AO743" i="1" s="1"/>
  <c r="AK751" i="1"/>
  <c r="AO751" i="1" s="1"/>
  <c r="AK759" i="1"/>
  <c r="AO759" i="1" s="1"/>
  <c r="AK767" i="1"/>
  <c r="AO767" i="1" s="1"/>
  <c r="AK775" i="1"/>
  <c r="AO775" i="1" s="1"/>
  <c r="AK783" i="1"/>
  <c r="AO783" i="1" s="1"/>
  <c r="AK791" i="1"/>
  <c r="AO791" i="1" s="1"/>
  <c r="AK799" i="1"/>
  <c r="AO799" i="1" s="1"/>
  <c r="AK807" i="1"/>
  <c r="AO807" i="1" s="1"/>
  <c r="AK815" i="1"/>
  <c r="AO815" i="1" s="1"/>
  <c r="AK823" i="1"/>
  <c r="AO823" i="1" s="1"/>
  <c r="AK831" i="1"/>
  <c r="AO831" i="1" s="1"/>
  <c r="AK839" i="1"/>
  <c r="AO839" i="1" s="1"/>
  <c r="AK847" i="1"/>
  <c r="AO847" i="1" s="1"/>
  <c r="AK855" i="1"/>
  <c r="AO855" i="1" s="1"/>
  <c r="AK863" i="1"/>
  <c r="AO863" i="1" s="1"/>
  <c r="AK871" i="1"/>
  <c r="AO871" i="1" s="1"/>
  <c r="AK879" i="1"/>
  <c r="AO879" i="1" s="1"/>
  <c r="AK887" i="1"/>
  <c r="AO887" i="1" s="1"/>
  <c r="AK895" i="1"/>
  <c r="AO895" i="1" s="1"/>
  <c r="AK903" i="1"/>
  <c r="AO903" i="1" s="1"/>
  <c r="AK911" i="1"/>
  <c r="AO911" i="1" s="1"/>
  <c r="AK919" i="1"/>
  <c r="AO919" i="1" s="1"/>
  <c r="AK927" i="1"/>
  <c r="AO927" i="1" s="1"/>
  <c r="AK935" i="1"/>
  <c r="AO935" i="1" s="1"/>
  <c r="AK943" i="1"/>
  <c r="AO943" i="1" s="1"/>
  <c r="AK951" i="1"/>
  <c r="AO951" i="1" s="1"/>
  <c r="AK959" i="1"/>
  <c r="AO959" i="1" s="1"/>
  <c r="AK967" i="1"/>
  <c r="AO967" i="1" s="1"/>
  <c r="AK975" i="1"/>
  <c r="AO975" i="1" s="1"/>
  <c r="AK983" i="1"/>
  <c r="AO983" i="1" s="1"/>
  <c r="AK991" i="1"/>
  <c r="AO991" i="1" s="1"/>
  <c r="AK999" i="1"/>
  <c r="AO999" i="1" s="1"/>
  <c r="AK1007" i="1"/>
  <c r="AO1007" i="1" s="1"/>
  <c r="AK1015" i="1"/>
  <c r="AO1015" i="1" s="1"/>
  <c r="AK1023" i="1"/>
  <c r="AO1023" i="1" s="1"/>
  <c r="AK1031" i="1"/>
  <c r="AO1031" i="1" s="1"/>
  <c r="AK1039" i="1"/>
  <c r="AO1039" i="1" s="1"/>
  <c r="AK1047" i="1"/>
  <c r="AO1047" i="1" s="1"/>
  <c r="AK1055" i="1"/>
  <c r="AO1055" i="1" s="1"/>
  <c r="AK1063" i="1"/>
  <c r="AO1063" i="1" s="1"/>
  <c r="AK1071" i="1"/>
  <c r="AO1071" i="1" s="1"/>
  <c r="AK1079" i="1"/>
  <c r="AO1079" i="1" s="1"/>
  <c r="AK1087" i="1"/>
  <c r="AO1087" i="1" s="1"/>
  <c r="AK1095" i="1"/>
  <c r="AO1095" i="1" s="1"/>
  <c r="AK1103" i="1"/>
  <c r="AO1103" i="1" s="1"/>
  <c r="AK1111" i="1"/>
  <c r="AO1111" i="1" s="1"/>
  <c r="AK1119" i="1"/>
  <c r="AO1119" i="1" s="1"/>
  <c r="AK1127" i="1"/>
  <c r="AO1127" i="1" s="1"/>
  <c r="AK1135" i="1"/>
  <c r="AO1135" i="1" s="1"/>
  <c r="AK1143" i="1"/>
  <c r="AO1143" i="1" s="1"/>
  <c r="AK1151" i="1"/>
  <c r="AO1151" i="1" s="1"/>
  <c r="AK1159" i="1"/>
  <c r="AO1159" i="1" s="1"/>
  <c r="AK1167" i="1"/>
  <c r="AO1167" i="1" s="1"/>
  <c r="AK1175" i="1"/>
  <c r="AO1175" i="1" s="1"/>
  <c r="AK1183" i="1"/>
  <c r="AO1183" i="1" s="1"/>
  <c r="AK1191" i="1"/>
  <c r="AO1191" i="1" s="1"/>
  <c r="AK1199" i="1"/>
  <c r="AO1199" i="1" s="1"/>
  <c r="AK1207" i="1"/>
  <c r="AO1207" i="1" s="1"/>
  <c r="AK1215" i="1"/>
  <c r="AO1215" i="1" s="1"/>
  <c r="AK1223" i="1"/>
  <c r="AO1223" i="1" s="1"/>
  <c r="AK1231" i="1"/>
  <c r="AO1231" i="1" s="1"/>
  <c r="AK1239" i="1"/>
  <c r="AO1239" i="1" s="1"/>
  <c r="AK1247" i="1"/>
  <c r="AO1247" i="1" s="1"/>
  <c r="AK1255" i="1"/>
  <c r="AO1255" i="1" s="1"/>
  <c r="AK1263" i="1"/>
  <c r="AO1263" i="1" s="1"/>
  <c r="AK1271" i="1"/>
  <c r="AO1271" i="1" s="1"/>
  <c r="AK1279" i="1"/>
  <c r="AO1279" i="1" s="1"/>
  <c r="AK1287" i="1"/>
  <c r="AO1287" i="1" s="1"/>
  <c r="AK1295" i="1"/>
  <c r="AO1295" i="1" s="1"/>
  <c r="AK1303" i="1"/>
  <c r="AO1303" i="1" s="1"/>
  <c r="AK1311" i="1"/>
  <c r="AO1311" i="1" s="1"/>
  <c r="AK1319" i="1"/>
  <c r="AO1319" i="1" s="1"/>
  <c r="AK1327" i="1"/>
  <c r="AO1327" i="1" s="1"/>
  <c r="AK1335" i="1"/>
  <c r="AO1335" i="1" s="1"/>
  <c r="AK1343" i="1"/>
  <c r="AO1343" i="1" s="1"/>
  <c r="AK1351" i="1"/>
  <c r="AO1351" i="1" s="1"/>
  <c r="AK1359" i="1"/>
  <c r="AO1359" i="1" s="1"/>
  <c r="AK1367" i="1"/>
  <c r="AO1367" i="1" s="1"/>
  <c r="AK1375" i="1"/>
  <c r="AO1375" i="1" s="1"/>
  <c r="AK1383" i="1"/>
  <c r="AO1383" i="1" s="1"/>
  <c r="AK1391" i="1"/>
  <c r="AO1391" i="1" s="1"/>
  <c r="AK1399" i="1"/>
  <c r="AO1399" i="1" s="1"/>
  <c r="AK1407" i="1"/>
  <c r="AO1407" i="1" s="1"/>
  <c r="AK1415" i="1"/>
  <c r="AO1415" i="1" s="1"/>
  <c r="AK1423" i="1"/>
  <c r="AO1423" i="1" s="1"/>
  <c r="AK1431" i="1"/>
  <c r="AO1431" i="1" s="1"/>
  <c r="AK1439" i="1"/>
  <c r="AO1439" i="1" s="1"/>
  <c r="AK1447" i="1"/>
  <c r="AO1447" i="1" s="1"/>
  <c r="AK1455" i="1"/>
  <c r="AO1455" i="1" s="1"/>
  <c r="AK1463" i="1"/>
  <c r="AO1463" i="1" s="1"/>
  <c r="AK1471" i="1"/>
  <c r="AO1471" i="1" s="1"/>
  <c r="AK1479" i="1"/>
  <c r="AO1479" i="1" s="1"/>
  <c r="AK1487" i="1"/>
  <c r="AO1487" i="1" s="1"/>
  <c r="AK1495" i="1"/>
  <c r="AO1495" i="1" s="1"/>
  <c r="AK9" i="1"/>
  <c r="AO9" i="1" s="1"/>
  <c r="BF9" i="1" s="1"/>
  <c r="AK8" i="1"/>
  <c r="AO8" i="1" s="1"/>
  <c r="BF8" i="1" s="1"/>
  <c r="BF1437" i="1"/>
  <c r="BF1445" i="1"/>
  <c r="BF1453" i="1"/>
  <c r="BF1461" i="1"/>
  <c r="BF1469" i="1"/>
  <c r="BF1477" i="1"/>
  <c r="BF1485" i="1"/>
  <c r="BF1493" i="1"/>
  <c r="BF1463" i="1"/>
  <c r="BF1471" i="1"/>
  <c r="BF1479" i="1"/>
  <c r="BF1487" i="1"/>
  <c r="BF1495" i="1"/>
  <c r="BF47" i="1"/>
  <c r="BF55" i="1"/>
  <c r="BF63" i="1"/>
  <c r="BF71" i="1"/>
  <c r="BF79" i="1"/>
  <c r="BF87" i="1"/>
  <c r="BF95" i="1"/>
  <c r="BF103" i="1"/>
  <c r="BF111" i="1"/>
  <c r="BF119" i="1"/>
  <c r="BF127" i="1"/>
  <c r="BF135" i="1"/>
  <c r="BF143" i="1"/>
  <c r="BF151" i="1"/>
  <c r="BF159" i="1"/>
  <c r="BF167" i="1"/>
  <c r="BF175" i="1"/>
  <c r="BF183" i="1"/>
  <c r="BF191" i="1"/>
  <c r="BF199" i="1"/>
  <c r="BF207" i="1"/>
  <c r="BF215" i="1"/>
  <c r="BF223" i="1"/>
  <c r="BF231" i="1"/>
  <c r="BF239" i="1"/>
  <c r="BF247" i="1"/>
  <c r="BF255" i="1"/>
  <c r="BF263" i="1"/>
  <c r="BF271" i="1"/>
  <c r="BF279" i="1"/>
  <c r="BF287" i="1"/>
  <c r="BF295" i="1"/>
  <c r="BF303" i="1"/>
  <c r="BF311" i="1"/>
  <c r="BF319" i="1"/>
  <c r="BF327" i="1"/>
  <c r="BF335" i="1"/>
  <c r="BF343" i="1"/>
  <c r="BF351" i="1"/>
  <c r="BF359" i="1"/>
  <c r="BF367" i="1"/>
  <c r="BF375" i="1"/>
  <c r="BF383" i="1"/>
  <c r="BF391" i="1"/>
  <c r="BF399" i="1"/>
  <c r="BF407" i="1"/>
  <c r="BF415" i="1"/>
  <c r="BF423" i="1"/>
  <c r="BF431" i="1"/>
  <c r="BF439" i="1"/>
  <c r="BF447" i="1"/>
  <c r="BF455" i="1"/>
  <c r="BF463" i="1"/>
  <c r="BF471" i="1"/>
  <c r="BF479" i="1"/>
  <c r="BF487" i="1"/>
  <c r="BF495" i="1"/>
  <c r="BF503" i="1"/>
  <c r="BF511" i="1"/>
  <c r="BF519" i="1"/>
  <c r="BF527" i="1"/>
  <c r="BF535" i="1"/>
  <c r="BF543" i="1"/>
  <c r="BF551" i="1"/>
  <c r="BF559" i="1"/>
  <c r="BF567" i="1"/>
  <c r="BF575" i="1"/>
  <c r="BF583" i="1"/>
  <c r="BF591" i="1"/>
  <c r="BF599" i="1"/>
  <c r="BF607" i="1"/>
  <c r="BF615" i="1"/>
  <c r="BF623" i="1"/>
  <c r="BF631" i="1"/>
  <c r="BF639" i="1"/>
  <c r="BF647" i="1"/>
  <c r="BF655" i="1"/>
  <c r="BF663" i="1"/>
  <c r="BF671" i="1"/>
  <c r="BF679" i="1"/>
  <c r="BF687" i="1"/>
  <c r="BF695" i="1"/>
  <c r="BF703" i="1"/>
  <c r="BF711" i="1"/>
  <c r="BF719" i="1"/>
  <c r="BF727" i="1"/>
  <c r="BF735" i="1"/>
  <c r="BF743" i="1"/>
  <c r="BF751" i="1"/>
  <c r="BF759" i="1"/>
  <c r="BF767" i="1"/>
  <c r="BF775" i="1"/>
  <c r="BF11" i="1"/>
  <c r="BF20" i="1"/>
  <c r="BF29" i="1"/>
  <c r="BF783" i="1"/>
  <c r="BF791" i="1"/>
  <c r="BF799" i="1"/>
  <c r="BF807" i="1"/>
  <c r="BF815" i="1"/>
  <c r="BF823" i="1"/>
  <c r="BF831" i="1"/>
  <c r="BF839" i="1"/>
  <c r="BF847" i="1"/>
  <c r="BF855" i="1"/>
  <c r="BF863" i="1"/>
  <c r="BF871" i="1"/>
  <c r="BF879" i="1"/>
  <c r="BF887" i="1"/>
  <c r="BF895" i="1"/>
  <c r="BF903" i="1"/>
  <c r="BF911" i="1"/>
  <c r="BF919" i="1"/>
  <c r="BF927" i="1"/>
  <c r="BF935" i="1"/>
  <c r="BF943" i="1"/>
  <c r="BF951" i="1"/>
  <c r="BF959" i="1"/>
  <c r="BF967" i="1"/>
  <c r="BF975" i="1"/>
  <c r="BF983" i="1"/>
  <c r="BF991" i="1"/>
  <c r="BF999" i="1"/>
  <c r="BF1007" i="1"/>
  <c r="BF1015" i="1"/>
  <c r="BF1023" i="1"/>
  <c r="BF1031" i="1"/>
  <c r="BF1039" i="1"/>
  <c r="BF1047" i="1"/>
  <c r="BF1055" i="1"/>
  <c r="BF1063" i="1"/>
  <c r="BF1071" i="1"/>
  <c r="BF1079" i="1"/>
  <c r="BF1087" i="1"/>
  <c r="BF1095" i="1"/>
  <c r="BF1103" i="1"/>
  <c r="BF1111" i="1"/>
  <c r="BF1119" i="1"/>
  <c r="BF1127" i="1"/>
  <c r="BF1135" i="1"/>
  <c r="BF1143" i="1"/>
  <c r="BF1151" i="1"/>
  <c r="BF1159" i="1"/>
  <c r="BF1167" i="1"/>
  <c r="BF1175" i="1"/>
  <c r="BF1183" i="1"/>
  <c r="BF1191" i="1"/>
  <c r="BF1199" i="1"/>
  <c r="BF1207" i="1"/>
  <c r="BF1215" i="1"/>
  <c r="BF1223" i="1"/>
  <c r="BF1231" i="1"/>
  <c r="BF1239" i="1"/>
  <c r="BF1247" i="1"/>
  <c r="BF1255" i="1"/>
  <c r="BF1263" i="1"/>
  <c r="BF1271" i="1"/>
  <c r="BF1279" i="1"/>
  <c r="BF1287" i="1"/>
  <c r="BF1295" i="1"/>
  <c r="BF1303" i="1"/>
  <c r="BF1311" i="1"/>
  <c r="BF1319" i="1"/>
  <c r="BF1327" i="1"/>
  <c r="BF1335" i="1"/>
  <c r="BF1343" i="1"/>
  <c r="BF1351" i="1"/>
  <c r="BF1359" i="1"/>
  <c r="BF1367" i="1"/>
  <c r="BF1375" i="1"/>
  <c r="BF1383" i="1"/>
  <c r="BF1391" i="1"/>
  <c r="BF1399" i="1"/>
  <c r="BF1407" i="1"/>
  <c r="BF1415" i="1"/>
  <c r="BF1423" i="1"/>
  <c r="BF1431" i="1"/>
  <c r="BF1439" i="1"/>
  <c r="BF1447" i="1"/>
  <c r="BF1455" i="1"/>
  <c r="BM15" i="1"/>
  <c r="BJ15" i="1"/>
  <c r="BM23" i="1"/>
  <c r="BJ23" i="1"/>
  <c r="BM31" i="1"/>
  <c r="BJ31" i="1"/>
  <c r="BM39" i="1"/>
  <c r="BJ39" i="1"/>
  <c r="BM47" i="1"/>
  <c r="BJ47" i="1"/>
  <c r="BM55" i="1"/>
  <c r="BJ55" i="1"/>
  <c r="BM63" i="1"/>
  <c r="BJ63" i="1"/>
  <c r="BM71" i="1"/>
  <c r="BJ71" i="1"/>
  <c r="BM79" i="1"/>
  <c r="BJ79" i="1"/>
  <c r="BM87" i="1"/>
  <c r="BJ87" i="1"/>
  <c r="BM95" i="1"/>
  <c r="BJ95" i="1"/>
  <c r="BM103" i="1"/>
  <c r="BJ103" i="1"/>
  <c r="BM111" i="1"/>
  <c r="BJ111" i="1"/>
  <c r="BM119" i="1"/>
  <c r="BJ119" i="1"/>
  <c r="BM127" i="1"/>
  <c r="BJ127" i="1"/>
  <c r="BM135" i="1"/>
  <c r="BJ135" i="1"/>
  <c r="BM143" i="1"/>
  <c r="BJ143" i="1"/>
  <c r="BM151" i="1"/>
  <c r="BJ151" i="1"/>
  <c r="BM159" i="1"/>
  <c r="BJ159" i="1"/>
  <c r="BM167" i="1"/>
  <c r="BJ167" i="1"/>
  <c r="BM175" i="1"/>
  <c r="BJ175" i="1"/>
  <c r="BM183" i="1"/>
  <c r="BJ183" i="1"/>
  <c r="BM191" i="1"/>
  <c r="BJ191" i="1"/>
  <c r="BM199" i="1"/>
  <c r="BJ199" i="1"/>
  <c r="BM207" i="1"/>
  <c r="BJ207" i="1"/>
  <c r="BM215" i="1"/>
  <c r="BJ215" i="1"/>
  <c r="BM223" i="1"/>
  <c r="BJ223" i="1"/>
  <c r="BM231" i="1"/>
  <c r="BJ231" i="1"/>
  <c r="BM239" i="1"/>
  <c r="BJ239" i="1"/>
  <c r="BM247" i="1"/>
  <c r="BJ247" i="1"/>
  <c r="BM255" i="1"/>
  <c r="BJ255" i="1"/>
  <c r="BM263" i="1"/>
  <c r="BJ263" i="1"/>
  <c r="BM271" i="1"/>
  <c r="BJ271" i="1"/>
  <c r="BM279" i="1"/>
  <c r="BJ279" i="1"/>
  <c r="BM287" i="1"/>
  <c r="BJ287" i="1"/>
  <c r="BM295" i="1"/>
  <c r="BJ295" i="1"/>
  <c r="BM303" i="1"/>
  <c r="BJ303" i="1"/>
  <c r="BM311" i="1"/>
  <c r="BJ311" i="1"/>
  <c r="BM319" i="1"/>
  <c r="BJ319" i="1"/>
  <c r="BJ327" i="1"/>
  <c r="BM327" i="1"/>
  <c r="BJ335" i="1"/>
  <c r="BM335" i="1"/>
  <c r="BJ343" i="1"/>
  <c r="BM343" i="1"/>
  <c r="BJ351" i="1"/>
  <c r="BM351" i="1"/>
  <c r="BJ359" i="1"/>
  <c r="BM359" i="1"/>
  <c r="BJ367" i="1"/>
  <c r="BM367" i="1"/>
  <c r="BJ375" i="1"/>
  <c r="BM375" i="1"/>
  <c r="BJ383" i="1"/>
  <c r="BM383" i="1"/>
  <c r="BJ391" i="1"/>
  <c r="BM391" i="1"/>
  <c r="BJ399" i="1"/>
  <c r="BM399" i="1"/>
  <c r="BJ407" i="1"/>
  <c r="BM407" i="1"/>
  <c r="BJ415" i="1"/>
  <c r="BM415" i="1"/>
  <c r="BJ423" i="1"/>
  <c r="BM423" i="1"/>
  <c r="BJ431" i="1"/>
  <c r="BM431" i="1"/>
  <c r="BJ439" i="1"/>
  <c r="BM439" i="1"/>
  <c r="BM447" i="1"/>
  <c r="BJ447" i="1"/>
  <c r="BM455" i="1"/>
  <c r="BJ455" i="1"/>
  <c r="BM463" i="1"/>
  <c r="BJ463" i="1"/>
  <c r="BM471" i="1"/>
  <c r="BJ471" i="1"/>
  <c r="BM479" i="1"/>
  <c r="BJ479" i="1"/>
  <c r="BM487" i="1"/>
  <c r="BJ487" i="1"/>
  <c r="BM495" i="1"/>
  <c r="BJ495" i="1"/>
  <c r="BM503" i="1"/>
  <c r="BJ503" i="1"/>
  <c r="BM511" i="1"/>
  <c r="BJ511" i="1"/>
  <c r="BM519" i="1"/>
  <c r="BJ519" i="1"/>
  <c r="BM527" i="1"/>
  <c r="BJ527" i="1"/>
  <c r="BM535" i="1"/>
  <c r="BJ535" i="1"/>
  <c r="BM543" i="1"/>
  <c r="BJ543" i="1"/>
  <c r="BM551" i="1"/>
  <c r="BJ551" i="1"/>
  <c r="BM559" i="1"/>
  <c r="BJ559" i="1"/>
  <c r="BM567" i="1"/>
  <c r="BJ567" i="1"/>
  <c r="BM575" i="1"/>
  <c r="BJ575" i="1"/>
  <c r="BM583" i="1"/>
  <c r="BJ583" i="1"/>
  <c r="BM591" i="1"/>
  <c r="BJ591" i="1"/>
  <c r="BM599" i="1"/>
  <c r="BJ599" i="1"/>
  <c r="BM607" i="1"/>
  <c r="BJ607" i="1"/>
  <c r="BM615" i="1"/>
  <c r="BJ615" i="1"/>
  <c r="BM623" i="1"/>
  <c r="BJ623" i="1"/>
  <c r="BM631" i="1"/>
  <c r="BJ631" i="1"/>
  <c r="BM639" i="1"/>
  <c r="BJ639" i="1"/>
  <c r="BM647" i="1"/>
  <c r="BJ647" i="1"/>
  <c r="BM655" i="1"/>
  <c r="BJ655" i="1"/>
  <c r="BM663" i="1"/>
  <c r="BJ663" i="1"/>
  <c r="BM671" i="1"/>
  <c r="BJ671" i="1"/>
  <c r="BM679" i="1"/>
  <c r="BJ679" i="1"/>
  <c r="BM687" i="1"/>
  <c r="BJ687" i="1"/>
  <c r="BM695" i="1"/>
  <c r="BJ695" i="1"/>
  <c r="BM703" i="1"/>
  <c r="BJ703" i="1"/>
  <c r="BM711" i="1"/>
  <c r="BJ711" i="1"/>
  <c r="BM719" i="1"/>
  <c r="BJ719" i="1"/>
  <c r="BM727" i="1"/>
  <c r="BJ727" i="1"/>
  <c r="BM735" i="1"/>
  <c r="BJ735" i="1"/>
  <c r="BM743" i="1"/>
  <c r="BJ743" i="1"/>
  <c r="BM751" i="1"/>
  <c r="BJ751" i="1"/>
  <c r="BM759" i="1"/>
  <c r="BJ759" i="1"/>
  <c r="BM767" i="1"/>
  <c r="BJ767" i="1"/>
  <c r="BM775" i="1"/>
  <c r="BJ775" i="1"/>
  <c r="BM783" i="1"/>
  <c r="BJ783" i="1"/>
  <c r="BM791" i="1"/>
  <c r="BJ791" i="1"/>
  <c r="BM799" i="1"/>
  <c r="BJ799" i="1"/>
  <c r="BM807" i="1"/>
  <c r="BJ807" i="1"/>
  <c r="BJ815" i="1"/>
  <c r="BM815" i="1"/>
  <c r="BJ823" i="1"/>
  <c r="BM823" i="1"/>
  <c r="BJ831" i="1"/>
  <c r="BM831" i="1"/>
  <c r="BJ839" i="1"/>
  <c r="BM839" i="1"/>
  <c r="BJ847" i="1"/>
  <c r="BM847" i="1"/>
  <c r="BJ855" i="1"/>
  <c r="BM855" i="1"/>
  <c r="BJ863" i="1"/>
  <c r="BM863" i="1"/>
  <c r="BJ871" i="1"/>
  <c r="BM871" i="1"/>
  <c r="BJ879" i="1"/>
  <c r="BM879" i="1"/>
  <c r="BJ887" i="1"/>
  <c r="BM887" i="1"/>
  <c r="BJ895" i="1"/>
  <c r="BM895" i="1"/>
  <c r="BJ903" i="1"/>
  <c r="BM903" i="1"/>
  <c r="BJ911" i="1"/>
  <c r="BM911" i="1"/>
  <c r="BJ919" i="1"/>
  <c r="BM919" i="1"/>
  <c r="BJ927" i="1"/>
  <c r="BM927" i="1"/>
  <c r="BJ935" i="1"/>
  <c r="BM935" i="1"/>
  <c r="BJ943" i="1"/>
  <c r="BM943" i="1"/>
  <c r="BJ951" i="1"/>
  <c r="BM951" i="1"/>
  <c r="BJ959" i="1"/>
  <c r="BM959" i="1"/>
  <c r="BJ967" i="1"/>
  <c r="BM967" i="1"/>
  <c r="BJ975" i="1"/>
  <c r="BM975" i="1"/>
  <c r="BJ983" i="1"/>
  <c r="BM983" i="1"/>
  <c r="BJ991" i="1"/>
  <c r="BM991" i="1"/>
  <c r="BJ999" i="1"/>
  <c r="BM999" i="1"/>
  <c r="BJ1007" i="1"/>
  <c r="BM1007" i="1"/>
  <c r="BM1015" i="1"/>
  <c r="BJ1015" i="1"/>
  <c r="BM1023" i="1"/>
  <c r="BJ1023" i="1"/>
  <c r="BM1031" i="1"/>
  <c r="BJ1031" i="1"/>
  <c r="BM1039" i="1"/>
  <c r="BJ1039" i="1"/>
  <c r="BM1047" i="1"/>
  <c r="BJ1047" i="1"/>
  <c r="BM1055" i="1"/>
  <c r="BJ1055" i="1"/>
  <c r="BM1063" i="1"/>
  <c r="BJ1063" i="1"/>
  <c r="BM1071" i="1"/>
  <c r="BJ1071" i="1"/>
  <c r="BM1079" i="1"/>
  <c r="BJ1079" i="1"/>
  <c r="BM1087" i="1"/>
  <c r="BJ1087" i="1"/>
  <c r="BM1095" i="1"/>
  <c r="BJ1095" i="1"/>
  <c r="BM1103" i="1"/>
  <c r="BJ1103" i="1"/>
  <c r="BM1111" i="1"/>
  <c r="BJ1111" i="1"/>
  <c r="BM1119" i="1"/>
  <c r="BJ1119" i="1"/>
  <c r="BJ1127" i="1"/>
  <c r="BM1127" i="1"/>
  <c r="BJ1135" i="1"/>
  <c r="BM1135" i="1"/>
  <c r="BJ1143" i="1"/>
  <c r="BM1143" i="1"/>
  <c r="BJ1151" i="1"/>
  <c r="BM1151" i="1"/>
  <c r="BJ1159" i="1"/>
  <c r="BM1159" i="1"/>
  <c r="BJ1167" i="1"/>
  <c r="BM1167" i="1"/>
  <c r="BJ1175" i="1"/>
  <c r="BM1175" i="1"/>
  <c r="BJ1183" i="1"/>
  <c r="BM1183" i="1"/>
  <c r="BJ1191" i="1"/>
  <c r="BM1191" i="1"/>
  <c r="BJ1199" i="1"/>
  <c r="BM1199" i="1"/>
  <c r="BJ1207" i="1"/>
  <c r="BM1207" i="1"/>
  <c r="BJ1215" i="1"/>
  <c r="BM1215" i="1"/>
  <c r="BJ1223" i="1"/>
  <c r="BM1223" i="1"/>
  <c r="BM1231" i="1"/>
  <c r="BJ1231" i="1"/>
  <c r="BJ1239" i="1"/>
  <c r="BM1239" i="1"/>
  <c r="BM1247" i="1"/>
  <c r="BJ1247" i="1"/>
  <c r="BM1255" i="1"/>
  <c r="BJ1255" i="1"/>
  <c r="BM1263" i="1"/>
  <c r="BJ1263" i="1"/>
  <c r="BM1271" i="1"/>
  <c r="BJ1271" i="1"/>
  <c r="BM1279" i="1"/>
  <c r="BJ1279" i="1"/>
  <c r="BM1287" i="1"/>
  <c r="BJ1287" i="1"/>
  <c r="BM1295" i="1"/>
  <c r="BJ1295" i="1"/>
  <c r="BM1303" i="1"/>
  <c r="BJ1303" i="1"/>
  <c r="BM1311" i="1"/>
  <c r="BJ1311" i="1"/>
  <c r="BM1319" i="1"/>
  <c r="BJ1319" i="1"/>
  <c r="BM1327" i="1"/>
  <c r="BJ1327" i="1"/>
  <c r="BM1335" i="1"/>
  <c r="BJ1335" i="1"/>
  <c r="BM1343" i="1"/>
  <c r="BJ1343" i="1"/>
  <c r="BM1351" i="1"/>
  <c r="BJ1351" i="1"/>
  <c r="BM1359" i="1"/>
  <c r="BJ1359" i="1"/>
  <c r="BM1367" i="1"/>
  <c r="BJ1367" i="1"/>
  <c r="BM1375" i="1"/>
  <c r="BJ1375" i="1"/>
  <c r="BM1383" i="1"/>
  <c r="BJ1383" i="1"/>
  <c r="BM1391" i="1"/>
  <c r="BJ1391" i="1"/>
  <c r="BM1399" i="1"/>
  <c r="BJ1399" i="1"/>
  <c r="BM1407" i="1"/>
  <c r="BJ1407" i="1"/>
  <c r="BM1415" i="1"/>
  <c r="BJ1415" i="1"/>
  <c r="BM1423" i="1"/>
  <c r="BJ1423" i="1"/>
  <c r="BM1431" i="1"/>
  <c r="BJ1431" i="1"/>
  <c r="BM1439" i="1"/>
  <c r="BJ1439" i="1"/>
  <c r="BM1447" i="1"/>
  <c r="BJ1447" i="1"/>
  <c r="BM1455" i="1"/>
  <c r="BJ1455" i="1"/>
  <c r="BM1463" i="1"/>
  <c r="BJ1463" i="1"/>
  <c r="BM1471" i="1"/>
  <c r="BJ1471" i="1"/>
  <c r="BM1479" i="1"/>
  <c r="BJ1479" i="1"/>
  <c r="BM1487" i="1"/>
  <c r="BJ1487" i="1"/>
  <c r="BM1495" i="1"/>
  <c r="BJ1495" i="1"/>
  <c r="BM16" i="1"/>
  <c r="BJ16" i="1"/>
  <c r="BM24" i="1"/>
  <c r="BJ24" i="1"/>
  <c r="BM32" i="1"/>
  <c r="BJ32" i="1"/>
  <c r="BM40" i="1"/>
  <c r="BJ40" i="1"/>
  <c r="BM48" i="1"/>
  <c r="BJ48" i="1"/>
  <c r="BM56" i="1"/>
  <c r="BJ56" i="1"/>
  <c r="BM64" i="1"/>
  <c r="BJ64" i="1"/>
  <c r="BM72" i="1"/>
  <c r="BJ72" i="1"/>
  <c r="BM80" i="1"/>
  <c r="BJ80" i="1"/>
  <c r="BM88" i="1"/>
  <c r="BJ88" i="1"/>
  <c r="BM96" i="1"/>
  <c r="BJ96" i="1"/>
  <c r="BM104" i="1"/>
  <c r="BJ104" i="1"/>
  <c r="BM112" i="1"/>
  <c r="BJ112" i="1"/>
  <c r="BM120" i="1"/>
  <c r="BJ120" i="1"/>
  <c r="BM128" i="1"/>
  <c r="BJ128" i="1"/>
  <c r="BM136" i="1"/>
  <c r="BJ136" i="1"/>
  <c r="BM144" i="1"/>
  <c r="BJ144" i="1"/>
  <c r="BM152" i="1"/>
  <c r="BJ152" i="1"/>
  <c r="BM160" i="1"/>
  <c r="BJ160" i="1"/>
  <c r="BM168" i="1"/>
  <c r="BJ168" i="1"/>
  <c r="BM176" i="1"/>
  <c r="BJ176" i="1"/>
  <c r="BM184" i="1"/>
  <c r="BJ184" i="1"/>
  <c r="BM192" i="1"/>
  <c r="BJ192" i="1"/>
  <c r="BM200" i="1"/>
  <c r="BJ200" i="1"/>
  <c r="BM208" i="1"/>
  <c r="BJ208" i="1"/>
  <c r="BM216" i="1"/>
  <c r="BJ216" i="1"/>
  <c r="BM224" i="1"/>
  <c r="BJ224" i="1"/>
  <c r="BM232" i="1"/>
  <c r="BJ232" i="1"/>
  <c r="BM240" i="1"/>
  <c r="BJ240" i="1"/>
  <c r="BM248" i="1"/>
  <c r="BJ248" i="1"/>
  <c r="BM256" i="1"/>
  <c r="BJ256" i="1"/>
  <c r="BM264" i="1"/>
  <c r="BJ264" i="1"/>
  <c r="BM272" i="1"/>
  <c r="BJ272" i="1"/>
  <c r="BM280" i="1"/>
  <c r="BJ280" i="1"/>
  <c r="BM288" i="1"/>
  <c r="BJ288" i="1"/>
  <c r="BM296" i="1"/>
  <c r="BJ296" i="1"/>
  <c r="BM304" i="1"/>
  <c r="BJ304" i="1"/>
  <c r="BM312" i="1"/>
  <c r="BJ312" i="1"/>
  <c r="BM320" i="1"/>
  <c r="BJ320" i="1"/>
  <c r="BM328" i="1"/>
  <c r="BJ328" i="1"/>
  <c r="BM336" i="1"/>
  <c r="BJ336" i="1"/>
  <c r="BM344" i="1"/>
  <c r="BJ344" i="1"/>
  <c r="BM352" i="1"/>
  <c r="BJ352" i="1"/>
  <c r="BM360" i="1"/>
  <c r="BJ360" i="1"/>
  <c r="BM368" i="1"/>
  <c r="BJ368" i="1"/>
  <c r="BM376" i="1"/>
  <c r="BJ376" i="1"/>
  <c r="BM384" i="1"/>
  <c r="BJ384" i="1"/>
  <c r="BM392" i="1"/>
  <c r="BJ392" i="1"/>
  <c r="BM400" i="1"/>
  <c r="BJ400" i="1"/>
  <c r="BM408" i="1"/>
  <c r="BJ408" i="1"/>
  <c r="BM416" i="1"/>
  <c r="BJ416" i="1"/>
  <c r="BM424" i="1"/>
  <c r="BJ424" i="1"/>
  <c r="BM432" i="1"/>
  <c r="BJ432" i="1"/>
  <c r="BM440" i="1"/>
  <c r="BJ440" i="1"/>
  <c r="BM448" i="1"/>
  <c r="BJ448" i="1"/>
  <c r="BM456" i="1"/>
  <c r="BJ456" i="1"/>
  <c r="BM464" i="1"/>
  <c r="BJ464" i="1"/>
  <c r="BM472" i="1"/>
  <c r="BJ472" i="1"/>
  <c r="BM480" i="1"/>
  <c r="BJ480" i="1"/>
  <c r="BM488" i="1"/>
  <c r="BJ488" i="1"/>
  <c r="BM496" i="1"/>
  <c r="BJ496" i="1"/>
  <c r="BM504" i="1"/>
  <c r="BJ504" i="1"/>
  <c r="BM512" i="1"/>
  <c r="BJ512" i="1"/>
  <c r="BM520" i="1"/>
  <c r="BJ520" i="1"/>
  <c r="BM528" i="1"/>
  <c r="BJ528" i="1"/>
  <c r="BM536" i="1"/>
  <c r="BJ536" i="1"/>
  <c r="BM544" i="1"/>
  <c r="BJ544" i="1"/>
  <c r="BM552" i="1"/>
  <c r="BJ552" i="1"/>
  <c r="BJ560" i="1"/>
  <c r="BM560" i="1"/>
  <c r="BJ568" i="1"/>
  <c r="BM568" i="1"/>
  <c r="BJ576" i="1"/>
  <c r="BM576" i="1"/>
  <c r="BJ584" i="1"/>
  <c r="BM584" i="1"/>
  <c r="BJ592" i="1"/>
  <c r="BM592" i="1"/>
  <c r="BM600" i="1"/>
  <c r="BJ600" i="1"/>
  <c r="BM608" i="1"/>
  <c r="BJ608" i="1"/>
  <c r="BM616" i="1"/>
  <c r="BJ616" i="1"/>
  <c r="BM624" i="1"/>
  <c r="BJ624" i="1"/>
  <c r="BM632" i="1"/>
  <c r="BJ632" i="1"/>
  <c r="BM640" i="1"/>
  <c r="BJ640" i="1"/>
  <c r="BM648" i="1"/>
  <c r="BJ648" i="1"/>
  <c r="BM656" i="1"/>
  <c r="BJ656" i="1"/>
  <c r="BM664" i="1"/>
  <c r="BJ664" i="1"/>
  <c r="BM672" i="1"/>
  <c r="BJ672" i="1"/>
  <c r="BM680" i="1"/>
  <c r="BJ680" i="1"/>
  <c r="BM688" i="1"/>
  <c r="BJ688" i="1"/>
  <c r="BM696" i="1"/>
  <c r="BJ696" i="1"/>
  <c r="BM704" i="1"/>
  <c r="BJ704" i="1"/>
  <c r="BM712" i="1"/>
  <c r="BJ712" i="1"/>
  <c r="BM720" i="1"/>
  <c r="BJ720" i="1"/>
  <c r="BM728" i="1"/>
  <c r="BJ728" i="1"/>
  <c r="BM736" i="1"/>
  <c r="BJ736" i="1"/>
  <c r="BM744" i="1"/>
  <c r="BJ744" i="1"/>
  <c r="BM752" i="1"/>
  <c r="BJ752" i="1"/>
  <c r="BM760" i="1"/>
  <c r="BJ760" i="1"/>
  <c r="BM768" i="1"/>
  <c r="BJ768" i="1"/>
  <c r="BM776" i="1"/>
  <c r="BJ776" i="1"/>
  <c r="BM784" i="1"/>
  <c r="BJ784" i="1"/>
  <c r="BM792" i="1"/>
  <c r="BJ792" i="1"/>
  <c r="BM800" i="1"/>
  <c r="BJ800" i="1"/>
  <c r="BM808" i="1"/>
  <c r="BJ808" i="1"/>
  <c r="BM816" i="1"/>
  <c r="BJ816" i="1"/>
  <c r="BM824" i="1"/>
  <c r="BJ824" i="1"/>
  <c r="BM832" i="1"/>
  <c r="BJ832" i="1"/>
  <c r="BM840" i="1"/>
  <c r="BJ840" i="1"/>
  <c r="BM848" i="1"/>
  <c r="BJ848" i="1"/>
  <c r="BM856" i="1"/>
  <c r="BJ856" i="1"/>
  <c r="BM864" i="1"/>
  <c r="BJ864" i="1"/>
  <c r="BM872" i="1"/>
  <c r="BJ872" i="1"/>
  <c r="BJ880" i="1"/>
  <c r="BM880" i="1"/>
  <c r="BJ888" i="1"/>
  <c r="BM888" i="1"/>
  <c r="BJ896" i="1"/>
  <c r="BM896" i="1"/>
  <c r="BJ904" i="1"/>
  <c r="BM904" i="1"/>
  <c r="BJ912" i="1"/>
  <c r="BM912" i="1"/>
  <c r="BJ920" i="1"/>
  <c r="BM920" i="1"/>
  <c r="BJ928" i="1"/>
  <c r="BM928" i="1"/>
  <c r="BJ936" i="1"/>
  <c r="BM936" i="1"/>
  <c r="BJ944" i="1"/>
  <c r="BM944" i="1"/>
  <c r="BJ952" i="1"/>
  <c r="BM952" i="1"/>
  <c r="BJ960" i="1"/>
  <c r="BM960" i="1"/>
  <c r="BJ968" i="1"/>
  <c r="BM968" i="1"/>
  <c r="BJ976" i="1"/>
  <c r="BM976" i="1"/>
  <c r="BJ984" i="1"/>
  <c r="BM984" i="1"/>
  <c r="BJ992" i="1"/>
  <c r="BM992" i="1"/>
  <c r="BJ1000" i="1"/>
  <c r="BM1000" i="1"/>
  <c r="BJ1008" i="1"/>
  <c r="BM1008" i="1"/>
  <c r="BM1016" i="1"/>
  <c r="BJ1016" i="1"/>
  <c r="BM1024" i="1"/>
  <c r="BJ1024" i="1"/>
  <c r="BM1032" i="1"/>
  <c r="BJ1032" i="1"/>
  <c r="BM1040" i="1"/>
  <c r="BJ1040" i="1"/>
  <c r="BM1048" i="1"/>
  <c r="BJ1048" i="1"/>
  <c r="BM1056" i="1"/>
  <c r="BJ1056" i="1"/>
  <c r="BM1064" i="1"/>
  <c r="BJ1064" i="1"/>
  <c r="BM1072" i="1"/>
  <c r="BJ1072" i="1"/>
  <c r="BM1080" i="1"/>
  <c r="BJ1080" i="1"/>
  <c r="BM1088" i="1"/>
  <c r="BJ1088" i="1"/>
  <c r="BM1096" i="1"/>
  <c r="BJ1096" i="1"/>
  <c r="BM1104" i="1"/>
  <c r="BJ1104" i="1"/>
  <c r="BM1112" i="1"/>
  <c r="BJ1112" i="1"/>
  <c r="BM1120" i="1"/>
  <c r="BJ1120" i="1"/>
  <c r="BM1128" i="1"/>
  <c r="BJ1128" i="1"/>
  <c r="BM1136" i="1"/>
  <c r="BJ1136" i="1"/>
  <c r="BM1144" i="1"/>
  <c r="BJ1144" i="1"/>
  <c r="BM1152" i="1"/>
  <c r="BJ1152" i="1"/>
  <c r="BM1160" i="1"/>
  <c r="BJ1160" i="1"/>
  <c r="BM1168" i="1"/>
  <c r="BJ1168" i="1"/>
  <c r="BM1176" i="1"/>
  <c r="BJ1176" i="1"/>
  <c r="BM1184" i="1"/>
  <c r="BJ1184" i="1"/>
  <c r="BM1192" i="1"/>
  <c r="BJ1192" i="1"/>
  <c r="BM1200" i="1"/>
  <c r="BJ1200" i="1"/>
  <c r="BM1208" i="1"/>
  <c r="BJ1208" i="1"/>
  <c r="BM1216" i="1"/>
  <c r="BJ1216" i="1"/>
  <c r="BM1224" i="1"/>
  <c r="BJ1224" i="1"/>
  <c r="BM1232" i="1"/>
  <c r="BJ1232" i="1"/>
  <c r="BM1240" i="1"/>
  <c r="BJ1240" i="1"/>
  <c r="BM1248" i="1"/>
  <c r="BJ1248" i="1"/>
  <c r="BM1256" i="1"/>
  <c r="BJ1256" i="1"/>
  <c r="BM1264" i="1"/>
  <c r="BJ1264" i="1"/>
  <c r="BM1272" i="1"/>
  <c r="BJ1272" i="1"/>
  <c r="BM1280" i="1"/>
  <c r="BJ1280" i="1"/>
  <c r="BM1288" i="1"/>
  <c r="BJ1288" i="1"/>
  <c r="BM1296" i="1"/>
  <c r="BJ1296" i="1"/>
  <c r="BM1304" i="1"/>
  <c r="BJ1304" i="1"/>
  <c r="BM1312" i="1"/>
  <c r="BJ1312" i="1"/>
  <c r="BM1320" i="1"/>
  <c r="BJ1320" i="1"/>
  <c r="BM1328" i="1"/>
  <c r="BJ1328" i="1"/>
  <c r="BJ1336" i="1"/>
  <c r="BM1336" i="1"/>
  <c r="BJ1344" i="1"/>
  <c r="BM1344" i="1"/>
  <c r="BJ1352" i="1"/>
  <c r="BM1352" i="1"/>
  <c r="BJ1360" i="1"/>
  <c r="BM1360" i="1"/>
  <c r="BJ1368" i="1"/>
  <c r="BM1368" i="1"/>
  <c r="BJ1376" i="1"/>
  <c r="BM1376" i="1"/>
  <c r="BJ1384" i="1"/>
  <c r="BM1384" i="1"/>
  <c r="BJ1392" i="1"/>
  <c r="BM1392" i="1"/>
  <c r="BJ1400" i="1"/>
  <c r="BM1400" i="1"/>
  <c r="BJ1408" i="1"/>
  <c r="BM1408" i="1"/>
  <c r="BJ1416" i="1"/>
  <c r="BM1416" i="1"/>
  <c r="BJ1424" i="1"/>
  <c r="BM1424" i="1"/>
  <c r="BJ1432" i="1"/>
  <c r="BM1432" i="1"/>
  <c r="BJ1440" i="1"/>
  <c r="BM1440" i="1"/>
  <c r="BJ1448" i="1"/>
  <c r="BM1448" i="1"/>
  <c r="BJ1456" i="1"/>
  <c r="BM1456" i="1"/>
  <c r="BM1464" i="1"/>
  <c r="BJ1464" i="1"/>
  <c r="BM1472" i="1"/>
  <c r="BJ1472" i="1"/>
  <c r="BM1480" i="1"/>
  <c r="BJ1480" i="1"/>
  <c r="BM1488" i="1"/>
  <c r="BJ1488" i="1"/>
  <c r="BM1496" i="1"/>
  <c r="BJ1496" i="1"/>
  <c r="BM17" i="1"/>
  <c r="BJ17" i="1"/>
  <c r="BM25" i="1"/>
  <c r="BJ25" i="1"/>
  <c r="BM33" i="1"/>
  <c r="BJ33" i="1"/>
  <c r="BM41" i="1"/>
  <c r="BJ41" i="1"/>
  <c r="BM49" i="1"/>
  <c r="BJ49" i="1"/>
  <c r="BM57" i="1"/>
  <c r="BJ57" i="1"/>
  <c r="BJ65" i="1"/>
  <c r="BM65" i="1"/>
  <c r="BM73" i="1"/>
  <c r="BJ73" i="1"/>
  <c r="BJ81" i="1"/>
  <c r="BM81" i="1"/>
  <c r="BM89" i="1"/>
  <c r="BJ89" i="1"/>
  <c r="BJ97" i="1"/>
  <c r="BM97" i="1"/>
  <c r="BM105" i="1"/>
  <c r="BJ105" i="1"/>
  <c r="BJ113" i="1"/>
  <c r="BM113" i="1"/>
  <c r="BM121" i="1"/>
  <c r="BJ121" i="1"/>
  <c r="BJ129" i="1"/>
  <c r="BM129" i="1"/>
  <c r="BM137" i="1"/>
  <c r="BJ137" i="1"/>
  <c r="BJ145" i="1"/>
  <c r="BM145" i="1"/>
  <c r="BM153" i="1"/>
  <c r="BJ153" i="1"/>
  <c r="BJ161" i="1"/>
  <c r="BM161" i="1"/>
  <c r="BM169" i="1"/>
  <c r="BJ169" i="1"/>
  <c r="BJ177" i="1"/>
  <c r="BM177" i="1"/>
  <c r="BM185" i="1"/>
  <c r="BJ185" i="1"/>
  <c r="BJ193" i="1"/>
  <c r="BM193" i="1"/>
  <c r="BM201" i="1"/>
  <c r="BJ201" i="1"/>
  <c r="BJ209" i="1"/>
  <c r="BM209" i="1"/>
  <c r="BM217" i="1"/>
  <c r="BJ217" i="1"/>
  <c r="BJ225" i="1"/>
  <c r="BM225" i="1"/>
  <c r="BM233" i="1"/>
  <c r="BJ233" i="1"/>
  <c r="BJ241" i="1"/>
  <c r="BM241" i="1"/>
  <c r="BM249" i="1"/>
  <c r="BJ249" i="1"/>
  <c r="BJ257" i="1"/>
  <c r="BM257" i="1"/>
  <c r="BM265" i="1"/>
  <c r="BJ265" i="1"/>
  <c r="BJ273" i="1"/>
  <c r="BM273" i="1"/>
  <c r="BM281" i="1"/>
  <c r="BJ281" i="1"/>
  <c r="BJ289" i="1"/>
  <c r="BM289" i="1"/>
  <c r="BM297" i="1"/>
  <c r="BJ297" i="1"/>
  <c r="BJ305" i="1"/>
  <c r="BM305" i="1"/>
  <c r="BM313" i="1"/>
  <c r="BJ313" i="1"/>
  <c r="BJ321" i="1"/>
  <c r="BM321" i="1"/>
  <c r="BJ329" i="1"/>
  <c r="BM329" i="1"/>
  <c r="BJ337" i="1"/>
  <c r="BM337" i="1"/>
  <c r="BJ345" i="1"/>
  <c r="BM345" i="1"/>
  <c r="BJ353" i="1"/>
  <c r="BM353" i="1"/>
  <c r="BJ361" i="1"/>
  <c r="BM361" i="1"/>
  <c r="BJ369" i="1"/>
  <c r="BM369" i="1"/>
  <c r="BJ377" i="1"/>
  <c r="BM377" i="1"/>
  <c r="BJ385" i="1"/>
  <c r="BM385" i="1"/>
  <c r="BJ393" i="1"/>
  <c r="BM393" i="1"/>
  <c r="BJ401" i="1"/>
  <c r="BM401" i="1"/>
  <c r="BJ409" i="1"/>
  <c r="BM409" i="1"/>
  <c r="BJ417" i="1"/>
  <c r="BM417" i="1"/>
  <c r="BJ425" i="1"/>
  <c r="BM425" i="1"/>
  <c r="BJ433" i="1"/>
  <c r="BM433" i="1"/>
  <c r="BJ441" i="1"/>
  <c r="BM441" i="1"/>
  <c r="BM449" i="1"/>
  <c r="BJ449" i="1"/>
  <c r="BM457" i="1"/>
  <c r="BJ457" i="1"/>
  <c r="BM465" i="1"/>
  <c r="BJ465" i="1"/>
  <c r="BM473" i="1"/>
  <c r="BJ473" i="1"/>
  <c r="BM481" i="1"/>
  <c r="BJ481" i="1"/>
  <c r="BM489" i="1"/>
  <c r="BJ489" i="1"/>
  <c r="BM497" i="1"/>
  <c r="BJ497" i="1"/>
  <c r="BM505" i="1"/>
  <c r="BJ505" i="1"/>
  <c r="BM513" i="1"/>
  <c r="BJ513" i="1"/>
  <c r="BM521" i="1"/>
  <c r="BJ521" i="1"/>
  <c r="BM529" i="1"/>
  <c r="BJ529" i="1"/>
  <c r="BM537" i="1"/>
  <c r="BJ537" i="1"/>
  <c r="BM545" i="1"/>
  <c r="BJ545" i="1"/>
  <c r="BM553" i="1"/>
  <c r="BJ553" i="1"/>
  <c r="BM561" i="1"/>
  <c r="BJ561" i="1"/>
  <c r="BM569" i="1"/>
  <c r="BJ569" i="1"/>
  <c r="BM577" i="1"/>
  <c r="BJ577" i="1"/>
  <c r="BM585" i="1"/>
  <c r="BJ585" i="1"/>
  <c r="BM593" i="1"/>
  <c r="BJ593" i="1"/>
  <c r="BM601" i="1"/>
  <c r="BJ601" i="1"/>
  <c r="BM609" i="1"/>
  <c r="BJ609" i="1"/>
  <c r="BM617" i="1"/>
  <c r="BJ617" i="1"/>
  <c r="BM625" i="1"/>
  <c r="BJ625" i="1"/>
  <c r="BM633" i="1"/>
  <c r="BJ633" i="1"/>
  <c r="BM641" i="1"/>
  <c r="BJ641" i="1"/>
  <c r="BM649" i="1"/>
  <c r="BJ649" i="1"/>
  <c r="BM657" i="1"/>
  <c r="BJ657" i="1"/>
  <c r="BM665" i="1"/>
  <c r="BJ665" i="1"/>
  <c r="BM673" i="1"/>
  <c r="BJ673" i="1"/>
  <c r="BM681" i="1"/>
  <c r="BJ681" i="1"/>
  <c r="BM689" i="1"/>
  <c r="BJ689" i="1"/>
  <c r="BM697" i="1"/>
  <c r="BJ697" i="1"/>
  <c r="BM705" i="1"/>
  <c r="BJ705" i="1"/>
  <c r="BM713" i="1"/>
  <c r="BJ713" i="1"/>
  <c r="BM721" i="1"/>
  <c r="BJ721" i="1"/>
  <c r="BM729" i="1"/>
  <c r="BJ729" i="1"/>
  <c r="BM737" i="1"/>
  <c r="BJ737" i="1"/>
  <c r="BM745" i="1"/>
  <c r="BJ745" i="1"/>
  <c r="BM753" i="1"/>
  <c r="BJ753" i="1"/>
  <c r="BM761" i="1"/>
  <c r="BJ761" i="1"/>
  <c r="BM769" i="1"/>
  <c r="BJ769" i="1"/>
  <c r="BM777" i="1"/>
  <c r="BJ777" i="1"/>
  <c r="BM785" i="1"/>
  <c r="BJ785" i="1"/>
  <c r="BM793" i="1"/>
  <c r="BJ793" i="1"/>
  <c r="BM801" i="1"/>
  <c r="BJ801" i="1"/>
  <c r="BM809" i="1"/>
  <c r="BJ809" i="1"/>
  <c r="BJ817" i="1"/>
  <c r="BM817" i="1"/>
  <c r="BJ825" i="1"/>
  <c r="BM825" i="1"/>
  <c r="BJ833" i="1"/>
  <c r="BM833" i="1"/>
  <c r="BJ841" i="1"/>
  <c r="BM841" i="1"/>
  <c r="BJ849" i="1"/>
  <c r="BM849" i="1"/>
  <c r="BJ857" i="1"/>
  <c r="BM857" i="1"/>
  <c r="BJ865" i="1"/>
  <c r="BM865" i="1"/>
  <c r="BJ873" i="1"/>
  <c r="BM873" i="1"/>
  <c r="BJ881" i="1"/>
  <c r="BM881" i="1"/>
  <c r="BJ889" i="1"/>
  <c r="BM889" i="1"/>
  <c r="BJ897" i="1"/>
  <c r="BM897" i="1"/>
  <c r="BJ905" i="1"/>
  <c r="BM905" i="1"/>
  <c r="BJ913" i="1"/>
  <c r="BM913" i="1"/>
  <c r="BJ921" i="1"/>
  <c r="BM921" i="1"/>
  <c r="BJ929" i="1"/>
  <c r="BM929" i="1"/>
  <c r="BJ937" i="1"/>
  <c r="BM937" i="1"/>
  <c r="BJ945" i="1"/>
  <c r="BM945" i="1"/>
  <c r="BJ953" i="1"/>
  <c r="BM953" i="1"/>
  <c r="BJ961" i="1"/>
  <c r="BM961" i="1"/>
  <c r="BJ969" i="1"/>
  <c r="BM969" i="1"/>
  <c r="BJ977" i="1"/>
  <c r="BM977" i="1"/>
  <c r="BJ985" i="1"/>
  <c r="BM985" i="1"/>
  <c r="BJ993" i="1"/>
  <c r="BM993" i="1"/>
  <c r="BJ1001" i="1"/>
  <c r="BM1001" i="1"/>
  <c r="BJ1009" i="1"/>
  <c r="BM1009" i="1"/>
  <c r="BM1017" i="1"/>
  <c r="BJ1017" i="1"/>
  <c r="BM1025" i="1"/>
  <c r="BJ1025" i="1"/>
  <c r="BM1033" i="1"/>
  <c r="BJ1033" i="1"/>
  <c r="BM1041" i="1"/>
  <c r="BJ1041" i="1"/>
  <c r="BM1049" i="1"/>
  <c r="BJ1049" i="1"/>
  <c r="BM1057" i="1"/>
  <c r="BJ1057" i="1"/>
  <c r="BM1065" i="1"/>
  <c r="BJ1065" i="1"/>
  <c r="BM1073" i="1"/>
  <c r="BJ1073" i="1"/>
  <c r="BM1081" i="1"/>
  <c r="BJ1081" i="1"/>
  <c r="BM1089" i="1"/>
  <c r="BJ1089" i="1"/>
  <c r="BM1097" i="1"/>
  <c r="BJ1097" i="1"/>
  <c r="BM1105" i="1"/>
  <c r="BJ1105" i="1"/>
  <c r="BM1113" i="1"/>
  <c r="BJ1113" i="1"/>
  <c r="BM1121" i="1"/>
  <c r="BJ1121" i="1"/>
  <c r="BM1129" i="1"/>
  <c r="BJ1129" i="1"/>
  <c r="BM1137" i="1"/>
  <c r="BJ1137" i="1"/>
  <c r="BM1145" i="1"/>
  <c r="BJ1145" i="1"/>
  <c r="BM1153" i="1"/>
  <c r="BJ1153" i="1"/>
  <c r="BM1161" i="1"/>
  <c r="BJ1161" i="1"/>
  <c r="BM1169" i="1"/>
  <c r="BJ1169" i="1"/>
  <c r="BM1177" i="1"/>
  <c r="BJ1177" i="1"/>
  <c r="BM1185" i="1"/>
  <c r="BJ1185" i="1"/>
  <c r="BM1193" i="1"/>
  <c r="BJ1193" i="1"/>
  <c r="BM1201" i="1"/>
  <c r="BJ1201" i="1"/>
  <c r="BM1209" i="1"/>
  <c r="BJ1209" i="1"/>
  <c r="BM1217" i="1"/>
  <c r="BJ1217" i="1"/>
  <c r="BM1225" i="1"/>
  <c r="BJ1225" i="1"/>
  <c r="BM1233" i="1"/>
  <c r="BJ1233" i="1"/>
  <c r="BJ1241" i="1"/>
  <c r="BM1241" i="1"/>
  <c r="BM1249" i="1"/>
  <c r="BJ1249" i="1"/>
  <c r="BM1257" i="1"/>
  <c r="BJ1257" i="1"/>
  <c r="BM1265" i="1"/>
  <c r="BJ1265" i="1"/>
  <c r="BM1273" i="1"/>
  <c r="BJ1273" i="1"/>
  <c r="BM1281" i="1"/>
  <c r="BJ1281" i="1"/>
  <c r="BM1289" i="1"/>
  <c r="BJ1289" i="1"/>
  <c r="BM1297" i="1"/>
  <c r="BJ1297" i="1"/>
  <c r="BM1305" i="1"/>
  <c r="BJ1305" i="1"/>
  <c r="BM1313" i="1"/>
  <c r="BJ1313" i="1"/>
  <c r="BM1321" i="1"/>
  <c r="BJ1321" i="1"/>
  <c r="BM1329" i="1"/>
  <c r="BJ1329" i="1"/>
  <c r="BM1337" i="1"/>
  <c r="BJ1337" i="1"/>
  <c r="BM1345" i="1"/>
  <c r="BJ1345" i="1"/>
  <c r="BM1353" i="1"/>
  <c r="BJ1353" i="1"/>
  <c r="BM1361" i="1"/>
  <c r="BJ1361" i="1"/>
  <c r="BM1369" i="1"/>
  <c r="BJ1369" i="1"/>
  <c r="BM1377" i="1"/>
  <c r="BJ1377" i="1"/>
  <c r="BM1385" i="1"/>
  <c r="BJ1385" i="1"/>
  <c r="BM1393" i="1"/>
  <c r="BJ1393" i="1"/>
  <c r="BM1401" i="1"/>
  <c r="BJ1401" i="1"/>
  <c r="BM1409" i="1"/>
  <c r="BJ1409" i="1"/>
  <c r="BM1417" i="1"/>
  <c r="BJ1417" i="1"/>
  <c r="BM1425" i="1"/>
  <c r="BJ1425" i="1"/>
  <c r="BM1433" i="1"/>
  <c r="BJ1433" i="1"/>
  <c r="BM1441" i="1"/>
  <c r="BJ1441" i="1"/>
  <c r="BM1449" i="1"/>
  <c r="BJ1449" i="1"/>
  <c r="BM1457" i="1"/>
  <c r="BJ1457" i="1"/>
  <c r="BM1465" i="1"/>
  <c r="BJ1465" i="1"/>
  <c r="BM1473" i="1"/>
  <c r="BJ1473" i="1"/>
  <c r="BM1481" i="1"/>
  <c r="BJ1481" i="1"/>
  <c r="BM1489" i="1"/>
  <c r="BJ1489" i="1"/>
  <c r="BM1497" i="1"/>
  <c r="BJ1497" i="1"/>
  <c r="BM18" i="1"/>
  <c r="BJ18" i="1"/>
  <c r="BM26" i="1"/>
  <c r="BJ26" i="1"/>
  <c r="BM34" i="1"/>
  <c r="BJ34" i="1"/>
  <c r="BM42" i="1"/>
  <c r="BJ42" i="1"/>
  <c r="BM50" i="1"/>
  <c r="BJ50" i="1"/>
  <c r="BM58" i="1"/>
  <c r="BJ58" i="1"/>
  <c r="BM66" i="1"/>
  <c r="BJ66" i="1"/>
  <c r="BM74" i="1"/>
  <c r="BJ74" i="1"/>
  <c r="BM82" i="1"/>
  <c r="BJ82" i="1"/>
  <c r="BM90" i="1"/>
  <c r="BJ90" i="1"/>
  <c r="BM98" i="1"/>
  <c r="BJ98" i="1"/>
  <c r="BM106" i="1"/>
  <c r="BJ106" i="1"/>
  <c r="BM114" i="1"/>
  <c r="BJ114" i="1"/>
  <c r="BM122" i="1"/>
  <c r="BJ122" i="1"/>
  <c r="BM130" i="1"/>
  <c r="BJ130" i="1"/>
  <c r="BM138" i="1"/>
  <c r="BJ138" i="1"/>
  <c r="BM146" i="1"/>
  <c r="BJ146" i="1"/>
  <c r="BM154" i="1"/>
  <c r="BJ154" i="1"/>
  <c r="BM162" i="1"/>
  <c r="BJ162" i="1"/>
  <c r="BM170" i="1"/>
  <c r="BJ170" i="1"/>
  <c r="BM178" i="1"/>
  <c r="BJ178" i="1"/>
  <c r="BM186" i="1"/>
  <c r="BJ186" i="1"/>
  <c r="BM194" i="1"/>
  <c r="BJ194" i="1"/>
  <c r="BM202" i="1"/>
  <c r="BJ202" i="1"/>
  <c r="BM210" i="1"/>
  <c r="BJ210" i="1"/>
  <c r="BM218" i="1"/>
  <c r="BJ218" i="1"/>
  <c r="BM226" i="1"/>
  <c r="BJ226" i="1"/>
  <c r="BM234" i="1"/>
  <c r="BJ234" i="1"/>
  <c r="BM242" i="1"/>
  <c r="BJ242" i="1"/>
  <c r="BM250" i="1"/>
  <c r="BJ250" i="1"/>
  <c r="BM258" i="1"/>
  <c r="BJ258" i="1"/>
  <c r="BM266" i="1"/>
  <c r="BJ266" i="1"/>
  <c r="BM274" i="1"/>
  <c r="BJ274" i="1"/>
  <c r="BM282" i="1"/>
  <c r="BJ282" i="1"/>
  <c r="BM290" i="1"/>
  <c r="BJ290" i="1"/>
  <c r="BM298" i="1"/>
  <c r="BJ298" i="1"/>
  <c r="BM306" i="1"/>
  <c r="BJ306" i="1"/>
  <c r="BM314" i="1"/>
  <c r="BJ314" i="1"/>
  <c r="BJ322" i="1"/>
  <c r="BM322" i="1"/>
  <c r="BM330" i="1"/>
  <c r="BJ330" i="1"/>
  <c r="BJ338" i="1"/>
  <c r="BM338" i="1"/>
  <c r="BM346" i="1"/>
  <c r="BJ346" i="1"/>
  <c r="BJ354" i="1"/>
  <c r="BM354" i="1"/>
  <c r="BM362" i="1"/>
  <c r="BJ362" i="1"/>
  <c r="BJ370" i="1"/>
  <c r="BM370" i="1"/>
  <c r="BM378" i="1"/>
  <c r="BJ378" i="1"/>
  <c r="BJ386" i="1"/>
  <c r="BM386" i="1"/>
  <c r="BM394" i="1"/>
  <c r="BJ394" i="1"/>
  <c r="BJ402" i="1"/>
  <c r="BM402" i="1"/>
  <c r="BM410" i="1"/>
  <c r="BJ410" i="1"/>
  <c r="BJ418" i="1"/>
  <c r="BM418" i="1"/>
  <c r="BM426" i="1"/>
  <c r="BJ426" i="1"/>
  <c r="BJ434" i="1"/>
  <c r="BM434" i="1"/>
  <c r="BM442" i="1"/>
  <c r="BJ442" i="1"/>
  <c r="BM450" i="1"/>
  <c r="BJ450" i="1"/>
  <c r="BM458" i="1"/>
  <c r="BJ458" i="1"/>
  <c r="BM466" i="1"/>
  <c r="BJ466" i="1"/>
  <c r="BM474" i="1"/>
  <c r="BJ474" i="1"/>
  <c r="BM482" i="1"/>
  <c r="BJ482" i="1"/>
  <c r="BM490" i="1"/>
  <c r="BJ490" i="1"/>
  <c r="BM498" i="1"/>
  <c r="BJ498" i="1"/>
  <c r="BM506" i="1"/>
  <c r="BJ506" i="1"/>
  <c r="BM514" i="1"/>
  <c r="BJ514" i="1"/>
  <c r="BM522" i="1"/>
  <c r="BJ522" i="1"/>
  <c r="BM530" i="1"/>
  <c r="BJ530" i="1"/>
  <c r="BM538" i="1"/>
  <c r="BJ538" i="1"/>
  <c r="BM546" i="1"/>
  <c r="BJ546" i="1"/>
  <c r="BM554" i="1"/>
  <c r="BJ554" i="1"/>
  <c r="BJ562" i="1"/>
  <c r="BM562" i="1"/>
  <c r="BJ570" i="1"/>
  <c r="BM570" i="1"/>
  <c r="BJ578" i="1"/>
  <c r="BM578" i="1"/>
  <c r="BJ586" i="1"/>
  <c r="BM586" i="1"/>
  <c r="BJ594" i="1"/>
  <c r="BM594" i="1"/>
  <c r="BM602" i="1"/>
  <c r="BJ602" i="1"/>
  <c r="BM610" i="1"/>
  <c r="BJ610" i="1"/>
  <c r="BM618" i="1"/>
  <c r="BJ618" i="1"/>
  <c r="BM626" i="1"/>
  <c r="BJ626" i="1"/>
  <c r="BM634" i="1"/>
  <c r="BJ634" i="1"/>
  <c r="BM642" i="1"/>
  <c r="BJ642" i="1"/>
  <c r="BM650" i="1"/>
  <c r="BJ650" i="1"/>
  <c r="BM658" i="1"/>
  <c r="BJ658" i="1"/>
  <c r="BM666" i="1"/>
  <c r="BJ666" i="1"/>
  <c r="BM674" i="1"/>
  <c r="BJ674" i="1"/>
  <c r="BM682" i="1"/>
  <c r="BJ682" i="1"/>
  <c r="BM690" i="1"/>
  <c r="BJ690" i="1"/>
  <c r="BM698" i="1"/>
  <c r="BJ698" i="1"/>
  <c r="BM706" i="1"/>
  <c r="BJ706" i="1"/>
  <c r="BM714" i="1"/>
  <c r="BJ714" i="1"/>
  <c r="BM722" i="1"/>
  <c r="BJ722" i="1"/>
  <c r="BM730" i="1"/>
  <c r="BJ730" i="1"/>
  <c r="BM738" i="1"/>
  <c r="BJ738" i="1"/>
  <c r="BM746" i="1"/>
  <c r="BJ746" i="1"/>
  <c r="BM754" i="1"/>
  <c r="BJ754" i="1"/>
  <c r="BM762" i="1"/>
  <c r="BJ762" i="1"/>
  <c r="BM770" i="1"/>
  <c r="BJ770" i="1"/>
  <c r="BM778" i="1"/>
  <c r="BJ778" i="1"/>
  <c r="BM786" i="1"/>
  <c r="BJ786" i="1"/>
  <c r="BM794" i="1"/>
  <c r="BJ794" i="1"/>
  <c r="BM802" i="1"/>
  <c r="BJ802" i="1"/>
  <c r="BM810" i="1"/>
  <c r="BJ810" i="1"/>
  <c r="BM818" i="1"/>
  <c r="BJ818" i="1"/>
  <c r="BM826" i="1"/>
  <c r="BJ826" i="1"/>
  <c r="BM834" i="1"/>
  <c r="BJ834" i="1"/>
  <c r="BM842" i="1"/>
  <c r="BJ842" i="1"/>
  <c r="BM850" i="1"/>
  <c r="BJ850" i="1"/>
  <c r="BM858" i="1"/>
  <c r="BJ858" i="1"/>
  <c r="BM866" i="1"/>
  <c r="BJ866" i="1"/>
  <c r="BM874" i="1"/>
  <c r="BJ874" i="1"/>
  <c r="BJ882" i="1"/>
  <c r="BM882" i="1"/>
  <c r="BJ890" i="1"/>
  <c r="BM890" i="1"/>
  <c r="BJ898" i="1"/>
  <c r="BM898" i="1"/>
  <c r="BJ906" i="1"/>
  <c r="BM906" i="1"/>
  <c r="BJ914" i="1"/>
  <c r="BM914" i="1"/>
  <c r="BJ922" i="1"/>
  <c r="BM922" i="1"/>
  <c r="BJ930" i="1"/>
  <c r="BM930" i="1"/>
  <c r="BJ938" i="1"/>
  <c r="BM938" i="1"/>
  <c r="BJ946" i="1"/>
  <c r="BM946" i="1"/>
  <c r="BJ954" i="1"/>
  <c r="BM954" i="1"/>
  <c r="BJ962" i="1"/>
  <c r="BM962" i="1"/>
  <c r="BJ970" i="1"/>
  <c r="BM970" i="1"/>
  <c r="BJ978" i="1"/>
  <c r="BM978" i="1"/>
  <c r="BJ986" i="1"/>
  <c r="BM986" i="1"/>
  <c r="BJ994" i="1"/>
  <c r="BM994" i="1"/>
  <c r="BJ1002" i="1"/>
  <c r="BM1002" i="1"/>
  <c r="BJ1010" i="1"/>
  <c r="BM1010" i="1"/>
  <c r="BJ1018" i="1"/>
  <c r="BM1018" i="1"/>
  <c r="BM1026" i="1"/>
  <c r="BJ1026" i="1"/>
  <c r="BJ1034" i="1"/>
  <c r="BM1034" i="1"/>
  <c r="BM1042" i="1"/>
  <c r="BJ1042" i="1"/>
  <c r="BJ1050" i="1"/>
  <c r="BM1050" i="1"/>
  <c r="BM1058" i="1"/>
  <c r="BJ1058" i="1"/>
  <c r="BJ1066" i="1"/>
  <c r="BM1066" i="1"/>
  <c r="BM1074" i="1"/>
  <c r="BJ1074" i="1"/>
  <c r="BJ1082" i="1"/>
  <c r="BM1082" i="1"/>
  <c r="BM1090" i="1"/>
  <c r="BJ1090" i="1"/>
  <c r="BJ1098" i="1"/>
  <c r="BM1098" i="1"/>
  <c r="BM1106" i="1"/>
  <c r="BJ1106" i="1"/>
  <c r="BJ1114" i="1"/>
  <c r="BM1114" i="1"/>
  <c r="BM1122" i="1"/>
  <c r="BJ1122" i="1"/>
  <c r="BM1130" i="1"/>
  <c r="BJ1130" i="1"/>
  <c r="BM1138" i="1"/>
  <c r="BJ1138" i="1"/>
  <c r="BM1146" i="1"/>
  <c r="BJ1146" i="1"/>
  <c r="BM1154" i="1"/>
  <c r="BJ1154" i="1"/>
  <c r="BM1162" i="1"/>
  <c r="BJ1162" i="1"/>
  <c r="BM1170" i="1"/>
  <c r="BJ1170" i="1"/>
  <c r="BM1178" i="1"/>
  <c r="BJ1178" i="1"/>
  <c r="BM1186" i="1"/>
  <c r="BJ1186" i="1"/>
  <c r="BM1194" i="1"/>
  <c r="BJ1194" i="1"/>
  <c r="BM1202" i="1"/>
  <c r="BJ1202" i="1"/>
  <c r="BM1210" i="1"/>
  <c r="BJ1210" i="1"/>
  <c r="BM1218" i="1"/>
  <c r="BJ1218" i="1"/>
  <c r="BM1226" i="1"/>
  <c r="BJ1226" i="1"/>
  <c r="BM1234" i="1"/>
  <c r="BJ1234" i="1"/>
  <c r="BM1242" i="1"/>
  <c r="BJ1242" i="1"/>
  <c r="BM1250" i="1"/>
  <c r="BJ1250" i="1"/>
  <c r="BM1258" i="1"/>
  <c r="BJ1258" i="1"/>
  <c r="BM1266" i="1"/>
  <c r="BJ1266" i="1"/>
  <c r="BM1274" i="1"/>
  <c r="BJ1274" i="1"/>
  <c r="BM1282" i="1"/>
  <c r="BJ1282" i="1"/>
  <c r="BM1290" i="1"/>
  <c r="BJ1290" i="1"/>
  <c r="BM1298" i="1"/>
  <c r="BJ1298" i="1"/>
  <c r="BM1306" i="1"/>
  <c r="BJ1306" i="1"/>
  <c r="BM1314" i="1"/>
  <c r="BJ1314" i="1"/>
  <c r="BM1322" i="1"/>
  <c r="BJ1322" i="1"/>
  <c r="BM1330" i="1"/>
  <c r="BJ1330" i="1"/>
  <c r="BJ1338" i="1"/>
  <c r="BM1338" i="1"/>
  <c r="BJ1346" i="1"/>
  <c r="BM1346" i="1"/>
  <c r="BJ1354" i="1"/>
  <c r="BM1354" i="1"/>
  <c r="BJ1362" i="1"/>
  <c r="BM1362" i="1"/>
  <c r="BJ1370" i="1"/>
  <c r="BM1370" i="1"/>
  <c r="BJ1378" i="1"/>
  <c r="BM1378" i="1"/>
  <c r="BJ1386" i="1"/>
  <c r="BM1386" i="1"/>
  <c r="BJ1394" i="1"/>
  <c r="BM1394" i="1"/>
  <c r="BJ1402" i="1"/>
  <c r="BM1402" i="1"/>
  <c r="BJ1410" i="1"/>
  <c r="BM1410" i="1"/>
  <c r="BJ1418" i="1"/>
  <c r="BM1418" i="1"/>
  <c r="BJ1426" i="1"/>
  <c r="BM1426" i="1"/>
  <c r="BJ1434" i="1"/>
  <c r="BM1434" i="1"/>
  <c r="BJ1442" i="1"/>
  <c r="BM1442" i="1"/>
  <c r="BJ1450" i="1"/>
  <c r="BM1450" i="1"/>
  <c r="BJ1458" i="1"/>
  <c r="BM1458" i="1"/>
  <c r="BM1466" i="1"/>
  <c r="BJ1466" i="1"/>
  <c r="BM1474" i="1"/>
  <c r="BJ1474" i="1"/>
  <c r="BM1482" i="1"/>
  <c r="BJ1482" i="1"/>
  <c r="BM1490" i="1"/>
  <c r="BJ1490" i="1"/>
  <c r="BM1498" i="1"/>
  <c r="BJ1498" i="1"/>
  <c r="BM19" i="1"/>
  <c r="BJ19" i="1"/>
  <c r="BM27" i="1"/>
  <c r="BJ27" i="1"/>
  <c r="BM35" i="1"/>
  <c r="BJ35" i="1"/>
  <c r="BM43" i="1"/>
  <c r="BJ43" i="1"/>
  <c r="BM51" i="1"/>
  <c r="BJ51" i="1"/>
  <c r="BM59" i="1"/>
  <c r="BJ59" i="1"/>
  <c r="BJ67" i="1"/>
  <c r="BM67" i="1"/>
  <c r="BM75" i="1"/>
  <c r="BJ75" i="1"/>
  <c r="BJ83" i="1"/>
  <c r="BM83" i="1"/>
  <c r="BM91" i="1"/>
  <c r="BJ91" i="1"/>
  <c r="BJ99" i="1"/>
  <c r="BM99" i="1"/>
  <c r="BM107" i="1"/>
  <c r="BJ107" i="1"/>
  <c r="BJ115" i="1"/>
  <c r="BM115" i="1"/>
  <c r="BM123" i="1"/>
  <c r="BJ123" i="1"/>
  <c r="BJ131" i="1"/>
  <c r="BM131" i="1"/>
  <c r="BM139" i="1"/>
  <c r="BJ139" i="1"/>
  <c r="BJ147" i="1"/>
  <c r="BM147" i="1"/>
  <c r="BM155" i="1"/>
  <c r="BJ155" i="1"/>
  <c r="BJ163" i="1"/>
  <c r="BM163" i="1"/>
  <c r="BM171" i="1"/>
  <c r="BJ171" i="1"/>
  <c r="BJ179" i="1"/>
  <c r="BM179" i="1"/>
  <c r="BM187" i="1"/>
  <c r="BJ187" i="1"/>
  <c r="BJ195" i="1"/>
  <c r="BM195" i="1"/>
  <c r="BM203" i="1"/>
  <c r="BJ203" i="1"/>
  <c r="BJ211" i="1"/>
  <c r="BM211" i="1"/>
  <c r="BM219" i="1"/>
  <c r="BJ219" i="1"/>
  <c r="BJ227" i="1"/>
  <c r="BM227" i="1"/>
  <c r="BM235" i="1"/>
  <c r="BJ235" i="1"/>
  <c r="BJ243" i="1"/>
  <c r="BM243" i="1"/>
  <c r="BM251" i="1"/>
  <c r="BJ251" i="1"/>
  <c r="BJ259" i="1"/>
  <c r="BM259" i="1"/>
  <c r="BM267" i="1"/>
  <c r="BJ267" i="1"/>
  <c r="BJ275" i="1"/>
  <c r="BM275" i="1"/>
  <c r="BM283" i="1"/>
  <c r="BJ283" i="1"/>
  <c r="BJ291" i="1"/>
  <c r="BM291" i="1"/>
  <c r="BM299" i="1"/>
  <c r="BJ299" i="1"/>
  <c r="BJ307" i="1"/>
  <c r="BM307" i="1"/>
  <c r="BM315" i="1"/>
  <c r="BJ315" i="1"/>
  <c r="BJ323" i="1"/>
  <c r="BM323" i="1"/>
  <c r="BJ331" i="1"/>
  <c r="BM331" i="1"/>
  <c r="BJ339" i="1"/>
  <c r="BM339" i="1"/>
  <c r="BJ347" i="1"/>
  <c r="BM347" i="1"/>
  <c r="BJ355" i="1"/>
  <c r="BM355" i="1"/>
  <c r="BJ363" i="1"/>
  <c r="BM363" i="1"/>
  <c r="BJ371" i="1"/>
  <c r="BM371" i="1"/>
  <c r="BJ379" i="1"/>
  <c r="BM379" i="1"/>
  <c r="BJ387" i="1"/>
  <c r="BM387" i="1"/>
  <c r="BJ395" i="1"/>
  <c r="BM395" i="1"/>
  <c r="BJ403" i="1"/>
  <c r="BM403" i="1"/>
  <c r="BJ411" i="1"/>
  <c r="BM411" i="1"/>
  <c r="BJ419" i="1"/>
  <c r="BM419" i="1"/>
  <c r="BJ427" i="1"/>
  <c r="BM427" i="1"/>
  <c r="BJ435" i="1"/>
  <c r="BM435" i="1"/>
  <c r="BJ443" i="1"/>
  <c r="BM443" i="1"/>
  <c r="BM451" i="1"/>
  <c r="BJ451" i="1"/>
  <c r="BM459" i="1"/>
  <c r="BJ459" i="1"/>
  <c r="BM467" i="1"/>
  <c r="BJ467" i="1"/>
  <c r="BM475" i="1"/>
  <c r="BJ475" i="1"/>
  <c r="BM483" i="1"/>
  <c r="BJ483" i="1"/>
  <c r="BM491" i="1"/>
  <c r="BJ491" i="1"/>
  <c r="BM499" i="1"/>
  <c r="BJ499" i="1"/>
  <c r="BM507" i="1"/>
  <c r="BJ507" i="1"/>
  <c r="BM515" i="1"/>
  <c r="BJ515" i="1"/>
  <c r="BM523" i="1"/>
  <c r="BJ523" i="1"/>
  <c r="BM531" i="1"/>
  <c r="BJ531" i="1"/>
  <c r="BM539" i="1"/>
  <c r="BJ539" i="1"/>
  <c r="BM547" i="1"/>
  <c r="BJ547" i="1"/>
  <c r="BM555" i="1"/>
  <c r="BJ555" i="1"/>
  <c r="BM563" i="1"/>
  <c r="BJ563" i="1"/>
  <c r="BM571" i="1"/>
  <c r="BJ571" i="1"/>
  <c r="BM579" i="1"/>
  <c r="BJ579" i="1"/>
  <c r="BM587" i="1"/>
  <c r="BJ587" i="1"/>
  <c r="BM595" i="1"/>
  <c r="BJ595" i="1"/>
  <c r="BM603" i="1"/>
  <c r="BJ603" i="1"/>
  <c r="BM611" i="1"/>
  <c r="BJ611" i="1"/>
  <c r="BM619" i="1"/>
  <c r="BJ619" i="1"/>
  <c r="BM627" i="1"/>
  <c r="BJ627" i="1"/>
  <c r="BM635" i="1"/>
  <c r="BJ635" i="1"/>
  <c r="BM643" i="1"/>
  <c r="BJ643" i="1"/>
  <c r="BM651" i="1"/>
  <c r="BJ651" i="1"/>
  <c r="BM659" i="1"/>
  <c r="BJ659" i="1"/>
  <c r="BM667" i="1"/>
  <c r="BJ667" i="1"/>
  <c r="BM675" i="1"/>
  <c r="BJ675" i="1"/>
  <c r="BM683" i="1"/>
  <c r="BJ683" i="1"/>
  <c r="BM691" i="1"/>
  <c r="BJ691" i="1"/>
  <c r="BM699" i="1"/>
  <c r="BJ699" i="1"/>
  <c r="BM707" i="1"/>
  <c r="BJ707" i="1"/>
  <c r="BM715" i="1"/>
  <c r="BJ715" i="1"/>
  <c r="BM723" i="1"/>
  <c r="BJ723" i="1"/>
  <c r="BM731" i="1"/>
  <c r="BJ731" i="1"/>
  <c r="BM739" i="1"/>
  <c r="BJ739" i="1"/>
  <c r="BM747" i="1"/>
  <c r="BJ747" i="1"/>
  <c r="BM755" i="1"/>
  <c r="BJ755" i="1"/>
  <c r="BM763" i="1"/>
  <c r="BJ763" i="1"/>
  <c r="BM771" i="1"/>
  <c r="BJ771" i="1"/>
  <c r="BM779" i="1"/>
  <c r="BJ779" i="1"/>
  <c r="BM787" i="1"/>
  <c r="BJ787" i="1"/>
  <c r="BM795" i="1"/>
  <c r="BJ795" i="1"/>
  <c r="BM803" i="1"/>
  <c r="BJ803" i="1"/>
  <c r="BJ811" i="1"/>
  <c r="BM811" i="1"/>
  <c r="BJ819" i="1"/>
  <c r="BM819" i="1"/>
  <c r="BJ827" i="1"/>
  <c r="BM827" i="1"/>
  <c r="BJ835" i="1"/>
  <c r="BM835" i="1"/>
  <c r="BJ843" i="1"/>
  <c r="BM843" i="1"/>
  <c r="BJ851" i="1"/>
  <c r="BM851" i="1"/>
  <c r="BJ859" i="1"/>
  <c r="BM859" i="1"/>
  <c r="BJ867" i="1"/>
  <c r="BM867" i="1"/>
  <c r="BJ875" i="1"/>
  <c r="BM875" i="1"/>
  <c r="BJ883" i="1"/>
  <c r="BM883" i="1"/>
  <c r="BJ891" i="1"/>
  <c r="BM891" i="1"/>
  <c r="BJ899" i="1"/>
  <c r="BM899" i="1"/>
  <c r="BJ907" i="1"/>
  <c r="BM907" i="1"/>
  <c r="BJ915" i="1"/>
  <c r="BM915" i="1"/>
  <c r="BJ923" i="1"/>
  <c r="BM923" i="1"/>
  <c r="BJ931" i="1"/>
  <c r="BM931" i="1"/>
  <c r="BJ939" i="1"/>
  <c r="BM939" i="1"/>
  <c r="BJ947" i="1"/>
  <c r="BM947" i="1"/>
  <c r="BJ955" i="1"/>
  <c r="BM955" i="1"/>
  <c r="BJ963" i="1"/>
  <c r="BM963" i="1"/>
  <c r="BJ971" i="1"/>
  <c r="BM971" i="1"/>
  <c r="BJ979" i="1"/>
  <c r="BM979" i="1"/>
  <c r="BJ987" i="1"/>
  <c r="BM987" i="1"/>
  <c r="BJ995" i="1"/>
  <c r="BM995" i="1"/>
  <c r="BJ1003" i="1"/>
  <c r="BM1003" i="1"/>
  <c r="BJ1011" i="1"/>
  <c r="BM1011" i="1"/>
  <c r="BM1019" i="1"/>
  <c r="BJ1019" i="1"/>
  <c r="BM1027" i="1"/>
  <c r="BJ1027" i="1"/>
  <c r="BM1035" i="1"/>
  <c r="BJ1035" i="1"/>
  <c r="BM1043" i="1"/>
  <c r="BJ1043" i="1"/>
  <c r="BM1051" i="1"/>
  <c r="BJ1051" i="1"/>
  <c r="BM1059" i="1"/>
  <c r="BJ1059" i="1"/>
  <c r="BM1067" i="1"/>
  <c r="BJ1067" i="1"/>
  <c r="BM1075" i="1"/>
  <c r="BJ1075" i="1"/>
  <c r="BM1083" i="1"/>
  <c r="BJ1083" i="1"/>
  <c r="BM1091" i="1"/>
  <c r="BJ1091" i="1"/>
  <c r="BM1099" i="1"/>
  <c r="BJ1099" i="1"/>
  <c r="BM1107" i="1"/>
  <c r="BJ1107" i="1"/>
  <c r="BM1115" i="1"/>
  <c r="BJ1115" i="1"/>
  <c r="BM1123" i="1"/>
  <c r="BJ1123" i="1"/>
  <c r="BM1131" i="1"/>
  <c r="BJ1131" i="1"/>
  <c r="BM1139" i="1"/>
  <c r="BJ1139" i="1"/>
  <c r="BM1147" i="1"/>
  <c r="BJ1147" i="1"/>
  <c r="BM1155" i="1"/>
  <c r="BJ1155" i="1"/>
  <c r="BM1163" i="1"/>
  <c r="BJ1163" i="1"/>
  <c r="BM1171" i="1"/>
  <c r="BJ1171" i="1"/>
  <c r="BM1179" i="1"/>
  <c r="BJ1179" i="1"/>
  <c r="BM1187" i="1"/>
  <c r="BJ1187" i="1"/>
  <c r="BM1195" i="1"/>
  <c r="BJ1195" i="1"/>
  <c r="BM1203" i="1"/>
  <c r="BJ1203" i="1"/>
  <c r="BM1211" i="1"/>
  <c r="BJ1211" i="1"/>
  <c r="BM1219" i="1"/>
  <c r="BJ1219" i="1"/>
  <c r="BM1227" i="1"/>
  <c r="BJ1227" i="1"/>
  <c r="BM1235" i="1"/>
  <c r="BJ1235" i="1"/>
  <c r="BJ1243" i="1"/>
  <c r="BM1243" i="1"/>
  <c r="BM1251" i="1"/>
  <c r="BJ1251" i="1"/>
  <c r="BM1259" i="1"/>
  <c r="BJ1259" i="1"/>
  <c r="BM1267" i="1"/>
  <c r="BJ1267" i="1"/>
  <c r="BM1275" i="1"/>
  <c r="BJ1275" i="1"/>
  <c r="BM1283" i="1"/>
  <c r="BJ1283" i="1"/>
  <c r="BM1291" i="1"/>
  <c r="BJ1291" i="1"/>
  <c r="BM1299" i="1"/>
  <c r="BJ1299" i="1"/>
  <c r="BM1307" i="1"/>
  <c r="BJ1307" i="1"/>
  <c r="BM1315" i="1"/>
  <c r="BJ1315" i="1"/>
  <c r="BM1323" i="1"/>
  <c r="BJ1323" i="1"/>
  <c r="BM1331" i="1"/>
  <c r="BJ1331" i="1"/>
  <c r="BM1339" i="1"/>
  <c r="BJ1339" i="1"/>
  <c r="BM1347" i="1"/>
  <c r="BJ1347" i="1"/>
  <c r="BM1355" i="1"/>
  <c r="BJ1355" i="1"/>
  <c r="BM1363" i="1"/>
  <c r="BJ1363" i="1"/>
  <c r="BM1371" i="1"/>
  <c r="BJ1371" i="1"/>
  <c r="BM1379" i="1"/>
  <c r="BJ1379" i="1"/>
  <c r="BM1387" i="1"/>
  <c r="BJ1387" i="1"/>
  <c r="BM1395" i="1"/>
  <c r="BJ1395" i="1"/>
  <c r="BM1403" i="1"/>
  <c r="BJ1403" i="1"/>
  <c r="BM1411" i="1"/>
  <c r="BJ1411" i="1"/>
  <c r="BM1419" i="1"/>
  <c r="BJ1419" i="1"/>
  <c r="BM1427" i="1"/>
  <c r="BJ1427" i="1"/>
  <c r="BM1435" i="1"/>
  <c r="BJ1435" i="1"/>
  <c r="BM1443" i="1"/>
  <c r="BJ1443" i="1"/>
  <c r="BM1451" i="1"/>
  <c r="BJ1451" i="1"/>
  <c r="BM1459" i="1"/>
  <c r="BJ1459" i="1"/>
  <c r="BM1467" i="1"/>
  <c r="BJ1467" i="1"/>
  <c r="BM1475" i="1"/>
  <c r="BJ1475" i="1"/>
  <c r="BM1483" i="1"/>
  <c r="BJ1483" i="1"/>
  <c r="BM1491" i="1"/>
  <c r="BJ1491" i="1"/>
  <c r="BM1499" i="1"/>
  <c r="BJ1499" i="1"/>
  <c r="AI7" i="1"/>
  <c r="AE1503" i="1"/>
  <c r="BM11" i="1"/>
  <c r="BJ11" i="1"/>
  <c r="BM20" i="1"/>
  <c r="BJ20" i="1"/>
  <c r="BM28" i="1"/>
  <c r="BJ28" i="1"/>
  <c r="BM36" i="1"/>
  <c r="BJ36" i="1"/>
  <c r="BM44" i="1"/>
  <c r="BJ44" i="1"/>
  <c r="BM52" i="1"/>
  <c r="BJ52" i="1"/>
  <c r="BM60" i="1"/>
  <c r="BJ60" i="1"/>
  <c r="BM68" i="1"/>
  <c r="BJ68" i="1"/>
  <c r="BM76" i="1"/>
  <c r="BJ76" i="1"/>
  <c r="BM84" i="1"/>
  <c r="BJ84" i="1"/>
  <c r="BM92" i="1"/>
  <c r="BJ92" i="1"/>
  <c r="BM100" i="1"/>
  <c r="BJ100" i="1"/>
  <c r="BM108" i="1"/>
  <c r="BJ108" i="1"/>
  <c r="BM116" i="1"/>
  <c r="BJ116" i="1"/>
  <c r="BM124" i="1"/>
  <c r="BJ124" i="1"/>
  <c r="BM132" i="1"/>
  <c r="BJ132" i="1"/>
  <c r="BM140" i="1"/>
  <c r="BJ140" i="1"/>
  <c r="BM148" i="1"/>
  <c r="BJ148" i="1"/>
  <c r="BM156" i="1"/>
  <c r="BJ156" i="1"/>
  <c r="BM164" i="1"/>
  <c r="BJ164" i="1"/>
  <c r="BM172" i="1"/>
  <c r="BJ172" i="1"/>
  <c r="BM180" i="1"/>
  <c r="BJ180" i="1"/>
  <c r="BM188" i="1"/>
  <c r="BJ188" i="1"/>
  <c r="BM196" i="1"/>
  <c r="BJ196" i="1"/>
  <c r="BM204" i="1"/>
  <c r="BJ204" i="1"/>
  <c r="BM212" i="1"/>
  <c r="BJ212" i="1"/>
  <c r="BM220" i="1"/>
  <c r="BJ220" i="1"/>
  <c r="BM228" i="1"/>
  <c r="BJ228" i="1"/>
  <c r="BM236" i="1"/>
  <c r="BJ236" i="1"/>
  <c r="BM244" i="1"/>
  <c r="BJ244" i="1"/>
  <c r="BM252" i="1"/>
  <c r="BJ252" i="1"/>
  <c r="BM260" i="1"/>
  <c r="BJ260" i="1"/>
  <c r="BM268" i="1"/>
  <c r="BJ268" i="1"/>
  <c r="BM276" i="1"/>
  <c r="BJ276" i="1"/>
  <c r="BM284" i="1"/>
  <c r="BJ284" i="1"/>
  <c r="BM292" i="1"/>
  <c r="BJ292" i="1"/>
  <c r="BM300" i="1"/>
  <c r="BJ300" i="1"/>
  <c r="BM308" i="1"/>
  <c r="BJ308" i="1"/>
  <c r="BM316" i="1"/>
  <c r="BJ316" i="1"/>
  <c r="BJ324" i="1"/>
  <c r="BM324" i="1"/>
  <c r="BJ332" i="1"/>
  <c r="BM332" i="1"/>
  <c r="BJ340" i="1"/>
  <c r="BM340" i="1"/>
  <c r="BJ348" i="1"/>
  <c r="BM348" i="1"/>
  <c r="BJ356" i="1"/>
  <c r="BM356" i="1"/>
  <c r="BJ364" i="1"/>
  <c r="BM364" i="1"/>
  <c r="BM372" i="1"/>
  <c r="BJ372" i="1"/>
  <c r="BJ380" i="1"/>
  <c r="BM380" i="1"/>
  <c r="BM388" i="1"/>
  <c r="BJ388" i="1"/>
  <c r="BJ396" i="1"/>
  <c r="BM396" i="1"/>
  <c r="BM404" i="1"/>
  <c r="BJ404" i="1"/>
  <c r="BJ412" i="1"/>
  <c r="BM412" i="1"/>
  <c r="BM420" i="1"/>
  <c r="BJ420" i="1"/>
  <c r="BJ428" i="1"/>
  <c r="BM428" i="1"/>
  <c r="BM436" i="1"/>
  <c r="BJ436" i="1"/>
  <c r="BJ444" i="1"/>
  <c r="BM444" i="1"/>
  <c r="BM452" i="1"/>
  <c r="BJ452" i="1"/>
  <c r="BM460" i="1"/>
  <c r="BJ460" i="1"/>
  <c r="BM468" i="1"/>
  <c r="BJ468" i="1"/>
  <c r="BM476" i="1"/>
  <c r="BJ476" i="1"/>
  <c r="BM484" i="1"/>
  <c r="BJ484" i="1"/>
  <c r="BM492" i="1"/>
  <c r="BJ492" i="1"/>
  <c r="BM500" i="1"/>
  <c r="BJ500" i="1"/>
  <c r="BM508" i="1"/>
  <c r="BJ508" i="1"/>
  <c r="BM516" i="1"/>
  <c r="BJ516" i="1"/>
  <c r="BM524" i="1"/>
  <c r="BJ524" i="1"/>
  <c r="BM532" i="1"/>
  <c r="BJ532" i="1"/>
  <c r="BM540" i="1"/>
  <c r="BJ540" i="1"/>
  <c r="BM548" i="1"/>
  <c r="BJ548" i="1"/>
  <c r="BM556" i="1"/>
  <c r="BJ556" i="1"/>
  <c r="BJ564" i="1"/>
  <c r="BM564" i="1"/>
  <c r="BJ572" i="1"/>
  <c r="BM572" i="1"/>
  <c r="BJ580" i="1"/>
  <c r="BM580" i="1"/>
  <c r="BJ588" i="1"/>
  <c r="BM588" i="1"/>
  <c r="BJ596" i="1"/>
  <c r="BM596" i="1"/>
  <c r="BM604" i="1"/>
  <c r="BJ604" i="1"/>
  <c r="BM612" i="1"/>
  <c r="BJ612" i="1"/>
  <c r="BM620" i="1"/>
  <c r="BJ620" i="1"/>
  <c r="BM628" i="1"/>
  <c r="BJ628" i="1"/>
  <c r="BM636" i="1"/>
  <c r="BJ636" i="1"/>
  <c r="BM644" i="1"/>
  <c r="BJ644" i="1"/>
  <c r="BM652" i="1"/>
  <c r="BJ652" i="1"/>
  <c r="BM660" i="1"/>
  <c r="BJ660" i="1"/>
  <c r="BM668" i="1"/>
  <c r="BJ668" i="1"/>
  <c r="BM676" i="1"/>
  <c r="BJ676" i="1"/>
  <c r="BM684" i="1"/>
  <c r="BJ684" i="1"/>
  <c r="BM692" i="1"/>
  <c r="BJ692" i="1"/>
  <c r="BM700" i="1"/>
  <c r="BJ700" i="1"/>
  <c r="BM708" i="1"/>
  <c r="BJ708" i="1"/>
  <c r="BM716" i="1"/>
  <c r="BJ716" i="1"/>
  <c r="BM724" i="1"/>
  <c r="BJ724" i="1"/>
  <c r="BM732" i="1"/>
  <c r="BJ732" i="1"/>
  <c r="BM740" i="1"/>
  <c r="BJ740" i="1"/>
  <c r="BM748" i="1"/>
  <c r="BJ748" i="1"/>
  <c r="BM756" i="1"/>
  <c r="BJ756" i="1"/>
  <c r="BM764" i="1"/>
  <c r="BJ764" i="1"/>
  <c r="BM772" i="1"/>
  <c r="BJ772" i="1"/>
  <c r="BM780" i="1"/>
  <c r="BJ780" i="1"/>
  <c r="BM788" i="1"/>
  <c r="BJ788" i="1"/>
  <c r="BM796" i="1"/>
  <c r="BJ796" i="1"/>
  <c r="BM804" i="1"/>
  <c r="BJ804" i="1"/>
  <c r="BM812" i="1"/>
  <c r="BJ812" i="1"/>
  <c r="BJ820" i="1"/>
  <c r="BM820" i="1"/>
  <c r="BM828" i="1"/>
  <c r="BJ828" i="1"/>
  <c r="BJ836" i="1"/>
  <c r="BM836" i="1"/>
  <c r="BM844" i="1"/>
  <c r="BJ844" i="1"/>
  <c r="BJ852" i="1"/>
  <c r="BM852" i="1"/>
  <c r="BM860" i="1"/>
  <c r="BJ860" i="1"/>
  <c r="BJ868" i="1"/>
  <c r="BM868" i="1"/>
  <c r="BM876" i="1"/>
  <c r="BJ876" i="1"/>
  <c r="BJ884" i="1"/>
  <c r="BM884" i="1"/>
  <c r="BJ892" i="1"/>
  <c r="BM892" i="1"/>
  <c r="BJ900" i="1"/>
  <c r="BM900" i="1"/>
  <c r="BJ908" i="1"/>
  <c r="BM908" i="1"/>
  <c r="BJ916" i="1"/>
  <c r="BM916" i="1"/>
  <c r="BJ924" i="1"/>
  <c r="BM924" i="1"/>
  <c r="BJ932" i="1"/>
  <c r="BM932" i="1"/>
  <c r="BJ940" i="1"/>
  <c r="BM940" i="1"/>
  <c r="BJ948" i="1"/>
  <c r="BM948" i="1"/>
  <c r="BJ956" i="1"/>
  <c r="BM956" i="1"/>
  <c r="BJ964" i="1"/>
  <c r="BM964" i="1"/>
  <c r="BJ972" i="1"/>
  <c r="BM972" i="1"/>
  <c r="BJ980" i="1"/>
  <c r="BM980" i="1"/>
  <c r="BJ988" i="1"/>
  <c r="BM988" i="1"/>
  <c r="BJ996" i="1"/>
  <c r="BM996" i="1"/>
  <c r="BJ1004" i="1"/>
  <c r="BM1004" i="1"/>
  <c r="BJ1012" i="1"/>
  <c r="BM1012" i="1"/>
  <c r="BJ1020" i="1"/>
  <c r="BM1020" i="1"/>
  <c r="BJ1028" i="1"/>
  <c r="BM1028" i="1"/>
  <c r="BJ1036" i="1"/>
  <c r="BM1036" i="1"/>
  <c r="BJ1044" i="1"/>
  <c r="BM1044" i="1"/>
  <c r="BJ1052" i="1"/>
  <c r="BM1052" i="1"/>
  <c r="BJ1060" i="1"/>
  <c r="BM1060" i="1"/>
  <c r="BJ1068" i="1"/>
  <c r="BM1068" i="1"/>
  <c r="BJ1076" i="1"/>
  <c r="BM1076" i="1"/>
  <c r="BJ1084" i="1"/>
  <c r="BM1084" i="1"/>
  <c r="BJ1092" i="1"/>
  <c r="BM1092" i="1"/>
  <c r="BJ1100" i="1"/>
  <c r="BM1100" i="1"/>
  <c r="BJ1108" i="1"/>
  <c r="BM1108" i="1"/>
  <c r="BJ1116" i="1"/>
  <c r="BM1116" i="1"/>
  <c r="BM1124" i="1"/>
  <c r="BJ1124" i="1"/>
  <c r="BM1132" i="1"/>
  <c r="BJ1132" i="1"/>
  <c r="BM1140" i="1"/>
  <c r="BJ1140" i="1"/>
  <c r="BM1148" i="1"/>
  <c r="BJ1148" i="1"/>
  <c r="BM1156" i="1"/>
  <c r="BJ1156" i="1"/>
  <c r="BM1164" i="1"/>
  <c r="BJ1164" i="1"/>
  <c r="BM1172" i="1"/>
  <c r="BJ1172" i="1"/>
  <c r="BM1180" i="1"/>
  <c r="BJ1180" i="1"/>
  <c r="BM1188" i="1"/>
  <c r="BJ1188" i="1"/>
  <c r="BM1196" i="1"/>
  <c r="BJ1196" i="1"/>
  <c r="BM1204" i="1"/>
  <c r="BJ1204" i="1"/>
  <c r="BM1212" i="1"/>
  <c r="BJ1212" i="1"/>
  <c r="BM1220" i="1"/>
  <c r="BJ1220" i="1"/>
  <c r="BM1228" i="1"/>
  <c r="BJ1228" i="1"/>
  <c r="BM1236" i="1"/>
  <c r="BJ1236" i="1"/>
  <c r="BM1244" i="1"/>
  <c r="BJ1244" i="1"/>
  <c r="BM1252" i="1"/>
  <c r="BJ1252" i="1"/>
  <c r="BM1260" i="1"/>
  <c r="BJ1260" i="1"/>
  <c r="BM1268" i="1"/>
  <c r="BJ1268" i="1"/>
  <c r="BM1276" i="1"/>
  <c r="BJ1276" i="1"/>
  <c r="BM1284" i="1"/>
  <c r="BJ1284" i="1"/>
  <c r="BM1292" i="1"/>
  <c r="BJ1292" i="1"/>
  <c r="BM1300" i="1"/>
  <c r="BJ1300" i="1"/>
  <c r="BM1308" i="1"/>
  <c r="BJ1308" i="1"/>
  <c r="BM1316" i="1"/>
  <c r="BJ1316" i="1"/>
  <c r="BM1324" i="1"/>
  <c r="BJ1324" i="1"/>
  <c r="BM1332" i="1"/>
  <c r="BJ1332" i="1"/>
  <c r="BJ1340" i="1"/>
  <c r="BM1340" i="1"/>
  <c r="BJ1348" i="1"/>
  <c r="BM1348" i="1"/>
  <c r="BJ1356" i="1"/>
  <c r="BM1356" i="1"/>
  <c r="BJ1364" i="1"/>
  <c r="BM1364" i="1"/>
  <c r="BJ1372" i="1"/>
  <c r="BM1372" i="1"/>
  <c r="BJ1380" i="1"/>
  <c r="BM1380" i="1"/>
  <c r="BJ1388" i="1"/>
  <c r="BM1388" i="1"/>
  <c r="BJ1396" i="1"/>
  <c r="BM1396" i="1"/>
  <c r="BJ1404" i="1"/>
  <c r="BM1404" i="1"/>
  <c r="BJ1412" i="1"/>
  <c r="BM1412" i="1"/>
  <c r="BJ1420" i="1"/>
  <c r="BM1420" i="1"/>
  <c r="BJ1428" i="1"/>
  <c r="BM1428" i="1"/>
  <c r="BJ1436" i="1"/>
  <c r="BM1436" i="1"/>
  <c r="BJ1444" i="1"/>
  <c r="BM1444" i="1"/>
  <c r="BJ1452" i="1"/>
  <c r="BM1452" i="1"/>
  <c r="BJ1460" i="1"/>
  <c r="BM1460" i="1"/>
  <c r="BM1468" i="1"/>
  <c r="BJ1468" i="1"/>
  <c r="BM1476" i="1"/>
  <c r="BJ1476" i="1"/>
  <c r="BM1484" i="1"/>
  <c r="BJ1484" i="1"/>
  <c r="BM1492" i="1"/>
  <c r="BJ1492" i="1"/>
  <c r="BM1500" i="1"/>
  <c r="BJ1500" i="1"/>
  <c r="BM12" i="1"/>
  <c r="BJ12" i="1"/>
  <c r="BM21" i="1"/>
  <c r="BJ21" i="1"/>
  <c r="BM29" i="1"/>
  <c r="BJ29" i="1"/>
  <c r="BM37" i="1"/>
  <c r="BJ37" i="1"/>
  <c r="BM45" i="1"/>
  <c r="BJ45" i="1"/>
  <c r="BM53" i="1"/>
  <c r="BJ53" i="1"/>
  <c r="BM61" i="1"/>
  <c r="BJ61" i="1"/>
  <c r="BM69" i="1"/>
  <c r="BJ69" i="1"/>
  <c r="BM77" i="1"/>
  <c r="BJ77" i="1"/>
  <c r="BM85" i="1"/>
  <c r="BJ85" i="1"/>
  <c r="BM93" i="1"/>
  <c r="BJ93" i="1"/>
  <c r="BM101" i="1"/>
  <c r="BJ101" i="1"/>
  <c r="BM109" i="1"/>
  <c r="BJ109" i="1"/>
  <c r="BM117" i="1"/>
  <c r="BJ117" i="1"/>
  <c r="BM125" i="1"/>
  <c r="BJ125" i="1"/>
  <c r="BM133" i="1"/>
  <c r="BJ133" i="1"/>
  <c r="BM141" i="1"/>
  <c r="BJ141" i="1"/>
  <c r="BM149" i="1"/>
  <c r="BJ149" i="1"/>
  <c r="BM157" i="1"/>
  <c r="BJ157" i="1"/>
  <c r="BM165" i="1"/>
  <c r="BJ165" i="1"/>
  <c r="BM173" i="1"/>
  <c r="BJ173" i="1"/>
  <c r="BM181" i="1"/>
  <c r="BJ181" i="1"/>
  <c r="BM189" i="1"/>
  <c r="BJ189" i="1"/>
  <c r="BM197" i="1"/>
  <c r="BJ197" i="1"/>
  <c r="BM205" i="1"/>
  <c r="BJ205" i="1"/>
  <c r="BM213" i="1"/>
  <c r="BJ213" i="1"/>
  <c r="BM221" i="1"/>
  <c r="BJ221" i="1"/>
  <c r="BM229" i="1"/>
  <c r="BJ229" i="1"/>
  <c r="BM237" i="1"/>
  <c r="BJ237" i="1"/>
  <c r="BM245" i="1"/>
  <c r="BJ245" i="1"/>
  <c r="BM253" i="1"/>
  <c r="BJ253" i="1"/>
  <c r="BM261" i="1"/>
  <c r="BJ261" i="1"/>
  <c r="BM269" i="1"/>
  <c r="BJ269" i="1"/>
  <c r="BM277" i="1"/>
  <c r="BJ277" i="1"/>
  <c r="BM285" i="1"/>
  <c r="BJ285" i="1"/>
  <c r="BM293" i="1"/>
  <c r="BJ293" i="1"/>
  <c r="BM301" i="1"/>
  <c r="BJ301" i="1"/>
  <c r="BM309" i="1"/>
  <c r="BJ309" i="1"/>
  <c r="BM317" i="1"/>
  <c r="BJ317" i="1"/>
  <c r="BJ325" i="1"/>
  <c r="BM325" i="1"/>
  <c r="BJ333" i="1"/>
  <c r="BM333" i="1"/>
  <c r="BJ341" i="1"/>
  <c r="BM341" i="1"/>
  <c r="BJ349" i="1"/>
  <c r="BM349" i="1"/>
  <c r="BJ357" i="1"/>
  <c r="BM357" i="1"/>
  <c r="BJ365" i="1"/>
  <c r="BM365" i="1"/>
  <c r="BJ373" i="1"/>
  <c r="BM373" i="1"/>
  <c r="BJ381" i="1"/>
  <c r="BM381" i="1"/>
  <c r="BJ389" i="1"/>
  <c r="BM389" i="1"/>
  <c r="BJ397" i="1"/>
  <c r="BM397" i="1"/>
  <c r="BJ405" i="1"/>
  <c r="BM405" i="1"/>
  <c r="BJ413" i="1"/>
  <c r="BM413" i="1"/>
  <c r="BJ421" i="1"/>
  <c r="BM421" i="1"/>
  <c r="BJ429" i="1"/>
  <c r="BM429" i="1"/>
  <c r="BJ437" i="1"/>
  <c r="BM437" i="1"/>
  <c r="BM445" i="1"/>
  <c r="BJ445" i="1"/>
  <c r="BM453" i="1"/>
  <c r="BJ453" i="1"/>
  <c r="BM461" i="1"/>
  <c r="BJ461" i="1"/>
  <c r="BM469" i="1"/>
  <c r="BJ469" i="1"/>
  <c r="BM477" i="1"/>
  <c r="BJ477" i="1"/>
  <c r="BM485" i="1"/>
  <c r="BJ485" i="1"/>
  <c r="BM493" i="1"/>
  <c r="BJ493" i="1"/>
  <c r="BM501" i="1"/>
  <c r="BJ501" i="1"/>
  <c r="BM509" i="1"/>
  <c r="BJ509" i="1"/>
  <c r="BM517" i="1"/>
  <c r="BJ517" i="1"/>
  <c r="BM525" i="1"/>
  <c r="BJ525" i="1"/>
  <c r="BM533" i="1"/>
  <c r="BJ533" i="1"/>
  <c r="BM541" i="1"/>
  <c r="BJ541" i="1"/>
  <c r="BM549" i="1"/>
  <c r="BJ549" i="1"/>
  <c r="BM557" i="1"/>
  <c r="BJ557" i="1"/>
  <c r="BM565" i="1"/>
  <c r="BJ565" i="1"/>
  <c r="BM573" i="1"/>
  <c r="BJ573" i="1"/>
  <c r="BM581" i="1"/>
  <c r="BJ581" i="1"/>
  <c r="BM589" i="1"/>
  <c r="BJ589" i="1"/>
  <c r="BM597" i="1"/>
  <c r="BJ597" i="1"/>
  <c r="BM605" i="1"/>
  <c r="BJ605" i="1"/>
  <c r="BM613" i="1"/>
  <c r="BJ613" i="1"/>
  <c r="BM621" i="1"/>
  <c r="BJ621" i="1"/>
  <c r="BM629" i="1"/>
  <c r="BJ629" i="1"/>
  <c r="BM637" i="1"/>
  <c r="BJ637" i="1"/>
  <c r="BM645" i="1"/>
  <c r="BJ645" i="1"/>
  <c r="BM653" i="1"/>
  <c r="BJ653" i="1"/>
  <c r="BM661" i="1"/>
  <c r="BJ661" i="1"/>
  <c r="BM669" i="1"/>
  <c r="BJ669" i="1"/>
  <c r="BM677" i="1"/>
  <c r="BJ677" i="1"/>
  <c r="BM685" i="1"/>
  <c r="BJ685" i="1"/>
  <c r="BM693" i="1"/>
  <c r="BJ693" i="1"/>
  <c r="BM701" i="1"/>
  <c r="BJ701" i="1"/>
  <c r="BM709" i="1"/>
  <c r="BJ709" i="1"/>
  <c r="BM717" i="1"/>
  <c r="BJ717" i="1"/>
  <c r="BM725" i="1"/>
  <c r="BJ725" i="1"/>
  <c r="BM733" i="1"/>
  <c r="BJ733" i="1"/>
  <c r="BM741" i="1"/>
  <c r="BJ741" i="1"/>
  <c r="BM749" i="1"/>
  <c r="BJ749" i="1"/>
  <c r="BM757" i="1"/>
  <c r="BJ757" i="1"/>
  <c r="BM765" i="1"/>
  <c r="BJ765" i="1"/>
  <c r="BM773" i="1"/>
  <c r="BJ773" i="1"/>
  <c r="BM781" i="1"/>
  <c r="BJ781" i="1"/>
  <c r="BM789" i="1"/>
  <c r="BJ789" i="1"/>
  <c r="BM797" i="1"/>
  <c r="BJ797" i="1"/>
  <c r="BM805" i="1"/>
  <c r="BJ805" i="1"/>
  <c r="BJ813" i="1"/>
  <c r="BM813" i="1"/>
  <c r="BJ821" i="1"/>
  <c r="BM821" i="1"/>
  <c r="BJ829" i="1"/>
  <c r="BM829" i="1"/>
  <c r="BJ837" i="1"/>
  <c r="BM837" i="1"/>
  <c r="BJ845" i="1"/>
  <c r="BM845" i="1"/>
  <c r="BJ853" i="1"/>
  <c r="BM853" i="1"/>
  <c r="BJ861" i="1"/>
  <c r="BM861" i="1"/>
  <c r="BJ869" i="1"/>
  <c r="BM869" i="1"/>
  <c r="BJ877" i="1"/>
  <c r="BM877" i="1"/>
  <c r="BJ885" i="1"/>
  <c r="BM885" i="1"/>
  <c r="BJ893" i="1"/>
  <c r="BM893" i="1"/>
  <c r="BJ901" i="1"/>
  <c r="BM901" i="1"/>
  <c r="BJ909" i="1"/>
  <c r="BM909" i="1"/>
  <c r="BJ917" i="1"/>
  <c r="BM917" i="1"/>
  <c r="BJ925" i="1"/>
  <c r="BM925" i="1"/>
  <c r="BJ933" i="1"/>
  <c r="BM933" i="1"/>
  <c r="BJ941" i="1"/>
  <c r="BM941" i="1"/>
  <c r="BJ949" i="1"/>
  <c r="BM949" i="1"/>
  <c r="BJ957" i="1"/>
  <c r="BM957" i="1"/>
  <c r="BJ965" i="1"/>
  <c r="BM965" i="1"/>
  <c r="BJ973" i="1"/>
  <c r="BM973" i="1"/>
  <c r="BJ981" i="1"/>
  <c r="BM981" i="1"/>
  <c r="BJ989" i="1"/>
  <c r="BM989" i="1"/>
  <c r="BJ997" i="1"/>
  <c r="BM997" i="1"/>
  <c r="BJ1005" i="1"/>
  <c r="BM1005" i="1"/>
  <c r="BM1013" i="1"/>
  <c r="BJ1013" i="1"/>
  <c r="BM1021" i="1"/>
  <c r="BJ1021" i="1"/>
  <c r="BM1029" i="1"/>
  <c r="BJ1029" i="1"/>
  <c r="BM1037" i="1"/>
  <c r="BJ1037" i="1"/>
  <c r="BM1045" i="1"/>
  <c r="BJ1045" i="1"/>
  <c r="BM1053" i="1"/>
  <c r="BJ1053" i="1"/>
  <c r="BM1061" i="1"/>
  <c r="BJ1061" i="1"/>
  <c r="BM1069" i="1"/>
  <c r="BJ1069" i="1"/>
  <c r="BM1077" i="1"/>
  <c r="BJ1077" i="1"/>
  <c r="BM1085" i="1"/>
  <c r="BJ1085" i="1"/>
  <c r="BM1093" i="1"/>
  <c r="BJ1093" i="1"/>
  <c r="BM1101" i="1"/>
  <c r="BJ1101" i="1"/>
  <c r="BM1109" i="1"/>
  <c r="BJ1109" i="1"/>
  <c r="BM1117" i="1"/>
  <c r="BJ1117" i="1"/>
  <c r="BM1125" i="1"/>
  <c r="BJ1125" i="1"/>
  <c r="BM1133" i="1"/>
  <c r="BJ1133" i="1"/>
  <c r="BM1141" i="1"/>
  <c r="BJ1141" i="1"/>
  <c r="BM1149" i="1"/>
  <c r="BJ1149" i="1"/>
  <c r="BM1157" i="1"/>
  <c r="BJ1157" i="1"/>
  <c r="BM1165" i="1"/>
  <c r="BJ1165" i="1"/>
  <c r="BM1173" i="1"/>
  <c r="BJ1173" i="1"/>
  <c r="BM1181" i="1"/>
  <c r="BJ1181" i="1"/>
  <c r="BM1189" i="1"/>
  <c r="BJ1189" i="1"/>
  <c r="BM1197" i="1"/>
  <c r="BJ1197" i="1"/>
  <c r="BM1205" i="1"/>
  <c r="BJ1205" i="1"/>
  <c r="BM1213" i="1"/>
  <c r="BJ1213" i="1"/>
  <c r="BM1221" i="1"/>
  <c r="BJ1221" i="1"/>
  <c r="BM1229" i="1"/>
  <c r="BJ1229" i="1"/>
  <c r="BJ1237" i="1"/>
  <c r="BM1237" i="1"/>
  <c r="BM1245" i="1"/>
  <c r="BJ1245" i="1"/>
  <c r="BM1253" i="1"/>
  <c r="BJ1253" i="1"/>
  <c r="BM1261" i="1"/>
  <c r="BJ1261" i="1"/>
  <c r="BM1269" i="1"/>
  <c r="BJ1269" i="1"/>
  <c r="BM1277" i="1"/>
  <c r="BJ1277" i="1"/>
  <c r="BM1285" i="1"/>
  <c r="BJ1285" i="1"/>
  <c r="BM1293" i="1"/>
  <c r="BJ1293" i="1"/>
  <c r="BM1301" i="1"/>
  <c r="BJ1301" i="1"/>
  <c r="BM1309" i="1"/>
  <c r="BJ1309" i="1"/>
  <c r="BM1317" i="1"/>
  <c r="BJ1317" i="1"/>
  <c r="BM1325" i="1"/>
  <c r="BJ1325" i="1"/>
  <c r="BM1333" i="1"/>
  <c r="BJ1333" i="1"/>
  <c r="BM1341" i="1"/>
  <c r="BJ1341" i="1"/>
  <c r="BM1349" i="1"/>
  <c r="BJ1349" i="1"/>
  <c r="BM1357" i="1"/>
  <c r="BJ1357" i="1"/>
  <c r="BM1365" i="1"/>
  <c r="BJ1365" i="1"/>
  <c r="BM1373" i="1"/>
  <c r="BJ1373" i="1"/>
  <c r="BM1381" i="1"/>
  <c r="BJ1381" i="1"/>
  <c r="BM1389" i="1"/>
  <c r="BJ1389" i="1"/>
  <c r="BM1397" i="1"/>
  <c r="BJ1397" i="1"/>
  <c r="BM1405" i="1"/>
  <c r="BJ1405" i="1"/>
  <c r="BM1413" i="1"/>
  <c r="BJ1413" i="1"/>
  <c r="BM1421" i="1"/>
  <c r="BJ1421" i="1"/>
  <c r="BM1429" i="1"/>
  <c r="BJ1429" i="1"/>
  <c r="BM1437" i="1"/>
  <c r="BJ1437" i="1"/>
  <c r="BM1445" i="1"/>
  <c r="BJ1445" i="1"/>
  <c r="BM1453" i="1"/>
  <c r="BJ1453" i="1"/>
  <c r="BM1461" i="1"/>
  <c r="BJ1461" i="1"/>
  <c r="BM1469" i="1"/>
  <c r="BJ1469" i="1"/>
  <c r="BM1477" i="1"/>
  <c r="BJ1477" i="1"/>
  <c r="BM1485" i="1"/>
  <c r="BJ1485" i="1"/>
  <c r="BM1493" i="1"/>
  <c r="BJ1493" i="1"/>
  <c r="AO7" i="1"/>
  <c r="BM14" i="1"/>
  <c r="BJ14" i="1"/>
  <c r="BM22" i="1"/>
  <c r="BJ22" i="1"/>
  <c r="BM30" i="1"/>
  <c r="BJ30" i="1"/>
  <c r="BM38" i="1"/>
  <c r="BJ38" i="1"/>
  <c r="BM46" i="1"/>
  <c r="BJ46" i="1"/>
  <c r="BM54" i="1"/>
  <c r="BJ54" i="1"/>
  <c r="BM62" i="1"/>
  <c r="BJ62" i="1"/>
  <c r="BM70" i="1"/>
  <c r="BJ70" i="1"/>
  <c r="BM78" i="1"/>
  <c r="BJ78" i="1"/>
  <c r="BM86" i="1"/>
  <c r="BJ86" i="1"/>
  <c r="BM94" i="1"/>
  <c r="BJ94" i="1"/>
  <c r="BM102" i="1"/>
  <c r="BJ102" i="1"/>
  <c r="BM110" i="1"/>
  <c r="BJ110" i="1"/>
  <c r="BM118" i="1"/>
  <c r="BJ118" i="1"/>
  <c r="BM126" i="1"/>
  <c r="BJ126" i="1"/>
  <c r="BM134" i="1"/>
  <c r="BJ134" i="1"/>
  <c r="BM142" i="1"/>
  <c r="BJ142" i="1"/>
  <c r="BM150" i="1"/>
  <c r="BJ150" i="1"/>
  <c r="BM158" i="1"/>
  <c r="BJ158" i="1"/>
  <c r="BM166" i="1"/>
  <c r="BJ166" i="1"/>
  <c r="BM174" i="1"/>
  <c r="BJ174" i="1"/>
  <c r="BM182" i="1"/>
  <c r="BJ182" i="1"/>
  <c r="BM190" i="1"/>
  <c r="BJ190" i="1"/>
  <c r="BM198" i="1"/>
  <c r="BJ198" i="1"/>
  <c r="BM206" i="1"/>
  <c r="BJ206" i="1"/>
  <c r="BM214" i="1"/>
  <c r="BJ214" i="1"/>
  <c r="BM222" i="1"/>
  <c r="BJ222" i="1"/>
  <c r="BM230" i="1"/>
  <c r="BJ230" i="1"/>
  <c r="BM238" i="1"/>
  <c r="BJ238" i="1"/>
  <c r="BM246" i="1"/>
  <c r="BJ246" i="1"/>
  <c r="BM254" i="1"/>
  <c r="BJ254" i="1"/>
  <c r="BM262" i="1"/>
  <c r="BJ262" i="1"/>
  <c r="BM270" i="1"/>
  <c r="BJ270" i="1"/>
  <c r="BM278" i="1"/>
  <c r="BJ278" i="1"/>
  <c r="BM286" i="1"/>
  <c r="BJ286" i="1"/>
  <c r="BM294" i="1"/>
  <c r="BJ294" i="1"/>
  <c r="BM302" i="1"/>
  <c r="BJ302" i="1"/>
  <c r="BM310" i="1"/>
  <c r="BJ310" i="1"/>
  <c r="BM318" i="1"/>
  <c r="BJ318" i="1"/>
  <c r="BM326" i="1"/>
  <c r="BJ326" i="1"/>
  <c r="BM334" i="1"/>
  <c r="BJ334" i="1"/>
  <c r="BM342" i="1"/>
  <c r="BJ342" i="1"/>
  <c r="BM350" i="1"/>
  <c r="BJ350" i="1"/>
  <c r="BM358" i="1"/>
  <c r="BJ358" i="1"/>
  <c r="BM366" i="1"/>
  <c r="BJ366" i="1"/>
  <c r="BM374" i="1"/>
  <c r="BJ374" i="1"/>
  <c r="BM382" i="1"/>
  <c r="BJ382" i="1"/>
  <c r="BM390" i="1"/>
  <c r="BJ390" i="1"/>
  <c r="BM398" i="1"/>
  <c r="BJ398" i="1"/>
  <c r="BM406" i="1"/>
  <c r="BJ406" i="1"/>
  <c r="BM414" i="1"/>
  <c r="BJ414" i="1"/>
  <c r="BM422" i="1"/>
  <c r="BJ422" i="1"/>
  <c r="BM430" i="1"/>
  <c r="BJ430" i="1"/>
  <c r="BM438" i="1"/>
  <c r="BJ438" i="1"/>
  <c r="BM446" i="1"/>
  <c r="BJ446" i="1"/>
  <c r="BM454" i="1"/>
  <c r="BJ454" i="1"/>
  <c r="BM462" i="1"/>
  <c r="BJ462" i="1"/>
  <c r="BM470" i="1"/>
  <c r="BJ470" i="1"/>
  <c r="BM478" i="1"/>
  <c r="BJ478" i="1"/>
  <c r="BM486" i="1"/>
  <c r="BJ486" i="1"/>
  <c r="BM494" i="1"/>
  <c r="BJ494" i="1"/>
  <c r="BM502" i="1"/>
  <c r="BJ502" i="1"/>
  <c r="BM510" i="1"/>
  <c r="BJ510" i="1"/>
  <c r="BM518" i="1"/>
  <c r="BJ518" i="1"/>
  <c r="BM526" i="1"/>
  <c r="BJ526" i="1"/>
  <c r="BM534" i="1"/>
  <c r="BJ534" i="1"/>
  <c r="BM542" i="1"/>
  <c r="BJ542" i="1"/>
  <c r="BM550" i="1"/>
  <c r="BJ550" i="1"/>
  <c r="BJ558" i="1"/>
  <c r="BM558" i="1"/>
  <c r="BJ566" i="1"/>
  <c r="BM566" i="1"/>
  <c r="BJ574" i="1"/>
  <c r="BM574" i="1"/>
  <c r="BJ582" i="1"/>
  <c r="BM582" i="1"/>
  <c r="BJ590" i="1"/>
  <c r="BM590" i="1"/>
  <c r="BJ598" i="1"/>
  <c r="BM598" i="1"/>
  <c r="BM606" i="1"/>
  <c r="BJ606" i="1"/>
  <c r="BM614" i="1"/>
  <c r="BJ614" i="1"/>
  <c r="BM622" i="1"/>
  <c r="BJ622" i="1"/>
  <c r="BM630" i="1"/>
  <c r="BJ630" i="1"/>
  <c r="BM638" i="1"/>
  <c r="BJ638" i="1"/>
  <c r="BM646" i="1"/>
  <c r="BJ646" i="1"/>
  <c r="BM654" i="1"/>
  <c r="BJ654" i="1"/>
  <c r="BM662" i="1"/>
  <c r="BJ662" i="1"/>
  <c r="BM670" i="1"/>
  <c r="BJ670" i="1"/>
  <c r="BM678" i="1"/>
  <c r="BJ678" i="1"/>
  <c r="BM686" i="1"/>
  <c r="BJ686" i="1"/>
  <c r="BM694" i="1"/>
  <c r="BJ694" i="1"/>
  <c r="BM702" i="1"/>
  <c r="BJ702" i="1"/>
  <c r="BM710" i="1"/>
  <c r="BJ710" i="1"/>
  <c r="BM718" i="1"/>
  <c r="BJ718" i="1"/>
  <c r="BM726" i="1"/>
  <c r="BJ726" i="1"/>
  <c r="BM734" i="1"/>
  <c r="BJ734" i="1"/>
  <c r="BM742" i="1"/>
  <c r="BJ742" i="1"/>
  <c r="BM750" i="1"/>
  <c r="BJ750" i="1"/>
  <c r="BM758" i="1"/>
  <c r="BJ758" i="1"/>
  <c r="BM766" i="1"/>
  <c r="BJ766" i="1"/>
  <c r="BM774" i="1"/>
  <c r="BJ774" i="1"/>
  <c r="BM782" i="1"/>
  <c r="BJ782" i="1"/>
  <c r="BM790" i="1"/>
  <c r="BJ790" i="1"/>
  <c r="BM798" i="1"/>
  <c r="BJ798" i="1"/>
  <c r="BM806" i="1"/>
  <c r="BJ806" i="1"/>
  <c r="BM814" i="1"/>
  <c r="BJ814" i="1"/>
  <c r="BJ822" i="1"/>
  <c r="BM822" i="1"/>
  <c r="BM830" i="1"/>
  <c r="BJ830" i="1"/>
  <c r="BJ838" i="1"/>
  <c r="BM838" i="1"/>
  <c r="BM846" i="1"/>
  <c r="BJ846" i="1"/>
  <c r="BJ854" i="1"/>
  <c r="BM854" i="1"/>
  <c r="BM862" i="1"/>
  <c r="BJ862" i="1"/>
  <c r="BJ870" i="1"/>
  <c r="BM870" i="1"/>
  <c r="BM878" i="1"/>
  <c r="BJ878" i="1"/>
  <c r="BJ886" i="1"/>
  <c r="BM886" i="1"/>
  <c r="BJ894" i="1"/>
  <c r="BM894" i="1"/>
  <c r="BJ902" i="1"/>
  <c r="BM902" i="1"/>
  <c r="BJ910" i="1"/>
  <c r="BM910" i="1"/>
  <c r="BJ918" i="1"/>
  <c r="BM918" i="1"/>
  <c r="BJ926" i="1"/>
  <c r="BM926" i="1"/>
  <c r="BJ934" i="1"/>
  <c r="BM934" i="1"/>
  <c r="BJ942" i="1"/>
  <c r="BM942" i="1"/>
  <c r="BJ950" i="1"/>
  <c r="BM950" i="1"/>
  <c r="BJ958" i="1"/>
  <c r="BM958" i="1"/>
  <c r="BJ966" i="1"/>
  <c r="BM966" i="1"/>
  <c r="BJ974" i="1"/>
  <c r="BM974" i="1"/>
  <c r="BJ982" i="1"/>
  <c r="BM982" i="1"/>
  <c r="BJ990" i="1"/>
  <c r="BM990" i="1"/>
  <c r="BJ998" i="1"/>
  <c r="BM998" i="1"/>
  <c r="BJ1006" i="1"/>
  <c r="BM1006" i="1"/>
  <c r="BM1014" i="1"/>
  <c r="BJ1014" i="1"/>
  <c r="BM1022" i="1"/>
  <c r="BJ1022" i="1"/>
  <c r="BJ1030" i="1"/>
  <c r="BM1030" i="1"/>
  <c r="BM1038" i="1"/>
  <c r="BJ1038" i="1"/>
  <c r="BM1046" i="1"/>
  <c r="BJ1046" i="1"/>
  <c r="BM1054" i="1"/>
  <c r="BJ1054" i="1"/>
  <c r="BM1062" i="1"/>
  <c r="BJ1062" i="1"/>
  <c r="BM1070" i="1"/>
  <c r="BJ1070" i="1"/>
  <c r="BM1078" i="1"/>
  <c r="BJ1078" i="1"/>
  <c r="BM1086" i="1"/>
  <c r="BJ1086" i="1"/>
  <c r="BM1094" i="1"/>
  <c r="BJ1094" i="1"/>
  <c r="BM1102" i="1"/>
  <c r="BJ1102" i="1"/>
  <c r="BM1110" i="1"/>
  <c r="BJ1110" i="1"/>
  <c r="BM1118" i="1"/>
  <c r="BJ1118" i="1"/>
  <c r="BM1126" i="1"/>
  <c r="BJ1126" i="1"/>
  <c r="BM1134" i="1"/>
  <c r="BJ1134" i="1"/>
  <c r="BM1142" i="1"/>
  <c r="BJ1142" i="1"/>
  <c r="BM1150" i="1"/>
  <c r="BJ1150" i="1"/>
  <c r="BM1158" i="1"/>
  <c r="BJ1158" i="1"/>
  <c r="BM1166" i="1"/>
  <c r="BJ1166" i="1"/>
  <c r="BM1174" i="1"/>
  <c r="BJ1174" i="1"/>
  <c r="BM1182" i="1"/>
  <c r="BJ1182" i="1"/>
  <c r="BM1190" i="1"/>
  <c r="BJ1190" i="1"/>
  <c r="BM1198" i="1"/>
  <c r="BJ1198" i="1"/>
  <c r="BM1206" i="1"/>
  <c r="BJ1206" i="1"/>
  <c r="BM1214" i="1"/>
  <c r="BJ1214" i="1"/>
  <c r="BM1222" i="1"/>
  <c r="BJ1222" i="1"/>
  <c r="BM1230" i="1"/>
  <c r="BJ1230" i="1"/>
  <c r="BM1238" i="1"/>
  <c r="BJ1238" i="1"/>
  <c r="BJ1246" i="1"/>
  <c r="BM1246" i="1"/>
  <c r="BJ1254" i="1"/>
  <c r="BM1254" i="1"/>
  <c r="BJ1262" i="1"/>
  <c r="BM1262" i="1"/>
  <c r="BJ1270" i="1"/>
  <c r="BM1270" i="1"/>
  <c r="BJ1278" i="1"/>
  <c r="BM1278" i="1"/>
  <c r="BJ1286" i="1"/>
  <c r="BM1286" i="1"/>
  <c r="BJ1294" i="1"/>
  <c r="BM1294" i="1"/>
  <c r="BJ1302" i="1"/>
  <c r="BM1302" i="1"/>
  <c r="BJ1310" i="1"/>
  <c r="BM1310" i="1"/>
  <c r="BJ1318" i="1"/>
  <c r="BM1318" i="1"/>
  <c r="BJ1326" i="1"/>
  <c r="BM1326" i="1"/>
  <c r="BJ1334" i="1"/>
  <c r="BM1334" i="1"/>
  <c r="BJ1342" i="1"/>
  <c r="BM1342" i="1"/>
  <c r="BJ1350" i="1"/>
  <c r="BM1350" i="1"/>
  <c r="BJ1358" i="1"/>
  <c r="BM1358" i="1"/>
  <c r="BJ1366" i="1"/>
  <c r="BM1366" i="1"/>
  <c r="BJ1374" i="1"/>
  <c r="BM1374" i="1"/>
  <c r="BJ1382" i="1"/>
  <c r="BM1382" i="1"/>
  <c r="BJ1390" i="1"/>
  <c r="BM1390" i="1"/>
  <c r="BJ1398" i="1"/>
  <c r="BM1398" i="1"/>
  <c r="BJ1406" i="1"/>
  <c r="BM1406" i="1"/>
  <c r="BJ1414" i="1"/>
  <c r="BM1414" i="1"/>
  <c r="BJ1422" i="1"/>
  <c r="BM1422" i="1"/>
  <c r="BJ1430" i="1"/>
  <c r="BM1430" i="1"/>
  <c r="BJ1438" i="1"/>
  <c r="BM1438" i="1"/>
  <c r="BJ1446" i="1"/>
  <c r="BM1446" i="1"/>
  <c r="BJ1454" i="1"/>
  <c r="BM1454" i="1"/>
  <c r="BJ1462" i="1"/>
  <c r="BM1462" i="1"/>
  <c r="BM1470" i="1"/>
  <c r="BJ1470" i="1"/>
  <c r="BM1478" i="1"/>
  <c r="BJ1478" i="1"/>
  <c r="BM1486" i="1"/>
  <c r="BJ1486" i="1"/>
  <c r="BM1494" i="1"/>
  <c r="BJ1494" i="1"/>
  <c r="BG15" i="1"/>
  <c r="BG23" i="1"/>
  <c r="BG31" i="1"/>
  <c r="BG39" i="1"/>
  <c r="BG47" i="1"/>
  <c r="BG55" i="1"/>
  <c r="BG63" i="1"/>
  <c r="BG71" i="1"/>
  <c r="BG79" i="1"/>
  <c r="BG87" i="1"/>
  <c r="BG95" i="1"/>
  <c r="BG103" i="1"/>
  <c r="BG111" i="1"/>
  <c r="BG119" i="1"/>
  <c r="BG127" i="1"/>
  <c r="BG135" i="1"/>
  <c r="BG143" i="1"/>
  <c r="BG151" i="1"/>
  <c r="BG159" i="1"/>
  <c r="BG167" i="1"/>
  <c r="BG175" i="1"/>
  <c r="BG183" i="1"/>
  <c r="BG191" i="1"/>
  <c r="BG199" i="1"/>
  <c r="BG207" i="1"/>
  <c r="BG215" i="1"/>
  <c r="BG223" i="1"/>
  <c r="BG231" i="1"/>
  <c r="BG239" i="1"/>
  <c r="BG247" i="1"/>
  <c r="BG255" i="1"/>
  <c r="BG263" i="1"/>
  <c r="BG271" i="1"/>
  <c r="BG279" i="1"/>
  <c r="BG287" i="1"/>
  <c r="BG295" i="1"/>
  <c r="BG303" i="1"/>
  <c r="BG311" i="1"/>
  <c r="BG319" i="1"/>
  <c r="BG327" i="1"/>
  <c r="BG335" i="1"/>
  <c r="BG343" i="1"/>
  <c r="BG351" i="1"/>
  <c r="BG359" i="1"/>
  <c r="BG367" i="1"/>
  <c r="BG375" i="1"/>
  <c r="BG383" i="1"/>
  <c r="BG391" i="1"/>
  <c r="BG399" i="1"/>
  <c r="BG407" i="1"/>
  <c r="BG415" i="1"/>
  <c r="BG423" i="1"/>
  <c r="BG431" i="1"/>
  <c r="BG439" i="1"/>
  <c r="BG447" i="1"/>
  <c r="BG455" i="1"/>
  <c r="BG463" i="1"/>
  <c r="BG471" i="1"/>
  <c r="BG479" i="1"/>
  <c r="BG487" i="1"/>
  <c r="BG495" i="1"/>
  <c r="BG503" i="1"/>
  <c r="BG511" i="1"/>
  <c r="BG519" i="1"/>
  <c r="BG527" i="1"/>
  <c r="BG535" i="1"/>
  <c r="BG543" i="1"/>
  <c r="BG551" i="1"/>
  <c r="BG559" i="1"/>
  <c r="BG567" i="1"/>
  <c r="BG575" i="1"/>
  <c r="BG583" i="1"/>
  <c r="BG591" i="1"/>
  <c r="BG599" i="1"/>
  <c r="BG607" i="1"/>
  <c r="BG615" i="1"/>
  <c r="BG623" i="1"/>
  <c r="BG631" i="1"/>
  <c r="BG639" i="1"/>
  <c r="BG647" i="1"/>
  <c r="BG655" i="1"/>
  <c r="BG663" i="1"/>
  <c r="BG671" i="1"/>
  <c r="BG679" i="1"/>
  <c r="BG687" i="1"/>
  <c r="BG695" i="1"/>
  <c r="BG703" i="1"/>
  <c r="BG711" i="1"/>
  <c r="BG719" i="1"/>
  <c r="BG727" i="1"/>
  <c r="BG735" i="1"/>
  <c r="BG743" i="1"/>
  <c r="BG751" i="1"/>
  <c r="BG759" i="1"/>
  <c r="BG767" i="1"/>
  <c r="BG775" i="1"/>
  <c r="BG783" i="1"/>
  <c r="BG791" i="1"/>
  <c r="BG799" i="1"/>
  <c r="BG807" i="1"/>
  <c r="BG815" i="1"/>
  <c r="BG823" i="1"/>
  <c r="BG831" i="1"/>
  <c r="BG839" i="1"/>
  <c r="BG847" i="1"/>
  <c r="BG855" i="1"/>
  <c r="BG863" i="1"/>
  <c r="BG871" i="1"/>
  <c r="BG879" i="1"/>
  <c r="BG887" i="1"/>
  <c r="BG895" i="1"/>
  <c r="BG903" i="1"/>
  <c r="BG911" i="1"/>
  <c r="BG919" i="1"/>
  <c r="BG927" i="1"/>
  <c r="BG935" i="1"/>
  <c r="BG943" i="1"/>
  <c r="BG951" i="1"/>
  <c r="BG959" i="1"/>
  <c r="BG967" i="1"/>
  <c r="BG975" i="1"/>
  <c r="BG983" i="1"/>
  <c r="BG991" i="1"/>
  <c r="BG999" i="1"/>
  <c r="BG1007" i="1"/>
  <c r="BG1015" i="1"/>
  <c r="BG1023" i="1"/>
  <c r="BG1031" i="1"/>
  <c r="BG1039" i="1"/>
  <c r="BG1047" i="1"/>
  <c r="BG1055" i="1"/>
  <c r="BG1063" i="1"/>
  <c r="BG1071" i="1"/>
  <c r="BG1079" i="1"/>
  <c r="BG1087" i="1"/>
  <c r="BG1095" i="1"/>
  <c r="BG1103" i="1"/>
  <c r="BG1111" i="1"/>
  <c r="BG1119" i="1"/>
  <c r="BG1127" i="1"/>
  <c r="BG1135" i="1"/>
  <c r="BG1143" i="1"/>
  <c r="BG1151" i="1"/>
  <c r="BG1159" i="1"/>
  <c r="BG1167" i="1"/>
  <c r="BG1175" i="1"/>
  <c r="BG1183" i="1"/>
  <c r="BG1191" i="1"/>
  <c r="BG1199" i="1"/>
  <c r="BG1207" i="1"/>
  <c r="BG1215" i="1"/>
  <c r="BG1223" i="1"/>
  <c r="BG1231" i="1"/>
  <c r="BG1239" i="1"/>
  <c r="BG1247" i="1"/>
  <c r="BG1255" i="1"/>
  <c r="BG1263" i="1"/>
  <c r="BG1271" i="1"/>
  <c r="BG1279" i="1"/>
  <c r="BG1287" i="1"/>
  <c r="BG1295" i="1"/>
  <c r="BG1303" i="1"/>
  <c r="BG1311" i="1"/>
  <c r="BG1319" i="1"/>
  <c r="BG1327" i="1"/>
  <c r="BG1335" i="1"/>
  <c r="BG1343" i="1"/>
  <c r="BG1351" i="1"/>
  <c r="BG1359" i="1"/>
  <c r="BG1367" i="1"/>
  <c r="BG1375" i="1"/>
  <c r="BG1383" i="1"/>
  <c r="BG1391" i="1"/>
  <c r="BG1399" i="1"/>
  <c r="BG1407" i="1"/>
  <c r="BG1415" i="1"/>
  <c r="BG1423" i="1"/>
  <c r="BG1431" i="1"/>
  <c r="BG1439" i="1"/>
  <c r="BG1447" i="1"/>
  <c r="BG1455" i="1"/>
  <c r="BG1463" i="1"/>
  <c r="BG1471" i="1"/>
  <c r="BG1479" i="1"/>
  <c r="BG1487" i="1"/>
  <c r="BG1495" i="1"/>
  <c r="BG16" i="1"/>
  <c r="BG32" i="1"/>
  <c r="BG48" i="1"/>
  <c r="BG64" i="1"/>
  <c r="BG80" i="1"/>
  <c r="BG96" i="1"/>
  <c r="BG112" i="1"/>
  <c r="BG128" i="1"/>
  <c r="BG144" i="1"/>
  <c r="BG160" i="1"/>
  <c r="BG176" i="1"/>
  <c r="BG192" i="1"/>
  <c r="BG208" i="1"/>
  <c r="BG224" i="1"/>
  <c r="BG240" i="1"/>
  <c r="BG256" i="1"/>
  <c r="BG272" i="1"/>
  <c r="BG288" i="1"/>
  <c r="BG304" i="1"/>
  <c r="BG320" i="1"/>
  <c r="BG336" i="1"/>
  <c r="BG360" i="1"/>
  <c r="BG376" i="1"/>
  <c r="BG392" i="1"/>
  <c r="BG408" i="1"/>
  <c r="BG424" i="1"/>
  <c r="BG440" i="1"/>
  <c r="BG456" i="1"/>
  <c r="BG472" i="1"/>
  <c r="BG496" i="1"/>
  <c r="BG512" i="1"/>
  <c r="BG528" i="1"/>
  <c r="BG544" i="1"/>
  <c r="BG560" i="1"/>
  <c r="BG576" i="1"/>
  <c r="BG592" i="1"/>
  <c r="BG608" i="1"/>
  <c r="BG624" i="1"/>
  <c r="BG640" i="1"/>
  <c r="BG648" i="1"/>
  <c r="BG664" i="1"/>
  <c r="BG680" i="1"/>
  <c r="BG696" i="1"/>
  <c r="BG712" i="1"/>
  <c r="BG728" i="1"/>
  <c r="BG744" i="1"/>
  <c r="BG760" i="1"/>
  <c r="BG776" i="1"/>
  <c r="BG792" i="1"/>
  <c r="BG808" i="1"/>
  <c r="BG824" i="1"/>
  <c r="BG840" i="1"/>
  <c r="BG856" i="1"/>
  <c r="BG872" i="1"/>
  <c r="BG896" i="1"/>
  <c r="BG912" i="1"/>
  <c r="BG928" i="1"/>
  <c r="BG944" i="1"/>
  <c r="BG960" i="1"/>
  <c r="BG976" i="1"/>
  <c r="BG1000" i="1"/>
  <c r="BG1016" i="1"/>
  <c r="BG1032" i="1"/>
  <c r="BG1048" i="1"/>
  <c r="BG1064" i="1"/>
  <c r="BG1080" i="1"/>
  <c r="BG1096" i="1"/>
  <c r="BG1112" i="1"/>
  <c r="BG1128" i="1"/>
  <c r="BG1144" i="1"/>
  <c r="BG1160" i="1"/>
  <c r="BG1176" i="1"/>
  <c r="BG1192" i="1"/>
  <c r="BG1208" i="1"/>
  <c r="BG1224" i="1"/>
  <c r="BG1240" i="1"/>
  <c r="BG1256" i="1"/>
  <c r="BG1272" i="1"/>
  <c r="BG1296" i="1"/>
  <c r="BG1312" i="1"/>
  <c r="BG1328" i="1"/>
  <c r="BG1344" i="1"/>
  <c r="BG1360" i="1"/>
  <c r="BG1376" i="1"/>
  <c r="BG1392" i="1"/>
  <c r="BG1408" i="1"/>
  <c r="BG1424" i="1"/>
  <c r="BG1440" i="1"/>
  <c r="BG1456" i="1"/>
  <c r="BG1472" i="1"/>
  <c r="BG1488" i="1"/>
  <c r="BG17" i="1"/>
  <c r="BG25" i="1"/>
  <c r="BG33" i="1"/>
  <c r="BG41" i="1"/>
  <c r="BG49" i="1"/>
  <c r="BG57" i="1"/>
  <c r="BG65" i="1"/>
  <c r="BG73" i="1"/>
  <c r="BG81" i="1"/>
  <c r="BG89" i="1"/>
  <c r="BG97" i="1"/>
  <c r="BG105" i="1"/>
  <c r="BG113" i="1"/>
  <c r="BG121" i="1"/>
  <c r="BG129" i="1"/>
  <c r="BG137" i="1"/>
  <c r="BG145" i="1"/>
  <c r="BG153" i="1"/>
  <c r="BG161" i="1"/>
  <c r="BG169" i="1"/>
  <c r="BG177" i="1"/>
  <c r="BG185" i="1"/>
  <c r="BG193" i="1"/>
  <c r="BG201" i="1"/>
  <c r="BG209" i="1"/>
  <c r="BG217" i="1"/>
  <c r="BG225" i="1"/>
  <c r="BG233" i="1"/>
  <c r="BG241" i="1"/>
  <c r="BG249" i="1"/>
  <c r="BG257" i="1"/>
  <c r="BG265" i="1"/>
  <c r="BG273" i="1"/>
  <c r="BG281" i="1"/>
  <c r="BG289" i="1"/>
  <c r="BG297" i="1"/>
  <c r="BG305" i="1"/>
  <c r="BG313" i="1"/>
  <c r="BG321" i="1"/>
  <c r="BG329" i="1"/>
  <c r="BG337" i="1"/>
  <c r="BG345" i="1"/>
  <c r="BG353" i="1"/>
  <c r="BG361" i="1"/>
  <c r="BG369" i="1"/>
  <c r="BG377" i="1"/>
  <c r="BG385" i="1"/>
  <c r="BG393" i="1"/>
  <c r="BG401" i="1"/>
  <c r="BG409" i="1"/>
  <c r="BG417" i="1"/>
  <c r="BG425" i="1"/>
  <c r="BG433" i="1"/>
  <c r="BG441" i="1"/>
  <c r="BG449" i="1"/>
  <c r="BG457" i="1"/>
  <c r="BG465" i="1"/>
  <c r="BG473" i="1"/>
  <c r="BG481" i="1"/>
  <c r="BG489" i="1"/>
  <c r="BG497" i="1"/>
  <c r="BG505" i="1"/>
  <c r="BG513" i="1"/>
  <c r="BG521" i="1"/>
  <c r="BG529" i="1"/>
  <c r="BG537" i="1"/>
  <c r="BG545" i="1"/>
  <c r="BG553" i="1"/>
  <c r="BG561" i="1"/>
  <c r="BG569" i="1"/>
  <c r="BG577" i="1"/>
  <c r="BG585" i="1"/>
  <c r="BG593" i="1"/>
  <c r="BG601" i="1"/>
  <c r="BG609" i="1"/>
  <c r="BG617" i="1"/>
  <c r="BG625" i="1"/>
  <c r="BG633" i="1"/>
  <c r="BG641" i="1"/>
  <c r="BG649" i="1"/>
  <c r="BG657" i="1"/>
  <c r="BG665" i="1"/>
  <c r="BG673" i="1"/>
  <c r="BG681" i="1"/>
  <c r="BG689" i="1"/>
  <c r="BG697" i="1"/>
  <c r="BG705" i="1"/>
  <c r="BG713" i="1"/>
  <c r="BG721" i="1"/>
  <c r="BG729" i="1"/>
  <c r="BG737" i="1"/>
  <c r="BG745" i="1"/>
  <c r="BG753" i="1"/>
  <c r="BG761" i="1"/>
  <c r="BG769" i="1"/>
  <c r="BG777" i="1"/>
  <c r="BG785" i="1"/>
  <c r="BG793" i="1"/>
  <c r="BG801" i="1"/>
  <c r="BG809" i="1"/>
  <c r="BG817" i="1"/>
  <c r="BG825" i="1"/>
  <c r="BG833" i="1"/>
  <c r="BG841" i="1"/>
  <c r="BG849" i="1"/>
  <c r="BG857" i="1"/>
  <c r="BG865" i="1"/>
  <c r="BG873" i="1"/>
  <c r="BG881" i="1"/>
  <c r="BG889" i="1"/>
  <c r="BG897" i="1"/>
  <c r="BG905" i="1"/>
  <c r="BG913" i="1"/>
  <c r="BG921" i="1"/>
  <c r="BG929" i="1"/>
  <c r="BG937" i="1"/>
  <c r="BG945" i="1"/>
  <c r="BG953" i="1"/>
  <c r="BG961" i="1"/>
  <c r="BG969" i="1"/>
  <c r="BG977" i="1"/>
  <c r="BG985" i="1"/>
  <c r="BG993" i="1"/>
  <c r="BG1001" i="1"/>
  <c r="BG1009" i="1"/>
  <c r="BG1017" i="1"/>
  <c r="BG1025" i="1"/>
  <c r="BG1033" i="1"/>
  <c r="BG1041" i="1"/>
  <c r="BG1049" i="1"/>
  <c r="BG1057" i="1"/>
  <c r="BG1065" i="1"/>
  <c r="BG1073" i="1"/>
  <c r="BG1081" i="1"/>
  <c r="BG1089" i="1"/>
  <c r="BG1097" i="1"/>
  <c r="BG1105" i="1"/>
  <c r="BG1113" i="1"/>
  <c r="BG1121" i="1"/>
  <c r="BG1129" i="1"/>
  <c r="BG1137" i="1"/>
  <c r="BG1145" i="1"/>
  <c r="BG1153" i="1"/>
  <c r="BG1161" i="1"/>
  <c r="BG1169" i="1"/>
  <c r="BG1177" i="1"/>
  <c r="BG1185" i="1"/>
  <c r="BG1193" i="1"/>
  <c r="BG1201" i="1"/>
  <c r="BG1209" i="1"/>
  <c r="BG1217" i="1"/>
  <c r="BG1225" i="1"/>
  <c r="BG1233" i="1"/>
  <c r="BG1241" i="1"/>
  <c r="BG1249" i="1"/>
  <c r="BG1257" i="1"/>
  <c r="BG1265" i="1"/>
  <c r="BG1273" i="1"/>
  <c r="BG1281" i="1"/>
  <c r="BG1289" i="1"/>
  <c r="BG1297" i="1"/>
  <c r="BG1305" i="1"/>
  <c r="BG1313" i="1"/>
  <c r="BG1321" i="1"/>
  <c r="BG1329" i="1"/>
  <c r="BG1337" i="1"/>
  <c r="BG1345" i="1"/>
  <c r="BG1353" i="1"/>
  <c r="BG1361" i="1"/>
  <c r="BG1369" i="1"/>
  <c r="BG1377" i="1"/>
  <c r="BG1385" i="1"/>
  <c r="BG1393" i="1"/>
  <c r="BG1401" i="1"/>
  <c r="BG1409" i="1"/>
  <c r="BG1417" i="1"/>
  <c r="BG1425" i="1"/>
  <c r="BG1433" i="1"/>
  <c r="BG1441" i="1"/>
  <c r="BG1449" i="1"/>
  <c r="BG1457" i="1"/>
  <c r="BG1465" i="1"/>
  <c r="BG1473" i="1"/>
  <c r="BG1481" i="1"/>
  <c r="BG1489" i="1"/>
  <c r="BG1497" i="1"/>
  <c r="BG24" i="1"/>
  <c r="BG40" i="1"/>
  <c r="BG56" i="1"/>
  <c r="BG72" i="1"/>
  <c r="BG88" i="1"/>
  <c r="BG104" i="1"/>
  <c r="BG120" i="1"/>
  <c r="BG136" i="1"/>
  <c r="BG152" i="1"/>
  <c r="BG168" i="1"/>
  <c r="BG184" i="1"/>
  <c r="BG200" i="1"/>
  <c r="BG216" i="1"/>
  <c r="BG232" i="1"/>
  <c r="BG248" i="1"/>
  <c r="BG264" i="1"/>
  <c r="BG280" i="1"/>
  <c r="BG296" i="1"/>
  <c r="BG312" i="1"/>
  <c r="BG328" i="1"/>
  <c r="BG344" i="1"/>
  <c r="BG352" i="1"/>
  <c r="BG368" i="1"/>
  <c r="BG384" i="1"/>
  <c r="BG400" i="1"/>
  <c r="BG416" i="1"/>
  <c r="BG432" i="1"/>
  <c r="BG448" i="1"/>
  <c r="BG464" i="1"/>
  <c r="BG480" i="1"/>
  <c r="BG488" i="1"/>
  <c r="BG504" i="1"/>
  <c r="BG520" i="1"/>
  <c r="BG536" i="1"/>
  <c r="BG552" i="1"/>
  <c r="BG568" i="1"/>
  <c r="BG584" i="1"/>
  <c r="BG600" i="1"/>
  <c r="BG616" i="1"/>
  <c r="BG632" i="1"/>
  <c r="BG656" i="1"/>
  <c r="BG672" i="1"/>
  <c r="BG688" i="1"/>
  <c r="BG704" i="1"/>
  <c r="BG720" i="1"/>
  <c r="BG736" i="1"/>
  <c r="BG752" i="1"/>
  <c r="BG768" i="1"/>
  <c r="BG784" i="1"/>
  <c r="BG800" i="1"/>
  <c r="BG816" i="1"/>
  <c r="BG832" i="1"/>
  <c r="BG848" i="1"/>
  <c r="BG864" i="1"/>
  <c r="BG880" i="1"/>
  <c r="BG888" i="1"/>
  <c r="BG904" i="1"/>
  <c r="BG920" i="1"/>
  <c r="BG936" i="1"/>
  <c r="BG952" i="1"/>
  <c r="BG968" i="1"/>
  <c r="BG984" i="1"/>
  <c r="BG992" i="1"/>
  <c r="BG1008" i="1"/>
  <c r="BG1024" i="1"/>
  <c r="BG1040" i="1"/>
  <c r="BG1056" i="1"/>
  <c r="BG1072" i="1"/>
  <c r="BG1088" i="1"/>
  <c r="BG1104" i="1"/>
  <c r="BG1120" i="1"/>
  <c r="BG1136" i="1"/>
  <c r="BG1152" i="1"/>
  <c r="BG1168" i="1"/>
  <c r="BG1184" i="1"/>
  <c r="BG1200" i="1"/>
  <c r="BG1216" i="1"/>
  <c r="BG1232" i="1"/>
  <c r="BG1248" i="1"/>
  <c r="BG1264" i="1"/>
  <c r="BG1280" i="1"/>
  <c r="BG1288" i="1"/>
  <c r="BG1304" i="1"/>
  <c r="BG1320" i="1"/>
  <c r="BG1336" i="1"/>
  <c r="BG1352" i="1"/>
  <c r="BG1368" i="1"/>
  <c r="BG1384" i="1"/>
  <c r="BG1400" i="1"/>
  <c r="BG1416" i="1"/>
  <c r="BG1432" i="1"/>
  <c r="BG1448" i="1"/>
  <c r="BG1464" i="1"/>
  <c r="BG1480" i="1"/>
  <c r="BG1496" i="1"/>
  <c r="BG18" i="1"/>
  <c r="BG26" i="1"/>
  <c r="BG34" i="1"/>
  <c r="BG42" i="1"/>
  <c r="BG50" i="1"/>
  <c r="BG58" i="1"/>
  <c r="BG66" i="1"/>
  <c r="BG74" i="1"/>
  <c r="BG82" i="1"/>
  <c r="BG90" i="1"/>
  <c r="BG98" i="1"/>
  <c r="BG106" i="1"/>
  <c r="BG114" i="1"/>
  <c r="BG122" i="1"/>
  <c r="BG130" i="1"/>
  <c r="BG138" i="1"/>
  <c r="BG146" i="1"/>
  <c r="BG154" i="1"/>
  <c r="BG162" i="1"/>
  <c r="BG170" i="1"/>
  <c r="BG178" i="1"/>
  <c r="BG186" i="1"/>
  <c r="BG194" i="1"/>
  <c r="BG202" i="1"/>
  <c r="BG210" i="1"/>
  <c r="BG218" i="1"/>
  <c r="BG226" i="1"/>
  <c r="BG234" i="1"/>
  <c r="BG242" i="1"/>
  <c r="BG250" i="1"/>
  <c r="BG258" i="1"/>
  <c r="BG266" i="1"/>
  <c r="BG274" i="1"/>
  <c r="BG282" i="1"/>
  <c r="BG290" i="1"/>
  <c r="BG298" i="1"/>
  <c r="BG306" i="1"/>
  <c r="BG314" i="1"/>
  <c r="BG322" i="1"/>
  <c r="BG330" i="1"/>
  <c r="BG338" i="1"/>
  <c r="BG346" i="1"/>
  <c r="BG354" i="1"/>
  <c r="BG362" i="1"/>
  <c r="BG370" i="1"/>
  <c r="BG378" i="1"/>
  <c r="BG386" i="1"/>
  <c r="BG394" i="1"/>
  <c r="BG402" i="1"/>
  <c r="BG410" i="1"/>
  <c r="BG418" i="1"/>
  <c r="BG426" i="1"/>
  <c r="BG434" i="1"/>
  <c r="BG442" i="1"/>
  <c r="BG450" i="1"/>
  <c r="BG458" i="1"/>
  <c r="BG466" i="1"/>
  <c r="BG474" i="1"/>
  <c r="BG482" i="1"/>
  <c r="BG490" i="1"/>
  <c r="BG498" i="1"/>
  <c r="BG506" i="1"/>
  <c r="BG514" i="1"/>
  <c r="BG522" i="1"/>
  <c r="BG530" i="1"/>
  <c r="BG538" i="1"/>
  <c r="BG546" i="1"/>
  <c r="BG554" i="1"/>
  <c r="BG562" i="1"/>
  <c r="BG570" i="1"/>
  <c r="BG578" i="1"/>
  <c r="BG586" i="1"/>
  <c r="BG594" i="1"/>
  <c r="BG602" i="1"/>
  <c r="BG610" i="1"/>
  <c r="BG618" i="1"/>
  <c r="BG626" i="1"/>
  <c r="BG634" i="1"/>
  <c r="BG642" i="1"/>
  <c r="BG650" i="1"/>
  <c r="BG658" i="1"/>
  <c r="BG666" i="1"/>
  <c r="BG674" i="1"/>
  <c r="BG682" i="1"/>
  <c r="BG690" i="1"/>
  <c r="BG698" i="1"/>
  <c r="BG706" i="1"/>
  <c r="BG714" i="1"/>
  <c r="BG722" i="1"/>
  <c r="BG730" i="1"/>
  <c r="BG738" i="1"/>
  <c r="BG746" i="1"/>
  <c r="BG754" i="1"/>
  <c r="BG762" i="1"/>
  <c r="BG770" i="1"/>
  <c r="BG778" i="1"/>
  <c r="BG786" i="1"/>
  <c r="BG794" i="1"/>
  <c r="BG802" i="1"/>
  <c r="BG810" i="1"/>
  <c r="BG818" i="1"/>
  <c r="BG826" i="1"/>
  <c r="BG834" i="1"/>
  <c r="BG842" i="1"/>
  <c r="BG850" i="1"/>
  <c r="BG858" i="1"/>
  <c r="BG866" i="1"/>
  <c r="BG874" i="1"/>
  <c r="BG882" i="1"/>
  <c r="BG890" i="1"/>
  <c r="BG898" i="1"/>
  <c r="BG906" i="1"/>
  <c r="BG914" i="1"/>
  <c r="BG922" i="1"/>
  <c r="BG930" i="1"/>
  <c r="BG938" i="1"/>
  <c r="BG946" i="1"/>
  <c r="BG954" i="1"/>
  <c r="BG962" i="1"/>
  <c r="BG970" i="1"/>
  <c r="BG978" i="1"/>
  <c r="BG986" i="1"/>
  <c r="BG994" i="1"/>
  <c r="BG1002" i="1"/>
  <c r="BG1010" i="1"/>
  <c r="BG1018" i="1"/>
  <c r="BG1026" i="1"/>
  <c r="BG1034" i="1"/>
  <c r="BG1042" i="1"/>
  <c r="BG1050" i="1"/>
  <c r="BG1058" i="1"/>
  <c r="BG1066" i="1"/>
  <c r="BG1074" i="1"/>
  <c r="BG1082" i="1"/>
  <c r="BG1090" i="1"/>
  <c r="BG1098" i="1"/>
  <c r="BG1106" i="1"/>
  <c r="BG1114" i="1"/>
  <c r="BG1122" i="1"/>
  <c r="BG1130" i="1"/>
  <c r="BG1138" i="1"/>
  <c r="BG1146" i="1"/>
  <c r="BG1154" i="1"/>
  <c r="BG1162" i="1"/>
  <c r="BG1170" i="1"/>
  <c r="BG1178" i="1"/>
  <c r="BG1186" i="1"/>
  <c r="BG1194" i="1"/>
  <c r="BG1202" i="1"/>
  <c r="BG1210" i="1"/>
  <c r="BG1218" i="1"/>
  <c r="BG1226" i="1"/>
  <c r="BG1234" i="1"/>
  <c r="BG1242" i="1"/>
  <c r="BG1250" i="1"/>
  <c r="BG1258" i="1"/>
  <c r="BG1266" i="1"/>
  <c r="BG1274" i="1"/>
  <c r="BG1282" i="1"/>
  <c r="BG1290" i="1"/>
  <c r="BG1298" i="1"/>
  <c r="BG1306" i="1"/>
  <c r="BG1314" i="1"/>
  <c r="BG1322" i="1"/>
  <c r="BG1330" i="1"/>
  <c r="BG1338" i="1"/>
  <c r="BG1346" i="1"/>
  <c r="BG1354" i="1"/>
  <c r="BG1362" i="1"/>
  <c r="BG1370" i="1"/>
  <c r="BG1378" i="1"/>
  <c r="BG1386" i="1"/>
  <c r="BG1394" i="1"/>
  <c r="BG1402" i="1"/>
  <c r="BG1410" i="1"/>
  <c r="BG1418" i="1"/>
  <c r="BG1426" i="1"/>
  <c r="BG1434" i="1"/>
  <c r="BG1442" i="1"/>
  <c r="BG1450" i="1"/>
  <c r="BG1458" i="1"/>
  <c r="BG1466" i="1"/>
  <c r="BG1474" i="1"/>
  <c r="BG1482" i="1"/>
  <c r="BG1490" i="1"/>
  <c r="BG1498" i="1"/>
  <c r="BG19" i="1"/>
  <c r="BG27" i="1"/>
  <c r="BG35" i="1"/>
  <c r="BG43" i="1"/>
  <c r="BG51" i="1"/>
  <c r="BG59" i="1"/>
  <c r="BG67" i="1"/>
  <c r="BG75" i="1"/>
  <c r="BG83" i="1"/>
  <c r="BG91" i="1"/>
  <c r="BG99" i="1"/>
  <c r="BG107" i="1"/>
  <c r="BG115" i="1"/>
  <c r="BG123" i="1"/>
  <c r="BG131" i="1"/>
  <c r="BG139" i="1"/>
  <c r="BG147" i="1"/>
  <c r="BG155" i="1"/>
  <c r="BG163" i="1"/>
  <c r="BG171" i="1"/>
  <c r="BG179" i="1"/>
  <c r="BG187" i="1"/>
  <c r="BG195" i="1"/>
  <c r="BG203" i="1"/>
  <c r="BG211" i="1"/>
  <c r="BG219" i="1"/>
  <c r="BG227" i="1"/>
  <c r="BG235" i="1"/>
  <c r="BG243" i="1"/>
  <c r="BG251" i="1"/>
  <c r="BG259" i="1"/>
  <c r="BG267" i="1"/>
  <c r="BG275" i="1"/>
  <c r="BG283" i="1"/>
  <c r="BG291" i="1"/>
  <c r="BG299" i="1"/>
  <c r="BG307" i="1"/>
  <c r="BG315" i="1"/>
  <c r="BG323" i="1"/>
  <c r="BG331" i="1"/>
  <c r="BG339" i="1"/>
  <c r="BG347" i="1"/>
  <c r="BG355" i="1"/>
  <c r="BG363" i="1"/>
  <c r="BG371" i="1"/>
  <c r="BG379" i="1"/>
  <c r="BG387" i="1"/>
  <c r="BG395" i="1"/>
  <c r="BG403" i="1"/>
  <c r="BG411" i="1"/>
  <c r="BG419" i="1"/>
  <c r="BG427" i="1"/>
  <c r="BG435" i="1"/>
  <c r="BG443" i="1"/>
  <c r="BG451" i="1"/>
  <c r="BG459" i="1"/>
  <c r="BG467" i="1"/>
  <c r="BG475" i="1"/>
  <c r="BG483" i="1"/>
  <c r="BG491" i="1"/>
  <c r="BG499" i="1"/>
  <c r="BG507" i="1"/>
  <c r="BG515" i="1"/>
  <c r="BG523" i="1"/>
  <c r="BG531" i="1"/>
  <c r="BG539" i="1"/>
  <c r="BG547" i="1"/>
  <c r="BG555" i="1"/>
  <c r="BG563" i="1"/>
  <c r="BG571" i="1"/>
  <c r="BG579" i="1"/>
  <c r="BG587" i="1"/>
  <c r="BG595" i="1"/>
  <c r="BG603" i="1"/>
  <c r="BG611" i="1"/>
  <c r="BG619" i="1"/>
  <c r="BG627" i="1"/>
  <c r="BG635" i="1"/>
  <c r="BG643" i="1"/>
  <c r="BG651" i="1"/>
  <c r="BG659" i="1"/>
  <c r="BG667" i="1"/>
  <c r="BG675" i="1"/>
  <c r="BG683" i="1"/>
  <c r="BG691" i="1"/>
  <c r="BG699" i="1"/>
  <c r="BG707" i="1"/>
  <c r="BG715" i="1"/>
  <c r="BG723" i="1"/>
  <c r="BG731" i="1"/>
  <c r="BG739" i="1"/>
  <c r="BG747" i="1"/>
  <c r="BG755" i="1"/>
  <c r="BG763" i="1"/>
  <c r="BG771" i="1"/>
  <c r="BG779" i="1"/>
  <c r="BG787" i="1"/>
  <c r="BG795" i="1"/>
  <c r="BG803" i="1"/>
  <c r="BG811" i="1"/>
  <c r="BG819" i="1"/>
  <c r="BG827" i="1"/>
  <c r="BG835" i="1"/>
  <c r="BG843" i="1"/>
  <c r="BG851" i="1"/>
  <c r="BG859" i="1"/>
  <c r="BG867" i="1"/>
  <c r="BG875" i="1"/>
  <c r="BG883" i="1"/>
  <c r="BG891" i="1"/>
  <c r="BG899" i="1"/>
  <c r="BG907" i="1"/>
  <c r="BG915" i="1"/>
  <c r="BG923" i="1"/>
  <c r="BG931" i="1"/>
  <c r="BG939" i="1"/>
  <c r="BG947" i="1"/>
  <c r="BG955" i="1"/>
  <c r="BG963" i="1"/>
  <c r="BG971" i="1"/>
  <c r="BG979" i="1"/>
  <c r="BG987" i="1"/>
  <c r="BG995" i="1"/>
  <c r="BG1003" i="1"/>
  <c r="BG1011" i="1"/>
  <c r="BG1019" i="1"/>
  <c r="BG1027" i="1"/>
  <c r="BG1035" i="1"/>
  <c r="BG1043" i="1"/>
  <c r="BG1051" i="1"/>
  <c r="BG1059" i="1"/>
  <c r="BG1067" i="1"/>
  <c r="BG1075" i="1"/>
  <c r="BG1083" i="1"/>
  <c r="BG1091" i="1"/>
  <c r="BG1099" i="1"/>
  <c r="BG1107" i="1"/>
  <c r="BG1115" i="1"/>
  <c r="BG1123" i="1"/>
  <c r="BG1131" i="1"/>
  <c r="BG1139" i="1"/>
  <c r="BG1147" i="1"/>
  <c r="BG1155" i="1"/>
  <c r="BG1163" i="1"/>
  <c r="BG1171" i="1"/>
  <c r="BG1179" i="1"/>
  <c r="BG1187" i="1"/>
  <c r="BG1195" i="1"/>
  <c r="BG1203" i="1"/>
  <c r="BG1211" i="1"/>
  <c r="BG1219" i="1"/>
  <c r="BG1227" i="1"/>
  <c r="BG1235" i="1"/>
  <c r="BG1243" i="1"/>
  <c r="BG1251" i="1"/>
  <c r="BG1259" i="1"/>
  <c r="BG1267" i="1"/>
  <c r="BG1275" i="1"/>
  <c r="BG1283" i="1"/>
  <c r="BG1291" i="1"/>
  <c r="BG1299" i="1"/>
  <c r="BG1307" i="1"/>
  <c r="BG1315" i="1"/>
  <c r="BG1323" i="1"/>
  <c r="BG1331" i="1"/>
  <c r="BG1339" i="1"/>
  <c r="BG1347" i="1"/>
  <c r="BG1355" i="1"/>
  <c r="BG1363" i="1"/>
  <c r="BG1371" i="1"/>
  <c r="BG1379" i="1"/>
  <c r="BG1387" i="1"/>
  <c r="BG1395" i="1"/>
  <c r="BG1403" i="1"/>
  <c r="BG1411" i="1"/>
  <c r="BG1419" i="1"/>
  <c r="BG1427" i="1"/>
  <c r="BG1435" i="1"/>
  <c r="BG1443" i="1"/>
  <c r="BG1451" i="1"/>
  <c r="BG1459" i="1"/>
  <c r="BG1467" i="1"/>
  <c r="BG1475" i="1"/>
  <c r="BG1483" i="1"/>
  <c r="BG1491" i="1"/>
  <c r="BG1499" i="1"/>
  <c r="BG11" i="1"/>
  <c r="BG20" i="1"/>
  <c r="BG28" i="1"/>
  <c r="BD1504" i="1"/>
  <c r="BG36" i="1"/>
  <c r="BG44" i="1"/>
  <c r="BG52" i="1"/>
  <c r="BG60" i="1"/>
  <c r="BG68" i="1"/>
  <c r="BG76" i="1"/>
  <c r="BG84" i="1"/>
  <c r="BG92" i="1"/>
  <c r="BG100" i="1"/>
  <c r="BG108" i="1"/>
  <c r="BG116" i="1"/>
  <c r="BG124" i="1"/>
  <c r="BG132" i="1"/>
  <c r="BG140" i="1"/>
  <c r="BG148" i="1"/>
  <c r="BG156" i="1"/>
  <c r="BG164" i="1"/>
  <c r="BG172" i="1"/>
  <c r="BG180" i="1"/>
  <c r="BG188" i="1"/>
  <c r="BG196" i="1"/>
  <c r="BG204" i="1"/>
  <c r="BG212" i="1"/>
  <c r="BG220" i="1"/>
  <c r="BG228" i="1"/>
  <c r="BG236" i="1"/>
  <c r="BG244" i="1"/>
  <c r="BG252" i="1"/>
  <c r="BG260" i="1"/>
  <c r="BG268" i="1"/>
  <c r="BG276" i="1"/>
  <c r="BG284" i="1"/>
  <c r="BG292" i="1"/>
  <c r="BG300" i="1"/>
  <c r="BG308" i="1"/>
  <c r="BG316" i="1"/>
  <c r="BG324" i="1"/>
  <c r="BG332" i="1"/>
  <c r="BG340" i="1"/>
  <c r="BG348" i="1"/>
  <c r="BG356" i="1"/>
  <c r="BG364" i="1"/>
  <c r="BG372" i="1"/>
  <c r="BG380" i="1"/>
  <c r="BG388" i="1"/>
  <c r="BG396" i="1"/>
  <c r="BG404" i="1"/>
  <c r="BG412" i="1"/>
  <c r="BG420" i="1"/>
  <c r="BG428" i="1"/>
  <c r="BG436" i="1"/>
  <c r="BG444" i="1"/>
  <c r="BG452" i="1"/>
  <c r="BG460" i="1"/>
  <c r="BG468" i="1"/>
  <c r="BG476" i="1"/>
  <c r="BG484" i="1"/>
  <c r="BG492" i="1"/>
  <c r="BG500" i="1"/>
  <c r="BG508" i="1"/>
  <c r="BG516" i="1"/>
  <c r="BG524" i="1"/>
  <c r="BG532" i="1"/>
  <c r="BG540" i="1"/>
  <c r="BG548" i="1"/>
  <c r="BG556" i="1"/>
  <c r="BG564" i="1"/>
  <c r="BG572" i="1"/>
  <c r="BG580" i="1"/>
  <c r="BG588" i="1"/>
  <c r="BG596" i="1"/>
  <c r="BG604" i="1"/>
  <c r="BG612" i="1"/>
  <c r="BG620" i="1"/>
  <c r="BG628" i="1"/>
  <c r="BG636" i="1"/>
  <c r="BG644" i="1"/>
  <c r="BG652" i="1"/>
  <c r="BG660" i="1"/>
  <c r="BG668" i="1"/>
  <c r="BG676" i="1"/>
  <c r="BG684" i="1"/>
  <c r="BG692" i="1"/>
  <c r="BG700" i="1"/>
  <c r="BG708" i="1"/>
  <c r="BG716" i="1"/>
  <c r="BG724" i="1"/>
  <c r="BG732" i="1"/>
  <c r="BG740" i="1"/>
  <c r="BG748" i="1"/>
  <c r="BG756" i="1"/>
  <c r="BG764" i="1"/>
  <c r="BG772" i="1"/>
  <c r="BG780" i="1"/>
  <c r="BG788" i="1"/>
  <c r="BG796" i="1"/>
  <c r="BG804" i="1"/>
  <c r="BG812" i="1"/>
  <c r="BG820" i="1"/>
  <c r="BG828" i="1"/>
  <c r="BG836" i="1"/>
  <c r="BG844" i="1"/>
  <c r="BG852" i="1"/>
  <c r="BG860" i="1"/>
  <c r="BG868" i="1"/>
  <c r="BG876" i="1"/>
  <c r="BG884" i="1"/>
  <c r="BG892" i="1"/>
  <c r="BG900" i="1"/>
  <c r="BG908" i="1"/>
  <c r="BG916" i="1"/>
  <c r="BG924" i="1"/>
  <c r="BG932" i="1"/>
  <c r="BG940" i="1"/>
  <c r="BG948" i="1"/>
  <c r="BG956" i="1"/>
  <c r="BG964" i="1"/>
  <c r="BG972" i="1"/>
  <c r="BG980" i="1"/>
  <c r="BG988" i="1"/>
  <c r="BG996" i="1"/>
  <c r="BG1004" i="1"/>
  <c r="BG1012" i="1"/>
  <c r="BG1020" i="1"/>
  <c r="BG1028" i="1"/>
  <c r="BG1036" i="1"/>
  <c r="BG1044" i="1"/>
  <c r="BG1052" i="1"/>
  <c r="BG1060" i="1"/>
  <c r="BG1068" i="1"/>
  <c r="BG1076" i="1"/>
  <c r="BG1084" i="1"/>
  <c r="BG1092" i="1"/>
  <c r="BG1100" i="1"/>
  <c r="BG1108" i="1"/>
  <c r="BG1116" i="1"/>
  <c r="BG1124" i="1"/>
  <c r="BG1132" i="1"/>
  <c r="BG1140" i="1"/>
  <c r="BG1148" i="1"/>
  <c r="BG1156" i="1"/>
  <c r="BG1164" i="1"/>
  <c r="BG1172" i="1"/>
  <c r="BG1180" i="1"/>
  <c r="BG1188" i="1"/>
  <c r="BG1196" i="1"/>
  <c r="BG1204" i="1"/>
  <c r="BG1212" i="1"/>
  <c r="BG1220" i="1"/>
  <c r="BG1228" i="1"/>
  <c r="BG1236" i="1"/>
  <c r="BG1244" i="1"/>
  <c r="BG1252" i="1"/>
  <c r="BG1260" i="1"/>
  <c r="BG1268" i="1"/>
  <c r="BG1276" i="1"/>
  <c r="BG1284" i="1"/>
  <c r="BG1292" i="1"/>
  <c r="BG1300" i="1"/>
  <c r="BG1308" i="1"/>
  <c r="BG1316" i="1"/>
  <c r="BG1324" i="1"/>
  <c r="BG1332" i="1"/>
  <c r="BG1340" i="1"/>
  <c r="BG1348" i="1"/>
  <c r="BG1356" i="1"/>
  <c r="BG1364" i="1"/>
  <c r="BG1372" i="1"/>
  <c r="BG1380" i="1"/>
  <c r="BG1388" i="1"/>
  <c r="BG1396" i="1"/>
  <c r="BG1404" i="1"/>
  <c r="BG1412" i="1"/>
  <c r="BG1420" i="1"/>
  <c r="BG1428" i="1"/>
  <c r="BG1436" i="1"/>
  <c r="BG1444" i="1"/>
  <c r="BG1452" i="1"/>
  <c r="BG1460" i="1"/>
  <c r="BG1468" i="1"/>
  <c r="BG1476" i="1"/>
  <c r="BG1484" i="1"/>
  <c r="BG1492" i="1"/>
  <c r="BG1500" i="1"/>
  <c r="BG12" i="1"/>
  <c r="BG21" i="1"/>
  <c r="BG29" i="1"/>
  <c r="BG37" i="1"/>
  <c r="BG45" i="1"/>
  <c r="BG53" i="1"/>
  <c r="BG61" i="1"/>
  <c r="BG69" i="1"/>
  <c r="BG77" i="1"/>
  <c r="BG85" i="1"/>
  <c r="BG93" i="1"/>
  <c r="BG101" i="1"/>
  <c r="BG109" i="1"/>
  <c r="BG117" i="1"/>
  <c r="BG125" i="1"/>
  <c r="BG133" i="1"/>
  <c r="BG141" i="1"/>
  <c r="BG149" i="1"/>
  <c r="BG157" i="1"/>
  <c r="BG165" i="1"/>
  <c r="BG173" i="1"/>
  <c r="BG181" i="1"/>
  <c r="BG189" i="1"/>
  <c r="BG197" i="1"/>
  <c r="BG205" i="1"/>
  <c r="BG213" i="1"/>
  <c r="BG221" i="1"/>
  <c r="BG229" i="1"/>
  <c r="BG237" i="1"/>
  <c r="BG245" i="1"/>
  <c r="BG253" i="1"/>
  <c r="BG261" i="1"/>
  <c r="BG269" i="1"/>
  <c r="BG277" i="1"/>
  <c r="BG285" i="1"/>
  <c r="BG293" i="1"/>
  <c r="BG301" i="1"/>
  <c r="BG309" i="1"/>
  <c r="BG317" i="1"/>
  <c r="BG325" i="1"/>
  <c r="BG333" i="1"/>
  <c r="BG341" i="1"/>
  <c r="BG349" i="1"/>
  <c r="BG357" i="1"/>
  <c r="BG365" i="1"/>
  <c r="BG373" i="1"/>
  <c r="BG381" i="1"/>
  <c r="BG389" i="1"/>
  <c r="BG397" i="1"/>
  <c r="BG405" i="1"/>
  <c r="BG413" i="1"/>
  <c r="BG421" i="1"/>
  <c r="BG429" i="1"/>
  <c r="BG437" i="1"/>
  <c r="BG445" i="1"/>
  <c r="BG453" i="1"/>
  <c r="BG461" i="1"/>
  <c r="BG469" i="1"/>
  <c r="BG477" i="1"/>
  <c r="BG485" i="1"/>
  <c r="BG493" i="1"/>
  <c r="BG501" i="1"/>
  <c r="BG509" i="1"/>
  <c r="BG517" i="1"/>
  <c r="BG525" i="1"/>
  <c r="BG533" i="1"/>
  <c r="BG541" i="1"/>
  <c r="BG549" i="1"/>
  <c r="BG557" i="1"/>
  <c r="BG565" i="1"/>
  <c r="BG573" i="1"/>
  <c r="BG581" i="1"/>
  <c r="BG589" i="1"/>
  <c r="BG597" i="1"/>
  <c r="BG605" i="1"/>
  <c r="BG613" i="1"/>
  <c r="BG621" i="1"/>
  <c r="BG629" i="1"/>
  <c r="BG637" i="1"/>
  <c r="BG645" i="1"/>
  <c r="BG653" i="1"/>
  <c r="BG661" i="1"/>
  <c r="BG669" i="1"/>
  <c r="BG677" i="1"/>
  <c r="BG685" i="1"/>
  <c r="BG693" i="1"/>
  <c r="BG701" i="1"/>
  <c r="BG709" i="1"/>
  <c r="BG717" i="1"/>
  <c r="BG725" i="1"/>
  <c r="BG733" i="1"/>
  <c r="BG741" i="1"/>
  <c r="BG749" i="1"/>
  <c r="BG757" i="1"/>
  <c r="BG765" i="1"/>
  <c r="BG773" i="1"/>
  <c r="BG781" i="1"/>
  <c r="BG789" i="1"/>
  <c r="BG797" i="1"/>
  <c r="BG805" i="1"/>
  <c r="BG813" i="1"/>
  <c r="BG821" i="1"/>
  <c r="BG829" i="1"/>
  <c r="BG837" i="1"/>
  <c r="BG845" i="1"/>
  <c r="BG853" i="1"/>
  <c r="BG861" i="1"/>
  <c r="BG869" i="1"/>
  <c r="BG877" i="1"/>
  <c r="BG885" i="1"/>
  <c r="BG893" i="1"/>
  <c r="BG901" i="1"/>
  <c r="BG909" i="1"/>
  <c r="BG917" i="1"/>
  <c r="BG925" i="1"/>
  <c r="BG933" i="1"/>
  <c r="BG941" i="1"/>
  <c r="BG949" i="1"/>
  <c r="BG957" i="1"/>
  <c r="BG965" i="1"/>
  <c r="BG973" i="1"/>
  <c r="BG981" i="1"/>
  <c r="BG989" i="1"/>
  <c r="BG997" i="1"/>
  <c r="BG1005" i="1"/>
  <c r="BG1013" i="1"/>
  <c r="BG1021" i="1"/>
  <c r="BG1029" i="1"/>
  <c r="BG1037" i="1"/>
  <c r="BG1045" i="1"/>
  <c r="BG1053" i="1"/>
  <c r="BG1061" i="1"/>
  <c r="BG1069" i="1"/>
  <c r="BG1077" i="1"/>
  <c r="BG1085" i="1"/>
  <c r="BG1093" i="1"/>
  <c r="BG1101" i="1"/>
  <c r="BG1109" i="1"/>
  <c r="BG1117" i="1"/>
  <c r="BG1125" i="1"/>
  <c r="BG1133" i="1"/>
  <c r="BG1141" i="1"/>
  <c r="BG1149" i="1"/>
  <c r="BG1157" i="1"/>
  <c r="BG1165" i="1"/>
  <c r="BG1173" i="1"/>
  <c r="BG1181" i="1"/>
  <c r="BG1189" i="1"/>
  <c r="BG1197" i="1"/>
  <c r="BG1205" i="1"/>
  <c r="BG1213" i="1"/>
  <c r="BG1221" i="1"/>
  <c r="BG1229" i="1"/>
  <c r="BG1237" i="1"/>
  <c r="BG1245" i="1"/>
  <c r="BG1253" i="1"/>
  <c r="BG1261" i="1"/>
  <c r="BG1269" i="1"/>
  <c r="BG1277" i="1"/>
  <c r="BG1285" i="1"/>
  <c r="BG1293" i="1"/>
  <c r="BG1301" i="1"/>
  <c r="BG1309" i="1"/>
  <c r="BG1317" i="1"/>
  <c r="BG1325" i="1"/>
  <c r="BG1333" i="1"/>
  <c r="BG1341" i="1"/>
  <c r="BG1349" i="1"/>
  <c r="BG1357" i="1"/>
  <c r="BG1365" i="1"/>
  <c r="BG1373" i="1"/>
  <c r="BG1381" i="1"/>
  <c r="BG1389" i="1"/>
  <c r="BG1397" i="1"/>
  <c r="BG1405" i="1"/>
  <c r="BG1413" i="1"/>
  <c r="BG1421" i="1"/>
  <c r="BG1429" i="1"/>
  <c r="BG1437" i="1"/>
  <c r="BG1445" i="1"/>
  <c r="BG1453" i="1"/>
  <c r="BG1461" i="1"/>
  <c r="BG1469" i="1"/>
  <c r="BG1477" i="1"/>
  <c r="BG1485" i="1"/>
  <c r="BG1493" i="1"/>
  <c r="BG14" i="1"/>
  <c r="BG22" i="1"/>
  <c r="BG30" i="1"/>
  <c r="BG38" i="1"/>
  <c r="BG46" i="1"/>
  <c r="BG54" i="1"/>
  <c r="BG62" i="1"/>
  <c r="BG70" i="1"/>
  <c r="BG78" i="1"/>
  <c r="BG86" i="1"/>
  <c r="BG94" i="1"/>
  <c r="BG102" i="1"/>
  <c r="BG110" i="1"/>
  <c r="BG118" i="1"/>
  <c r="BG126" i="1"/>
  <c r="BG134" i="1"/>
  <c r="BG142" i="1"/>
  <c r="BG150" i="1"/>
  <c r="BG158" i="1"/>
  <c r="BG166" i="1"/>
  <c r="BG174" i="1"/>
  <c r="BG182" i="1"/>
  <c r="BG190" i="1"/>
  <c r="BG198" i="1"/>
  <c r="BG206" i="1"/>
  <c r="BG214" i="1"/>
  <c r="BG222" i="1"/>
  <c r="BG230" i="1"/>
  <c r="BG238" i="1"/>
  <c r="BG246" i="1"/>
  <c r="BG254" i="1"/>
  <c r="BG262" i="1"/>
  <c r="BG270" i="1"/>
  <c r="BG278" i="1"/>
  <c r="BG286" i="1"/>
  <c r="BG294" i="1"/>
  <c r="BG302" i="1"/>
  <c r="BG310" i="1"/>
  <c r="BG318" i="1"/>
  <c r="BG326" i="1"/>
  <c r="BG334" i="1"/>
  <c r="BG342" i="1"/>
  <c r="BG350" i="1"/>
  <c r="BG358" i="1"/>
  <c r="BG366" i="1"/>
  <c r="BG374" i="1"/>
  <c r="BG382" i="1"/>
  <c r="BG390" i="1"/>
  <c r="BG398" i="1"/>
  <c r="BG406" i="1"/>
  <c r="BG414" i="1"/>
  <c r="BG422" i="1"/>
  <c r="BG430" i="1"/>
  <c r="BG438" i="1"/>
  <c r="BG446" i="1"/>
  <c r="BG454" i="1"/>
  <c r="BG462" i="1"/>
  <c r="BG470" i="1"/>
  <c r="BG478" i="1"/>
  <c r="BG486" i="1"/>
  <c r="BG494" i="1"/>
  <c r="BG502" i="1"/>
  <c r="BG510" i="1"/>
  <c r="BG518" i="1"/>
  <c r="BG526" i="1"/>
  <c r="BG534" i="1"/>
  <c r="BG542" i="1"/>
  <c r="BG550" i="1"/>
  <c r="BG558" i="1"/>
  <c r="BG566" i="1"/>
  <c r="BG574" i="1"/>
  <c r="BG582" i="1"/>
  <c r="BG590" i="1"/>
  <c r="BG598" i="1"/>
  <c r="BG606" i="1"/>
  <c r="BG614" i="1"/>
  <c r="BG622" i="1"/>
  <c r="BG630" i="1"/>
  <c r="BG638" i="1"/>
  <c r="BG646" i="1"/>
  <c r="BG654" i="1"/>
  <c r="BG662" i="1"/>
  <c r="BG670" i="1"/>
  <c r="BG678" i="1"/>
  <c r="BG686" i="1"/>
  <c r="BG694" i="1"/>
  <c r="BG702" i="1"/>
  <c r="BG710" i="1"/>
  <c r="BG718" i="1"/>
  <c r="BG726" i="1"/>
  <c r="BG734" i="1"/>
  <c r="BG742" i="1"/>
  <c r="BG750" i="1"/>
  <c r="BG758" i="1"/>
  <c r="BG766" i="1"/>
  <c r="BG774" i="1"/>
  <c r="BG782" i="1"/>
  <c r="BG790" i="1"/>
  <c r="BG798" i="1"/>
  <c r="BG806" i="1"/>
  <c r="BG814" i="1"/>
  <c r="BG822" i="1"/>
  <c r="BG830" i="1"/>
  <c r="BG838" i="1"/>
  <c r="BG846" i="1"/>
  <c r="BG854" i="1"/>
  <c r="BG862" i="1"/>
  <c r="BG870" i="1"/>
  <c r="BG878" i="1"/>
  <c r="BG886" i="1"/>
  <c r="BG894" i="1"/>
  <c r="BG902" i="1"/>
  <c r="BG910" i="1"/>
  <c r="BG918" i="1"/>
  <c r="BG926" i="1"/>
  <c r="BG934" i="1"/>
  <c r="BG942" i="1"/>
  <c r="BG950" i="1"/>
  <c r="BG958" i="1"/>
  <c r="BG966" i="1"/>
  <c r="BG974" i="1"/>
  <c r="BG982" i="1"/>
  <c r="BG990" i="1"/>
  <c r="BG998" i="1"/>
  <c r="BG1006" i="1"/>
  <c r="BG1014" i="1"/>
  <c r="BG1022" i="1"/>
  <c r="BG1030" i="1"/>
  <c r="BG1038" i="1"/>
  <c r="BG1046" i="1"/>
  <c r="BG1054" i="1"/>
  <c r="BG1062" i="1"/>
  <c r="BG1070" i="1"/>
  <c r="BG1078" i="1"/>
  <c r="BG1086" i="1"/>
  <c r="BG1094" i="1"/>
  <c r="BG1102" i="1"/>
  <c r="BG1110" i="1"/>
  <c r="BG1118" i="1"/>
  <c r="BG1126" i="1"/>
  <c r="BG1134" i="1"/>
  <c r="BG1142" i="1"/>
  <c r="BG1150" i="1"/>
  <c r="BG1158" i="1"/>
  <c r="BG1166" i="1"/>
  <c r="BG1174" i="1"/>
  <c r="BG1182" i="1"/>
  <c r="BG1190" i="1"/>
  <c r="BG1198" i="1"/>
  <c r="BG1206" i="1"/>
  <c r="BG1214" i="1"/>
  <c r="BG1222" i="1"/>
  <c r="BG1230" i="1"/>
  <c r="BG1238" i="1"/>
  <c r="BG1246" i="1"/>
  <c r="BG1254" i="1"/>
  <c r="BG1262" i="1"/>
  <c r="BG1270" i="1"/>
  <c r="BG1278" i="1"/>
  <c r="BG1286" i="1"/>
  <c r="BG1294" i="1"/>
  <c r="BG1302" i="1"/>
  <c r="BG1310" i="1"/>
  <c r="BG1318" i="1"/>
  <c r="BG1326" i="1"/>
  <c r="BG1334" i="1"/>
  <c r="BG1342" i="1"/>
  <c r="BG1350" i="1"/>
  <c r="BG1358" i="1"/>
  <c r="BG1366" i="1"/>
  <c r="BG1374" i="1"/>
  <c r="BG1382" i="1"/>
  <c r="BG1390" i="1"/>
  <c r="BG1398" i="1"/>
  <c r="BG1406" i="1"/>
  <c r="BG1414" i="1"/>
  <c r="BG1422" i="1"/>
  <c r="BG1430" i="1"/>
  <c r="BG1438" i="1"/>
  <c r="BG1446" i="1"/>
  <c r="BG1454" i="1"/>
  <c r="BG1462" i="1"/>
  <c r="BG1470" i="1"/>
  <c r="BG1478" i="1"/>
  <c r="BG1486" i="1"/>
  <c r="BG1494" i="1"/>
  <c r="DC12" i="1"/>
  <c r="DD12" i="1"/>
  <c r="DB12" i="1"/>
  <c r="DE12" i="1"/>
  <c r="DB21" i="1"/>
  <c r="DC21" i="1"/>
  <c r="DD21" i="1"/>
  <c r="DE21" i="1"/>
  <c r="DB29" i="1"/>
  <c r="DC29" i="1"/>
  <c r="DD29" i="1"/>
  <c r="DE29" i="1"/>
  <c r="DB37" i="1"/>
  <c r="DC37" i="1"/>
  <c r="DD37" i="1"/>
  <c r="DE37" i="1"/>
  <c r="DB45" i="1"/>
  <c r="DC45" i="1"/>
  <c r="DD45" i="1"/>
  <c r="DE45" i="1"/>
  <c r="DB53" i="1"/>
  <c r="DC53" i="1"/>
  <c r="DD53" i="1"/>
  <c r="DE53" i="1"/>
  <c r="DC61" i="1"/>
  <c r="DD61" i="1"/>
  <c r="DE61" i="1"/>
  <c r="DB61" i="1"/>
  <c r="DC69" i="1"/>
  <c r="DD69" i="1"/>
  <c r="DE69" i="1"/>
  <c r="DB69" i="1"/>
  <c r="DC77" i="1"/>
  <c r="DD77" i="1"/>
  <c r="DE77" i="1"/>
  <c r="DB77" i="1"/>
  <c r="DC85" i="1"/>
  <c r="DD85" i="1"/>
  <c r="DE85" i="1"/>
  <c r="DB85" i="1"/>
  <c r="DC93" i="1"/>
  <c r="DD93" i="1"/>
  <c r="DE93" i="1"/>
  <c r="DB93" i="1"/>
  <c r="DC101" i="1"/>
  <c r="DD101" i="1"/>
  <c r="DE101" i="1"/>
  <c r="DB101" i="1"/>
  <c r="DC109" i="1"/>
  <c r="DD109" i="1"/>
  <c r="DE109" i="1"/>
  <c r="DB109" i="1"/>
  <c r="DC117" i="1"/>
  <c r="DD117" i="1"/>
  <c r="DE117" i="1"/>
  <c r="DB117" i="1"/>
  <c r="DC125" i="1"/>
  <c r="DD125" i="1"/>
  <c r="DE125" i="1"/>
  <c r="DB125" i="1"/>
  <c r="DC133" i="1"/>
  <c r="DD133" i="1"/>
  <c r="DE133" i="1"/>
  <c r="DB133" i="1"/>
  <c r="DC141" i="1"/>
  <c r="DD141" i="1"/>
  <c r="DE141" i="1"/>
  <c r="DB141" i="1"/>
  <c r="DC149" i="1"/>
  <c r="DD149" i="1"/>
  <c r="DE149" i="1"/>
  <c r="DB149" i="1"/>
  <c r="DC157" i="1"/>
  <c r="DD157" i="1"/>
  <c r="DE157" i="1"/>
  <c r="DB157" i="1"/>
  <c r="DC165" i="1"/>
  <c r="DD165" i="1"/>
  <c r="DE165" i="1"/>
  <c r="DB165" i="1"/>
  <c r="DC173" i="1"/>
  <c r="DD173" i="1"/>
  <c r="DB173" i="1"/>
  <c r="DE173" i="1"/>
  <c r="DC181" i="1"/>
  <c r="DD181" i="1"/>
  <c r="DB181" i="1"/>
  <c r="DE181" i="1"/>
  <c r="DC189" i="1"/>
  <c r="DD189" i="1"/>
  <c r="DB189" i="1"/>
  <c r="DE189" i="1"/>
  <c r="DC197" i="1"/>
  <c r="DD197" i="1"/>
  <c r="DB197" i="1"/>
  <c r="DE197" i="1"/>
  <c r="DC205" i="1"/>
  <c r="DD205" i="1"/>
  <c r="DB205" i="1"/>
  <c r="DE205" i="1"/>
  <c r="DC213" i="1"/>
  <c r="DD213" i="1"/>
  <c r="DB213" i="1"/>
  <c r="DE213" i="1"/>
  <c r="DC221" i="1"/>
  <c r="DD221" i="1"/>
  <c r="DB221" i="1"/>
  <c r="DE221" i="1"/>
  <c r="DB229" i="1"/>
  <c r="DD229" i="1"/>
  <c r="DC229" i="1"/>
  <c r="DE229" i="1"/>
  <c r="DB237" i="1"/>
  <c r="DC237" i="1"/>
  <c r="DD237" i="1"/>
  <c r="DE237" i="1"/>
  <c r="DB245" i="1"/>
  <c r="DD245" i="1"/>
  <c r="DC245" i="1"/>
  <c r="DE245" i="1"/>
  <c r="DB253" i="1"/>
  <c r="DD253" i="1"/>
  <c r="DC253" i="1"/>
  <c r="DE253" i="1"/>
  <c r="DB261" i="1"/>
  <c r="DE261" i="1"/>
  <c r="DC261" i="1"/>
  <c r="DD261" i="1"/>
  <c r="DB269" i="1"/>
  <c r="DD269" i="1"/>
  <c r="DC269" i="1"/>
  <c r="DE269" i="1"/>
  <c r="DD277" i="1"/>
  <c r="DB277" i="1"/>
  <c r="DC277" i="1"/>
  <c r="DE277" i="1"/>
  <c r="DD285" i="1"/>
  <c r="DE285" i="1"/>
  <c r="DB285" i="1"/>
  <c r="DC285" i="1"/>
  <c r="DD293" i="1"/>
  <c r="DB293" i="1"/>
  <c r="DC293" i="1"/>
  <c r="DE293" i="1"/>
  <c r="DD301" i="1"/>
  <c r="DE301" i="1"/>
  <c r="DB301" i="1"/>
  <c r="DC301" i="1"/>
  <c r="DD309" i="1"/>
  <c r="DB309" i="1"/>
  <c r="DC309" i="1"/>
  <c r="DE309" i="1"/>
  <c r="DD317" i="1"/>
  <c r="DE317" i="1"/>
  <c r="DB317" i="1"/>
  <c r="DC317" i="1"/>
  <c r="DD325" i="1"/>
  <c r="DB325" i="1"/>
  <c r="DC325" i="1"/>
  <c r="DE325" i="1"/>
  <c r="DD333" i="1"/>
  <c r="DE333" i="1"/>
  <c r="DB333" i="1"/>
  <c r="DC333" i="1"/>
  <c r="DD341" i="1"/>
  <c r="DB341" i="1"/>
  <c r="DE341" i="1"/>
  <c r="DC341" i="1"/>
  <c r="DD349" i="1"/>
  <c r="DE349" i="1"/>
  <c r="DB349" i="1"/>
  <c r="DC349" i="1"/>
  <c r="DD357" i="1"/>
  <c r="DB357" i="1"/>
  <c r="DC357" i="1"/>
  <c r="DE357" i="1"/>
  <c r="DC365" i="1"/>
  <c r="DD365" i="1"/>
  <c r="DB365" i="1"/>
  <c r="DE365" i="1"/>
  <c r="DC373" i="1"/>
  <c r="DD373" i="1"/>
  <c r="DE373" i="1"/>
  <c r="DB373" i="1"/>
  <c r="DC381" i="1"/>
  <c r="DD381" i="1"/>
  <c r="DB381" i="1"/>
  <c r="DE381" i="1"/>
  <c r="DC389" i="1"/>
  <c r="DD389" i="1"/>
  <c r="DE389" i="1"/>
  <c r="DB389" i="1"/>
  <c r="DC397" i="1"/>
  <c r="DD397" i="1"/>
  <c r="DB397" i="1"/>
  <c r="DE397" i="1"/>
  <c r="DC405" i="1"/>
  <c r="DE405" i="1"/>
  <c r="DB405" i="1"/>
  <c r="DD405" i="1"/>
  <c r="DC413" i="1"/>
  <c r="DE413" i="1"/>
  <c r="DD413" i="1"/>
  <c r="DB413" i="1"/>
  <c r="DC421" i="1"/>
  <c r="DE421" i="1"/>
  <c r="DB421" i="1"/>
  <c r="DD421" i="1"/>
  <c r="DB429" i="1"/>
  <c r="DC429" i="1"/>
  <c r="DD429" i="1"/>
  <c r="DE429" i="1"/>
  <c r="DB437" i="1"/>
  <c r="DC437" i="1"/>
  <c r="DE437" i="1"/>
  <c r="DD437" i="1"/>
  <c r="DB445" i="1"/>
  <c r="DC445" i="1"/>
  <c r="DE445" i="1"/>
  <c r="DD445" i="1"/>
  <c r="DB453" i="1"/>
  <c r="DC453" i="1"/>
  <c r="DE453" i="1"/>
  <c r="DD453" i="1"/>
  <c r="DB461" i="1"/>
  <c r="DC461" i="1"/>
  <c r="DD461" i="1"/>
  <c r="DE461" i="1"/>
  <c r="DB469" i="1"/>
  <c r="DC469" i="1"/>
  <c r="DD469" i="1"/>
  <c r="DE469" i="1"/>
  <c r="DB477" i="1"/>
  <c r="DC477" i="1"/>
  <c r="DD477" i="1"/>
  <c r="DE477" i="1"/>
  <c r="DB485" i="1"/>
  <c r="DC485" i="1"/>
  <c r="DD485" i="1"/>
  <c r="DE485" i="1"/>
  <c r="DB493" i="1"/>
  <c r="DC493" i="1"/>
  <c r="DD493" i="1"/>
  <c r="DE493" i="1"/>
  <c r="DB501" i="1"/>
  <c r="DC501" i="1"/>
  <c r="DE501" i="1"/>
  <c r="DD501" i="1"/>
  <c r="DB509" i="1"/>
  <c r="DC509" i="1"/>
  <c r="DE509" i="1"/>
  <c r="DD509" i="1"/>
  <c r="DB517" i="1"/>
  <c r="DC517" i="1"/>
  <c r="DE517" i="1"/>
  <c r="DD517" i="1"/>
  <c r="DC525" i="1"/>
  <c r="DD525" i="1"/>
  <c r="DE525" i="1"/>
  <c r="DB525" i="1"/>
  <c r="DC533" i="1"/>
  <c r="DB533" i="1"/>
  <c r="DD533" i="1"/>
  <c r="DE533" i="1"/>
  <c r="DC541" i="1"/>
  <c r="DD541" i="1"/>
  <c r="DB541" i="1"/>
  <c r="DE541" i="1"/>
  <c r="DC549" i="1"/>
  <c r="DD549" i="1"/>
  <c r="DB549" i="1"/>
  <c r="DE549" i="1"/>
  <c r="DC557" i="1"/>
  <c r="DD557" i="1"/>
  <c r="DB557" i="1"/>
  <c r="DE557" i="1"/>
  <c r="DC565" i="1"/>
  <c r="DD565" i="1"/>
  <c r="DB565" i="1"/>
  <c r="DE565" i="1"/>
  <c r="DC573" i="1"/>
  <c r="DD573" i="1"/>
  <c r="DB573" i="1"/>
  <c r="DE573" i="1"/>
  <c r="DC581" i="1"/>
  <c r="DD581" i="1"/>
  <c r="DB581" i="1"/>
  <c r="DE581" i="1"/>
  <c r="DC589" i="1"/>
  <c r="DD589" i="1"/>
  <c r="DB589" i="1"/>
  <c r="DE589" i="1"/>
  <c r="DC597" i="1"/>
  <c r="DD597" i="1"/>
  <c r="DB597" i="1"/>
  <c r="DE597" i="1"/>
  <c r="DC605" i="1"/>
  <c r="DD605" i="1"/>
  <c r="DB605" i="1"/>
  <c r="DE605" i="1"/>
  <c r="DC613" i="1"/>
  <c r="DD613" i="1"/>
  <c r="DB613" i="1"/>
  <c r="DE613" i="1"/>
  <c r="DC621" i="1"/>
  <c r="DD621" i="1"/>
  <c r="DB621" i="1"/>
  <c r="DE621" i="1"/>
  <c r="DC629" i="1"/>
  <c r="DD629" i="1"/>
  <c r="DE629" i="1"/>
  <c r="DB629" i="1"/>
  <c r="DC637" i="1"/>
  <c r="DB637" i="1"/>
  <c r="DE637" i="1"/>
  <c r="DD637" i="1"/>
  <c r="DC645" i="1"/>
  <c r="DD645" i="1"/>
  <c r="DE645" i="1"/>
  <c r="DB645" i="1"/>
  <c r="DC653" i="1"/>
  <c r="DD653" i="1"/>
  <c r="DE653" i="1"/>
  <c r="DB653" i="1"/>
  <c r="DC661" i="1"/>
  <c r="DB661" i="1"/>
  <c r="DD661" i="1"/>
  <c r="DE661" i="1"/>
  <c r="DC669" i="1"/>
  <c r="DE669" i="1"/>
  <c r="DB669" i="1"/>
  <c r="DD669" i="1"/>
  <c r="DB677" i="1"/>
  <c r="DC677" i="1"/>
  <c r="DD677" i="1"/>
  <c r="DE677" i="1"/>
  <c r="DB685" i="1"/>
  <c r="DC685" i="1"/>
  <c r="DD685" i="1"/>
  <c r="DE685" i="1"/>
  <c r="DB693" i="1"/>
  <c r="DC693" i="1"/>
  <c r="DD693" i="1"/>
  <c r="DE693" i="1"/>
  <c r="DB701" i="1"/>
  <c r="DC701" i="1"/>
  <c r="DD701" i="1"/>
  <c r="DE701" i="1"/>
  <c r="DB709" i="1"/>
  <c r="DC709" i="1"/>
  <c r="DD709" i="1"/>
  <c r="DE709" i="1"/>
  <c r="DB717" i="1"/>
  <c r="DC717" i="1"/>
  <c r="DD717" i="1"/>
  <c r="DE717" i="1"/>
  <c r="DB725" i="1"/>
  <c r="DC725" i="1"/>
  <c r="DD725" i="1"/>
  <c r="DE725" i="1"/>
  <c r="DB733" i="1"/>
  <c r="DC733" i="1"/>
  <c r="DD733" i="1"/>
  <c r="DE733" i="1"/>
  <c r="DB741" i="1"/>
  <c r="DC741" i="1"/>
  <c r="DD741" i="1"/>
  <c r="DE741" i="1"/>
  <c r="DB749" i="1"/>
  <c r="DC749" i="1"/>
  <c r="DD749" i="1"/>
  <c r="DE749" i="1"/>
  <c r="DB757" i="1"/>
  <c r="DC757" i="1"/>
  <c r="DD757" i="1"/>
  <c r="DE757" i="1"/>
  <c r="DB765" i="1"/>
  <c r="DC765" i="1"/>
  <c r="DD765" i="1"/>
  <c r="DE765" i="1"/>
  <c r="DB773" i="1"/>
  <c r="DC773" i="1"/>
  <c r="DD773" i="1"/>
  <c r="DE773" i="1"/>
  <c r="DB781" i="1"/>
  <c r="DC781" i="1"/>
  <c r="DD781" i="1"/>
  <c r="DE781" i="1"/>
  <c r="DB789" i="1"/>
  <c r="DC789" i="1"/>
  <c r="DD789" i="1"/>
  <c r="DE789" i="1"/>
  <c r="DB797" i="1"/>
  <c r="DC797" i="1"/>
  <c r="DD797" i="1"/>
  <c r="DE797" i="1"/>
  <c r="DB805" i="1"/>
  <c r="DC805" i="1"/>
  <c r="DD805" i="1"/>
  <c r="DE805" i="1"/>
  <c r="DB813" i="1"/>
  <c r="DC813" i="1"/>
  <c r="DD813" i="1"/>
  <c r="DE813" i="1"/>
  <c r="DB821" i="1"/>
  <c r="DC821" i="1"/>
  <c r="DD821" i="1"/>
  <c r="DE821" i="1"/>
  <c r="DB829" i="1"/>
  <c r="DC829" i="1"/>
  <c r="DD829" i="1"/>
  <c r="DE829" i="1"/>
  <c r="DB837" i="1"/>
  <c r="DC837" i="1"/>
  <c r="DD837" i="1"/>
  <c r="DE837" i="1"/>
  <c r="DB845" i="1"/>
  <c r="DC845" i="1"/>
  <c r="DD845" i="1"/>
  <c r="DE845" i="1"/>
  <c r="DB853" i="1"/>
  <c r="DC853" i="1"/>
  <c r="DD853" i="1"/>
  <c r="DE853" i="1"/>
  <c r="DB861" i="1"/>
  <c r="DC861" i="1"/>
  <c r="DD861" i="1"/>
  <c r="DE861" i="1"/>
  <c r="DC869" i="1"/>
  <c r="DD869" i="1"/>
  <c r="DB869" i="1"/>
  <c r="DE869" i="1"/>
  <c r="DC877" i="1"/>
  <c r="DD877" i="1"/>
  <c r="DB877" i="1"/>
  <c r="DE877" i="1"/>
  <c r="DC885" i="1"/>
  <c r="DD885" i="1"/>
  <c r="DB885" i="1"/>
  <c r="DE885" i="1"/>
  <c r="DC893" i="1"/>
  <c r="DD893" i="1"/>
  <c r="DB893" i="1"/>
  <c r="DE893" i="1"/>
  <c r="DC901" i="1"/>
  <c r="DD901" i="1"/>
  <c r="DB901" i="1"/>
  <c r="DE901" i="1"/>
  <c r="DB909" i="1"/>
  <c r="DC909" i="1"/>
  <c r="DD909" i="1"/>
  <c r="DE909" i="1"/>
  <c r="DB917" i="1"/>
  <c r="DC917" i="1"/>
  <c r="DD917" i="1"/>
  <c r="DE917" i="1"/>
  <c r="DB925" i="1"/>
  <c r="DC925" i="1"/>
  <c r="DD925" i="1"/>
  <c r="DE925" i="1"/>
  <c r="DB933" i="1"/>
  <c r="DC933" i="1"/>
  <c r="DD933" i="1"/>
  <c r="DE933" i="1"/>
  <c r="DB941" i="1"/>
  <c r="DC941" i="1"/>
  <c r="DD941" i="1"/>
  <c r="DE941" i="1"/>
  <c r="DB949" i="1"/>
  <c r="DC949" i="1"/>
  <c r="DD949" i="1"/>
  <c r="DE949" i="1"/>
  <c r="DB957" i="1"/>
  <c r="DC957" i="1"/>
  <c r="DD957" i="1"/>
  <c r="DE957" i="1"/>
  <c r="DB965" i="1"/>
  <c r="DC965" i="1"/>
  <c r="DD965" i="1"/>
  <c r="DE965" i="1"/>
  <c r="DB973" i="1"/>
  <c r="DC973" i="1"/>
  <c r="DD973" i="1"/>
  <c r="DE973" i="1"/>
  <c r="DB981" i="1"/>
  <c r="DC981" i="1"/>
  <c r="DD981" i="1"/>
  <c r="DE981" i="1"/>
  <c r="DB989" i="1"/>
  <c r="DC989" i="1"/>
  <c r="DD989" i="1"/>
  <c r="DE989" i="1"/>
  <c r="DB997" i="1"/>
  <c r="DC997" i="1"/>
  <c r="DD997" i="1"/>
  <c r="DE997" i="1"/>
  <c r="DB1005" i="1"/>
  <c r="DC1005" i="1"/>
  <c r="DD1005" i="1"/>
  <c r="DE1005" i="1"/>
  <c r="DB1013" i="1"/>
  <c r="DC1013" i="1"/>
  <c r="DD1013" i="1"/>
  <c r="DE1013" i="1"/>
  <c r="DB1021" i="1"/>
  <c r="DC1021" i="1"/>
  <c r="DD1021" i="1"/>
  <c r="DE1021" i="1"/>
  <c r="DB1029" i="1"/>
  <c r="DC1029" i="1"/>
  <c r="DD1029" i="1"/>
  <c r="DE1029" i="1"/>
  <c r="DB1037" i="1"/>
  <c r="DC1037" i="1"/>
  <c r="DD1037" i="1"/>
  <c r="DE1037" i="1"/>
  <c r="DB1045" i="1"/>
  <c r="DC1045" i="1"/>
  <c r="DD1045" i="1"/>
  <c r="DE1045" i="1"/>
  <c r="DB1053" i="1"/>
  <c r="DD1053" i="1"/>
  <c r="DC1053" i="1"/>
  <c r="DE1053" i="1"/>
  <c r="DB1061" i="1"/>
  <c r="DD1061" i="1"/>
  <c r="DE1061" i="1"/>
  <c r="DC1061" i="1"/>
  <c r="DB1069" i="1"/>
  <c r="DD1069" i="1"/>
  <c r="DC1069" i="1"/>
  <c r="DE1069" i="1"/>
  <c r="DD1077" i="1"/>
  <c r="DC1077" i="1"/>
  <c r="DB1077" i="1"/>
  <c r="DE1077" i="1"/>
  <c r="DD1085" i="1"/>
  <c r="DC1085" i="1"/>
  <c r="DB1085" i="1"/>
  <c r="DE1085" i="1"/>
  <c r="DC1093" i="1"/>
  <c r="DD1093" i="1"/>
  <c r="DE1093" i="1"/>
  <c r="DB1093" i="1"/>
  <c r="DC1101" i="1"/>
  <c r="DE1101" i="1"/>
  <c r="DB1101" i="1"/>
  <c r="DD1101" i="1"/>
  <c r="DC1109" i="1"/>
  <c r="DE1109" i="1"/>
  <c r="DB1109" i="1"/>
  <c r="DD1109" i="1"/>
  <c r="DC1117" i="1"/>
  <c r="DE1117" i="1"/>
  <c r="DB1117" i="1"/>
  <c r="DD1117" i="1"/>
  <c r="DC1125" i="1"/>
  <c r="DE1125" i="1"/>
  <c r="DB1125" i="1"/>
  <c r="DD1125" i="1"/>
  <c r="DC1133" i="1"/>
  <c r="DE1133" i="1"/>
  <c r="DB1133" i="1"/>
  <c r="DD1133" i="1"/>
  <c r="DC1141" i="1"/>
  <c r="DE1141" i="1"/>
  <c r="DB1141" i="1"/>
  <c r="DD1141" i="1"/>
  <c r="DC1149" i="1"/>
  <c r="DE1149" i="1"/>
  <c r="DB1149" i="1"/>
  <c r="DD1149" i="1"/>
  <c r="DC1157" i="1"/>
  <c r="DE1157" i="1"/>
  <c r="DB1157" i="1"/>
  <c r="DD1157" i="1"/>
  <c r="DC1165" i="1"/>
  <c r="DE1165" i="1"/>
  <c r="DB1165" i="1"/>
  <c r="DD1165" i="1"/>
  <c r="DC1173" i="1"/>
  <c r="DE1173" i="1"/>
  <c r="DB1173" i="1"/>
  <c r="DD1173" i="1"/>
  <c r="DC1181" i="1"/>
  <c r="DE1181" i="1"/>
  <c r="DB1181" i="1"/>
  <c r="DD1181" i="1"/>
  <c r="DC1189" i="1"/>
  <c r="DE1189" i="1"/>
  <c r="DB1189" i="1"/>
  <c r="DD1189" i="1"/>
  <c r="DC1197" i="1"/>
  <c r="DE1197" i="1"/>
  <c r="DB1197" i="1"/>
  <c r="DD1197" i="1"/>
  <c r="DC1205" i="1"/>
  <c r="DE1205" i="1"/>
  <c r="DD1205" i="1"/>
  <c r="DB1205" i="1"/>
  <c r="DC1213" i="1"/>
  <c r="DE1213" i="1"/>
  <c r="DB1213" i="1"/>
  <c r="DD1213" i="1"/>
  <c r="DC1221" i="1"/>
  <c r="DE1221" i="1"/>
  <c r="DB1221" i="1"/>
  <c r="DD1221" i="1"/>
  <c r="DC1229" i="1"/>
  <c r="DE1229" i="1"/>
  <c r="DB1229" i="1"/>
  <c r="DD1229" i="1"/>
  <c r="DC1237" i="1"/>
  <c r="DE1237" i="1"/>
  <c r="DB1237" i="1"/>
  <c r="DD1237" i="1"/>
  <c r="DC1245" i="1"/>
  <c r="DE1245" i="1"/>
  <c r="DB1245" i="1"/>
  <c r="DD1245" i="1"/>
  <c r="DC1253" i="1"/>
  <c r="DE1253" i="1"/>
  <c r="DD1253" i="1"/>
  <c r="DB1253" i="1"/>
  <c r="DE1261" i="1"/>
  <c r="DB1261" i="1"/>
  <c r="DD1261" i="1"/>
  <c r="DC1261" i="1"/>
  <c r="DE1269" i="1"/>
  <c r="DB1269" i="1"/>
  <c r="DD1269" i="1"/>
  <c r="DC1269" i="1"/>
  <c r="DB1277" i="1"/>
  <c r="DC1277" i="1"/>
  <c r="DD1277" i="1"/>
  <c r="DE1277" i="1"/>
  <c r="DB1285" i="1"/>
  <c r="DC1285" i="1"/>
  <c r="DD1285" i="1"/>
  <c r="DE1285" i="1"/>
  <c r="DB1293" i="1"/>
  <c r="DC1293" i="1"/>
  <c r="DD1293" i="1"/>
  <c r="DE1293" i="1"/>
  <c r="DB1301" i="1"/>
  <c r="DC1301" i="1"/>
  <c r="DE1301" i="1"/>
  <c r="DD1301" i="1"/>
  <c r="DB1309" i="1"/>
  <c r="DC1309" i="1"/>
  <c r="DE1309" i="1"/>
  <c r="DD1309" i="1"/>
  <c r="DB1317" i="1"/>
  <c r="DC1317" i="1"/>
  <c r="DE1317" i="1"/>
  <c r="DD1317" i="1"/>
  <c r="DB1325" i="1"/>
  <c r="DC1325" i="1"/>
  <c r="DE1325" i="1"/>
  <c r="DD1325" i="1"/>
  <c r="DB1333" i="1"/>
  <c r="DC1333" i="1"/>
  <c r="DE1333" i="1"/>
  <c r="DD1333" i="1"/>
  <c r="DB1341" i="1"/>
  <c r="DC1341" i="1"/>
  <c r="DE1341" i="1"/>
  <c r="DD1341" i="1"/>
  <c r="DB1349" i="1"/>
  <c r="DC1349" i="1"/>
  <c r="DE1349" i="1"/>
  <c r="DD1349" i="1"/>
  <c r="DB1357" i="1"/>
  <c r="DC1357" i="1"/>
  <c r="DE1357" i="1"/>
  <c r="DD1357" i="1"/>
  <c r="DB1365" i="1"/>
  <c r="DC1365" i="1"/>
  <c r="DE1365" i="1"/>
  <c r="DD1365" i="1"/>
  <c r="DB1373" i="1"/>
  <c r="DC1373" i="1"/>
  <c r="DE1373" i="1"/>
  <c r="DD1373" i="1"/>
  <c r="DB1381" i="1"/>
  <c r="DC1381" i="1"/>
  <c r="DD1381" i="1"/>
  <c r="DE1381" i="1"/>
  <c r="DB1389" i="1"/>
  <c r="DC1389" i="1"/>
  <c r="DD1389" i="1"/>
  <c r="DE1389" i="1"/>
  <c r="DB1397" i="1"/>
  <c r="DC1397" i="1"/>
  <c r="DD1397" i="1"/>
  <c r="DE1397" i="1"/>
  <c r="DB1405" i="1"/>
  <c r="DC1405" i="1"/>
  <c r="DD1405" i="1"/>
  <c r="DE1405" i="1"/>
  <c r="DB1413" i="1"/>
  <c r="DC1413" i="1"/>
  <c r="DD1413" i="1"/>
  <c r="DE1413" i="1"/>
  <c r="DB1421" i="1"/>
  <c r="DC1421" i="1"/>
  <c r="DD1421" i="1"/>
  <c r="DE1421" i="1"/>
  <c r="DC1429" i="1"/>
  <c r="DB1429" i="1"/>
  <c r="DD1429" i="1"/>
  <c r="DE1429" i="1"/>
  <c r="DC1437" i="1"/>
  <c r="DB1437" i="1"/>
  <c r="DD1437" i="1"/>
  <c r="DE1437" i="1"/>
  <c r="DC1445" i="1"/>
  <c r="DB1445" i="1"/>
  <c r="DD1445" i="1"/>
  <c r="DE1445" i="1"/>
  <c r="DC1453" i="1"/>
  <c r="DB1453" i="1"/>
  <c r="DD1453" i="1"/>
  <c r="DE1453" i="1"/>
  <c r="DC1461" i="1"/>
  <c r="DB1461" i="1"/>
  <c r="DD1461" i="1"/>
  <c r="DE1461" i="1"/>
  <c r="DC1469" i="1"/>
  <c r="DB1469" i="1"/>
  <c r="DD1469" i="1"/>
  <c r="DE1469" i="1"/>
  <c r="DC1477" i="1"/>
  <c r="DB1477" i="1"/>
  <c r="DD1477" i="1"/>
  <c r="DE1477" i="1"/>
  <c r="DC1485" i="1"/>
  <c r="DB1485" i="1"/>
  <c r="DD1485" i="1"/>
  <c r="DE1485" i="1"/>
  <c r="DC1493" i="1"/>
  <c r="DB1493" i="1"/>
  <c r="DD1493" i="1"/>
  <c r="DE1493" i="1"/>
  <c r="DC14" i="1"/>
  <c r="DD14" i="1"/>
  <c r="DB14" i="1"/>
  <c r="DE14" i="1"/>
  <c r="DC22" i="1"/>
  <c r="DD22" i="1"/>
  <c r="DB22" i="1"/>
  <c r="DE22" i="1"/>
  <c r="DC30" i="1"/>
  <c r="DD30" i="1"/>
  <c r="DB30" i="1"/>
  <c r="DE30" i="1"/>
  <c r="DC38" i="1"/>
  <c r="DD38" i="1"/>
  <c r="DB38" i="1"/>
  <c r="DE38" i="1"/>
  <c r="DC46" i="1"/>
  <c r="DD46" i="1"/>
  <c r="DB46" i="1"/>
  <c r="DE46" i="1"/>
  <c r="DC54" i="1"/>
  <c r="DD54" i="1"/>
  <c r="DB54" i="1"/>
  <c r="DE54" i="1"/>
  <c r="DC62" i="1"/>
  <c r="DD62" i="1"/>
  <c r="DE62" i="1"/>
  <c r="DB62" i="1"/>
  <c r="DC70" i="1"/>
  <c r="DD70" i="1"/>
  <c r="DB70" i="1"/>
  <c r="DE70" i="1"/>
  <c r="DC78" i="1"/>
  <c r="DD78" i="1"/>
  <c r="DB78" i="1"/>
  <c r="DE78" i="1"/>
  <c r="DC86" i="1"/>
  <c r="DD86" i="1"/>
  <c r="DB86" i="1"/>
  <c r="DE86" i="1"/>
  <c r="DC94" i="1"/>
  <c r="DD94" i="1"/>
  <c r="DB94" i="1"/>
  <c r="DE94" i="1"/>
  <c r="DC102" i="1"/>
  <c r="DD102" i="1"/>
  <c r="DB102" i="1"/>
  <c r="DE102" i="1"/>
  <c r="DC110" i="1"/>
  <c r="DD110" i="1"/>
  <c r="DB110" i="1"/>
  <c r="DE110" i="1"/>
  <c r="DC118" i="1"/>
  <c r="DD118" i="1"/>
  <c r="DB118" i="1"/>
  <c r="DE118" i="1"/>
  <c r="DC126" i="1"/>
  <c r="DD126" i="1"/>
  <c r="DB126" i="1"/>
  <c r="DE126" i="1"/>
  <c r="DC134" i="1"/>
  <c r="DD134" i="1"/>
  <c r="DB134" i="1"/>
  <c r="DE134" i="1"/>
  <c r="DC142" i="1"/>
  <c r="DD142" i="1"/>
  <c r="DB142" i="1"/>
  <c r="DE142" i="1"/>
  <c r="DC150" i="1"/>
  <c r="DD150" i="1"/>
  <c r="DB150" i="1"/>
  <c r="DE150" i="1"/>
  <c r="DC158" i="1"/>
  <c r="DD158" i="1"/>
  <c r="DB158" i="1"/>
  <c r="DE158" i="1"/>
  <c r="DC166" i="1"/>
  <c r="DD166" i="1"/>
  <c r="DB166" i="1"/>
  <c r="DE166" i="1"/>
  <c r="DC174" i="1"/>
  <c r="DD174" i="1"/>
  <c r="DE174" i="1"/>
  <c r="DB174" i="1"/>
  <c r="DB182" i="1"/>
  <c r="DC182" i="1"/>
  <c r="DD182" i="1"/>
  <c r="DE182" i="1"/>
  <c r="DB190" i="1"/>
  <c r="DC190" i="1"/>
  <c r="DD190" i="1"/>
  <c r="DE190" i="1"/>
  <c r="DB198" i="1"/>
  <c r="DC198" i="1"/>
  <c r="DD198" i="1"/>
  <c r="DE198" i="1"/>
  <c r="DB206" i="1"/>
  <c r="DC206" i="1"/>
  <c r="DD206" i="1"/>
  <c r="DE206" i="1"/>
  <c r="DB214" i="1"/>
  <c r="DC214" i="1"/>
  <c r="DD214" i="1"/>
  <c r="DE214" i="1"/>
  <c r="DB222" i="1"/>
  <c r="DC222" i="1"/>
  <c r="DD222" i="1"/>
  <c r="DE222" i="1"/>
  <c r="DB230" i="1"/>
  <c r="DC230" i="1"/>
  <c r="DD230" i="1"/>
  <c r="DE230" i="1"/>
  <c r="DB238" i="1"/>
  <c r="DC238" i="1"/>
  <c r="DD238" i="1"/>
  <c r="DE238" i="1"/>
  <c r="DB246" i="1"/>
  <c r="DC246" i="1"/>
  <c r="DD246" i="1"/>
  <c r="DE246" i="1"/>
  <c r="DB254" i="1"/>
  <c r="DC254" i="1"/>
  <c r="DE254" i="1"/>
  <c r="DD254" i="1"/>
  <c r="DB262" i="1"/>
  <c r="DC262" i="1"/>
  <c r="DE262" i="1"/>
  <c r="DD262" i="1"/>
  <c r="DB270" i="1"/>
  <c r="DC270" i="1"/>
  <c r="DD270" i="1"/>
  <c r="DE270" i="1"/>
  <c r="DB278" i="1"/>
  <c r="DD278" i="1"/>
  <c r="DC278" i="1"/>
  <c r="DE278" i="1"/>
  <c r="DB286" i="1"/>
  <c r="DD286" i="1"/>
  <c r="DC286" i="1"/>
  <c r="DE286" i="1"/>
  <c r="DB294" i="1"/>
  <c r="DD294" i="1"/>
  <c r="DC294" i="1"/>
  <c r="DE294" i="1"/>
  <c r="DB302" i="1"/>
  <c r="DD302" i="1"/>
  <c r="DC302" i="1"/>
  <c r="DE302" i="1"/>
  <c r="DB310" i="1"/>
  <c r="DD310" i="1"/>
  <c r="DC310" i="1"/>
  <c r="DE310" i="1"/>
  <c r="DB318" i="1"/>
  <c r="DD318" i="1"/>
  <c r="DC318" i="1"/>
  <c r="DE318" i="1"/>
  <c r="DB326" i="1"/>
  <c r="DD326" i="1"/>
  <c r="DC326" i="1"/>
  <c r="DE326" i="1"/>
  <c r="DB334" i="1"/>
  <c r="DD334" i="1"/>
  <c r="DC334" i="1"/>
  <c r="DE334" i="1"/>
  <c r="DB342" i="1"/>
  <c r="DD342" i="1"/>
  <c r="DC342" i="1"/>
  <c r="DE342" i="1"/>
  <c r="DB350" i="1"/>
  <c r="DD350" i="1"/>
  <c r="DC350" i="1"/>
  <c r="DE350" i="1"/>
  <c r="DB358" i="1"/>
  <c r="DD358" i="1"/>
  <c r="DC358" i="1"/>
  <c r="DE358" i="1"/>
  <c r="DB366" i="1"/>
  <c r="DC366" i="1"/>
  <c r="DD366" i="1"/>
  <c r="DE366" i="1"/>
  <c r="DB374" i="1"/>
  <c r="DC374" i="1"/>
  <c r="DD374" i="1"/>
  <c r="DE374" i="1"/>
  <c r="DB382" i="1"/>
  <c r="DC382" i="1"/>
  <c r="DD382" i="1"/>
  <c r="DE382" i="1"/>
  <c r="DB390" i="1"/>
  <c r="DC390" i="1"/>
  <c r="DD390" i="1"/>
  <c r="DE390" i="1"/>
  <c r="DB398" i="1"/>
  <c r="DC398" i="1"/>
  <c r="DD398" i="1"/>
  <c r="DE398" i="1"/>
  <c r="DB406" i="1"/>
  <c r="DC406" i="1"/>
  <c r="DD406" i="1"/>
  <c r="DE406" i="1"/>
  <c r="DB414" i="1"/>
  <c r="DC414" i="1"/>
  <c r="DD414" i="1"/>
  <c r="DE414" i="1"/>
  <c r="DB422" i="1"/>
  <c r="DC422" i="1"/>
  <c r="DD422" i="1"/>
  <c r="DE422" i="1"/>
  <c r="DB430" i="1"/>
  <c r="DC430" i="1"/>
  <c r="DD430" i="1"/>
  <c r="DE430" i="1"/>
  <c r="DD438" i="1"/>
  <c r="DE438" i="1"/>
  <c r="DC438" i="1"/>
  <c r="DB438" i="1"/>
  <c r="DD446" i="1"/>
  <c r="DE446" i="1"/>
  <c r="DB446" i="1"/>
  <c r="DC446" i="1"/>
  <c r="DD454" i="1"/>
  <c r="DE454" i="1"/>
  <c r="DC454" i="1"/>
  <c r="DB454" i="1"/>
  <c r="DD462" i="1"/>
  <c r="DE462" i="1"/>
  <c r="DC462" i="1"/>
  <c r="DB462" i="1"/>
  <c r="DD470" i="1"/>
  <c r="DE470" i="1"/>
  <c r="DB470" i="1"/>
  <c r="DC470" i="1"/>
  <c r="DD478" i="1"/>
  <c r="DE478" i="1"/>
  <c r="DB478" i="1"/>
  <c r="DC478" i="1"/>
  <c r="DD486" i="1"/>
  <c r="DE486" i="1"/>
  <c r="DB486" i="1"/>
  <c r="DC486" i="1"/>
  <c r="DD494" i="1"/>
  <c r="DE494" i="1"/>
  <c r="DC494" i="1"/>
  <c r="DB494" i="1"/>
  <c r="DD502" i="1"/>
  <c r="DE502" i="1"/>
  <c r="DC502" i="1"/>
  <c r="DB502" i="1"/>
  <c r="DD510" i="1"/>
  <c r="DE510" i="1"/>
  <c r="DC510" i="1"/>
  <c r="DB510" i="1"/>
  <c r="DD518" i="1"/>
  <c r="DE518" i="1"/>
  <c r="DC518" i="1"/>
  <c r="DB518" i="1"/>
  <c r="DC526" i="1"/>
  <c r="DD526" i="1"/>
  <c r="DB526" i="1"/>
  <c r="DE526" i="1"/>
  <c r="DB534" i="1"/>
  <c r="DD534" i="1"/>
  <c r="DE534" i="1"/>
  <c r="DC534" i="1"/>
  <c r="DB542" i="1"/>
  <c r="DD542" i="1"/>
  <c r="DE542" i="1"/>
  <c r="DC542" i="1"/>
  <c r="DB550" i="1"/>
  <c r="DD550" i="1"/>
  <c r="DE550" i="1"/>
  <c r="DC550" i="1"/>
  <c r="DB558" i="1"/>
  <c r="DD558" i="1"/>
  <c r="DE558" i="1"/>
  <c r="DC558" i="1"/>
  <c r="DB566" i="1"/>
  <c r="DD566" i="1"/>
  <c r="DE566" i="1"/>
  <c r="DC566" i="1"/>
  <c r="DB574" i="1"/>
  <c r="DD574" i="1"/>
  <c r="DE574" i="1"/>
  <c r="DC574" i="1"/>
  <c r="DB582" i="1"/>
  <c r="DD582" i="1"/>
  <c r="DE582" i="1"/>
  <c r="DC582" i="1"/>
  <c r="DB590" i="1"/>
  <c r="DD590" i="1"/>
  <c r="DE590" i="1"/>
  <c r="DC590" i="1"/>
  <c r="DB598" i="1"/>
  <c r="DD598" i="1"/>
  <c r="DE598" i="1"/>
  <c r="DC598" i="1"/>
  <c r="DB606" i="1"/>
  <c r="DD606" i="1"/>
  <c r="DE606" i="1"/>
  <c r="DC606" i="1"/>
  <c r="DB614" i="1"/>
  <c r="DD614" i="1"/>
  <c r="DE614" i="1"/>
  <c r="DC614" i="1"/>
  <c r="DB622" i="1"/>
  <c r="DD622" i="1"/>
  <c r="DE622" i="1"/>
  <c r="DC622" i="1"/>
  <c r="DB630" i="1"/>
  <c r="DD630" i="1"/>
  <c r="DC630" i="1"/>
  <c r="DE630" i="1"/>
  <c r="DB638" i="1"/>
  <c r="DD638" i="1"/>
  <c r="DC638" i="1"/>
  <c r="DE638" i="1"/>
  <c r="DB646" i="1"/>
  <c r="DD646" i="1"/>
  <c r="DC646" i="1"/>
  <c r="DE646" i="1"/>
  <c r="DB654" i="1"/>
  <c r="DD654" i="1"/>
  <c r="DC654" i="1"/>
  <c r="DE654" i="1"/>
  <c r="DB662" i="1"/>
  <c r="DD662" i="1"/>
  <c r="DC662" i="1"/>
  <c r="DE662" i="1"/>
  <c r="DB670" i="1"/>
  <c r="DC670" i="1"/>
  <c r="DD670" i="1"/>
  <c r="DE670" i="1"/>
  <c r="DE678" i="1"/>
  <c r="DB678" i="1"/>
  <c r="DC678" i="1"/>
  <c r="DD678" i="1"/>
  <c r="DE686" i="1"/>
  <c r="DB686" i="1"/>
  <c r="DD686" i="1"/>
  <c r="DC686" i="1"/>
  <c r="DE694" i="1"/>
  <c r="DB694" i="1"/>
  <c r="DD694" i="1"/>
  <c r="DC694" i="1"/>
  <c r="DE702" i="1"/>
  <c r="DB702" i="1"/>
  <c r="DD702" i="1"/>
  <c r="DC702" i="1"/>
  <c r="DE710" i="1"/>
  <c r="DB710" i="1"/>
  <c r="DC710" i="1"/>
  <c r="DD710" i="1"/>
  <c r="DE718" i="1"/>
  <c r="DB718" i="1"/>
  <c r="DD718" i="1"/>
  <c r="DC718" i="1"/>
  <c r="DE726" i="1"/>
  <c r="DB726" i="1"/>
  <c r="DD726" i="1"/>
  <c r="DC726" i="1"/>
  <c r="DE734" i="1"/>
  <c r="DB734" i="1"/>
  <c r="DD734" i="1"/>
  <c r="DC734" i="1"/>
  <c r="DE742" i="1"/>
  <c r="DB742" i="1"/>
  <c r="DC742" i="1"/>
  <c r="DD742" i="1"/>
  <c r="DE750" i="1"/>
  <c r="DB750" i="1"/>
  <c r="DD750" i="1"/>
  <c r="DC750" i="1"/>
  <c r="DE758" i="1"/>
  <c r="DB758" i="1"/>
  <c r="DD758" i="1"/>
  <c r="DC758" i="1"/>
  <c r="DE766" i="1"/>
  <c r="DB766" i="1"/>
  <c r="DD766" i="1"/>
  <c r="DC766" i="1"/>
  <c r="DE774" i="1"/>
  <c r="DB774" i="1"/>
  <c r="DC774" i="1"/>
  <c r="DD774" i="1"/>
  <c r="DE782" i="1"/>
  <c r="DB782" i="1"/>
  <c r="DD782" i="1"/>
  <c r="DC782" i="1"/>
  <c r="DE790" i="1"/>
  <c r="DB790" i="1"/>
  <c r="DD790" i="1"/>
  <c r="DC790" i="1"/>
  <c r="DE798" i="1"/>
  <c r="DB798" i="1"/>
  <c r="DD798" i="1"/>
  <c r="DC798" i="1"/>
  <c r="DE806" i="1"/>
  <c r="DB806" i="1"/>
  <c r="DC806" i="1"/>
  <c r="DD806" i="1"/>
  <c r="DE814" i="1"/>
  <c r="DB814" i="1"/>
  <c r="DD814" i="1"/>
  <c r="DC814" i="1"/>
  <c r="DE822" i="1"/>
  <c r="DB822" i="1"/>
  <c r="DD822" i="1"/>
  <c r="DC822" i="1"/>
  <c r="DE830" i="1"/>
  <c r="DB830" i="1"/>
  <c r="DD830" i="1"/>
  <c r="DC830" i="1"/>
  <c r="DE838" i="1"/>
  <c r="DB838" i="1"/>
  <c r="DC838" i="1"/>
  <c r="DD838" i="1"/>
  <c r="DE846" i="1"/>
  <c r="DB846" i="1"/>
  <c r="DD846" i="1"/>
  <c r="DC846" i="1"/>
  <c r="DE854" i="1"/>
  <c r="DB854" i="1"/>
  <c r="DD854" i="1"/>
  <c r="DC854" i="1"/>
  <c r="DC862" i="1"/>
  <c r="DB862" i="1"/>
  <c r="DD862" i="1"/>
  <c r="DE862" i="1"/>
  <c r="DC870" i="1"/>
  <c r="DD870" i="1"/>
  <c r="DE870" i="1"/>
  <c r="DB870" i="1"/>
  <c r="DC878" i="1"/>
  <c r="DB878" i="1"/>
  <c r="DD878" i="1"/>
  <c r="DE878" i="1"/>
  <c r="DC886" i="1"/>
  <c r="DD886" i="1"/>
  <c r="DE886" i="1"/>
  <c r="DB886" i="1"/>
  <c r="DC894" i="1"/>
  <c r="DB894" i="1"/>
  <c r="DD894" i="1"/>
  <c r="DE894" i="1"/>
  <c r="DC902" i="1"/>
  <c r="DD902" i="1"/>
  <c r="DE902" i="1"/>
  <c r="DB902" i="1"/>
  <c r="DC910" i="1"/>
  <c r="DD910" i="1"/>
  <c r="DE910" i="1"/>
  <c r="DB910" i="1"/>
  <c r="DC918" i="1"/>
  <c r="DD918" i="1"/>
  <c r="DE918" i="1"/>
  <c r="DB918" i="1"/>
  <c r="DC926" i="1"/>
  <c r="DD926" i="1"/>
  <c r="DE926" i="1"/>
  <c r="DB926" i="1"/>
  <c r="DC934" i="1"/>
  <c r="DD934" i="1"/>
  <c r="DE934" i="1"/>
  <c r="DB934" i="1"/>
  <c r="DC942" i="1"/>
  <c r="DD942" i="1"/>
  <c r="DE942" i="1"/>
  <c r="DB942" i="1"/>
  <c r="DC950" i="1"/>
  <c r="DD950" i="1"/>
  <c r="DE950" i="1"/>
  <c r="DB950" i="1"/>
  <c r="DC958" i="1"/>
  <c r="DD958" i="1"/>
  <c r="DE958" i="1"/>
  <c r="DB958" i="1"/>
  <c r="DC966" i="1"/>
  <c r="DD966" i="1"/>
  <c r="DE966" i="1"/>
  <c r="DB966" i="1"/>
  <c r="DC974" i="1"/>
  <c r="DD974" i="1"/>
  <c r="DE974" i="1"/>
  <c r="DB974" i="1"/>
  <c r="DC982" i="1"/>
  <c r="DD982" i="1"/>
  <c r="DE982" i="1"/>
  <c r="DB982" i="1"/>
  <c r="DC990" i="1"/>
  <c r="DD990" i="1"/>
  <c r="DE990" i="1"/>
  <c r="DB990" i="1"/>
  <c r="DC998" i="1"/>
  <c r="DD998" i="1"/>
  <c r="DE998" i="1"/>
  <c r="DB998" i="1"/>
  <c r="DC1006" i="1"/>
  <c r="DD1006" i="1"/>
  <c r="DE1006" i="1"/>
  <c r="DB1006" i="1"/>
  <c r="DC1014" i="1"/>
  <c r="DD1014" i="1"/>
  <c r="DE1014" i="1"/>
  <c r="DB1014" i="1"/>
  <c r="DC1022" i="1"/>
  <c r="DD1022" i="1"/>
  <c r="DE1022" i="1"/>
  <c r="DB1022" i="1"/>
  <c r="DC1030" i="1"/>
  <c r="DD1030" i="1"/>
  <c r="DE1030" i="1"/>
  <c r="DB1030" i="1"/>
  <c r="DC1038" i="1"/>
  <c r="DD1038" i="1"/>
  <c r="DE1038" i="1"/>
  <c r="DB1038" i="1"/>
  <c r="DC1046" i="1"/>
  <c r="DD1046" i="1"/>
  <c r="DE1046" i="1"/>
  <c r="DB1046" i="1"/>
  <c r="DC1054" i="1"/>
  <c r="DB1054" i="1"/>
  <c r="DD1054" i="1"/>
  <c r="DE1054" i="1"/>
  <c r="DC1062" i="1"/>
  <c r="DD1062" i="1"/>
  <c r="DE1062" i="1"/>
  <c r="DB1062" i="1"/>
  <c r="DC1070" i="1"/>
  <c r="DB1070" i="1"/>
  <c r="DD1070" i="1"/>
  <c r="DE1070" i="1"/>
  <c r="DC1078" i="1"/>
  <c r="DB1078" i="1"/>
  <c r="DD1078" i="1"/>
  <c r="DE1078" i="1"/>
  <c r="DC1086" i="1"/>
  <c r="DB1086" i="1"/>
  <c r="DD1086" i="1"/>
  <c r="DE1086" i="1"/>
  <c r="DC1094" i="1"/>
  <c r="DB1094" i="1"/>
  <c r="DD1094" i="1"/>
  <c r="DE1094" i="1"/>
  <c r="DB1102" i="1"/>
  <c r="DD1102" i="1"/>
  <c r="DE1102" i="1"/>
  <c r="DC1102" i="1"/>
  <c r="DB1110" i="1"/>
  <c r="DD1110" i="1"/>
  <c r="DE1110" i="1"/>
  <c r="DC1110" i="1"/>
  <c r="DB1118" i="1"/>
  <c r="DD1118" i="1"/>
  <c r="DE1118" i="1"/>
  <c r="DC1118" i="1"/>
  <c r="DB1126" i="1"/>
  <c r="DD1126" i="1"/>
  <c r="DE1126" i="1"/>
  <c r="DC1126" i="1"/>
  <c r="DB1134" i="1"/>
  <c r="DD1134" i="1"/>
  <c r="DE1134" i="1"/>
  <c r="DC1134" i="1"/>
  <c r="DB1142" i="1"/>
  <c r="DD1142" i="1"/>
  <c r="DE1142" i="1"/>
  <c r="DC1142" i="1"/>
  <c r="DB1150" i="1"/>
  <c r="DD1150" i="1"/>
  <c r="DE1150" i="1"/>
  <c r="DC1150" i="1"/>
  <c r="DB1158" i="1"/>
  <c r="DD1158" i="1"/>
  <c r="DE1158" i="1"/>
  <c r="DC1158" i="1"/>
  <c r="DB1166" i="1"/>
  <c r="DD1166" i="1"/>
  <c r="DE1166" i="1"/>
  <c r="DC1166" i="1"/>
  <c r="DB1174" i="1"/>
  <c r="DD1174" i="1"/>
  <c r="DE1174" i="1"/>
  <c r="DC1174" i="1"/>
  <c r="DB1182" i="1"/>
  <c r="DD1182" i="1"/>
  <c r="DE1182" i="1"/>
  <c r="DC1182" i="1"/>
  <c r="DB1190" i="1"/>
  <c r="DD1190" i="1"/>
  <c r="DE1190" i="1"/>
  <c r="DC1190" i="1"/>
  <c r="DB1198" i="1"/>
  <c r="DD1198" i="1"/>
  <c r="DE1198" i="1"/>
  <c r="DC1198" i="1"/>
  <c r="DB1206" i="1"/>
  <c r="DE1206" i="1"/>
  <c r="DC1206" i="1"/>
  <c r="DD1206" i="1"/>
  <c r="DB1214" i="1"/>
  <c r="DC1214" i="1"/>
  <c r="DD1214" i="1"/>
  <c r="DE1214" i="1"/>
  <c r="DB1222" i="1"/>
  <c r="DD1222" i="1"/>
  <c r="DE1222" i="1"/>
  <c r="DC1222" i="1"/>
  <c r="DB1230" i="1"/>
  <c r="DC1230" i="1"/>
  <c r="DE1230" i="1"/>
  <c r="DD1230" i="1"/>
  <c r="DB1238" i="1"/>
  <c r="DD1238" i="1"/>
  <c r="DE1238" i="1"/>
  <c r="DC1238" i="1"/>
  <c r="DD1246" i="1"/>
  <c r="DE1246" i="1"/>
  <c r="DC1246" i="1"/>
  <c r="DB1246" i="1"/>
  <c r="DD1254" i="1"/>
  <c r="DE1254" i="1"/>
  <c r="DB1254" i="1"/>
  <c r="DC1254" i="1"/>
  <c r="DB1262" i="1"/>
  <c r="DC1262" i="1"/>
  <c r="DD1262" i="1"/>
  <c r="DE1262" i="1"/>
  <c r="DB1270" i="1"/>
  <c r="DC1270" i="1"/>
  <c r="DD1270" i="1"/>
  <c r="DE1270" i="1"/>
  <c r="DB1278" i="1"/>
  <c r="DC1278" i="1"/>
  <c r="DD1278" i="1"/>
  <c r="DE1278" i="1"/>
  <c r="DB1286" i="1"/>
  <c r="DC1286" i="1"/>
  <c r="DD1286" i="1"/>
  <c r="DE1286" i="1"/>
  <c r="DB1294" i="1"/>
  <c r="DC1294" i="1"/>
  <c r="DD1294" i="1"/>
  <c r="DE1294" i="1"/>
  <c r="DC1302" i="1"/>
  <c r="DD1302" i="1"/>
  <c r="DE1302" i="1"/>
  <c r="DB1302" i="1"/>
  <c r="DC1310" i="1"/>
  <c r="DD1310" i="1"/>
  <c r="DE1310" i="1"/>
  <c r="DB1310" i="1"/>
  <c r="DC1318" i="1"/>
  <c r="DD1318" i="1"/>
  <c r="DE1318" i="1"/>
  <c r="DB1318" i="1"/>
  <c r="DC1326" i="1"/>
  <c r="DD1326" i="1"/>
  <c r="DE1326" i="1"/>
  <c r="DB1326" i="1"/>
  <c r="DC1334" i="1"/>
  <c r="DD1334" i="1"/>
  <c r="DE1334" i="1"/>
  <c r="DB1334" i="1"/>
  <c r="DC1342" i="1"/>
  <c r="DD1342" i="1"/>
  <c r="DE1342" i="1"/>
  <c r="DB1342" i="1"/>
  <c r="DC1350" i="1"/>
  <c r="DD1350" i="1"/>
  <c r="DE1350" i="1"/>
  <c r="DB1350" i="1"/>
  <c r="DC1358" i="1"/>
  <c r="DD1358" i="1"/>
  <c r="DE1358" i="1"/>
  <c r="DB1358" i="1"/>
  <c r="DC1366" i="1"/>
  <c r="DD1366" i="1"/>
  <c r="DE1366" i="1"/>
  <c r="DB1366" i="1"/>
  <c r="DC1374" i="1"/>
  <c r="DD1374" i="1"/>
  <c r="DE1374" i="1"/>
  <c r="DB1374" i="1"/>
  <c r="DC1382" i="1"/>
  <c r="DD1382" i="1"/>
  <c r="DE1382" i="1"/>
  <c r="DB1382" i="1"/>
  <c r="DC1390" i="1"/>
  <c r="DD1390" i="1"/>
  <c r="DE1390" i="1"/>
  <c r="DB1390" i="1"/>
  <c r="DC1398" i="1"/>
  <c r="DD1398" i="1"/>
  <c r="DE1398" i="1"/>
  <c r="DB1398" i="1"/>
  <c r="DC1406" i="1"/>
  <c r="DD1406" i="1"/>
  <c r="DE1406" i="1"/>
  <c r="DB1406" i="1"/>
  <c r="DC1414" i="1"/>
  <c r="DD1414" i="1"/>
  <c r="DE1414" i="1"/>
  <c r="DB1414" i="1"/>
  <c r="DC1422" i="1"/>
  <c r="DD1422" i="1"/>
  <c r="DE1422" i="1"/>
  <c r="DB1422" i="1"/>
  <c r="DC1430" i="1"/>
  <c r="DD1430" i="1"/>
  <c r="DE1430" i="1"/>
  <c r="DB1430" i="1"/>
  <c r="DC1438" i="1"/>
  <c r="DD1438" i="1"/>
  <c r="DE1438" i="1"/>
  <c r="DB1438" i="1"/>
  <c r="DC1446" i="1"/>
  <c r="DD1446" i="1"/>
  <c r="DE1446" i="1"/>
  <c r="DB1446" i="1"/>
  <c r="DC1454" i="1"/>
  <c r="DD1454" i="1"/>
  <c r="DE1454" i="1"/>
  <c r="DB1454" i="1"/>
  <c r="DC1462" i="1"/>
  <c r="DD1462" i="1"/>
  <c r="DE1462" i="1"/>
  <c r="DB1462" i="1"/>
  <c r="DC1470" i="1"/>
  <c r="DD1470" i="1"/>
  <c r="DE1470" i="1"/>
  <c r="DB1470" i="1"/>
  <c r="DC1478" i="1"/>
  <c r="DD1478" i="1"/>
  <c r="DE1478" i="1"/>
  <c r="DB1478" i="1"/>
  <c r="DC1486" i="1"/>
  <c r="DD1486" i="1"/>
  <c r="DE1486" i="1"/>
  <c r="DB1486" i="1"/>
  <c r="DC1494" i="1"/>
  <c r="DD1494" i="1"/>
  <c r="DE1494" i="1"/>
  <c r="DB1494" i="1"/>
  <c r="DB15" i="1"/>
  <c r="DC15" i="1"/>
  <c r="DD15" i="1"/>
  <c r="DE15" i="1"/>
  <c r="DB23" i="1"/>
  <c r="DC23" i="1"/>
  <c r="DD23" i="1"/>
  <c r="DE23" i="1"/>
  <c r="DB31" i="1"/>
  <c r="DC31" i="1"/>
  <c r="DD31" i="1"/>
  <c r="DE31" i="1"/>
  <c r="DB39" i="1"/>
  <c r="DC39" i="1"/>
  <c r="DD39" i="1"/>
  <c r="DE39" i="1"/>
  <c r="DB47" i="1"/>
  <c r="DC47" i="1"/>
  <c r="DD47" i="1"/>
  <c r="DE47" i="1"/>
  <c r="DB55" i="1"/>
  <c r="DC55" i="1"/>
  <c r="DD55" i="1"/>
  <c r="DE55" i="1"/>
  <c r="DC63" i="1"/>
  <c r="DD63" i="1"/>
  <c r="DE63" i="1"/>
  <c r="DB63" i="1"/>
  <c r="DC71" i="1"/>
  <c r="DD71" i="1"/>
  <c r="DB71" i="1"/>
  <c r="DE71" i="1"/>
  <c r="DC79" i="1"/>
  <c r="DD79" i="1"/>
  <c r="DB79" i="1"/>
  <c r="DE79" i="1"/>
  <c r="DC87" i="1"/>
  <c r="DD87" i="1"/>
  <c r="DB87" i="1"/>
  <c r="DE87" i="1"/>
  <c r="DC95" i="1"/>
  <c r="DD95" i="1"/>
  <c r="DB95" i="1"/>
  <c r="DE95" i="1"/>
  <c r="DC103" i="1"/>
  <c r="DD103" i="1"/>
  <c r="DB103" i="1"/>
  <c r="DE103" i="1"/>
  <c r="DC111" i="1"/>
  <c r="DD111" i="1"/>
  <c r="DB111" i="1"/>
  <c r="DE111" i="1"/>
  <c r="DC119" i="1"/>
  <c r="DD119" i="1"/>
  <c r="DB119" i="1"/>
  <c r="DE119" i="1"/>
  <c r="DC127" i="1"/>
  <c r="DD127" i="1"/>
  <c r="DB127" i="1"/>
  <c r="DE127" i="1"/>
  <c r="DC135" i="1"/>
  <c r="DD135" i="1"/>
  <c r="DB135" i="1"/>
  <c r="DE135" i="1"/>
  <c r="DC143" i="1"/>
  <c r="DD143" i="1"/>
  <c r="DB143" i="1"/>
  <c r="DE143" i="1"/>
  <c r="DC151" i="1"/>
  <c r="DD151" i="1"/>
  <c r="DB151" i="1"/>
  <c r="DE151" i="1"/>
  <c r="DC159" i="1"/>
  <c r="DD159" i="1"/>
  <c r="DB159" i="1"/>
  <c r="DE159" i="1"/>
  <c r="DC167" i="1"/>
  <c r="DD167" i="1"/>
  <c r="DB167" i="1"/>
  <c r="DE167" i="1"/>
  <c r="DC175" i="1"/>
  <c r="DD175" i="1"/>
  <c r="DB175" i="1"/>
  <c r="DE175" i="1"/>
  <c r="DC183" i="1"/>
  <c r="DD183" i="1"/>
  <c r="DE183" i="1"/>
  <c r="DB183" i="1"/>
  <c r="DC191" i="1"/>
  <c r="DD191" i="1"/>
  <c r="DE191" i="1"/>
  <c r="DB191" i="1"/>
  <c r="DC199" i="1"/>
  <c r="DD199" i="1"/>
  <c r="DE199" i="1"/>
  <c r="DB199" i="1"/>
  <c r="DC207" i="1"/>
  <c r="DD207" i="1"/>
  <c r="DE207" i="1"/>
  <c r="DB207" i="1"/>
  <c r="DC215" i="1"/>
  <c r="DD215" i="1"/>
  <c r="DE215" i="1"/>
  <c r="DB215" i="1"/>
  <c r="DC223" i="1"/>
  <c r="DD223" i="1"/>
  <c r="DE223" i="1"/>
  <c r="DB223" i="1"/>
  <c r="DE231" i="1"/>
  <c r="DC231" i="1"/>
  <c r="DD231" i="1"/>
  <c r="DB231" i="1"/>
  <c r="DC239" i="1"/>
  <c r="DE239" i="1"/>
  <c r="DD239" i="1"/>
  <c r="DB239" i="1"/>
  <c r="DE247" i="1"/>
  <c r="DB247" i="1"/>
  <c r="DC247" i="1"/>
  <c r="DD247" i="1"/>
  <c r="DC255" i="1"/>
  <c r="DE255" i="1"/>
  <c r="DB255" i="1"/>
  <c r="DD255" i="1"/>
  <c r="DC263" i="1"/>
  <c r="DB263" i="1"/>
  <c r="DE263" i="1"/>
  <c r="DD263" i="1"/>
  <c r="DC271" i="1"/>
  <c r="DE271" i="1"/>
  <c r="DD271" i="1"/>
  <c r="DB271" i="1"/>
  <c r="DD279" i="1"/>
  <c r="DC279" i="1"/>
  <c r="DE279" i="1"/>
  <c r="DB279" i="1"/>
  <c r="DD287" i="1"/>
  <c r="DE287" i="1"/>
  <c r="DC287" i="1"/>
  <c r="DB287" i="1"/>
  <c r="DD295" i="1"/>
  <c r="DC295" i="1"/>
  <c r="DE295" i="1"/>
  <c r="DB295" i="1"/>
  <c r="DD303" i="1"/>
  <c r="DE303" i="1"/>
  <c r="DB303" i="1"/>
  <c r="DC303" i="1"/>
  <c r="DD311" i="1"/>
  <c r="DC311" i="1"/>
  <c r="DE311" i="1"/>
  <c r="DB311" i="1"/>
  <c r="DD319" i="1"/>
  <c r="DE319" i="1"/>
  <c r="DB319" i="1"/>
  <c r="DC319" i="1"/>
  <c r="DD327" i="1"/>
  <c r="DC327" i="1"/>
  <c r="DE327" i="1"/>
  <c r="DB327" i="1"/>
  <c r="DD335" i="1"/>
  <c r="DE335" i="1"/>
  <c r="DB335" i="1"/>
  <c r="DC335" i="1"/>
  <c r="DD343" i="1"/>
  <c r="DC343" i="1"/>
  <c r="DE343" i="1"/>
  <c r="DB343" i="1"/>
  <c r="DD351" i="1"/>
  <c r="DE351" i="1"/>
  <c r="DB351" i="1"/>
  <c r="DC351" i="1"/>
  <c r="DD359" i="1"/>
  <c r="DC359" i="1"/>
  <c r="DE359" i="1"/>
  <c r="DB359" i="1"/>
  <c r="DC367" i="1"/>
  <c r="DD367" i="1"/>
  <c r="DB367" i="1"/>
  <c r="DE367" i="1"/>
  <c r="DC375" i="1"/>
  <c r="DD375" i="1"/>
  <c r="DE375" i="1"/>
  <c r="DB375" i="1"/>
  <c r="DC383" i="1"/>
  <c r="DD383" i="1"/>
  <c r="DB383" i="1"/>
  <c r="DE383" i="1"/>
  <c r="DC391" i="1"/>
  <c r="DD391" i="1"/>
  <c r="DE391" i="1"/>
  <c r="DB391" i="1"/>
  <c r="DC399" i="1"/>
  <c r="DD399" i="1"/>
  <c r="DB399" i="1"/>
  <c r="DE399" i="1"/>
  <c r="DC407" i="1"/>
  <c r="DB407" i="1"/>
  <c r="DD407" i="1"/>
  <c r="DE407" i="1"/>
  <c r="DC415" i="1"/>
  <c r="DB415" i="1"/>
  <c r="DD415" i="1"/>
  <c r="DE415" i="1"/>
  <c r="DC423" i="1"/>
  <c r="DB423" i="1"/>
  <c r="DD423" i="1"/>
  <c r="DE423" i="1"/>
  <c r="DE431" i="1"/>
  <c r="DB431" i="1"/>
  <c r="DC431" i="1"/>
  <c r="DD431" i="1"/>
  <c r="DB439" i="1"/>
  <c r="DC439" i="1"/>
  <c r="DE439" i="1"/>
  <c r="DD439" i="1"/>
  <c r="DB447" i="1"/>
  <c r="DC447" i="1"/>
  <c r="DE447" i="1"/>
  <c r="DD447" i="1"/>
  <c r="DB455" i="1"/>
  <c r="DC455" i="1"/>
  <c r="DE455" i="1"/>
  <c r="DD455" i="1"/>
  <c r="DB463" i="1"/>
  <c r="DC463" i="1"/>
  <c r="DD463" i="1"/>
  <c r="DE463" i="1"/>
  <c r="DB471" i="1"/>
  <c r="DC471" i="1"/>
  <c r="DD471" i="1"/>
  <c r="DE471" i="1"/>
  <c r="DB479" i="1"/>
  <c r="DC479" i="1"/>
  <c r="DD479" i="1"/>
  <c r="DE479" i="1"/>
  <c r="DB487" i="1"/>
  <c r="DC487" i="1"/>
  <c r="DD487" i="1"/>
  <c r="DE487" i="1"/>
  <c r="DB495" i="1"/>
  <c r="DC495" i="1"/>
  <c r="DD495" i="1"/>
  <c r="DE495" i="1"/>
  <c r="DB503" i="1"/>
  <c r="DC503" i="1"/>
  <c r="DD503" i="1"/>
  <c r="DE503" i="1"/>
  <c r="DB511" i="1"/>
  <c r="DC511" i="1"/>
  <c r="DD511" i="1"/>
  <c r="DE511" i="1"/>
  <c r="DB519" i="1"/>
  <c r="DC519" i="1"/>
  <c r="DD519" i="1"/>
  <c r="DE519" i="1"/>
  <c r="DC527" i="1"/>
  <c r="DB527" i="1"/>
  <c r="DE527" i="1"/>
  <c r="DD527" i="1"/>
  <c r="DC535" i="1"/>
  <c r="DD535" i="1"/>
  <c r="DB535" i="1"/>
  <c r="DE535" i="1"/>
  <c r="DC543" i="1"/>
  <c r="DD543" i="1"/>
  <c r="DB543" i="1"/>
  <c r="DE543" i="1"/>
  <c r="DC551" i="1"/>
  <c r="DD551" i="1"/>
  <c r="DB551" i="1"/>
  <c r="DE551" i="1"/>
  <c r="DC559" i="1"/>
  <c r="DD559" i="1"/>
  <c r="DB559" i="1"/>
  <c r="DE559" i="1"/>
  <c r="DC567" i="1"/>
  <c r="DD567" i="1"/>
  <c r="DB567" i="1"/>
  <c r="DE567" i="1"/>
  <c r="DC575" i="1"/>
  <c r="DD575" i="1"/>
  <c r="DB575" i="1"/>
  <c r="DE575" i="1"/>
  <c r="DC583" i="1"/>
  <c r="DD583" i="1"/>
  <c r="DB583" i="1"/>
  <c r="DE583" i="1"/>
  <c r="DC591" i="1"/>
  <c r="DD591" i="1"/>
  <c r="DB591" i="1"/>
  <c r="DE591" i="1"/>
  <c r="DC599" i="1"/>
  <c r="DD599" i="1"/>
  <c r="DB599" i="1"/>
  <c r="DE599" i="1"/>
  <c r="DC607" i="1"/>
  <c r="DD607" i="1"/>
  <c r="DB607" i="1"/>
  <c r="DE607" i="1"/>
  <c r="DC615" i="1"/>
  <c r="DD615" i="1"/>
  <c r="DB615" i="1"/>
  <c r="DE615" i="1"/>
  <c r="DC623" i="1"/>
  <c r="DD623" i="1"/>
  <c r="DB623" i="1"/>
  <c r="DE623" i="1"/>
  <c r="DC631" i="1"/>
  <c r="DD631" i="1"/>
  <c r="DE631" i="1"/>
  <c r="DB631" i="1"/>
  <c r="DC639" i="1"/>
  <c r="DB639" i="1"/>
  <c r="DD639" i="1"/>
  <c r="DE639" i="1"/>
  <c r="DC647" i="1"/>
  <c r="DD647" i="1"/>
  <c r="DB647" i="1"/>
  <c r="DE647" i="1"/>
  <c r="DB655" i="1"/>
  <c r="DC655" i="1"/>
  <c r="DE655" i="1"/>
  <c r="DD655" i="1"/>
  <c r="DB663" i="1"/>
  <c r="DC663" i="1"/>
  <c r="DE663" i="1"/>
  <c r="DD663" i="1"/>
  <c r="DB671" i="1"/>
  <c r="DD671" i="1"/>
  <c r="DC671" i="1"/>
  <c r="DE671" i="1"/>
  <c r="DB679" i="1"/>
  <c r="DC679" i="1"/>
  <c r="DD679" i="1"/>
  <c r="DE679" i="1"/>
  <c r="DB687" i="1"/>
  <c r="DC687" i="1"/>
  <c r="DD687" i="1"/>
  <c r="DE687" i="1"/>
  <c r="DB695" i="1"/>
  <c r="DC695" i="1"/>
  <c r="DD695" i="1"/>
  <c r="DE695" i="1"/>
  <c r="DB703" i="1"/>
  <c r="DC703" i="1"/>
  <c r="DD703" i="1"/>
  <c r="DE703" i="1"/>
  <c r="DB711" i="1"/>
  <c r="DC711" i="1"/>
  <c r="DD711" i="1"/>
  <c r="DE711" i="1"/>
  <c r="DB719" i="1"/>
  <c r="DC719" i="1"/>
  <c r="DD719" i="1"/>
  <c r="DE719" i="1"/>
  <c r="DB727" i="1"/>
  <c r="DC727" i="1"/>
  <c r="DD727" i="1"/>
  <c r="DE727" i="1"/>
  <c r="DB735" i="1"/>
  <c r="DC735" i="1"/>
  <c r="DD735" i="1"/>
  <c r="DE735" i="1"/>
  <c r="DB743" i="1"/>
  <c r="DC743" i="1"/>
  <c r="DD743" i="1"/>
  <c r="DE743" i="1"/>
  <c r="DB751" i="1"/>
  <c r="DC751" i="1"/>
  <c r="DD751" i="1"/>
  <c r="DE751" i="1"/>
  <c r="DB759" i="1"/>
  <c r="DC759" i="1"/>
  <c r="DD759" i="1"/>
  <c r="DE759" i="1"/>
  <c r="DB767" i="1"/>
  <c r="DC767" i="1"/>
  <c r="DD767" i="1"/>
  <c r="DE767" i="1"/>
  <c r="DB775" i="1"/>
  <c r="DC775" i="1"/>
  <c r="DD775" i="1"/>
  <c r="DE775" i="1"/>
  <c r="DB783" i="1"/>
  <c r="DC783" i="1"/>
  <c r="DD783" i="1"/>
  <c r="DE783" i="1"/>
  <c r="DB791" i="1"/>
  <c r="DC791" i="1"/>
  <c r="DD791" i="1"/>
  <c r="DE791" i="1"/>
  <c r="DB799" i="1"/>
  <c r="DC799" i="1"/>
  <c r="DD799" i="1"/>
  <c r="DE799" i="1"/>
  <c r="DB807" i="1"/>
  <c r="DC807" i="1"/>
  <c r="DD807" i="1"/>
  <c r="DE807" i="1"/>
  <c r="DB815" i="1"/>
  <c r="DC815" i="1"/>
  <c r="DD815" i="1"/>
  <c r="DE815" i="1"/>
  <c r="DB823" i="1"/>
  <c r="DC823" i="1"/>
  <c r="DD823" i="1"/>
  <c r="DE823" i="1"/>
  <c r="DB831" i="1"/>
  <c r="DC831" i="1"/>
  <c r="DD831" i="1"/>
  <c r="DE831" i="1"/>
  <c r="DB839" i="1"/>
  <c r="DC839" i="1"/>
  <c r="DD839" i="1"/>
  <c r="DE839" i="1"/>
  <c r="DB847" i="1"/>
  <c r="DC847" i="1"/>
  <c r="DD847" i="1"/>
  <c r="DE847" i="1"/>
  <c r="DB855" i="1"/>
  <c r="DC855" i="1"/>
  <c r="DD855" i="1"/>
  <c r="DE855" i="1"/>
  <c r="DC863" i="1"/>
  <c r="DD863" i="1"/>
  <c r="DB863" i="1"/>
  <c r="DE863" i="1"/>
  <c r="DC871" i="1"/>
  <c r="DD871" i="1"/>
  <c r="DB871" i="1"/>
  <c r="DE871" i="1"/>
  <c r="DC879" i="1"/>
  <c r="DD879" i="1"/>
  <c r="DB879" i="1"/>
  <c r="DE879" i="1"/>
  <c r="DC887" i="1"/>
  <c r="DD887" i="1"/>
  <c r="DB887" i="1"/>
  <c r="DE887" i="1"/>
  <c r="DC895" i="1"/>
  <c r="DD895" i="1"/>
  <c r="DB895" i="1"/>
  <c r="DE895" i="1"/>
  <c r="DB903" i="1"/>
  <c r="DC903" i="1"/>
  <c r="DD903" i="1"/>
  <c r="DE903" i="1"/>
  <c r="DB911" i="1"/>
  <c r="DC911" i="1"/>
  <c r="DD911" i="1"/>
  <c r="DE911" i="1"/>
  <c r="DB919" i="1"/>
  <c r="DC919" i="1"/>
  <c r="DD919" i="1"/>
  <c r="DE919" i="1"/>
  <c r="DB927" i="1"/>
  <c r="DC927" i="1"/>
  <c r="DD927" i="1"/>
  <c r="DE927" i="1"/>
  <c r="DB935" i="1"/>
  <c r="DC935" i="1"/>
  <c r="DD935" i="1"/>
  <c r="DE935" i="1"/>
  <c r="DB943" i="1"/>
  <c r="DC943" i="1"/>
  <c r="DD943" i="1"/>
  <c r="DE943" i="1"/>
  <c r="DB951" i="1"/>
  <c r="DC951" i="1"/>
  <c r="DD951" i="1"/>
  <c r="DE951" i="1"/>
  <c r="DB959" i="1"/>
  <c r="DC959" i="1"/>
  <c r="DD959" i="1"/>
  <c r="DE959" i="1"/>
  <c r="DB967" i="1"/>
  <c r="DC967" i="1"/>
  <c r="DD967" i="1"/>
  <c r="DE967" i="1"/>
  <c r="DB975" i="1"/>
  <c r="DC975" i="1"/>
  <c r="DD975" i="1"/>
  <c r="DE975" i="1"/>
  <c r="DB983" i="1"/>
  <c r="DC983" i="1"/>
  <c r="DD983" i="1"/>
  <c r="DE983" i="1"/>
  <c r="DB991" i="1"/>
  <c r="DC991" i="1"/>
  <c r="DD991" i="1"/>
  <c r="DE991" i="1"/>
  <c r="DB999" i="1"/>
  <c r="DC999" i="1"/>
  <c r="DD999" i="1"/>
  <c r="DE999" i="1"/>
  <c r="DB1007" i="1"/>
  <c r="DC1007" i="1"/>
  <c r="DD1007" i="1"/>
  <c r="DE1007" i="1"/>
  <c r="DB1015" i="1"/>
  <c r="DC1015" i="1"/>
  <c r="DD1015" i="1"/>
  <c r="DE1015" i="1"/>
  <c r="DB1023" i="1"/>
  <c r="DC1023" i="1"/>
  <c r="DD1023" i="1"/>
  <c r="DE1023" i="1"/>
  <c r="DB1031" i="1"/>
  <c r="DC1031" i="1"/>
  <c r="DD1031" i="1"/>
  <c r="DE1031" i="1"/>
  <c r="DB1039" i="1"/>
  <c r="DC1039" i="1"/>
  <c r="DD1039" i="1"/>
  <c r="DE1039" i="1"/>
  <c r="DB1047" i="1"/>
  <c r="DC1047" i="1"/>
  <c r="DD1047" i="1"/>
  <c r="DE1047" i="1"/>
  <c r="DB1055" i="1"/>
  <c r="DD1055" i="1"/>
  <c r="DC1055" i="1"/>
  <c r="DE1055" i="1"/>
  <c r="DB1063" i="1"/>
  <c r="DD1063" i="1"/>
  <c r="DE1063" i="1"/>
  <c r="DC1063" i="1"/>
  <c r="DB1071" i="1"/>
  <c r="DD1071" i="1"/>
  <c r="DC1071" i="1"/>
  <c r="DE1071" i="1"/>
  <c r="DD1079" i="1"/>
  <c r="DB1079" i="1"/>
  <c r="DC1079" i="1"/>
  <c r="DE1079" i="1"/>
  <c r="DD1087" i="1"/>
  <c r="DB1087" i="1"/>
  <c r="DC1087" i="1"/>
  <c r="DE1087" i="1"/>
  <c r="DB1095" i="1"/>
  <c r="DD1095" i="1"/>
  <c r="DE1095" i="1"/>
  <c r="DC1095" i="1"/>
  <c r="DC1103" i="1"/>
  <c r="DE1103" i="1"/>
  <c r="DB1103" i="1"/>
  <c r="DD1103" i="1"/>
  <c r="DC1111" i="1"/>
  <c r="DE1111" i="1"/>
  <c r="DB1111" i="1"/>
  <c r="DD1111" i="1"/>
  <c r="DC1119" i="1"/>
  <c r="DE1119" i="1"/>
  <c r="DB1119" i="1"/>
  <c r="DD1119" i="1"/>
  <c r="DC1127" i="1"/>
  <c r="DE1127" i="1"/>
  <c r="DB1127" i="1"/>
  <c r="DD1127" i="1"/>
  <c r="DC1135" i="1"/>
  <c r="DE1135" i="1"/>
  <c r="DB1135" i="1"/>
  <c r="DD1135" i="1"/>
  <c r="DC1143" i="1"/>
  <c r="DE1143" i="1"/>
  <c r="DB1143" i="1"/>
  <c r="DD1143" i="1"/>
  <c r="DC1151" i="1"/>
  <c r="DE1151" i="1"/>
  <c r="DB1151" i="1"/>
  <c r="DD1151" i="1"/>
  <c r="DC1159" i="1"/>
  <c r="DE1159" i="1"/>
  <c r="DB1159" i="1"/>
  <c r="DD1159" i="1"/>
  <c r="DC1167" i="1"/>
  <c r="DE1167" i="1"/>
  <c r="DB1167" i="1"/>
  <c r="DD1167" i="1"/>
  <c r="DC1175" i="1"/>
  <c r="DE1175" i="1"/>
  <c r="DB1175" i="1"/>
  <c r="DD1175" i="1"/>
  <c r="DC1183" i="1"/>
  <c r="DE1183" i="1"/>
  <c r="DD1183" i="1"/>
  <c r="DB1183" i="1"/>
  <c r="DC1191" i="1"/>
  <c r="DE1191" i="1"/>
  <c r="DB1191" i="1"/>
  <c r="DD1191" i="1"/>
  <c r="DC1199" i="1"/>
  <c r="DE1199" i="1"/>
  <c r="DB1199" i="1"/>
  <c r="DD1199" i="1"/>
  <c r="DC1207" i="1"/>
  <c r="DE1207" i="1"/>
  <c r="DB1207" i="1"/>
  <c r="DD1207" i="1"/>
  <c r="DC1215" i="1"/>
  <c r="DE1215" i="1"/>
  <c r="DD1215" i="1"/>
  <c r="DB1215" i="1"/>
  <c r="DC1223" i="1"/>
  <c r="DE1223" i="1"/>
  <c r="DB1223" i="1"/>
  <c r="DD1223" i="1"/>
  <c r="DC1231" i="1"/>
  <c r="DE1231" i="1"/>
  <c r="DB1231" i="1"/>
  <c r="DD1231" i="1"/>
  <c r="DC1239" i="1"/>
  <c r="DE1239" i="1"/>
  <c r="DB1239" i="1"/>
  <c r="DD1239" i="1"/>
  <c r="DC1247" i="1"/>
  <c r="DE1247" i="1"/>
  <c r="DB1247" i="1"/>
  <c r="DD1247" i="1"/>
  <c r="DC1255" i="1"/>
  <c r="DE1255" i="1"/>
  <c r="DB1255" i="1"/>
  <c r="DD1255" i="1"/>
  <c r="DE1263" i="1"/>
  <c r="DB1263" i="1"/>
  <c r="DC1263" i="1"/>
  <c r="DD1263" i="1"/>
  <c r="DE1271" i="1"/>
  <c r="DB1271" i="1"/>
  <c r="DC1271" i="1"/>
  <c r="DD1271" i="1"/>
  <c r="DD1279" i="1"/>
  <c r="DE1279" i="1"/>
  <c r="DB1279" i="1"/>
  <c r="DC1279" i="1"/>
  <c r="DD1287" i="1"/>
  <c r="DE1287" i="1"/>
  <c r="DB1287" i="1"/>
  <c r="DC1287" i="1"/>
  <c r="DD1295" i="1"/>
  <c r="DE1295" i="1"/>
  <c r="DB1295" i="1"/>
  <c r="DC1295" i="1"/>
  <c r="DB1303" i="1"/>
  <c r="DC1303" i="1"/>
  <c r="DE1303" i="1"/>
  <c r="DD1303" i="1"/>
  <c r="DB1311" i="1"/>
  <c r="DC1311" i="1"/>
  <c r="DE1311" i="1"/>
  <c r="DD1311" i="1"/>
  <c r="DB1319" i="1"/>
  <c r="DC1319" i="1"/>
  <c r="DE1319" i="1"/>
  <c r="DD1319" i="1"/>
  <c r="DB1327" i="1"/>
  <c r="DC1327" i="1"/>
  <c r="DE1327" i="1"/>
  <c r="DD1327" i="1"/>
  <c r="DB1335" i="1"/>
  <c r="DC1335" i="1"/>
  <c r="DE1335" i="1"/>
  <c r="DD1335" i="1"/>
  <c r="DB1343" i="1"/>
  <c r="DC1343" i="1"/>
  <c r="DE1343" i="1"/>
  <c r="DD1343" i="1"/>
  <c r="DB1351" i="1"/>
  <c r="DC1351" i="1"/>
  <c r="DE1351" i="1"/>
  <c r="DD1351" i="1"/>
  <c r="DB1359" i="1"/>
  <c r="DC1359" i="1"/>
  <c r="DE1359" i="1"/>
  <c r="DD1359" i="1"/>
  <c r="DB1367" i="1"/>
  <c r="DC1367" i="1"/>
  <c r="DE1367" i="1"/>
  <c r="DD1367" i="1"/>
  <c r="DB1375" i="1"/>
  <c r="DC1375" i="1"/>
  <c r="DE1375" i="1"/>
  <c r="DD1375" i="1"/>
  <c r="DB1383" i="1"/>
  <c r="DC1383" i="1"/>
  <c r="DD1383" i="1"/>
  <c r="DE1383" i="1"/>
  <c r="DB1391" i="1"/>
  <c r="DC1391" i="1"/>
  <c r="DE1391" i="1"/>
  <c r="DD1391" i="1"/>
  <c r="DB1399" i="1"/>
  <c r="DC1399" i="1"/>
  <c r="DD1399" i="1"/>
  <c r="DE1399" i="1"/>
  <c r="DB1407" i="1"/>
  <c r="DC1407" i="1"/>
  <c r="DE1407" i="1"/>
  <c r="DD1407" i="1"/>
  <c r="DB1415" i="1"/>
  <c r="DC1415" i="1"/>
  <c r="DE1415" i="1"/>
  <c r="DD1415" i="1"/>
  <c r="DC1423" i="1"/>
  <c r="DD1423" i="1"/>
  <c r="DB1423" i="1"/>
  <c r="DE1423" i="1"/>
  <c r="DC1431" i="1"/>
  <c r="DE1431" i="1"/>
  <c r="DD1431" i="1"/>
  <c r="DB1431" i="1"/>
  <c r="DC1439" i="1"/>
  <c r="DE1439" i="1"/>
  <c r="DD1439" i="1"/>
  <c r="DB1439" i="1"/>
  <c r="DC1447" i="1"/>
  <c r="DE1447" i="1"/>
  <c r="DB1447" i="1"/>
  <c r="DD1447" i="1"/>
  <c r="DC1455" i="1"/>
  <c r="DE1455" i="1"/>
  <c r="DD1455" i="1"/>
  <c r="DB1455" i="1"/>
  <c r="DC1463" i="1"/>
  <c r="DD1463" i="1"/>
  <c r="DB1463" i="1"/>
  <c r="DE1463" i="1"/>
  <c r="DC1471" i="1"/>
  <c r="DE1471" i="1"/>
  <c r="DB1471" i="1"/>
  <c r="DD1471" i="1"/>
  <c r="DC1479" i="1"/>
  <c r="DB1479" i="1"/>
  <c r="DD1479" i="1"/>
  <c r="DE1479" i="1"/>
  <c r="DC1487" i="1"/>
  <c r="DD1487" i="1"/>
  <c r="DE1487" i="1"/>
  <c r="DB1487" i="1"/>
  <c r="DC1495" i="1"/>
  <c r="DD1495" i="1"/>
  <c r="DE1495" i="1"/>
  <c r="DB1495" i="1"/>
  <c r="DC16" i="1"/>
  <c r="DD16" i="1"/>
  <c r="DB16" i="1"/>
  <c r="DE16" i="1"/>
  <c r="DC24" i="1"/>
  <c r="DD24" i="1"/>
  <c r="DB24" i="1"/>
  <c r="DE24" i="1"/>
  <c r="DC32" i="1"/>
  <c r="DD32" i="1"/>
  <c r="DB32" i="1"/>
  <c r="DE32" i="1"/>
  <c r="DC40" i="1"/>
  <c r="DD40" i="1"/>
  <c r="DB40" i="1"/>
  <c r="DE40" i="1"/>
  <c r="DC48" i="1"/>
  <c r="DD48" i="1"/>
  <c r="DB48" i="1"/>
  <c r="DE48" i="1"/>
  <c r="DC56" i="1"/>
  <c r="DD56" i="1"/>
  <c r="DB56" i="1"/>
  <c r="DE56" i="1"/>
  <c r="DC64" i="1"/>
  <c r="DD64" i="1"/>
  <c r="DB64" i="1"/>
  <c r="DE64" i="1"/>
  <c r="DC72" i="1"/>
  <c r="DD72" i="1"/>
  <c r="DB72" i="1"/>
  <c r="DE72" i="1"/>
  <c r="DC80" i="1"/>
  <c r="DD80" i="1"/>
  <c r="DB80" i="1"/>
  <c r="DE80" i="1"/>
  <c r="DC88" i="1"/>
  <c r="DD88" i="1"/>
  <c r="DB88" i="1"/>
  <c r="DE88" i="1"/>
  <c r="DC96" i="1"/>
  <c r="DD96" i="1"/>
  <c r="DB96" i="1"/>
  <c r="DE96" i="1"/>
  <c r="DC104" i="1"/>
  <c r="DD104" i="1"/>
  <c r="DB104" i="1"/>
  <c r="DE104" i="1"/>
  <c r="DC112" i="1"/>
  <c r="DD112" i="1"/>
  <c r="DB112" i="1"/>
  <c r="DE112" i="1"/>
  <c r="DC120" i="1"/>
  <c r="DD120" i="1"/>
  <c r="DB120" i="1"/>
  <c r="DE120" i="1"/>
  <c r="DC128" i="1"/>
  <c r="DD128" i="1"/>
  <c r="DB128" i="1"/>
  <c r="DE128" i="1"/>
  <c r="DC136" i="1"/>
  <c r="DD136" i="1"/>
  <c r="DB136" i="1"/>
  <c r="DE136" i="1"/>
  <c r="DC144" i="1"/>
  <c r="DD144" i="1"/>
  <c r="DB144" i="1"/>
  <c r="DE144" i="1"/>
  <c r="DC152" i="1"/>
  <c r="DD152" i="1"/>
  <c r="DB152" i="1"/>
  <c r="DE152" i="1"/>
  <c r="DC160" i="1"/>
  <c r="DD160" i="1"/>
  <c r="DB160" i="1"/>
  <c r="DE160" i="1"/>
  <c r="DB168" i="1"/>
  <c r="DE168" i="1"/>
  <c r="DC168" i="1"/>
  <c r="DD168" i="1"/>
  <c r="DB176" i="1"/>
  <c r="DE176" i="1"/>
  <c r="DC176" i="1"/>
  <c r="DD176" i="1"/>
  <c r="DB184" i="1"/>
  <c r="DC184" i="1"/>
  <c r="DD184" i="1"/>
  <c r="DE184" i="1"/>
  <c r="DB192" i="1"/>
  <c r="DC192" i="1"/>
  <c r="DD192" i="1"/>
  <c r="DE192" i="1"/>
  <c r="DB200" i="1"/>
  <c r="DC200" i="1"/>
  <c r="DD200" i="1"/>
  <c r="DE200" i="1"/>
  <c r="DB208" i="1"/>
  <c r="DC208" i="1"/>
  <c r="DD208" i="1"/>
  <c r="DE208" i="1"/>
  <c r="DB216" i="1"/>
  <c r="DC216" i="1"/>
  <c r="DD216" i="1"/>
  <c r="DE216" i="1"/>
  <c r="DB224" i="1"/>
  <c r="DC224" i="1"/>
  <c r="DD224" i="1"/>
  <c r="DE224" i="1"/>
  <c r="DB232" i="1"/>
  <c r="DC232" i="1"/>
  <c r="DD232" i="1"/>
  <c r="DE232" i="1"/>
  <c r="DB240" i="1"/>
  <c r="DC240" i="1"/>
  <c r="DD240" i="1"/>
  <c r="DE240" i="1"/>
  <c r="DB248" i="1"/>
  <c r="DC248" i="1"/>
  <c r="DD248" i="1"/>
  <c r="DE248" i="1"/>
  <c r="DB256" i="1"/>
  <c r="DD256" i="1"/>
  <c r="DC256" i="1"/>
  <c r="DE256" i="1"/>
  <c r="DB264" i="1"/>
  <c r="DD264" i="1"/>
  <c r="DC264" i="1"/>
  <c r="DE264" i="1"/>
  <c r="DB272" i="1"/>
  <c r="DD272" i="1"/>
  <c r="DC272" i="1"/>
  <c r="DE272" i="1"/>
  <c r="DB280" i="1"/>
  <c r="DD280" i="1"/>
  <c r="DC280" i="1"/>
  <c r="DE280" i="1"/>
  <c r="DB288" i="1"/>
  <c r="DD288" i="1"/>
  <c r="DC288" i="1"/>
  <c r="DE288" i="1"/>
  <c r="DB296" i="1"/>
  <c r="DD296" i="1"/>
  <c r="DC296" i="1"/>
  <c r="DE296" i="1"/>
  <c r="DB304" i="1"/>
  <c r="DD304" i="1"/>
  <c r="DC304" i="1"/>
  <c r="DE304" i="1"/>
  <c r="DB312" i="1"/>
  <c r="DD312" i="1"/>
  <c r="DC312" i="1"/>
  <c r="DE312" i="1"/>
  <c r="DB320" i="1"/>
  <c r="DD320" i="1"/>
  <c r="DC320" i="1"/>
  <c r="DE320" i="1"/>
  <c r="DB328" i="1"/>
  <c r="DD328" i="1"/>
  <c r="DC328" i="1"/>
  <c r="DE328" i="1"/>
  <c r="DB336" i="1"/>
  <c r="DD336" i="1"/>
  <c r="DC336" i="1"/>
  <c r="DE336" i="1"/>
  <c r="DB344" i="1"/>
  <c r="DD344" i="1"/>
  <c r="DC344" i="1"/>
  <c r="DE344" i="1"/>
  <c r="DB352" i="1"/>
  <c r="DD352" i="1"/>
  <c r="DC352" i="1"/>
  <c r="DE352" i="1"/>
  <c r="DB360" i="1"/>
  <c r="DD360" i="1"/>
  <c r="DC360" i="1"/>
  <c r="DE360" i="1"/>
  <c r="DB368" i="1"/>
  <c r="DC368" i="1"/>
  <c r="DD368" i="1"/>
  <c r="DE368" i="1"/>
  <c r="DB376" i="1"/>
  <c r="DC376" i="1"/>
  <c r="DD376" i="1"/>
  <c r="DE376" i="1"/>
  <c r="DB384" i="1"/>
  <c r="DC384" i="1"/>
  <c r="DD384" i="1"/>
  <c r="DE384" i="1"/>
  <c r="DB392" i="1"/>
  <c r="DC392" i="1"/>
  <c r="DD392" i="1"/>
  <c r="DE392" i="1"/>
  <c r="DB400" i="1"/>
  <c r="DC400" i="1"/>
  <c r="DD400" i="1"/>
  <c r="DE400" i="1"/>
  <c r="DB408" i="1"/>
  <c r="DC408" i="1"/>
  <c r="DD408" i="1"/>
  <c r="DE408" i="1"/>
  <c r="DB416" i="1"/>
  <c r="DC416" i="1"/>
  <c r="DD416" i="1"/>
  <c r="DE416" i="1"/>
  <c r="DB424" i="1"/>
  <c r="DC424" i="1"/>
  <c r="DD424" i="1"/>
  <c r="DE424" i="1"/>
  <c r="DB432" i="1"/>
  <c r="DD432" i="1"/>
  <c r="DC432" i="1"/>
  <c r="DE432" i="1"/>
  <c r="DD440" i="1"/>
  <c r="DE440" i="1"/>
  <c r="DC440" i="1"/>
  <c r="DB440" i="1"/>
  <c r="DD448" i="1"/>
  <c r="DE448" i="1"/>
  <c r="DB448" i="1"/>
  <c r="DC448" i="1"/>
  <c r="DD456" i="1"/>
  <c r="DE456" i="1"/>
  <c r="DC456" i="1"/>
  <c r="DB456" i="1"/>
  <c r="DD464" i="1"/>
  <c r="DE464" i="1"/>
  <c r="DC464" i="1"/>
  <c r="DB464" i="1"/>
  <c r="DD472" i="1"/>
  <c r="DE472" i="1"/>
  <c r="DC472" i="1"/>
  <c r="DB472" i="1"/>
  <c r="DD480" i="1"/>
  <c r="DE480" i="1"/>
  <c r="DC480" i="1"/>
  <c r="DB480" i="1"/>
  <c r="DD488" i="1"/>
  <c r="DE488" i="1"/>
  <c r="DC488" i="1"/>
  <c r="DB488" i="1"/>
  <c r="DD496" i="1"/>
  <c r="DE496" i="1"/>
  <c r="DC496" i="1"/>
  <c r="DB496" i="1"/>
  <c r="DD504" i="1"/>
  <c r="DE504" i="1"/>
  <c r="DC504" i="1"/>
  <c r="DB504" i="1"/>
  <c r="DD512" i="1"/>
  <c r="DE512" i="1"/>
  <c r="DC512" i="1"/>
  <c r="DB512" i="1"/>
  <c r="DC520" i="1"/>
  <c r="DE520" i="1"/>
  <c r="DD520" i="1"/>
  <c r="DB520" i="1"/>
  <c r="DD528" i="1"/>
  <c r="DE528" i="1"/>
  <c r="DC528" i="1"/>
  <c r="DB528" i="1"/>
  <c r="DB536" i="1"/>
  <c r="DD536" i="1"/>
  <c r="DC536" i="1"/>
  <c r="DE536" i="1"/>
  <c r="DB544" i="1"/>
  <c r="DD544" i="1"/>
  <c r="DC544" i="1"/>
  <c r="DE544" i="1"/>
  <c r="DB552" i="1"/>
  <c r="DD552" i="1"/>
  <c r="DC552" i="1"/>
  <c r="DE552" i="1"/>
  <c r="DB560" i="1"/>
  <c r="DD560" i="1"/>
  <c r="DC560" i="1"/>
  <c r="DE560" i="1"/>
  <c r="DB568" i="1"/>
  <c r="DD568" i="1"/>
  <c r="DC568" i="1"/>
  <c r="DE568" i="1"/>
  <c r="DB576" i="1"/>
  <c r="DD576" i="1"/>
  <c r="DC576" i="1"/>
  <c r="DE576" i="1"/>
  <c r="DB584" i="1"/>
  <c r="DD584" i="1"/>
  <c r="DC584" i="1"/>
  <c r="DE584" i="1"/>
  <c r="DB592" i="1"/>
  <c r="DD592" i="1"/>
  <c r="DC592" i="1"/>
  <c r="DE592" i="1"/>
  <c r="DB600" i="1"/>
  <c r="DD600" i="1"/>
  <c r="DC600" i="1"/>
  <c r="DE600" i="1"/>
  <c r="DB608" i="1"/>
  <c r="DD608" i="1"/>
  <c r="DC608" i="1"/>
  <c r="DE608" i="1"/>
  <c r="DB616" i="1"/>
  <c r="DD616" i="1"/>
  <c r="DC616" i="1"/>
  <c r="DE616" i="1"/>
  <c r="DB624" i="1"/>
  <c r="DD624" i="1"/>
  <c r="DC624" i="1"/>
  <c r="DE624" i="1"/>
  <c r="DB632" i="1"/>
  <c r="DD632" i="1"/>
  <c r="DE632" i="1"/>
  <c r="DC632" i="1"/>
  <c r="DB640" i="1"/>
  <c r="DD640" i="1"/>
  <c r="DC640" i="1"/>
  <c r="DE640" i="1"/>
  <c r="DB648" i="1"/>
  <c r="DD648" i="1"/>
  <c r="DE648" i="1"/>
  <c r="DC648" i="1"/>
  <c r="DB656" i="1"/>
  <c r="DD656" i="1"/>
  <c r="DC656" i="1"/>
  <c r="DE656" i="1"/>
  <c r="DB664" i="1"/>
  <c r="DD664" i="1"/>
  <c r="DC664" i="1"/>
  <c r="DE664" i="1"/>
  <c r="DB672" i="1"/>
  <c r="DD672" i="1"/>
  <c r="DE672" i="1"/>
  <c r="DC672" i="1"/>
  <c r="DE680" i="1"/>
  <c r="DB680" i="1"/>
  <c r="DC680" i="1"/>
  <c r="DD680" i="1"/>
  <c r="DE688" i="1"/>
  <c r="DB688" i="1"/>
  <c r="DC688" i="1"/>
  <c r="DD688" i="1"/>
  <c r="DE696" i="1"/>
  <c r="DB696" i="1"/>
  <c r="DC696" i="1"/>
  <c r="DD696" i="1"/>
  <c r="DE704" i="1"/>
  <c r="DB704" i="1"/>
  <c r="DC704" i="1"/>
  <c r="DD704" i="1"/>
  <c r="DE712" i="1"/>
  <c r="DB712" i="1"/>
  <c r="DC712" i="1"/>
  <c r="DD712" i="1"/>
  <c r="DE720" i="1"/>
  <c r="DB720" i="1"/>
  <c r="DC720" i="1"/>
  <c r="DD720" i="1"/>
  <c r="DE728" i="1"/>
  <c r="DB728" i="1"/>
  <c r="DC728" i="1"/>
  <c r="DD728" i="1"/>
  <c r="DE736" i="1"/>
  <c r="DB736" i="1"/>
  <c r="DC736" i="1"/>
  <c r="DD736" i="1"/>
  <c r="DE744" i="1"/>
  <c r="DB744" i="1"/>
  <c r="DC744" i="1"/>
  <c r="DD744" i="1"/>
  <c r="DE752" i="1"/>
  <c r="DB752" i="1"/>
  <c r="DC752" i="1"/>
  <c r="DD752" i="1"/>
  <c r="DE760" i="1"/>
  <c r="DB760" i="1"/>
  <c r="DC760" i="1"/>
  <c r="DD760" i="1"/>
  <c r="DE768" i="1"/>
  <c r="DB768" i="1"/>
  <c r="DC768" i="1"/>
  <c r="DD768" i="1"/>
  <c r="DE776" i="1"/>
  <c r="DB776" i="1"/>
  <c r="DC776" i="1"/>
  <c r="DD776" i="1"/>
  <c r="DE784" i="1"/>
  <c r="DB784" i="1"/>
  <c r="DC784" i="1"/>
  <c r="DD784" i="1"/>
  <c r="DE792" i="1"/>
  <c r="DB792" i="1"/>
  <c r="DC792" i="1"/>
  <c r="DD792" i="1"/>
  <c r="DE800" i="1"/>
  <c r="DB800" i="1"/>
  <c r="DC800" i="1"/>
  <c r="DD800" i="1"/>
  <c r="DE808" i="1"/>
  <c r="DB808" i="1"/>
  <c r="DC808" i="1"/>
  <c r="DD808" i="1"/>
  <c r="DE816" i="1"/>
  <c r="DB816" i="1"/>
  <c r="DC816" i="1"/>
  <c r="DD816" i="1"/>
  <c r="DE824" i="1"/>
  <c r="DB824" i="1"/>
  <c r="DC824" i="1"/>
  <c r="DD824" i="1"/>
  <c r="DE832" i="1"/>
  <c r="DB832" i="1"/>
  <c r="DC832" i="1"/>
  <c r="DD832" i="1"/>
  <c r="DE840" i="1"/>
  <c r="DB840" i="1"/>
  <c r="DC840" i="1"/>
  <c r="DD840" i="1"/>
  <c r="DE848" i="1"/>
  <c r="DB848" i="1"/>
  <c r="DC848" i="1"/>
  <c r="DD848" i="1"/>
  <c r="DB856" i="1"/>
  <c r="DE856" i="1"/>
  <c r="DC856" i="1"/>
  <c r="DD856" i="1"/>
  <c r="DB864" i="1"/>
  <c r="DE864" i="1"/>
  <c r="DC864" i="1"/>
  <c r="DD864" i="1"/>
  <c r="DB872" i="1"/>
  <c r="DE872" i="1"/>
  <c r="DD872" i="1"/>
  <c r="DC872" i="1"/>
  <c r="DB880" i="1"/>
  <c r="DE880" i="1"/>
  <c r="DC880" i="1"/>
  <c r="DD880" i="1"/>
  <c r="DB888" i="1"/>
  <c r="DE888" i="1"/>
  <c r="DD888" i="1"/>
  <c r="DC888" i="1"/>
  <c r="DB896" i="1"/>
  <c r="DE896" i="1"/>
  <c r="DC896" i="1"/>
  <c r="DD896" i="1"/>
  <c r="DC904" i="1"/>
  <c r="DB904" i="1"/>
  <c r="DD904" i="1"/>
  <c r="DE904" i="1"/>
  <c r="DC912" i="1"/>
  <c r="DB912" i="1"/>
  <c r="DD912" i="1"/>
  <c r="DE912" i="1"/>
  <c r="DC920" i="1"/>
  <c r="DB920" i="1"/>
  <c r="DD920" i="1"/>
  <c r="DE920" i="1"/>
  <c r="DC928" i="1"/>
  <c r="DB928" i="1"/>
  <c r="DD928" i="1"/>
  <c r="DE928" i="1"/>
  <c r="DC936" i="1"/>
  <c r="DB936" i="1"/>
  <c r="DD936" i="1"/>
  <c r="DE936" i="1"/>
  <c r="DC944" i="1"/>
  <c r="DB944" i="1"/>
  <c r="DD944" i="1"/>
  <c r="DE944" i="1"/>
  <c r="DC952" i="1"/>
  <c r="DB952" i="1"/>
  <c r="DD952" i="1"/>
  <c r="DE952" i="1"/>
  <c r="DC960" i="1"/>
  <c r="DB960" i="1"/>
  <c r="DD960" i="1"/>
  <c r="DE960" i="1"/>
  <c r="DC968" i="1"/>
  <c r="DB968" i="1"/>
  <c r="DE968" i="1"/>
  <c r="DD968" i="1"/>
  <c r="DC976" i="1"/>
  <c r="DB976" i="1"/>
  <c r="DE976" i="1"/>
  <c r="DD976" i="1"/>
  <c r="DC984" i="1"/>
  <c r="DB984" i="1"/>
  <c r="DE984" i="1"/>
  <c r="DD984" i="1"/>
  <c r="DC992" i="1"/>
  <c r="DB992" i="1"/>
  <c r="DE992" i="1"/>
  <c r="DD992" i="1"/>
  <c r="DC1000" i="1"/>
  <c r="DB1000" i="1"/>
  <c r="DE1000" i="1"/>
  <c r="DD1000" i="1"/>
  <c r="DC1008" i="1"/>
  <c r="DB1008" i="1"/>
  <c r="DE1008" i="1"/>
  <c r="DD1008" i="1"/>
  <c r="DC1016" i="1"/>
  <c r="DB1016" i="1"/>
  <c r="DE1016" i="1"/>
  <c r="DD1016" i="1"/>
  <c r="DC1024" i="1"/>
  <c r="DB1024" i="1"/>
  <c r="DE1024" i="1"/>
  <c r="DD1024" i="1"/>
  <c r="DC1032" i="1"/>
  <c r="DB1032" i="1"/>
  <c r="DE1032" i="1"/>
  <c r="DD1032" i="1"/>
  <c r="DC1040" i="1"/>
  <c r="DB1040" i="1"/>
  <c r="DE1040" i="1"/>
  <c r="DD1040" i="1"/>
  <c r="DC1048" i="1"/>
  <c r="DB1048" i="1"/>
  <c r="DE1048" i="1"/>
  <c r="DD1048" i="1"/>
  <c r="DC1056" i="1"/>
  <c r="DB1056" i="1"/>
  <c r="DD1056" i="1"/>
  <c r="DE1056" i="1"/>
  <c r="DC1064" i="1"/>
  <c r="DE1064" i="1"/>
  <c r="DB1064" i="1"/>
  <c r="DD1064" i="1"/>
  <c r="DC1072" i="1"/>
  <c r="DB1072" i="1"/>
  <c r="DD1072" i="1"/>
  <c r="DE1072" i="1"/>
  <c r="DC1080" i="1"/>
  <c r="DB1080" i="1"/>
  <c r="DE1080" i="1"/>
  <c r="DD1080" i="1"/>
  <c r="DC1088" i="1"/>
  <c r="DB1088" i="1"/>
  <c r="DE1088" i="1"/>
  <c r="DD1088" i="1"/>
  <c r="DC1096" i="1"/>
  <c r="DD1096" i="1"/>
  <c r="DE1096" i="1"/>
  <c r="DB1096" i="1"/>
  <c r="DB1104" i="1"/>
  <c r="DD1104" i="1"/>
  <c r="DE1104" i="1"/>
  <c r="DC1104" i="1"/>
  <c r="DB1112" i="1"/>
  <c r="DD1112" i="1"/>
  <c r="DE1112" i="1"/>
  <c r="DC1112" i="1"/>
  <c r="DB1120" i="1"/>
  <c r="DD1120" i="1"/>
  <c r="DE1120" i="1"/>
  <c r="DC1120" i="1"/>
  <c r="DB1128" i="1"/>
  <c r="DD1128" i="1"/>
  <c r="DE1128" i="1"/>
  <c r="DC1128" i="1"/>
  <c r="DB1136" i="1"/>
  <c r="DD1136" i="1"/>
  <c r="DE1136" i="1"/>
  <c r="DC1136" i="1"/>
  <c r="DB1144" i="1"/>
  <c r="DD1144" i="1"/>
  <c r="DE1144" i="1"/>
  <c r="DC1144" i="1"/>
  <c r="DB1152" i="1"/>
  <c r="DD1152" i="1"/>
  <c r="DE1152" i="1"/>
  <c r="DC1152" i="1"/>
  <c r="DB1160" i="1"/>
  <c r="DD1160" i="1"/>
  <c r="DE1160" i="1"/>
  <c r="DC1160" i="1"/>
  <c r="DB1168" i="1"/>
  <c r="DD1168" i="1"/>
  <c r="DE1168" i="1"/>
  <c r="DC1168" i="1"/>
  <c r="DB1176" i="1"/>
  <c r="DD1176" i="1"/>
  <c r="DE1176" i="1"/>
  <c r="DC1176" i="1"/>
  <c r="DB1184" i="1"/>
  <c r="DD1184" i="1"/>
  <c r="DE1184" i="1"/>
  <c r="DC1184" i="1"/>
  <c r="DB1192" i="1"/>
  <c r="DD1192" i="1"/>
  <c r="DE1192" i="1"/>
  <c r="DC1192" i="1"/>
  <c r="DB1200" i="1"/>
  <c r="DD1200" i="1"/>
  <c r="DE1200" i="1"/>
  <c r="DC1200" i="1"/>
  <c r="DB1208" i="1"/>
  <c r="DE1208" i="1"/>
  <c r="DC1208" i="1"/>
  <c r="DD1208" i="1"/>
  <c r="DB1216" i="1"/>
  <c r="DC1216" i="1"/>
  <c r="DD1216" i="1"/>
  <c r="DE1216" i="1"/>
  <c r="DB1224" i="1"/>
  <c r="DD1224" i="1"/>
  <c r="DE1224" i="1"/>
  <c r="DC1224" i="1"/>
  <c r="DB1232" i="1"/>
  <c r="DC1232" i="1"/>
  <c r="DD1232" i="1"/>
  <c r="DE1232" i="1"/>
  <c r="DB1240" i="1"/>
  <c r="DC1240" i="1"/>
  <c r="DE1240" i="1"/>
  <c r="DD1240" i="1"/>
  <c r="DC1248" i="1"/>
  <c r="DD1248" i="1"/>
  <c r="DE1248" i="1"/>
  <c r="DB1248" i="1"/>
  <c r="DB1256" i="1"/>
  <c r="DC1256" i="1"/>
  <c r="DE1256" i="1"/>
  <c r="DD1256" i="1"/>
  <c r="DB1264" i="1"/>
  <c r="DC1264" i="1"/>
  <c r="DD1264" i="1"/>
  <c r="DE1264" i="1"/>
  <c r="DB1272" i="1"/>
  <c r="DC1272" i="1"/>
  <c r="DD1272" i="1"/>
  <c r="DE1272" i="1"/>
  <c r="DB1280" i="1"/>
  <c r="DC1280" i="1"/>
  <c r="DD1280" i="1"/>
  <c r="DE1280" i="1"/>
  <c r="DB1288" i="1"/>
  <c r="DC1288" i="1"/>
  <c r="DD1288" i="1"/>
  <c r="DE1288" i="1"/>
  <c r="DB1296" i="1"/>
  <c r="DC1296" i="1"/>
  <c r="DD1296" i="1"/>
  <c r="DE1296" i="1"/>
  <c r="DC1304" i="1"/>
  <c r="DD1304" i="1"/>
  <c r="DE1304" i="1"/>
  <c r="DB1304" i="1"/>
  <c r="DC1312" i="1"/>
  <c r="DD1312" i="1"/>
  <c r="DE1312" i="1"/>
  <c r="DB1312" i="1"/>
  <c r="DC1320" i="1"/>
  <c r="DD1320" i="1"/>
  <c r="DE1320" i="1"/>
  <c r="DB1320" i="1"/>
  <c r="DC1328" i="1"/>
  <c r="DD1328" i="1"/>
  <c r="DE1328" i="1"/>
  <c r="DB1328" i="1"/>
  <c r="DC1336" i="1"/>
  <c r="DD1336" i="1"/>
  <c r="DE1336" i="1"/>
  <c r="DB1336" i="1"/>
  <c r="DC1344" i="1"/>
  <c r="DD1344" i="1"/>
  <c r="DE1344" i="1"/>
  <c r="DB1344" i="1"/>
  <c r="DC1352" i="1"/>
  <c r="DD1352" i="1"/>
  <c r="DE1352" i="1"/>
  <c r="DB1352" i="1"/>
  <c r="DC1360" i="1"/>
  <c r="DD1360" i="1"/>
  <c r="DE1360" i="1"/>
  <c r="DB1360" i="1"/>
  <c r="DC1368" i="1"/>
  <c r="DD1368" i="1"/>
  <c r="DE1368" i="1"/>
  <c r="DB1368" i="1"/>
  <c r="DC1376" i="1"/>
  <c r="DD1376" i="1"/>
  <c r="DE1376" i="1"/>
  <c r="DB1376" i="1"/>
  <c r="DC1384" i="1"/>
  <c r="DD1384" i="1"/>
  <c r="DE1384" i="1"/>
  <c r="DB1384" i="1"/>
  <c r="DC1392" i="1"/>
  <c r="DD1392" i="1"/>
  <c r="DE1392" i="1"/>
  <c r="DB1392" i="1"/>
  <c r="DC1400" i="1"/>
  <c r="DD1400" i="1"/>
  <c r="DE1400" i="1"/>
  <c r="DB1400" i="1"/>
  <c r="DC1408" i="1"/>
  <c r="DD1408" i="1"/>
  <c r="DE1408" i="1"/>
  <c r="DB1408" i="1"/>
  <c r="DC1416" i="1"/>
  <c r="DD1416" i="1"/>
  <c r="DE1416" i="1"/>
  <c r="DB1416" i="1"/>
  <c r="DC1424" i="1"/>
  <c r="DD1424" i="1"/>
  <c r="DE1424" i="1"/>
  <c r="DB1424" i="1"/>
  <c r="DC1432" i="1"/>
  <c r="DD1432" i="1"/>
  <c r="DE1432" i="1"/>
  <c r="DB1432" i="1"/>
  <c r="DC1440" i="1"/>
  <c r="DD1440" i="1"/>
  <c r="DE1440" i="1"/>
  <c r="DB1440" i="1"/>
  <c r="DC1448" i="1"/>
  <c r="DD1448" i="1"/>
  <c r="DE1448" i="1"/>
  <c r="DB1448" i="1"/>
  <c r="DC1456" i="1"/>
  <c r="DD1456" i="1"/>
  <c r="DE1456" i="1"/>
  <c r="DB1456" i="1"/>
  <c r="DC1464" i="1"/>
  <c r="DD1464" i="1"/>
  <c r="DE1464" i="1"/>
  <c r="DB1464" i="1"/>
  <c r="DC1472" i="1"/>
  <c r="DD1472" i="1"/>
  <c r="DE1472" i="1"/>
  <c r="DB1472" i="1"/>
  <c r="DC1480" i="1"/>
  <c r="DD1480" i="1"/>
  <c r="DE1480" i="1"/>
  <c r="DB1480" i="1"/>
  <c r="DC1488" i="1"/>
  <c r="DD1488" i="1"/>
  <c r="DE1488" i="1"/>
  <c r="DB1488" i="1"/>
  <c r="DC1496" i="1"/>
  <c r="DD1496" i="1"/>
  <c r="DE1496" i="1"/>
  <c r="DB1496" i="1"/>
  <c r="DB17" i="1"/>
  <c r="DC17" i="1"/>
  <c r="DD17" i="1"/>
  <c r="DE17" i="1"/>
  <c r="DB25" i="1"/>
  <c r="DC25" i="1"/>
  <c r="DD25" i="1"/>
  <c r="DE25" i="1"/>
  <c r="DB33" i="1"/>
  <c r="DC33" i="1"/>
  <c r="DD33" i="1"/>
  <c r="DE33" i="1"/>
  <c r="DB41" i="1"/>
  <c r="DC41" i="1"/>
  <c r="DD41" i="1"/>
  <c r="DE41" i="1"/>
  <c r="DB49" i="1"/>
  <c r="DC49" i="1"/>
  <c r="DD49" i="1"/>
  <c r="DE49" i="1"/>
  <c r="DB57" i="1"/>
  <c r="DC57" i="1"/>
  <c r="DD57" i="1"/>
  <c r="DE57" i="1"/>
  <c r="DC65" i="1"/>
  <c r="DD65" i="1"/>
  <c r="DE65" i="1"/>
  <c r="DB65" i="1"/>
  <c r="DC73" i="1"/>
  <c r="DD73" i="1"/>
  <c r="DE73" i="1"/>
  <c r="DB73" i="1"/>
  <c r="DC81" i="1"/>
  <c r="DD81" i="1"/>
  <c r="DE81" i="1"/>
  <c r="DB81" i="1"/>
  <c r="DC89" i="1"/>
  <c r="DD89" i="1"/>
  <c r="DE89" i="1"/>
  <c r="DB89" i="1"/>
  <c r="DC97" i="1"/>
  <c r="DD97" i="1"/>
  <c r="DE97" i="1"/>
  <c r="DB97" i="1"/>
  <c r="DC105" i="1"/>
  <c r="DD105" i="1"/>
  <c r="DE105" i="1"/>
  <c r="DB105" i="1"/>
  <c r="DC113" i="1"/>
  <c r="DD113" i="1"/>
  <c r="DE113" i="1"/>
  <c r="DB113" i="1"/>
  <c r="DC121" i="1"/>
  <c r="DD121" i="1"/>
  <c r="DE121" i="1"/>
  <c r="DB121" i="1"/>
  <c r="DC129" i="1"/>
  <c r="DD129" i="1"/>
  <c r="DE129" i="1"/>
  <c r="DB129" i="1"/>
  <c r="DC137" i="1"/>
  <c r="DD137" i="1"/>
  <c r="DE137" i="1"/>
  <c r="DB137" i="1"/>
  <c r="DC145" i="1"/>
  <c r="DD145" i="1"/>
  <c r="DE145" i="1"/>
  <c r="DB145" i="1"/>
  <c r="DC153" i="1"/>
  <c r="DD153" i="1"/>
  <c r="DE153" i="1"/>
  <c r="DB153" i="1"/>
  <c r="DC161" i="1"/>
  <c r="DD161" i="1"/>
  <c r="DE161" i="1"/>
  <c r="DB161" i="1"/>
  <c r="DC169" i="1"/>
  <c r="DD169" i="1"/>
  <c r="DB169" i="1"/>
  <c r="DE169" i="1"/>
  <c r="DC177" i="1"/>
  <c r="DD177" i="1"/>
  <c r="DB177" i="1"/>
  <c r="DE177" i="1"/>
  <c r="DC185" i="1"/>
  <c r="DD185" i="1"/>
  <c r="DB185" i="1"/>
  <c r="DE185" i="1"/>
  <c r="DC193" i="1"/>
  <c r="DD193" i="1"/>
  <c r="DB193" i="1"/>
  <c r="DE193" i="1"/>
  <c r="DC201" i="1"/>
  <c r="DD201" i="1"/>
  <c r="DB201" i="1"/>
  <c r="DE201" i="1"/>
  <c r="DC209" i="1"/>
  <c r="DD209" i="1"/>
  <c r="DE209" i="1"/>
  <c r="DB209" i="1"/>
  <c r="DC217" i="1"/>
  <c r="DD217" i="1"/>
  <c r="DB217" i="1"/>
  <c r="DE217" i="1"/>
  <c r="DD225" i="1"/>
  <c r="DE225" i="1"/>
  <c r="DB225" i="1"/>
  <c r="DC225" i="1"/>
  <c r="DB233" i="1"/>
  <c r="DD233" i="1"/>
  <c r="DC233" i="1"/>
  <c r="DE233" i="1"/>
  <c r="DD241" i="1"/>
  <c r="DC241" i="1"/>
  <c r="DE241" i="1"/>
  <c r="DB241" i="1"/>
  <c r="DB249" i="1"/>
  <c r="DD249" i="1"/>
  <c r="DE249" i="1"/>
  <c r="DC249" i="1"/>
  <c r="DD257" i="1"/>
  <c r="DB257" i="1"/>
  <c r="DC257" i="1"/>
  <c r="DE257" i="1"/>
  <c r="DB265" i="1"/>
  <c r="DD265" i="1"/>
  <c r="DE265" i="1"/>
  <c r="DC265" i="1"/>
  <c r="DD273" i="1"/>
  <c r="DB273" i="1"/>
  <c r="DC273" i="1"/>
  <c r="DE273" i="1"/>
  <c r="DD281" i="1"/>
  <c r="DC281" i="1"/>
  <c r="DE281" i="1"/>
  <c r="DB281" i="1"/>
  <c r="DD289" i="1"/>
  <c r="DB289" i="1"/>
  <c r="DC289" i="1"/>
  <c r="DE289" i="1"/>
  <c r="DD297" i="1"/>
  <c r="DC297" i="1"/>
  <c r="DE297" i="1"/>
  <c r="DB297" i="1"/>
  <c r="DD305" i="1"/>
  <c r="DB305" i="1"/>
  <c r="DC305" i="1"/>
  <c r="DE305" i="1"/>
  <c r="DD313" i="1"/>
  <c r="DC313" i="1"/>
  <c r="DE313" i="1"/>
  <c r="DB313" i="1"/>
  <c r="DD321" i="1"/>
  <c r="DB321" i="1"/>
  <c r="DC321" i="1"/>
  <c r="DE321" i="1"/>
  <c r="DD329" i="1"/>
  <c r="DC329" i="1"/>
  <c r="DE329" i="1"/>
  <c r="DB329" i="1"/>
  <c r="DD337" i="1"/>
  <c r="DB337" i="1"/>
  <c r="DC337" i="1"/>
  <c r="DE337" i="1"/>
  <c r="DD345" i="1"/>
  <c r="DC345" i="1"/>
  <c r="DE345" i="1"/>
  <c r="DB345" i="1"/>
  <c r="DD353" i="1"/>
  <c r="DB353" i="1"/>
  <c r="DC353" i="1"/>
  <c r="DE353" i="1"/>
  <c r="DC361" i="1"/>
  <c r="DD361" i="1"/>
  <c r="DB361" i="1"/>
  <c r="DE361" i="1"/>
  <c r="DC369" i="1"/>
  <c r="DD369" i="1"/>
  <c r="DB369" i="1"/>
  <c r="DE369" i="1"/>
  <c r="DC377" i="1"/>
  <c r="DD377" i="1"/>
  <c r="DB377" i="1"/>
  <c r="DE377" i="1"/>
  <c r="DC385" i="1"/>
  <c r="DD385" i="1"/>
  <c r="DB385" i="1"/>
  <c r="DE385" i="1"/>
  <c r="DC393" i="1"/>
  <c r="DD393" i="1"/>
  <c r="DB393" i="1"/>
  <c r="DE393" i="1"/>
  <c r="DC401" i="1"/>
  <c r="DE401" i="1"/>
  <c r="DB401" i="1"/>
  <c r="DD401" i="1"/>
  <c r="DC409" i="1"/>
  <c r="DE409" i="1"/>
  <c r="DB409" i="1"/>
  <c r="DD409" i="1"/>
  <c r="DC417" i="1"/>
  <c r="DE417" i="1"/>
  <c r="DD417" i="1"/>
  <c r="DB417" i="1"/>
  <c r="DD425" i="1"/>
  <c r="DE425" i="1"/>
  <c r="DB425" i="1"/>
  <c r="DC425" i="1"/>
  <c r="DB433" i="1"/>
  <c r="DD433" i="1"/>
  <c r="DC433" i="1"/>
  <c r="DE433" i="1"/>
  <c r="DB441" i="1"/>
  <c r="DC441" i="1"/>
  <c r="DE441" i="1"/>
  <c r="DD441" i="1"/>
  <c r="DB449" i="1"/>
  <c r="DC449" i="1"/>
  <c r="DE449" i="1"/>
  <c r="DD449" i="1"/>
  <c r="DB457" i="1"/>
  <c r="DC457" i="1"/>
  <c r="DD457" i="1"/>
  <c r="DE457" i="1"/>
  <c r="DB465" i="1"/>
  <c r="DC465" i="1"/>
  <c r="DD465" i="1"/>
  <c r="DE465" i="1"/>
  <c r="DB473" i="1"/>
  <c r="DC473" i="1"/>
  <c r="DD473" i="1"/>
  <c r="DE473" i="1"/>
  <c r="DB481" i="1"/>
  <c r="DC481" i="1"/>
  <c r="DD481" i="1"/>
  <c r="DE481" i="1"/>
  <c r="DB489" i="1"/>
  <c r="DC489" i="1"/>
  <c r="DD489" i="1"/>
  <c r="DE489" i="1"/>
  <c r="DB497" i="1"/>
  <c r="DC497" i="1"/>
  <c r="DE497" i="1"/>
  <c r="DD497" i="1"/>
  <c r="DB505" i="1"/>
  <c r="DC505" i="1"/>
  <c r="DE505" i="1"/>
  <c r="DD505" i="1"/>
  <c r="DB513" i="1"/>
  <c r="DC513" i="1"/>
  <c r="DE513" i="1"/>
  <c r="DD513" i="1"/>
  <c r="DC521" i="1"/>
  <c r="DE521" i="1"/>
  <c r="DB521" i="1"/>
  <c r="DD521" i="1"/>
  <c r="DC529" i="1"/>
  <c r="DD529" i="1"/>
  <c r="DB529" i="1"/>
  <c r="DE529" i="1"/>
  <c r="DC537" i="1"/>
  <c r="DD537" i="1"/>
  <c r="DB537" i="1"/>
  <c r="DE537" i="1"/>
  <c r="DC545" i="1"/>
  <c r="DD545" i="1"/>
  <c r="DB545" i="1"/>
  <c r="DE545" i="1"/>
  <c r="DC553" i="1"/>
  <c r="DD553" i="1"/>
  <c r="DB553" i="1"/>
  <c r="DE553" i="1"/>
  <c r="DC561" i="1"/>
  <c r="DD561" i="1"/>
  <c r="DB561" i="1"/>
  <c r="DE561" i="1"/>
  <c r="DC569" i="1"/>
  <c r="DD569" i="1"/>
  <c r="DB569" i="1"/>
  <c r="DE569" i="1"/>
  <c r="DC577" i="1"/>
  <c r="DD577" i="1"/>
  <c r="DB577" i="1"/>
  <c r="DE577" i="1"/>
  <c r="DC585" i="1"/>
  <c r="DD585" i="1"/>
  <c r="DB585" i="1"/>
  <c r="DE585" i="1"/>
  <c r="DC593" i="1"/>
  <c r="DD593" i="1"/>
  <c r="DB593" i="1"/>
  <c r="DE593" i="1"/>
  <c r="DC601" i="1"/>
  <c r="DD601" i="1"/>
  <c r="DB601" i="1"/>
  <c r="DE601" i="1"/>
  <c r="DC609" i="1"/>
  <c r="DD609" i="1"/>
  <c r="DB609" i="1"/>
  <c r="DE609" i="1"/>
  <c r="DC617" i="1"/>
  <c r="DD617" i="1"/>
  <c r="DB617" i="1"/>
  <c r="DE617" i="1"/>
  <c r="DC625" i="1"/>
  <c r="DB625" i="1"/>
  <c r="DD625" i="1"/>
  <c r="DE625" i="1"/>
  <c r="DC633" i="1"/>
  <c r="DB633" i="1"/>
  <c r="DD633" i="1"/>
  <c r="DE633" i="1"/>
  <c r="DC641" i="1"/>
  <c r="DB641" i="1"/>
  <c r="DD641" i="1"/>
  <c r="DE641" i="1"/>
  <c r="DC649" i="1"/>
  <c r="DB649" i="1"/>
  <c r="DD649" i="1"/>
  <c r="DE649" i="1"/>
  <c r="DB657" i="1"/>
  <c r="DC657" i="1"/>
  <c r="DD657" i="1"/>
  <c r="DE657" i="1"/>
  <c r="DB665" i="1"/>
  <c r="DC665" i="1"/>
  <c r="DD665" i="1"/>
  <c r="DE665" i="1"/>
  <c r="DB673" i="1"/>
  <c r="DC673" i="1"/>
  <c r="DE673" i="1"/>
  <c r="DD673" i="1"/>
  <c r="DB681" i="1"/>
  <c r="DC681" i="1"/>
  <c r="DD681" i="1"/>
  <c r="DE681" i="1"/>
  <c r="DB689" i="1"/>
  <c r="DC689" i="1"/>
  <c r="DD689" i="1"/>
  <c r="DE689" i="1"/>
  <c r="DB697" i="1"/>
  <c r="DC697" i="1"/>
  <c r="DD697" i="1"/>
  <c r="DE697" i="1"/>
  <c r="DB705" i="1"/>
  <c r="DC705" i="1"/>
  <c r="DD705" i="1"/>
  <c r="DE705" i="1"/>
  <c r="DB713" i="1"/>
  <c r="DC713" i="1"/>
  <c r="DD713" i="1"/>
  <c r="DE713" i="1"/>
  <c r="DB721" i="1"/>
  <c r="DC721" i="1"/>
  <c r="DD721" i="1"/>
  <c r="DE721" i="1"/>
  <c r="DB729" i="1"/>
  <c r="DC729" i="1"/>
  <c r="DD729" i="1"/>
  <c r="DE729" i="1"/>
  <c r="DB737" i="1"/>
  <c r="DC737" i="1"/>
  <c r="DD737" i="1"/>
  <c r="DE737" i="1"/>
  <c r="DB745" i="1"/>
  <c r="DC745" i="1"/>
  <c r="DD745" i="1"/>
  <c r="DE745" i="1"/>
  <c r="DB753" i="1"/>
  <c r="DC753" i="1"/>
  <c r="DD753" i="1"/>
  <c r="DE753" i="1"/>
  <c r="DB761" i="1"/>
  <c r="DC761" i="1"/>
  <c r="DD761" i="1"/>
  <c r="DE761" i="1"/>
  <c r="DB769" i="1"/>
  <c r="DC769" i="1"/>
  <c r="DD769" i="1"/>
  <c r="DE769" i="1"/>
  <c r="DB777" i="1"/>
  <c r="DC777" i="1"/>
  <c r="DD777" i="1"/>
  <c r="DE777" i="1"/>
  <c r="DB785" i="1"/>
  <c r="DC785" i="1"/>
  <c r="DD785" i="1"/>
  <c r="DE785" i="1"/>
  <c r="DB793" i="1"/>
  <c r="DC793" i="1"/>
  <c r="DD793" i="1"/>
  <c r="DE793" i="1"/>
  <c r="DB801" i="1"/>
  <c r="DC801" i="1"/>
  <c r="DD801" i="1"/>
  <c r="DE801" i="1"/>
  <c r="DB809" i="1"/>
  <c r="DC809" i="1"/>
  <c r="DD809" i="1"/>
  <c r="DE809" i="1"/>
  <c r="DB817" i="1"/>
  <c r="DC817" i="1"/>
  <c r="DD817" i="1"/>
  <c r="DE817" i="1"/>
  <c r="DB825" i="1"/>
  <c r="DC825" i="1"/>
  <c r="DD825" i="1"/>
  <c r="DE825" i="1"/>
  <c r="DB833" i="1"/>
  <c r="DC833" i="1"/>
  <c r="DD833" i="1"/>
  <c r="DE833" i="1"/>
  <c r="DB841" i="1"/>
  <c r="DC841" i="1"/>
  <c r="DD841" i="1"/>
  <c r="DE841" i="1"/>
  <c r="DB849" i="1"/>
  <c r="DC849" i="1"/>
  <c r="DD849" i="1"/>
  <c r="DE849" i="1"/>
  <c r="DB857" i="1"/>
  <c r="DC857" i="1"/>
  <c r="DD857" i="1"/>
  <c r="DE857" i="1"/>
  <c r="DC865" i="1"/>
  <c r="DD865" i="1"/>
  <c r="DB865" i="1"/>
  <c r="DE865" i="1"/>
  <c r="DC873" i="1"/>
  <c r="DD873" i="1"/>
  <c r="DB873" i="1"/>
  <c r="DE873" i="1"/>
  <c r="DC881" i="1"/>
  <c r="DD881" i="1"/>
  <c r="DB881" i="1"/>
  <c r="DE881" i="1"/>
  <c r="DC889" i="1"/>
  <c r="DD889" i="1"/>
  <c r="DB889" i="1"/>
  <c r="DE889" i="1"/>
  <c r="DC897" i="1"/>
  <c r="DD897" i="1"/>
  <c r="DB897" i="1"/>
  <c r="DE897" i="1"/>
  <c r="DB905" i="1"/>
  <c r="DC905" i="1"/>
  <c r="DD905" i="1"/>
  <c r="DE905" i="1"/>
  <c r="DB913" i="1"/>
  <c r="DC913" i="1"/>
  <c r="DD913" i="1"/>
  <c r="DE913" i="1"/>
  <c r="DB921" i="1"/>
  <c r="DC921" i="1"/>
  <c r="DD921" i="1"/>
  <c r="DE921" i="1"/>
  <c r="DB929" i="1"/>
  <c r="DC929" i="1"/>
  <c r="DD929" i="1"/>
  <c r="DE929" i="1"/>
  <c r="DB937" i="1"/>
  <c r="DC937" i="1"/>
  <c r="DD937" i="1"/>
  <c r="DE937" i="1"/>
  <c r="DB945" i="1"/>
  <c r="DC945" i="1"/>
  <c r="DD945" i="1"/>
  <c r="DE945" i="1"/>
  <c r="DB953" i="1"/>
  <c r="DC953" i="1"/>
  <c r="DD953" i="1"/>
  <c r="DE953" i="1"/>
  <c r="DB961" i="1"/>
  <c r="DC961" i="1"/>
  <c r="DD961" i="1"/>
  <c r="DE961" i="1"/>
  <c r="DB969" i="1"/>
  <c r="DC969" i="1"/>
  <c r="DD969" i="1"/>
  <c r="DE969" i="1"/>
  <c r="DB977" i="1"/>
  <c r="DC977" i="1"/>
  <c r="DD977" i="1"/>
  <c r="DE977" i="1"/>
  <c r="DB985" i="1"/>
  <c r="DC985" i="1"/>
  <c r="DD985" i="1"/>
  <c r="DE985" i="1"/>
  <c r="DB993" i="1"/>
  <c r="DC993" i="1"/>
  <c r="DD993" i="1"/>
  <c r="DE993" i="1"/>
  <c r="DB1001" i="1"/>
  <c r="DC1001" i="1"/>
  <c r="DD1001" i="1"/>
  <c r="DE1001" i="1"/>
  <c r="DB1009" i="1"/>
  <c r="DC1009" i="1"/>
  <c r="DD1009" i="1"/>
  <c r="DE1009" i="1"/>
  <c r="DB1017" i="1"/>
  <c r="DC1017" i="1"/>
  <c r="DD1017" i="1"/>
  <c r="DE1017" i="1"/>
  <c r="DB1025" i="1"/>
  <c r="DC1025" i="1"/>
  <c r="DD1025" i="1"/>
  <c r="DE1025" i="1"/>
  <c r="DB1033" i="1"/>
  <c r="DC1033" i="1"/>
  <c r="DD1033" i="1"/>
  <c r="DE1033" i="1"/>
  <c r="DB1041" i="1"/>
  <c r="DC1041" i="1"/>
  <c r="DD1041" i="1"/>
  <c r="DE1041" i="1"/>
  <c r="DB1049" i="1"/>
  <c r="DC1049" i="1"/>
  <c r="DD1049" i="1"/>
  <c r="DE1049" i="1"/>
  <c r="DB1057" i="1"/>
  <c r="DD1057" i="1"/>
  <c r="DC1057" i="1"/>
  <c r="DE1057" i="1"/>
  <c r="DB1065" i="1"/>
  <c r="DD1065" i="1"/>
  <c r="DE1065" i="1"/>
  <c r="DC1065" i="1"/>
  <c r="DB1073" i="1"/>
  <c r="DD1073" i="1"/>
  <c r="DC1073" i="1"/>
  <c r="DE1073" i="1"/>
  <c r="DD1081" i="1"/>
  <c r="DB1081" i="1"/>
  <c r="DE1081" i="1"/>
  <c r="DC1081" i="1"/>
  <c r="DB1089" i="1"/>
  <c r="DD1089" i="1"/>
  <c r="DE1089" i="1"/>
  <c r="DC1089" i="1"/>
  <c r="DC1097" i="1"/>
  <c r="DE1097" i="1"/>
  <c r="DB1097" i="1"/>
  <c r="DD1097" i="1"/>
  <c r="DC1105" i="1"/>
  <c r="DE1105" i="1"/>
  <c r="DD1105" i="1"/>
  <c r="DB1105" i="1"/>
  <c r="DC1113" i="1"/>
  <c r="DE1113" i="1"/>
  <c r="DB1113" i="1"/>
  <c r="DD1113" i="1"/>
  <c r="DC1121" i="1"/>
  <c r="DE1121" i="1"/>
  <c r="DD1121" i="1"/>
  <c r="DB1121" i="1"/>
  <c r="DC1129" i="1"/>
  <c r="DE1129" i="1"/>
  <c r="DB1129" i="1"/>
  <c r="DD1129" i="1"/>
  <c r="DC1137" i="1"/>
  <c r="DE1137" i="1"/>
  <c r="DD1137" i="1"/>
  <c r="DB1137" i="1"/>
  <c r="DC1145" i="1"/>
  <c r="DE1145" i="1"/>
  <c r="DB1145" i="1"/>
  <c r="DD1145" i="1"/>
  <c r="DC1153" i="1"/>
  <c r="DE1153" i="1"/>
  <c r="DD1153" i="1"/>
  <c r="DB1153" i="1"/>
  <c r="DC1161" i="1"/>
  <c r="DE1161" i="1"/>
  <c r="DB1161" i="1"/>
  <c r="DD1161" i="1"/>
  <c r="DC1169" i="1"/>
  <c r="DE1169" i="1"/>
  <c r="DD1169" i="1"/>
  <c r="DB1169" i="1"/>
  <c r="DC1177" i="1"/>
  <c r="DE1177" i="1"/>
  <c r="DB1177" i="1"/>
  <c r="DD1177" i="1"/>
  <c r="DC1185" i="1"/>
  <c r="DE1185" i="1"/>
  <c r="DD1185" i="1"/>
  <c r="DB1185" i="1"/>
  <c r="DC1193" i="1"/>
  <c r="DE1193" i="1"/>
  <c r="DB1193" i="1"/>
  <c r="DD1193" i="1"/>
  <c r="DC1201" i="1"/>
  <c r="DE1201" i="1"/>
  <c r="DD1201" i="1"/>
  <c r="DB1201" i="1"/>
  <c r="DC1209" i="1"/>
  <c r="DE1209" i="1"/>
  <c r="DD1209" i="1"/>
  <c r="DB1209" i="1"/>
  <c r="DC1217" i="1"/>
  <c r="DE1217" i="1"/>
  <c r="DB1217" i="1"/>
  <c r="DD1217" i="1"/>
  <c r="DC1225" i="1"/>
  <c r="DE1225" i="1"/>
  <c r="DD1225" i="1"/>
  <c r="DB1225" i="1"/>
  <c r="DC1233" i="1"/>
  <c r="DE1233" i="1"/>
  <c r="DB1233" i="1"/>
  <c r="DD1233" i="1"/>
  <c r="DC1241" i="1"/>
  <c r="DE1241" i="1"/>
  <c r="DB1241" i="1"/>
  <c r="DD1241" i="1"/>
  <c r="DC1249" i="1"/>
  <c r="DE1249" i="1"/>
  <c r="DB1249" i="1"/>
  <c r="DD1249" i="1"/>
  <c r="DC1257" i="1"/>
  <c r="DE1257" i="1"/>
  <c r="DB1257" i="1"/>
  <c r="DD1257" i="1"/>
  <c r="DE1265" i="1"/>
  <c r="DB1265" i="1"/>
  <c r="DD1265" i="1"/>
  <c r="DC1265" i="1"/>
  <c r="DB1273" i="1"/>
  <c r="DD1273" i="1"/>
  <c r="DC1273" i="1"/>
  <c r="DE1273" i="1"/>
  <c r="DB1281" i="1"/>
  <c r="DD1281" i="1"/>
  <c r="DE1281" i="1"/>
  <c r="DC1281" i="1"/>
  <c r="DB1289" i="1"/>
  <c r="DD1289" i="1"/>
  <c r="DC1289" i="1"/>
  <c r="DE1289" i="1"/>
  <c r="DB1297" i="1"/>
  <c r="DD1297" i="1"/>
  <c r="DC1297" i="1"/>
  <c r="DE1297" i="1"/>
  <c r="DB1305" i="1"/>
  <c r="DC1305" i="1"/>
  <c r="DE1305" i="1"/>
  <c r="DD1305" i="1"/>
  <c r="DB1313" i="1"/>
  <c r="DC1313" i="1"/>
  <c r="DE1313" i="1"/>
  <c r="DD1313" i="1"/>
  <c r="DB1321" i="1"/>
  <c r="DC1321" i="1"/>
  <c r="DE1321" i="1"/>
  <c r="DD1321" i="1"/>
  <c r="DB1329" i="1"/>
  <c r="DC1329" i="1"/>
  <c r="DE1329" i="1"/>
  <c r="DD1329" i="1"/>
  <c r="DB1337" i="1"/>
  <c r="DC1337" i="1"/>
  <c r="DE1337" i="1"/>
  <c r="DD1337" i="1"/>
  <c r="DB1345" i="1"/>
  <c r="DC1345" i="1"/>
  <c r="DE1345" i="1"/>
  <c r="DD1345" i="1"/>
  <c r="DB1353" i="1"/>
  <c r="DC1353" i="1"/>
  <c r="DE1353" i="1"/>
  <c r="DD1353" i="1"/>
  <c r="DB1361" i="1"/>
  <c r="DC1361" i="1"/>
  <c r="DE1361" i="1"/>
  <c r="DD1361" i="1"/>
  <c r="DB1369" i="1"/>
  <c r="DC1369" i="1"/>
  <c r="DE1369" i="1"/>
  <c r="DD1369" i="1"/>
  <c r="DB1377" i="1"/>
  <c r="DC1377" i="1"/>
  <c r="DD1377" i="1"/>
  <c r="DE1377" i="1"/>
  <c r="DB1385" i="1"/>
  <c r="DC1385" i="1"/>
  <c r="DE1385" i="1"/>
  <c r="DD1385" i="1"/>
  <c r="DB1393" i="1"/>
  <c r="DC1393" i="1"/>
  <c r="DD1393" i="1"/>
  <c r="DE1393" i="1"/>
  <c r="DB1401" i="1"/>
  <c r="DC1401" i="1"/>
  <c r="DE1401" i="1"/>
  <c r="DD1401" i="1"/>
  <c r="DB1409" i="1"/>
  <c r="DC1409" i="1"/>
  <c r="DD1409" i="1"/>
  <c r="DE1409" i="1"/>
  <c r="DB1417" i="1"/>
  <c r="DC1417" i="1"/>
  <c r="DE1417" i="1"/>
  <c r="DD1417" i="1"/>
  <c r="DC1425" i="1"/>
  <c r="DD1425" i="1"/>
  <c r="DB1425" i="1"/>
  <c r="DE1425" i="1"/>
  <c r="DC1433" i="1"/>
  <c r="DB1433" i="1"/>
  <c r="DE1433" i="1"/>
  <c r="DD1433" i="1"/>
  <c r="DC1441" i="1"/>
  <c r="DB1441" i="1"/>
  <c r="DE1441" i="1"/>
  <c r="DD1441" i="1"/>
  <c r="DC1449" i="1"/>
  <c r="DB1449" i="1"/>
  <c r="DE1449" i="1"/>
  <c r="DD1449" i="1"/>
  <c r="DC1457" i="1"/>
  <c r="DB1457" i="1"/>
  <c r="DE1457" i="1"/>
  <c r="DD1457" i="1"/>
  <c r="DC1465" i="1"/>
  <c r="DB1465" i="1"/>
  <c r="DE1465" i="1"/>
  <c r="DD1465" i="1"/>
  <c r="DC1473" i="1"/>
  <c r="DB1473" i="1"/>
  <c r="DE1473" i="1"/>
  <c r="DD1473" i="1"/>
  <c r="DC1481" i="1"/>
  <c r="DB1481" i="1"/>
  <c r="DE1481" i="1"/>
  <c r="DD1481" i="1"/>
  <c r="DC1489" i="1"/>
  <c r="DB1489" i="1"/>
  <c r="DE1489" i="1"/>
  <c r="DD1489" i="1"/>
  <c r="DC1497" i="1"/>
  <c r="DB1497" i="1"/>
  <c r="DE1497" i="1"/>
  <c r="DD1497" i="1"/>
  <c r="DD7" i="1"/>
  <c r="DC7" i="1"/>
  <c r="DB7" i="1"/>
  <c r="DE7" i="1"/>
  <c r="DC18" i="1"/>
  <c r="DD18" i="1"/>
  <c r="DB18" i="1"/>
  <c r="DE18" i="1"/>
  <c r="DC26" i="1"/>
  <c r="DD26" i="1"/>
  <c r="DB26" i="1"/>
  <c r="DE26" i="1"/>
  <c r="DC34" i="1"/>
  <c r="DD34" i="1"/>
  <c r="DB34" i="1"/>
  <c r="DE34" i="1"/>
  <c r="DC42" i="1"/>
  <c r="DD42" i="1"/>
  <c r="DB42" i="1"/>
  <c r="DE42" i="1"/>
  <c r="DC50" i="1"/>
  <c r="DD50" i="1"/>
  <c r="DB50" i="1"/>
  <c r="DE50" i="1"/>
  <c r="DC58" i="1"/>
  <c r="DD58" i="1"/>
  <c r="DB58" i="1"/>
  <c r="DE58" i="1"/>
  <c r="DC66" i="1"/>
  <c r="DD66" i="1"/>
  <c r="DB66" i="1"/>
  <c r="DE66" i="1"/>
  <c r="DC74" i="1"/>
  <c r="DD74" i="1"/>
  <c r="DB74" i="1"/>
  <c r="DE74" i="1"/>
  <c r="DC82" i="1"/>
  <c r="DD82" i="1"/>
  <c r="DB82" i="1"/>
  <c r="DE82" i="1"/>
  <c r="DC90" i="1"/>
  <c r="DD90" i="1"/>
  <c r="DB90" i="1"/>
  <c r="DE90" i="1"/>
  <c r="DC98" i="1"/>
  <c r="DD98" i="1"/>
  <c r="DB98" i="1"/>
  <c r="DE98" i="1"/>
  <c r="DC106" i="1"/>
  <c r="DD106" i="1"/>
  <c r="DB106" i="1"/>
  <c r="DE106" i="1"/>
  <c r="DC114" i="1"/>
  <c r="DD114" i="1"/>
  <c r="DB114" i="1"/>
  <c r="DE114" i="1"/>
  <c r="DC122" i="1"/>
  <c r="DD122" i="1"/>
  <c r="DB122" i="1"/>
  <c r="DE122" i="1"/>
  <c r="DC130" i="1"/>
  <c r="DD130" i="1"/>
  <c r="DB130" i="1"/>
  <c r="DE130" i="1"/>
  <c r="DC138" i="1"/>
  <c r="DD138" i="1"/>
  <c r="DB138" i="1"/>
  <c r="DE138" i="1"/>
  <c r="DC146" i="1"/>
  <c r="DD146" i="1"/>
  <c r="DB146" i="1"/>
  <c r="DE146" i="1"/>
  <c r="DC154" i="1"/>
  <c r="DD154" i="1"/>
  <c r="DB154" i="1"/>
  <c r="DE154" i="1"/>
  <c r="DC162" i="1"/>
  <c r="DD162" i="1"/>
  <c r="DB162" i="1"/>
  <c r="DE162" i="1"/>
  <c r="DB170" i="1"/>
  <c r="DC170" i="1"/>
  <c r="DD170" i="1"/>
  <c r="DE170" i="1"/>
  <c r="DB178" i="1"/>
  <c r="DC178" i="1"/>
  <c r="DD178" i="1"/>
  <c r="DE178" i="1"/>
  <c r="DB186" i="1"/>
  <c r="DC186" i="1"/>
  <c r="DD186" i="1"/>
  <c r="DE186" i="1"/>
  <c r="DB194" i="1"/>
  <c r="DC194" i="1"/>
  <c r="DD194" i="1"/>
  <c r="DE194" i="1"/>
  <c r="DB202" i="1"/>
  <c r="DC202" i="1"/>
  <c r="DD202" i="1"/>
  <c r="DE202" i="1"/>
  <c r="DB210" i="1"/>
  <c r="DC210" i="1"/>
  <c r="DD210" i="1"/>
  <c r="DE210" i="1"/>
  <c r="DB218" i="1"/>
  <c r="DC218" i="1"/>
  <c r="DD218" i="1"/>
  <c r="DE218" i="1"/>
  <c r="DB226" i="1"/>
  <c r="DC226" i="1"/>
  <c r="DD226" i="1"/>
  <c r="DE226" i="1"/>
  <c r="DB234" i="1"/>
  <c r="DC234" i="1"/>
  <c r="DD234" i="1"/>
  <c r="DE234" i="1"/>
  <c r="DB242" i="1"/>
  <c r="DC242" i="1"/>
  <c r="DD242" i="1"/>
  <c r="DE242" i="1"/>
  <c r="DB250" i="1"/>
  <c r="DE250" i="1"/>
  <c r="DC250" i="1"/>
  <c r="DD250" i="1"/>
  <c r="DB258" i="1"/>
  <c r="DC258" i="1"/>
  <c r="DE258" i="1"/>
  <c r="DD258" i="1"/>
  <c r="DB266" i="1"/>
  <c r="DE266" i="1"/>
  <c r="DC266" i="1"/>
  <c r="DD266" i="1"/>
  <c r="DB274" i="1"/>
  <c r="DD274" i="1"/>
  <c r="DC274" i="1"/>
  <c r="DE274" i="1"/>
  <c r="DB282" i="1"/>
  <c r="DD282" i="1"/>
  <c r="DE282" i="1"/>
  <c r="DC282" i="1"/>
  <c r="DB290" i="1"/>
  <c r="DD290" i="1"/>
  <c r="DE290" i="1"/>
  <c r="DC290" i="1"/>
  <c r="DB298" i="1"/>
  <c r="DD298" i="1"/>
  <c r="DE298" i="1"/>
  <c r="DC298" i="1"/>
  <c r="DB306" i="1"/>
  <c r="DD306" i="1"/>
  <c r="DC306" i="1"/>
  <c r="DE306" i="1"/>
  <c r="DB314" i="1"/>
  <c r="DD314" i="1"/>
  <c r="DE314" i="1"/>
  <c r="DC314" i="1"/>
  <c r="DB322" i="1"/>
  <c r="DD322" i="1"/>
  <c r="DC322" i="1"/>
  <c r="DE322" i="1"/>
  <c r="DB330" i="1"/>
  <c r="DD330" i="1"/>
  <c r="DE330" i="1"/>
  <c r="DC330" i="1"/>
  <c r="DB338" i="1"/>
  <c r="DD338" i="1"/>
  <c r="DE338" i="1"/>
  <c r="DC338" i="1"/>
  <c r="DB346" i="1"/>
  <c r="DD346" i="1"/>
  <c r="DE346" i="1"/>
  <c r="DC346" i="1"/>
  <c r="DB354" i="1"/>
  <c r="DD354" i="1"/>
  <c r="DC354" i="1"/>
  <c r="DE354" i="1"/>
  <c r="DB362" i="1"/>
  <c r="DC362" i="1"/>
  <c r="DD362" i="1"/>
  <c r="DE362" i="1"/>
  <c r="DB370" i="1"/>
  <c r="DC370" i="1"/>
  <c r="DD370" i="1"/>
  <c r="DE370" i="1"/>
  <c r="DB378" i="1"/>
  <c r="DC378" i="1"/>
  <c r="DD378" i="1"/>
  <c r="DE378" i="1"/>
  <c r="DB386" i="1"/>
  <c r="DC386" i="1"/>
  <c r="DD386" i="1"/>
  <c r="DE386" i="1"/>
  <c r="DB394" i="1"/>
  <c r="DC394" i="1"/>
  <c r="DD394" i="1"/>
  <c r="DE394" i="1"/>
  <c r="DB402" i="1"/>
  <c r="DC402" i="1"/>
  <c r="DD402" i="1"/>
  <c r="DE402" i="1"/>
  <c r="DB410" i="1"/>
  <c r="DC410" i="1"/>
  <c r="DD410" i="1"/>
  <c r="DE410" i="1"/>
  <c r="DB418" i="1"/>
  <c r="DC418" i="1"/>
  <c r="DD418" i="1"/>
  <c r="DE418" i="1"/>
  <c r="DB426" i="1"/>
  <c r="DC426" i="1"/>
  <c r="DD426" i="1"/>
  <c r="DE426" i="1"/>
  <c r="DD434" i="1"/>
  <c r="DC434" i="1"/>
  <c r="DE434" i="1"/>
  <c r="DB434" i="1"/>
  <c r="DD442" i="1"/>
  <c r="DE442" i="1"/>
  <c r="DB442" i="1"/>
  <c r="DC442" i="1"/>
  <c r="DD450" i="1"/>
  <c r="DE450" i="1"/>
  <c r="DB450" i="1"/>
  <c r="DC450" i="1"/>
  <c r="DD458" i="1"/>
  <c r="DE458" i="1"/>
  <c r="DB458" i="1"/>
  <c r="DC458" i="1"/>
  <c r="DD466" i="1"/>
  <c r="DE466" i="1"/>
  <c r="DC466" i="1"/>
  <c r="DB466" i="1"/>
  <c r="DD474" i="1"/>
  <c r="DE474" i="1"/>
  <c r="DB474" i="1"/>
  <c r="DC474" i="1"/>
  <c r="DD482" i="1"/>
  <c r="DE482" i="1"/>
  <c r="DB482" i="1"/>
  <c r="DC482" i="1"/>
  <c r="DD490" i="1"/>
  <c r="DE490" i="1"/>
  <c r="DB490" i="1"/>
  <c r="DC490" i="1"/>
  <c r="DD498" i="1"/>
  <c r="DE498" i="1"/>
  <c r="DB498" i="1"/>
  <c r="DC498" i="1"/>
  <c r="DD506" i="1"/>
  <c r="DE506" i="1"/>
  <c r="DB506" i="1"/>
  <c r="DC506" i="1"/>
  <c r="DD514" i="1"/>
  <c r="DE514" i="1"/>
  <c r="DB514" i="1"/>
  <c r="DC514" i="1"/>
  <c r="DD522" i="1"/>
  <c r="DB522" i="1"/>
  <c r="DC522" i="1"/>
  <c r="DE522" i="1"/>
  <c r="DB530" i="1"/>
  <c r="DE530" i="1"/>
  <c r="DC530" i="1"/>
  <c r="DD530" i="1"/>
  <c r="DB538" i="1"/>
  <c r="DD538" i="1"/>
  <c r="DE538" i="1"/>
  <c r="DC538" i="1"/>
  <c r="DB546" i="1"/>
  <c r="DD546" i="1"/>
  <c r="DE546" i="1"/>
  <c r="DC546" i="1"/>
  <c r="DB554" i="1"/>
  <c r="DD554" i="1"/>
  <c r="DE554" i="1"/>
  <c r="DC554" i="1"/>
  <c r="DB562" i="1"/>
  <c r="DD562" i="1"/>
  <c r="DE562" i="1"/>
  <c r="DC562" i="1"/>
  <c r="DB570" i="1"/>
  <c r="DD570" i="1"/>
  <c r="DE570" i="1"/>
  <c r="DC570" i="1"/>
  <c r="DB578" i="1"/>
  <c r="DD578" i="1"/>
  <c r="DE578" i="1"/>
  <c r="DC578" i="1"/>
  <c r="DB586" i="1"/>
  <c r="DD586" i="1"/>
  <c r="DE586" i="1"/>
  <c r="DC586" i="1"/>
  <c r="DB594" i="1"/>
  <c r="DD594" i="1"/>
  <c r="DE594" i="1"/>
  <c r="DC594" i="1"/>
  <c r="DB602" i="1"/>
  <c r="DD602" i="1"/>
  <c r="DE602" i="1"/>
  <c r="DC602" i="1"/>
  <c r="DB610" i="1"/>
  <c r="DD610" i="1"/>
  <c r="DE610" i="1"/>
  <c r="DC610" i="1"/>
  <c r="DB618" i="1"/>
  <c r="DD618" i="1"/>
  <c r="DE618" i="1"/>
  <c r="DC618" i="1"/>
  <c r="DB626" i="1"/>
  <c r="DD626" i="1"/>
  <c r="DC626" i="1"/>
  <c r="DE626" i="1"/>
  <c r="DB634" i="1"/>
  <c r="DD634" i="1"/>
  <c r="DE634" i="1"/>
  <c r="DC634" i="1"/>
  <c r="DB642" i="1"/>
  <c r="DD642" i="1"/>
  <c r="DC642" i="1"/>
  <c r="DE642" i="1"/>
  <c r="DB650" i="1"/>
  <c r="DD650" i="1"/>
  <c r="DE650" i="1"/>
  <c r="DC650" i="1"/>
  <c r="DB658" i="1"/>
  <c r="DD658" i="1"/>
  <c r="DE658" i="1"/>
  <c r="DC658" i="1"/>
  <c r="DB666" i="1"/>
  <c r="DD666" i="1"/>
  <c r="DE666" i="1"/>
  <c r="DC666" i="1"/>
  <c r="DB674" i="1"/>
  <c r="DE674" i="1"/>
  <c r="DC674" i="1"/>
  <c r="DD674" i="1"/>
  <c r="DE682" i="1"/>
  <c r="DB682" i="1"/>
  <c r="DC682" i="1"/>
  <c r="DD682" i="1"/>
  <c r="DE690" i="1"/>
  <c r="DB690" i="1"/>
  <c r="DC690" i="1"/>
  <c r="DD690" i="1"/>
  <c r="DE698" i="1"/>
  <c r="DB698" i="1"/>
  <c r="DC698" i="1"/>
  <c r="DD698" i="1"/>
  <c r="DE706" i="1"/>
  <c r="DB706" i="1"/>
  <c r="DC706" i="1"/>
  <c r="DD706" i="1"/>
  <c r="DE714" i="1"/>
  <c r="DB714" i="1"/>
  <c r="DC714" i="1"/>
  <c r="DD714" i="1"/>
  <c r="DE722" i="1"/>
  <c r="DB722" i="1"/>
  <c r="DC722" i="1"/>
  <c r="DD722" i="1"/>
  <c r="DE730" i="1"/>
  <c r="DB730" i="1"/>
  <c r="DC730" i="1"/>
  <c r="DD730" i="1"/>
  <c r="DE738" i="1"/>
  <c r="DB738" i="1"/>
  <c r="DC738" i="1"/>
  <c r="DD738" i="1"/>
  <c r="DE746" i="1"/>
  <c r="DB746" i="1"/>
  <c r="DC746" i="1"/>
  <c r="DD746" i="1"/>
  <c r="DE754" i="1"/>
  <c r="DB754" i="1"/>
  <c r="DC754" i="1"/>
  <c r="DD754" i="1"/>
  <c r="DE762" i="1"/>
  <c r="DB762" i="1"/>
  <c r="DC762" i="1"/>
  <c r="DD762" i="1"/>
  <c r="DE770" i="1"/>
  <c r="DB770" i="1"/>
  <c r="DC770" i="1"/>
  <c r="DD770" i="1"/>
  <c r="DE778" i="1"/>
  <c r="DB778" i="1"/>
  <c r="DC778" i="1"/>
  <c r="DD778" i="1"/>
  <c r="DE786" i="1"/>
  <c r="DB786" i="1"/>
  <c r="DC786" i="1"/>
  <c r="DD786" i="1"/>
  <c r="DE794" i="1"/>
  <c r="DB794" i="1"/>
  <c r="DC794" i="1"/>
  <c r="DD794" i="1"/>
  <c r="DE802" i="1"/>
  <c r="DB802" i="1"/>
  <c r="DC802" i="1"/>
  <c r="DD802" i="1"/>
  <c r="DE810" i="1"/>
  <c r="DB810" i="1"/>
  <c r="DC810" i="1"/>
  <c r="DD810" i="1"/>
  <c r="DE818" i="1"/>
  <c r="DB818" i="1"/>
  <c r="DC818" i="1"/>
  <c r="DD818" i="1"/>
  <c r="DE826" i="1"/>
  <c r="DB826" i="1"/>
  <c r="DC826" i="1"/>
  <c r="DD826" i="1"/>
  <c r="DE834" i="1"/>
  <c r="DB834" i="1"/>
  <c r="DC834" i="1"/>
  <c r="DD834" i="1"/>
  <c r="DE842" i="1"/>
  <c r="DB842" i="1"/>
  <c r="DC842" i="1"/>
  <c r="DD842" i="1"/>
  <c r="DE850" i="1"/>
  <c r="DB850" i="1"/>
  <c r="DC850" i="1"/>
  <c r="DD850" i="1"/>
  <c r="DB858" i="1"/>
  <c r="DE858" i="1"/>
  <c r="DC858" i="1"/>
  <c r="DD858" i="1"/>
  <c r="DB866" i="1"/>
  <c r="DC866" i="1"/>
  <c r="DD866" i="1"/>
  <c r="DE866" i="1"/>
  <c r="DB874" i="1"/>
  <c r="DC874" i="1"/>
  <c r="DD874" i="1"/>
  <c r="DE874" i="1"/>
  <c r="DB882" i="1"/>
  <c r="DC882" i="1"/>
  <c r="DD882" i="1"/>
  <c r="DE882" i="1"/>
  <c r="DB890" i="1"/>
  <c r="DC890" i="1"/>
  <c r="DD890" i="1"/>
  <c r="DE890" i="1"/>
  <c r="DB898" i="1"/>
  <c r="DC898" i="1"/>
  <c r="DD898" i="1"/>
  <c r="DE898" i="1"/>
  <c r="DC906" i="1"/>
  <c r="DD906" i="1"/>
  <c r="DE906" i="1"/>
  <c r="DB906" i="1"/>
  <c r="DC914" i="1"/>
  <c r="DD914" i="1"/>
  <c r="DE914" i="1"/>
  <c r="DB914" i="1"/>
  <c r="DC922" i="1"/>
  <c r="DD922" i="1"/>
  <c r="DE922" i="1"/>
  <c r="DB922" i="1"/>
  <c r="DC930" i="1"/>
  <c r="DD930" i="1"/>
  <c r="DE930" i="1"/>
  <c r="DB930" i="1"/>
  <c r="DC938" i="1"/>
  <c r="DD938" i="1"/>
  <c r="DE938" i="1"/>
  <c r="DB938" i="1"/>
  <c r="DC946" i="1"/>
  <c r="DD946" i="1"/>
  <c r="DE946" i="1"/>
  <c r="DB946" i="1"/>
  <c r="DC954" i="1"/>
  <c r="DD954" i="1"/>
  <c r="DE954" i="1"/>
  <c r="DB954" i="1"/>
  <c r="DC962" i="1"/>
  <c r="DD962" i="1"/>
  <c r="DE962" i="1"/>
  <c r="DB962" i="1"/>
  <c r="DC970" i="1"/>
  <c r="DD970" i="1"/>
  <c r="DE970" i="1"/>
  <c r="DB970" i="1"/>
  <c r="DC978" i="1"/>
  <c r="DD978" i="1"/>
  <c r="DE978" i="1"/>
  <c r="DB978" i="1"/>
  <c r="DC986" i="1"/>
  <c r="DD986" i="1"/>
  <c r="DE986" i="1"/>
  <c r="DB986" i="1"/>
  <c r="DC994" i="1"/>
  <c r="DD994" i="1"/>
  <c r="DE994" i="1"/>
  <c r="DB994" i="1"/>
  <c r="DC1002" i="1"/>
  <c r="DD1002" i="1"/>
  <c r="DE1002" i="1"/>
  <c r="DB1002" i="1"/>
  <c r="DC1010" i="1"/>
  <c r="DD1010" i="1"/>
  <c r="DE1010" i="1"/>
  <c r="DB1010" i="1"/>
  <c r="DC1018" i="1"/>
  <c r="DD1018" i="1"/>
  <c r="DE1018" i="1"/>
  <c r="DB1018" i="1"/>
  <c r="DC1026" i="1"/>
  <c r="DD1026" i="1"/>
  <c r="DE1026" i="1"/>
  <c r="DB1026" i="1"/>
  <c r="DC1034" i="1"/>
  <c r="DD1034" i="1"/>
  <c r="DE1034" i="1"/>
  <c r="DB1034" i="1"/>
  <c r="DC1042" i="1"/>
  <c r="DD1042" i="1"/>
  <c r="DE1042" i="1"/>
  <c r="DB1042" i="1"/>
  <c r="DC1050" i="1"/>
  <c r="DD1050" i="1"/>
  <c r="DE1050" i="1"/>
  <c r="DB1050" i="1"/>
  <c r="DC1058" i="1"/>
  <c r="DD1058" i="1"/>
  <c r="DB1058" i="1"/>
  <c r="DE1058" i="1"/>
  <c r="DC1066" i="1"/>
  <c r="DB1066" i="1"/>
  <c r="DE1066" i="1"/>
  <c r="DD1066" i="1"/>
  <c r="DC1074" i="1"/>
  <c r="DD1074" i="1"/>
  <c r="DB1074" i="1"/>
  <c r="DE1074" i="1"/>
  <c r="DC1082" i="1"/>
  <c r="DE1082" i="1"/>
  <c r="DB1082" i="1"/>
  <c r="DD1082" i="1"/>
  <c r="DC1090" i="1"/>
  <c r="DD1090" i="1"/>
  <c r="DB1090" i="1"/>
  <c r="DE1090" i="1"/>
  <c r="DB1098" i="1"/>
  <c r="DD1098" i="1"/>
  <c r="DE1098" i="1"/>
  <c r="DC1098" i="1"/>
  <c r="DB1106" i="1"/>
  <c r="DD1106" i="1"/>
  <c r="DE1106" i="1"/>
  <c r="DC1106" i="1"/>
  <c r="DB1114" i="1"/>
  <c r="DD1114" i="1"/>
  <c r="DE1114" i="1"/>
  <c r="DC1114" i="1"/>
  <c r="DB1122" i="1"/>
  <c r="DD1122" i="1"/>
  <c r="DE1122" i="1"/>
  <c r="DC1122" i="1"/>
  <c r="DB1130" i="1"/>
  <c r="DD1130" i="1"/>
  <c r="DE1130" i="1"/>
  <c r="DC1130" i="1"/>
  <c r="DB1138" i="1"/>
  <c r="DD1138" i="1"/>
  <c r="DE1138" i="1"/>
  <c r="DC1138" i="1"/>
  <c r="DB1146" i="1"/>
  <c r="DD1146" i="1"/>
  <c r="DE1146" i="1"/>
  <c r="DC1146" i="1"/>
  <c r="DB1154" i="1"/>
  <c r="DD1154" i="1"/>
  <c r="DE1154" i="1"/>
  <c r="DC1154" i="1"/>
  <c r="DB1162" i="1"/>
  <c r="DD1162" i="1"/>
  <c r="DE1162" i="1"/>
  <c r="DC1162" i="1"/>
  <c r="DB1170" i="1"/>
  <c r="DD1170" i="1"/>
  <c r="DE1170" i="1"/>
  <c r="DC1170" i="1"/>
  <c r="DB1178" i="1"/>
  <c r="DD1178" i="1"/>
  <c r="DE1178" i="1"/>
  <c r="DC1178" i="1"/>
  <c r="DB1186" i="1"/>
  <c r="DD1186" i="1"/>
  <c r="DE1186" i="1"/>
  <c r="DC1186" i="1"/>
  <c r="DB1194" i="1"/>
  <c r="DD1194" i="1"/>
  <c r="DE1194" i="1"/>
  <c r="DC1194" i="1"/>
  <c r="DB1202" i="1"/>
  <c r="DE1202" i="1"/>
  <c r="DC1202" i="1"/>
  <c r="DD1202" i="1"/>
  <c r="DB1210" i="1"/>
  <c r="DC1210" i="1"/>
  <c r="DD1210" i="1"/>
  <c r="DE1210" i="1"/>
  <c r="DB1218" i="1"/>
  <c r="DC1218" i="1"/>
  <c r="DD1218" i="1"/>
  <c r="DE1218" i="1"/>
  <c r="DB1226" i="1"/>
  <c r="DC1226" i="1"/>
  <c r="DD1226" i="1"/>
  <c r="DE1226" i="1"/>
  <c r="DB1234" i="1"/>
  <c r="DC1234" i="1"/>
  <c r="DE1234" i="1"/>
  <c r="DD1234" i="1"/>
  <c r="DB1242" i="1"/>
  <c r="DC1242" i="1"/>
  <c r="DE1242" i="1"/>
  <c r="DD1242" i="1"/>
  <c r="DB1250" i="1"/>
  <c r="DC1250" i="1"/>
  <c r="DD1250" i="1"/>
  <c r="DE1250" i="1"/>
  <c r="DB1258" i="1"/>
  <c r="DC1258" i="1"/>
  <c r="DE1258" i="1"/>
  <c r="DD1258" i="1"/>
  <c r="DB1266" i="1"/>
  <c r="DC1266" i="1"/>
  <c r="DD1266" i="1"/>
  <c r="DE1266" i="1"/>
  <c r="DB1274" i="1"/>
  <c r="DC1274" i="1"/>
  <c r="DD1274" i="1"/>
  <c r="DE1274" i="1"/>
  <c r="DB1282" i="1"/>
  <c r="DC1282" i="1"/>
  <c r="DD1282" i="1"/>
  <c r="DE1282" i="1"/>
  <c r="DB1290" i="1"/>
  <c r="DC1290" i="1"/>
  <c r="DD1290" i="1"/>
  <c r="DE1290" i="1"/>
  <c r="DB1298" i="1"/>
  <c r="DC1298" i="1"/>
  <c r="DD1298" i="1"/>
  <c r="DE1298" i="1"/>
  <c r="DC1306" i="1"/>
  <c r="DD1306" i="1"/>
  <c r="DE1306" i="1"/>
  <c r="DB1306" i="1"/>
  <c r="DC1314" i="1"/>
  <c r="DD1314" i="1"/>
  <c r="DE1314" i="1"/>
  <c r="DB1314" i="1"/>
  <c r="DC1322" i="1"/>
  <c r="DD1322" i="1"/>
  <c r="DE1322" i="1"/>
  <c r="DB1322" i="1"/>
  <c r="DC1330" i="1"/>
  <c r="DD1330" i="1"/>
  <c r="DE1330" i="1"/>
  <c r="DB1330" i="1"/>
  <c r="DC1338" i="1"/>
  <c r="DD1338" i="1"/>
  <c r="DE1338" i="1"/>
  <c r="DB1338" i="1"/>
  <c r="DC1346" i="1"/>
  <c r="DD1346" i="1"/>
  <c r="DE1346" i="1"/>
  <c r="DB1346" i="1"/>
  <c r="DC1354" i="1"/>
  <c r="DD1354" i="1"/>
  <c r="DE1354" i="1"/>
  <c r="DB1354" i="1"/>
  <c r="DC1362" i="1"/>
  <c r="DD1362" i="1"/>
  <c r="DE1362" i="1"/>
  <c r="DB1362" i="1"/>
  <c r="DC1370" i="1"/>
  <c r="DD1370" i="1"/>
  <c r="DE1370" i="1"/>
  <c r="DB1370" i="1"/>
  <c r="DC1378" i="1"/>
  <c r="DD1378" i="1"/>
  <c r="DE1378" i="1"/>
  <c r="DB1378" i="1"/>
  <c r="DC1386" i="1"/>
  <c r="DD1386" i="1"/>
  <c r="DE1386" i="1"/>
  <c r="DB1386" i="1"/>
  <c r="DC1394" i="1"/>
  <c r="DD1394" i="1"/>
  <c r="DE1394" i="1"/>
  <c r="DB1394" i="1"/>
  <c r="DC1402" i="1"/>
  <c r="DD1402" i="1"/>
  <c r="DE1402" i="1"/>
  <c r="DB1402" i="1"/>
  <c r="DC1410" i="1"/>
  <c r="DD1410" i="1"/>
  <c r="DE1410" i="1"/>
  <c r="DB1410" i="1"/>
  <c r="DC1418" i="1"/>
  <c r="DD1418" i="1"/>
  <c r="DE1418" i="1"/>
  <c r="DB1418" i="1"/>
  <c r="DC1426" i="1"/>
  <c r="DD1426" i="1"/>
  <c r="DE1426" i="1"/>
  <c r="DB1426" i="1"/>
  <c r="DC1434" i="1"/>
  <c r="DD1434" i="1"/>
  <c r="DE1434" i="1"/>
  <c r="DB1434" i="1"/>
  <c r="DC1442" i="1"/>
  <c r="DD1442" i="1"/>
  <c r="DE1442" i="1"/>
  <c r="DB1442" i="1"/>
  <c r="DC1450" i="1"/>
  <c r="DD1450" i="1"/>
  <c r="DE1450" i="1"/>
  <c r="DB1450" i="1"/>
  <c r="DC1458" i="1"/>
  <c r="DD1458" i="1"/>
  <c r="DE1458" i="1"/>
  <c r="DB1458" i="1"/>
  <c r="DC1466" i="1"/>
  <c r="DD1466" i="1"/>
  <c r="DE1466" i="1"/>
  <c r="DB1466" i="1"/>
  <c r="DC1474" i="1"/>
  <c r="DD1474" i="1"/>
  <c r="DE1474" i="1"/>
  <c r="DB1474" i="1"/>
  <c r="DC1482" i="1"/>
  <c r="DD1482" i="1"/>
  <c r="DE1482" i="1"/>
  <c r="DB1482" i="1"/>
  <c r="DC1490" i="1"/>
  <c r="DD1490" i="1"/>
  <c r="DE1490" i="1"/>
  <c r="DB1490" i="1"/>
  <c r="DC1498" i="1"/>
  <c r="DD1498" i="1"/>
  <c r="DE1498" i="1"/>
  <c r="DB1498" i="1"/>
  <c r="DB9" i="1"/>
  <c r="DC9" i="1"/>
  <c r="DD9" i="1"/>
  <c r="DE9" i="1"/>
  <c r="DB19" i="1"/>
  <c r="DC19" i="1"/>
  <c r="DD19" i="1"/>
  <c r="DE19" i="1"/>
  <c r="DB27" i="1"/>
  <c r="DC27" i="1"/>
  <c r="DD27" i="1"/>
  <c r="DE27" i="1"/>
  <c r="DB35" i="1"/>
  <c r="DC35" i="1"/>
  <c r="DD35" i="1"/>
  <c r="DE35" i="1"/>
  <c r="DB43" i="1"/>
  <c r="DC43" i="1"/>
  <c r="DD43" i="1"/>
  <c r="DE43" i="1"/>
  <c r="DB51" i="1"/>
  <c r="DC51" i="1"/>
  <c r="DD51" i="1"/>
  <c r="DE51" i="1"/>
  <c r="DB59" i="1"/>
  <c r="DC59" i="1"/>
  <c r="DD59" i="1"/>
  <c r="DE59" i="1"/>
  <c r="DC67" i="1"/>
  <c r="DD67" i="1"/>
  <c r="DB67" i="1"/>
  <c r="DE67" i="1"/>
  <c r="DC75" i="1"/>
  <c r="DD75" i="1"/>
  <c r="DB75" i="1"/>
  <c r="DE75" i="1"/>
  <c r="DC83" i="1"/>
  <c r="DD83" i="1"/>
  <c r="DB83" i="1"/>
  <c r="DE83" i="1"/>
  <c r="DC91" i="1"/>
  <c r="DD91" i="1"/>
  <c r="DB91" i="1"/>
  <c r="DE91" i="1"/>
  <c r="DC99" i="1"/>
  <c r="DD99" i="1"/>
  <c r="DB99" i="1"/>
  <c r="DE99" i="1"/>
  <c r="DC107" i="1"/>
  <c r="DD107" i="1"/>
  <c r="DB107" i="1"/>
  <c r="DE107" i="1"/>
  <c r="DC115" i="1"/>
  <c r="DD115" i="1"/>
  <c r="DB115" i="1"/>
  <c r="DE115" i="1"/>
  <c r="DC123" i="1"/>
  <c r="DD123" i="1"/>
  <c r="DB123" i="1"/>
  <c r="DE123" i="1"/>
  <c r="DC131" i="1"/>
  <c r="DD131" i="1"/>
  <c r="DB131" i="1"/>
  <c r="DE131" i="1"/>
  <c r="DC139" i="1"/>
  <c r="DD139" i="1"/>
  <c r="DB139" i="1"/>
  <c r="DE139" i="1"/>
  <c r="DC147" i="1"/>
  <c r="DD147" i="1"/>
  <c r="DB147" i="1"/>
  <c r="DE147" i="1"/>
  <c r="DC155" i="1"/>
  <c r="DD155" i="1"/>
  <c r="DB155" i="1"/>
  <c r="DE155" i="1"/>
  <c r="DC163" i="1"/>
  <c r="DD163" i="1"/>
  <c r="DB163" i="1"/>
  <c r="DE163" i="1"/>
  <c r="DC171" i="1"/>
  <c r="DD171" i="1"/>
  <c r="DE171" i="1"/>
  <c r="DB171" i="1"/>
  <c r="DC179" i="1"/>
  <c r="DD179" i="1"/>
  <c r="DE179" i="1"/>
  <c r="DB179" i="1"/>
  <c r="DC187" i="1"/>
  <c r="DD187" i="1"/>
  <c r="DB187" i="1"/>
  <c r="DE187" i="1"/>
  <c r="DC195" i="1"/>
  <c r="DD195" i="1"/>
  <c r="DE195" i="1"/>
  <c r="DB195" i="1"/>
  <c r="DC203" i="1"/>
  <c r="DD203" i="1"/>
  <c r="DB203" i="1"/>
  <c r="DE203" i="1"/>
  <c r="DC211" i="1"/>
  <c r="DD211" i="1"/>
  <c r="DE211" i="1"/>
  <c r="DB211" i="1"/>
  <c r="DC219" i="1"/>
  <c r="DD219" i="1"/>
  <c r="DB219" i="1"/>
  <c r="DE219" i="1"/>
  <c r="DC227" i="1"/>
  <c r="DB227" i="1"/>
  <c r="DD227" i="1"/>
  <c r="DE227" i="1"/>
  <c r="DC235" i="1"/>
  <c r="DE235" i="1"/>
  <c r="DB235" i="1"/>
  <c r="DD235" i="1"/>
  <c r="DC243" i="1"/>
  <c r="DB243" i="1"/>
  <c r="DD243" i="1"/>
  <c r="DE243" i="1"/>
  <c r="DC251" i="1"/>
  <c r="DE251" i="1"/>
  <c r="DB251" i="1"/>
  <c r="DD251" i="1"/>
  <c r="DE259" i="1"/>
  <c r="DB259" i="1"/>
  <c r="DC259" i="1"/>
  <c r="DD259" i="1"/>
  <c r="DC267" i="1"/>
  <c r="DE267" i="1"/>
  <c r="DB267" i="1"/>
  <c r="DD267" i="1"/>
  <c r="DD275" i="1"/>
  <c r="DB275" i="1"/>
  <c r="DC275" i="1"/>
  <c r="DE275" i="1"/>
  <c r="DD283" i="1"/>
  <c r="DB283" i="1"/>
  <c r="DC283" i="1"/>
  <c r="DE283" i="1"/>
  <c r="DD291" i="1"/>
  <c r="DB291" i="1"/>
  <c r="DC291" i="1"/>
  <c r="DE291" i="1"/>
  <c r="DD299" i="1"/>
  <c r="DB299" i="1"/>
  <c r="DC299" i="1"/>
  <c r="DE299" i="1"/>
  <c r="DD307" i="1"/>
  <c r="DB307" i="1"/>
  <c r="DC307" i="1"/>
  <c r="DE307" i="1"/>
  <c r="DD315" i="1"/>
  <c r="DB315" i="1"/>
  <c r="DC315" i="1"/>
  <c r="DE315" i="1"/>
  <c r="DD323" i="1"/>
  <c r="DB323" i="1"/>
  <c r="DC323" i="1"/>
  <c r="DE323" i="1"/>
  <c r="DD331" i="1"/>
  <c r="DB331" i="1"/>
  <c r="DC331" i="1"/>
  <c r="DE331" i="1"/>
  <c r="DD339" i="1"/>
  <c r="DB339" i="1"/>
  <c r="DC339" i="1"/>
  <c r="DE339" i="1"/>
  <c r="DD347" i="1"/>
  <c r="DB347" i="1"/>
  <c r="DC347" i="1"/>
  <c r="DE347" i="1"/>
  <c r="DD355" i="1"/>
  <c r="DB355" i="1"/>
  <c r="DC355" i="1"/>
  <c r="DE355" i="1"/>
  <c r="DC363" i="1"/>
  <c r="DD363" i="1"/>
  <c r="DB363" i="1"/>
  <c r="DE363" i="1"/>
  <c r="DC371" i="1"/>
  <c r="DD371" i="1"/>
  <c r="DB371" i="1"/>
  <c r="DE371" i="1"/>
  <c r="DC379" i="1"/>
  <c r="DD379" i="1"/>
  <c r="DB379" i="1"/>
  <c r="DE379" i="1"/>
  <c r="DC387" i="1"/>
  <c r="DD387" i="1"/>
  <c r="DB387" i="1"/>
  <c r="DE387" i="1"/>
  <c r="DC395" i="1"/>
  <c r="DD395" i="1"/>
  <c r="DB395" i="1"/>
  <c r="DE395" i="1"/>
  <c r="DC403" i="1"/>
  <c r="DB403" i="1"/>
  <c r="DD403" i="1"/>
  <c r="DE403" i="1"/>
  <c r="DC411" i="1"/>
  <c r="DB411" i="1"/>
  <c r="DD411" i="1"/>
  <c r="DE411" i="1"/>
  <c r="DC419" i="1"/>
  <c r="DB419" i="1"/>
  <c r="DD419" i="1"/>
  <c r="DE419" i="1"/>
  <c r="DB427" i="1"/>
  <c r="DD427" i="1"/>
  <c r="DE427" i="1"/>
  <c r="DC427" i="1"/>
  <c r="DB435" i="1"/>
  <c r="DC435" i="1"/>
  <c r="DE435" i="1"/>
  <c r="DD435" i="1"/>
  <c r="DB443" i="1"/>
  <c r="DC443" i="1"/>
  <c r="DE443" i="1"/>
  <c r="DD443" i="1"/>
  <c r="DB451" i="1"/>
  <c r="DC451" i="1"/>
  <c r="DE451" i="1"/>
  <c r="DD451" i="1"/>
  <c r="DB459" i="1"/>
  <c r="DC459" i="1"/>
  <c r="DD459" i="1"/>
  <c r="DE459" i="1"/>
  <c r="DB467" i="1"/>
  <c r="DC467" i="1"/>
  <c r="DD467" i="1"/>
  <c r="DE467" i="1"/>
  <c r="DB475" i="1"/>
  <c r="DC475" i="1"/>
  <c r="DD475" i="1"/>
  <c r="DE475" i="1"/>
  <c r="DB483" i="1"/>
  <c r="DC483" i="1"/>
  <c r="DD483" i="1"/>
  <c r="DE483" i="1"/>
  <c r="DB491" i="1"/>
  <c r="DC491" i="1"/>
  <c r="DD491" i="1"/>
  <c r="DE491" i="1"/>
  <c r="DB499" i="1"/>
  <c r="DC499" i="1"/>
  <c r="DD499" i="1"/>
  <c r="DE499" i="1"/>
  <c r="DB507" i="1"/>
  <c r="DC507" i="1"/>
  <c r="DD507" i="1"/>
  <c r="DE507" i="1"/>
  <c r="DB515" i="1"/>
  <c r="DC515" i="1"/>
  <c r="DD515" i="1"/>
  <c r="DE515" i="1"/>
  <c r="DC523" i="1"/>
  <c r="DB523" i="1"/>
  <c r="DE523" i="1"/>
  <c r="DD523" i="1"/>
  <c r="DC531" i="1"/>
  <c r="DE531" i="1"/>
  <c r="DB531" i="1"/>
  <c r="DD531" i="1"/>
  <c r="DC539" i="1"/>
  <c r="DD539" i="1"/>
  <c r="DB539" i="1"/>
  <c r="DE539" i="1"/>
  <c r="DC547" i="1"/>
  <c r="DD547" i="1"/>
  <c r="DB547" i="1"/>
  <c r="DE547" i="1"/>
  <c r="DC555" i="1"/>
  <c r="DD555" i="1"/>
  <c r="DB555" i="1"/>
  <c r="DE555" i="1"/>
  <c r="DC563" i="1"/>
  <c r="DD563" i="1"/>
  <c r="DB563" i="1"/>
  <c r="DE563" i="1"/>
  <c r="DC571" i="1"/>
  <c r="DD571" i="1"/>
  <c r="DB571" i="1"/>
  <c r="DE571" i="1"/>
  <c r="DC579" i="1"/>
  <c r="DD579" i="1"/>
  <c r="DB579" i="1"/>
  <c r="DE579" i="1"/>
  <c r="DC587" i="1"/>
  <c r="DD587" i="1"/>
  <c r="DB587" i="1"/>
  <c r="DE587" i="1"/>
  <c r="DC595" i="1"/>
  <c r="DD595" i="1"/>
  <c r="DB595" i="1"/>
  <c r="DE595" i="1"/>
  <c r="DC603" i="1"/>
  <c r="DD603" i="1"/>
  <c r="DB603" i="1"/>
  <c r="DE603" i="1"/>
  <c r="DC611" i="1"/>
  <c r="DD611" i="1"/>
  <c r="DB611" i="1"/>
  <c r="DE611" i="1"/>
  <c r="DC619" i="1"/>
  <c r="DD619" i="1"/>
  <c r="DB619" i="1"/>
  <c r="DE619" i="1"/>
  <c r="DC627" i="1"/>
  <c r="DB627" i="1"/>
  <c r="DD627" i="1"/>
  <c r="DE627" i="1"/>
  <c r="DC635" i="1"/>
  <c r="DE635" i="1"/>
  <c r="DB635" i="1"/>
  <c r="DD635" i="1"/>
  <c r="DC643" i="1"/>
  <c r="DB643" i="1"/>
  <c r="DD643" i="1"/>
  <c r="DE643" i="1"/>
  <c r="DD651" i="1"/>
  <c r="DE651" i="1"/>
  <c r="DB651" i="1"/>
  <c r="DC651" i="1"/>
  <c r="DD659" i="1"/>
  <c r="DE659" i="1"/>
  <c r="DC659" i="1"/>
  <c r="DB659" i="1"/>
  <c r="DD667" i="1"/>
  <c r="DE667" i="1"/>
  <c r="DC667" i="1"/>
  <c r="DB667" i="1"/>
  <c r="DB675" i="1"/>
  <c r="DC675" i="1"/>
  <c r="DD675" i="1"/>
  <c r="DE675" i="1"/>
  <c r="DB683" i="1"/>
  <c r="DC683" i="1"/>
  <c r="DD683" i="1"/>
  <c r="DE683" i="1"/>
  <c r="DB691" i="1"/>
  <c r="DC691" i="1"/>
  <c r="DD691" i="1"/>
  <c r="DE691" i="1"/>
  <c r="DB699" i="1"/>
  <c r="DC699" i="1"/>
  <c r="DD699" i="1"/>
  <c r="DE699" i="1"/>
  <c r="DB707" i="1"/>
  <c r="DC707" i="1"/>
  <c r="DD707" i="1"/>
  <c r="DE707" i="1"/>
  <c r="DB715" i="1"/>
  <c r="DC715" i="1"/>
  <c r="DD715" i="1"/>
  <c r="DE715" i="1"/>
  <c r="DB723" i="1"/>
  <c r="DC723" i="1"/>
  <c r="DD723" i="1"/>
  <c r="DE723" i="1"/>
  <c r="DB731" i="1"/>
  <c r="DC731" i="1"/>
  <c r="DD731" i="1"/>
  <c r="DE731" i="1"/>
  <c r="DB739" i="1"/>
  <c r="DC739" i="1"/>
  <c r="DD739" i="1"/>
  <c r="DE739" i="1"/>
  <c r="DB747" i="1"/>
  <c r="DC747" i="1"/>
  <c r="DD747" i="1"/>
  <c r="DE747" i="1"/>
  <c r="DB755" i="1"/>
  <c r="DC755" i="1"/>
  <c r="DD755" i="1"/>
  <c r="DE755" i="1"/>
  <c r="DB763" i="1"/>
  <c r="DC763" i="1"/>
  <c r="DD763" i="1"/>
  <c r="DE763" i="1"/>
  <c r="DB771" i="1"/>
  <c r="DC771" i="1"/>
  <c r="DD771" i="1"/>
  <c r="DE771" i="1"/>
  <c r="DB779" i="1"/>
  <c r="DC779" i="1"/>
  <c r="DD779" i="1"/>
  <c r="DE779" i="1"/>
  <c r="DB787" i="1"/>
  <c r="DC787" i="1"/>
  <c r="DD787" i="1"/>
  <c r="DE787" i="1"/>
  <c r="DB795" i="1"/>
  <c r="DC795" i="1"/>
  <c r="DD795" i="1"/>
  <c r="DE795" i="1"/>
  <c r="DB803" i="1"/>
  <c r="DC803" i="1"/>
  <c r="DD803" i="1"/>
  <c r="DE803" i="1"/>
  <c r="DB811" i="1"/>
  <c r="DC811" i="1"/>
  <c r="DD811" i="1"/>
  <c r="DE811" i="1"/>
  <c r="DB819" i="1"/>
  <c r="DC819" i="1"/>
  <c r="DD819" i="1"/>
  <c r="DE819" i="1"/>
  <c r="DB827" i="1"/>
  <c r="DC827" i="1"/>
  <c r="DD827" i="1"/>
  <c r="DE827" i="1"/>
  <c r="DB835" i="1"/>
  <c r="DC835" i="1"/>
  <c r="DD835" i="1"/>
  <c r="DE835" i="1"/>
  <c r="DB843" i="1"/>
  <c r="DC843" i="1"/>
  <c r="DD843" i="1"/>
  <c r="DE843" i="1"/>
  <c r="DB851" i="1"/>
  <c r="DC851" i="1"/>
  <c r="DD851" i="1"/>
  <c r="DE851" i="1"/>
  <c r="DB859" i="1"/>
  <c r="DC859" i="1"/>
  <c r="DD859" i="1"/>
  <c r="DE859" i="1"/>
  <c r="DC867" i="1"/>
  <c r="DD867" i="1"/>
  <c r="DE867" i="1"/>
  <c r="DB867" i="1"/>
  <c r="DC875" i="1"/>
  <c r="DD875" i="1"/>
  <c r="DE875" i="1"/>
  <c r="DB875" i="1"/>
  <c r="DC883" i="1"/>
  <c r="DD883" i="1"/>
  <c r="DE883" i="1"/>
  <c r="DB883" i="1"/>
  <c r="DC891" i="1"/>
  <c r="DD891" i="1"/>
  <c r="DE891" i="1"/>
  <c r="DB891" i="1"/>
  <c r="DC899" i="1"/>
  <c r="DD899" i="1"/>
  <c r="DE899" i="1"/>
  <c r="DB899" i="1"/>
  <c r="DB907" i="1"/>
  <c r="DC907" i="1"/>
  <c r="DD907" i="1"/>
  <c r="DE907" i="1"/>
  <c r="DB915" i="1"/>
  <c r="DC915" i="1"/>
  <c r="DD915" i="1"/>
  <c r="DE915" i="1"/>
  <c r="DB923" i="1"/>
  <c r="DC923" i="1"/>
  <c r="DD923" i="1"/>
  <c r="DE923" i="1"/>
  <c r="DB931" i="1"/>
  <c r="DC931" i="1"/>
  <c r="DD931" i="1"/>
  <c r="DE931" i="1"/>
  <c r="DB939" i="1"/>
  <c r="DC939" i="1"/>
  <c r="DD939" i="1"/>
  <c r="DE939" i="1"/>
  <c r="DB947" i="1"/>
  <c r="DC947" i="1"/>
  <c r="DD947" i="1"/>
  <c r="DE947" i="1"/>
  <c r="DB955" i="1"/>
  <c r="DC955" i="1"/>
  <c r="DD955" i="1"/>
  <c r="DE955" i="1"/>
  <c r="DB963" i="1"/>
  <c r="DC963" i="1"/>
  <c r="DD963" i="1"/>
  <c r="DE963" i="1"/>
  <c r="DB971" i="1"/>
  <c r="DC971" i="1"/>
  <c r="DD971" i="1"/>
  <c r="DE971" i="1"/>
  <c r="DB979" i="1"/>
  <c r="DC979" i="1"/>
  <c r="DD979" i="1"/>
  <c r="DE979" i="1"/>
  <c r="DB987" i="1"/>
  <c r="DC987" i="1"/>
  <c r="DD987" i="1"/>
  <c r="DE987" i="1"/>
  <c r="DB995" i="1"/>
  <c r="DC995" i="1"/>
  <c r="DD995" i="1"/>
  <c r="DE995" i="1"/>
  <c r="DB1003" i="1"/>
  <c r="DC1003" i="1"/>
  <c r="DD1003" i="1"/>
  <c r="DE1003" i="1"/>
  <c r="DB1011" i="1"/>
  <c r="DC1011" i="1"/>
  <c r="DD1011" i="1"/>
  <c r="DE1011" i="1"/>
  <c r="DB1019" i="1"/>
  <c r="DC1019" i="1"/>
  <c r="DD1019" i="1"/>
  <c r="DE1019" i="1"/>
  <c r="DB1027" i="1"/>
  <c r="DC1027" i="1"/>
  <c r="DD1027" i="1"/>
  <c r="DE1027" i="1"/>
  <c r="DB1035" i="1"/>
  <c r="DC1035" i="1"/>
  <c r="DD1035" i="1"/>
  <c r="DE1035" i="1"/>
  <c r="DB1043" i="1"/>
  <c r="DC1043" i="1"/>
  <c r="DD1043" i="1"/>
  <c r="DE1043" i="1"/>
  <c r="DB1051" i="1"/>
  <c r="DC1051" i="1"/>
  <c r="DD1051" i="1"/>
  <c r="DE1051" i="1"/>
  <c r="DB1059" i="1"/>
  <c r="DD1059" i="1"/>
  <c r="DC1059" i="1"/>
  <c r="DE1059" i="1"/>
  <c r="DB1067" i="1"/>
  <c r="DD1067" i="1"/>
  <c r="DC1067" i="1"/>
  <c r="DE1067" i="1"/>
  <c r="DB1075" i="1"/>
  <c r="DD1075" i="1"/>
  <c r="DC1075" i="1"/>
  <c r="DE1075" i="1"/>
  <c r="DD1083" i="1"/>
  <c r="DC1083" i="1"/>
  <c r="DE1083" i="1"/>
  <c r="DB1083" i="1"/>
  <c r="DB1091" i="1"/>
  <c r="DC1091" i="1"/>
  <c r="DE1091" i="1"/>
  <c r="DD1091" i="1"/>
  <c r="DC1099" i="1"/>
  <c r="DE1099" i="1"/>
  <c r="DB1099" i="1"/>
  <c r="DD1099" i="1"/>
  <c r="DC1107" i="1"/>
  <c r="DE1107" i="1"/>
  <c r="DB1107" i="1"/>
  <c r="DD1107" i="1"/>
  <c r="DC1115" i="1"/>
  <c r="DE1115" i="1"/>
  <c r="DD1115" i="1"/>
  <c r="DB1115" i="1"/>
  <c r="DC1123" i="1"/>
  <c r="DE1123" i="1"/>
  <c r="DB1123" i="1"/>
  <c r="DD1123" i="1"/>
  <c r="DC1131" i="1"/>
  <c r="DE1131" i="1"/>
  <c r="DB1131" i="1"/>
  <c r="DD1131" i="1"/>
  <c r="DC1139" i="1"/>
  <c r="DE1139" i="1"/>
  <c r="DB1139" i="1"/>
  <c r="DD1139" i="1"/>
  <c r="DC1147" i="1"/>
  <c r="DE1147" i="1"/>
  <c r="DD1147" i="1"/>
  <c r="DB1147" i="1"/>
  <c r="DC1155" i="1"/>
  <c r="DE1155" i="1"/>
  <c r="DB1155" i="1"/>
  <c r="DD1155" i="1"/>
  <c r="DC1163" i="1"/>
  <c r="DE1163" i="1"/>
  <c r="DB1163" i="1"/>
  <c r="DD1163" i="1"/>
  <c r="DC1171" i="1"/>
  <c r="DE1171" i="1"/>
  <c r="DB1171" i="1"/>
  <c r="DD1171" i="1"/>
  <c r="DC1179" i="1"/>
  <c r="DE1179" i="1"/>
  <c r="DD1179" i="1"/>
  <c r="DB1179" i="1"/>
  <c r="DC1187" i="1"/>
  <c r="DE1187" i="1"/>
  <c r="DB1187" i="1"/>
  <c r="DD1187" i="1"/>
  <c r="DC1195" i="1"/>
  <c r="DE1195" i="1"/>
  <c r="DB1195" i="1"/>
  <c r="DD1195" i="1"/>
  <c r="DC1203" i="1"/>
  <c r="DE1203" i="1"/>
  <c r="DB1203" i="1"/>
  <c r="DD1203" i="1"/>
  <c r="DC1211" i="1"/>
  <c r="DE1211" i="1"/>
  <c r="DD1211" i="1"/>
  <c r="DB1211" i="1"/>
  <c r="DC1219" i="1"/>
  <c r="DE1219" i="1"/>
  <c r="DB1219" i="1"/>
  <c r="DD1219" i="1"/>
  <c r="DC1227" i="1"/>
  <c r="DE1227" i="1"/>
  <c r="DB1227" i="1"/>
  <c r="DD1227" i="1"/>
  <c r="DC1235" i="1"/>
  <c r="DE1235" i="1"/>
  <c r="DB1235" i="1"/>
  <c r="DD1235" i="1"/>
  <c r="DC1243" i="1"/>
  <c r="DE1243" i="1"/>
  <c r="DB1243" i="1"/>
  <c r="DD1243" i="1"/>
  <c r="DC1251" i="1"/>
  <c r="DE1251" i="1"/>
  <c r="DD1251" i="1"/>
  <c r="DB1251" i="1"/>
  <c r="DE1259" i="1"/>
  <c r="DD1259" i="1"/>
  <c r="DB1259" i="1"/>
  <c r="DC1259" i="1"/>
  <c r="DE1267" i="1"/>
  <c r="DB1267" i="1"/>
  <c r="DC1267" i="1"/>
  <c r="DD1267" i="1"/>
  <c r="DB1275" i="1"/>
  <c r="DC1275" i="1"/>
  <c r="DD1275" i="1"/>
  <c r="DE1275" i="1"/>
  <c r="DB1283" i="1"/>
  <c r="DC1283" i="1"/>
  <c r="DD1283" i="1"/>
  <c r="DE1283" i="1"/>
  <c r="DB1291" i="1"/>
  <c r="DC1291" i="1"/>
  <c r="DD1291" i="1"/>
  <c r="DE1291" i="1"/>
  <c r="DB1299" i="1"/>
  <c r="DC1299" i="1"/>
  <c r="DE1299" i="1"/>
  <c r="DD1299" i="1"/>
  <c r="DB1307" i="1"/>
  <c r="DC1307" i="1"/>
  <c r="DE1307" i="1"/>
  <c r="DD1307" i="1"/>
  <c r="DB1315" i="1"/>
  <c r="DC1315" i="1"/>
  <c r="DE1315" i="1"/>
  <c r="DD1315" i="1"/>
  <c r="DB1323" i="1"/>
  <c r="DC1323" i="1"/>
  <c r="DE1323" i="1"/>
  <c r="DD1323" i="1"/>
  <c r="DB1331" i="1"/>
  <c r="DC1331" i="1"/>
  <c r="DE1331" i="1"/>
  <c r="DD1331" i="1"/>
  <c r="DB1339" i="1"/>
  <c r="DC1339" i="1"/>
  <c r="DE1339" i="1"/>
  <c r="DD1339" i="1"/>
  <c r="DB1347" i="1"/>
  <c r="DC1347" i="1"/>
  <c r="DE1347" i="1"/>
  <c r="DD1347" i="1"/>
  <c r="DB1355" i="1"/>
  <c r="DC1355" i="1"/>
  <c r="DE1355" i="1"/>
  <c r="DD1355" i="1"/>
  <c r="DB1363" i="1"/>
  <c r="DC1363" i="1"/>
  <c r="DE1363" i="1"/>
  <c r="DD1363" i="1"/>
  <c r="DB1371" i="1"/>
  <c r="DC1371" i="1"/>
  <c r="DE1371" i="1"/>
  <c r="DD1371" i="1"/>
  <c r="DB1379" i="1"/>
  <c r="DC1379" i="1"/>
  <c r="DD1379" i="1"/>
  <c r="DE1379" i="1"/>
  <c r="DB1387" i="1"/>
  <c r="DC1387" i="1"/>
  <c r="DE1387" i="1"/>
  <c r="DD1387" i="1"/>
  <c r="DB1395" i="1"/>
  <c r="DC1395" i="1"/>
  <c r="DD1395" i="1"/>
  <c r="DE1395" i="1"/>
  <c r="DB1403" i="1"/>
  <c r="DC1403" i="1"/>
  <c r="DE1403" i="1"/>
  <c r="DD1403" i="1"/>
  <c r="DB1411" i="1"/>
  <c r="DC1411" i="1"/>
  <c r="DD1411" i="1"/>
  <c r="DE1411" i="1"/>
  <c r="DB1419" i="1"/>
  <c r="DC1419" i="1"/>
  <c r="DE1419" i="1"/>
  <c r="DD1419" i="1"/>
  <c r="DB1427" i="1"/>
  <c r="DC1427" i="1"/>
  <c r="DE1427" i="1"/>
  <c r="DD1427" i="1"/>
  <c r="DC1435" i="1"/>
  <c r="DE1435" i="1"/>
  <c r="DB1435" i="1"/>
  <c r="DD1435" i="1"/>
  <c r="DC1443" i="1"/>
  <c r="DE1443" i="1"/>
  <c r="DD1443" i="1"/>
  <c r="DB1443" i="1"/>
  <c r="DC1451" i="1"/>
  <c r="DE1451" i="1"/>
  <c r="DD1451" i="1"/>
  <c r="DB1451" i="1"/>
  <c r="DC1459" i="1"/>
  <c r="DE1459" i="1"/>
  <c r="DB1459" i="1"/>
  <c r="DD1459" i="1"/>
  <c r="DC1467" i="1"/>
  <c r="DD1467" i="1"/>
  <c r="DE1467" i="1"/>
  <c r="DB1467" i="1"/>
  <c r="DC1475" i="1"/>
  <c r="DD1475" i="1"/>
  <c r="DE1475" i="1"/>
  <c r="DB1475" i="1"/>
  <c r="DC1483" i="1"/>
  <c r="DD1483" i="1"/>
  <c r="DE1483" i="1"/>
  <c r="DB1483" i="1"/>
  <c r="DC1491" i="1"/>
  <c r="DB1491" i="1"/>
  <c r="DD1491" i="1"/>
  <c r="DE1491" i="1"/>
  <c r="DC1499" i="1"/>
  <c r="DD1499" i="1"/>
  <c r="DE1499" i="1"/>
  <c r="DB1499" i="1"/>
  <c r="DB11" i="1"/>
  <c r="DC11" i="1"/>
  <c r="DD11" i="1"/>
  <c r="DE11" i="1"/>
  <c r="DC20" i="1"/>
  <c r="DD20" i="1"/>
  <c r="DE20" i="1"/>
  <c r="DB20" i="1"/>
  <c r="DC28" i="1"/>
  <c r="DD28" i="1"/>
  <c r="DE28" i="1"/>
  <c r="DB28" i="1"/>
  <c r="DC36" i="1"/>
  <c r="DD36" i="1"/>
  <c r="DE36" i="1"/>
  <c r="DB36" i="1"/>
  <c r="DC44" i="1"/>
  <c r="DD44" i="1"/>
  <c r="DE44" i="1"/>
  <c r="DB44" i="1"/>
  <c r="DC52" i="1"/>
  <c r="DD52" i="1"/>
  <c r="DE52" i="1"/>
  <c r="DB52" i="1"/>
  <c r="DC60" i="1"/>
  <c r="DD60" i="1"/>
  <c r="DE60" i="1"/>
  <c r="DB60" i="1"/>
  <c r="DC68" i="1"/>
  <c r="DD68" i="1"/>
  <c r="DB68" i="1"/>
  <c r="DE68" i="1"/>
  <c r="DC76" i="1"/>
  <c r="DD76" i="1"/>
  <c r="DB76" i="1"/>
  <c r="DE76" i="1"/>
  <c r="DC84" i="1"/>
  <c r="DD84" i="1"/>
  <c r="DB84" i="1"/>
  <c r="DE84" i="1"/>
  <c r="DC92" i="1"/>
  <c r="DD92" i="1"/>
  <c r="DB92" i="1"/>
  <c r="DE92" i="1"/>
  <c r="DC100" i="1"/>
  <c r="DD100" i="1"/>
  <c r="DB100" i="1"/>
  <c r="DE100" i="1"/>
  <c r="DC108" i="1"/>
  <c r="DD108" i="1"/>
  <c r="DB108" i="1"/>
  <c r="DE108" i="1"/>
  <c r="DC116" i="1"/>
  <c r="DD116" i="1"/>
  <c r="DB116" i="1"/>
  <c r="DE116" i="1"/>
  <c r="DC124" i="1"/>
  <c r="DD124" i="1"/>
  <c r="DB124" i="1"/>
  <c r="DE124" i="1"/>
  <c r="DC132" i="1"/>
  <c r="DD132" i="1"/>
  <c r="DB132" i="1"/>
  <c r="DE132" i="1"/>
  <c r="DC140" i="1"/>
  <c r="DD140" i="1"/>
  <c r="DB140" i="1"/>
  <c r="DE140" i="1"/>
  <c r="DC148" i="1"/>
  <c r="DD148" i="1"/>
  <c r="DB148" i="1"/>
  <c r="DE148" i="1"/>
  <c r="DC156" i="1"/>
  <c r="DD156" i="1"/>
  <c r="DB156" i="1"/>
  <c r="DE156" i="1"/>
  <c r="DC164" i="1"/>
  <c r="DD164" i="1"/>
  <c r="DB164" i="1"/>
  <c r="DE164" i="1"/>
  <c r="DD172" i="1"/>
  <c r="DE172" i="1"/>
  <c r="DB172" i="1"/>
  <c r="DC172" i="1"/>
  <c r="DB180" i="1"/>
  <c r="DC180" i="1"/>
  <c r="DD180" i="1"/>
  <c r="DE180" i="1"/>
  <c r="DB188" i="1"/>
  <c r="DC188" i="1"/>
  <c r="DD188" i="1"/>
  <c r="DE188" i="1"/>
  <c r="DB196" i="1"/>
  <c r="DC196" i="1"/>
  <c r="DD196" i="1"/>
  <c r="DE196" i="1"/>
  <c r="DB204" i="1"/>
  <c r="DC204" i="1"/>
  <c r="DD204" i="1"/>
  <c r="DE204" i="1"/>
  <c r="DB212" i="1"/>
  <c r="DC212" i="1"/>
  <c r="DD212" i="1"/>
  <c r="DE212" i="1"/>
  <c r="DB220" i="1"/>
  <c r="DC220" i="1"/>
  <c r="DD220" i="1"/>
  <c r="DE220" i="1"/>
  <c r="DB228" i="1"/>
  <c r="DC228" i="1"/>
  <c r="DD228" i="1"/>
  <c r="DE228" i="1"/>
  <c r="DB236" i="1"/>
  <c r="DC236" i="1"/>
  <c r="DD236" i="1"/>
  <c r="DE236" i="1"/>
  <c r="DB244" i="1"/>
  <c r="DC244" i="1"/>
  <c r="DD244" i="1"/>
  <c r="DE244" i="1"/>
  <c r="DB252" i="1"/>
  <c r="DC252" i="1"/>
  <c r="DE252" i="1"/>
  <c r="DD252" i="1"/>
  <c r="DB260" i="1"/>
  <c r="DD260" i="1"/>
  <c r="DE260" i="1"/>
  <c r="DC260" i="1"/>
  <c r="DB268" i="1"/>
  <c r="DC268" i="1"/>
  <c r="DD268" i="1"/>
  <c r="DE268" i="1"/>
  <c r="DB276" i="1"/>
  <c r="DD276" i="1"/>
  <c r="DC276" i="1"/>
  <c r="DE276" i="1"/>
  <c r="DB284" i="1"/>
  <c r="DD284" i="1"/>
  <c r="DE284" i="1"/>
  <c r="DC284" i="1"/>
  <c r="DB292" i="1"/>
  <c r="DD292" i="1"/>
  <c r="DC292" i="1"/>
  <c r="DE292" i="1"/>
  <c r="DB300" i="1"/>
  <c r="DD300" i="1"/>
  <c r="DE300" i="1"/>
  <c r="DC300" i="1"/>
  <c r="DB308" i="1"/>
  <c r="DD308" i="1"/>
  <c r="DC308" i="1"/>
  <c r="DE308" i="1"/>
  <c r="DB316" i="1"/>
  <c r="DD316" i="1"/>
  <c r="DE316" i="1"/>
  <c r="DC316" i="1"/>
  <c r="DB324" i="1"/>
  <c r="DD324" i="1"/>
  <c r="DC324" i="1"/>
  <c r="DE324" i="1"/>
  <c r="DB332" i="1"/>
  <c r="DD332" i="1"/>
  <c r="DE332" i="1"/>
  <c r="DC332" i="1"/>
  <c r="DB340" i="1"/>
  <c r="DD340" i="1"/>
  <c r="DC340" i="1"/>
  <c r="DE340" i="1"/>
  <c r="DB348" i="1"/>
  <c r="DD348" i="1"/>
  <c r="DE348" i="1"/>
  <c r="DC348" i="1"/>
  <c r="DB356" i="1"/>
  <c r="DD356" i="1"/>
  <c r="DC356" i="1"/>
  <c r="DE356" i="1"/>
  <c r="DB364" i="1"/>
  <c r="DC364" i="1"/>
  <c r="DD364" i="1"/>
  <c r="DE364" i="1"/>
  <c r="DB372" i="1"/>
  <c r="DC372" i="1"/>
  <c r="DD372" i="1"/>
  <c r="DE372" i="1"/>
  <c r="DB380" i="1"/>
  <c r="DC380" i="1"/>
  <c r="DD380" i="1"/>
  <c r="DE380" i="1"/>
  <c r="DB388" i="1"/>
  <c r="DC388" i="1"/>
  <c r="DD388" i="1"/>
  <c r="DE388" i="1"/>
  <c r="DB396" i="1"/>
  <c r="DC396" i="1"/>
  <c r="DD396" i="1"/>
  <c r="DE396" i="1"/>
  <c r="DB404" i="1"/>
  <c r="DC404" i="1"/>
  <c r="DD404" i="1"/>
  <c r="DE404" i="1"/>
  <c r="DB412" i="1"/>
  <c r="DC412" i="1"/>
  <c r="DD412" i="1"/>
  <c r="DE412" i="1"/>
  <c r="DB420" i="1"/>
  <c r="DC420" i="1"/>
  <c r="DD420" i="1"/>
  <c r="DE420" i="1"/>
  <c r="DB428" i="1"/>
  <c r="DC428" i="1"/>
  <c r="DD428" i="1"/>
  <c r="DE428" i="1"/>
  <c r="DD436" i="1"/>
  <c r="DE436" i="1"/>
  <c r="DB436" i="1"/>
  <c r="DC436" i="1"/>
  <c r="DD444" i="1"/>
  <c r="DE444" i="1"/>
  <c r="DB444" i="1"/>
  <c r="DC444" i="1"/>
  <c r="DD452" i="1"/>
  <c r="DE452" i="1"/>
  <c r="DB452" i="1"/>
  <c r="DC452" i="1"/>
  <c r="DD460" i="1"/>
  <c r="DE460" i="1"/>
  <c r="DC460" i="1"/>
  <c r="DB460" i="1"/>
  <c r="DD468" i="1"/>
  <c r="DE468" i="1"/>
  <c r="DC468" i="1"/>
  <c r="DB468" i="1"/>
  <c r="DD476" i="1"/>
  <c r="DE476" i="1"/>
  <c r="DC476" i="1"/>
  <c r="DB476" i="1"/>
  <c r="DD484" i="1"/>
  <c r="DE484" i="1"/>
  <c r="DC484" i="1"/>
  <c r="DB484" i="1"/>
  <c r="DD492" i="1"/>
  <c r="DE492" i="1"/>
  <c r="DC492" i="1"/>
  <c r="DB492" i="1"/>
  <c r="DD500" i="1"/>
  <c r="DE500" i="1"/>
  <c r="DC500" i="1"/>
  <c r="DB500" i="1"/>
  <c r="DD508" i="1"/>
  <c r="DE508" i="1"/>
  <c r="DC508" i="1"/>
  <c r="DB508" i="1"/>
  <c r="DD516" i="1"/>
  <c r="DE516" i="1"/>
  <c r="DC516" i="1"/>
  <c r="DB516" i="1"/>
  <c r="DE524" i="1"/>
  <c r="DB524" i="1"/>
  <c r="DC524" i="1"/>
  <c r="DD524" i="1"/>
  <c r="DC532" i="1"/>
  <c r="DB532" i="1"/>
  <c r="DE532" i="1"/>
  <c r="DD532" i="1"/>
  <c r="DB540" i="1"/>
  <c r="DD540" i="1"/>
  <c r="DC540" i="1"/>
  <c r="DE540" i="1"/>
  <c r="DB548" i="1"/>
  <c r="DD548" i="1"/>
  <c r="DC548" i="1"/>
  <c r="DE548" i="1"/>
  <c r="DB556" i="1"/>
  <c r="DD556" i="1"/>
  <c r="DC556" i="1"/>
  <c r="DE556" i="1"/>
  <c r="DB564" i="1"/>
  <c r="DD564" i="1"/>
  <c r="DC564" i="1"/>
  <c r="DE564" i="1"/>
  <c r="DB572" i="1"/>
  <c r="DD572" i="1"/>
  <c r="DC572" i="1"/>
  <c r="DE572" i="1"/>
  <c r="DB580" i="1"/>
  <c r="DD580" i="1"/>
  <c r="DC580" i="1"/>
  <c r="DE580" i="1"/>
  <c r="DB588" i="1"/>
  <c r="DD588" i="1"/>
  <c r="DC588" i="1"/>
  <c r="DE588" i="1"/>
  <c r="DB596" i="1"/>
  <c r="DD596" i="1"/>
  <c r="DC596" i="1"/>
  <c r="DE596" i="1"/>
  <c r="DB604" i="1"/>
  <c r="DD604" i="1"/>
  <c r="DC604" i="1"/>
  <c r="DE604" i="1"/>
  <c r="DB612" i="1"/>
  <c r="DD612" i="1"/>
  <c r="DC612" i="1"/>
  <c r="DE612" i="1"/>
  <c r="DB620" i="1"/>
  <c r="DD620" i="1"/>
  <c r="DC620" i="1"/>
  <c r="DE620" i="1"/>
  <c r="DB628" i="1"/>
  <c r="DD628" i="1"/>
  <c r="DC628" i="1"/>
  <c r="DE628" i="1"/>
  <c r="DB636" i="1"/>
  <c r="DD636" i="1"/>
  <c r="DC636" i="1"/>
  <c r="DE636" i="1"/>
  <c r="DB644" i="1"/>
  <c r="DD644" i="1"/>
  <c r="DC644" i="1"/>
  <c r="DE644" i="1"/>
  <c r="DB652" i="1"/>
  <c r="DD652" i="1"/>
  <c r="DC652" i="1"/>
  <c r="DE652" i="1"/>
  <c r="DB660" i="1"/>
  <c r="DD660" i="1"/>
  <c r="DC660" i="1"/>
  <c r="DE660" i="1"/>
  <c r="DB668" i="1"/>
  <c r="DD668" i="1"/>
  <c r="DC668" i="1"/>
  <c r="DE668" i="1"/>
  <c r="DE676" i="1"/>
  <c r="DB676" i="1"/>
  <c r="DC676" i="1"/>
  <c r="DD676" i="1"/>
  <c r="DE684" i="1"/>
  <c r="DB684" i="1"/>
  <c r="DD684" i="1"/>
  <c r="DC684" i="1"/>
  <c r="DE692" i="1"/>
  <c r="DB692" i="1"/>
  <c r="DC692" i="1"/>
  <c r="DD692" i="1"/>
  <c r="DE700" i="1"/>
  <c r="DB700" i="1"/>
  <c r="DD700" i="1"/>
  <c r="DC700" i="1"/>
  <c r="DE708" i="1"/>
  <c r="DB708" i="1"/>
  <c r="DC708" i="1"/>
  <c r="DD708" i="1"/>
  <c r="DE716" i="1"/>
  <c r="DB716" i="1"/>
  <c r="DD716" i="1"/>
  <c r="DC716" i="1"/>
  <c r="DE724" i="1"/>
  <c r="DB724" i="1"/>
  <c r="DC724" i="1"/>
  <c r="DD724" i="1"/>
  <c r="DE732" i="1"/>
  <c r="DB732" i="1"/>
  <c r="DD732" i="1"/>
  <c r="DC732" i="1"/>
  <c r="DE740" i="1"/>
  <c r="DB740" i="1"/>
  <c r="DC740" i="1"/>
  <c r="DD740" i="1"/>
  <c r="DE748" i="1"/>
  <c r="DB748" i="1"/>
  <c r="DD748" i="1"/>
  <c r="DC748" i="1"/>
  <c r="DE756" i="1"/>
  <c r="DB756" i="1"/>
  <c r="DC756" i="1"/>
  <c r="DD756" i="1"/>
  <c r="DE764" i="1"/>
  <c r="DB764" i="1"/>
  <c r="DD764" i="1"/>
  <c r="DC764" i="1"/>
  <c r="DE772" i="1"/>
  <c r="DB772" i="1"/>
  <c r="DC772" i="1"/>
  <c r="DD772" i="1"/>
  <c r="DE780" i="1"/>
  <c r="DB780" i="1"/>
  <c r="DD780" i="1"/>
  <c r="DC780" i="1"/>
  <c r="DE788" i="1"/>
  <c r="DB788" i="1"/>
  <c r="DC788" i="1"/>
  <c r="DD788" i="1"/>
  <c r="DE796" i="1"/>
  <c r="DB796" i="1"/>
  <c r="DD796" i="1"/>
  <c r="DC796" i="1"/>
  <c r="DE804" i="1"/>
  <c r="DB804" i="1"/>
  <c r="DC804" i="1"/>
  <c r="DD804" i="1"/>
  <c r="DE812" i="1"/>
  <c r="DB812" i="1"/>
  <c r="DD812" i="1"/>
  <c r="DC812" i="1"/>
  <c r="DE820" i="1"/>
  <c r="DB820" i="1"/>
  <c r="DC820" i="1"/>
  <c r="DD820" i="1"/>
  <c r="DE828" i="1"/>
  <c r="DB828" i="1"/>
  <c r="DD828" i="1"/>
  <c r="DC828" i="1"/>
  <c r="DE836" i="1"/>
  <c r="DB836" i="1"/>
  <c r="DC836" i="1"/>
  <c r="DD836" i="1"/>
  <c r="DE844" i="1"/>
  <c r="DB844" i="1"/>
  <c r="DD844" i="1"/>
  <c r="DC844" i="1"/>
  <c r="DE852" i="1"/>
  <c r="DB852" i="1"/>
  <c r="DC852" i="1"/>
  <c r="DD852" i="1"/>
  <c r="DC860" i="1"/>
  <c r="DD860" i="1"/>
  <c r="DE860" i="1"/>
  <c r="DB860" i="1"/>
  <c r="DD868" i="1"/>
  <c r="DE868" i="1"/>
  <c r="DB868" i="1"/>
  <c r="DC868" i="1"/>
  <c r="DD876" i="1"/>
  <c r="DE876" i="1"/>
  <c r="DB876" i="1"/>
  <c r="DC876" i="1"/>
  <c r="DD884" i="1"/>
  <c r="DE884" i="1"/>
  <c r="DB884" i="1"/>
  <c r="DC884" i="1"/>
  <c r="DD892" i="1"/>
  <c r="DE892" i="1"/>
  <c r="DB892" i="1"/>
  <c r="DC892" i="1"/>
  <c r="DD900" i="1"/>
  <c r="DE900" i="1"/>
  <c r="DB900" i="1"/>
  <c r="DC900" i="1"/>
  <c r="DC908" i="1"/>
  <c r="DB908" i="1"/>
  <c r="DD908" i="1"/>
  <c r="DE908" i="1"/>
  <c r="DC916" i="1"/>
  <c r="DB916" i="1"/>
  <c r="DD916" i="1"/>
  <c r="DE916" i="1"/>
  <c r="DC924" i="1"/>
  <c r="DB924" i="1"/>
  <c r="DD924" i="1"/>
  <c r="DE924" i="1"/>
  <c r="DC932" i="1"/>
  <c r="DB932" i="1"/>
  <c r="DD932" i="1"/>
  <c r="DE932" i="1"/>
  <c r="DC940" i="1"/>
  <c r="DB940" i="1"/>
  <c r="DD940" i="1"/>
  <c r="DE940" i="1"/>
  <c r="DC948" i="1"/>
  <c r="DB948" i="1"/>
  <c r="DD948" i="1"/>
  <c r="DE948" i="1"/>
  <c r="DC956" i="1"/>
  <c r="DB956" i="1"/>
  <c r="DD956" i="1"/>
  <c r="DE956" i="1"/>
  <c r="DC964" i="1"/>
  <c r="DB964" i="1"/>
  <c r="DE964" i="1"/>
  <c r="DD964" i="1"/>
  <c r="DC972" i="1"/>
  <c r="DB972" i="1"/>
  <c r="DE972" i="1"/>
  <c r="DD972" i="1"/>
  <c r="DC980" i="1"/>
  <c r="DB980" i="1"/>
  <c r="DE980" i="1"/>
  <c r="DD980" i="1"/>
  <c r="DC988" i="1"/>
  <c r="DB988" i="1"/>
  <c r="DE988" i="1"/>
  <c r="DD988" i="1"/>
  <c r="DC996" i="1"/>
  <c r="DB996" i="1"/>
  <c r="DE996" i="1"/>
  <c r="DD996" i="1"/>
  <c r="DC1004" i="1"/>
  <c r="DB1004" i="1"/>
  <c r="DE1004" i="1"/>
  <c r="DD1004" i="1"/>
  <c r="DC1012" i="1"/>
  <c r="DB1012" i="1"/>
  <c r="DE1012" i="1"/>
  <c r="DD1012" i="1"/>
  <c r="DC1020" i="1"/>
  <c r="DB1020" i="1"/>
  <c r="DE1020" i="1"/>
  <c r="DD1020" i="1"/>
  <c r="DC1028" i="1"/>
  <c r="DB1028" i="1"/>
  <c r="DE1028" i="1"/>
  <c r="DD1028" i="1"/>
  <c r="DC1036" i="1"/>
  <c r="DB1036" i="1"/>
  <c r="DE1036" i="1"/>
  <c r="DD1036" i="1"/>
  <c r="DC1044" i="1"/>
  <c r="DB1044" i="1"/>
  <c r="DE1044" i="1"/>
  <c r="DD1044" i="1"/>
  <c r="DC1052" i="1"/>
  <c r="DB1052" i="1"/>
  <c r="DE1052" i="1"/>
  <c r="DD1052" i="1"/>
  <c r="DC1060" i="1"/>
  <c r="DD1060" i="1"/>
  <c r="DE1060" i="1"/>
  <c r="DB1060" i="1"/>
  <c r="DC1068" i="1"/>
  <c r="DB1068" i="1"/>
  <c r="DE1068" i="1"/>
  <c r="DD1068" i="1"/>
  <c r="DC1076" i="1"/>
  <c r="DD1076" i="1"/>
  <c r="DE1076" i="1"/>
  <c r="DB1076" i="1"/>
  <c r="DC1084" i="1"/>
  <c r="DD1084" i="1"/>
  <c r="DE1084" i="1"/>
  <c r="DB1084" i="1"/>
  <c r="DC1092" i="1"/>
  <c r="DE1092" i="1"/>
  <c r="DB1092" i="1"/>
  <c r="DD1092" i="1"/>
  <c r="DB1100" i="1"/>
  <c r="DD1100" i="1"/>
  <c r="DE1100" i="1"/>
  <c r="DC1100" i="1"/>
  <c r="DB1108" i="1"/>
  <c r="DD1108" i="1"/>
  <c r="DE1108" i="1"/>
  <c r="DC1108" i="1"/>
  <c r="DB1116" i="1"/>
  <c r="DD1116" i="1"/>
  <c r="DE1116" i="1"/>
  <c r="DC1116" i="1"/>
  <c r="DB1124" i="1"/>
  <c r="DD1124" i="1"/>
  <c r="DE1124" i="1"/>
  <c r="DC1124" i="1"/>
  <c r="DB1132" i="1"/>
  <c r="DD1132" i="1"/>
  <c r="DE1132" i="1"/>
  <c r="DC1132" i="1"/>
  <c r="DB1140" i="1"/>
  <c r="DD1140" i="1"/>
  <c r="DE1140" i="1"/>
  <c r="DC1140" i="1"/>
  <c r="DB1148" i="1"/>
  <c r="DD1148" i="1"/>
  <c r="DE1148" i="1"/>
  <c r="DC1148" i="1"/>
  <c r="DB1156" i="1"/>
  <c r="DD1156" i="1"/>
  <c r="DE1156" i="1"/>
  <c r="DC1156" i="1"/>
  <c r="DB1164" i="1"/>
  <c r="DD1164" i="1"/>
  <c r="DE1164" i="1"/>
  <c r="DC1164" i="1"/>
  <c r="DB1172" i="1"/>
  <c r="DD1172" i="1"/>
  <c r="DE1172" i="1"/>
  <c r="DC1172" i="1"/>
  <c r="DB1180" i="1"/>
  <c r="DD1180" i="1"/>
  <c r="DE1180" i="1"/>
  <c r="DC1180" i="1"/>
  <c r="DB1188" i="1"/>
  <c r="DD1188" i="1"/>
  <c r="DE1188" i="1"/>
  <c r="DC1188" i="1"/>
  <c r="DB1196" i="1"/>
  <c r="DD1196" i="1"/>
  <c r="DE1196" i="1"/>
  <c r="DC1196" i="1"/>
  <c r="DB1204" i="1"/>
  <c r="DE1204" i="1"/>
  <c r="DC1204" i="1"/>
  <c r="DD1204" i="1"/>
  <c r="DB1212" i="1"/>
  <c r="DE1212" i="1"/>
  <c r="DC1212" i="1"/>
  <c r="DD1212" i="1"/>
  <c r="DB1220" i="1"/>
  <c r="DC1220" i="1"/>
  <c r="DD1220" i="1"/>
  <c r="DE1220" i="1"/>
  <c r="DB1228" i="1"/>
  <c r="DE1228" i="1"/>
  <c r="DD1228" i="1"/>
  <c r="DC1228" i="1"/>
  <c r="DB1236" i="1"/>
  <c r="DC1236" i="1"/>
  <c r="DD1236" i="1"/>
  <c r="DE1236" i="1"/>
  <c r="DB1244" i="1"/>
  <c r="DC1244" i="1"/>
  <c r="DD1244" i="1"/>
  <c r="DE1244" i="1"/>
  <c r="DB1252" i="1"/>
  <c r="DC1252" i="1"/>
  <c r="DD1252" i="1"/>
  <c r="DE1252" i="1"/>
  <c r="DB1260" i="1"/>
  <c r="DC1260" i="1"/>
  <c r="DD1260" i="1"/>
  <c r="DE1260" i="1"/>
  <c r="DB1268" i="1"/>
  <c r="DC1268" i="1"/>
  <c r="DD1268" i="1"/>
  <c r="DE1268" i="1"/>
  <c r="DB1276" i="1"/>
  <c r="DC1276" i="1"/>
  <c r="DD1276" i="1"/>
  <c r="DE1276" i="1"/>
  <c r="DB1284" i="1"/>
  <c r="DC1284" i="1"/>
  <c r="DD1284" i="1"/>
  <c r="DE1284" i="1"/>
  <c r="DB1292" i="1"/>
  <c r="DC1292" i="1"/>
  <c r="DD1292" i="1"/>
  <c r="DE1292" i="1"/>
  <c r="DC1300" i="1"/>
  <c r="DD1300" i="1"/>
  <c r="DE1300" i="1"/>
  <c r="DB1300" i="1"/>
  <c r="DC1308" i="1"/>
  <c r="DD1308" i="1"/>
  <c r="DE1308" i="1"/>
  <c r="DB1308" i="1"/>
  <c r="DC1316" i="1"/>
  <c r="DD1316" i="1"/>
  <c r="DE1316" i="1"/>
  <c r="DB1316" i="1"/>
  <c r="DC1324" i="1"/>
  <c r="DD1324" i="1"/>
  <c r="DE1324" i="1"/>
  <c r="DB1324" i="1"/>
  <c r="DC1332" i="1"/>
  <c r="DD1332" i="1"/>
  <c r="DE1332" i="1"/>
  <c r="DB1332" i="1"/>
  <c r="DC1340" i="1"/>
  <c r="DD1340" i="1"/>
  <c r="DE1340" i="1"/>
  <c r="DB1340" i="1"/>
  <c r="DC1348" i="1"/>
  <c r="DD1348" i="1"/>
  <c r="DE1348" i="1"/>
  <c r="DB1348" i="1"/>
  <c r="DC1356" i="1"/>
  <c r="DD1356" i="1"/>
  <c r="DE1356" i="1"/>
  <c r="DB1356" i="1"/>
  <c r="DC1364" i="1"/>
  <c r="DD1364" i="1"/>
  <c r="DE1364" i="1"/>
  <c r="DB1364" i="1"/>
  <c r="DC1372" i="1"/>
  <c r="DD1372" i="1"/>
  <c r="DE1372" i="1"/>
  <c r="DB1372" i="1"/>
  <c r="DC1380" i="1"/>
  <c r="DD1380" i="1"/>
  <c r="DE1380" i="1"/>
  <c r="DB1380" i="1"/>
  <c r="DC1388" i="1"/>
  <c r="DD1388" i="1"/>
  <c r="DE1388" i="1"/>
  <c r="DB1388" i="1"/>
  <c r="DC1396" i="1"/>
  <c r="DD1396" i="1"/>
  <c r="DE1396" i="1"/>
  <c r="DB1396" i="1"/>
  <c r="DC1404" i="1"/>
  <c r="DD1404" i="1"/>
  <c r="DE1404" i="1"/>
  <c r="DB1404" i="1"/>
  <c r="DC1412" i="1"/>
  <c r="DD1412" i="1"/>
  <c r="DE1412" i="1"/>
  <c r="DB1412" i="1"/>
  <c r="DC1420" i="1"/>
  <c r="DD1420" i="1"/>
  <c r="DE1420" i="1"/>
  <c r="DB1420" i="1"/>
  <c r="DC1428" i="1"/>
  <c r="DD1428" i="1"/>
  <c r="DE1428" i="1"/>
  <c r="DB1428" i="1"/>
  <c r="DC1436" i="1"/>
  <c r="DD1436" i="1"/>
  <c r="DE1436" i="1"/>
  <c r="DB1436" i="1"/>
  <c r="DC1444" i="1"/>
  <c r="DD1444" i="1"/>
  <c r="DE1444" i="1"/>
  <c r="DB1444" i="1"/>
  <c r="DC1452" i="1"/>
  <c r="DD1452" i="1"/>
  <c r="DE1452" i="1"/>
  <c r="DB1452" i="1"/>
  <c r="DC1460" i="1"/>
  <c r="DD1460" i="1"/>
  <c r="DE1460" i="1"/>
  <c r="DB1460" i="1"/>
  <c r="DC1468" i="1"/>
  <c r="DD1468" i="1"/>
  <c r="DE1468" i="1"/>
  <c r="DB1468" i="1"/>
  <c r="DC1476" i="1"/>
  <c r="DD1476" i="1"/>
  <c r="DE1476" i="1"/>
  <c r="DB1476" i="1"/>
  <c r="DC1484" i="1"/>
  <c r="DD1484" i="1"/>
  <c r="DE1484" i="1"/>
  <c r="DB1484" i="1"/>
  <c r="DC1492" i="1"/>
  <c r="DD1492" i="1"/>
  <c r="DE1492" i="1"/>
  <c r="DB1492" i="1"/>
  <c r="DC1500" i="1"/>
  <c r="DD1500" i="1"/>
  <c r="DE1500" i="1"/>
  <c r="DB1500" i="1"/>
  <c r="AK1503" i="1" l="1"/>
  <c r="AI1503" i="1"/>
  <c r="BC7" i="1"/>
  <c r="BC1504" i="1" s="1"/>
  <c r="G23" i="3" s="1"/>
  <c r="BG1504" i="1"/>
  <c r="Q31" i="3" s="1"/>
  <c r="G31" i="3"/>
  <c r="BJ1503" i="1"/>
  <c r="Q22" i="3" s="1"/>
  <c r="BM1503" i="1"/>
  <c r="Q30" i="3" s="1"/>
  <c r="BF7" i="1"/>
  <c r="BF1504" i="1" s="1"/>
  <c r="Q23" i="3" s="1"/>
  <c r="AO1503" i="1"/>
  <c r="DB1504" i="1"/>
  <c r="DE1504" i="1"/>
  <c r="DC1504" i="1"/>
  <c r="DD1504" i="1"/>
  <c r="CZ1500" i="1"/>
  <c r="CY1500" i="1"/>
  <c r="CX1500" i="1"/>
  <c r="CW1500" i="1"/>
  <c r="CZ1499" i="1"/>
  <c r="CY1499" i="1"/>
  <c r="CX1499" i="1"/>
  <c r="CW1499" i="1"/>
  <c r="CZ1498" i="1"/>
  <c r="CY1498" i="1"/>
  <c r="CX1498" i="1"/>
  <c r="CW1498" i="1"/>
  <c r="CZ1497" i="1"/>
  <c r="CY1497" i="1"/>
  <c r="CX1497" i="1"/>
  <c r="CW1497" i="1"/>
  <c r="CZ1496" i="1"/>
  <c r="CY1496" i="1"/>
  <c r="CX1496" i="1"/>
  <c r="CW1496" i="1"/>
  <c r="CZ1495" i="1"/>
  <c r="CY1495" i="1"/>
  <c r="CX1495" i="1"/>
  <c r="CW1495" i="1"/>
  <c r="CZ1494" i="1"/>
  <c r="CY1494" i="1"/>
  <c r="CX1494" i="1"/>
  <c r="CW1494" i="1"/>
  <c r="CZ1493" i="1"/>
  <c r="CY1493" i="1"/>
  <c r="CX1493" i="1"/>
  <c r="CW1493" i="1"/>
  <c r="CZ1492" i="1"/>
  <c r="CY1492" i="1"/>
  <c r="CX1492" i="1"/>
  <c r="CW1492" i="1"/>
  <c r="CZ1491" i="1"/>
  <c r="CY1491" i="1"/>
  <c r="CX1491" i="1"/>
  <c r="CW1491" i="1"/>
  <c r="CZ1490" i="1"/>
  <c r="CY1490" i="1"/>
  <c r="CX1490" i="1"/>
  <c r="CW1490" i="1"/>
  <c r="CZ1489" i="1"/>
  <c r="CY1489" i="1"/>
  <c r="CX1489" i="1"/>
  <c r="CW1489" i="1"/>
  <c r="CZ1488" i="1"/>
  <c r="CY1488" i="1"/>
  <c r="CX1488" i="1"/>
  <c r="CW1488" i="1"/>
  <c r="CZ1487" i="1"/>
  <c r="CY1487" i="1"/>
  <c r="CX1487" i="1"/>
  <c r="CW1487" i="1"/>
  <c r="CZ1486" i="1"/>
  <c r="CY1486" i="1"/>
  <c r="CX1486" i="1"/>
  <c r="CW1486" i="1"/>
  <c r="CZ1485" i="1"/>
  <c r="CY1485" i="1"/>
  <c r="CX1485" i="1"/>
  <c r="CW1485" i="1"/>
  <c r="CZ1484" i="1"/>
  <c r="CY1484" i="1"/>
  <c r="CX1484" i="1"/>
  <c r="CW1484" i="1"/>
  <c r="CZ1483" i="1"/>
  <c r="CY1483" i="1"/>
  <c r="CX1483" i="1"/>
  <c r="CW1483" i="1"/>
  <c r="CZ1482" i="1"/>
  <c r="CY1482" i="1"/>
  <c r="CX1482" i="1"/>
  <c r="CW1482" i="1"/>
  <c r="CZ1481" i="1"/>
  <c r="CY1481" i="1"/>
  <c r="CX1481" i="1"/>
  <c r="CW1481" i="1"/>
  <c r="CZ1480" i="1"/>
  <c r="CY1480" i="1"/>
  <c r="CX1480" i="1"/>
  <c r="CW1480" i="1"/>
  <c r="CZ1479" i="1"/>
  <c r="CY1479" i="1"/>
  <c r="CX1479" i="1"/>
  <c r="CW1479" i="1"/>
  <c r="CZ1478" i="1"/>
  <c r="CY1478" i="1"/>
  <c r="CX1478" i="1"/>
  <c r="CW1478" i="1"/>
  <c r="CZ1477" i="1"/>
  <c r="CY1477" i="1"/>
  <c r="CX1477" i="1"/>
  <c r="CW1477" i="1"/>
  <c r="CZ1476" i="1"/>
  <c r="CY1476" i="1"/>
  <c r="CX1476" i="1"/>
  <c r="CW1476" i="1"/>
  <c r="CZ1475" i="1"/>
  <c r="CY1475" i="1"/>
  <c r="CX1475" i="1"/>
  <c r="CW1475" i="1"/>
  <c r="CZ1474" i="1"/>
  <c r="CY1474" i="1"/>
  <c r="CX1474" i="1"/>
  <c r="CW1474" i="1"/>
  <c r="CZ1473" i="1"/>
  <c r="CY1473" i="1"/>
  <c r="CX1473" i="1"/>
  <c r="CW1473" i="1"/>
  <c r="CZ1472" i="1"/>
  <c r="CY1472" i="1"/>
  <c r="CX1472" i="1"/>
  <c r="CW1472" i="1"/>
  <c r="CZ1471" i="1"/>
  <c r="CY1471" i="1"/>
  <c r="CX1471" i="1"/>
  <c r="CW1471" i="1"/>
  <c r="CZ1470" i="1"/>
  <c r="CY1470" i="1"/>
  <c r="CX1470" i="1"/>
  <c r="CW1470" i="1"/>
  <c r="CZ1469" i="1"/>
  <c r="CY1469" i="1"/>
  <c r="CX1469" i="1"/>
  <c r="CW1469" i="1"/>
  <c r="CZ1468" i="1"/>
  <c r="CY1468" i="1"/>
  <c r="CX1468" i="1"/>
  <c r="CW1468" i="1"/>
  <c r="CZ1467" i="1"/>
  <c r="CY1467" i="1"/>
  <c r="CX1467" i="1"/>
  <c r="CW1467" i="1"/>
  <c r="CZ1466" i="1"/>
  <c r="CY1466" i="1"/>
  <c r="CX1466" i="1"/>
  <c r="CW1466" i="1"/>
  <c r="CZ1465" i="1"/>
  <c r="CY1465" i="1"/>
  <c r="CX1465" i="1"/>
  <c r="CW1465" i="1"/>
  <c r="CZ1464" i="1"/>
  <c r="CY1464" i="1"/>
  <c r="CX1464" i="1"/>
  <c r="CW1464" i="1"/>
  <c r="CZ1463" i="1"/>
  <c r="CY1463" i="1"/>
  <c r="CX1463" i="1"/>
  <c r="CW1463" i="1"/>
  <c r="CZ1462" i="1"/>
  <c r="CY1462" i="1"/>
  <c r="CX1462" i="1"/>
  <c r="CW1462" i="1"/>
  <c r="CZ1461" i="1"/>
  <c r="CY1461" i="1"/>
  <c r="CX1461" i="1"/>
  <c r="CW1461" i="1"/>
  <c r="CZ1460" i="1"/>
  <c r="CY1460" i="1"/>
  <c r="CX1460" i="1"/>
  <c r="CW1460" i="1"/>
  <c r="CZ1459" i="1"/>
  <c r="CY1459" i="1"/>
  <c r="CX1459" i="1"/>
  <c r="CW1459" i="1"/>
  <c r="CZ1458" i="1"/>
  <c r="CY1458" i="1"/>
  <c r="CX1458" i="1"/>
  <c r="CW1458" i="1"/>
  <c r="CZ1457" i="1"/>
  <c r="CY1457" i="1"/>
  <c r="CX1457" i="1"/>
  <c r="CW1457" i="1"/>
  <c r="CZ1456" i="1"/>
  <c r="CY1456" i="1"/>
  <c r="CX1456" i="1"/>
  <c r="CW1456" i="1"/>
  <c r="CZ1455" i="1"/>
  <c r="CY1455" i="1"/>
  <c r="CX1455" i="1"/>
  <c r="CW1455" i="1"/>
  <c r="CZ1454" i="1"/>
  <c r="CY1454" i="1"/>
  <c r="CX1454" i="1"/>
  <c r="CW1454" i="1"/>
  <c r="CZ1453" i="1"/>
  <c r="CY1453" i="1"/>
  <c r="CX1453" i="1"/>
  <c r="CW1453" i="1"/>
  <c r="CZ1452" i="1"/>
  <c r="CY1452" i="1"/>
  <c r="CX1452" i="1"/>
  <c r="CW1452" i="1"/>
  <c r="CZ1451" i="1"/>
  <c r="CY1451" i="1"/>
  <c r="CX1451" i="1"/>
  <c r="CW1451" i="1"/>
  <c r="CZ1450" i="1"/>
  <c r="CY1450" i="1"/>
  <c r="CX1450" i="1"/>
  <c r="CW1450" i="1"/>
  <c r="CZ1449" i="1"/>
  <c r="CY1449" i="1"/>
  <c r="CX1449" i="1"/>
  <c r="CW1449" i="1"/>
  <c r="CZ1448" i="1"/>
  <c r="CY1448" i="1"/>
  <c r="CX1448" i="1"/>
  <c r="CW1448" i="1"/>
  <c r="CZ1447" i="1"/>
  <c r="CY1447" i="1"/>
  <c r="CX1447" i="1"/>
  <c r="CW1447" i="1"/>
  <c r="CZ1446" i="1"/>
  <c r="CY1446" i="1"/>
  <c r="CX1446" i="1"/>
  <c r="CW1446" i="1"/>
  <c r="CZ1445" i="1"/>
  <c r="CY1445" i="1"/>
  <c r="CX1445" i="1"/>
  <c r="CW1445" i="1"/>
  <c r="CZ1444" i="1"/>
  <c r="CY1444" i="1"/>
  <c r="CX1444" i="1"/>
  <c r="CW1444" i="1"/>
  <c r="CZ1443" i="1"/>
  <c r="CY1443" i="1"/>
  <c r="CX1443" i="1"/>
  <c r="CW1443" i="1"/>
  <c r="CZ1442" i="1"/>
  <c r="CY1442" i="1"/>
  <c r="CX1442" i="1"/>
  <c r="CW1442" i="1"/>
  <c r="CZ1441" i="1"/>
  <c r="CY1441" i="1"/>
  <c r="CX1441" i="1"/>
  <c r="CW1441" i="1"/>
  <c r="CZ1440" i="1"/>
  <c r="CY1440" i="1"/>
  <c r="CX1440" i="1"/>
  <c r="CW1440" i="1"/>
  <c r="CZ1439" i="1"/>
  <c r="CY1439" i="1"/>
  <c r="CX1439" i="1"/>
  <c r="CW1439" i="1"/>
  <c r="CZ1438" i="1"/>
  <c r="CY1438" i="1"/>
  <c r="CX1438" i="1"/>
  <c r="CW1438" i="1"/>
  <c r="CZ1437" i="1"/>
  <c r="CY1437" i="1"/>
  <c r="CX1437" i="1"/>
  <c r="CW1437" i="1"/>
  <c r="CZ1436" i="1"/>
  <c r="CY1436" i="1"/>
  <c r="CX1436" i="1"/>
  <c r="CW1436" i="1"/>
  <c r="CZ1435" i="1"/>
  <c r="CY1435" i="1"/>
  <c r="CX1435" i="1"/>
  <c r="CW1435" i="1"/>
  <c r="CZ1434" i="1"/>
  <c r="CY1434" i="1"/>
  <c r="CX1434" i="1"/>
  <c r="CW1434" i="1"/>
  <c r="CZ1433" i="1"/>
  <c r="CY1433" i="1"/>
  <c r="CX1433" i="1"/>
  <c r="CW1433" i="1"/>
  <c r="CZ1432" i="1"/>
  <c r="CY1432" i="1"/>
  <c r="CX1432" i="1"/>
  <c r="CW1432" i="1"/>
  <c r="CZ1431" i="1"/>
  <c r="CY1431" i="1"/>
  <c r="CX1431" i="1"/>
  <c r="CW1431" i="1"/>
  <c r="CZ1430" i="1"/>
  <c r="CY1430" i="1"/>
  <c r="CX1430" i="1"/>
  <c r="CW1430" i="1"/>
  <c r="CZ1429" i="1"/>
  <c r="CY1429" i="1"/>
  <c r="CX1429" i="1"/>
  <c r="CW1429" i="1"/>
  <c r="CZ1428" i="1"/>
  <c r="CY1428" i="1"/>
  <c r="CX1428" i="1"/>
  <c r="CW1428" i="1"/>
  <c r="CZ1427" i="1"/>
  <c r="CY1427" i="1"/>
  <c r="CX1427" i="1"/>
  <c r="CW1427" i="1"/>
  <c r="CZ1426" i="1"/>
  <c r="CY1426" i="1"/>
  <c r="CX1426" i="1"/>
  <c r="CW1426" i="1"/>
  <c r="CZ1425" i="1"/>
  <c r="CY1425" i="1"/>
  <c r="CX1425" i="1"/>
  <c r="CW1425" i="1"/>
  <c r="CZ1424" i="1"/>
  <c r="CY1424" i="1"/>
  <c r="CX1424" i="1"/>
  <c r="CW1424" i="1"/>
  <c r="CZ1423" i="1"/>
  <c r="CY1423" i="1"/>
  <c r="CX1423" i="1"/>
  <c r="CW1423" i="1"/>
  <c r="CZ1422" i="1"/>
  <c r="CY1422" i="1"/>
  <c r="CX1422" i="1"/>
  <c r="CW1422" i="1"/>
  <c r="CZ1421" i="1"/>
  <c r="CY1421" i="1"/>
  <c r="CX1421" i="1"/>
  <c r="CW1421" i="1"/>
  <c r="CZ1420" i="1"/>
  <c r="CY1420" i="1"/>
  <c r="CX1420" i="1"/>
  <c r="CW1420" i="1"/>
  <c r="CZ1419" i="1"/>
  <c r="CY1419" i="1"/>
  <c r="CX1419" i="1"/>
  <c r="CW1419" i="1"/>
  <c r="CZ1418" i="1"/>
  <c r="CY1418" i="1"/>
  <c r="CX1418" i="1"/>
  <c r="CW1418" i="1"/>
  <c r="CZ1417" i="1"/>
  <c r="CY1417" i="1"/>
  <c r="CX1417" i="1"/>
  <c r="CW1417" i="1"/>
  <c r="CZ1416" i="1"/>
  <c r="CY1416" i="1"/>
  <c r="CX1416" i="1"/>
  <c r="CW1416" i="1"/>
  <c r="CZ1415" i="1"/>
  <c r="CY1415" i="1"/>
  <c r="CX1415" i="1"/>
  <c r="CW1415" i="1"/>
  <c r="CZ1414" i="1"/>
  <c r="CY1414" i="1"/>
  <c r="CX1414" i="1"/>
  <c r="CW1414" i="1"/>
  <c r="CZ1413" i="1"/>
  <c r="CY1413" i="1"/>
  <c r="CX1413" i="1"/>
  <c r="CW1413" i="1"/>
  <c r="CZ1412" i="1"/>
  <c r="CY1412" i="1"/>
  <c r="CX1412" i="1"/>
  <c r="CW1412" i="1"/>
  <c r="CZ1411" i="1"/>
  <c r="CY1411" i="1"/>
  <c r="CX1411" i="1"/>
  <c r="CW1411" i="1"/>
  <c r="CZ1410" i="1"/>
  <c r="CY1410" i="1"/>
  <c r="CX1410" i="1"/>
  <c r="CW1410" i="1"/>
  <c r="CZ1409" i="1"/>
  <c r="CY1409" i="1"/>
  <c r="CX1409" i="1"/>
  <c r="CW1409" i="1"/>
  <c r="CZ1408" i="1"/>
  <c r="CY1408" i="1"/>
  <c r="CX1408" i="1"/>
  <c r="CW1408" i="1"/>
  <c r="CZ1407" i="1"/>
  <c r="CY1407" i="1"/>
  <c r="CX1407" i="1"/>
  <c r="CW1407" i="1"/>
  <c r="CZ1406" i="1"/>
  <c r="CY1406" i="1"/>
  <c r="CX1406" i="1"/>
  <c r="CW1406" i="1"/>
  <c r="CZ1405" i="1"/>
  <c r="CY1405" i="1"/>
  <c r="CX1405" i="1"/>
  <c r="CW1405" i="1"/>
  <c r="CZ1404" i="1"/>
  <c r="CY1404" i="1"/>
  <c r="CX1404" i="1"/>
  <c r="CW1404" i="1"/>
  <c r="CZ1403" i="1"/>
  <c r="CY1403" i="1"/>
  <c r="CX1403" i="1"/>
  <c r="CW1403" i="1"/>
  <c r="CZ1402" i="1"/>
  <c r="CY1402" i="1"/>
  <c r="CX1402" i="1"/>
  <c r="CW1402" i="1"/>
  <c r="CZ1401" i="1"/>
  <c r="CY1401" i="1"/>
  <c r="CX1401" i="1"/>
  <c r="CW1401" i="1"/>
  <c r="CZ1400" i="1"/>
  <c r="CY1400" i="1"/>
  <c r="CX1400" i="1"/>
  <c r="CW1400" i="1"/>
  <c r="CZ1399" i="1"/>
  <c r="CY1399" i="1"/>
  <c r="CX1399" i="1"/>
  <c r="CW1399" i="1"/>
  <c r="CZ1398" i="1"/>
  <c r="CY1398" i="1"/>
  <c r="CX1398" i="1"/>
  <c r="CW1398" i="1"/>
  <c r="CZ1397" i="1"/>
  <c r="CY1397" i="1"/>
  <c r="CX1397" i="1"/>
  <c r="CW1397" i="1"/>
  <c r="CZ1396" i="1"/>
  <c r="CY1396" i="1"/>
  <c r="CX1396" i="1"/>
  <c r="CW1396" i="1"/>
  <c r="CZ1395" i="1"/>
  <c r="CY1395" i="1"/>
  <c r="CX1395" i="1"/>
  <c r="CW1395" i="1"/>
  <c r="CZ1394" i="1"/>
  <c r="CY1394" i="1"/>
  <c r="CX1394" i="1"/>
  <c r="CW1394" i="1"/>
  <c r="CZ1393" i="1"/>
  <c r="CY1393" i="1"/>
  <c r="CX1393" i="1"/>
  <c r="CW1393" i="1"/>
  <c r="CZ1392" i="1"/>
  <c r="CY1392" i="1"/>
  <c r="CX1392" i="1"/>
  <c r="CW1392" i="1"/>
  <c r="CZ1391" i="1"/>
  <c r="CY1391" i="1"/>
  <c r="CX1391" i="1"/>
  <c r="CW1391" i="1"/>
  <c r="CZ1390" i="1"/>
  <c r="CY1390" i="1"/>
  <c r="CX1390" i="1"/>
  <c r="CW1390" i="1"/>
  <c r="CZ1389" i="1"/>
  <c r="CY1389" i="1"/>
  <c r="CX1389" i="1"/>
  <c r="CW1389" i="1"/>
  <c r="CZ1388" i="1"/>
  <c r="CY1388" i="1"/>
  <c r="CX1388" i="1"/>
  <c r="CW1388" i="1"/>
  <c r="CZ1387" i="1"/>
  <c r="CY1387" i="1"/>
  <c r="CX1387" i="1"/>
  <c r="CW1387" i="1"/>
  <c r="CZ1386" i="1"/>
  <c r="CY1386" i="1"/>
  <c r="CX1386" i="1"/>
  <c r="CW1386" i="1"/>
  <c r="CZ1385" i="1"/>
  <c r="CY1385" i="1"/>
  <c r="CX1385" i="1"/>
  <c r="CW1385" i="1"/>
  <c r="CZ1384" i="1"/>
  <c r="CY1384" i="1"/>
  <c r="CX1384" i="1"/>
  <c r="CW1384" i="1"/>
  <c r="CZ1383" i="1"/>
  <c r="CY1383" i="1"/>
  <c r="CX1383" i="1"/>
  <c r="CW1383" i="1"/>
  <c r="CZ1382" i="1"/>
  <c r="CY1382" i="1"/>
  <c r="CX1382" i="1"/>
  <c r="CW1382" i="1"/>
  <c r="CZ1381" i="1"/>
  <c r="CY1381" i="1"/>
  <c r="CX1381" i="1"/>
  <c r="CW1381" i="1"/>
  <c r="CZ1380" i="1"/>
  <c r="CY1380" i="1"/>
  <c r="CX1380" i="1"/>
  <c r="CW1380" i="1"/>
  <c r="CZ1379" i="1"/>
  <c r="CY1379" i="1"/>
  <c r="CX1379" i="1"/>
  <c r="CW1379" i="1"/>
  <c r="CZ1378" i="1"/>
  <c r="CY1378" i="1"/>
  <c r="CX1378" i="1"/>
  <c r="CW1378" i="1"/>
  <c r="CZ1377" i="1"/>
  <c r="CY1377" i="1"/>
  <c r="CX1377" i="1"/>
  <c r="CW1377" i="1"/>
  <c r="CZ1376" i="1"/>
  <c r="CY1376" i="1"/>
  <c r="CX1376" i="1"/>
  <c r="CW1376" i="1"/>
  <c r="CZ1375" i="1"/>
  <c r="CY1375" i="1"/>
  <c r="CX1375" i="1"/>
  <c r="CW1375" i="1"/>
  <c r="CZ1374" i="1"/>
  <c r="CY1374" i="1"/>
  <c r="CX1374" i="1"/>
  <c r="CW1374" i="1"/>
  <c r="CZ1373" i="1"/>
  <c r="CY1373" i="1"/>
  <c r="CX1373" i="1"/>
  <c r="CW1373" i="1"/>
  <c r="CZ1372" i="1"/>
  <c r="CY1372" i="1"/>
  <c r="CX1372" i="1"/>
  <c r="CW1372" i="1"/>
  <c r="CZ1371" i="1"/>
  <c r="CY1371" i="1"/>
  <c r="CX1371" i="1"/>
  <c r="CW1371" i="1"/>
  <c r="CZ1370" i="1"/>
  <c r="CY1370" i="1"/>
  <c r="CX1370" i="1"/>
  <c r="CW1370" i="1"/>
  <c r="CZ1369" i="1"/>
  <c r="CY1369" i="1"/>
  <c r="CX1369" i="1"/>
  <c r="CW1369" i="1"/>
  <c r="CZ1368" i="1"/>
  <c r="CY1368" i="1"/>
  <c r="CX1368" i="1"/>
  <c r="CW1368" i="1"/>
  <c r="CZ1367" i="1"/>
  <c r="CY1367" i="1"/>
  <c r="CX1367" i="1"/>
  <c r="CW1367" i="1"/>
  <c r="CZ1366" i="1"/>
  <c r="CY1366" i="1"/>
  <c r="CX1366" i="1"/>
  <c r="CW1366" i="1"/>
  <c r="CZ1365" i="1"/>
  <c r="CY1365" i="1"/>
  <c r="CX1365" i="1"/>
  <c r="CW1365" i="1"/>
  <c r="CZ1364" i="1"/>
  <c r="CY1364" i="1"/>
  <c r="CX1364" i="1"/>
  <c r="CW1364" i="1"/>
  <c r="CZ1363" i="1"/>
  <c r="CY1363" i="1"/>
  <c r="CX1363" i="1"/>
  <c r="CW1363" i="1"/>
  <c r="CZ1362" i="1"/>
  <c r="CY1362" i="1"/>
  <c r="CX1362" i="1"/>
  <c r="CW1362" i="1"/>
  <c r="CZ1361" i="1"/>
  <c r="CY1361" i="1"/>
  <c r="CX1361" i="1"/>
  <c r="CW1361" i="1"/>
  <c r="CZ1360" i="1"/>
  <c r="CY1360" i="1"/>
  <c r="CX1360" i="1"/>
  <c r="CW1360" i="1"/>
  <c r="CZ1359" i="1"/>
  <c r="CY1359" i="1"/>
  <c r="CX1359" i="1"/>
  <c r="CW1359" i="1"/>
  <c r="CZ1358" i="1"/>
  <c r="CY1358" i="1"/>
  <c r="CX1358" i="1"/>
  <c r="CW1358" i="1"/>
  <c r="CZ1357" i="1"/>
  <c r="CY1357" i="1"/>
  <c r="CX1357" i="1"/>
  <c r="CW1357" i="1"/>
  <c r="CZ1356" i="1"/>
  <c r="CY1356" i="1"/>
  <c r="CX1356" i="1"/>
  <c r="CW1356" i="1"/>
  <c r="CZ1355" i="1"/>
  <c r="CY1355" i="1"/>
  <c r="CX1355" i="1"/>
  <c r="CW1355" i="1"/>
  <c r="CZ1354" i="1"/>
  <c r="CY1354" i="1"/>
  <c r="CX1354" i="1"/>
  <c r="CW1354" i="1"/>
  <c r="CZ1353" i="1"/>
  <c r="CY1353" i="1"/>
  <c r="CX1353" i="1"/>
  <c r="CW1353" i="1"/>
  <c r="CZ1352" i="1"/>
  <c r="CY1352" i="1"/>
  <c r="CX1352" i="1"/>
  <c r="CW1352" i="1"/>
  <c r="CZ1351" i="1"/>
  <c r="CY1351" i="1"/>
  <c r="CX1351" i="1"/>
  <c r="CW1351" i="1"/>
  <c r="CZ1350" i="1"/>
  <c r="CY1350" i="1"/>
  <c r="CX1350" i="1"/>
  <c r="CW1350" i="1"/>
  <c r="CZ1349" i="1"/>
  <c r="CY1349" i="1"/>
  <c r="CX1349" i="1"/>
  <c r="CW1349" i="1"/>
  <c r="CZ1348" i="1"/>
  <c r="CY1348" i="1"/>
  <c r="CX1348" i="1"/>
  <c r="CW1348" i="1"/>
  <c r="CZ1347" i="1"/>
  <c r="CY1347" i="1"/>
  <c r="CX1347" i="1"/>
  <c r="CW1347" i="1"/>
  <c r="CZ1346" i="1"/>
  <c r="CY1346" i="1"/>
  <c r="CX1346" i="1"/>
  <c r="CW1346" i="1"/>
  <c r="CZ1345" i="1"/>
  <c r="CY1345" i="1"/>
  <c r="CX1345" i="1"/>
  <c r="CW1345" i="1"/>
  <c r="CZ1344" i="1"/>
  <c r="CY1344" i="1"/>
  <c r="CX1344" i="1"/>
  <c r="CW1344" i="1"/>
  <c r="CZ1343" i="1"/>
  <c r="CY1343" i="1"/>
  <c r="CX1343" i="1"/>
  <c r="CW1343" i="1"/>
  <c r="CZ1342" i="1"/>
  <c r="CY1342" i="1"/>
  <c r="CX1342" i="1"/>
  <c r="CW1342" i="1"/>
  <c r="CZ1341" i="1"/>
  <c r="CY1341" i="1"/>
  <c r="CX1341" i="1"/>
  <c r="CW1341" i="1"/>
  <c r="CZ1340" i="1"/>
  <c r="CY1340" i="1"/>
  <c r="CX1340" i="1"/>
  <c r="CW1340" i="1"/>
  <c r="CZ1339" i="1"/>
  <c r="CY1339" i="1"/>
  <c r="CX1339" i="1"/>
  <c r="CW1339" i="1"/>
  <c r="CZ1338" i="1"/>
  <c r="CY1338" i="1"/>
  <c r="CX1338" i="1"/>
  <c r="CW1338" i="1"/>
  <c r="CZ1337" i="1"/>
  <c r="CY1337" i="1"/>
  <c r="CX1337" i="1"/>
  <c r="CW1337" i="1"/>
  <c r="CZ1336" i="1"/>
  <c r="CY1336" i="1"/>
  <c r="CX1336" i="1"/>
  <c r="CW1336" i="1"/>
  <c r="CZ1335" i="1"/>
  <c r="CY1335" i="1"/>
  <c r="CX1335" i="1"/>
  <c r="CW1335" i="1"/>
  <c r="CZ1334" i="1"/>
  <c r="CY1334" i="1"/>
  <c r="CX1334" i="1"/>
  <c r="CW1334" i="1"/>
  <c r="CZ1333" i="1"/>
  <c r="CY1333" i="1"/>
  <c r="CX1333" i="1"/>
  <c r="CW1333" i="1"/>
  <c r="CZ1332" i="1"/>
  <c r="CY1332" i="1"/>
  <c r="CX1332" i="1"/>
  <c r="CW1332" i="1"/>
  <c r="CZ1331" i="1"/>
  <c r="CY1331" i="1"/>
  <c r="CX1331" i="1"/>
  <c r="CW1331" i="1"/>
  <c r="CZ1330" i="1"/>
  <c r="CY1330" i="1"/>
  <c r="CX1330" i="1"/>
  <c r="CW1330" i="1"/>
  <c r="CZ1329" i="1"/>
  <c r="CY1329" i="1"/>
  <c r="CX1329" i="1"/>
  <c r="CW1329" i="1"/>
  <c r="CZ1328" i="1"/>
  <c r="CY1328" i="1"/>
  <c r="CX1328" i="1"/>
  <c r="CW1328" i="1"/>
  <c r="CZ1327" i="1"/>
  <c r="CY1327" i="1"/>
  <c r="CX1327" i="1"/>
  <c r="CW1327" i="1"/>
  <c r="CZ1326" i="1"/>
  <c r="CY1326" i="1"/>
  <c r="CX1326" i="1"/>
  <c r="CW1326" i="1"/>
  <c r="CZ1325" i="1"/>
  <c r="CY1325" i="1"/>
  <c r="CX1325" i="1"/>
  <c r="CW1325" i="1"/>
  <c r="CZ1324" i="1"/>
  <c r="CY1324" i="1"/>
  <c r="CX1324" i="1"/>
  <c r="CW1324" i="1"/>
  <c r="CZ1323" i="1"/>
  <c r="CY1323" i="1"/>
  <c r="CX1323" i="1"/>
  <c r="CW1323" i="1"/>
  <c r="CZ1322" i="1"/>
  <c r="CY1322" i="1"/>
  <c r="CX1322" i="1"/>
  <c r="CW1322" i="1"/>
  <c r="CZ1321" i="1"/>
  <c r="CY1321" i="1"/>
  <c r="CX1321" i="1"/>
  <c r="CW1321" i="1"/>
  <c r="CZ1320" i="1"/>
  <c r="CY1320" i="1"/>
  <c r="CX1320" i="1"/>
  <c r="CW1320" i="1"/>
  <c r="CZ1319" i="1"/>
  <c r="CY1319" i="1"/>
  <c r="CX1319" i="1"/>
  <c r="CW1319" i="1"/>
  <c r="CZ1318" i="1"/>
  <c r="CY1318" i="1"/>
  <c r="CX1318" i="1"/>
  <c r="CW1318" i="1"/>
  <c r="CZ1317" i="1"/>
  <c r="CY1317" i="1"/>
  <c r="CX1317" i="1"/>
  <c r="CW1317" i="1"/>
  <c r="CZ1316" i="1"/>
  <c r="CY1316" i="1"/>
  <c r="CX1316" i="1"/>
  <c r="CW1316" i="1"/>
  <c r="CZ1315" i="1"/>
  <c r="CY1315" i="1"/>
  <c r="CX1315" i="1"/>
  <c r="CW1315" i="1"/>
  <c r="CZ1314" i="1"/>
  <c r="CY1314" i="1"/>
  <c r="CX1314" i="1"/>
  <c r="CW1314" i="1"/>
  <c r="CZ1313" i="1"/>
  <c r="CY1313" i="1"/>
  <c r="CX1313" i="1"/>
  <c r="CW1313" i="1"/>
  <c r="CZ1312" i="1"/>
  <c r="CY1312" i="1"/>
  <c r="CX1312" i="1"/>
  <c r="CW1312" i="1"/>
  <c r="CZ1311" i="1"/>
  <c r="CY1311" i="1"/>
  <c r="CX1311" i="1"/>
  <c r="CW1311" i="1"/>
  <c r="CZ1310" i="1"/>
  <c r="CY1310" i="1"/>
  <c r="CX1310" i="1"/>
  <c r="CW1310" i="1"/>
  <c r="CZ1309" i="1"/>
  <c r="CY1309" i="1"/>
  <c r="CX1309" i="1"/>
  <c r="CW1309" i="1"/>
  <c r="CZ1308" i="1"/>
  <c r="CY1308" i="1"/>
  <c r="CX1308" i="1"/>
  <c r="CW1308" i="1"/>
  <c r="CZ1307" i="1"/>
  <c r="CY1307" i="1"/>
  <c r="CX1307" i="1"/>
  <c r="CW1307" i="1"/>
  <c r="CZ1306" i="1"/>
  <c r="CY1306" i="1"/>
  <c r="CX1306" i="1"/>
  <c r="CW1306" i="1"/>
  <c r="CZ1305" i="1"/>
  <c r="CY1305" i="1"/>
  <c r="CX1305" i="1"/>
  <c r="CW1305" i="1"/>
  <c r="CZ1304" i="1"/>
  <c r="CY1304" i="1"/>
  <c r="CX1304" i="1"/>
  <c r="CW1304" i="1"/>
  <c r="CZ1303" i="1"/>
  <c r="CY1303" i="1"/>
  <c r="CX1303" i="1"/>
  <c r="CW1303" i="1"/>
  <c r="CZ1302" i="1"/>
  <c r="CY1302" i="1"/>
  <c r="CX1302" i="1"/>
  <c r="CW1302" i="1"/>
  <c r="CZ1301" i="1"/>
  <c r="CY1301" i="1"/>
  <c r="CX1301" i="1"/>
  <c r="CW1301" i="1"/>
  <c r="CZ1300" i="1"/>
  <c r="CY1300" i="1"/>
  <c r="CX1300" i="1"/>
  <c r="CW1300" i="1"/>
  <c r="CZ1299" i="1"/>
  <c r="CY1299" i="1"/>
  <c r="CX1299" i="1"/>
  <c r="CW1299" i="1"/>
  <c r="CZ1298" i="1"/>
  <c r="CY1298" i="1"/>
  <c r="CX1298" i="1"/>
  <c r="CW1298" i="1"/>
  <c r="CZ1297" i="1"/>
  <c r="CY1297" i="1"/>
  <c r="CX1297" i="1"/>
  <c r="CW1297" i="1"/>
  <c r="CZ1296" i="1"/>
  <c r="CY1296" i="1"/>
  <c r="CX1296" i="1"/>
  <c r="CW1296" i="1"/>
  <c r="CZ1295" i="1"/>
  <c r="CY1295" i="1"/>
  <c r="CX1295" i="1"/>
  <c r="CW1295" i="1"/>
  <c r="CZ1294" i="1"/>
  <c r="CY1294" i="1"/>
  <c r="CX1294" i="1"/>
  <c r="CW1294" i="1"/>
  <c r="CZ1293" i="1"/>
  <c r="CY1293" i="1"/>
  <c r="CX1293" i="1"/>
  <c r="CW1293" i="1"/>
  <c r="CZ1292" i="1"/>
  <c r="CY1292" i="1"/>
  <c r="CX1292" i="1"/>
  <c r="CW1292" i="1"/>
  <c r="CZ1291" i="1"/>
  <c r="CY1291" i="1"/>
  <c r="CX1291" i="1"/>
  <c r="CW1291" i="1"/>
  <c r="CZ1290" i="1"/>
  <c r="CY1290" i="1"/>
  <c r="CX1290" i="1"/>
  <c r="CW1290" i="1"/>
  <c r="CZ1289" i="1"/>
  <c r="CY1289" i="1"/>
  <c r="CX1289" i="1"/>
  <c r="CW1289" i="1"/>
  <c r="CZ1288" i="1"/>
  <c r="CY1288" i="1"/>
  <c r="CX1288" i="1"/>
  <c r="CW1288" i="1"/>
  <c r="CZ1287" i="1"/>
  <c r="CY1287" i="1"/>
  <c r="CX1287" i="1"/>
  <c r="CW1287" i="1"/>
  <c r="CZ1286" i="1"/>
  <c r="CY1286" i="1"/>
  <c r="CX1286" i="1"/>
  <c r="CW1286" i="1"/>
  <c r="CZ1285" i="1"/>
  <c r="CY1285" i="1"/>
  <c r="CX1285" i="1"/>
  <c r="CW1285" i="1"/>
  <c r="CZ1284" i="1"/>
  <c r="CY1284" i="1"/>
  <c r="CX1284" i="1"/>
  <c r="CW1284" i="1"/>
  <c r="CZ1283" i="1"/>
  <c r="CY1283" i="1"/>
  <c r="CX1283" i="1"/>
  <c r="CW1283" i="1"/>
  <c r="CZ1282" i="1"/>
  <c r="CY1282" i="1"/>
  <c r="CX1282" i="1"/>
  <c r="CW1282" i="1"/>
  <c r="CZ1281" i="1"/>
  <c r="CY1281" i="1"/>
  <c r="CX1281" i="1"/>
  <c r="CW1281" i="1"/>
  <c r="CZ1280" i="1"/>
  <c r="CY1280" i="1"/>
  <c r="CX1280" i="1"/>
  <c r="CW1280" i="1"/>
  <c r="CZ1279" i="1"/>
  <c r="CY1279" i="1"/>
  <c r="CX1279" i="1"/>
  <c r="CW1279" i="1"/>
  <c r="CZ1278" i="1"/>
  <c r="CY1278" i="1"/>
  <c r="CX1278" i="1"/>
  <c r="CW1278" i="1"/>
  <c r="CZ1277" i="1"/>
  <c r="CY1277" i="1"/>
  <c r="CX1277" i="1"/>
  <c r="CW1277" i="1"/>
  <c r="CZ1276" i="1"/>
  <c r="CY1276" i="1"/>
  <c r="CX1276" i="1"/>
  <c r="CW1276" i="1"/>
  <c r="CZ1275" i="1"/>
  <c r="CY1275" i="1"/>
  <c r="CX1275" i="1"/>
  <c r="CW1275" i="1"/>
  <c r="CZ1274" i="1"/>
  <c r="CY1274" i="1"/>
  <c r="CX1274" i="1"/>
  <c r="CW1274" i="1"/>
  <c r="CZ1273" i="1"/>
  <c r="CY1273" i="1"/>
  <c r="CX1273" i="1"/>
  <c r="CW1273" i="1"/>
  <c r="CZ1272" i="1"/>
  <c r="CY1272" i="1"/>
  <c r="CX1272" i="1"/>
  <c r="CW1272" i="1"/>
  <c r="CZ1271" i="1"/>
  <c r="CY1271" i="1"/>
  <c r="CX1271" i="1"/>
  <c r="CW1271" i="1"/>
  <c r="CZ1270" i="1"/>
  <c r="CY1270" i="1"/>
  <c r="CX1270" i="1"/>
  <c r="CW1270" i="1"/>
  <c r="CZ1269" i="1"/>
  <c r="CY1269" i="1"/>
  <c r="CX1269" i="1"/>
  <c r="CW1269" i="1"/>
  <c r="CZ1268" i="1"/>
  <c r="CY1268" i="1"/>
  <c r="CX1268" i="1"/>
  <c r="CW1268" i="1"/>
  <c r="CZ1267" i="1"/>
  <c r="CY1267" i="1"/>
  <c r="CX1267" i="1"/>
  <c r="CW1267" i="1"/>
  <c r="CZ1266" i="1"/>
  <c r="CY1266" i="1"/>
  <c r="CX1266" i="1"/>
  <c r="CW1266" i="1"/>
  <c r="CZ1265" i="1"/>
  <c r="CY1265" i="1"/>
  <c r="CX1265" i="1"/>
  <c r="CW1265" i="1"/>
  <c r="CZ1264" i="1"/>
  <c r="CY1264" i="1"/>
  <c r="CX1264" i="1"/>
  <c r="CW1264" i="1"/>
  <c r="CZ1263" i="1"/>
  <c r="CY1263" i="1"/>
  <c r="CX1263" i="1"/>
  <c r="CW1263" i="1"/>
  <c r="CZ1262" i="1"/>
  <c r="CY1262" i="1"/>
  <c r="CX1262" i="1"/>
  <c r="CW1262" i="1"/>
  <c r="CZ1261" i="1"/>
  <c r="CY1261" i="1"/>
  <c r="CX1261" i="1"/>
  <c r="CW1261" i="1"/>
  <c r="CZ1260" i="1"/>
  <c r="CY1260" i="1"/>
  <c r="CX1260" i="1"/>
  <c r="CW1260" i="1"/>
  <c r="CZ1259" i="1"/>
  <c r="CY1259" i="1"/>
  <c r="CX1259" i="1"/>
  <c r="CW1259" i="1"/>
  <c r="CZ1258" i="1"/>
  <c r="CY1258" i="1"/>
  <c r="CX1258" i="1"/>
  <c r="CW1258" i="1"/>
  <c r="CZ1257" i="1"/>
  <c r="CY1257" i="1"/>
  <c r="CX1257" i="1"/>
  <c r="CW1257" i="1"/>
  <c r="CZ1256" i="1"/>
  <c r="CY1256" i="1"/>
  <c r="CX1256" i="1"/>
  <c r="CW1256" i="1"/>
  <c r="CZ1255" i="1"/>
  <c r="CY1255" i="1"/>
  <c r="CX1255" i="1"/>
  <c r="CW1255" i="1"/>
  <c r="CZ1254" i="1"/>
  <c r="CY1254" i="1"/>
  <c r="CX1254" i="1"/>
  <c r="CW1254" i="1"/>
  <c r="CZ1253" i="1"/>
  <c r="CY1253" i="1"/>
  <c r="CX1253" i="1"/>
  <c r="CW1253" i="1"/>
  <c r="CZ1252" i="1"/>
  <c r="CY1252" i="1"/>
  <c r="CX1252" i="1"/>
  <c r="CW1252" i="1"/>
  <c r="CZ1251" i="1"/>
  <c r="CY1251" i="1"/>
  <c r="CX1251" i="1"/>
  <c r="CW1251" i="1"/>
  <c r="CZ1250" i="1"/>
  <c r="CY1250" i="1"/>
  <c r="CX1250" i="1"/>
  <c r="CW1250" i="1"/>
  <c r="CZ1249" i="1"/>
  <c r="CY1249" i="1"/>
  <c r="CX1249" i="1"/>
  <c r="CW1249" i="1"/>
  <c r="CZ1248" i="1"/>
  <c r="CY1248" i="1"/>
  <c r="CX1248" i="1"/>
  <c r="CW1248" i="1"/>
  <c r="CZ1247" i="1"/>
  <c r="CY1247" i="1"/>
  <c r="CX1247" i="1"/>
  <c r="CW1247" i="1"/>
  <c r="CZ1246" i="1"/>
  <c r="CY1246" i="1"/>
  <c r="CX1246" i="1"/>
  <c r="CW1246" i="1"/>
  <c r="CZ1245" i="1"/>
  <c r="CY1245" i="1"/>
  <c r="CX1245" i="1"/>
  <c r="CW1245" i="1"/>
  <c r="CZ1244" i="1"/>
  <c r="CY1244" i="1"/>
  <c r="CX1244" i="1"/>
  <c r="CW1244" i="1"/>
  <c r="CZ1243" i="1"/>
  <c r="CY1243" i="1"/>
  <c r="CX1243" i="1"/>
  <c r="CW1243" i="1"/>
  <c r="CZ1242" i="1"/>
  <c r="CY1242" i="1"/>
  <c r="CX1242" i="1"/>
  <c r="CW1242" i="1"/>
  <c r="CZ1241" i="1"/>
  <c r="CY1241" i="1"/>
  <c r="CX1241" i="1"/>
  <c r="CW1241" i="1"/>
  <c r="CZ1240" i="1"/>
  <c r="CY1240" i="1"/>
  <c r="CX1240" i="1"/>
  <c r="CW1240" i="1"/>
  <c r="CZ1239" i="1"/>
  <c r="CY1239" i="1"/>
  <c r="CX1239" i="1"/>
  <c r="CW1239" i="1"/>
  <c r="CZ1238" i="1"/>
  <c r="CY1238" i="1"/>
  <c r="CX1238" i="1"/>
  <c r="CW1238" i="1"/>
  <c r="CZ1237" i="1"/>
  <c r="CY1237" i="1"/>
  <c r="CX1237" i="1"/>
  <c r="CW1237" i="1"/>
  <c r="CZ1236" i="1"/>
  <c r="CY1236" i="1"/>
  <c r="CX1236" i="1"/>
  <c r="CW1236" i="1"/>
  <c r="CZ1235" i="1"/>
  <c r="CY1235" i="1"/>
  <c r="CX1235" i="1"/>
  <c r="CW1235" i="1"/>
  <c r="CZ1234" i="1"/>
  <c r="CY1234" i="1"/>
  <c r="CX1234" i="1"/>
  <c r="CW1234" i="1"/>
  <c r="CZ1233" i="1"/>
  <c r="CY1233" i="1"/>
  <c r="CX1233" i="1"/>
  <c r="CW1233" i="1"/>
  <c r="CZ1232" i="1"/>
  <c r="CY1232" i="1"/>
  <c r="CX1232" i="1"/>
  <c r="CW1232" i="1"/>
  <c r="CZ1231" i="1"/>
  <c r="CY1231" i="1"/>
  <c r="CX1231" i="1"/>
  <c r="CW1231" i="1"/>
  <c r="CZ1230" i="1"/>
  <c r="CY1230" i="1"/>
  <c r="CX1230" i="1"/>
  <c r="CW1230" i="1"/>
  <c r="CZ1229" i="1"/>
  <c r="CY1229" i="1"/>
  <c r="CX1229" i="1"/>
  <c r="CW1229" i="1"/>
  <c r="CZ1228" i="1"/>
  <c r="CY1228" i="1"/>
  <c r="CX1228" i="1"/>
  <c r="CW1228" i="1"/>
  <c r="CZ1227" i="1"/>
  <c r="CY1227" i="1"/>
  <c r="CX1227" i="1"/>
  <c r="CW1227" i="1"/>
  <c r="CZ1226" i="1"/>
  <c r="CY1226" i="1"/>
  <c r="CX1226" i="1"/>
  <c r="CW1226" i="1"/>
  <c r="CZ1225" i="1"/>
  <c r="CY1225" i="1"/>
  <c r="CX1225" i="1"/>
  <c r="CW1225" i="1"/>
  <c r="CZ1224" i="1"/>
  <c r="CY1224" i="1"/>
  <c r="CX1224" i="1"/>
  <c r="CW1224" i="1"/>
  <c r="CZ1223" i="1"/>
  <c r="CY1223" i="1"/>
  <c r="CX1223" i="1"/>
  <c r="CW1223" i="1"/>
  <c r="CZ1222" i="1"/>
  <c r="CY1222" i="1"/>
  <c r="CX1222" i="1"/>
  <c r="CW1222" i="1"/>
  <c r="CZ1221" i="1"/>
  <c r="CY1221" i="1"/>
  <c r="CX1221" i="1"/>
  <c r="CW1221" i="1"/>
  <c r="CZ1220" i="1"/>
  <c r="CY1220" i="1"/>
  <c r="CX1220" i="1"/>
  <c r="CW1220" i="1"/>
  <c r="CZ1219" i="1"/>
  <c r="CY1219" i="1"/>
  <c r="CX1219" i="1"/>
  <c r="CW1219" i="1"/>
  <c r="CZ1218" i="1"/>
  <c r="CY1218" i="1"/>
  <c r="CX1218" i="1"/>
  <c r="CW1218" i="1"/>
  <c r="CZ1217" i="1"/>
  <c r="CY1217" i="1"/>
  <c r="CX1217" i="1"/>
  <c r="CW1217" i="1"/>
  <c r="CZ1216" i="1"/>
  <c r="CY1216" i="1"/>
  <c r="CX1216" i="1"/>
  <c r="CW1216" i="1"/>
  <c r="CZ1215" i="1"/>
  <c r="CY1215" i="1"/>
  <c r="CX1215" i="1"/>
  <c r="CW1215" i="1"/>
  <c r="CZ1214" i="1"/>
  <c r="CY1214" i="1"/>
  <c r="CX1214" i="1"/>
  <c r="CW1214" i="1"/>
  <c r="CZ1213" i="1"/>
  <c r="CY1213" i="1"/>
  <c r="CX1213" i="1"/>
  <c r="CW1213" i="1"/>
  <c r="CZ1212" i="1"/>
  <c r="CY1212" i="1"/>
  <c r="CX1212" i="1"/>
  <c r="CW1212" i="1"/>
  <c r="CZ1211" i="1"/>
  <c r="CY1211" i="1"/>
  <c r="CX1211" i="1"/>
  <c r="CW1211" i="1"/>
  <c r="CZ1210" i="1"/>
  <c r="CY1210" i="1"/>
  <c r="CX1210" i="1"/>
  <c r="CW1210" i="1"/>
  <c r="CZ1209" i="1"/>
  <c r="CY1209" i="1"/>
  <c r="CX1209" i="1"/>
  <c r="CW1209" i="1"/>
  <c r="CZ1208" i="1"/>
  <c r="CY1208" i="1"/>
  <c r="CX1208" i="1"/>
  <c r="CW1208" i="1"/>
  <c r="CZ1207" i="1"/>
  <c r="CY1207" i="1"/>
  <c r="CX1207" i="1"/>
  <c r="CW1207" i="1"/>
  <c r="CZ1206" i="1"/>
  <c r="CY1206" i="1"/>
  <c r="CX1206" i="1"/>
  <c r="CW1206" i="1"/>
  <c r="CZ1205" i="1"/>
  <c r="CY1205" i="1"/>
  <c r="CX1205" i="1"/>
  <c r="CW1205" i="1"/>
  <c r="CZ1204" i="1"/>
  <c r="CY1204" i="1"/>
  <c r="CX1204" i="1"/>
  <c r="CW1204" i="1"/>
  <c r="CZ1203" i="1"/>
  <c r="CY1203" i="1"/>
  <c r="CX1203" i="1"/>
  <c r="CW1203" i="1"/>
  <c r="CZ1202" i="1"/>
  <c r="CY1202" i="1"/>
  <c r="CX1202" i="1"/>
  <c r="CW1202" i="1"/>
  <c r="CZ1201" i="1"/>
  <c r="CY1201" i="1"/>
  <c r="CX1201" i="1"/>
  <c r="CW1201" i="1"/>
  <c r="CZ1200" i="1"/>
  <c r="CY1200" i="1"/>
  <c r="CX1200" i="1"/>
  <c r="CW1200" i="1"/>
  <c r="CZ1199" i="1"/>
  <c r="CY1199" i="1"/>
  <c r="CX1199" i="1"/>
  <c r="CW1199" i="1"/>
  <c r="CZ1198" i="1"/>
  <c r="CY1198" i="1"/>
  <c r="CX1198" i="1"/>
  <c r="CW1198" i="1"/>
  <c r="CZ1197" i="1"/>
  <c r="CY1197" i="1"/>
  <c r="CX1197" i="1"/>
  <c r="CW1197" i="1"/>
  <c r="CZ1196" i="1"/>
  <c r="CY1196" i="1"/>
  <c r="CX1196" i="1"/>
  <c r="CW1196" i="1"/>
  <c r="CZ1195" i="1"/>
  <c r="CY1195" i="1"/>
  <c r="CX1195" i="1"/>
  <c r="CW1195" i="1"/>
  <c r="CZ1194" i="1"/>
  <c r="CY1194" i="1"/>
  <c r="CX1194" i="1"/>
  <c r="CW1194" i="1"/>
  <c r="CZ1193" i="1"/>
  <c r="CY1193" i="1"/>
  <c r="CX1193" i="1"/>
  <c r="CW1193" i="1"/>
  <c r="CZ1192" i="1"/>
  <c r="CY1192" i="1"/>
  <c r="CX1192" i="1"/>
  <c r="CW1192" i="1"/>
  <c r="CZ1191" i="1"/>
  <c r="CY1191" i="1"/>
  <c r="CX1191" i="1"/>
  <c r="CW1191" i="1"/>
  <c r="CZ1190" i="1"/>
  <c r="CY1190" i="1"/>
  <c r="CX1190" i="1"/>
  <c r="CW1190" i="1"/>
  <c r="CZ1189" i="1"/>
  <c r="CY1189" i="1"/>
  <c r="CX1189" i="1"/>
  <c r="CW1189" i="1"/>
  <c r="CZ1188" i="1"/>
  <c r="CY1188" i="1"/>
  <c r="CX1188" i="1"/>
  <c r="CW1188" i="1"/>
  <c r="CZ1187" i="1"/>
  <c r="CY1187" i="1"/>
  <c r="CX1187" i="1"/>
  <c r="CW1187" i="1"/>
  <c r="CZ1186" i="1"/>
  <c r="CY1186" i="1"/>
  <c r="CX1186" i="1"/>
  <c r="CW1186" i="1"/>
  <c r="CZ1185" i="1"/>
  <c r="CY1185" i="1"/>
  <c r="CX1185" i="1"/>
  <c r="CW1185" i="1"/>
  <c r="CZ1184" i="1"/>
  <c r="CY1184" i="1"/>
  <c r="CX1184" i="1"/>
  <c r="CW1184" i="1"/>
  <c r="CZ1183" i="1"/>
  <c r="CY1183" i="1"/>
  <c r="CX1183" i="1"/>
  <c r="CW1183" i="1"/>
  <c r="CZ1182" i="1"/>
  <c r="CY1182" i="1"/>
  <c r="CX1182" i="1"/>
  <c r="CW1182" i="1"/>
  <c r="CZ1181" i="1"/>
  <c r="CY1181" i="1"/>
  <c r="CX1181" i="1"/>
  <c r="CW1181" i="1"/>
  <c r="CZ1180" i="1"/>
  <c r="CY1180" i="1"/>
  <c r="CX1180" i="1"/>
  <c r="CW1180" i="1"/>
  <c r="CZ1179" i="1"/>
  <c r="CY1179" i="1"/>
  <c r="CX1179" i="1"/>
  <c r="CW1179" i="1"/>
  <c r="CZ1178" i="1"/>
  <c r="CY1178" i="1"/>
  <c r="CX1178" i="1"/>
  <c r="CW1178" i="1"/>
  <c r="CZ1177" i="1"/>
  <c r="CY1177" i="1"/>
  <c r="CX1177" i="1"/>
  <c r="CW1177" i="1"/>
  <c r="CZ1176" i="1"/>
  <c r="CY1176" i="1"/>
  <c r="CX1176" i="1"/>
  <c r="CW1176" i="1"/>
  <c r="CZ1175" i="1"/>
  <c r="CY1175" i="1"/>
  <c r="CX1175" i="1"/>
  <c r="CW1175" i="1"/>
  <c r="CZ1174" i="1"/>
  <c r="CY1174" i="1"/>
  <c r="CX1174" i="1"/>
  <c r="CW1174" i="1"/>
  <c r="CZ1173" i="1"/>
  <c r="CY1173" i="1"/>
  <c r="CX1173" i="1"/>
  <c r="CW1173" i="1"/>
  <c r="CZ1172" i="1"/>
  <c r="CY1172" i="1"/>
  <c r="CX1172" i="1"/>
  <c r="CW1172" i="1"/>
  <c r="CZ1171" i="1"/>
  <c r="CY1171" i="1"/>
  <c r="CX1171" i="1"/>
  <c r="CW1171" i="1"/>
  <c r="CZ1170" i="1"/>
  <c r="CY1170" i="1"/>
  <c r="CX1170" i="1"/>
  <c r="CW1170" i="1"/>
  <c r="CZ1169" i="1"/>
  <c r="CY1169" i="1"/>
  <c r="CX1169" i="1"/>
  <c r="CW1169" i="1"/>
  <c r="CZ1168" i="1"/>
  <c r="CY1168" i="1"/>
  <c r="CX1168" i="1"/>
  <c r="CW1168" i="1"/>
  <c r="CZ1167" i="1"/>
  <c r="CY1167" i="1"/>
  <c r="CX1167" i="1"/>
  <c r="CW1167" i="1"/>
  <c r="CZ1166" i="1"/>
  <c r="CY1166" i="1"/>
  <c r="CX1166" i="1"/>
  <c r="CW1166" i="1"/>
  <c r="CZ1165" i="1"/>
  <c r="CY1165" i="1"/>
  <c r="CX1165" i="1"/>
  <c r="CW1165" i="1"/>
  <c r="CZ1164" i="1"/>
  <c r="CY1164" i="1"/>
  <c r="CX1164" i="1"/>
  <c r="CW1164" i="1"/>
  <c r="CZ1163" i="1"/>
  <c r="CY1163" i="1"/>
  <c r="CX1163" i="1"/>
  <c r="CW1163" i="1"/>
  <c r="CZ1162" i="1"/>
  <c r="CY1162" i="1"/>
  <c r="CX1162" i="1"/>
  <c r="CW1162" i="1"/>
  <c r="CZ1161" i="1"/>
  <c r="CY1161" i="1"/>
  <c r="CX1161" i="1"/>
  <c r="CW1161" i="1"/>
  <c r="CZ1160" i="1"/>
  <c r="CY1160" i="1"/>
  <c r="CX1160" i="1"/>
  <c r="CW1160" i="1"/>
  <c r="CZ1159" i="1"/>
  <c r="CY1159" i="1"/>
  <c r="CX1159" i="1"/>
  <c r="CW1159" i="1"/>
  <c r="CZ1158" i="1"/>
  <c r="CY1158" i="1"/>
  <c r="CX1158" i="1"/>
  <c r="CW1158" i="1"/>
  <c r="CZ1157" i="1"/>
  <c r="CY1157" i="1"/>
  <c r="CX1157" i="1"/>
  <c r="CW1157" i="1"/>
  <c r="CZ1156" i="1"/>
  <c r="CY1156" i="1"/>
  <c r="CX1156" i="1"/>
  <c r="CW1156" i="1"/>
  <c r="CZ1155" i="1"/>
  <c r="CY1155" i="1"/>
  <c r="CX1155" i="1"/>
  <c r="CW1155" i="1"/>
  <c r="CZ1154" i="1"/>
  <c r="CY1154" i="1"/>
  <c r="CX1154" i="1"/>
  <c r="CW1154" i="1"/>
  <c r="CZ1153" i="1"/>
  <c r="CY1153" i="1"/>
  <c r="CX1153" i="1"/>
  <c r="CW1153" i="1"/>
  <c r="CZ1152" i="1"/>
  <c r="CY1152" i="1"/>
  <c r="CX1152" i="1"/>
  <c r="CW1152" i="1"/>
  <c r="CZ1151" i="1"/>
  <c r="CY1151" i="1"/>
  <c r="CX1151" i="1"/>
  <c r="CW1151" i="1"/>
  <c r="CZ1150" i="1"/>
  <c r="CY1150" i="1"/>
  <c r="CX1150" i="1"/>
  <c r="CW1150" i="1"/>
  <c r="CZ1149" i="1"/>
  <c r="CY1149" i="1"/>
  <c r="CX1149" i="1"/>
  <c r="CW1149" i="1"/>
  <c r="CZ1148" i="1"/>
  <c r="CY1148" i="1"/>
  <c r="CX1148" i="1"/>
  <c r="CW1148" i="1"/>
  <c r="CZ1147" i="1"/>
  <c r="CY1147" i="1"/>
  <c r="CX1147" i="1"/>
  <c r="CW1147" i="1"/>
  <c r="CZ1146" i="1"/>
  <c r="CY1146" i="1"/>
  <c r="CX1146" i="1"/>
  <c r="CW1146" i="1"/>
  <c r="CZ1145" i="1"/>
  <c r="CY1145" i="1"/>
  <c r="CX1145" i="1"/>
  <c r="CW1145" i="1"/>
  <c r="CZ1144" i="1"/>
  <c r="CY1144" i="1"/>
  <c r="CX1144" i="1"/>
  <c r="CW1144" i="1"/>
  <c r="CZ1143" i="1"/>
  <c r="CY1143" i="1"/>
  <c r="CX1143" i="1"/>
  <c r="CW1143" i="1"/>
  <c r="CZ1142" i="1"/>
  <c r="CY1142" i="1"/>
  <c r="CX1142" i="1"/>
  <c r="CW1142" i="1"/>
  <c r="CZ1141" i="1"/>
  <c r="CY1141" i="1"/>
  <c r="CX1141" i="1"/>
  <c r="CW1141" i="1"/>
  <c r="CZ1140" i="1"/>
  <c r="CY1140" i="1"/>
  <c r="CX1140" i="1"/>
  <c r="CW1140" i="1"/>
  <c r="CZ1139" i="1"/>
  <c r="CY1139" i="1"/>
  <c r="CX1139" i="1"/>
  <c r="CW1139" i="1"/>
  <c r="CZ1138" i="1"/>
  <c r="CY1138" i="1"/>
  <c r="CX1138" i="1"/>
  <c r="CW1138" i="1"/>
  <c r="CZ1137" i="1"/>
  <c r="CY1137" i="1"/>
  <c r="CX1137" i="1"/>
  <c r="CW1137" i="1"/>
  <c r="CZ1136" i="1"/>
  <c r="CY1136" i="1"/>
  <c r="CX1136" i="1"/>
  <c r="CW1136" i="1"/>
  <c r="CZ1135" i="1"/>
  <c r="CY1135" i="1"/>
  <c r="CX1135" i="1"/>
  <c r="CW1135" i="1"/>
  <c r="CZ1134" i="1"/>
  <c r="CY1134" i="1"/>
  <c r="CX1134" i="1"/>
  <c r="CW1134" i="1"/>
  <c r="CZ1133" i="1"/>
  <c r="CY1133" i="1"/>
  <c r="CX1133" i="1"/>
  <c r="CW1133" i="1"/>
  <c r="CZ1132" i="1"/>
  <c r="CY1132" i="1"/>
  <c r="CX1132" i="1"/>
  <c r="CW1132" i="1"/>
  <c r="CZ1131" i="1"/>
  <c r="CY1131" i="1"/>
  <c r="CX1131" i="1"/>
  <c r="CW1131" i="1"/>
  <c r="CZ1130" i="1"/>
  <c r="CY1130" i="1"/>
  <c r="CX1130" i="1"/>
  <c r="CW1130" i="1"/>
  <c r="CZ1129" i="1"/>
  <c r="CY1129" i="1"/>
  <c r="CX1129" i="1"/>
  <c r="CW1129" i="1"/>
  <c r="CZ1128" i="1"/>
  <c r="CY1128" i="1"/>
  <c r="CX1128" i="1"/>
  <c r="CW1128" i="1"/>
  <c r="CZ1127" i="1"/>
  <c r="CY1127" i="1"/>
  <c r="CX1127" i="1"/>
  <c r="CW1127" i="1"/>
  <c r="CZ1126" i="1"/>
  <c r="CY1126" i="1"/>
  <c r="CX1126" i="1"/>
  <c r="CW1126" i="1"/>
  <c r="CZ1125" i="1"/>
  <c r="CY1125" i="1"/>
  <c r="CX1125" i="1"/>
  <c r="CW1125" i="1"/>
  <c r="CZ1124" i="1"/>
  <c r="CY1124" i="1"/>
  <c r="CX1124" i="1"/>
  <c r="CW1124" i="1"/>
  <c r="CZ1123" i="1"/>
  <c r="CY1123" i="1"/>
  <c r="CX1123" i="1"/>
  <c r="CW1123" i="1"/>
  <c r="CZ1122" i="1"/>
  <c r="CY1122" i="1"/>
  <c r="CX1122" i="1"/>
  <c r="CW1122" i="1"/>
  <c r="CZ1121" i="1"/>
  <c r="CY1121" i="1"/>
  <c r="CX1121" i="1"/>
  <c r="CW1121" i="1"/>
  <c r="CZ1120" i="1"/>
  <c r="CY1120" i="1"/>
  <c r="CX1120" i="1"/>
  <c r="CW1120" i="1"/>
  <c r="CZ1119" i="1"/>
  <c r="CY1119" i="1"/>
  <c r="CX1119" i="1"/>
  <c r="CW1119" i="1"/>
  <c r="CZ1118" i="1"/>
  <c r="CY1118" i="1"/>
  <c r="CX1118" i="1"/>
  <c r="CW1118" i="1"/>
  <c r="CZ1117" i="1"/>
  <c r="CY1117" i="1"/>
  <c r="CX1117" i="1"/>
  <c r="CW1117" i="1"/>
  <c r="CZ1116" i="1"/>
  <c r="CY1116" i="1"/>
  <c r="CX1116" i="1"/>
  <c r="CW1116" i="1"/>
  <c r="CZ1115" i="1"/>
  <c r="CY1115" i="1"/>
  <c r="CX1115" i="1"/>
  <c r="CW1115" i="1"/>
  <c r="CZ1114" i="1"/>
  <c r="CY1114" i="1"/>
  <c r="CX1114" i="1"/>
  <c r="CW1114" i="1"/>
  <c r="CZ1113" i="1"/>
  <c r="CY1113" i="1"/>
  <c r="CX1113" i="1"/>
  <c r="CW1113" i="1"/>
  <c r="CZ1112" i="1"/>
  <c r="CY1112" i="1"/>
  <c r="CX1112" i="1"/>
  <c r="CW1112" i="1"/>
  <c r="CZ1111" i="1"/>
  <c r="CY1111" i="1"/>
  <c r="CX1111" i="1"/>
  <c r="CW1111" i="1"/>
  <c r="CZ1110" i="1"/>
  <c r="CY1110" i="1"/>
  <c r="CX1110" i="1"/>
  <c r="CW1110" i="1"/>
  <c r="CZ1109" i="1"/>
  <c r="CY1109" i="1"/>
  <c r="CX1109" i="1"/>
  <c r="CW1109" i="1"/>
  <c r="CZ1108" i="1"/>
  <c r="CY1108" i="1"/>
  <c r="CX1108" i="1"/>
  <c r="CW1108" i="1"/>
  <c r="CZ1107" i="1"/>
  <c r="CY1107" i="1"/>
  <c r="CX1107" i="1"/>
  <c r="CW1107" i="1"/>
  <c r="CZ1106" i="1"/>
  <c r="CY1106" i="1"/>
  <c r="CX1106" i="1"/>
  <c r="CW1106" i="1"/>
  <c r="CZ1105" i="1"/>
  <c r="CY1105" i="1"/>
  <c r="CX1105" i="1"/>
  <c r="CW1105" i="1"/>
  <c r="CZ1104" i="1"/>
  <c r="CY1104" i="1"/>
  <c r="CX1104" i="1"/>
  <c r="CW1104" i="1"/>
  <c r="CZ1103" i="1"/>
  <c r="CY1103" i="1"/>
  <c r="CX1103" i="1"/>
  <c r="CW1103" i="1"/>
  <c r="CZ1102" i="1"/>
  <c r="CY1102" i="1"/>
  <c r="CX1102" i="1"/>
  <c r="CW1102" i="1"/>
  <c r="CZ1101" i="1"/>
  <c r="CY1101" i="1"/>
  <c r="CX1101" i="1"/>
  <c r="CW1101" i="1"/>
  <c r="CZ1100" i="1"/>
  <c r="CY1100" i="1"/>
  <c r="CX1100" i="1"/>
  <c r="CW1100" i="1"/>
  <c r="CZ1099" i="1"/>
  <c r="CY1099" i="1"/>
  <c r="CX1099" i="1"/>
  <c r="CW1099" i="1"/>
  <c r="CZ1098" i="1"/>
  <c r="CY1098" i="1"/>
  <c r="CX1098" i="1"/>
  <c r="CW1098" i="1"/>
  <c r="CZ1097" i="1"/>
  <c r="CY1097" i="1"/>
  <c r="CX1097" i="1"/>
  <c r="CW1097" i="1"/>
  <c r="CZ1096" i="1"/>
  <c r="CY1096" i="1"/>
  <c r="CX1096" i="1"/>
  <c r="CW1096" i="1"/>
  <c r="CZ1095" i="1"/>
  <c r="CY1095" i="1"/>
  <c r="CX1095" i="1"/>
  <c r="CW1095" i="1"/>
  <c r="CZ1094" i="1"/>
  <c r="CY1094" i="1"/>
  <c r="CX1094" i="1"/>
  <c r="CW1094" i="1"/>
  <c r="CZ1093" i="1"/>
  <c r="CY1093" i="1"/>
  <c r="CX1093" i="1"/>
  <c r="CW1093" i="1"/>
  <c r="CZ1092" i="1"/>
  <c r="CY1092" i="1"/>
  <c r="CX1092" i="1"/>
  <c r="CW1092" i="1"/>
  <c r="CZ1091" i="1"/>
  <c r="CY1091" i="1"/>
  <c r="CX1091" i="1"/>
  <c r="CW1091" i="1"/>
  <c r="CZ1090" i="1"/>
  <c r="CY1090" i="1"/>
  <c r="CX1090" i="1"/>
  <c r="CW1090" i="1"/>
  <c r="CZ1089" i="1"/>
  <c r="CY1089" i="1"/>
  <c r="CX1089" i="1"/>
  <c r="CW1089" i="1"/>
  <c r="CZ1088" i="1"/>
  <c r="CY1088" i="1"/>
  <c r="CX1088" i="1"/>
  <c r="CW1088" i="1"/>
  <c r="CZ1087" i="1"/>
  <c r="CY1087" i="1"/>
  <c r="CX1087" i="1"/>
  <c r="CW1087" i="1"/>
  <c r="CZ1086" i="1"/>
  <c r="CY1086" i="1"/>
  <c r="CX1086" i="1"/>
  <c r="CW1086" i="1"/>
  <c r="CZ1085" i="1"/>
  <c r="CY1085" i="1"/>
  <c r="CX1085" i="1"/>
  <c r="CW1085" i="1"/>
  <c r="CZ1084" i="1"/>
  <c r="CY1084" i="1"/>
  <c r="CX1084" i="1"/>
  <c r="CW1084" i="1"/>
  <c r="CZ1083" i="1"/>
  <c r="CY1083" i="1"/>
  <c r="CX1083" i="1"/>
  <c r="CW1083" i="1"/>
  <c r="CZ1082" i="1"/>
  <c r="CY1082" i="1"/>
  <c r="CX1082" i="1"/>
  <c r="CW1082" i="1"/>
  <c r="CZ1081" i="1"/>
  <c r="CY1081" i="1"/>
  <c r="CX1081" i="1"/>
  <c r="CW1081" i="1"/>
  <c r="CZ1080" i="1"/>
  <c r="CY1080" i="1"/>
  <c r="CX1080" i="1"/>
  <c r="CW1080" i="1"/>
  <c r="CZ1079" i="1"/>
  <c r="CY1079" i="1"/>
  <c r="CX1079" i="1"/>
  <c r="CW1079" i="1"/>
  <c r="CZ1078" i="1"/>
  <c r="CY1078" i="1"/>
  <c r="CX1078" i="1"/>
  <c r="CW1078" i="1"/>
  <c r="CZ1077" i="1"/>
  <c r="CY1077" i="1"/>
  <c r="CX1077" i="1"/>
  <c r="CW1077" i="1"/>
  <c r="CZ1076" i="1"/>
  <c r="CY1076" i="1"/>
  <c r="CX1076" i="1"/>
  <c r="CW1076" i="1"/>
  <c r="CZ1075" i="1"/>
  <c r="CY1075" i="1"/>
  <c r="CX1075" i="1"/>
  <c r="CW1075" i="1"/>
  <c r="CZ1074" i="1"/>
  <c r="CY1074" i="1"/>
  <c r="CX1074" i="1"/>
  <c r="CW1074" i="1"/>
  <c r="CZ1073" i="1"/>
  <c r="CY1073" i="1"/>
  <c r="CX1073" i="1"/>
  <c r="CW1073" i="1"/>
  <c r="CZ1072" i="1"/>
  <c r="CY1072" i="1"/>
  <c r="CX1072" i="1"/>
  <c r="CW1072" i="1"/>
  <c r="CZ1071" i="1"/>
  <c r="CY1071" i="1"/>
  <c r="CX1071" i="1"/>
  <c r="CW1071" i="1"/>
  <c r="CZ1070" i="1"/>
  <c r="CY1070" i="1"/>
  <c r="CX1070" i="1"/>
  <c r="CW1070" i="1"/>
  <c r="CZ1069" i="1"/>
  <c r="CY1069" i="1"/>
  <c r="CX1069" i="1"/>
  <c r="CW1069" i="1"/>
  <c r="CZ1068" i="1"/>
  <c r="CY1068" i="1"/>
  <c r="CX1068" i="1"/>
  <c r="CW1068" i="1"/>
  <c r="CZ1067" i="1"/>
  <c r="CY1067" i="1"/>
  <c r="CX1067" i="1"/>
  <c r="CW1067" i="1"/>
  <c r="CZ1066" i="1"/>
  <c r="CY1066" i="1"/>
  <c r="CX1066" i="1"/>
  <c r="CW1066" i="1"/>
  <c r="CZ1065" i="1"/>
  <c r="CY1065" i="1"/>
  <c r="CX1065" i="1"/>
  <c r="CW1065" i="1"/>
  <c r="CZ1064" i="1"/>
  <c r="CY1064" i="1"/>
  <c r="CX1064" i="1"/>
  <c r="CW1064" i="1"/>
  <c r="CZ1063" i="1"/>
  <c r="CY1063" i="1"/>
  <c r="CX1063" i="1"/>
  <c r="CW1063" i="1"/>
  <c r="CZ1062" i="1"/>
  <c r="CY1062" i="1"/>
  <c r="CX1062" i="1"/>
  <c r="CW1062" i="1"/>
  <c r="CZ1061" i="1"/>
  <c r="CY1061" i="1"/>
  <c r="CX1061" i="1"/>
  <c r="CW1061" i="1"/>
  <c r="CZ1060" i="1"/>
  <c r="CY1060" i="1"/>
  <c r="CX1060" i="1"/>
  <c r="CW1060" i="1"/>
  <c r="CZ1059" i="1"/>
  <c r="CY1059" i="1"/>
  <c r="CX1059" i="1"/>
  <c r="CW1059" i="1"/>
  <c r="CZ1058" i="1"/>
  <c r="CY1058" i="1"/>
  <c r="CX1058" i="1"/>
  <c r="CW1058" i="1"/>
  <c r="CZ1057" i="1"/>
  <c r="CY1057" i="1"/>
  <c r="CX1057" i="1"/>
  <c r="CW1057" i="1"/>
  <c r="CZ1056" i="1"/>
  <c r="CY1056" i="1"/>
  <c r="CX1056" i="1"/>
  <c r="CW1056" i="1"/>
  <c r="CZ1055" i="1"/>
  <c r="CY1055" i="1"/>
  <c r="CX1055" i="1"/>
  <c r="CW1055" i="1"/>
  <c r="CZ1054" i="1"/>
  <c r="CY1054" i="1"/>
  <c r="CX1054" i="1"/>
  <c r="CW1054" i="1"/>
  <c r="CZ1053" i="1"/>
  <c r="CY1053" i="1"/>
  <c r="CX1053" i="1"/>
  <c r="CW1053" i="1"/>
  <c r="CZ1052" i="1"/>
  <c r="CY1052" i="1"/>
  <c r="CX1052" i="1"/>
  <c r="CW1052" i="1"/>
  <c r="CZ1051" i="1"/>
  <c r="CY1051" i="1"/>
  <c r="CX1051" i="1"/>
  <c r="CW1051" i="1"/>
  <c r="CZ1050" i="1"/>
  <c r="CY1050" i="1"/>
  <c r="CX1050" i="1"/>
  <c r="CW1050" i="1"/>
  <c r="CZ1049" i="1"/>
  <c r="CY1049" i="1"/>
  <c r="CX1049" i="1"/>
  <c r="CW1049" i="1"/>
  <c r="CZ1048" i="1"/>
  <c r="CY1048" i="1"/>
  <c r="CX1048" i="1"/>
  <c r="CW1048" i="1"/>
  <c r="CZ1047" i="1"/>
  <c r="CY1047" i="1"/>
  <c r="CX1047" i="1"/>
  <c r="CW1047" i="1"/>
  <c r="CZ1046" i="1"/>
  <c r="CY1046" i="1"/>
  <c r="CX1046" i="1"/>
  <c r="CW1046" i="1"/>
  <c r="CZ1045" i="1"/>
  <c r="CY1045" i="1"/>
  <c r="CX1045" i="1"/>
  <c r="CW1045" i="1"/>
  <c r="CZ1044" i="1"/>
  <c r="CY1044" i="1"/>
  <c r="CX1044" i="1"/>
  <c r="CW1044" i="1"/>
  <c r="CZ1043" i="1"/>
  <c r="CY1043" i="1"/>
  <c r="CX1043" i="1"/>
  <c r="CW1043" i="1"/>
  <c r="CZ1042" i="1"/>
  <c r="CY1042" i="1"/>
  <c r="CX1042" i="1"/>
  <c r="CW1042" i="1"/>
  <c r="CZ1041" i="1"/>
  <c r="CY1041" i="1"/>
  <c r="CX1041" i="1"/>
  <c r="CW1041" i="1"/>
  <c r="CZ1040" i="1"/>
  <c r="CY1040" i="1"/>
  <c r="CX1040" i="1"/>
  <c r="CW1040" i="1"/>
  <c r="CZ1039" i="1"/>
  <c r="CY1039" i="1"/>
  <c r="CX1039" i="1"/>
  <c r="CW1039" i="1"/>
  <c r="CZ1038" i="1"/>
  <c r="CY1038" i="1"/>
  <c r="CX1038" i="1"/>
  <c r="CW1038" i="1"/>
  <c r="CZ1037" i="1"/>
  <c r="CY1037" i="1"/>
  <c r="CX1037" i="1"/>
  <c r="CW1037" i="1"/>
  <c r="CZ1036" i="1"/>
  <c r="CY1036" i="1"/>
  <c r="CX1036" i="1"/>
  <c r="CW1036" i="1"/>
  <c r="CZ1035" i="1"/>
  <c r="CY1035" i="1"/>
  <c r="CX1035" i="1"/>
  <c r="CW1035" i="1"/>
  <c r="CZ1034" i="1"/>
  <c r="CY1034" i="1"/>
  <c r="CX1034" i="1"/>
  <c r="CW1034" i="1"/>
  <c r="CZ1033" i="1"/>
  <c r="CY1033" i="1"/>
  <c r="CX1033" i="1"/>
  <c r="CW1033" i="1"/>
  <c r="CZ1032" i="1"/>
  <c r="CY1032" i="1"/>
  <c r="CX1032" i="1"/>
  <c r="CW1032" i="1"/>
  <c r="CZ1031" i="1"/>
  <c r="CY1031" i="1"/>
  <c r="CX1031" i="1"/>
  <c r="CW1031" i="1"/>
  <c r="CZ1030" i="1"/>
  <c r="CY1030" i="1"/>
  <c r="CX1030" i="1"/>
  <c r="CW1030" i="1"/>
  <c r="CZ1029" i="1"/>
  <c r="CY1029" i="1"/>
  <c r="CX1029" i="1"/>
  <c r="CW1029" i="1"/>
  <c r="CZ1028" i="1"/>
  <c r="CY1028" i="1"/>
  <c r="CX1028" i="1"/>
  <c r="CW1028" i="1"/>
  <c r="CZ1027" i="1"/>
  <c r="CY1027" i="1"/>
  <c r="CX1027" i="1"/>
  <c r="CW1027" i="1"/>
  <c r="CZ1026" i="1"/>
  <c r="CY1026" i="1"/>
  <c r="CX1026" i="1"/>
  <c r="CW1026" i="1"/>
  <c r="CZ1025" i="1"/>
  <c r="CY1025" i="1"/>
  <c r="CX1025" i="1"/>
  <c r="CW1025" i="1"/>
  <c r="CZ1024" i="1"/>
  <c r="CY1024" i="1"/>
  <c r="CX1024" i="1"/>
  <c r="CW1024" i="1"/>
  <c r="CZ1023" i="1"/>
  <c r="CY1023" i="1"/>
  <c r="CX1023" i="1"/>
  <c r="CW1023" i="1"/>
  <c r="CZ1022" i="1"/>
  <c r="CY1022" i="1"/>
  <c r="CX1022" i="1"/>
  <c r="CW1022" i="1"/>
  <c r="CZ1021" i="1"/>
  <c r="CY1021" i="1"/>
  <c r="CX1021" i="1"/>
  <c r="CW1021" i="1"/>
  <c r="CZ1020" i="1"/>
  <c r="CY1020" i="1"/>
  <c r="CX1020" i="1"/>
  <c r="CW1020" i="1"/>
  <c r="CZ1019" i="1"/>
  <c r="CY1019" i="1"/>
  <c r="CX1019" i="1"/>
  <c r="CW1019" i="1"/>
  <c r="CZ1018" i="1"/>
  <c r="CY1018" i="1"/>
  <c r="CX1018" i="1"/>
  <c r="CW1018" i="1"/>
  <c r="CZ1017" i="1"/>
  <c r="CY1017" i="1"/>
  <c r="CX1017" i="1"/>
  <c r="CW1017" i="1"/>
  <c r="CZ1016" i="1"/>
  <c r="CY1016" i="1"/>
  <c r="CX1016" i="1"/>
  <c r="CW1016" i="1"/>
  <c r="CZ1015" i="1"/>
  <c r="CY1015" i="1"/>
  <c r="CX1015" i="1"/>
  <c r="CW1015" i="1"/>
  <c r="CZ1014" i="1"/>
  <c r="CY1014" i="1"/>
  <c r="CX1014" i="1"/>
  <c r="CW1014" i="1"/>
  <c r="CZ1013" i="1"/>
  <c r="CY1013" i="1"/>
  <c r="CX1013" i="1"/>
  <c r="CW1013" i="1"/>
  <c r="CZ1012" i="1"/>
  <c r="CY1012" i="1"/>
  <c r="CX1012" i="1"/>
  <c r="CW1012" i="1"/>
  <c r="CZ1011" i="1"/>
  <c r="CY1011" i="1"/>
  <c r="CX1011" i="1"/>
  <c r="CW1011" i="1"/>
  <c r="CZ1010" i="1"/>
  <c r="CY1010" i="1"/>
  <c r="CX1010" i="1"/>
  <c r="CW1010" i="1"/>
  <c r="CZ1009" i="1"/>
  <c r="CY1009" i="1"/>
  <c r="CX1009" i="1"/>
  <c r="CW1009" i="1"/>
  <c r="CZ1008" i="1"/>
  <c r="CY1008" i="1"/>
  <c r="CX1008" i="1"/>
  <c r="CW1008" i="1"/>
  <c r="CZ1007" i="1"/>
  <c r="CY1007" i="1"/>
  <c r="CX1007" i="1"/>
  <c r="CW1007" i="1"/>
  <c r="CZ1006" i="1"/>
  <c r="CY1006" i="1"/>
  <c r="CX1006" i="1"/>
  <c r="CW1006" i="1"/>
  <c r="CZ1005" i="1"/>
  <c r="CY1005" i="1"/>
  <c r="CX1005" i="1"/>
  <c r="CW1005" i="1"/>
  <c r="CZ1004" i="1"/>
  <c r="CY1004" i="1"/>
  <c r="CX1004" i="1"/>
  <c r="CW1004" i="1"/>
  <c r="CZ1003" i="1"/>
  <c r="CY1003" i="1"/>
  <c r="CX1003" i="1"/>
  <c r="CW1003" i="1"/>
  <c r="CZ1002" i="1"/>
  <c r="CY1002" i="1"/>
  <c r="CX1002" i="1"/>
  <c r="CW1002" i="1"/>
  <c r="CZ1001" i="1"/>
  <c r="CY1001" i="1"/>
  <c r="CX1001" i="1"/>
  <c r="CW1001" i="1"/>
  <c r="CZ1000" i="1"/>
  <c r="CY1000" i="1"/>
  <c r="CX1000" i="1"/>
  <c r="CW1000" i="1"/>
  <c r="CZ999" i="1"/>
  <c r="CY999" i="1"/>
  <c r="CX999" i="1"/>
  <c r="CW999" i="1"/>
  <c r="CZ998" i="1"/>
  <c r="CY998" i="1"/>
  <c r="CX998" i="1"/>
  <c r="CW998" i="1"/>
  <c r="CZ997" i="1"/>
  <c r="CY997" i="1"/>
  <c r="CX997" i="1"/>
  <c r="CW997" i="1"/>
  <c r="CZ996" i="1"/>
  <c r="CY996" i="1"/>
  <c r="CX996" i="1"/>
  <c r="CW996" i="1"/>
  <c r="CZ995" i="1"/>
  <c r="CY995" i="1"/>
  <c r="CX995" i="1"/>
  <c r="CW995" i="1"/>
  <c r="CZ994" i="1"/>
  <c r="CY994" i="1"/>
  <c r="CX994" i="1"/>
  <c r="CW994" i="1"/>
  <c r="CZ993" i="1"/>
  <c r="CY993" i="1"/>
  <c r="CX993" i="1"/>
  <c r="CW993" i="1"/>
  <c r="CZ992" i="1"/>
  <c r="CY992" i="1"/>
  <c r="CX992" i="1"/>
  <c r="CW992" i="1"/>
  <c r="CZ991" i="1"/>
  <c r="CY991" i="1"/>
  <c r="CX991" i="1"/>
  <c r="CW991" i="1"/>
  <c r="CZ990" i="1"/>
  <c r="CY990" i="1"/>
  <c r="CX990" i="1"/>
  <c r="CW990" i="1"/>
  <c r="CZ989" i="1"/>
  <c r="CY989" i="1"/>
  <c r="CX989" i="1"/>
  <c r="CW989" i="1"/>
  <c r="CZ988" i="1"/>
  <c r="CY988" i="1"/>
  <c r="CX988" i="1"/>
  <c r="CW988" i="1"/>
  <c r="CZ987" i="1"/>
  <c r="CY987" i="1"/>
  <c r="CX987" i="1"/>
  <c r="CW987" i="1"/>
  <c r="CZ986" i="1"/>
  <c r="CY986" i="1"/>
  <c r="CX986" i="1"/>
  <c r="CW986" i="1"/>
  <c r="CZ985" i="1"/>
  <c r="CY985" i="1"/>
  <c r="CX985" i="1"/>
  <c r="CW985" i="1"/>
  <c r="CZ984" i="1"/>
  <c r="CY984" i="1"/>
  <c r="CX984" i="1"/>
  <c r="CW984" i="1"/>
  <c r="CZ983" i="1"/>
  <c r="CY983" i="1"/>
  <c r="CX983" i="1"/>
  <c r="CW983" i="1"/>
  <c r="CZ982" i="1"/>
  <c r="CY982" i="1"/>
  <c r="CX982" i="1"/>
  <c r="CW982" i="1"/>
  <c r="CZ981" i="1"/>
  <c r="CY981" i="1"/>
  <c r="CX981" i="1"/>
  <c r="CW981" i="1"/>
  <c r="CZ980" i="1"/>
  <c r="CY980" i="1"/>
  <c r="CX980" i="1"/>
  <c r="CW980" i="1"/>
  <c r="CZ979" i="1"/>
  <c r="CY979" i="1"/>
  <c r="CX979" i="1"/>
  <c r="CW979" i="1"/>
  <c r="CZ978" i="1"/>
  <c r="CY978" i="1"/>
  <c r="CX978" i="1"/>
  <c r="CW978" i="1"/>
  <c r="CZ977" i="1"/>
  <c r="CY977" i="1"/>
  <c r="CX977" i="1"/>
  <c r="CW977" i="1"/>
  <c r="CZ976" i="1"/>
  <c r="CY976" i="1"/>
  <c r="CX976" i="1"/>
  <c r="CW976" i="1"/>
  <c r="CZ975" i="1"/>
  <c r="CY975" i="1"/>
  <c r="CX975" i="1"/>
  <c r="CW975" i="1"/>
  <c r="CZ974" i="1"/>
  <c r="CY974" i="1"/>
  <c r="CX974" i="1"/>
  <c r="CW974" i="1"/>
  <c r="CZ973" i="1"/>
  <c r="CY973" i="1"/>
  <c r="CX973" i="1"/>
  <c r="CW973" i="1"/>
  <c r="CZ972" i="1"/>
  <c r="CY972" i="1"/>
  <c r="CX972" i="1"/>
  <c r="CW972" i="1"/>
  <c r="CZ971" i="1"/>
  <c r="CY971" i="1"/>
  <c r="CX971" i="1"/>
  <c r="CW971" i="1"/>
  <c r="CZ970" i="1"/>
  <c r="CY970" i="1"/>
  <c r="CX970" i="1"/>
  <c r="CW970" i="1"/>
  <c r="CZ969" i="1"/>
  <c r="CY969" i="1"/>
  <c r="CX969" i="1"/>
  <c r="CW969" i="1"/>
  <c r="CZ968" i="1"/>
  <c r="CY968" i="1"/>
  <c r="CX968" i="1"/>
  <c r="CW968" i="1"/>
  <c r="CZ967" i="1"/>
  <c r="CY967" i="1"/>
  <c r="CX967" i="1"/>
  <c r="CW967" i="1"/>
  <c r="CZ966" i="1"/>
  <c r="CY966" i="1"/>
  <c r="CX966" i="1"/>
  <c r="CW966" i="1"/>
  <c r="CZ965" i="1"/>
  <c r="CY965" i="1"/>
  <c r="CX965" i="1"/>
  <c r="CW965" i="1"/>
  <c r="CZ964" i="1"/>
  <c r="CY964" i="1"/>
  <c r="CX964" i="1"/>
  <c r="CW964" i="1"/>
  <c r="CZ963" i="1"/>
  <c r="CY963" i="1"/>
  <c r="CX963" i="1"/>
  <c r="CW963" i="1"/>
  <c r="CZ962" i="1"/>
  <c r="CY962" i="1"/>
  <c r="CX962" i="1"/>
  <c r="CW962" i="1"/>
  <c r="CZ961" i="1"/>
  <c r="CY961" i="1"/>
  <c r="CX961" i="1"/>
  <c r="CW961" i="1"/>
  <c r="CZ960" i="1"/>
  <c r="CY960" i="1"/>
  <c r="CX960" i="1"/>
  <c r="CW960" i="1"/>
  <c r="CZ959" i="1"/>
  <c r="CY959" i="1"/>
  <c r="CX959" i="1"/>
  <c r="CW959" i="1"/>
  <c r="CZ958" i="1"/>
  <c r="CY958" i="1"/>
  <c r="CX958" i="1"/>
  <c r="CW958" i="1"/>
  <c r="CZ957" i="1"/>
  <c r="CY957" i="1"/>
  <c r="CX957" i="1"/>
  <c r="CW957" i="1"/>
  <c r="CZ956" i="1"/>
  <c r="CY956" i="1"/>
  <c r="CX956" i="1"/>
  <c r="CW956" i="1"/>
  <c r="CZ955" i="1"/>
  <c r="CY955" i="1"/>
  <c r="CX955" i="1"/>
  <c r="CW955" i="1"/>
  <c r="CZ954" i="1"/>
  <c r="CY954" i="1"/>
  <c r="CX954" i="1"/>
  <c r="CW954" i="1"/>
  <c r="CZ953" i="1"/>
  <c r="CY953" i="1"/>
  <c r="CX953" i="1"/>
  <c r="CW953" i="1"/>
  <c r="CZ952" i="1"/>
  <c r="CY952" i="1"/>
  <c r="CX952" i="1"/>
  <c r="CW952" i="1"/>
  <c r="CZ951" i="1"/>
  <c r="CY951" i="1"/>
  <c r="CX951" i="1"/>
  <c r="CW951" i="1"/>
  <c r="CZ950" i="1"/>
  <c r="CY950" i="1"/>
  <c r="CX950" i="1"/>
  <c r="CW950" i="1"/>
  <c r="CZ949" i="1"/>
  <c r="CY949" i="1"/>
  <c r="CX949" i="1"/>
  <c r="CW949" i="1"/>
  <c r="CZ948" i="1"/>
  <c r="CY948" i="1"/>
  <c r="CX948" i="1"/>
  <c r="CW948" i="1"/>
  <c r="CZ947" i="1"/>
  <c r="CY947" i="1"/>
  <c r="CX947" i="1"/>
  <c r="CW947" i="1"/>
  <c r="CZ946" i="1"/>
  <c r="CY946" i="1"/>
  <c r="CX946" i="1"/>
  <c r="CW946" i="1"/>
  <c r="CZ945" i="1"/>
  <c r="CY945" i="1"/>
  <c r="CX945" i="1"/>
  <c r="CW945" i="1"/>
  <c r="CZ944" i="1"/>
  <c r="CY944" i="1"/>
  <c r="CX944" i="1"/>
  <c r="CW944" i="1"/>
  <c r="CZ943" i="1"/>
  <c r="CY943" i="1"/>
  <c r="CX943" i="1"/>
  <c r="CW943" i="1"/>
  <c r="CZ942" i="1"/>
  <c r="CY942" i="1"/>
  <c r="CX942" i="1"/>
  <c r="CW942" i="1"/>
  <c r="CZ941" i="1"/>
  <c r="CY941" i="1"/>
  <c r="CX941" i="1"/>
  <c r="CW941" i="1"/>
  <c r="CZ940" i="1"/>
  <c r="CY940" i="1"/>
  <c r="CX940" i="1"/>
  <c r="CW940" i="1"/>
  <c r="CZ939" i="1"/>
  <c r="CY939" i="1"/>
  <c r="CX939" i="1"/>
  <c r="CW939" i="1"/>
  <c r="CZ938" i="1"/>
  <c r="CY938" i="1"/>
  <c r="CX938" i="1"/>
  <c r="CW938" i="1"/>
  <c r="CZ937" i="1"/>
  <c r="CY937" i="1"/>
  <c r="CX937" i="1"/>
  <c r="CW937" i="1"/>
  <c r="CZ936" i="1"/>
  <c r="CY936" i="1"/>
  <c r="CX936" i="1"/>
  <c r="CW936" i="1"/>
  <c r="CZ935" i="1"/>
  <c r="CY935" i="1"/>
  <c r="CX935" i="1"/>
  <c r="CW935" i="1"/>
  <c r="CZ934" i="1"/>
  <c r="CY934" i="1"/>
  <c r="CX934" i="1"/>
  <c r="CW934" i="1"/>
  <c r="CZ933" i="1"/>
  <c r="CY933" i="1"/>
  <c r="CX933" i="1"/>
  <c r="CW933" i="1"/>
  <c r="CZ932" i="1"/>
  <c r="CY932" i="1"/>
  <c r="CX932" i="1"/>
  <c r="CW932" i="1"/>
  <c r="CZ931" i="1"/>
  <c r="CY931" i="1"/>
  <c r="CX931" i="1"/>
  <c r="CW931" i="1"/>
  <c r="CZ930" i="1"/>
  <c r="CY930" i="1"/>
  <c r="CX930" i="1"/>
  <c r="CW930" i="1"/>
  <c r="CZ929" i="1"/>
  <c r="CY929" i="1"/>
  <c r="CX929" i="1"/>
  <c r="CW929" i="1"/>
  <c r="CZ928" i="1"/>
  <c r="CY928" i="1"/>
  <c r="CX928" i="1"/>
  <c r="CW928" i="1"/>
  <c r="CZ927" i="1"/>
  <c r="CY927" i="1"/>
  <c r="CX927" i="1"/>
  <c r="CW927" i="1"/>
  <c r="CZ926" i="1"/>
  <c r="CY926" i="1"/>
  <c r="CX926" i="1"/>
  <c r="CW926" i="1"/>
  <c r="CZ925" i="1"/>
  <c r="CY925" i="1"/>
  <c r="CX925" i="1"/>
  <c r="CW925" i="1"/>
  <c r="CZ924" i="1"/>
  <c r="CY924" i="1"/>
  <c r="CX924" i="1"/>
  <c r="CW924" i="1"/>
  <c r="CZ923" i="1"/>
  <c r="CY923" i="1"/>
  <c r="CX923" i="1"/>
  <c r="CW923" i="1"/>
  <c r="CZ922" i="1"/>
  <c r="CY922" i="1"/>
  <c r="CX922" i="1"/>
  <c r="CW922" i="1"/>
  <c r="CZ921" i="1"/>
  <c r="CY921" i="1"/>
  <c r="CX921" i="1"/>
  <c r="CW921" i="1"/>
  <c r="CZ920" i="1"/>
  <c r="CY920" i="1"/>
  <c r="CX920" i="1"/>
  <c r="CW920" i="1"/>
  <c r="CZ919" i="1"/>
  <c r="CY919" i="1"/>
  <c r="CX919" i="1"/>
  <c r="CW919" i="1"/>
  <c r="CZ918" i="1"/>
  <c r="CY918" i="1"/>
  <c r="CX918" i="1"/>
  <c r="CW918" i="1"/>
  <c r="CZ917" i="1"/>
  <c r="CY917" i="1"/>
  <c r="CX917" i="1"/>
  <c r="CW917" i="1"/>
  <c r="CZ916" i="1"/>
  <c r="CY916" i="1"/>
  <c r="CX916" i="1"/>
  <c r="CW916" i="1"/>
  <c r="CZ915" i="1"/>
  <c r="CY915" i="1"/>
  <c r="CX915" i="1"/>
  <c r="CW915" i="1"/>
  <c r="CZ914" i="1"/>
  <c r="CY914" i="1"/>
  <c r="CX914" i="1"/>
  <c r="CW914" i="1"/>
  <c r="CZ913" i="1"/>
  <c r="CY913" i="1"/>
  <c r="CX913" i="1"/>
  <c r="CW913" i="1"/>
  <c r="CZ912" i="1"/>
  <c r="CY912" i="1"/>
  <c r="CX912" i="1"/>
  <c r="CW912" i="1"/>
  <c r="CZ911" i="1"/>
  <c r="CY911" i="1"/>
  <c r="CX911" i="1"/>
  <c r="CW911" i="1"/>
  <c r="CZ910" i="1"/>
  <c r="CY910" i="1"/>
  <c r="CX910" i="1"/>
  <c r="CW910" i="1"/>
  <c r="CZ909" i="1"/>
  <c r="CY909" i="1"/>
  <c r="CX909" i="1"/>
  <c r="CW909" i="1"/>
  <c r="CZ908" i="1"/>
  <c r="CY908" i="1"/>
  <c r="CX908" i="1"/>
  <c r="CW908" i="1"/>
  <c r="CZ907" i="1"/>
  <c r="CY907" i="1"/>
  <c r="CX907" i="1"/>
  <c r="CW907" i="1"/>
  <c r="CZ906" i="1"/>
  <c r="CY906" i="1"/>
  <c r="CX906" i="1"/>
  <c r="CW906" i="1"/>
  <c r="CZ905" i="1"/>
  <c r="CY905" i="1"/>
  <c r="CX905" i="1"/>
  <c r="CW905" i="1"/>
  <c r="CZ904" i="1"/>
  <c r="CY904" i="1"/>
  <c r="CX904" i="1"/>
  <c r="CW904" i="1"/>
  <c r="CZ903" i="1"/>
  <c r="CY903" i="1"/>
  <c r="CX903" i="1"/>
  <c r="CW903" i="1"/>
  <c r="CZ902" i="1"/>
  <c r="CY902" i="1"/>
  <c r="CX902" i="1"/>
  <c r="CW902" i="1"/>
  <c r="CZ901" i="1"/>
  <c r="CY901" i="1"/>
  <c r="CX901" i="1"/>
  <c r="CW901" i="1"/>
  <c r="CZ900" i="1"/>
  <c r="CY900" i="1"/>
  <c r="CX900" i="1"/>
  <c r="CW900" i="1"/>
  <c r="CZ899" i="1"/>
  <c r="CY899" i="1"/>
  <c r="CX899" i="1"/>
  <c r="CW899" i="1"/>
  <c r="CZ898" i="1"/>
  <c r="CY898" i="1"/>
  <c r="CX898" i="1"/>
  <c r="CW898" i="1"/>
  <c r="CZ897" i="1"/>
  <c r="CY897" i="1"/>
  <c r="CX897" i="1"/>
  <c r="CW897" i="1"/>
  <c r="CZ896" i="1"/>
  <c r="CY896" i="1"/>
  <c r="CX896" i="1"/>
  <c r="CW896" i="1"/>
  <c r="CZ895" i="1"/>
  <c r="CY895" i="1"/>
  <c r="CX895" i="1"/>
  <c r="CW895" i="1"/>
  <c r="CZ894" i="1"/>
  <c r="CY894" i="1"/>
  <c r="CX894" i="1"/>
  <c r="CW894" i="1"/>
  <c r="CZ893" i="1"/>
  <c r="CY893" i="1"/>
  <c r="CX893" i="1"/>
  <c r="CW893" i="1"/>
  <c r="CZ892" i="1"/>
  <c r="CY892" i="1"/>
  <c r="CX892" i="1"/>
  <c r="CW892" i="1"/>
  <c r="CZ891" i="1"/>
  <c r="CY891" i="1"/>
  <c r="CX891" i="1"/>
  <c r="CW891" i="1"/>
  <c r="CZ890" i="1"/>
  <c r="CY890" i="1"/>
  <c r="CX890" i="1"/>
  <c r="CW890" i="1"/>
  <c r="CZ889" i="1"/>
  <c r="CY889" i="1"/>
  <c r="CX889" i="1"/>
  <c r="CW889" i="1"/>
  <c r="CZ888" i="1"/>
  <c r="CY888" i="1"/>
  <c r="CX888" i="1"/>
  <c r="CW888" i="1"/>
  <c r="CZ887" i="1"/>
  <c r="CY887" i="1"/>
  <c r="CX887" i="1"/>
  <c r="CW887" i="1"/>
  <c r="CZ886" i="1"/>
  <c r="CY886" i="1"/>
  <c r="CX886" i="1"/>
  <c r="CW886" i="1"/>
  <c r="CZ885" i="1"/>
  <c r="CY885" i="1"/>
  <c r="CX885" i="1"/>
  <c r="CW885" i="1"/>
  <c r="CZ884" i="1"/>
  <c r="CY884" i="1"/>
  <c r="CX884" i="1"/>
  <c r="CW884" i="1"/>
  <c r="CZ883" i="1"/>
  <c r="CY883" i="1"/>
  <c r="CX883" i="1"/>
  <c r="CW883" i="1"/>
  <c r="CZ882" i="1"/>
  <c r="CY882" i="1"/>
  <c r="CX882" i="1"/>
  <c r="CW882" i="1"/>
  <c r="CZ881" i="1"/>
  <c r="CY881" i="1"/>
  <c r="CX881" i="1"/>
  <c r="CW881" i="1"/>
  <c r="CZ880" i="1"/>
  <c r="CY880" i="1"/>
  <c r="CX880" i="1"/>
  <c r="CW880" i="1"/>
  <c r="CZ879" i="1"/>
  <c r="CY879" i="1"/>
  <c r="CX879" i="1"/>
  <c r="CW879" i="1"/>
  <c r="CZ878" i="1"/>
  <c r="CY878" i="1"/>
  <c r="CX878" i="1"/>
  <c r="CW878" i="1"/>
  <c r="CZ877" i="1"/>
  <c r="CY877" i="1"/>
  <c r="CX877" i="1"/>
  <c r="CW877" i="1"/>
  <c r="CZ876" i="1"/>
  <c r="CY876" i="1"/>
  <c r="CX876" i="1"/>
  <c r="CW876" i="1"/>
  <c r="CZ875" i="1"/>
  <c r="CY875" i="1"/>
  <c r="CX875" i="1"/>
  <c r="CW875" i="1"/>
  <c r="CZ874" i="1"/>
  <c r="CY874" i="1"/>
  <c r="CX874" i="1"/>
  <c r="CW874" i="1"/>
  <c r="CZ873" i="1"/>
  <c r="CY873" i="1"/>
  <c r="CX873" i="1"/>
  <c r="CW873" i="1"/>
  <c r="CZ872" i="1"/>
  <c r="CY872" i="1"/>
  <c r="CX872" i="1"/>
  <c r="CW872" i="1"/>
  <c r="CZ871" i="1"/>
  <c r="CY871" i="1"/>
  <c r="CX871" i="1"/>
  <c r="CW871" i="1"/>
  <c r="CZ870" i="1"/>
  <c r="CY870" i="1"/>
  <c r="CX870" i="1"/>
  <c r="CW870" i="1"/>
  <c r="CZ869" i="1"/>
  <c r="CY869" i="1"/>
  <c r="CX869" i="1"/>
  <c r="CW869" i="1"/>
  <c r="CZ868" i="1"/>
  <c r="CY868" i="1"/>
  <c r="CX868" i="1"/>
  <c r="CW868" i="1"/>
  <c r="CZ867" i="1"/>
  <c r="CY867" i="1"/>
  <c r="CX867" i="1"/>
  <c r="CW867" i="1"/>
  <c r="CZ866" i="1"/>
  <c r="CY866" i="1"/>
  <c r="CX866" i="1"/>
  <c r="CW866" i="1"/>
  <c r="CZ865" i="1"/>
  <c r="CY865" i="1"/>
  <c r="CX865" i="1"/>
  <c r="CW865" i="1"/>
  <c r="CZ864" i="1"/>
  <c r="CY864" i="1"/>
  <c r="CX864" i="1"/>
  <c r="CW864" i="1"/>
  <c r="CZ863" i="1"/>
  <c r="CY863" i="1"/>
  <c r="CX863" i="1"/>
  <c r="CW863" i="1"/>
  <c r="CZ862" i="1"/>
  <c r="CY862" i="1"/>
  <c r="CX862" i="1"/>
  <c r="CW862" i="1"/>
  <c r="CZ861" i="1"/>
  <c r="CY861" i="1"/>
  <c r="CX861" i="1"/>
  <c r="CW861" i="1"/>
  <c r="CZ860" i="1"/>
  <c r="CY860" i="1"/>
  <c r="CX860" i="1"/>
  <c r="CW860" i="1"/>
  <c r="CZ859" i="1"/>
  <c r="CY859" i="1"/>
  <c r="CX859" i="1"/>
  <c r="CW859" i="1"/>
  <c r="CZ858" i="1"/>
  <c r="CY858" i="1"/>
  <c r="CX858" i="1"/>
  <c r="CW858" i="1"/>
  <c r="CZ857" i="1"/>
  <c r="CY857" i="1"/>
  <c r="CX857" i="1"/>
  <c r="CW857" i="1"/>
  <c r="CZ856" i="1"/>
  <c r="CY856" i="1"/>
  <c r="CX856" i="1"/>
  <c r="CW856" i="1"/>
  <c r="CZ855" i="1"/>
  <c r="CY855" i="1"/>
  <c r="CX855" i="1"/>
  <c r="CW855" i="1"/>
  <c r="CZ854" i="1"/>
  <c r="CY854" i="1"/>
  <c r="CX854" i="1"/>
  <c r="CW854" i="1"/>
  <c r="CZ853" i="1"/>
  <c r="CY853" i="1"/>
  <c r="CX853" i="1"/>
  <c r="CW853" i="1"/>
  <c r="CZ852" i="1"/>
  <c r="CY852" i="1"/>
  <c r="CX852" i="1"/>
  <c r="CW852" i="1"/>
  <c r="CZ851" i="1"/>
  <c r="CY851" i="1"/>
  <c r="CX851" i="1"/>
  <c r="CW851" i="1"/>
  <c r="CZ850" i="1"/>
  <c r="CY850" i="1"/>
  <c r="CX850" i="1"/>
  <c r="CW850" i="1"/>
  <c r="CZ849" i="1"/>
  <c r="CY849" i="1"/>
  <c r="CX849" i="1"/>
  <c r="CW849" i="1"/>
  <c r="CZ848" i="1"/>
  <c r="CY848" i="1"/>
  <c r="CX848" i="1"/>
  <c r="CW848" i="1"/>
  <c r="CZ847" i="1"/>
  <c r="CY847" i="1"/>
  <c r="CX847" i="1"/>
  <c r="CW847" i="1"/>
  <c r="CZ846" i="1"/>
  <c r="CY846" i="1"/>
  <c r="CX846" i="1"/>
  <c r="CW846" i="1"/>
  <c r="CZ845" i="1"/>
  <c r="CY845" i="1"/>
  <c r="CX845" i="1"/>
  <c r="CW845" i="1"/>
  <c r="CZ844" i="1"/>
  <c r="CY844" i="1"/>
  <c r="CX844" i="1"/>
  <c r="CW844" i="1"/>
  <c r="CZ843" i="1"/>
  <c r="CY843" i="1"/>
  <c r="CX843" i="1"/>
  <c r="CW843" i="1"/>
  <c r="CZ842" i="1"/>
  <c r="CY842" i="1"/>
  <c r="CX842" i="1"/>
  <c r="CW842" i="1"/>
  <c r="CZ841" i="1"/>
  <c r="CY841" i="1"/>
  <c r="CX841" i="1"/>
  <c r="CW841" i="1"/>
  <c r="CZ840" i="1"/>
  <c r="CY840" i="1"/>
  <c r="CX840" i="1"/>
  <c r="CW840" i="1"/>
  <c r="CZ839" i="1"/>
  <c r="CY839" i="1"/>
  <c r="CX839" i="1"/>
  <c r="CW839" i="1"/>
  <c r="CZ838" i="1"/>
  <c r="CY838" i="1"/>
  <c r="CX838" i="1"/>
  <c r="CW838" i="1"/>
  <c r="CZ837" i="1"/>
  <c r="CY837" i="1"/>
  <c r="CX837" i="1"/>
  <c r="CW837" i="1"/>
  <c r="CZ836" i="1"/>
  <c r="CY836" i="1"/>
  <c r="CX836" i="1"/>
  <c r="CW836" i="1"/>
  <c r="CZ835" i="1"/>
  <c r="CY835" i="1"/>
  <c r="CX835" i="1"/>
  <c r="CW835" i="1"/>
  <c r="CZ834" i="1"/>
  <c r="CY834" i="1"/>
  <c r="CX834" i="1"/>
  <c r="CW834" i="1"/>
  <c r="CZ833" i="1"/>
  <c r="CY833" i="1"/>
  <c r="CX833" i="1"/>
  <c r="CW833" i="1"/>
  <c r="CZ832" i="1"/>
  <c r="CY832" i="1"/>
  <c r="CX832" i="1"/>
  <c r="CW832" i="1"/>
  <c r="CZ831" i="1"/>
  <c r="CY831" i="1"/>
  <c r="CX831" i="1"/>
  <c r="CW831" i="1"/>
  <c r="CZ830" i="1"/>
  <c r="CY830" i="1"/>
  <c r="CX830" i="1"/>
  <c r="CW830" i="1"/>
  <c r="CZ829" i="1"/>
  <c r="CY829" i="1"/>
  <c r="CX829" i="1"/>
  <c r="CW829" i="1"/>
  <c r="CZ828" i="1"/>
  <c r="CY828" i="1"/>
  <c r="CX828" i="1"/>
  <c r="CW828" i="1"/>
  <c r="CZ827" i="1"/>
  <c r="CY827" i="1"/>
  <c r="CX827" i="1"/>
  <c r="CW827" i="1"/>
  <c r="CZ826" i="1"/>
  <c r="CY826" i="1"/>
  <c r="CX826" i="1"/>
  <c r="CW826" i="1"/>
  <c r="CZ825" i="1"/>
  <c r="CY825" i="1"/>
  <c r="CX825" i="1"/>
  <c r="CW825" i="1"/>
  <c r="CZ824" i="1"/>
  <c r="CY824" i="1"/>
  <c r="CX824" i="1"/>
  <c r="CW824" i="1"/>
  <c r="CZ823" i="1"/>
  <c r="CY823" i="1"/>
  <c r="CX823" i="1"/>
  <c r="CW823" i="1"/>
  <c r="CZ822" i="1"/>
  <c r="CY822" i="1"/>
  <c r="CX822" i="1"/>
  <c r="CW822" i="1"/>
  <c r="CZ821" i="1"/>
  <c r="CY821" i="1"/>
  <c r="CX821" i="1"/>
  <c r="CW821" i="1"/>
  <c r="CZ820" i="1"/>
  <c r="CY820" i="1"/>
  <c r="CX820" i="1"/>
  <c r="CW820" i="1"/>
  <c r="CZ819" i="1"/>
  <c r="CY819" i="1"/>
  <c r="CX819" i="1"/>
  <c r="CW819" i="1"/>
  <c r="CZ818" i="1"/>
  <c r="CY818" i="1"/>
  <c r="CX818" i="1"/>
  <c r="CW818" i="1"/>
  <c r="CZ817" i="1"/>
  <c r="CY817" i="1"/>
  <c r="CX817" i="1"/>
  <c r="CW817" i="1"/>
  <c r="CZ816" i="1"/>
  <c r="CY816" i="1"/>
  <c r="CX816" i="1"/>
  <c r="CW816" i="1"/>
  <c r="CZ815" i="1"/>
  <c r="CY815" i="1"/>
  <c r="CX815" i="1"/>
  <c r="CW815" i="1"/>
  <c r="CZ814" i="1"/>
  <c r="CY814" i="1"/>
  <c r="CX814" i="1"/>
  <c r="CW814" i="1"/>
  <c r="CZ813" i="1"/>
  <c r="CY813" i="1"/>
  <c r="CX813" i="1"/>
  <c r="CW813" i="1"/>
  <c r="CZ812" i="1"/>
  <c r="CY812" i="1"/>
  <c r="CX812" i="1"/>
  <c r="CW812" i="1"/>
  <c r="CZ811" i="1"/>
  <c r="CY811" i="1"/>
  <c r="CX811" i="1"/>
  <c r="CW811" i="1"/>
  <c r="CZ810" i="1"/>
  <c r="CY810" i="1"/>
  <c r="CX810" i="1"/>
  <c r="CW810" i="1"/>
  <c r="CZ809" i="1"/>
  <c r="CY809" i="1"/>
  <c r="CX809" i="1"/>
  <c r="CW809" i="1"/>
  <c r="CZ808" i="1"/>
  <c r="CY808" i="1"/>
  <c r="CX808" i="1"/>
  <c r="CW808" i="1"/>
  <c r="CZ807" i="1"/>
  <c r="CY807" i="1"/>
  <c r="CX807" i="1"/>
  <c r="CW807" i="1"/>
  <c r="CZ806" i="1"/>
  <c r="CY806" i="1"/>
  <c r="CX806" i="1"/>
  <c r="CW806" i="1"/>
  <c r="CZ805" i="1"/>
  <c r="CY805" i="1"/>
  <c r="CX805" i="1"/>
  <c r="CW805" i="1"/>
  <c r="CZ804" i="1"/>
  <c r="CY804" i="1"/>
  <c r="CX804" i="1"/>
  <c r="CW804" i="1"/>
  <c r="CZ803" i="1"/>
  <c r="CY803" i="1"/>
  <c r="CX803" i="1"/>
  <c r="CW803" i="1"/>
  <c r="CZ802" i="1"/>
  <c r="CY802" i="1"/>
  <c r="CX802" i="1"/>
  <c r="CW802" i="1"/>
  <c r="CZ801" i="1"/>
  <c r="CY801" i="1"/>
  <c r="CX801" i="1"/>
  <c r="CW801" i="1"/>
  <c r="CZ800" i="1"/>
  <c r="CY800" i="1"/>
  <c r="CX800" i="1"/>
  <c r="CW800" i="1"/>
  <c r="CZ799" i="1"/>
  <c r="CY799" i="1"/>
  <c r="CX799" i="1"/>
  <c r="CW799" i="1"/>
  <c r="CZ798" i="1"/>
  <c r="CY798" i="1"/>
  <c r="CX798" i="1"/>
  <c r="CW798" i="1"/>
  <c r="CZ797" i="1"/>
  <c r="CY797" i="1"/>
  <c r="CX797" i="1"/>
  <c r="CW797" i="1"/>
  <c r="CZ796" i="1"/>
  <c r="CY796" i="1"/>
  <c r="CX796" i="1"/>
  <c r="CW796" i="1"/>
  <c r="CZ795" i="1"/>
  <c r="CY795" i="1"/>
  <c r="CX795" i="1"/>
  <c r="CW795" i="1"/>
  <c r="CZ794" i="1"/>
  <c r="CY794" i="1"/>
  <c r="CX794" i="1"/>
  <c r="CW794" i="1"/>
  <c r="CZ793" i="1"/>
  <c r="CY793" i="1"/>
  <c r="CX793" i="1"/>
  <c r="CW793" i="1"/>
  <c r="CZ792" i="1"/>
  <c r="CY792" i="1"/>
  <c r="CX792" i="1"/>
  <c r="CW792" i="1"/>
  <c r="CZ791" i="1"/>
  <c r="CY791" i="1"/>
  <c r="CX791" i="1"/>
  <c r="CW791" i="1"/>
  <c r="CZ790" i="1"/>
  <c r="CY790" i="1"/>
  <c r="CX790" i="1"/>
  <c r="CW790" i="1"/>
  <c r="CZ789" i="1"/>
  <c r="CY789" i="1"/>
  <c r="CX789" i="1"/>
  <c r="CW789" i="1"/>
  <c r="CZ788" i="1"/>
  <c r="CY788" i="1"/>
  <c r="CX788" i="1"/>
  <c r="CW788" i="1"/>
  <c r="CZ787" i="1"/>
  <c r="CY787" i="1"/>
  <c r="CX787" i="1"/>
  <c r="CW787" i="1"/>
  <c r="CZ786" i="1"/>
  <c r="CY786" i="1"/>
  <c r="CX786" i="1"/>
  <c r="CW786" i="1"/>
  <c r="CZ785" i="1"/>
  <c r="CY785" i="1"/>
  <c r="CX785" i="1"/>
  <c r="CW785" i="1"/>
  <c r="CZ784" i="1"/>
  <c r="CY784" i="1"/>
  <c r="CX784" i="1"/>
  <c r="CW784" i="1"/>
  <c r="CZ783" i="1"/>
  <c r="CY783" i="1"/>
  <c r="CX783" i="1"/>
  <c r="CW783" i="1"/>
  <c r="CZ782" i="1"/>
  <c r="CY782" i="1"/>
  <c r="CX782" i="1"/>
  <c r="CW782" i="1"/>
  <c r="CZ781" i="1"/>
  <c r="CY781" i="1"/>
  <c r="CX781" i="1"/>
  <c r="CW781" i="1"/>
  <c r="CZ780" i="1"/>
  <c r="CY780" i="1"/>
  <c r="CX780" i="1"/>
  <c r="CW780" i="1"/>
  <c r="CZ779" i="1"/>
  <c r="CY779" i="1"/>
  <c r="CX779" i="1"/>
  <c r="CW779" i="1"/>
  <c r="CZ778" i="1"/>
  <c r="CY778" i="1"/>
  <c r="CX778" i="1"/>
  <c r="CW778" i="1"/>
  <c r="CZ777" i="1"/>
  <c r="CY777" i="1"/>
  <c r="CX777" i="1"/>
  <c r="CW777" i="1"/>
  <c r="CZ776" i="1"/>
  <c r="CY776" i="1"/>
  <c r="CX776" i="1"/>
  <c r="CW776" i="1"/>
  <c r="CZ775" i="1"/>
  <c r="CY775" i="1"/>
  <c r="CX775" i="1"/>
  <c r="CW775" i="1"/>
  <c r="CZ774" i="1"/>
  <c r="CY774" i="1"/>
  <c r="CX774" i="1"/>
  <c r="CW774" i="1"/>
  <c r="CZ773" i="1"/>
  <c r="CY773" i="1"/>
  <c r="CX773" i="1"/>
  <c r="CW773" i="1"/>
  <c r="CZ772" i="1"/>
  <c r="CY772" i="1"/>
  <c r="CX772" i="1"/>
  <c r="CW772" i="1"/>
  <c r="CZ771" i="1"/>
  <c r="CY771" i="1"/>
  <c r="CX771" i="1"/>
  <c r="CW771" i="1"/>
  <c r="CZ770" i="1"/>
  <c r="CY770" i="1"/>
  <c r="CX770" i="1"/>
  <c r="CW770" i="1"/>
  <c r="CZ769" i="1"/>
  <c r="CY769" i="1"/>
  <c r="CX769" i="1"/>
  <c r="CW769" i="1"/>
  <c r="CZ768" i="1"/>
  <c r="CY768" i="1"/>
  <c r="CX768" i="1"/>
  <c r="CW768" i="1"/>
  <c r="CZ767" i="1"/>
  <c r="CY767" i="1"/>
  <c r="CX767" i="1"/>
  <c r="CW767" i="1"/>
  <c r="CZ766" i="1"/>
  <c r="CY766" i="1"/>
  <c r="CX766" i="1"/>
  <c r="CW766" i="1"/>
  <c r="CZ765" i="1"/>
  <c r="CY765" i="1"/>
  <c r="CX765" i="1"/>
  <c r="CW765" i="1"/>
  <c r="CZ764" i="1"/>
  <c r="CY764" i="1"/>
  <c r="CX764" i="1"/>
  <c r="CW764" i="1"/>
  <c r="CZ763" i="1"/>
  <c r="CY763" i="1"/>
  <c r="CX763" i="1"/>
  <c r="CW763" i="1"/>
  <c r="CZ762" i="1"/>
  <c r="CY762" i="1"/>
  <c r="CX762" i="1"/>
  <c r="CW762" i="1"/>
  <c r="CZ761" i="1"/>
  <c r="CY761" i="1"/>
  <c r="CX761" i="1"/>
  <c r="CW761" i="1"/>
  <c r="CZ760" i="1"/>
  <c r="CY760" i="1"/>
  <c r="CX760" i="1"/>
  <c r="CW760" i="1"/>
  <c r="CZ759" i="1"/>
  <c r="CY759" i="1"/>
  <c r="CX759" i="1"/>
  <c r="CW759" i="1"/>
  <c r="CZ758" i="1"/>
  <c r="CY758" i="1"/>
  <c r="CX758" i="1"/>
  <c r="CW758" i="1"/>
  <c r="CZ757" i="1"/>
  <c r="CY757" i="1"/>
  <c r="CX757" i="1"/>
  <c r="CW757" i="1"/>
  <c r="CZ756" i="1"/>
  <c r="CY756" i="1"/>
  <c r="CX756" i="1"/>
  <c r="CW756" i="1"/>
  <c r="CZ755" i="1"/>
  <c r="CY755" i="1"/>
  <c r="CX755" i="1"/>
  <c r="CW755" i="1"/>
  <c r="CZ754" i="1"/>
  <c r="CY754" i="1"/>
  <c r="CX754" i="1"/>
  <c r="CW754" i="1"/>
  <c r="CZ753" i="1"/>
  <c r="CY753" i="1"/>
  <c r="CX753" i="1"/>
  <c r="CW753" i="1"/>
  <c r="CZ752" i="1"/>
  <c r="CY752" i="1"/>
  <c r="CX752" i="1"/>
  <c r="CW752" i="1"/>
  <c r="CZ751" i="1"/>
  <c r="CY751" i="1"/>
  <c r="CX751" i="1"/>
  <c r="CW751" i="1"/>
  <c r="CZ750" i="1"/>
  <c r="CY750" i="1"/>
  <c r="CX750" i="1"/>
  <c r="CW750" i="1"/>
  <c r="CZ749" i="1"/>
  <c r="CY749" i="1"/>
  <c r="CX749" i="1"/>
  <c r="CW749" i="1"/>
  <c r="CZ748" i="1"/>
  <c r="CY748" i="1"/>
  <c r="CX748" i="1"/>
  <c r="CW748" i="1"/>
  <c r="CZ747" i="1"/>
  <c r="CY747" i="1"/>
  <c r="CX747" i="1"/>
  <c r="CW747" i="1"/>
  <c r="CZ746" i="1"/>
  <c r="CY746" i="1"/>
  <c r="CX746" i="1"/>
  <c r="CW746" i="1"/>
  <c r="CZ745" i="1"/>
  <c r="CY745" i="1"/>
  <c r="CX745" i="1"/>
  <c r="CW745" i="1"/>
  <c r="CZ744" i="1"/>
  <c r="CY744" i="1"/>
  <c r="CX744" i="1"/>
  <c r="CW744" i="1"/>
  <c r="CZ743" i="1"/>
  <c r="CY743" i="1"/>
  <c r="CX743" i="1"/>
  <c r="CW743" i="1"/>
  <c r="CZ742" i="1"/>
  <c r="CY742" i="1"/>
  <c r="CX742" i="1"/>
  <c r="CW742" i="1"/>
  <c r="CZ741" i="1"/>
  <c r="CY741" i="1"/>
  <c r="CX741" i="1"/>
  <c r="CW741" i="1"/>
  <c r="CZ740" i="1"/>
  <c r="CY740" i="1"/>
  <c r="CX740" i="1"/>
  <c r="CW740" i="1"/>
  <c r="CZ739" i="1"/>
  <c r="CY739" i="1"/>
  <c r="CX739" i="1"/>
  <c r="CW739" i="1"/>
  <c r="CZ738" i="1"/>
  <c r="CY738" i="1"/>
  <c r="CX738" i="1"/>
  <c r="CW738" i="1"/>
  <c r="CZ737" i="1"/>
  <c r="CY737" i="1"/>
  <c r="CX737" i="1"/>
  <c r="CW737" i="1"/>
  <c r="CZ736" i="1"/>
  <c r="CY736" i="1"/>
  <c r="CX736" i="1"/>
  <c r="CW736" i="1"/>
  <c r="CZ735" i="1"/>
  <c r="CY735" i="1"/>
  <c r="CX735" i="1"/>
  <c r="CW735" i="1"/>
  <c r="CZ734" i="1"/>
  <c r="CY734" i="1"/>
  <c r="CX734" i="1"/>
  <c r="CW734" i="1"/>
  <c r="CZ733" i="1"/>
  <c r="CY733" i="1"/>
  <c r="CX733" i="1"/>
  <c r="CW733" i="1"/>
  <c r="CZ732" i="1"/>
  <c r="CY732" i="1"/>
  <c r="CX732" i="1"/>
  <c r="CW732" i="1"/>
  <c r="CZ731" i="1"/>
  <c r="CY731" i="1"/>
  <c r="CX731" i="1"/>
  <c r="CW731" i="1"/>
  <c r="CZ730" i="1"/>
  <c r="CY730" i="1"/>
  <c r="CX730" i="1"/>
  <c r="CW730" i="1"/>
  <c r="CZ729" i="1"/>
  <c r="CY729" i="1"/>
  <c r="CX729" i="1"/>
  <c r="CW729" i="1"/>
  <c r="CZ728" i="1"/>
  <c r="CY728" i="1"/>
  <c r="CX728" i="1"/>
  <c r="CW728" i="1"/>
  <c r="CZ727" i="1"/>
  <c r="CY727" i="1"/>
  <c r="CX727" i="1"/>
  <c r="CW727" i="1"/>
  <c r="CZ726" i="1"/>
  <c r="CY726" i="1"/>
  <c r="CX726" i="1"/>
  <c r="CW726" i="1"/>
  <c r="CZ725" i="1"/>
  <c r="CY725" i="1"/>
  <c r="CX725" i="1"/>
  <c r="CW725" i="1"/>
  <c r="CZ724" i="1"/>
  <c r="CY724" i="1"/>
  <c r="CX724" i="1"/>
  <c r="CW724" i="1"/>
  <c r="CZ723" i="1"/>
  <c r="CY723" i="1"/>
  <c r="CX723" i="1"/>
  <c r="CW723" i="1"/>
  <c r="CZ722" i="1"/>
  <c r="CY722" i="1"/>
  <c r="CX722" i="1"/>
  <c r="CW722" i="1"/>
  <c r="CZ721" i="1"/>
  <c r="CY721" i="1"/>
  <c r="CX721" i="1"/>
  <c r="CW721" i="1"/>
  <c r="CZ720" i="1"/>
  <c r="CY720" i="1"/>
  <c r="CX720" i="1"/>
  <c r="CW720" i="1"/>
  <c r="CZ719" i="1"/>
  <c r="CY719" i="1"/>
  <c r="CX719" i="1"/>
  <c r="CW719" i="1"/>
  <c r="CZ718" i="1"/>
  <c r="CY718" i="1"/>
  <c r="CX718" i="1"/>
  <c r="CW718" i="1"/>
  <c r="CZ717" i="1"/>
  <c r="CY717" i="1"/>
  <c r="CX717" i="1"/>
  <c r="CW717" i="1"/>
  <c r="CZ716" i="1"/>
  <c r="CY716" i="1"/>
  <c r="CX716" i="1"/>
  <c r="CW716" i="1"/>
  <c r="CZ715" i="1"/>
  <c r="CY715" i="1"/>
  <c r="CX715" i="1"/>
  <c r="CW715" i="1"/>
  <c r="CZ714" i="1"/>
  <c r="CY714" i="1"/>
  <c r="CX714" i="1"/>
  <c r="CW714" i="1"/>
  <c r="CZ713" i="1"/>
  <c r="CY713" i="1"/>
  <c r="CX713" i="1"/>
  <c r="CW713" i="1"/>
  <c r="CZ712" i="1"/>
  <c r="CY712" i="1"/>
  <c r="CX712" i="1"/>
  <c r="CW712" i="1"/>
  <c r="CZ711" i="1"/>
  <c r="CY711" i="1"/>
  <c r="CX711" i="1"/>
  <c r="CW711" i="1"/>
  <c r="CZ710" i="1"/>
  <c r="CY710" i="1"/>
  <c r="CX710" i="1"/>
  <c r="CW710" i="1"/>
  <c r="CZ709" i="1"/>
  <c r="CY709" i="1"/>
  <c r="CX709" i="1"/>
  <c r="CW709" i="1"/>
  <c r="CZ708" i="1"/>
  <c r="CY708" i="1"/>
  <c r="CX708" i="1"/>
  <c r="CW708" i="1"/>
  <c r="CZ707" i="1"/>
  <c r="CY707" i="1"/>
  <c r="CX707" i="1"/>
  <c r="CW707" i="1"/>
  <c r="CZ706" i="1"/>
  <c r="CY706" i="1"/>
  <c r="CX706" i="1"/>
  <c r="CW706" i="1"/>
  <c r="CZ705" i="1"/>
  <c r="CY705" i="1"/>
  <c r="CX705" i="1"/>
  <c r="CW705" i="1"/>
  <c r="CZ704" i="1"/>
  <c r="CY704" i="1"/>
  <c r="CX704" i="1"/>
  <c r="CW704" i="1"/>
  <c r="CZ703" i="1"/>
  <c r="CY703" i="1"/>
  <c r="CX703" i="1"/>
  <c r="CW703" i="1"/>
  <c r="CZ702" i="1"/>
  <c r="CY702" i="1"/>
  <c r="CX702" i="1"/>
  <c r="CW702" i="1"/>
  <c r="CZ701" i="1"/>
  <c r="CY701" i="1"/>
  <c r="CX701" i="1"/>
  <c r="CW701" i="1"/>
  <c r="CZ700" i="1"/>
  <c r="CY700" i="1"/>
  <c r="CX700" i="1"/>
  <c r="CW700" i="1"/>
  <c r="CZ699" i="1"/>
  <c r="CY699" i="1"/>
  <c r="CX699" i="1"/>
  <c r="CW699" i="1"/>
  <c r="CZ698" i="1"/>
  <c r="CY698" i="1"/>
  <c r="CX698" i="1"/>
  <c r="CW698" i="1"/>
  <c r="CZ697" i="1"/>
  <c r="CY697" i="1"/>
  <c r="CX697" i="1"/>
  <c r="CW697" i="1"/>
  <c r="CZ696" i="1"/>
  <c r="CY696" i="1"/>
  <c r="CX696" i="1"/>
  <c r="CW696" i="1"/>
  <c r="CZ695" i="1"/>
  <c r="CY695" i="1"/>
  <c r="CX695" i="1"/>
  <c r="CW695" i="1"/>
  <c r="CZ694" i="1"/>
  <c r="CY694" i="1"/>
  <c r="CX694" i="1"/>
  <c r="CW694" i="1"/>
  <c r="CZ693" i="1"/>
  <c r="CY693" i="1"/>
  <c r="CX693" i="1"/>
  <c r="CW693" i="1"/>
  <c r="CZ692" i="1"/>
  <c r="CY692" i="1"/>
  <c r="CX692" i="1"/>
  <c r="CW692" i="1"/>
  <c r="CZ691" i="1"/>
  <c r="CY691" i="1"/>
  <c r="CX691" i="1"/>
  <c r="CW691" i="1"/>
  <c r="CZ690" i="1"/>
  <c r="CY690" i="1"/>
  <c r="CX690" i="1"/>
  <c r="CW690" i="1"/>
  <c r="CZ689" i="1"/>
  <c r="CY689" i="1"/>
  <c r="CX689" i="1"/>
  <c r="CW689" i="1"/>
  <c r="CZ688" i="1"/>
  <c r="CY688" i="1"/>
  <c r="CX688" i="1"/>
  <c r="CW688" i="1"/>
  <c r="CZ687" i="1"/>
  <c r="CY687" i="1"/>
  <c r="CX687" i="1"/>
  <c r="CW687" i="1"/>
  <c r="CZ686" i="1"/>
  <c r="CY686" i="1"/>
  <c r="CX686" i="1"/>
  <c r="CW686" i="1"/>
  <c r="CZ685" i="1"/>
  <c r="CY685" i="1"/>
  <c r="CX685" i="1"/>
  <c r="CW685" i="1"/>
  <c r="CZ684" i="1"/>
  <c r="CY684" i="1"/>
  <c r="CX684" i="1"/>
  <c r="CW684" i="1"/>
  <c r="CZ683" i="1"/>
  <c r="CY683" i="1"/>
  <c r="CX683" i="1"/>
  <c r="CW683" i="1"/>
  <c r="CZ682" i="1"/>
  <c r="CY682" i="1"/>
  <c r="CX682" i="1"/>
  <c r="CW682" i="1"/>
  <c r="CZ681" i="1"/>
  <c r="CY681" i="1"/>
  <c r="CX681" i="1"/>
  <c r="CW681" i="1"/>
  <c r="CZ680" i="1"/>
  <c r="CY680" i="1"/>
  <c r="CX680" i="1"/>
  <c r="CW680" i="1"/>
  <c r="CZ679" i="1"/>
  <c r="CY679" i="1"/>
  <c r="CX679" i="1"/>
  <c r="CW679" i="1"/>
  <c r="CZ678" i="1"/>
  <c r="CY678" i="1"/>
  <c r="CX678" i="1"/>
  <c r="CW678" i="1"/>
  <c r="CZ677" i="1"/>
  <c r="CY677" i="1"/>
  <c r="CX677" i="1"/>
  <c r="CW677" i="1"/>
  <c r="CZ676" i="1"/>
  <c r="CY676" i="1"/>
  <c r="CX676" i="1"/>
  <c r="CW676" i="1"/>
  <c r="CZ675" i="1"/>
  <c r="CY675" i="1"/>
  <c r="CX675" i="1"/>
  <c r="CW675" i="1"/>
  <c r="CZ674" i="1"/>
  <c r="CY674" i="1"/>
  <c r="CX674" i="1"/>
  <c r="CW674" i="1"/>
  <c r="CZ673" i="1"/>
  <c r="CY673" i="1"/>
  <c r="CX673" i="1"/>
  <c r="CW673" i="1"/>
  <c r="CZ672" i="1"/>
  <c r="CY672" i="1"/>
  <c r="CX672" i="1"/>
  <c r="CW672" i="1"/>
  <c r="CZ671" i="1"/>
  <c r="CY671" i="1"/>
  <c r="CX671" i="1"/>
  <c r="CW671" i="1"/>
  <c r="CZ670" i="1"/>
  <c r="CY670" i="1"/>
  <c r="CX670" i="1"/>
  <c r="CW670" i="1"/>
  <c r="CZ669" i="1"/>
  <c r="CY669" i="1"/>
  <c r="CX669" i="1"/>
  <c r="CW669" i="1"/>
  <c r="CZ668" i="1"/>
  <c r="CY668" i="1"/>
  <c r="CX668" i="1"/>
  <c r="CW668" i="1"/>
  <c r="CZ667" i="1"/>
  <c r="CY667" i="1"/>
  <c r="CX667" i="1"/>
  <c r="CW667" i="1"/>
  <c r="CZ666" i="1"/>
  <c r="CY666" i="1"/>
  <c r="CX666" i="1"/>
  <c r="CW666" i="1"/>
  <c r="CZ665" i="1"/>
  <c r="CY665" i="1"/>
  <c r="CX665" i="1"/>
  <c r="CW665" i="1"/>
  <c r="CZ664" i="1"/>
  <c r="CY664" i="1"/>
  <c r="CX664" i="1"/>
  <c r="CW664" i="1"/>
  <c r="CZ663" i="1"/>
  <c r="CY663" i="1"/>
  <c r="CX663" i="1"/>
  <c r="CW663" i="1"/>
  <c r="CZ662" i="1"/>
  <c r="CY662" i="1"/>
  <c r="CX662" i="1"/>
  <c r="CW662" i="1"/>
  <c r="CZ661" i="1"/>
  <c r="CY661" i="1"/>
  <c r="CX661" i="1"/>
  <c r="CW661" i="1"/>
  <c r="CZ660" i="1"/>
  <c r="CY660" i="1"/>
  <c r="CX660" i="1"/>
  <c r="CW660" i="1"/>
  <c r="CZ659" i="1"/>
  <c r="CY659" i="1"/>
  <c r="CX659" i="1"/>
  <c r="CW659" i="1"/>
  <c r="CZ658" i="1"/>
  <c r="CY658" i="1"/>
  <c r="CX658" i="1"/>
  <c r="CW658" i="1"/>
  <c r="CZ657" i="1"/>
  <c r="CY657" i="1"/>
  <c r="CX657" i="1"/>
  <c r="CW657" i="1"/>
  <c r="CZ656" i="1"/>
  <c r="CY656" i="1"/>
  <c r="CX656" i="1"/>
  <c r="CW656" i="1"/>
  <c r="CZ655" i="1"/>
  <c r="CY655" i="1"/>
  <c r="CX655" i="1"/>
  <c r="CW655" i="1"/>
  <c r="CZ654" i="1"/>
  <c r="CY654" i="1"/>
  <c r="CX654" i="1"/>
  <c r="CW654" i="1"/>
  <c r="CZ653" i="1"/>
  <c r="CY653" i="1"/>
  <c r="CX653" i="1"/>
  <c r="CW653" i="1"/>
  <c r="CZ652" i="1"/>
  <c r="CY652" i="1"/>
  <c r="CX652" i="1"/>
  <c r="CW652" i="1"/>
  <c r="CZ651" i="1"/>
  <c r="CY651" i="1"/>
  <c r="CX651" i="1"/>
  <c r="CW651" i="1"/>
  <c r="CZ650" i="1"/>
  <c r="CY650" i="1"/>
  <c r="CX650" i="1"/>
  <c r="CW650" i="1"/>
  <c r="CZ649" i="1"/>
  <c r="CY649" i="1"/>
  <c r="CX649" i="1"/>
  <c r="CW649" i="1"/>
  <c r="CZ648" i="1"/>
  <c r="CY648" i="1"/>
  <c r="CX648" i="1"/>
  <c r="CW648" i="1"/>
  <c r="CZ647" i="1"/>
  <c r="CY647" i="1"/>
  <c r="CX647" i="1"/>
  <c r="CW647" i="1"/>
  <c r="CZ646" i="1"/>
  <c r="CY646" i="1"/>
  <c r="CX646" i="1"/>
  <c r="CW646" i="1"/>
  <c r="CZ645" i="1"/>
  <c r="CY645" i="1"/>
  <c r="CX645" i="1"/>
  <c r="CW645" i="1"/>
  <c r="CZ644" i="1"/>
  <c r="CY644" i="1"/>
  <c r="CX644" i="1"/>
  <c r="CW644" i="1"/>
  <c r="CZ643" i="1"/>
  <c r="CY643" i="1"/>
  <c r="CX643" i="1"/>
  <c r="CW643" i="1"/>
  <c r="CZ642" i="1"/>
  <c r="CY642" i="1"/>
  <c r="CX642" i="1"/>
  <c r="CW642" i="1"/>
  <c r="CZ641" i="1"/>
  <c r="CY641" i="1"/>
  <c r="CX641" i="1"/>
  <c r="CW641" i="1"/>
  <c r="CZ640" i="1"/>
  <c r="CY640" i="1"/>
  <c r="CX640" i="1"/>
  <c r="CW640" i="1"/>
  <c r="CZ639" i="1"/>
  <c r="CY639" i="1"/>
  <c r="CX639" i="1"/>
  <c r="CW639" i="1"/>
  <c r="CZ638" i="1"/>
  <c r="CY638" i="1"/>
  <c r="CX638" i="1"/>
  <c r="CW638" i="1"/>
  <c r="CZ637" i="1"/>
  <c r="CY637" i="1"/>
  <c r="CX637" i="1"/>
  <c r="CW637" i="1"/>
  <c r="CZ636" i="1"/>
  <c r="CY636" i="1"/>
  <c r="CX636" i="1"/>
  <c r="CW636" i="1"/>
  <c r="CZ635" i="1"/>
  <c r="CY635" i="1"/>
  <c r="CX635" i="1"/>
  <c r="CW635" i="1"/>
  <c r="CZ634" i="1"/>
  <c r="CY634" i="1"/>
  <c r="CX634" i="1"/>
  <c r="CW634" i="1"/>
  <c r="CZ633" i="1"/>
  <c r="CY633" i="1"/>
  <c r="CX633" i="1"/>
  <c r="CW633" i="1"/>
  <c r="CZ632" i="1"/>
  <c r="CY632" i="1"/>
  <c r="CX632" i="1"/>
  <c r="CW632" i="1"/>
  <c r="CZ631" i="1"/>
  <c r="CY631" i="1"/>
  <c r="CX631" i="1"/>
  <c r="CW631" i="1"/>
  <c r="CZ630" i="1"/>
  <c r="CY630" i="1"/>
  <c r="CX630" i="1"/>
  <c r="CW630" i="1"/>
  <c r="CZ629" i="1"/>
  <c r="CY629" i="1"/>
  <c r="CX629" i="1"/>
  <c r="CW629" i="1"/>
  <c r="CZ628" i="1"/>
  <c r="CY628" i="1"/>
  <c r="CX628" i="1"/>
  <c r="CW628" i="1"/>
  <c r="CZ627" i="1"/>
  <c r="CY627" i="1"/>
  <c r="CX627" i="1"/>
  <c r="CW627" i="1"/>
  <c r="CZ626" i="1"/>
  <c r="CY626" i="1"/>
  <c r="CX626" i="1"/>
  <c r="CW626" i="1"/>
  <c r="CZ625" i="1"/>
  <c r="CY625" i="1"/>
  <c r="CX625" i="1"/>
  <c r="CW625" i="1"/>
  <c r="CZ624" i="1"/>
  <c r="CY624" i="1"/>
  <c r="CX624" i="1"/>
  <c r="CW624" i="1"/>
  <c r="CZ623" i="1"/>
  <c r="CY623" i="1"/>
  <c r="CX623" i="1"/>
  <c r="CW623" i="1"/>
  <c r="CZ622" i="1"/>
  <c r="CY622" i="1"/>
  <c r="CX622" i="1"/>
  <c r="CW622" i="1"/>
  <c r="CZ621" i="1"/>
  <c r="CY621" i="1"/>
  <c r="CX621" i="1"/>
  <c r="CW621" i="1"/>
  <c r="CZ620" i="1"/>
  <c r="CY620" i="1"/>
  <c r="CX620" i="1"/>
  <c r="CW620" i="1"/>
  <c r="CZ619" i="1"/>
  <c r="CY619" i="1"/>
  <c r="CX619" i="1"/>
  <c r="CW619" i="1"/>
  <c r="CZ618" i="1"/>
  <c r="CY618" i="1"/>
  <c r="CX618" i="1"/>
  <c r="CW618" i="1"/>
  <c r="CZ617" i="1"/>
  <c r="CY617" i="1"/>
  <c r="CX617" i="1"/>
  <c r="CW617" i="1"/>
  <c r="CZ616" i="1"/>
  <c r="CY616" i="1"/>
  <c r="CX616" i="1"/>
  <c r="CW616" i="1"/>
  <c r="CZ615" i="1"/>
  <c r="CY615" i="1"/>
  <c r="CX615" i="1"/>
  <c r="CW615" i="1"/>
  <c r="CZ614" i="1"/>
  <c r="CY614" i="1"/>
  <c r="CX614" i="1"/>
  <c r="CW614" i="1"/>
  <c r="CZ613" i="1"/>
  <c r="CY613" i="1"/>
  <c r="CX613" i="1"/>
  <c r="CW613" i="1"/>
  <c r="CZ612" i="1"/>
  <c r="CY612" i="1"/>
  <c r="CX612" i="1"/>
  <c r="CW612" i="1"/>
  <c r="CZ611" i="1"/>
  <c r="CY611" i="1"/>
  <c r="CX611" i="1"/>
  <c r="CW611" i="1"/>
  <c r="CZ610" i="1"/>
  <c r="CY610" i="1"/>
  <c r="CX610" i="1"/>
  <c r="CW610" i="1"/>
  <c r="CZ609" i="1"/>
  <c r="CY609" i="1"/>
  <c r="CX609" i="1"/>
  <c r="CW609" i="1"/>
  <c r="CZ608" i="1"/>
  <c r="CY608" i="1"/>
  <c r="CX608" i="1"/>
  <c r="CW608" i="1"/>
  <c r="CZ607" i="1"/>
  <c r="CY607" i="1"/>
  <c r="CX607" i="1"/>
  <c r="CW607" i="1"/>
  <c r="CZ606" i="1"/>
  <c r="CY606" i="1"/>
  <c r="CX606" i="1"/>
  <c r="CW606" i="1"/>
  <c r="CZ605" i="1"/>
  <c r="CY605" i="1"/>
  <c r="CX605" i="1"/>
  <c r="CW605" i="1"/>
  <c r="CZ604" i="1"/>
  <c r="CY604" i="1"/>
  <c r="CX604" i="1"/>
  <c r="CW604" i="1"/>
  <c r="CZ603" i="1"/>
  <c r="CY603" i="1"/>
  <c r="CX603" i="1"/>
  <c r="CW603" i="1"/>
  <c r="CZ602" i="1"/>
  <c r="CY602" i="1"/>
  <c r="CX602" i="1"/>
  <c r="CW602" i="1"/>
  <c r="CZ601" i="1"/>
  <c r="CY601" i="1"/>
  <c r="CX601" i="1"/>
  <c r="CW601" i="1"/>
  <c r="CZ600" i="1"/>
  <c r="CY600" i="1"/>
  <c r="CX600" i="1"/>
  <c r="CW600" i="1"/>
  <c r="CZ599" i="1"/>
  <c r="CY599" i="1"/>
  <c r="CX599" i="1"/>
  <c r="CW599" i="1"/>
  <c r="CZ598" i="1"/>
  <c r="CY598" i="1"/>
  <c r="CX598" i="1"/>
  <c r="CW598" i="1"/>
  <c r="CZ597" i="1"/>
  <c r="CY597" i="1"/>
  <c r="CX597" i="1"/>
  <c r="CW597" i="1"/>
  <c r="CZ596" i="1"/>
  <c r="CY596" i="1"/>
  <c r="CX596" i="1"/>
  <c r="CW596" i="1"/>
  <c r="CZ595" i="1"/>
  <c r="CY595" i="1"/>
  <c r="CX595" i="1"/>
  <c r="CW595" i="1"/>
  <c r="CZ594" i="1"/>
  <c r="CY594" i="1"/>
  <c r="CX594" i="1"/>
  <c r="CW594" i="1"/>
  <c r="CZ593" i="1"/>
  <c r="CY593" i="1"/>
  <c r="CX593" i="1"/>
  <c r="CW593" i="1"/>
  <c r="CZ592" i="1"/>
  <c r="CY592" i="1"/>
  <c r="CX592" i="1"/>
  <c r="CW592" i="1"/>
  <c r="CZ591" i="1"/>
  <c r="CY591" i="1"/>
  <c r="CX591" i="1"/>
  <c r="CW591" i="1"/>
  <c r="CZ590" i="1"/>
  <c r="CY590" i="1"/>
  <c r="CX590" i="1"/>
  <c r="CW590" i="1"/>
  <c r="CZ589" i="1"/>
  <c r="CY589" i="1"/>
  <c r="CX589" i="1"/>
  <c r="CW589" i="1"/>
  <c r="CZ588" i="1"/>
  <c r="CY588" i="1"/>
  <c r="CX588" i="1"/>
  <c r="CW588" i="1"/>
  <c r="CZ587" i="1"/>
  <c r="CY587" i="1"/>
  <c r="CX587" i="1"/>
  <c r="CW587" i="1"/>
  <c r="CZ586" i="1"/>
  <c r="CY586" i="1"/>
  <c r="CX586" i="1"/>
  <c r="CW586" i="1"/>
  <c r="CZ585" i="1"/>
  <c r="CY585" i="1"/>
  <c r="CX585" i="1"/>
  <c r="CW585" i="1"/>
  <c r="CZ584" i="1"/>
  <c r="CY584" i="1"/>
  <c r="CX584" i="1"/>
  <c r="CW584" i="1"/>
  <c r="CZ583" i="1"/>
  <c r="CY583" i="1"/>
  <c r="CX583" i="1"/>
  <c r="CW583" i="1"/>
  <c r="CZ582" i="1"/>
  <c r="CY582" i="1"/>
  <c r="CX582" i="1"/>
  <c r="CW582" i="1"/>
  <c r="CZ581" i="1"/>
  <c r="CY581" i="1"/>
  <c r="CX581" i="1"/>
  <c r="CW581" i="1"/>
  <c r="CZ580" i="1"/>
  <c r="CY580" i="1"/>
  <c r="CX580" i="1"/>
  <c r="CW580" i="1"/>
  <c r="CZ579" i="1"/>
  <c r="CY579" i="1"/>
  <c r="CX579" i="1"/>
  <c r="CW579" i="1"/>
  <c r="CZ578" i="1"/>
  <c r="CY578" i="1"/>
  <c r="CX578" i="1"/>
  <c r="CW578" i="1"/>
  <c r="CZ577" i="1"/>
  <c r="CY577" i="1"/>
  <c r="CX577" i="1"/>
  <c r="CW577" i="1"/>
  <c r="CZ576" i="1"/>
  <c r="CY576" i="1"/>
  <c r="CX576" i="1"/>
  <c r="CW576" i="1"/>
  <c r="CZ575" i="1"/>
  <c r="CY575" i="1"/>
  <c r="CX575" i="1"/>
  <c r="CW575" i="1"/>
  <c r="CZ574" i="1"/>
  <c r="CY574" i="1"/>
  <c r="CX574" i="1"/>
  <c r="CW574" i="1"/>
  <c r="CZ573" i="1"/>
  <c r="CY573" i="1"/>
  <c r="CX573" i="1"/>
  <c r="CW573" i="1"/>
  <c r="CZ572" i="1"/>
  <c r="CY572" i="1"/>
  <c r="CX572" i="1"/>
  <c r="CW572" i="1"/>
  <c r="CZ571" i="1"/>
  <c r="CY571" i="1"/>
  <c r="CX571" i="1"/>
  <c r="CW571" i="1"/>
  <c r="CZ570" i="1"/>
  <c r="CY570" i="1"/>
  <c r="CX570" i="1"/>
  <c r="CW570" i="1"/>
  <c r="CZ569" i="1"/>
  <c r="CY569" i="1"/>
  <c r="CX569" i="1"/>
  <c r="CW569" i="1"/>
  <c r="CZ568" i="1"/>
  <c r="CY568" i="1"/>
  <c r="CX568" i="1"/>
  <c r="CW568" i="1"/>
  <c r="CZ567" i="1"/>
  <c r="CY567" i="1"/>
  <c r="CX567" i="1"/>
  <c r="CW567" i="1"/>
  <c r="CZ566" i="1"/>
  <c r="CY566" i="1"/>
  <c r="CX566" i="1"/>
  <c r="CW566" i="1"/>
  <c r="CZ565" i="1"/>
  <c r="CY565" i="1"/>
  <c r="CX565" i="1"/>
  <c r="CW565" i="1"/>
  <c r="CZ564" i="1"/>
  <c r="CY564" i="1"/>
  <c r="CX564" i="1"/>
  <c r="CW564" i="1"/>
  <c r="CZ563" i="1"/>
  <c r="CY563" i="1"/>
  <c r="CX563" i="1"/>
  <c r="CW563" i="1"/>
  <c r="CZ562" i="1"/>
  <c r="CY562" i="1"/>
  <c r="CX562" i="1"/>
  <c r="CW562" i="1"/>
  <c r="CZ561" i="1"/>
  <c r="CY561" i="1"/>
  <c r="CX561" i="1"/>
  <c r="CW561" i="1"/>
  <c r="CZ560" i="1"/>
  <c r="CY560" i="1"/>
  <c r="CX560" i="1"/>
  <c r="CW560" i="1"/>
  <c r="CZ559" i="1"/>
  <c r="CY559" i="1"/>
  <c r="CX559" i="1"/>
  <c r="CW559" i="1"/>
  <c r="CZ558" i="1"/>
  <c r="CY558" i="1"/>
  <c r="CX558" i="1"/>
  <c r="CW558" i="1"/>
  <c r="CZ557" i="1"/>
  <c r="CY557" i="1"/>
  <c r="CX557" i="1"/>
  <c r="CW557" i="1"/>
  <c r="CZ556" i="1"/>
  <c r="CY556" i="1"/>
  <c r="CX556" i="1"/>
  <c r="CW556" i="1"/>
  <c r="CZ555" i="1"/>
  <c r="CY555" i="1"/>
  <c r="CX555" i="1"/>
  <c r="CW555" i="1"/>
  <c r="CZ554" i="1"/>
  <c r="CY554" i="1"/>
  <c r="CX554" i="1"/>
  <c r="CW554" i="1"/>
  <c r="CZ553" i="1"/>
  <c r="CY553" i="1"/>
  <c r="CX553" i="1"/>
  <c r="CW553" i="1"/>
  <c r="CZ552" i="1"/>
  <c r="CY552" i="1"/>
  <c r="CX552" i="1"/>
  <c r="CW552" i="1"/>
  <c r="CZ551" i="1"/>
  <c r="CY551" i="1"/>
  <c r="CX551" i="1"/>
  <c r="CW551" i="1"/>
  <c r="CZ550" i="1"/>
  <c r="CY550" i="1"/>
  <c r="CX550" i="1"/>
  <c r="CW550" i="1"/>
  <c r="CZ549" i="1"/>
  <c r="CY549" i="1"/>
  <c r="CX549" i="1"/>
  <c r="CW549" i="1"/>
  <c r="CZ548" i="1"/>
  <c r="CY548" i="1"/>
  <c r="CX548" i="1"/>
  <c r="CW548" i="1"/>
  <c r="CZ547" i="1"/>
  <c r="CY547" i="1"/>
  <c r="CX547" i="1"/>
  <c r="CW547" i="1"/>
  <c r="CZ546" i="1"/>
  <c r="CY546" i="1"/>
  <c r="CX546" i="1"/>
  <c r="CW546" i="1"/>
  <c r="CZ545" i="1"/>
  <c r="CY545" i="1"/>
  <c r="CX545" i="1"/>
  <c r="CW545" i="1"/>
  <c r="CZ544" i="1"/>
  <c r="CY544" i="1"/>
  <c r="CX544" i="1"/>
  <c r="CW544" i="1"/>
  <c r="CZ543" i="1"/>
  <c r="CY543" i="1"/>
  <c r="CX543" i="1"/>
  <c r="CW543" i="1"/>
  <c r="CZ542" i="1"/>
  <c r="CY542" i="1"/>
  <c r="CX542" i="1"/>
  <c r="CW542" i="1"/>
  <c r="CZ541" i="1"/>
  <c r="CY541" i="1"/>
  <c r="CX541" i="1"/>
  <c r="CW541" i="1"/>
  <c r="CZ540" i="1"/>
  <c r="CY540" i="1"/>
  <c r="CX540" i="1"/>
  <c r="CW540" i="1"/>
  <c r="CZ539" i="1"/>
  <c r="CY539" i="1"/>
  <c r="CX539" i="1"/>
  <c r="CW539" i="1"/>
  <c r="CZ538" i="1"/>
  <c r="CY538" i="1"/>
  <c r="CX538" i="1"/>
  <c r="CW538" i="1"/>
  <c r="CZ537" i="1"/>
  <c r="CY537" i="1"/>
  <c r="CX537" i="1"/>
  <c r="CW537" i="1"/>
  <c r="CZ536" i="1"/>
  <c r="CY536" i="1"/>
  <c r="CX536" i="1"/>
  <c r="CW536" i="1"/>
  <c r="CZ535" i="1"/>
  <c r="CY535" i="1"/>
  <c r="CX535" i="1"/>
  <c r="CW535" i="1"/>
  <c r="CZ534" i="1"/>
  <c r="CY534" i="1"/>
  <c r="CX534" i="1"/>
  <c r="CW534" i="1"/>
  <c r="CZ533" i="1"/>
  <c r="CY533" i="1"/>
  <c r="CX533" i="1"/>
  <c r="CW533" i="1"/>
  <c r="CZ532" i="1"/>
  <c r="CY532" i="1"/>
  <c r="CX532" i="1"/>
  <c r="CW532" i="1"/>
  <c r="CZ531" i="1"/>
  <c r="CY531" i="1"/>
  <c r="CX531" i="1"/>
  <c r="CW531" i="1"/>
  <c r="CZ530" i="1"/>
  <c r="CY530" i="1"/>
  <c r="CX530" i="1"/>
  <c r="CW530" i="1"/>
  <c r="CZ529" i="1"/>
  <c r="CY529" i="1"/>
  <c r="CX529" i="1"/>
  <c r="CW529" i="1"/>
  <c r="CZ528" i="1"/>
  <c r="CY528" i="1"/>
  <c r="CX528" i="1"/>
  <c r="CW528" i="1"/>
  <c r="CZ527" i="1"/>
  <c r="CY527" i="1"/>
  <c r="CX527" i="1"/>
  <c r="CW527" i="1"/>
  <c r="CZ526" i="1"/>
  <c r="CY526" i="1"/>
  <c r="CX526" i="1"/>
  <c r="CW526" i="1"/>
  <c r="CZ525" i="1"/>
  <c r="CY525" i="1"/>
  <c r="CX525" i="1"/>
  <c r="CW525" i="1"/>
  <c r="CZ524" i="1"/>
  <c r="CY524" i="1"/>
  <c r="CX524" i="1"/>
  <c r="CW524" i="1"/>
  <c r="CZ523" i="1"/>
  <c r="CY523" i="1"/>
  <c r="CX523" i="1"/>
  <c r="CW523" i="1"/>
  <c r="CZ522" i="1"/>
  <c r="CY522" i="1"/>
  <c r="CX522" i="1"/>
  <c r="CW522" i="1"/>
  <c r="CZ521" i="1"/>
  <c r="CY521" i="1"/>
  <c r="CX521" i="1"/>
  <c r="CW521" i="1"/>
  <c r="CZ520" i="1"/>
  <c r="CY520" i="1"/>
  <c r="CX520" i="1"/>
  <c r="CW520" i="1"/>
  <c r="CZ519" i="1"/>
  <c r="CY519" i="1"/>
  <c r="CX519" i="1"/>
  <c r="CW519" i="1"/>
  <c r="CZ518" i="1"/>
  <c r="CY518" i="1"/>
  <c r="CX518" i="1"/>
  <c r="CW518" i="1"/>
  <c r="CZ517" i="1"/>
  <c r="CY517" i="1"/>
  <c r="CX517" i="1"/>
  <c r="CW517" i="1"/>
  <c r="CZ516" i="1"/>
  <c r="CY516" i="1"/>
  <c r="CX516" i="1"/>
  <c r="CW516" i="1"/>
  <c r="CZ515" i="1"/>
  <c r="CY515" i="1"/>
  <c r="CX515" i="1"/>
  <c r="CW515" i="1"/>
  <c r="CZ514" i="1"/>
  <c r="CY514" i="1"/>
  <c r="CX514" i="1"/>
  <c r="CW514" i="1"/>
  <c r="CZ513" i="1"/>
  <c r="CY513" i="1"/>
  <c r="CX513" i="1"/>
  <c r="CW513" i="1"/>
  <c r="CZ512" i="1"/>
  <c r="CY512" i="1"/>
  <c r="CX512" i="1"/>
  <c r="CW512" i="1"/>
  <c r="CZ511" i="1"/>
  <c r="CY511" i="1"/>
  <c r="CX511" i="1"/>
  <c r="CW511" i="1"/>
  <c r="CZ510" i="1"/>
  <c r="CY510" i="1"/>
  <c r="CX510" i="1"/>
  <c r="CW510" i="1"/>
  <c r="CZ509" i="1"/>
  <c r="CY509" i="1"/>
  <c r="CX509" i="1"/>
  <c r="CW509" i="1"/>
  <c r="CZ508" i="1"/>
  <c r="CY508" i="1"/>
  <c r="CX508" i="1"/>
  <c r="CW508" i="1"/>
  <c r="CZ507" i="1"/>
  <c r="CY507" i="1"/>
  <c r="CX507" i="1"/>
  <c r="CW507" i="1"/>
  <c r="CZ506" i="1"/>
  <c r="CY506" i="1"/>
  <c r="CX506" i="1"/>
  <c r="CW506" i="1"/>
  <c r="CZ505" i="1"/>
  <c r="CY505" i="1"/>
  <c r="CX505" i="1"/>
  <c r="CW505" i="1"/>
  <c r="CZ504" i="1"/>
  <c r="CY504" i="1"/>
  <c r="CX504" i="1"/>
  <c r="CW504" i="1"/>
  <c r="CZ503" i="1"/>
  <c r="CY503" i="1"/>
  <c r="CX503" i="1"/>
  <c r="CW503" i="1"/>
  <c r="CZ502" i="1"/>
  <c r="CY502" i="1"/>
  <c r="CX502" i="1"/>
  <c r="CW502" i="1"/>
  <c r="CZ501" i="1"/>
  <c r="CY501" i="1"/>
  <c r="CX501" i="1"/>
  <c r="CW501" i="1"/>
  <c r="CZ500" i="1"/>
  <c r="CY500" i="1"/>
  <c r="CX500" i="1"/>
  <c r="CW500" i="1"/>
  <c r="CZ499" i="1"/>
  <c r="CY499" i="1"/>
  <c r="CX499" i="1"/>
  <c r="CW499" i="1"/>
  <c r="CZ498" i="1"/>
  <c r="CY498" i="1"/>
  <c r="CX498" i="1"/>
  <c r="CW498" i="1"/>
  <c r="CZ497" i="1"/>
  <c r="CY497" i="1"/>
  <c r="CX497" i="1"/>
  <c r="CW497" i="1"/>
  <c r="CZ496" i="1"/>
  <c r="CY496" i="1"/>
  <c r="CX496" i="1"/>
  <c r="CW496" i="1"/>
  <c r="CZ495" i="1"/>
  <c r="CY495" i="1"/>
  <c r="CX495" i="1"/>
  <c r="CW495" i="1"/>
  <c r="CZ494" i="1"/>
  <c r="CY494" i="1"/>
  <c r="CX494" i="1"/>
  <c r="CW494" i="1"/>
  <c r="CZ493" i="1"/>
  <c r="CY493" i="1"/>
  <c r="CX493" i="1"/>
  <c r="CW493" i="1"/>
  <c r="CZ492" i="1"/>
  <c r="CY492" i="1"/>
  <c r="CX492" i="1"/>
  <c r="CW492" i="1"/>
  <c r="CZ491" i="1"/>
  <c r="CY491" i="1"/>
  <c r="CX491" i="1"/>
  <c r="CW491" i="1"/>
  <c r="CZ490" i="1"/>
  <c r="CY490" i="1"/>
  <c r="CX490" i="1"/>
  <c r="CW490" i="1"/>
  <c r="CZ489" i="1"/>
  <c r="CY489" i="1"/>
  <c r="CX489" i="1"/>
  <c r="CW489" i="1"/>
  <c r="CZ488" i="1"/>
  <c r="CY488" i="1"/>
  <c r="CX488" i="1"/>
  <c r="CW488" i="1"/>
  <c r="CZ487" i="1"/>
  <c r="CY487" i="1"/>
  <c r="CX487" i="1"/>
  <c r="CW487" i="1"/>
  <c r="CZ486" i="1"/>
  <c r="CY486" i="1"/>
  <c r="CX486" i="1"/>
  <c r="CW486" i="1"/>
  <c r="CZ485" i="1"/>
  <c r="CY485" i="1"/>
  <c r="CX485" i="1"/>
  <c r="CW485" i="1"/>
  <c r="CZ484" i="1"/>
  <c r="CY484" i="1"/>
  <c r="CX484" i="1"/>
  <c r="CW484" i="1"/>
  <c r="CZ483" i="1"/>
  <c r="CY483" i="1"/>
  <c r="CX483" i="1"/>
  <c r="CW483" i="1"/>
  <c r="CZ482" i="1"/>
  <c r="CY482" i="1"/>
  <c r="CX482" i="1"/>
  <c r="CW482" i="1"/>
  <c r="CZ481" i="1"/>
  <c r="CY481" i="1"/>
  <c r="CX481" i="1"/>
  <c r="CW481" i="1"/>
  <c r="CZ480" i="1"/>
  <c r="CY480" i="1"/>
  <c r="CX480" i="1"/>
  <c r="CW480" i="1"/>
  <c r="CZ479" i="1"/>
  <c r="CY479" i="1"/>
  <c r="CX479" i="1"/>
  <c r="CW479" i="1"/>
  <c r="CZ478" i="1"/>
  <c r="CY478" i="1"/>
  <c r="CX478" i="1"/>
  <c r="CW478" i="1"/>
  <c r="CZ477" i="1"/>
  <c r="CY477" i="1"/>
  <c r="CX477" i="1"/>
  <c r="CW477" i="1"/>
  <c r="CZ476" i="1"/>
  <c r="CY476" i="1"/>
  <c r="CX476" i="1"/>
  <c r="CW476" i="1"/>
  <c r="CZ475" i="1"/>
  <c r="CY475" i="1"/>
  <c r="CX475" i="1"/>
  <c r="CW475" i="1"/>
  <c r="CZ474" i="1"/>
  <c r="CY474" i="1"/>
  <c r="CX474" i="1"/>
  <c r="CW474" i="1"/>
  <c r="CZ473" i="1"/>
  <c r="CY473" i="1"/>
  <c r="CX473" i="1"/>
  <c r="CW473" i="1"/>
  <c r="CZ472" i="1"/>
  <c r="CY472" i="1"/>
  <c r="CX472" i="1"/>
  <c r="CW472" i="1"/>
  <c r="CZ471" i="1"/>
  <c r="CY471" i="1"/>
  <c r="CX471" i="1"/>
  <c r="CW471" i="1"/>
  <c r="CZ470" i="1"/>
  <c r="CY470" i="1"/>
  <c r="CX470" i="1"/>
  <c r="CW470" i="1"/>
  <c r="CZ469" i="1"/>
  <c r="CY469" i="1"/>
  <c r="CX469" i="1"/>
  <c r="CW469" i="1"/>
  <c r="CZ468" i="1"/>
  <c r="CY468" i="1"/>
  <c r="CX468" i="1"/>
  <c r="CW468" i="1"/>
  <c r="CZ467" i="1"/>
  <c r="CY467" i="1"/>
  <c r="CX467" i="1"/>
  <c r="CW467" i="1"/>
  <c r="CZ466" i="1"/>
  <c r="CY466" i="1"/>
  <c r="CX466" i="1"/>
  <c r="CW466" i="1"/>
  <c r="CZ465" i="1"/>
  <c r="CY465" i="1"/>
  <c r="CX465" i="1"/>
  <c r="CW465" i="1"/>
  <c r="CZ464" i="1"/>
  <c r="CY464" i="1"/>
  <c r="CX464" i="1"/>
  <c r="CW464" i="1"/>
  <c r="CZ463" i="1"/>
  <c r="CY463" i="1"/>
  <c r="CX463" i="1"/>
  <c r="CW463" i="1"/>
  <c r="CZ462" i="1"/>
  <c r="CY462" i="1"/>
  <c r="CX462" i="1"/>
  <c r="CW462" i="1"/>
  <c r="CZ461" i="1"/>
  <c r="CY461" i="1"/>
  <c r="CX461" i="1"/>
  <c r="CW461" i="1"/>
  <c r="CZ460" i="1"/>
  <c r="CY460" i="1"/>
  <c r="CX460" i="1"/>
  <c r="CW460" i="1"/>
  <c r="CZ459" i="1"/>
  <c r="CY459" i="1"/>
  <c r="CX459" i="1"/>
  <c r="CW459" i="1"/>
  <c r="CZ458" i="1"/>
  <c r="CY458" i="1"/>
  <c r="CX458" i="1"/>
  <c r="CW458" i="1"/>
  <c r="CZ457" i="1"/>
  <c r="CY457" i="1"/>
  <c r="CX457" i="1"/>
  <c r="CW457" i="1"/>
  <c r="CZ456" i="1"/>
  <c r="CY456" i="1"/>
  <c r="CX456" i="1"/>
  <c r="CW456" i="1"/>
  <c r="CZ455" i="1"/>
  <c r="CY455" i="1"/>
  <c r="CX455" i="1"/>
  <c r="CW455" i="1"/>
  <c r="CZ454" i="1"/>
  <c r="CY454" i="1"/>
  <c r="CX454" i="1"/>
  <c r="CW454" i="1"/>
  <c r="CZ453" i="1"/>
  <c r="CY453" i="1"/>
  <c r="CX453" i="1"/>
  <c r="CW453" i="1"/>
  <c r="CZ452" i="1"/>
  <c r="CY452" i="1"/>
  <c r="CX452" i="1"/>
  <c r="CW452" i="1"/>
  <c r="CZ451" i="1"/>
  <c r="CY451" i="1"/>
  <c r="CX451" i="1"/>
  <c r="CW451" i="1"/>
  <c r="CZ450" i="1"/>
  <c r="CY450" i="1"/>
  <c r="CX450" i="1"/>
  <c r="CW450" i="1"/>
  <c r="CZ449" i="1"/>
  <c r="CY449" i="1"/>
  <c r="CX449" i="1"/>
  <c r="CW449" i="1"/>
  <c r="CZ448" i="1"/>
  <c r="CY448" i="1"/>
  <c r="CX448" i="1"/>
  <c r="CW448" i="1"/>
  <c r="CZ447" i="1"/>
  <c r="CY447" i="1"/>
  <c r="CX447" i="1"/>
  <c r="CW447" i="1"/>
  <c r="CZ446" i="1"/>
  <c r="CY446" i="1"/>
  <c r="CX446" i="1"/>
  <c r="CW446" i="1"/>
  <c r="CZ445" i="1"/>
  <c r="CY445" i="1"/>
  <c r="CX445" i="1"/>
  <c r="CW445" i="1"/>
  <c r="CZ444" i="1"/>
  <c r="CY444" i="1"/>
  <c r="CX444" i="1"/>
  <c r="CW444" i="1"/>
  <c r="CZ443" i="1"/>
  <c r="CY443" i="1"/>
  <c r="CX443" i="1"/>
  <c r="CW443" i="1"/>
  <c r="CZ442" i="1"/>
  <c r="CY442" i="1"/>
  <c r="CX442" i="1"/>
  <c r="CW442" i="1"/>
  <c r="CZ441" i="1"/>
  <c r="CY441" i="1"/>
  <c r="CX441" i="1"/>
  <c r="CW441" i="1"/>
  <c r="CZ440" i="1"/>
  <c r="CY440" i="1"/>
  <c r="CX440" i="1"/>
  <c r="CW440" i="1"/>
  <c r="CZ439" i="1"/>
  <c r="CY439" i="1"/>
  <c r="CX439" i="1"/>
  <c r="CW439" i="1"/>
  <c r="CZ438" i="1"/>
  <c r="CY438" i="1"/>
  <c r="CX438" i="1"/>
  <c r="CW438" i="1"/>
  <c r="CZ437" i="1"/>
  <c r="CY437" i="1"/>
  <c r="CX437" i="1"/>
  <c r="CW437" i="1"/>
  <c r="CZ436" i="1"/>
  <c r="CY436" i="1"/>
  <c r="CX436" i="1"/>
  <c r="CW436" i="1"/>
  <c r="CZ435" i="1"/>
  <c r="CY435" i="1"/>
  <c r="CX435" i="1"/>
  <c r="CW435" i="1"/>
  <c r="CZ434" i="1"/>
  <c r="CY434" i="1"/>
  <c r="CX434" i="1"/>
  <c r="CW434" i="1"/>
  <c r="CZ433" i="1"/>
  <c r="CY433" i="1"/>
  <c r="CX433" i="1"/>
  <c r="CW433" i="1"/>
  <c r="CZ432" i="1"/>
  <c r="CY432" i="1"/>
  <c r="CX432" i="1"/>
  <c r="CW432" i="1"/>
  <c r="CZ431" i="1"/>
  <c r="CY431" i="1"/>
  <c r="CX431" i="1"/>
  <c r="CW431" i="1"/>
  <c r="CZ430" i="1"/>
  <c r="CY430" i="1"/>
  <c r="CX430" i="1"/>
  <c r="CW430" i="1"/>
  <c r="CZ429" i="1"/>
  <c r="CY429" i="1"/>
  <c r="CX429" i="1"/>
  <c r="CW429" i="1"/>
  <c r="CZ428" i="1"/>
  <c r="CY428" i="1"/>
  <c r="CX428" i="1"/>
  <c r="CW428" i="1"/>
  <c r="CZ427" i="1"/>
  <c r="CY427" i="1"/>
  <c r="CX427" i="1"/>
  <c r="CW427" i="1"/>
  <c r="CZ426" i="1"/>
  <c r="CY426" i="1"/>
  <c r="CX426" i="1"/>
  <c r="CW426" i="1"/>
  <c r="CZ425" i="1"/>
  <c r="CY425" i="1"/>
  <c r="CX425" i="1"/>
  <c r="CW425" i="1"/>
  <c r="CZ424" i="1"/>
  <c r="CY424" i="1"/>
  <c r="CX424" i="1"/>
  <c r="CW424" i="1"/>
  <c r="CZ423" i="1"/>
  <c r="CY423" i="1"/>
  <c r="CX423" i="1"/>
  <c r="CW423" i="1"/>
  <c r="CZ422" i="1"/>
  <c r="CY422" i="1"/>
  <c r="CX422" i="1"/>
  <c r="CW422" i="1"/>
  <c r="CZ421" i="1"/>
  <c r="CY421" i="1"/>
  <c r="CX421" i="1"/>
  <c r="CW421" i="1"/>
  <c r="CZ420" i="1"/>
  <c r="CY420" i="1"/>
  <c r="CX420" i="1"/>
  <c r="CW420" i="1"/>
  <c r="CZ419" i="1"/>
  <c r="CY419" i="1"/>
  <c r="CX419" i="1"/>
  <c r="CW419" i="1"/>
  <c r="CZ418" i="1"/>
  <c r="CY418" i="1"/>
  <c r="CX418" i="1"/>
  <c r="CW418" i="1"/>
  <c r="CZ417" i="1"/>
  <c r="CY417" i="1"/>
  <c r="CX417" i="1"/>
  <c r="CW417" i="1"/>
  <c r="CZ416" i="1"/>
  <c r="CY416" i="1"/>
  <c r="CX416" i="1"/>
  <c r="CW416" i="1"/>
  <c r="CZ415" i="1"/>
  <c r="CY415" i="1"/>
  <c r="CX415" i="1"/>
  <c r="CW415" i="1"/>
  <c r="CZ414" i="1"/>
  <c r="CY414" i="1"/>
  <c r="CX414" i="1"/>
  <c r="CW414" i="1"/>
  <c r="CZ413" i="1"/>
  <c r="CY413" i="1"/>
  <c r="CX413" i="1"/>
  <c r="CW413" i="1"/>
  <c r="CZ412" i="1"/>
  <c r="CY412" i="1"/>
  <c r="CX412" i="1"/>
  <c r="CW412" i="1"/>
  <c r="CZ411" i="1"/>
  <c r="CY411" i="1"/>
  <c r="CX411" i="1"/>
  <c r="CW411" i="1"/>
  <c r="CZ410" i="1"/>
  <c r="CY410" i="1"/>
  <c r="CX410" i="1"/>
  <c r="CW410" i="1"/>
  <c r="CZ409" i="1"/>
  <c r="CY409" i="1"/>
  <c r="CX409" i="1"/>
  <c r="CW409" i="1"/>
  <c r="CZ408" i="1"/>
  <c r="CY408" i="1"/>
  <c r="CX408" i="1"/>
  <c r="CW408" i="1"/>
  <c r="CZ407" i="1"/>
  <c r="CY407" i="1"/>
  <c r="CX407" i="1"/>
  <c r="CW407" i="1"/>
  <c r="CZ406" i="1"/>
  <c r="CY406" i="1"/>
  <c r="CX406" i="1"/>
  <c r="CW406" i="1"/>
  <c r="CZ405" i="1"/>
  <c r="CY405" i="1"/>
  <c r="CX405" i="1"/>
  <c r="CW405" i="1"/>
  <c r="CZ404" i="1"/>
  <c r="CY404" i="1"/>
  <c r="CX404" i="1"/>
  <c r="CW404" i="1"/>
  <c r="CZ403" i="1"/>
  <c r="CY403" i="1"/>
  <c r="CX403" i="1"/>
  <c r="CW403" i="1"/>
  <c r="CZ402" i="1"/>
  <c r="CY402" i="1"/>
  <c r="CX402" i="1"/>
  <c r="CW402" i="1"/>
  <c r="CZ401" i="1"/>
  <c r="CY401" i="1"/>
  <c r="CX401" i="1"/>
  <c r="CW401" i="1"/>
  <c r="CZ400" i="1"/>
  <c r="CY400" i="1"/>
  <c r="CX400" i="1"/>
  <c r="CW400" i="1"/>
  <c r="CZ399" i="1"/>
  <c r="CY399" i="1"/>
  <c r="CX399" i="1"/>
  <c r="CW399" i="1"/>
  <c r="CZ398" i="1"/>
  <c r="CY398" i="1"/>
  <c r="CX398" i="1"/>
  <c r="CW398" i="1"/>
  <c r="CZ397" i="1"/>
  <c r="CY397" i="1"/>
  <c r="CX397" i="1"/>
  <c r="CW397" i="1"/>
  <c r="CZ396" i="1"/>
  <c r="CY396" i="1"/>
  <c r="CX396" i="1"/>
  <c r="CW396" i="1"/>
  <c r="CZ395" i="1"/>
  <c r="CY395" i="1"/>
  <c r="CX395" i="1"/>
  <c r="CW395" i="1"/>
  <c r="CZ394" i="1"/>
  <c r="CY394" i="1"/>
  <c r="CX394" i="1"/>
  <c r="CW394" i="1"/>
  <c r="CZ393" i="1"/>
  <c r="CY393" i="1"/>
  <c r="CX393" i="1"/>
  <c r="CW393" i="1"/>
  <c r="CZ392" i="1"/>
  <c r="CY392" i="1"/>
  <c r="CX392" i="1"/>
  <c r="CW392" i="1"/>
  <c r="CZ391" i="1"/>
  <c r="CY391" i="1"/>
  <c r="CX391" i="1"/>
  <c r="CW391" i="1"/>
  <c r="CZ390" i="1"/>
  <c r="CY390" i="1"/>
  <c r="CX390" i="1"/>
  <c r="CW390" i="1"/>
  <c r="CZ389" i="1"/>
  <c r="CY389" i="1"/>
  <c r="CX389" i="1"/>
  <c r="CW389" i="1"/>
  <c r="CZ388" i="1"/>
  <c r="CY388" i="1"/>
  <c r="CX388" i="1"/>
  <c r="CW388" i="1"/>
  <c r="CZ387" i="1"/>
  <c r="CY387" i="1"/>
  <c r="CX387" i="1"/>
  <c r="CW387" i="1"/>
  <c r="CZ386" i="1"/>
  <c r="CY386" i="1"/>
  <c r="CX386" i="1"/>
  <c r="CW386" i="1"/>
  <c r="CZ385" i="1"/>
  <c r="CY385" i="1"/>
  <c r="CX385" i="1"/>
  <c r="CW385" i="1"/>
  <c r="CZ384" i="1"/>
  <c r="CY384" i="1"/>
  <c r="CX384" i="1"/>
  <c r="CW384" i="1"/>
  <c r="CZ383" i="1"/>
  <c r="CY383" i="1"/>
  <c r="CX383" i="1"/>
  <c r="CW383" i="1"/>
  <c r="CZ382" i="1"/>
  <c r="CY382" i="1"/>
  <c r="CX382" i="1"/>
  <c r="CW382" i="1"/>
  <c r="CZ381" i="1"/>
  <c r="CY381" i="1"/>
  <c r="CX381" i="1"/>
  <c r="CW381" i="1"/>
  <c r="CZ380" i="1"/>
  <c r="CY380" i="1"/>
  <c r="CX380" i="1"/>
  <c r="CW380" i="1"/>
  <c r="CZ379" i="1"/>
  <c r="CY379" i="1"/>
  <c r="CX379" i="1"/>
  <c r="CW379" i="1"/>
  <c r="CZ378" i="1"/>
  <c r="CY378" i="1"/>
  <c r="CX378" i="1"/>
  <c r="CW378" i="1"/>
  <c r="CZ377" i="1"/>
  <c r="CY377" i="1"/>
  <c r="CX377" i="1"/>
  <c r="CW377" i="1"/>
  <c r="CZ376" i="1"/>
  <c r="CY376" i="1"/>
  <c r="CX376" i="1"/>
  <c r="CW376" i="1"/>
  <c r="CZ375" i="1"/>
  <c r="CY375" i="1"/>
  <c r="CX375" i="1"/>
  <c r="CW375" i="1"/>
  <c r="CZ374" i="1"/>
  <c r="CY374" i="1"/>
  <c r="CX374" i="1"/>
  <c r="CW374" i="1"/>
  <c r="CZ373" i="1"/>
  <c r="CY373" i="1"/>
  <c r="CX373" i="1"/>
  <c r="CW373" i="1"/>
  <c r="CZ372" i="1"/>
  <c r="CY372" i="1"/>
  <c r="CX372" i="1"/>
  <c r="CW372" i="1"/>
  <c r="CZ371" i="1"/>
  <c r="CY371" i="1"/>
  <c r="CX371" i="1"/>
  <c r="CW371" i="1"/>
  <c r="CZ370" i="1"/>
  <c r="CY370" i="1"/>
  <c r="CX370" i="1"/>
  <c r="CW370" i="1"/>
  <c r="CZ369" i="1"/>
  <c r="CY369" i="1"/>
  <c r="CX369" i="1"/>
  <c r="CW369" i="1"/>
  <c r="CZ368" i="1"/>
  <c r="CY368" i="1"/>
  <c r="CX368" i="1"/>
  <c r="CW368" i="1"/>
  <c r="CZ367" i="1"/>
  <c r="CY367" i="1"/>
  <c r="CX367" i="1"/>
  <c r="CW367" i="1"/>
  <c r="CZ366" i="1"/>
  <c r="CY366" i="1"/>
  <c r="CX366" i="1"/>
  <c r="CW366" i="1"/>
  <c r="CZ365" i="1"/>
  <c r="CY365" i="1"/>
  <c r="CX365" i="1"/>
  <c r="CW365" i="1"/>
  <c r="CZ364" i="1"/>
  <c r="CY364" i="1"/>
  <c r="CX364" i="1"/>
  <c r="CW364" i="1"/>
  <c r="CZ363" i="1"/>
  <c r="CY363" i="1"/>
  <c r="CX363" i="1"/>
  <c r="CW363" i="1"/>
  <c r="CZ362" i="1"/>
  <c r="CY362" i="1"/>
  <c r="CX362" i="1"/>
  <c r="CW362" i="1"/>
  <c r="CZ361" i="1"/>
  <c r="CY361" i="1"/>
  <c r="CX361" i="1"/>
  <c r="CW361" i="1"/>
  <c r="CZ360" i="1"/>
  <c r="CY360" i="1"/>
  <c r="CX360" i="1"/>
  <c r="CW360" i="1"/>
  <c r="CZ359" i="1"/>
  <c r="CY359" i="1"/>
  <c r="CX359" i="1"/>
  <c r="CW359" i="1"/>
  <c r="CZ358" i="1"/>
  <c r="CY358" i="1"/>
  <c r="CX358" i="1"/>
  <c r="CW358" i="1"/>
  <c r="CZ357" i="1"/>
  <c r="CY357" i="1"/>
  <c r="CX357" i="1"/>
  <c r="CW357" i="1"/>
  <c r="CZ356" i="1"/>
  <c r="CY356" i="1"/>
  <c r="CX356" i="1"/>
  <c r="CW356" i="1"/>
  <c r="CZ355" i="1"/>
  <c r="CY355" i="1"/>
  <c r="CX355" i="1"/>
  <c r="CW355" i="1"/>
  <c r="CZ354" i="1"/>
  <c r="CY354" i="1"/>
  <c r="CX354" i="1"/>
  <c r="CW354" i="1"/>
  <c r="CZ353" i="1"/>
  <c r="CY353" i="1"/>
  <c r="CX353" i="1"/>
  <c r="CW353" i="1"/>
  <c r="CZ352" i="1"/>
  <c r="CY352" i="1"/>
  <c r="CX352" i="1"/>
  <c r="CW352" i="1"/>
  <c r="CZ351" i="1"/>
  <c r="CY351" i="1"/>
  <c r="CX351" i="1"/>
  <c r="CW351" i="1"/>
  <c r="CZ350" i="1"/>
  <c r="CY350" i="1"/>
  <c r="CX350" i="1"/>
  <c r="CW350" i="1"/>
  <c r="CZ349" i="1"/>
  <c r="CY349" i="1"/>
  <c r="CX349" i="1"/>
  <c r="CW349" i="1"/>
  <c r="CZ348" i="1"/>
  <c r="CY348" i="1"/>
  <c r="CX348" i="1"/>
  <c r="CW348" i="1"/>
  <c r="CZ347" i="1"/>
  <c r="CY347" i="1"/>
  <c r="CX347" i="1"/>
  <c r="CW347" i="1"/>
  <c r="CZ346" i="1"/>
  <c r="CY346" i="1"/>
  <c r="CX346" i="1"/>
  <c r="CW346" i="1"/>
  <c r="CZ345" i="1"/>
  <c r="CY345" i="1"/>
  <c r="CX345" i="1"/>
  <c r="CW345" i="1"/>
  <c r="CZ344" i="1"/>
  <c r="CY344" i="1"/>
  <c r="CX344" i="1"/>
  <c r="CW344" i="1"/>
  <c r="CZ343" i="1"/>
  <c r="CY343" i="1"/>
  <c r="CX343" i="1"/>
  <c r="CW343" i="1"/>
  <c r="CZ342" i="1"/>
  <c r="CY342" i="1"/>
  <c r="CX342" i="1"/>
  <c r="CW342" i="1"/>
  <c r="CZ341" i="1"/>
  <c r="CY341" i="1"/>
  <c r="CX341" i="1"/>
  <c r="CW341" i="1"/>
  <c r="CZ340" i="1"/>
  <c r="CY340" i="1"/>
  <c r="CX340" i="1"/>
  <c r="CW340" i="1"/>
  <c r="CZ339" i="1"/>
  <c r="CY339" i="1"/>
  <c r="CX339" i="1"/>
  <c r="CW339" i="1"/>
  <c r="CZ338" i="1"/>
  <c r="CY338" i="1"/>
  <c r="CX338" i="1"/>
  <c r="CW338" i="1"/>
  <c r="CZ337" i="1"/>
  <c r="CY337" i="1"/>
  <c r="CX337" i="1"/>
  <c r="CW337" i="1"/>
  <c r="CZ336" i="1"/>
  <c r="CY336" i="1"/>
  <c r="CX336" i="1"/>
  <c r="CW336" i="1"/>
  <c r="CZ335" i="1"/>
  <c r="CY335" i="1"/>
  <c r="CX335" i="1"/>
  <c r="CW335" i="1"/>
  <c r="CZ334" i="1"/>
  <c r="CY334" i="1"/>
  <c r="CX334" i="1"/>
  <c r="CW334" i="1"/>
  <c r="CZ333" i="1"/>
  <c r="CY333" i="1"/>
  <c r="CX333" i="1"/>
  <c r="CW333" i="1"/>
  <c r="CZ332" i="1"/>
  <c r="CY332" i="1"/>
  <c r="CX332" i="1"/>
  <c r="CW332" i="1"/>
  <c r="CZ331" i="1"/>
  <c r="CY331" i="1"/>
  <c r="CX331" i="1"/>
  <c r="CW331" i="1"/>
  <c r="CZ330" i="1"/>
  <c r="CY330" i="1"/>
  <c r="CX330" i="1"/>
  <c r="CW330" i="1"/>
  <c r="CZ329" i="1"/>
  <c r="CY329" i="1"/>
  <c r="CX329" i="1"/>
  <c r="CW329" i="1"/>
  <c r="CZ328" i="1"/>
  <c r="CY328" i="1"/>
  <c r="CX328" i="1"/>
  <c r="CW328" i="1"/>
  <c r="CZ327" i="1"/>
  <c r="CY327" i="1"/>
  <c r="CX327" i="1"/>
  <c r="CW327" i="1"/>
  <c r="CZ326" i="1"/>
  <c r="CY326" i="1"/>
  <c r="CX326" i="1"/>
  <c r="CW326" i="1"/>
  <c r="CZ325" i="1"/>
  <c r="CY325" i="1"/>
  <c r="CX325" i="1"/>
  <c r="CW325" i="1"/>
  <c r="CZ324" i="1"/>
  <c r="CY324" i="1"/>
  <c r="CX324" i="1"/>
  <c r="CW324" i="1"/>
  <c r="CZ323" i="1"/>
  <c r="CY323" i="1"/>
  <c r="CX323" i="1"/>
  <c r="CW323" i="1"/>
  <c r="CZ322" i="1"/>
  <c r="CY322" i="1"/>
  <c r="CX322" i="1"/>
  <c r="CW322" i="1"/>
  <c r="CZ321" i="1"/>
  <c r="CY321" i="1"/>
  <c r="CX321" i="1"/>
  <c r="CW321" i="1"/>
  <c r="CZ320" i="1"/>
  <c r="CY320" i="1"/>
  <c r="CX320" i="1"/>
  <c r="CW320" i="1"/>
  <c r="CZ319" i="1"/>
  <c r="CY319" i="1"/>
  <c r="CX319" i="1"/>
  <c r="CW319" i="1"/>
  <c r="CZ318" i="1"/>
  <c r="CY318" i="1"/>
  <c r="CX318" i="1"/>
  <c r="CW318" i="1"/>
  <c r="CZ317" i="1"/>
  <c r="CY317" i="1"/>
  <c r="CX317" i="1"/>
  <c r="CW317" i="1"/>
  <c r="CZ316" i="1"/>
  <c r="CY316" i="1"/>
  <c r="CX316" i="1"/>
  <c r="CW316" i="1"/>
  <c r="CZ315" i="1"/>
  <c r="CY315" i="1"/>
  <c r="CX315" i="1"/>
  <c r="CW315" i="1"/>
  <c r="CZ314" i="1"/>
  <c r="CY314" i="1"/>
  <c r="CX314" i="1"/>
  <c r="CW314" i="1"/>
  <c r="CZ313" i="1"/>
  <c r="CY313" i="1"/>
  <c r="CX313" i="1"/>
  <c r="CW313" i="1"/>
  <c r="CZ312" i="1"/>
  <c r="CY312" i="1"/>
  <c r="CX312" i="1"/>
  <c r="CW312" i="1"/>
  <c r="CZ311" i="1"/>
  <c r="CY311" i="1"/>
  <c r="CX311" i="1"/>
  <c r="CW311" i="1"/>
  <c r="CZ310" i="1"/>
  <c r="CY310" i="1"/>
  <c r="CX310" i="1"/>
  <c r="CW310" i="1"/>
  <c r="CZ309" i="1"/>
  <c r="CY309" i="1"/>
  <c r="CX309" i="1"/>
  <c r="CW309" i="1"/>
  <c r="CZ308" i="1"/>
  <c r="CY308" i="1"/>
  <c r="CX308" i="1"/>
  <c r="CW308" i="1"/>
  <c r="CZ307" i="1"/>
  <c r="CY307" i="1"/>
  <c r="CX307" i="1"/>
  <c r="CW307" i="1"/>
  <c r="CZ306" i="1"/>
  <c r="CY306" i="1"/>
  <c r="CX306" i="1"/>
  <c r="CW306" i="1"/>
  <c r="CZ305" i="1"/>
  <c r="CY305" i="1"/>
  <c r="CX305" i="1"/>
  <c r="CW305" i="1"/>
  <c r="CZ304" i="1"/>
  <c r="CY304" i="1"/>
  <c r="CX304" i="1"/>
  <c r="CW304" i="1"/>
  <c r="CZ303" i="1"/>
  <c r="CY303" i="1"/>
  <c r="CX303" i="1"/>
  <c r="CW303" i="1"/>
  <c r="CZ302" i="1"/>
  <c r="CY302" i="1"/>
  <c r="CX302" i="1"/>
  <c r="CW302" i="1"/>
  <c r="CZ301" i="1"/>
  <c r="CY301" i="1"/>
  <c r="CX301" i="1"/>
  <c r="CW301" i="1"/>
  <c r="CZ300" i="1"/>
  <c r="CY300" i="1"/>
  <c r="CX300" i="1"/>
  <c r="CW300" i="1"/>
  <c r="CZ299" i="1"/>
  <c r="CY299" i="1"/>
  <c r="CX299" i="1"/>
  <c r="CW299" i="1"/>
  <c r="CZ298" i="1"/>
  <c r="CY298" i="1"/>
  <c r="CX298" i="1"/>
  <c r="CW298" i="1"/>
  <c r="CZ297" i="1"/>
  <c r="CY297" i="1"/>
  <c r="CX297" i="1"/>
  <c r="CW297" i="1"/>
  <c r="CZ296" i="1"/>
  <c r="CY296" i="1"/>
  <c r="CX296" i="1"/>
  <c r="CW296" i="1"/>
  <c r="CZ295" i="1"/>
  <c r="CY295" i="1"/>
  <c r="CX295" i="1"/>
  <c r="CW295" i="1"/>
  <c r="CZ294" i="1"/>
  <c r="CY294" i="1"/>
  <c r="CX294" i="1"/>
  <c r="CW294" i="1"/>
  <c r="CZ293" i="1"/>
  <c r="CY293" i="1"/>
  <c r="CX293" i="1"/>
  <c r="CW293" i="1"/>
  <c r="CZ292" i="1"/>
  <c r="CY292" i="1"/>
  <c r="CX292" i="1"/>
  <c r="CW292" i="1"/>
  <c r="CZ291" i="1"/>
  <c r="CY291" i="1"/>
  <c r="CX291" i="1"/>
  <c r="CW291" i="1"/>
  <c r="CZ290" i="1"/>
  <c r="CY290" i="1"/>
  <c r="CX290" i="1"/>
  <c r="CW290" i="1"/>
  <c r="CZ289" i="1"/>
  <c r="CY289" i="1"/>
  <c r="CX289" i="1"/>
  <c r="CW289" i="1"/>
  <c r="CZ288" i="1"/>
  <c r="CY288" i="1"/>
  <c r="CX288" i="1"/>
  <c r="CW288" i="1"/>
  <c r="CZ287" i="1"/>
  <c r="CY287" i="1"/>
  <c r="CX287" i="1"/>
  <c r="CW287" i="1"/>
  <c r="CZ286" i="1"/>
  <c r="CY286" i="1"/>
  <c r="CX286" i="1"/>
  <c r="CW286" i="1"/>
  <c r="CZ285" i="1"/>
  <c r="CY285" i="1"/>
  <c r="CX285" i="1"/>
  <c r="CW285" i="1"/>
  <c r="CZ284" i="1"/>
  <c r="CY284" i="1"/>
  <c r="CX284" i="1"/>
  <c r="CW284" i="1"/>
  <c r="CZ283" i="1"/>
  <c r="CY283" i="1"/>
  <c r="CX283" i="1"/>
  <c r="CW283" i="1"/>
  <c r="CZ282" i="1"/>
  <c r="CY282" i="1"/>
  <c r="CX282" i="1"/>
  <c r="CW282" i="1"/>
  <c r="CZ281" i="1"/>
  <c r="CY281" i="1"/>
  <c r="CX281" i="1"/>
  <c r="CW281" i="1"/>
  <c r="CZ280" i="1"/>
  <c r="CY280" i="1"/>
  <c r="CX280" i="1"/>
  <c r="CW280" i="1"/>
  <c r="CZ279" i="1"/>
  <c r="CY279" i="1"/>
  <c r="CX279" i="1"/>
  <c r="CW279" i="1"/>
  <c r="CZ278" i="1"/>
  <c r="CY278" i="1"/>
  <c r="CX278" i="1"/>
  <c r="CW278" i="1"/>
  <c r="CZ277" i="1"/>
  <c r="CY277" i="1"/>
  <c r="CX277" i="1"/>
  <c r="CW277" i="1"/>
  <c r="CZ276" i="1"/>
  <c r="CY276" i="1"/>
  <c r="CX276" i="1"/>
  <c r="CW276" i="1"/>
  <c r="CZ275" i="1"/>
  <c r="CY275" i="1"/>
  <c r="CX275" i="1"/>
  <c r="CW275" i="1"/>
  <c r="CZ274" i="1"/>
  <c r="CY274" i="1"/>
  <c r="CX274" i="1"/>
  <c r="CW274" i="1"/>
  <c r="CZ273" i="1"/>
  <c r="CY273" i="1"/>
  <c r="CX273" i="1"/>
  <c r="CW273" i="1"/>
  <c r="CZ272" i="1"/>
  <c r="CY272" i="1"/>
  <c r="CX272" i="1"/>
  <c r="CW272" i="1"/>
  <c r="CZ271" i="1"/>
  <c r="CY271" i="1"/>
  <c r="CX271" i="1"/>
  <c r="CW271" i="1"/>
  <c r="CZ270" i="1"/>
  <c r="CY270" i="1"/>
  <c r="CX270" i="1"/>
  <c r="CW270" i="1"/>
  <c r="CZ269" i="1"/>
  <c r="CY269" i="1"/>
  <c r="CX269" i="1"/>
  <c r="CW269" i="1"/>
  <c r="CZ268" i="1"/>
  <c r="CY268" i="1"/>
  <c r="CX268" i="1"/>
  <c r="CW268" i="1"/>
  <c r="CZ267" i="1"/>
  <c r="CY267" i="1"/>
  <c r="CX267" i="1"/>
  <c r="CW267" i="1"/>
  <c r="CZ266" i="1"/>
  <c r="CY266" i="1"/>
  <c r="CX266" i="1"/>
  <c r="CW266" i="1"/>
  <c r="CZ265" i="1"/>
  <c r="CY265" i="1"/>
  <c r="CX265" i="1"/>
  <c r="CW265" i="1"/>
  <c r="CZ264" i="1"/>
  <c r="CY264" i="1"/>
  <c r="CX264" i="1"/>
  <c r="CW264" i="1"/>
  <c r="CZ263" i="1"/>
  <c r="CY263" i="1"/>
  <c r="CX263" i="1"/>
  <c r="CW263" i="1"/>
  <c r="CZ262" i="1"/>
  <c r="CY262" i="1"/>
  <c r="CX262" i="1"/>
  <c r="CW262" i="1"/>
  <c r="CZ261" i="1"/>
  <c r="CY261" i="1"/>
  <c r="CX261" i="1"/>
  <c r="CW261" i="1"/>
  <c r="CZ260" i="1"/>
  <c r="CY260" i="1"/>
  <c r="CX260" i="1"/>
  <c r="CW260" i="1"/>
  <c r="CZ259" i="1"/>
  <c r="CY259" i="1"/>
  <c r="CX259" i="1"/>
  <c r="CW259" i="1"/>
  <c r="CZ258" i="1"/>
  <c r="CY258" i="1"/>
  <c r="CX258" i="1"/>
  <c r="CW258" i="1"/>
  <c r="CZ257" i="1"/>
  <c r="CY257" i="1"/>
  <c r="CX257" i="1"/>
  <c r="CW257" i="1"/>
  <c r="CZ256" i="1"/>
  <c r="CY256" i="1"/>
  <c r="CX256" i="1"/>
  <c r="CW256" i="1"/>
  <c r="CZ255" i="1"/>
  <c r="CY255" i="1"/>
  <c r="CX255" i="1"/>
  <c r="CW255" i="1"/>
  <c r="CZ254" i="1"/>
  <c r="CY254" i="1"/>
  <c r="CX254" i="1"/>
  <c r="CW254" i="1"/>
  <c r="CZ253" i="1"/>
  <c r="CY253" i="1"/>
  <c r="CX253" i="1"/>
  <c r="CW253" i="1"/>
  <c r="CZ252" i="1"/>
  <c r="CY252" i="1"/>
  <c r="CX252" i="1"/>
  <c r="CW252" i="1"/>
  <c r="CZ251" i="1"/>
  <c r="CY251" i="1"/>
  <c r="CX251" i="1"/>
  <c r="CW251" i="1"/>
  <c r="CZ250" i="1"/>
  <c r="CY250" i="1"/>
  <c r="CX250" i="1"/>
  <c r="CW250" i="1"/>
  <c r="CZ249" i="1"/>
  <c r="CY249" i="1"/>
  <c r="CX249" i="1"/>
  <c r="CW249" i="1"/>
  <c r="CZ248" i="1"/>
  <c r="CY248" i="1"/>
  <c r="CX248" i="1"/>
  <c r="CW248" i="1"/>
  <c r="CZ247" i="1"/>
  <c r="CY247" i="1"/>
  <c r="CX247" i="1"/>
  <c r="CW247" i="1"/>
  <c r="CZ246" i="1"/>
  <c r="CY246" i="1"/>
  <c r="CX246" i="1"/>
  <c r="CW246" i="1"/>
  <c r="CZ245" i="1"/>
  <c r="CY245" i="1"/>
  <c r="CX245" i="1"/>
  <c r="CW245" i="1"/>
  <c r="CZ244" i="1"/>
  <c r="CY244" i="1"/>
  <c r="CX244" i="1"/>
  <c r="CW244" i="1"/>
  <c r="CZ243" i="1"/>
  <c r="CY243" i="1"/>
  <c r="CX243" i="1"/>
  <c r="CW243" i="1"/>
  <c r="CZ242" i="1"/>
  <c r="CY242" i="1"/>
  <c r="CX242" i="1"/>
  <c r="CW242" i="1"/>
  <c r="CZ241" i="1"/>
  <c r="CY241" i="1"/>
  <c r="CX241" i="1"/>
  <c r="CW241" i="1"/>
  <c r="CZ240" i="1"/>
  <c r="CY240" i="1"/>
  <c r="CX240" i="1"/>
  <c r="CW240" i="1"/>
  <c r="CZ239" i="1"/>
  <c r="CY239" i="1"/>
  <c r="CX239" i="1"/>
  <c r="CW239" i="1"/>
  <c r="CZ238" i="1"/>
  <c r="CY238" i="1"/>
  <c r="CX238" i="1"/>
  <c r="CW238" i="1"/>
  <c r="CZ237" i="1"/>
  <c r="CY237" i="1"/>
  <c r="CX237" i="1"/>
  <c r="CW237" i="1"/>
  <c r="CZ236" i="1"/>
  <c r="CY236" i="1"/>
  <c r="CX236" i="1"/>
  <c r="CW236" i="1"/>
  <c r="CZ235" i="1"/>
  <c r="CY235" i="1"/>
  <c r="CX235" i="1"/>
  <c r="CW235" i="1"/>
  <c r="CZ234" i="1"/>
  <c r="CY234" i="1"/>
  <c r="CX234" i="1"/>
  <c r="CW234" i="1"/>
  <c r="CZ233" i="1"/>
  <c r="CY233" i="1"/>
  <c r="CX233" i="1"/>
  <c r="CW233" i="1"/>
  <c r="CZ232" i="1"/>
  <c r="CY232" i="1"/>
  <c r="CX232" i="1"/>
  <c r="CW232" i="1"/>
  <c r="CZ231" i="1"/>
  <c r="CY231" i="1"/>
  <c r="CX231" i="1"/>
  <c r="CW231" i="1"/>
  <c r="CZ230" i="1"/>
  <c r="CY230" i="1"/>
  <c r="CX230" i="1"/>
  <c r="CW230" i="1"/>
  <c r="CZ229" i="1"/>
  <c r="CY229" i="1"/>
  <c r="CX229" i="1"/>
  <c r="CW229" i="1"/>
  <c r="CZ228" i="1"/>
  <c r="CY228" i="1"/>
  <c r="CX228" i="1"/>
  <c r="CW228" i="1"/>
  <c r="CZ227" i="1"/>
  <c r="CY227" i="1"/>
  <c r="CX227" i="1"/>
  <c r="CW227" i="1"/>
  <c r="CZ226" i="1"/>
  <c r="CY226" i="1"/>
  <c r="CX226" i="1"/>
  <c r="CW226" i="1"/>
  <c r="CZ225" i="1"/>
  <c r="CY225" i="1"/>
  <c r="CX225" i="1"/>
  <c r="CW225" i="1"/>
  <c r="CZ224" i="1"/>
  <c r="CY224" i="1"/>
  <c r="CX224" i="1"/>
  <c r="CW224" i="1"/>
  <c r="CZ223" i="1"/>
  <c r="CY223" i="1"/>
  <c r="CX223" i="1"/>
  <c r="CW223" i="1"/>
  <c r="CZ222" i="1"/>
  <c r="CY222" i="1"/>
  <c r="CX222" i="1"/>
  <c r="CW222" i="1"/>
  <c r="CZ221" i="1"/>
  <c r="CY221" i="1"/>
  <c r="CX221" i="1"/>
  <c r="CW221" i="1"/>
  <c r="CZ220" i="1"/>
  <c r="CY220" i="1"/>
  <c r="CX220" i="1"/>
  <c r="CW220" i="1"/>
  <c r="CZ219" i="1"/>
  <c r="CY219" i="1"/>
  <c r="CX219" i="1"/>
  <c r="CW219" i="1"/>
  <c r="CZ218" i="1"/>
  <c r="CY218" i="1"/>
  <c r="CX218" i="1"/>
  <c r="CW218" i="1"/>
  <c r="CZ217" i="1"/>
  <c r="CY217" i="1"/>
  <c r="CX217" i="1"/>
  <c r="CW217" i="1"/>
  <c r="CZ216" i="1"/>
  <c r="CY216" i="1"/>
  <c r="CX216" i="1"/>
  <c r="CW216" i="1"/>
  <c r="CZ215" i="1"/>
  <c r="CY215" i="1"/>
  <c r="CX215" i="1"/>
  <c r="CW215" i="1"/>
  <c r="CZ214" i="1"/>
  <c r="CY214" i="1"/>
  <c r="CX214" i="1"/>
  <c r="CW214" i="1"/>
  <c r="CZ213" i="1"/>
  <c r="CY213" i="1"/>
  <c r="CX213" i="1"/>
  <c r="CW213" i="1"/>
  <c r="CZ212" i="1"/>
  <c r="CY212" i="1"/>
  <c r="CX212" i="1"/>
  <c r="CW212" i="1"/>
  <c r="CZ211" i="1"/>
  <c r="CY211" i="1"/>
  <c r="CX211" i="1"/>
  <c r="CW211" i="1"/>
  <c r="CZ210" i="1"/>
  <c r="CY210" i="1"/>
  <c r="CX210" i="1"/>
  <c r="CW210" i="1"/>
  <c r="CZ209" i="1"/>
  <c r="CY209" i="1"/>
  <c r="CX209" i="1"/>
  <c r="CW209" i="1"/>
  <c r="CZ208" i="1"/>
  <c r="CY208" i="1"/>
  <c r="CX208" i="1"/>
  <c r="CW208" i="1"/>
  <c r="CZ207" i="1"/>
  <c r="CY207" i="1"/>
  <c r="CX207" i="1"/>
  <c r="CW207" i="1"/>
  <c r="CZ206" i="1"/>
  <c r="CY206" i="1"/>
  <c r="CX206" i="1"/>
  <c r="CW206" i="1"/>
  <c r="CZ205" i="1"/>
  <c r="CY205" i="1"/>
  <c r="CX205" i="1"/>
  <c r="CW205" i="1"/>
  <c r="CZ204" i="1"/>
  <c r="CY204" i="1"/>
  <c r="CX204" i="1"/>
  <c r="CW204" i="1"/>
  <c r="CZ203" i="1"/>
  <c r="CY203" i="1"/>
  <c r="CX203" i="1"/>
  <c r="CW203" i="1"/>
  <c r="CZ202" i="1"/>
  <c r="CY202" i="1"/>
  <c r="CX202" i="1"/>
  <c r="CW202" i="1"/>
  <c r="CZ201" i="1"/>
  <c r="CY201" i="1"/>
  <c r="CX201" i="1"/>
  <c r="CW201" i="1"/>
  <c r="CZ200" i="1"/>
  <c r="CY200" i="1"/>
  <c r="CX200" i="1"/>
  <c r="CW200" i="1"/>
  <c r="CZ199" i="1"/>
  <c r="CY199" i="1"/>
  <c r="CX199" i="1"/>
  <c r="CW199" i="1"/>
  <c r="CZ198" i="1"/>
  <c r="CY198" i="1"/>
  <c r="CX198" i="1"/>
  <c r="CW198" i="1"/>
  <c r="CZ197" i="1"/>
  <c r="CY197" i="1"/>
  <c r="CX197" i="1"/>
  <c r="CW197" i="1"/>
  <c r="CZ196" i="1"/>
  <c r="CY196" i="1"/>
  <c r="CX196" i="1"/>
  <c r="CW196" i="1"/>
  <c r="CZ195" i="1"/>
  <c r="CY195" i="1"/>
  <c r="CX195" i="1"/>
  <c r="CW195" i="1"/>
  <c r="CZ194" i="1"/>
  <c r="CY194" i="1"/>
  <c r="CX194" i="1"/>
  <c r="CW194" i="1"/>
  <c r="CZ193" i="1"/>
  <c r="CY193" i="1"/>
  <c r="CX193" i="1"/>
  <c r="CW193" i="1"/>
  <c r="CZ192" i="1"/>
  <c r="CY192" i="1"/>
  <c r="CX192" i="1"/>
  <c r="CW192" i="1"/>
  <c r="CZ191" i="1"/>
  <c r="CY191" i="1"/>
  <c r="CX191" i="1"/>
  <c r="CW191" i="1"/>
  <c r="CZ190" i="1"/>
  <c r="CY190" i="1"/>
  <c r="CX190" i="1"/>
  <c r="CW190" i="1"/>
  <c r="CZ189" i="1"/>
  <c r="CY189" i="1"/>
  <c r="CX189" i="1"/>
  <c r="CW189" i="1"/>
  <c r="CZ188" i="1"/>
  <c r="CY188" i="1"/>
  <c r="CX188" i="1"/>
  <c r="CW188" i="1"/>
  <c r="CZ187" i="1"/>
  <c r="CY187" i="1"/>
  <c r="CX187" i="1"/>
  <c r="CW187" i="1"/>
  <c r="CZ186" i="1"/>
  <c r="CY186" i="1"/>
  <c r="CX186" i="1"/>
  <c r="CW186" i="1"/>
  <c r="CZ185" i="1"/>
  <c r="CY185" i="1"/>
  <c r="CX185" i="1"/>
  <c r="CW185" i="1"/>
  <c r="CZ184" i="1"/>
  <c r="CY184" i="1"/>
  <c r="CX184" i="1"/>
  <c r="CW184" i="1"/>
  <c r="CZ183" i="1"/>
  <c r="CY183" i="1"/>
  <c r="CX183" i="1"/>
  <c r="CW183" i="1"/>
  <c r="CZ182" i="1"/>
  <c r="CY182" i="1"/>
  <c r="CX182" i="1"/>
  <c r="CW182" i="1"/>
  <c r="CZ181" i="1"/>
  <c r="CY181" i="1"/>
  <c r="CX181" i="1"/>
  <c r="CW181" i="1"/>
  <c r="CZ180" i="1"/>
  <c r="CY180" i="1"/>
  <c r="CX180" i="1"/>
  <c r="CW180" i="1"/>
  <c r="CZ179" i="1"/>
  <c r="CY179" i="1"/>
  <c r="CX179" i="1"/>
  <c r="CW179" i="1"/>
  <c r="CZ178" i="1"/>
  <c r="CY178" i="1"/>
  <c r="CX178" i="1"/>
  <c r="CW178" i="1"/>
  <c r="CZ177" i="1"/>
  <c r="CY177" i="1"/>
  <c r="CX177" i="1"/>
  <c r="CW177" i="1"/>
  <c r="CZ176" i="1"/>
  <c r="CY176" i="1"/>
  <c r="CX176" i="1"/>
  <c r="CW176" i="1"/>
  <c r="CZ175" i="1"/>
  <c r="CY175" i="1"/>
  <c r="CX175" i="1"/>
  <c r="CW175" i="1"/>
  <c r="CZ174" i="1"/>
  <c r="CY174" i="1"/>
  <c r="CX174" i="1"/>
  <c r="CW174" i="1"/>
  <c r="CZ173" i="1"/>
  <c r="CY173" i="1"/>
  <c r="CX173" i="1"/>
  <c r="CW173" i="1"/>
  <c r="CZ172" i="1"/>
  <c r="CY172" i="1"/>
  <c r="CX172" i="1"/>
  <c r="CW172" i="1"/>
  <c r="CZ171" i="1"/>
  <c r="CY171" i="1"/>
  <c r="CX171" i="1"/>
  <c r="CW171" i="1"/>
  <c r="CZ170" i="1"/>
  <c r="CY170" i="1"/>
  <c r="CX170" i="1"/>
  <c r="CW170" i="1"/>
  <c r="CZ169" i="1"/>
  <c r="CY169" i="1"/>
  <c r="CX169" i="1"/>
  <c r="CW169" i="1"/>
  <c r="CZ168" i="1"/>
  <c r="CY168" i="1"/>
  <c r="CX168" i="1"/>
  <c r="CW168" i="1"/>
  <c r="CZ167" i="1"/>
  <c r="CY167" i="1"/>
  <c r="CX167" i="1"/>
  <c r="CW167" i="1"/>
  <c r="CZ166" i="1"/>
  <c r="CY166" i="1"/>
  <c r="CX166" i="1"/>
  <c r="CW166" i="1"/>
  <c r="CZ165" i="1"/>
  <c r="CY165" i="1"/>
  <c r="CX165" i="1"/>
  <c r="CW165" i="1"/>
  <c r="CZ164" i="1"/>
  <c r="CY164" i="1"/>
  <c r="CX164" i="1"/>
  <c r="CW164" i="1"/>
  <c r="CZ163" i="1"/>
  <c r="CY163" i="1"/>
  <c r="CX163" i="1"/>
  <c r="CW163" i="1"/>
  <c r="CZ162" i="1"/>
  <c r="CY162" i="1"/>
  <c r="CX162" i="1"/>
  <c r="CW162" i="1"/>
  <c r="CZ161" i="1"/>
  <c r="CY161" i="1"/>
  <c r="CX161" i="1"/>
  <c r="CW161" i="1"/>
  <c r="CZ160" i="1"/>
  <c r="CY160" i="1"/>
  <c r="CX160" i="1"/>
  <c r="CW160" i="1"/>
  <c r="CZ159" i="1"/>
  <c r="CY159" i="1"/>
  <c r="CX159" i="1"/>
  <c r="CW159" i="1"/>
  <c r="CZ158" i="1"/>
  <c r="CY158" i="1"/>
  <c r="CX158" i="1"/>
  <c r="CW158" i="1"/>
  <c r="CZ157" i="1"/>
  <c r="CY157" i="1"/>
  <c r="CX157" i="1"/>
  <c r="CW157" i="1"/>
  <c r="CZ156" i="1"/>
  <c r="CY156" i="1"/>
  <c r="CX156" i="1"/>
  <c r="CW156" i="1"/>
  <c r="CZ155" i="1"/>
  <c r="CY155" i="1"/>
  <c r="CX155" i="1"/>
  <c r="CW155" i="1"/>
  <c r="CZ154" i="1"/>
  <c r="CY154" i="1"/>
  <c r="CX154" i="1"/>
  <c r="CW154" i="1"/>
  <c r="CZ153" i="1"/>
  <c r="CY153" i="1"/>
  <c r="CX153" i="1"/>
  <c r="CW153" i="1"/>
  <c r="CZ152" i="1"/>
  <c r="CY152" i="1"/>
  <c r="CX152" i="1"/>
  <c r="CW152" i="1"/>
  <c r="CZ151" i="1"/>
  <c r="CY151" i="1"/>
  <c r="CX151" i="1"/>
  <c r="CW151" i="1"/>
  <c r="CZ150" i="1"/>
  <c r="CY150" i="1"/>
  <c r="CX150" i="1"/>
  <c r="CW150" i="1"/>
  <c r="CZ149" i="1"/>
  <c r="CY149" i="1"/>
  <c r="CX149" i="1"/>
  <c r="CW149" i="1"/>
  <c r="CZ148" i="1"/>
  <c r="CY148" i="1"/>
  <c r="CX148" i="1"/>
  <c r="CW148" i="1"/>
  <c r="CZ147" i="1"/>
  <c r="CY147" i="1"/>
  <c r="CX147" i="1"/>
  <c r="CW147" i="1"/>
  <c r="CZ146" i="1"/>
  <c r="CY146" i="1"/>
  <c r="CX146" i="1"/>
  <c r="CW146" i="1"/>
  <c r="CZ145" i="1"/>
  <c r="CY145" i="1"/>
  <c r="CX145" i="1"/>
  <c r="CW145" i="1"/>
  <c r="CZ144" i="1"/>
  <c r="CY144" i="1"/>
  <c r="CX144" i="1"/>
  <c r="CW144" i="1"/>
  <c r="CZ143" i="1"/>
  <c r="CY143" i="1"/>
  <c r="CX143" i="1"/>
  <c r="CW143" i="1"/>
  <c r="CZ142" i="1"/>
  <c r="CY142" i="1"/>
  <c r="CX142" i="1"/>
  <c r="CW142" i="1"/>
  <c r="CZ141" i="1"/>
  <c r="CY141" i="1"/>
  <c r="CX141" i="1"/>
  <c r="CW141" i="1"/>
  <c r="CZ140" i="1"/>
  <c r="CY140" i="1"/>
  <c r="CX140" i="1"/>
  <c r="CW140" i="1"/>
  <c r="CZ139" i="1"/>
  <c r="CY139" i="1"/>
  <c r="CX139" i="1"/>
  <c r="CW139" i="1"/>
  <c r="CZ138" i="1"/>
  <c r="CY138" i="1"/>
  <c r="CX138" i="1"/>
  <c r="CW138" i="1"/>
  <c r="CZ137" i="1"/>
  <c r="CY137" i="1"/>
  <c r="CX137" i="1"/>
  <c r="CW137" i="1"/>
  <c r="CZ136" i="1"/>
  <c r="CY136" i="1"/>
  <c r="CX136" i="1"/>
  <c r="CW136" i="1"/>
  <c r="CZ135" i="1"/>
  <c r="CY135" i="1"/>
  <c r="CX135" i="1"/>
  <c r="CW135" i="1"/>
  <c r="CZ134" i="1"/>
  <c r="CY134" i="1"/>
  <c r="CX134" i="1"/>
  <c r="CW134" i="1"/>
  <c r="CZ133" i="1"/>
  <c r="CY133" i="1"/>
  <c r="CX133" i="1"/>
  <c r="CW133" i="1"/>
  <c r="CZ132" i="1"/>
  <c r="CY132" i="1"/>
  <c r="CX132" i="1"/>
  <c r="CW132" i="1"/>
  <c r="CZ131" i="1"/>
  <c r="CY131" i="1"/>
  <c r="CX131" i="1"/>
  <c r="CW131" i="1"/>
  <c r="CZ130" i="1"/>
  <c r="CY130" i="1"/>
  <c r="CX130" i="1"/>
  <c r="CW130" i="1"/>
  <c r="CZ129" i="1"/>
  <c r="CY129" i="1"/>
  <c r="CX129" i="1"/>
  <c r="CW129" i="1"/>
  <c r="CZ128" i="1"/>
  <c r="CY128" i="1"/>
  <c r="CX128" i="1"/>
  <c r="CW128" i="1"/>
  <c r="CZ127" i="1"/>
  <c r="CY127" i="1"/>
  <c r="CX127" i="1"/>
  <c r="CW127" i="1"/>
  <c r="CZ126" i="1"/>
  <c r="CY126" i="1"/>
  <c r="CX126" i="1"/>
  <c r="CW126" i="1"/>
  <c r="CZ125" i="1"/>
  <c r="CY125" i="1"/>
  <c r="CX125" i="1"/>
  <c r="CW125" i="1"/>
  <c r="CZ124" i="1"/>
  <c r="CY124" i="1"/>
  <c r="CX124" i="1"/>
  <c r="CW124" i="1"/>
  <c r="CZ123" i="1"/>
  <c r="CY123" i="1"/>
  <c r="CX123" i="1"/>
  <c r="CW123" i="1"/>
  <c r="CZ122" i="1"/>
  <c r="CY122" i="1"/>
  <c r="CX122" i="1"/>
  <c r="CW122" i="1"/>
  <c r="CZ121" i="1"/>
  <c r="CY121" i="1"/>
  <c r="CX121" i="1"/>
  <c r="CW121" i="1"/>
  <c r="CZ120" i="1"/>
  <c r="CY120" i="1"/>
  <c r="CX120" i="1"/>
  <c r="CW120" i="1"/>
  <c r="CZ119" i="1"/>
  <c r="CY119" i="1"/>
  <c r="CX119" i="1"/>
  <c r="CW119" i="1"/>
  <c r="CZ118" i="1"/>
  <c r="CY118" i="1"/>
  <c r="CX118" i="1"/>
  <c r="CW118" i="1"/>
  <c r="CZ117" i="1"/>
  <c r="CY117" i="1"/>
  <c r="CX117" i="1"/>
  <c r="CW117" i="1"/>
  <c r="CZ116" i="1"/>
  <c r="CY116" i="1"/>
  <c r="CX116" i="1"/>
  <c r="CW116" i="1"/>
  <c r="CZ115" i="1"/>
  <c r="CY115" i="1"/>
  <c r="CX115" i="1"/>
  <c r="CW115" i="1"/>
  <c r="CZ114" i="1"/>
  <c r="CY114" i="1"/>
  <c r="CX114" i="1"/>
  <c r="CW114" i="1"/>
  <c r="CZ113" i="1"/>
  <c r="CY113" i="1"/>
  <c r="CX113" i="1"/>
  <c r="CW113" i="1"/>
  <c r="CZ112" i="1"/>
  <c r="CY112" i="1"/>
  <c r="CX112" i="1"/>
  <c r="CW112" i="1"/>
  <c r="CZ111" i="1"/>
  <c r="CY111" i="1"/>
  <c r="CX111" i="1"/>
  <c r="CW111" i="1"/>
  <c r="CZ110" i="1"/>
  <c r="CY110" i="1"/>
  <c r="CX110" i="1"/>
  <c r="CW110" i="1"/>
  <c r="CZ109" i="1"/>
  <c r="CY109" i="1"/>
  <c r="CX109" i="1"/>
  <c r="CW109" i="1"/>
  <c r="CZ108" i="1"/>
  <c r="CY108" i="1"/>
  <c r="CX108" i="1"/>
  <c r="CW108" i="1"/>
  <c r="CZ107" i="1"/>
  <c r="CY107" i="1"/>
  <c r="CX107" i="1"/>
  <c r="CW107" i="1"/>
  <c r="CZ106" i="1"/>
  <c r="CY106" i="1"/>
  <c r="CX106" i="1"/>
  <c r="CW106" i="1"/>
  <c r="CZ105" i="1"/>
  <c r="CY105" i="1"/>
  <c r="CX105" i="1"/>
  <c r="CW105" i="1"/>
  <c r="CZ104" i="1"/>
  <c r="CY104" i="1"/>
  <c r="CX104" i="1"/>
  <c r="CW104" i="1"/>
  <c r="CZ103" i="1"/>
  <c r="CY103" i="1"/>
  <c r="CX103" i="1"/>
  <c r="CW103" i="1"/>
  <c r="CZ102" i="1"/>
  <c r="CY102" i="1"/>
  <c r="CX102" i="1"/>
  <c r="CW102" i="1"/>
  <c r="CZ101" i="1"/>
  <c r="CY101" i="1"/>
  <c r="CX101" i="1"/>
  <c r="CW101" i="1"/>
  <c r="CZ100" i="1"/>
  <c r="CY100" i="1"/>
  <c r="CX100" i="1"/>
  <c r="CW100" i="1"/>
  <c r="CZ99" i="1"/>
  <c r="CY99" i="1"/>
  <c r="CX99" i="1"/>
  <c r="CW99" i="1"/>
  <c r="CZ98" i="1"/>
  <c r="CY98" i="1"/>
  <c r="CX98" i="1"/>
  <c r="CW98" i="1"/>
  <c r="CZ97" i="1"/>
  <c r="CY97" i="1"/>
  <c r="CX97" i="1"/>
  <c r="CW97" i="1"/>
  <c r="CZ96" i="1"/>
  <c r="CY96" i="1"/>
  <c r="CX96" i="1"/>
  <c r="CW96" i="1"/>
  <c r="CZ95" i="1"/>
  <c r="CY95" i="1"/>
  <c r="CX95" i="1"/>
  <c r="CW95" i="1"/>
  <c r="CZ94" i="1"/>
  <c r="CY94" i="1"/>
  <c r="CX94" i="1"/>
  <c r="CW94" i="1"/>
  <c r="CZ93" i="1"/>
  <c r="CY93" i="1"/>
  <c r="CX93" i="1"/>
  <c r="CW93" i="1"/>
  <c r="CZ92" i="1"/>
  <c r="CY92" i="1"/>
  <c r="CX92" i="1"/>
  <c r="CW92" i="1"/>
  <c r="CZ91" i="1"/>
  <c r="CY91" i="1"/>
  <c r="CX91" i="1"/>
  <c r="CW91" i="1"/>
  <c r="CZ90" i="1"/>
  <c r="CY90" i="1"/>
  <c r="CX90" i="1"/>
  <c r="CW90" i="1"/>
  <c r="CZ89" i="1"/>
  <c r="CY89" i="1"/>
  <c r="CX89" i="1"/>
  <c r="CW89" i="1"/>
  <c r="CZ88" i="1"/>
  <c r="CY88" i="1"/>
  <c r="CX88" i="1"/>
  <c r="CW88" i="1"/>
  <c r="CZ87" i="1"/>
  <c r="CY87" i="1"/>
  <c r="CX87" i="1"/>
  <c r="CW87" i="1"/>
  <c r="CZ86" i="1"/>
  <c r="CY86" i="1"/>
  <c r="CX86" i="1"/>
  <c r="CW86" i="1"/>
  <c r="CZ85" i="1"/>
  <c r="CY85" i="1"/>
  <c r="CX85" i="1"/>
  <c r="CW85" i="1"/>
  <c r="CZ84" i="1"/>
  <c r="CY84" i="1"/>
  <c r="CX84" i="1"/>
  <c r="CW84" i="1"/>
  <c r="CZ83" i="1"/>
  <c r="CY83" i="1"/>
  <c r="CX83" i="1"/>
  <c r="CW83" i="1"/>
  <c r="CZ82" i="1"/>
  <c r="CY82" i="1"/>
  <c r="CX82" i="1"/>
  <c r="CW82" i="1"/>
  <c r="CZ81" i="1"/>
  <c r="CY81" i="1"/>
  <c r="CX81" i="1"/>
  <c r="CW81" i="1"/>
  <c r="CZ80" i="1"/>
  <c r="CY80" i="1"/>
  <c r="CX80" i="1"/>
  <c r="CW80" i="1"/>
  <c r="CZ79" i="1"/>
  <c r="CY79" i="1"/>
  <c r="CX79" i="1"/>
  <c r="CW79" i="1"/>
  <c r="CZ78" i="1"/>
  <c r="CY78" i="1"/>
  <c r="CX78" i="1"/>
  <c r="CW78" i="1"/>
  <c r="CZ77" i="1"/>
  <c r="CY77" i="1"/>
  <c r="CX77" i="1"/>
  <c r="CW77" i="1"/>
  <c r="CZ76" i="1"/>
  <c r="CY76" i="1"/>
  <c r="CX76" i="1"/>
  <c r="CW76" i="1"/>
  <c r="CZ75" i="1"/>
  <c r="CY75" i="1"/>
  <c r="CX75" i="1"/>
  <c r="CW75" i="1"/>
  <c r="CZ74" i="1"/>
  <c r="CY74" i="1"/>
  <c r="CX74" i="1"/>
  <c r="CW74" i="1"/>
  <c r="CZ73" i="1"/>
  <c r="CY73" i="1"/>
  <c r="CX73" i="1"/>
  <c r="CW73" i="1"/>
  <c r="CZ72" i="1"/>
  <c r="CY72" i="1"/>
  <c r="CX72" i="1"/>
  <c r="CW72" i="1"/>
  <c r="CZ71" i="1"/>
  <c r="CY71" i="1"/>
  <c r="CX71" i="1"/>
  <c r="CW71" i="1"/>
  <c r="CZ70" i="1"/>
  <c r="CY70" i="1"/>
  <c r="CX70" i="1"/>
  <c r="CW70" i="1"/>
  <c r="CZ69" i="1"/>
  <c r="CY69" i="1"/>
  <c r="CX69" i="1"/>
  <c r="CW69" i="1"/>
  <c r="CZ68" i="1"/>
  <c r="CY68" i="1"/>
  <c r="CX68" i="1"/>
  <c r="CW68" i="1"/>
  <c r="CZ67" i="1"/>
  <c r="CY67" i="1"/>
  <c r="CX67" i="1"/>
  <c r="CW67" i="1"/>
  <c r="CZ66" i="1"/>
  <c r="CY66" i="1"/>
  <c r="CX66" i="1"/>
  <c r="CW66" i="1"/>
  <c r="CZ65" i="1"/>
  <c r="CY65" i="1"/>
  <c r="CX65" i="1"/>
  <c r="CW65" i="1"/>
  <c r="CZ64" i="1"/>
  <c r="CY64" i="1"/>
  <c r="CX64" i="1"/>
  <c r="CW64" i="1"/>
  <c r="CZ63" i="1"/>
  <c r="CY63" i="1"/>
  <c r="CX63" i="1"/>
  <c r="CW63" i="1"/>
  <c r="CZ62" i="1"/>
  <c r="CY62" i="1"/>
  <c r="CX62" i="1"/>
  <c r="CW62" i="1"/>
  <c r="CZ61" i="1"/>
  <c r="CY61" i="1"/>
  <c r="CX61" i="1"/>
  <c r="CW61" i="1"/>
  <c r="CZ60" i="1"/>
  <c r="CY60" i="1"/>
  <c r="CX60" i="1"/>
  <c r="CW60" i="1"/>
  <c r="CZ59" i="1"/>
  <c r="CY59" i="1"/>
  <c r="CX59" i="1"/>
  <c r="CW59" i="1"/>
  <c r="CZ58" i="1"/>
  <c r="CY58" i="1"/>
  <c r="CX58" i="1"/>
  <c r="CW58" i="1"/>
  <c r="CZ57" i="1"/>
  <c r="CY57" i="1"/>
  <c r="CX57" i="1"/>
  <c r="CW57" i="1"/>
  <c r="CZ56" i="1"/>
  <c r="CY56" i="1"/>
  <c r="CX56" i="1"/>
  <c r="CW56" i="1"/>
  <c r="CZ55" i="1"/>
  <c r="CY55" i="1"/>
  <c r="CX55" i="1"/>
  <c r="CW55" i="1"/>
  <c r="CZ54" i="1"/>
  <c r="CY54" i="1"/>
  <c r="CX54" i="1"/>
  <c r="CW54" i="1"/>
  <c r="CZ53" i="1"/>
  <c r="CY53" i="1"/>
  <c r="CX53" i="1"/>
  <c r="CW53" i="1"/>
  <c r="CZ52" i="1"/>
  <c r="CY52" i="1"/>
  <c r="CX52" i="1"/>
  <c r="CW52" i="1"/>
  <c r="CZ51" i="1"/>
  <c r="CY51" i="1"/>
  <c r="CX51" i="1"/>
  <c r="CW51" i="1"/>
  <c r="CZ50" i="1"/>
  <c r="CY50" i="1"/>
  <c r="CX50" i="1"/>
  <c r="CW50" i="1"/>
  <c r="CZ49" i="1"/>
  <c r="CY49" i="1"/>
  <c r="CX49" i="1"/>
  <c r="CW49" i="1"/>
  <c r="CZ48" i="1"/>
  <c r="CY48" i="1"/>
  <c r="CX48" i="1"/>
  <c r="CW48" i="1"/>
  <c r="CZ47" i="1"/>
  <c r="CY47" i="1"/>
  <c r="CX47" i="1"/>
  <c r="CW47" i="1"/>
  <c r="CZ46" i="1"/>
  <c r="CY46" i="1"/>
  <c r="CX46" i="1"/>
  <c r="CW46" i="1"/>
  <c r="CZ45" i="1"/>
  <c r="CY45" i="1"/>
  <c r="CX45" i="1"/>
  <c r="CW45" i="1"/>
  <c r="CZ44" i="1"/>
  <c r="CY44" i="1"/>
  <c r="CX44" i="1"/>
  <c r="CW44" i="1"/>
  <c r="CZ43" i="1"/>
  <c r="CY43" i="1"/>
  <c r="CX43" i="1"/>
  <c r="CW43" i="1"/>
  <c r="CZ42" i="1"/>
  <c r="CY42" i="1"/>
  <c r="CX42" i="1"/>
  <c r="CW42" i="1"/>
  <c r="CZ41" i="1"/>
  <c r="CY41" i="1"/>
  <c r="CX41" i="1"/>
  <c r="CW41" i="1"/>
  <c r="CZ40" i="1"/>
  <c r="CY40" i="1"/>
  <c r="CX40" i="1"/>
  <c r="CW40" i="1"/>
  <c r="CZ39" i="1"/>
  <c r="CY39" i="1"/>
  <c r="CX39" i="1"/>
  <c r="CW39" i="1"/>
  <c r="CZ38" i="1"/>
  <c r="CY38" i="1"/>
  <c r="CX38" i="1"/>
  <c r="CW38" i="1"/>
  <c r="CZ37" i="1"/>
  <c r="CY37" i="1"/>
  <c r="CX37" i="1"/>
  <c r="CW37" i="1"/>
  <c r="CZ36" i="1"/>
  <c r="CY36" i="1"/>
  <c r="CX36" i="1"/>
  <c r="CW36" i="1"/>
  <c r="CZ35" i="1"/>
  <c r="CY35" i="1"/>
  <c r="CX35" i="1"/>
  <c r="CW35" i="1"/>
  <c r="CZ34" i="1"/>
  <c r="CY34" i="1"/>
  <c r="CX34" i="1"/>
  <c r="CW34" i="1"/>
  <c r="CZ33" i="1"/>
  <c r="CY33" i="1"/>
  <c r="CX33" i="1"/>
  <c r="CW33" i="1"/>
  <c r="CZ32" i="1"/>
  <c r="CY32" i="1"/>
  <c r="CX32" i="1"/>
  <c r="CW32" i="1"/>
  <c r="CZ31" i="1"/>
  <c r="CY31" i="1"/>
  <c r="CX31" i="1"/>
  <c r="CW31" i="1"/>
  <c r="CZ30" i="1"/>
  <c r="CY30" i="1"/>
  <c r="CX30" i="1"/>
  <c r="CW30" i="1"/>
  <c r="CZ29" i="1"/>
  <c r="CY29" i="1"/>
  <c r="CX29" i="1"/>
  <c r="CW29" i="1"/>
  <c r="CZ28" i="1"/>
  <c r="CY28" i="1"/>
  <c r="CX28" i="1"/>
  <c r="CW28" i="1"/>
  <c r="CZ27" i="1"/>
  <c r="CY27" i="1"/>
  <c r="CX27" i="1"/>
  <c r="CW27" i="1"/>
  <c r="CZ26" i="1"/>
  <c r="CY26" i="1"/>
  <c r="CX26" i="1"/>
  <c r="CW26" i="1"/>
  <c r="CZ25" i="1"/>
  <c r="CY25" i="1"/>
  <c r="CX25" i="1"/>
  <c r="CW25" i="1"/>
  <c r="CZ24" i="1"/>
  <c r="CY24" i="1"/>
  <c r="CX24" i="1"/>
  <c r="CW24" i="1"/>
  <c r="CZ23" i="1"/>
  <c r="CY23" i="1"/>
  <c r="CX23" i="1"/>
  <c r="CW23" i="1"/>
  <c r="CZ22" i="1"/>
  <c r="CY22" i="1"/>
  <c r="CX22" i="1"/>
  <c r="CW22" i="1"/>
  <c r="CZ21" i="1"/>
  <c r="CY21" i="1"/>
  <c r="CX21" i="1"/>
  <c r="CW21" i="1"/>
  <c r="CZ20" i="1"/>
  <c r="CY20" i="1"/>
  <c r="CX20" i="1"/>
  <c r="CW20" i="1"/>
  <c r="CZ19" i="1"/>
  <c r="CY19" i="1"/>
  <c r="CX19" i="1"/>
  <c r="CW19" i="1"/>
  <c r="CZ18" i="1"/>
  <c r="CY18" i="1"/>
  <c r="CX18" i="1"/>
  <c r="CW18" i="1"/>
  <c r="CZ17" i="1"/>
  <c r="CY17" i="1"/>
  <c r="CX17" i="1"/>
  <c r="CW17" i="1"/>
  <c r="CZ16" i="1"/>
  <c r="CY16" i="1"/>
  <c r="CX16" i="1"/>
  <c r="CW16" i="1"/>
  <c r="CZ15" i="1"/>
  <c r="CY15" i="1"/>
  <c r="CX15" i="1"/>
  <c r="CW15" i="1"/>
  <c r="CZ14" i="1"/>
  <c r="CY14" i="1"/>
  <c r="CX14" i="1"/>
  <c r="CW14" i="1"/>
  <c r="CZ13" i="1"/>
  <c r="CY13" i="1"/>
  <c r="CX13" i="1"/>
  <c r="CW13" i="1"/>
  <c r="CZ12" i="1"/>
  <c r="CY12" i="1"/>
  <c r="CX12" i="1"/>
  <c r="CW12" i="1"/>
  <c r="CZ11" i="1"/>
  <c r="CY11" i="1"/>
  <c r="CX11" i="1"/>
  <c r="CW11" i="1"/>
  <c r="CZ10" i="1"/>
  <c r="CY10" i="1"/>
  <c r="CX10" i="1"/>
  <c r="CW10" i="1"/>
  <c r="CZ9" i="1"/>
  <c r="CY9" i="1"/>
  <c r="CX9" i="1"/>
  <c r="CW9" i="1"/>
  <c r="CZ8" i="1"/>
  <c r="CY8" i="1"/>
  <c r="CX8" i="1"/>
  <c r="CW8" i="1"/>
  <c r="CZ7" i="1"/>
  <c r="CY7" i="1"/>
  <c r="CX7" i="1"/>
  <c r="CW7" i="1"/>
  <c r="CK1500" i="1"/>
  <c r="CK1499" i="1"/>
  <c r="CK1498" i="1"/>
  <c r="CK1497" i="1"/>
  <c r="CK1496" i="1"/>
  <c r="CK1495" i="1"/>
  <c r="CK1494" i="1"/>
  <c r="CK1493" i="1"/>
  <c r="CK1492" i="1"/>
  <c r="CK1491" i="1"/>
  <c r="CK1490" i="1"/>
  <c r="CK1489" i="1"/>
  <c r="CK1488" i="1"/>
  <c r="CK1487" i="1"/>
  <c r="CK1486" i="1"/>
  <c r="CK1485" i="1"/>
  <c r="CK1484" i="1"/>
  <c r="CK1483" i="1"/>
  <c r="CK1482" i="1"/>
  <c r="CK1481" i="1"/>
  <c r="CK1480" i="1"/>
  <c r="CK1479" i="1"/>
  <c r="CK1478" i="1"/>
  <c r="CK1477" i="1"/>
  <c r="CK1476" i="1"/>
  <c r="CK1475" i="1"/>
  <c r="CK1474" i="1"/>
  <c r="CK1473" i="1"/>
  <c r="CK1472" i="1"/>
  <c r="CK1471" i="1"/>
  <c r="CK1470" i="1"/>
  <c r="CK1469" i="1"/>
  <c r="CK1468" i="1"/>
  <c r="CK1467" i="1"/>
  <c r="CK1466" i="1"/>
  <c r="CK1465" i="1"/>
  <c r="CK1464" i="1"/>
  <c r="CK1463" i="1"/>
  <c r="CK1462" i="1"/>
  <c r="CK1461" i="1"/>
  <c r="CK1460" i="1"/>
  <c r="CK1459" i="1"/>
  <c r="CK1458" i="1"/>
  <c r="CK1457" i="1"/>
  <c r="CK1456" i="1"/>
  <c r="CK1455" i="1"/>
  <c r="CK1454" i="1"/>
  <c r="CK1453" i="1"/>
  <c r="CK1452" i="1"/>
  <c r="CK1451" i="1"/>
  <c r="CK1450" i="1"/>
  <c r="CK1449" i="1"/>
  <c r="CK1448" i="1"/>
  <c r="CK1447" i="1"/>
  <c r="CK1446" i="1"/>
  <c r="CK1445" i="1"/>
  <c r="CK1444" i="1"/>
  <c r="CK1443" i="1"/>
  <c r="CK1442" i="1"/>
  <c r="CK1441" i="1"/>
  <c r="CK1440" i="1"/>
  <c r="CK1439" i="1"/>
  <c r="CK1438" i="1"/>
  <c r="CK1437" i="1"/>
  <c r="CK1436" i="1"/>
  <c r="CK1435" i="1"/>
  <c r="CK1434" i="1"/>
  <c r="CK1433" i="1"/>
  <c r="CK1432" i="1"/>
  <c r="CK1431" i="1"/>
  <c r="CK1430" i="1"/>
  <c r="CK1429" i="1"/>
  <c r="CK1428" i="1"/>
  <c r="CK1427" i="1"/>
  <c r="CK1426" i="1"/>
  <c r="CK1425" i="1"/>
  <c r="CK1424" i="1"/>
  <c r="CK1423" i="1"/>
  <c r="CK1422" i="1"/>
  <c r="CK1421" i="1"/>
  <c r="CK1420" i="1"/>
  <c r="CK1419" i="1"/>
  <c r="CK1418" i="1"/>
  <c r="CK1417" i="1"/>
  <c r="CK1416" i="1"/>
  <c r="CK1415" i="1"/>
  <c r="CK1414" i="1"/>
  <c r="CK1413" i="1"/>
  <c r="CK1412" i="1"/>
  <c r="CK1411" i="1"/>
  <c r="CK1410" i="1"/>
  <c r="CK1409" i="1"/>
  <c r="CK1408" i="1"/>
  <c r="CK1407" i="1"/>
  <c r="CK1406" i="1"/>
  <c r="CK1405" i="1"/>
  <c r="CK1404" i="1"/>
  <c r="CK1403" i="1"/>
  <c r="CK1402" i="1"/>
  <c r="CK1401" i="1"/>
  <c r="CK1400" i="1"/>
  <c r="CK1399" i="1"/>
  <c r="CK1398" i="1"/>
  <c r="CK1397" i="1"/>
  <c r="CK1396" i="1"/>
  <c r="CK1395" i="1"/>
  <c r="CK1394" i="1"/>
  <c r="CK1393" i="1"/>
  <c r="CK1392" i="1"/>
  <c r="CK1391" i="1"/>
  <c r="CK1390" i="1"/>
  <c r="CK1389" i="1"/>
  <c r="CK1388" i="1"/>
  <c r="CK1387" i="1"/>
  <c r="CK1386" i="1"/>
  <c r="CK1385" i="1"/>
  <c r="CK1384" i="1"/>
  <c r="CK1383" i="1"/>
  <c r="CK1382" i="1"/>
  <c r="CK1381" i="1"/>
  <c r="CK1380" i="1"/>
  <c r="CK1379" i="1"/>
  <c r="CK1378" i="1"/>
  <c r="CK1377" i="1"/>
  <c r="CK1376" i="1"/>
  <c r="CK1375" i="1"/>
  <c r="CK1374" i="1"/>
  <c r="CK1373" i="1"/>
  <c r="CK1372" i="1"/>
  <c r="CK1371" i="1"/>
  <c r="CK1370" i="1"/>
  <c r="CK1369" i="1"/>
  <c r="CK1368" i="1"/>
  <c r="CK1367" i="1"/>
  <c r="CK1366" i="1"/>
  <c r="CK1365" i="1"/>
  <c r="CK1364" i="1"/>
  <c r="CK1363" i="1"/>
  <c r="CK1362" i="1"/>
  <c r="CK1361" i="1"/>
  <c r="CK1360" i="1"/>
  <c r="CK1359" i="1"/>
  <c r="CK1358" i="1"/>
  <c r="CK1357" i="1"/>
  <c r="CK1356" i="1"/>
  <c r="CK1355" i="1"/>
  <c r="CK1354" i="1"/>
  <c r="CK1353" i="1"/>
  <c r="CK1352" i="1"/>
  <c r="CK1351" i="1"/>
  <c r="CK1350" i="1"/>
  <c r="CK1349" i="1"/>
  <c r="CK1348" i="1"/>
  <c r="CK1347" i="1"/>
  <c r="CK1346" i="1"/>
  <c r="CK1345" i="1"/>
  <c r="CK1344" i="1"/>
  <c r="CK1343" i="1"/>
  <c r="CK1342" i="1"/>
  <c r="CK1341" i="1"/>
  <c r="CK1340" i="1"/>
  <c r="CK1339" i="1"/>
  <c r="CK1338" i="1"/>
  <c r="CK1337" i="1"/>
  <c r="CK1336" i="1"/>
  <c r="CK1335" i="1"/>
  <c r="CK1334" i="1"/>
  <c r="CK1333" i="1"/>
  <c r="CK1332" i="1"/>
  <c r="CK1331" i="1"/>
  <c r="CK1330" i="1"/>
  <c r="CK1329" i="1"/>
  <c r="CK1328" i="1"/>
  <c r="CK1327" i="1"/>
  <c r="CK1326" i="1"/>
  <c r="CK1325" i="1"/>
  <c r="CK1324" i="1"/>
  <c r="CK1323" i="1"/>
  <c r="CK1322" i="1"/>
  <c r="CK1321" i="1"/>
  <c r="CK1320" i="1"/>
  <c r="CK1319" i="1"/>
  <c r="CK1318" i="1"/>
  <c r="CK1317" i="1"/>
  <c r="CK1316" i="1"/>
  <c r="CK1315" i="1"/>
  <c r="CK1314" i="1"/>
  <c r="CK1313" i="1"/>
  <c r="CK1312" i="1"/>
  <c r="CK1311" i="1"/>
  <c r="CK1310" i="1"/>
  <c r="CK1309" i="1"/>
  <c r="CK1308" i="1"/>
  <c r="CK1307" i="1"/>
  <c r="CK1306" i="1"/>
  <c r="CK1305" i="1"/>
  <c r="CK1304" i="1"/>
  <c r="CK1303" i="1"/>
  <c r="CK1302" i="1"/>
  <c r="CK1301" i="1"/>
  <c r="CK1300" i="1"/>
  <c r="CK1299" i="1"/>
  <c r="CK1298" i="1"/>
  <c r="CK1297" i="1"/>
  <c r="CK1296" i="1"/>
  <c r="CK1295" i="1"/>
  <c r="CK1294" i="1"/>
  <c r="CK1293" i="1"/>
  <c r="CK1292" i="1"/>
  <c r="CK1291" i="1"/>
  <c r="CK1290" i="1"/>
  <c r="CK1289" i="1"/>
  <c r="CK1288" i="1"/>
  <c r="CK1287" i="1"/>
  <c r="CK1286" i="1"/>
  <c r="CK1285" i="1"/>
  <c r="CK1284" i="1"/>
  <c r="CK1283" i="1"/>
  <c r="CK1282" i="1"/>
  <c r="CK1281" i="1"/>
  <c r="CK1280" i="1"/>
  <c r="CK1279" i="1"/>
  <c r="CK1278" i="1"/>
  <c r="CK1277" i="1"/>
  <c r="CK1276" i="1"/>
  <c r="CK1275" i="1"/>
  <c r="CK1274" i="1"/>
  <c r="CK1273" i="1"/>
  <c r="CK1272" i="1"/>
  <c r="CK1271" i="1"/>
  <c r="CK1270" i="1"/>
  <c r="CK1269" i="1"/>
  <c r="CK1268" i="1"/>
  <c r="CK1267" i="1"/>
  <c r="CK1266" i="1"/>
  <c r="CK1265" i="1"/>
  <c r="CK1264" i="1"/>
  <c r="CK1263" i="1"/>
  <c r="CK1262" i="1"/>
  <c r="CK1261" i="1"/>
  <c r="CK1260" i="1"/>
  <c r="CK1259" i="1"/>
  <c r="CK1258" i="1"/>
  <c r="CK1257" i="1"/>
  <c r="CK1256" i="1"/>
  <c r="CK1255" i="1"/>
  <c r="CK1254" i="1"/>
  <c r="CK1253" i="1"/>
  <c r="CK1252" i="1"/>
  <c r="CK1251" i="1"/>
  <c r="CK1250" i="1"/>
  <c r="CK1249" i="1"/>
  <c r="CK1248" i="1"/>
  <c r="CK1247" i="1"/>
  <c r="CK1246" i="1"/>
  <c r="CK1245" i="1"/>
  <c r="CK1244" i="1"/>
  <c r="CK1243" i="1"/>
  <c r="CK1242" i="1"/>
  <c r="CK1241" i="1"/>
  <c r="CK1240" i="1"/>
  <c r="CK1239" i="1"/>
  <c r="CK1238" i="1"/>
  <c r="CK1237" i="1"/>
  <c r="CK1236" i="1"/>
  <c r="CK1235" i="1"/>
  <c r="CK1234" i="1"/>
  <c r="CK1233" i="1"/>
  <c r="CK1232" i="1"/>
  <c r="CK1231" i="1"/>
  <c r="CK1230" i="1"/>
  <c r="CK1229" i="1"/>
  <c r="CK1228" i="1"/>
  <c r="CK1227" i="1"/>
  <c r="CK1226" i="1"/>
  <c r="CK1225" i="1"/>
  <c r="CK1224" i="1"/>
  <c r="CK1223" i="1"/>
  <c r="CK1222" i="1"/>
  <c r="CK1221" i="1"/>
  <c r="CK1220" i="1"/>
  <c r="CK1219" i="1"/>
  <c r="CK1218" i="1"/>
  <c r="CK1217" i="1"/>
  <c r="CK1216" i="1"/>
  <c r="CK1215" i="1"/>
  <c r="CK1214" i="1"/>
  <c r="CK1213" i="1"/>
  <c r="CK1212" i="1"/>
  <c r="CK1211" i="1"/>
  <c r="CK1210" i="1"/>
  <c r="CK1209" i="1"/>
  <c r="CK1208" i="1"/>
  <c r="CK1207" i="1"/>
  <c r="CK1206" i="1"/>
  <c r="CK1205" i="1"/>
  <c r="CK1204" i="1"/>
  <c r="CK1203" i="1"/>
  <c r="CK1202" i="1"/>
  <c r="CK1201" i="1"/>
  <c r="CK1200" i="1"/>
  <c r="CK1199" i="1"/>
  <c r="CK1198" i="1"/>
  <c r="CK1197" i="1"/>
  <c r="CK1196" i="1"/>
  <c r="CK1195" i="1"/>
  <c r="CK1194" i="1"/>
  <c r="CK1193" i="1"/>
  <c r="CK1192" i="1"/>
  <c r="CK1191" i="1"/>
  <c r="CK1190" i="1"/>
  <c r="CK1189" i="1"/>
  <c r="CK1188" i="1"/>
  <c r="CK1187" i="1"/>
  <c r="CK1186" i="1"/>
  <c r="CK1185" i="1"/>
  <c r="CK1184" i="1"/>
  <c r="CK1183" i="1"/>
  <c r="CK1182" i="1"/>
  <c r="CK1181" i="1"/>
  <c r="CK1180" i="1"/>
  <c r="CK1179" i="1"/>
  <c r="CK1178" i="1"/>
  <c r="CK1177" i="1"/>
  <c r="CK1176" i="1"/>
  <c r="CK1175" i="1"/>
  <c r="CK1174" i="1"/>
  <c r="CK1173" i="1"/>
  <c r="CK1172" i="1"/>
  <c r="CK1171" i="1"/>
  <c r="CK1170" i="1"/>
  <c r="CK1169" i="1"/>
  <c r="CK1168" i="1"/>
  <c r="CK1167" i="1"/>
  <c r="CK1166" i="1"/>
  <c r="CK1165" i="1"/>
  <c r="CK1164" i="1"/>
  <c r="CK1163" i="1"/>
  <c r="CK1162" i="1"/>
  <c r="CK1161" i="1"/>
  <c r="CK1160" i="1"/>
  <c r="CK1159" i="1"/>
  <c r="CK1158" i="1"/>
  <c r="CK1157" i="1"/>
  <c r="CK1156" i="1"/>
  <c r="CK1155" i="1"/>
  <c r="CK1154" i="1"/>
  <c r="CK1153" i="1"/>
  <c r="CK1152" i="1"/>
  <c r="CK1151" i="1"/>
  <c r="CK1150" i="1"/>
  <c r="CK1149" i="1"/>
  <c r="CK1148" i="1"/>
  <c r="CK1147" i="1"/>
  <c r="CK1146" i="1"/>
  <c r="CK1145" i="1"/>
  <c r="CK1144" i="1"/>
  <c r="CK1143" i="1"/>
  <c r="CK1142" i="1"/>
  <c r="CK1141" i="1"/>
  <c r="CK1140" i="1"/>
  <c r="CK1139" i="1"/>
  <c r="CK1138" i="1"/>
  <c r="CK1137" i="1"/>
  <c r="CK1136" i="1"/>
  <c r="CK1135" i="1"/>
  <c r="CK1134" i="1"/>
  <c r="CK1133" i="1"/>
  <c r="CK1132" i="1"/>
  <c r="CK1131" i="1"/>
  <c r="CK1130" i="1"/>
  <c r="CK1129" i="1"/>
  <c r="CK1128" i="1"/>
  <c r="CK1127" i="1"/>
  <c r="CK1126" i="1"/>
  <c r="CK1125" i="1"/>
  <c r="CK1124" i="1"/>
  <c r="CK1123" i="1"/>
  <c r="CK1122" i="1"/>
  <c r="CK1121" i="1"/>
  <c r="CK1120" i="1"/>
  <c r="CK1119" i="1"/>
  <c r="CK1118" i="1"/>
  <c r="CK1117" i="1"/>
  <c r="CK1116" i="1"/>
  <c r="CK1115" i="1"/>
  <c r="CK1114" i="1"/>
  <c r="CK1113" i="1"/>
  <c r="CK1112" i="1"/>
  <c r="CK1111" i="1"/>
  <c r="CK1110" i="1"/>
  <c r="CK1109" i="1"/>
  <c r="CK1108" i="1"/>
  <c r="CK1107" i="1"/>
  <c r="CK1106" i="1"/>
  <c r="CK1105" i="1"/>
  <c r="CK1104" i="1"/>
  <c r="CK1103" i="1"/>
  <c r="CK1102" i="1"/>
  <c r="CK1101" i="1"/>
  <c r="CK1100" i="1"/>
  <c r="CK1099" i="1"/>
  <c r="CK1098" i="1"/>
  <c r="CK1097" i="1"/>
  <c r="CK1096" i="1"/>
  <c r="CK1095" i="1"/>
  <c r="CK1094" i="1"/>
  <c r="CK1093" i="1"/>
  <c r="CK1092" i="1"/>
  <c r="CK1091" i="1"/>
  <c r="CK1090" i="1"/>
  <c r="CK1089" i="1"/>
  <c r="CK1088" i="1"/>
  <c r="CK1087" i="1"/>
  <c r="CK1086" i="1"/>
  <c r="CK1085" i="1"/>
  <c r="CK1084" i="1"/>
  <c r="CK1083" i="1"/>
  <c r="CK1082" i="1"/>
  <c r="CK1081" i="1"/>
  <c r="CK1080" i="1"/>
  <c r="CK1079" i="1"/>
  <c r="CK1078" i="1"/>
  <c r="CK1077" i="1"/>
  <c r="CK1076" i="1"/>
  <c r="CK1075" i="1"/>
  <c r="CK1074" i="1"/>
  <c r="CK1073" i="1"/>
  <c r="CK1072" i="1"/>
  <c r="CK1071" i="1"/>
  <c r="CK1070" i="1"/>
  <c r="CK1069" i="1"/>
  <c r="CK1068" i="1"/>
  <c r="CK1067" i="1"/>
  <c r="CK1066" i="1"/>
  <c r="CK1065" i="1"/>
  <c r="CK1064" i="1"/>
  <c r="CK1063" i="1"/>
  <c r="CK1062" i="1"/>
  <c r="CK1061" i="1"/>
  <c r="CK1060" i="1"/>
  <c r="CK1059" i="1"/>
  <c r="CK1058" i="1"/>
  <c r="CK1057" i="1"/>
  <c r="CK1056" i="1"/>
  <c r="CK1055" i="1"/>
  <c r="CK1054" i="1"/>
  <c r="CK1053" i="1"/>
  <c r="CK1052" i="1"/>
  <c r="CK1051" i="1"/>
  <c r="CK1050" i="1"/>
  <c r="CK1049" i="1"/>
  <c r="CK1048" i="1"/>
  <c r="CK1047" i="1"/>
  <c r="CK1046" i="1"/>
  <c r="CK1045" i="1"/>
  <c r="CK1044" i="1"/>
  <c r="CK1043" i="1"/>
  <c r="CK1042" i="1"/>
  <c r="CK1041" i="1"/>
  <c r="CK1040" i="1"/>
  <c r="CK1039" i="1"/>
  <c r="CK1038" i="1"/>
  <c r="CK1037" i="1"/>
  <c r="CK1036" i="1"/>
  <c r="CK1035" i="1"/>
  <c r="CK1034" i="1"/>
  <c r="CK1033" i="1"/>
  <c r="CK1032" i="1"/>
  <c r="CK1031" i="1"/>
  <c r="CK1030" i="1"/>
  <c r="CK1029" i="1"/>
  <c r="CK1028" i="1"/>
  <c r="CK1027" i="1"/>
  <c r="CK1026" i="1"/>
  <c r="CK1025" i="1"/>
  <c r="CK1024" i="1"/>
  <c r="CK1023" i="1"/>
  <c r="CK1022" i="1"/>
  <c r="CK1021" i="1"/>
  <c r="CK1020" i="1"/>
  <c r="CK1019" i="1"/>
  <c r="CK1018" i="1"/>
  <c r="CK1017" i="1"/>
  <c r="CK1016" i="1"/>
  <c r="CK1015" i="1"/>
  <c r="CK1014" i="1"/>
  <c r="CK1013" i="1"/>
  <c r="CK1012" i="1"/>
  <c r="CK1011" i="1"/>
  <c r="CK1010" i="1"/>
  <c r="CK1009" i="1"/>
  <c r="CK1008" i="1"/>
  <c r="CK1007" i="1"/>
  <c r="CK1006" i="1"/>
  <c r="CK1005" i="1"/>
  <c r="CK1004" i="1"/>
  <c r="CK1003" i="1"/>
  <c r="CK1002" i="1"/>
  <c r="CK1001" i="1"/>
  <c r="CK1000" i="1"/>
  <c r="CK999" i="1"/>
  <c r="CK998" i="1"/>
  <c r="CK997" i="1"/>
  <c r="CK996" i="1"/>
  <c r="CK995" i="1"/>
  <c r="CK994" i="1"/>
  <c r="CK993" i="1"/>
  <c r="CK992" i="1"/>
  <c r="CK991" i="1"/>
  <c r="CK990" i="1"/>
  <c r="CK989" i="1"/>
  <c r="CK988" i="1"/>
  <c r="CK987" i="1"/>
  <c r="CK986" i="1"/>
  <c r="CK985" i="1"/>
  <c r="CK984" i="1"/>
  <c r="CK983" i="1"/>
  <c r="CK982" i="1"/>
  <c r="CK981" i="1"/>
  <c r="CK980" i="1"/>
  <c r="CK979" i="1"/>
  <c r="CK978" i="1"/>
  <c r="CK977" i="1"/>
  <c r="CK976" i="1"/>
  <c r="CK975" i="1"/>
  <c r="CK974" i="1"/>
  <c r="CK973" i="1"/>
  <c r="CK972" i="1"/>
  <c r="CK971" i="1"/>
  <c r="CK970" i="1"/>
  <c r="CK969" i="1"/>
  <c r="CK968" i="1"/>
  <c r="CK967" i="1"/>
  <c r="CK966" i="1"/>
  <c r="CK965" i="1"/>
  <c r="CK964" i="1"/>
  <c r="CK963" i="1"/>
  <c r="CK962" i="1"/>
  <c r="CK961" i="1"/>
  <c r="CK960" i="1"/>
  <c r="CK959" i="1"/>
  <c r="CK958" i="1"/>
  <c r="CK957" i="1"/>
  <c r="CK956" i="1"/>
  <c r="CK955" i="1"/>
  <c r="CK954" i="1"/>
  <c r="CK953" i="1"/>
  <c r="CK952" i="1"/>
  <c r="CK951" i="1"/>
  <c r="CK950" i="1"/>
  <c r="CK949" i="1"/>
  <c r="CK948" i="1"/>
  <c r="CK947" i="1"/>
  <c r="CK946" i="1"/>
  <c r="CK945" i="1"/>
  <c r="CK944" i="1"/>
  <c r="CK943" i="1"/>
  <c r="CK942" i="1"/>
  <c r="CK941" i="1"/>
  <c r="CK940" i="1"/>
  <c r="CK939" i="1"/>
  <c r="CK938" i="1"/>
  <c r="CK937" i="1"/>
  <c r="CK936" i="1"/>
  <c r="CK935" i="1"/>
  <c r="CK934" i="1"/>
  <c r="CK933" i="1"/>
  <c r="CK932" i="1"/>
  <c r="CK931" i="1"/>
  <c r="CK930" i="1"/>
  <c r="CK929" i="1"/>
  <c r="CK928" i="1"/>
  <c r="CK927" i="1"/>
  <c r="CK926" i="1"/>
  <c r="CK925" i="1"/>
  <c r="CK924" i="1"/>
  <c r="CK923" i="1"/>
  <c r="CK922" i="1"/>
  <c r="CK921" i="1"/>
  <c r="CK920" i="1"/>
  <c r="CK919" i="1"/>
  <c r="CK918" i="1"/>
  <c r="CK917" i="1"/>
  <c r="CK916" i="1"/>
  <c r="CK915" i="1"/>
  <c r="CK914" i="1"/>
  <c r="CK913" i="1"/>
  <c r="CK912" i="1"/>
  <c r="CK911" i="1"/>
  <c r="CK910" i="1"/>
  <c r="CK909" i="1"/>
  <c r="CK908" i="1"/>
  <c r="CK907" i="1"/>
  <c r="CK906" i="1"/>
  <c r="CK905" i="1"/>
  <c r="CK904" i="1"/>
  <c r="CK903" i="1"/>
  <c r="CK902" i="1"/>
  <c r="CK901" i="1"/>
  <c r="CK900" i="1"/>
  <c r="CK899" i="1"/>
  <c r="CK898" i="1"/>
  <c r="CK897" i="1"/>
  <c r="CK896" i="1"/>
  <c r="CK895" i="1"/>
  <c r="CK894" i="1"/>
  <c r="CK893" i="1"/>
  <c r="CK892" i="1"/>
  <c r="CK891" i="1"/>
  <c r="CK890" i="1"/>
  <c r="CK889" i="1"/>
  <c r="CK888" i="1"/>
  <c r="CK887" i="1"/>
  <c r="CK886" i="1"/>
  <c r="CK885" i="1"/>
  <c r="CK884" i="1"/>
  <c r="CK883" i="1"/>
  <c r="CK882" i="1"/>
  <c r="CK881" i="1"/>
  <c r="CK880" i="1"/>
  <c r="CK879" i="1"/>
  <c r="CK878" i="1"/>
  <c r="CK877" i="1"/>
  <c r="CK876" i="1"/>
  <c r="CK875" i="1"/>
  <c r="CK874" i="1"/>
  <c r="CK873" i="1"/>
  <c r="CK872" i="1"/>
  <c r="CK871" i="1"/>
  <c r="CK870" i="1"/>
  <c r="CK869" i="1"/>
  <c r="CK868" i="1"/>
  <c r="CK867" i="1"/>
  <c r="CK866" i="1"/>
  <c r="CK865" i="1"/>
  <c r="CK864" i="1"/>
  <c r="CK863" i="1"/>
  <c r="CK862" i="1"/>
  <c r="CK861" i="1"/>
  <c r="CK860" i="1"/>
  <c r="CK859" i="1"/>
  <c r="CK858" i="1"/>
  <c r="CK857" i="1"/>
  <c r="CK856" i="1"/>
  <c r="CK855" i="1"/>
  <c r="CK854" i="1"/>
  <c r="CK853" i="1"/>
  <c r="CK852" i="1"/>
  <c r="CK851" i="1"/>
  <c r="CK850" i="1"/>
  <c r="CK849" i="1"/>
  <c r="CK848" i="1"/>
  <c r="CK847" i="1"/>
  <c r="CK846" i="1"/>
  <c r="CK845" i="1"/>
  <c r="CK844" i="1"/>
  <c r="CK843" i="1"/>
  <c r="CK842" i="1"/>
  <c r="CK841" i="1"/>
  <c r="CK840" i="1"/>
  <c r="CK839" i="1"/>
  <c r="CK838" i="1"/>
  <c r="CK837" i="1"/>
  <c r="CK836" i="1"/>
  <c r="CK835" i="1"/>
  <c r="CK834" i="1"/>
  <c r="CK833" i="1"/>
  <c r="CK832" i="1"/>
  <c r="CK831" i="1"/>
  <c r="CK830" i="1"/>
  <c r="CK829" i="1"/>
  <c r="CK828" i="1"/>
  <c r="CK827" i="1"/>
  <c r="CK826" i="1"/>
  <c r="CK825" i="1"/>
  <c r="CK824" i="1"/>
  <c r="CK823" i="1"/>
  <c r="CK822" i="1"/>
  <c r="CK821" i="1"/>
  <c r="CK820" i="1"/>
  <c r="CK819" i="1"/>
  <c r="CK818" i="1"/>
  <c r="CK817" i="1"/>
  <c r="CK816" i="1"/>
  <c r="CK815" i="1"/>
  <c r="CK814" i="1"/>
  <c r="CK813" i="1"/>
  <c r="CK812" i="1"/>
  <c r="CK811" i="1"/>
  <c r="CK810" i="1"/>
  <c r="CK809" i="1"/>
  <c r="CK808" i="1"/>
  <c r="CK807" i="1"/>
  <c r="CK806" i="1"/>
  <c r="CK805" i="1"/>
  <c r="CK804" i="1"/>
  <c r="CK803" i="1"/>
  <c r="CK802" i="1"/>
  <c r="CK801" i="1"/>
  <c r="CK800" i="1"/>
  <c r="CK799" i="1"/>
  <c r="CK798" i="1"/>
  <c r="CK797" i="1"/>
  <c r="CK796" i="1"/>
  <c r="CK795" i="1"/>
  <c r="CK794" i="1"/>
  <c r="CK793" i="1"/>
  <c r="CK792" i="1"/>
  <c r="CK791" i="1"/>
  <c r="CK790" i="1"/>
  <c r="CK789" i="1"/>
  <c r="CK788" i="1"/>
  <c r="CK787" i="1"/>
  <c r="CK786" i="1"/>
  <c r="CK785" i="1"/>
  <c r="CK784" i="1"/>
  <c r="CK783" i="1"/>
  <c r="CK782" i="1"/>
  <c r="CK781" i="1"/>
  <c r="CK780" i="1"/>
  <c r="CK779" i="1"/>
  <c r="CK778" i="1"/>
  <c r="CK777" i="1"/>
  <c r="CK776" i="1"/>
  <c r="CK775" i="1"/>
  <c r="CK774" i="1"/>
  <c r="CK773" i="1"/>
  <c r="CK772" i="1"/>
  <c r="CK771" i="1"/>
  <c r="CK770" i="1"/>
  <c r="CK769" i="1"/>
  <c r="CK768" i="1"/>
  <c r="CK767" i="1"/>
  <c r="CK766" i="1"/>
  <c r="CK765" i="1"/>
  <c r="CK764" i="1"/>
  <c r="CK763" i="1"/>
  <c r="CK762" i="1"/>
  <c r="CK761" i="1"/>
  <c r="CK760" i="1"/>
  <c r="CK759" i="1"/>
  <c r="CK758" i="1"/>
  <c r="CK757" i="1"/>
  <c r="CK756" i="1"/>
  <c r="CK755" i="1"/>
  <c r="CK754" i="1"/>
  <c r="CK753" i="1"/>
  <c r="CK752" i="1"/>
  <c r="CK751" i="1"/>
  <c r="CK750" i="1"/>
  <c r="CK749" i="1"/>
  <c r="CK748" i="1"/>
  <c r="CK747" i="1"/>
  <c r="CK746" i="1"/>
  <c r="CK745" i="1"/>
  <c r="CK744" i="1"/>
  <c r="CK743" i="1"/>
  <c r="CK742" i="1"/>
  <c r="CK741" i="1"/>
  <c r="CK740" i="1"/>
  <c r="CK739" i="1"/>
  <c r="CK738" i="1"/>
  <c r="CK737" i="1"/>
  <c r="CK736" i="1"/>
  <c r="CK735" i="1"/>
  <c r="CK734" i="1"/>
  <c r="CK733" i="1"/>
  <c r="CK732" i="1"/>
  <c r="CK731" i="1"/>
  <c r="CK730" i="1"/>
  <c r="CK729" i="1"/>
  <c r="CK728" i="1"/>
  <c r="CK727" i="1"/>
  <c r="CK726" i="1"/>
  <c r="CK725" i="1"/>
  <c r="CK724" i="1"/>
  <c r="CK723" i="1"/>
  <c r="CK722" i="1"/>
  <c r="CK721" i="1"/>
  <c r="CK720" i="1"/>
  <c r="CK719" i="1"/>
  <c r="CK718" i="1"/>
  <c r="CK717" i="1"/>
  <c r="CK716" i="1"/>
  <c r="CK715" i="1"/>
  <c r="CK714" i="1"/>
  <c r="CK713" i="1"/>
  <c r="CK712" i="1"/>
  <c r="CK711" i="1"/>
  <c r="CK710" i="1"/>
  <c r="CK709" i="1"/>
  <c r="CK708" i="1"/>
  <c r="CK707" i="1"/>
  <c r="CK706" i="1"/>
  <c r="CK705" i="1"/>
  <c r="CK704" i="1"/>
  <c r="CK703" i="1"/>
  <c r="CK702" i="1"/>
  <c r="CK701" i="1"/>
  <c r="CK700" i="1"/>
  <c r="CK699" i="1"/>
  <c r="CK698" i="1"/>
  <c r="CK697" i="1"/>
  <c r="CK696" i="1"/>
  <c r="CK695" i="1"/>
  <c r="CK694" i="1"/>
  <c r="CK693" i="1"/>
  <c r="CK692" i="1"/>
  <c r="CK691" i="1"/>
  <c r="CK690" i="1"/>
  <c r="CK689" i="1"/>
  <c r="CK688" i="1"/>
  <c r="CK687" i="1"/>
  <c r="CK686" i="1"/>
  <c r="CK685" i="1"/>
  <c r="CK684" i="1"/>
  <c r="CK683" i="1"/>
  <c r="CK682" i="1"/>
  <c r="CK681" i="1"/>
  <c r="CK680" i="1"/>
  <c r="CK679" i="1"/>
  <c r="CK678" i="1"/>
  <c r="CK677" i="1"/>
  <c r="CK676" i="1"/>
  <c r="CK675" i="1"/>
  <c r="CK674" i="1"/>
  <c r="CK673" i="1"/>
  <c r="CK672" i="1"/>
  <c r="CK671" i="1"/>
  <c r="CK670" i="1"/>
  <c r="CK669" i="1"/>
  <c r="CK668" i="1"/>
  <c r="CK667" i="1"/>
  <c r="CK666" i="1"/>
  <c r="CK665" i="1"/>
  <c r="CK664" i="1"/>
  <c r="CK663" i="1"/>
  <c r="CK662" i="1"/>
  <c r="CK661" i="1"/>
  <c r="CK660" i="1"/>
  <c r="CK659" i="1"/>
  <c r="CK658" i="1"/>
  <c r="CK657" i="1"/>
  <c r="CK656" i="1"/>
  <c r="CK655" i="1"/>
  <c r="CK654" i="1"/>
  <c r="CK653" i="1"/>
  <c r="CK652" i="1"/>
  <c r="CK651" i="1"/>
  <c r="CK650" i="1"/>
  <c r="CK649" i="1"/>
  <c r="CK648" i="1"/>
  <c r="CK647" i="1"/>
  <c r="CK646" i="1"/>
  <c r="CK645" i="1"/>
  <c r="CK644" i="1"/>
  <c r="CK643" i="1"/>
  <c r="CK642" i="1"/>
  <c r="CK641" i="1"/>
  <c r="CK640" i="1"/>
  <c r="CK639" i="1"/>
  <c r="CK638" i="1"/>
  <c r="CK637" i="1"/>
  <c r="CK636" i="1"/>
  <c r="CK635" i="1"/>
  <c r="CK634" i="1"/>
  <c r="CK633" i="1"/>
  <c r="CK632" i="1"/>
  <c r="CK631" i="1"/>
  <c r="CK630" i="1"/>
  <c r="CK629" i="1"/>
  <c r="CK628" i="1"/>
  <c r="CK627" i="1"/>
  <c r="CK626" i="1"/>
  <c r="CK625" i="1"/>
  <c r="CK624" i="1"/>
  <c r="CK623" i="1"/>
  <c r="CK622" i="1"/>
  <c r="CK621" i="1"/>
  <c r="CK620" i="1"/>
  <c r="CK619" i="1"/>
  <c r="CK618" i="1"/>
  <c r="CK617" i="1"/>
  <c r="CK616" i="1"/>
  <c r="CK615" i="1"/>
  <c r="CK614" i="1"/>
  <c r="CK613" i="1"/>
  <c r="CK612" i="1"/>
  <c r="CK611" i="1"/>
  <c r="CK610" i="1"/>
  <c r="CK609" i="1"/>
  <c r="CK608" i="1"/>
  <c r="CK607" i="1"/>
  <c r="CK606" i="1"/>
  <c r="CK605" i="1"/>
  <c r="CK604" i="1"/>
  <c r="CK603" i="1"/>
  <c r="CK602" i="1"/>
  <c r="CK601" i="1"/>
  <c r="CK600" i="1"/>
  <c r="CK599" i="1"/>
  <c r="CK598" i="1"/>
  <c r="CK597" i="1"/>
  <c r="CK596" i="1"/>
  <c r="CK595" i="1"/>
  <c r="CK594" i="1"/>
  <c r="CK593" i="1"/>
  <c r="CK592" i="1"/>
  <c r="CK591" i="1"/>
  <c r="CK590" i="1"/>
  <c r="CK589" i="1"/>
  <c r="CK588" i="1"/>
  <c r="CK587" i="1"/>
  <c r="CK586" i="1"/>
  <c r="CK585" i="1"/>
  <c r="CK584" i="1"/>
  <c r="CK583" i="1"/>
  <c r="CK582" i="1"/>
  <c r="CK581" i="1"/>
  <c r="CK580" i="1"/>
  <c r="CK579" i="1"/>
  <c r="CK578" i="1"/>
  <c r="CK577" i="1"/>
  <c r="CK576" i="1"/>
  <c r="CK575" i="1"/>
  <c r="CK574" i="1"/>
  <c r="CK573" i="1"/>
  <c r="CK572" i="1"/>
  <c r="CK571" i="1"/>
  <c r="CK570" i="1"/>
  <c r="CK569" i="1"/>
  <c r="CK568" i="1"/>
  <c r="CK567" i="1"/>
  <c r="CK566" i="1"/>
  <c r="CK565" i="1"/>
  <c r="CK564" i="1"/>
  <c r="CK563" i="1"/>
  <c r="CK562" i="1"/>
  <c r="CK561" i="1"/>
  <c r="CK560" i="1"/>
  <c r="CK559" i="1"/>
  <c r="CK558" i="1"/>
  <c r="CK557" i="1"/>
  <c r="CK556" i="1"/>
  <c r="CK555" i="1"/>
  <c r="CK554" i="1"/>
  <c r="CK553" i="1"/>
  <c r="CK552" i="1"/>
  <c r="CK551" i="1"/>
  <c r="CK550" i="1"/>
  <c r="CK549" i="1"/>
  <c r="CK548" i="1"/>
  <c r="CK547" i="1"/>
  <c r="CK546" i="1"/>
  <c r="CK545" i="1"/>
  <c r="CK544" i="1"/>
  <c r="CK543" i="1"/>
  <c r="CK542" i="1"/>
  <c r="CK541" i="1"/>
  <c r="CK540" i="1"/>
  <c r="CK539" i="1"/>
  <c r="CK538" i="1"/>
  <c r="CK537" i="1"/>
  <c r="CK536" i="1"/>
  <c r="CK535" i="1"/>
  <c r="CK534" i="1"/>
  <c r="CK533" i="1"/>
  <c r="CK532" i="1"/>
  <c r="CK531" i="1"/>
  <c r="CK530" i="1"/>
  <c r="CK529" i="1"/>
  <c r="CK528" i="1"/>
  <c r="CK527" i="1"/>
  <c r="CK526" i="1"/>
  <c r="CK525" i="1"/>
  <c r="CK524" i="1"/>
  <c r="CK523" i="1"/>
  <c r="CK522" i="1"/>
  <c r="CK521" i="1"/>
  <c r="CK520" i="1"/>
  <c r="CK519" i="1"/>
  <c r="CK518" i="1"/>
  <c r="CK517" i="1"/>
  <c r="CK516" i="1"/>
  <c r="CK515" i="1"/>
  <c r="CK514" i="1"/>
  <c r="CK513" i="1"/>
  <c r="CK512" i="1"/>
  <c r="CK511" i="1"/>
  <c r="CK510" i="1"/>
  <c r="CK509" i="1"/>
  <c r="CK508" i="1"/>
  <c r="CK507" i="1"/>
  <c r="CK506" i="1"/>
  <c r="CK505" i="1"/>
  <c r="CK504" i="1"/>
  <c r="CK503" i="1"/>
  <c r="CK502" i="1"/>
  <c r="CK501" i="1"/>
  <c r="CK500" i="1"/>
  <c r="CK499" i="1"/>
  <c r="CK498" i="1"/>
  <c r="CK497" i="1"/>
  <c r="CK496" i="1"/>
  <c r="CK495" i="1"/>
  <c r="CK494" i="1"/>
  <c r="CK493" i="1"/>
  <c r="CK492" i="1"/>
  <c r="CK491" i="1"/>
  <c r="CK490" i="1"/>
  <c r="CK489" i="1"/>
  <c r="CK488" i="1"/>
  <c r="CK487" i="1"/>
  <c r="CK486" i="1"/>
  <c r="CK485" i="1"/>
  <c r="CK484" i="1"/>
  <c r="CK483" i="1"/>
  <c r="CK482" i="1"/>
  <c r="CK481" i="1"/>
  <c r="CK480" i="1"/>
  <c r="CK479" i="1"/>
  <c r="CK478" i="1"/>
  <c r="CK477" i="1"/>
  <c r="CK476" i="1"/>
  <c r="CK475" i="1"/>
  <c r="CK474" i="1"/>
  <c r="CK473" i="1"/>
  <c r="CK472" i="1"/>
  <c r="CK471" i="1"/>
  <c r="CK470" i="1"/>
  <c r="CK469" i="1"/>
  <c r="CK468" i="1"/>
  <c r="CK467" i="1"/>
  <c r="CK466" i="1"/>
  <c r="CK465" i="1"/>
  <c r="CK464" i="1"/>
  <c r="CK463" i="1"/>
  <c r="CK462" i="1"/>
  <c r="CK461" i="1"/>
  <c r="CK460" i="1"/>
  <c r="CK459" i="1"/>
  <c r="CK458" i="1"/>
  <c r="CK457" i="1"/>
  <c r="CK456" i="1"/>
  <c r="CK455" i="1"/>
  <c r="CK454" i="1"/>
  <c r="CK453" i="1"/>
  <c r="CK452" i="1"/>
  <c r="CK451" i="1"/>
  <c r="CK450" i="1"/>
  <c r="CK449" i="1"/>
  <c r="CK448" i="1"/>
  <c r="CK447" i="1"/>
  <c r="CK446" i="1"/>
  <c r="CK445" i="1"/>
  <c r="CK444" i="1"/>
  <c r="CK443" i="1"/>
  <c r="CK442" i="1"/>
  <c r="CK441" i="1"/>
  <c r="CK440" i="1"/>
  <c r="CK439" i="1"/>
  <c r="CK438" i="1"/>
  <c r="CK437" i="1"/>
  <c r="CK436" i="1"/>
  <c r="CK435" i="1"/>
  <c r="CK434" i="1"/>
  <c r="CK433" i="1"/>
  <c r="CK432" i="1"/>
  <c r="CK431" i="1"/>
  <c r="CK430" i="1"/>
  <c r="CK429" i="1"/>
  <c r="CK428" i="1"/>
  <c r="CK427" i="1"/>
  <c r="CK426" i="1"/>
  <c r="CK425" i="1"/>
  <c r="CK424" i="1"/>
  <c r="CK423" i="1"/>
  <c r="CK422" i="1"/>
  <c r="CK421" i="1"/>
  <c r="CK420" i="1"/>
  <c r="CK419" i="1"/>
  <c r="CK418" i="1"/>
  <c r="CK417" i="1"/>
  <c r="CK416" i="1"/>
  <c r="CK415" i="1"/>
  <c r="CK414" i="1"/>
  <c r="CK413" i="1"/>
  <c r="CK412" i="1"/>
  <c r="CK411" i="1"/>
  <c r="CK410" i="1"/>
  <c r="CK409" i="1"/>
  <c r="CK408" i="1"/>
  <c r="CK407" i="1"/>
  <c r="CK406" i="1"/>
  <c r="CK405" i="1"/>
  <c r="CK404" i="1"/>
  <c r="CK403" i="1"/>
  <c r="CK402" i="1"/>
  <c r="CK401" i="1"/>
  <c r="CK400" i="1"/>
  <c r="CK399" i="1"/>
  <c r="CK398" i="1"/>
  <c r="CK397" i="1"/>
  <c r="CK396" i="1"/>
  <c r="CK395" i="1"/>
  <c r="CK394" i="1"/>
  <c r="CK393" i="1"/>
  <c r="CK392" i="1"/>
  <c r="CK391" i="1"/>
  <c r="CK390" i="1"/>
  <c r="CK389" i="1"/>
  <c r="CK388" i="1"/>
  <c r="CK387" i="1"/>
  <c r="CK386" i="1"/>
  <c r="CK385" i="1"/>
  <c r="CK384" i="1"/>
  <c r="CK383" i="1"/>
  <c r="CK382" i="1"/>
  <c r="CK381" i="1"/>
  <c r="CK380" i="1"/>
  <c r="CK379" i="1"/>
  <c r="CK378" i="1"/>
  <c r="CK377" i="1"/>
  <c r="CK376" i="1"/>
  <c r="CK375" i="1"/>
  <c r="CK374" i="1"/>
  <c r="CK373" i="1"/>
  <c r="CK372" i="1"/>
  <c r="CK371" i="1"/>
  <c r="CK370" i="1"/>
  <c r="CK369" i="1"/>
  <c r="CK368" i="1"/>
  <c r="CK367" i="1"/>
  <c r="CK366" i="1"/>
  <c r="CK365" i="1"/>
  <c r="CK364" i="1"/>
  <c r="CK363" i="1"/>
  <c r="CK362" i="1"/>
  <c r="CK361" i="1"/>
  <c r="CK360" i="1"/>
  <c r="CK359" i="1"/>
  <c r="CK358" i="1"/>
  <c r="CK357" i="1"/>
  <c r="CK356" i="1"/>
  <c r="CK355" i="1"/>
  <c r="CK354" i="1"/>
  <c r="CK353" i="1"/>
  <c r="CK352" i="1"/>
  <c r="CK351" i="1"/>
  <c r="CK350" i="1"/>
  <c r="CK349" i="1"/>
  <c r="CK348" i="1"/>
  <c r="CK347" i="1"/>
  <c r="CK346" i="1"/>
  <c r="CK345" i="1"/>
  <c r="CK344" i="1"/>
  <c r="CK343" i="1"/>
  <c r="CK342" i="1"/>
  <c r="CK341" i="1"/>
  <c r="CK340" i="1"/>
  <c r="CK339" i="1"/>
  <c r="CK338" i="1"/>
  <c r="CK337" i="1"/>
  <c r="CK336" i="1"/>
  <c r="CK335" i="1"/>
  <c r="CK334" i="1"/>
  <c r="CK333" i="1"/>
  <c r="CK332" i="1"/>
  <c r="CK331" i="1"/>
  <c r="CK330" i="1"/>
  <c r="CK329" i="1"/>
  <c r="CK328" i="1"/>
  <c r="CK327" i="1"/>
  <c r="CK326" i="1"/>
  <c r="CK325" i="1"/>
  <c r="CK324" i="1"/>
  <c r="CK323" i="1"/>
  <c r="CK322" i="1"/>
  <c r="CK321" i="1"/>
  <c r="CK320" i="1"/>
  <c r="CK319" i="1"/>
  <c r="CK318" i="1"/>
  <c r="CK317" i="1"/>
  <c r="CK316" i="1"/>
  <c r="CK315" i="1"/>
  <c r="CK314" i="1"/>
  <c r="CK313" i="1"/>
  <c r="CK312" i="1"/>
  <c r="CK311" i="1"/>
  <c r="CK310" i="1"/>
  <c r="CK309" i="1"/>
  <c r="CK308" i="1"/>
  <c r="CK307" i="1"/>
  <c r="CK306" i="1"/>
  <c r="CK305" i="1"/>
  <c r="CK304" i="1"/>
  <c r="CK303" i="1"/>
  <c r="CK302" i="1"/>
  <c r="CK301" i="1"/>
  <c r="CK300" i="1"/>
  <c r="CK299" i="1"/>
  <c r="CK298" i="1"/>
  <c r="CK297" i="1"/>
  <c r="CK296" i="1"/>
  <c r="CK295" i="1"/>
  <c r="CK294" i="1"/>
  <c r="CK293" i="1"/>
  <c r="CK292" i="1"/>
  <c r="CK291" i="1"/>
  <c r="CK290" i="1"/>
  <c r="CK289" i="1"/>
  <c r="CK288" i="1"/>
  <c r="CK287" i="1"/>
  <c r="CK286" i="1"/>
  <c r="CK285" i="1"/>
  <c r="CK284" i="1"/>
  <c r="CK283" i="1"/>
  <c r="CK282" i="1"/>
  <c r="CK281" i="1"/>
  <c r="CK280" i="1"/>
  <c r="CK279" i="1"/>
  <c r="CK278" i="1"/>
  <c r="CK277" i="1"/>
  <c r="CK276" i="1"/>
  <c r="CK275" i="1"/>
  <c r="CK274" i="1"/>
  <c r="CK273" i="1"/>
  <c r="CK272" i="1"/>
  <c r="CK271" i="1"/>
  <c r="CK270" i="1"/>
  <c r="CK269" i="1"/>
  <c r="CK268" i="1"/>
  <c r="CK267" i="1"/>
  <c r="CK266" i="1"/>
  <c r="CK265" i="1"/>
  <c r="CK264" i="1"/>
  <c r="CK263" i="1"/>
  <c r="CK262" i="1"/>
  <c r="CK261" i="1"/>
  <c r="CK260" i="1"/>
  <c r="CK259" i="1"/>
  <c r="CK258" i="1"/>
  <c r="CK257" i="1"/>
  <c r="CK256" i="1"/>
  <c r="CK255" i="1"/>
  <c r="CK254" i="1"/>
  <c r="CK253" i="1"/>
  <c r="CK252" i="1"/>
  <c r="CK251" i="1"/>
  <c r="CK250" i="1"/>
  <c r="CK249" i="1"/>
  <c r="CK248" i="1"/>
  <c r="CK247" i="1"/>
  <c r="CK246" i="1"/>
  <c r="CK245" i="1"/>
  <c r="CK244" i="1"/>
  <c r="CK243" i="1"/>
  <c r="CK242" i="1"/>
  <c r="CK241" i="1"/>
  <c r="CK240" i="1"/>
  <c r="CK239" i="1"/>
  <c r="CK238" i="1"/>
  <c r="CK237" i="1"/>
  <c r="CK236" i="1"/>
  <c r="CK235" i="1"/>
  <c r="CK234" i="1"/>
  <c r="CK233" i="1"/>
  <c r="CK232" i="1"/>
  <c r="CK231" i="1"/>
  <c r="CK230" i="1"/>
  <c r="CK229" i="1"/>
  <c r="CK228" i="1"/>
  <c r="CK227" i="1"/>
  <c r="CK226" i="1"/>
  <c r="CK225" i="1"/>
  <c r="CK224" i="1"/>
  <c r="CK223" i="1"/>
  <c r="CK222" i="1"/>
  <c r="CK221" i="1"/>
  <c r="CK220" i="1"/>
  <c r="CK219" i="1"/>
  <c r="CK218" i="1"/>
  <c r="CK217" i="1"/>
  <c r="CK216" i="1"/>
  <c r="CK215" i="1"/>
  <c r="CK214" i="1"/>
  <c r="CK213" i="1"/>
  <c r="CK212" i="1"/>
  <c r="CK211" i="1"/>
  <c r="CK210" i="1"/>
  <c r="CK209" i="1"/>
  <c r="CK208" i="1"/>
  <c r="CK207" i="1"/>
  <c r="CK206" i="1"/>
  <c r="CK205" i="1"/>
  <c r="CK204" i="1"/>
  <c r="CK203" i="1"/>
  <c r="CK202" i="1"/>
  <c r="CK201" i="1"/>
  <c r="CK200" i="1"/>
  <c r="CK199" i="1"/>
  <c r="CK198" i="1"/>
  <c r="CK197" i="1"/>
  <c r="CK196" i="1"/>
  <c r="CK195" i="1"/>
  <c r="CK194" i="1"/>
  <c r="CK193" i="1"/>
  <c r="CK192" i="1"/>
  <c r="CK191" i="1"/>
  <c r="CK190" i="1"/>
  <c r="CK189" i="1"/>
  <c r="CK188" i="1"/>
  <c r="CK187" i="1"/>
  <c r="CK186" i="1"/>
  <c r="CK185" i="1"/>
  <c r="CK184" i="1"/>
  <c r="CK183" i="1"/>
  <c r="CK182" i="1"/>
  <c r="CK181" i="1"/>
  <c r="CK180" i="1"/>
  <c r="CK179" i="1"/>
  <c r="CK178" i="1"/>
  <c r="CK177" i="1"/>
  <c r="CK176" i="1"/>
  <c r="CK175" i="1"/>
  <c r="CK174" i="1"/>
  <c r="CK173" i="1"/>
  <c r="CK172" i="1"/>
  <c r="CK171" i="1"/>
  <c r="CK170" i="1"/>
  <c r="CK169" i="1"/>
  <c r="CK168" i="1"/>
  <c r="CK167" i="1"/>
  <c r="CK166" i="1"/>
  <c r="CK165" i="1"/>
  <c r="CK164" i="1"/>
  <c r="CK163" i="1"/>
  <c r="CK162" i="1"/>
  <c r="CK161" i="1"/>
  <c r="CK160" i="1"/>
  <c r="CK159" i="1"/>
  <c r="CK158" i="1"/>
  <c r="CK157" i="1"/>
  <c r="CK156" i="1"/>
  <c r="CK155" i="1"/>
  <c r="CK154" i="1"/>
  <c r="CK153" i="1"/>
  <c r="CK152" i="1"/>
  <c r="CK151" i="1"/>
  <c r="CK150" i="1"/>
  <c r="CK149" i="1"/>
  <c r="CK148" i="1"/>
  <c r="CK147" i="1"/>
  <c r="CK146" i="1"/>
  <c r="CK145" i="1"/>
  <c r="CK144" i="1"/>
  <c r="CK143" i="1"/>
  <c r="CK142" i="1"/>
  <c r="CK141" i="1"/>
  <c r="CK140" i="1"/>
  <c r="CK139" i="1"/>
  <c r="CK138" i="1"/>
  <c r="CK137" i="1"/>
  <c r="CK136" i="1"/>
  <c r="CK135" i="1"/>
  <c r="CK134" i="1"/>
  <c r="CK133" i="1"/>
  <c r="CK132" i="1"/>
  <c r="CK131" i="1"/>
  <c r="CK130" i="1"/>
  <c r="CK129" i="1"/>
  <c r="CK128" i="1"/>
  <c r="CK127" i="1"/>
  <c r="CK126" i="1"/>
  <c r="CK125" i="1"/>
  <c r="CK124" i="1"/>
  <c r="CK123" i="1"/>
  <c r="CK122" i="1"/>
  <c r="CK121" i="1"/>
  <c r="CK120" i="1"/>
  <c r="CK119" i="1"/>
  <c r="CK118" i="1"/>
  <c r="CK117" i="1"/>
  <c r="CK116" i="1"/>
  <c r="CK115" i="1"/>
  <c r="CK114" i="1"/>
  <c r="CK113" i="1"/>
  <c r="CK112" i="1"/>
  <c r="CK111" i="1"/>
  <c r="CK110" i="1"/>
  <c r="CK109" i="1"/>
  <c r="CK108" i="1"/>
  <c r="CK107" i="1"/>
  <c r="CK106" i="1"/>
  <c r="CK105" i="1"/>
  <c r="CK104" i="1"/>
  <c r="CK103" i="1"/>
  <c r="CK102" i="1"/>
  <c r="CK101" i="1"/>
  <c r="CK100" i="1"/>
  <c r="CK99" i="1"/>
  <c r="CK98" i="1"/>
  <c r="CK97" i="1"/>
  <c r="CK96" i="1"/>
  <c r="CK95" i="1"/>
  <c r="CK94" i="1"/>
  <c r="CK93" i="1"/>
  <c r="CK92" i="1"/>
  <c r="CK91" i="1"/>
  <c r="CK90" i="1"/>
  <c r="CK89" i="1"/>
  <c r="CK88" i="1"/>
  <c r="CK87" i="1"/>
  <c r="CK86" i="1"/>
  <c r="CK85" i="1"/>
  <c r="CK84" i="1"/>
  <c r="CK83" i="1"/>
  <c r="CK82" i="1"/>
  <c r="CK81" i="1"/>
  <c r="CK80" i="1"/>
  <c r="CK79" i="1"/>
  <c r="CK78" i="1"/>
  <c r="CK77" i="1"/>
  <c r="CK76" i="1"/>
  <c r="CK75" i="1"/>
  <c r="CK74" i="1"/>
  <c r="CK73" i="1"/>
  <c r="CK72" i="1"/>
  <c r="CK71" i="1"/>
  <c r="CK70" i="1"/>
  <c r="CK69" i="1"/>
  <c r="CK68" i="1"/>
  <c r="CK67" i="1"/>
  <c r="CK66" i="1"/>
  <c r="CK65" i="1"/>
  <c r="CK64" i="1"/>
  <c r="CK63" i="1"/>
  <c r="CK62" i="1"/>
  <c r="CK61" i="1"/>
  <c r="CK60" i="1"/>
  <c r="CK59" i="1"/>
  <c r="CK58" i="1"/>
  <c r="CK57" i="1"/>
  <c r="CK56" i="1"/>
  <c r="CK55" i="1"/>
  <c r="CK54" i="1"/>
  <c r="CK53" i="1"/>
  <c r="CK52" i="1"/>
  <c r="CK51" i="1"/>
  <c r="CK50" i="1"/>
  <c r="CK49" i="1"/>
  <c r="CK48" i="1"/>
  <c r="CK47" i="1"/>
  <c r="CK46" i="1"/>
  <c r="CK45" i="1"/>
  <c r="CK44" i="1"/>
  <c r="CK43" i="1"/>
  <c r="CK42" i="1"/>
  <c r="CK41" i="1"/>
  <c r="CK40" i="1"/>
  <c r="CK39" i="1"/>
  <c r="CK38" i="1"/>
  <c r="CK37" i="1"/>
  <c r="CK36" i="1"/>
  <c r="CK35" i="1"/>
  <c r="CK34" i="1"/>
  <c r="CK33" i="1"/>
  <c r="CK32" i="1"/>
  <c r="CK31" i="1"/>
  <c r="CK30" i="1"/>
  <c r="CK29" i="1"/>
  <c r="CK28" i="1"/>
  <c r="CK27" i="1"/>
  <c r="CK26" i="1"/>
  <c r="CK25" i="1"/>
  <c r="CK24" i="1"/>
  <c r="CK23" i="1"/>
  <c r="CK22" i="1"/>
  <c r="CK21" i="1"/>
  <c r="CK20" i="1"/>
  <c r="CK19" i="1"/>
  <c r="CK18" i="1"/>
  <c r="CK17" i="1"/>
  <c r="CK16" i="1"/>
  <c r="CK15" i="1"/>
  <c r="CK14" i="1"/>
  <c r="CK13" i="1"/>
  <c r="CK12" i="1"/>
  <c r="CK11" i="1"/>
  <c r="CK10" i="1"/>
  <c r="CK9" i="1"/>
  <c r="CK8" i="1"/>
  <c r="CK7" i="1"/>
  <c r="CT1500" i="1"/>
  <c r="CT1499" i="1"/>
  <c r="CT1498" i="1"/>
  <c r="CT1497" i="1"/>
  <c r="CT1496" i="1"/>
  <c r="CT1495" i="1"/>
  <c r="CT1494" i="1"/>
  <c r="CT1493" i="1"/>
  <c r="CT1492" i="1"/>
  <c r="CT1491" i="1"/>
  <c r="CT1490" i="1"/>
  <c r="CT1489" i="1"/>
  <c r="CT1488" i="1"/>
  <c r="CT1487" i="1"/>
  <c r="CT1486" i="1"/>
  <c r="CT1485" i="1"/>
  <c r="CT1484" i="1"/>
  <c r="CT1483" i="1"/>
  <c r="CT1482" i="1"/>
  <c r="CT1481" i="1"/>
  <c r="CT1480" i="1"/>
  <c r="CT1479" i="1"/>
  <c r="CT1478" i="1"/>
  <c r="CT1477" i="1"/>
  <c r="CT1476" i="1"/>
  <c r="CT1475" i="1"/>
  <c r="CT1474" i="1"/>
  <c r="CT1473" i="1"/>
  <c r="CT1472" i="1"/>
  <c r="CT1471" i="1"/>
  <c r="CT1470" i="1"/>
  <c r="CT1469" i="1"/>
  <c r="CT1468" i="1"/>
  <c r="CT1467" i="1"/>
  <c r="CT1466" i="1"/>
  <c r="CT1465" i="1"/>
  <c r="CT1464" i="1"/>
  <c r="CT1463" i="1"/>
  <c r="CT1462" i="1"/>
  <c r="CT1461" i="1"/>
  <c r="CT1460" i="1"/>
  <c r="CT1459" i="1"/>
  <c r="CT1458" i="1"/>
  <c r="CT1457" i="1"/>
  <c r="CT1456" i="1"/>
  <c r="CT1455" i="1"/>
  <c r="CT1454" i="1"/>
  <c r="CT1453" i="1"/>
  <c r="CT1452" i="1"/>
  <c r="CT1451" i="1"/>
  <c r="CT1450" i="1"/>
  <c r="CT1449" i="1"/>
  <c r="CT1448" i="1"/>
  <c r="CT1447" i="1"/>
  <c r="CT1446" i="1"/>
  <c r="CT1445" i="1"/>
  <c r="CT1444" i="1"/>
  <c r="CT1443" i="1"/>
  <c r="CT1442" i="1"/>
  <c r="CT1441" i="1"/>
  <c r="CT1440" i="1"/>
  <c r="CT1439" i="1"/>
  <c r="CT1438" i="1"/>
  <c r="CT1437" i="1"/>
  <c r="CT1436" i="1"/>
  <c r="CT1435" i="1"/>
  <c r="CT1434" i="1"/>
  <c r="CT1433" i="1"/>
  <c r="CT1432" i="1"/>
  <c r="CT1431" i="1"/>
  <c r="CT1430" i="1"/>
  <c r="CT1429" i="1"/>
  <c r="CT1428" i="1"/>
  <c r="CT1427" i="1"/>
  <c r="CT1426" i="1"/>
  <c r="CT1425" i="1"/>
  <c r="CT1424" i="1"/>
  <c r="CT1423" i="1"/>
  <c r="CT1422" i="1"/>
  <c r="CT1421" i="1"/>
  <c r="CT1420" i="1"/>
  <c r="CT1419" i="1"/>
  <c r="CT1418" i="1"/>
  <c r="CT1417" i="1"/>
  <c r="CT1416" i="1"/>
  <c r="CT1415" i="1"/>
  <c r="CT1414" i="1"/>
  <c r="CT1413" i="1"/>
  <c r="CT1412" i="1"/>
  <c r="CT1411" i="1"/>
  <c r="CT1410" i="1"/>
  <c r="CT1409" i="1"/>
  <c r="CT1408" i="1"/>
  <c r="CT1407" i="1"/>
  <c r="CT1406" i="1"/>
  <c r="CT1405" i="1"/>
  <c r="CT1404" i="1"/>
  <c r="CT1403" i="1"/>
  <c r="CT1402" i="1"/>
  <c r="CT1401" i="1"/>
  <c r="CT1400" i="1"/>
  <c r="CT1399" i="1"/>
  <c r="CT1398" i="1"/>
  <c r="CT1397" i="1"/>
  <c r="CT1396" i="1"/>
  <c r="CT1395" i="1"/>
  <c r="CT1394" i="1"/>
  <c r="CT1393" i="1"/>
  <c r="CT1392" i="1"/>
  <c r="CT1391" i="1"/>
  <c r="CT1390" i="1"/>
  <c r="CT1389" i="1"/>
  <c r="CT1388" i="1"/>
  <c r="CT1387" i="1"/>
  <c r="CT1386" i="1"/>
  <c r="CT1385" i="1"/>
  <c r="CT1384" i="1"/>
  <c r="CT1383" i="1"/>
  <c r="CT1382" i="1"/>
  <c r="CT1381" i="1"/>
  <c r="CT1380" i="1"/>
  <c r="CT1379" i="1"/>
  <c r="CT1378" i="1"/>
  <c r="CT1377" i="1"/>
  <c r="CT1376" i="1"/>
  <c r="CT1375" i="1"/>
  <c r="CT1374" i="1"/>
  <c r="CT1373" i="1"/>
  <c r="CT1372" i="1"/>
  <c r="CT1371" i="1"/>
  <c r="CT1370" i="1"/>
  <c r="CT1369" i="1"/>
  <c r="CT1368" i="1"/>
  <c r="CT1367" i="1"/>
  <c r="CT1366" i="1"/>
  <c r="CT1365" i="1"/>
  <c r="CT1364" i="1"/>
  <c r="CT1363" i="1"/>
  <c r="CT1362" i="1"/>
  <c r="CT1361" i="1"/>
  <c r="CT1360" i="1"/>
  <c r="CT1359" i="1"/>
  <c r="CT1358" i="1"/>
  <c r="CT1357" i="1"/>
  <c r="CT1356" i="1"/>
  <c r="CT1355" i="1"/>
  <c r="CT1354" i="1"/>
  <c r="CT1353" i="1"/>
  <c r="CT1352" i="1"/>
  <c r="CT1351" i="1"/>
  <c r="CT1350" i="1"/>
  <c r="CT1349" i="1"/>
  <c r="CT1348" i="1"/>
  <c r="CT1347" i="1"/>
  <c r="CT1346" i="1"/>
  <c r="CT1345" i="1"/>
  <c r="CT1344" i="1"/>
  <c r="CT1343" i="1"/>
  <c r="CT1342" i="1"/>
  <c r="CT1341" i="1"/>
  <c r="CT1340" i="1"/>
  <c r="CT1339" i="1"/>
  <c r="CT1338" i="1"/>
  <c r="CT1337" i="1"/>
  <c r="CT1336" i="1"/>
  <c r="CT1335" i="1"/>
  <c r="CT1334" i="1"/>
  <c r="CT1333" i="1"/>
  <c r="CT1332" i="1"/>
  <c r="CT1331" i="1"/>
  <c r="CT1330" i="1"/>
  <c r="CT1329" i="1"/>
  <c r="CT1328" i="1"/>
  <c r="CT1327" i="1"/>
  <c r="CT1326" i="1"/>
  <c r="CT1325" i="1"/>
  <c r="CT1324" i="1"/>
  <c r="CT1323" i="1"/>
  <c r="CT1322" i="1"/>
  <c r="CT1321" i="1"/>
  <c r="CT1320" i="1"/>
  <c r="CT1319" i="1"/>
  <c r="CT1318" i="1"/>
  <c r="CT1317" i="1"/>
  <c r="CT1316" i="1"/>
  <c r="CT1315" i="1"/>
  <c r="CT1314" i="1"/>
  <c r="CT1313" i="1"/>
  <c r="CT1312" i="1"/>
  <c r="CT1311" i="1"/>
  <c r="CT1310" i="1"/>
  <c r="CT1309" i="1"/>
  <c r="CT1308" i="1"/>
  <c r="CT1307" i="1"/>
  <c r="CT1306" i="1"/>
  <c r="CT1305" i="1"/>
  <c r="CT1304" i="1"/>
  <c r="CT1303" i="1"/>
  <c r="CT1302" i="1"/>
  <c r="CT1301" i="1"/>
  <c r="CT1300" i="1"/>
  <c r="CT1299" i="1"/>
  <c r="CT1298" i="1"/>
  <c r="CT1297" i="1"/>
  <c r="CT1296" i="1"/>
  <c r="CT1295" i="1"/>
  <c r="CT1294" i="1"/>
  <c r="CT1293" i="1"/>
  <c r="CT1292" i="1"/>
  <c r="CT1291" i="1"/>
  <c r="CT1290" i="1"/>
  <c r="CT1289" i="1"/>
  <c r="CT1288" i="1"/>
  <c r="CT1287" i="1"/>
  <c r="CT1286" i="1"/>
  <c r="CT1285" i="1"/>
  <c r="CT1284" i="1"/>
  <c r="CT1283" i="1"/>
  <c r="CT1282" i="1"/>
  <c r="CT1281" i="1"/>
  <c r="CT1280" i="1"/>
  <c r="CT1279" i="1"/>
  <c r="CT1278" i="1"/>
  <c r="CT1277" i="1"/>
  <c r="CT1276" i="1"/>
  <c r="CT1275" i="1"/>
  <c r="CT1274" i="1"/>
  <c r="CT1273" i="1"/>
  <c r="CT1272" i="1"/>
  <c r="CT1271" i="1"/>
  <c r="CT1270" i="1"/>
  <c r="CT1269" i="1"/>
  <c r="CT1268" i="1"/>
  <c r="CT1267" i="1"/>
  <c r="CT1266" i="1"/>
  <c r="CT1265" i="1"/>
  <c r="CT1264" i="1"/>
  <c r="CT1263" i="1"/>
  <c r="CT1262" i="1"/>
  <c r="CT1261" i="1"/>
  <c r="CT1260" i="1"/>
  <c r="CT1259" i="1"/>
  <c r="CT1258" i="1"/>
  <c r="CT1257" i="1"/>
  <c r="CT1256" i="1"/>
  <c r="CT1255" i="1"/>
  <c r="CT1254" i="1"/>
  <c r="CT1253" i="1"/>
  <c r="CT1252" i="1"/>
  <c r="CT1251" i="1"/>
  <c r="CT1250" i="1"/>
  <c r="CT1249" i="1"/>
  <c r="CT1248" i="1"/>
  <c r="CT1247" i="1"/>
  <c r="CT1246" i="1"/>
  <c r="CT1245" i="1"/>
  <c r="CT1244" i="1"/>
  <c r="CT1243" i="1"/>
  <c r="CT1242" i="1"/>
  <c r="CT1241" i="1"/>
  <c r="CT1240" i="1"/>
  <c r="CT1239" i="1"/>
  <c r="CT1238" i="1"/>
  <c r="CT1237" i="1"/>
  <c r="CT1236" i="1"/>
  <c r="CT1235" i="1"/>
  <c r="CT1234" i="1"/>
  <c r="CT1233" i="1"/>
  <c r="CT1232" i="1"/>
  <c r="CT1231" i="1"/>
  <c r="CT1230" i="1"/>
  <c r="CT1229" i="1"/>
  <c r="CT1228" i="1"/>
  <c r="CT1227" i="1"/>
  <c r="CT1226" i="1"/>
  <c r="CT1225" i="1"/>
  <c r="CT1224" i="1"/>
  <c r="CT1223" i="1"/>
  <c r="CT1222" i="1"/>
  <c r="CT1221" i="1"/>
  <c r="CT1220" i="1"/>
  <c r="CT1219" i="1"/>
  <c r="CT1218" i="1"/>
  <c r="CT1217" i="1"/>
  <c r="CT1216" i="1"/>
  <c r="CT1215" i="1"/>
  <c r="CT1214" i="1"/>
  <c r="CT1213" i="1"/>
  <c r="CT1212" i="1"/>
  <c r="CT1211" i="1"/>
  <c r="CT1210" i="1"/>
  <c r="CT1209" i="1"/>
  <c r="CT1208" i="1"/>
  <c r="CT1207" i="1"/>
  <c r="CT1206" i="1"/>
  <c r="CT1205" i="1"/>
  <c r="CT1204" i="1"/>
  <c r="CT1203" i="1"/>
  <c r="CT1202" i="1"/>
  <c r="CT1201" i="1"/>
  <c r="CT1200" i="1"/>
  <c r="CT1199" i="1"/>
  <c r="CT1198" i="1"/>
  <c r="CT1197" i="1"/>
  <c r="CT1196" i="1"/>
  <c r="CT1195" i="1"/>
  <c r="CT1194" i="1"/>
  <c r="CT1193" i="1"/>
  <c r="CT1192" i="1"/>
  <c r="CT1191" i="1"/>
  <c r="CT1190" i="1"/>
  <c r="CT1189" i="1"/>
  <c r="CT1188" i="1"/>
  <c r="CT1187" i="1"/>
  <c r="CT1186" i="1"/>
  <c r="CT1185" i="1"/>
  <c r="CT1184" i="1"/>
  <c r="CT1183" i="1"/>
  <c r="CT1182" i="1"/>
  <c r="CT1181" i="1"/>
  <c r="CT1180" i="1"/>
  <c r="CT1179" i="1"/>
  <c r="CT1178" i="1"/>
  <c r="CT1177" i="1"/>
  <c r="CT1176" i="1"/>
  <c r="CT1175" i="1"/>
  <c r="CT1174" i="1"/>
  <c r="CT1173" i="1"/>
  <c r="CT1172" i="1"/>
  <c r="CT1171" i="1"/>
  <c r="CT1170" i="1"/>
  <c r="CT1169" i="1"/>
  <c r="CT1168" i="1"/>
  <c r="CT1167" i="1"/>
  <c r="CT1166" i="1"/>
  <c r="CT1165" i="1"/>
  <c r="CT1164" i="1"/>
  <c r="CT1163" i="1"/>
  <c r="CT1162" i="1"/>
  <c r="CT1161" i="1"/>
  <c r="CT1160" i="1"/>
  <c r="CT1159" i="1"/>
  <c r="CT1158" i="1"/>
  <c r="CT1157" i="1"/>
  <c r="CT1156" i="1"/>
  <c r="CT1155" i="1"/>
  <c r="CT1154" i="1"/>
  <c r="CT1153" i="1"/>
  <c r="CT1152" i="1"/>
  <c r="CT1151" i="1"/>
  <c r="CT1150" i="1"/>
  <c r="CT1149" i="1"/>
  <c r="CT1148" i="1"/>
  <c r="CT1147" i="1"/>
  <c r="CT1146" i="1"/>
  <c r="CT1145" i="1"/>
  <c r="CT1144" i="1"/>
  <c r="CT1143" i="1"/>
  <c r="CT1142" i="1"/>
  <c r="CT1141" i="1"/>
  <c r="CT1140" i="1"/>
  <c r="CT1139" i="1"/>
  <c r="CT1138" i="1"/>
  <c r="CT1137" i="1"/>
  <c r="CT1136" i="1"/>
  <c r="CT1135" i="1"/>
  <c r="CT1134" i="1"/>
  <c r="CT1133" i="1"/>
  <c r="CT1132" i="1"/>
  <c r="CT1131" i="1"/>
  <c r="CT1130" i="1"/>
  <c r="CT1129" i="1"/>
  <c r="CT1128" i="1"/>
  <c r="CT1127" i="1"/>
  <c r="CT1126" i="1"/>
  <c r="CT1125" i="1"/>
  <c r="CT1124" i="1"/>
  <c r="CT1123" i="1"/>
  <c r="CT1122" i="1"/>
  <c r="CT1121" i="1"/>
  <c r="CT1120" i="1"/>
  <c r="CT1119" i="1"/>
  <c r="CT1118" i="1"/>
  <c r="CT1117" i="1"/>
  <c r="CT1116" i="1"/>
  <c r="CT1115" i="1"/>
  <c r="CT1114" i="1"/>
  <c r="CT1113" i="1"/>
  <c r="CT1112" i="1"/>
  <c r="CT1111" i="1"/>
  <c r="CT1110" i="1"/>
  <c r="CT1109" i="1"/>
  <c r="CT1108" i="1"/>
  <c r="CT1107" i="1"/>
  <c r="CT1106" i="1"/>
  <c r="CT1105" i="1"/>
  <c r="CT1104" i="1"/>
  <c r="CT1103" i="1"/>
  <c r="CT1102" i="1"/>
  <c r="CT1101" i="1"/>
  <c r="CT1100" i="1"/>
  <c r="CT1099" i="1"/>
  <c r="CT1098" i="1"/>
  <c r="CT1097" i="1"/>
  <c r="CT1096" i="1"/>
  <c r="CT1095" i="1"/>
  <c r="CT1094" i="1"/>
  <c r="CT1093" i="1"/>
  <c r="CT1092" i="1"/>
  <c r="CT1091" i="1"/>
  <c r="CT1090" i="1"/>
  <c r="CT1089" i="1"/>
  <c r="CT1088" i="1"/>
  <c r="CT1087" i="1"/>
  <c r="CT1086" i="1"/>
  <c r="CT1085" i="1"/>
  <c r="CT1084" i="1"/>
  <c r="CT1083" i="1"/>
  <c r="CT1082" i="1"/>
  <c r="CT1081" i="1"/>
  <c r="CT1080" i="1"/>
  <c r="CT1079" i="1"/>
  <c r="CT1078" i="1"/>
  <c r="CT1077" i="1"/>
  <c r="CT1076" i="1"/>
  <c r="CT1075" i="1"/>
  <c r="CT1074" i="1"/>
  <c r="CT1073" i="1"/>
  <c r="CT1072" i="1"/>
  <c r="CT1071" i="1"/>
  <c r="CT1070" i="1"/>
  <c r="CT1069" i="1"/>
  <c r="CT1068" i="1"/>
  <c r="CT1067" i="1"/>
  <c r="CT1066" i="1"/>
  <c r="CT1065" i="1"/>
  <c r="CT1064" i="1"/>
  <c r="CT1063" i="1"/>
  <c r="CT1062" i="1"/>
  <c r="CT1061" i="1"/>
  <c r="CT1060" i="1"/>
  <c r="CT1059" i="1"/>
  <c r="CT1058" i="1"/>
  <c r="CT1057" i="1"/>
  <c r="CT1056" i="1"/>
  <c r="CT1055" i="1"/>
  <c r="CT1054" i="1"/>
  <c r="CT1053" i="1"/>
  <c r="CT1052" i="1"/>
  <c r="CT1051" i="1"/>
  <c r="CT1050" i="1"/>
  <c r="CT1049" i="1"/>
  <c r="CT1048" i="1"/>
  <c r="CT1047" i="1"/>
  <c r="CT1046" i="1"/>
  <c r="CT1045" i="1"/>
  <c r="CT1044" i="1"/>
  <c r="CT1043" i="1"/>
  <c r="CT1042" i="1"/>
  <c r="CT1041" i="1"/>
  <c r="CT1040" i="1"/>
  <c r="CT1039" i="1"/>
  <c r="CT1038" i="1"/>
  <c r="CT1037" i="1"/>
  <c r="CT1036" i="1"/>
  <c r="CT1035" i="1"/>
  <c r="CT1034" i="1"/>
  <c r="CT1033" i="1"/>
  <c r="CT1032" i="1"/>
  <c r="CT1031" i="1"/>
  <c r="CT1030" i="1"/>
  <c r="CT1029" i="1"/>
  <c r="CT1028" i="1"/>
  <c r="CT1027" i="1"/>
  <c r="CT1026" i="1"/>
  <c r="CT1025" i="1"/>
  <c r="CT1024" i="1"/>
  <c r="CT1023" i="1"/>
  <c r="CT1022" i="1"/>
  <c r="CT1021" i="1"/>
  <c r="CT1020" i="1"/>
  <c r="CT1019" i="1"/>
  <c r="CT1018" i="1"/>
  <c r="CT1017" i="1"/>
  <c r="CT1016" i="1"/>
  <c r="CT1015" i="1"/>
  <c r="CT1014" i="1"/>
  <c r="CT1013" i="1"/>
  <c r="CT1012" i="1"/>
  <c r="CT1011" i="1"/>
  <c r="CT1010" i="1"/>
  <c r="CT1009" i="1"/>
  <c r="CT1008" i="1"/>
  <c r="CT1007" i="1"/>
  <c r="CT1006" i="1"/>
  <c r="CT1005" i="1"/>
  <c r="CT1004" i="1"/>
  <c r="CT1003" i="1"/>
  <c r="CT1002" i="1"/>
  <c r="CT1001" i="1"/>
  <c r="CT1000" i="1"/>
  <c r="CT999" i="1"/>
  <c r="CT998" i="1"/>
  <c r="CT997" i="1"/>
  <c r="CT996" i="1"/>
  <c r="CT995" i="1"/>
  <c r="CT994" i="1"/>
  <c r="CT993" i="1"/>
  <c r="CT992" i="1"/>
  <c r="CT991" i="1"/>
  <c r="CT990" i="1"/>
  <c r="CT989" i="1"/>
  <c r="CT988" i="1"/>
  <c r="CT987" i="1"/>
  <c r="CT986" i="1"/>
  <c r="CT985" i="1"/>
  <c r="CT984" i="1"/>
  <c r="CT983" i="1"/>
  <c r="CT982" i="1"/>
  <c r="CT981" i="1"/>
  <c r="CT980" i="1"/>
  <c r="CT979" i="1"/>
  <c r="CT978" i="1"/>
  <c r="CT977" i="1"/>
  <c r="CT976" i="1"/>
  <c r="CT975" i="1"/>
  <c r="CT974" i="1"/>
  <c r="CT973" i="1"/>
  <c r="CT972" i="1"/>
  <c r="CT971" i="1"/>
  <c r="CT970" i="1"/>
  <c r="CT969" i="1"/>
  <c r="CT968" i="1"/>
  <c r="CT967" i="1"/>
  <c r="CT966" i="1"/>
  <c r="CT965" i="1"/>
  <c r="CT964" i="1"/>
  <c r="CT963" i="1"/>
  <c r="CT962" i="1"/>
  <c r="CT961" i="1"/>
  <c r="CT960" i="1"/>
  <c r="CT959" i="1"/>
  <c r="CT958" i="1"/>
  <c r="CT957" i="1"/>
  <c r="CT956" i="1"/>
  <c r="CT955" i="1"/>
  <c r="CT954" i="1"/>
  <c r="CT953" i="1"/>
  <c r="CT952" i="1"/>
  <c r="CT951" i="1"/>
  <c r="CT950" i="1"/>
  <c r="CT949" i="1"/>
  <c r="CT948" i="1"/>
  <c r="CT947" i="1"/>
  <c r="CT946" i="1"/>
  <c r="CT945" i="1"/>
  <c r="CT944" i="1"/>
  <c r="CT943" i="1"/>
  <c r="CT942" i="1"/>
  <c r="CT941" i="1"/>
  <c r="CT940" i="1"/>
  <c r="CT939" i="1"/>
  <c r="CT938" i="1"/>
  <c r="CT937" i="1"/>
  <c r="CT936" i="1"/>
  <c r="CT935" i="1"/>
  <c r="CT934" i="1"/>
  <c r="CT933" i="1"/>
  <c r="CT932" i="1"/>
  <c r="CT931" i="1"/>
  <c r="CT930" i="1"/>
  <c r="CT929" i="1"/>
  <c r="CT928" i="1"/>
  <c r="CT927" i="1"/>
  <c r="CT926" i="1"/>
  <c r="CT925" i="1"/>
  <c r="CT924" i="1"/>
  <c r="CT923" i="1"/>
  <c r="CT922" i="1"/>
  <c r="CT921" i="1"/>
  <c r="CT920" i="1"/>
  <c r="CT919" i="1"/>
  <c r="CT918" i="1"/>
  <c r="CT917" i="1"/>
  <c r="CT916" i="1"/>
  <c r="CT915" i="1"/>
  <c r="CT914" i="1"/>
  <c r="CT913" i="1"/>
  <c r="CT912" i="1"/>
  <c r="CT911" i="1"/>
  <c r="CT910" i="1"/>
  <c r="CT909" i="1"/>
  <c r="CT908" i="1"/>
  <c r="CT907" i="1"/>
  <c r="CT906" i="1"/>
  <c r="CT905" i="1"/>
  <c r="CT904" i="1"/>
  <c r="CT903" i="1"/>
  <c r="CT902" i="1"/>
  <c r="CT901" i="1"/>
  <c r="CT900" i="1"/>
  <c r="CT899" i="1"/>
  <c r="CT898" i="1"/>
  <c r="CT897" i="1"/>
  <c r="CT896" i="1"/>
  <c r="CT895" i="1"/>
  <c r="CT894" i="1"/>
  <c r="CT893" i="1"/>
  <c r="CT892" i="1"/>
  <c r="CT891" i="1"/>
  <c r="CT890" i="1"/>
  <c r="CT889" i="1"/>
  <c r="CT888" i="1"/>
  <c r="CT887" i="1"/>
  <c r="CT886" i="1"/>
  <c r="CT885" i="1"/>
  <c r="CT884" i="1"/>
  <c r="CT883" i="1"/>
  <c r="CT882" i="1"/>
  <c r="CT881" i="1"/>
  <c r="CT880" i="1"/>
  <c r="CT879" i="1"/>
  <c r="CT878" i="1"/>
  <c r="CT877" i="1"/>
  <c r="CT876" i="1"/>
  <c r="CT875" i="1"/>
  <c r="CT874" i="1"/>
  <c r="CT873" i="1"/>
  <c r="CT872" i="1"/>
  <c r="CT871" i="1"/>
  <c r="CT870" i="1"/>
  <c r="CT869" i="1"/>
  <c r="CT868" i="1"/>
  <c r="CT867" i="1"/>
  <c r="CT866" i="1"/>
  <c r="CT865" i="1"/>
  <c r="CT864" i="1"/>
  <c r="CT863" i="1"/>
  <c r="CT862" i="1"/>
  <c r="CT861" i="1"/>
  <c r="CT860" i="1"/>
  <c r="CT859" i="1"/>
  <c r="CT858" i="1"/>
  <c r="CT857" i="1"/>
  <c r="CT856" i="1"/>
  <c r="CT855" i="1"/>
  <c r="CT854" i="1"/>
  <c r="CT853" i="1"/>
  <c r="CT852" i="1"/>
  <c r="CT851" i="1"/>
  <c r="CT850" i="1"/>
  <c r="CT849" i="1"/>
  <c r="CT848" i="1"/>
  <c r="CT847" i="1"/>
  <c r="CT846" i="1"/>
  <c r="CT845" i="1"/>
  <c r="CT844" i="1"/>
  <c r="CT843" i="1"/>
  <c r="CT842" i="1"/>
  <c r="CT841" i="1"/>
  <c r="CT840" i="1"/>
  <c r="CT839" i="1"/>
  <c r="CT838" i="1"/>
  <c r="CT837" i="1"/>
  <c r="CT836" i="1"/>
  <c r="CT835" i="1"/>
  <c r="CT834" i="1"/>
  <c r="CT833" i="1"/>
  <c r="CT832" i="1"/>
  <c r="CT831" i="1"/>
  <c r="CT830" i="1"/>
  <c r="CT829" i="1"/>
  <c r="CT828" i="1"/>
  <c r="CT827" i="1"/>
  <c r="CT826" i="1"/>
  <c r="CT825" i="1"/>
  <c r="CT824" i="1"/>
  <c r="CT823" i="1"/>
  <c r="CT822" i="1"/>
  <c r="CT821" i="1"/>
  <c r="CT820" i="1"/>
  <c r="CT819" i="1"/>
  <c r="CT818" i="1"/>
  <c r="CT817" i="1"/>
  <c r="CT816" i="1"/>
  <c r="CT815" i="1"/>
  <c r="CT814" i="1"/>
  <c r="CT813" i="1"/>
  <c r="CT812" i="1"/>
  <c r="CT811" i="1"/>
  <c r="CT810" i="1"/>
  <c r="CT809" i="1"/>
  <c r="CT808" i="1"/>
  <c r="CT807" i="1"/>
  <c r="CT806" i="1"/>
  <c r="CT805" i="1"/>
  <c r="CT804" i="1"/>
  <c r="CT803" i="1"/>
  <c r="CT802" i="1"/>
  <c r="CT801" i="1"/>
  <c r="CT800" i="1"/>
  <c r="CT799" i="1"/>
  <c r="CT798" i="1"/>
  <c r="CT797" i="1"/>
  <c r="CT796" i="1"/>
  <c r="CT795" i="1"/>
  <c r="CT794" i="1"/>
  <c r="CT793" i="1"/>
  <c r="CT792" i="1"/>
  <c r="CT791" i="1"/>
  <c r="CT790" i="1"/>
  <c r="CT789" i="1"/>
  <c r="CT788" i="1"/>
  <c r="CT787" i="1"/>
  <c r="CT786" i="1"/>
  <c r="CT785" i="1"/>
  <c r="CT784" i="1"/>
  <c r="CT783" i="1"/>
  <c r="CT782" i="1"/>
  <c r="CT781" i="1"/>
  <c r="CT780" i="1"/>
  <c r="CT779" i="1"/>
  <c r="CT778" i="1"/>
  <c r="CT777" i="1"/>
  <c r="CT776" i="1"/>
  <c r="CT775" i="1"/>
  <c r="CT774" i="1"/>
  <c r="CT773" i="1"/>
  <c r="CT772" i="1"/>
  <c r="CT771" i="1"/>
  <c r="CT770" i="1"/>
  <c r="CT769" i="1"/>
  <c r="CT768" i="1"/>
  <c r="CT767" i="1"/>
  <c r="CT766" i="1"/>
  <c r="CT765" i="1"/>
  <c r="CT764" i="1"/>
  <c r="CT763" i="1"/>
  <c r="CT762" i="1"/>
  <c r="CT761" i="1"/>
  <c r="CT760" i="1"/>
  <c r="CT759" i="1"/>
  <c r="CT758" i="1"/>
  <c r="CT757" i="1"/>
  <c r="CT756" i="1"/>
  <c r="CT755" i="1"/>
  <c r="CT754" i="1"/>
  <c r="CT753" i="1"/>
  <c r="CT752" i="1"/>
  <c r="CT751" i="1"/>
  <c r="CT750" i="1"/>
  <c r="CT749" i="1"/>
  <c r="CT748" i="1"/>
  <c r="CT747" i="1"/>
  <c r="CT746" i="1"/>
  <c r="CT745" i="1"/>
  <c r="CT744" i="1"/>
  <c r="CT743" i="1"/>
  <c r="CT742" i="1"/>
  <c r="CT741" i="1"/>
  <c r="CT740" i="1"/>
  <c r="CT739" i="1"/>
  <c r="CT738" i="1"/>
  <c r="CT737" i="1"/>
  <c r="CT736" i="1"/>
  <c r="CT735" i="1"/>
  <c r="CT734" i="1"/>
  <c r="CT733" i="1"/>
  <c r="CT732" i="1"/>
  <c r="CT731" i="1"/>
  <c r="CT730" i="1"/>
  <c r="CT729" i="1"/>
  <c r="CT728" i="1"/>
  <c r="CT727" i="1"/>
  <c r="CT726" i="1"/>
  <c r="CT725" i="1"/>
  <c r="CT724" i="1"/>
  <c r="CT723" i="1"/>
  <c r="CT722" i="1"/>
  <c r="CT721" i="1"/>
  <c r="CT720" i="1"/>
  <c r="CT719" i="1"/>
  <c r="CT718" i="1"/>
  <c r="CT717" i="1"/>
  <c r="CT716" i="1"/>
  <c r="CT715" i="1"/>
  <c r="CT714" i="1"/>
  <c r="CT713" i="1"/>
  <c r="CT712" i="1"/>
  <c r="CT711" i="1"/>
  <c r="CT710" i="1"/>
  <c r="CT709" i="1"/>
  <c r="CT708" i="1"/>
  <c r="CT707" i="1"/>
  <c r="CT706" i="1"/>
  <c r="CT705" i="1"/>
  <c r="CT704" i="1"/>
  <c r="CT703" i="1"/>
  <c r="CT702" i="1"/>
  <c r="CT701" i="1"/>
  <c r="CT700" i="1"/>
  <c r="CT699" i="1"/>
  <c r="CT698" i="1"/>
  <c r="CT697" i="1"/>
  <c r="CT696" i="1"/>
  <c r="CT695" i="1"/>
  <c r="CT694" i="1"/>
  <c r="CT693" i="1"/>
  <c r="CT692" i="1"/>
  <c r="CT691" i="1"/>
  <c r="CT690" i="1"/>
  <c r="CT689" i="1"/>
  <c r="CT688" i="1"/>
  <c r="CT687" i="1"/>
  <c r="CT686" i="1"/>
  <c r="CT685" i="1"/>
  <c r="CT684" i="1"/>
  <c r="CT683" i="1"/>
  <c r="CT682" i="1"/>
  <c r="CT681" i="1"/>
  <c r="CT680" i="1"/>
  <c r="CT679" i="1"/>
  <c r="CT678" i="1"/>
  <c r="CT677" i="1"/>
  <c r="CT676" i="1"/>
  <c r="CT675" i="1"/>
  <c r="CT674" i="1"/>
  <c r="CT673" i="1"/>
  <c r="CT672" i="1"/>
  <c r="CT671" i="1"/>
  <c r="CT670" i="1"/>
  <c r="CT669" i="1"/>
  <c r="CT668" i="1"/>
  <c r="CT667" i="1"/>
  <c r="CT666" i="1"/>
  <c r="CT665" i="1"/>
  <c r="CT664" i="1"/>
  <c r="CT663" i="1"/>
  <c r="CT662" i="1"/>
  <c r="CT661" i="1"/>
  <c r="CT660" i="1"/>
  <c r="CT659" i="1"/>
  <c r="CT658" i="1"/>
  <c r="CT657" i="1"/>
  <c r="CT656" i="1"/>
  <c r="CT655" i="1"/>
  <c r="CT654" i="1"/>
  <c r="CT653" i="1"/>
  <c r="CT652" i="1"/>
  <c r="CT651" i="1"/>
  <c r="CT650" i="1"/>
  <c r="CT649" i="1"/>
  <c r="CT648" i="1"/>
  <c r="CT647" i="1"/>
  <c r="CT646" i="1"/>
  <c r="CT645" i="1"/>
  <c r="CT644" i="1"/>
  <c r="CT643" i="1"/>
  <c r="CT642" i="1"/>
  <c r="CT641" i="1"/>
  <c r="CT640" i="1"/>
  <c r="CT639" i="1"/>
  <c r="CT638" i="1"/>
  <c r="CT637" i="1"/>
  <c r="CT636" i="1"/>
  <c r="CT635" i="1"/>
  <c r="CT634" i="1"/>
  <c r="CT633" i="1"/>
  <c r="CT632" i="1"/>
  <c r="CT631" i="1"/>
  <c r="CT630" i="1"/>
  <c r="CT629" i="1"/>
  <c r="CT628" i="1"/>
  <c r="CT627" i="1"/>
  <c r="CT626" i="1"/>
  <c r="CT625" i="1"/>
  <c r="CT624" i="1"/>
  <c r="CT623" i="1"/>
  <c r="CT622" i="1"/>
  <c r="CT621" i="1"/>
  <c r="CT620" i="1"/>
  <c r="CT619" i="1"/>
  <c r="CT618" i="1"/>
  <c r="CT617" i="1"/>
  <c r="CT616" i="1"/>
  <c r="CT615" i="1"/>
  <c r="CT614" i="1"/>
  <c r="CT613" i="1"/>
  <c r="CT612" i="1"/>
  <c r="CT611" i="1"/>
  <c r="CT610" i="1"/>
  <c r="CT609" i="1"/>
  <c r="CT608" i="1"/>
  <c r="CT607" i="1"/>
  <c r="CT606" i="1"/>
  <c r="CT605" i="1"/>
  <c r="CT604" i="1"/>
  <c r="CT603" i="1"/>
  <c r="CT602" i="1"/>
  <c r="CT601" i="1"/>
  <c r="CT600" i="1"/>
  <c r="CT599" i="1"/>
  <c r="CT598" i="1"/>
  <c r="CT597" i="1"/>
  <c r="CT596" i="1"/>
  <c r="CT595" i="1"/>
  <c r="CT594" i="1"/>
  <c r="CT593" i="1"/>
  <c r="CT592" i="1"/>
  <c r="CT591" i="1"/>
  <c r="CT590" i="1"/>
  <c r="CT589" i="1"/>
  <c r="CT588" i="1"/>
  <c r="CT587" i="1"/>
  <c r="CT586" i="1"/>
  <c r="CT585" i="1"/>
  <c r="CT584" i="1"/>
  <c r="CT583" i="1"/>
  <c r="CT582" i="1"/>
  <c r="CT581" i="1"/>
  <c r="CT580" i="1"/>
  <c r="CT579" i="1"/>
  <c r="CT578" i="1"/>
  <c r="CT577" i="1"/>
  <c r="CT576" i="1"/>
  <c r="CT575" i="1"/>
  <c r="CT574" i="1"/>
  <c r="CT573" i="1"/>
  <c r="CT572" i="1"/>
  <c r="CT571" i="1"/>
  <c r="CT570" i="1"/>
  <c r="CT569" i="1"/>
  <c r="CT568" i="1"/>
  <c r="CT567" i="1"/>
  <c r="CT566" i="1"/>
  <c r="CT565" i="1"/>
  <c r="CT564" i="1"/>
  <c r="CT563" i="1"/>
  <c r="CT562" i="1"/>
  <c r="CT561" i="1"/>
  <c r="CT560" i="1"/>
  <c r="CT559" i="1"/>
  <c r="CT558" i="1"/>
  <c r="CT557" i="1"/>
  <c r="CT556" i="1"/>
  <c r="CT555" i="1"/>
  <c r="CT554" i="1"/>
  <c r="CT553" i="1"/>
  <c r="CT552" i="1"/>
  <c r="CT551" i="1"/>
  <c r="CT550" i="1"/>
  <c r="CT549" i="1"/>
  <c r="CT548" i="1"/>
  <c r="CT547" i="1"/>
  <c r="CT546" i="1"/>
  <c r="CT545" i="1"/>
  <c r="CT544" i="1"/>
  <c r="CT543" i="1"/>
  <c r="CT542" i="1"/>
  <c r="CT541" i="1"/>
  <c r="CT540" i="1"/>
  <c r="CT539" i="1"/>
  <c r="CT538" i="1"/>
  <c r="CT537" i="1"/>
  <c r="CT536" i="1"/>
  <c r="CT535" i="1"/>
  <c r="CT534" i="1"/>
  <c r="CT533" i="1"/>
  <c r="CT532" i="1"/>
  <c r="CT531" i="1"/>
  <c r="CT530" i="1"/>
  <c r="CT529" i="1"/>
  <c r="CT528" i="1"/>
  <c r="CT527" i="1"/>
  <c r="CT526" i="1"/>
  <c r="CT525" i="1"/>
  <c r="CT524" i="1"/>
  <c r="CT523" i="1"/>
  <c r="CT522" i="1"/>
  <c r="CT521" i="1"/>
  <c r="CT520" i="1"/>
  <c r="CT519" i="1"/>
  <c r="CT518" i="1"/>
  <c r="CT517" i="1"/>
  <c r="CT516" i="1"/>
  <c r="CT515" i="1"/>
  <c r="CT514" i="1"/>
  <c r="CT513" i="1"/>
  <c r="CT512" i="1"/>
  <c r="CT511" i="1"/>
  <c r="CT510" i="1"/>
  <c r="CT509" i="1"/>
  <c r="CT508" i="1"/>
  <c r="CT507" i="1"/>
  <c r="CT506" i="1"/>
  <c r="CT505" i="1"/>
  <c r="CT504" i="1"/>
  <c r="CT503" i="1"/>
  <c r="CT502" i="1"/>
  <c r="CT501" i="1"/>
  <c r="CT500" i="1"/>
  <c r="CT499" i="1"/>
  <c r="CT498" i="1"/>
  <c r="CT497" i="1"/>
  <c r="CT496" i="1"/>
  <c r="CT495" i="1"/>
  <c r="CT494" i="1"/>
  <c r="CT493" i="1"/>
  <c r="CT492" i="1"/>
  <c r="CT491" i="1"/>
  <c r="CT490" i="1"/>
  <c r="CT489" i="1"/>
  <c r="CT488" i="1"/>
  <c r="CT487" i="1"/>
  <c r="CT486" i="1"/>
  <c r="CT485" i="1"/>
  <c r="CT484" i="1"/>
  <c r="CT483" i="1"/>
  <c r="CT482" i="1"/>
  <c r="CT481" i="1"/>
  <c r="CT480" i="1"/>
  <c r="CT479" i="1"/>
  <c r="CT478" i="1"/>
  <c r="CT477" i="1"/>
  <c r="CT476" i="1"/>
  <c r="CT475" i="1"/>
  <c r="CT474" i="1"/>
  <c r="CT473" i="1"/>
  <c r="CT472" i="1"/>
  <c r="CT471" i="1"/>
  <c r="CT470" i="1"/>
  <c r="CT469" i="1"/>
  <c r="CT468" i="1"/>
  <c r="CT467" i="1"/>
  <c r="CT466" i="1"/>
  <c r="CT465" i="1"/>
  <c r="CT464" i="1"/>
  <c r="CT463" i="1"/>
  <c r="CT462" i="1"/>
  <c r="CT461" i="1"/>
  <c r="CT460" i="1"/>
  <c r="CT459" i="1"/>
  <c r="CT458" i="1"/>
  <c r="CT457" i="1"/>
  <c r="CT456" i="1"/>
  <c r="CT455" i="1"/>
  <c r="CT454" i="1"/>
  <c r="CT453" i="1"/>
  <c r="CT452" i="1"/>
  <c r="CT451" i="1"/>
  <c r="CT450" i="1"/>
  <c r="CT449" i="1"/>
  <c r="CT448" i="1"/>
  <c r="CT447" i="1"/>
  <c r="CT446" i="1"/>
  <c r="CT445" i="1"/>
  <c r="CT444" i="1"/>
  <c r="CT443" i="1"/>
  <c r="CT442" i="1"/>
  <c r="CT441" i="1"/>
  <c r="CT440" i="1"/>
  <c r="CT439" i="1"/>
  <c r="CT438" i="1"/>
  <c r="CT437" i="1"/>
  <c r="CT436" i="1"/>
  <c r="CT435" i="1"/>
  <c r="CT434" i="1"/>
  <c r="CT433" i="1"/>
  <c r="CT432" i="1"/>
  <c r="CT431" i="1"/>
  <c r="CT430" i="1"/>
  <c r="CT429" i="1"/>
  <c r="CT428" i="1"/>
  <c r="CT427" i="1"/>
  <c r="CT426" i="1"/>
  <c r="CT425" i="1"/>
  <c r="CT424" i="1"/>
  <c r="CT423" i="1"/>
  <c r="CT422" i="1"/>
  <c r="CT421" i="1"/>
  <c r="CT420" i="1"/>
  <c r="CT419" i="1"/>
  <c r="CT418" i="1"/>
  <c r="CT417" i="1"/>
  <c r="CT416" i="1"/>
  <c r="CT415" i="1"/>
  <c r="CT414" i="1"/>
  <c r="CT413" i="1"/>
  <c r="CT412" i="1"/>
  <c r="CT411" i="1"/>
  <c r="CT410" i="1"/>
  <c r="CT409" i="1"/>
  <c r="CT408" i="1"/>
  <c r="CT407" i="1"/>
  <c r="CT406" i="1"/>
  <c r="CT405" i="1"/>
  <c r="CT404" i="1"/>
  <c r="CT403" i="1"/>
  <c r="CT402" i="1"/>
  <c r="CT401" i="1"/>
  <c r="CT400" i="1"/>
  <c r="CT399" i="1"/>
  <c r="CT398" i="1"/>
  <c r="CT397" i="1"/>
  <c r="CT396" i="1"/>
  <c r="CT395" i="1"/>
  <c r="CT394" i="1"/>
  <c r="CT393" i="1"/>
  <c r="CT392" i="1"/>
  <c r="CT391" i="1"/>
  <c r="CT390" i="1"/>
  <c r="CT389" i="1"/>
  <c r="CT388" i="1"/>
  <c r="CT387" i="1"/>
  <c r="CT386" i="1"/>
  <c r="CT385" i="1"/>
  <c r="CT384" i="1"/>
  <c r="CT383" i="1"/>
  <c r="CT382" i="1"/>
  <c r="CT381" i="1"/>
  <c r="CT380" i="1"/>
  <c r="CT379" i="1"/>
  <c r="CT378" i="1"/>
  <c r="CT377" i="1"/>
  <c r="CT376" i="1"/>
  <c r="CT375" i="1"/>
  <c r="CT374" i="1"/>
  <c r="CT373" i="1"/>
  <c r="CT372" i="1"/>
  <c r="CT371" i="1"/>
  <c r="CT370" i="1"/>
  <c r="CT369" i="1"/>
  <c r="CT368" i="1"/>
  <c r="CT367" i="1"/>
  <c r="CT366"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3" i="1"/>
  <c r="CT282" i="1"/>
  <c r="CT281" i="1"/>
  <c r="CT280" i="1"/>
  <c r="CT279" i="1"/>
  <c r="CT278" i="1"/>
  <c r="CT277" i="1"/>
  <c r="CT276" i="1"/>
  <c r="CT275" i="1"/>
  <c r="CT274" i="1"/>
  <c r="CT273" i="1"/>
  <c r="CT272" i="1"/>
  <c r="CT271" i="1"/>
  <c r="CT270" i="1"/>
  <c r="CT269" i="1"/>
  <c r="CT268" i="1"/>
  <c r="CT267" i="1"/>
  <c r="CT266" i="1"/>
  <c r="CT265" i="1"/>
  <c r="CT264" i="1"/>
  <c r="CT263" i="1"/>
  <c r="CT262" i="1"/>
  <c r="CT261" i="1"/>
  <c r="CT260" i="1"/>
  <c r="CT259" i="1"/>
  <c r="CT258" i="1"/>
  <c r="CT257" i="1"/>
  <c r="CT256" i="1"/>
  <c r="CT255" i="1"/>
  <c r="CT254" i="1"/>
  <c r="CT253" i="1"/>
  <c r="CT252" i="1"/>
  <c r="CT251" i="1"/>
  <c r="CT250" i="1"/>
  <c r="CT249" i="1"/>
  <c r="CT248" i="1"/>
  <c r="CT247" i="1"/>
  <c r="CT246" i="1"/>
  <c r="CT245" i="1"/>
  <c r="CT244" i="1"/>
  <c r="CT243" i="1"/>
  <c r="CT242" i="1"/>
  <c r="CT241" i="1"/>
  <c r="CT240" i="1"/>
  <c r="CT239" i="1"/>
  <c r="CT238" i="1"/>
  <c r="CT237" i="1"/>
  <c r="CT236" i="1"/>
  <c r="CT235" i="1"/>
  <c r="CT234" i="1"/>
  <c r="CT233" i="1"/>
  <c r="CT232" i="1"/>
  <c r="CT231" i="1"/>
  <c r="CT230" i="1"/>
  <c r="CT229" i="1"/>
  <c r="CT228" i="1"/>
  <c r="CT227" i="1"/>
  <c r="CT226" i="1"/>
  <c r="CT225" i="1"/>
  <c r="CT224" i="1"/>
  <c r="CT223" i="1"/>
  <c r="CT222" i="1"/>
  <c r="CT221" i="1"/>
  <c r="CT220" i="1"/>
  <c r="CT219" i="1"/>
  <c r="CT218" i="1"/>
  <c r="CT217" i="1"/>
  <c r="CT216" i="1"/>
  <c r="CT215" i="1"/>
  <c r="CT214" i="1"/>
  <c r="CT213" i="1"/>
  <c r="CT212" i="1"/>
  <c r="CT211" i="1"/>
  <c r="CT210" i="1"/>
  <c r="CT209" i="1"/>
  <c r="CT208" i="1"/>
  <c r="CT207" i="1"/>
  <c r="CT206" i="1"/>
  <c r="CT205" i="1"/>
  <c r="CT204" i="1"/>
  <c r="CT203" i="1"/>
  <c r="CT202" i="1"/>
  <c r="CT201" i="1"/>
  <c r="CT200" i="1"/>
  <c r="CT199" i="1"/>
  <c r="CT198" i="1"/>
  <c r="CT197" i="1"/>
  <c r="CT196" i="1"/>
  <c r="CT195" i="1"/>
  <c r="CT194" i="1"/>
  <c r="CT193" i="1"/>
  <c r="CT192" i="1"/>
  <c r="CT191" i="1"/>
  <c r="CT190" i="1"/>
  <c r="CT189" i="1"/>
  <c r="CT188" i="1"/>
  <c r="CT187" i="1"/>
  <c r="CT186" i="1"/>
  <c r="CT185" i="1"/>
  <c r="CT184" i="1"/>
  <c r="CT183" i="1"/>
  <c r="CT182" i="1"/>
  <c r="CT181" i="1"/>
  <c r="CT180" i="1"/>
  <c r="CT179" i="1"/>
  <c r="CT178" i="1"/>
  <c r="CT177" i="1"/>
  <c r="CT176" i="1"/>
  <c r="CT175" i="1"/>
  <c r="CT174" i="1"/>
  <c r="CT173" i="1"/>
  <c r="CT172" i="1"/>
  <c r="CT171" i="1"/>
  <c r="CT170" i="1"/>
  <c r="CT169" i="1"/>
  <c r="CT168" i="1"/>
  <c r="CT167" i="1"/>
  <c r="CT166" i="1"/>
  <c r="CT165" i="1"/>
  <c r="CT164" i="1"/>
  <c r="CT163" i="1"/>
  <c r="CT162" i="1"/>
  <c r="CT161" i="1"/>
  <c r="CT160" i="1"/>
  <c r="CT159" i="1"/>
  <c r="CT158" i="1"/>
  <c r="CT157" i="1"/>
  <c r="CT156" i="1"/>
  <c r="CT155" i="1"/>
  <c r="CT154" i="1"/>
  <c r="CT153" i="1"/>
  <c r="CT152" i="1"/>
  <c r="CT151" i="1"/>
  <c r="CT150" i="1"/>
  <c r="CT149" i="1"/>
  <c r="CT148" i="1"/>
  <c r="CT147" i="1"/>
  <c r="CT146" i="1"/>
  <c r="CT145" i="1"/>
  <c r="CT144" i="1"/>
  <c r="CT143" i="1"/>
  <c r="CT142" i="1"/>
  <c r="CT141" i="1"/>
  <c r="CT140" i="1"/>
  <c r="CT139" i="1"/>
  <c r="CT138" i="1"/>
  <c r="CT137" i="1"/>
  <c r="CT136" i="1"/>
  <c r="CT135" i="1"/>
  <c r="CT134" i="1"/>
  <c r="CT133" i="1"/>
  <c r="CT132" i="1"/>
  <c r="CT131" i="1"/>
  <c r="CT130" i="1"/>
  <c r="CT129" i="1"/>
  <c r="CT128" i="1"/>
  <c r="CT127" i="1"/>
  <c r="CT126" i="1"/>
  <c r="CT125" i="1"/>
  <c r="CT124" i="1"/>
  <c r="CT123" i="1"/>
  <c r="CT122" i="1"/>
  <c r="CT121" i="1"/>
  <c r="CT120" i="1"/>
  <c r="CT119" i="1"/>
  <c r="CT118" i="1"/>
  <c r="CT117" i="1"/>
  <c r="CT116" i="1"/>
  <c r="CT115" i="1"/>
  <c r="CT114" i="1"/>
  <c r="CT113" i="1"/>
  <c r="CT112" i="1"/>
  <c r="CT111" i="1"/>
  <c r="CT110" i="1"/>
  <c r="CT109" i="1"/>
  <c r="CT108" i="1"/>
  <c r="CT107" i="1"/>
  <c r="CT106" i="1"/>
  <c r="CT105" i="1"/>
  <c r="CT104" i="1"/>
  <c r="CT103" i="1"/>
  <c r="CT102" i="1"/>
  <c r="CT101" i="1"/>
  <c r="CT100" i="1"/>
  <c r="CT99" i="1"/>
  <c r="CT98" i="1"/>
  <c r="CT97" i="1"/>
  <c r="CT96" i="1"/>
  <c r="CT95" i="1"/>
  <c r="CT94" i="1"/>
  <c r="CT93" i="1"/>
  <c r="CT92" i="1"/>
  <c r="CT91" i="1"/>
  <c r="CT90" i="1"/>
  <c r="CT89" i="1"/>
  <c r="CT88" i="1"/>
  <c r="CT87" i="1"/>
  <c r="CT86" i="1"/>
  <c r="CT85" i="1"/>
  <c r="CT84" i="1"/>
  <c r="CT83" i="1"/>
  <c r="CT82" i="1"/>
  <c r="CT81" i="1"/>
  <c r="CT80" i="1"/>
  <c r="CT79" i="1"/>
  <c r="CT78" i="1"/>
  <c r="CT77" i="1"/>
  <c r="CT76" i="1"/>
  <c r="CT75" i="1"/>
  <c r="CT74" i="1"/>
  <c r="CT73" i="1"/>
  <c r="CT72" i="1"/>
  <c r="CT71" i="1"/>
  <c r="CT70" i="1"/>
  <c r="CT69" i="1"/>
  <c r="CT68" i="1"/>
  <c r="CT67" i="1"/>
  <c r="CT66" i="1"/>
  <c r="CT65" i="1"/>
  <c r="CT64" i="1"/>
  <c r="CT63" i="1"/>
  <c r="CT62" i="1"/>
  <c r="CT61" i="1"/>
  <c r="CT60" i="1"/>
  <c r="CT59" i="1"/>
  <c r="CT58" i="1"/>
  <c r="CT57" i="1"/>
  <c r="CT56" i="1"/>
  <c r="CT55" i="1"/>
  <c r="CT54" i="1"/>
  <c r="CT53" i="1"/>
  <c r="CT52" i="1"/>
  <c r="CT51" i="1"/>
  <c r="CT50" i="1"/>
  <c r="CT49" i="1"/>
  <c r="CT48" i="1"/>
  <c r="CT47" i="1"/>
  <c r="CT46" i="1"/>
  <c r="CT45" i="1"/>
  <c r="CT44" i="1"/>
  <c r="CT43" i="1"/>
  <c r="CT42" i="1"/>
  <c r="CT41" i="1"/>
  <c r="CT40" i="1"/>
  <c r="CT39" i="1"/>
  <c r="CT38" i="1"/>
  <c r="CT37" i="1"/>
  <c r="CT36" i="1"/>
  <c r="CT35" i="1"/>
  <c r="CT34" i="1"/>
  <c r="CT33" i="1"/>
  <c r="CT32" i="1"/>
  <c r="CT31" i="1"/>
  <c r="CT30" i="1"/>
  <c r="CT29" i="1"/>
  <c r="CT28" i="1"/>
  <c r="CT27" i="1"/>
  <c r="CT26" i="1"/>
  <c r="CT25" i="1"/>
  <c r="CT24" i="1"/>
  <c r="CT23" i="1"/>
  <c r="CT22" i="1"/>
  <c r="CT21" i="1"/>
  <c r="CT20" i="1"/>
  <c r="CT19" i="1"/>
  <c r="CT18" i="1"/>
  <c r="CT17" i="1"/>
  <c r="CT16" i="1"/>
  <c r="CT15" i="1"/>
  <c r="CT14" i="1"/>
  <c r="CT13" i="1"/>
  <c r="CT12" i="1"/>
  <c r="CT11" i="1"/>
  <c r="CT10" i="1"/>
  <c r="CT9" i="1"/>
  <c r="CT8" i="1"/>
  <c r="CL1500" i="1"/>
  <c r="CJ1500" i="1"/>
  <c r="CL1499" i="1"/>
  <c r="CJ1499" i="1"/>
  <c r="CL1498" i="1"/>
  <c r="CJ1498" i="1"/>
  <c r="CL1497" i="1"/>
  <c r="CJ1497" i="1"/>
  <c r="CL1496" i="1"/>
  <c r="CJ1496" i="1"/>
  <c r="CL1495" i="1"/>
  <c r="CJ1495" i="1"/>
  <c r="CL1494" i="1"/>
  <c r="CJ1494" i="1"/>
  <c r="CL1493" i="1"/>
  <c r="CJ1493" i="1"/>
  <c r="CL1492" i="1"/>
  <c r="CJ1492" i="1"/>
  <c r="CL1491" i="1"/>
  <c r="CJ1491" i="1"/>
  <c r="CL1490" i="1"/>
  <c r="CJ1490" i="1"/>
  <c r="CL1489" i="1"/>
  <c r="CJ1489" i="1"/>
  <c r="CL1488" i="1"/>
  <c r="CJ1488" i="1"/>
  <c r="CL1487" i="1"/>
  <c r="CJ1487" i="1"/>
  <c r="CL1486" i="1"/>
  <c r="CJ1486" i="1"/>
  <c r="CL1485" i="1"/>
  <c r="CJ1485" i="1"/>
  <c r="CL1484" i="1"/>
  <c r="CJ1484" i="1"/>
  <c r="CL1483" i="1"/>
  <c r="CJ1483" i="1"/>
  <c r="CL1482" i="1"/>
  <c r="CJ1482" i="1"/>
  <c r="CL1481" i="1"/>
  <c r="CJ1481" i="1"/>
  <c r="CL1480" i="1"/>
  <c r="CJ1480" i="1"/>
  <c r="CL1479" i="1"/>
  <c r="CJ1479" i="1"/>
  <c r="CL1478" i="1"/>
  <c r="CJ1478" i="1"/>
  <c r="CL1477" i="1"/>
  <c r="CJ1477" i="1"/>
  <c r="CL1476" i="1"/>
  <c r="CJ1476" i="1"/>
  <c r="CL1475" i="1"/>
  <c r="CJ1475" i="1"/>
  <c r="CL1474" i="1"/>
  <c r="CJ1474" i="1"/>
  <c r="CL1473" i="1"/>
  <c r="CJ1473" i="1"/>
  <c r="CL1472" i="1"/>
  <c r="CJ1472" i="1"/>
  <c r="CL1471" i="1"/>
  <c r="CJ1471" i="1"/>
  <c r="CL1470" i="1"/>
  <c r="CJ1470" i="1"/>
  <c r="CL1469" i="1"/>
  <c r="CJ1469" i="1"/>
  <c r="CL1468" i="1"/>
  <c r="CJ1468" i="1"/>
  <c r="CL1467" i="1"/>
  <c r="CJ1467" i="1"/>
  <c r="CL1466" i="1"/>
  <c r="CJ1466" i="1"/>
  <c r="CL1465" i="1"/>
  <c r="CJ1465" i="1"/>
  <c r="CL1464" i="1"/>
  <c r="CJ1464" i="1"/>
  <c r="CL1463" i="1"/>
  <c r="CJ1463" i="1"/>
  <c r="CL1462" i="1"/>
  <c r="CJ1462" i="1"/>
  <c r="CL1461" i="1"/>
  <c r="CJ1461" i="1"/>
  <c r="CL1460" i="1"/>
  <c r="CJ1460" i="1"/>
  <c r="CL1459" i="1"/>
  <c r="CJ1459" i="1"/>
  <c r="CL1458" i="1"/>
  <c r="CJ1458" i="1"/>
  <c r="CL1457" i="1"/>
  <c r="CJ1457" i="1"/>
  <c r="CL1456" i="1"/>
  <c r="CJ1456" i="1"/>
  <c r="CL1455" i="1"/>
  <c r="CJ1455" i="1"/>
  <c r="CL1454" i="1"/>
  <c r="CJ1454" i="1"/>
  <c r="CL1453" i="1"/>
  <c r="CJ1453" i="1"/>
  <c r="CL1452" i="1"/>
  <c r="CJ1452" i="1"/>
  <c r="CL1451" i="1"/>
  <c r="CJ1451" i="1"/>
  <c r="CL1450" i="1"/>
  <c r="CJ1450" i="1"/>
  <c r="CL1449" i="1"/>
  <c r="CJ1449" i="1"/>
  <c r="CL1448" i="1"/>
  <c r="CJ1448" i="1"/>
  <c r="CL1447" i="1"/>
  <c r="CJ1447" i="1"/>
  <c r="CL1446" i="1"/>
  <c r="CJ1446" i="1"/>
  <c r="CL1445" i="1"/>
  <c r="CJ1445" i="1"/>
  <c r="CL1444" i="1"/>
  <c r="CJ1444" i="1"/>
  <c r="CL1443" i="1"/>
  <c r="CJ1443" i="1"/>
  <c r="CL1442" i="1"/>
  <c r="CJ1442" i="1"/>
  <c r="CL1441" i="1"/>
  <c r="CJ1441" i="1"/>
  <c r="CL1440" i="1"/>
  <c r="CJ1440" i="1"/>
  <c r="CL1439" i="1"/>
  <c r="CJ1439" i="1"/>
  <c r="CL1438" i="1"/>
  <c r="CJ1438" i="1"/>
  <c r="CL1437" i="1"/>
  <c r="CJ1437" i="1"/>
  <c r="CL1436" i="1"/>
  <c r="CJ1436" i="1"/>
  <c r="CL1435" i="1"/>
  <c r="CJ1435" i="1"/>
  <c r="CL1434" i="1"/>
  <c r="CJ1434" i="1"/>
  <c r="CL1433" i="1"/>
  <c r="CJ1433" i="1"/>
  <c r="CL1432" i="1"/>
  <c r="CJ1432" i="1"/>
  <c r="CL1431" i="1"/>
  <c r="CJ1431" i="1"/>
  <c r="CL1430" i="1"/>
  <c r="CJ1430" i="1"/>
  <c r="CL1429" i="1"/>
  <c r="CJ1429" i="1"/>
  <c r="CL1428" i="1"/>
  <c r="CJ1428" i="1"/>
  <c r="CL1427" i="1"/>
  <c r="CJ1427" i="1"/>
  <c r="CL1426" i="1"/>
  <c r="CJ1426" i="1"/>
  <c r="CL1425" i="1"/>
  <c r="CJ1425" i="1"/>
  <c r="CL1424" i="1"/>
  <c r="CJ1424" i="1"/>
  <c r="CL1423" i="1"/>
  <c r="CJ1423" i="1"/>
  <c r="CL1422" i="1"/>
  <c r="CJ1422" i="1"/>
  <c r="CL1421" i="1"/>
  <c r="CJ1421" i="1"/>
  <c r="CL1420" i="1"/>
  <c r="CJ1420" i="1"/>
  <c r="CL1419" i="1"/>
  <c r="CJ1419" i="1"/>
  <c r="CL1418" i="1"/>
  <c r="CJ1418" i="1"/>
  <c r="CL1417" i="1"/>
  <c r="CJ1417" i="1"/>
  <c r="CL1416" i="1"/>
  <c r="CJ1416" i="1"/>
  <c r="CL1415" i="1"/>
  <c r="CJ1415" i="1"/>
  <c r="CL1414" i="1"/>
  <c r="CJ1414" i="1"/>
  <c r="CL1413" i="1"/>
  <c r="CJ1413" i="1"/>
  <c r="CL1412" i="1"/>
  <c r="CJ1412" i="1"/>
  <c r="CL1411" i="1"/>
  <c r="CJ1411" i="1"/>
  <c r="CL1410" i="1"/>
  <c r="CJ1410" i="1"/>
  <c r="CL1409" i="1"/>
  <c r="CJ1409" i="1"/>
  <c r="CL1408" i="1"/>
  <c r="CJ1408" i="1"/>
  <c r="CL1407" i="1"/>
  <c r="CJ1407" i="1"/>
  <c r="CL1406" i="1"/>
  <c r="CJ1406" i="1"/>
  <c r="CL1405" i="1"/>
  <c r="CJ1405" i="1"/>
  <c r="CL1404" i="1"/>
  <c r="CJ1404" i="1"/>
  <c r="CL1403" i="1"/>
  <c r="CJ1403" i="1"/>
  <c r="CL1402" i="1"/>
  <c r="CJ1402" i="1"/>
  <c r="CL1401" i="1"/>
  <c r="CJ1401" i="1"/>
  <c r="CL1400" i="1"/>
  <c r="CJ1400" i="1"/>
  <c r="CL1399" i="1"/>
  <c r="CJ1399" i="1"/>
  <c r="CL1398" i="1"/>
  <c r="CJ1398" i="1"/>
  <c r="CL1397" i="1"/>
  <c r="CJ1397" i="1"/>
  <c r="CL1396" i="1"/>
  <c r="CJ1396" i="1"/>
  <c r="CL1395" i="1"/>
  <c r="CJ1395" i="1"/>
  <c r="CL1394" i="1"/>
  <c r="CJ1394" i="1"/>
  <c r="CL1393" i="1"/>
  <c r="CJ1393" i="1"/>
  <c r="CL1392" i="1"/>
  <c r="CJ1392" i="1"/>
  <c r="CL1391" i="1"/>
  <c r="CJ1391" i="1"/>
  <c r="CL1390" i="1"/>
  <c r="CJ1390" i="1"/>
  <c r="CL1389" i="1"/>
  <c r="CJ1389" i="1"/>
  <c r="CL1388" i="1"/>
  <c r="CJ1388" i="1"/>
  <c r="CL1387" i="1"/>
  <c r="CJ1387" i="1"/>
  <c r="CL1386" i="1"/>
  <c r="CJ1386" i="1"/>
  <c r="CL1385" i="1"/>
  <c r="CJ1385" i="1"/>
  <c r="CL1384" i="1"/>
  <c r="CJ1384" i="1"/>
  <c r="CL1383" i="1"/>
  <c r="CJ1383" i="1"/>
  <c r="CL1382" i="1"/>
  <c r="CJ1382" i="1"/>
  <c r="CL1381" i="1"/>
  <c r="CJ1381" i="1"/>
  <c r="CL1380" i="1"/>
  <c r="CJ1380" i="1"/>
  <c r="CL1379" i="1"/>
  <c r="CJ1379" i="1"/>
  <c r="CL1378" i="1"/>
  <c r="CJ1378" i="1"/>
  <c r="CL1377" i="1"/>
  <c r="CJ1377" i="1"/>
  <c r="CL1376" i="1"/>
  <c r="CJ1376" i="1"/>
  <c r="CL1375" i="1"/>
  <c r="CJ1375" i="1"/>
  <c r="CL1374" i="1"/>
  <c r="CJ1374" i="1"/>
  <c r="CL1373" i="1"/>
  <c r="CJ1373" i="1"/>
  <c r="CL1372" i="1"/>
  <c r="CJ1372" i="1"/>
  <c r="CL1371" i="1"/>
  <c r="CJ1371" i="1"/>
  <c r="CL1370" i="1"/>
  <c r="CJ1370" i="1"/>
  <c r="CL1369" i="1"/>
  <c r="CJ1369" i="1"/>
  <c r="CL1368" i="1"/>
  <c r="CJ1368" i="1"/>
  <c r="CL1367" i="1"/>
  <c r="CJ1367" i="1"/>
  <c r="CL1366" i="1"/>
  <c r="CJ1366" i="1"/>
  <c r="CL1365" i="1"/>
  <c r="CJ1365" i="1"/>
  <c r="CL1364" i="1"/>
  <c r="CJ1364" i="1"/>
  <c r="CL1363" i="1"/>
  <c r="CJ1363" i="1"/>
  <c r="CL1362" i="1"/>
  <c r="CJ1362" i="1"/>
  <c r="CL1361" i="1"/>
  <c r="CJ1361" i="1"/>
  <c r="CL1360" i="1"/>
  <c r="CJ1360" i="1"/>
  <c r="CL1359" i="1"/>
  <c r="CJ1359" i="1"/>
  <c r="CL1358" i="1"/>
  <c r="CJ1358" i="1"/>
  <c r="CL1357" i="1"/>
  <c r="CJ1357" i="1"/>
  <c r="CL1356" i="1"/>
  <c r="CJ1356" i="1"/>
  <c r="CL1355" i="1"/>
  <c r="CJ1355" i="1"/>
  <c r="CL1354" i="1"/>
  <c r="CJ1354" i="1"/>
  <c r="CL1353" i="1"/>
  <c r="CJ1353" i="1"/>
  <c r="CL1352" i="1"/>
  <c r="CJ1352" i="1"/>
  <c r="CL1351" i="1"/>
  <c r="CJ1351" i="1"/>
  <c r="CL1350" i="1"/>
  <c r="CJ1350" i="1"/>
  <c r="CL1349" i="1"/>
  <c r="CJ1349" i="1"/>
  <c r="CL1348" i="1"/>
  <c r="CJ1348" i="1"/>
  <c r="CL1347" i="1"/>
  <c r="CJ1347" i="1"/>
  <c r="CL1346" i="1"/>
  <c r="CJ1346" i="1"/>
  <c r="CL1345" i="1"/>
  <c r="CJ1345" i="1"/>
  <c r="CL1344" i="1"/>
  <c r="CJ1344" i="1"/>
  <c r="CL1343" i="1"/>
  <c r="CJ1343" i="1"/>
  <c r="CL1342" i="1"/>
  <c r="CJ1342" i="1"/>
  <c r="CL1341" i="1"/>
  <c r="CJ1341" i="1"/>
  <c r="CL1340" i="1"/>
  <c r="CJ1340" i="1"/>
  <c r="CL1339" i="1"/>
  <c r="CJ1339" i="1"/>
  <c r="CL1338" i="1"/>
  <c r="CJ1338" i="1"/>
  <c r="CL1337" i="1"/>
  <c r="CJ1337" i="1"/>
  <c r="CL1336" i="1"/>
  <c r="CJ1336" i="1"/>
  <c r="CL1335" i="1"/>
  <c r="CJ1335" i="1"/>
  <c r="CL1334" i="1"/>
  <c r="CJ1334" i="1"/>
  <c r="CL1333" i="1"/>
  <c r="CJ1333" i="1"/>
  <c r="CL1332" i="1"/>
  <c r="CJ1332" i="1"/>
  <c r="CL1331" i="1"/>
  <c r="CJ1331" i="1"/>
  <c r="CL1330" i="1"/>
  <c r="CJ1330" i="1"/>
  <c r="CL1329" i="1"/>
  <c r="CJ1329" i="1"/>
  <c r="CL1328" i="1"/>
  <c r="CJ1328" i="1"/>
  <c r="CL1327" i="1"/>
  <c r="CJ1327" i="1"/>
  <c r="CL1326" i="1"/>
  <c r="CJ1326" i="1"/>
  <c r="CL1325" i="1"/>
  <c r="CJ1325" i="1"/>
  <c r="CL1324" i="1"/>
  <c r="CJ1324" i="1"/>
  <c r="CL1323" i="1"/>
  <c r="CJ1323" i="1"/>
  <c r="CL1322" i="1"/>
  <c r="CJ1322" i="1"/>
  <c r="CL1321" i="1"/>
  <c r="CJ1321" i="1"/>
  <c r="CL1320" i="1"/>
  <c r="CJ1320" i="1"/>
  <c r="CL1319" i="1"/>
  <c r="CJ1319" i="1"/>
  <c r="CL1318" i="1"/>
  <c r="CJ1318" i="1"/>
  <c r="CL1317" i="1"/>
  <c r="CJ1317" i="1"/>
  <c r="CL1316" i="1"/>
  <c r="CJ1316" i="1"/>
  <c r="CL1315" i="1"/>
  <c r="CJ1315" i="1"/>
  <c r="CL1314" i="1"/>
  <c r="CJ1314" i="1"/>
  <c r="CL1313" i="1"/>
  <c r="CJ1313" i="1"/>
  <c r="CL1312" i="1"/>
  <c r="CJ1312" i="1"/>
  <c r="CL1311" i="1"/>
  <c r="CJ1311" i="1"/>
  <c r="CL1310" i="1"/>
  <c r="CJ1310" i="1"/>
  <c r="CL1309" i="1"/>
  <c r="CJ1309" i="1"/>
  <c r="CL1308" i="1"/>
  <c r="CJ1308" i="1"/>
  <c r="CL1307" i="1"/>
  <c r="CJ1307" i="1"/>
  <c r="CL1306" i="1"/>
  <c r="CJ1306" i="1"/>
  <c r="CL1305" i="1"/>
  <c r="CJ1305" i="1"/>
  <c r="CL1304" i="1"/>
  <c r="CJ1304" i="1"/>
  <c r="CL1303" i="1"/>
  <c r="CJ1303" i="1"/>
  <c r="CL1302" i="1"/>
  <c r="CJ1302" i="1"/>
  <c r="CL1301" i="1"/>
  <c r="CJ1301" i="1"/>
  <c r="CL1300" i="1"/>
  <c r="CJ1300" i="1"/>
  <c r="CL1299" i="1"/>
  <c r="CJ1299" i="1"/>
  <c r="CL1298" i="1"/>
  <c r="CJ1298" i="1"/>
  <c r="CL1297" i="1"/>
  <c r="CJ1297" i="1"/>
  <c r="CL1296" i="1"/>
  <c r="CJ1296" i="1"/>
  <c r="CL1295" i="1"/>
  <c r="CJ1295" i="1"/>
  <c r="CL1294" i="1"/>
  <c r="CJ1294" i="1"/>
  <c r="CL1293" i="1"/>
  <c r="CJ1293" i="1"/>
  <c r="CL1292" i="1"/>
  <c r="CJ1292" i="1"/>
  <c r="CL1291" i="1"/>
  <c r="CJ1291" i="1"/>
  <c r="CL1290" i="1"/>
  <c r="CJ1290" i="1"/>
  <c r="CL1289" i="1"/>
  <c r="CJ1289" i="1"/>
  <c r="CL1288" i="1"/>
  <c r="CJ1288" i="1"/>
  <c r="CL1287" i="1"/>
  <c r="CJ1287" i="1"/>
  <c r="CL1286" i="1"/>
  <c r="CJ1286" i="1"/>
  <c r="CL1285" i="1"/>
  <c r="CJ1285" i="1"/>
  <c r="CL1284" i="1"/>
  <c r="CJ1284" i="1"/>
  <c r="CL1283" i="1"/>
  <c r="CJ1283" i="1"/>
  <c r="CL1282" i="1"/>
  <c r="CJ1282" i="1"/>
  <c r="CL1281" i="1"/>
  <c r="CJ1281" i="1"/>
  <c r="CL1280" i="1"/>
  <c r="CJ1280" i="1"/>
  <c r="CL1279" i="1"/>
  <c r="CJ1279" i="1"/>
  <c r="CL1278" i="1"/>
  <c r="CJ1278" i="1"/>
  <c r="CL1277" i="1"/>
  <c r="CJ1277" i="1"/>
  <c r="CL1276" i="1"/>
  <c r="CJ1276" i="1"/>
  <c r="CL1275" i="1"/>
  <c r="CJ1275" i="1"/>
  <c r="CL1274" i="1"/>
  <c r="CJ1274" i="1"/>
  <c r="CL1273" i="1"/>
  <c r="CJ1273" i="1"/>
  <c r="CL1272" i="1"/>
  <c r="CJ1272" i="1"/>
  <c r="CL1271" i="1"/>
  <c r="CJ1271" i="1"/>
  <c r="CL1270" i="1"/>
  <c r="CJ1270" i="1"/>
  <c r="CL1269" i="1"/>
  <c r="CJ1269" i="1"/>
  <c r="CL1268" i="1"/>
  <c r="CJ1268" i="1"/>
  <c r="CL1267" i="1"/>
  <c r="CJ1267" i="1"/>
  <c r="CL1266" i="1"/>
  <c r="CJ1266" i="1"/>
  <c r="CL1265" i="1"/>
  <c r="CJ1265" i="1"/>
  <c r="CL1264" i="1"/>
  <c r="CJ1264" i="1"/>
  <c r="CL1263" i="1"/>
  <c r="CJ1263" i="1"/>
  <c r="CL1262" i="1"/>
  <c r="CJ1262" i="1"/>
  <c r="CL1261" i="1"/>
  <c r="CJ1261" i="1"/>
  <c r="CL1260" i="1"/>
  <c r="CJ1260" i="1"/>
  <c r="CL1259" i="1"/>
  <c r="CJ1259" i="1"/>
  <c r="CL1258" i="1"/>
  <c r="CJ1258" i="1"/>
  <c r="CL1257" i="1"/>
  <c r="CJ1257" i="1"/>
  <c r="CL1256" i="1"/>
  <c r="CJ1256" i="1"/>
  <c r="CL1255" i="1"/>
  <c r="CJ1255" i="1"/>
  <c r="CL1254" i="1"/>
  <c r="CJ1254" i="1"/>
  <c r="CL1253" i="1"/>
  <c r="CJ1253" i="1"/>
  <c r="CL1252" i="1"/>
  <c r="CJ1252" i="1"/>
  <c r="CL1251" i="1"/>
  <c r="CJ1251" i="1"/>
  <c r="CL1250" i="1"/>
  <c r="CJ1250" i="1"/>
  <c r="CL1249" i="1"/>
  <c r="CJ1249" i="1"/>
  <c r="CL1248" i="1"/>
  <c r="CJ1248" i="1"/>
  <c r="CL1247" i="1"/>
  <c r="CJ1247" i="1"/>
  <c r="CL1246" i="1"/>
  <c r="CJ1246" i="1"/>
  <c r="CL1245" i="1"/>
  <c r="CJ1245" i="1"/>
  <c r="CL1244" i="1"/>
  <c r="CJ1244" i="1"/>
  <c r="CL1243" i="1"/>
  <c r="CJ1243" i="1"/>
  <c r="CL1242" i="1"/>
  <c r="CJ1242" i="1"/>
  <c r="CL1241" i="1"/>
  <c r="CJ1241" i="1"/>
  <c r="CL1240" i="1"/>
  <c r="CJ1240" i="1"/>
  <c r="CL1239" i="1"/>
  <c r="CJ1239" i="1"/>
  <c r="CL1238" i="1"/>
  <c r="CJ1238" i="1"/>
  <c r="CL1237" i="1"/>
  <c r="CJ1237" i="1"/>
  <c r="CL1236" i="1"/>
  <c r="CJ1236" i="1"/>
  <c r="CL1235" i="1"/>
  <c r="CJ1235" i="1"/>
  <c r="CL1234" i="1"/>
  <c r="CJ1234" i="1"/>
  <c r="CL1233" i="1"/>
  <c r="CJ1233" i="1"/>
  <c r="CL1232" i="1"/>
  <c r="CJ1232" i="1"/>
  <c r="CL1231" i="1"/>
  <c r="CJ1231" i="1"/>
  <c r="CL1230" i="1"/>
  <c r="CJ1230" i="1"/>
  <c r="CL1229" i="1"/>
  <c r="CJ1229" i="1"/>
  <c r="CL1228" i="1"/>
  <c r="CJ1228" i="1"/>
  <c r="CL1227" i="1"/>
  <c r="CJ1227" i="1"/>
  <c r="CL1226" i="1"/>
  <c r="CJ1226" i="1"/>
  <c r="CL1225" i="1"/>
  <c r="CJ1225" i="1"/>
  <c r="CL1224" i="1"/>
  <c r="CJ1224" i="1"/>
  <c r="CL1223" i="1"/>
  <c r="CJ1223" i="1"/>
  <c r="CL1222" i="1"/>
  <c r="CJ1222" i="1"/>
  <c r="CL1221" i="1"/>
  <c r="CJ1221" i="1"/>
  <c r="CL1220" i="1"/>
  <c r="CJ1220" i="1"/>
  <c r="CL1219" i="1"/>
  <c r="CJ1219" i="1"/>
  <c r="CL1218" i="1"/>
  <c r="CJ1218" i="1"/>
  <c r="CL1217" i="1"/>
  <c r="CJ1217" i="1"/>
  <c r="CL1216" i="1"/>
  <c r="CJ1216" i="1"/>
  <c r="CL1215" i="1"/>
  <c r="CJ1215" i="1"/>
  <c r="CL1214" i="1"/>
  <c r="CJ1214" i="1"/>
  <c r="CL1213" i="1"/>
  <c r="CJ1213" i="1"/>
  <c r="CL1212" i="1"/>
  <c r="CJ1212" i="1"/>
  <c r="CL1211" i="1"/>
  <c r="CJ1211" i="1"/>
  <c r="CL1210" i="1"/>
  <c r="CJ1210" i="1"/>
  <c r="CL1209" i="1"/>
  <c r="CJ1209" i="1"/>
  <c r="CL1208" i="1"/>
  <c r="CJ1208" i="1"/>
  <c r="CL1207" i="1"/>
  <c r="CJ1207" i="1"/>
  <c r="CL1206" i="1"/>
  <c r="CJ1206" i="1"/>
  <c r="CL1205" i="1"/>
  <c r="CJ1205" i="1"/>
  <c r="CL1204" i="1"/>
  <c r="CJ1204" i="1"/>
  <c r="CL1203" i="1"/>
  <c r="CJ1203" i="1"/>
  <c r="CL1202" i="1"/>
  <c r="CJ1202" i="1"/>
  <c r="CL1201" i="1"/>
  <c r="CJ1201" i="1"/>
  <c r="CL1200" i="1"/>
  <c r="CJ1200" i="1"/>
  <c r="CL1199" i="1"/>
  <c r="CJ1199" i="1"/>
  <c r="CL1198" i="1"/>
  <c r="CJ1198" i="1"/>
  <c r="CL1197" i="1"/>
  <c r="CJ1197" i="1"/>
  <c r="CL1196" i="1"/>
  <c r="CJ1196" i="1"/>
  <c r="CL1195" i="1"/>
  <c r="CJ1195" i="1"/>
  <c r="CL1194" i="1"/>
  <c r="CJ1194" i="1"/>
  <c r="CL1193" i="1"/>
  <c r="CJ1193" i="1"/>
  <c r="CL1192" i="1"/>
  <c r="CJ1192" i="1"/>
  <c r="CL1191" i="1"/>
  <c r="CJ1191" i="1"/>
  <c r="CL1190" i="1"/>
  <c r="CJ1190" i="1"/>
  <c r="CL1189" i="1"/>
  <c r="CJ1189" i="1"/>
  <c r="CL1188" i="1"/>
  <c r="CJ1188" i="1"/>
  <c r="CL1187" i="1"/>
  <c r="CJ1187" i="1"/>
  <c r="CL1186" i="1"/>
  <c r="CJ1186" i="1"/>
  <c r="CL1185" i="1"/>
  <c r="CJ1185" i="1"/>
  <c r="CL1184" i="1"/>
  <c r="CJ1184" i="1"/>
  <c r="CL1183" i="1"/>
  <c r="CJ1183" i="1"/>
  <c r="CL1182" i="1"/>
  <c r="CJ1182" i="1"/>
  <c r="CL1181" i="1"/>
  <c r="CJ1181" i="1"/>
  <c r="CL1180" i="1"/>
  <c r="CJ1180" i="1"/>
  <c r="CL1179" i="1"/>
  <c r="CJ1179" i="1"/>
  <c r="CL1178" i="1"/>
  <c r="CJ1178" i="1"/>
  <c r="CL1177" i="1"/>
  <c r="CJ1177" i="1"/>
  <c r="CL1176" i="1"/>
  <c r="CJ1176" i="1"/>
  <c r="CL1175" i="1"/>
  <c r="CJ1175" i="1"/>
  <c r="CL1174" i="1"/>
  <c r="CJ1174" i="1"/>
  <c r="CL1173" i="1"/>
  <c r="CJ1173" i="1"/>
  <c r="CL1172" i="1"/>
  <c r="CJ1172" i="1"/>
  <c r="CL1171" i="1"/>
  <c r="CJ1171" i="1"/>
  <c r="CL1170" i="1"/>
  <c r="CJ1170" i="1"/>
  <c r="CL1169" i="1"/>
  <c r="CJ1169" i="1"/>
  <c r="CL1168" i="1"/>
  <c r="CJ1168" i="1"/>
  <c r="CL1167" i="1"/>
  <c r="CJ1167" i="1"/>
  <c r="CL1166" i="1"/>
  <c r="CJ1166" i="1"/>
  <c r="CL1165" i="1"/>
  <c r="CJ1165" i="1"/>
  <c r="CL1164" i="1"/>
  <c r="CJ1164" i="1"/>
  <c r="CL1163" i="1"/>
  <c r="CJ1163" i="1"/>
  <c r="CL1162" i="1"/>
  <c r="CJ1162" i="1"/>
  <c r="CL1161" i="1"/>
  <c r="CJ1161" i="1"/>
  <c r="CL1160" i="1"/>
  <c r="CJ1160" i="1"/>
  <c r="CL1159" i="1"/>
  <c r="CJ1159" i="1"/>
  <c r="CL1158" i="1"/>
  <c r="CJ1158" i="1"/>
  <c r="CL1157" i="1"/>
  <c r="CJ1157" i="1"/>
  <c r="CL1156" i="1"/>
  <c r="CJ1156" i="1"/>
  <c r="CL1155" i="1"/>
  <c r="CJ1155" i="1"/>
  <c r="CL1154" i="1"/>
  <c r="CJ1154" i="1"/>
  <c r="CL1153" i="1"/>
  <c r="CJ1153" i="1"/>
  <c r="CL1152" i="1"/>
  <c r="CJ1152" i="1"/>
  <c r="CL1151" i="1"/>
  <c r="CJ1151" i="1"/>
  <c r="CL1150" i="1"/>
  <c r="CJ1150" i="1"/>
  <c r="CL1149" i="1"/>
  <c r="CJ1149" i="1"/>
  <c r="CL1148" i="1"/>
  <c r="CJ1148" i="1"/>
  <c r="CL1147" i="1"/>
  <c r="CJ1147" i="1"/>
  <c r="CL1146" i="1"/>
  <c r="CJ1146" i="1"/>
  <c r="CL1145" i="1"/>
  <c r="CJ1145" i="1"/>
  <c r="CL1144" i="1"/>
  <c r="CJ1144" i="1"/>
  <c r="CL1143" i="1"/>
  <c r="CJ1143" i="1"/>
  <c r="CL1142" i="1"/>
  <c r="CJ1142" i="1"/>
  <c r="CL1141" i="1"/>
  <c r="CJ1141" i="1"/>
  <c r="CL1140" i="1"/>
  <c r="CJ1140" i="1"/>
  <c r="CL1139" i="1"/>
  <c r="CJ1139" i="1"/>
  <c r="CL1138" i="1"/>
  <c r="CJ1138" i="1"/>
  <c r="CL1137" i="1"/>
  <c r="CJ1137" i="1"/>
  <c r="CL1136" i="1"/>
  <c r="CJ1136" i="1"/>
  <c r="CL1135" i="1"/>
  <c r="CJ1135" i="1"/>
  <c r="CL1134" i="1"/>
  <c r="CJ1134" i="1"/>
  <c r="CL1133" i="1"/>
  <c r="CJ1133" i="1"/>
  <c r="CL1132" i="1"/>
  <c r="CJ1132" i="1"/>
  <c r="CL1131" i="1"/>
  <c r="CJ1131" i="1"/>
  <c r="CL1130" i="1"/>
  <c r="CJ1130" i="1"/>
  <c r="CL1129" i="1"/>
  <c r="CJ1129" i="1"/>
  <c r="CL1128" i="1"/>
  <c r="CJ1128" i="1"/>
  <c r="CL1127" i="1"/>
  <c r="CJ1127" i="1"/>
  <c r="CL1126" i="1"/>
  <c r="CJ1126" i="1"/>
  <c r="CL1125" i="1"/>
  <c r="CJ1125" i="1"/>
  <c r="CL1124" i="1"/>
  <c r="CJ1124" i="1"/>
  <c r="CL1123" i="1"/>
  <c r="CJ1123" i="1"/>
  <c r="CL1122" i="1"/>
  <c r="CJ1122" i="1"/>
  <c r="CL1121" i="1"/>
  <c r="CJ1121" i="1"/>
  <c r="CL1120" i="1"/>
  <c r="CJ1120" i="1"/>
  <c r="CL1119" i="1"/>
  <c r="CJ1119" i="1"/>
  <c r="CL1118" i="1"/>
  <c r="CJ1118" i="1"/>
  <c r="CL1117" i="1"/>
  <c r="CJ1117" i="1"/>
  <c r="CL1116" i="1"/>
  <c r="CJ1116" i="1"/>
  <c r="CL1115" i="1"/>
  <c r="CJ1115" i="1"/>
  <c r="CL1114" i="1"/>
  <c r="CJ1114" i="1"/>
  <c r="CL1113" i="1"/>
  <c r="CJ1113" i="1"/>
  <c r="CL1112" i="1"/>
  <c r="CJ1112" i="1"/>
  <c r="CL1111" i="1"/>
  <c r="CJ1111" i="1"/>
  <c r="CL1110" i="1"/>
  <c r="CJ1110" i="1"/>
  <c r="CL1109" i="1"/>
  <c r="CJ1109" i="1"/>
  <c r="CL1108" i="1"/>
  <c r="CJ1108" i="1"/>
  <c r="CL1107" i="1"/>
  <c r="CJ1107" i="1"/>
  <c r="CL1106" i="1"/>
  <c r="CJ1106" i="1"/>
  <c r="CL1105" i="1"/>
  <c r="CJ1105" i="1"/>
  <c r="CL1104" i="1"/>
  <c r="CJ1104" i="1"/>
  <c r="CL1103" i="1"/>
  <c r="CJ1103" i="1"/>
  <c r="CL1102" i="1"/>
  <c r="CJ1102" i="1"/>
  <c r="CL1101" i="1"/>
  <c r="CJ1101" i="1"/>
  <c r="CL1100" i="1"/>
  <c r="CJ1100" i="1"/>
  <c r="CL1099" i="1"/>
  <c r="CJ1099" i="1"/>
  <c r="CL1098" i="1"/>
  <c r="CJ1098" i="1"/>
  <c r="CL1097" i="1"/>
  <c r="CJ1097" i="1"/>
  <c r="CL1096" i="1"/>
  <c r="CJ1096" i="1"/>
  <c r="CL1095" i="1"/>
  <c r="CJ1095" i="1"/>
  <c r="CL1094" i="1"/>
  <c r="CJ1094" i="1"/>
  <c r="CL1093" i="1"/>
  <c r="CJ1093" i="1"/>
  <c r="CL1092" i="1"/>
  <c r="CJ1092" i="1"/>
  <c r="CL1091" i="1"/>
  <c r="CJ1091" i="1"/>
  <c r="CL1090" i="1"/>
  <c r="CJ1090" i="1"/>
  <c r="CL1089" i="1"/>
  <c r="CJ1089" i="1"/>
  <c r="CL1088" i="1"/>
  <c r="CJ1088" i="1"/>
  <c r="CL1087" i="1"/>
  <c r="CJ1087" i="1"/>
  <c r="CL1086" i="1"/>
  <c r="CJ1086" i="1"/>
  <c r="CL1085" i="1"/>
  <c r="CJ1085" i="1"/>
  <c r="CL1084" i="1"/>
  <c r="CJ1084" i="1"/>
  <c r="CL1083" i="1"/>
  <c r="CJ1083" i="1"/>
  <c r="CL1082" i="1"/>
  <c r="CJ1082" i="1"/>
  <c r="CL1081" i="1"/>
  <c r="CJ1081" i="1"/>
  <c r="CL1080" i="1"/>
  <c r="CJ1080" i="1"/>
  <c r="CL1079" i="1"/>
  <c r="CJ1079" i="1"/>
  <c r="CL1078" i="1"/>
  <c r="CJ1078" i="1"/>
  <c r="CL1077" i="1"/>
  <c r="CJ1077" i="1"/>
  <c r="CL1076" i="1"/>
  <c r="CJ1076" i="1"/>
  <c r="CL1075" i="1"/>
  <c r="CJ1075" i="1"/>
  <c r="CL1074" i="1"/>
  <c r="CJ1074" i="1"/>
  <c r="CL1073" i="1"/>
  <c r="CJ1073" i="1"/>
  <c r="CL1072" i="1"/>
  <c r="CJ1072" i="1"/>
  <c r="CL1071" i="1"/>
  <c r="CJ1071" i="1"/>
  <c r="CL1070" i="1"/>
  <c r="CJ1070" i="1"/>
  <c r="CL1069" i="1"/>
  <c r="CJ1069" i="1"/>
  <c r="CL1068" i="1"/>
  <c r="CJ1068" i="1"/>
  <c r="CL1067" i="1"/>
  <c r="CJ1067" i="1"/>
  <c r="CL1066" i="1"/>
  <c r="CJ1066" i="1"/>
  <c r="CL1065" i="1"/>
  <c r="CJ1065" i="1"/>
  <c r="CL1064" i="1"/>
  <c r="CJ1064" i="1"/>
  <c r="CL1063" i="1"/>
  <c r="CJ1063" i="1"/>
  <c r="CL1062" i="1"/>
  <c r="CJ1062" i="1"/>
  <c r="CL1061" i="1"/>
  <c r="CJ1061" i="1"/>
  <c r="CL1060" i="1"/>
  <c r="CJ1060" i="1"/>
  <c r="CL1059" i="1"/>
  <c r="CJ1059" i="1"/>
  <c r="CL1058" i="1"/>
  <c r="CJ1058" i="1"/>
  <c r="CL1057" i="1"/>
  <c r="CJ1057" i="1"/>
  <c r="CL1056" i="1"/>
  <c r="CJ1056" i="1"/>
  <c r="CL1055" i="1"/>
  <c r="CJ1055" i="1"/>
  <c r="CL1054" i="1"/>
  <c r="CJ1054" i="1"/>
  <c r="CL1053" i="1"/>
  <c r="CJ1053" i="1"/>
  <c r="CL1052" i="1"/>
  <c r="CJ1052" i="1"/>
  <c r="CL1051" i="1"/>
  <c r="CJ1051" i="1"/>
  <c r="CL1050" i="1"/>
  <c r="CJ1050" i="1"/>
  <c r="CL1049" i="1"/>
  <c r="CJ1049" i="1"/>
  <c r="CL1048" i="1"/>
  <c r="CJ1048" i="1"/>
  <c r="CL1047" i="1"/>
  <c r="CJ1047" i="1"/>
  <c r="CL1046" i="1"/>
  <c r="CJ1046" i="1"/>
  <c r="CL1045" i="1"/>
  <c r="CJ1045" i="1"/>
  <c r="CL1044" i="1"/>
  <c r="CJ1044" i="1"/>
  <c r="CL1043" i="1"/>
  <c r="CJ1043" i="1"/>
  <c r="CL1042" i="1"/>
  <c r="CJ1042" i="1"/>
  <c r="CL1041" i="1"/>
  <c r="CJ1041" i="1"/>
  <c r="CL1040" i="1"/>
  <c r="CJ1040" i="1"/>
  <c r="CL1039" i="1"/>
  <c r="CJ1039" i="1"/>
  <c r="CL1038" i="1"/>
  <c r="CJ1038" i="1"/>
  <c r="CL1037" i="1"/>
  <c r="CJ1037" i="1"/>
  <c r="CL1036" i="1"/>
  <c r="CJ1036" i="1"/>
  <c r="CL1035" i="1"/>
  <c r="CJ1035" i="1"/>
  <c r="CL1034" i="1"/>
  <c r="CJ1034" i="1"/>
  <c r="CL1033" i="1"/>
  <c r="CJ1033" i="1"/>
  <c r="CL1032" i="1"/>
  <c r="CJ1032" i="1"/>
  <c r="CL1031" i="1"/>
  <c r="CJ1031" i="1"/>
  <c r="CL1030" i="1"/>
  <c r="CJ1030" i="1"/>
  <c r="CL1029" i="1"/>
  <c r="CJ1029" i="1"/>
  <c r="CL1028" i="1"/>
  <c r="CJ1028" i="1"/>
  <c r="CL1027" i="1"/>
  <c r="CJ1027" i="1"/>
  <c r="CL1026" i="1"/>
  <c r="CJ1026" i="1"/>
  <c r="CL1025" i="1"/>
  <c r="CJ1025" i="1"/>
  <c r="CL1024" i="1"/>
  <c r="CJ1024" i="1"/>
  <c r="CL1023" i="1"/>
  <c r="CJ1023" i="1"/>
  <c r="CL1022" i="1"/>
  <c r="CJ1022" i="1"/>
  <c r="CL1021" i="1"/>
  <c r="CJ1021" i="1"/>
  <c r="CL1020" i="1"/>
  <c r="CJ1020" i="1"/>
  <c r="CL1019" i="1"/>
  <c r="CJ1019" i="1"/>
  <c r="CL1018" i="1"/>
  <c r="CJ1018" i="1"/>
  <c r="CL1017" i="1"/>
  <c r="CJ1017" i="1"/>
  <c r="CL1016" i="1"/>
  <c r="CJ1016" i="1"/>
  <c r="CL1015" i="1"/>
  <c r="CJ1015" i="1"/>
  <c r="CL1014" i="1"/>
  <c r="CJ1014" i="1"/>
  <c r="CL1013" i="1"/>
  <c r="CJ1013" i="1"/>
  <c r="CL1012" i="1"/>
  <c r="CJ1012" i="1"/>
  <c r="CL1011" i="1"/>
  <c r="CJ1011" i="1"/>
  <c r="CL1010" i="1"/>
  <c r="CJ1010" i="1"/>
  <c r="CL1009" i="1"/>
  <c r="CJ1009" i="1"/>
  <c r="CL1008" i="1"/>
  <c r="CJ1008" i="1"/>
  <c r="CL1007" i="1"/>
  <c r="CJ1007" i="1"/>
  <c r="CL1006" i="1"/>
  <c r="CJ1006" i="1"/>
  <c r="CL1005" i="1"/>
  <c r="CJ1005" i="1"/>
  <c r="CL1004" i="1"/>
  <c r="CJ1004" i="1"/>
  <c r="CL1003" i="1"/>
  <c r="CJ1003" i="1"/>
  <c r="CL1002" i="1"/>
  <c r="CJ1002" i="1"/>
  <c r="CL1001" i="1"/>
  <c r="CJ1001" i="1"/>
  <c r="CL1000" i="1"/>
  <c r="CJ1000" i="1"/>
  <c r="CL999" i="1"/>
  <c r="CJ999" i="1"/>
  <c r="CL998" i="1"/>
  <c r="CJ998" i="1"/>
  <c r="CL997" i="1"/>
  <c r="CJ997" i="1"/>
  <c r="CL996" i="1"/>
  <c r="CJ996" i="1"/>
  <c r="CL995" i="1"/>
  <c r="CJ995" i="1"/>
  <c r="CL994" i="1"/>
  <c r="CJ994" i="1"/>
  <c r="CL993" i="1"/>
  <c r="CJ993" i="1"/>
  <c r="CL992" i="1"/>
  <c r="CJ992" i="1"/>
  <c r="CL991" i="1"/>
  <c r="CJ991" i="1"/>
  <c r="CL990" i="1"/>
  <c r="CJ990" i="1"/>
  <c r="CL989" i="1"/>
  <c r="CJ989" i="1"/>
  <c r="CL988" i="1"/>
  <c r="CJ988" i="1"/>
  <c r="CL987" i="1"/>
  <c r="CJ987" i="1"/>
  <c r="CL986" i="1"/>
  <c r="CJ986" i="1"/>
  <c r="CL985" i="1"/>
  <c r="CJ985" i="1"/>
  <c r="CL984" i="1"/>
  <c r="CJ984" i="1"/>
  <c r="CL983" i="1"/>
  <c r="CJ983" i="1"/>
  <c r="CL982" i="1"/>
  <c r="CJ982" i="1"/>
  <c r="CL981" i="1"/>
  <c r="CJ981" i="1"/>
  <c r="CL980" i="1"/>
  <c r="CJ980" i="1"/>
  <c r="CL979" i="1"/>
  <c r="CJ979" i="1"/>
  <c r="CL978" i="1"/>
  <c r="CJ978" i="1"/>
  <c r="CL977" i="1"/>
  <c r="CJ977" i="1"/>
  <c r="CL976" i="1"/>
  <c r="CJ976" i="1"/>
  <c r="CL975" i="1"/>
  <c r="CJ975" i="1"/>
  <c r="CL974" i="1"/>
  <c r="CJ974" i="1"/>
  <c r="CL973" i="1"/>
  <c r="CJ973" i="1"/>
  <c r="CL972" i="1"/>
  <c r="CJ972" i="1"/>
  <c r="CL971" i="1"/>
  <c r="CJ971" i="1"/>
  <c r="CL970" i="1"/>
  <c r="CJ970" i="1"/>
  <c r="CL969" i="1"/>
  <c r="CJ969" i="1"/>
  <c r="CL968" i="1"/>
  <c r="CJ968" i="1"/>
  <c r="CL967" i="1"/>
  <c r="CJ967" i="1"/>
  <c r="CL966" i="1"/>
  <c r="CJ966" i="1"/>
  <c r="CL965" i="1"/>
  <c r="CJ965" i="1"/>
  <c r="CL964" i="1"/>
  <c r="CJ964" i="1"/>
  <c r="CL963" i="1"/>
  <c r="CJ963" i="1"/>
  <c r="CL962" i="1"/>
  <c r="CJ962" i="1"/>
  <c r="CL961" i="1"/>
  <c r="CJ961" i="1"/>
  <c r="CL960" i="1"/>
  <c r="CJ960" i="1"/>
  <c r="CL959" i="1"/>
  <c r="CJ959" i="1"/>
  <c r="CL958" i="1"/>
  <c r="CJ958" i="1"/>
  <c r="CL957" i="1"/>
  <c r="CJ957" i="1"/>
  <c r="CL956" i="1"/>
  <c r="CJ956" i="1"/>
  <c r="CL955" i="1"/>
  <c r="CJ955" i="1"/>
  <c r="CL954" i="1"/>
  <c r="CJ954" i="1"/>
  <c r="CL953" i="1"/>
  <c r="CJ953" i="1"/>
  <c r="CL952" i="1"/>
  <c r="CJ952" i="1"/>
  <c r="CL951" i="1"/>
  <c r="CJ951" i="1"/>
  <c r="CL950" i="1"/>
  <c r="CJ950" i="1"/>
  <c r="CL949" i="1"/>
  <c r="CJ949" i="1"/>
  <c r="CL948" i="1"/>
  <c r="CJ948" i="1"/>
  <c r="CL947" i="1"/>
  <c r="CJ947" i="1"/>
  <c r="CL946" i="1"/>
  <c r="CJ946" i="1"/>
  <c r="CL945" i="1"/>
  <c r="CJ945" i="1"/>
  <c r="CL944" i="1"/>
  <c r="CJ944" i="1"/>
  <c r="CL943" i="1"/>
  <c r="CJ943" i="1"/>
  <c r="CL942" i="1"/>
  <c r="CJ942" i="1"/>
  <c r="CL941" i="1"/>
  <c r="CJ941" i="1"/>
  <c r="CL940" i="1"/>
  <c r="CJ940" i="1"/>
  <c r="CL939" i="1"/>
  <c r="CJ939" i="1"/>
  <c r="CL938" i="1"/>
  <c r="CJ938" i="1"/>
  <c r="CL937" i="1"/>
  <c r="CJ937" i="1"/>
  <c r="CL936" i="1"/>
  <c r="CJ936" i="1"/>
  <c r="CL935" i="1"/>
  <c r="CJ935" i="1"/>
  <c r="CL934" i="1"/>
  <c r="CJ934" i="1"/>
  <c r="CL933" i="1"/>
  <c r="CJ933" i="1"/>
  <c r="CL932" i="1"/>
  <c r="CJ932" i="1"/>
  <c r="CL931" i="1"/>
  <c r="CJ931" i="1"/>
  <c r="CL930" i="1"/>
  <c r="CJ930" i="1"/>
  <c r="CL929" i="1"/>
  <c r="CJ929" i="1"/>
  <c r="CL928" i="1"/>
  <c r="CJ928" i="1"/>
  <c r="CL927" i="1"/>
  <c r="CJ927" i="1"/>
  <c r="CL926" i="1"/>
  <c r="CJ926" i="1"/>
  <c r="CL925" i="1"/>
  <c r="CJ925" i="1"/>
  <c r="CL924" i="1"/>
  <c r="CJ924" i="1"/>
  <c r="CL923" i="1"/>
  <c r="CJ923" i="1"/>
  <c r="CL922" i="1"/>
  <c r="CJ922" i="1"/>
  <c r="CL921" i="1"/>
  <c r="CJ921" i="1"/>
  <c r="CL920" i="1"/>
  <c r="CJ920" i="1"/>
  <c r="CL919" i="1"/>
  <c r="CJ919" i="1"/>
  <c r="CL918" i="1"/>
  <c r="CJ918" i="1"/>
  <c r="CL917" i="1"/>
  <c r="CJ917" i="1"/>
  <c r="CL916" i="1"/>
  <c r="CJ916" i="1"/>
  <c r="CL915" i="1"/>
  <c r="CJ915" i="1"/>
  <c r="CL914" i="1"/>
  <c r="CJ914" i="1"/>
  <c r="CL913" i="1"/>
  <c r="CJ913" i="1"/>
  <c r="CL912" i="1"/>
  <c r="CJ912" i="1"/>
  <c r="CL911" i="1"/>
  <c r="CJ911" i="1"/>
  <c r="CL910" i="1"/>
  <c r="CJ910" i="1"/>
  <c r="CL909" i="1"/>
  <c r="CJ909" i="1"/>
  <c r="CL908" i="1"/>
  <c r="CJ908" i="1"/>
  <c r="CL907" i="1"/>
  <c r="CJ907" i="1"/>
  <c r="CL906" i="1"/>
  <c r="CJ906" i="1"/>
  <c r="CL905" i="1"/>
  <c r="CJ905" i="1"/>
  <c r="CL904" i="1"/>
  <c r="CJ904" i="1"/>
  <c r="CL903" i="1"/>
  <c r="CJ903" i="1"/>
  <c r="CL902" i="1"/>
  <c r="CJ902" i="1"/>
  <c r="CL901" i="1"/>
  <c r="CJ901" i="1"/>
  <c r="CL900" i="1"/>
  <c r="CJ900" i="1"/>
  <c r="CL899" i="1"/>
  <c r="CJ899" i="1"/>
  <c r="CL898" i="1"/>
  <c r="CJ898" i="1"/>
  <c r="CL897" i="1"/>
  <c r="CJ897" i="1"/>
  <c r="CL896" i="1"/>
  <c r="CJ896" i="1"/>
  <c r="CL895" i="1"/>
  <c r="CJ895" i="1"/>
  <c r="CL894" i="1"/>
  <c r="CJ894" i="1"/>
  <c r="CL893" i="1"/>
  <c r="CJ893" i="1"/>
  <c r="CL892" i="1"/>
  <c r="CJ892" i="1"/>
  <c r="CL891" i="1"/>
  <c r="CJ891" i="1"/>
  <c r="CL890" i="1"/>
  <c r="CJ890" i="1"/>
  <c r="CL889" i="1"/>
  <c r="CJ889" i="1"/>
  <c r="CL888" i="1"/>
  <c r="CJ888" i="1"/>
  <c r="CL887" i="1"/>
  <c r="CJ887" i="1"/>
  <c r="CL886" i="1"/>
  <c r="CJ886" i="1"/>
  <c r="CL885" i="1"/>
  <c r="CJ885" i="1"/>
  <c r="CL884" i="1"/>
  <c r="CJ884" i="1"/>
  <c r="CL883" i="1"/>
  <c r="CJ883" i="1"/>
  <c r="CL882" i="1"/>
  <c r="CJ882" i="1"/>
  <c r="CL881" i="1"/>
  <c r="CJ881" i="1"/>
  <c r="CL880" i="1"/>
  <c r="CJ880" i="1"/>
  <c r="CL879" i="1"/>
  <c r="CJ879" i="1"/>
  <c r="CL878" i="1"/>
  <c r="CJ878" i="1"/>
  <c r="CL877" i="1"/>
  <c r="CJ877" i="1"/>
  <c r="CL876" i="1"/>
  <c r="CJ876" i="1"/>
  <c r="CL875" i="1"/>
  <c r="CJ875" i="1"/>
  <c r="CL874" i="1"/>
  <c r="CJ874" i="1"/>
  <c r="CL873" i="1"/>
  <c r="CJ873" i="1"/>
  <c r="CL872" i="1"/>
  <c r="CJ872" i="1"/>
  <c r="CL871" i="1"/>
  <c r="CJ871" i="1"/>
  <c r="CL870" i="1"/>
  <c r="CJ870" i="1"/>
  <c r="CL869" i="1"/>
  <c r="CJ869" i="1"/>
  <c r="CL868" i="1"/>
  <c r="CJ868" i="1"/>
  <c r="CL867" i="1"/>
  <c r="CJ867" i="1"/>
  <c r="CL866" i="1"/>
  <c r="CJ866" i="1"/>
  <c r="CL865" i="1"/>
  <c r="CJ865" i="1"/>
  <c r="CL864" i="1"/>
  <c r="CJ864" i="1"/>
  <c r="CL863" i="1"/>
  <c r="CJ863" i="1"/>
  <c r="CL862" i="1"/>
  <c r="CJ862" i="1"/>
  <c r="CL861" i="1"/>
  <c r="CJ861" i="1"/>
  <c r="CL860" i="1"/>
  <c r="CJ860" i="1"/>
  <c r="CL859" i="1"/>
  <c r="CJ859" i="1"/>
  <c r="CL858" i="1"/>
  <c r="CJ858" i="1"/>
  <c r="CL857" i="1"/>
  <c r="CJ857" i="1"/>
  <c r="CL856" i="1"/>
  <c r="CJ856" i="1"/>
  <c r="CL855" i="1"/>
  <c r="CJ855" i="1"/>
  <c r="CL854" i="1"/>
  <c r="CJ854" i="1"/>
  <c r="CL853" i="1"/>
  <c r="CJ853" i="1"/>
  <c r="CL852" i="1"/>
  <c r="CJ852" i="1"/>
  <c r="CL851" i="1"/>
  <c r="CJ851" i="1"/>
  <c r="CL850" i="1"/>
  <c r="CJ850" i="1"/>
  <c r="CL849" i="1"/>
  <c r="CJ849" i="1"/>
  <c r="CL848" i="1"/>
  <c r="CJ848" i="1"/>
  <c r="CL847" i="1"/>
  <c r="CJ847" i="1"/>
  <c r="CL846" i="1"/>
  <c r="CJ846" i="1"/>
  <c r="CL845" i="1"/>
  <c r="CJ845" i="1"/>
  <c r="CL844" i="1"/>
  <c r="CJ844" i="1"/>
  <c r="CL843" i="1"/>
  <c r="CJ843" i="1"/>
  <c r="CL842" i="1"/>
  <c r="CJ842" i="1"/>
  <c r="CL841" i="1"/>
  <c r="CJ841" i="1"/>
  <c r="CL840" i="1"/>
  <c r="CJ840" i="1"/>
  <c r="CL839" i="1"/>
  <c r="CJ839" i="1"/>
  <c r="CL838" i="1"/>
  <c r="CJ838" i="1"/>
  <c r="CL837" i="1"/>
  <c r="CJ837" i="1"/>
  <c r="CL836" i="1"/>
  <c r="CJ836" i="1"/>
  <c r="CL835" i="1"/>
  <c r="CJ835" i="1"/>
  <c r="CL834" i="1"/>
  <c r="CJ834" i="1"/>
  <c r="CL833" i="1"/>
  <c r="CJ833" i="1"/>
  <c r="CL832" i="1"/>
  <c r="CJ832" i="1"/>
  <c r="CL831" i="1"/>
  <c r="CJ831" i="1"/>
  <c r="CL830" i="1"/>
  <c r="CJ830" i="1"/>
  <c r="CL829" i="1"/>
  <c r="CJ829" i="1"/>
  <c r="CL828" i="1"/>
  <c r="CJ828" i="1"/>
  <c r="CL827" i="1"/>
  <c r="CJ827" i="1"/>
  <c r="CL826" i="1"/>
  <c r="CJ826" i="1"/>
  <c r="CL825" i="1"/>
  <c r="CJ825" i="1"/>
  <c r="CL824" i="1"/>
  <c r="CJ824" i="1"/>
  <c r="CL823" i="1"/>
  <c r="CJ823" i="1"/>
  <c r="CL822" i="1"/>
  <c r="CJ822" i="1"/>
  <c r="CL821" i="1"/>
  <c r="CJ821" i="1"/>
  <c r="CL820" i="1"/>
  <c r="CJ820" i="1"/>
  <c r="CL819" i="1"/>
  <c r="CJ819" i="1"/>
  <c r="CL818" i="1"/>
  <c r="CJ818" i="1"/>
  <c r="CL817" i="1"/>
  <c r="CJ817" i="1"/>
  <c r="CL816" i="1"/>
  <c r="CJ816" i="1"/>
  <c r="CL815" i="1"/>
  <c r="CJ815" i="1"/>
  <c r="CL814" i="1"/>
  <c r="CJ814" i="1"/>
  <c r="CL813" i="1"/>
  <c r="CJ813" i="1"/>
  <c r="CL812" i="1"/>
  <c r="CJ812" i="1"/>
  <c r="CL811" i="1"/>
  <c r="CJ811" i="1"/>
  <c r="CL810" i="1"/>
  <c r="CJ810" i="1"/>
  <c r="CL809" i="1"/>
  <c r="CJ809" i="1"/>
  <c r="CL808" i="1"/>
  <c r="CJ808" i="1"/>
  <c r="CL807" i="1"/>
  <c r="CJ807" i="1"/>
  <c r="CL806" i="1"/>
  <c r="CJ806" i="1"/>
  <c r="CL805" i="1"/>
  <c r="CJ805" i="1"/>
  <c r="CL804" i="1"/>
  <c r="CJ804" i="1"/>
  <c r="CL803" i="1"/>
  <c r="CJ803" i="1"/>
  <c r="CL802" i="1"/>
  <c r="CJ802" i="1"/>
  <c r="CL801" i="1"/>
  <c r="CJ801" i="1"/>
  <c r="CL800" i="1"/>
  <c r="CJ800" i="1"/>
  <c r="CL799" i="1"/>
  <c r="CJ799" i="1"/>
  <c r="CL798" i="1"/>
  <c r="CJ798" i="1"/>
  <c r="CL797" i="1"/>
  <c r="CJ797" i="1"/>
  <c r="CL796" i="1"/>
  <c r="CJ796" i="1"/>
  <c r="CL795" i="1"/>
  <c r="CJ795" i="1"/>
  <c r="CL794" i="1"/>
  <c r="CJ794" i="1"/>
  <c r="CL793" i="1"/>
  <c r="CJ793" i="1"/>
  <c r="CL792" i="1"/>
  <c r="CJ792" i="1"/>
  <c r="CL791" i="1"/>
  <c r="CJ791" i="1"/>
  <c r="CL790" i="1"/>
  <c r="CJ790" i="1"/>
  <c r="CL789" i="1"/>
  <c r="CJ789" i="1"/>
  <c r="CL788" i="1"/>
  <c r="CJ788" i="1"/>
  <c r="CL787" i="1"/>
  <c r="CJ787" i="1"/>
  <c r="CL786" i="1"/>
  <c r="CJ786" i="1"/>
  <c r="CL785" i="1"/>
  <c r="CJ785" i="1"/>
  <c r="CL784" i="1"/>
  <c r="CJ784" i="1"/>
  <c r="CL783" i="1"/>
  <c r="CJ783" i="1"/>
  <c r="CL782" i="1"/>
  <c r="CJ782" i="1"/>
  <c r="CL781" i="1"/>
  <c r="CJ781" i="1"/>
  <c r="CL780" i="1"/>
  <c r="CJ780" i="1"/>
  <c r="CL779" i="1"/>
  <c r="CJ779" i="1"/>
  <c r="CL778" i="1"/>
  <c r="CJ778" i="1"/>
  <c r="CL777" i="1"/>
  <c r="CJ777" i="1"/>
  <c r="CL776" i="1"/>
  <c r="CJ776" i="1"/>
  <c r="CL775" i="1"/>
  <c r="CJ775" i="1"/>
  <c r="CL774" i="1"/>
  <c r="CJ774" i="1"/>
  <c r="CL773" i="1"/>
  <c r="CJ773" i="1"/>
  <c r="CL772" i="1"/>
  <c r="CJ772" i="1"/>
  <c r="CL771" i="1"/>
  <c r="CJ771" i="1"/>
  <c r="CL770" i="1"/>
  <c r="CJ770" i="1"/>
  <c r="CL769" i="1"/>
  <c r="CJ769" i="1"/>
  <c r="CL768" i="1"/>
  <c r="CJ768" i="1"/>
  <c r="CL767" i="1"/>
  <c r="CJ767" i="1"/>
  <c r="CL766" i="1"/>
  <c r="CJ766" i="1"/>
  <c r="CL765" i="1"/>
  <c r="CJ765" i="1"/>
  <c r="CL764" i="1"/>
  <c r="CJ764" i="1"/>
  <c r="CL763" i="1"/>
  <c r="CJ763" i="1"/>
  <c r="CL762" i="1"/>
  <c r="CJ762" i="1"/>
  <c r="CL761" i="1"/>
  <c r="CJ761" i="1"/>
  <c r="CL760" i="1"/>
  <c r="CJ760" i="1"/>
  <c r="CL759" i="1"/>
  <c r="CJ759" i="1"/>
  <c r="CL758" i="1"/>
  <c r="CJ758" i="1"/>
  <c r="CL757" i="1"/>
  <c r="CJ757" i="1"/>
  <c r="CL756" i="1"/>
  <c r="CJ756" i="1"/>
  <c r="CL755" i="1"/>
  <c r="CJ755" i="1"/>
  <c r="CL754" i="1"/>
  <c r="CJ754" i="1"/>
  <c r="CL753" i="1"/>
  <c r="CJ753" i="1"/>
  <c r="CL752" i="1"/>
  <c r="CJ752" i="1"/>
  <c r="CL751" i="1"/>
  <c r="CJ751" i="1"/>
  <c r="CL750" i="1"/>
  <c r="CJ750" i="1"/>
  <c r="CL749" i="1"/>
  <c r="CJ749" i="1"/>
  <c r="CL748" i="1"/>
  <c r="CJ748" i="1"/>
  <c r="CL747" i="1"/>
  <c r="CJ747" i="1"/>
  <c r="CL746" i="1"/>
  <c r="CJ746" i="1"/>
  <c r="CL745" i="1"/>
  <c r="CJ745" i="1"/>
  <c r="CL744" i="1"/>
  <c r="CJ744" i="1"/>
  <c r="CL743" i="1"/>
  <c r="CJ743" i="1"/>
  <c r="CL742" i="1"/>
  <c r="CJ742" i="1"/>
  <c r="CL741" i="1"/>
  <c r="CJ741" i="1"/>
  <c r="CL740" i="1"/>
  <c r="CJ740" i="1"/>
  <c r="CL739" i="1"/>
  <c r="CJ739" i="1"/>
  <c r="CL738" i="1"/>
  <c r="CJ738" i="1"/>
  <c r="CL737" i="1"/>
  <c r="CJ737" i="1"/>
  <c r="CL736" i="1"/>
  <c r="CJ736" i="1"/>
  <c r="CL735" i="1"/>
  <c r="CJ735" i="1"/>
  <c r="CL734" i="1"/>
  <c r="CJ734" i="1"/>
  <c r="CL733" i="1"/>
  <c r="CJ733" i="1"/>
  <c r="CL732" i="1"/>
  <c r="CJ732" i="1"/>
  <c r="CL731" i="1"/>
  <c r="CJ731" i="1"/>
  <c r="CL730" i="1"/>
  <c r="CJ730" i="1"/>
  <c r="CL729" i="1"/>
  <c r="CJ729" i="1"/>
  <c r="CL728" i="1"/>
  <c r="CJ728" i="1"/>
  <c r="CL727" i="1"/>
  <c r="CJ727" i="1"/>
  <c r="CL726" i="1"/>
  <c r="CJ726" i="1"/>
  <c r="CL725" i="1"/>
  <c r="CJ725" i="1"/>
  <c r="CL724" i="1"/>
  <c r="CJ724" i="1"/>
  <c r="CL723" i="1"/>
  <c r="CJ723" i="1"/>
  <c r="CL722" i="1"/>
  <c r="CJ722" i="1"/>
  <c r="CL721" i="1"/>
  <c r="CJ721" i="1"/>
  <c r="CL720" i="1"/>
  <c r="CJ720" i="1"/>
  <c r="CL719" i="1"/>
  <c r="CJ719" i="1"/>
  <c r="CL718" i="1"/>
  <c r="CJ718" i="1"/>
  <c r="CL717" i="1"/>
  <c r="CJ717" i="1"/>
  <c r="CL716" i="1"/>
  <c r="CJ716" i="1"/>
  <c r="CL715" i="1"/>
  <c r="CJ715" i="1"/>
  <c r="CL714" i="1"/>
  <c r="CJ714" i="1"/>
  <c r="CL713" i="1"/>
  <c r="CJ713" i="1"/>
  <c r="CL712" i="1"/>
  <c r="CJ712" i="1"/>
  <c r="CL711" i="1"/>
  <c r="CJ711" i="1"/>
  <c r="CL710" i="1"/>
  <c r="CJ710" i="1"/>
  <c r="CL709" i="1"/>
  <c r="CJ709" i="1"/>
  <c r="CL708" i="1"/>
  <c r="CJ708" i="1"/>
  <c r="CL707" i="1"/>
  <c r="CJ707" i="1"/>
  <c r="CL706" i="1"/>
  <c r="CJ706" i="1"/>
  <c r="CL705" i="1"/>
  <c r="CJ705" i="1"/>
  <c r="CL704" i="1"/>
  <c r="CJ704" i="1"/>
  <c r="CL703" i="1"/>
  <c r="CJ703" i="1"/>
  <c r="CL702" i="1"/>
  <c r="CJ702" i="1"/>
  <c r="CL701" i="1"/>
  <c r="CJ701" i="1"/>
  <c r="CL700" i="1"/>
  <c r="CJ700" i="1"/>
  <c r="CL699" i="1"/>
  <c r="CJ699" i="1"/>
  <c r="CL698" i="1"/>
  <c r="CJ698" i="1"/>
  <c r="CL697" i="1"/>
  <c r="CJ697" i="1"/>
  <c r="CL696" i="1"/>
  <c r="CJ696" i="1"/>
  <c r="CL695" i="1"/>
  <c r="CJ695" i="1"/>
  <c r="CL694" i="1"/>
  <c r="CJ694" i="1"/>
  <c r="CL693" i="1"/>
  <c r="CJ693" i="1"/>
  <c r="CL692" i="1"/>
  <c r="CJ692" i="1"/>
  <c r="CL691" i="1"/>
  <c r="CJ691" i="1"/>
  <c r="CL690" i="1"/>
  <c r="CJ690" i="1"/>
  <c r="CL689" i="1"/>
  <c r="CJ689" i="1"/>
  <c r="CL688" i="1"/>
  <c r="CJ688" i="1"/>
  <c r="CL687" i="1"/>
  <c r="CJ687" i="1"/>
  <c r="CL686" i="1"/>
  <c r="CJ686" i="1"/>
  <c r="CL685" i="1"/>
  <c r="CJ685" i="1"/>
  <c r="CL684" i="1"/>
  <c r="CJ684" i="1"/>
  <c r="CL683" i="1"/>
  <c r="CJ683" i="1"/>
  <c r="CL682" i="1"/>
  <c r="CJ682" i="1"/>
  <c r="CL681" i="1"/>
  <c r="CJ681" i="1"/>
  <c r="CL680" i="1"/>
  <c r="CJ680" i="1"/>
  <c r="CL679" i="1"/>
  <c r="CJ679" i="1"/>
  <c r="CL678" i="1"/>
  <c r="CJ678" i="1"/>
  <c r="CL677" i="1"/>
  <c r="CJ677" i="1"/>
  <c r="CL676" i="1"/>
  <c r="CJ676" i="1"/>
  <c r="CL675" i="1"/>
  <c r="CJ675" i="1"/>
  <c r="CL674" i="1"/>
  <c r="CJ674" i="1"/>
  <c r="CL673" i="1"/>
  <c r="CJ673" i="1"/>
  <c r="CL672" i="1"/>
  <c r="CJ672" i="1"/>
  <c r="CL671" i="1"/>
  <c r="CJ671" i="1"/>
  <c r="CL670" i="1"/>
  <c r="CJ670" i="1"/>
  <c r="CL669" i="1"/>
  <c r="CJ669" i="1"/>
  <c r="CL668" i="1"/>
  <c r="CJ668" i="1"/>
  <c r="CL667" i="1"/>
  <c r="CJ667" i="1"/>
  <c r="CL666" i="1"/>
  <c r="CJ666" i="1"/>
  <c r="CL665" i="1"/>
  <c r="CJ665" i="1"/>
  <c r="CL664" i="1"/>
  <c r="CJ664" i="1"/>
  <c r="CL663" i="1"/>
  <c r="CJ663" i="1"/>
  <c r="CL662" i="1"/>
  <c r="CJ662" i="1"/>
  <c r="CL661" i="1"/>
  <c r="CJ661" i="1"/>
  <c r="CL660" i="1"/>
  <c r="CJ660" i="1"/>
  <c r="CL659" i="1"/>
  <c r="CJ659" i="1"/>
  <c r="CL658" i="1"/>
  <c r="CJ658" i="1"/>
  <c r="CL657" i="1"/>
  <c r="CJ657" i="1"/>
  <c r="CL656" i="1"/>
  <c r="CJ656" i="1"/>
  <c r="CL655" i="1"/>
  <c r="CJ655" i="1"/>
  <c r="CL654" i="1"/>
  <c r="CJ654" i="1"/>
  <c r="CL653" i="1"/>
  <c r="CJ653" i="1"/>
  <c r="CL652" i="1"/>
  <c r="CJ652" i="1"/>
  <c r="CL651" i="1"/>
  <c r="CJ651" i="1"/>
  <c r="CL650" i="1"/>
  <c r="CJ650" i="1"/>
  <c r="CL649" i="1"/>
  <c r="CJ649" i="1"/>
  <c r="CL648" i="1"/>
  <c r="CJ648" i="1"/>
  <c r="CL647" i="1"/>
  <c r="CJ647" i="1"/>
  <c r="CL646" i="1"/>
  <c r="CJ646" i="1"/>
  <c r="CL645" i="1"/>
  <c r="CJ645" i="1"/>
  <c r="CL644" i="1"/>
  <c r="CJ644" i="1"/>
  <c r="CL643" i="1"/>
  <c r="CJ643" i="1"/>
  <c r="CL642" i="1"/>
  <c r="CJ642" i="1"/>
  <c r="CL641" i="1"/>
  <c r="CJ641" i="1"/>
  <c r="CL640" i="1"/>
  <c r="CJ640" i="1"/>
  <c r="CL639" i="1"/>
  <c r="CJ639" i="1"/>
  <c r="CL638" i="1"/>
  <c r="CJ638" i="1"/>
  <c r="CL637" i="1"/>
  <c r="CJ637" i="1"/>
  <c r="CL636" i="1"/>
  <c r="CJ636" i="1"/>
  <c r="CL635" i="1"/>
  <c r="CJ635" i="1"/>
  <c r="CL634" i="1"/>
  <c r="CJ634" i="1"/>
  <c r="CL633" i="1"/>
  <c r="CJ633" i="1"/>
  <c r="CL632" i="1"/>
  <c r="CJ632" i="1"/>
  <c r="CL631" i="1"/>
  <c r="CJ631" i="1"/>
  <c r="CL630" i="1"/>
  <c r="CJ630" i="1"/>
  <c r="CL629" i="1"/>
  <c r="CJ629" i="1"/>
  <c r="CL628" i="1"/>
  <c r="CJ628" i="1"/>
  <c r="CL627" i="1"/>
  <c r="CJ627" i="1"/>
  <c r="CL626" i="1"/>
  <c r="CJ626" i="1"/>
  <c r="CL625" i="1"/>
  <c r="CJ625" i="1"/>
  <c r="CL624" i="1"/>
  <c r="CJ624" i="1"/>
  <c r="CL623" i="1"/>
  <c r="CJ623" i="1"/>
  <c r="CL622" i="1"/>
  <c r="CJ622" i="1"/>
  <c r="CL621" i="1"/>
  <c r="CJ621" i="1"/>
  <c r="CL620" i="1"/>
  <c r="CJ620" i="1"/>
  <c r="CL619" i="1"/>
  <c r="CJ619" i="1"/>
  <c r="CL618" i="1"/>
  <c r="CJ618" i="1"/>
  <c r="CL617" i="1"/>
  <c r="CJ617" i="1"/>
  <c r="CL616" i="1"/>
  <c r="CJ616" i="1"/>
  <c r="CL615" i="1"/>
  <c r="CJ615" i="1"/>
  <c r="CL614" i="1"/>
  <c r="CJ614" i="1"/>
  <c r="CL613" i="1"/>
  <c r="CJ613" i="1"/>
  <c r="CL612" i="1"/>
  <c r="CJ612" i="1"/>
  <c r="CL611" i="1"/>
  <c r="CJ611" i="1"/>
  <c r="CL610" i="1"/>
  <c r="CJ610" i="1"/>
  <c r="CL609" i="1"/>
  <c r="CJ609" i="1"/>
  <c r="CL608" i="1"/>
  <c r="CJ608" i="1"/>
  <c r="CL607" i="1"/>
  <c r="CJ607" i="1"/>
  <c r="CL606" i="1"/>
  <c r="CJ606" i="1"/>
  <c r="CL605" i="1"/>
  <c r="CJ605" i="1"/>
  <c r="CL604" i="1"/>
  <c r="CJ604" i="1"/>
  <c r="CL603" i="1"/>
  <c r="CJ603" i="1"/>
  <c r="CL602" i="1"/>
  <c r="CJ602" i="1"/>
  <c r="CL601" i="1"/>
  <c r="CJ601" i="1"/>
  <c r="CL600" i="1"/>
  <c r="CJ600" i="1"/>
  <c r="CL599" i="1"/>
  <c r="CJ599" i="1"/>
  <c r="CL598" i="1"/>
  <c r="CJ598" i="1"/>
  <c r="CL597" i="1"/>
  <c r="CJ597" i="1"/>
  <c r="CL596" i="1"/>
  <c r="CJ596" i="1"/>
  <c r="CL595" i="1"/>
  <c r="CJ595" i="1"/>
  <c r="CL594" i="1"/>
  <c r="CJ594" i="1"/>
  <c r="CL593" i="1"/>
  <c r="CJ593" i="1"/>
  <c r="CL592" i="1"/>
  <c r="CJ592" i="1"/>
  <c r="CL591" i="1"/>
  <c r="CJ591" i="1"/>
  <c r="CL590" i="1"/>
  <c r="CJ590" i="1"/>
  <c r="CL589" i="1"/>
  <c r="CJ589" i="1"/>
  <c r="CL588" i="1"/>
  <c r="CJ588" i="1"/>
  <c r="CL587" i="1"/>
  <c r="CJ587" i="1"/>
  <c r="CL586" i="1"/>
  <c r="CJ586" i="1"/>
  <c r="CL585" i="1"/>
  <c r="CJ585" i="1"/>
  <c r="CL584" i="1"/>
  <c r="CJ584" i="1"/>
  <c r="CL583" i="1"/>
  <c r="CJ583" i="1"/>
  <c r="CL582" i="1"/>
  <c r="CJ582" i="1"/>
  <c r="CL581" i="1"/>
  <c r="CJ581" i="1"/>
  <c r="CL580" i="1"/>
  <c r="CJ580" i="1"/>
  <c r="CL579" i="1"/>
  <c r="CJ579" i="1"/>
  <c r="CL578" i="1"/>
  <c r="CJ578" i="1"/>
  <c r="CL577" i="1"/>
  <c r="CJ577" i="1"/>
  <c r="CL576" i="1"/>
  <c r="CJ576" i="1"/>
  <c r="CL575" i="1"/>
  <c r="CJ575" i="1"/>
  <c r="CL574" i="1"/>
  <c r="CJ574" i="1"/>
  <c r="CL573" i="1"/>
  <c r="CJ573" i="1"/>
  <c r="CL572" i="1"/>
  <c r="CJ572" i="1"/>
  <c r="CL571" i="1"/>
  <c r="CJ571" i="1"/>
  <c r="CL570" i="1"/>
  <c r="CJ570" i="1"/>
  <c r="CL569" i="1"/>
  <c r="CJ569" i="1"/>
  <c r="CL568" i="1"/>
  <c r="CJ568" i="1"/>
  <c r="CL567" i="1"/>
  <c r="CJ567" i="1"/>
  <c r="CL566" i="1"/>
  <c r="CJ566" i="1"/>
  <c r="CL565" i="1"/>
  <c r="CJ565" i="1"/>
  <c r="CL564" i="1"/>
  <c r="CJ564" i="1"/>
  <c r="CL563" i="1"/>
  <c r="CJ563" i="1"/>
  <c r="CL562" i="1"/>
  <c r="CJ562" i="1"/>
  <c r="CL561" i="1"/>
  <c r="CJ561" i="1"/>
  <c r="CL560" i="1"/>
  <c r="CJ560" i="1"/>
  <c r="CL559" i="1"/>
  <c r="CJ559" i="1"/>
  <c r="CL558" i="1"/>
  <c r="CJ558" i="1"/>
  <c r="CL557" i="1"/>
  <c r="CJ557" i="1"/>
  <c r="CL556" i="1"/>
  <c r="CJ556" i="1"/>
  <c r="CL555" i="1"/>
  <c r="CJ555" i="1"/>
  <c r="CL554" i="1"/>
  <c r="CJ554" i="1"/>
  <c r="CL553" i="1"/>
  <c r="CJ553" i="1"/>
  <c r="CL552" i="1"/>
  <c r="CJ552" i="1"/>
  <c r="CL551" i="1"/>
  <c r="CJ551" i="1"/>
  <c r="CL550" i="1"/>
  <c r="CJ550" i="1"/>
  <c r="CL549" i="1"/>
  <c r="CJ549" i="1"/>
  <c r="CL548" i="1"/>
  <c r="CJ548" i="1"/>
  <c r="CL547" i="1"/>
  <c r="CJ547" i="1"/>
  <c r="CL546" i="1"/>
  <c r="CJ546" i="1"/>
  <c r="CL545" i="1"/>
  <c r="CJ545" i="1"/>
  <c r="CL544" i="1"/>
  <c r="CJ544" i="1"/>
  <c r="CL543" i="1"/>
  <c r="CJ543" i="1"/>
  <c r="CL542" i="1"/>
  <c r="CJ542" i="1"/>
  <c r="CL541" i="1"/>
  <c r="CJ541" i="1"/>
  <c r="CL540" i="1"/>
  <c r="CJ540" i="1"/>
  <c r="CL539" i="1"/>
  <c r="CJ539" i="1"/>
  <c r="CL538" i="1"/>
  <c r="CJ538" i="1"/>
  <c r="CL537" i="1"/>
  <c r="CJ537" i="1"/>
  <c r="CL536" i="1"/>
  <c r="CJ536" i="1"/>
  <c r="CL535" i="1"/>
  <c r="CJ535" i="1"/>
  <c r="CL534" i="1"/>
  <c r="CJ534" i="1"/>
  <c r="CL533" i="1"/>
  <c r="CJ533" i="1"/>
  <c r="CL532" i="1"/>
  <c r="CJ532" i="1"/>
  <c r="CL531" i="1"/>
  <c r="CJ531" i="1"/>
  <c r="CL530" i="1"/>
  <c r="CJ530" i="1"/>
  <c r="CL529" i="1"/>
  <c r="CJ529" i="1"/>
  <c r="CL528" i="1"/>
  <c r="CJ528" i="1"/>
  <c r="CL527" i="1"/>
  <c r="CJ527" i="1"/>
  <c r="CL526" i="1"/>
  <c r="CJ526" i="1"/>
  <c r="CL525" i="1"/>
  <c r="CJ525" i="1"/>
  <c r="CL524" i="1"/>
  <c r="CJ524" i="1"/>
  <c r="CL523" i="1"/>
  <c r="CJ523" i="1"/>
  <c r="CL522" i="1"/>
  <c r="CJ522" i="1"/>
  <c r="CL521" i="1"/>
  <c r="CJ521" i="1"/>
  <c r="CL520" i="1"/>
  <c r="CJ520" i="1"/>
  <c r="CL519" i="1"/>
  <c r="CJ519" i="1"/>
  <c r="CL518" i="1"/>
  <c r="CJ518" i="1"/>
  <c r="CL517" i="1"/>
  <c r="CJ517" i="1"/>
  <c r="CL516" i="1"/>
  <c r="CJ516" i="1"/>
  <c r="CL515" i="1"/>
  <c r="CJ515" i="1"/>
  <c r="CL514" i="1"/>
  <c r="CJ514" i="1"/>
  <c r="CL513" i="1"/>
  <c r="CJ513" i="1"/>
  <c r="CL512" i="1"/>
  <c r="CJ512" i="1"/>
  <c r="CL511" i="1"/>
  <c r="CJ511" i="1"/>
  <c r="CL510" i="1"/>
  <c r="CJ510" i="1"/>
  <c r="CL509" i="1"/>
  <c r="CJ509" i="1"/>
  <c r="CL508" i="1"/>
  <c r="CJ508" i="1"/>
  <c r="CL507" i="1"/>
  <c r="CJ507" i="1"/>
  <c r="CL506" i="1"/>
  <c r="CJ506" i="1"/>
  <c r="CL505" i="1"/>
  <c r="CJ505" i="1"/>
  <c r="CL504" i="1"/>
  <c r="CJ504" i="1"/>
  <c r="CL503" i="1"/>
  <c r="CJ503" i="1"/>
  <c r="CL502" i="1"/>
  <c r="CJ502" i="1"/>
  <c r="CL501" i="1"/>
  <c r="CJ501" i="1"/>
  <c r="CL500" i="1"/>
  <c r="CJ500" i="1"/>
  <c r="CL499" i="1"/>
  <c r="CJ499" i="1"/>
  <c r="CL498" i="1"/>
  <c r="CJ498" i="1"/>
  <c r="CL497" i="1"/>
  <c r="CJ497" i="1"/>
  <c r="CL496" i="1"/>
  <c r="CJ496" i="1"/>
  <c r="CL495" i="1"/>
  <c r="CJ495" i="1"/>
  <c r="CL494" i="1"/>
  <c r="CJ494" i="1"/>
  <c r="CL493" i="1"/>
  <c r="CJ493" i="1"/>
  <c r="CL492" i="1"/>
  <c r="CJ492" i="1"/>
  <c r="CL491" i="1"/>
  <c r="CJ491" i="1"/>
  <c r="CL490" i="1"/>
  <c r="CJ490" i="1"/>
  <c r="CL489" i="1"/>
  <c r="CJ489" i="1"/>
  <c r="CL488" i="1"/>
  <c r="CJ488" i="1"/>
  <c r="CL487" i="1"/>
  <c r="CJ487" i="1"/>
  <c r="CL486" i="1"/>
  <c r="CJ486" i="1"/>
  <c r="CL485" i="1"/>
  <c r="CJ485" i="1"/>
  <c r="CL484" i="1"/>
  <c r="CJ484" i="1"/>
  <c r="CL483" i="1"/>
  <c r="CJ483" i="1"/>
  <c r="CL482" i="1"/>
  <c r="CJ482" i="1"/>
  <c r="CL481" i="1"/>
  <c r="CJ481" i="1"/>
  <c r="CL480" i="1"/>
  <c r="CJ480" i="1"/>
  <c r="CL479" i="1"/>
  <c r="CJ479" i="1"/>
  <c r="CL478" i="1"/>
  <c r="CJ478" i="1"/>
  <c r="CL477" i="1"/>
  <c r="CJ477" i="1"/>
  <c r="CL476" i="1"/>
  <c r="CJ476" i="1"/>
  <c r="CL475" i="1"/>
  <c r="CJ475" i="1"/>
  <c r="CL474" i="1"/>
  <c r="CJ474" i="1"/>
  <c r="CL473" i="1"/>
  <c r="CJ473" i="1"/>
  <c r="CL472" i="1"/>
  <c r="CJ472" i="1"/>
  <c r="CL471" i="1"/>
  <c r="CJ471" i="1"/>
  <c r="CL470" i="1"/>
  <c r="CJ470" i="1"/>
  <c r="CL469" i="1"/>
  <c r="CJ469" i="1"/>
  <c r="CL468" i="1"/>
  <c r="CJ468" i="1"/>
  <c r="CL467" i="1"/>
  <c r="CJ467" i="1"/>
  <c r="CL466" i="1"/>
  <c r="CJ466" i="1"/>
  <c r="CL465" i="1"/>
  <c r="CJ465" i="1"/>
  <c r="CL464" i="1"/>
  <c r="CJ464" i="1"/>
  <c r="CL463" i="1"/>
  <c r="CJ463" i="1"/>
  <c r="CL462" i="1"/>
  <c r="CJ462" i="1"/>
  <c r="CL461" i="1"/>
  <c r="CJ461" i="1"/>
  <c r="CL460" i="1"/>
  <c r="CJ460" i="1"/>
  <c r="CL459" i="1"/>
  <c r="CJ459" i="1"/>
  <c r="CL458" i="1"/>
  <c r="CJ458" i="1"/>
  <c r="CL457" i="1"/>
  <c r="CJ457" i="1"/>
  <c r="CL456" i="1"/>
  <c r="CJ456" i="1"/>
  <c r="CL455" i="1"/>
  <c r="CJ455" i="1"/>
  <c r="CL454" i="1"/>
  <c r="CJ454" i="1"/>
  <c r="CL453" i="1"/>
  <c r="CJ453" i="1"/>
  <c r="CL452" i="1"/>
  <c r="CJ452" i="1"/>
  <c r="CL451" i="1"/>
  <c r="CJ451" i="1"/>
  <c r="CL450" i="1"/>
  <c r="CJ450" i="1"/>
  <c r="CL449" i="1"/>
  <c r="CJ449" i="1"/>
  <c r="CL448" i="1"/>
  <c r="CJ448" i="1"/>
  <c r="CL447" i="1"/>
  <c r="CJ447" i="1"/>
  <c r="CL446" i="1"/>
  <c r="CJ446" i="1"/>
  <c r="CL445" i="1"/>
  <c r="CJ445" i="1"/>
  <c r="CL444" i="1"/>
  <c r="CJ444" i="1"/>
  <c r="CL443" i="1"/>
  <c r="CJ443" i="1"/>
  <c r="CL442" i="1"/>
  <c r="CJ442" i="1"/>
  <c r="CL441" i="1"/>
  <c r="CJ441" i="1"/>
  <c r="CL440" i="1"/>
  <c r="CJ440" i="1"/>
  <c r="CL439" i="1"/>
  <c r="CJ439" i="1"/>
  <c r="CL438" i="1"/>
  <c r="CJ438" i="1"/>
  <c r="CL437" i="1"/>
  <c r="CJ437" i="1"/>
  <c r="CL436" i="1"/>
  <c r="CJ436" i="1"/>
  <c r="CL435" i="1"/>
  <c r="CJ435" i="1"/>
  <c r="CL434" i="1"/>
  <c r="CJ434" i="1"/>
  <c r="CL433" i="1"/>
  <c r="CJ433" i="1"/>
  <c r="CL432" i="1"/>
  <c r="CJ432" i="1"/>
  <c r="CL431" i="1"/>
  <c r="CJ431" i="1"/>
  <c r="CL430" i="1"/>
  <c r="CJ430" i="1"/>
  <c r="CL429" i="1"/>
  <c r="CJ429" i="1"/>
  <c r="CL428" i="1"/>
  <c r="CJ428" i="1"/>
  <c r="CL427" i="1"/>
  <c r="CJ427" i="1"/>
  <c r="CL426" i="1"/>
  <c r="CJ426" i="1"/>
  <c r="CL425" i="1"/>
  <c r="CJ425" i="1"/>
  <c r="CL424" i="1"/>
  <c r="CJ424" i="1"/>
  <c r="CL423" i="1"/>
  <c r="CJ423" i="1"/>
  <c r="CL422" i="1"/>
  <c r="CJ422" i="1"/>
  <c r="CL421" i="1"/>
  <c r="CJ421" i="1"/>
  <c r="CL420" i="1"/>
  <c r="CJ420" i="1"/>
  <c r="CL419" i="1"/>
  <c r="CJ419" i="1"/>
  <c r="CL418" i="1"/>
  <c r="CJ418" i="1"/>
  <c r="CL417" i="1"/>
  <c r="CJ417" i="1"/>
  <c r="CL416" i="1"/>
  <c r="CJ416" i="1"/>
  <c r="CL415" i="1"/>
  <c r="CJ415" i="1"/>
  <c r="CL414" i="1"/>
  <c r="CJ414" i="1"/>
  <c r="CL413" i="1"/>
  <c r="CJ413" i="1"/>
  <c r="CL412" i="1"/>
  <c r="CJ412" i="1"/>
  <c r="CL411" i="1"/>
  <c r="CJ411" i="1"/>
  <c r="CL410" i="1"/>
  <c r="CJ410" i="1"/>
  <c r="CL409" i="1"/>
  <c r="CJ409" i="1"/>
  <c r="CL408" i="1"/>
  <c r="CJ408" i="1"/>
  <c r="CL407" i="1"/>
  <c r="CJ407" i="1"/>
  <c r="CL406" i="1"/>
  <c r="CJ406" i="1"/>
  <c r="CL405" i="1"/>
  <c r="CJ405" i="1"/>
  <c r="CL404" i="1"/>
  <c r="CJ404" i="1"/>
  <c r="CL403" i="1"/>
  <c r="CJ403" i="1"/>
  <c r="CL402" i="1"/>
  <c r="CJ402" i="1"/>
  <c r="CL401" i="1"/>
  <c r="CJ401" i="1"/>
  <c r="CL400" i="1"/>
  <c r="CJ400" i="1"/>
  <c r="CL399" i="1"/>
  <c r="CJ399" i="1"/>
  <c r="CL398" i="1"/>
  <c r="CJ398" i="1"/>
  <c r="CL397" i="1"/>
  <c r="CJ397" i="1"/>
  <c r="CL396" i="1"/>
  <c r="CJ396" i="1"/>
  <c r="CL395" i="1"/>
  <c r="CJ395" i="1"/>
  <c r="CL394" i="1"/>
  <c r="CJ394" i="1"/>
  <c r="CL393" i="1"/>
  <c r="CJ393" i="1"/>
  <c r="CL392" i="1"/>
  <c r="CJ392" i="1"/>
  <c r="CL391" i="1"/>
  <c r="CJ391" i="1"/>
  <c r="CL390" i="1"/>
  <c r="CJ390" i="1"/>
  <c r="CL389" i="1"/>
  <c r="CJ389" i="1"/>
  <c r="CL388" i="1"/>
  <c r="CJ388" i="1"/>
  <c r="CL387" i="1"/>
  <c r="CJ387" i="1"/>
  <c r="CL386" i="1"/>
  <c r="CJ386" i="1"/>
  <c r="CL385" i="1"/>
  <c r="CJ385" i="1"/>
  <c r="CL384" i="1"/>
  <c r="CJ384" i="1"/>
  <c r="CL383" i="1"/>
  <c r="CJ383" i="1"/>
  <c r="CL382" i="1"/>
  <c r="CJ382" i="1"/>
  <c r="CL381" i="1"/>
  <c r="CJ381" i="1"/>
  <c r="CL380" i="1"/>
  <c r="CJ380" i="1"/>
  <c r="CL379" i="1"/>
  <c r="CJ379" i="1"/>
  <c r="CL378" i="1"/>
  <c r="CJ378" i="1"/>
  <c r="CL377" i="1"/>
  <c r="CJ377" i="1"/>
  <c r="CL376" i="1"/>
  <c r="CJ376" i="1"/>
  <c r="CL375" i="1"/>
  <c r="CJ375" i="1"/>
  <c r="CL374" i="1"/>
  <c r="CJ374" i="1"/>
  <c r="CL373" i="1"/>
  <c r="CJ373" i="1"/>
  <c r="CL372" i="1"/>
  <c r="CJ372" i="1"/>
  <c r="CL371" i="1"/>
  <c r="CJ371" i="1"/>
  <c r="CL370" i="1"/>
  <c r="CJ370" i="1"/>
  <c r="CL369" i="1"/>
  <c r="CJ369" i="1"/>
  <c r="CL368" i="1"/>
  <c r="CJ368" i="1"/>
  <c r="CL367" i="1"/>
  <c r="CJ367" i="1"/>
  <c r="CL366" i="1"/>
  <c r="CJ366" i="1"/>
  <c r="CL365" i="1"/>
  <c r="CJ365" i="1"/>
  <c r="CL364" i="1"/>
  <c r="CJ364" i="1"/>
  <c r="CL363" i="1"/>
  <c r="CJ363" i="1"/>
  <c r="CL362" i="1"/>
  <c r="CJ362" i="1"/>
  <c r="CL361" i="1"/>
  <c r="CJ361" i="1"/>
  <c r="CL360" i="1"/>
  <c r="CJ360" i="1"/>
  <c r="CL359" i="1"/>
  <c r="CJ359" i="1"/>
  <c r="CL358" i="1"/>
  <c r="CJ358" i="1"/>
  <c r="CL357" i="1"/>
  <c r="CJ357" i="1"/>
  <c r="CL356" i="1"/>
  <c r="CJ356" i="1"/>
  <c r="CL355" i="1"/>
  <c r="CJ355" i="1"/>
  <c r="CL354" i="1"/>
  <c r="CJ354" i="1"/>
  <c r="CL353" i="1"/>
  <c r="CJ353" i="1"/>
  <c r="CL352" i="1"/>
  <c r="CJ352" i="1"/>
  <c r="CL351" i="1"/>
  <c r="CJ351" i="1"/>
  <c r="CL350" i="1"/>
  <c r="CJ350" i="1"/>
  <c r="CL349" i="1"/>
  <c r="CJ349" i="1"/>
  <c r="CL348" i="1"/>
  <c r="CJ348" i="1"/>
  <c r="CL347" i="1"/>
  <c r="CJ347" i="1"/>
  <c r="CL346" i="1"/>
  <c r="CJ346" i="1"/>
  <c r="CL345" i="1"/>
  <c r="CJ345" i="1"/>
  <c r="CL344" i="1"/>
  <c r="CJ344" i="1"/>
  <c r="CL343" i="1"/>
  <c r="CJ343" i="1"/>
  <c r="CL342" i="1"/>
  <c r="CJ342" i="1"/>
  <c r="CL341" i="1"/>
  <c r="CJ341" i="1"/>
  <c r="CL340" i="1"/>
  <c r="CJ340" i="1"/>
  <c r="CL339" i="1"/>
  <c r="CJ339" i="1"/>
  <c r="CL338" i="1"/>
  <c r="CJ338" i="1"/>
  <c r="CL337" i="1"/>
  <c r="CJ337" i="1"/>
  <c r="CL336" i="1"/>
  <c r="CJ336" i="1"/>
  <c r="CL335" i="1"/>
  <c r="CJ335" i="1"/>
  <c r="CL334" i="1"/>
  <c r="CJ334" i="1"/>
  <c r="CL333" i="1"/>
  <c r="CJ333" i="1"/>
  <c r="CL332" i="1"/>
  <c r="CJ332" i="1"/>
  <c r="CL331" i="1"/>
  <c r="CJ331" i="1"/>
  <c r="CL330" i="1"/>
  <c r="CJ330" i="1"/>
  <c r="CL329" i="1"/>
  <c r="CJ329" i="1"/>
  <c r="CL328" i="1"/>
  <c r="CJ328" i="1"/>
  <c r="CL327" i="1"/>
  <c r="CJ327" i="1"/>
  <c r="CL326" i="1"/>
  <c r="CJ326" i="1"/>
  <c r="CL325" i="1"/>
  <c r="CJ325" i="1"/>
  <c r="CL324" i="1"/>
  <c r="CJ324" i="1"/>
  <c r="CL323" i="1"/>
  <c r="CJ323" i="1"/>
  <c r="CL322" i="1"/>
  <c r="CJ322" i="1"/>
  <c r="CL321" i="1"/>
  <c r="CJ321" i="1"/>
  <c r="CL320" i="1"/>
  <c r="CJ320" i="1"/>
  <c r="CL319" i="1"/>
  <c r="CJ319" i="1"/>
  <c r="CL318" i="1"/>
  <c r="CJ318" i="1"/>
  <c r="CL317" i="1"/>
  <c r="CJ317" i="1"/>
  <c r="CL316" i="1"/>
  <c r="CJ316" i="1"/>
  <c r="CL315" i="1"/>
  <c r="CJ315" i="1"/>
  <c r="CL314" i="1"/>
  <c r="CJ314" i="1"/>
  <c r="CL313" i="1"/>
  <c r="CJ313" i="1"/>
  <c r="CL312" i="1"/>
  <c r="CJ312" i="1"/>
  <c r="CL311" i="1"/>
  <c r="CJ311" i="1"/>
  <c r="CL310" i="1"/>
  <c r="CJ310" i="1"/>
  <c r="CL309" i="1"/>
  <c r="CJ309" i="1"/>
  <c r="CL308" i="1"/>
  <c r="CJ308" i="1"/>
  <c r="CL307" i="1"/>
  <c r="CJ307" i="1"/>
  <c r="CL306" i="1"/>
  <c r="CJ306" i="1"/>
  <c r="CL305" i="1"/>
  <c r="CJ305" i="1"/>
  <c r="CL304" i="1"/>
  <c r="CJ304" i="1"/>
  <c r="CL303" i="1"/>
  <c r="CJ303" i="1"/>
  <c r="CL302" i="1"/>
  <c r="CJ302" i="1"/>
  <c r="CL301" i="1"/>
  <c r="CJ301" i="1"/>
  <c r="CL300" i="1"/>
  <c r="CJ300" i="1"/>
  <c r="CL299" i="1"/>
  <c r="CJ299" i="1"/>
  <c r="CL298" i="1"/>
  <c r="CJ298" i="1"/>
  <c r="CL297" i="1"/>
  <c r="CJ297" i="1"/>
  <c r="CL296" i="1"/>
  <c r="CJ296" i="1"/>
  <c r="CL295" i="1"/>
  <c r="CJ295" i="1"/>
  <c r="CL294" i="1"/>
  <c r="CJ294" i="1"/>
  <c r="CL293" i="1"/>
  <c r="CJ293" i="1"/>
  <c r="CL292" i="1"/>
  <c r="CJ292" i="1"/>
  <c r="CL291" i="1"/>
  <c r="CJ291" i="1"/>
  <c r="CL290" i="1"/>
  <c r="CJ290" i="1"/>
  <c r="CL289" i="1"/>
  <c r="CJ289" i="1"/>
  <c r="CL288" i="1"/>
  <c r="CJ288" i="1"/>
  <c r="CL287" i="1"/>
  <c r="CJ287" i="1"/>
  <c r="CL286" i="1"/>
  <c r="CJ286" i="1"/>
  <c r="CL285" i="1"/>
  <c r="CJ285" i="1"/>
  <c r="CL284" i="1"/>
  <c r="CJ284" i="1"/>
  <c r="CL283" i="1"/>
  <c r="CJ283" i="1"/>
  <c r="CL282" i="1"/>
  <c r="CJ282" i="1"/>
  <c r="CL281" i="1"/>
  <c r="CJ281" i="1"/>
  <c r="CL280" i="1"/>
  <c r="CJ280" i="1"/>
  <c r="CL279" i="1"/>
  <c r="CJ279" i="1"/>
  <c r="CL278" i="1"/>
  <c r="CJ278" i="1"/>
  <c r="CL277" i="1"/>
  <c r="CJ277" i="1"/>
  <c r="CL276" i="1"/>
  <c r="CJ276" i="1"/>
  <c r="CL275" i="1"/>
  <c r="CJ275" i="1"/>
  <c r="CL274" i="1"/>
  <c r="CJ274" i="1"/>
  <c r="CL273" i="1"/>
  <c r="CJ273" i="1"/>
  <c r="CL272" i="1"/>
  <c r="CJ272" i="1"/>
  <c r="CL271" i="1"/>
  <c r="CJ271" i="1"/>
  <c r="CL270" i="1"/>
  <c r="CJ270" i="1"/>
  <c r="CL269" i="1"/>
  <c r="CJ269" i="1"/>
  <c r="CL268" i="1"/>
  <c r="CJ268" i="1"/>
  <c r="CL267" i="1"/>
  <c r="CJ267" i="1"/>
  <c r="CL266" i="1"/>
  <c r="CJ266" i="1"/>
  <c r="CL265" i="1"/>
  <c r="CJ265" i="1"/>
  <c r="CL264" i="1"/>
  <c r="CJ264" i="1"/>
  <c r="CL263" i="1"/>
  <c r="CJ263" i="1"/>
  <c r="CL262" i="1"/>
  <c r="CJ262" i="1"/>
  <c r="CL261" i="1"/>
  <c r="CJ261" i="1"/>
  <c r="CL260" i="1"/>
  <c r="CJ260" i="1"/>
  <c r="CL259" i="1"/>
  <c r="CJ259" i="1"/>
  <c r="CL258" i="1"/>
  <c r="CJ258" i="1"/>
  <c r="CL257" i="1"/>
  <c r="CJ257" i="1"/>
  <c r="CL256" i="1"/>
  <c r="CJ256" i="1"/>
  <c r="CL255" i="1"/>
  <c r="CJ255" i="1"/>
  <c r="CL254" i="1"/>
  <c r="CJ254" i="1"/>
  <c r="CL253" i="1"/>
  <c r="CJ253" i="1"/>
  <c r="CL252" i="1"/>
  <c r="CJ252" i="1"/>
  <c r="CL251" i="1"/>
  <c r="CJ251" i="1"/>
  <c r="CL250" i="1"/>
  <c r="CJ250" i="1"/>
  <c r="CL249" i="1"/>
  <c r="CJ249" i="1"/>
  <c r="CL248" i="1"/>
  <c r="CJ248" i="1"/>
  <c r="CL247" i="1"/>
  <c r="CJ247" i="1"/>
  <c r="CL246" i="1"/>
  <c r="CJ246" i="1"/>
  <c r="CL245" i="1"/>
  <c r="CJ245" i="1"/>
  <c r="CL244" i="1"/>
  <c r="CJ244" i="1"/>
  <c r="CL243" i="1"/>
  <c r="CJ243" i="1"/>
  <c r="CL242" i="1"/>
  <c r="CJ242" i="1"/>
  <c r="CL241" i="1"/>
  <c r="CJ241" i="1"/>
  <c r="CL240" i="1"/>
  <c r="CJ240" i="1"/>
  <c r="CL239" i="1"/>
  <c r="CJ239" i="1"/>
  <c r="CL238" i="1"/>
  <c r="CJ238" i="1"/>
  <c r="CL237" i="1"/>
  <c r="CJ237" i="1"/>
  <c r="CL236" i="1"/>
  <c r="CJ236" i="1"/>
  <c r="CL235" i="1"/>
  <c r="CJ235" i="1"/>
  <c r="CL234" i="1"/>
  <c r="CJ234" i="1"/>
  <c r="CL233" i="1"/>
  <c r="CJ233" i="1"/>
  <c r="CL232" i="1"/>
  <c r="CJ232" i="1"/>
  <c r="CL231" i="1"/>
  <c r="CJ231" i="1"/>
  <c r="CL230" i="1"/>
  <c r="CJ230" i="1"/>
  <c r="CL229" i="1"/>
  <c r="CJ229" i="1"/>
  <c r="CL228" i="1"/>
  <c r="CJ228" i="1"/>
  <c r="CL227" i="1"/>
  <c r="CJ227" i="1"/>
  <c r="CL226" i="1"/>
  <c r="CJ226" i="1"/>
  <c r="CL225" i="1"/>
  <c r="CJ225" i="1"/>
  <c r="CL224" i="1"/>
  <c r="CJ224" i="1"/>
  <c r="CL223" i="1"/>
  <c r="CJ223" i="1"/>
  <c r="CL222" i="1"/>
  <c r="CJ222" i="1"/>
  <c r="CL221" i="1"/>
  <c r="CJ221" i="1"/>
  <c r="CL220" i="1"/>
  <c r="CJ220" i="1"/>
  <c r="CL219" i="1"/>
  <c r="CJ219" i="1"/>
  <c r="CL218" i="1"/>
  <c r="CJ218" i="1"/>
  <c r="CL217" i="1"/>
  <c r="CJ217" i="1"/>
  <c r="CL216" i="1"/>
  <c r="CJ216" i="1"/>
  <c r="CL215" i="1"/>
  <c r="CJ215" i="1"/>
  <c r="CL214" i="1"/>
  <c r="CJ214" i="1"/>
  <c r="CL213" i="1"/>
  <c r="CJ213" i="1"/>
  <c r="CL212" i="1"/>
  <c r="CJ212" i="1"/>
  <c r="CL211" i="1"/>
  <c r="CJ211" i="1"/>
  <c r="CL210" i="1"/>
  <c r="CJ210" i="1"/>
  <c r="CL209" i="1"/>
  <c r="CJ209" i="1"/>
  <c r="CL208" i="1"/>
  <c r="CJ208" i="1"/>
  <c r="CL207" i="1"/>
  <c r="CJ207" i="1"/>
  <c r="CL206" i="1"/>
  <c r="CJ206" i="1"/>
  <c r="CL205" i="1"/>
  <c r="CJ205" i="1"/>
  <c r="CL204" i="1"/>
  <c r="CJ204" i="1"/>
  <c r="CL203" i="1"/>
  <c r="CJ203" i="1"/>
  <c r="CL202" i="1"/>
  <c r="CJ202" i="1"/>
  <c r="CL201" i="1"/>
  <c r="CJ201" i="1"/>
  <c r="CL200" i="1"/>
  <c r="CJ200" i="1"/>
  <c r="CL199" i="1"/>
  <c r="CJ199" i="1"/>
  <c r="CL198" i="1"/>
  <c r="CJ198" i="1"/>
  <c r="CL197" i="1"/>
  <c r="CJ197" i="1"/>
  <c r="CL196" i="1"/>
  <c r="CJ196" i="1"/>
  <c r="CL195" i="1"/>
  <c r="CJ195" i="1"/>
  <c r="CL194" i="1"/>
  <c r="CJ194" i="1"/>
  <c r="CL193" i="1"/>
  <c r="CJ193" i="1"/>
  <c r="CL192" i="1"/>
  <c r="CJ192" i="1"/>
  <c r="CL191" i="1"/>
  <c r="CJ191" i="1"/>
  <c r="CL190" i="1"/>
  <c r="CJ190" i="1"/>
  <c r="CL189" i="1"/>
  <c r="CJ189" i="1"/>
  <c r="CL188" i="1"/>
  <c r="CJ188" i="1"/>
  <c r="CL187" i="1"/>
  <c r="CJ187" i="1"/>
  <c r="CL186" i="1"/>
  <c r="CJ186" i="1"/>
  <c r="CL185" i="1"/>
  <c r="CJ185" i="1"/>
  <c r="CL184" i="1"/>
  <c r="CJ184" i="1"/>
  <c r="CL183" i="1"/>
  <c r="CJ183" i="1"/>
  <c r="CL182" i="1"/>
  <c r="CJ182" i="1"/>
  <c r="CL181" i="1"/>
  <c r="CJ181" i="1"/>
  <c r="CL180" i="1"/>
  <c r="CJ180" i="1"/>
  <c r="CL179" i="1"/>
  <c r="CJ179" i="1"/>
  <c r="CL178" i="1"/>
  <c r="CJ178" i="1"/>
  <c r="CL177" i="1"/>
  <c r="CJ177" i="1"/>
  <c r="CL176" i="1"/>
  <c r="CJ176" i="1"/>
  <c r="CL175" i="1"/>
  <c r="CJ175" i="1"/>
  <c r="CL174" i="1"/>
  <c r="CJ174" i="1"/>
  <c r="CL173" i="1"/>
  <c r="CJ173" i="1"/>
  <c r="CL172" i="1"/>
  <c r="CJ172" i="1"/>
  <c r="CL171" i="1"/>
  <c r="CJ171" i="1"/>
  <c r="CL170" i="1"/>
  <c r="CJ170" i="1"/>
  <c r="CL169" i="1"/>
  <c r="CJ169" i="1"/>
  <c r="CL168" i="1"/>
  <c r="CJ168" i="1"/>
  <c r="CL167" i="1"/>
  <c r="CJ167" i="1"/>
  <c r="CL166" i="1"/>
  <c r="CJ166" i="1"/>
  <c r="CL165" i="1"/>
  <c r="CJ165" i="1"/>
  <c r="CL164" i="1"/>
  <c r="CJ164" i="1"/>
  <c r="CL163" i="1"/>
  <c r="CJ163" i="1"/>
  <c r="CL162" i="1"/>
  <c r="CJ162" i="1"/>
  <c r="CL161" i="1"/>
  <c r="CJ161" i="1"/>
  <c r="CL160" i="1"/>
  <c r="CJ160" i="1"/>
  <c r="CL159" i="1"/>
  <c r="CJ159" i="1"/>
  <c r="CL158" i="1"/>
  <c r="CJ158" i="1"/>
  <c r="CL157" i="1"/>
  <c r="CJ157" i="1"/>
  <c r="CL156" i="1"/>
  <c r="CJ156" i="1"/>
  <c r="CL155" i="1"/>
  <c r="CJ155" i="1"/>
  <c r="CL154" i="1"/>
  <c r="CJ154" i="1"/>
  <c r="CL153" i="1"/>
  <c r="CJ153" i="1"/>
  <c r="CL152" i="1"/>
  <c r="CJ152" i="1"/>
  <c r="CL151" i="1"/>
  <c r="CJ151" i="1"/>
  <c r="CL150" i="1"/>
  <c r="CJ150" i="1"/>
  <c r="CL149" i="1"/>
  <c r="CJ149" i="1"/>
  <c r="CL148" i="1"/>
  <c r="CJ148" i="1"/>
  <c r="CL147" i="1"/>
  <c r="CJ147" i="1"/>
  <c r="CL146" i="1"/>
  <c r="CJ146" i="1"/>
  <c r="CL145" i="1"/>
  <c r="CJ145" i="1"/>
  <c r="CL144" i="1"/>
  <c r="CJ144" i="1"/>
  <c r="CL143" i="1"/>
  <c r="CJ143" i="1"/>
  <c r="CL142" i="1"/>
  <c r="CJ142" i="1"/>
  <c r="CL141" i="1"/>
  <c r="CJ141" i="1"/>
  <c r="CL140" i="1"/>
  <c r="CJ140" i="1"/>
  <c r="CL139" i="1"/>
  <c r="CJ139" i="1"/>
  <c r="CL138" i="1"/>
  <c r="CJ138" i="1"/>
  <c r="CL137" i="1"/>
  <c r="CJ137" i="1"/>
  <c r="CL136" i="1"/>
  <c r="CJ136" i="1"/>
  <c r="CL135" i="1"/>
  <c r="CJ135" i="1"/>
  <c r="CL134" i="1"/>
  <c r="CJ134" i="1"/>
  <c r="CL133" i="1"/>
  <c r="CJ133" i="1"/>
  <c r="CL132" i="1"/>
  <c r="CJ132" i="1"/>
  <c r="CL131" i="1"/>
  <c r="CJ131" i="1"/>
  <c r="CL130" i="1"/>
  <c r="CJ130" i="1"/>
  <c r="CL129" i="1"/>
  <c r="CJ129" i="1"/>
  <c r="CL128" i="1"/>
  <c r="CJ128" i="1"/>
  <c r="CL127" i="1"/>
  <c r="CJ127" i="1"/>
  <c r="CL126" i="1"/>
  <c r="CJ126" i="1"/>
  <c r="CL125" i="1"/>
  <c r="CJ125" i="1"/>
  <c r="CL124" i="1"/>
  <c r="CJ124" i="1"/>
  <c r="CL123" i="1"/>
  <c r="CJ123" i="1"/>
  <c r="CL122" i="1"/>
  <c r="CJ122" i="1"/>
  <c r="CL121" i="1"/>
  <c r="CJ121" i="1"/>
  <c r="CL120" i="1"/>
  <c r="CJ120" i="1"/>
  <c r="CL119" i="1"/>
  <c r="CJ119" i="1"/>
  <c r="CL118" i="1"/>
  <c r="CJ118" i="1"/>
  <c r="CL117" i="1"/>
  <c r="CJ117" i="1"/>
  <c r="CL116" i="1"/>
  <c r="CJ116" i="1"/>
  <c r="CL115" i="1"/>
  <c r="CJ115" i="1"/>
  <c r="CL114" i="1"/>
  <c r="CJ114" i="1"/>
  <c r="CL113" i="1"/>
  <c r="CJ113" i="1"/>
  <c r="CL112" i="1"/>
  <c r="CJ112" i="1"/>
  <c r="CL111" i="1"/>
  <c r="CJ111" i="1"/>
  <c r="CL110" i="1"/>
  <c r="CJ110" i="1"/>
  <c r="CL109" i="1"/>
  <c r="CJ109" i="1"/>
  <c r="CL108" i="1"/>
  <c r="CJ108" i="1"/>
  <c r="CL107" i="1"/>
  <c r="CJ107" i="1"/>
  <c r="CL106" i="1"/>
  <c r="CJ106" i="1"/>
  <c r="CL105" i="1"/>
  <c r="CJ105" i="1"/>
  <c r="CL104" i="1"/>
  <c r="CJ104" i="1"/>
  <c r="CL103" i="1"/>
  <c r="CJ103" i="1"/>
  <c r="CL102" i="1"/>
  <c r="CJ102" i="1"/>
  <c r="CL101" i="1"/>
  <c r="CJ101" i="1"/>
  <c r="CL100" i="1"/>
  <c r="CJ100" i="1"/>
  <c r="CL99" i="1"/>
  <c r="CJ99" i="1"/>
  <c r="CL98" i="1"/>
  <c r="CJ98" i="1"/>
  <c r="CL97" i="1"/>
  <c r="CJ97" i="1"/>
  <c r="CL96" i="1"/>
  <c r="CJ96" i="1"/>
  <c r="CL95" i="1"/>
  <c r="CJ95" i="1"/>
  <c r="CL94" i="1"/>
  <c r="CJ94" i="1"/>
  <c r="CL93" i="1"/>
  <c r="CJ93" i="1"/>
  <c r="CL92" i="1"/>
  <c r="CJ92" i="1"/>
  <c r="CL91" i="1"/>
  <c r="CJ91" i="1"/>
  <c r="CL90" i="1"/>
  <c r="CJ90" i="1"/>
  <c r="CL89" i="1"/>
  <c r="CJ89" i="1"/>
  <c r="CL88" i="1"/>
  <c r="CJ88" i="1"/>
  <c r="CL87" i="1"/>
  <c r="CJ87" i="1"/>
  <c r="CL86" i="1"/>
  <c r="CJ86" i="1"/>
  <c r="CL85" i="1"/>
  <c r="CJ85" i="1"/>
  <c r="CL84" i="1"/>
  <c r="CJ84" i="1"/>
  <c r="CL83" i="1"/>
  <c r="CJ83" i="1"/>
  <c r="CL82" i="1"/>
  <c r="CJ82" i="1"/>
  <c r="CL81" i="1"/>
  <c r="CJ81" i="1"/>
  <c r="CL80" i="1"/>
  <c r="CJ80" i="1"/>
  <c r="CL79" i="1"/>
  <c r="CJ79" i="1"/>
  <c r="CL78" i="1"/>
  <c r="CJ78" i="1"/>
  <c r="CL77" i="1"/>
  <c r="CJ77" i="1"/>
  <c r="CL76" i="1"/>
  <c r="CJ76" i="1"/>
  <c r="CL75" i="1"/>
  <c r="CJ75" i="1"/>
  <c r="CL74" i="1"/>
  <c r="CJ74" i="1"/>
  <c r="CL73" i="1"/>
  <c r="CJ73" i="1"/>
  <c r="CL72" i="1"/>
  <c r="CJ72" i="1"/>
  <c r="CL71" i="1"/>
  <c r="CJ71" i="1"/>
  <c r="CL70" i="1"/>
  <c r="CJ70" i="1"/>
  <c r="CL69" i="1"/>
  <c r="CJ69" i="1"/>
  <c r="CL68" i="1"/>
  <c r="CJ68" i="1"/>
  <c r="CL67" i="1"/>
  <c r="CJ67" i="1"/>
  <c r="CL66" i="1"/>
  <c r="CJ66" i="1"/>
  <c r="CL65" i="1"/>
  <c r="CJ65" i="1"/>
  <c r="CL64" i="1"/>
  <c r="CJ64" i="1"/>
  <c r="CL63" i="1"/>
  <c r="CJ63" i="1"/>
  <c r="CL62" i="1"/>
  <c r="CJ62" i="1"/>
  <c r="CL61" i="1"/>
  <c r="CJ61" i="1"/>
  <c r="CL60" i="1"/>
  <c r="CJ60" i="1"/>
  <c r="CL59" i="1"/>
  <c r="CJ59" i="1"/>
  <c r="CL58" i="1"/>
  <c r="CJ58" i="1"/>
  <c r="CL57" i="1"/>
  <c r="CJ57" i="1"/>
  <c r="CL56" i="1"/>
  <c r="CJ56" i="1"/>
  <c r="CL55" i="1"/>
  <c r="CJ55" i="1"/>
  <c r="CL54" i="1"/>
  <c r="CJ54" i="1"/>
  <c r="CL53" i="1"/>
  <c r="CJ53" i="1"/>
  <c r="CL52" i="1"/>
  <c r="CJ52" i="1"/>
  <c r="CL51" i="1"/>
  <c r="CJ51" i="1"/>
  <c r="CL50" i="1"/>
  <c r="CJ50" i="1"/>
  <c r="CL49" i="1"/>
  <c r="CJ49" i="1"/>
  <c r="CL48" i="1"/>
  <c r="CJ48" i="1"/>
  <c r="CL47" i="1"/>
  <c r="CJ47" i="1"/>
  <c r="CL46" i="1"/>
  <c r="CJ46" i="1"/>
  <c r="CL45" i="1"/>
  <c r="CJ45" i="1"/>
  <c r="CL44" i="1"/>
  <c r="CJ44" i="1"/>
  <c r="CL43" i="1"/>
  <c r="CJ43" i="1"/>
  <c r="CL42" i="1"/>
  <c r="CJ42" i="1"/>
  <c r="CL41" i="1"/>
  <c r="CJ41" i="1"/>
  <c r="CL40" i="1"/>
  <c r="CJ40" i="1"/>
  <c r="CL39" i="1"/>
  <c r="CJ39" i="1"/>
  <c r="CL38" i="1"/>
  <c r="CJ38" i="1"/>
  <c r="CL37" i="1"/>
  <c r="CJ37" i="1"/>
  <c r="CL36" i="1"/>
  <c r="CJ36" i="1"/>
  <c r="CL35" i="1"/>
  <c r="CJ35" i="1"/>
  <c r="CL34" i="1"/>
  <c r="CJ34" i="1"/>
  <c r="CL33" i="1"/>
  <c r="CJ33" i="1"/>
  <c r="CL32" i="1"/>
  <c r="CJ32" i="1"/>
  <c r="CL31" i="1"/>
  <c r="CJ31" i="1"/>
  <c r="CL30" i="1"/>
  <c r="CJ30" i="1"/>
  <c r="CL29" i="1"/>
  <c r="CJ29" i="1"/>
  <c r="CL28" i="1"/>
  <c r="CJ28" i="1"/>
  <c r="CL27" i="1"/>
  <c r="CJ27" i="1"/>
  <c r="CL26" i="1"/>
  <c r="CJ26" i="1"/>
  <c r="CL25" i="1"/>
  <c r="CJ25" i="1"/>
  <c r="CL24" i="1"/>
  <c r="CJ24" i="1"/>
  <c r="CL23" i="1"/>
  <c r="CJ23" i="1"/>
  <c r="CL22" i="1"/>
  <c r="CJ22" i="1"/>
  <c r="CL21" i="1"/>
  <c r="CJ21" i="1"/>
  <c r="CL20" i="1"/>
  <c r="CJ20" i="1"/>
  <c r="CL19" i="1"/>
  <c r="CJ19" i="1"/>
  <c r="CL18" i="1"/>
  <c r="CJ18" i="1"/>
  <c r="CL17" i="1"/>
  <c r="CJ17" i="1"/>
  <c r="CL16" i="1"/>
  <c r="CJ16" i="1"/>
  <c r="CL15" i="1"/>
  <c r="CJ15" i="1"/>
  <c r="CL14" i="1"/>
  <c r="CJ14" i="1"/>
  <c r="CL13" i="1"/>
  <c r="CJ13" i="1"/>
  <c r="CL12" i="1"/>
  <c r="CJ12" i="1"/>
  <c r="CL11" i="1"/>
  <c r="CJ11" i="1"/>
  <c r="CL10" i="1"/>
  <c r="CJ10" i="1"/>
  <c r="CL9" i="1"/>
  <c r="CJ9" i="1"/>
  <c r="CL8" i="1"/>
  <c r="CJ8" i="1"/>
  <c r="CL7" i="1"/>
  <c r="CJ7" i="1"/>
  <c r="CT7" i="1"/>
  <c r="CH1500" i="1"/>
  <c r="CG1500" i="1"/>
  <c r="CH1499" i="1"/>
  <c r="CG1499" i="1"/>
  <c r="CH1498" i="1"/>
  <c r="CG1498" i="1"/>
  <c r="CH1497" i="1"/>
  <c r="CG1497" i="1"/>
  <c r="CH1496" i="1"/>
  <c r="CG1496" i="1"/>
  <c r="CH1495" i="1"/>
  <c r="CG1495" i="1"/>
  <c r="CH1494" i="1"/>
  <c r="CG1494" i="1"/>
  <c r="CH1493" i="1"/>
  <c r="CG1493" i="1"/>
  <c r="CH1492" i="1"/>
  <c r="CG1492" i="1"/>
  <c r="CH1491" i="1"/>
  <c r="CG1491" i="1"/>
  <c r="CH1490" i="1"/>
  <c r="CG1490" i="1"/>
  <c r="CH1489" i="1"/>
  <c r="CG1489" i="1"/>
  <c r="CH1488" i="1"/>
  <c r="CG1488" i="1"/>
  <c r="CH1487" i="1"/>
  <c r="CG1487" i="1"/>
  <c r="CH1486" i="1"/>
  <c r="CG1486" i="1"/>
  <c r="CH1485" i="1"/>
  <c r="CG1485" i="1"/>
  <c r="CH1484" i="1"/>
  <c r="CG1484" i="1"/>
  <c r="CH1483" i="1"/>
  <c r="CG1483" i="1"/>
  <c r="CH1482" i="1"/>
  <c r="CG1482" i="1"/>
  <c r="CH1481" i="1"/>
  <c r="CG1481" i="1"/>
  <c r="CH1480" i="1"/>
  <c r="CG1480" i="1"/>
  <c r="CH1479" i="1"/>
  <c r="CG1479" i="1"/>
  <c r="CH1478" i="1"/>
  <c r="CG1478" i="1"/>
  <c r="CH1477" i="1"/>
  <c r="CG1477" i="1"/>
  <c r="CH1476" i="1"/>
  <c r="CG1476" i="1"/>
  <c r="CH1475" i="1"/>
  <c r="CG1475" i="1"/>
  <c r="CH1474" i="1"/>
  <c r="CG1474" i="1"/>
  <c r="CH1473" i="1"/>
  <c r="CG1473" i="1"/>
  <c r="CH1472" i="1"/>
  <c r="CG1472" i="1"/>
  <c r="CH1471" i="1"/>
  <c r="CG1471" i="1"/>
  <c r="CH1470" i="1"/>
  <c r="CG1470" i="1"/>
  <c r="CH1469" i="1"/>
  <c r="CG1469" i="1"/>
  <c r="CH1468" i="1"/>
  <c r="CG1468" i="1"/>
  <c r="CH1467" i="1"/>
  <c r="CG1467" i="1"/>
  <c r="CH1466" i="1"/>
  <c r="CG1466" i="1"/>
  <c r="CH1465" i="1"/>
  <c r="CG1465" i="1"/>
  <c r="CH1464" i="1"/>
  <c r="CG1464" i="1"/>
  <c r="CH1463" i="1"/>
  <c r="CG1463" i="1"/>
  <c r="CH1462" i="1"/>
  <c r="CG1462" i="1"/>
  <c r="CH1461" i="1"/>
  <c r="CG1461" i="1"/>
  <c r="CH1460" i="1"/>
  <c r="CG1460" i="1"/>
  <c r="CH1459" i="1"/>
  <c r="CG1459" i="1"/>
  <c r="CH1458" i="1"/>
  <c r="CG1458" i="1"/>
  <c r="CH1457" i="1"/>
  <c r="CG1457" i="1"/>
  <c r="CH1456" i="1"/>
  <c r="CG1456" i="1"/>
  <c r="CH1455" i="1"/>
  <c r="CG1455" i="1"/>
  <c r="CH1454" i="1"/>
  <c r="CG1454" i="1"/>
  <c r="CH1453" i="1"/>
  <c r="CG1453" i="1"/>
  <c r="CH1452" i="1"/>
  <c r="CG1452" i="1"/>
  <c r="CH1451" i="1"/>
  <c r="CG1451" i="1"/>
  <c r="CH1450" i="1"/>
  <c r="CG1450" i="1"/>
  <c r="CH1449" i="1"/>
  <c r="CG1449" i="1"/>
  <c r="CH1448" i="1"/>
  <c r="CG1448" i="1"/>
  <c r="CH1447" i="1"/>
  <c r="CG1447" i="1"/>
  <c r="CH1446" i="1"/>
  <c r="CG1446" i="1"/>
  <c r="CH1445" i="1"/>
  <c r="CG1445" i="1"/>
  <c r="CH1444" i="1"/>
  <c r="CG1444" i="1"/>
  <c r="CH1443" i="1"/>
  <c r="CG1443" i="1"/>
  <c r="CH1442" i="1"/>
  <c r="CG1442" i="1"/>
  <c r="CH1441" i="1"/>
  <c r="CG1441" i="1"/>
  <c r="CH1440" i="1"/>
  <c r="CG1440" i="1"/>
  <c r="CH1439" i="1"/>
  <c r="CG1439" i="1"/>
  <c r="CH1438" i="1"/>
  <c r="CG1438" i="1"/>
  <c r="CH1437" i="1"/>
  <c r="CG1437" i="1"/>
  <c r="CH1436" i="1"/>
  <c r="CG1436" i="1"/>
  <c r="CH1435" i="1"/>
  <c r="CG1435" i="1"/>
  <c r="CH1434" i="1"/>
  <c r="CG1434" i="1"/>
  <c r="CH1433" i="1"/>
  <c r="CG1433" i="1"/>
  <c r="CH1432" i="1"/>
  <c r="CG1432" i="1"/>
  <c r="CH1431" i="1"/>
  <c r="CG1431" i="1"/>
  <c r="CH1430" i="1"/>
  <c r="CG1430" i="1"/>
  <c r="CH1429" i="1"/>
  <c r="CG1429" i="1"/>
  <c r="CH1428" i="1"/>
  <c r="CG1428" i="1"/>
  <c r="CH1427" i="1"/>
  <c r="CG1427" i="1"/>
  <c r="CH1426" i="1"/>
  <c r="CG1426" i="1"/>
  <c r="CH1425" i="1"/>
  <c r="CG1425" i="1"/>
  <c r="CH1424" i="1"/>
  <c r="CG1424" i="1"/>
  <c r="CH1423" i="1"/>
  <c r="CG1423" i="1"/>
  <c r="CH1422" i="1"/>
  <c r="CG1422" i="1"/>
  <c r="CH1421" i="1"/>
  <c r="CG1421" i="1"/>
  <c r="CH1420" i="1"/>
  <c r="CG1420" i="1"/>
  <c r="CH1419" i="1"/>
  <c r="CG1419" i="1"/>
  <c r="CH1418" i="1"/>
  <c r="CG1418" i="1"/>
  <c r="CH1417" i="1"/>
  <c r="CG1417" i="1"/>
  <c r="CH1416" i="1"/>
  <c r="CG1416" i="1"/>
  <c r="CH1415" i="1"/>
  <c r="CG1415" i="1"/>
  <c r="CH1414" i="1"/>
  <c r="CG1414" i="1"/>
  <c r="CH1413" i="1"/>
  <c r="CG1413" i="1"/>
  <c r="CH1412" i="1"/>
  <c r="CG1412" i="1"/>
  <c r="CH1411" i="1"/>
  <c r="CG1411" i="1"/>
  <c r="CH1410" i="1"/>
  <c r="CG1410" i="1"/>
  <c r="CH1409" i="1"/>
  <c r="CG1409" i="1"/>
  <c r="CH1408" i="1"/>
  <c r="CG1408" i="1"/>
  <c r="CH1407" i="1"/>
  <c r="CG1407" i="1"/>
  <c r="CH1406" i="1"/>
  <c r="CG1406" i="1"/>
  <c r="CH1405" i="1"/>
  <c r="CG1405" i="1"/>
  <c r="CH1404" i="1"/>
  <c r="CG1404" i="1"/>
  <c r="CH1403" i="1"/>
  <c r="CG1403" i="1"/>
  <c r="CH1402" i="1"/>
  <c r="CG1402" i="1"/>
  <c r="CH1401" i="1"/>
  <c r="CG1401" i="1"/>
  <c r="CH1400" i="1"/>
  <c r="CG1400" i="1"/>
  <c r="CH1399" i="1"/>
  <c r="CG1399" i="1"/>
  <c r="CH1398" i="1"/>
  <c r="CG1398" i="1"/>
  <c r="CH1397" i="1"/>
  <c r="CG1397" i="1"/>
  <c r="CH1396" i="1"/>
  <c r="CG1396" i="1"/>
  <c r="CH1395" i="1"/>
  <c r="CG1395" i="1"/>
  <c r="CH1394" i="1"/>
  <c r="CG1394" i="1"/>
  <c r="CH1393" i="1"/>
  <c r="CG1393" i="1"/>
  <c r="CH1392" i="1"/>
  <c r="CG1392" i="1"/>
  <c r="CH1391" i="1"/>
  <c r="CG1391" i="1"/>
  <c r="CH1390" i="1"/>
  <c r="CG1390" i="1"/>
  <c r="CH1389" i="1"/>
  <c r="CG1389" i="1"/>
  <c r="CH1388" i="1"/>
  <c r="CG1388" i="1"/>
  <c r="CH1387" i="1"/>
  <c r="CG1387" i="1"/>
  <c r="CH1386" i="1"/>
  <c r="CG1386" i="1"/>
  <c r="CH1385" i="1"/>
  <c r="CG1385" i="1"/>
  <c r="CH1384" i="1"/>
  <c r="CG1384" i="1"/>
  <c r="CH1383" i="1"/>
  <c r="CG1383" i="1"/>
  <c r="CH1382" i="1"/>
  <c r="CG1382" i="1"/>
  <c r="CH1381" i="1"/>
  <c r="CG1381" i="1"/>
  <c r="CH1380" i="1"/>
  <c r="CG1380" i="1"/>
  <c r="CH1379" i="1"/>
  <c r="CG1379" i="1"/>
  <c r="CH1378" i="1"/>
  <c r="CG1378" i="1"/>
  <c r="CH1377" i="1"/>
  <c r="CG1377" i="1"/>
  <c r="CH1376" i="1"/>
  <c r="CG1376" i="1"/>
  <c r="CH1375" i="1"/>
  <c r="CG1375" i="1"/>
  <c r="CH1374" i="1"/>
  <c r="CG1374" i="1"/>
  <c r="CH1373" i="1"/>
  <c r="CG1373" i="1"/>
  <c r="CH1372" i="1"/>
  <c r="CG1372" i="1"/>
  <c r="CH1371" i="1"/>
  <c r="CG1371" i="1"/>
  <c r="CH1370" i="1"/>
  <c r="CG1370" i="1"/>
  <c r="CH1369" i="1"/>
  <c r="CG1369" i="1"/>
  <c r="CH1368" i="1"/>
  <c r="CG1368" i="1"/>
  <c r="CH1367" i="1"/>
  <c r="CG1367" i="1"/>
  <c r="CH1366" i="1"/>
  <c r="CG1366" i="1"/>
  <c r="CH1365" i="1"/>
  <c r="CG1365" i="1"/>
  <c r="CH1364" i="1"/>
  <c r="CG1364" i="1"/>
  <c r="CH1363" i="1"/>
  <c r="CG1363" i="1"/>
  <c r="CH1362" i="1"/>
  <c r="CG1362" i="1"/>
  <c r="CH1361" i="1"/>
  <c r="CG1361" i="1"/>
  <c r="CH1360" i="1"/>
  <c r="CG1360" i="1"/>
  <c r="CH1359" i="1"/>
  <c r="CG1359" i="1"/>
  <c r="CH1358" i="1"/>
  <c r="CG1358" i="1"/>
  <c r="CH1357" i="1"/>
  <c r="CG1357" i="1"/>
  <c r="CH1356" i="1"/>
  <c r="CG1356" i="1"/>
  <c r="CH1355" i="1"/>
  <c r="CG1355" i="1"/>
  <c r="CH1354" i="1"/>
  <c r="CG1354" i="1"/>
  <c r="CH1353" i="1"/>
  <c r="CG1353" i="1"/>
  <c r="CH1352" i="1"/>
  <c r="CG1352" i="1"/>
  <c r="CH1351" i="1"/>
  <c r="CG1351" i="1"/>
  <c r="CH1350" i="1"/>
  <c r="CG1350" i="1"/>
  <c r="CH1349" i="1"/>
  <c r="CG1349" i="1"/>
  <c r="CH1348" i="1"/>
  <c r="CG1348" i="1"/>
  <c r="CH1347" i="1"/>
  <c r="CG1347" i="1"/>
  <c r="CH1346" i="1"/>
  <c r="CG1346" i="1"/>
  <c r="CH1345" i="1"/>
  <c r="CG1345" i="1"/>
  <c r="CH1344" i="1"/>
  <c r="CG1344" i="1"/>
  <c r="CH1343" i="1"/>
  <c r="CG1343" i="1"/>
  <c r="CH1342" i="1"/>
  <c r="CG1342" i="1"/>
  <c r="CH1341" i="1"/>
  <c r="CG1341" i="1"/>
  <c r="CH1340" i="1"/>
  <c r="CG1340" i="1"/>
  <c r="CH1339" i="1"/>
  <c r="CG1339" i="1"/>
  <c r="CH1338" i="1"/>
  <c r="CG1338" i="1"/>
  <c r="CH1337" i="1"/>
  <c r="CG1337" i="1"/>
  <c r="CH1336" i="1"/>
  <c r="CG1336" i="1"/>
  <c r="CH1335" i="1"/>
  <c r="CG1335" i="1"/>
  <c r="CH1334" i="1"/>
  <c r="CG1334" i="1"/>
  <c r="CH1333" i="1"/>
  <c r="CG1333" i="1"/>
  <c r="CH1332" i="1"/>
  <c r="CG1332" i="1"/>
  <c r="CH1331" i="1"/>
  <c r="CG1331" i="1"/>
  <c r="CH1330" i="1"/>
  <c r="CG1330" i="1"/>
  <c r="CH1329" i="1"/>
  <c r="CG1329" i="1"/>
  <c r="CH1328" i="1"/>
  <c r="CG1328" i="1"/>
  <c r="CH1327" i="1"/>
  <c r="CG1327" i="1"/>
  <c r="CH1326" i="1"/>
  <c r="CG1326" i="1"/>
  <c r="CH1325" i="1"/>
  <c r="CG1325" i="1"/>
  <c r="CH1324" i="1"/>
  <c r="CG1324" i="1"/>
  <c r="CH1323" i="1"/>
  <c r="CG1323" i="1"/>
  <c r="CH1322" i="1"/>
  <c r="CG1322" i="1"/>
  <c r="CH1321" i="1"/>
  <c r="CG1321" i="1"/>
  <c r="CH1320" i="1"/>
  <c r="CG1320" i="1"/>
  <c r="CH1319" i="1"/>
  <c r="CG1319" i="1"/>
  <c r="CH1318" i="1"/>
  <c r="CG1318" i="1"/>
  <c r="CH1317" i="1"/>
  <c r="CG1317" i="1"/>
  <c r="CH1316" i="1"/>
  <c r="CG1316" i="1"/>
  <c r="CH1315" i="1"/>
  <c r="CG1315" i="1"/>
  <c r="CH1314" i="1"/>
  <c r="CG1314" i="1"/>
  <c r="CH1313" i="1"/>
  <c r="CG1313" i="1"/>
  <c r="CH1312" i="1"/>
  <c r="CG1312" i="1"/>
  <c r="CH1311" i="1"/>
  <c r="CG1311" i="1"/>
  <c r="CH1310" i="1"/>
  <c r="CG1310" i="1"/>
  <c r="CH1309" i="1"/>
  <c r="CG1309" i="1"/>
  <c r="CH1308" i="1"/>
  <c r="CG1308" i="1"/>
  <c r="CH1307" i="1"/>
  <c r="CG1307" i="1"/>
  <c r="CH1306" i="1"/>
  <c r="CG1306" i="1"/>
  <c r="CH1305" i="1"/>
  <c r="CG1305" i="1"/>
  <c r="CH1304" i="1"/>
  <c r="CG1304" i="1"/>
  <c r="CH1303" i="1"/>
  <c r="CG1303" i="1"/>
  <c r="CH1302" i="1"/>
  <c r="CG1302" i="1"/>
  <c r="CH1301" i="1"/>
  <c r="CG1301" i="1"/>
  <c r="CH1300" i="1"/>
  <c r="CG1300" i="1"/>
  <c r="CH1299" i="1"/>
  <c r="CG1299" i="1"/>
  <c r="CH1298" i="1"/>
  <c r="CG1298" i="1"/>
  <c r="CH1297" i="1"/>
  <c r="CG1297" i="1"/>
  <c r="CH1296" i="1"/>
  <c r="CG1296" i="1"/>
  <c r="CH1295" i="1"/>
  <c r="CG1295" i="1"/>
  <c r="CH1294" i="1"/>
  <c r="CG1294" i="1"/>
  <c r="CH1293" i="1"/>
  <c r="CG1293" i="1"/>
  <c r="CH1292" i="1"/>
  <c r="CG1292" i="1"/>
  <c r="CH1291" i="1"/>
  <c r="CG1291" i="1"/>
  <c r="CH1290" i="1"/>
  <c r="CG1290" i="1"/>
  <c r="CH1289" i="1"/>
  <c r="CG1289" i="1"/>
  <c r="CH1288" i="1"/>
  <c r="CG1288" i="1"/>
  <c r="CH1287" i="1"/>
  <c r="CG1287" i="1"/>
  <c r="CH1286" i="1"/>
  <c r="CG1286" i="1"/>
  <c r="CH1285" i="1"/>
  <c r="CG1285" i="1"/>
  <c r="CH1284" i="1"/>
  <c r="CG1284" i="1"/>
  <c r="CH1283" i="1"/>
  <c r="CG1283" i="1"/>
  <c r="CH1282" i="1"/>
  <c r="CG1282" i="1"/>
  <c r="CH1281" i="1"/>
  <c r="CG1281" i="1"/>
  <c r="CH1280" i="1"/>
  <c r="CG1280" i="1"/>
  <c r="CH1279" i="1"/>
  <c r="CG1279" i="1"/>
  <c r="CH1278" i="1"/>
  <c r="CG1278" i="1"/>
  <c r="CH1277" i="1"/>
  <c r="CG1277" i="1"/>
  <c r="CH1276" i="1"/>
  <c r="CG1276" i="1"/>
  <c r="CH1275" i="1"/>
  <c r="CG1275" i="1"/>
  <c r="CH1274" i="1"/>
  <c r="CG1274" i="1"/>
  <c r="CH1273" i="1"/>
  <c r="CG1273" i="1"/>
  <c r="CH1272" i="1"/>
  <c r="CG1272" i="1"/>
  <c r="CH1271" i="1"/>
  <c r="CG1271" i="1"/>
  <c r="CH1270" i="1"/>
  <c r="CG1270" i="1"/>
  <c r="CH1269" i="1"/>
  <c r="CG1269" i="1"/>
  <c r="CH1268" i="1"/>
  <c r="CG1268" i="1"/>
  <c r="CH1267" i="1"/>
  <c r="CG1267" i="1"/>
  <c r="CH1266" i="1"/>
  <c r="CG1266" i="1"/>
  <c r="CH1265" i="1"/>
  <c r="CG1265" i="1"/>
  <c r="CH1264" i="1"/>
  <c r="CG1264" i="1"/>
  <c r="CH1263" i="1"/>
  <c r="CG1263" i="1"/>
  <c r="CH1262" i="1"/>
  <c r="CG1262" i="1"/>
  <c r="CH1261" i="1"/>
  <c r="CG1261" i="1"/>
  <c r="CH1260" i="1"/>
  <c r="CG1260" i="1"/>
  <c r="CH1259" i="1"/>
  <c r="CG1259" i="1"/>
  <c r="CH1258" i="1"/>
  <c r="CG1258" i="1"/>
  <c r="CH1257" i="1"/>
  <c r="CG1257" i="1"/>
  <c r="CH1256" i="1"/>
  <c r="CG1256" i="1"/>
  <c r="CH1255" i="1"/>
  <c r="CG1255" i="1"/>
  <c r="CH1254" i="1"/>
  <c r="CG1254" i="1"/>
  <c r="CH1253" i="1"/>
  <c r="CG1253" i="1"/>
  <c r="CH1252" i="1"/>
  <c r="CG1252" i="1"/>
  <c r="CH1251" i="1"/>
  <c r="CG1251" i="1"/>
  <c r="CH1250" i="1"/>
  <c r="CG1250" i="1"/>
  <c r="CH1249" i="1"/>
  <c r="CG1249" i="1"/>
  <c r="CH1248" i="1"/>
  <c r="CG1248" i="1"/>
  <c r="CH1247" i="1"/>
  <c r="CG1247" i="1"/>
  <c r="CH1246" i="1"/>
  <c r="CG1246" i="1"/>
  <c r="CH1245" i="1"/>
  <c r="CG1245" i="1"/>
  <c r="CH1244" i="1"/>
  <c r="CG1244" i="1"/>
  <c r="CH1243" i="1"/>
  <c r="CG1243" i="1"/>
  <c r="CH1242" i="1"/>
  <c r="CG1242" i="1"/>
  <c r="CH1241" i="1"/>
  <c r="CG1241" i="1"/>
  <c r="CH1240" i="1"/>
  <c r="CG1240" i="1"/>
  <c r="CH1239" i="1"/>
  <c r="CG1239" i="1"/>
  <c r="CH1238" i="1"/>
  <c r="CG1238" i="1"/>
  <c r="CH1237" i="1"/>
  <c r="CG1237" i="1"/>
  <c r="CH1236" i="1"/>
  <c r="CG1236" i="1"/>
  <c r="CH1235" i="1"/>
  <c r="CG1235" i="1"/>
  <c r="CH1234" i="1"/>
  <c r="CG1234" i="1"/>
  <c r="CH1233" i="1"/>
  <c r="CG1233" i="1"/>
  <c r="CH1232" i="1"/>
  <c r="CG1232" i="1"/>
  <c r="CH1231" i="1"/>
  <c r="CG1231" i="1"/>
  <c r="CH1230" i="1"/>
  <c r="CG1230" i="1"/>
  <c r="CH1229" i="1"/>
  <c r="CG1229" i="1"/>
  <c r="CH1228" i="1"/>
  <c r="CG1228" i="1"/>
  <c r="CH1227" i="1"/>
  <c r="CG1227" i="1"/>
  <c r="CH1226" i="1"/>
  <c r="CG1226" i="1"/>
  <c r="CH1225" i="1"/>
  <c r="CG1225" i="1"/>
  <c r="CH1224" i="1"/>
  <c r="CG1224" i="1"/>
  <c r="CH1223" i="1"/>
  <c r="CG1223" i="1"/>
  <c r="CH1222" i="1"/>
  <c r="CG1222" i="1"/>
  <c r="CH1221" i="1"/>
  <c r="CG1221" i="1"/>
  <c r="CH1220" i="1"/>
  <c r="CG1220" i="1"/>
  <c r="CH1219" i="1"/>
  <c r="CG1219" i="1"/>
  <c r="CH1218" i="1"/>
  <c r="CG1218" i="1"/>
  <c r="CH1217" i="1"/>
  <c r="CG1217" i="1"/>
  <c r="CH1216" i="1"/>
  <c r="CG1216" i="1"/>
  <c r="CH1215" i="1"/>
  <c r="CG1215" i="1"/>
  <c r="CH1214" i="1"/>
  <c r="CG1214" i="1"/>
  <c r="CH1213" i="1"/>
  <c r="CG1213" i="1"/>
  <c r="CH1212" i="1"/>
  <c r="CG1212" i="1"/>
  <c r="CH1211" i="1"/>
  <c r="CG1211" i="1"/>
  <c r="CH1210" i="1"/>
  <c r="CG1210" i="1"/>
  <c r="CH1209" i="1"/>
  <c r="CG1209" i="1"/>
  <c r="CH1208" i="1"/>
  <c r="CG1208" i="1"/>
  <c r="CH1207" i="1"/>
  <c r="CG1207" i="1"/>
  <c r="CH1206" i="1"/>
  <c r="CG1206" i="1"/>
  <c r="CH1205" i="1"/>
  <c r="CG1205" i="1"/>
  <c r="CH1204" i="1"/>
  <c r="CG1204" i="1"/>
  <c r="CH1203" i="1"/>
  <c r="CG1203" i="1"/>
  <c r="CH1202" i="1"/>
  <c r="CG1202" i="1"/>
  <c r="CH1201" i="1"/>
  <c r="CG1201" i="1"/>
  <c r="CH1200" i="1"/>
  <c r="CG1200" i="1"/>
  <c r="CH1199" i="1"/>
  <c r="CG1199" i="1"/>
  <c r="CH1198" i="1"/>
  <c r="CG1198" i="1"/>
  <c r="CH1197" i="1"/>
  <c r="CG1197" i="1"/>
  <c r="CH1196" i="1"/>
  <c r="CG1196" i="1"/>
  <c r="CH1195" i="1"/>
  <c r="CG1195" i="1"/>
  <c r="CH1194" i="1"/>
  <c r="CG1194" i="1"/>
  <c r="CH1193" i="1"/>
  <c r="CG1193" i="1"/>
  <c r="CH1192" i="1"/>
  <c r="CG1192" i="1"/>
  <c r="CH1191" i="1"/>
  <c r="CG1191" i="1"/>
  <c r="CH1190" i="1"/>
  <c r="CG1190" i="1"/>
  <c r="CH1189" i="1"/>
  <c r="CG1189" i="1"/>
  <c r="CH1188" i="1"/>
  <c r="CG1188" i="1"/>
  <c r="CH1187" i="1"/>
  <c r="CG1187" i="1"/>
  <c r="CH1186" i="1"/>
  <c r="CG1186" i="1"/>
  <c r="CH1185" i="1"/>
  <c r="CG1185" i="1"/>
  <c r="CH1184" i="1"/>
  <c r="CG1184" i="1"/>
  <c r="CH1183" i="1"/>
  <c r="CG1183" i="1"/>
  <c r="CH1182" i="1"/>
  <c r="CG1182" i="1"/>
  <c r="CH1181" i="1"/>
  <c r="CG1181" i="1"/>
  <c r="CH1180" i="1"/>
  <c r="CG1180" i="1"/>
  <c r="CH1179" i="1"/>
  <c r="CG1179" i="1"/>
  <c r="CH1178" i="1"/>
  <c r="CG1178" i="1"/>
  <c r="CH1177" i="1"/>
  <c r="CG1177" i="1"/>
  <c r="CH1176" i="1"/>
  <c r="CG1176" i="1"/>
  <c r="CH1175" i="1"/>
  <c r="CG1175" i="1"/>
  <c r="CH1174" i="1"/>
  <c r="CG1174" i="1"/>
  <c r="CH1173" i="1"/>
  <c r="CG1173" i="1"/>
  <c r="CH1172" i="1"/>
  <c r="CG1172" i="1"/>
  <c r="CH1171" i="1"/>
  <c r="CG1171" i="1"/>
  <c r="CH1170" i="1"/>
  <c r="CG1170" i="1"/>
  <c r="CH1169" i="1"/>
  <c r="CG1169" i="1"/>
  <c r="CH1168" i="1"/>
  <c r="CG1168" i="1"/>
  <c r="CH1167" i="1"/>
  <c r="CG1167" i="1"/>
  <c r="CH1166" i="1"/>
  <c r="CG1166" i="1"/>
  <c r="CH1165" i="1"/>
  <c r="CG1165" i="1"/>
  <c r="CH1164" i="1"/>
  <c r="CG1164" i="1"/>
  <c r="CH1163" i="1"/>
  <c r="CG1163" i="1"/>
  <c r="CH1162" i="1"/>
  <c r="CG1162" i="1"/>
  <c r="CH1161" i="1"/>
  <c r="CG1161" i="1"/>
  <c r="CH1160" i="1"/>
  <c r="CG1160" i="1"/>
  <c r="CH1159" i="1"/>
  <c r="CG1159" i="1"/>
  <c r="CH1158" i="1"/>
  <c r="CG1158" i="1"/>
  <c r="CH1157" i="1"/>
  <c r="CG1157" i="1"/>
  <c r="CH1156" i="1"/>
  <c r="CG1156" i="1"/>
  <c r="CH1155" i="1"/>
  <c r="CG1155" i="1"/>
  <c r="CH1154" i="1"/>
  <c r="CG1154" i="1"/>
  <c r="CH1153" i="1"/>
  <c r="CG1153" i="1"/>
  <c r="CH1152" i="1"/>
  <c r="CG1152" i="1"/>
  <c r="CH1151" i="1"/>
  <c r="CG1151" i="1"/>
  <c r="CH1150" i="1"/>
  <c r="CG1150" i="1"/>
  <c r="CH1149" i="1"/>
  <c r="CG1149" i="1"/>
  <c r="CH1148" i="1"/>
  <c r="CG1148" i="1"/>
  <c r="CH1147" i="1"/>
  <c r="CG1147" i="1"/>
  <c r="CH1146" i="1"/>
  <c r="CG1146" i="1"/>
  <c r="CH1145" i="1"/>
  <c r="CG1145" i="1"/>
  <c r="CH1144" i="1"/>
  <c r="CG1144" i="1"/>
  <c r="CH1143" i="1"/>
  <c r="CG1143" i="1"/>
  <c r="CH1142" i="1"/>
  <c r="CG1142" i="1"/>
  <c r="CH1141" i="1"/>
  <c r="CG1141" i="1"/>
  <c r="CH1140" i="1"/>
  <c r="CG1140" i="1"/>
  <c r="CH1139" i="1"/>
  <c r="CG1139" i="1"/>
  <c r="CH1138" i="1"/>
  <c r="CG1138" i="1"/>
  <c r="CH1137" i="1"/>
  <c r="CG1137" i="1"/>
  <c r="CH1136" i="1"/>
  <c r="CG1136" i="1"/>
  <c r="CH1135" i="1"/>
  <c r="CG1135" i="1"/>
  <c r="CH1134" i="1"/>
  <c r="CG1134" i="1"/>
  <c r="CH1133" i="1"/>
  <c r="CG1133" i="1"/>
  <c r="CH1132" i="1"/>
  <c r="CG1132" i="1"/>
  <c r="CH1131" i="1"/>
  <c r="CG1131" i="1"/>
  <c r="CH1130" i="1"/>
  <c r="CG1130" i="1"/>
  <c r="CH1129" i="1"/>
  <c r="CG1129" i="1"/>
  <c r="CH1128" i="1"/>
  <c r="CG1128" i="1"/>
  <c r="CH1127" i="1"/>
  <c r="CG1127" i="1"/>
  <c r="CH1126" i="1"/>
  <c r="CG1126" i="1"/>
  <c r="CH1125" i="1"/>
  <c r="CG1125" i="1"/>
  <c r="CH1124" i="1"/>
  <c r="CG1124" i="1"/>
  <c r="CH1123" i="1"/>
  <c r="CG1123" i="1"/>
  <c r="CH1122" i="1"/>
  <c r="CG1122" i="1"/>
  <c r="CH1121" i="1"/>
  <c r="CG1121" i="1"/>
  <c r="CH1120" i="1"/>
  <c r="CG1120" i="1"/>
  <c r="CH1119" i="1"/>
  <c r="CG1119" i="1"/>
  <c r="CH1118" i="1"/>
  <c r="CG1118" i="1"/>
  <c r="CH1117" i="1"/>
  <c r="CG1117" i="1"/>
  <c r="CH1116" i="1"/>
  <c r="CG1116" i="1"/>
  <c r="CH1115" i="1"/>
  <c r="CG1115" i="1"/>
  <c r="CH1114" i="1"/>
  <c r="CG1114" i="1"/>
  <c r="CH1113" i="1"/>
  <c r="CG1113" i="1"/>
  <c r="CH1112" i="1"/>
  <c r="CG1112" i="1"/>
  <c r="CH1111" i="1"/>
  <c r="CG1111" i="1"/>
  <c r="CH1110" i="1"/>
  <c r="CG1110" i="1"/>
  <c r="CH1109" i="1"/>
  <c r="CG1109" i="1"/>
  <c r="CH1108" i="1"/>
  <c r="CG1108" i="1"/>
  <c r="CH1107" i="1"/>
  <c r="CG1107" i="1"/>
  <c r="CH1106" i="1"/>
  <c r="CG1106" i="1"/>
  <c r="CH1105" i="1"/>
  <c r="CG1105" i="1"/>
  <c r="CH1104" i="1"/>
  <c r="CG1104" i="1"/>
  <c r="CH1103" i="1"/>
  <c r="CG1103" i="1"/>
  <c r="CH1102" i="1"/>
  <c r="CG1102" i="1"/>
  <c r="CH1101" i="1"/>
  <c r="CG1101" i="1"/>
  <c r="CH1100" i="1"/>
  <c r="CG1100" i="1"/>
  <c r="CH1099" i="1"/>
  <c r="CG1099" i="1"/>
  <c r="CH1098" i="1"/>
  <c r="CG1098" i="1"/>
  <c r="CH1097" i="1"/>
  <c r="CG1097" i="1"/>
  <c r="CH1096" i="1"/>
  <c r="CG1096" i="1"/>
  <c r="CH1095" i="1"/>
  <c r="CG1095" i="1"/>
  <c r="CH1094" i="1"/>
  <c r="CG1094" i="1"/>
  <c r="CH1093" i="1"/>
  <c r="CG1093" i="1"/>
  <c r="CH1092" i="1"/>
  <c r="CG1092" i="1"/>
  <c r="CH1091" i="1"/>
  <c r="CG1091" i="1"/>
  <c r="CH1090" i="1"/>
  <c r="CG1090" i="1"/>
  <c r="CH1089" i="1"/>
  <c r="CG1089" i="1"/>
  <c r="CH1088" i="1"/>
  <c r="CG1088" i="1"/>
  <c r="CH1087" i="1"/>
  <c r="CG1087" i="1"/>
  <c r="CH1086" i="1"/>
  <c r="CG1086" i="1"/>
  <c r="CH1085" i="1"/>
  <c r="CG1085" i="1"/>
  <c r="CH1084" i="1"/>
  <c r="CG1084" i="1"/>
  <c r="CH1083" i="1"/>
  <c r="CG1083" i="1"/>
  <c r="CH1082" i="1"/>
  <c r="CG1082" i="1"/>
  <c r="CH1081" i="1"/>
  <c r="CG1081" i="1"/>
  <c r="CH1080" i="1"/>
  <c r="CG1080" i="1"/>
  <c r="CH1079" i="1"/>
  <c r="CG1079" i="1"/>
  <c r="CH1078" i="1"/>
  <c r="CG1078" i="1"/>
  <c r="CH1077" i="1"/>
  <c r="CG1077" i="1"/>
  <c r="CH1076" i="1"/>
  <c r="CG1076" i="1"/>
  <c r="CH1075" i="1"/>
  <c r="CG1075" i="1"/>
  <c r="CH1074" i="1"/>
  <c r="CG1074" i="1"/>
  <c r="CH1073" i="1"/>
  <c r="CG1073" i="1"/>
  <c r="CH1072" i="1"/>
  <c r="CG1072" i="1"/>
  <c r="CH1071" i="1"/>
  <c r="CG1071" i="1"/>
  <c r="CH1070" i="1"/>
  <c r="CG1070" i="1"/>
  <c r="CH1069" i="1"/>
  <c r="CG1069" i="1"/>
  <c r="CH1068" i="1"/>
  <c r="CG1068" i="1"/>
  <c r="CH1067" i="1"/>
  <c r="CG1067" i="1"/>
  <c r="CH1066" i="1"/>
  <c r="CG1066" i="1"/>
  <c r="CH1065" i="1"/>
  <c r="CG1065" i="1"/>
  <c r="CH1064" i="1"/>
  <c r="CG1064" i="1"/>
  <c r="CH1063" i="1"/>
  <c r="CG1063" i="1"/>
  <c r="CH1062" i="1"/>
  <c r="CG1062" i="1"/>
  <c r="CH1061" i="1"/>
  <c r="CG1061" i="1"/>
  <c r="CH1060" i="1"/>
  <c r="CG1060" i="1"/>
  <c r="CH1059" i="1"/>
  <c r="CG1059" i="1"/>
  <c r="CH1058" i="1"/>
  <c r="CG1058" i="1"/>
  <c r="CH1057" i="1"/>
  <c r="CG1057" i="1"/>
  <c r="CH1056" i="1"/>
  <c r="CG1056" i="1"/>
  <c r="CH1055" i="1"/>
  <c r="CG1055" i="1"/>
  <c r="CH1054" i="1"/>
  <c r="CG1054" i="1"/>
  <c r="CH1053" i="1"/>
  <c r="CG1053" i="1"/>
  <c r="CH1052" i="1"/>
  <c r="CG1052" i="1"/>
  <c r="CH1051" i="1"/>
  <c r="CG1051" i="1"/>
  <c r="CH1050" i="1"/>
  <c r="CG1050" i="1"/>
  <c r="CH1049" i="1"/>
  <c r="CG1049" i="1"/>
  <c r="CH1048" i="1"/>
  <c r="CG1048" i="1"/>
  <c r="CH1047" i="1"/>
  <c r="CG1047" i="1"/>
  <c r="CH1046" i="1"/>
  <c r="CG1046" i="1"/>
  <c r="CH1045" i="1"/>
  <c r="CG1045" i="1"/>
  <c r="CH1044" i="1"/>
  <c r="CG1044" i="1"/>
  <c r="CH1043" i="1"/>
  <c r="CG1043" i="1"/>
  <c r="CH1042" i="1"/>
  <c r="CG1042" i="1"/>
  <c r="CH1041" i="1"/>
  <c r="CG1041" i="1"/>
  <c r="CH1040" i="1"/>
  <c r="CG1040" i="1"/>
  <c r="CH1039" i="1"/>
  <c r="CG1039" i="1"/>
  <c r="CH1038" i="1"/>
  <c r="CG1038" i="1"/>
  <c r="CH1037" i="1"/>
  <c r="CG1037" i="1"/>
  <c r="CH1036" i="1"/>
  <c r="CG1036" i="1"/>
  <c r="CH1035" i="1"/>
  <c r="CG1035" i="1"/>
  <c r="CH1034" i="1"/>
  <c r="CG1034" i="1"/>
  <c r="CH1033" i="1"/>
  <c r="CG1033" i="1"/>
  <c r="CH1032" i="1"/>
  <c r="CG1032" i="1"/>
  <c r="CH1031" i="1"/>
  <c r="CG1031" i="1"/>
  <c r="CH1030" i="1"/>
  <c r="CG1030" i="1"/>
  <c r="CH1029" i="1"/>
  <c r="CG1029" i="1"/>
  <c r="CH1028" i="1"/>
  <c r="CG1028" i="1"/>
  <c r="CH1027" i="1"/>
  <c r="CG1027" i="1"/>
  <c r="CH1026" i="1"/>
  <c r="CG1026" i="1"/>
  <c r="CH1025" i="1"/>
  <c r="CG1025" i="1"/>
  <c r="CH1024" i="1"/>
  <c r="CG1024" i="1"/>
  <c r="CH1023" i="1"/>
  <c r="CG1023" i="1"/>
  <c r="CH1022" i="1"/>
  <c r="CG1022" i="1"/>
  <c r="CH1021" i="1"/>
  <c r="CG1021" i="1"/>
  <c r="CH1020" i="1"/>
  <c r="CG1020" i="1"/>
  <c r="CH1019" i="1"/>
  <c r="CG1019" i="1"/>
  <c r="CH1018" i="1"/>
  <c r="CG1018" i="1"/>
  <c r="CH1017" i="1"/>
  <c r="CG1017" i="1"/>
  <c r="CH1016" i="1"/>
  <c r="CG1016" i="1"/>
  <c r="CH1015" i="1"/>
  <c r="CG1015" i="1"/>
  <c r="CH1014" i="1"/>
  <c r="CG1014" i="1"/>
  <c r="CH1013" i="1"/>
  <c r="CG1013" i="1"/>
  <c r="CH1012" i="1"/>
  <c r="CG1012" i="1"/>
  <c r="CH1011" i="1"/>
  <c r="CG1011" i="1"/>
  <c r="CH1010" i="1"/>
  <c r="CG1010" i="1"/>
  <c r="CH1009" i="1"/>
  <c r="CG1009" i="1"/>
  <c r="CH1008" i="1"/>
  <c r="CG1008" i="1"/>
  <c r="CH1007" i="1"/>
  <c r="CG1007" i="1"/>
  <c r="CH1006" i="1"/>
  <c r="CG1006" i="1"/>
  <c r="CH1005" i="1"/>
  <c r="CG1005" i="1"/>
  <c r="CH1004" i="1"/>
  <c r="CG1004" i="1"/>
  <c r="CH1003" i="1"/>
  <c r="CG1003" i="1"/>
  <c r="CH1002" i="1"/>
  <c r="CG1002" i="1"/>
  <c r="CH1001" i="1"/>
  <c r="CG1001" i="1"/>
  <c r="CH1000" i="1"/>
  <c r="CG1000" i="1"/>
  <c r="CH999" i="1"/>
  <c r="CG999" i="1"/>
  <c r="CH998" i="1"/>
  <c r="CG998" i="1"/>
  <c r="CH997" i="1"/>
  <c r="CG997" i="1"/>
  <c r="CH996" i="1"/>
  <c r="CG996" i="1"/>
  <c r="CH995" i="1"/>
  <c r="CG995" i="1"/>
  <c r="CH994" i="1"/>
  <c r="CG994" i="1"/>
  <c r="CH993" i="1"/>
  <c r="CG993" i="1"/>
  <c r="CH992" i="1"/>
  <c r="CG992" i="1"/>
  <c r="CH991" i="1"/>
  <c r="CG991" i="1"/>
  <c r="CH990" i="1"/>
  <c r="CG990" i="1"/>
  <c r="CH989" i="1"/>
  <c r="CG989" i="1"/>
  <c r="CH988" i="1"/>
  <c r="CG988" i="1"/>
  <c r="CH987" i="1"/>
  <c r="CG987" i="1"/>
  <c r="CH986" i="1"/>
  <c r="CG986" i="1"/>
  <c r="CH985" i="1"/>
  <c r="CG985" i="1"/>
  <c r="CH984" i="1"/>
  <c r="CG984" i="1"/>
  <c r="CH983" i="1"/>
  <c r="CG983" i="1"/>
  <c r="CH982" i="1"/>
  <c r="CG982" i="1"/>
  <c r="CH981" i="1"/>
  <c r="CG981" i="1"/>
  <c r="CH980" i="1"/>
  <c r="CG980" i="1"/>
  <c r="CH979" i="1"/>
  <c r="CG979" i="1"/>
  <c r="CH978" i="1"/>
  <c r="CG978" i="1"/>
  <c r="CH977" i="1"/>
  <c r="CG977" i="1"/>
  <c r="CH976" i="1"/>
  <c r="CG976" i="1"/>
  <c r="CH975" i="1"/>
  <c r="CG975" i="1"/>
  <c r="CH974" i="1"/>
  <c r="CG974" i="1"/>
  <c r="CH973" i="1"/>
  <c r="CG973" i="1"/>
  <c r="CH972" i="1"/>
  <c r="CG972" i="1"/>
  <c r="CH971" i="1"/>
  <c r="CG971" i="1"/>
  <c r="CH970" i="1"/>
  <c r="CG970" i="1"/>
  <c r="CH969" i="1"/>
  <c r="CG969" i="1"/>
  <c r="CH968" i="1"/>
  <c r="CG968" i="1"/>
  <c r="CH967" i="1"/>
  <c r="CG967" i="1"/>
  <c r="CH966" i="1"/>
  <c r="CG966" i="1"/>
  <c r="CH965" i="1"/>
  <c r="CG965" i="1"/>
  <c r="CH964" i="1"/>
  <c r="CG964" i="1"/>
  <c r="CH963" i="1"/>
  <c r="CG963" i="1"/>
  <c r="CH962" i="1"/>
  <c r="CG962" i="1"/>
  <c r="CH961" i="1"/>
  <c r="CG961" i="1"/>
  <c r="CH960" i="1"/>
  <c r="CG960" i="1"/>
  <c r="CH959" i="1"/>
  <c r="CG959" i="1"/>
  <c r="CH958" i="1"/>
  <c r="CG958" i="1"/>
  <c r="CH957" i="1"/>
  <c r="CG957" i="1"/>
  <c r="CH956" i="1"/>
  <c r="CG956" i="1"/>
  <c r="CH955" i="1"/>
  <c r="CG955" i="1"/>
  <c r="CH954" i="1"/>
  <c r="CG954" i="1"/>
  <c r="CH953" i="1"/>
  <c r="CG953" i="1"/>
  <c r="CH952" i="1"/>
  <c r="CG952" i="1"/>
  <c r="CH951" i="1"/>
  <c r="CG951" i="1"/>
  <c r="CH950" i="1"/>
  <c r="CG950" i="1"/>
  <c r="CH949" i="1"/>
  <c r="CG949" i="1"/>
  <c r="CH948" i="1"/>
  <c r="CG948" i="1"/>
  <c r="CH947" i="1"/>
  <c r="CG947" i="1"/>
  <c r="CH946" i="1"/>
  <c r="CG946" i="1"/>
  <c r="CH945" i="1"/>
  <c r="CG945" i="1"/>
  <c r="CH944" i="1"/>
  <c r="CG944" i="1"/>
  <c r="CH943" i="1"/>
  <c r="CG943" i="1"/>
  <c r="CH942" i="1"/>
  <c r="CG942" i="1"/>
  <c r="CH941" i="1"/>
  <c r="CG941" i="1"/>
  <c r="CH940" i="1"/>
  <c r="CG940" i="1"/>
  <c r="CH939" i="1"/>
  <c r="CG939" i="1"/>
  <c r="CH938" i="1"/>
  <c r="CG938" i="1"/>
  <c r="CH937" i="1"/>
  <c r="CG937" i="1"/>
  <c r="CH936" i="1"/>
  <c r="CG936" i="1"/>
  <c r="CH935" i="1"/>
  <c r="CG935" i="1"/>
  <c r="CH934" i="1"/>
  <c r="CG934" i="1"/>
  <c r="CH933" i="1"/>
  <c r="CG933" i="1"/>
  <c r="CH932" i="1"/>
  <c r="CG932" i="1"/>
  <c r="CH931" i="1"/>
  <c r="CG931" i="1"/>
  <c r="CH930" i="1"/>
  <c r="CG930" i="1"/>
  <c r="CH929" i="1"/>
  <c r="CG929" i="1"/>
  <c r="CH928" i="1"/>
  <c r="CG928" i="1"/>
  <c r="CH927" i="1"/>
  <c r="CG927" i="1"/>
  <c r="CH926" i="1"/>
  <c r="CG926" i="1"/>
  <c r="CH925" i="1"/>
  <c r="CG925" i="1"/>
  <c r="CH924" i="1"/>
  <c r="CG924" i="1"/>
  <c r="CH923" i="1"/>
  <c r="CG923" i="1"/>
  <c r="CH922" i="1"/>
  <c r="CG922" i="1"/>
  <c r="CH921" i="1"/>
  <c r="CG921" i="1"/>
  <c r="CH920" i="1"/>
  <c r="CG920" i="1"/>
  <c r="CH919" i="1"/>
  <c r="CG919" i="1"/>
  <c r="CH918" i="1"/>
  <c r="CG918" i="1"/>
  <c r="CH917" i="1"/>
  <c r="CG917" i="1"/>
  <c r="CH916" i="1"/>
  <c r="CG916" i="1"/>
  <c r="CH915" i="1"/>
  <c r="CG915" i="1"/>
  <c r="CH914" i="1"/>
  <c r="CG914" i="1"/>
  <c r="CH913" i="1"/>
  <c r="CG913" i="1"/>
  <c r="CH912" i="1"/>
  <c r="CG912" i="1"/>
  <c r="CH911" i="1"/>
  <c r="CG911" i="1"/>
  <c r="CH910" i="1"/>
  <c r="CG910" i="1"/>
  <c r="CH909" i="1"/>
  <c r="CG909" i="1"/>
  <c r="CH908" i="1"/>
  <c r="CG908" i="1"/>
  <c r="CH907" i="1"/>
  <c r="CG907" i="1"/>
  <c r="CH906" i="1"/>
  <c r="CG906" i="1"/>
  <c r="CH905" i="1"/>
  <c r="CG905" i="1"/>
  <c r="CH904" i="1"/>
  <c r="CG904" i="1"/>
  <c r="CH903" i="1"/>
  <c r="CG903" i="1"/>
  <c r="CH902" i="1"/>
  <c r="CG902" i="1"/>
  <c r="CH901" i="1"/>
  <c r="CG901" i="1"/>
  <c r="CH900" i="1"/>
  <c r="CG900" i="1"/>
  <c r="CH899" i="1"/>
  <c r="CG899" i="1"/>
  <c r="CH898" i="1"/>
  <c r="CG898" i="1"/>
  <c r="CH897" i="1"/>
  <c r="CG897" i="1"/>
  <c r="CH896" i="1"/>
  <c r="CG896" i="1"/>
  <c r="CH895" i="1"/>
  <c r="CG895" i="1"/>
  <c r="CH894" i="1"/>
  <c r="CG894" i="1"/>
  <c r="CH893" i="1"/>
  <c r="CG893" i="1"/>
  <c r="CH892" i="1"/>
  <c r="CG892" i="1"/>
  <c r="CH891" i="1"/>
  <c r="CG891" i="1"/>
  <c r="CH890" i="1"/>
  <c r="CG890" i="1"/>
  <c r="CH889" i="1"/>
  <c r="CG889" i="1"/>
  <c r="CH888" i="1"/>
  <c r="CG888" i="1"/>
  <c r="CH887" i="1"/>
  <c r="CG887" i="1"/>
  <c r="CH886" i="1"/>
  <c r="CG886" i="1"/>
  <c r="CH885" i="1"/>
  <c r="CG885" i="1"/>
  <c r="CH884" i="1"/>
  <c r="CG884" i="1"/>
  <c r="CH883" i="1"/>
  <c r="CG883" i="1"/>
  <c r="CH882" i="1"/>
  <c r="CG882" i="1"/>
  <c r="CH881" i="1"/>
  <c r="CG881" i="1"/>
  <c r="CH880" i="1"/>
  <c r="CG880" i="1"/>
  <c r="CH879" i="1"/>
  <c r="CG879" i="1"/>
  <c r="CH878" i="1"/>
  <c r="CG878" i="1"/>
  <c r="CH877" i="1"/>
  <c r="CG877" i="1"/>
  <c r="CH876" i="1"/>
  <c r="CG876" i="1"/>
  <c r="CH875" i="1"/>
  <c r="CG875" i="1"/>
  <c r="CH874" i="1"/>
  <c r="CG874" i="1"/>
  <c r="CH873" i="1"/>
  <c r="CG873" i="1"/>
  <c r="CH872" i="1"/>
  <c r="CG872" i="1"/>
  <c r="CH871" i="1"/>
  <c r="CG871" i="1"/>
  <c r="CH870" i="1"/>
  <c r="CG870" i="1"/>
  <c r="CH869" i="1"/>
  <c r="CG869" i="1"/>
  <c r="CH868" i="1"/>
  <c r="CG868" i="1"/>
  <c r="CH867" i="1"/>
  <c r="CG867" i="1"/>
  <c r="CH866" i="1"/>
  <c r="CG866" i="1"/>
  <c r="CH865" i="1"/>
  <c r="CG865" i="1"/>
  <c r="CH864" i="1"/>
  <c r="CG864" i="1"/>
  <c r="CH863" i="1"/>
  <c r="CG863" i="1"/>
  <c r="CH862" i="1"/>
  <c r="CG862" i="1"/>
  <c r="CH861" i="1"/>
  <c r="CG861" i="1"/>
  <c r="CH860" i="1"/>
  <c r="CG860" i="1"/>
  <c r="CH859" i="1"/>
  <c r="CG859" i="1"/>
  <c r="CH858" i="1"/>
  <c r="CG858" i="1"/>
  <c r="CH857" i="1"/>
  <c r="CG857" i="1"/>
  <c r="CH856" i="1"/>
  <c r="CG856" i="1"/>
  <c r="CH855" i="1"/>
  <c r="CG855" i="1"/>
  <c r="CH854" i="1"/>
  <c r="CG854" i="1"/>
  <c r="CH853" i="1"/>
  <c r="CG853" i="1"/>
  <c r="CH852" i="1"/>
  <c r="CG852" i="1"/>
  <c r="CH851" i="1"/>
  <c r="CG851" i="1"/>
  <c r="CH850" i="1"/>
  <c r="CG850" i="1"/>
  <c r="CH849" i="1"/>
  <c r="CG849" i="1"/>
  <c r="CH848" i="1"/>
  <c r="CG848" i="1"/>
  <c r="CH847" i="1"/>
  <c r="CG847" i="1"/>
  <c r="CH846" i="1"/>
  <c r="CG846" i="1"/>
  <c r="CH845" i="1"/>
  <c r="CG845" i="1"/>
  <c r="CH844" i="1"/>
  <c r="CG844" i="1"/>
  <c r="CH843" i="1"/>
  <c r="CG843" i="1"/>
  <c r="CH842" i="1"/>
  <c r="CG842" i="1"/>
  <c r="CH841" i="1"/>
  <c r="CG841" i="1"/>
  <c r="CH840" i="1"/>
  <c r="CG840" i="1"/>
  <c r="CH839" i="1"/>
  <c r="CG839" i="1"/>
  <c r="CH838" i="1"/>
  <c r="CG838" i="1"/>
  <c r="CH837" i="1"/>
  <c r="CG837" i="1"/>
  <c r="CH836" i="1"/>
  <c r="CG836" i="1"/>
  <c r="CH835" i="1"/>
  <c r="CG835" i="1"/>
  <c r="CH834" i="1"/>
  <c r="CG834" i="1"/>
  <c r="CH833" i="1"/>
  <c r="CG833" i="1"/>
  <c r="CH832" i="1"/>
  <c r="CG832" i="1"/>
  <c r="CH831" i="1"/>
  <c r="CG831" i="1"/>
  <c r="CH830" i="1"/>
  <c r="CG830" i="1"/>
  <c r="CH829" i="1"/>
  <c r="CG829" i="1"/>
  <c r="CH828" i="1"/>
  <c r="CG828" i="1"/>
  <c r="CH827" i="1"/>
  <c r="CG827" i="1"/>
  <c r="CH826" i="1"/>
  <c r="CG826" i="1"/>
  <c r="CH825" i="1"/>
  <c r="CG825" i="1"/>
  <c r="CH824" i="1"/>
  <c r="CG824" i="1"/>
  <c r="CH823" i="1"/>
  <c r="CG823" i="1"/>
  <c r="CH822" i="1"/>
  <c r="CG822" i="1"/>
  <c r="CH821" i="1"/>
  <c r="CG821" i="1"/>
  <c r="CH820" i="1"/>
  <c r="CG820" i="1"/>
  <c r="CH819" i="1"/>
  <c r="CG819" i="1"/>
  <c r="CH818" i="1"/>
  <c r="CG818" i="1"/>
  <c r="CH817" i="1"/>
  <c r="CG817" i="1"/>
  <c r="CH816" i="1"/>
  <c r="CG816" i="1"/>
  <c r="CH815" i="1"/>
  <c r="CG815" i="1"/>
  <c r="CH814" i="1"/>
  <c r="CG814" i="1"/>
  <c r="CH813" i="1"/>
  <c r="CG813" i="1"/>
  <c r="CH812" i="1"/>
  <c r="CG812" i="1"/>
  <c r="CH811" i="1"/>
  <c r="CG811" i="1"/>
  <c r="CH810" i="1"/>
  <c r="CG810" i="1"/>
  <c r="CH809" i="1"/>
  <c r="CG809" i="1"/>
  <c r="CH808" i="1"/>
  <c r="CG808" i="1"/>
  <c r="CH807" i="1"/>
  <c r="CG807" i="1"/>
  <c r="CH806" i="1"/>
  <c r="CG806" i="1"/>
  <c r="CH805" i="1"/>
  <c r="CG805" i="1"/>
  <c r="CH804" i="1"/>
  <c r="CG804" i="1"/>
  <c r="CH803" i="1"/>
  <c r="CG803" i="1"/>
  <c r="CH802" i="1"/>
  <c r="CG802" i="1"/>
  <c r="CH801" i="1"/>
  <c r="CG801" i="1"/>
  <c r="CH800" i="1"/>
  <c r="CG800" i="1"/>
  <c r="CH799" i="1"/>
  <c r="CG799" i="1"/>
  <c r="CH798" i="1"/>
  <c r="CG798" i="1"/>
  <c r="CH797" i="1"/>
  <c r="CG797" i="1"/>
  <c r="CH796" i="1"/>
  <c r="CG796" i="1"/>
  <c r="CH795" i="1"/>
  <c r="CG795" i="1"/>
  <c r="CH794" i="1"/>
  <c r="CG794" i="1"/>
  <c r="CH793" i="1"/>
  <c r="CG793" i="1"/>
  <c r="CH792" i="1"/>
  <c r="CG792" i="1"/>
  <c r="CH791" i="1"/>
  <c r="CG791" i="1"/>
  <c r="CH790" i="1"/>
  <c r="CG790" i="1"/>
  <c r="CH789" i="1"/>
  <c r="CG789" i="1"/>
  <c r="CH788" i="1"/>
  <c r="CG788" i="1"/>
  <c r="CH787" i="1"/>
  <c r="CG787" i="1"/>
  <c r="CH786" i="1"/>
  <c r="CG786" i="1"/>
  <c r="CH785" i="1"/>
  <c r="CG785" i="1"/>
  <c r="CH784" i="1"/>
  <c r="CG784" i="1"/>
  <c r="CH783" i="1"/>
  <c r="CG783" i="1"/>
  <c r="CH782" i="1"/>
  <c r="CG782" i="1"/>
  <c r="CH781" i="1"/>
  <c r="CG781" i="1"/>
  <c r="CH780" i="1"/>
  <c r="CG780" i="1"/>
  <c r="CH779" i="1"/>
  <c r="CG779" i="1"/>
  <c r="CH778" i="1"/>
  <c r="CG778" i="1"/>
  <c r="CH777" i="1"/>
  <c r="CG777" i="1"/>
  <c r="CH776" i="1"/>
  <c r="CG776" i="1"/>
  <c r="CH775" i="1"/>
  <c r="CG775" i="1"/>
  <c r="CH774" i="1"/>
  <c r="CG774" i="1"/>
  <c r="CH773" i="1"/>
  <c r="CG773" i="1"/>
  <c r="CH772" i="1"/>
  <c r="CG772" i="1"/>
  <c r="CH771" i="1"/>
  <c r="CG771" i="1"/>
  <c r="CH770" i="1"/>
  <c r="CG770" i="1"/>
  <c r="CH769" i="1"/>
  <c r="CG769" i="1"/>
  <c r="CH768" i="1"/>
  <c r="CG768" i="1"/>
  <c r="CH767" i="1"/>
  <c r="CG767" i="1"/>
  <c r="CH766" i="1"/>
  <c r="CG766" i="1"/>
  <c r="CH765" i="1"/>
  <c r="CG765" i="1"/>
  <c r="CH764" i="1"/>
  <c r="CG764" i="1"/>
  <c r="CH763" i="1"/>
  <c r="CG763" i="1"/>
  <c r="CH762" i="1"/>
  <c r="CG762" i="1"/>
  <c r="CH761" i="1"/>
  <c r="CG761" i="1"/>
  <c r="CH760" i="1"/>
  <c r="CG760" i="1"/>
  <c r="CH759" i="1"/>
  <c r="CG759" i="1"/>
  <c r="CH758" i="1"/>
  <c r="CG758" i="1"/>
  <c r="CH757" i="1"/>
  <c r="CG757" i="1"/>
  <c r="CH756" i="1"/>
  <c r="CG756" i="1"/>
  <c r="CH755" i="1"/>
  <c r="CG755" i="1"/>
  <c r="CH754" i="1"/>
  <c r="CG754" i="1"/>
  <c r="CH753" i="1"/>
  <c r="CG753" i="1"/>
  <c r="CH752" i="1"/>
  <c r="CG752" i="1"/>
  <c r="CH751" i="1"/>
  <c r="CG751" i="1"/>
  <c r="CH750" i="1"/>
  <c r="CG750" i="1"/>
  <c r="CH749" i="1"/>
  <c r="CG749" i="1"/>
  <c r="CH748" i="1"/>
  <c r="CG748" i="1"/>
  <c r="CH747" i="1"/>
  <c r="CG747" i="1"/>
  <c r="CH746" i="1"/>
  <c r="CG746" i="1"/>
  <c r="CH745" i="1"/>
  <c r="CG745" i="1"/>
  <c r="CH744" i="1"/>
  <c r="CG744" i="1"/>
  <c r="CH743" i="1"/>
  <c r="CG743" i="1"/>
  <c r="CH742" i="1"/>
  <c r="CG742" i="1"/>
  <c r="CH741" i="1"/>
  <c r="CG741" i="1"/>
  <c r="CH740" i="1"/>
  <c r="CG740" i="1"/>
  <c r="CH739" i="1"/>
  <c r="CG739" i="1"/>
  <c r="CH738" i="1"/>
  <c r="CG738" i="1"/>
  <c r="CH737" i="1"/>
  <c r="CG737" i="1"/>
  <c r="CH736" i="1"/>
  <c r="CG736" i="1"/>
  <c r="CH735" i="1"/>
  <c r="CG735" i="1"/>
  <c r="CH734" i="1"/>
  <c r="CG734" i="1"/>
  <c r="CH733" i="1"/>
  <c r="CG733" i="1"/>
  <c r="CH732" i="1"/>
  <c r="CG732" i="1"/>
  <c r="CH731" i="1"/>
  <c r="CG731" i="1"/>
  <c r="CH730" i="1"/>
  <c r="CG730" i="1"/>
  <c r="CH729" i="1"/>
  <c r="CG729" i="1"/>
  <c r="CH728" i="1"/>
  <c r="CG728" i="1"/>
  <c r="CH727" i="1"/>
  <c r="CG727" i="1"/>
  <c r="CH726" i="1"/>
  <c r="CG726" i="1"/>
  <c r="CH725" i="1"/>
  <c r="CG725" i="1"/>
  <c r="CH724" i="1"/>
  <c r="CG724" i="1"/>
  <c r="CH723" i="1"/>
  <c r="CG723" i="1"/>
  <c r="CH722" i="1"/>
  <c r="CG722" i="1"/>
  <c r="CH721" i="1"/>
  <c r="CG721" i="1"/>
  <c r="CH720" i="1"/>
  <c r="CG720" i="1"/>
  <c r="CH719" i="1"/>
  <c r="CG719" i="1"/>
  <c r="CH718" i="1"/>
  <c r="CG718" i="1"/>
  <c r="CH717" i="1"/>
  <c r="CG717" i="1"/>
  <c r="CH716" i="1"/>
  <c r="CG716" i="1"/>
  <c r="CH715" i="1"/>
  <c r="CG715" i="1"/>
  <c r="CH714" i="1"/>
  <c r="CG714" i="1"/>
  <c r="CH713" i="1"/>
  <c r="CG713" i="1"/>
  <c r="CH712" i="1"/>
  <c r="CG712" i="1"/>
  <c r="CH711" i="1"/>
  <c r="CG711" i="1"/>
  <c r="CH710" i="1"/>
  <c r="CG710" i="1"/>
  <c r="CH709" i="1"/>
  <c r="CG709" i="1"/>
  <c r="CH708" i="1"/>
  <c r="CG708" i="1"/>
  <c r="CH707" i="1"/>
  <c r="CG707" i="1"/>
  <c r="CH706" i="1"/>
  <c r="CG706" i="1"/>
  <c r="CH705" i="1"/>
  <c r="CG705" i="1"/>
  <c r="CH704" i="1"/>
  <c r="CG704" i="1"/>
  <c r="CH703" i="1"/>
  <c r="CG703" i="1"/>
  <c r="CH702" i="1"/>
  <c r="CG702" i="1"/>
  <c r="CH701" i="1"/>
  <c r="CG701" i="1"/>
  <c r="CH700" i="1"/>
  <c r="CG700" i="1"/>
  <c r="CH699" i="1"/>
  <c r="CG699" i="1"/>
  <c r="CH698" i="1"/>
  <c r="CG698" i="1"/>
  <c r="CH697" i="1"/>
  <c r="CG697" i="1"/>
  <c r="CH696" i="1"/>
  <c r="CG696" i="1"/>
  <c r="CH695" i="1"/>
  <c r="CG695" i="1"/>
  <c r="CH694" i="1"/>
  <c r="CG694" i="1"/>
  <c r="CH693" i="1"/>
  <c r="CG693" i="1"/>
  <c r="CH692" i="1"/>
  <c r="CG692" i="1"/>
  <c r="CH691" i="1"/>
  <c r="CG691" i="1"/>
  <c r="CH690" i="1"/>
  <c r="CG690" i="1"/>
  <c r="CH689" i="1"/>
  <c r="CG689" i="1"/>
  <c r="CH688" i="1"/>
  <c r="CG688" i="1"/>
  <c r="CH687" i="1"/>
  <c r="CG687" i="1"/>
  <c r="CH686" i="1"/>
  <c r="CG686" i="1"/>
  <c r="CH685" i="1"/>
  <c r="CG685" i="1"/>
  <c r="CH684" i="1"/>
  <c r="CG684" i="1"/>
  <c r="CH683" i="1"/>
  <c r="CG683" i="1"/>
  <c r="CH682" i="1"/>
  <c r="CG682" i="1"/>
  <c r="CH681" i="1"/>
  <c r="CG681" i="1"/>
  <c r="CH680" i="1"/>
  <c r="CG680" i="1"/>
  <c r="CH679" i="1"/>
  <c r="CG679" i="1"/>
  <c r="CH678" i="1"/>
  <c r="CG678" i="1"/>
  <c r="CH677" i="1"/>
  <c r="CG677" i="1"/>
  <c r="CH676" i="1"/>
  <c r="CG676" i="1"/>
  <c r="CH675" i="1"/>
  <c r="CG675" i="1"/>
  <c r="CH674" i="1"/>
  <c r="CG674" i="1"/>
  <c r="CH673" i="1"/>
  <c r="CG673" i="1"/>
  <c r="CH672" i="1"/>
  <c r="CG672" i="1"/>
  <c r="CH671" i="1"/>
  <c r="CG671" i="1"/>
  <c r="CH670" i="1"/>
  <c r="CG670" i="1"/>
  <c r="CH669" i="1"/>
  <c r="CG669" i="1"/>
  <c r="CH668" i="1"/>
  <c r="CG668" i="1"/>
  <c r="CH667" i="1"/>
  <c r="CG667" i="1"/>
  <c r="CH666" i="1"/>
  <c r="CG666" i="1"/>
  <c r="CH665" i="1"/>
  <c r="CG665" i="1"/>
  <c r="CH664" i="1"/>
  <c r="CG664" i="1"/>
  <c r="CH663" i="1"/>
  <c r="CG663" i="1"/>
  <c r="CH662" i="1"/>
  <c r="CG662" i="1"/>
  <c r="CH661" i="1"/>
  <c r="CG661" i="1"/>
  <c r="CH660" i="1"/>
  <c r="CG660" i="1"/>
  <c r="CH659" i="1"/>
  <c r="CG659" i="1"/>
  <c r="CH658" i="1"/>
  <c r="CG658" i="1"/>
  <c r="CH657" i="1"/>
  <c r="CG657" i="1"/>
  <c r="CH656" i="1"/>
  <c r="CG656" i="1"/>
  <c r="CH655" i="1"/>
  <c r="CG655" i="1"/>
  <c r="CH654" i="1"/>
  <c r="CG654" i="1"/>
  <c r="CH653" i="1"/>
  <c r="CG653" i="1"/>
  <c r="CH652" i="1"/>
  <c r="CG652" i="1"/>
  <c r="CH651" i="1"/>
  <c r="CG651" i="1"/>
  <c r="CH650" i="1"/>
  <c r="CG650" i="1"/>
  <c r="CH649" i="1"/>
  <c r="CG649" i="1"/>
  <c r="CH648" i="1"/>
  <c r="CG648" i="1"/>
  <c r="CH647" i="1"/>
  <c r="CG647" i="1"/>
  <c r="CH646" i="1"/>
  <c r="CG646" i="1"/>
  <c r="CH645" i="1"/>
  <c r="CG645" i="1"/>
  <c r="CH644" i="1"/>
  <c r="CG644" i="1"/>
  <c r="CH643" i="1"/>
  <c r="CG643" i="1"/>
  <c r="CH642" i="1"/>
  <c r="CG642" i="1"/>
  <c r="CH641" i="1"/>
  <c r="CG641" i="1"/>
  <c r="CH640" i="1"/>
  <c r="CG640" i="1"/>
  <c r="CH639" i="1"/>
  <c r="CG639" i="1"/>
  <c r="CH638" i="1"/>
  <c r="CG638" i="1"/>
  <c r="CH637" i="1"/>
  <c r="CG637" i="1"/>
  <c r="CH636" i="1"/>
  <c r="CG636" i="1"/>
  <c r="CH635" i="1"/>
  <c r="CG635" i="1"/>
  <c r="CH634" i="1"/>
  <c r="CG634" i="1"/>
  <c r="CH633" i="1"/>
  <c r="CG633" i="1"/>
  <c r="CH632" i="1"/>
  <c r="CG632" i="1"/>
  <c r="CH631" i="1"/>
  <c r="CG631" i="1"/>
  <c r="CH630" i="1"/>
  <c r="CG630" i="1"/>
  <c r="CH629" i="1"/>
  <c r="CG629" i="1"/>
  <c r="CH628" i="1"/>
  <c r="CG628" i="1"/>
  <c r="CH627" i="1"/>
  <c r="CG627" i="1"/>
  <c r="CH626" i="1"/>
  <c r="CG626" i="1"/>
  <c r="CH625" i="1"/>
  <c r="CG625" i="1"/>
  <c r="CH624" i="1"/>
  <c r="CG624" i="1"/>
  <c r="CH623" i="1"/>
  <c r="CG623" i="1"/>
  <c r="CH622" i="1"/>
  <c r="CG622" i="1"/>
  <c r="CH621" i="1"/>
  <c r="CG621" i="1"/>
  <c r="CH620" i="1"/>
  <c r="CG620" i="1"/>
  <c r="CH619" i="1"/>
  <c r="CG619" i="1"/>
  <c r="CH618" i="1"/>
  <c r="CG618" i="1"/>
  <c r="CH617" i="1"/>
  <c r="CG617" i="1"/>
  <c r="CH616" i="1"/>
  <c r="CG616" i="1"/>
  <c r="CH615" i="1"/>
  <c r="CG615" i="1"/>
  <c r="CH614" i="1"/>
  <c r="CG614" i="1"/>
  <c r="CH613" i="1"/>
  <c r="CG613" i="1"/>
  <c r="CH612" i="1"/>
  <c r="CG612" i="1"/>
  <c r="CH611" i="1"/>
  <c r="CG611" i="1"/>
  <c r="CH610" i="1"/>
  <c r="CG610" i="1"/>
  <c r="CH609" i="1"/>
  <c r="CG609" i="1"/>
  <c r="CH608" i="1"/>
  <c r="CG608" i="1"/>
  <c r="CH607" i="1"/>
  <c r="CG607" i="1"/>
  <c r="CH606" i="1"/>
  <c r="CG606" i="1"/>
  <c r="CH605" i="1"/>
  <c r="CG605" i="1"/>
  <c r="CH604" i="1"/>
  <c r="CG604" i="1"/>
  <c r="CH603" i="1"/>
  <c r="CG603" i="1"/>
  <c r="CH602" i="1"/>
  <c r="CG602" i="1"/>
  <c r="CH601" i="1"/>
  <c r="CG601" i="1"/>
  <c r="CH600" i="1"/>
  <c r="CG600" i="1"/>
  <c r="CH599" i="1"/>
  <c r="CG599" i="1"/>
  <c r="CH598" i="1"/>
  <c r="CG598" i="1"/>
  <c r="CH597" i="1"/>
  <c r="CG597" i="1"/>
  <c r="CH596" i="1"/>
  <c r="CG596" i="1"/>
  <c r="CH595" i="1"/>
  <c r="CG595" i="1"/>
  <c r="CH594" i="1"/>
  <c r="CG594" i="1"/>
  <c r="CH593" i="1"/>
  <c r="CG593" i="1"/>
  <c r="CH592" i="1"/>
  <c r="CG592" i="1"/>
  <c r="CH591" i="1"/>
  <c r="CG591" i="1"/>
  <c r="CH590" i="1"/>
  <c r="CG590" i="1"/>
  <c r="CH589" i="1"/>
  <c r="CG589" i="1"/>
  <c r="CH588" i="1"/>
  <c r="CG588" i="1"/>
  <c r="CH587" i="1"/>
  <c r="CG587" i="1"/>
  <c r="CH586" i="1"/>
  <c r="CG586" i="1"/>
  <c r="CH585" i="1"/>
  <c r="CG585" i="1"/>
  <c r="CH584" i="1"/>
  <c r="CG584" i="1"/>
  <c r="CH583" i="1"/>
  <c r="CG583" i="1"/>
  <c r="CH582" i="1"/>
  <c r="CG582" i="1"/>
  <c r="CH581" i="1"/>
  <c r="CG581" i="1"/>
  <c r="CH580" i="1"/>
  <c r="CG580" i="1"/>
  <c r="CH579" i="1"/>
  <c r="CG579" i="1"/>
  <c r="CH578" i="1"/>
  <c r="CG578" i="1"/>
  <c r="CH577" i="1"/>
  <c r="CG577" i="1"/>
  <c r="CH576" i="1"/>
  <c r="CG576" i="1"/>
  <c r="CH575" i="1"/>
  <c r="CG575" i="1"/>
  <c r="CH574" i="1"/>
  <c r="CG574" i="1"/>
  <c r="CH573" i="1"/>
  <c r="CG573" i="1"/>
  <c r="CH572" i="1"/>
  <c r="CG572" i="1"/>
  <c r="CH571" i="1"/>
  <c r="CG571" i="1"/>
  <c r="CH570" i="1"/>
  <c r="CG570" i="1"/>
  <c r="CH569" i="1"/>
  <c r="CG569" i="1"/>
  <c r="CH568" i="1"/>
  <c r="CG568" i="1"/>
  <c r="CH567" i="1"/>
  <c r="CG567" i="1"/>
  <c r="CH566" i="1"/>
  <c r="CG566" i="1"/>
  <c r="CH565" i="1"/>
  <c r="CG565" i="1"/>
  <c r="CH564" i="1"/>
  <c r="CG564" i="1"/>
  <c r="CH563" i="1"/>
  <c r="CG563" i="1"/>
  <c r="CH562" i="1"/>
  <c r="CG562" i="1"/>
  <c r="CH561" i="1"/>
  <c r="CG561" i="1"/>
  <c r="CH560" i="1"/>
  <c r="CG560" i="1"/>
  <c r="CH559" i="1"/>
  <c r="CG559" i="1"/>
  <c r="CH558" i="1"/>
  <c r="CG558" i="1"/>
  <c r="CH557" i="1"/>
  <c r="CG557" i="1"/>
  <c r="CH556" i="1"/>
  <c r="CG556" i="1"/>
  <c r="CH555" i="1"/>
  <c r="CG555" i="1"/>
  <c r="CH554" i="1"/>
  <c r="CG554" i="1"/>
  <c r="CH553" i="1"/>
  <c r="CG553" i="1"/>
  <c r="CH552" i="1"/>
  <c r="CG552" i="1"/>
  <c r="CH551" i="1"/>
  <c r="CG551" i="1"/>
  <c r="CH550" i="1"/>
  <c r="CG550" i="1"/>
  <c r="CH549" i="1"/>
  <c r="CG549" i="1"/>
  <c r="CH548" i="1"/>
  <c r="CG548" i="1"/>
  <c r="CH547" i="1"/>
  <c r="CG547" i="1"/>
  <c r="CH546" i="1"/>
  <c r="CG546" i="1"/>
  <c r="CH545" i="1"/>
  <c r="CG545" i="1"/>
  <c r="CH544" i="1"/>
  <c r="CG544" i="1"/>
  <c r="CH543" i="1"/>
  <c r="CG543" i="1"/>
  <c r="CH542" i="1"/>
  <c r="CG542" i="1"/>
  <c r="CH541" i="1"/>
  <c r="CG541" i="1"/>
  <c r="CH540" i="1"/>
  <c r="CG540" i="1"/>
  <c r="CH539" i="1"/>
  <c r="CG539" i="1"/>
  <c r="CH538" i="1"/>
  <c r="CG538" i="1"/>
  <c r="CH537" i="1"/>
  <c r="CG537" i="1"/>
  <c r="CH536" i="1"/>
  <c r="CG536" i="1"/>
  <c r="CH535" i="1"/>
  <c r="CG535" i="1"/>
  <c r="CH534" i="1"/>
  <c r="CG534" i="1"/>
  <c r="CH533" i="1"/>
  <c r="CG533" i="1"/>
  <c r="CH532" i="1"/>
  <c r="CG532" i="1"/>
  <c r="CH531" i="1"/>
  <c r="CG531" i="1"/>
  <c r="CH530" i="1"/>
  <c r="CG530" i="1"/>
  <c r="CH529" i="1"/>
  <c r="CG529" i="1"/>
  <c r="CH528" i="1"/>
  <c r="CG528" i="1"/>
  <c r="CH527" i="1"/>
  <c r="CG527" i="1"/>
  <c r="CH526" i="1"/>
  <c r="CG526" i="1"/>
  <c r="CH525" i="1"/>
  <c r="CG525" i="1"/>
  <c r="CH524" i="1"/>
  <c r="CG524" i="1"/>
  <c r="CH523" i="1"/>
  <c r="CG523" i="1"/>
  <c r="CH522" i="1"/>
  <c r="CG522" i="1"/>
  <c r="CH521" i="1"/>
  <c r="CG521" i="1"/>
  <c r="CH520" i="1"/>
  <c r="CG520" i="1"/>
  <c r="CH519" i="1"/>
  <c r="CG519" i="1"/>
  <c r="CH518" i="1"/>
  <c r="CG518" i="1"/>
  <c r="CH517" i="1"/>
  <c r="CG517" i="1"/>
  <c r="CH516" i="1"/>
  <c r="CG516" i="1"/>
  <c r="CH515" i="1"/>
  <c r="CG515" i="1"/>
  <c r="CH514" i="1"/>
  <c r="CG514" i="1"/>
  <c r="CH513" i="1"/>
  <c r="CG513" i="1"/>
  <c r="CH512" i="1"/>
  <c r="CG512" i="1"/>
  <c r="CH511" i="1"/>
  <c r="CG511" i="1"/>
  <c r="CH510" i="1"/>
  <c r="CG510" i="1"/>
  <c r="CH509" i="1"/>
  <c r="CG509" i="1"/>
  <c r="CH508" i="1"/>
  <c r="CG508" i="1"/>
  <c r="CH507" i="1"/>
  <c r="CG507" i="1"/>
  <c r="CH506" i="1"/>
  <c r="CG506" i="1"/>
  <c r="CH505" i="1"/>
  <c r="CG505" i="1"/>
  <c r="CH504" i="1"/>
  <c r="CG504" i="1"/>
  <c r="CH503" i="1"/>
  <c r="CG503" i="1"/>
  <c r="CH502" i="1"/>
  <c r="CG502" i="1"/>
  <c r="CH501" i="1"/>
  <c r="CG501" i="1"/>
  <c r="CH500" i="1"/>
  <c r="CG500" i="1"/>
  <c r="CH499" i="1"/>
  <c r="CG499" i="1"/>
  <c r="CH498" i="1"/>
  <c r="CG498" i="1"/>
  <c r="CH497" i="1"/>
  <c r="CG497" i="1"/>
  <c r="CH496" i="1"/>
  <c r="CG496" i="1"/>
  <c r="CH495" i="1"/>
  <c r="CG495" i="1"/>
  <c r="CH494" i="1"/>
  <c r="CG494" i="1"/>
  <c r="CH493" i="1"/>
  <c r="CG493" i="1"/>
  <c r="CH492" i="1"/>
  <c r="CG492" i="1"/>
  <c r="CH491" i="1"/>
  <c r="CG491" i="1"/>
  <c r="CH490" i="1"/>
  <c r="CG490" i="1"/>
  <c r="CH489" i="1"/>
  <c r="CG489" i="1"/>
  <c r="CH488" i="1"/>
  <c r="CG488" i="1"/>
  <c r="CH487" i="1"/>
  <c r="CG487" i="1"/>
  <c r="CH486" i="1"/>
  <c r="CG486" i="1"/>
  <c r="CH485" i="1"/>
  <c r="CG485" i="1"/>
  <c r="CH484" i="1"/>
  <c r="CG484" i="1"/>
  <c r="CH483" i="1"/>
  <c r="CG483" i="1"/>
  <c r="CH482" i="1"/>
  <c r="CG482" i="1"/>
  <c r="CH481" i="1"/>
  <c r="CG481" i="1"/>
  <c r="CH480" i="1"/>
  <c r="CG480" i="1"/>
  <c r="CH479" i="1"/>
  <c r="CG479" i="1"/>
  <c r="CH478" i="1"/>
  <c r="CG478" i="1"/>
  <c r="CH477" i="1"/>
  <c r="CG477" i="1"/>
  <c r="CH476" i="1"/>
  <c r="CG476" i="1"/>
  <c r="CH475" i="1"/>
  <c r="CG475" i="1"/>
  <c r="CH474" i="1"/>
  <c r="CG474" i="1"/>
  <c r="CH473" i="1"/>
  <c r="CG473" i="1"/>
  <c r="CH472" i="1"/>
  <c r="CG472" i="1"/>
  <c r="CH471" i="1"/>
  <c r="CG471" i="1"/>
  <c r="CH470" i="1"/>
  <c r="CG470" i="1"/>
  <c r="CH469" i="1"/>
  <c r="CG469" i="1"/>
  <c r="CH468" i="1"/>
  <c r="CG468" i="1"/>
  <c r="CH467" i="1"/>
  <c r="CG467" i="1"/>
  <c r="CH466" i="1"/>
  <c r="CG466" i="1"/>
  <c r="CH465" i="1"/>
  <c r="CG465" i="1"/>
  <c r="CH464" i="1"/>
  <c r="CG464" i="1"/>
  <c r="CH463" i="1"/>
  <c r="CG463" i="1"/>
  <c r="CH462" i="1"/>
  <c r="CG462" i="1"/>
  <c r="CH461" i="1"/>
  <c r="CG461" i="1"/>
  <c r="CH460" i="1"/>
  <c r="CG460" i="1"/>
  <c r="CH459" i="1"/>
  <c r="CG459" i="1"/>
  <c r="CH458" i="1"/>
  <c r="CG458" i="1"/>
  <c r="CH457" i="1"/>
  <c r="CG457" i="1"/>
  <c r="CH456" i="1"/>
  <c r="CG456" i="1"/>
  <c r="CH455" i="1"/>
  <c r="CG455" i="1"/>
  <c r="CH454" i="1"/>
  <c r="CG454" i="1"/>
  <c r="CH453" i="1"/>
  <c r="CG453" i="1"/>
  <c r="CH452" i="1"/>
  <c r="CG452" i="1"/>
  <c r="CH451" i="1"/>
  <c r="CG451" i="1"/>
  <c r="CH450" i="1"/>
  <c r="CG450" i="1"/>
  <c r="CH449" i="1"/>
  <c r="CG449" i="1"/>
  <c r="CH448" i="1"/>
  <c r="CG448" i="1"/>
  <c r="CH447" i="1"/>
  <c r="CG447" i="1"/>
  <c r="CH446" i="1"/>
  <c r="CG446" i="1"/>
  <c r="CH445" i="1"/>
  <c r="CG445" i="1"/>
  <c r="CH444" i="1"/>
  <c r="CG444" i="1"/>
  <c r="CH443" i="1"/>
  <c r="CG443" i="1"/>
  <c r="CH442" i="1"/>
  <c r="CG442" i="1"/>
  <c r="CH441" i="1"/>
  <c r="CG441" i="1"/>
  <c r="CH440" i="1"/>
  <c r="CG440" i="1"/>
  <c r="CH439" i="1"/>
  <c r="CG439" i="1"/>
  <c r="CH438" i="1"/>
  <c r="CG438" i="1"/>
  <c r="CH437" i="1"/>
  <c r="CG437" i="1"/>
  <c r="CH436" i="1"/>
  <c r="CG436" i="1"/>
  <c r="CH435" i="1"/>
  <c r="CG435" i="1"/>
  <c r="CH434" i="1"/>
  <c r="CG434" i="1"/>
  <c r="CH433" i="1"/>
  <c r="CG433" i="1"/>
  <c r="CH432" i="1"/>
  <c r="CG432" i="1"/>
  <c r="CH431" i="1"/>
  <c r="CG431" i="1"/>
  <c r="CH430" i="1"/>
  <c r="CG430" i="1"/>
  <c r="CH429" i="1"/>
  <c r="CG429" i="1"/>
  <c r="CH428" i="1"/>
  <c r="CG428" i="1"/>
  <c r="CH427" i="1"/>
  <c r="CG427" i="1"/>
  <c r="CH426" i="1"/>
  <c r="CG426" i="1"/>
  <c r="CH425" i="1"/>
  <c r="CG425" i="1"/>
  <c r="CH424" i="1"/>
  <c r="CG424" i="1"/>
  <c r="CH423" i="1"/>
  <c r="CG423" i="1"/>
  <c r="CH422" i="1"/>
  <c r="CG422" i="1"/>
  <c r="CH421" i="1"/>
  <c r="CG421" i="1"/>
  <c r="CH420" i="1"/>
  <c r="CG420" i="1"/>
  <c r="CH419" i="1"/>
  <c r="CG419" i="1"/>
  <c r="CH418" i="1"/>
  <c r="CG418" i="1"/>
  <c r="CH417" i="1"/>
  <c r="CG417" i="1"/>
  <c r="CH416" i="1"/>
  <c r="CG416" i="1"/>
  <c r="CH415" i="1"/>
  <c r="CG415" i="1"/>
  <c r="CH414" i="1"/>
  <c r="CG414" i="1"/>
  <c r="CH413" i="1"/>
  <c r="CG413" i="1"/>
  <c r="CH412" i="1"/>
  <c r="CG412" i="1"/>
  <c r="CH411" i="1"/>
  <c r="CG411" i="1"/>
  <c r="CH410" i="1"/>
  <c r="CG410" i="1"/>
  <c r="CH409" i="1"/>
  <c r="CG409" i="1"/>
  <c r="CH408" i="1"/>
  <c r="CG408" i="1"/>
  <c r="CH407" i="1"/>
  <c r="CG407" i="1"/>
  <c r="CH406" i="1"/>
  <c r="CG406" i="1"/>
  <c r="CH405" i="1"/>
  <c r="CG405" i="1"/>
  <c r="CH404" i="1"/>
  <c r="CG404" i="1"/>
  <c r="CH403" i="1"/>
  <c r="CG403" i="1"/>
  <c r="CH402" i="1"/>
  <c r="CG402" i="1"/>
  <c r="CH401" i="1"/>
  <c r="CG401" i="1"/>
  <c r="CH400" i="1"/>
  <c r="CG400" i="1"/>
  <c r="CH399" i="1"/>
  <c r="CG399" i="1"/>
  <c r="CH398" i="1"/>
  <c r="CG398" i="1"/>
  <c r="CH397" i="1"/>
  <c r="CG397" i="1"/>
  <c r="CH396" i="1"/>
  <c r="CG396" i="1"/>
  <c r="CH395" i="1"/>
  <c r="CG395" i="1"/>
  <c r="CH394" i="1"/>
  <c r="CG394" i="1"/>
  <c r="CH393" i="1"/>
  <c r="CG393" i="1"/>
  <c r="CH392" i="1"/>
  <c r="CG392" i="1"/>
  <c r="CH391" i="1"/>
  <c r="CG391" i="1"/>
  <c r="CH390" i="1"/>
  <c r="CG390" i="1"/>
  <c r="CH389" i="1"/>
  <c r="CG389" i="1"/>
  <c r="CH388" i="1"/>
  <c r="CG388" i="1"/>
  <c r="CH387" i="1"/>
  <c r="CG387" i="1"/>
  <c r="CH386" i="1"/>
  <c r="CG386" i="1"/>
  <c r="CH385" i="1"/>
  <c r="CG385" i="1"/>
  <c r="CH384" i="1"/>
  <c r="CG384" i="1"/>
  <c r="CH383" i="1"/>
  <c r="CG383" i="1"/>
  <c r="CH382" i="1"/>
  <c r="CG382" i="1"/>
  <c r="CH381" i="1"/>
  <c r="CG381" i="1"/>
  <c r="CH380" i="1"/>
  <c r="CG380" i="1"/>
  <c r="CH379" i="1"/>
  <c r="CG379" i="1"/>
  <c r="CH378" i="1"/>
  <c r="CG378" i="1"/>
  <c r="CH377" i="1"/>
  <c r="CG377" i="1"/>
  <c r="CH376" i="1"/>
  <c r="CG376" i="1"/>
  <c r="CH375" i="1"/>
  <c r="CG375" i="1"/>
  <c r="CH374" i="1"/>
  <c r="CG374" i="1"/>
  <c r="CH373" i="1"/>
  <c r="CG373" i="1"/>
  <c r="CH372" i="1"/>
  <c r="CG372" i="1"/>
  <c r="CH371" i="1"/>
  <c r="CG371" i="1"/>
  <c r="CH370" i="1"/>
  <c r="CG370" i="1"/>
  <c r="CH369" i="1"/>
  <c r="CG369" i="1"/>
  <c r="CH368" i="1"/>
  <c r="CG368" i="1"/>
  <c r="CH367" i="1"/>
  <c r="CG367" i="1"/>
  <c r="CH366" i="1"/>
  <c r="CG366" i="1"/>
  <c r="CH365" i="1"/>
  <c r="CG365" i="1"/>
  <c r="CH364" i="1"/>
  <c r="CG364" i="1"/>
  <c r="CH363" i="1"/>
  <c r="CG363" i="1"/>
  <c r="CH362" i="1"/>
  <c r="CG362" i="1"/>
  <c r="CH361" i="1"/>
  <c r="CG361" i="1"/>
  <c r="CH360" i="1"/>
  <c r="CG360" i="1"/>
  <c r="CH359" i="1"/>
  <c r="CG359" i="1"/>
  <c r="CH358" i="1"/>
  <c r="CG358" i="1"/>
  <c r="CH357" i="1"/>
  <c r="CG357" i="1"/>
  <c r="CH356" i="1"/>
  <c r="CG356" i="1"/>
  <c r="CH355" i="1"/>
  <c r="CG355" i="1"/>
  <c r="CH354" i="1"/>
  <c r="CG354" i="1"/>
  <c r="CH353" i="1"/>
  <c r="CG353" i="1"/>
  <c r="CH352" i="1"/>
  <c r="CG352" i="1"/>
  <c r="CH351" i="1"/>
  <c r="CG351" i="1"/>
  <c r="CH350" i="1"/>
  <c r="CG350" i="1"/>
  <c r="CH349" i="1"/>
  <c r="CG349" i="1"/>
  <c r="CH348" i="1"/>
  <c r="CG348" i="1"/>
  <c r="CH347" i="1"/>
  <c r="CG347" i="1"/>
  <c r="CH346" i="1"/>
  <c r="CG346" i="1"/>
  <c r="CH345" i="1"/>
  <c r="CG345" i="1"/>
  <c r="CH344" i="1"/>
  <c r="CG344" i="1"/>
  <c r="CH343" i="1"/>
  <c r="CG343" i="1"/>
  <c r="CH342" i="1"/>
  <c r="CG342" i="1"/>
  <c r="CH341" i="1"/>
  <c r="CG341" i="1"/>
  <c r="CH340" i="1"/>
  <c r="CG340" i="1"/>
  <c r="CH339" i="1"/>
  <c r="CG339" i="1"/>
  <c r="CH338" i="1"/>
  <c r="CG338" i="1"/>
  <c r="CH337" i="1"/>
  <c r="CG337" i="1"/>
  <c r="CH336" i="1"/>
  <c r="CG336" i="1"/>
  <c r="CH335" i="1"/>
  <c r="CG335" i="1"/>
  <c r="CH334" i="1"/>
  <c r="CG334" i="1"/>
  <c r="CH333" i="1"/>
  <c r="CG333" i="1"/>
  <c r="CH332" i="1"/>
  <c r="CG332" i="1"/>
  <c r="CH331" i="1"/>
  <c r="CG331" i="1"/>
  <c r="CH330" i="1"/>
  <c r="CG330" i="1"/>
  <c r="CH329" i="1"/>
  <c r="CG329" i="1"/>
  <c r="CH328" i="1"/>
  <c r="CG328" i="1"/>
  <c r="CH327" i="1"/>
  <c r="CG327" i="1"/>
  <c r="CH326" i="1"/>
  <c r="CG326" i="1"/>
  <c r="CH325" i="1"/>
  <c r="CG325" i="1"/>
  <c r="CH324" i="1"/>
  <c r="CG324" i="1"/>
  <c r="CH323" i="1"/>
  <c r="CG323" i="1"/>
  <c r="CH322" i="1"/>
  <c r="CG322" i="1"/>
  <c r="CH321" i="1"/>
  <c r="CG321" i="1"/>
  <c r="CH320" i="1"/>
  <c r="CG320" i="1"/>
  <c r="CH319" i="1"/>
  <c r="CG319" i="1"/>
  <c r="CH318" i="1"/>
  <c r="CG318" i="1"/>
  <c r="CH317" i="1"/>
  <c r="CG317" i="1"/>
  <c r="CH316" i="1"/>
  <c r="CG316" i="1"/>
  <c r="CH315" i="1"/>
  <c r="CG315" i="1"/>
  <c r="CH314" i="1"/>
  <c r="CG314" i="1"/>
  <c r="CH313" i="1"/>
  <c r="CG313" i="1"/>
  <c r="CH312" i="1"/>
  <c r="CG312" i="1"/>
  <c r="CH311" i="1"/>
  <c r="CG311" i="1"/>
  <c r="CH310" i="1"/>
  <c r="CG310" i="1"/>
  <c r="CH309" i="1"/>
  <c r="CG309" i="1"/>
  <c r="CH308" i="1"/>
  <c r="CG308" i="1"/>
  <c r="CH307" i="1"/>
  <c r="CG307" i="1"/>
  <c r="CH306" i="1"/>
  <c r="CG306" i="1"/>
  <c r="CH305" i="1"/>
  <c r="CG305" i="1"/>
  <c r="CH304" i="1"/>
  <c r="CG304" i="1"/>
  <c r="CH303" i="1"/>
  <c r="CG303" i="1"/>
  <c r="CH302" i="1"/>
  <c r="CG302" i="1"/>
  <c r="CH301" i="1"/>
  <c r="CG301" i="1"/>
  <c r="CH300" i="1"/>
  <c r="CG300" i="1"/>
  <c r="CH299" i="1"/>
  <c r="CG299" i="1"/>
  <c r="CH298" i="1"/>
  <c r="CG298" i="1"/>
  <c r="CH297" i="1"/>
  <c r="CG297" i="1"/>
  <c r="CH296" i="1"/>
  <c r="CG296" i="1"/>
  <c r="CH295" i="1"/>
  <c r="CG295" i="1"/>
  <c r="CH294" i="1"/>
  <c r="CG294" i="1"/>
  <c r="CH293" i="1"/>
  <c r="CG293" i="1"/>
  <c r="CH292" i="1"/>
  <c r="CG292" i="1"/>
  <c r="CH291" i="1"/>
  <c r="CG291" i="1"/>
  <c r="CH290" i="1"/>
  <c r="CG290" i="1"/>
  <c r="CH289" i="1"/>
  <c r="CG289" i="1"/>
  <c r="CH288" i="1"/>
  <c r="CG288" i="1"/>
  <c r="CH287" i="1"/>
  <c r="CG287" i="1"/>
  <c r="CH286" i="1"/>
  <c r="CG286" i="1"/>
  <c r="CH285" i="1"/>
  <c r="CG285" i="1"/>
  <c r="CH284" i="1"/>
  <c r="CG284" i="1"/>
  <c r="CH283" i="1"/>
  <c r="CG283" i="1"/>
  <c r="CH282" i="1"/>
  <c r="CG282" i="1"/>
  <c r="CH281" i="1"/>
  <c r="CG281" i="1"/>
  <c r="CH280" i="1"/>
  <c r="CG280" i="1"/>
  <c r="CH279" i="1"/>
  <c r="CG279" i="1"/>
  <c r="CH278" i="1"/>
  <c r="CG278" i="1"/>
  <c r="CH277" i="1"/>
  <c r="CG277" i="1"/>
  <c r="CH276" i="1"/>
  <c r="CG276" i="1"/>
  <c r="CH275" i="1"/>
  <c r="CG275" i="1"/>
  <c r="CH274" i="1"/>
  <c r="CG274" i="1"/>
  <c r="CH273" i="1"/>
  <c r="CG273" i="1"/>
  <c r="CH272" i="1"/>
  <c r="CG272" i="1"/>
  <c r="CH271" i="1"/>
  <c r="CG271" i="1"/>
  <c r="CH270" i="1"/>
  <c r="CG270" i="1"/>
  <c r="CH269" i="1"/>
  <c r="CG269" i="1"/>
  <c r="CH268" i="1"/>
  <c r="CG268" i="1"/>
  <c r="CH267" i="1"/>
  <c r="CG267" i="1"/>
  <c r="CH266" i="1"/>
  <c r="CG266" i="1"/>
  <c r="CH265" i="1"/>
  <c r="CG265" i="1"/>
  <c r="CH264" i="1"/>
  <c r="CG264" i="1"/>
  <c r="CH263" i="1"/>
  <c r="CG263" i="1"/>
  <c r="CH262" i="1"/>
  <c r="CG262" i="1"/>
  <c r="CH261" i="1"/>
  <c r="CG261" i="1"/>
  <c r="CH260" i="1"/>
  <c r="CG260" i="1"/>
  <c r="CH259" i="1"/>
  <c r="CG259" i="1"/>
  <c r="CH258" i="1"/>
  <c r="CG258" i="1"/>
  <c r="CH257" i="1"/>
  <c r="CG257" i="1"/>
  <c r="CH256" i="1"/>
  <c r="CG256" i="1"/>
  <c r="CH255" i="1"/>
  <c r="CG255" i="1"/>
  <c r="CH254" i="1"/>
  <c r="CG254" i="1"/>
  <c r="CH253" i="1"/>
  <c r="CG253" i="1"/>
  <c r="CH252" i="1"/>
  <c r="CG252" i="1"/>
  <c r="CH251" i="1"/>
  <c r="CG251" i="1"/>
  <c r="CH250" i="1"/>
  <c r="CG250" i="1"/>
  <c r="CH249" i="1"/>
  <c r="CG249" i="1"/>
  <c r="CH248" i="1"/>
  <c r="CG248" i="1"/>
  <c r="CH247" i="1"/>
  <c r="CG247" i="1"/>
  <c r="CH246" i="1"/>
  <c r="CG246" i="1"/>
  <c r="CH245" i="1"/>
  <c r="CG245" i="1"/>
  <c r="CH244" i="1"/>
  <c r="CG244" i="1"/>
  <c r="CH243" i="1"/>
  <c r="CG243" i="1"/>
  <c r="CH242" i="1"/>
  <c r="CG242" i="1"/>
  <c r="CH241" i="1"/>
  <c r="CG241" i="1"/>
  <c r="CH240" i="1"/>
  <c r="CG240" i="1"/>
  <c r="CH239" i="1"/>
  <c r="CG239" i="1"/>
  <c r="CH238" i="1"/>
  <c r="CG238" i="1"/>
  <c r="CH237" i="1"/>
  <c r="CG237" i="1"/>
  <c r="CH236" i="1"/>
  <c r="CG236" i="1"/>
  <c r="CH235" i="1"/>
  <c r="CG235" i="1"/>
  <c r="CH234" i="1"/>
  <c r="CG234" i="1"/>
  <c r="CH233" i="1"/>
  <c r="CG233" i="1"/>
  <c r="CH232" i="1"/>
  <c r="CG232" i="1"/>
  <c r="CH231" i="1"/>
  <c r="CG231" i="1"/>
  <c r="CH230" i="1"/>
  <c r="CG230" i="1"/>
  <c r="CH229" i="1"/>
  <c r="CG229" i="1"/>
  <c r="CH228" i="1"/>
  <c r="CG228" i="1"/>
  <c r="CH227" i="1"/>
  <c r="CG227" i="1"/>
  <c r="CH226" i="1"/>
  <c r="CG226" i="1"/>
  <c r="CH225" i="1"/>
  <c r="CG225" i="1"/>
  <c r="CH224" i="1"/>
  <c r="CG224" i="1"/>
  <c r="CH223" i="1"/>
  <c r="CG223" i="1"/>
  <c r="CH222" i="1"/>
  <c r="CG222" i="1"/>
  <c r="CH221" i="1"/>
  <c r="CG221" i="1"/>
  <c r="CH220" i="1"/>
  <c r="CG220" i="1"/>
  <c r="CH219" i="1"/>
  <c r="CG219" i="1"/>
  <c r="CH218" i="1"/>
  <c r="CG218" i="1"/>
  <c r="CH217" i="1"/>
  <c r="CG217" i="1"/>
  <c r="CH216" i="1"/>
  <c r="CG216" i="1"/>
  <c r="CH215" i="1"/>
  <c r="CG215" i="1"/>
  <c r="CH214" i="1"/>
  <c r="CG214" i="1"/>
  <c r="CH213" i="1"/>
  <c r="CG213" i="1"/>
  <c r="CH212" i="1"/>
  <c r="CG212" i="1"/>
  <c r="CH211" i="1"/>
  <c r="CG211" i="1"/>
  <c r="CH210" i="1"/>
  <c r="CG210" i="1"/>
  <c r="CH209" i="1"/>
  <c r="CG209" i="1"/>
  <c r="CH208" i="1"/>
  <c r="CG208" i="1"/>
  <c r="CH207" i="1"/>
  <c r="CG207" i="1"/>
  <c r="CH206" i="1"/>
  <c r="CG206" i="1"/>
  <c r="CH205" i="1"/>
  <c r="CG205" i="1"/>
  <c r="CH204" i="1"/>
  <c r="CG204" i="1"/>
  <c r="CH203" i="1"/>
  <c r="CG203" i="1"/>
  <c r="CH202" i="1"/>
  <c r="CG202" i="1"/>
  <c r="CH201" i="1"/>
  <c r="CG201" i="1"/>
  <c r="CH200" i="1"/>
  <c r="CG200" i="1"/>
  <c r="CH199" i="1"/>
  <c r="CG199" i="1"/>
  <c r="CH198" i="1"/>
  <c r="CG198" i="1"/>
  <c r="CH197" i="1"/>
  <c r="CG197" i="1"/>
  <c r="CH196" i="1"/>
  <c r="CG196" i="1"/>
  <c r="CH195" i="1"/>
  <c r="CG195" i="1"/>
  <c r="CH194" i="1"/>
  <c r="CG194" i="1"/>
  <c r="CH193" i="1"/>
  <c r="CG193" i="1"/>
  <c r="CH192" i="1"/>
  <c r="CG192" i="1"/>
  <c r="CH191" i="1"/>
  <c r="CG191" i="1"/>
  <c r="CH190" i="1"/>
  <c r="CG190" i="1"/>
  <c r="CH189" i="1"/>
  <c r="CG189" i="1"/>
  <c r="CH188" i="1"/>
  <c r="CG188" i="1"/>
  <c r="CH187" i="1"/>
  <c r="CG187" i="1"/>
  <c r="CH186" i="1"/>
  <c r="CG186" i="1"/>
  <c r="CH185" i="1"/>
  <c r="CG185" i="1"/>
  <c r="CH184" i="1"/>
  <c r="CG184" i="1"/>
  <c r="CH183" i="1"/>
  <c r="CG183" i="1"/>
  <c r="CH182" i="1"/>
  <c r="CG182" i="1"/>
  <c r="CH181" i="1"/>
  <c r="CG181" i="1"/>
  <c r="CH180" i="1"/>
  <c r="CG180" i="1"/>
  <c r="CH179" i="1"/>
  <c r="CG179" i="1"/>
  <c r="CH178" i="1"/>
  <c r="CG178" i="1"/>
  <c r="CH177" i="1"/>
  <c r="CG177" i="1"/>
  <c r="CH176" i="1"/>
  <c r="CG176" i="1"/>
  <c r="CH175" i="1"/>
  <c r="CG175" i="1"/>
  <c r="CH174" i="1"/>
  <c r="CG174" i="1"/>
  <c r="CH173" i="1"/>
  <c r="CG173" i="1"/>
  <c r="CH172" i="1"/>
  <c r="CG172" i="1"/>
  <c r="CH171" i="1"/>
  <c r="CG171" i="1"/>
  <c r="CH170" i="1"/>
  <c r="CG170" i="1"/>
  <c r="CH169" i="1"/>
  <c r="CG169" i="1"/>
  <c r="CH168" i="1"/>
  <c r="CG168" i="1"/>
  <c r="CH167" i="1"/>
  <c r="CG167" i="1"/>
  <c r="CH166" i="1"/>
  <c r="CG166" i="1"/>
  <c r="CH165" i="1"/>
  <c r="CG165" i="1"/>
  <c r="CH164" i="1"/>
  <c r="CG164" i="1"/>
  <c r="CH163" i="1"/>
  <c r="CG163" i="1"/>
  <c r="CH162" i="1"/>
  <c r="CG162" i="1"/>
  <c r="CH161" i="1"/>
  <c r="CG161" i="1"/>
  <c r="CH160" i="1"/>
  <c r="CG160" i="1"/>
  <c r="CH159" i="1"/>
  <c r="CG159" i="1"/>
  <c r="CH158" i="1"/>
  <c r="CG158" i="1"/>
  <c r="CH157" i="1"/>
  <c r="CG157" i="1"/>
  <c r="CH156" i="1"/>
  <c r="CG156" i="1"/>
  <c r="CH155" i="1"/>
  <c r="CG155" i="1"/>
  <c r="CH154" i="1"/>
  <c r="CG154" i="1"/>
  <c r="CH153" i="1"/>
  <c r="CG153" i="1"/>
  <c r="CH152" i="1"/>
  <c r="CG152" i="1"/>
  <c r="CH151" i="1"/>
  <c r="CG151" i="1"/>
  <c r="CH150" i="1"/>
  <c r="CG150" i="1"/>
  <c r="CH149" i="1"/>
  <c r="CG149" i="1"/>
  <c r="CH148" i="1"/>
  <c r="CG148" i="1"/>
  <c r="CH147" i="1"/>
  <c r="CG147" i="1"/>
  <c r="CH146" i="1"/>
  <c r="CG146" i="1"/>
  <c r="CH145" i="1"/>
  <c r="CG145" i="1"/>
  <c r="CH144" i="1"/>
  <c r="CG144" i="1"/>
  <c r="CH143" i="1"/>
  <c r="CG143" i="1"/>
  <c r="CH142" i="1"/>
  <c r="CG142" i="1"/>
  <c r="CH141" i="1"/>
  <c r="CG141" i="1"/>
  <c r="CH140" i="1"/>
  <c r="CG140" i="1"/>
  <c r="CH139" i="1"/>
  <c r="CG139" i="1"/>
  <c r="CH138" i="1"/>
  <c r="CG138" i="1"/>
  <c r="CH137" i="1"/>
  <c r="CG137" i="1"/>
  <c r="CH136" i="1"/>
  <c r="CG136" i="1"/>
  <c r="CH135" i="1"/>
  <c r="CG135" i="1"/>
  <c r="CH134" i="1"/>
  <c r="CG134" i="1"/>
  <c r="CH133" i="1"/>
  <c r="CG133" i="1"/>
  <c r="CH132" i="1"/>
  <c r="CG132" i="1"/>
  <c r="CH131" i="1"/>
  <c r="CG131" i="1"/>
  <c r="CH130" i="1"/>
  <c r="CG130" i="1"/>
  <c r="CH129" i="1"/>
  <c r="CG129" i="1"/>
  <c r="CH128" i="1"/>
  <c r="CG128" i="1"/>
  <c r="CH127" i="1"/>
  <c r="CG127" i="1"/>
  <c r="CH126" i="1"/>
  <c r="CG126" i="1"/>
  <c r="CH125" i="1"/>
  <c r="CG125" i="1"/>
  <c r="CH124" i="1"/>
  <c r="CG124" i="1"/>
  <c r="CH123" i="1"/>
  <c r="CG123" i="1"/>
  <c r="CH122" i="1"/>
  <c r="CG122" i="1"/>
  <c r="CH121" i="1"/>
  <c r="CG121" i="1"/>
  <c r="CH120" i="1"/>
  <c r="CG120" i="1"/>
  <c r="CH119" i="1"/>
  <c r="CG119" i="1"/>
  <c r="CH118" i="1"/>
  <c r="CG118" i="1"/>
  <c r="CH117" i="1"/>
  <c r="CG117" i="1"/>
  <c r="CH116" i="1"/>
  <c r="CG116" i="1"/>
  <c r="CH115" i="1"/>
  <c r="CG115" i="1"/>
  <c r="CH114" i="1"/>
  <c r="CG114" i="1"/>
  <c r="CH113" i="1"/>
  <c r="CG113" i="1"/>
  <c r="CH112" i="1"/>
  <c r="CG112" i="1"/>
  <c r="CH111" i="1"/>
  <c r="CG111" i="1"/>
  <c r="CH110" i="1"/>
  <c r="CG110" i="1"/>
  <c r="CH109" i="1"/>
  <c r="CG109" i="1"/>
  <c r="CH108" i="1"/>
  <c r="CG108" i="1"/>
  <c r="CH107" i="1"/>
  <c r="CG107" i="1"/>
  <c r="CH106" i="1"/>
  <c r="CG106" i="1"/>
  <c r="CH105" i="1"/>
  <c r="CG105" i="1"/>
  <c r="CH104" i="1"/>
  <c r="CG104" i="1"/>
  <c r="CH103" i="1"/>
  <c r="CG103" i="1"/>
  <c r="CH102" i="1"/>
  <c r="CG102" i="1"/>
  <c r="CH101" i="1"/>
  <c r="CG101" i="1"/>
  <c r="CH100" i="1"/>
  <c r="CG100" i="1"/>
  <c r="CH99" i="1"/>
  <c r="CG99" i="1"/>
  <c r="CH98" i="1"/>
  <c r="CG98" i="1"/>
  <c r="CH97" i="1"/>
  <c r="CG97" i="1"/>
  <c r="CH96" i="1"/>
  <c r="CG96" i="1"/>
  <c r="CH95" i="1"/>
  <c r="CG95" i="1"/>
  <c r="CH94" i="1"/>
  <c r="CG94" i="1"/>
  <c r="CH93" i="1"/>
  <c r="CG93" i="1"/>
  <c r="CH92" i="1"/>
  <c r="CG92" i="1"/>
  <c r="CH91" i="1"/>
  <c r="CG91" i="1"/>
  <c r="CH90" i="1"/>
  <c r="CG90" i="1"/>
  <c r="CH89" i="1"/>
  <c r="CG89" i="1"/>
  <c r="CH88" i="1"/>
  <c r="CG88" i="1"/>
  <c r="CH87" i="1"/>
  <c r="CG87" i="1"/>
  <c r="CH86" i="1"/>
  <c r="CG86" i="1"/>
  <c r="CH85" i="1"/>
  <c r="CG85" i="1"/>
  <c r="CH84" i="1"/>
  <c r="CG84" i="1"/>
  <c r="CH83" i="1"/>
  <c r="CG83" i="1"/>
  <c r="CH82" i="1"/>
  <c r="CG82" i="1"/>
  <c r="CH81" i="1"/>
  <c r="CG81" i="1"/>
  <c r="CH80" i="1"/>
  <c r="CG80" i="1"/>
  <c r="CH79" i="1"/>
  <c r="CG79" i="1"/>
  <c r="CH78" i="1"/>
  <c r="CG78" i="1"/>
  <c r="CH77" i="1"/>
  <c r="CG77" i="1"/>
  <c r="CH76" i="1"/>
  <c r="CG76" i="1"/>
  <c r="CH75" i="1"/>
  <c r="CG75" i="1"/>
  <c r="CH74" i="1"/>
  <c r="CG74" i="1"/>
  <c r="CH73" i="1"/>
  <c r="CG73" i="1"/>
  <c r="CH72" i="1"/>
  <c r="CG72" i="1"/>
  <c r="CH71" i="1"/>
  <c r="CG71" i="1"/>
  <c r="CH70" i="1"/>
  <c r="CG70" i="1"/>
  <c r="CH69" i="1"/>
  <c r="CG69" i="1"/>
  <c r="CH68" i="1"/>
  <c r="CG68" i="1"/>
  <c r="CH67" i="1"/>
  <c r="CG67" i="1"/>
  <c r="CH66" i="1"/>
  <c r="CG66" i="1"/>
  <c r="CH65" i="1"/>
  <c r="CG65" i="1"/>
  <c r="CH64" i="1"/>
  <c r="CG64" i="1"/>
  <c r="CH63" i="1"/>
  <c r="CG63" i="1"/>
  <c r="CH62" i="1"/>
  <c r="CG62" i="1"/>
  <c r="CH61" i="1"/>
  <c r="CG61" i="1"/>
  <c r="CH60" i="1"/>
  <c r="CG60" i="1"/>
  <c r="CH59" i="1"/>
  <c r="CG59" i="1"/>
  <c r="CH58" i="1"/>
  <c r="CG58" i="1"/>
  <c r="CH57" i="1"/>
  <c r="CG57" i="1"/>
  <c r="CH56" i="1"/>
  <c r="CG56" i="1"/>
  <c r="CH55" i="1"/>
  <c r="CG55" i="1"/>
  <c r="CH54" i="1"/>
  <c r="CG54" i="1"/>
  <c r="CH53" i="1"/>
  <c r="CG53" i="1"/>
  <c r="CH52" i="1"/>
  <c r="CG52" i="1"/>
  <c r="CH51" i="1"/>
  <c r="CG51" i="1"/>
  <c r="CH50" i="1"/>
  <c r="CG50" i="1"/>
  <c r="CH49" i="1"/>
  <c r="CG49" i="1"/>
  <c r="CH48" i="1"/>
  <c r="CG48" i="1"/>
  <c r="CH47" i="1"/>
  <c r="CG47" i="1"/>
  <c r="CH46" i="1"/>
  <c r="CG46" i="1"/>
  <c r="CH45" i="1"/>
  <c r="CG45" i="1"/>
  <c r="CH44" i="1"/>
  <c r="CG44" i="1"/>
  <c r="CH43" i="1"/>
  <c r="CG43" i="1"/>
  <c r="CH42" i="1"/>
  <c r="CG42" i="1"/>
  <c r="CH41" i="1"/>
  <c r="CG41" i="1"/>
  <c r="CH40" i="1"/>
  <c r="CG40" i="1"/>
  <c r="CH39" i="1"/>
  <c r="CG39" i="1"/>
  <c r="CH38" i="1"/>
  <c r="CG38" i="1"/>
  <c r="CH37" i="1"/>
  <c r="CG37" i="1"/>
  <c r="CH36" i="1"/>
  <c r="CG36" i="1"/>
  <c r="CH35" i="1"/>
  <c r="CG35" i="1"/>
  <c r="CH34" i="1"/>
  <c r="CG34" i="1"/>
  <c r="CH33" i="1"/>
  <c r="CG33" i="1"/>
  <c r="CH32" i="1"/>
  <c r="CG32" i="1"/>
  <c r="CH31" i="1"/>
  <c r="CG31" i="1"/>
  <c r="CH30" i="1"/>
  <c r="CG30" i="1"/>
  <c r="CH29" i="1"/>
  <c r="CG29" i="1"/>
  <c r="CH28" i="1"/>
  <c r="CG28" i="1"/>
  <c r="CH27" i="1"/>
  <c r="CG27" i="1"/>
  <c r="CH26" i="1"/>
  <c r="CG26" i="1"/>
  <c r="CH25" i="1"/>
  <c r="CG25" i="1"/>
  <c r="CH24" i="1"/>
  <c r="CG24" i="1"/>
  <c r="CH23" i="1"/>
  <c r="CG23" i="1"/>
  <c r="CH22" i="1"/>
  <c r="CG22" i="1"/>
  <c r="CH21" i="1"/>
  <c r="CG21" i="1"/>
  <c r="CH20" i="1"/>
  <c r="CG20" i="1"/>
  <c r="CH19" i="1"/>
  <c r="CG19" i="1"/>
  <c r="CH18" i="1"/>
  <c r="CG18" i="1"/>
  <c r="CH17" i="1"/>
  <c r="CG17" i="1"/>
  <c r="CH16" i="1"/>
  <c r="CG16" i="1"/>
  <c r="CH15" i="1"/>
  <c r="CG15" i="1"/>
  <c r="CH14" i="1"/>
  <c r="CG14" i="1"/>
  <c r="CH13" i="1"/>
  <c r="CG13" i="1"/>
  <c r="CH12" i="1"/>
  <c r="CG12" i="1"/>
  <c r="CH11" i="1"/>
  <c r="CG11" i="1"/>
  <c r="CH10" i="1"/>
  <c r="CG10" i="1"/>
  <c r="CH9" i="1"/>
  <c r="CG9" i="1"/>
  <c r="CH8" i="1"/>
  <c r="CG8" i="1"/>
  <c r="CH7" i="1"/>
  <c r="CG7" i="1"/>
  <c r="G9" i="3" l="1"/>
  <c r="Q9" i="3"/>
  <c r="Q8" i="3"/>
  <c r="CH1504" i="1"/>
  <c r="CP1504" i="1"/>
  <c r="CQ1504" i="1"/>
  <c r="CR1504" i="1"/>
  <c r="CG1504" i="1"/>
  <c r="F13" i="3" s="1"/>
  <c r="CW1504" i="1"/>
  <c r="CX1504" i="1"/>
  <c r="CY1504" i="1"/>
  <c r="CZ1504" i="1"/>
  <c r="CJ1504" i="1"/>
  <c r="CK1504" i="1"/>
  <c r="CL1504" i="1"/>
  <c r="E15" i="3" l="1"/>
  <c r="E14" i="3"/>
  <c r="E13" i="3"/>
  <c r="I8" i="1"/>
  <c r="CN8" i="1" l="1"/>
  <c r="CN7" i="1"/>
  <c r="CN9" i="1" l="1"/>
  <c r="CN10" i="1" l="1"/>
  <c r="CN12" i="1" l="1"/>
  <c r="CN11" i="1" l="1"/>
  <c r="CN13" i="1"/>
  <c r="CN14" i="1" l="1"/>
  <c r="CN15" i="1" l="1"/>
  <c r="CN16" i="1" l="1"/>
  <c r="CN17" i="1" l="1"/>
  <c r="CN18" i="1" l="1"/>
  <c r="CN19" i="1"/>
  <c r="CN20" i="1" l="1"/>
  <c r="CN21" i="1" l="1"/>
  <c r="CN22" i="1" l="1"/>
  <c r="CN23" i="1" l="1"/>
  <c r="CN24" i="1" l="1"/>
  <c r="CN25" i="1" l="1"/>
  <c r="I7"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1195" i="1"/>
  <c r="I1196" i="1"/>
  <c r="I1197" i="1"/>
  <c r="I1198" i="1"/>
  <c r="I1199" i="1"/>
  <c r="I1200" i="1"/>
  <c r="I1201" i="1"/>
  <c r="I1202" i="1"/>
  <c r="I1203" i="1"/>
  <c r="I1204" i="1"/>
  <c r="I1205" i="1"/>
  <c r="I1206" i="1"/>
  <c r="I1207" i="1"/>
  <c r="I1208" i="1"/>
  <c r="I1209" i="1"/>
  <c r="I1210" i="1"/>
  <c r="I1211" i="1"/>
  <c r="I1212" i="1"/>
  <c r="I1213" i="1"/>
  <c r="I1214" i="1"/>
  <c r="I1215" i="1"/>
  <c r="I1216" i="1"/>
  <c r="I1217" i="1"/>
  <c r="I1218" i="1"/>
  <c r="I1219" i="1"/>
  <c r="I1220" i="1"/>
  <c r="I1221" i="1"/>
  <c r="I1222" i="1"/>
  <c r="I1223" i="1"/>
  <c r="I1224" i="1"/>
  <c r="I1225" i="1"/>
  <c r="I1226" i="1"/>
  <c r="I1227" i="1"/>
  <c r="I1228" i="1"/>
  <c r="I1229" i="1"/>
  <c r="I1230" i="1"/>
  <c r="I1231" i="1"/>
  <c r="I1232" i="1"/>
  <c r="I1233" i="1"/>
  <c r="I1234" i="1"/>
  <c r="I1235" i="1"/>
  <c r="I1236" i="1"/>
  <c r="I1237" i="1"/>
  <c r="I1238" i="1"/>
  <c r="I1239" i="1"/>
  <c r="I1240" i="1"/>
  <c r="I1241" i="1"/>
  <c r="I1242" i="1"/>
  <c r="I1243" i="1"/>
  <c r="I1244" i="1"/>
  <c r="I1245" i="1"/>
  <c r="I1246" i="1"/>
  <c r="I1247" i="1"/>
  <c r="I1248" i="1"/>
  <c r="I1249" i="1"/>
  <c r="I1250" i="1"/>
  <c r="I1251" i="1"/>
  <c r="I1252" i="1"/>
  <c r="I1253" i="1"/>
  <c r="I1254" i="1"/>
  <c r="I1255" i="1"/>
  <c r="I1256" i="1"/>
  <c r="I1257" i="1"/>
  <c r="I1258" i="1"/>
  <c r="I1259" i="1"/>
  <c r="I1260" i="1"/>
  <c r="I1261" i="1"/>
  <c r="I1262" i="1"/>
  <c r="I1263" i="1"/>
  <c r="I1264" i="1"/>
  <c r="I1265" i="1"/>
  <c r="I1266" i="1"/>
  <c r="I1267" i="1"/>
  <c r="I1268" i="1"/>
  <c r="I1269" i="1"/>
  <c r="I1270" i="1"/>
  <c r="I1271" i="1"/>
  <c r="I1272" i="1"/>
  <c r="I1273" i="1"/>
  <c r="I1274" i="1"/>
  <c r="I1275" i="1"/>
  <c r="I1276" i="1"/>
  <c r="I1277" i="1"/>
  <c r="I1278" i="1"/>
  <c r="I1279" i="1"/>
  <c r="I1280" i="1"/>
  <c r="I1281" i="1"/>
  <c r="I1282" i="1"/>
  <c r="I1283" i="1"/>
  <c r="I1284" i="1"/>
  <c r="I1285" i="1"/>
  <c r="I1286" i="1"/>
  <c r="I1287" i="1"/>
  <c r="I1288" i="1"/>
  <c r="I1289" i="1"/>
  <c r="I1290" i="1"/>
  <c r="I1291" i="1"/>
  <c r="I1292" i="1"/>
  <c r="I1293" i="1"/>
  <c r="I1294" i="1"/>
  <c r="I1295" i="1"/>
  <c r="I1296" i="1"/>
  <c r="I1297" i="1"/>
  <c r="I1298" i="1"/>
  <c r="I1299" i="1"/>
  <c r="I1300" i="1"/>
  <c r="I1301" i="1"/>
  <c r="I1302" i="1"/>
  <c r="I1303" i="1"/>
  <c r="I1304" i="1"/>
  <c r="I1305" i="1"/>
  <c r="I1306" i="1"/>
  <c r="I1307" i="1"/>
  <c r="I1308" i="1"/>
  <c r="I1309" i="1"/>
  <c r="I1310" i="1"/>
  <c r="I1311" i="1"/>
  <c r="I1312" i="1"/>
  <c r="I1313" i="1"/>
  <c r="I1314" i="1"/>
  <c r="I1315" i="1"/>
  <c r="I1316" i="1"/>
  <c r="I1317" i="1"/>
  <c r="I1318" i="1"/>
  <c r="I1319" i="1"/>
  <c r="I1320" i="1"/>
  <c r="I1321" i="1"/>
  <c r="I1322" i="1"/>
  <c r="I1323" i="1"/>
  <c r="I1324" i="1"/>
  <c r="I1325" i="1"/>
  <c r="I1326" i="1"/>
  <c r="I1327" i="1"/>
  <c r="I1328" i="1"/>
  <c r="I1329" i="1"/>
  <c r="I1330" i="1"/>
  <c r="I1331" i="1"/>
  <c r="I1332" i="1"/>
  <c r="I1333" i="1"/>
  <c r="I1334" i="1"/>
  <c r="I1335" i="1"/>
  <c r="I1336" i="1"/>
  <c r="I1337" i="1"/>
  <c r="I1338" i="1"/>
  <c r="I1339" i="1"/>
  <c r="I1340" i="1"/>
  <c r="I1341" i="1"/>
  <c r="I1342" i="1"/>
  <c r="I1343" i="1"/>
  <c r="I1344" i="1"/>
  <c r="I1345" i="1"/>
  <c r="I1346" i="1"/>
  <c r="I1347" i="1"/>
  <c r="I1348" i="1"/>
  <c r="I1349" i="1"/>
  <c r="I1350" i="1"/>
  <c r="I1351" i="1"/>
  <c r="I1352" i="1"/>
  <c r="I1353" i="1"/>
  <c r="I1354" i="1"/>
  <c r="I1355" i="1"/>
  <c r="I1356" i="1"/>
  <c r="I1357" i="1"/>
  <c r="I1358" i="1"/>
  <c r="I1359" i="1"/>
  <c r="I1360" i="1"/>
  <c r="I1361" i="1"/>
  <c r="I1362" i="1"/>
  <c r="I1363" i="1"/>
  <c r="I1364" i="1"/>
  <c r="I1365" i="1"/>
  <c r="I1366" i="1"/>
  <c r="I1367" i="1"/>
  <c r="I1368" i="1"/>
  <c r="I1369" i="1"/>
  <c r="I1370" i="1"/>
  <c r="I1371" i="1"/>
  <c r="I1372" i="1"/>
  <c r="I1373" i="1"/>
  <c r="I1374" i="1"/>
  <c r="I1375" i="1"/>
  <c r="I1376" i="1"/>
  <c r="I1377" i="1"/>
  <c r="I1378" i="1"/>
  <c r="I1379" i="1"/>
  <c r="I1380" i="1"/>
  <c r="I1381" i="1"/>
  <c r="I1382" i="1"/>
  <c r="I1383" i="1"/>
  <c r="I1384" i="1"/>
  <c r="I1385" i="1"/>
  <c r="I1386" i="1"/>
  <c r="I1387" i="1"/>
  <c r="I1388" i="1"/>
  <c r="I1389" i="1"/>
  <c r="I1390" i="1"/>
  <c r="I1391" i="1"/>
  <c r="I1392" i="1"/>
  <c r="I1393" i="1"/>
  <c r="I1394" i="1"/>
  <c r="I1395" i="1"/>
  <c r="I1396" i="1"/>
  <c r="I1397" i="1"/>
  <c r="I1398" i="1"/>
  <c r="I1399" i="1"/>
  <c r="I1400" i="1"/>
  <c r="I1401" i="1"/>
  <c r="I1402" i="1"/>
  <c r="I1403" i="1"/>
  <c r="I1404" i="1"/>
  <c r="I1405" i="1"/>
  <c r="I1406" i="1"/>
  <c r="I1407" i="1"/>
  <c r="I1408" i="1"/>
  <c r="I1409" i="1"/>
  <c r="I1410" i="1"/>
  <c r="I1411" i="1"/>
  <c r="I1412" i="1"/>
  <c r="I1413" i="1"/>
  <c r="I1414" i="1"/>
  <c r="I1415" i="1"/>
  <c r="I1416" i="1"/>
  <c r="I1417" i="1"/>
  <c r="I1418" i="1"/>
  <c r="I1419" i="1"/>
  <c r="I1420" i="1"/>
  <c r="I1421" i="1"/>
  <c r="I1422" i="1"/>
  <c r="I1423" i="1"/>
  <c r="I1424" i="1"/>
  <c r="I1425" i="1"/>
  <c r="I1426" i="1"/>
  <c r="I1427" i="1"/>
  <c r="I1428" i="1"/>
  <c r="I1429" i="1"/>
  <c r="I1430" i="1"/>
  <c r="I1431" i="1"/>
  <c r="I1432" i="1"/>
  <c r="I1433" i="1"/>
  <c r="I1434" i="1"/>
  <c r="I1435" i="1"/>
  <c r="I1436" i="1"/>
  <c r="I1437" i="1"/>
  <c r="I1438" i="1"/>
  <c r="I1439" i="1"/>
  <c r="I1440" i="1"/>
  <c r="I1441" i="1"/>
  <c r="I1442" i="1"/>
  <c r="I1443" i="1"/>
  <c r="I1444" i="1"/>
  <c r="I1445" i="1"/>
  <c r="I1446" i="1"/>
  <c r="I1447" i="1"/>
  <c r="I1448" i="1"/>
  <c r="I1449" i="1"/>
  <c r="I1450" i="1"/>
  <c r="I1451" i="1"/>
  <c r="I1452" i="1"/>
  <c r="I1453" i="1"/>
  <c r="I1454" i="1"/>
  <c r="I1455" i="1"/>
  <c r="I1456" i="1"/>
  <c r="I1457" i="1"/>
  <c r="I1458" i="1"/>
  <c r="I1459" i="1"/>
  <c r="I1460" i="1"/>
  <c r="I1461" i="1"/>
  <c r="I1462" i="1"/>
  <c r="I1463" i="1"/>
  <c r="I1464" i="1"/>
  <c r="I1465" i="1"/>
  <c r="I1466" i="1"/>
  <c r="I1467" i="1"/>
  <c r="I1468" i="1"/>
  <c r="I1469" i="1"/>
  <c r="I1470" i="1"/>
  <c r="I1471" i="1"/>
  <c r="I1472" i="1"/>
  <c r="I1473" i="1"/>
  <c r="I1474" i="1"/>
  <c r="I1475" i="1"/>
  <c r="I1476" i="1"/>
  <c r="I1477" i="1"/>
  <c r="I1478" i="1"/>
  <c r="I1479" i="1"/>
  <c r="I1480" i="1"/>
  <c r="I1481" i="1"/>
  <c r="I1482" i="1"/>
  <c r="I1483" i="1"/>
  <c r="I1484" i="1"/>
  <c r="I1485" i="1"/>
  <c r="I1486" i="1"/>
  <c r="I1487" i="1"/>
  <c r="I1488" i="1"/>
  <c r="I1489" i="1"/>
  <c r="I1490" i="1"/>
  <c r="I1491" i="1"/>
  <c r="I1492" i="1"/>
  <c r="I1493" i="1"/>
  <c r="I1494" i="1"/>
  <c r="I1495" i="1"/>
  <c r="I1496" i="1"/>
  <c r="I1497" i="1"/>
  <c r="I1498" i="1"/>
  <c r="I1499" i="1"/>
  <c r="I1500" i="1"/>
  <c r="CN26" i="1" l="1"/>
  <c r="CN27" i="1" l="1"/>
  <c r="CN28" i="1" l="1"/>
  <c r="CN29" i="1" l="1"/>
  <c r="CN30" i="1" l="1"/>
  <c r="CN31" i="1" l="1"/>
  <c r="CN32" i="1" l="1"/>
  <c r="CN33" i="1" l="1"/>
  <c r="CN34" i="1" l="1"/>
  <c r="CN35" i="1" l="1"/>
  <c r="CN36" i="1" l="1"/>
  <c r="CN37" i="1" l="1"/>
  <c r="CN38" i="1" l="1"/>
  <c r="CN39" i="1" l="1"/>
  <c r="CN40" i="1" l="1"/>
  <c r="CN41" i="1" l="1"/>
  <c r="CN42" i="1" l="1"/>
  <c r="CN43" i="1" l="1"/>
  <c r="CN44" i="1" l="1"/>
  <c r="CN45" i="1" l="1"/>
  <c r="CN46" i="1" l="1"/>
  <c r="CN47" i="1" l="1"/>
  <c r="CN48" i="1" l="1"/>
  <c r="CN49" i="1" l="1"/>
  <c r="CN50" i="1" l="1"/>
  <c r="CN51" i="1" l="1"/>
  <c r="CN52" i="1" l="1"/>
  <c r="CN53" i="1" l="1"/>
  <c r="CN54" i="1" l="1"/>
  <c r="CN55" i="1" l="1"/>
  <c r="CN56" i="1" l="1"/>
  <c r="CN57" i="1" l="1"/>
  <c r="CN58" i="1" l="1"/>
  <c r="CN59" i="1" l="1"/>
  <c r="CN60" i="1" l="1"/>
  <c r="CN61" i="1" l="1"/>
  <c r="CN62" i="1" l="1"/>
  <c r="CN63" i="1" l="1"/>
  <c r="CN64" i="1" l="1"/>
  <c r="CN65" i="1" l="1"/>
  <c r="CN66" i="1" l="1"/>
  <c r="CN67" i="1" l="1"/>
  <c r="CN68" i="1" l="1"/>
  <c r="CN69" i="1" l="1"/>
  <c r="CN70" i="1" l="1"/>
  <c r="CN71" i="1" l="1"/>
  <c r="CN72" i="1" l="1"/>
  <c r="CN73" i="1" l="1"/>
  <c r="CN74" i="1" l="1"/>
  <c r="CN75" i="1" l="1"/>
  <c r="CN76" i="1" l="1"/>
  <c r="CN77" i="1" l="1"/>
  <c r="CN78" i="1" l="1"/>
  <c r="CN79" i="1" l="1"/>
  <c r="CN80" i="1" l="1"/>
  <c r="CN81" i="1" l="1"/>
  <c r="CN82" i="1" l="1"/>
  <c r="CN83" i="1" l="1"/>
  <c r="CN84" i="1" l="1"/>
  <c r="CN85" i="1" l="1"/>
  <c r="CN86" i="1" l="1"/>
  <c r="CN87" i="1" l="1"/>
  <c r="CN88" i="1" l="1"/>
  <c r="CN89" i="1" l="1"/>
  <c r="CN90" i="1" l="1"/>
  <c r="CN91" i="1" l="1"/>
  <c r="CN92" i="1" l="1"/>
  <c r="CN93" i="1" l="1"/>
  <c r="CN94" i="1" l="1"/>
  <c r="CN95" i="1" l="1"/>
  <c r="CN96" i="1" l="1"/>
  <c r="CN97" i="1" l="1"/>
  <c r="CN98" i="1" l="1"/>
  <c r="CN99" i="1" l="1"/>
  <c r="CN100" i="1" l="1"/>
  <c r="CN101" i="1" l="1"/>
  <c r="CN102" i="1" l="1"/>
  <c r="CN103" i="1" l="1"/>
  <c r="CN104" i="1" l="1"/>
  <c r="CN105" i="1" l="1"/>
  <c r="CN106" i="1" l="1"/>
  <c r="CN107" i="1" l="1"/>
  <c r="CN108" i="1" l="1"/>
  <c r="CN109" i="1" l="1"/>
  <c r="CN110" i="1" l="1"/>
  <c r="CN111" i="1" l="1"/>
  <c r="CN112" i="1" l="1"/>
  <c r="CN113" i="1" l="1"/>
  <c r="CN114" i="1" l="1"/>
  <c r="CN115" i="1" l="1"/>
  <c r="CN116" i="1" l="1"/>
  <c r="CN117" i="1" l="1"/>
  <c r="CN118" i="1" l="1"/>
  <c r="CN119" i="1" l="1"/>
  <c r="CN120" i="1" l="1"/>
  <c r="CN121" i="1" l="1"/>
  <c r="CN122" i="1" l="1"/>
  <c r="CN123" i="1" l="1"/>
  <c r="CN124" i="1" l="1"/>
  <c r="CN125" i="1" l="1"/>
  <c r="CN126" i="1" l="1"/>
  <c r="CN127" i="1" l="1"/>
  <c r="CN128" i="1" l="1"/>
  <c r="CN129" i="1" l="1"/>
  <c r="CN130" i="1" l="1"/>
  <c r="CN131" i="1" l="1"/>
  <c r="CN132" i="1" l="1"/>
  <c r="CN133" i="1" l="1"/>
  <c r="CN134" i="1" l="1"/>
  <c r="CN135" i="1" l="1"/>
  <c r="CN136" i="1" l="1"/>
  <c r="CN137" i="1" l="1"/>
  <c r="CN138" i="1" l="1"/>
  <c r="CN139" i="1" l="1"/>
  <c r="CN140" i="1" l="1"/>
  <c r="CN141" i="1" l="1"/>
  <c r="CN142" i="1" l="1"/>
  <c r="CN143" i="1" l="1"/>
  <c r="CN144" i="1" l="1"/>
  <c r="CN145" i="1" l="1"/>
  <c r="CN146" i="1" l="1"/>
  <c r="CN147" i="1" l="1"/>
  <c r="CN148" i="1" l="1"/>
  <c r="CN149" i="1" l="1"/>
  <c r="CN150" i="1" l="1"/>
  <c r="CN151" i="1" l="1"/>
  <c r="CN152" i="1" l="1"/>
  <c r="CN153" i="1" l="1"/>
  <c r="CN154" i="1" l="1"/>
  <c r="CN155" i="1" l="1"/>
  <c r="CN156" i="1" l="1"/>
  <c r="CN157" i="1" l="1"/>
  <c r="CN158" i="1" l="1"/>
  <c r="CN159" i="1" l="1"/>
  <c r="CN160" i="1" l="1"/>
  <c r="CN161" i="1" l="1"/>
  <c r="CN162" i="1" l="1"/>
  <c r="CN163" i="1" l="1"/>
  <c r="CN164" i="1" l="1"/>
  <c r="CN165" i="1" l="1"/>
  <c r="CN166" i="1" l="1"/>
  <c r="CN167" i="1" l="1"/>
  <c r="CN168" i="1" l="1"/>
  <c r="CN169" i="1" l="1"/>
  <c r="CN170" i="1" l="1"/>
  <c r="CN171" i="1" l="1"/>
  <c r="CN172" i="1" l="1"/>
  <c r="CN173" i="1" l="1"/>
  <c r="CN174" i="1" l="1"/>
  <c r="CN175" i="1" l="1"/>
  <c r="CN176" i="1" l="1"/>
  <c r="CN177" i="1" l="1"/>
  <c r="CN178" i="1" l="1"/>
  <c r="CN179" i="1" l="1"/>
  <c r="CN180" i="1" l="1"/>
  <c r="CN181" i="1" l="1"/>
  <c r="CN182" i="1" l="1"/>
  <c r="CN183" i="1" l="1"/>
  <c r="CN184" i="1" l="1"/>
  <c r="CN185" i="1" l="1"/>
  <c r="CN186" i="1" l="1"/>
  <c r="CN187" i="1" l="1"/>
  <c r="CN188" i="1" l="1"/>
  <c r="CN189" i="1" l="1"/>
  <c r="CN190" i="1" l="1"/>
  <c r="CN191" i="1" l="1"/>
  <c r="CN192" i="1" l="1"/>
  <c r="CN193" i="1" l="1"/>
  <c r="CN194" i="1" l="1"/>
  <c r="CN195" i="1" l="1"/>
  <c r="CN196" i="1" l="1"/>
  <c r="CN197" i="1" l="1"/>
  <c r="CN198" i="1" l="1"/>
  <c r="CN199" i="1" l="1"/>
  <c r="CN200" i="1" l="1"/>
  <c r="CN201" i="1" l="1"/>
  <c r="CN202" i="1" l="1"/>
  <c r="CN203" i="1" l="1"/>
  <c r="CN204" i="1" l="1"/>
  <c r="CN205" i="1" l="1"/>
  <c r="CN206" i="1" l="1"/>
  <c r="CN207" i="1" l="1"/>
  <c r="CN208" i="1" l="1"/>
  <c r="CN209" i="1" l="1"/>
  <c r="CN210" i="1" l="1"/>
  <c r="CN211" i="1" l="1"/>
  <c r="CN212" i="1" l="1"/>
  <c r="CN213" i="1" l="1"/>
  <c r="CN214" i="1" l="1"/>
  <c r="CN215" i="1" l="1"/>
  <c r="CN216" i="1" l="1"/>
  <c r="CN217" i="1" l="1"/>
  <c r="CN218" i="1" l="1"/>
  <c r="CN219" i="1" l="1"/>
  <c r="CN220" i="1" l="1"/>
  <c r="CN221" i="1" l="1"/>
  <c r="CN222" i="1" l="1"/>
  <c r="CN223" i="1" l="1"/>
  <c r="CN224" i="1" l="1"/>
  <c r="CN225" i="1" l="1"/>
  <c r="CN226" i="1" l="1"/>
  <c r="CN227" i="1" l="1"/>
  <c r="CN228" i="1" l="1"/>
  <c r="CN229" i="1" l="1"/>
  <c r="CN230" i="1" l="1"/>
  <c r="CN231" i="1" l="1"/>
  <c r="CN232" i="1" l="1"/>
  <c r="CN233" i="1" l="1"/>
  <c r="CN234" i="1" l="1"/>
  <c r="CN235" i="1" l="1"/>
  <c r="CN236" i="1" l="1"/>
  <c r="CN237" i="1" l="1"/>
  <c r="CN238" i="1" l="1"/>
  <c r="CN239" i="1" l="1"/>
  <c r="CN240" i="1" l="1"/>
  <c r="CN241" i="1" l="1"/>
  <c r="CN242" i="1" l="1"/>
  <c r="CN243" i="1" l="1"/>
  <c r="CN244" i="1" l="1"/>
  <c r="CN245" i="1" l="1"/>
  <c r="CN246" i="1" l="1"/>
  <c r="CN247" i="1" l="1"/>
  <c r="CN248" i="1" l="1"/>
  <c r="CN249" i="1" l="1"/>
  <c r="CN250" i="1" l="1"/>
  <c r="CN251" i="1" l="1"/>
  <c r="CN252" i="1" l="1"/>
  <c r="CN253" i="1" l="1"/>
  <c r="CN254" i="1" l="1"/>
  <c r="CN255" i="1" l="1"/>
  <c r="CN256" i="1" l="1"/>
  <c r="CN257" i="1" l="1"/>
  <c r="CN258" i="1" l="1"/>
  <c r="CN259" i="1" l="1"/>
  <c r="CN260" i="1" l="1"/>
  <c r="CN261" i="1" l="1"/>
  <c r="CN262" i="1" l="1"/>
  <c r="CN263" i="1" l="1"/>
  <c r="CN264" i="1" l="1"/>
  <c r="CN265" i="1" l="1"/>
  <c r="CN266" i="1" l="1"/>
  <c r="CN267" i="1" l="1"/>
  <c r="CN268" i="1" l="1"/>
  <c r="CN269" i="1" l="1"/>
  <c r="CN270" i="1" l="1"/>
  <c r="CN271" i="1" l="1"/>
  <c r="CN272" i="1" l="1"/>
  <c r="CN273" i="1" l="1"/>
  <c r="CN274" i="1" l="1"/>
  <c r="CN275" i="1" l="1"/>
  <c r="CN276" i="1" l="1"/>
  <c r="CN277" i="1" l="1"/>
  <c r="CN278" i="1" l="1"/>
  <c r="CN279" i="1" l="1"/>
  <c r="CN280" i="1" l="1"/>
  <c r="CN281" i="1" l="1"/>
  <c r="CN282" i="1" l="1"/>
  <c r="CN283" i="1" l="1"/>
  <c r="CN284" i="1" l="1"/>
  <c r="CN285" i="1" l="1"/>
  <c r="CN286" i="1" l="1"/>
  <c r="CN287" i="1" l="1"/>
  <c r="CN288" i="1" l="1"/>
  <c r="CN289" i="1" l="1"/>
  <c r="CN290" i="1" l="1"/>
  <c r="CN291" i="1" l="1"/>
  <c r="CN292" i="1" l="1"/>
  <c r="CN293" i="1" l="1"/>
  <c r="CN294" i="1" l="1"/>
  <c r="CN295" i="1" l="1"/>
  <c r="CN296" i="1" l="1"/>
  <c r="CN297" i="1" l="1"/>
  <c r="CN298" i="1" l="1"/>
  <c r="CN299" i="1" l="1"/>
  <c r="CN300" i="1" l="1"/>
  <c r="CN301" i="1" l="1"/>
  <c r="CN302" i="1" l="1"/>
  <c r="CN303" i="1" l="1"/>
  <c r="CN304" i="1" l="1"/>
  <c r="CN305" i="1" l="1"/>
  <c r="CN306" i="1" l="1"/>
  <c r="CN307" i="1" l="1"/>
  <c r="CN308" i="1" l="1"/>
  <c r="CN309" i="1" l="1"/>
  <c r="CN310" i="1" l="1"/>
  <c r="CN311" i="1" l="1"/>
  <c r="CN312" i="1" l="1"/>
  <c r="CN313" i="1" l="1"/>
  <c r="CN314" i="1" l="1"/>
  <c r="CN315" i="1" l="1"/>
  <c r="CN316" i="1" l="1"/>
  <c r="CN317" i="1" l="1"/>
  <c r="CN318" i="1" l="1"/>
  <c r="CN319" i="1" l="1"/>
  <c r="CN320" i="1" l="1"/>
  <c r="CN321" i="1" l="1"/>
  <c r="CN322" i="1" l="1"/>
  <c r="CN323" i="1" l="1"/>
  <c r="CN324" i="1" l="1"/>
  <c r="CN325" i="1" l="1"/>
  <c r="CN326" i="1" l="1"/>
  <c r="CN327" i="1" l="1"/>
  <c r="CN328" i="1" l="1"/>
  <c r="CN329" i="1" l="1"/>
  <c r="CN330" i="1" l="1"/>
  <c r="CN331" i="1" l="1"/>
  <c r="CN332" i="1" l="1"/>
  <c r="CN333" i="1" l="1"/>
  <c r="CN334" i="1" l="1"/>
  <c r="CN335" i="1" l="1"/>
  <c r="CN336" i="1" l="1"/>
  <c r="CN337" i="1" l="1"/>
  <c r="CN338" i="1" l="1"/>
  <c r="CN339" i="1" l="1"/>
  <c r="CN340" i="1" l="1"/>
  <c r="CN341" i="1" l="1"/>
  <c r="CN342" i="1" l="1"/>
  <c r="CN343" i="1" l="1"/>
  <c r="CN344" i="1" l="1"/>
  <c r="CN345" i="1" l="1"/>
  <c r="CN346" i="1" l="1"/>
  <c r="CN347" i="1" l="1"/>
  <c r="CN348" i="1" l="1"/>
  <c r="CN349" i="1" l="1"/>
  <c r="CN350" i="1" l="1"/>
  <c r="CN351" i="1" l="1"/>
  <c r="CN352" i="1" l="1"/>
  <c r="CN353" i="1" l="1"/>
  <c r="CN354" i="1" l="1"/>
  <c r="CN355" i="1" l="1"/>
  <c r="CN356" i="1" l="1"/>
  <c r="CN357" i="1" l="1"/>
  <c r="CN358" i="1" l="1"/>
  <c r="CN359" i="1" l="1"/>
  <c r="CN360" i="1" l="1"/>
  <c r="CN361" i="1" l="1"/>
  <c r="CN362" i="1" l="1"/>
  <c r="CN363" i="1" l="1"/>
  <c r="CN364" i="1" l="1"/>
  <c r="CN365" i="1" l="1"/>
  <c r="CN366" i="1" l="1"/>
  <c r="CN367" i="1" l="1"/>
  <c r="CN368" i="1" l="1"/>
  <c r="CN369" i="1" l="1"/>
  <c r="CN370" i="1" l="1"/>
  <c r="CN371" i="1" l="1"/>
  <c r="CN372" i="1" l="1"/>
  <c r="CN373" i="1" l="1"/>
  <c r="CN374" i="1" l="1"/>
  <c r="CN375" i="1" l="1"/>
  <c r="CN376" i="1" l="1"/>
  <c r="CN377" i="1" l="1"/>
  <c r="CN378" i="1" l="1"/>
  <c r="CN379" i="1" l="1"/>
  <c r="CN380" i="1" l="1"/>
  <c r="CN381" i="1" l="1"/>
  <c r="CN382" i="1" l="1"/>
  <c r="CN383" i="1" l="1"/>
  <c r="CN384" i="1" l="1"/>
  <c r="CN385" i="1" l="1"/>
  <c r="CN386" i="1" l="1"/>
  <c r="CN387" i="1" l="1"/>
  <c r="CN388" i="1" l="1"/>
  <c r="CN389" i="1" l="1"/>
  <c r="CN390" i="1" l="1"/>
  <c r="CN391" i="1" l="1"/>
  <c r="CN392" i="1" l="1"/>
  <c r="CN393" i="1" l="1"/>
  <c r="CN394" i="1" l="1"/>
  <c r="CN395" i="1" l="1"/>
  <c r="CN396" i="1" l="1"/>
  <c r="CN397" i="1" l="1"/>
  <c r="CN398" i="1" l="1"/>
  <c r="CN399" i="1" l="1"/>
  <c r="CN400" i="1" l="1"/>
  <c r="CN401" i="1" l="1"/>
  <c r="CN402" i="1" l="1"/>
  <c r="CN403" i="1" l="1"/>
  <c r="CN404" i="1" l="1"/>
  <c r="CN405" i="1" l="1"/>
  <c r="CN406" i="1" l="1"/>
  <c r="CN407" i="1" l="1"/>
  <c r="CN408" i="1" l="1"/>
  <c r="CN409" i="1" l="1"/>
  <c r="CN410" i="1" l="1"/>
  <c r="CN411" i="1" l="1"/>
  <c r="CN412" i="1" l="1"/>
  <c r="CN413" i="1" l="1"/>
  <c r="CN414" i="1" l="1"/>
  <c r="CN415" i="1" l="1"/>
  <c r="CN416" i="1" l="1"/>
  <c r="CN417" i="1" l="1"/>
  <c r="CN418" i="1" l="1"/>
  <c r="CN419" i="1" l="1"/>
  <c r="CN420" i="1" l="1"/>
  <c r="CN421" i="1" l="1"/>
  <c r="CN422" i="1" l="1"/>
  <c r="CN423" i="1" l="1"/>
  <c r="CN424" i="1" l="1"/>
  <c r="CN425" i="1" l="1"/>
  <c r="CN426" i="1" l="1"/>
  <c r="CN427" i="1" l="1"/>
  <c r="CN428" i="1" l="1"/>
  <c r="CN429" i="1" l="1"/>
  <c r="CN430" i="1" l="1"/>
  <c r="CN431" i="1" l="1"/>
  <c r="CN432" i="1" l="1"/>
  <c r="CN433" i="1" l="1"/>
  <c r="CN434" i="1" l="1"/>
  <c r="CN435" i="1" l="1"/>
  <c r="CN436" i="1" l="1"/>
  <c r="CN437" i="1" l="1"/>
  <c r="CN438" i="1" l="1"/>
  <c r="CN439" i="1" l="1"/>
  <c r="CN440" i="1" l="1"/>
  <c r="CN441" i="1" l="1"/>
  <c r="CN442" i="1" l="1"/>
  <c r="CN443" i="1" l="1"/>
  <c r="CN444" i="1" l="1"/>
  <c r="CN445" i="1" l="1"/>
  <c r="CN446" i="1" l="1"/>
  <c r="CN447" i="1" l="1"/>
  <c r="CN448" i="1" l="1"/>
  <c r="CN449" i="1" l="1"/>
  <c r="CN450" i="1" l="1"/>
  <c r="CN451" i="1" l="1"/>
  <c r="CN452" i="1" l="1"/>
  <c r="CN453" i="1" l="1"/>
  <c r="CN454" i="1" l="1"/>
  <c r="CN455" i="1" l="1"/>
  <c r="CN456" i="1" l="1"/>
  <c r="CN457" i="1" l="1"/>
  <c r="CN458" i="1" l="1"/>
  <c r="CN459" i="1" l="1"/>
  <c r="CN460" i="1" l="1"/>
  <c r="CN461" i="1" l="1"/>
  <c r="CN462" i="1" l="1"/>
  <c r="CN463" i="1" l="1"/>
  <c r="CN464" i="1" l="1"/>
  <c r="CN465" i="1" l="1"/>
  <c r="CN466" i="1" l="1"/>
  <c r="CN467" i="1" l="1"/>
  <c r="CN468" i="1" l="1"/>
  <c r="CN469" i="1" l="1"/>
  <c r="CN470" i="1" l="1"/>
  <c r="CN471" i="1" l="1"/>
  <c r="CN472" i="1" l="1"/>
  <c r="CN473" i="1" l="1"/>
  <c r="CN474" i="1" l="1"/>
  <c r="CN475" i="1" l="1"/>
  <c r="CN476" i="1" l="1"/>
  <c r="CN477" i="1" l="1"/>
  <c r="CN478" i="1" l="1"/>
  <c r="CN479" i="1" l="1"/>
  <c r="CN480" i="1" l="1"/>
  <c r="CN481" i="1" l="1"/>
  <c r="CN482" i="1" l="1"/>
  <c r="CN483" i="1" l="1"/>
  <c r="CN484" i="1" l="1"/>
  <c r="CN485" i="1" l="1"/>
  <c r="CN486" i="1" l="1"/>
  <c r="CN487" i="1" l="1"/>
  <c r="CN488" i="1" l="1"/>
  <c r="CN489" i="1" l="1"/>
  <c r="CN490" i="1" l="1"/>
  <c r="CN491" i="1" l="1"/>
  <c r="CN492" i="1" l="1"/>
  <c r="CN493" i="1" l="1"/>
  <c r="CN494" i="1" l="1"/>
  <c r="CN495" i="1" l="1"/>
  <c r="CN496" i="1" l="1"/>
  <c r="CN497" i="1" l="1"/>
  <c r="CN498" i="1" l="1"/>
  <c r="CN499" i="1" l="1"/>
  <c r="CN500" i="1" l="1"/>
  <c r="CN501" i="1" l="1"/>
  <c r="CN502" i="1" l="1"/>
  <c r="CN503" i="1" l="1"/>
  <c r="CN504" i="1" l="1"/>
  <c r="CN505" i="1" l="1"/>
  <c r="CN506" i="1" l="1"/>
  <c r="CN507" i="1" l="1"/>
  <c r="CN508" i="1" l="1"/>
  <c r="CN509" i="1" l="1"/>
  <c r="CN510" i="1" l="1"/>
  <c r="CN511" i="1" l="1"/>
  <c r="CN512" i="1" l="1"/>
  <c r="CN513" i="1" l="1"/>
  <c r="CN514" i="1" l="1"/>
  <c r="CN515" i="1" l="1"/>
  <c r="CN516" i="1" l="1"/>
  <c r="CN517" i="1" l="1"/>
  <c r="CN518" i="1" l="1"/>
  <c r="CN519" i="1" l="1"/>
  <c r="CN520" i="1" l="1"/>
  <c r="CN521" i="1" l="1"/>
  <c r="CN522" i="1" l="1"/>
  <c r="CN523" i="1" l="1"/>
  <c r="CN524" i="1" l="1"/>
  <c r="CN525" i="1" l="1"/>
  <c r="CN526" i="1" l="1"/>
  <c r="CN527" i="1" l="1"/>
  <c r="CN528" i="1" l="1"/>
  <c r="CN529" i="1" l="1"/>
  <c r="CN530" i="1" l="1"/>
  <c r="CN531" i="1" l="1"/>
  <c r="CN532" i="1" l="1"/>
  <c r="CN533" i="1" l="1"/>
  <c r="CN534" i="1" l="1"/>
  <c r="CN535" i="1" l="1"/>
  <c r="CN536" i="1" l="1"/>
  <c r="CN537" i="1" l="1"/>
  <c r="CN538" i="1" l="1"/>
  <c r="CN539" i="1" l="1"/>
  <c r="CN540" i="1" l="1"/>
  <c r="CN541" i="1" l="1"/>
  <c r="CN542" i="1" l="1"/>
  <c r="CN543" i="1" l="1"/>
  <c r="CN544" i="1" l="1"/>
  <c r="CN545" i="1" l="1"/>
  <c r="CN546" i="1" l="1"/>
  <c r="CN547" i="1" l="1"/>
  <c r="CN548" i="1" l="1"/>
  <c r="CN549" i="1" l="1"/>
  <c r="CN550" i="1" l="1"/>
  <c r="CN551" i="1" l="1"/>
  <c r="CN552" i="1" l="1"/>
  <c r="CN553" i="1" l="1"/>
  <c r="CN554" i="1" l="1"/>
  <c r="CN555" i="1" l="1"/>
  <c r="CN556" i="1" l="1"/>
  <c r="CN557" i="1" l="1"/>
  <c r="CN558" i="1" l="1"/>
  <c r="CN559" i="1" l="1"/>
  <c r="CN560" i="1" l="1"/>
  <c r="CN561" i="1" l="1"/>
  <c r="CN562" i="1" l="1"/>
  <c r="CN563" i="1" l="1"/>
  <c r="CN564" i="1" l="1"/>
  <c r="CN565" i="1" l="1"/>
  <c r="CN566" i="1" l="1"/>
  <c r="CN567" i="1" l="1"/>
  <c r="CN568" i="1" l="1"/>
  <c r="CN569" i="1" l="1"/>
  <c r="CN570" i="1" l="1"/>
  <c r="CN571" i="1" l="1"/>
  <c r="CN572" i="1" l="1"/>
  <c r="CN573" i="1" l="1"/>
  <c r="CN574" i="1" l="1"/>
  <c r="CN575" i="1" l="1"/>
  <c r="CN576" i="1" l="1"/>
  <c r="CN577" i="1" l="1"/>
  <c r="CN578" i="1" l="1"/>
  <c r="CN579" i="1" l="1"/>
  <c r="CN580" i="1" l="1"/>
  <c r="CN581" i="1" l="1"/>
  <c r="CN582" i="1" l="1"/>
  <c r="CN583" i="1" l="1"/>
  <c r="CN584" i="1" l="1"/>
  <c r="CN585" i="1" l="1"/>
  <c r="CN586" i="1" l="1"/>
  <c r="CN587" i="1" l="1"/>
  <c r="CN588" i="1" l="1"/>
  <c r="CN589" i="1" l="1"/>
  <c r="CN590" i="1" l="1"/>
  <c r="CN591" i="1" l="1"/>
  <c r="CN592" i="1" l="1"/>
  <c r="CN593" i="1" l="1"/>
  <c r="CN594" i="1" l="1"/>
  <c r="CN595" i="1" l="1"/>
  <c r="CN596" i="1" l="1"/>
  <c r="CN597" i="1" l="1"/>
  <c r="CN598" i="1" l="1"/>
  <c r="CN599" i="1" l="1"/>
  <c r="CN600" i="1" l="1"/>
  <c r="CN601" i="1" l="1"/>
  <c r="CN602" i="1" l="1"/>
  <c r="CN603" i="1" l="1"/>
  <c r="CN604" i="1" l="1"/>
  <c r="CN605" i="1" l="1"/>
  <c r="CN606" i="1" l="1"/>
  <c r="CN607" i="1" l="1"/>
  <c r="CN608" i="1" l="1"/>
  <c r="CN609" i="1" l="1"/>
  <c r="CN610" i="1" l="1"/>
  <c r="CN611" i="1" l="1"/>
  <c r="CN612" i="1" l="1"/>
  <c r="CN613" i="1" l="1"/>
  <c r="CN614" i="1" l="1"/>
  <c r="CN615" i="1" l="1"/>
  <c r="CN616" i="1" l="1"/>
  <c r="CN617" i="1" l="1"/>
  <c r="CN618" i="1" l="1"/>
  <c r="CN619" i="1" l="1"/>
  <c r="CN620" i="1" l="1"/>
  <c r="CN621" i="1" l="1"/>
  <c r="CN622" i="1" l="1"/>
  <c r="CN623" i="1" l="1"/>
  <c r="CN624" i="1" l="1"/>
  <c r="CN625" i="1" l="1"/>
  <c r="CN626" i="1" l="1"/>
  <c r="CN627" i="1" l="1"/>
  <c r="CN628" i="1" l="1"/>
  <c r="CN629" i="1" l="1"/>
  <c r="CN630" i="1" l="1"/>
  <c r="CN631" i="1" l="1"/>
  <c r="CN632" i="1" l="1"/>
  <c r="CN633" i="1" l="1"/>
  <c r="CN634" i="1" l="1"/>
  <c r="CN635" i="1" l="1"/>
  <c r="CN636" i="1" l="1"/>
  <c r="CN637" i="1" l="1"/>
  <c r="CN638" i="1" l="1"/>
  <c r="CN639" i="1" l="1"/>
  <c r="CN640" i="1" l="1"/>
  <c r="CN641" i="1" l="1"/>
  <c r="CN642" i="1" l="1"/>
  <c r="CN643" i="1" l="1"/>
  <c r="CN644" i="1" l="1"/>
  <c r="CN645" i="1" l="1"/>
  <c r="CN646" i="1" l="1"/>
  <c r="CN647" i="1" l="1"/>
  <c r="CN648" i="1" l="1"/>
  <c r="CN649" i="1" l="1"/>
  <c r="CN650" i="1" l="1"/>
  <c r="CN651" i="1" l="1"/>
  <c r="CN652" i="1" l="1"/>
  <c r="CN653" i="1" l="1"/>
  <c r="CN654" i="1" l="1"/>
  <c r="CN655" i="1" l="1"/>
  <c r="CN656" i="1" l="1"/>
  <c r="CN657" i="1" l="1"/>
  <c r="CN658" i="1" l="1"/>
  <c r="CN659" i="1" l="1"/>
  <c r="CN660" i="1" l="1"/>
  <c r="CN661" i="1" l="1"/>
  <c r="CN662" i="1" l="1"/>
  <c r="CN663" i="1" l="1"/>
  <c r="CN664" i="1" l="1"/>
  <c r="CN665" i="1" l="1"/>
  <c r="CN666" i="1" l="1"/>
  <c r="CN667" i="1" l="1"/>
  <c r="CN668" i="1" l="1"/>
  <c r="CN669" i="1" l="1"/>
  <c r="CN670" i="1" l="1"/>
  <c r="CN671" i="1" l="1"/>
  <c r="CN672" i="1" l="1"/>
  <c r="CN673" i="1" l="1"/>
  <c r="CN674" i="1" l="1"/>
  <c r="CN675" i="1" l="1"/>
  <c r="CN676" i="1" l="1"/>
  <c r="CN677" i="1" l="1"/>
  <c r="CN678" i="1" l="1"/>
  <c r="CN679" i="1" l="1"/>
  <c r="CN680" i="1" l="1"/>
  <c r="CN681" i="1" l="1"/>
  <c r="CN682" i="1" l="1"/>
  <c r="CN683" i="1" l="1"/>
  <c r="CN684" i="1" l="1"/>
  <c r="CN685" i="1" l="1"/>
  <c r="CN686" i="1" l="1"/>
  <c r="CN687" i="1" l="1"/>
  <c r="CN688" i="1" l="1"/>
  <c r="CN689" i="1" l="1"/>
  <c r="CN690" i="1" l="1"/>
  <c r="CN691" i="1" l="1"/>
  <c r="CN692" i="1" l="1"/>
  <c r="CN693" i="1" l="1"/>
  <c r="CN694" i="1" l="1"/>
  <c r="CN695" i="1" l="1"/>
  <c r="CN696" i="1" l="1"/>
  <c r="CN697" i="1" l="1"/>
  <c r="CN698" i="1" l="1"/>
  <c r="CN699" i="1" l="1"/>
  <c r="CN700" i="1" l="1"/>
  <c r="CN701" i="1" l="1"/>
  <c r="CN702" i="1" l="1"/>
  <c r="CN703" i="1" l="1"/>
  <c r="CN704" i="1" l="1"/>
  <c r="CN705" i="1" l="1"/>
  <c r="CN706" i="1" l="1"/>
  <c r="CN707" i="1" l="1"/>
  <c r="CN708" i="1" l="1"/>
  <c r="CN709" i="1" l="1"/>
  <c r="CN710" i="1" l="1"/>
  <c r="CN711" i="1" l="1"/>
  <c r="CN712" i="1" l="1"/>
  <c r="CN713" i="1" l="1"/>
  <c r="CN714" i="1" l="1"/>
  <c r="CN715" i="1" l="1"/>
  <c r="CN716" i="1" l="1"/>
  <c r="CN717" i="1" l="1"/>
  <c r="CN718" i="1" l="1"/>
  <c r="CN719" i="1" l="1"/>
  <c r="CN720" i="1" l="1"/>
  <c r="CN721" i="1" l="1"/>
  <c r="CN722" i="1" l="1"/>
  <c r="CN723" i="1" l="1"/>
  <c r="CN724" i="1" l="1"/>
  <c r="CN725" i="1" l="1"/>
  <c r="CN726" i="1" l="1"/>
  <c r="CN727" i="1" l="1"/>
  <c r="CN728" i="1" l="1"/>
  <c r="CN729" i="1" l="1"/>
  <c r="CN730" i="1" l="1"/>
  <c r="CN731" i="1" l="1"/>
  <c r="CN732" i="1" l="1"/>
  <c r="CN733" i="1" l="1"/>
  <c r="CN734" i="1" l="1"/>
  <c r="CN735" i="1" l="1"/>
  <c r="CN736" i="1" l="1"/>
  <c r="CN737" i="1" l="1"/>
  <c r="CN738" i="1" l="1"/>
  <c r="CN739" i="1" l="1"/>
  <c r="CN740" i="1" l="1"/>
  <c r="CN741" i="1" l="1"/>
  <c r="CN742" i="1" l="1"/>
  <c r="CN743" i="1" l="1"/>
  <c r="CN744" i="1" l="1"/>
  <c r="CN745" i="1" l="1"/>
  <c r="CN746" i="1" l="1"/>
  <c r="CN747" i="1" l="1"/>
  <c r="CN748" i="1" l="1"/>
  <c r="CN749" i="1" l="1"/>
  <c r="CN750" i="1" l="1"/>
  <c r="CN751" i="1" l="1"/>
  <c r="CN752" i="1" l="1"/>
  <c r="CN753" i="1" l="1"/>
  <c r="CN754" i="1" l="1"/>
  <c r="CN755" i="1" l="1"/>
  <c r="CN756" i="1" l="1"/>
  <c r="CN757" i="1" l="1"/>
  <c r="CN758" i="1" l="1"/>
  <c r="CN759" i="1" l="1"/>
  <c r="CN760" i="1" l="1"/>
  <c r="CN761" i="1" l="1"/>
  <c r="CN762" i="1" l="1"/>
  <c r="CN763" i="1" l="1"/>
  <c r="CN764" i="1" l="1"/>
  <c r="CN765" i="1" l="1"/>
  <c r="CN766" i="1" l="1"/>
  <c r="CN767" i="1" l="1"/>
  <c r="CN768" i="1" l="1"/>
  <c r="CN769" i="1" l="1"/>
  <c r="CN770" i="1" l="1"/>
  <c r="CN771" i="1" l="1"/>
  <c r="CN772" i="1" l="1"/>
  <c r="CN773" i="1" l="1"/>
  <c r="CN774" i="1" l="1"/>
  <c r="CN775" i="1" l="1"/>
  <c r="CN776" i="1" l="1"/>
  <c r="CN777" i="1" l="1"/>
  <c r="CN778" i="1" l="1"/>
  <c r="CN779" i="1" l="1"/>
  <c r="CN780" i="1" l="1"/>
  <c r="CN781" i="1" l="1"/>
  <c r="CN782" i="1" l="1"/>
  <c r="CN783" i="1" l="1"/>
  <c r="CN784" i="1" l="1"/>
  <c r="CN785" i="1" l="1"/>
  <c r="CN786" i="1" l="1"/>
  <c r="CN787" i="1" l="1"/>
  <c r="CN788" i="1" l="1"/>
  <c r="CN789" i="1" l="1"/>
  <c r="CN790" i="1" l="1"/>
  <c r="CN791" i="1" l="1"/>
  <c r="CN792" i="1" l="1"/>
  <c r="CN793" i="1" l="1"/>
  <c r="CN794" i="1" l="1"/>
  <c r="CN795" i="1" l="1"/>
  <c r="CN796" i="1" l="1"/>
  <c r="CN797" i="1" l="1"/>
  <c r="CN798" i="1" l="1"/>
  <c r="CN799" i="1" l="1"/>
  <c r="CN800" i="1" l="1"/>
  <c r="CN801" i="1" l="1"/>
  <c r="CN802" i="1" l="1"/>
  <c r="CN803" i="1" l="1"/>
  <c r="CN804" i="1" l="1"/>
  <c r="CN805" i="1" l="1"/>
  <c r="CN806" i="1" l="1"/>
  <c r="CN807" i="1" l="1"/>
  <c r="CN808" i="1" l="1"/>
  <c r="CN809" i="1" l="1"/>
  <c r="CN810" i="1" l="1"/>
  <c r="CN811" i="1" l="1"/>
  <c r="CN812" i="1" l="1"/>
  <c r="CN813" i="1" l="1"/>
  <c r="CN814" i="1" l="1"/>
  <c r="CN815" i="1" l="1"/>
  <c r="CN816" i="1" l="1"/>
  <c r="CN817" i="1" l="1"/>
  <c r="CN818" i="1" l="1"/>
  <c r="CN819" i="1" l="1"/>
  <c r="CN820" i="1" l="1"/>
  <c r="CN821" i="1" l="1"/>
  <c r="CN822" i="1" l="1"/>
  <c r="CN823" i="1" l="1"/>
  <c r="CN824" i="1" l="1"/>
  <c r="CN825" i="1" l="1"/>
  <c r="CN826" i="1" l="1"/>
  <c r="CN827" i="1" l="1"/>
  <c r="CN828" i="1" l="1"/>
  <c r="CN829" i="1" l="1"/>
  <c r="CN830" i="1" l="1"/>
  <c r="CN831" i="1" l="1"/>
  <c r="CN832" i="1" l="1"/>
  <c r="CN833" i="1" l="1"/>
  <c r="CN834" i="1" l="1"/>
  <c r="CN835" i="1" l="1"/>
  <c r="CN836" i="1" l="1"/>
  <c r="CN837" i="1" l="1"/>
  <c r="CN838" i="1" l="1"/>
  <c r="CN839" i="1" l="1"/>
  <c r="CN840" i="1" l="1"/>
  <c r="CN841" i="1" l="1"/>
  <c r="CN842" i="1" l="1"/>
  <c r="CN843" i="1" l="1"/>
  <c r="CN844" i="1" l="1"/>
  <c r="CN845" i="1" l="1"/>
  <c r="CN846" i="1" l="1"/>
  <c r="CN847" i="1" l="1"/>
  <c r="CN848" i="1" l="1"/>
  <c r="CN849" i="1" l="1"/>
  <c r="CN850" i="1" l="1"/>
  <c r="CN851" i="1" l="1"/>
  <c r="CN852" i="1" l="1"/>
  <c r="CN853" i="1" l="1"/>
  <c r="CN854" i="1" l="1"/>
  <c r="CN855" i="1" l="1"/>
  <c r="CN856" i="1" l="1"/>
  <c r="CN857" i="1" l="1"/>
  <c r="CN858" i="1" l="1"/>
  <c r="CN859" i="1" l="1"/>
  <c r="CN860" i="1" l="1"/>
  <c r="CN861" i="1" l="1"/>
  <c r="CN862" i="1" l="1"/>
  <c r="CN863" i="1" l="1"/>
  <c r="CN864" i="1" l="1"/>
  <c r="CN865" i="1" l="1"/>
  <c r="CN866" i="1" l="1"/>
  <c r="CN867" i="1" l="1"/>
  <c r="CN868" i="1" l="1"/>
  <c r="CN869" i="1" l="1"/>
  <c r="CN870" i="1" l="1"/>
  <c r="CN871" i="1" l="1"/>
  <c r="CN872" i="1" l="1"/>
  <c r="CN873" i="1" l="1"/>
  <c r="CN874" i="1" l="1"/>
  <c r="CN875" i="1" l="1"/>
  <c r="CN876" i="1" l="1"/>
  <c r="CN877" i="1" l="1"/>
  <c r="CN878" i="1" l="1"/>
  <c r="CN879" i="1" l="1"/>
  <c r="CN880" i="1" l="1"/>
  <c r="CN881" i="1" l="1"/>
  <c r="CN882" i="1" l="1"/>
  <c r="CN883" i="1" l="1"/>
  <c r="CN884" i="1" l="1"/>
  <c r="CN885" i="1" l="1"/>
  <c r="CN886" i="1" l="1"/>
  <c r="CN887" i="1" l="1"/>
  <c r="CN888" i="1" l="1"/>
  <c r="CN889" i="1" l="1"/>
  <c r="CN890" i="1" l="1"/>
  <c r="CN891" i="1" l="1"/>
  <c r="CN892" i="1" l="1"/>
  <c r="CN893" i="1" l="1"/>
  <c r="CN894" i="1" l="1"/>
  <c r="CN895" i="1" l="1"/>
  <c r="CN896" i="1" l="1"/>
  <c r="CN897" i="1" l="1"/>
  <c r="CN898" i="1" l="1"/>
  <c r="CN899" i="1" l="1"/>
  <c r="CN900" i="1" l="1"/>
  <c r="CN901" i="1" l="1"/>
  <c r="CN902" i="1" l="1"/>
  <c r="CN903" i="1" l="1"/>
  <c r="CN904" i="1" l="1"/>
  <c r="CN905" i="1" l="1"/>
  <c r="CN906" i="1" l="1"/>
  <c r="CN907" i="1" l="1"/>
  <c r="CN908" i="1" l="1"/>
  <c r="CN909" i="1" l="1"/>
  <c r="CN910" i="1" l="1"/>
  <c r="CN911" i="1" l="1"/>
  <c r="CN912" i="1" l="1"/>
  <c r="CN913" i="1" l="1"/>
  <c r="CN914" i="1" l="1"/>
  <c r="CN915" i="1" l="1"/>
  <c r="CN916" i="1" l="1"/>
  <c r="CN917" i="1" l="1"/>
  <c r="CN918" i="1" l="1"/>
  <c r="CN919" i="1" l="1"/>
  <c r="CN920" i="1" l="1"/>
  <c r="CN921" i="1" l="1"/>
  <c r="CN922" i="1" l="1"/>
  <c r="CN923" i="1" l="1"/>
  <c r="CN924" i="1" l="1"/>
  <c r="CN925" i="1" l="1"/>
  <c r="CN926" i="1" l="1"/>
  <c r="CN927" i="1" l="1"/>
  <c r="CN928" i="1" l="1"/>
  <c r="CN929" i="1" l="1"/>
  <c r="CN930" i="1" l="1"/>
  <c r="CN931" i="1" l="1"/>
  <c r="CN932" i="1" l="1"/>
  <c r="CN933" i="1" l="1"/>
  <c r="CN934" i="1" l="1"/>
  <c r="CN935" i="1" l="1"/>
  <c r="CN936" i="1" l="1"/>
  <c r="CN937" i="1" l="1"/>
  <c r="CN938" i="1" l="1"/>
  <c r="CN939" i="1" l="1"/>
  <c r="CN940" i="1" l="1"/>
  <c r="CN941" i="1" l="1"/>
  <c r="CN942" i="1" l="1"/>
  <c r="CN943" i="1" l="1"/>
  <c r="CN944" i="1" l="1"/>
  <c r="CN945" i="1" l="1"/>
  <c r="CN946" i="1" l="1"/>
  <c r="CN947" i="1" l="1"/>
  <c r="CN948" i="1" l="1"/>
  <c r="CN949" i="1" l="1"/>
  <c r="CN950" i="1" l="1"/>
  <c r="CN951" i="1" l="1"/>
  <c r="CN952" i="1" l="1"/>
  <c r="CN953" i="1" l="1"/>
  <c r="CN954" i="1" l="1"/>
  <c r="CN955" i="1" l="1"/>
  <c r="CN956" i="1" l="1"/>
  <c r="CN957" i="1" l="1"/>
  <c r="CN958" i="1" l="1"/>
  <c r="CN959" i="1" l="1"/>
  <c r="CN960" i="1" l="1"/>
  <c r="CN961" i="1" l="1"/>
  <c r="CN962" i="1" l="1"/>
  <c r="CN963" i="1" l="1"/>
  <c r="CN964" i="1" l="1"/>
  <c r="CN965" i="1" l="1"/>
  <c r="CN966" i="1" l="1"/>
  <c r="CN967" i="1" l="1"/>
  <c r="CN968" i="1" l="1"/>
  <c r="CN969" i="1" l="1"/>
  <c r="CN970" i="1" l="1"/>
  <c r="CN971" i="1" l="1"/>
  <c r="CN972" i="1" l="1"/>
  <c r="CN973" i="1" l="1"/>
  <c r="CN974" i="1" l="1"/>
  <c r="CN975" i="1" l="1"/>
  <c r="CN976" i="1" l="1"/>
  <c r="CN977" i="1" l="1"/>
  <c r="CN978" i="1" l="1"/>
  <c r="CN979" i="1" l="1"/>
  <c r="CN980" i="1" l="1"/>
  <c r="CN981" i="1" l="1"/>
  <c r="CN982" i="1" l="1"/>
  <c r="CN983" i="1" l="1"/>
  <c r="CN984" i="1" l="1"/>
  <c r="CN985" i="1" l="1"/>
  <c r="CN986" i="1" l="1"/>
  <c r="CN987" i="1" l="1"/>
  <c r="CN988" i="1" l="1"/>
  <c r="CN989" i="1" l="1"/>
  <c r="CN990" i="1" l="1"/>
  <c r="CN991" i="1" l="1"/>
  <c r="CN992" i="1" l="1"/>
  <c r="CN993" i="1" l="1"/>
  <c r="CN994" i="1" l="1"/>
  <c r="CN995" i="1" l="1"/>
  <c r="CN996" i="1" l="1"/>
  <c r="CN997" i="1" l="1"/>
  <c r="CN998" i="1" l="1"/>
  <c r="CN999" i="1" l="1"/>
  <c r="CN1000" i="1" l="1"/>
  <c r="CN1001" i="1" l="1"/>
  <c r="CN1002" i="1" l="1"/>
  <c r="CN1003" i="1" l="1"/>
  <c r="CN1004" i="1" l="1"/>
  <c r="CN1005" i="1" l="1"/>
  <c r="CN1006" i="1" l="1"/>
  <c r="CN1007" i="1" l="1"/>
  <c r="CN1008" i="1" l="1"/>
  <c r="CN1009" i="1" l="1"/>
  <c r="CN1010" i="1" l="1"/>
  <c r="CN1011" i="1" l="1"/>
  <c r="CN1012" i="1" l="1"/>
  <c r="CN1013" i="1" l="1"/>
  <c r="CN1014" i="1" l="1"/>
  <c r="CN1015" i="1" l="1"/>
  <c r="CN1016" i="1" l="1"/>
  <c r="CN1017" i="1" l="1"/>
  <c r="CN1018" i="1" l="1"/>
  <c r="CN1019" i="1" l="1"/>
  <c r="CN1020" i="1" l="1"/>
  <c r="CN1021" i="1" l="1"/>
  <c r="CN1022" i="1" l="1"/>
  <c r="CN1023" i="1" l="1"/>
  <c r="CN1024" i="1" l="1"/>
  <c r="CN1025" i="1" l="1"/>
  <c r="CN1026" i="1" l="1"/>
  <c r="CN1027" i="1" l="1"/>
  <c r="CN1028" i="1" l="1"/>
  <c r="CN1029" i="1" l="1"/>
  <c r="CN1030" i="1" l="1"/>
  <c r="CN1031" i="1" l="1"/>
  <c r="CN1032" i="1" l="1"/>
  <c r="CN1033" i="1" l="1"/>
  <c r="CN1034" i="1" l="1"/>
  <c r="CN1035" i="1" l="1"/>
  <c r="CN1036" i="1" l="1"/>
  <c r="CN1037" i="1" l="1"/>
  <c r="CN1038" i="1" l="1"/>
  <c r="CN1039" i="1" l="1"/>
  <c r="CN1040" i="1" l="1"/>
  <c r="CN1041" i="1" l="1"/>
  <c r="CN1042" i="1" l="1"/>
  <c r="CN1043" i="1" l="1"/>
  <c r="CN1044" i="1" l="1"/>
  <c r="CN1045" i="1" l="1"/>
  <c r="CN1046" i="1" l="1"/>
  <c r="CN1047" i="1" l="1"/>
  <c r="CN1048" i="1" l="1"/>
  <c r="CN1049" i="1" l="1"/>
  <c r="CN1050" i="1" l="1"/>
  <c r="CN1051" i="1" l="1"/>
  <c r="CN1052" i="1" l="1"/>
  <c r="CN1053" i="1" l="1"/>
  <c r="CN1054" i="1" l="1"/>
  <c r="CN1055" i="1" l="1"/>
  <c r="CN1056" i="1" l="1"/>
  <c r="CN1057" i="1" l="1"/>
  <c r="CN1058" i="1" l="1"/>
  <c r="CN1059" i="1" l="1"/>
  <c r="CN1060" i="1" l="1"/>
  <c r="CN1061" i="1" l="1"/>
  <c r="CN1062" i="1" l="1"/>
  <c r="CN1063" i="1" l="1"/>
  <c r="CN1064" i="1" l="1"/>
  <c r="CN1065" i="1" l="1"/>
  <c r="CN1066" i="1" l="1"/>
  <c r="CN1067" i="1" l="1"/>
  <c r="CN1068" i="1" l="1"/>
  <c r="CN1069" i="1" l="1"/>
  <c r="CN1070" i="1" l="1"/>
  <c r="CN1071" i="1" l="1"/>
  <c r="CN1072" i="1" l="1"/>
  <c r="CN1073" i="1" l="1"/>
  <c r="CN1074" i="1" l="1"/>
  <c r="CN1075" i="1" l="1"/>
  <c r="CN1076" i="1" l="1"/>
  <c r="CN1077" i="1" l="1"/>
  <c r="CN1078" i="1" l="1"/>
  <c r="CN1079" i="1" l="1"/>
  <c r="CN1080" i="1" l="1"/>
  <c r="CN1081" i="1" l="1"/>
  <c r="CN1082" i="1" l="1"/>
  <c r="CN1083" i="1" l="1"/>
  <c r="CN1084" i="1" l="1"/>
  <c r="CN1085" i="1" l="1"/>
  <c r="CN1086" i="1" l="1"/>
  <c r="CN1087" i="1" l="1"/>
  <c r="CN1088" i="1" l="1"/>
  <c r="CN1089" i="1" l="1"/>
  <c r="CN1090" i="1" l="1"/>
  <c r="CN1091" i="1" l="1"/>
  <c r="CN1092" i="1" l="1"/>
  <c r="CN1093" i="1" l="1"/>
  <c r="CN1094" i="1" l="1"/>
  <c r="CN1095" i="1" l="1"/>
  <c r="CN1096" i="1" l="1"/>
  <c r="CN1097" i="1" l="1"/>
  <c r="CN1098" i="1" l="1"/>
  <c r="CN1099" i="1" l="1"/>
  <c r="CN1100" i="1" l="1"/>
  <c r="CN1101" i="1" l="1"/>
  <c r="CN1102" i="1" l="1"/>
  <c r="CN1103" i="1" l="1"/>
  <c r="CN1104" i="1" l="1"/>
  <c r="CN1105" i="1" l="1"/>
  <c r="CN1106" i="1" l="1"/>
  <c r="CN1107" i="1" l="1"/>
  <c r="CN1108" i="1" l="1"/>
  <c r="CN1109" i="1" l="1"/>
  <c r="CN1110" i="1" l="1"/>
  <c r="CN1111" i="1" l="1"/>
  <c r="CN1112" i="1" l="1"/>
  <c r="CN1113" i="1" l="1"/>
  <c r="CN1114" i="1" l="1"/>
  <c r="CN1115" i="1" l="1"/>
  <c r="CN1116" i="1" l="1"/>
  <c r="CN1117" i="1" l="1"/>
  <c r="CN1118" i="1" l="1"/>
  <c r="CN1119" i="1" l="1"/>
  <c r="CN1120" i="1" l="1"/>
  <c r="CN1121" i="1" l="1"/>
  <c r="CN1122" i="1" l="1"/>
  <c r="CN1123" i="1" l="1"/>
  <c r="CN1124" i="1" l="1"/>
  <c r="CN1125" i="1" l="1"/>
  <c r="CN1126" i="1" l="1"/>
  <c r="CN1127" i="1" l="1"/>
  <c r="CN1128" i="1" l="1"/>
  <c r="CN1129" i="1" l="1"/>
  <c r="CN1130" i="1" l="1"/>
  <c r="CN1131" i="1" l="1"/>
  <c r="CN1132" i="1" l="1"/>
  <c r="CN1133" i="1" l="1"/>
  <c r="CN1134" i="1" l="1"/>
  <c r="CN1135" i="1" l="1"/>
  <c r="CN1136" i="1" l="1"/>
  <c r="CN1137" i="1" l="1"/>
  <c r="CN1138" i="1" l="1"/>
  <c r="CN1139" i="1" l="1"/>
  <c r="CN1140" i="1" l="1"/>
  <c r="CN1141" i="1" l="1"/>
  <c r="CN1142" i="1" l="1"/>
  <c r="CN1143" i="1" l="1"/>
  <c r="CN1144" i="1" l="1"/>
  <c r="CN1145" i="1" l="1"/>
  <c r="CN1146" i="1" l="1"/>
  <c r="CN1147" i="1" l="1"/>
  <c r="CN1148" i="1" l="1"/>
  <c r="CN1149" i="1" l="1"/>
  <c r="CN1150" i="1" l="1"/>
  <c r="CN1151" i="1" l="1"/>
  <c r="CN1152" i="1" l="1"/>
  <c r="CN1153" i="1" l="1"/>
  <c r="CN1154" i="1" l="1"/>
  <c r="CN1155" i="1" l="1"/>
  <c r="CN1156" i="1" l="1"/>
  <c r="CN1157" i="1" l="1"/>
  <c r="CN1158" i="1" l="1"/>
  <c r="CN1159" i="1" l="1"/>
  <c r="CN1160" i="1" l="1"/>
  <c r="CN1161" i="1" l="1"/>
  <c r="CN1162" i="1" l="1"/>
  <c r="CN1163" i="1" l="1"/>
  <c r="CN1164" i="1" l="1"/>
  <c r="CN1165" i="1" l="1"/>
  <c r="CN1166" i="1" l="1"/>
  <c r="CN1167" i="1" l="1"/>
  <c r="CN1168" i="1" l="1"/>
  <c r="CN1169" i="1" l="1"/>
  <c r="CN1170" i="1" l="1"/>
  <c r="CN1171" i="1" l="1"/>
  <c r="CN1172" i="1" l="1"/>
  <c r="CN1173" i="1" l="1"/>
  <c r="CN1174" i="1" l="1"/>
  <c r="CN1175" i="1" l="1"/>
  <c r="CN1176" i="1" l="1"/>
  <c r="CN1177" i="1" l="1"/>
  <c r="CN1178" i="1" l="1"/>
  <c r="CN1179" i="1" l="1"/>
  <c r="CN1180" i="1" l="1"/>
  <c r="CN1181" i="1" l="1"/>
  <c r="CN1182" i="1" l="1"/>
  <c r="CN1183" i="1" l="1"/>
  <c r="CN1184" i="1" l="1"/>
  <c r="CN1185" i="1" l="1"/>
  <c r="CN1186" i="1" l="1"/>
  <c r="CN1187" i="1" l="1"/>
  <c r="CN1188" i="1" l="1"/>
  <c r="CN1189" i="1" l="1"/>
  <c r="CN1190" i="1" l="1"/>
  <c r="CN1191" i="1" l="1"/>
  <c r="CN1192" i="1" l="1"/>
  <c r="CN1193" i="1" l="1"/>
  <c r="CN1194" i="1" l="1"/>
  <c r="CN1195" i="1" l="1"/>
  <c r="CN1196" i="1" l="1"/>
  <c r="CN1197" i="1" l="1"/>
  <c r="CN1198" i="1" l="1"/>
  <c r="CN1199" i="1" l="1"/>
  <c r="CN1200" i="1" l="1"/>
  <c r="CN1201" i="1" l="1"/>
  <c r="CN1202" i="1" l="1"/>
  <c r="CN1203" i="1" l="1"/>
  <c r="CN1204" i="1" l="1"/>
  <c r="CN1205" i="1" l="1"/>
  <c r="CN1206" i="1" l="1"/>
  <c r="CN1207" i="1" l="1"/>
  <c r="CN1208" i="1" l="1"/>
  <c r="CN1209" i="1" l="1"/>
  <c r="CN1210" i="1" l="1"/>
  <c r="CN1211" i="1" l="1"/>
  <c r="CN1212" i="1" l="1"/>
  <c r="CN1213" i="1" l="1"/>
  <c r="CN1214" i="1" l="1"/>
  <c r="CN1215" i="1" l="1"/>
  <c r="CN1216" i="1" l="1"/>
  <c r="CN1217" i="1" l="1"/>
  <c r="CN1218" i="1" l="1"/>
  <c r="CN1219" i="1" l="1"/>
  <c r="CN1220" i="1" l="1"/>
  <c r="CN1221" i="1" l="1"/>
  <c r="CN1222" i="1" l="1"/>
  <c r="CN1223" i="1" l="1"/>
  <c r="CN1224" i="1" l="1"/>
  <c r="CN1225" i="1" l="1"/>
  <c r="CN1226" i="1" l="1"/>
  <c r="CN1227" i="1" l="1"/>
  <c r="CN1228" i="1" l="1"/>
  <c r="CN1229" i="1" l="1"/>
  <c r="CN1230" i="1" l="1"/>
  <c r="CN1231" i="1" l="1"/>
  <c r="CN1232" i="1" l="1"/>
  <c r="CN1233" i="1" l="1"/>
  <c r="CN1234" i="1" l="1"/>
  <c r="CN1235" i="1" l="1"/>
  <c r="CN1236" i="1" l="1"/>
  <c r="CN1237" i="1" l="1"/>
  <c r="CN1238" i="1" l="1"/>
  <c r="CN1239" i="1" l="1"/>
  <c r="CN1240" i="1" l="1"/>
  <c r="CN1241" i="1" l="1"/>
  <c r="CN1242" i="1" l="1"/>
  <c r="CN1243" i="1" l="1"/>
  <c r="CN1244" i="1" l="1"/>
  <c r="CN1245" i="1" l="1"/>
  <c r="CN1246" i="1" l="1"/>
  <c r="CN1247" i="1" l="1"/>
  <c r="CN1248" i="1" l="1"/>
  <c r="CN1249" i="1" l="1"/>
  <c r="CN1250" i="1" l="1"/>
  <c r="CN1251" i="1" l="1"/>
  <c r="CN1252" i="1" l="1"/>
  <c r="CN1253" i="1" l="1"/>
  <c r="CN1254" i="1" l="1"/>
  <c r="CN1255" i="1" l="1"/>
  <c r="CN1256" i="1" l="1"/>
  <c r="CN1257" i="1" l="1"/>
  <c r="CN1258" i="1" l="1"/>
  <c r="CN1259" i="1" l="1"/>
  <c r="CN1260" i="1" l="1"/>
  <c r="CN1261" i="1" l="1"/>
  <c r="CN1262" i="1" l="1"/>
  <c r="CN1263" i="1" l="1"/>
  <c r="CN1264" i="1" l="1"/>
  <c r="CN1265" i="1" l="1"/>
  <c r="CN1266" i="1" l="1"/>
  <c r="CN1267" i="1" l="1"/>
  <c r="CN1268" i="1" l="1"/>
  <c r="CN1269" i="1" l="1"/>
  <c r="CN1270" i="1" l="1"/>
  <c r="CN1271" i="1" l="1"/>
  <c r="CN1272" i="1" l="1"/>
  <c r="CN1273" i="1" l="1"/>
  <c r="CN1274" i="1" l="1"/>
  <c r="CN1275" i="1" l="1"/>
  <c r="CN1276" i="1" l="1"/>
  <c r="CN1277" i="1" l="1"/>
  <c r="CN1278" i="1" l="1"/>
  <c r="CN1279" i="1" l="1"/>
  <c r="CN1280" i="1" l="1"/>
  <c r="CN1281" i="1" l="1"/>
  <c r="CN1282" i="1" l="1"/>
  <c r="CN1283" i="1" l="1"/>
  <c r="CN1284" i="1" l="1"/>
  <c r="CN1285" i="1" l="1"/>
  <c r="CN1286" i="1" l="1"/>
  <c r="CN1287" i="1" l="1"/>
  <c r="CN1288" i="1" l="1"/>
  <c r="CN1289" i="1" l="1"/>
  <c r="CN1290" i="1" l="1"/>
  <c r="CN1291" i="1" l="1"/>
  <c r="CN1292" i="1" l="1"/>
  <c r="CN1293" i="1" l="1"/>
  <c r="CN1294" i="1" l="1"/>
  <c r="CN1295" i="1" l="1"/>
  <c r="CN1296" i="1" l="1"/>
  <c r="CN1297" i="1" l="1"/>
  <c r="CN1298" i="1" l="1"/>
  <c r="CN1299" i="1" l="1"/>
  <c r="CN1300" i="1" l="1"/>
  <c r="CN1301" i="1" l="1"/>
  <c r="CN1302" i="1" l="1"/>
  <c r="CN1303" i="1" l="1"/>
  <c r="CN1304" i="1" l="1"/>
  <c r="CN1305" i="1" l="1"/>
  <c r="CN1306" i="1" l="1"/>
  <c r="CN1307" i="1" l="1"/>
  <c r="CN1308" i="1" l="1"/>
  <c r="CN1309" i="1" l="1"/>
  <c r="CN1310" i="1" l="1"/>
  <c r="CN1311" i="1" l="1"/>
  <c r="CN1312" i="1" l="1"/>
  <c r="CN1313" i="1" l="1"/>
  <c r="CN1314" i="1" l="1"/>
  <c r="CN1315" i="1" l="1"/>
  <c r="CN1316" i="1" l="1"/>
  <c r="CN1317" i="1" l="1"/>
  <c r="CN1318" i="1" l="1"/>
  <c r="CN1319" i="1" l="1"/>
  <c r="CN1320" i="1" l="1"/>
  <c r="CN1321" i="1" l="1"/>
  <c r="CN1322" i="1" l="1"/>
  <c r="CN1323" i="1" l="1"/>
  <c r="CN1324" i="1" l="1"/>
  <c r="CN1325" i="1" l="1"/>
  <c r="CN1326" i="1" l="1"/>
  <c r="CN1327" i="1" l="1"/>
  <c r="CN1328" i="1" l="1"/>
  <c r="CN1329" i="1" l="1"/>
  <c r="CN1330" i="1" l="1"/>
  <c r="CN1331" i="1" l="1"/>
  <c r="CN1332" i="1" l="1"/>
  <c r="CN1333" i="1" l="1"/>
  <c r="CN1334" i="1" l="1"/>
  <c r="CN1335" i="1" l="1"/>
  <c r="CN1336" i="1" l="1"/>
  <c r="CN1337" i="1" l="1"/>
  <c r="CN1338" i="1" l="1"/>
  <c r="CN1339" i="1" l="1"/>
  <c r="CN1340" i="1" l="1"/>
  <c r="CN1341" i="1" l="1"/>
  <c r="CN1342" i="1" l="1"/>
  <c r="CN1343" i="1" l="1"/>
  <c r="CN1344" i="1" l="1"/>
  <c r="CN1345" i="1" l="1"/>
  <c r="CN1346" i="1" l="1"/>
  <c r="CN1347" i="1" l="1"/>
  <c r="CN1348" i="1" l="1"/>
  <c r="CN1349" i="1" l="1"/>
  <c r="CN1350" i="1" l="1"/>
  <c r="CN1351" i="1" l="1"/>
  <c r="CN1352" i="1" l="1"/>
  <c r="CN1353" i="1" l="1"/>
  <c r="CN1354" i="1" l="1"/>
  <c r="CN1355" i="1" l="1"/>
  <c r="CN1356" i="1" l="1"/>
  <c r="CN1357" i="1" l="1"/>
  <c r="CN1358" i="1" l="1"/>
  <c r="CN1359" i="1" l="1"/>
  <c r="CN1360" i="1" l="1"/>
  <c r="CN1361" i="1" l="1"/>
  <c r="CN1362" i="1" l="1"/>
  <c r="CN1363" i="1" l="1"/>
  <c r="CN1364" i="1" l="1"/>
  <c r="CN1365" i="1" l="1"/>
  <c r="CN1366" i="1" l="1"/>
  <c r="CN1367" i="1" l="1"/>
  <c r="CN1368" i="1" l="1"/>
  <c r="CN1369" i="1" l="1"/>
  <c r="CN1370" i="1" l="1"/>
  <c r="CN1371" i="1" l="1"/>
  <c r="CN1372" i="1" l="1"/>
  <c r="CN1373" i="1" l="1"/>
  <c r="CN1374" i="1" l="1"/>
  <c r="CN1375" i="1" l="1"/>
  <c r="CN1376" i="1" l="1"/>
  <c r="CN1377" i="1" l="1"/>
  <c r="CN1378" i="1" l="1"/>
  <c r="CN1379" i="1" l="1"/>
  <c r="CN1380" i="1" l="1"/>
  <c r="CN1381" i="1" l="1"/>
  <c r="CN1382" i="1" l="1"/>
  <c r="CN1383" i="1" l="1"/>
  <c r="CN1384" i="1" l="1"/>
  <c r="CN1385" i="1" l="1"/>
  <c r="CN1386" i="1" l="1"/>
  <c r="CN1387" i="1" l="1"/>
  <c r="CN1388" i="1" l="1"/>
  <c r="CN1389" i="1" l="1"/>
  <c r="CN1390" i="1" l="1"/>
  <c r="CN1391" i="1" l="1"/>
  <c r="CN1392" i="1" l="1"/>
  <c r="CN1393" i="1" l="1"/>
  <c r="CN1394" i="1" l="1"/>
  <c r="CN1395" i="1" l="1"/>
  <c r="CN1396" i="1" l="1"/>
  <c r="CN1397" i="1" l="1"/>
  <c r="CN1398" i="1" l="1"/>
  <c r="CN1399" i="1" l="1"/>
  <c r="CN1400" i="1" l="1"/>
  <c r="CN1401" i="1" l="1"/>
  <c r="CN1402" i="1" l="1"/>
  <c r="CN1403" i="1" l="1"/>
  <c r="CN1404" i="1" l="1"/>
  <c r="CN1405" i="1" l="1"/>
  <c r="CN1406" i="1" l="1"/>
  <c r="CN1407" i="1" l="1"/>
  <c r="CN1408" i="1" l="1"/>
  <c r="CN1409" i="1" l="1"/>
  <c r="CN1410" i="1" l="1"/>
  <c r="CN1411" i="1" l="1"/>
  <c r="CN1412" i="1" l="1"/>
  <c r="CN1413" i="1" l="1"/>
  <c r="CN1414" i="1" l="1"/>
  <c r="CN1415" i="1" l="1"/>
  <c r="CN1416" i="1" l="1"/>
  <c r="CN1417" i="1" l="1"/>
  <c r="CN1418" i="1" l="1"/>
  <c r="CN1419" i="1" l="1"/>
  <c r="CN1420" i="1" l="1"/>
  <c r="CN1421" i="1" l="1"/>
  <c r="CN1422" i="1" l="1"/>
  <c r="CN1423" i="1" l="1"/>
  <c r="CN1424" i="1" l="1"/>
  <c r="CN1425" i="1" l="1"/>
  <c r="CN1426" i="1" l="1"/>
  <c r="CN1427" i="1" l="1"/>
  <c r="CN1428" i="1" l="1"/>
  <c r="CN1429" i="1" l="1"/>
  <c r="CN1430" i="1" l="1"/>
  <c r="CN1431" i="1" l="1"/>
  <c r="CN1432" i="1" l="1"/>
  <c r="CN1433" i="1" l="1"/>
  <c r="CN1434" i="1" l="1"/>
  <c r="CN1435" i="1" l="1"/>
  <c r="CN1436" i="1" l="1"/>
  <c r="CN1437" i="1" l="1"/>
  <c r="CN1438" i="1" l="1"/>
  <c r="CN1439" i="1" l="1"/>
  <c r="CN1440" i="1" l="1"/>
  <c r="CN1441" i="1" l="1"/>
  <c r="CN1442" i="1" l="1"/>
  <c r="CN1443" i="1" l="1"/>
  <c r="CN1444" i="1" l="1"/>
  <c r="CN1445" i="1" l="1"/>
  <c r="CN1446" i="1" l="1"/>
  <c r="CN1447" i="1" l="1"/>
  <c r="CN1448" i="1" l="1"/>
  <c r="CN1449" i="1" l="1"/>
  <c r="CN1450" i="1" l="1"/>
  <c r="CN1451" i="1" l="1"/>
  <c r="CN1452" i="1" l="1"/>
  <c r="CN1453" i="1" l="1"/>
  <c r="CN1454" i="1" l="1"/>
  <c r="CN1455" i="1" l="1"/>
  <c r="CN1456" i="1" l="1"/>
  <c r="CN1457" i="1" l="1"/>
  <c r="CN1458" i="1" l="1"/>
  <c r="CN1459" i="1" l="1"/>
  <c r="CN1460" i="1" l="1"/>
  <c r="CN1461" i="1" l="1"/>
  <c r="CN1462" i="1" l="1"/>
  <c r="CN1463" i="1" l="1"/>
  <c r="CN1464" i="1" l="1"/>
  <c r="CN1465" i="1" l="1"/>
  <c r="CN1466" i="1" l="1"/>
  <c r="CN1467" i="1" l="1"/>
  <c r="CN1468" i="1" l="1"/>
  <c r="CN1469" i="1" l="1"/>
  <c r="CN1470" i="1" l="1"/>
  <c r="CN1471" i="1" l="1"/>
  <c r="CN1472" i="1" l="1"/>
  <c r="CN1473" i="1" l="1"/>
  <c r="CN1474" i="1" l="1"/>
  <c r="CN1475" i="1" l="1"/>
  <c r="CN1476" i="1" l="1"/>
  <c r="CN1477" i="1" l="1"/>
  <c r="CN1478" i="1" l="1"/>
  <c r="CN1479" i="1" l="1"/>
  <c r="CN1480" i="1" l="1"/>
  <c r="CN1481" i="1" l="1"/>
  <c r="CN1482" i="1" l="1"/>
  <c r="CN1483" i="1" l="1"/>
  <c r="CN1484" i="1" l="1"/>
  <c r="CN1485" i="1" l="1"/>
  <c r="CN1486" i="1" l="1"/>
  <c r="CN1487" i="1" l="1"/>
  <c r="CN1488" i="1" l="1"/>
  <c r="CN1489" i="1" l="1"/>
  <c r="CN1490" i="1" l="1"/>
  <c r="CN1491" i="1" l="1"/>
  <c r="CN1492" i="1" l="1"/>
  <c r="CN1493" i="1" l="1"/>
  <c r="CN1494" i="1" l="1"/>
  <c r="CN1495" i="1" l="1"/>
  <c r="CN1496" i="1" l="1"/>
  <c r="CN1497" i="1" l="1"/>
  <c r="CN1498" i="1" l="1"/>
  <c r="CN1499" i="1" l="1"/>
  <c r="CN1500" i="1" l="1"/>
  <c r="CN1504" i="1" l="1"/>
  <c r="C13" i="3"/>
  <c r="C14" i="3"/>
</calcChain>
</file>

<file path=xl/sharedStrings.xml><?xml version="1.0" encoding="utf-8"?>
<sst xmlns="http://schemas.openxmlformats.org/spreadsheetml/2006/main" count="267" uniqueCount="199">
  <si>
    <t>Entitat:</t>
  </si>
  <si>
    <t>NIF:</t>
  </si>
  <si>
    <t>Relació llocs de treball</t>
  </si>
  <si>
    <t>Núm. Afiliació a la Seguretat Social</t>
  </si>
  <si>
    <t>Cognoms,  nom</t>
  </si>
  <si>
    <t>Edat (anys)</t>
  </si>
  <si>
    <r>
      <t xml:space="preserve">% Grau de discapacitat </t>
    </r>
    <r>
      <rPr>
        <sz val="10"/>
        <rFont val="Arial"/>
        <family val="2"/>
      </rPr>
      <t>(no posar símbol %)</t>
    </r>
  </si>
  <si>
    <t>Codi del contracte</t>
  </si>
  <si>
    <t>Tipus de contracte</t>
  </si>
  <si>
    <t>Contracte baix rendiment</t>
  </si>
  <si>
    <t>No</t>
  </si>
  <si>
    <t>11_Sense Estudis</t>
  </si>
  <si>
    <t>12_Educació Primària Obligatòria</t>
  </si>
  <si>
    <t>23_Educació Secundària Obligatòria</t>
  </si>
  <si>
    <t>32_Batxillerat</t>
  </si>
  <si>
    <t>33_Cicle Formatiu de Grau Mitjà</t>
  </si>
  <si>
    <t>41_Certificat de Professionalitat</t>
  </si>
  <si>
    <t>51_Cicle Formatiu de Grau Superior</t>
  </si>
  <si>
    <t>55_Grau Universitari o Equivalent</t>
  </si>
  <si>
    <t>No vull contestar</t>
  </si>
  <si>
    <t>Home</t>
  </si>
  <si>
    <t>No binari</t>
  </si>
  <si>
    <t>M_M Mental</t>
  </si>
  <si>
    <t>F_Física</t>
  </si>
  <si>
    <t>P_Psíquica</t>
  </si>
  <si>
    <t>A_Sensorial Auditiva</t>
  </si>
  <si>
    <t>V_Sensorial Visual</t>
  </si>
  <si>
    <t>Grup</t>
  </si>
  <si>
    <t>Nivell estudis</t>
  </si>
  <si>
    <t>Sexe</t>
  </si>
  <si>
    <t>Gènere</t>
  </si>
  <si>
    <t>Tipus discapacitat</t>
  </si>
  <si>
    <t>Origen Romaní / Risc exclusió vivenda</t>
  </si>
  <si>
    <t>Baix rendiment</t>
  </si>
  <si>
    <t>Sí</t>
  </si>
  <si>
    <t>Indefinit</t>
  </si>
  <si>
    <t>Substitució per IT</t>
  </si>
  <si>
    <t>Temporal, igual o superior a 6 mesos</t>
  </si>
  <si>
    <t xml:space="preserve">DNI / NIE </t>
  </si>
  <si>
    <r>
      <t xml:space="preserve">Sexe   
</t>
    </r>
    <r>
      <rPr>
        <sz val="8"/>
        <rFont val="Arial"/>
        <family val="2"/>
      </rPr>
      <t>(fer servir opcions de la llista desplegable)</t>
    </r>
  </si>
  <si>
    <r>
      <t xml:space="preserve">Data naixement </t>
    </r>
    <r>
      <rPr>
        <sz val="8"/>
        <rFont val="Arial"/>
        <family val="2"/>
      </rPr>
      <t>(format dd/mm/aaaa)</t>
    </r>
  </si>
  <si>
    <r>
      <t xml:space="preserve">% Jornada segons contracte
</t>
    </r>
    <r>
      <rPr>
        <sz val="8"/>
        <rFont val="Arial"/>
        <family val="2"/>
      </rPr>
      <t xml:space="preserve">(no posar el símbol %) </t>
    </r>
  </si>
  <si>
    <r>
      <t xml:space="preserve">% Reducció salari per baix rendiment       </t>
    </r>
    <r>
      <rPr>
        <sz val="8"/>
        <rFont val="Arial"/>
        <family val="2"/>
      </rPr>
      <t xml:space="preserve"> (no posar el símbol %)</t>
    </r>
  </si>
  <si>
    <t>PC_Paràlisi Cerebral</t>
  </si>
  <si>
    <r>
      <t xml:space="preserve">Data finalització contracte          </t>
    </r>
    <r>
      <rPr>
        <sz val="8"/>
        <rFont val="Arial"/>
        <family val="2"/>
      </rPr>
      <t>(format dd/mm/aaaa)</t>
    </r>
  </si>
  <si>
    <r>
      <t xml:space="preserve">Data inici contracte   </t>
    </r>
    <r>
      <rPr>
        <sz val="8"/>
        <rFont val="Arial"/>
        <family val="2"/>
      </rPr>
      <t xml:space="preserve"> (format dd/mm/aaaa)</t>
    </r>
  </si>
  <si>
    <t>Entitat</t>
  </si>
  <si>
    <t>NIF</t>
  </si>
  <si>
    <t>Espai reservat per a l'Administració</t>
  </si>
  <si>
    <t>Identitat de gènere</t>
  </si>
  <si>
    <t>Contractes baix rendiment</t>
  </si>
  <si>
    <t>Total Homes</t>
  </si>
  <si>
    <t>Total Dones</t>
  </si>
  <si>
    <t>Total No binaris</t>
  </si>
  <si>
    <t xml:space="preserve">Total treballadors/ores Grup 1 </t>
  </si>
  <si>
    <t>Total treballadors/ores Grup 2</t>
  </si>
  <si>
    <t>Baix remdiment</t>
  </si>
  <si>
    <t>Contractes</t>
  </si>
  <si>
    <t>Treballadors</t>
  </si>
  <si>
    <t>Distribució per gènere</t>
  </si>
  <si>
    <t>Indefinits</t>
  </si>
  <si>
    <t>Temporals</t>
  </si>
  <si>
    <t>Dona</t>
  </si>
  <si>
    <r>
      <t xml:space="preserve">Tipus de discapacitat 
</t>
    </r>
    <r>
      <rPr>
        <b/>
        <sz val="8"/>
        <rFont val="Arial"/>
        <family val="2"/>
      </rPr>
      <t xml:space="preserve"> </t>
    </r>
    <r>
      <rPr>
        <sz val="8"/>
        <rFont val="Arial"/>
        <family val="2"/>
      </rPr>
      <t>(fer servir opcions de la llista desplegable)</t>
    </r>
  </si>
  <si>
    <t>Substitució IT</t>
  </si>
  <si>
    <t>Grup 1</t>
  </si>
  <si>
    <t>Grup 2</t>
  </si>
  <si>
    <t>Grup 3</t>
  </si>
  <si>
    <t>Grup 4</t>
  </si>
  <si>
    <t>Total treballadors/ores justificats subvencionables</t>
  </si>
  <si>
    <t>INSTRUCCIONS JUSTIFICACIÓ DE LLOCS DE TREBALL</t>
  </si>
  <si>
    <t xml:space="preserve"> </t>
  </si>
  <si>
    <t>Explicació de les caselles:</t>
  </si>
  <si>
    <r>
      <rPr>
        <b/>
        <sz val="10"/>
        <rFont val="Arial"/>
        <family val="2"/>
      </rPr>
      <t xml:space="preserve">Entitat  /  NIF  .... </t>
    </r>
    <r>
      <rPr>
        <sz val="10"/>
        <rFont val="Arial"/>
        <family val="2"/>
      </rPr>
      <t xml:space="preserve"> Aquestes dades es faran constar en el primer full d’Excel i es copiaran automàticament a la resta dels documents.</t>
    </r>
  </si>
  <si>
    <t>Consignar el números de lloc de treball en el mateix ordre que la relació de sol·licitud.</t>
  </si>
  <si>
    <t>Format 12345678X / X12345678X, sense punts ni espais en blanc.</t>
  </si>
  <si>
    <t>La informació que s’ha d’incloure en cadascuna de les relacions, és la corresponent a cada un dels llocs de treball sol·licitats, en el mateix ordre que es va fer en la relació de sol·licitud, indicant en tantes files com sigui necessari les diferents variacions, si n’hi ha hagut, en cada un d’ells.</t>
  </si>
  <si>
    <t xml:space="preserve">Sexe    
</t>
  </si>
  <si>
    <t>Utilitzar les opcions de la llista desplegable.</t>
  </si>
  <si>
    <t xml:space="preserve">Identitat de Gènere            
</t>
  </si>
  <si>
    <t xml:space="preserve">Data naixement
 </t>
  </si>
  <si>
    <t>Format DD/MM/AAAA</t>
  </si>
  <si>
    <t xml:space="preserve">Tipus de discapacitat  
</t>
  </si>
  <si>
    <r>
      <t xml:space="preserve">Utilitzar les opcions de la llista desplegable:
</t>
    </r>
    <r>
      <rPr>
        <b/>
        <sz val="10"/>
        <rFont val="Arial"/>
        <family val="2"/>
      </rPr>
      <t>*Pestanya "Relació_llocs_treball_ED":</t>
    </r>
    <r>
      <rPr>
        <sz val="10"/>
        <rFont val="Arial"/>
        <family val="2"/>
      </rPr>
      <t xml:space="preserve"> Recordeu que tenen cabuda tots els tipus de discapacitat, incloses la discapacitat física, i la sensorial auditiva i visual sempre que tinguin un grau de discapacitat igual o superior al 65%, en el cas que el grau de discapacitat sigui inferior us apareixerà </t>
    </r>
    <r>
      <rPr>
        <sz val="10"/>
        <color rgb="FFFF0000"/>
        <rFont val="Arial"/>
        <family val="2"/>
      </rPr>
      <t>la casella en vermell.</t>
    </r>
  </si>
  <si>
    <t xml:space="preserve">% Grau de discapacitat
</t>
  </si>
  <si>
    <t xml:space="preserve">Utilitzar nombres enters, sense decimals (33, 50, 65, etc). No utilitzar el símbol %.                                                                                                                                                                                                                                                                                                                                                                                                                                                                                                          </t>
  </si>
  <si>
    <t>Codi numèric (100, 200, 430, etc.)</t>
  </si>
  <si>
    <t>Data inici contracte</t>
  </si>
  <si>
    <t>Format DD/MM/AAAA.</t>
  </si>
  <si>
    <t>Data finalització contracte</t>
  </si>
  <si>
    <t xml:space="preserve">Causa finalització contracte        </t>
  </si>
  <si>
    <t>Utilitzar les opcions de la llista desplegable</t>
  </si>
  <si>
    <t xml:space="preserve">% Jornada segons contracte        </t>
  </si>
  <si>
    <t>Percentatge de jornada laboral que consta al contracte. No escriure el símbol %. Admet nombres decimals.</t>
  </si>
  <si>
    <t>Desplegable. Indicar si el treballador té un contracte de baix rendiment.</t>
  </si>
  <si>
    <t xml:space="preserve">% Reducció salari per baix rendiment
</t>
  </si>
  <si>
    <r>
      <t>Explicació de les caselles de "</t>
    </r>
    <r>
      <rPr>
        <b/>
        <sz val="10"/>
        <rFont val="Arial"/>
        <family val="2"/>
      </rPr>
      <t>Enclavaments</t>
    </r>
    <r>
      <rPr>
        <sz val="10"/>
        <rFont val="Arial"/>
        <family val="2"/>
      </rPr>
      <t>" i "</t>
    </r>
    <r>
      <rPr>
        <b/>
        <sz val="10"/>
        <rFont val="Arial"/>
        <family val="2"/>
      </rPr>
      <t>Prestació de serveis" destinats al compliment de mesures alternatives durant el període justificat.</t>
    </r>
  </si>
  <si>
    <t>DNI/NIE treballador/a</t>
  </si>
  <si>
    <t>Cognoms, nom</t>
  </si>
  <si>
    <t>Per ordre alfabètic dels cognoms, excepte en el cas de substitució per incapacitat temporal que el treballador substitut s'indicarà a continuació del treballador substituït.</t>
  </si>
  <si>
    <t>Tipus de discapacitat</t>
  </si>
  <si>
    <t>% Grau de discapacitat</t>
  </si>
  <si>
    <t xml:space="preserve">Utilitzar nombres enters, sense decimals (33, 50, 65, etc). No utilitzar el símbol %.                </t>
  </si>
  <si>
    <t>NIF empresa col·laboradora</t>
  </si>
  <si>
    <t>Empresa col·laboradora</t>
  </si>
  <si>
    <t>Nom o raó social de l'empresa col·laboradora</t>
  </si>
  <si>
    <t>Activitat empresa col·laboradora</t>
  </si>
  <si>
    <t>Indicar l´activitat de l´empresa col·laboradora.</t>
  </si>
  <si>
    <t>Activitat enclavament</t>
  </si>
  <si>
    <t>Desplegable.</t>
  </si>
  <si>
    <t>Durada enclavament - Data inici</t>
  </si>
  <si>
    <t>Durada enclavament - Data finalització</t>
  </si>
  <si>
    <r>
      <rPr>
        <b/>
        <sz val="10"/>
        <rFont val="Arial"/>
        <family val="2"/>
      </rPr>
      <t>IMPORTANT PER A EMPLENAR LES RELACIONS:</t>
    </r>
    <r>
      <rPr>
        <sz val="10"/>
        <rFont val="Arial"/>
        <family val="2"/>
      </rPr>
      <t xml:space="preserve">
* L'objectiu de la subvenció en aquesta convocatòria és el</t>
    </r>
    <r>
      <rPr>
        <u/>
        <sz val="10"/>
        <rFont val="Arial"/>
        <family val="2"/>
      </rPr>
      <t xml:space="preserve"> </t>
    </r>
    <r>
      <rPr>
        <b/>
        <u/>
        <sz val="10"/>
        <rFont val="Arial"/>
        <family val="2"/>
      </rPr>
      <t>manteniment de llocs de treball.</t>
    </r>
    <r>
      <rPr>
        <sz val="10"/>
        <rFont val="Arial"/>
        <family val="2"/>
      </rPr>
      <t xml:space="preserve">
** No se subvencionen els contractes de durada inferior a 6 mesos (exceptuant els contractes de substitució per incapacitat temporal).  Base 1.4 del Annex 2 de l´ORDRE EMT/136/2022.
*** No se subvencionen els contractes de les persones amb discapacitat física o sensorial amb un grau reconegut inferior al 65% destinats al compliment de mesures alternatives. Base 1.5 del Annex 2 de l´ORDRE EMT/136/2022.                                                                                                                                                                                                                                                                                  **** La informació que s’ha d’incloure en cadascuna de les relacions, és la corresponent a cada un dels llocs de treball sol·licitats, </t>
    </r>
    <r>
      <rPr>
        <b/>
        <sz val="10"/>
        <rFont val="Arial"/>
        <family val="2"/>
      </rPr>
      <t>en el mateix ordre que es va fer en la relació de sol·licitud</t>
    </r>
    <r>
      <rPr>
        <sz val="10"/>
        <rFont val="Arial"/>
        <family val="2"/>
      </rPr>
      <t xml:space="preserve">, indicant en tantes files com sigui necessari les diferents variacions, si n’hi ha hagut, en cada un d’ells.
***** En el cas d'un treballador contractat per substituir a un altre (per incapacitat temporal), haureu d'indicar només 1 lloc de treball, posant les dades del treballador substituït en una línia, indicant a la columna "Observacions" la data d'inici de la IT,  i a la línia següent les dades del treballador que efectua la substitució.                                                                                                                                                                                                                                                                                                                                                                      ****** En el cas que un lloc de treball hagi estat ocupat durant el període justificat per més d'un treballador o per un de sol però amb canvis de situació contractual, s'hauran d'especificar els canvis de treballadors o de situac/ió amb tantes files com sigui necessari i per ordre cronològic.                                                                                                                                                                                                                                                                                                                                                                                                                                                        ******* El període que un treballador haurà ocupat un lloc de treball es posarà desglossat en mesos i  sempre expressat en dies (columnes de la P-AA) </t>
    </r>
  </si>
  <si>
    <t>Format 12345678X / X12345678X, sense punts ni espais en blanc. No es pot fer un copiar i pegar amb els DNI I NIF dels treballadors s'han de introduir manualment seguint el format abans esmentat.</t>
  </si>
  <si>
    <t>51 - Baixa voluntària</t>
  </si>
  <si>
    <t>53 - Baixa per acomiadament</t>
  </si>
  <si>
    <t>56 - Baixa per defunció</t>
  </si>
  <si>
    <t>58 - Baixa per pensionista</t>
  </si>
  <si>
    <t>63 - 68 - 73 - 76 - Excedència</t>
  </si>
  <si>
    <t>65 - Baixa esgotament IT</t>
  </si>
  <si>
    <t>89 - Baixa percanvi CCC de treball</t>
  </si>
  <si>
    <t>93 - Baixa per finalització de contracte</t>
  </si>
  <si>
    <t>99 - Altres causes de baixa</t>
  </si>
  <si>
    <t>94 - Baixa per inactivitat fixe discontinu</t>
  </si>
  <si>
    <t>Motius de baixa contracte</t>
  </si>
  <si>
    <t>Jornada Real</t>
  </si>
  <si>
    <t>Espai reservat Administració</t>
  </si>
  <si>
    <t xml:space="preserve">Grup 1 </t>
  </si>
  <si>
    <r>
      <t xml:space="preserve">Justificació de llocs de treball període 01/01/2023-31/03/2023 </t>
    </r>
    <r>
      <rPr>
        <b/>
        <sz val="10"/>
        <rFont val="Arial"/>
        <family val="2"/>
      </rPr>
      <t xml:space="preserve">(Base 1.2 b) Annex 2 ORDRE EMT/2022)                                                             </t>
    </r>
  </si>
  <si>
    <t>2023 - Període 01/01/2023-31/03/2023</t>
  </si>
  <si>
    <t>Sol·licitats</t>
  </si>
  <si>
    <t>Mòdul mesos naturals sencers</t>
  </si>
  <si>
    <t>Mesos naturals sencers treballats període justificat (01/01/2023 - 31/03/2023)</t>
  </si>
  <si>
    <t>Validat Grup1</t>
  </si>
  <si>
    <t>Validat Grup2</t>
  </si>
  <si>
    <t>Total mòdul</t>
  </si>
  <si>
    <t>Mòdul dies no comptabilitzats com a mes sencer</t>
  </si>
  <si>
    <t>Treballadors Grup 1 validats</t>
  </si>
  <si>
    <t>Treballadors Grup 2 validats</t>
  </si>
  <si>
    <t>Import validat Grup 1</t>
  </si>
  <si>
    <t>Import validat Grup 2</t>
  </si>
  <si>
    <t>GRUP 1</t>
  </si>
  <si>
    <t xml:space="preserve">GRUP 2 </t>
  </si>
  <si>
    <t>Total llocs de treball justificats subvencionables</t>
  </si>
  <si>
    <t>Total treballadors/ores justificats validats subvencionables</t>
  </si>
  <si>
    <t>Total llocs de treball justificats validats subvencionables</t>
  </si>
  <si>
    <t>Total treballadors/ores validats Grup 1</t>
  </si>
  <si>
    <t>Total treballadors/ores validats Grup 2</t>
  </si>
  <si>
    <t>Import total justificat</t>
  </si>
  <si>
    <r>
      <t xml:space="preserve">Identitat de gènere                                                         </t>
    </r>
    <r>
      <rPr>
        <b/>
        <sz val="8"/>
        <rFont val="Arial"/>
        <family val="2"/>
      </rPr>
      <t xml:space="preserve"> </t>
    </r>
    <r>
      <rPr>
        <sz val="8"/>
        <rFont val="Arial"/>
        <family val="2"/>
      </rPr>
      <t>(fer servir opcions de la llista desplegable)</t>
    </r>
  </si>
  <si>
    <t xml:space="preserve">Import total justificat Grup 1 </t>
  </si>
  <si>
    <t xml:space="preserve">Import total justificat Grup 2 </t>
  </si>
  <si>
    <t>Import total justificat validat Grup 1</t>
  </si>
  <si>
    <t>Import total jusstificat validat Grup 2</t>
  </si>
  <si>
    <t>Import total justificat validat</t>
  </si>
  <si>
    <r>
      <rPr>
        <b/>
        <sz val="10"/>
        <rFont val="Arial"/>
        <family val="2"/>
      </rPr>
      <t xml:space="preserve">Entitat  /  NIF  .... </t>
    </r>
    <r>
      <rPr>
        <sz val="10"/>
        <rFont val="Arial"/>
        <family val="2"/>
      </rPr>
      <t xml:space="preserve"> Aquestes dades es faran constar en cada un dels fulls.</t>
    </r>
  </si>
  <si>
    <r>
      <t xml:space="preserve">Tipus de contracte                                  </t>
    </r>
    <r>
      <rPr>
        <sz val="8"/>
        <rFont val="Arial"/>
        <family val="2"/>
      </rPr>
      <t>(fer servir opcions de la llista desplegable)</t>
    </r>
  </si>
  <si>
    <r>
      <t xml:space="preserve">Nivell d'estudis                                </t>
    </r>
    <r>
      <rPr>
        <sz val="8"/>
        <rFont val="Arial"/>
        <family val="2"/>
      </rPr>
      <t xml:space="preserve"> (fer sevir opcions de la llista desplegable)</t>
    </r>
  </si>
  <si>
    <r>
      <t xml:space="preserve">Grup justificat     </t>
    </r>
    <r>
      <rPr>
        <sz val="8"/>
        <rFont val="Arial"/>
        <family val="2"/>
      </rPr>
      <t>(fer servir opcions de la llista desplegable)</t>
    </r>
  </si>
  <si>
    <t>Import justificat Grup 1</t>
  </si>
  <si>
    <t>Import justificat Grup 2</t>
  </si>
  <si>
    <t>Treballadors Grup 1 justificats</t>
  </si>
  <si>
    <t>Treballadors Grup 2 justificats</t>
  </si>
  <si>
    <t>Justificats</t>
  </si>
  <si>
    <t>Validats</t>
  </si>
  <si>
    <t>Justificat  GR1</t>
  </si>
  <si>
    <t>Justificat  GR2</t>
  </si>
  <si>
    <t>Validat  GR1</t>
  </si>
  <si>
    <t>Validat  GR2</t>
  </si>
  <si>
    <t>Justificat Grup 1</t>
  </si>
  <si>
    <t>Justificat Grup 2</t>
  </si>
  <si>
    <t>mesos</t>
  </si>
  <si>
    <t>dies</t>
  </si>
  <si>
    <t>total</t>
  </si>
  <si>
    <t>Justificat Grup1</t>
  </si>
  <si>
    <t>Justificat Grup2</t>
  </si>
  <si>
    <t xml:space="preserve">Desplegable: Pel fet que només es subvencionen contractes amb durada igual o superior a 6 mesos, hi ha tres opcions:
- Temporal, igual o superior a 6 mesos 
- Indefinit
- Substitució per IT. En el cas d'un treballador contractat per substituir a un altre (per incapacitat temporal), haureu d'indicar només 1 lloc de treball, posant les dades del treballador substituït en una línia, indicant a la columna "Observacions" la data d'inici de la IT,  i a la línia següent les dades del treballador que efectua la substitució. </t>
  </si>
  <si>
    <t>Format sense punts ni espais en blanc (longitud=12) .</t>
  </si>
  <si>
    <t>Mesos naturals sencers treballats període justificat</t>
  </si>
  <si>
    <t>Dies treballats període justificat (no comptabilitzats com a mes natural sencer)</t>
  </si>
  <si>
    <r>
      <t xml:space="preserve">Indicar en aquesta casella, el nombre de mesos naturals </t>
    </r>
    <r>
      <rPr>
        <u/>
        <sz val="10"/>
        <rFont val="Arial"/>
        <family val="2"/>
      </rPr>
      <t xml:space="preserve">SENCERS </t>
    </r>
    <r>
      <rPr>
        <sz val="10"/>
        <rFont val="Arial"/>
        <family val="2"/>
      </rPr>
      <t xml:space="preserve">treballats tenint en compte l'inici el dia 1 fins a l'últim dia del mes.                                                                                                                                                       </t>
    </r>
    <r>
      <rPr>
        <b/>
        <sz val="10"/>
        <rFont val="Arial"/>
        <family val="2"/>
      </rPr>
      <t>Exemple: Data alta 30-11-2022, i continua en actiu el 31-03-2023. Valor a consignar a la columna Q = 3</t>
    </r>
  </si>
  <si>
    <r>
      <t xml:space="preserve">En aquesta casella haureu de posar els dies treballats en períodes inferiors a un mes natural.                                                                                                                                                                                                                                             </t>
    </r>
    <r>
      <rPr>
        <b/>
        <sz val="10"/>
        <rFont val="Arial"/>
        <family val="2"/>
      </rPr>
      <t>Exemple: Data d'alta 16-01-2023 Data Baixa 31-03-2023.  Valor a consignar a la columna Q = 2  Valor a consignar a la columna R = 16</t>
    </r>
  </si>
  <si>
    <t>Edat</t>
  </si>
  <si>
    <t>Emplenament automàtic</t>
  </si>
  <si>
    <t xml:space="preserve">Relació llocs de treball </t>
  </si>
  <si>
    <t>Nivell d'estudis</t>
  </si>
  <si>
    <t>Origen Romaní</t>
  </si>
  <si>
    <t>Risc exclusió vivenda</t>
  </si>
  <si>
    <r>
      <t xml:space="preserve">Risc exclusió vivenda                            </t>
    </r>
    <r>
      <rPr>
        <sz val="8"/>
        <rFont val="Arial"/>
        <family val="2"/>
      </rPr>
      <t>(fer servir opcions de la llista desplegable)</t>
    </r>
  </si>
  <si>
    <t>Grup justificat</t>
  </si>
  <si>
    <t>columna bloquejada</t>
  </si>
  <si>
    <t>Observacions</t>
  </si>
  <si>
    <r>
      <t xml:space="preserve">Aquesta casella és obligatòria.
*Atenció: En cas que hi hagi un "contracte de baix rendiment", el  "% Reducció salari per baix rendiment" ha de ser menor al "% Jornada segons contracte". </t>
    </r>
    <r>
      <rPr>
        <sz val="10"/>
        <color rgb="FFFF0000"/>
        <rFont val="Arial"/>
        <family val="2"/>
      </rPr>
      <t xml:space="preserve">
</t>
    </r>
    <r>
      <rPr>
        <sz val="10"/>
        <rFont val="Arial"/>
        <family val="2"/>
      </rPr>
      <t xml:space="preserve">*Atenció: En cas que NO hi hagi contracte de baix rendiment el "% Reducció salari per baix rendiment" serà 0. </t>
    </r>
  </si>
  <si>
    <t>Format 12345678X / X1234567X (longitud=9), sense punts ni espais en blanc. Les dades s'han d'introduir manualment, aquesta columna no accepta un COPY/PASTE de les dades.</t>
  </si>
  <si>
    <t>Espai reservat Administració  (mesos)</t>
  </si>
  <si>
    <t>Espai reservat Administració (dies)</t>
  </si>
  <si>
    <r>
      <t xml:space="preserve">Dies treballats període justificat (01/01/2023 - 31/03/2023)              </t>
    </r>
    <r>
      <rPr>
        <sz val="8"/>
        <rFont val="Arial"/>
        <family val="2"/>
      </rPr>
      <t>no comptabilitzats com a mes natural sencer</t>
    </r>
  </si>
  <si>
    <r>
      <t xml:space="preserve">Motius baixa del contracte                 </t>
    </r>
    <r>
      <rPr>
        <sz val="8"/>
        <rFont val="Arial"/>
        <family val="2"/>
      </rPr>
      <t>(fer servir opcions de la llista deplegable)</t>
    </r>
  </si>
  <si>
    <r>
      <t xml:space="preserve">Origen Romani          </t>
    </r>
    <r>
      <rPr>
        <sz val="8"/>
        <rFont val="Arial"/>
        <family val="2"/>
      </rPr>
      <t>(fer servir opcions de lallista desplegable)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</si>
</sst>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dd/mm/yyyy;@"/>
    <numFmt numFmtId="165" formatCode="0_ ;[Red]\-0\ "/>
    <numFmt numFmtId="166" formatCode="#,##0.00\ [$€-403];\-#,##0.00\ [$€-403]"/>
    <numFmt numFmtId="167" formatCode="#,##0.00\ [$€-403]"/>
  </numFmts>
  <fonts count="22" x14ac:knownFonts="1">
    <font>
      <sz val="11"/>
      <color theme="1"/>
      <name val="Calibri"/>
      <family val="2"/>
      <scheme val="minor"/>
    </font>
    <font>
      <b/>
      <sz val="11"/>
      <color theme="1"/>
      <name val="Calibri"/>
      <family val="2"/>
      <scheme val="minor"/>
    </font>
    <font>
      <sz val="10"/>
      <name val="Arial"/>
      <family val="2"/>
    </font>
    <font>
      <b/>
      <sz val="12"/>
      <name val="Arial"/>
      <family val="2"/>
    </font>
    <font>
      <b/>
      <sz val="10"/>
      <name val="Arial"/>
      <family val="2"/>
    </font>
    <font>
      <sz val="10"/>
      <color theme="1"/>
      <name val="Arial"/>
      <family val="2"/>
    </font>
    <font>
      <sz val="8"/>
      <name val="Arial"/>
      <family val="2"/>
    </font>
    <font>
      <b/>
      <sz val="10"/>
      <name val="Arial"/>
      <family val="2"/>
    </font>
    <font>
      <b/>
      <sz val="8"/>
      <name val="Arial"/>
      <family val="2"/>
    </font>
    <font>
      <sz val="11"/>
      <color theme="1"/>
      <name val="Calibri"/>
      <family val="2"/>
      <scheme val="minor"/>
    </font>
    <font>
      <b/>
      <sz val="11"/>
      <color theme="0"/>
      <name val="Calibri"/>
      <family val="2"/>
      <scheme val="minor"/>
    </font>
    <font>
      <sz val="13"/>
      <name val="Wingdings 2"/>
      <family val="1"/>
      <charset val="2"/>
    </font>
    <font>
      <sz val="11"/>
      <name val="Arial"/>
      <family val="2"/>
    </font>
    <font>
      <b/>
      <sz val="12"/>
      <name val="Courier New"/>
      <family val="3"/>
    </font>
    <font>
      <b/>
      <sz val="11"/>
      <name val="Calibri"/>
      <family val="2"/>
      <scheme val="minor"/>
    </font>
    <font>
      <b/>
      <sz val="15"/>
      <name val="Arial"/>
      <family val="2"/>
    </font>
    <font>
      <u/>
      <sz val="10"/>
      <name val="Arial"/>
      <family val="2"/>
    </font>
    <font>
      <b/>
      <u/>
      <sz val="10"/>
      <name val="Arial"/>
      <family val="2"/>
    </font>
    <font>
      <sz val="10"/>
      <color rgb="FFFF0000"/>
      <name val="Arial"/>
      <family val="2"/>
    </font>
    <font>
      <sz val="12"/>
      <name val="Arial"/>
      <family val="2"/>
    </font>
    <font>
      <b/>
      <sz val="10"/>
      <name val="Arial"/>
      <family val="2"/>
    </font>
    <font>
      <sz val="11"/>
      <color theme="1"/>
      <name val="Arial"/>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A5A5A5"/>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0" tint="-0.14999847407452621"/>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auto="1"/>
      </bottom>
      <diagonal/>
    </border>
    <border>
      <left/>
      <right/>
      <top/>
      <bottom style="double">
        <color indexed="64"/>
      </bottom>
      <diagonal/>
    </border>
    <border>
      <left style="double">
        <color indexed="64"/>
      </left>
      <right/>
      <top/>
      <bottom/>
      <diagonal/>
    </border>
    <border>
      <left/>
      <right/>
      <top style="double">
        <color indexed="64"/>
      </top>
      <bottom style="double">
        <color indexed="64"/>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right/>
      <top style="double">
        <color rgb="FF3F3F3F"/>
      </top>
      <bottom/>
      <diagonal/>
    </border>
    <border>
      <left/>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rgb="FF3F3F3F"/>
      </top>
      <bottom style="double">
        <color rgb="FF3F3F3F"/>
      </bottom>
      <diagonal/>
    </border>
    <border>
      <left style="thin">
        <color indexed="64"/>
      </left>
      <right style="thin">
        <color indexed="64"/>
      </right>
      <top style="thin">
        <color indexed="64"/>
      </top>
      <bottom/>
      <diagonal/>
    </border>
    <border>
      <left style="medium">
        <color indexed="64"/>
      </left>
      <right style="thin">
        <color auto="1"/>
      </right>
      <top style="thin">
        <color auto="1"/>
      </top>
      <bottom style="thin">
        <color indexed="64"/>
      </bottom>
      <diagonal/>
    </border>
  </borders>
  <cellStyleXfs count="3">
    <xf numFmtId="0" fontId="0" fillId="0" borderId="0"/>
    <xf numFmtId="44" fontId="9" fillId="0" borderId="0" applyFont="0" applyFill="0" applyBorder="0" applyAlignment="0" applyProtection="0"/>
    <xf numFmtId="0" fontId="10" fillId="5" borderId="6" applyNumberFormat="0" applyAlignment="0" applyProtection="0"/>
  </cellStyleXfs>
  <cellXfs count="317">
    <xf numFmtId="0" fontId="0" fillId="0" borderId="0" xfId="0"/>
    <xf numFmtId="0" fontId="4" fillId="2" borderId="0" xfId="0" applyFont="1" applyFill="1" applyBorder="1" applyAlignment="1" applyProtection="1">
      <alignment horizontal="left" vertical="center"/>
      <protection hidden="1"/>
    </xf>
    <xf numFmtId="49" fontId="2" fillId="2" borderId="0" xfId="0" applyNumberFormat="1" applyFont="1" applyFill="1" applyBorder="1" applyAlignment="1" applyProtection="1">
      <alignment horizontal="center" vertical="center"/>
      <protection locked="0"/>
    </xf>
    <xf numFmtId="0" fontId="5" fillId="2" borderId="0" xfId="0" applyFont="1" applyFill="1" applyBorder="1" applyAlignment="1" applyProtection="1">
      <alignment vertical="center"/>
      <protection hidden="1"/>
    </xf>
    <xf numFmtId="0" fontId="0" fillId="2" borderId="0" xfId="0" applyFill="1"/>
    <xf numFmtId="0" fontId="2" fillId="2" borderId="0" xfId="0" applyFont="1" applyFill="1" applyBorder="1" applyAlignment="1" applyProtection="1">
      <alignment horizontal="center" vertical="center"/>
      <protection locked="0"/>
    </xf>
    <xf numFmtId="1" fontId="2" fillId="2" borderId="0" xfId="0" applyNumberFormat="1" applyFont="1" applyFill="1" applyBorder="1" applyAlignment="1" applyProtection="1">
      <alignment horizontal="center" vertical="center"/>
      <protection locked="0"/>
    </xf>
    <xf numFmtId="2" fontId="2" fillId="2" borderId="0" xfId="0" applyNumberFormat="1" applyFont="1" applyFill="1" applyBorder="1" applyAlignment="1" applyProtection="1">
      <alignment horizontal="center" vertical="center"/>
      <protection locked="0"/>
    </xf>
    <xf numFmtId="0" fontId="4" fillId="4" borderId="4" xfId="0" applyFont="1" applyFill="1" applyBorder="1" applyAlignment="1" applyProtection="1">
      <alignment horizontal="center" vertical="center" wrapText="1"/>
      <protection hidden="1"/>
    </xf>
    <xf numFmtId="0" fontId="4" fillId="4" borderId="4" xfId="0" applyFont="1" applyFill="1" applyBorder="1" applyAlignment="1" applyProtection="1">
      <alignment horizontal="center" vertical="center"/>
      <protection hidden="1"/>
    </xf>
    <xf numFmtId="0" fontId="3" fillId="2" borderId="0" xfId="0" applyFont="1" applyFill="1" applyBorder="1" applyAlignment="1" applyProtection="1">
      <alignment horizontal="left" vertical="center" wrapText="1"/>
      <protection hidden="1"/>
    </xf>
    <xf numFmtId="0" fontId="7" fillId="4" borderId="4" xfId="0" applyFont="1" applyFill="1" applyBorder="1" applyAlignment="1" applyProtection="1">
      <alignment horizontal="center" vertical="center" wrapText="1"/>
      <protection hidden="1"/>
    </xf>
    <xf numFmtId="4" fontId="2" fillId="2" borderId="0"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left" vertical="center" wrapText="1"/>
      <protection hidden="1"/>
    </xf>
    <xf numFmtId="49" fontId="4" fillId="2" borderId="0" xfId="0" applyNumberFormat="1" applyFont="1" applyFill="1" applyBorder="1" applyAlignment="1" applyProtection="1">
      <alignment horizontal="right" vertical="center"/>
      <protection hidden="1"/>
    </xf>
    <xf numFmtId="49" fontId="4" fillId="2" borderId="0" xfId="0" applyNumberFormat="1" applyFont="1" applyFill="1" applyBorder="1" applyAlignment="1" applyProtection="1">
      <alignment vertical="center"/>
      <protection hidden="1"/>
    </xf>
    <xf numFmtId="4" fontId="2" fillId="0" borderId="0" xfId="0" applyNumberFormat="1" applyFont="1" applyFill="1" applyAlignment="1" applyProtection="1">
      <alignment horizontal="center" vertical="center"/>
      <protection hidden="1"/>
    </xf>
    <xf numFmtId="0" fontId="3" fillId="2" borderId="5" xfId="0" applyFont="1" applyFill="1" applyBorder="1" applyAlignment="1" applyProtection="1">
      <alignment horizontal="left" vertical="center" wrapText="1"/>
      <protection hidden="1"/>
    </xf>
    <xf numFmtId="0" fontId="4" fillId="2" borderId="0" xfId="0" applyFont="1" applyFill="1" applyBorder="1" applyAlignment="1" applyProtection="1">
      <alignment horizontal="center" vertical="center" wrapText="1" shrinkToFit="1"/>
      <protection hidden="1"/>
    </xf>
    <xf numFmtId="4" fontId="2" fillId="2" borderId="0" xfId="0" applyNumberFormat="1" applyFont="1" applyFill="1" applyAlignment="1" applyProtection="1">
      <alignment horizontal="center" vertical="center"/>
      <protection hidden="1"/>
    </xf>
    <xf numFmtId="49" fontId="2" fillId="2" borderId="0" xfId="0" applyNumberFormat="1" applyFont="1" applyFill="1" applyBorder="1" applyAlignment="1" applyProtection="1">
      <alignment vertical="center"/>
      <protection locked="0"/>
    </xf>
    <xf numFmtId="49" fontId="2" fillId="2" borderId="7" xfId="0" applyNumberFormat="1" applyFont="1" applyFill="1" applyBorder="1" applyAlignment="1" applyProtection="1">
      <alignment horizontal="center" vertical="center"/>
      <protection locked="0"/>
    </xf>
    <xf numFmtId="0" fontId="2" fillId="2" borderId="0" xfId="0" applyFont="1" applyFill="1" applyBorder="1" applyProtection="1">
      <protection hidden="1"/>
    </xf>
    <xf numFmtId="0" fontId="0" fillId="2" borderId="0" xfId="0" applyFill="1" applyProtection="1">
      <protection hidden="1"/>
    </xf>
    <xf numFmtId="0" fontId="0" fillId="2" borderId="0" xfId="0" applyFill="1" applyProtection="1"/>
    <xf numFmtId="0" fontId="0" fillId="0" borderId="0" xfId="0" applyProtection="1">
      <protection hidden="1"/>
    </xf>
    <xf numFmtId="0" fontId="0" fillId="2" borderId="0" xfId="0" applyFill="1" applyBorder="1" applyProtection="1">
      <protection hidden="1"/>
    </xf>
    <xf numFmtId="0" fontId="4" fillId="2" borderId="0" xfId="0" applyFont="1" applyFill="1" applyBorder="1" applyAlignment="1" applyProtection="1">
      <protection hidden="1"/>
    </xf>
    <xf numFmtId="0" fontId="4" fillId="2" borderId="0" xfId="0" applyFont="1" applyFill="1" applyBorder="1" applyAlignment="1" applyProtection="1">
      <alignment vertical="center"/>
      <protection hidden="1"/>
    </xf>
    <xf numFmtId="0" fontId="13" fillId="2" borderId="0" xfId="0" applyFont="1" applyFill="1" applyBorder="1" applyAlignment="1" applyProtection="1">
      <alignment vertical="center"/>
      <protection hidden="1"/>
    </xf>
    <xf numFmtId="0" fontId="2" fillId="2" borderId="10" xfId="0" applyFont="1" applyFill="1" applyBorder="1" applyProtection="1">
      <protection hidden="1"/>
    </xf>
    <xf numFmtId="0" fontId="0" fillId="2" borderId="10" xfId="0" applyFill="1" applyBorder="1" applyProtection="1">
      <protection hidden="1"/>
    </xf>
    <xf numFmtId="0" fontId="0" fillId="2" borderId="11" xfId="0" applyFill="1" applyBorder="1" applyProtection="1">
      <protection hidden="1"/>
    </xf>
    <xf numFmtId="49" fontId="0" fillId="0" borderId="0" xfId="0" applyNumberFormat="1" applyProtection="1">
      <protection hidden="1"/>
    </xf>
    <xf numFmtId="166" fontId="4" fillId="2" borderId="0" xfId="1" applyNumberFormat="1" applyFont="1" applyFill="1" applyBorder="1" applyAlignment="1" applyProtection="1">
      <alignment vertical="center" wrapText="1"/>
      <protection hidden="1"/>
    </xf>
    <xf numFmtId="0" fontId="2" fillId="2" borderId="12" xfId="0" applyFont="1" applyFill="1" applyBorder="1" applyProtection="1">
      <protection hidden="1"/>
    </xf>
    <xf numFmtId="3" fontId="14" fillId="0" borderId="6" xfId="2" applyNumberFormat="1" applyFont="1" applyFill="1" applyAlignment="1" applyProtection="1">
      <alignment horizontal="center" vertical="center"/>
      <protection hidden="1"/>
    </xf>
    <xf numFmtId="0" fontId="1" fillId="2" borderId="0" xfId="0" applyFont="1" applyFill="1" applyBorder="1" applyAlignment="1" applyProtection="1">
      <alignment horizontal="center" vertical="center" wrapText="1"/>
      <protection hidden="1"/>
    </xf>
    <xf numFmtId="3" fontId="0" fillId="2" borderId="0" xfId="0" applyNumberForma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protection hidden="1"/>
    </xf>
    <xf numFmtId="0" fontId="4" fillId="2" borderId="10" xfId="0" applyFont="1" applyFill="1" applyBorder="1" applyProtection="1">
      <protection hidden="1"/>
    </xf>
    <xf numFmtId="4" fontId="2" fillId="2" borderId="0" xfId="0" applyNumberFormat="1" applyFont="1" applyFill="1" applyBorder="1" applyAlignment="1" applyProtection="1">
      <alignment horizontal="center" vertical="center"/>
      <protection hidden="1"/>
    </xf>
    <xf numFmtId="4" fontId="2" fillId="2" borderId="10" xfId="0" applyNumberFormat="1" applyFont="1" applyFill="1" applyBorder="1" applyAlignment="1" applyProtection="1">
      <alignment horizontal="center" vertical="center"/>
      <protection hidden="1"/>
    </xf>
    <xf numFmtId="0" fontId="0" fillId="2" borderId="17" xfId="0" applyFill="1" applyBorder="1" applyProtection="1">
      <protection hidden="1"/>
    </xf>
    <xf numFmtId="0" fontId="14" fillId="0" borderId="16" xfId="2" applyFont="1" applyFill="1" applyBorder="1" applyAlignment="1" applyProtection="1">
      <alignment vertical="center" wrapText="1"/>
      <protection hidden="1"/>
    </xf>
    <xf numFmtId="0" fontId="14" fillId="2" borderId="16" xfId="2" applyFont="1" applyFill="1" applyBorder="1" applyAlignment="1" applyProtection="1">
      <alignment vertical="center" wrapText="1"/>
      <protection hidden="1"/>
    </xf>
    <xf numFmtId="1" fontId="14" fillId="2" borderId="16" xfId="2" applyNumberFormat="1" applyFont="1" applyFill="1" applyBorder="1" applyAlignment="1" applyProtection="1">
      <alignment horizontal="center" vertical="center"/>
      <protection hidden="1"/>
    </xf>
    <xf numFmtId="0" fontId="14" fillId="2" borderId="0" xfId="2" applyFont="1" applyFill="1" applyBorder="1" applyAlignment="1" applyProtection="1">
      <alignment vertical="center" wrapText="1"/>
      <protection hidden="1"/>
    </xf>
    <xf numFmtId="1" fontId="14" fillId="2" borderId="0" xfId="2" applyNumberFormat="1" applyFont="1" applyFill="1" applyBorder="1" applyAlignment="1" applyProtection="1">
      <alignment horizontal="center" vertical="center"/>
      <protection hidden="1"/>
    </xf>
    <xf numFmtId="0" fontId="1" fillId="2" borderId="10" xfId="0" applyFont="1" applyFill="1" applyBorder="1" applyAlignment="1" applyProtection="1">
      <alignment horizontal="center" vertical="center" wrapText="1"/>
      <protection hidden="1"/>
    </xf>
    <xf numFmtId="0" fontId="14" fillId="2" borderId="10" xfId="2" applyFont="1" applyFill="1" applyBorder="1" applyAlignment="1" applyProtection="1">
      <alignment vertical="center" wrapText="1"/>
      <protection hidden="1"/>
    </xf>
    <xf numFmtId="1" fontId="14" fillId="2" borderId="10" xfId="2" applyNumberFormat="1" applyFont="1" applyFill="1" applyBorder="1" applyAlignment="1" applyProtection="1">
      <alignment horizontal="center" vertical="center"/>
      <protection hidden="1"/>
    </xf>
    <xf numFmtId="3" fontId="0" fillId="2" borderId="10" xfId="0" applyNumberFormat="1" applyFill="1" applyBorder="1" applyAlignment="1" applyProtection="1">
      <alignment horizontal="center" vertical="center" wrapText="1"/>
      <protection hidden="1"/>
    </xf>
    <xf numFmtId="0" fontId="4" fillId="4" borderId="7" xfId="0" applyFont="1" applyFill="1" applyBorder="1" applyAlignment="1" applyProtection="1">
      <alignment horizontal="center" vertical="center"/>
      <protection hidden="1"/>
    </xf>
    <xf numFmtId="0" fontId="14" fillId="4" borderId="6" xfId="2" applyFont="1" applyFill="1" applyAlignment="1" applyProtection="1">
      <alignment vertical="center"/>
      <protection hidden="1"/>
    </xf>
    <xf numFmtId="0" fontId="14" fillId="4" borderId="6" xfId="2" applyFont="1" applyFill="1" applyAlignment="1" applyProtection="1">
      <alignment vertical="center" wrapText="1"/>
      <protection hidden="1"/>
    </xf>
    <xf numFmtId="164" fontId="2" fillId="2" borderId="0" xfId="0" applyNumberFormat="1" applyFont="1" applyFill="1" applyBorder="1" applyAlignment="1" applyProtection="1">
      <alignment horizontal="center" vertical="center"/>
      <protection locked="0"/>
    </xf>
    <xf numFmtId="0" fontId="2" fillId="7" borderId="20" xfId="0" applyFont="1" applyFill="1" applyBorder="1" applyAlignment="1" applyProtection="1">
      <alignment horizontal="center" vertical="center"/>
      <protection hidden="1"/>
    </xf>
    <xf numFmtId="0" fontId="2" fillId="7" borderId="22" xfId="0" applyFont="1" applyFill="1" applyBorder="1" applyAlignment="1" applyProtection="1">
      <alignment horizontal="center" vertical="center"/>
      <protection hidden="1"/>
    </xf>
    <xf numFmtId="0" fontId="2" fillId="0"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 fillId="0" borderId="9" xfId="0" applyFont="1" applyFill="1" applyBorder="1" applyAlignment="1" applyProtection="1">
      <alignment horizontal="center" vertical="center"/>
      <protection hidden="1"/>
    </xf>
    <xf numFmtId="0" fontId="0" fillId="0" borderId="0" xfId="0" applyBorder="1" applyAlignment="1">
      <alignment horizontal="center" vertical="center"/>
    </xf>
    <xf numFmtId="0" fontId="0" fillId="2" borderId="20" xfId="0" applyFill="1" applyBorder="1" applyAlignment="1">
      <alignment horizontal="center" vertical="center"/>
    </xf>
    <xf numFmtId="0" fontId="0" fillId="0" borderId="20" xfId="0" applyBorder="1" applyAlignment="1">
      <alignment horizontal="center" vertical="center"/>
    </xf>
    <xf numFmtId="0" fontId="1" fillId="7" borderId="20" xfId="0" applyFont="1" applyFill="1" applyBorder="1" applyAlignment="1">
      <alignment horizontal="center" vertical="center"/>
    </xf>
    <xf numFmtId="0" fontId="1" fillId="7" borderId="20" xfId="0" applyFont="1" applyFill="1" applyBorder="1" applyAlignment="1">
      <alignment horizontal="center" vertical="center" wrapText="1"/>
    </xf>
    <xf numFmtId="49" fontId="2" fillId="2" borderId="0" xfId="0" applyNumberFormat="1" applyFont="1" applyFill="1" applyBorder="1" applyAlignment="1" applyProtection="1">
      <alignment horizontal="left" vertical="center"/>
      <protection locked="0"/>
    </xf>
    <xf numFmtId="0" fontId="0" fillId="2" borderId="0" xfId="0" applyFont="1" applyFill="1" applyBorder="1"/>
    <xf numFmtId="0" fontId="2" fillId="2" borderId="0" xfId="0" applyFont="1" applyFill="1" applyBorder="1" applyAlignment="1">
      <alignment horizontal="left" vertical="top"/>
    </xf>
    <xf numFmtId="0" fontId="2" fillId="2" borderId="0" xfId="0" applyFont="1" applyFill="1" applyBorder="1"/>
    <xf numFmtId="0" fontId="2" fillId="2" borderId="0" xfId="0" applyFont="1" applyFill="1"/>
    <xf numFmtId="0" fontId="12" fillId="0" borderId="0" xfId="0" applyFont="1" applyAlignment="1">
      <alignment vertical="center"/>
    </xf>
    <xf numFmtId="0" fontId="0" fillId="2" borderId="0" xfId="0" applyFill="1" applyBorder="1" applyAlignment="1">
      <alignment vertical="center"/>
    </xf>
    <xf numFmtId="164" fontId="2" fillId="2" borderId="0" xfId="0" applyNumberFormat="1" applyFont="1" applyFill="1" applyAlignment="1" applyProtection="1">
      <alignment horizontal="center" vertical="center"/>
      <protection locked="0"/>
    </xf>
    <xf numFmtId="0" fontId="4" fillId="0" borderId="20" xfId="0" applyFont="1" applyFill="1" applyBorder="1" applyAlignment="1" applyProtection="1">
      <alignment horizontal="center" vertical="center"/>
      <protection hidden="1"/>
    </xf>
    <xf numFmtId="2" fontId="2" fillId="2" borderId="0" xfId="0" applyNumberFormat="1" applyFont="1" applyFill="1" applyAlignment="1" applyProtection="1">
      <alignment horizontal="center" vertical="center"/>
      <protection locked="0"/>
    </xf>
    <xf numFmtId="0" fontId="4" fillId="0" borderId="0" xfId="0" applyFont="1" applyFill="1" applyBorder="1" applyAlignment="1" applyProtection="1">
      <alignment horizontal="center" vertical="center"/>
      <protection hidden="1"/>
    </xf>
    <xf numFmtId="4" fontId="4" fillId="7" borderId="20" xfId="0" applyNumberFormat="1" applyFont="1" applyFill="1" applyBorder="1" applyAlignment="1" applyProtection="1">
      <alignment horizontal="center" vertical="center" wrapText="1"/>
      <protection hidden="1"/>
    </xf>
    <xf numFmtId="4" fontId="0" fillId="2" borderId="20" xfId="0" applyNumberFormat="1" applyFill="1" applyBorder="1" applyAlignment="1" applyProtection="1">
      <alignment horizontal="center" vertical="center"/>
    </xf>
    <xf numFmtId="2" fontId="0" fillId="2" borderId="0" xfId="0" applyNumberFormat="1" applyFill="1" applyBorder="1" applyAlignment="1" applyProtection="1">
      <alignment horizontal="center" vertical="center"/>
      <protection locked="0"/>
    </xf>
    <xf numFmtId="4" fontId="2" fillId="2" borderId="20" xfId="0" applyNumberFormat="1" applyFont="1" applyFill="1" applyBorder="1" applyAlignment="1" applyProtection="1">
      <alignment horizontal="center" vertical="center"/>
      <protection hidden="1"/>
    </xf>
    <xf numFmtId="4" fontId="2" fillId="2" borderId="20" xfId="0" applyNumberFormat="1" applyFont="1" applyFill="1" applyBorder="1" applyAlignment="1" applyProtection="1">
      <alignment horizontal="right" vertical="center"/>
      <protection hidden="1"/>
    </xf>
    <xf numFmtId="4" fontId="0" fillId="2" borderId="0" xfId="0" applyNumberFormat="1" applyFill="1" applyBorder="1" applyAlignment="1" applyProtection="1">
      <alignment horizontal="center" vertical="center"/>
    </xf>
    <xf numFmtId="0" fontId="1" fillId="0" borderId="0" xfId="0" applyFont="1" applyFill="1" applyBorder="1" applyAlignment="1">
      <alignment horizontal="center" vertical="center"/>
    </xf>
    <xf numFmtId="4" fontId="4" fillId="0" borderId="0" xfId="0" applyNumberFormat="1" applyFont="1" applyFill="1" applyBorder="1" applyAlignment="1" applyProtection="1">
      <alignment horizontal="center" vertical="center" wrapText="1"/>
      <protection hidden="1"/>
    </xf>
    <xf numFmtId="4" fontId="0" fillId="0" borderId="0" xfId="0" applyNumberFormat="1" applyFill="1" applyBorder="1" applyAlignment="1" applyProtection="1">
      <alignment horizontal="center" vertical="center"/>
    </xf>
    <xf numFmtId="4" fontId="2" fillId="0" borderId="0" xfId="0" applyNumberFormat="1" applyFont="1" applyFill="1" applyBorder="1" applyAlignment="1" applyProtection="1">
      <alignment horizontal="center" vertical="center"/>
      <protection hidden="1"/>
    </xf>
    <xf numFmtId="4" fontId="4" fillId="7" borderId="20" xfId="0" applyNumberFormat="1" applyFont="1" applyFill="1" applyBorder="1" applyAlignment="1" applyProtection="1">
      <alignment horizontal="center" vertical="center"/>
      <protection hidden="1"/>
    </xf>
    <xf numFmtId="4" fontId="0" fillId="0" borderId="20" xfId="0" applyNumberFormat="1" applyFill="1" applyBorder="1" applyAlignment="1" applyProtection="1">
      <alignment horizontal="center" vertical="center"/>
    </xf>
    <xf numFmtId="4" fontId="2" fillId="0" borderId="20" xfId="0" applyNumberFormat="1" applyFont="1" applyFill="1" applyBorder="1" applyAlignment="1" applyProtection="1">
      <alignment horizontal="center" vertical="center"/>
      <protection hidden="1"/>
    </xf>
    <xf numFmtId="0" fontId="0" fillId="0" borderId="0" xfId="0" applyAlignment="1">
      <alignment vertical="center"/>
    </xf>
    <xf numFmtId="0" fontId="0" fillId="0" borderId="0" xfId="0" applyAlignment="1">
      <alignment horizontal="center" vertical="center"/>
    </xf>
    <xf numFmtId="0" fontId="2" fillId="2"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2" fillId="2" borderId="0" xfId="0" applyFont="1" applyFill="1" applyAlignment="1" applyProtection="1">
      <alignment vertical="center"/>
      <protection hidden="1"/>
    </xf>
    <xf numFmtId="0" fontId="2" fillId="0" borderId="0" xfId="0" applyFont="1" applyFill="1" applyAlignment="1" applyProtection="1">
      <alignment vertical="center"/>
      <protection hidden="1"/>
    </xf>
    <xf numFmtId="0" fontId="4" fillId="0" borderId="0" xfId="0" applyFont="1" applyFill="1" applyBorder="1" applyAlignment="1" applyProtection="1">
      <alignment horizontal="right" vertical="center"/>
      <protection hidden="1"/>
    </xf>
    <xf numFmtId="0" fontId="11" fillId="0" borderId="0" xfId="0" applyFont="1" applyFill="1" applyAlignment="1" applyProtection="1">
      <alignment vertical="center"/>
      <protection hidden="1"/>
    </xf>
    <xf numFmtId="0" fontId="3" fillId="2"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right" vertical="center"/>
      <protection hidden="1"/>
    </xf>
    <xf numFmtId="0" fontId="11" fillId="2" borderId="0" xfId="0" applyFont="1" applyFill="1" applyAlignment="1" applyProtection="1">
      <alignment vertical="center"/>
      <protection hidden="1"/>
    </xf>
    <xf numFmtId="0" fontId="0" fillId="2" borderId="0" xfId="0" applyFill="1" applyAlignment="1">
      <alignment vertical="center"/>
    </xf>
    <xf numFmtId="0" fontId="1" fillId="2" borderId="0" xfId="0" applyFont="1" applyFill="1" applyBorder="1" applyAlignment="1" applyProtection="1">
      <alignment horizontal="left" vertical="center"/>
    </xf>
    <xf numFmtId="0" fontId="0" fillId="0" borderId="0" xfId="0" applyFill="1" applyBorder="1" applyAlignment="1">
      <alignment vertical="center"/>
    </xf>
    <xf numFmtId="0" fontId="0" fillId="0" borderId="0" xfId="0" applyBorder="1" applyAlignment="1">
      <alignment vertical="center"/>
    </xf>
    <xf numFmtId="0" fontId="2" fillId="2" borderId="0" xfId="0" applyFont="1" applyFill="1" applyBorder="1" applyAlignment="1" applyProtection="1">
      <alignment horizontal="left" vertical="center"/>
      <protection hidden="1"/>
    </xf>
    <xf numFmtId="0" fontId="2" fillId="2" borderId="5" xfId="0" applyFont="1" applyFill="1" applyBorder="1" applyAlignment="1" applyProtection="1">
      <alignment vertical="center"/>
      <protection hidden="1"/>
    </xf>
    <xf numFmtId="0" fontId="6" fillId="2" borderId="0" xfId="0" applyFont="1" applyFill="1" applyAlignment="1" applyProtection="1">
      <alignment horizontal="left" vertical="center" wrapText="1"/>
    </xf>
    <xf numFmtId="0" fontId="2" fillId="0" borderId="0" xfId="0" applyFont="1" applyFill="1" applyBorder="1" applyAlignment="1" applyProtection="1">
      <alignment horizontal="left" vertical="center"/>
      <protection hidden="1"/>
    </xf>
    <xf numFmtId="1" fontId="2" fillId="2" borderId="0" xfId="0" applyNumberFormat="1" applyFont="1" applyFill="1" applyBorder="1" applyAlignment="1" applyProtection="1">
      <alignment horizontal="center" vertical="center"/>
      <protection hidden="1"/>
    </xf>
    <xf numFmtId="0" fontId="0" fillId="0" borderId="20" xfId="0" applyBorder="1" applyAlignment="1">
      <alignment vertical="center"/>
    </xf>
    <xf numFmtId="0" fontId="0" fillId="2" borderId="20" xfId="0" applyFill="1" applyBorder="1" applyAlignment="1">
      <alignment vertical="center"/>
    </xf>
    <xf numFmtId="1" fontId="0" fillId="2" borderId="20" xfId="0" applyNumberFormat="1" applyFill="1" applyBorder="1" applyAlignment="1">
      <alignment horizontal="center" vertical="center"/>
    </xf>
    <xf numFmtId="49" fontId="2" fillId="2" borderId="0" xfId="0" applyNumberFormat="1" applyFont="1" applyFill="1" applyAlignment="1" applyProtection="1">
      <alignment horizontal="center" vertical="center"/>
      <protection hidden="1"/>
    </xf>
    <xf numFmtId="1" fontId="2" fillId="2" borderId="0" xfId="0" applyNumberFormat="1" applyFont="1" applyFill="1" applyAlignment="1" applyProtection="1">
      <alignment horizontal="center" vertical="center"/>
      <protection hidden="1"/>
    </xf>
    <xf numFmtId="0" fontId="2" fillId="2" borderId="0" xfId="0" applyNumberFormat="1" applyFont="1" applyFill="1" applyAlignment="1" applyProtection="1">
      <alignment horizontal="center" vertical="center"/>
      <protection hidden="1"/>
    </xf>
    <xf numFmtId="49" fontId="2" fillId="2" borderId="0" xfId="0" applyNumberFormat="1" applyFont="1" applyFill="1" applyAlignment="1" applyProtection="1">
      <alignment horizontal="left" vertical="center"/>
      <protection hidden="1"/>
    </xf>
    <xf numFmtId="0" fontId="0" fillId="0" borderId="0" xfId="0" applyFill="1" applyAlignment="1">
      <alignment vertical="center"/>
    </xf>
    <xf numFmtId="0" fontId="0" fillId="0" borderId="0" xfId="0" applyFill="1" applyBorder="1" applyAlignment="1">
      <alignment horizontal="center" vertical="center"/>
    </xf>
    <xf numFmtId="0" fontId="2"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2" fillId="3" borderId="0" xfId="0" applyFont="1" applyFill="1" applyAlignment="1" applyProtection="1">
      <alignment horizontal="center" vertical="center"/>
      <protection hidden="1"/>
    </xf>
    <xf numFmtId="1" fontId="0" fillId="2" borderId="20" xfId="0" applyNumberFormat="1" applyFill="1" applyBorder="1" applyAlignment="1" applyProtection="1">
      <alignment horizontal="center" vertical="center"/>
    </xf>
    <xf numFmtId="1" fontId="0" fillId="2" borderId="0" xfId="0" applyNumberFormat="1" applyFill="1" applyBorder="1" applyAlignment="1" applyProtection="1">
      <alignment horizontal="center" vertical="center"/>
    </xf>
    <xf numFmtId="1" fontId="2" fillId="2" borderId="20" xfId="0" applyNumberFormat="1" applyFont="1" applyFill="1" applyBorder="1" applyAlignment="1" applyProtection="1">
      <alignment horizontal="center" vertical="center"/>
      <protection hidden="1"/>
    </xf>
    <xf numFmtId="1" fontId="0" fillId="0" borderId="0" xfId="0" applyNumberFormat="1" applyFill="1" applyBorder="1" applyAlignment="1">
      <alignment vertical="center"/>
    </xf>
    <xf numFmtId="1" fontId="0" fillId="0" borderId="0" xfId="0" applyNumberFormat="1" applyAlignment="1">
      <alignment vertical="center"/>
    </xf>
    <xf numFmtId="0" fontId="2" fillId="2" borderId="0" xfId="0" applyFont="1" applyFill="1" applyBorder="1" applyAlignment="1" applyProtection="1">
      <alignment horizontal="right" vertical="center"/>
      <protection hidden="1"/>
    </xf>
    <xf numFmtId="0" fontId="0" fillId="2" borderId="0" xfId="0" applyFill="1" applyBorder="1" applyAlignment="1">
      <alignment horizontal="right" vertical="center"/>
    </xf>
    <xf numFmtId="4" fontId="0" fillId="2" borderId="20" xfId="0" applyNumberFormat="1" applyFill="1" applyBorder="1" applyAlignment="1" applyProtection="1">
      <alignment horizontal="right" vertical="center"/>
    </xf>
    <xf numFmtId="0" fontId="0" fillId="0" borderId="0" xfId="0" applyFill="1" applyAlignment="1">
      <alignment horizontal="right" vertical="center"/>
    </xf>
    <xf numFmtId="0" fontId="0" fillId="0" borderId="0" xfId="0" applyAlignment="1">
      <alignment horizontal="right" vertical="center"/>
    </xf>
    <xf numFmtId="0" fontId="2" fillId="0" borderId="0" xfId="0" applyFont="1" applyFill="1" applyBorder="1" applyAlignment="1" applyProtection="1">
      <alignment horizontal="right" vertical="center"/>
      <protection hidden="1"/>
    </xf>
    <xf numFmtId="0" fontId="0" fillId="0" borderId="0" xfId="0" applyFill="1" applyBorder="1" applyAlignment="1">
      <alignment horizontal="right" vertical="center"/>
    </xf>
    <xf numFmtId="4" fontId="0" fillId="0" borderId="20" xfId="0" applyNumberFormat="1" applyFill="1" applyBorder="1" applyAlignment="1" applyProtection="1">
      <alignment horizontal="right" vertical="center"/>
    </xf>
    <xf numFmtId="4" fontId="2" fillId="0" borderId="20" xfId="0" applyNumberFormat="1" applyFont="1" applyFill="1" applyBorder="1" applyAlignment="1" applyProtection="1">
      <alignment horizontal="right" vertical="center"/>
      <protection hidden="1"/>
    </xf>
    <xf numFmtId="0" fontId="1" fillId="0" borderId="0" xfId="0" applyFont="1" applyFill="1" applyBorder="1" applyAlignment="1">
      <alignment horizontal="right" vertical="center"/>
    </xf>
    <xf numFmtId="0" fontId="2" fillId="2" borderId="17" xfId="0" applyFont="1" applyFill="1" applyBorder="1" applyProtection="1">
      <protection hidden="1"/>
    </xf>
    <xf numFmtId="0" fontId="0" fillId="0" borderId="0" xfId="0" applyBorder="1" applyProtection="1">
      <protection hidden="1"/>
    </xf>
    <xf numFmtId="0" fontId="2" fillId="2" borderId="0" xfId="0" applyNumberFormat="1" applyFont="1" applyFill="1" applyBorder="1" applyAlignment="1" applyProtection="1">
      <alignment horizontal="center" vertical="center"/>
      <protection hidden="1"/>
    </xf>
    <xf numFmtId="49" fontId="2" fillId="2" borderId="0" xfId="0" applyNumberFormat="1" applyFont="1" applyFill="1" applyBorder="1" applyAlignment="1" applyProtection="1">
      <alignment horizontal="left" vertical="center"/>
      <protection hidden="1"/>
    </xf>
    <xf numFmtId="1" fontId="2" fillId="9" borderId="0" xfId="0" applyNumberFormat="1" applyFont="1" applyFill="1" applyBorder="1" applyAlignment="1" applyProtection="1">
      <alignment horizontal="center" vertical="center"/>
      <protection hidden="1"/>
    </xf>
    <xf numFmtId="1" fontId="14" fillId="0" borderId="6" xfId="2" applyNumberFormat="1" applyFont="1" applyFill="1" applyAlignment="1" applyProtection="1">
      <alignment horizontal="center" vertical="center"/>
      <protection hidden="1"/>
    </xf>
    <xf numFmtId="49" fontId="0" fillId="0" borderId="7" xfId="0" applyNumberFormat="1" applyBorder="1" applyProtection="1">
      <protection locked="0" hidden="1"/>
    </xf>
    <xf numFmtId="0" fontId="0" fillId="2" borderId="0" xfId="0" applyFill="1" applyAlignment="1" applyProtection="1">
      <alignment vertical="center"/>
    </xf>
    <xf numFmtId="164" fontId="2" fillId="2" borderId="0" xfId="0" applyNumberFormat="1" applyFont="1" applyFill="1" applyAlignment="1" applyProtection="1">
      <alignment horizontal="center" vertical="center"/>
    </xf>
    <xf numFmtId="2" fontId="2" fillId="2" borderId="0" xfId="0" applyNumberFormat="1" applyFont="1" applyFill="1" applyAlignment="1" applyProtection="1">
      <alignment horizontal="center" vertical="center"/>
    </xf>
    <xf numFmtId="0" fontId="0" fillId="0" borderId="0" xfId="0" applyAlignment="1" applyProtection="1">
      <alignment vertical="center"/>
    </xf>
    <xf numFmtId="4" fontId="0" fillId="7" borderId="20" xfId="0" applyNumberFormat="1" applyFill="1" applyBorder="1" applyAlignment="1" applyProtection="1">
      <alignment horizontal="right" vertical="center"/>
    </xf>
    <xf numFmtId="4" fontId="0" fillId="7" borderId="20" xfId="0" applyNumberFormat="1" applyFill="1" applyBorder="1" applyAlignment="1" applyProtection="1">
      <alignment horizontal="center" vertical="center"/>
    </xf>
    <xf numFmtId="0" fontId="0" fillId="0" borderId="0" xfId="0" applyAlignment="1" applyProtection="1">
      <alignment horizontal="center" vertical="center"/>
    </xf>
    <xf numFmtId="0" fontId="0" fillId="0" borderId="0" xfId="0" applyFill="1" applyAlignment="1" applyProtection="1">
      <alignment vertical="center"/>
    </xf>
    <xf numFmtId="0" fontId="0" fillId="0" borderId="0" xfId="0" applyFill="1" applyAlignment="1" applyProtection="1">
      <alignment horizontal="center" vertical="center"/>
    </xf>
    <xf numFmtId="4" fontId="0" fillId="0" borderId="0" xfId="0" applyNumberFormat="1" applyBorder="1" applyAlignment="1" applyProtection="1">
      <alignment horizontal="right" vertical="center"/>
    </xf>
    <xf numFmtId="0" fontId="0" fillId="0" borderId="0" xfId="0" applyBorder="1" applyAlignment="1" applyProtection="1">
      <alignment horizontal="center" vertical="center"/>
    </xf>
    <xf numFmtId="3" fontId="0" fillId="7" borderId="20" xfId="0" applyNumberFormat="1" applyFill="1" applyBorder="1" applyAlignment="1" applyProtection="1">
      <alignment horizontal="center" vertical="center"/>
    </xf>
    <xf numFmtId="3" fontId="0" fillId="0" borderId="0" xfId="0" applyNumberFormat="1" applyAlignment="1" applyProtection="1">
      <alignment horizontal="center" vertical="center"/>
    </xf>
    <xf numFmtId="0" fontId="0" fillId="0" borderId="9" xfId="0" applyBorder="1" applyAlignment="1" applyProtection="1">
      <alignment horizontal="center" vertical="center"/>
    </xf>
    <xf numFmtId="4" fontId="0" fillId="0" borderId="0" xfId="0" applyNumberFormat="1" applyAlignment="1" applyProtection="1">
      <alignment horizontal="center" vertical="center"/>
    </xf>
    <xf numFmtId="0" fontId="0" fillId="0" borderId="23" xfId="0" applyBorder="1" applyAlignment="1" applyProtection="1">
      <alignment horizontal="center" vertical="center"/>
    </xf>
    <xf numFmtId="0" fontId="0" fillId="0" borderId="0" xfId="0" applyBorder="1" applyAlignment="1" applyProtection="1">
      <alignment vertical="center"/>
    </xf>
    <xf numFmtId="0" fontId="2" fillId="7" borderId="0" xfId="0" applyNumberFormat="1" applyFont="1" applyFill="1" applyAlignment="1" applyProtection="1">
      <alignment horizontal="center" vertical="center"/>
      <protection hidden="1"/>
    </xf>
    <xf numFmtId="3" fontId="2" fillId="7" borderId="0" xfId="0" applyNumberFormat="1" applyFont="1" applyFill="1" applyAlignment="1" applyProtection="1">
      <alignment horizontal="center" vertical="center"/>
      <protection hidden="1"/>
    </xf>
    <xf numFmtId="0" fontId="0" fillId="7" borderId="20" xfId="0" applyFill="1" applyBorder="1" applyAlignment="1" applyProtection="1">
      <alignment horizontal="center" vertical="center"/>
    </xf>
    <xf numFmtId="0" fontId="0" fillId="0" borderId="20" xfId="0" applyFill="1" applyBorder="1" applyAlignment="1">
      <alignment horizontal="center" vertical="center"/>
    </xf>
    <xf numFmtId="0" fontId="2" fillId="2" borderId="0" xfId="0" applyFont="1" applyFill="1" applyBorder="1" applyAlignment="1" applyProtection="1">
      <alignment horizontal="center" vertical="center"/>
      <protection locked="0" hidden="1"/>
    </xf>
    <xf numFmtId="0" fontId="0" fillId="2" borderId="10" xfId="0" applyFill="1" applyBorder="1" applyProtection="1"/>
    <xf numFmtId="0" fontId="14" fillId="0" borderId="16" xfId="2" applyFont="1" applyFill="1" applyBorder="1" applyAlignment="1" applyProtection="1">
      <alignment horizontal="center"/>
    </xf>
    <xf numFmtId="0" fontId="14" fillId="2" borderId="0" xfId="2" applyFont="1" applyFill="1" applyBorder="1" applyAlignment="1" applyProtection="1">
      <alignment horizontal="center"/>
    </xf>
    <xf numFmtId="4" fontId="0" fillId="7" borderId="18" xfId="0" applyNumberFormat="1" applyFill="1" applyBorder="1" applyAlignment="1" applyProtection="1">
      <alignment horizontal="center" vertical="center"/>
    </xf>
    <xf numFmtId="0" fontId="0" fillId="0" borderId="0" xfId="0" applyFill="1" applyBorder="1" applyAlignment="1" applyProtection="1">
      <alignment horizontal="center" vertical="center"/>
    </xf>
    <xf numFmtId="0" fontId="4" fillId="2" borderId="35" xfId="0" applyFont="1" applyFill="1" applyBorder="1" applyAlignment="1">
      <alignment horizontal="left" vertical="center"/>
    </xf>
    <xf numFmtId="0" fontId="4" fillId="2" borderId="21" xfId="0" applyFont="1" applyFill="1" applyBorder="1" applyAlignment="1">
      <alignment horizontal="left" vertical="center"/>
    </xf>
    <xf numFmtId="0" fontId="4" fillId="2" borderId="19" xfId="0" applyFont="1" applyFill="1" applyBorder="1" applyAlignment="1">
      <alignment horizontal="left" vertical="center"/>
    </xf>
    <xf numFmtId="0" fontId="2" fillId="2" borderId="21" xfId="0" applyFont="1" applyFill="1" applyBorder="1" applyAlignment="1">
      <alignment horizontal="left" vertical="center"/>
    </xf>
    <xf numFmtId="0" fontId="2" fillId="2" borderId="36" xfId="0" applyFont="1" applyFill="1" applyBorder="1" applyAlignment="1">
      <alignment horizontal="left" vertical="center"/>
    </xf>
    <xf numFmtId="4" fontId="0" fillId="7" borderId="44" xfId="0" applyNumberFormat="1" applyFill="1" applyBorder="1" applyAlignment="1" applyProtection="1">
      <alignment horizontal="center" vertical="center"/>
    </xf>
    <xf numFmtId="0" fontId="0" fillId="7" borderId="44" xfId="0" applyFill="1" applyBorder="1" applyAlignment="1" applyProtection="1">
      <alignment horizontal="center" vertical="center"/>
    </xf>
    <xf numFmtId="4" fontId="4" fillId="0" borderId="20" xfId="0" applyNumberFormat="1" applyFont="1" applyFill="1" applyBorder="1" applyAlignment="1" applyProtection="1">
      <alignment horizontal="center" vertical="center"/>
      <protection hidden="1"/>
    </xf>
    <xf numFmtId="0" fontId="20" fillId="4" borderId="4" xfId="0" applyFont="1" applyFill="1" applyBorder="1" applyAlignment="1" applyProtection="1">
      <alignment horizontal="center" vertical="center" wrapText="1"/>
      <protection hidden="1"/>
    </xf>
    <xf numFmtId="1" fontId="2" fillId="2" borderId="0" xfId="0" applyNumberFormat="1" applyFont="1" applyFill="1" applyBorder="1" applyAlignment="1" applyProtection="1">
      <alignment horizontal="left" vertical="center"/>
      <protection locked="0" hidden="1"/>
    </xf>
    <xf numFmtId="2" fontId="0" fillId="2" borderId="0" xfId="0" applyNumberForma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protection locked="0" hidden="1"/>
    </xf>
    <xf numFmtId="2" fontId="2" fillId="9" borderId="0" xfId="0" applyNumberFormat="1" applyFont="1" applyFill="1" applyBorder="1" applyAlignment="1" applyProtection="1">
      <alignment horizontal="center" vertical="center"/>
    </xf>
    <xf numFmtId="49" fontId="5" fillId="2" borderId="0" xfId="0" applyNumberFormat="1" applyFont="1" applyFill="1" applyBorder="1" applyAlignment="1" applyProtection="1">
      <alignment horizontal="center" vertical="center"/>
      <protection locked="0"/>
    </xf>
    <xf numFmtId="164" fontId="21" fillId="2" borderId="0" xfId="0" applyNumberFormat="1" applyFont="1" applyFill="1" applyBorder="1" applyAlignment="1" applyProtection="1">
      <alignment horizontal="center" vertical="center"/>
      <protection locked="0"/>
    </xf>
    <xf numFmtId="2" fontId="21" fillId="2" borderId="0" xfId="0" applyNumberFormat="1" applyFont="1" applyFill="1" applyBorder="1" applyAlignment="1" applyProtection="1">
      <alignment horizontal="center" vertical="center"/>
      <protection locked="0"/>
    </xf>
    <xf numFmtId="2" fontId="21" fillId="2" borderId="0" xfId="0" applyNumberFormat="1" applyFont="1" applyFill="1" applyBorder="1" applyAlignment="1" applyProtection="1">
      <alignment horizontal="left" vertical="center"/>
      <protection locked="0"/>
    </xf>
    <xf numFmtId="1" fontId="2" fillId="2" borderId="0" xfId="0" applyNumberFormat="1" applyFont="1" applyFill="1" applyBorder="1" applyAlignment="1" applyProtection="1">
      <alignment horizontal="center" vertical="center"/>
      <protection locked="0" hidden="1"/>
    </xf>
    <xf numFmtId="1" fontId="21" fillId="2" borderId="0" xfId="0" applyNumberFormat="1" applyFont="1" applyFill="1" applyBorder="1" applyAlignment="1" applyProtection="1">
      <alignment horizontal="center" vertical="center"/>
      <protection hidden="1"/>
    </xf>
    <xf numFmtId="0" fontId="2" fillId="2" borderId="0" xfId="0" applyFont="1" applyFill="1" applyBorder="1" applyAlignment="1" applyProtection="1">
      <alignment horizontal="left" vertical="center"/>
      <protection locked="0" hidden="1"/>
    </xf>
    <xf numFmtId="0" fontId="21" fillId="0" borderId="0" xfId="0" applyFont="1" applyAlignment="1">
      <alignment vertical="center"/>
    </xf>
    <xf numFmtId="2" fontId="2" fillId="9" borderId="0" xfId="0" applyNumberFormat="1" applyFont="1" applyFill="1" applyBorder="1" applyAlignment="1" applyProtection="1">
      <alignment horizontal="center" vertical="center"/>
      <protection hidden="1"/>
    </xf>
    <xf numFmtId="0" fontId="15" fillId="2" borderId="1" xfId="0" applyFont="1" applyFill="1" applyBorder="1" applyAlignment="1">
      <alignment horizontal="center"/>
    </xf>
    <xf numFmtId="0" fontId="15" fillId="2" borderId="2" xfId="0" applyFont="1" applyFill="1" applyBorder="1" applyAlignment="1">
      <alignment horizontal="center"/>
    </xf>
    <xf numFmtId="0" fontId="15" fillId="2" borderId="3" xfId="0" applyFont="1" applyFill="1" applyBorder="1" applyAlignment="1">
      <alignment horizontal="center"/>
    </xf>
    <xf numFmtId="0" fontId="2" fillId="8" borderId="24" xfId="0" applyFont="1" applyFill="1" applyBorder="1" applyAlignment="1">
      <alignment horizontal="left" vertical="center" wrapText="1"/>
    </xf>
    <xf numFmtId="0" fontId="2" fillId="8" borderId="25" xfId="0" applyFont="1" applyFill="1" applyBorder="1" applyAlignment="1">
      <alignment horizontal="left" vertical="center" wrapText="1"/>
    </xf>
    <xf numFmtId="0" fontId="2" fillId="8" borderId="26"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0" xfId="0" applyFont="1" applyFill="1" applyBorder="1" applyAlignment="1">
      <alignment horizontal="left" vertical="center" wrapText="1"/>
    </xf>
    <xf numFmtId="0" fontId="2" fillId="8" borderId="27"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29" xfId="0" applyFont="1" applyFill="1" applyBorder="1" applyAlignment="1">
      <alignment horizontal="left" vertical="center" wrapText="1"/>
    </xf>
    <xf numFmtId="0" fontId="19" fillId="2" borderId="0" xfId="0" applyFont="1" applyFill="1" applyBorder="1" applyAlignment="1">
      <alignment horizontal="left"/>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4" fillId="2" borderId="30"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2" fillId="2" borderId="33" xfId="0" applyFont="1" applyFill="1" applyBorder="1" applyAlignment="1">
      <alignment horizontal="left" vertical="center"/>
    </xf>
    <xf numFmtId="0" fontId="2" fillId="2" borderId="31" xfId="0" applyFont="1" applyFill="1" applyBorder="1" applyAlignment="1">
      <alignment horizontal="left" vertical="center"/>
    </xf>
    <xf numFmtId="0" fontId="2" fillId="2" borderId="34" xfId="0" applyFont="1" applyFill="1" applyBorder="1" applyAlignment="1">
      <alignment horizontal="left" vertical="center"/>
    </xf>
    <xf numFmtId="0" fontId="4" fillId="2" borderId="35"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2" fillId="2" borderId="18" xfId="0" applyFont="1" applyFill="1" applyBorder="1" applyAlignment="1">
      <alignment horizontal="left" vertical="center"/>
    </xf>
    <xf numFmtId="0" fontId="2" fillId="2" borderId="21" xfId="0" applyFont="1" applyFill="1" applyBorder="1" applyAlignment="1">
      <alignment horizontal="left" vertical="center"/>
    </xf>
    <xf numFmtId="0" fontId="2" fillId="2" borderId="36" xfId="0" applyFont="1" applyFill="1" applyBorder="1" applyAlignment="1">
      <alignment horizontal="left" vertical="center"/>
    </xf>
    <xf numFmtId="0" fontId="4" fillId="2" borderId="35" xfId="0" applyFont="1" applyFill="1" applyBorder="1" applyAlignment="1">
      <alignment horizontal="left" vertical="center"/>
    </xf>
    <xf numFmtId="0" fontId="4" fillId="2" borderId="21" xfId="0" applyFont="1" applyFill="1" applyBorder="1" applyAlignment="1">
      <alignment horizontal="left" vertical="center"/>
    </xf>
    <xf numFmtId="0" fontId="4" fillId="2" borderId="19" xfId="0" applyFont="1" applyFill="1" applyBorder="1" applyAlignment="1">
      <alignment horizontal="left" vertical="center"/>
    </xf>
    <xf numFmtId="0" fontId="2" fillId="2" borderId="18" xfId="0" applyFont="1" applyFill="1" applyBorder="1" applyAlignment="1">
      <alignment vertical="center" wrapText="1"/>
    </xf>
    <xf numFmtId="0" fontId="2" fillId="2" borderId="21" xfId="0" applyFont="1" applyFill="1" applyBorder="1" applyAlignment="1">
      <alignment vertical="center" wrapText="1"/>
    </xf>
    <xf numFmtId="0" fontId="2" fillId="2" borderId="36" xfId="0" applyFont="1" applyFill="1" applyBorder="1" applyAlignment="1">
      <alignment vertical="center" wrapText="1"/>
    </xf>
    <xf numFmtId="0" fontId="2" fillId="0" borderId="18" xfId="0" applyFont="1" applyFill="1" applyBorder="1" applyAlignment="1">
      <alignment horizontal="left" vertical="center"/>
    </xf>
    <xf numFmtId="0" fontId="2" fillId="0" borderId="21" xfId="0" applyFont="1" applyFill="1" applyBorder="1" applyAlignment="1">
      <alignment horizontal="left" vertical="center"/>
    </xf>
    <xf numFmtId="0" fontId="2" fillId="0" borderId="36" xfId="0" applyFont="1" applyFill="1" applyBorder="1" applyAlignment="1">
      <alignment horizontal="left" vertical="center"/>
    </xf>
    <xf numFmtId="0" fontId="2" fillId="0" borderId="20" xfId="0" applyFont="1" applyBorder="1" applyAlignment="1">
      <alignment horizontal="left" vertical="center"/>
    </xf>
    <xf numFmtId="0" fontId="0" fillId="0" borderId="20" xfId="0" applyBorder="1" applyAlignment="1">
      <alignment horizontal="left" vertical="center"/>
    </xf>
    <xf numFmtId="0" fontId="0" fillId="0" borderId="37" xfId="0" applyBorder="1" applyAlignment="1">
      <alignment horizontal="left" vertical="center"/>
    </xf>
    <xf numFmtId="0" fontId="2" fillId="2" borderId="20" xfId="0" applyFont="1" applyFill="1" applyBorder="1" applyAlignment="1">
      <alignment horizontal="left" vertical="center"/>
    </xf>
    <xf numFmtId="0" fontId="2" fillId="2" borderId="37" xfId="0" applyFont="1" applyFill="1" applyBorder="1" applyAlignment="1">
      <alignment horizontal="left" vertical="center"/>
    </xf>
    <xf numFmtId="0" fontId="2" fillId="2" borderId="20" xfId="0" applyFont="1" applyFill="1" applyBorder="1" applyAlignment="1">
      <alignment vertical="center"/>
    </xf>
    <xf numFmtId="0" fontId="2" fillId="2" borderId="37" xfId="0" applyFont="1" applyFill="1" applyBorder="1" applyAlignment="1">
      <alignment vertical="center"/>
    </xf>
    <xf numFmtId="0" fontId="2" fillId="2" borderId="20"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8" borderId="0" xfId="0" applyFont="1" applyFill="1" applyAlignment="1">
      <alignment horizontal="left"/>
    </xf>
    <xf numFmtId="0" fontId="2" fillId="2" borderId="18" xfId="0" applyFont="1" applyFill="1" applyBorder="1" applyAlignment="1">
      <alignment vertical="center"/>
    </xf>
    <xf numFmtId="0" fontId="2" fillId="2" borderId="21" xfId="0" applyFont="1" applyFill="1" applyBorder="1" applyAlignment="1">
      <alignment vertical="center"/>
    </xf>
    <xf numFmtId="0" fontId="2" fillId="2" borderId="36" xfId="0" applyFont="1" applyFill="1" applyBorder="1" applyAlignment="1">
      <alignment vertical="center"/>
    </xf>
    <xf numFmtId="0" fontId="4" fillId="2" borderId="0" xfId="0" applyFont="1" applyFill="1" applyBorder="1" applyAlignment="1">
      <alignment horizontal="left" vertical="center" wrapText="1"/>
    </xf>
    <xf numFmtId="0" fontId="2" fillId="2" borderId="0" xfId="0" applyFont="1" applyFill="1" applyBorder="1" applyAlignment="1">
      <alignment vertical="center"/>
    </xf>
    <xf numFmtId="0" fontId="2" fillId="2" borderId="0" xfId="0" applyFont="1" applyFill="1" applyBorder="1" applyAlignment="1">
      <alignment horizontal="left" vertical="center" wrapText="1"/>
    </xf>
    <xf numFmtId="0" fontId="4" fillId="2" borderId="45"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21" xfId="0" applyFont="1" applyBorder="1" applyAlignment="1">
      <alignment horizontal="left" vertical="center" wrapText="1"/>
    </xf>
    <xf numFmtId="0" fontId="2" fillId="0" borderId="36" xfId="0" applyFont="1" applyBorder="1" applyAlignment="1">
      <alignment horizontal="left" vertical="center" wrapText="1"/>
    </xf>
    <xf numFmtId="0" fontId="4" fillId="2" borderId="38" xfId="0" applyFont="1" applyFill="1" applyBorder="1" applyAlignment="1">
      <alignment horizontal="left" vertical="center"/>
    </xf>
    <xf numFmtId="0" fontId="4" fillId="2" borderId="39" xfId="0" applyFont="1" applyFill="1" applyBorder="1" applyAlignment="1">
      <alignment horizontal="left" vertical="center"/>
    </xf>
    <xf numFmtId="0" fontId="4" fillId="2" borderId="40" xfId="0" applyFont="1" applyFill="1" applyBorder="1" applyAlignment="1">
      <alignment horizontal="left" vertical="center"/>
    </xf>
    <xf numFmtId="0" fontId="2" fillId="2" borderId="41" xfId="0" applyFont="1" applyFill="1" applyBorder="1" applyAlignment="1">
      <alignment horizontal="left" vertical="center"/>
    </xf>
    <xf numFmtId="0" fontId="2" fillId="2" borderId="39" xfId="0" applyFont="1" applyFill="1" applyBorder="1" applyAlignment="1">
      <alignment horizontal="left" vertical="center"/>
    </xf>
    <xf numFmtId="0" fontId="2" fillId="2" borderId="42" xfId="0" applyFont="1" applyFill="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0" fontId="4" fillId="0" borderId="35" xfId="0" applyFont="1" applyBorder="1" applyAlignment="1">
      <alignment horizontal="left" vertical="center"/>
    </xf>
    <xf numFmtId="0" fontId="4" fillId="0" borderId="21" xfId="0" applyFont="1" applyBorder="1" applyAlignment="1">
      <alignment horizontal="left" vertical="center"/>
    </xf>
    <xf numFmtId="0" fontId="4" fillId="0" borderId="19" xfId="0" applyFont="1" applyBorder="1" applyAlignment="1">
      <alignment horizontal="left" vertical="center"/>
    </xf>
    <xf numFmtId="0" fontId="2" fillId="9" borderId="18" xfId="0" applyFont="1" applyFill="1" applyBorder="1" applyAlignment="1">
      <alignment horizontal="left" vertical="center"/>
    </xf>
    <xf numFmtId="0" fontId="2" fillId="9" borderId="21" xfId="0" applyFont="1" applyFill="1" applyBorder="1" applyAlignment="1">
      <alignment horizontal="left" vertical="center"/>
    </xf>
    <xf numFmtId="0" fontId="2" fillId="9" borderId="36" xfId="0" applyFont="1" applyFill="1" applyBorder="1" applyAlignment="1">
      <alignment horizontal="left" vertical="center"/>
    </xf>
    <xf numFmtId="0" fontId="0" fillId="7" borderId="18" xfId="0" applyFill="1" applyBorder="1" applyAlignment="1" applyProtection="1">
      <alignment horizontal="center" vertical="center"/>
    </xf>
    <xf numFmtId="0" fontId="0" fillId="7" borderId="21" xfId="0" applyFill="1" applyBorder="1" applyAlignment="1" applyProtection="1">
      <alignment horizontal="center" vertical="center"/>
    </xf>
    <xf numFmtId="0" fontId="0" fillId="7" borderId="19" xfId="0" applyFill="1" applyBorder="1" applyAlignment="1" applyProtection="1">
      <alignment horizontal="center" vertical="center"/>
    </xf>
    <xf numFmtId="49" fontId="2" fillId="2" borderId="1" xfId="0" applyNumberFormat="1" applyFont="1" applyFill="1" applyBorder="1" applyAlignment="1" applyProtection="1">
      <alignment horizontal="left" vertical="center"/>
      <protection locked="0"/>
    </xf>
    <xf numFmtId="49" fontId="2" fillId="2" borderId="2" xfId="0" applyNumberFormat="1" applyFont="1" applyFill="1" applyBorder="1" applyAlignment="1" applyProtection="1">
      <alignment horizontal="left" vertical="center"/>
      <protection locked="0"/>
    </xf>
    <xf numFmtId="49" fontId="2" fillId="2" borderId="3" xfId="0" applyNumberFormat="1"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wrapText="1"/>
      <protection hidden="1"/>
    </xf>
    <xf numFmtId="0" fontId="1" fillId="7" borderId="9" xfId="0" applyFont="1" applyFill="1" applyBorder="1" applyAlignment="1">
      <alignment horizontal="center" vertical="center"/>
    </xf>
    <xf numFmtId="0" fontId="1" fillId="7" borderId="18"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18"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2" fillId="7" borderId="18" xfId="0" applyFont="1" applyFill="1" applyBorder="1" applyAlignment="1" applyProtection="1">
      <alignment horizontal="center" vertical="center"/>
      <protection hidden="1"/>
    </xf>
    <xf numFmtId="0" fontId="2" fillId="7" borderId="19" xfId="0" applyFont="1" applyFill="1" applyBorder="1" applyAlignment="1" applyProtection="1">
      <alignment horizontal="center" vertical="center"/>
      <protection hidden="1"/>
    </xf>
    <xf numFmtId="0" fontId="2" fillId="7" borderId="21" xfId="0" applyFont="1" applyFill="1" applyBorder="1" applyAlignment="1" applyProtection="1">
      <alignment horizontal="center" vertical="center"/>
      <protection hidden="1"/>
    </xf>
    <xf numFmtId="0" fontId="14" fillId="6" borderId="6" xfId="2" applyFont="1" applyFill="1" applyAlignment="1" applyProtection="1">
      <alignment horizontal="center"/>
      <protection hidden="1"/>
    </xf>
    <xf numFmtId="0" fontId="4" fillId="4" borderId="1" xfId="0" applyFont="1" applyFill="1" applyBorder="1" applyAlignment="1" applyProtection="1">
      <alignment horizontal="left" vertical="center"/>
      <protection hidden="1"/>
    </xf>
    <xf numFmtId="0" fontId="4" fillId="4" borderId="2" xfId="0" applyFont="1" applyFill="1" applyBorder="1" applyAlignment="1" applyProtection="1">
      <alignment horizontal="left" vertical="center"/>
      <protection hidden="1"/>
    </xf>
    <xf numFmtId="49" fontId="0" fillId="0" borderId="1" xfId="0" applyNumberFormat="1" applyBorder="1" applyAlignment="1" applyProtection="1">
      <alignment horizontal="left"/>
      <protection locked="0" hidden="1"/>
    </xf>
    <xf numFmtId="49" fontId="0" fillId="0" borderId="2" xfId="0" applyNumberFormat="1" applyBorder="1" applyAlignment="1" applyProtection="1">
      <alignment horizontal="left"/>
      <protection locked="0" hidden="1"/>
    </xf>
    <xf numFmtId="0" fontId="4" fillId="4" borderId="3" xfId="0" applyFont="1" applyFill="1" applyBorder="1" applyAlignment="1" applyProtection="1">
      <alignment horizontal="left" vertical="center"/>
      <protection hidden="1"/>
    </xf>
    <xf numFmtId="0" fontId="12" fillId="2" borderId="8" xfId="0" applyFont="1" applyFill="1" applyBorder="1" applyAlignment="1" applyProtection="1">
      <alignment horizontal="left" vertical="center"/>
      <protection hidden="1"/>
    </xf>
    <xf numFmtId="0" fontId="12" fillId="2" borderId="0" xfId="0" applyFont="1" applyFill="1" applyBorder="1" applyAlignment="1" applyProtection="1">
      <alignment horizontal="left" vertical="center"/>
      <protection hidden="1"/>
    </xf>
    <xf numFmtId="49" fontId="4" fillId="2" borderId="0" xfId="0" applyNumberFormat="1" applyFont="1" applyFill="1" applyBorder="1" applyAlignment="1" applyProtection="1">
      <alignment horizontal="center" vertical="center"/>
      <protection hidden="1"/>
    </xf>
    <xf numFmtId="3" fontId="14" fillId="0" borderId="6" xfId="2" applyNumberFormat="1" applyFont="1" applyFill="1" applyAlignment="1" applyProtection="1">
      <alignment horizontal="center" vertical="center" wrapText="1"/>
      <protection hidden="1"/>
    </xf>
    <xf numFmtId="0" fontId="14" fillId="4" borderId="6" xfId="2" applyFont="1" applyFill="1" applyAlignment="1" applyProtection="1">
      <alignment horizontal="left" vertical="center"/>
      <protection hidden="1"/>
    </xf>
    <xf numFmtId="1" fontId="14" fillId="0" borderId="6" xfId="2" applyNumberFormat="1" applyFont="1" applyFill="1" applyAlignment="1" applyProtection="1">
      <alignment horizontal="center" vertical="center" wrapText="1"/>
      <protection hidden="1"/>
    </xf>
    <xf numFmtId="0" fontId="14" fillId="6" borderId="6" xfId="2" applyFont="1" applyFill="1" applyAlignment="1" applyProtection="1">
      <alignment horizontal="left" vertical="center"/>
      <protection hidden="1"/>
    </xf>
    <xf numFmtId="165" fontId="14" fillId="6" borderId="6" xfId="2" applyNumberFormat="1" applyFont="1" applyFill="1" applyAlignment="1" applyProtection="1">
      <alignment horizontal="center" vertical="center" wrapText="1"/>
      <protection hidden="1"/>
    </xf>
    <xf numFmtId="0" fontId="14" fillId="6" borderId="6" xfId="2" applyFont="1" applyFill="1" applyAlignment="1" applyProtection="1">
      <alignment horizontal="center" vertical="center" wrapText="1"/>
      <protection hidden="1"/>
    </xf>
    <xf numFmtId="0" fontId="14" fillId="4" borderId="13" xfId="2" applyFont="1" applyFill="1" applyBorder="1" applyAlignment="1" applyProtection="1">
      <alignment horizontal="left" vertical="center"/>
      <protection hidden="1"/>
    </xf>
    <xf numFmtId="0" fontId="14" fillId="4" borderId="43" xfId="2" applyFont="1" applyFill="1" applyBorder="1" applyAlignment="1" applyProtection="1">
      <alignment horizontal="left" vertical="center"/>
      <protection hidden="1"/>
    </xf>
    <xf numFmtId="0" fontId="14" fillId="4" borderId="14" xfId="2" applyFont="1" applyFill="1" applyBorder="1" applyAlignment="1" applyProtection="1">
      <alignment horizontal="left" vertical="center"/>
      <protection hidden="1"/>
    </xf>
    <xf numFmtId="166" fontId="14" fillId="0" borderId="13" xfId="2" applyNumberFormat="1" applyFont="1" applyFill="1" applyBorder="1" applyAlignment="1" applyProtection="1">
      <alignment horizontal="center" vertical="center" wrapText="1"/>
      <protection hidden="1"/>
    </xf>
    <xf numFmtId="166" fontId="14" fillId="0" borderId="43" xfId="2" applyNumberFormat="1" applyFont="1" applyFill="1" applyBorder="1" applyAlignment="1" applyProtection="1">
      <alignment horizontal="center" vertical="center" wrapText="1"/>
      <protection hidden="1"/>
    </xf>
    <xf numFmtId="166" fontId="14" fillId="0" borderId="14" xfId="2" applyNumberFormat="1" applyFont="1" applyFill="1" applyBorder="1" applyAlignment="1" applyProtection="1">
      <alignment horizontal="center" vertical="center" wrapText="1"/>
      <protection hidden="1"/>
    </xf>
    <xf numFmtId="166" fontId="14" fillId="6" borderId="6" xfId="2" applyNumberFormat="1" applyFont="1" applyFill="1" applyAlignment="1" applyProtection="1">
      <alignment horizontal="center" vertical="center" wrapText="1"/>
      <protection hidden="1"/>
    </xf>
    <xf numFmtId="0" fontId="14" fillId="4" borderId="13" xfId="2" applyFont="1" applyFill="1" applyBorder="1" applyAlignment="1" applyProtection="1">
      <alignment horizontal="center"/>
      <protection hidden="1"/>
    </xf>
    <xf numFmtId="0" fontId="14" fillId="4" borderId="14" xfId="2" applyFont="1" applyFill="1" applyBorder="1" applyAlignment="1" applyProtection="1">
      <alignment horizontal="center"/>
      <protection hidden="1"/>
    </xf>
    <xf numFmtId="0" fontId="14" fillId="4" borderId="15" xfId="2" applyFont="1" applyFill="1" applyBorder="1" applyAlignment="1" applyProtection="1">
      <alignment horizontal="center" vertical="center" wrapText="1"/>
      <protection hidden="1"/>
    </xf>
    <xf numFmtId="166" fontId="14" fillId="0" borderId="6" xfId="2" applyNumberFormat="1" applyFont="1" applyFill="1" applyAlignment="1" applyProtection="1">
      <alignment horizontal="center" vertical="center" wrapText="1"/>
      <protection hidden="1"/>
    </xf>
    <xf numFmtId="1" fontId="14" fillId="6" borderId="6" xfId="2" applyNumberFormat="1" applyFont="1" applyFill="1" applyAlignment="1" applyProtection="1">
      <alignment horizontal="center" vertical="center" wrapText="1"/>
      <protection hidden="1"/>
    </xf>
    <xf numFmtId="167" fontId="14" fillId="6" borderId="6" xfId="2" applyNumberFormat="1" applyFont="1" applyFill="1" applyAlignment="1" applyProtection="1">
      <alignment horizontal="center" vertical="center"/>
      <protection hidden="1"/>
    </xf>
    <xf numFmtId="1" fontId="14" fillId="0" borderId="6" xfId="2" applyNumberFormat="1" applyFont="1" applyFill="1" applyAlignment="1" applyProtection="1">
      <alignment horizontal="center" vertical="center"/>
      <protection hidden="1"/>
    </xf>
    <xf numFmtId="0" fontId="14" fillId="6" borderId="6" xfId="2" applyFont="1" applyFill="1" applyAlignment="1" applyProtection="1">
      <alignment horizontal="left"/>
      <protection hidden="1"/>
    </xf>
    <xf numFmtId="165" fontId="14" fillId="6" borderId="6" xfId="2" applyNumberFormat="1" applyFont="1" applyFill="1" applyAlignment="1" applyProtection="1">
      <alignment horizontal="center" vertical="center"/>
      <protection hidden="1"/>
    </xf>
  </cellXfs>
  <cellStyles count="3">
    <cellStyle name="Cel·la de comprovació" xfId="2" builtinId="23"/>
    <cellStyle name="Moneda" xfId="1" builtinId="4"/>
    <cellStyle name="Normal" xfId="0" builtinId="0"/>
  </cellStyles>
  <dxfs count="37">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4" formatCode="#,##0.00"/>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2" formatCode="0.00"/>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2" formatCode="0.00"/>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64" formatCode="dd/mm/yyyy;@"/>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4" formatCode="dd/mm/yyyy;@"/>
      <fill>
        <patternFill patternType="solid">
          <fgColor indexed="64"/>
          <bgColor theme="0"/>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solid">
          <fgColor indexed="64"/>
          <bgColor theme="0"/>
        </patternFill>
      </fill>
      <alignment vertical="center" textRotation="0" indent="0" justifyLastLine="0" readingOrder="0"/>
      <protection locked="1" hidden="1"/>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30" formatCode="@"/>
      <fill>
        <patternFill patternType="solid">
          <fgColor indexed="64"/>
          <bgColor theme="0"/>
        </patternFill>
      </fill>
      <alignment horizontal="lef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30" formatCode="@"/>
      <fill>
        <patternFill patternType="solid">
          <fgColor indexed="64"/>
          <bgColor theme="0"/>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0" formatCode="General"/>
      <fill>
        <patternFill patternType="solid">
          <fgColor indexed="64"/>
          <bgColor theme="0"/>
        </patternFill>
      </fill>
      <alignment horizontal="center" vertical="center" textRotation="0" wrapText="0" indent="0" justifyLastLine="0" shrinkToFit="0" readingOrder="0"/>
      <protection locked="1" hidden="1"/>
    </dxf>
    <dxf>
      <border outline="0">
        <top style="medium">
          <color indexed="64"/>
        </top>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center" textRotation="0" wrapText="0" indent="0" justifyLastLine="0" shrinkToFit="0" readingOrder="0"/>
      <protection locked="1" hidden="1"/>
    </dxf>
    <dxf>
      <font>
        <b/>
        <i val="0"/>
        <strike val="0"/>
        <condense val="0"/>
        <extend val="0"/>
        <outline val="0"/>
        <shadow val="0"/>
        <u val="none"/>
        <vertAlign val="baseline"/>
        <sz val="10"/>
        <color auto="1"/>
        <name val="Arial"/>
        <scheme val="none"/>
      </font>
      <fill>
        <patternFill patternType="solid">
          <fgColor indexed="64"/>
          <bgColor theme="5"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5050"/>
        </patternFill>
      </fill>
    </dxf>
    <dxf>
      <fill>
        <patternFill>
          <bgColor rgb="FFFF5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microsoft.com/office/2006/relationships/vbaProject" Target="vbaProject.bin"/></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160020</xdr:rowOff>
    </xdr:from>
    <xdr:to>
      <xdr:col>8</xdr:col>
      <xdr:colOff>554469</xdr:colOff>
      <xdr:row>0</xdr:row>
      <xdr:rowOff>739140</xdr:rowOff>
    </xdr:to>
    <xdr:pic>
      <xdr:nvPicPr>
        <xdr:cNvPr id="5" name="Imatge 2" descr="cid:image005.jpg@01D8CCEA.D6F05D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160020"/>
          <a:ext cx="5743689"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228063</xdr:colOff>
      <xdr:row>0</xdr:row>
      <xdr:rowOff>207940</xdr:rowOff>
    </xdr:from>
    <xdr:to>
      <xdr:col>4</xdr:col>
      <xdr:colOff>1313893</xdr:colOff>
      <xdr:row>0</xdr:row>
      <xdr:rowOff>787060</xdr:rowOff>
    </xdr:to>
    <xdr:pic>
      <xdr:nvPicPr>
        <xdr:cNvPr id="4" name="Imatge 2" descr="cid:image005.jpg@01D8CCEA.D6F05D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063" y="207940"/>
          <a:ext cx="5613559"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xdr:colOff>
      <xdr:row>0</xdr:row>
      <xdr:rowOff>243840</xdr:rowOff>
    </xdr:from>
    <xdr:to>
      <xdr:col>7</xdr:col>
      <xdr:colOff>287769</xdr:colOff>
      <xdr:row>0</xdr:row>
      <xdr:rowOff>822960</xdr:rowOff>
    </xdr:to>
    <xdr:pic>
      <xdr:nvPicPr>
        <xdr:cNvPr id="6" name="Imatge 2" descr="cid:image005.jpg@01D8CCEA.D6F05D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43840"/>
          <a:ext cx="5743689"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SGTDTS\CENTRES%20ESPECIALS%20TREBALL\9.%20GESTI&#211;%20SUBVENCIONS\IMPRESOS_FORMULARIS\IMPRESOS_2023\Continuaci&#243;%20SMI\PlantillaDeLlocsTreba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cions d'emplenament"/>
      <sheetName val="Rel_llocs_treball_GRUP1_SOLC"/>
      <sheetName val="Rel_llocs_treball_GRUP2_SOLC"/>
      <sheetName val="Resum llocs treball_SOLC"/>
      <sheetName val="Full1"/>
      <sheetName val="3. Relació plantilla treballad."/>
    </sheetNames>
    <sheetDataSet>
      <sheetData sheetId="0"/>
      <sheetData sheetId="1">
        <row r="6">
          <cell r="AJ6" t="str">
            <v>M - M. Mental</v>
          </cell>
        </row>
        <row r="7">
          <cell r="AJ7" t="str">
            <v>F - Física</v>
          </cell>
        </row>
        <row r="8">
          <cell r="AJ8" t="str">
            <v>P - Psíquica</v>
          </cell>
        </row>
        <row r="9">
          <cell r="AJ9" t="str">
            <v>PC - Paràlisi Cerebral</v>
          </cell>
        </row>
        <row r="10">
          <cell r="AJ10" t="str">
            <v>A - Sensorial Auditiva</v>
          </cell>
        </row>
        <row r="11">
          <cell r="AJ11" t="str">
            <v>V - Sensorial Visual</v>
          </cell>
        </row>
      </sheetData>
      <sheetData sheetId="2"/>
      <sheetData sheetId="3"/>
      <sheetData sheetId="4"/>
      <sheetData sheetId="5"/>
    </sheetDataSet>
  </externalBook>
</externalLink>
</file>

<file path=xl/tables/table1.xml><?xml version="1.0" encoding="utf-8"?>
<table xmlns="http://schemas.openxmlformats.org/spreadsheetml/2006/main" id="1" name="Taula1" displayName="Taula1" ref="B6:AC1663" totalsRowShown="0" headerRowDxfId="30" dataDxfId="29" tableBorderDxfId="28">
  <tableColumns count="28">
    <tableColumn id="22" name="Relació llocs de treball" dataDxfId="27"/>
    <tableColumn id="1" name="DNI / NIE " dataDxfId="26"/>
    <tableColumn id="2" name="Núm. Afiliació a la Seguretat Social" dataDxfId="25"/>
    <tableColumn id="3" name="Cognoms,  nom" dataDxfId="24"/>
    <tableColumn id="4" name="Sexe   _x000a_(fer servir opcions de la llista desplegable)" dataDxfId="23"/>
    <tableColumn id="5" name="Identitat de gènere                                                          (fer servir opcions de la llista desplegable)" dataDxfId="22"/>
    <tableColumn id="6" name="Data naixement (format dd/mm/aaaa)" dataDxfId="21"/>
    <tableColumn id="7" name="Edat (anys)" dataDxfId="20">
      <calculatedColumnFormula>IF(Taula1[[#This Row],[Data naixement (format dd/mm/aaaa)]]="","0",DATEDIF(Taula1[[#This Row],[Data naixement (format dd/mm/aaaa)]],TODAY(),"Y"))</calculatedColumnFormula>
    </tableColumn>
    <tableColumn id="8" name="Tipus de discapacitat _x000a_ (fer servir opcions de la llista desplegable)" dataDxfId="19"/>
    <tableColumn id="9" name="% Grau de discapacitat (no posar símbol %)" dataDxfId="18"/>
    <tableColumn id="10" name="Codi del contracte" dataDxfId="17"/>
    <tableColumn id="11" name="Tipus de contracte                                  (fer servir opcions de la llista desplegable)" dataDxfId="16"/>
    <tableColumn id="13" name="Data inici contracte    (format dd/mm/aaaa)" dataDxfId="15"/>
    <tableColumn id="14" name="Data finalització contracte          (format dd/mm/aaaa)" dataDxfId="14"/>
    <tableColumn id="23" name="Motius baixa del contracte                 (fer servir opcions de la llista deplegable)" dataDxfId="13"/>
    <tableColumn id="34" name="Mesos naturals sencers treballats període justificat (01/01/2023 - 31/03/2023)" dataDxfId="12"/>
    <tableColumn id="33" name="Dies treballats període justificat (01/01/2023 - 31/03/2023)              no comptabilitzats com a mes natural sencer" dataDxfId="11"/>
    <tableColumn id="26" name="Espai reservat Administració  (mesos)" dataDxfId="10">
      <calculatedColumnFormula>Taula1[[#This Row],[Mesos naturals sencers treballats període justificat (01/01/2023 - 31/03/2023)]]</calculatedColumnFormula>
    </tableColumn>
    <tableColumn id="25" name="Espai reservat Administració (dies)" dataDxfId="9">
      <calculatedColumnFormula>Taula1[[#This Row],[Dies treballats període justificat (01/01/2023 - 31/03/2023)              no comptabilitzats com a mes natural sencer]]</calculatedColumnFormula>
    </tableColumn>
    <tableColumn id="15" name="% Jornada segons contracte_x000a_(no posar el símbol %) " dataDxfId="8"/>
    <tableColumn id="16" name="Contracte baix rendiment" dataDxfId="7"/>
    <tableColumn id="17" name="% Reducció salari per baix rendiment        (no posar el símbol %)" dataDxfId="6"/>
    <tableColumn id="18" name="Nivell d'estudis                                 (fer sevir opcions de la llista desplegable)" dataDxfId="5"/>
    <tableColumn id="19" name="Origen Romani          (fer servir opcions de lallista desplegable)" dataDxfId="4"/>
    <tableColumn id="20" name="Risc exclusió vivenda                            (fer servir opcions de la llista desplegable)" dataDxfId="3"/>
    <tableColumn id="21" name="Grup justificat     (fer servir opcions de la llista desplegable)" dataDxfId="2"/>
    <tableColumn id="12" name="Espai reservat Administració" dataDxfId="1">
      <calculatedColumnFormula>Taula1[[#This Row],[Grup justificat     (fer servir opcions de la llista desplegable)]]</calculatedColumnFormula>
    </tableColumn>
    <tableColumn id="24" name="Observacions" dataDxfId="0"/>
  </tableColumns>
  <tableStyleInfo name="TableStyleLight17" showFirstColumn="0" showLastColumn="0" showRowStripes="1" showColumnStripes="0"/>
</table>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2"/>
  <dimension ref="A1:X64"/>
  <sheetViews>
    <sheetView topLeftCell="A13" workbookViewId="0">
      <selection activeCell="E17" sqref="E17:W17"/>
    </sheetView>
  </sheetViews>
  <sheetFormatPr defaultColWidth="0" defaultRowHeight="14.4" zeroHeight="1" x14ac:dyDescent="0.3"/>
  <cols>
    <col min="1" max="1" width="9.109375" style="4" customWidth="1"/>
    <col min="2" max="3" width="9.109375" customWidth="1"/>
    <col min="4" max="4" width="21" customWidth="1"/>
    <col min="5" max="23" width="9.109375" customWidth="1"/>
    <col min="24" max="24" width="8.88671875" style="4" customWidth="1"/>
    <col min="25" max="16384" width="8.88671875" hidden="1"/>
  </cols>
  <sheetData>
    <row r="1" spans="2:23" ht="70.5" customHeight="1" thickBot="1" x14ac:dyDescent="0.35">
      <c r="B1" s="68"/>
      <c r="C1" s="68"/>
      <c r="D1" s="68"/>
      <c r="E1" s="68"/>
      <c r="F1" s="68"/>
      <c r="G1" s="68"/>
      <c r="H1" s="68"/>
      <c r="I1" s="68"/>
      <c r="J1" s="68"/>
      <c r="K1" s="68"/>
      <c r="L1" s="68"/>
      <c r="M1" s="68"/>
      <c r="N1" s="68"/>
      <c r="O1" s="68"/>
      <c r="P1" s="68"/>
      <c r="Q1" s="68"/>
      <c r="R1" s="68"/>
      <c r="S1" s="68"/>
      <c r="T1" s="68"/>
      <c r="U1" s="68"/>
      <c r="V1" s="68"/>
      <c r="W1" s="68"/>
    </row>
    <row r="2" spans="2:23" ht="36.75" customHeight="1" thickBot="1" x14ac:dyDescent="0.4">
      <c r="B2" s="195" t="s">
        <v>70</v>
      </c>
      <c r="C2" s="196"/>
      <c r="D2" s="196"/>
      <c r="E2" s="196"/>
      <c r="F2" s="196"/>
      <c r="G2" s="196"/>
      <c r="H2" s="196"/>
      <c r="I2" s="196"/>
      <c r="J2" s="196"/>
      <c r="K2" s="196"/>
      <c r="L2" s="196"/>
      <c r="M2" s="196"/>
      <c r="N2" s="196"/>
      <c r="O2" s="196"/>
      <c r="P2" s="196"/>
      <c r="Q2" s="196"/>
      <c r="R2" s="196"/>
      <c r="S2" s="196"/>
      <c r="T2" s="196"/>
      <c r="U2" s="196"/>
      <c r="V2" s="196"/>
      <c r="W2" s="197"/>
    </row>
    <row r="3" spans="2:23" ht="15.75" customHeight="1" thickBot="1" x14ac:dyDescent="0.35">
      <c r="B3" s="68"/>
      <c r="C3" s="68"/>
      <c r="D3" s="68"/>
      <c r="E3" s="68"/>
      <c r="F3" s="68"/>
      <c r="G3" s="68"/>
      <c r="H3" s="68"/>
      <c r="I3" s="68"/>
      <c r="J3" s="68"/>
      <c r="K3" s="68"/>
      <c r="L3" s="68"/>
      <c r="M3" s="68"/>
      <c r="N3" s="68"/>
      <c r="O3" s="68"/>
      <c r="P3" s="68"/>
      <c r="Q3" s="68"/>
      <c r="R3" s="68"/>
      <c r="S3" s="68"/>
      <c r="T3" s="68"/>
      <c r="U3" s="68"/>
      <c r="V3" s="68"/>
      <c r="W3" s="68"/>
    </row>
    <row r="4" spans="2:23" x14ac:dyDescent="0.3">
      <c r="B4" s="198" t="s">
        <v>112</v>
      </c>
      <c r="C4" s="199"/>
      <c r="D4" s="199"/>
      <c r="E4" s="199"/>
      <c r="F4" s="199"/>
      <c r="G4" s="199"/>
      <c r="H4" s="199"/>
      <c r="I4" s="199"/>
      <c r="J4" s="199"/>
      <c r="K4" s="199"/>
      <c r="L4" s="199"/>
      <c r="M4" s="199"/>
      <c r="N4" s="199"/>
      <c r="O4" s="199"/>
      <c r="P4" s="199"/>
      <c r="Q4" s="199"/>
      <c r="R4" s="199"/>
      <c r="S4" s="199"/>
      <c r="T4" s="199"/>
      <c r="U4" s="199"/>
      <c r="V4" s="199"/>
      <c r="W4" s="200"/>
    </row>
    <row r="5" spans="2:23" x14ac:dyDescent="0.3">
      <c r="B5" s="201"/>
      <c r="C5" s="202"/>
      <c r="D5" s="202"/>
      <c r="E5" s="202"/>
      <c r="F5" s="202"/>
      <c r="G5" s="202"/>
      <c r="H5" s="202"/>
      <c r="I5" s="202"/>
      <c r="J5" s="202"/>
      <c r="K5" s="202"/>
      <c r="L5" s="202"/>
      <c r="M5" s="202"/>
      <c r="N5" s="202"/>
      <c r="O5" s="202"/>
      <c r="P5" s="202"/>
      <c r="Q5" s="202"/>
      <c r="R5" s="202"/>
      <c r="S5" s="202"/>
      <c r="T5" s="202"/>
      <c r="U5" s="202"/>
      <c r="V5" s="202"/>
      <c r="W5" s="203"/>
    </row>
    <row r="6" spans="2:23" x14ac:dyDescent="0.3">
      <c r="B6" s="201"/>
      <c r="C6" s="202"/>
      <c r="D6" s="202"/>
      <c r="E6" s="202"/>
      <c r="F6" s="202"/>
      <c r="G6" s="202"/>
      <c r="H6" s="202"/>
      <c r="I6" s="202"/>
      <c r="J6" s="202"/>
      <c r="K6" s="202"/>
      <c r="L6" s="202"/>
      <c r="M6" s="202"/>
      <c r="N6" s="202"/>
      <c r="O6" s="202"/>
      <c r="P6" s="202"/>
      <c r="Q6" s="202"/>
      <c r="R6" s="202"/>
      <c r="S6" s="202"/>
      <c r="T6" s="202"/>
      <c r="U6" s="202"/>
      <c r="V6" s="202"/>
      <c r="W6" s="203"/>
    </row>
    <row r="7" spans="2:23" x14ac:dyDescent="0.3">
      <c r="B7" s="201"/>
      <c r="C7" s="202"/>
      <c r="D7" s="202"/>
      <c r="E7" s="202"/>
      <c r="F7" s="202"/>
      <c r="G7" s="202"/>
      <c r="H7" s="202"/>
      <c r="I7" s="202"/>
      <c r="J7" s="202"/>
      <c r="K7" s="202"/>
      <c r="L7" s="202"/>
      <c r="M7" s="202"/>
      <c r="N7" s="202"/>
      <c r="O7" s="202"/>
      <c r="P7" s="202"/>
      <c r="Q7" s="202"/>
      <c r="R7" s="202"/>
      <c r="S7" s="202"/>
      <c r="T7" s="202"/>
      <c r="U7" s="202"/>
      <c r="V7" s="202"/>
      <c r="W7" s="203"/>
    </row>
    <row r="8" spans="2:23" ht="24.75" customHeight="1" x14ac:dyDescent="0.3">
      <c r="B8" s="201"/>
      <c r="C8" s="202"/>
      <c r="D8" s="202"/>
      <c r="E8" s="202"/>
      <c r="F8" s="202"/>
      <c r="G8" s="202"/>
      <c r="H8" s="202"/>
      <c r="I8" s="202"/>
      <c r="J8" s="202"/>
      <c r="K8" s="202"/>
      <c r="L8" s="202"/>
      <c r="M8" s="202"/>
      <c r="N8" s="202"/>
      <c r="O8" s="202"/>
      <c r="P8" s="202"/>
      <c r="Q8" s="202"/>
      <c r="R8" s="202"/>
      <c r="S8" s="202"/>
      <c r="T8" s="202"/>
      <c r="U8" s="202"/>
      <c r="V8" s="202"/>
      <c r="W8" s="203"/>
    </row>
    <row r="9" spans="2:23" ht="64.5" customHeight="1" thickBot="1" x14ac:dyDescent="0.35">
      <c r="B9" s="204"/>
      <c r="C9" s="205"/>
      <c r="D9" s="205"/>
      <c r="E9" s="205"/>
      <c r="F9" s="205"/>
      <c r="G9" s="205"/>
      <c r="H9" s="205"/>
      <c r="I9" s="205"/>
      <c r="J9" s="205"/>
      <c r="K9" s="205"/>
      <c r="L9" s="205"/>
      <c r="M9" s="205"/>
      <c r="N9" s="205"/>
      <c r="O9" s="205"/>
      <c r="P9" s="205"/>
      <c r="Q9" s="205"/>
      <c r="R9" s="205"/>
      <c r="S9" s="205"/>
      <c r="T9" s="205"/>
      <c r="U9" s="205"/>
      <c r="V9" s="205"/>
      <c r="W9" s="206"/>
    </row>
    <row r="10" spans="2:23" x14ac:dyDescent="0.3">
      <c r="B10" s="69" t="s">
        <v>71</v>
      </c>
      <c r="C10" s="69"/>
      <c r="D10" s="69"/>
      <c r="E10" s="69"/>
      <c r="F10" s="69"/>
      <c r="G10" s="69"/>
      <c r="H10" s="69"/>
      <c r="I10" s="69"/>
      <c r="J10" s="69"/>
      <c r="K10" s="69"/>
      <c r="L10" s="69"/>
      <c r="M10" s="69"/>
      <c r="N10" s="69"/>
      <c r="O10" s="69"/>
      <c r="P10" s="69"/>
      <c r="Q10" s="69"/>
      <c r="R10" s="69"/>
      <c r="S10" s="69"/>
      <c r="T10" s="69"/>
      <c r="U10" s="69"/>
      <c r="V10" s="69"/>
      <c r="W10" s="69"/>
    </row>
    <row r="11" spans="2:23" x14ac:dyDescent="0.3">
      <c r="B11" s="69"/>
      <c r="C11" s="69"/>
      <c r="D11" s="69"/>
      <c r="E11" s="69"/>
      <c r="F11" s="69"/>
      <c r="G11" s="69"/>
      <c r="H11" s="69"/>
      <c r="I11" s="69"/>
      <c r="J11" s="69"/>
      <c r="K11" s="69"/>
      <c r="L11" s="69"/>
      <c r="M11" s="69"/>
      <c r="N11" s="69"/>
      <c r="O11" s="69"/>
      <c r="P11" s="69"/>
      <c r="Q11" s="69"/>
      <c r="R11" s="69"/>
      <c r="S11" s="69"/>
      <c r="T11" s="69"/>
      <c r="U11" s="69"/>
      <c r="V11" s="69"/>
      <c r="W11" s="69"/>
    </row>
    <row r="12" spans="2:23" ht="15.6" x14ac:dyDescent="0.3">
      <c r="B12" s="207" t="s">
        <v>72</v>
      </c>
      <c r="C12" s="207"/>
      <c r="D12" s="207"/>
      <c r="E12" s="68"/>
      <c r="F12" s="68"/>
      <c r="G12" s="68"/>
      <c r="H12" s="68"/>
      <c r="I12" s="68"/>
      <c r="J12" s="68"/>
      <c r="K12" s="68"/>
      <c r="L12" s="68"/>
      <c r="M12" s="68"/>
      <c r="N12" s="68"/>
      <c r="O12" s="68"/>
      <c r="P12" s="68"/>
      <c r="Q12" s="68"/>
      <c r="R12" s="68"/>
      <c r="S12" s="68"/>
      <c r="T12" s="68"/>
      <c r="U12" s="68"/>
      <c r="V12" s="68"/>
      <c r="W12" s="68"/>
    </row>
    <row r="13" spans="2:23" ht="15" thickBot="1" x14ac:dyDescent="0.35">
      <c r="B13" s="70"/>
      <c r="C13" s="68"/>
      <c r="D13" s="68"/>
      <c r="E13" s="68"/>
      <c r="F13" s="68"/>
      <c r="G13" s="68"/>
      <c r="H13" s="68"/>
      <c r="I13" s="68"/>
      <c r="J13" s="68"/>
      <c r="K13" s="68"/>
      <c r="L13" s="68"/>
      <c r="M13" s="68"/>
      <c r="N13" s="68"/>
      <c r="O13" s="68"/>
      <c r="P13" s="68"/>
      <c r="Q13" s="68"/>
      <c r="R13" s="68"/>
      <c r="S13" s="68"/>
      <c r="T13" s="68"/>
      <c r="U13" s="68"/>
      <c r="V13" s="68"/>
      <c r="W13" s="68"/>
    </row>
    <row r="14" spans="2:23" ht="15" thickBot="1" x14ac:dyDescent="0.35">
      <c r="B14" s="208" t="s">
        <v>155</v>
      </c>
      <c r="C14" s="209"/>
      <c r="D14" s="209"/>
      <c r="E14" s="209"/>
      <c r="F14" s="209"/>
      <c r="G14" s="209"/>
      <c r="H14" s="209"/>
      <c r="I14" s="209"/>
      <c r="J14" s="209"/>
      <c r="K14" s="209"/>
      <c r="L14" s="209"/>
      <c r="M14" s="209"/>
      <c r="N14" s="209"/>
      <c r="O14" s="209"/>
      <c r="P14" s="209"/>
      <c r="Q14" s="209"/>
      <c r="R14" s="209"/>
      <c r="S14" s="209"/>
      <c r="T14" s="209"/>
      <c r="U14" s="209"/>
      <c r="V14" s="209"/>
      <c r="W14" s="210"/>
    </row>
    <row r="15" spans="2:23" ht="15" thickBot="1" x14ac:dyDescent="0.35">
      <c r="B15" s="71"/>
      <c r="C15" s="71"/>
      <c r="D15" s="71"/>
      <c r="E15" s="71"/>
      <c r="F15" s="71"/>
      <c r="G15" s="71"/>
      <c r="H15" s="71"/>
      <c r="I15" s="71"/>
      <c r="J15" s="71"/>
      <c r="K15" s="71"/>
      <c r="L15" s="71"/>
      <c r="M15" s="71"/>
      <c r="N15" s="71"/>
      <c r="O15" s="71"/>
      <c r="P15" s="71"/>
      <c r="Q15" s="71"/>
      <c r="R15" s="71"/>
      <c r="S15" s="71"/>
      <c r="T15" s="71"/>
      <c r="U15" s="71"/>
      <c r="V15" s="71"/>
      <c r="W15" s="71"/>
    </row>
    <row r="16" spans="2:23" ht="19.95" customHeight="1" x14ac:dyDescent="0.3">
      <c r="B16" s="211" t="s">
        <v>184</v>
      </c>
      <c r="C16" s="212"/>
      <c r="D16" s="213"/>
      <c r="E16" s="214" t="s">
        <v>74</v>
      </c>
      <c r="F16" s="215"/>
      <c r="G16" s="215"/>
      <c r="H16" s="215"/>
      <c r="I16" s="215"/>
      <c r="J16" s="215"/>
      <c r="K16" s="215"/>
      <c r="L16" s="215"/>
      <c r="M16" s="215"/>
      <c r="N16" s="215"/>
      <c r="O16" s="215"/>
      <c r="P16" s="215"/>
      <c r="Q16" s="215"/>
      <c r="R16" s="215"/>
      <c r="S16" s="215"/>
      <c r="T16" s="215"/>
      <c r="U16" s="215"/>
      <c r="V16" s="215"/>
      <c r="W16" s="216"/>
    </row>
    <row r="17" spans="2:23" ht="19.95" customHeight="1" x14ac:dyDescent="0.3">
      <c r="B17" s="217" t="s">
        <v>38</v>
      </c>
      <c r="C17" s="218"/>
      <c r="D17" s="219"/>
      <c r="E17" s="220" t="s">
        <v>193</v>
      </c>
      <c r="F17" s="221"/>
      <c r="G17" s="221"/>
      <c r="H17" s="221"/>
      <c r="I17" s="221"/>
      <c r="J17" s="221"/>
      <c r="K17" s="221"/>
      <c r="L17" s="221"/>
      <c r="M17" s="221"/>
      <c r="N17" s="221"/>
      <c r="O17" s="221"/>
      <c r="P17" s="221"/>
      <c r="Q17" s="221"/>
      <c r="R17" s="221"/>
      <c r="S17" s="221"/>
      <c r="T17" s="221"/>
      <c r="U17" s="221"/>
      <c r="V17" s="221"/>
      <c r="W17" s="222"/>
    </row>
    <row r="18" spans="2:23" ht="19.95" customHeight="1" x14ac:dyDescent="0.3">
      <c r="B18" s="217" t="s">
        <v>3</v>
      </c>
      <c r="C18" s="218"/>
      <c r="D18" s="219"/>
      <c r="E18" s="220" t="s">
        <v>177</v>
      </c>
      <c r="F18" s="221"/>
      <c r="G18" s="221"/>
      <c r="H18" s="221"/>
      <c r="I18" s="221"/>
      <c r="J18" s="221"/>
      <c r="K18" s="221"/>
      <c r="L18" s="221"/>
      <c r="M18" s="221"/>
      <c r="N18" s="221"/>
      <c r="O18" s="221"/>
      <c r="P18" s="221"/>
      <c r="Q18" s="221"/>
      <c r="R18" s="221"/>
      <c r="S18" s="221"/>
      <c r="T18" s="221"/>
      <c r="U18" s="221"/>
      <c r="V18" s="221"/>
      <c r="W18" s="222"/>
    </row>
    <row r="19" spans="2:23" ht="40.950000000000003" customHeight="1" x14ac:dyDescent="0.3">
      <c r="B19" s="223" t="s">
        <v>4</v>
      </c>
      <c r="C19" s="224"/>
      <c r="D19" s="225"/>
      <c r="E19" s="226" t="s">
        <v>76</v>
      </c>
      <c r="F19" s="227"/>
      <c r="G19" s="227"/>
      <c r="H19" s="227"/>
      <c r="I19" s="227"/>
      <c r="J19" s="227"/>
      <c r="K19" s="227"/>
      <c r="L19" s="227"/>
      <c r="M19" s="227"/>
      <c r="N19" s="227"/>
      <c r="O19" s="227"/>
      <c r="P19" s="227"/>
      <c r="Q19" s="227"/>
      <c r="R19" s="227"/>
      <c r="S19" s="227"/>
      <c r="T19" s="227"/>
      <c r="U19" s="227"/>
      <c r="V19" s="227"/>
      <c r="W19" s="228"/>
    </row>
    <row r="20" spans="2:23" ht="19.95" customHeight="1" x14ac:dyDescent="0.3">
      <c r="B20" s="223" t="s">
        <v>77</v>
      </c>
      <c r="C20" s="224"/>
      <c r="D20" s="225"/>
      <c r="E20" s="229" t="s">
        <v>78</v>
      </c>
      <c r="F20" s="230"/>
      <c r="G20" s="230"/>
      <c r="H20" s="230"/>
      <c r="I20" s="230"/>
      <c r="J20" s="230"/>
      <c r="K20" s="230"/>
      <c r="L20" s="230"/>
      <c r="M20" s="230"/>
      <c r="N20" s="230"/>
      <c r="O20" s="230"/>
      <c r="P20" s="230"/>
      <c r="Q20" s="230"/>
      <c r="R20" s="230"/>
      <c r="S20" s="230"/>
      <c r="T20" s="230"/>
      <c r="U20" s="230"/>
      <c r="V20" s="230"/>
      <c r="W20" s="231"/>
    </row>
    <row r="21" spans="2:23" ht="19.95" customHeight="1" x14ac:dyDescent="0.3">
      <c r="B21" s="223" t="s">
        <v>79</v>
      </c>
      <c r="C21" s="224"/>
      <c r="D21" s="225"/>
      <c r="E21" s="229" t="s">
        <v>78</v>
      </c>
      <c r="F21" s="230"/>
      <c r="G21" s="230"/>
      <c r="H21" s="230"/>
      <c r="I21" s="230"/>
      <c r="J21" s="230"/>
      <c r="K21" s="230"/>
      <c r="L21" s="230"/>
      <c r="M21" s="230"/>
      <c r="N21" s="230"/>
      <c r="O21" s="230"/>
      <c r="P21" s="230"/>
      <c r="Q21" s="230"/>
      <c r="R21" s="230"/>
      <c r="S21" s="230"/>
      <c r="T21" s="230"/>
      <c r="U21" s="230"/>
      <c r="V21" s="230"/>
      <c r="W21" s="231"/>
    </row>
    <row r="22" spans="2:23" ht="19.95" customHeight="1" x14ac:dyDescent="0.3">
      <c r="B22" s="223" t="s">
        <v>80</v>
      </c>
      <c r="C22" s="224"/>
      <c r="D22" s="225"/>
      <c r="E22" s="220" t="s">
        <v>81</v>
      </c>
      <c r="F22" s="221"/>
      <c r="G22" s="221"/>
      <c r="H22" s="221"/>
      <c r="I22" s="221"/>
      <c r="J22" s="221"/>
      <c r="K22" s="221"/>
      <c r="L22" s="221"/>
      <c r="M22" s="221"/>
      <c r="N22" s="221"/>
      <c r="O22" s="221"/>
      <c r="P22" s="221"/>
      <c r="Q22" s="221"/>
      <c r="R22" s="221"/>
      <c r="S22" s="221"/>
      <c r="T22" s="221"/>
      <c r="U22" s="221"/>
      <c r="V22" s="221"/>
      <c r="W22" s="222"/>
    </row>
    <row r="23" spans="2:23" ht="19.95" customHeight="1" x14ac:dyDescent="0.3">
      <c r="B23" s="173" t="s">
        <v>182</v>
      </c>
      <c r="C23" s="174"/>
      <c r="D23" s="175"/>
      <c r="E23" s="220" t="s">
        <v>183</v>
      </c>
      <c r="F23" s="221"/>
      <c r="G23" s="221"/>
      <c r="H23" s="221"/>
      <c r="I23" s="221"/>
      <c r="J23" s="221"/>
      <c r="K23" s="221"/>
      <c r="L23" s="221"/>
      <c r="M23" s="221"/>
      <c r="N23" s="221"/>
      <c r="O23" s="176"/>
      <c r="P23" s="176"/>
      <c r="Q23" s="176"/>
      <c r="R23" s="176"/>
      <c r="S23" s="176"/>
      <c r="T23" s="176"/>
      <c r="U23" s="176"/>
      <c r="V23" s="176"/>
      <c r="W23" s="177"/>
    </row>
    <row r="24" spans="2:23" ht="19.95" customHeight="1" x14ac:dyDescent="0.3">
      <c r="B24" s="223" t="s">
        <v>82</v>
      </c>
      <c r="C24" s="224"/>
      <c r="D24" s="225"/>
      <c r="E24" s="232" t="s">
        <v>83</v>
      </c>
      <c r="F24" s="233"/>
      <c r="G24" s="233"/>
      <c r="H24" s="233"/>
      <c r="I24" s="233"/>
      <c r="J24" s="233"/>
      <c r="K24" s="233"/>
      <c r="L24" s="233"/>
      <c r="M24" s="233"/>
      <c r="N24" s="233"/>
      <c r="O24" s="233"/>
      <c r="P24" s="233"/>
      <c r="Q24" s="233"/>
      <c r="R24" s="233"/>
      <c r="S24" s="233"/>
      <c r="T24" s="233"/>
      <c r="U24" s="233"/>
      <c r="V24" s="233"/>
      <c r="W24" s="234"/>
    </row>
    <row r="25" spans="2:23" ht="19.95" customHeight="1" x14ac:dyDescent="0.3">
      <c r="B25" s="223" t="s">
        <v>84</v>
      </c>
      <c r="C25" s="224"/>
      <c r="D25" s="225"/>
      <c r="E25" s="235" t="s">
        <v>85</v>
      </c>
      <c r="F25" s="235"/>
      <c r="G25" s="235"/>
      <c r="H25" s="235"/>
      <c r="I25" s="235"/>
      <c r="J25" s="235"/>
      <c r="K25" s="235"/>
      <c r="L25" s="235"/>
      <c r="M25" s="235"/>
      <c r="N25" s="235"/>
      <c r="O25" s="235"/>
      <c r="P25" s="235"/>
      <c r="Q25" s="235"/>
      <c r="R25" s="235"/>
      <c r="S25" s="235"/>
      <c r="T25" s="235"/>
      <c r="U25" s="235"/>
      <c r="V25" s="235"/>
      <c r="W25" s="236"/>
    </row>
    <row r="26" spans="2:23" ht="19.95" customHeight="1" x14ac:dyDescent="0.3">
      <c r="B26" s="217" t="s">
        <v>7</v>
      </c>
      <c r="C26" s="218"/>
      <c r="D26" s="219"/>
      <c r="E26" s="237" t="s">
        <v>86</v>
      </c>
      <c r="F26" s="237"/>
      <c r="G26" s="237"/>
      <c r="H26" s="237"/>
      <c r="I26" s="237"/>
      <c r="J26" s="237"/>
      <c r="K26" s="237"/>
      <c r="L26" s="237"/>
      <c r="M26" s="237"/>
      <c r="N26" s="237"/>
      <c r="O26" s="237"/>
      <c r="P26" s="237"/>
      <c r="Q26" s="237"/>
      <c r="R26" s="237"/>
      <c r="S26" s="237"/>
      <c r="T26" s="237"/>
      <c r="U26" s="237"/>
      <c r="V26" s="237"/>
      <c r="W26" s="238"/>
    </row>
    <row r="27" spans="2:23" ht="79.95" customHeight="1" x14ac:dyDescent="0.3">
      <c r="B27" s="217" t="s">
        <v>8</v>
      </c>
      <c r="C27" s="218"/>
      <c r="D27" s="219"/>
      <c r="E27" s="241" t="s">
        <v>176</v>
      </c>
      <c r="F27" s="241"/>
      <c r="G27" s="241"/>
      <c r="H27" s="241"/>
      <c r="I27" s="241"/>
      <c r="J27" s="241"/>
      <c r="K27" s="241"/>
      <c r="L27" s="241"/>
      <c r="M27" s="241"/>
      <c r="N27" s="241"/>
      <c r="O27" s="241"/>
      <c r="P27" s="241"/>
      <c r="Q27" s="241"/>
      <c r="R27" s="241"/>
      <c r="S27" s="241"/>
      <c r="T27" s="241"/>
      <c r="U27" s="241"/>
      <c r="V27" s="241"/>
      <c r="W27" s="242"/>
    </row>
    <row r="28" spans="2:23" ht="19.95" customHeight="1" x14ac:dyDescent="0.3">
      <c r="B28" s="217" t="s">
        <v>87</v>
      </c>
      <c r="C28" s="218"/>
      <c r="D28" s="219"/>
      <c r="E28" s="235" t="s">
        <v>88</v>
      </c>
      <c r="F28" s="235"/>
      <c r="G28" s="235"/>
      <c r="H28" s="235"/>
      <c r="I28" s="235"/>
      <c r="J28" s="235"/>
      <c r="K28" s="235"/>
      <c r="L28" s="235"/>
      <c r="M28" s="235"/>
      <c r="N28" s="235"/>
      <c r="O28" s="235"/>
      <c r="P28" s="235"/>
      <c r="Q28" s="235"/>
      <c r="R28" s="235"/>
      <c r="S28" s="235"/>
      <c r="T28" s="235"/>
      <c r="U28" s="235"/>
      <c r="V28" s="235"/>
      <c r="W28" s="236"/>
    </row>
    <row r="29" spans="2:23" ht="19.95" customHeight="1" x14ac:dyDescent="0.3">
      <c r="B29" s="217" t="s">
        <v>89</v>
      </c>
      <c r="C29" s="218"/>
      <c r="D29" s="219"/>
      <c r="E29" s="235" t="s">
        <v>88</v>
      </c>
      <c r="F29" s="235"/>
      <c r="G29" s="235"/>
      <c r="H29" s="235"/>
      <c r="I29" s="235"/>
      <c r="J29" s="235"/>
      <c r="K29" s="235"/>
      <c r="L29" s="235"/>
      <c r="M29" s="235"/>
      <c r="N29" s="235"/>
      <c r="O29" s="235"/>
      <c r="P29" s="235"/>
      <c r="Q29" s="235"/>
      <c r="R29" s="235"/>
      <c r="S29" s="235"/>
      <c r="T29" s="235"/>
      <c r="U29" s="235"/>
      <c r="V29" s="235"/>
      <c r="W29" s="236"/>
    </row>
    <row r="30" spans="2:23" ht="19.95" customHeight="1" x14ac:dyDescent="0.3">
      <c r="B30" s="263" t="s">
        <v>90</v>
      </c>
      <c r="C30" s="264"/>
      <c r="D30" s="265"/>
      <c r="E30" s="220" t="s">
        <v>91</v>
      </c>
      <c r="F30" s="221"/>
      <c r="G30" s="221"/>
      <c r="H30" s="221"/>
      <c r="I30" s="221"/>
      <c r="J30" s="221"/>
      <c r="K30" s="221"/>
      <c r="L30" s="221"/>
      <c r="M30" s="221"/>
      <c r="N30" s="221"/>
      <c r="O30" s="221"/>
      <c r="P30" s="221"/>
      <c r="Q30" s="221"/>
      <c r="R30" s="221"/>
      <c r="S30" s="221"/>
      <c r="T30" s="221"/>
      <c r="U30" s="221"/>
      <c r="V30" s="221"/>
      <c r="W30" s="222"/>
    </row>
    <row r="31" spans="2:23" ht="37.200000000000003" customHeight="1" x14ac:dyDescent="0.3">
      <c r="B31" s="250" t="s">
        <v>178</v>
      </c>
      <c r="C31" s="251"/>
      <c r="D31" s="251"/>
      <c r="E31" s="239" t="s">
        <v>180</v>
      </c>
      <c r="F31" s="239"/>
      <c r="G31" s="239"/>
      <c r="H31" s="239"/>
      <c r="I31" s="239"/>
      <c r="J31" s="239"/>
      <c r="K31" s="239"/>
      <c r="L31" s="239"/>
      <c r="M31" s="239"/>
      <c r="N31" s="239"/>
      <c r="O31" s="239"/>
      <c r="P31" s="239"/>
      <c r="Q31" s="239"/>
      <c r="R31" s="239"/>
      <c r="S31" s="239"/>
      <c r="T31" s="239"/>
      <c r="U31" s="239"/>
      <c r="V31" s="239"/>
      <c r="W31" s="240"/>
    </row>
    <row r="32" spans="2:23" ht="40.200000000000003" customHeight="1" x14ac:dyDescent="0.3">
      <c r="B32" s="217" t="s">
        <v>179</v>
      </c>
      <c r="C32" s="218"/>
      <c r="D32" s="219"/>
      <c r="E32" s="239" t="s">
        <v>181</v>
      </c>
      <c r="F32" s="239"/>
      <c r="G32" s="239"/>
      <c r="H32" s="239"/>
      <c r="I32" s="239"/>
      <c r="J32" s="239"/>
      <c r="K32" s="239"/>
      <c r="L32" s="239"/>
      <c r="M32" s="239"/>
      <c r="N32" s="239"/>
      <c r="O32" s="239"/>
      <c r="P32" s="239"/>
      <c r="Q32" s="239"/>
      <c r="R32" s="239"/>
      <c r="S32" s="239"/>
      <c r="T32" s="239"/>
      <c r="U32" s="239"/>
      <c r="V32" s="239"/>
      <c r="W32" s="240"/>
    </row>
    <row r="33" spans="2:23" ht="19.95" customHeight="1" x14ac:dyDescent="0.3">
      <c r="B33" s="217" t="s">
        <v>92</v>
      </c>
      <c r="C33" s="218"/>
      <c r="D33" s="219"/>
      <c r="E33" s="235" t="s">
        <v>93</v>
      </c>
      <c r="F33" s="235"/>
      <c r="G33" s="235"/>
      <c r="H33" s="235"/>
      <c r="I33" s="235"/>
      <c r="J33" s="235"/>
      <c r="K33" s="235"/>
      <c r="L33" s="235"/>
      <c r="M33" s="235"/>
      <c r="N33" s="235"/>
      <c r="O33" s="235"/>
      <c r="P33" s="235"/>
      <c r="Q33" s="235"/>
      <c r="R33" s="235"/>
      <c r="S33" s="235"/>
      <c r="T33" s="235"/>
      <c r="U33" s="235"/>
      <c r="V33" s="235"/>
      <c r="W33" s="236"/>
    </row>
    <row r="34" spans="2:23" ht="19.95" customHeight="1" x14ac:dyDescent="0.3">
      <c r="B34" s="217" t="s">
        <v>9</v>
      </c>
      <c r="C34" s="218"/>
      <c r="D34" s="219"/>
      <c r="E34" s="235" t="s">
        <v>94</v>
      </c>
      <c r="F34" s="235"/>
      <c r="G34" s="235"/>
      <c r="H34" s="235"/>
      <c r="I34" s="235"/>
      <c r="J34" s="235"/>
      <c r="K34" s="235"/>
      <c r="L34" s="235"/>
      <c r="M34" s="235"/>
      <c r="N34" s="235"/>
      <c r="O34" s="235"/>
      <c r="P34" s="235"/>
      <c r="Q34" s="235"/>
      <c r="R34" s="235"/>
      <c r="S34" s="235"/>
      <c r="T34" s="235"/>
      <c r="U34" s="235"/>
      <c r="V34" s="235"/>
      <c r="W34" s="236"/>
    </row>
    <row r="35" spans="2:23" ht="53.4" customHeight="1" x14ac:dyDescent="0.3">
      <c r="B35" s="223" t="s">
        <v>95</v>
      </c>
      <c r="C35" s="224"/>
      <c r="D35" s="225"/>
      <c r="E35" s="252" t="s">
        <v>192</v>
      </c>
      <c r="F35" s="253"/>
      <c r="G35" s="253"/>
      <c r="H35" s="253"/>
      <c r="I35" s="253"/>
      <c r="J35" s="253"/>
      <c r="K35" s="253"/>
      <c r="L35" s="253"/>
      <c r="M35" s="253"/>
      <c r="N35" s="253"/>
      <c r="O35" s="253"/>
      <c r="P35" s="253"/>
      <c r="Q35" s="253"/>
      <c r="R35" s="253"/>
      <c r="S35" s="253"/>
      <c r="T35" s="253"/>
      <c r="U35" s="253"/>
      <c r="V35" s="253"/>
      <c r="W35" s="254"/>
    </row>
    <row r="36" spans="2:23" ht="19.95" customHeight="1" x14ac:dyDescent="0.3">
      <c r="B36" s="217" t="s">
        <v>185</v>
      </c>
      <c r="C36" s="218"/>
      <c r="D36" s="219"/>
      <c r="E36" s="220" t="s">
        <v>91</v>
      </c>
      <c r="F36" s="221"/>
      <c r="G36" s="221"/>
      <c r="H36" s="221"/>
      <c r="I36" s="221"/>
      <c r="J36" s="221"/>
      <c r="K36" s="221"/>
      <c r="L36" s="221"/>
      <c r="M36" s="221"/>
      <c r="N36" s="221"/>
      <c r="O36" s="221"/>
      <c r="P36" s="221"/>
      <c r="Q36" s="221"/>
      <c r="R36" s="221"/>
      <c r="S36" s="221"/>
      <c r="T36" s="221"/>
      <c r="U36" s="221"/>
      <c r="V36" s="221"/>
      <c r="W36" s="222"/>
    </row>
    <row r="37" spans="2:23" ht="19.95" customHeight="1" x14ac:dyDescent="0.3">
      <c r="B37" s="217" t="s">
        <v>186</v>
      </c>
      <c r="C37" s="218"/>
      <c r="D37" s="219"/>
      <c r="E37" s="220" t="s">
        <v>91</v>
      </c>
      <c r="F37" s="221"/>
      <c r="G37" s="221"/>
      <c r="H37" s="221"/>
      <c r="I37" s="221"/>
      <c r="J37" s="221"/>
      <c r="K37" s="221"/>
      <c r="L37" s="221"/>
      <c r="M37" s="221"/>
      <c r="N37" s="221"/>
      <c r="O37" s="221"/>
      <c r="P37" s="221"/>
      <c r="Q37" s="221"/>
      <c r="R37" s="221"/>
      <c r="S37" s="221"/>
      <c r="T37" s="221"/>
      <c r="U37" s="221"/>
      <c r="V37" s="221"/>
      <c r="W37" s="222"/>
    </row>
    <row r="38" spans="2:23" ht="19.95" customHeight="1" x14ac:dyDescent="0.3">
      <c r="B38" s="217" t="s">
        <v>187</v>
      </c>
      <c r="C38" s="218"/>
      <c r="D38" s="219"/>
      <c r="E38" s="220" t="s">
        <v>91</v>
      </c>
      <c r="F38" s="221"/>
      <c r="G38" s="221"/>
      <c r="H38" s="221"/>
      <c r="I38" s="221"/>
      <c r="J38" s="221"/>
      <c r="K38" s="221"/>
      <c r="L38" s="221"/>
      <c r="M38" s="221"/>
      <c r="N38" s="221"/>
      <c r="O38" s="221"/>
      <c r="P38" s="221"/>
      <c r="Q38" s="221"/>
      <c r="R38" s="221"/>
      <c r="S38" s="221"/>
      <c r="T38" s="221"/>
      <c r="U38" s="221"/>
      <c r="V38" s="221"/>
      <c r="W38" s="222"/>
    </row>
    <row r="39" spans="2:23" ht="19.95" customHeight="1" x14ac:dyDescent="0.3">
      <c r="B39" s="217" t="s">
        <v>189</v>
      </c>
      <c r="C39" s="218"/>
      <c r="D39" s="219"/>
      <c r="E39" s="220" t="s">
        <v>91</v>
      </c>
      <c r="F39" s="221"/>
      <c r="G39" s="221"/>
      <c r="H39" s="221"/>
      <c r="I39" s="221"/>
      <c r="J39" s="221"/>
      <c r="K39" s="221"/>
      <c r="L39" s="221"/>
      <c r="M39" s="221"/>
      <c r="N39" s="221"/>
      <c r="O39" s="221"/>
      <c r="P39" s="221"/>
      <c r="Q39" s="221"/>
      <c r="R39" s="221"/>
      <c r="S39" s="221"/>
      <c r="T39" s="221"/>
      <c r="U39" s="221"/>
      <c r="V39" s="221"/>
      <c r="W39" s="222"/>
    </row>
    <row r="40" spans="2:23" ht="19.95" customHeight="1" x14ac:dyDescent="0.3">
      <c r="B40" s="217" t="s">
        <v>126</v>
      </c>
      <c r="C40" s="218"/>
      <c r="D40" s="219"/>
      <c r="E40" s="266" t="s">
        <v>190</v>
      </c>
      <c r="F40" s="267"/>
      <c r="G40" s="267"/>
      <c r="H40" s="267"/>
      <c r="I40" s="267"/>
      <c r="J40" s="267"/>
      <c r="K40" s="267"/>
      <c r="L40" s="267"/>
      <c r="M40" s="267"/>
      <c r="N40" s="267"/>
      <c r="O40" s="267"/>
      <c r="P40" s="267"/>
      <c r="Q40" s="267"/>
      <c r="R40" s="267"/>
      <c r="S40" s="267"/>
      <c r="T40" s="267"/>
      <c r="U40" s="267"/>
      <c r="V40" s="267"/>
      <c r="W40" s="268"/>
    </row>
    <row r="41" spans="2:23" ht="19.95" customHeight="1" x14ac:dyDescent="0.3">
      <c r="B41" s="217" t="s">
        <v>191</v>
      </c>
      <c r="C41" s="218"/>
      <c r="D41" s="219"/>
      <c r="E41" s="229"/>
      <c r="F41" s="230"/>
      <c r="G41" s="230"/>
      <c r="H41" s="230"/>
      <c r="I41" s="230"/>
      <c r="J41" s="230"/>
      <c r="K41" s="230"/>
      <c r="L41" s="230"/>
      <c r="M41" s="230"/>
      <c r="N41" s="230"/>
      <c r="O41" s="230"/>
      <c r="P41" s="230"/>
      <c r="Q41" s="230"/>
      <c r="R41" s="230"/>
      <c r="S41" s="230"/>
      <c r="T41" s="230"/>
      <c r="U41" s="230"/>
      <c r="V41" s="230"/>
      <c r="W41" s="231"/>
    </row>
    <row r="42" spans="2:23" s="4" customFormat="1" ht="45.6" customHeight="1" x14ac:dyDescent="0.3"/>
    <row r="43" spans="2:23" x14ac:dyDescent="0.3">
      <c r="B43" s="4"/>
      <c r="C43" s="4"/>
      <c r="D43" s="4"/>
      <c r="E43" s="4"/>
      <c r="F43" s="4"/>
      <c r="G43" s="4"/>
      <c r="H43" s="4"/>
      <c r="I43" s="4"/>
      <c r="J43" s="4"/>
      <c r="K43" s="4"/>
      <c r="L43" s="4"/>
      <c r="M43" s="4"/>
      <c r="N43" s="4"/>
      <c r="O43" s="4"/>
      <c r="P43" s="4"/>
      <c r="Q43" s="4"/>
      <c r="R43" s="4"/>
      <c r="S43" s="4"/>
      <c r="T43" s="4"/>
      <c r="U43" s="4"/>
      <c r="V43" s="4"/>
      <c r="W43" s="4"/>
    </row>
    <row r="44" spans="2:23" hidden="1" x14ac:dyDescent="0.3">
      <c r="B44" s="4"/>
      <c r="C44" s="4"/>
      <c r="D44" s="4"/>
      <c r="E44" s="4"/>
      <c r="F44" s="4"/>
      <c r="G44" s="4"/>
      <c r="H44" s="4"/>
      <c r="I44" s="4"/>
      <c r="J44" s="4"/>
      <c r="K44" s="4"/>
      <c r="L44" s="4"/>
      <c r="M44" s="4"/>
      <c r="N44" s="4"/>
      <c r="O44" s="4"/>
      <c r="P44" s="4"/>
      <c r="Q44" s="4"/>
      <c r="R44" s="4"/>
      <c r="S44" s="4"/>
      <c r="T44" s="4"/>
      <c r="U44" s="4"/>
      <c r="V44" s="4"/>
      <c r="W44" s="4"/>
    </row>
    <row r="45" spans="2:23" hidden="1" x14ac:dyDescent="0.3">
      <c r="B45" s="243" t="s">
        <v>96</v>
      </c>
      <c r="C45" s="243"/>
      <c r="D45" s="243"/>
      <c r="E45" s="243"/>
      <c r="F45" s="243"/>
      <c r="G45" s="243"/>
      <c r="H45" s="243"/>
      <c r="I45" s="243"/>
      <c r="J45" s="243"/>
      <c r="K45" s="243"/>
      <c r="L45" s="243"/>
      <c r="M45" s="243"/>
      <c r="N45" s="243"/>
      <c r="O45" s="243"/>
      <c r="P45" s="243"/>
      <c r="Q45" s="243"/>
      <c r="R45" s="4"/>
      <c r="S45" s="4"/>
      <c r="T45" s="4"/>
      <c r="U45" s="4"/>
      <c r="V45" s="4"/>
      <c r="W45" s="4"/>
    </row>
    <row r="46" spans="2:23" ht="15" hidden="1" thickBot="1" x14ac:dyDescent="0.35">
      <c r="B46" s="4"/>
      <c r="C46" s="4"/>
      <c r="D46" s="4"/>
      <c r="E46" s="4"/>
      <c r="F46" s="4"/>
      <c r="G46" s="4"/>
      <c r="H46" s="4"/>
      <c r="I46" s="4"/>
      <c r="J46" s="4"/>
      <c r="K46" s="4"/>
      <c r="L46" s="4"/>
      <c r="M46" s="4"/>
      <c r="N46" s="4"/>
      <c r="O46" s="4"/>
      <c r="P46" s="4"/>
      <c r="Q46" s="4"/>
      <c r="R46" s="4"/>
      <c r="S46" s="4"/>
      <c r="T46" s="4"/>
      <c r="U46" s="4"/>
      <c r="V46" s="4"/>
      <c r="W46" s="4"/>
    </row>
    <row r="47" spans="2:23" ht="15" hidden="1" thickBot="1" x14ac:dyDescent="0.35">
      <c r="B47" s="208" t="s">
        <v>73</v>
      </c>
      <c r="C47" s="209"/>
      <c r="D47" s="209"/>
      <c r="E47" s="209"/>
      <c r="F47" s="209"/>
      <c r="G47" s="209"/>
      <c r="H47" s="209"/>
      <c r="I47" s="209"/>
      <c r="J47" s="209"/>
      <c r="K47" s="209"/>
      <c r="L47" s="209"/>
      <c r="M47" s="209"/>
      <c r="N47" s="209"/>
      <c r="O47" s="209"/>
      <c r="P47" s="209"/>
      <c r="Q47" s="209"/>
      <c r="R47" s="209"/>
      <c r="S47" s="209"/>
      <c r="T47" s="209"/>
      <c r="U47" s="209"/>
      <c r="V47" s="209"/>
      <c r="W47" s="210"/>
    </row>
    <row r="48" spans="2:23" ht="15" hidden="1" thickBot="1" x14ac:dyDescent="0.35">
      <c r="B48" s="4"/>
      <c r="C48" s="4"/>
      <c r="D48" s="4"/>
      <c r="E48" s="4"/>
      <c r="F48" s="4"/>
      <c r="G48" s="4"/>
      <c r="H48" s="4"/>
      <c r="I48" s="4"/>
      <c r="J48" s="4"/>
      <c r="K48" s="4"/>
      <c r="L48" s="4"/>
      <c r="M48" s="4"/>
      <c r="N48" s="4"/>
      <c r="O48" s="4"/>
      <c r="P48" s="4"/>
      <c r="Q48" s="4"/>
      <c r="R48" s="4"/>
      <c r="S48" s="4"/>
      <c r="T48" s="4"/>
      <c r="U48" s="4"/>
      <c r="V48" s="4"/>
      <c r="W48" s="4"/>
    </row>
    <row r="49" spans="2:23" hidden="1" x14ac:dyDescent="0.3">
      <c r="B49" s="211" t="s">
        <v>97</v>
      </c>
      <c r="C49" s="212"/>
      <c r="D49" s="213"/>
      <c r="E49" s="214" t="s">
        <v>113</v>
      </c>
      <c r="F49" s="215"/>
      <c r="G49" s="215"/>
      <c r="H49" s="215"/>
      <c r="I49" s="215"/>
      <c r="J49" s="215"/>
      <c r="K49" s="215"/>
      <c r="L49" s="215"/>
      <c r="M49" s="215"/>
      <c r="N49" s="215"/>
      <c r="O49" s="215"/>
      <c r="P49" s="215"/>
      <c r="Q49" s="215"/>
      <c r="R49" s="215"/>
      <c r="S49" s="215"/>
      <c r="T49" s="215"/>
      <c r="U49" s="215"/>
      <c r="V49" s="215"/>
      <c r="W49" s="216"/>
    </row>
    <row r="50" spans="2:23" hidden="1" x14ac:dyDescent="0.3">
      <c r="B50" s="217" t="s">
        <v>98</v>
      </c>
      <c r="C50" s="218"/>
      <c r="D50" s="219"/>
      <c r="E50" s="244" t="s">
        <v>99</v>
      </c>
      <c r="F50" s="245"/>
      <c r="G50" s="245"/>
      <c r="H50" s="245"/>
      <c r="I50" s="245"/>
      <c r="J50" s="245"/>
      <c r="K50" s="245"/>
      <c r="L50" s="245"/>
      <c r="M50" s="245"/>
      <c r="N50" s="245"/>
      <c r="O50" s="245"/>
      <c r="P50" s="245"/>
      <c r="Q50" s="245"/>
      <c r="R50" s="245"/>
      <c r="S50" s="245"/>
      <c r="T50" s="245"/>
      <c r="U50" s="245"/>
      <c r="V50" s="245"/>
      <c r="W50" s="246"/>
    </row>
    <row r="51" spans="2:23" hidden="1" x14ac:dyDescent="0.3">
      <c r="B51" s="217" t="s">
        <v>100</v>
      </c>
      <c r="C51" s="218"/>
      <c r="D51" s="219"/>
      <c r="E51" s="220" t="s">
        <v>78</v>
      </c>
      <c r="F51" s="221"/>
      <c r="G51" s="221"/>
      <c r="H51" s="221"/>
      <c r="I51" s="221"/>
      <c r="J51" s="221"/>
      <c r="K51" s="221"/>
      <c r="L51" s="221"/>
      <c r="M51" s="221"/>
      <c r="N51" s="221"/>
      <c r="O51" s="221"/>
      <c r="P51" s="221"/>
      <c r="Q51" s="221"/>
      <c r="R51" s="221"/>
      <c r="S51" s="221"/>
      <c r="T51" s="221"/>
      <c r="U51" s="221"/>
      <c r="V51" s="221"/>
      <c r="W51" s="222"/>
    </row>
    <row r="52" spans="2:23" hidden="1" x14ac:dyDescent="0.3">
      <c r="B52" s="223" t="s">
        <v>101</v>
      </c>
      <c r="C52" s="224"/>
      <c r="D52" s="225"/>
      <c r="E52" s="244" t="s">
        <v>102</v>
      </c>
      <c r="F52" s="245"/>
      <c r="G52" s="245"/>
      <c r="H52" s="245"/>
      <c r="I52" s="245"/>
      <c r="J52" s="245"/>
      <c r="K52" s="245"/>
      <c r="L52" s="245"/>
      <c r="M52" s="245"/>
      <c r="N52" s="245"/>
      <c r="O52" s="245"/>
      <c r="P52" s="245"/>
      <c r="Q52" s="245"/>
      <c r="R52" s="245"/>
      <c r="S52" s="245"/>
      <c r="T52" s="245"/>
      <c r="U52" s="245"/>
      <c r="V52" s="245"/>
      <c r="W52" s="246"/>
    </row>
    <row r="53" spans="2:23" hidden="1" x14ac:dyDescent="0.3">
      <c r="B53" s="223" t="s">
        <v>103</v>
      </c>
      <c r="C53" s="224"/>
      <c r="D53" s="225"/>
      <c r="E53" s="220" t="s">
        <v>75</v>
      </c>
      <c r="F53" s="221"/>
      <c r="G53" s="221"/>
      <c r="H53" s="221"/>
      <c r="I53" s="221"/>
      <c r="J53" s="221"/>
      <c r="K53" s="221"/>
      <c r="L53" s="221"/>
      <c r="M53" s="221"/>
      <c r="N53" s="221"/>
      <c r="O53" s="221"/>
      <c r="P53" s="221"/>
      <c r="Q53" s="221"/>
      <c r="R53" s="221"/>
      <c r="S53" s="221"/>
      <c r="T53" s="221"/>
      <c r="U53" s="221"/>
      <c r="V53" s="221"/>
      <c r="W53" s="222"/>
    </row>
    <row r="54" spans="2:23" hidden="1" x14ac:dyDescent="0.3">
      <c r="B54" s="223" t="s">
        <v>104</v>
      </c>
      <c r="C54" s="224"/>
      <c r="D54" s="225"/>
      <c r="E54" s="220" t="s">
        <v>105</v>
      </c>
      <c r="F54" s="221"/>
      <c r="G54" s="221"/>
      <c r="H54" s="221"/>
      <c r="I54" s="221"/>
      <c r="J54" s="221"/>
      <c r="K54" s="221"/>
      <c r="L54" s="221"/>
      <c r="M54" s="221"/>
      <c r="N54" s="221"/>
      <c r="O54" s="221"/>
      <c r="P54" s="221"/>
      <c r="Q54" s="221"/>
      <c r="R54" s="221"/>
      <c r="S54" s="221"/>
      <c r="T54" s="221"/>
      <c r="U54" s="221"/>
      <c r="V54" s="221"/>
      <c r="W54" s="222"/>
    </row>
    <row r="55" spans="2:23" hidden="1" x14ac:dyDescent="0.3">
      <c r="B55" s="223" t="s">
        <v>106</v>
      </c>
      <c r="C55" s="224"/>
      <c r="D55" s="225"/>
      <c r="E55" s="229" t="s">
        <v>107</v>
      </c>
      <c r="F55" s="230"/>
      <c r="G55" s="230"/>
      <c r="H55" s="230"/>
      <c r="I55" s="230"/>
      <c r="J55" s="230"/>
      <c r="K55" s="230"/>
      <c r="L55" s="230"/>
      <c r="M55" s="230"/>
      <c r="N55" s="230"/>
      <c r="O55" s="230"/>
      <c r="P55" s="230"/>
      <c r="Q55" s="230"/>
      <c r="R55" s="230"/>
      <c r="S55" s="230"/>
      <c r="T55" s="230"/>
      <c r="U55" s="230"/>
      <c r="V55" s="230"/>
      <c r="W55" s="231"/>
    </row>
    <row r="56" spans="2:23" hidden="1" x14ac:dyDescent="0.3">
      <c r="B56" s="223" t="s">
        <v>108</v>
      </c>
      <c r="C56" s="224"/>
      <c r="D56" s="225"/>
      <c r="E56" s="220" t="s">
        <v>109</v>
      </c>
      <c r="F56" s="221"/>
      <c r="G56" s="221"/>
      <c r="H56" s="221"/>
      <c r="I56" s="221"/>
      <c r="J56" s="221"/>
      <c r="K56" s="221"/>
      <c r="L56" s="221"/>
      <c r="M56" s="221"/>
      <c r="N56" s="221"/>
      <c r="O56" s="221"/>
      <c r="P56" s="221"/>
      <c r="Q56" s="221"/>
      <c r="R56" s="221"/>
      <c r="S56" s="221"/>
      <c r="T56" s="221"/>
      <c r="U56" s="221"/>
      <c r="V56" s="221"/>
      <c r="W56" s="222"/>
    </row>
    <row r="57" spans="2:23" hidden="1" x14ac:dyDescent="0.3">
      <c r="B57" s="217" t="s">
        <v>110</v>
      </c>
      <c r="C57" s="218"/>
      <c r="D57" s="219"/>
      <c r="E57" s="252" t="s">
        <v>81</v>
      </c>
      <c r="F57" s="253"/>
      <c r="G57" s="253"/>
      <c r="H57" s="253"/>
      <c r="I57" s="253"/>
      <c r="J57" s="253"/>
      <c r="K57" s="253"/>
      <c r="L57" s="253"/>
      <c r="M57" s="253"/>
      <c r="N57" s="253"/>
      <c r="O57" s="253"/>
      <c r="P57" s="253"/>
      <c r="Q57" s="253"/>
      <c r="R57" s="253"/>
      <c r="S57" s="253"/>
      <c r="T57" s="253"/>
      <c r="U57" s="253"/>
      <c r="V57" s="253"/>
      <c r="W57" s="254"/>
    </row>
    <row r="58" spans="2:23" ht="15" hidden="1" thickBot="1" x14ac:dyDescent="0.35">
      <c r="B58" s="255" t="s">
        <v>111</v>
      </c>
      <c r="C58" s="256"/>
      <c r="D58" s="257"/>
      <c r="E58" s="258" t="s">
        <v>81</v>
      </c>
      <c r="F58" s="259"/>
      <c r="G58" s="259"/>
      <c r="H58" s="259"/>
      <c r="I58" s="259"/>
      <c r="J58" s="259"/>
      <c r="K58" s="259"/>
      <c r="L58" s="259"/>
      <c r="M58" s="259"/>
      <c r="N58" s="259"/>
      <c r="O58" s="259"/>
      <c r="P58" s="259"/>
      <c r="Q58" s="259"/>
      <c r="R58" s="259"/>
      <c r="S58" s="259"/>
      <c r="T58" s="259"/>
      <c r="U58" s="259"/>
      <c r="V58" s="259"/>
      <c r="W58" s="260"/>
    </row>
    <row r="59" spans="2:23" hidden="1" x14ac:dyDescent="0.3">
      <c r="B59" s="261"/>
      <c r="C59" s="261"/>
      <c r="D59" s="261"/>
      <c r="E59" s="262"/>
      <c r="F59" s="262"/>
      <c r="G59" s="262"/>
      <c r="H59" s="262"/>
      <c r="I59" s="262"/>
      <c r="J59" s="262"/>
      <c r="K59" s="262"/>
      <c r="L59" s="262"/>
      <c r="M59" s="262"/>
      <c r="N59" s="262"/>
      <c r="O59" s="262"/>
      <c r="P59" s="262"/>
      <c r="Q59" s="262"/>
      <c r="R59" s="262"/>
      <c r="S59" s="262"/>
      <c r="T59" s="262"/>
      <c r="U59" s="262"/>
      <c r="V59" s="262"/>
      <c r="W59" s="262"/>
    </row>
    <row r="60" spans="2:23" hidden="1" x14ac:dyDescent="0.3">
      <c r="B60" s="247"/>
      <c r="C60" s="247"/>
      <c r="D60" s="247"/>
      <c r="E60" s="248"/>
      <c r="F60" s="248"/>
      <c r="G60" s="248"/>
      <c r="H60" s="248"/>
      <c r="I60" s="248"/>
      <c r="J60" s="248"/>
      <c r="K60" s="248"/>
      <c r="L60" s="248"/>
      <c r="M60" s="248"/>
      <c r="N60" s="248"/>
      <c r="O60" s="248"/>
      <c r="P60" s="248"/>
      <c r="Q60" s="248"/>
      <c r="R60" s="248"/>
      <c r="S60" s="248"/>
      <c r="T60" s="248"/>
      <c r="U60" s="248"/>
      <c r="V60" s="248"/>
      <c r="W60" s="248"/>
    </row>
    <row r="61" spans="2:23" hidden="1" x14ac:dyDescent="0.3">
      <c r="B61" s="247"/>
      <c r="C61" s="247"/>
      <c r="D61" s="247"/>
      <c r="E61" s="249"/>
      <c r="F61" s="249"/>
      <c r="G61" s="249"/>
      <c r="H61" s="249"/>
      <c r="I61" s="249"/>
      <c r="J61" s="249"/>
      <c r="K61" s="249"/>
      <c r="L61" s="249"/>
      <c r="M61" s="249"/>
      <c r="N61" s="249"/>
      <c r="O61" s="249"/>
      <c r="P61" s="249"/>
      <c r="Q61" s="249"/>
      <c r="R61" s="249"/>
      <c r="S61" s="249"/>
      <c r="T61" s="249"/>
      <c r="U61" s="249"/>
      <c r="V61" s="249"/>
      <c r="W61" s="249"/>
    </row>
    <row r="62" spans="2:23" hidden="1" x14ac:dyDescent="0.3">
      <c r="B62" s="72"/>
    </row>
    <row r="63" spans="2:23" s="4" customFormat="1" x14ac:dyDescent="0.3"/>
    <row r="64" spans="2:23" s="4" customFormat="1" x14ac:dyDescent="0.3"/>
  </sheetData>
  <mergeCells count="83">
    <mergeCell ref="E39:W39"/>
    <mergeCell ref="B37:D37"/>
    <mergeCell ref="B38:D38"/>
    <mergeCell ref="B39:D39"/>
    <mergeCell ref="B41:D41"/>
    <mergeCell ref="E41:W41"/>
    <mergeCell ref="B40:D40"/>
    <mergeCell ref="E40:W40"/>
    <mergeCell ref="E23:N23"/>
    <mergeCell ref="B36:D36"/>
    <mergeCell ref="E36:W36"/>
    <mergeCell ref="E37:W37"/>
    <mergeCell ref="E38:W38"/>
    <mergeCell ref="B34:D34"/>
    <mergeCell ref="E34:W34"/>
    <mergeCell ref="B35:D35"/>
    <mergeCell ref="E35:W35"/>
    <mergeCell ref="B29:D29"/>
    <mergeCell ref="E29:W29"/>
    <mergeCell ref="B30:D30"/>
    <mergeCell ref="E30:W30"/>
    <mergeCell ref="B33:D33"/>
    <mergeCell ref="E33:W33"/>
    <mergeCell ref="B32:D32"/>
    <mergeCell ref="B60:D60"/>
    <mergeCell ref="E60:W60"/>
    <mergeCell ref="B61:D61"/>
    <mergeCell ref="E61:W61"/>
    <mergeCell ref="B31:D31"/>
    <mergeCell ref="B57:D57"/>
    <mergeCell ref="E57:W57"/>
    <mergeCell ref="B58:D58"/>
    <mergeCell ref="E58:W58"/>
    <mergeCell ref="B59:D59"/>
    <mergeCell ref="E59:W59"/>
    <mergeCell ref="B54:D54"/>
    <mergeCell ref="E54:W54"/>
    <mergeCell ref="B55:D55"/>
    <mergeCell ref="E55:W55"/>
    <mergeCell ref="B56:D56"/>
    <mergeCell ref="E56:W56"/>
    <mergeCell ref="B51:D51"/>
    <mergeCell ref="E51:W51"/>
    <mergeCell ref="B52:D52"/>
    <mergeCell ref="E52:W52"/>
    <mergeCell ref="B53:D53"/>
    <mergeCell ref="E53:W53"/>
    <mergeCell ref="B45:Q45"/>
    <mergeCell ref="B47:W47"/>
    <mergeCell ref="B49:D49"/>
    <mergeCell ref="E49:W49"/>
    <mergeCell ref="B50:D50"/>
    <mergeCell ref="E50:W50"/>
    <mergeCell ref="E31:W31"/>
    <mergeCell ref="E32:W32"/>
    <mergeCell ref="B27:D27"/>
    <mergeCell ref="E27:W27"/>
    <mergeCell ref="B28:D28"/>
    <mergeCell ref="E28:W28"/>
    <mergeCell ref="B24:D24"/>
    <mergeCell ref="E24:W24"/>
    <mergeCell ref="B25:D25"/>
    <mergeCell ref="E25:W25"/>
    <mergeCell ref="B26:D26"/>
    <mergeCell ref="E26:W26"/>
    <mergeCell ref="B20:D20"/>
    <mergeCell ref="E20:W20"/>
    <mergeCell ref="B21:D21"/>
    <mergeCell ref="E21:W21"/>
    <mergeCell ref="B22:D22"/>
    <mergeCell ref="E22:W22"/>
    <mergeCell ref="B17:D17"/>
    <mergeCell ref="E17:W17"/>
    <mergeCell ref="B18:D18"/>
    <mergeCell ref="E18:W18"/>
    <mergeCell ref="B19:D19"/>
    <mergeCell ref="E19:W19"/>
    <mergeCell ref="B2:W2"/>
    <mergeCell ref="B4:W9"/>
    <mergeCell ref="B12:D12"/>
    <mergeCell ref="B14:W14"/>
    <mergeCell ref="B16:D16"/>
    <mergeCell ref="E16:W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1"/>
  <dimension ref="A1:EN10902"/>
  <sheetViews>
    <sheetView tabSelected="1" topLeftCell="W4" zoomScale="115" zoomScaleNormal="115" workbookViewId="0">
      <selection activeCell="Z10" sqref="Z10"/>
    </sheetView>
  </sheetViews>
  <sheetFormatPr defaultColWidth="0" defaultRowHeight="14.4" zeroHeight="1" x14ac:dyDescent="0.3"/>
  <cols>
    <col min="1" max="1" width="3.44140625" style="103" customWidth="1"/>
    <col min="2" max="2" width="14.33203125" style="121" customWidth="1"/>
    <col min="3" max="3" width="25.109375" style="122" customWidth="1"/>
    <col min="4" max="4" width="25" style="122" customWidth="1"/>
    <col min="5" max="5" width="50.5546875" style="121" customWidth="1"/>
    <col min="6" max="6" width="15.6640625" style="121" customWidth="1"/>
    <col min="7" max="7" width="17.33203125" style="121" customWidth="1"/>
    <col min="8" max="8" width="16.6640625" style="122" customWidth="1"/>
    <col min="9" max="9" width="11.5546875" style="122" customWidth="1"/>
    <col min="10" max="10" width="22" style="122" customWidth="1"/>
    <col min="11" max="11" width="19.6640625" style="122" customWidth="1"/>
    <col min="12" max="12" width="19.88671875" style="122" customWidth="1"/>
    <col min="13" max="13" width="33.109375" style="122" customWidth="1"/>
    <col min="14" max="14" width="20.5546875" style="122" customWidth="1"/>
    <col min="15" max="20" width="17.5546875" style="122" customWidth="1"/>
    <col min="21" max="21" width="26.33203125" style="122" customWidth="1"/>
    <col min="22" max="22" width="14.6640625" style="122" customWidth="1"/>
    <col min="23" max="23" width="18.6640625" style="123" customWidth="1"/>
    <col min="24" max="24" width="31.6640625" style="123" customWidth="1"/>
    <col min="25" max="26" width="18.6640625" style="123" customWidth="1"/>
    <col min="27" max="27" width="11.44140625" style="193" customWidth="1"/>
    <col min="28" max="28" width="15.5546875" style="193" customWidth="1"/>
    <col min="29" max="29" width="66.5546875" style="193" customWidth="1"/>
    <col min="30" max="30" width="8.88671875" style="91" customWidth="1"/>
    <col min="31" max="31" width="14.33203125" style="91" hidden="1" customWidth="1"/>
    <col min="32" max="32" width="13.88671875" style="91" hidden="1" customWidth="1"/>
    <col min="33" max="33" width="14.5546875" style="133" hidden="1" customWidth="1"/>
    <col min="34" max="34" width="13.88671875" style="91" hidden="1" customWidth="1"/>
    <col min="35" max="35" width="13.88671875" style="133" hidden="1" customWidth="1"/>
    <col min="36" max="36" width="8.88671875" style="91" hidden="1" customWidth="1"/>
    <col min="37" max="37" width="11.6640625" style="91" hidden="1" customWidth="1"/>
    <col min="38" max="38" width="14.109375" style="91" hidden="1" customWidth="1"/>
    <col min="39" max="39" width="15.6640625" style="133" hidden="1" customWidth="1"/>
    <col min="40" max="40" width="14.109375" style="91" hidden="1" customWidth="1"/>
    <col min="41" max="41" width="14.109375" style="133" hidden="1" customWidth="1"/>
    <col min="42" max="42" width="14.109375" style="119" hidden="1" customWidth="1"/>
    <col min="43" max="43" width="14.109375" style="132" hidden="1" customWidth="1"/>
    <col min="44" max="44" width="14.109375" style="119" hidden="1" customWidth="1"/>
    <col min="45" max="45" width="16.109375" style="132" hidden="1" customWidth="1"/>
    <col min="46" max="46" width="14.109375" style="119" hidden="1" customWidth="1"/>
    <col min="47" max="47" width="14.109375" style="132" hidden="1" customWidth="1"/>
    <col min="48" max="48" width="14.109375" style="119" hidden="1" customWidth="1"/>
    <col min="49" max="49" width="14.109375" style="132" hidden="1" customWidth="1"/>
    <col min="50" max="50" width="14.109375" style="119" hidden="1" customWidth="1"/>
    <col min="51" max="51" width="16.6640625" style="133" hidden="1" customWidth="1"/>
    <col min="52" max="52" width="14.109375" style="91" hidden="1" customWidth="1"/>
    <col min="53" max="53" width="14.109375" style="133" hidden="1" customWidth="1"/>
    <col min="54" max="54" width="3.6640625" style="91" hidden="1" customWidth="1"/>
    <col min="55" max="56" width="14.109375" style="133" hidden="1" customWidth="1"/>
    <col min="57" max="57" width="3.6640625" style="91" hidden="1" customWidth="1"/>
    <col min="58" max="58" width="13.88671875" style="133" hidden="1" customWidth="1"/>
    <col min="59" max="59" width="14.109375" style="133" hidden="1" customWidth="1"/>
    <col min="60" max="60" width="3.6640625" style="91" hidden="1" customWidth="1"/>
    <col min="61" max="62" width="14.109375" style="91" hidden="1" customWidth="1"/>
    <col min="63" max="63" width="2.88671875" style="91" hidden="1" customWidth="1"/>
    <col min="64" max="65" width="14.109375" style="91" hidden="1" customWidth="1"/>
    <col min="66" max="66" width="8.88671875" style="91" hidden="1" customWidth="1"/>
    <col min="67" max="67" width="35" style="91" hidden="1" customWidth="1"/>
    <col min="68" max="68" width="8.88671875" style="91" hidden="1" customWidth="1"/>
    <col min="69" max="69" width="41.44140625" style="91" hidden="1" customWidth="1"/>
    <col min="70" max="72" width="8.88671875" style="91" hidden="1" customWidth="1"/>
    <col min="73" max="73" width="16.33203125" style="91" hidden="1" customWidth="1"/>
    <col min="74" max="77" width="8.88671875" style="91" hidden="1" customWidth="1"/>
    <col min="78" max="78" width="24.6640625" style="91" hidden="1" customWidth="1"/>
    <col min="79" max="79" width="8.88671875" style="91" hidden="1" customWidth="1"/>
    <col min="80" max="80" width="17.6640625" style="91" hidden="1" customWidth="1"/>
    <col min="81" max="81" width="8.88671875" style="91" hidden="1" customWidth="1"/>
    <col min="82" max="82" width="30.33203125" style="91" hidden="1" customWidth="1"/>
    <col min="83" max="84" width="8.88671875" style="91" hidden="1" customWidth="1"/>
    <col min="85" max="86" width="8.88671875" style="92" hidden="1" customWidth="1"/>
    <col min="87" max="88" width="8.88671875" style="91" hidden="1" customWidth="1"/>
    <col min="89" max="89" width="10.33203125" style="91" hidden="1" customWidth="1"/>
    <col min="90" max="90" width="14.44140625" style="91" hidden="1" customWidth="1"/>
    <col min="91" max="91" width="8.88671875" style="91" hidden="1" customWidth="1"/>
    <col min="92" max="92" width="13.33203125" style="62" hidden="1" customWidth="1"/>
    <col min="93" max="100" width="8.88671875" style="91" hidden="1" customWidth="1"/>
    <col min="101" max="104" width="8.88671875" style="62" hidden="1" customWidth="1"/>
    <col min="105" max="105" width="8.88671875" style="91" hidden="1" customWidth="1"/>
    <col min="106" max="109" width="8.88671875" style="62" hidden="1" customWidth="1"/>
    <col min="110" max="16384" width="8.88671875" style="91" hidden="1"/>
  </cols>
  <sheetData>
    <row r="1" spans="1:144" s="93" customFormat="1" ht="83.25" customHeight="1" x14ac:dyDescent="0.3">
      <c r="AG1" s="129"/>
      <c r="AI1" s="129"/>
      <c r="AM1" s="129"/>
      <c r="AO1" s="129"/>
      <c r="AP1" s="94"/>
      <c r="AQ1" s="134"/>
      <c r="AR1" s="94"/>
      <c r="AS1" s="134"/>
      <c r="AT1" s="94"/>
      <c r="AU1" s="134"/>
      <c r="AV1" s="94"/>
      <c r="AW1" s="134"/>
      <c r="AX1" s="94"/>
      <c r="AY1" s="129"/>
      <c r="BA1" s="129"/>
      <c r="BC1" s="129"/>
      <c r="BD1" s="129"/>
      <c r="BF1" s="129"/>
      <c r="BG1" s="129"/>
      <c r="CG1" s="39"/>
      <c r="CH1" s="39"/>
      <c r="CN1" s="39"/>
      <c r="CW1" s="39"/>
      <c r="CX1" s="39"/>
      <c r="CY1" s="39"/>
      <c r="CZ1" s="39"/>
      <c r="DB1" s="39"/>
      <c r="DC1" s="39"/>
      <c r="DD1" s="39"/>
      <c r="DE1" s="39"/>
    </row>
    <row r="2" spans="1:144" s="96" customFormat="1" ht="29.25" customHeight="1" thickBot="1" x14ac:dyDescent="0.35">
      <c r="A2" s="95"/>
      <c r="B2" s="275" t="s">
        <v>128</v>
      </c>
      <c r="C2" s="275"/>
      <c r="D2" s="275"/>
      <c r="E2" s="275"/>
      <c r="F2" s="275"/>
      <c r="G2" s="275"/>
      <c r="H2" s="275"/>
      <c r="I2" s="275"/>
      <c r="J2" s="275"/>
      <c r="K2" s="275"/>
      <c r="L2" s="275"/>
      <c r="M2" s="275"/>
      <c r="N2" s="275"/>
      <c r="O2" s="275"/>
      <c r="P2" s="275"/>
      <c r="Q2" s="275"/>
      <c r="R2" s="275"/>
      <c r="S2" s="10"/>
      <c r="T2" s="10"/>
      <c r="U2" s="13"/>
      <c r="V2" s="10"/>
      <c r="W2" s="95"/>
      <c r="X2" s="99"/>
      <c r="Y2" s="99"/>
      <c r="Z2" s="100"/>
      <c r="AA2" s="18"/>
      <c r="AB2" s="101"/>
      <c r="AC2" s="101"/>
      <c r="AD2" s="97"/>
      <c r="AE2" s="75" t="s">
        <v>127</v>
      </c>
      <c r="AF2" s="75">
        <v>24.854794519999999</v>
      </c>
      <c r="AG2" s="180">
        <v>756</v>
      </c>
      <c r="AH2" s="77"/>
      <c r="AI2" s="97"/>
      <c r="AJ2" s="97"/>
      <c r="AK2" s="75" t="s">
        <v>66</v>
      </c>
      <c r="AL2" s="75">
        <v>22.783561639999999</v>
      </c>
      <c r="AM2" s="180">
        <v>693</v>
      </c>
      <c r="AN2" s="77"/>
      <c r="AO2" s="97"/>
      <c r="AP2" s="77"/>
      <c r="AQ2" s="97"/>
      <c r="AR2" s="77"/>
      <c r="AS2" s="97"/>
      <c r="AT2" s="77"/>
      <c r="AU2" s="97"/>
      <c r="AV2" s="77"/>
      <c r="AW2" s="97"/>
      <c r="AX2" s="77"/>
      <c r="AY2" s="97"/>
      <c r="AZ2" s="77"/>
      <c r="BA2" s="97"/>
      <c r="BB2" s="77"/>
      <c r="BC2" s="97"/>
      <c r="BD2" s="97"/>
      <c r="BE2" s="77"/>
      <c r="BF2" s="97"/>
      <c r="BG2" s="97"/>
      <c r="BH2" s="77"/>
      <c r="BI2" s="77"/>
      <c r="BJ2" s="77"/>
      <c r="BK2" s="77"/>
      <c r="BL2" s="77"/>
      <c r="BM2" s="77"/>
      <c r="BN2" s="97"/>
      <c r="BO2" s="97"/>
      <c r="BP2" s="97"/>
      <c r="BQ2" s="97"/>
      <c r="BR2" s="97"/>
      <c r="BS2" s="59"/>
      <c r="BT2" s="59"/>
      <c r="BU2" s="16"/>
      <c r="BV2" s="16"/>
      <c r="BW2" s="59"/>
      <c r="BX2" s="59"/>
      <c r="BY2" s="59"/>
      <c r="BZ2" s="59"/>
      <c r="CA2" s="59"/>
      <c r="CB2" s="59"/>
      <c r="CC2" s="59"/>
      <c r="CD2" s="59"/>
      <c r="CE2" s="59"/>
      <c r="CF2" s="59"/>
      <c r="CG2" s="59"/>
      <c r="CH2" s="59"/>
      <c r="CI2" s="59"/>
      <c r="CJ2" s="59"/>
      <c r="CK2" s="59"/>
      <c r="CL2" s="59"/>
      <c r="CM2" s="59"/>
      <c r="CN2" s="59"/>
      <c r="CO2" s="59"/>
      <c r="CP2" s="59"/>
      <c r="CQ2" s="59" t="s">
        <v>62</v>
      </c>
      <c r="CR2" s="59"/>
      <c r="CS2" s="59"/>
      <c r="CT2" s="59"/>
      <c r="CU2" s="59"/>
      <c r="CV2" s="59"/>
      <c r="CW2" s="59"/>
      <c r="CX2" s="59"/>
      <c r="CY2" s="59"/>
      <c r="CZ2" s="59"/>
      <c r="DA2" s="59"/>
      <c r="DB2" s="59"/>
      <c r="DC2" s="59"/>
      <c r="DD2" s="59"/>
      <c r="DE2" s="59"/>
      <c r="DF2" s="59"/>
      <c r="DG2" s="59"/>
      <c r="DH2" s="59"/>
      <c r="DI2" s="59"/>
      <c r="DJ2" s="59"/>
      <c r="DK2" s="59"/>
      <c r="DL2" s="59"/>
      <c r="DM2" s="98"/>
      <c r="DN2" s="59"/>
    </row>
    <row r="3" spans="1:144" s="95" customFormat="1" ht="14.25" customHeight="1" thickBot="1" x14ac:dyDescent="0.35">
      <c r="B3" s="10"/>
      <c r="C3" s="17"/>
      <c r="D3" s="17"/>
      <c r="E3" s="17"/>
      <c r="F3" s="17"/>
      <c r="G3" s="10"/>
      <c r="H3" s="10"/>
      <c r="I3" s="10"/>
      <c r="J3" s="10"/>
      <c r="K3" s="10"/>
      <c r="L3" s="10"/>
      <c r="M3" s="10"/>
      <c r="N3" s="10"/>
      <c r="O3" s="10"/>
      <c r="P3" s="10"/>
      <c r="Q3" s="10"/>
      <c r="R3" s="10"/>
      <c r="S3" s="10"/>
      <c r="T3" s="10"/>
      <c r="U3" s="10"/>
      <c r="V3" s="10"/>
      <c r="W3" s="93"/>
      <c r="X3" s="99"/>
      <c r="Y3" s="99"/>
      <c r="Z3" s="100"/>
      <c r="AA3" s="18"/>
      <c r="AB3" s="101"/>
      <c r="AC3" s="101"/>
      <c r="AD3" s="101"/>
      <c r="AE3" s="101"/>
      <c r="AF3" s="101"/>
      <c r="AG3" s="101"/>
      <c r="AH3" s="101"/>
      <c r="AI3" s="101"/>
      <c r="AJ3" s="101"/>
      <c r="AK3" s="101"/>
      <c r="AL3" s="101"/>
      <c r="AM3" s="101"/>
      <c r="AN3" s="101"/>
      <c r="AO3" s="101"/>
      <c r="AP3" s="97"/>
      <c r="AQ3" s="97"/>
      <c r="AR3" s="97"/>
      <c r="AS3" s="97"/>
      <c r="AT3" s="97"/>
      <c r="AU3" s="97"/>
      <c r="AV3" s="97"/>
      <c r="AW3" s="97"/>
      <c r="AX3" s="97"/>
      <c r="AY3" s="101"/>
      <c r="AZ3" s="101"/>
      <c r="BA3" s="101"/>
      <c r="BB3" s="101"/>
      <c r="BC3" s="101"/>
      <c r="BD3" s="101"/>
      <c r="BE3" s="101"/>
      <c r="BF3" s="101"/>
      <c r="BG3" s="101"/>
      <c r="BH3" s="101"/>
      <c r="BI3" s="101"/>
      <c r="BJ3" s="101"/>
      <c r="BK3" s="101"/>
      <c r="BL3" s="101"/>
      <c r="BM3" s="101"/>
      <c r="BN3" s="101"/>
      <c r="BO3" s="101"/>
      <c r="BP3" s="101"/>
      <c r="BQ3" s="101"/>
      <c r="BR3" s="101"/>
      <c r="BS3" s="60"/>
      <c r="BT3" s="60"/>
      <c r="BU3" s="19"/>
      <c r="BV3" s="19"/>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102"/>
      <c r="DN3" s="60"/>
    </row>
    <row r="4" spans="1:144" ht="14.25" customHeight="1" thickBot="1" x14ac:dyDescent="0.35">
      <c r="B4" s="1" t="s">
        <v>0</v>
      </c>
      <c r="C4" s="272"/>
      <c r="D4" s="273"/>
      <c r="E4" s="273"/>
      <c r="F4" s="274"/>
      <c r="G4" s="14" t="s">
        <v>1</v>
      </c>
      <c r="H4" s="21"/>
      <c r="I4" s="20"/>
      <c r="J4" s="20"/>
      <c r="K4" s="60"/>
      <c r="L4" s="60"/>
      <c r="M4" s="60"/>
      <c r="N4" s="15"/>
      <c r="O4" s="3"/>
      <c r="P4" s="3"/>
      <c r="Q4" s="3"/>
      <c r="R4" s="3"/>
      <c r="S4" s="3"/>
      <c r="T4" s="3"/>
      <c r="U4" s="3"/>
      <c r="V4" s="93"/>
      <c r="W4" s="104"/>
      <c r="X4" s="104"/>
      <c r="Y4" s="104"/>
      <c r="Z4" s="104"/>
      <c r="AA4" s="73"/>
      <c r="AB4" s="73"/>
      <c r="AC4" s="73"/>
      <c r="AD4" s="73"/>
      <c r="AE4" s="73"/>
      <c r="AF4" s="73"/>
      <c r="AG4" s="130"/>
      <c r="AH4" s="73"/>
      <c r="AI4" s="130"/>
      <c r="AJ4" s="73"/>
      <c r="AK4" s="73"/>
      <c r="AL4" s="73"/>
      <c r="AM4" s="130"/>
      <c r="AN4" s="73"/>
      <c r="AO4" s="130"/>
      <c r="AP4" s="105"/>
      <c r="AQ4" s="135"/>
      <c r="AR4" s="105"/>
      <c r="AS4" s="135"/>
      <c r="AT4" s="105"/>
      <c r="AU4" s="135"/>
      <c r="AV4" s="105"/>
      <c r="AW4" s="135"/>
      <c r="AX4" s="105"/>
      <c r="AY4" s="130"/>
      <c r="AZ4" s="73"/>
      <c r="BA4" s="130"/>
      <c r="BB4" s="73"/>
      <c r="BC4" s="130"/>
      <c r="BD4" s="130"/>
      <c r="BE4" s="73"/>
      <c r="BF4" s="130"/>
      <c r="BG4" s="130"/>
      <c r="BH4" s="73"/>
      <c r="BI4" s="73"/>
      <c r="BJ4" s="73"/>
      <c r="BK4" s="73"/>
      <c r="BL4" s="73"/>
      <c r="BM4" s="73"/>
      <c r="BN4" s="106"/>
      <c r="BO4" s="106"/>
      <c r="BP4" s="106"/>
      <c r="BQ4" s="106"/>
      <c r="BR4" s="106"/>
      <c r="BS4" s="106"/>
      <c r="BT4" s="106"/>
      <c r="BU4" s="106"/>
      <c r="BV4" s="106"/>
      <c r="BW4" s="106"/>
      <c r="BX4" s="106"/>
      <c r="BY4" s="106"/>
      <c r="BZ4" s="106"/>
      <c r="CA4" s="106"/>
      <c r="CB4" s="106"/>
      <c r="CC4" s="106"/>
      <c r="CD4" s="106"/>
      <c r="CE4" s="106"/>
      <c r="CF4" s="106"/>
      <c r="CG4" s="62"/>
      <c r="CH4" s="62"/>
      <c r="CI4" s="106"/>
      <c r="CJ4" s="106"/>
      <c r="CK4" s="106"/>
      <c r="CL4" s="106"/>
      <c r="CM4" s="106"/>
      <c r="CO4" s="106"/>
      <c r="CP4" s="106"/>
      <c r="CQ4" s="106"/>
      <c r="CR4" s="106"/>
      <c r="CS4" s="106"/>
      <c r="CT4" s="106"/>
      <c r="CU4" s="106"/>
      <c r="CV4" s="106"/>
      <c r="DA4" s="106"/>
      <c r="DF4" s="106"/>
      <c r="DG4" s="106"/>
      <c r="DH4" s="106"/>
      <c r="DI4" s="106"/>
      <c r="DJ4" s="106"/>
      <c r="DK4" s="106"/>
      <c r="DL4" s="106"/>
      <c r="DM4" s="106"/>
      <c r="DN4" s="106"/>
      <c r="DO4" s="106"/>
      <c r="DP4" s="106"/>
      <c r="DQ4" s="106"/>
      <c r="DR4" s="106"/>
      <c r="DS4" s="106"/>
      <c r="DT4" s="106"/>
      <c r="DU4" s="106"/>
      <c r="DV4" s="106"/>
      <c r="DW4" s="106"/>
      <c r="DX4" s="106"/>
      <c r="DY4" s="106"/>
      <c r="DZ4" s="106"/>
      <c r="EA4" s="106"/>
      <c r="EB4" s="106"/>
      <c r="EC4" s="106"/>
      <c r="ED4" s="106"/>
      <c r="EE4" s="106"/>
      <c r="EF4" s="106"/>
      <c r="EG4" s="106"/>
      <c r="EH4" s="106"/>
      <c r="EI4" s="106"/>
      <c r="EJ4" s="106"/>
      <c r="EK4" s="106"/>
      <c r="EL4" s="106"/>
    </row>
    <row r="5" spans="1:144" ht="14.25" customHeight="1" thickBot="1" x14ac:dyDescent="0.35">
      <c r="B5" s="1"/>
      <c r="C5" s="39"/>
      <c r="D5" s="39"/>
      <c r="E5" s="107"/>
      <c r="F5" s="107"/>
      <c r="G5" s="107"/>
      <c r="H5" s="39"/>
      <c r="I5" s="39"/>
      <c r="J5" s="39"/>
      <c r="K5" s="39"/>
      <c r="L5" s="108"/>
      <c r="M5" s="108"/>
      <c r="N5" s="108"/>
      <c r="O5" s="108"/>
      <c r="P5" s="108"/>
      <c r="Q5" s="108"/>
      <c r="R5" s="108"/>
      <c r="S5" s="108"/>
      <c r="T5" s="108"/>
      <c r="U5" s="108"/>
      <c r="V5" s="108"/>
      <c r="W5" s="109"/>
      <c r="X5" s="109"/>
      <c r="Y5" s="109"/>
      <c r="Z5" s="109"/>
      <c r="AA5" s="73"/>
      <c r="AB5" s="73"/>
      <c r="AC5" s="73"/>
      <c r="AD5" s="73"/>
      <c r="AE5" s="277" t="s">
        <v>169</v>
      </c>
      <c r="AF5" s="278"/>
      <c r="AG5" s="278"/>
      <c r="AH5" s="278"/>
      <c r="AI5" s="279"/>
      <c r="AJ5" s="73"/>
      <c r="AK5" s="280" t="s">
        <v>133</v>
      </c>
      <c r="AL5" s="281"/>
      <c r="AM5" s="281"/>
      <c r="AN5" s="281"/>
      <c r="AO5" s="282"/>
      <c r="AP5" s="84"/>
      <c r="AQ5" s="277" t="s">
        <v>170</v>
      </c>
      <c r="AR5" s="278"/>
      <c r="AS5" s="278"/>
      <c r="AT5" s="278"/>
      <c r="AU5" s="279"/>
      <c r="AV5" s="84"/>
      <c r="AW5" s="277" t="s">
        <v>134</v>
      </c>
      <c r="AX5" s="278"/>
      <c r="AY5" s="278"/>
      <c r="AZ5" s="278"/>
      <c r="BA5" s="279"/>
      <c r="BB5" s="84"/>
      <c r="BC5" s="138"/>
      <c r="BD5" s="138"/>
      <c r="BE5" s="84"/>
      <c r="BF5" s="138"/>
      <c r="BG5" s="138"/>
      <c r="BH5" s="84"/>
      <c r="BI5" s="84"/>
      <c r="BJ5" s="84"/>
      <c r="BK5" s="84"/>
      <c r="BL5" s="84"/>
      <c r="BM5" s="84"/>
      <c r="BN5" s="106"/>
      <c r="BO5" s="106"/>
      <c r="BP5" s="106"/>
      <c r="BQ5" s="106"/>
      <c r="BR5" s="106"/>
      <c r="BS5" s="106"/>
      <c r="BT5" s="106"/>
      <c r="BU5" s="106"/>
      <c r="BV5" s="106"/>
      <c r="BW5" s="106"/>
      <c r="BX5" s="106"/>
      <c r="BY5" s="106"/>
      <c r="BZ5" s="106"/>
      <c r="CA5" s="106"/>
      <c r="CB5" s="106"/>
      <c r="CC5" s="106"/>
      <c r="CD5" s="106"/>
      <c r="CE5" s="106"/>
      <c r="CF5" s="106"/>
      <c r="CG5" s="283" t="s">
        <v>56</v>
      </c>
      <c r="CH5" s="284"/>
      <c r="CI5" s="110"/>
      <c r="CJ5" s="283" t="s">
        <v>57</v>
      </c>
      <c r="CK5" s="285"/>
      <c r="CL5" s="284"/>
      <c r="CM5" s="110"/>
      <c r="CN5" s="61"/>
      <c r="CO5" s="110"/>
      <c r="CP5" s="283" t="s">
        <v>59</v>
      </c>
      <c r="CQ5" s="285"/>
      <c r="CR5" s="284"/>
      <c r="CS5" s="110"/>
      <c r="CT5" s="283" t="s">
        <v>29</v>
      </c>
      <c r="CU5" s="285"/>
      <c r="CV5" s="106"/>
      <c r="CW5" s="276" t="s">
        <v>130</v>
      </c>
      <c r="CX5" s="276"/>
      <c r="CY5" s="276"/>
      <c r="CZ5" s="276"/>
      <c r="DA5" s="106"/>
      <c r="DB5" s="276" t="s">
        <v>130</v>
      </c>
      <c r="DC5" s="276"/>
      <c r="DD5" s="276"/>
      <c r="DE5" s="27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row>
    <row r="6" spans="1:144" ht="79.2" customHeight="1" x14ac:dyDescent="0.3">
      <c r="B6" s="11" t="s">
        <v>2</v>
      </c>
      <c r="C6" s="8" t="s">
        <v>38</v>
      </c>
      <c r="D6" s="8" t="s">
        <v>3</v>
      </c>
      <c r="E6" s="9" t="s">
        <v>4</v>
      </c>
      <c r="F6" s="8" t="s">
        <v>39</v>
      </c>
      <c r="G6" s="8" t="s">
        <v>149</v>
      </c>
      <c r="H6" s="8" t="s">
        <v>40</v>
      </c>
      <c r="I6" s="8" t="s">
        <v>5</v>
      </c>
      <c r="J6" s="8" t="s">
        <v>63</v>
      </c>
      <c r="K6" s="8" t="s">
        <v>6</v>
      </c>
      <c r="L6" s="8" t="s">
        <v>7</v>
      </c>
      <c r="M6" s="8" t="s">
        <v>156</v>
      </c>
      <c r="N6" s="8" t="s">
        <v>45</v>
      </c>
      <c r="O6" s="8" t="s">
        <v>44</v>
      </c>
      <c r="P6" s="8" t="s">
        <v>197</v>
      </c>
      <c r="Q6" s="8" t="s">
        <v>132</v>
      </c>
      <c r="R6" s="8" t="s">
        <v>196</v>
      </c>
      <c r="S6" s="8" t="s">
        <v>194</v>
      </c>
      <c r="T6" s="8" t="s">
        <v>195</v>
      </c>
      <c r="U6" s="8" t="s">
        <v>41</v>
      </c>
      <c r="V6" s="8" t="s">
        <v>9</v>
      </c>
      <c r="W6" s="8" t="s">
        <v>42</v>
      </c>
      <c r="X6" s="8" t="s">
        <v>157</v>
      </c>
      <c r="Y6" s="8" t="s">
        <v>198</v>
      </c>
      <c r="Z6" s="8" t="s">
        <v>188</v>
      </c>
      <c r="AA6" s="8" t="s">
        <v>158</v>
      </c>
      <c r="AB6" s="8" t="s">
        <v>126</v>
      </c>
      <c r="AC6" s="181" t="s">
        <v>191</v>
      </c>
      <c r="AD6" s="60"/>
      <c r="AE6" s="78" t="s">
        <v>131</v>
      </c>
      <c r="AF6" s="88" t="s">
        <v>125</v>
      </c>
      <c r="AG6" s="78" t="s">
        <v>136</v>
      </c>
      <c r="AH6" s="88" t="s">
        <v>125</v>
      </c>
      <c r="AI6" s="88" t="s">
        <v>135</v>
      </c>
      <c r="AJ6" s="60"/>
      <c r="AK6" s="78" t="s">
        <v>131</v>
      </c>
      <c r="AL6" s="78" t="s">
        <v>125</v>
      </c>
      <c r="AM6" s="78" t="s">
        <v>136</v>
      </c>
      <c r="AN6" s="78" t="s">
        <v>125</v>
      </c>
      <c r="AO6" s="88" t="s">
        <v>135</v>
      </c>
      <c r="AP6" s="85"/>
      <c r="AQ6" s="78" t="s">
        <v>131</v>
      </c>
      <c r="AR6" s="78" t="s">
        <v>125</v>
      </c>
      <c r="AS6" s="78" t="s">
        <v>136</v>
      </c>
      <c r="AT6" s="78" t="s">
        <v>125</v>
      </c>
      <c r="AU6" s="88" t="s">
        <v>135</v>
      </c>
      <c r="AV6" s="85"/>
      <c r="AW6" s="78" t="s">
        <v>131</v>
      </c>
      <c r="AX6" s="78" t="s">
        <v>125</v>
      </c>
      <c r="AY6" s="78" t="s">
        <v>136</v>
      </c>
      <c r="AZ6" s="78" t="s">
        <v>125</v>
      </c>
      <c r="BA6" s="88" t="s">
        <v>135</v>
      </c>
      <c r="BB6" s="85"/>
      <c r="BC6" s="78" t="s">
        <v>159</v>
      </c>
      <c r="BD6" s="78" t="s">
        <v>160</v>
      </c>
      <c r="BE6" s="85"/>
      <c r="BF6" s="78" t="s">
        <v>139</v>
      </c>
      <c r="BG6" s="78" t="s">
        <v>140</v>
      </c>
      <c r="BH6" s="85"/>
      <c r="BI6" s="78" t="s">
        <v>161</v>
      </c>
      <c r="BJ6" s="78" t="s">
        <v>137</v>
      </c>
      <c r="BK6" s="85"/>
      <c r="BL6" s="78" t="s">
        <v>162</v>
      </c>
      <c r="BM6" s="78" t="s">
        <v>138</v>
      </c>
      <c r="BN6" s="106"/>
      <c r="BO6" s="65" t="s">
        <v>124</v>
      </c>
      <c r="BP6" s="106"/>
      <c r="BQ6" s="65" t="s">
        <v>28</v>
      </c>
      <c r="BR6" s="106"/>
      <c r="BS6" s="65" t="s">
        <v>27</v>
      </c>
      <c r="BT6" s="106"/>
      <c r="BU6" s="66" t="s">
        <v>32</v>
      </c>
      <c r="BV6" s="106"/>
      <c r="BW6" s="65" t="s">
        <v>29</v>
      </c>
      <c r="BX6" s="65" t="s">
        <v>30</v>
      </c>
      <c r="BY6" s="106"/>
      <c r="BZ6" s="65" t="s">
        <v>31</v>
      </c>
      <c r="CA6" s="106"/>
      <c r="CB6" s="65" t="s">
        <v>33</v>
      </c>
      <c r="CC6" s="106"/>
      <c r="CD6" s="65" t="s">
        <v>8</v>
      </c>
      <c r="CE6" s="106"/>
      <c r="CF6" s="106"/>
      <c r="CG6" s="57" t="s">
        <v>34</v>
      </c>
      <c r="CH6" s="57" t="s">
        <v>10</v>
      </c>
      <c r="CI6" s="96"/>
      <c r="CJ6" s="58" t="s">
        <v>60</v>
      </c>
      <c r="CK6" s="58" t="s">
        <v>61</v>
      </c>
      <c r="CL6" s="57" t="s">
        <v>64</v>
      </c>
      <c r="CM6" s="96"/>
      <c r="CN6" s="57" t="s">
        <v>58</v>
      </c>
      <c r="CO6" s="96"/>
      <c r="CP6" s="57" t="s">
        <v>20</v>
      </c>
      <c r="CQ6" s="57" t="s">
        <v>62</v>
      </c>
      <c r="CR6" s="57" t="s">
        <v>21</v>
      </c>
      <c r="CS6" s="96"/>
      <c r="CT6" s="57" t="s">
        <v>20</v>
      </c>
      <c r="CU6" s="57" t="s">
        <v>62</v>
      </c>
      <c r="CV6" s="106"/>
      <c r="CW6" s="65" t="s">
        <v>65</v>
      </c>
      <c r="CX6" s="65" t="s">
        <v>66</v>
      </c>
      <c r="CY6" s="65" t="s">
        <v>67</v>
      </c>
      <c r="CZ6" s="65" t="s">
        <v>68</v>
      </c>
      <c r="DA6" s="106"/>
      <c r="DB6" s="65" t="s">
        <v>65</v>
      </c>
      <c r="DC6" s="65" t="s">
        <v>66</v>
      </c>
      <c r="DD6" s="65" t="s">
        <v>67</v>
      </c>
      <c r="DE6" s="65" t="s">
        <v>68</v>
      </c>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s="106"/>
    </row>
    <row r="7" spans="1:144" x14ac:dyDescent="0.3">
      <c r="B7" s="167"/>
      <c r="C7" s="2"/>
      <c r="D7" s="186"/>
      <c r="E7" s="67"/>
      <c r="F7" s="5"/>
      <c r="G7" s="5"/>
      <c r="H7" s="187"/>
      <c r="I7" s="111" t="str">
        <f ca="1">IF(Taula1[[#This Row],[Data naixement (format dd/mm/aaaa)]]="","0",DATEDIF(Taula1[[#This Row],[Data naixement (format dd/mm/aaaa)]],TODAY(),"Y"))</f>
        <v>0</v>
      </c>
      <c r="J7" s="6"/>
      <c r="K7" s="6"/>
      <c r="L7" s="6"/>
      <c r="M7" s="6"/>
      <c r="N7" s="56"/>
      <c r="O7" s="56"/>
      <c r="P7" s="56"/>
      <c r="Q7" s="6"/>
      <c r="R7" s="7"/>
      <c r="S7" s="143">
        <f>Taula1[[#This Row],[Mesos naturals sencers treballats període justificat (01/01/2023 - 31/03/2023)]]</f>
        <v>0</v>
      </c>
      <c r="T7" s="194">
        <f>Taula1[[#This Row],[Dies treballats període justificat (01/01/2023 - 31/03/2023)              no comptabilitzats com a mes natural sencer]]</f>
        <v>0</v>
      </c>
      <c r="U7" s="12"/>
      <c r="V7" s="7"/>
      <c r="W7" s="188"/>
      <c r="X7" s="189"/>
      <c r="Y7" s="188"/>
      <c r="Z7" s="188"/>
      <c r="AA7" s="190"/>
      <c r="AB7" s="143">
        <f>Taula1[[#This Row],[Grup justificat     (fer servir opcions de la llista desplegable)]]</f>
        <v>0</v>
      </c>
      <c r="AC7" s="182"/>
      <c r="AD7" s="80"/>
      <c r="AE7" s="131">
        <f>ROUND((AF7/100)*756*Taula1[[#This Row],[Mesos naturals sencers treballats període justificat (01/01/2023 - 31/03/2023)]],2)</f>
        <v>0</v>
      </c>
      <c r="AF7" s="79">
        <f>Taula1[[#This Row],[% Jornada segons contracte
(no posar el símbol %) ]]-Taula1[[#This Row],[% Reducció salari per baix rendiment        (no posar el símbol %)]]</f>
        <v>0</v>
      </c>
      <c r="AG7" s="131">
        <f>ROUND((AH7/100)*24.8547945*Taula1[[#This Row],[Dies treballats període justificat (01/01/2023 - 31/03/2023)              no comptabilitzats com a mes natural sencer]],2)</f>
        <v>0</v>
      </c>
      <c r="AH7" s="79">
        <f>Taula1[[#This Row],[% Jornada segons contracte
(no posar el símbol %) ]]-Taula1[[#This Row],[% Reducció salari per baix rendiment        (no posar el símbol %)]]</f>
        <v>0</v>
      </c>
      <c r="AI7" s="131">
        <f>ROUND(AE7+AG7,2)</f>
        <v>0</v>
      </c>
      <c r="AJ7" s="183"/>
      <c r="AK7" s="131">
        <f>ROUND((AL7/100)*756*Taula1[[#This Row],[Espai reservat Administració  (mesos)]],2)</f>
        <v>0</v>
      </c>
      <c r="AL7" s="79">
        <f>Taula1[[#This Row],[% Jornada segons contracte
(no posar el símbol %) ]]-Taula1[[#This Row],[% Reducció salari per baix rendiment        (no posar el símbol %)]]</f>
        <v>0</v>
      </c>
      <c r="AM7" s="131">
        <f>ROUND((AN7/100)*24.8547945*Taula1[[#This Row],[Espai reservat Administració (dies)]],2)</f>
        <v>0</v>
      </c>
      <c r="AN7" s="79">
        <f>Taula1[[#This Row],[% Jornada segons contracte
(no posar el símbol %) ]]-Taula1[[#This Row],[% Reducció salari per baix rendiment        (no posar el símbol %)]]</f>
        <v>0</v>
      </c>
      <c r="AO7" s="131">
        <f>ROUND(AK7+AM7,2)</f>
        <v>0</v>
      </c>
      <c r="AP7" s="86"/>
      <c r="AQ7" s="136">
        <f>ROUND((AR7/100)*693*Taula1[[#This Row],[Mesos naturals sencers treballats període justificat (01/01/2023 - 31/03/2023)]],2)</f>
        <v>0</v>
      </c>
      <c r="AR7" s="89">
        <f>Taula1[[#This Row],[% Jornada segons contracte
(no posar el símbol %) ]]-Taula1[[#This Row],[% Reducció salari per baix rendiment        (no posar el símbol %)]]</f>
        <v>0</v>
      </c>
      <c r="AS7" s="136">
        <f>ROUND((AT7/100)*22.78356164*Taula1[[#This Row],[Dies treballats període justificat (01/01/2023 - 31/03/2023)              no comptabilitzats com a mes natural sencer]],2)</f>
        <v>0</v>
      </c>
      <c r="AT7" s="89">
        <f>Taula1[[#This Row],[% Jornada segons contracte
(no posar el símbol %) ]]-Taula1[[#This Row],[% Reducció salari per baix rendiment        (no posar el símbol %)]]</f>
        <v>0</v>
      </c>
      <c r="AU7" s="136">
        <f>ROUND(AQ7+AS7,2)</f>
        <v>0</v>
      </c>
      <c r="AV7" s="86"/>
      <c r="AW7" s="136">
        <f>ROUND((AX7/100)*693*Taula1[[#This Row],[Espai reservat Administració  (mesos)]],2)</f>
        <v>0</v>
      </c>
      <c r="AX7" s="89">
        <f>Taula1[[#This Row],[% Jornada segons contracte
(no posar el símbol %) ]]-Taula1[[#This Row],[% Reducció salari per baix rendiment        (no posar el símbol %)]]</f>
        <v>0</v>
      </c>
      <c r="AY7" s="131">
        <f>ROUND((AZ7/100)*22.78356164*Taula1[[#This Row],[Espai reservat Administració (dies)]],2)</f>
        <v>0</v>
      </c>
      <c r="AZ7" s="79">
        <f>Taula1[[#This Row],[% Jornada segons contracte
(no posar el símbol %) ]]-Taula1[[#This Row],[% Reducció salari per baix rendiment        (no posar el símbol %)]]</f>
        <v>0</v>
      </c>
      <c r="BA7" s="131">
        <f>ROUND(AW7+AY7,2)</f>
        <v>0</v>
      </c>
      <c r="BB7" s="83"/>
      <c r="BC7" s="131">
        <f>IF(Taula1[[#This Row],[Grup justificat     (fer servir opcions de la llista desplegable)]]=1,AI7,0)</f>
        <v>0</v>
      </c>
      <c r="BD7" s="131">
        <f>IF(Taula1[[#This Row],[Grup justificat     (fer servir opcions de la llista desplegable)]]=2,AU7,0)</f>
        <v>0</v>
      </c>
      <c r="BE7" s="83"/>
      <c r="BF7" s="131">
        <f>IF(Taula1[[#This Row],[Espai reservat Administració]]=1,AO7,0)</f>
        <v>0</v>
      </c>
      <c r="BG7" s="131">
        <f>IF(Taula1[[#This Row],[Espai reservat Administració]]=2,BA7,0)</f>
        <v>0</v>
      </c>
      <c r="BH7" s="83"/>
      <c r="BI7" s="124">
        <f>IF(Taula1[[#This Row],[Grup justificat     (fer servir opcions de la llista desplegable)]]=1,1,0)</f>
        <v>0</v>
      </c>
      <c r="BJ7" s="124">
        <f>IF(Taula1[[#This Row],[Espai reservat Administració]]=1,1,0)</f>
        <v>0</v>
      </c>
      <c r="BK7" s="125"/>
      <c r="BL7" s="124">
        <f>IF(Taula1[[#This Row],[Grup justificat     (fer servir opcions de la llista desplegable)]]=2,1,0)</f>
        <v>0</v>
      </c>
      <c r="BM7" s="124">
        <f>IF(Taula1[[#This Row],[Espai reservat Administració]]=2,1,0)</f>
        <v>0</v>
      </c>
      <c r="BN7" s="73"/>
      <c r="BO7" s="112" t="s">
        <v>114</v>
      </c>
      <c r="BP7" s="73"/>
      <c r="BQ7" s="112" t="s">
        <v>11</v>
      </c>
      <c r="BS7" s="64">
        <v>1</v>
      </c>
      <c r="BT7" s="73"/>
      <c r="BU7" s="112" t="s">
        <v>34</v>
      </c>
      <c r="BV7" s="73"/>
      <c r="BW7" s="112" t="s">
        <v>20</v>
      </c>
      <c r="BX7" s="112" t="s">
        <v>20</v>
      </c>
      <c r="BY7" s="73"/>
      <c r="BZ7" s="112" t="s">
        <v>22</v>
      </c>
      <c r="CA7" s="73"/>
      <c r="CB7" s="113" t="s">
        <v>34</v>
      </c>
      <c r="CC7" s="73"/>
      <c r="CD7" s="113" t="s">
        <v>35</v>
      </c>
      <c r="CE7" s="73"/>
      <c r="CF7" s="73"/>
      <c r="CG7" s="114">
        <f>IF(V7="Sí",1,0)</f>
        <v>0</v>
      </c>
      <c r="CH7" s="63">
        <f>IF(V7="No",1,0)</f>
        <v>0</v>
      </c>
      <c r="CI7" s="73"/>
      <c r="CJ7" s="63">
        <f>IF(Taula1[[#This Row],[Tipus de contracte                                  (fer servir opcions de la llista desplegable)]]="Indefinit",1,0)</f>
        <v>0</v>
      </c>
      <c r="CK7" s="63">
        <f>IF(Taula1[[#This Row],[Tipus de contracte                                  (fer servir opcions de la llista desplegable)]]="Temporal, igual o superior a 6 mesos",1,0)</f>
        <v>0</v>
      </c>
      <c r="CL7" s="63">
        <f>IF(Taula1[[#This Row],[Tipus de contracte                                  (fer servir opcions de la llista desplegable)]]="Substitució per IT",1,0)</f>
        <v>0</v>
      </c>
      <c r="CM7" s="73"/>
      <c r="CN7" s="63">
        <f>IF(Taula1[[#This Row],[Relació llocs de treball]]&gt;=1,1,0)</f>
        <v>0</v>
      </c>
      <c r="CO7" s="73"/>
      <c r="CP7" s="63">
        <f>IF(Taula1[[#This Row],[Identitat de gènere                                                          (fer servir opcions de la llista desplegable)]]="Home",1,0)</f>
        <v>0</v>
      </c>
      <c r="CQ7" s="63">
        <f>IF(Taula1[[#This Row],[Identitat de gènere                                                          (fer servir opcions de la llista desplegable)]]="Dona",1,0)</f>
        <v>0</v>
      </c>
      <c r="CR7" s="63">
        <f>IF(Taula1[[#This Row],[Identitat de gènere                                                          (fer servir opcions de la llista desplegable)]]="No binari",1,0)</f>
        <v>0</v>
      </c>
      <c r="CS7" s="73"/>
      <c r="CT7" s="63">
        <f t="shared" ref="CT7:CT70" si="0">IF(F7="Home",1,0)</f>
        <v>0</v>
      </c>
      <c r="CU7" s="64">
        <f>IF(F7="Dona",1,0)</f>
        <v>0</v>
      </c>
      <c r="CW7" s="64">
        <f>IF(AA7=1,1,0)</f>
        <v>0</v>
      </c>
      <c r="CX7" s="64">
        <f>IF(AA7=2,1,0)</f>
        <v>0</v>
      </c>
      <c r="CY7" s="64">
        <f>IF(AA7=3,1,0)</f>
        <v>0</v>
      </c>
      <c r="CZ7" s="64">
        <f>IF(AA7=4,1,0)</f>
        <v>0</v>
      </c>
      <c r="DB7" s="64">
        <f>IF(AB7=1,1,0)</f>
        <v>0</v>
      </c>
      <c r="DC7" s="64">
        <f>IF(AB7=2,1,0)</f>
        <v>0</v>
      </c>
      <c r="DD7" s="64">
        <f>IF(AB7=3,1,0)</f>
        <v>0</v>
      </c>
      <c r="DE7" s="64">
        <f>IF(AB7=4,1,0)</f>
        <v>0</v>
      </c>
    </row>
    <row r="8" spans="1:144" x14ac:dyDescent="0.3">
      <c r="B8" s="167"/>
      <c r="C8" s="2"/>
      <c r="D8" s="186"/>
      <c r="E8" s="67"/>
      <c r="F8" s="5"/>
      <c r="G8" s="5"/>
      <c r="H8" s="187"/>
      <c r="I8" s="111" t="str">
        <f ca="1">IF(Taula1[[#This Row],[Data naixement (format dd/mm/aaaa)]]="","0",DATEDIF(Taula1[[#This Row],[Data naixement (format dd/mm/aaaa)]],TODAY(),"Y"))</f>
        <v>0</v>
      </c>
      <c r="J8" s="6"/>
      <c r="K8" s="6"/>
      <c r="L8" s="6"/>
      <c r="M8" s="6"/>
      <c r="N8" s="56"/>
      <c r="O8" s="56"/>
      <c r="P8" s="56"/>
      <c r="Q8" s="6"/>
      <c r="R8" s="7"/>
      <c r="S8" s="143">
        <f>Taula1[[#This Row],[Mesos naturals sencers treballats període justificat (01/01/2023 - 31/03/2023)]]</f>
        <v>0</v>
      </c>
      <c r="T8" s="194">
        <f>Taula1[[#This Row],[Dies treballats període justificat (01/01/2023 - 31/03/2023)              no comptabilitzats com a mes natural sencer]]</f>
        <v>0</v>
      </c>
      <c r="U8" s="12"/>
      <c r="V8" s="7"/>
      <c r="W8" s="188"/>
      <c r="X8" s="189"/>
      <c r="Y8" s="188"/>
      <c r="Z8" s="188"/>
      <c r="AA8" s="190"/>
      <c r="AB8" s="143">
        <f>Taula1[[#This Row],[Grup justificat     (fer servir opcions de la llista desplegable)]]</f>
        <v>0</v>
      </c>
      <c r="AC8" s="182"/>
      <c r="AD8" s="80"/>
      <c r="AE8" s="131">
        <f>ROUND((AF8/100)*756*Taula1[[#This Row],[Mesos naturals sencers treballats període justificat (01/01/2023 - 31/03/2023)]],2)</f>
        <v>0</v>
      </c>
      <c r="AF8" s="79">
        <f>Taula1[[#This Row],[% Jornada segons contracte
(no posar el símbol %) ]]-Taula1[[#This Row],[% Reducció salari per baix rendiment        (no posar el símbol %)]]</f>
        <v>0</v>
      </c>
      <c r="AG8" s="131">
        <f>ROUND((AH8/100)*24.8547945*Taula1[[#This Row],[Dies treballats període justificat (01/01/2023 - 31/03/2023)              no comptabilitzats com a mes natural sencer]],2)</f>
        <v>0</v>
      </c>
      <c r="AH8" s="79">
        <f>Taula1[[#This Row],[% Jornada segons contracte
(no posar el símbol %) ]]-Taula1[[#This Row],[% Reducció salari per baix rendiment        (no posar el símbol %)]]</f>
        <v>0</v>
      </c>
      <c r="AI8" s="131">
        <f t="shared" ref="AI8:AI71" si="1">ROUND(AE8+AG8,2)</f>
        <v>0</v>
      </c>
      <c r="AJ8" s="183"/>
      <c r="AK8" s="131">
        <f>ROUND((AL8/100)*756*Taula1[[#This Row],[Espai reservat Administració  (mesos)]],2)</f>
        <v>0</v>
      </c>
      <c r="AL8" s="79">
        <f>Taula1[[#This Row],[% Jornada segons contracte
(no posar el símbol %) ]]-Taula1[[#This Row],[% Reducció salari per baix rendiment        (no posar el símbol %)]]</f>
        <v>0</v>
      </c>
      <c r="AM8" s="131">
        <f>ROUND((AN8/100)*24.8547945*Taula1[[#This Row],[Espai reservat Administració (dies)]],2)</f>
        <v>0</v>
      </c>
      <c r="AN8" s="79">
        <f>Taula1[[#This Row],[% Jornada segons contracte
(no posar el símbol %) ]]-Taula1[[#This Row],[% Reducció salari per baix rendiment        (no posar el símbol %)]]</f>
        <v>0</v>
      </c>
      <c r="AO8" s="131">
        <f t="shared" ref="AO8:AO71" si="2">ROUND(AK8+AM8,2)</f>
        <v>0</v>
      </c>
      <c r="AP8" s="86"/>
      <c r="AQ8" s="136">
        <f>ROUND((AR8/100)*693*Taula1[[#This Row],[Mesos naturals sencers treballats període justificat (01/01/2023 - 31/03/2023)]],2)</f>
        <v>0</v>
      </c>
      <c r="AR8" s="89">
        <f>Taula1[[#This Row],[% Jornada segons contracte
(no posar el símbol %) ]]-Taula1[[#This Row],[% Reducció salari per baix rendiment        (no posar el símbol %)]]</f>
        <v>0</v>
      </c>
      <c r="AS8" s="136">
        <f>ROUND((AT8/100)*22.78356164*Taula1[[#This Row],[Dies treballats període justificat (01/01/2023 - 31/03/2023)              no comptabilitzats com a mes natural sencer]],2)</f>
        <v>0</v>
      </c>
      <c r="AT8" s="89">
        <f>Taula1[[#This Row],[% Jornada segons contracte
(no posar el símbol %) ]]-Taula1[[#This Row],[% Reducció salari per baix rendiment        (no posar el símbol %)]]</f>
        <v>0</v>
      </c>
      <c r="AU8" s="136">
        <f t="shared" ref="AU8:AU71" si="3">ROUND(AQ8+AS8,2)</f>
        <v>0</v>
      </c>
      <c r="AV8" s="86"/>
      <c r="AW8" s="136">
        <f>ROUND((AX8/100)*693*Taula1[[#This Row],[Espai reservat Administració  (mesos)]],2)</f>
        <v>0</v>
      </c>
      <c r="AX8" s="89">
        <f>Taula1[[#This Row],[% Jornada segons contracte
(no posar el símbol %) ]]-Taula1[[#This Row],[% Reducció salari per baix rendiment        (no posar el símbol %)]]</f>
        <v>0</v>
      </c>
      <c r="AY8" s="131">
        <f>ROUND((AZ8/100)*22.78356164*Taula1[[#This Row],[Espai reservat Administració (dies)]],2)</f>
        <v>0</v>
      </c>
      <c r="AZ8" s="79">
        <f>Taula1[[#This Row],[% Jornada segons contracte
(no posar el símbol %) ]]-Taula1[[#This Row],[% Reducció salari per baix rendiment        (no posar el símbol %)]]</f>
        <v>0</v>
      </c>
      <c r="BA8" s="131">
        <f t="shared" ref="BA8:BA71" si="4">ROUND(AW8+AY8,2)</f>
        <v>0</v>
      </c>
      <c r="BB8" s="83"/>
      <c r="BC8" s="131">
        <f>IF(Taula1[[#This Row],[Grup justificat     (fer servir opcions de la llista desplegable)]]=1,AI8,0)</f>
        <v>0</v>
      </c>
      <c r="BD8" s="131">
        <f>IF(Taula1[[#This Row],[Grup justificat     (fer servir opcions de la llista desplegable)]]=2,AU8,0)</f>
        <v>0</v>
      </c>
      <c r="BE8" s="83"/>
      <c r="BF8" s="131">
        <f>IF(Taula1[[#This Row],[Espai reservat Administració]]=1,AO8,0)</f>
        <v>0</v>
      </c>
      <c r="BG8" s="131">
        <f>IF(Taula1[[#This Row],[Espai reservat Administració]]=2,BA8,0)</f>
        <v>0</v>
      </c>
      <c r="BH8" s="83"/>
      <c r="BI8" s="124">
        <f>IF(Taula1[[#This Row],[Grup justificat     (fer servir opcions de la llista desplegable)]]=1,1,0)</f>
        <v>0</v>
      </c>
      <c r="BJ8" s="124">
        <f>IF(Taula1[[#This Row],[Espai reservat Administració]]=1,1,0)</f>
        <v>0</v>
      </c>
      <c r="BK8" s="125"/>
      <c r="BL8" s="124">
        <f>IF(Taula1[[#This Row],[Grup justificat     (fer servir opcions de la llista desplegable)]]=2,1,0)</f>
        <v>0</v>
      </c>
      <c r="BM8" s="124">
        <f>IF(Taula1[[#This Row],[Espai reservat Administració]]=2,1,0)</f>
        <v>0</v>
      </c>
      <c r="BN8" s="73"/>
      <c r="BO8" s="113" t="s">
        <v>115</v>
      </c>
      <c r="BP8" s="73"/>
      <c r="BQ8" s="112" t="s">
        <v>12</v>
      </c>
      <c r="BS8" s="64">
        <v>2</v>
      </c>
      <c r="BT8" s="73"/>
      <c r="BU8" s="112" t="s">
        <v>10</v>
      </c>
      <c r="BV8" s="73"/>
      <c r="BW8" s="112" t="s">
        <v>62</v>
      </c>
      <c r="BX8" s="112" t="s">
        <v>62</v>
      </c>
      <c r="BY8" s="73"/>
      <c r="BZ8" s="112" t="s">
        <v>23</v>
      </c>
      <c r="CA8" s="73"/>
      <c r="CB8" s="113" t="s">
        <v>10</v>
      </c>
      <c r="CC8" s="73"/>
      <c r="CD8" s="113" t="s">
        <v>37</v>
      </c>
      <c r="CE8" s="73"/>
      <c r="CF8" s="73"/>
      <c r="CG8" s="63">
        <f t="shared" ref="CG8:CG71" si="5">IF(V8="Sí",1,0)</f>
        <v>0</v>
      </c>
      <c r="CH8" s="63">
        <f t="shared" ref="CH8:CH71" si="6">IF(V8="No",1,0)</f>
        <v>0</v>
      </c>
      <c r="CI8" s="73"/>
      <c r="CJ8" s="63">
        <f>IF(Taula1[[#This Row],[Tipus de contracte                                  (fer servir opcions de la llista desplegable)]]="Indefinit",1,0)</f>
        <v>0</v>
      </c>
      <c r="CK8" s="63">
        <f>IF(Taula1[[#This Row],[Tipus de contracte                                  (fer servir opcions de la llista desplegable)]]="Temporal, igual o superior a 6 mesos",1,0)</f>
        <v>0</v>
      </c>
      <c r="CL8" s="63">
        <f>IF(Taula1[[#This Row],[Tipus de contracte                                  (fer servir opcions de la llista desplegable)]]="Substitució per IT",1,0)</f>
        <v>0</v>
      </c>
      <c r="CM8" s="73"/>
      <c r="CN8" s="63">
        <f>IF(Taula1[[#This Row],[Relació llocs de treball]]&gt;=1,1,0)</f>
        <v>0</v>
      </c>
      <c r="CO8" s="73"/>
      <c r="CP8" s="63">
        <f>IF(Taula1[[#This Row],[Identitat de gènere                                                          (fer servir opcions de la llista desplegable)]]="Home",1,0)</f>
        <v>0</v>
      </c>
      <c r="CQ8" s="63">
        <f>IF(Taula1[[#This Row],[Identitat de gènere                                                          (fer servir opcions de la llista desplegable)]]="Dona",1,0)</f>
        <v>0</v>
      </c>
      <c r="CR8" s="63">
        <f>IF(Taula1[[#This Row],[Identitat de gènere                                                          (fer servir opcions de la llista desplegable)]]="No binari",1,0)</f>
        <v>0</v>
      </c>
      <c r="CS8" s="73"/>
      <c r="CT8" s="63">
        <f t="shared" si="0"/>
        <v>0</v>
      </c>
      <c r="CU8" s="64">
        <f t="shared" ref="CU8:CU71" si="7">IF(F8="Dona",1,0)</f>
        <v>0</v>
      </c>
      <c r="CW8" s="64">
        <f t="shared" ref="CW8:CW71" si="8">IF(AA8=1,1,0)</f>
        <v>0</v>
      </c>
      <c r="CX8" s="64">
        <f t="shared" ref="CX8:CX71" si="9">IF(AA8=2,1,0)</f>
        <v>0</v>
      </c>
      <c r="CY8" s="64">
        <f t="shared" ref="CY8:CY71" si="10">IF(AA8=3,1,0)</f>
        <v>0</v>
      </c>
      <c r="CZ8" s="64">
        <f t="shared" ref="CZ8:CZ71" si="11">IF(AA8=4,1,0)</f>
        <v>0</v>
      </c>
      <c r="DB8" s="64">
        <f t="shared" ref="DB8:DB71" si="12">IF(AB8=1,1,0)</f>
        <v>0</v>
      </c>
      <c r="DC8" s="64">
        <f t="shared" ref="DC8:DC71" si="13">IF(AB8=2,1,0)</f>
        <v>0</v>
      </c>
      <c r="DD8" s="64">
        <f t="shared" ref="DD8:DD71" si="14">IF(AB8=3,1,0)</f>
        <v>0</v>
      </c>
      <c r="DE8" s="64">
        <f t="shared" ref="DE8:DE71" si="15">IF(AB8=4,1,0)</f>
        <v>0</v>
      </c>
    </row>
    <row r="9" spans="1:144" x14ac:dyDescent="0.3">
      <c r="B9" s="167"/>
      <c r="C9" s="186"/>
      <c r="D9" s="186"/>
      <c r="E9" s="67"/>
      <c r="F9" s="5"/>
      <c r="G9" s="5"/>
      <c r="H9" s="187"/>
      <c r="I9" s="111" t="str">
        <f ca="1">IF(Taula1[[#This Row],[Data naixement (format dd/mm/aaaa)]]="","0",DATEDIF(Taula1[[#This Row],[Data naixement (format dd/mm/aaaa)]],TODAY(),"Y"))</f>
        <v>0</v>
      </c>
      <c r="J9" s="6"/>
      <c r="K9" s="6"/>
      <c r="L9" s="6"/>
      <c r="M9" s="6"/>
      <c r="N9" s="56"/>
      <c r="O9" s="56"/>
      <c r="P9" s="56"/>
      <c r="Q9" s="6"/>
      <c r="R9" s="7"/>
      <c r="S9" s="143">
        <f>Taula1[[#This Row],[Mesos naturals sencers treballats període justificat (01/01/2023 - 31/03/2023)]]</f>
        <v>0</v>
      </c>
      <c r="T9" s="194">
        <f>Taula1[[#This Row],[Dies treballats període justificat (01/01/2023 - 31/03/2023)              no comptabilitzats com a mes natural sencer]]</f>
        <v>0</v>
      </c>
      <c r="U9" s="12"/>
      <c r="V9" s="7"/>
      <c r="W9" s="188"/>
      <c r="X9" s="189"/>
      <c r="Y9" s="188"/>
      <c r="Z9" s="188"/>
      <c r="AA9" s="190"/>
      <c r="AB9" s="143">
        <f>Taula1[[#This Row],[Grup justificat     (fer servir opcions de la llista desplegable)]]</f>
        <v>0</v>
      </c>
      <c r="AC9" s="182"/>
      <c r="AD9" s="80"/>
      <c r="AE9" s="131">
        <f>ROUND((AF9/100)*756*Taula1[[#This Row],[Mesos naturals sencers treballats període justificat (01/01/2023 - 31/03/2023)]],2)</f>
        <v>0</v>
      </c>
      <c r="AF9" s="79">
        <f>Taula1[[#This Row],[% Jornada segons contracte
(no posar el símbol %) ]]-Taula1[[#This Row],[% Reducció salari per baix rendiment        (no posar el símbol %)]]</f>
        <v>0</v>
      </c>
      <c r="AG9" s="131">
        <f>ROUND((AH9/100)*24.8547945*Taula1[[#This Row],[Dies treballats període justificat (01/01/2023 - 31/03/2023)              no comptabilitzats com a mes natural sencer]],2)</f>
        <v>0</v>
      </c>
      <c r="AH9" s="79">
        <f>Taula1[[#This Row],[% Jornada segons contracte
(no posar el símbol %) ]]-Taula1[[#This Row],[% Reducció salari per baix rendiment        (no posar el símbol %)]]</f>
        <v>0</v>
      </c>
      <c r="AI9" s="131">
        <f t="shared" si="1"/>
        <v>0</v>
      </c>
      <c r="AJ9" s="183"/>
      <c r="AK9" s="131">
        <f>ROUND((AL9/100)*756*Taula1[[#This Row],[Espai reservat Administració  (mesos)]],2)</f>
        <v>0</v>
      </c>
      <c r="AL9" s="79">
        <f>Taula1[[#This Row],[% Jornada segons contracte
(no posar el símbol %) ]]-Taula1[[#This Row],[% Reducció salari per baix rendiment        (no posar el símbol %)]]</f>
        <v>0</v>
      </c>
      <c r="AM9" s="131">
        <f>ROUND((AN9/100)*24.8547945*Taula1[[#This Row],[Espai reservat Administració (dies)]],2)</f>
        <v>0</v>
      </c>
      <c r="AN9" s="79">
        <f>Taula1[[#This Row],[% Jornada segons contracte
(no posar el símbol %) ]]-Taula1[[#This Row],[% Reducció salari per baix rendiment        (no posar el símbol %)]]</f>
        <v>0</v>
      </c>
      <c r="AO9" s="131">
        <f t="shared" si="2"/>
        <v>0</v>
      </c>
      <c r="AP9" s="86"/>
      <c r="AQ9" s="136">
        <f>ROUND((AR9/100)*693*Taula1[[#This Row],[Mesos naturals sencers treballats període justificat (01/01/2023 - 31/03/2023)]],2)</f>
        <v>0</v>
      </c>
      <c r="AR9" s="89">
        <f>Taula1[[#This Row],[% Jornada segons contracte
(no posar el símbol %) ]]-Taula1[[#This Row],[% Reducció salari per baix rendiment        (no posar el símbol %)]]</f>
        <v>0</v>
      </c>
      <c r="AS9" s="136">
        <f>ROUND((AT9/100)*22.78356164*Taula1[[#This Row],[Dies treballats període justificat (01/01/2023 - 31/03/2023)              no comptabilitzats com a mes natural sencer]],2)</f>
        <v>0</v>
      </c>
      <c r="AT9" s="89">
        <f>Taula1[[#This Row],[% Jornada segons contracte
(no posar el símbol %) ]]-Taula1[[#This Row],[% Reducció salari per baix rendiment        (no posar el símbol %)]]</f>
        <v>0</v>
      </c>
      <c r="AU9" s="136">
        <f t="shared" si="3"/>
        <v>0</v>
      </c>
      <c r="AV9" s="86"/>
      <c r="AW9" s="136">
        <f>ROUND((AX9/100)*693*Taula1[[#This Row],[Espai reservat Administració  (mesos)]],2)</f>
        <v>0</v>
      </c>
      <c r="AX9" s="89">
        <f>Taula1[[#This Row],[% Jornada segons contracte
(no posar el símbol %) ]]-Taula1[[#This Row],[% Reducció salari per baix rendiment        (no posar el símbol %)]]</f>
        <v>0</v>
      </c>
      <c r="AY9" s="131">
        <f>ROUND((AZ9/100)*22.78356164*Taula1[[#This Row],[Espai reservat Administració (dies)]],2)</f>
        <v>0</v>
      </c>
      <c r="AZ9" s="79">
        <f>Taula1[[#This Row],[% Jornada segons contracte
(no posar el símbol %) ]]-Taula1[[#This Row],[% Reducció salari per baix rendiment        (no posar el símbol %)]]</f>
        <v>0</v>
      </c>
      <c r="BA9" s="131">
        <f t="shared" si="4"/>
        <v>0</v>
      </c>
      <c r="BB9" s="83"/>
      <c r="BC9" s="131">
        <f>IF(Taula1[[#This Row],[Grup justificat     (fer servir opcions de la llista desplegable)]]=1,AI9,0)</f>
        <v>0</v>
      </c>
      <c r="BD9" s="131">
        <f>IF(Taula1[[#This Row],[Grup justificat     (fer servir opcions de la llista desplegable)]]=2,AU9,0)</f>
        <v>0</v>
      </c>
      <c r="BE9" s="83"/>
      <c r="BF9" s="131">
        <f>IF(Taula1[[#This Row],[Espai reservat Administració]]=1,AO9,0)</f>
        <v>0</v>
      </c>
      <c r="BG9" s="131">
        <f>IF(Taula1[[#This Row],[Espai reservat Administració]]=2,BA9,0)</f>
        <v>0</v>
      </c>
      <c r="BH9" s="83"/>
      <c r="BI9" s="124">
        <f>IF(Taula1[[#This Row],[Grup justificat     (fer servir opcions de la llista desplegable)]]=1,1,0)</f>
        <v>0</v>
      </c>
      <c r="BJ9" s="124">
        <f>IF(Taula1[[#This Row],[Espai reservat Administració]]=1,1,0)</f>
        <v>0</v>
      </c>
      <c r="BK9" s="125"/>
      <c r="BL9" s="124">
        <f>IF(Taula1[[#This Row],[Grup justificat     (fer servir opcions de la llista desplegable)]]=2,1,0)</f>
        <v>0</v>
      </c>
      <c r="BM9" s="124">
        <f>IF(Taula1[[#This Row],[Espai reservat Administració]]=2,1,0)</f>
        <v>0</v>
      </c>
      <c r="BN9" s="73"/>
      <c r="BO9" s="113" t="s">
        <v>116</v>
      </c>
      <c r="BP9" s="73"/>
      <c r="BQ9" s="112" t="s">
        <v>13</v>
      </c>
      <c r="BS9" s="64"/>
      <c r="BT9" s="73"/>
      <c r="BU9" s="112" t="s">
        <v>19</v>
      </c>
      <c r="BV9" s="73"/>
      <c r="BW9" s="112"/>
      <c r="BX9" s="112" t="s">
        <v>21</v>
      </c>
      <c r="BY9" s="73"/>
      <c r="BZ9" s="112" t="s">
        <v>24</v>
      </c>
      <c r="CA9" s="73"/>
      <c r="CB9" s="73"/>
      <c r="CC9" s="73"/>
      <c r="CD9" s="113" t="s">
        <v>36</v>
      </c>
      <c r="CE9" s="73"/>
      <c r="CF9" s="73"/>
      <c r="CG9" s="63">
        <f t="shared" si="5"/>
        <v>0</v>
      </c>
      <c r="CH9" s="63">
        <f t="shared" si="6"/>
        <v>0</v>
      </c>
      <c r="CI9" s="73"/>
      <c r="CJ9" s="63">
        <f>IF(Taula1[[#This Row],[Tipus de contracte                                  (fer servir opcions de la llista desplegable)]]="Indefinit",1,0)</f>
        <v>0</v>
      </c>
      <c r="CK9" s="63">
        <f>IF(Taula1[[#This Row],[Tipus de contracte                                  (fer servir opcions de la llista desplegable)]]="Temporal, igual o superior a 6 mesos",1,0)</f>
        <v>0</v>
      </c>
      <c r="CL9" s="63">
        <f>IF(Taula1[[#This Row],[Tipus de contracte                                  (fer servir opcions de la llista desplegable)]]="Substitució per IT",1,0)</f>
        <v>0</v>
      </c>
      <c r="CM9" s="73"/>
      <c r="CN9" s="63">
        <f>IF(Taula1[[#This Row],[Relació llocs de treball]]&gt;=1,1,0)</f>
        <v>0</v>
      </c>
      <c r="CO9" s="73"/>
      <c r="CP9" s="63">
        <f>IF(Taula1[[#This Row],[Identitat de gènere                                                          (fer servir opcions de la llista desplegable)]]="Home",1,0)</f>
        <v>0</v>
      </c>
      <c r="CQ9" s="63">
        <f>IF(Taula1[[#This Row],[Identitat de gènere                                                          (fer servir opcions de la llista desplegable)]]="Dona",1,0)</f>
        <v>0</v>
      </c>
      <c r="CR9" s="63">
        <f>IF(Taula1[[#This Row],[Identitat de gènere                                                          (fer servir opcions de la llista desplegable)]]="No binari",1,0)</f>
        <v>0</v>
      </c>
      <c r="CS9" s="73"/>
      <c r="CT9" s="63">
        <f t="shared" si="0"/>
        <v>0</v>
      </c>
      <c r="CU9" s="64">
        <f t="shared" si="7"/>
        <v>0</v>
      </c>
      <c r="CW9" s="64">
        <f t="shared" si="8"/>
        <v>0</v>
      </c>
      <c r="CX9" s="64">
        <f t="shared" si="9"/>
        <v>0</v>
      </c>
      <c r="CY9" s="64">
        <f t="shared" si="10"/>
        <v>0</v>
      </c>
      <c r="CZ9" s="64">
        <f t="shared" si="11"/>
        <v>0</v>
      </c>
      <c r="DB9" s="64">
        <f t="shared" si="12"/>
        <v>0</v>
      </c>
      <c r="DC9" s="64">
        <f t="shared" si="13"/>
        <v>0</v>
      </c>
      <c r="DD9" s="64">
        <f t="shared" si="14"/>
        <v>0</v>
      </c>
      <c r="DE9" s="64">
        <f t="shared" si="15"/>
        <v>0</v>
      </c>
    </row>
    <row r="10" spans="1:144" x14ac:dyDescent="0.3">
      <c r="B10" s="167"/>
      <c r="C10" s="186"/>
      <c r="D10" s="2"/>
      <c r="E10" s="67"/>
      <c r="F10" s="5"/>
      <c r="G10" s="5"/>
      <c r="H10" s="187"/>
      <c r="I10" s="111" t="str">
        <f ca="1">IF(Taula1[[#This Row],[Data naixement (format dd/mm/aaaa)]]="","0",DATEDIF(Taula1[[#This Row],[Data naixement (format dd/mm/aaaa)]],TODAY(),"Y"))</f>
        <v>0</v>
      </c>
      <c r="J10" s="6"/>
      <c r="K10" s="6"/>
      <c r="L10" s="6"/>
      <c r="M10" s="6"/>
      <c r="N10" s="56"/>
      <c r="O10" s="56"/>
      <c r="P10" s="56"/>
      <c r="Q10" s="6"/>
      <c r="R10" s="7"/>
      <c r="S10" s="143">
        <f>Taula1[[#This Row],[Mesos naturals sencers treballats període justificat (01/01/2023 - 31/03/2023)]]</f>
        <v>0</v>
      </c>
      <c r="T10" s="194">
        <f>Taula1[[#This Row],[Dies treballats període justificat (01/01/2023 - 31/03/2023)              no comptabilitzats com a mes natural sencer]]</f>
        <v>0</v>
      </c>
      <c r="U10" s="12"/>
      <c r="V10" s="7"/>
      <c r="W10" s="188"/>
      <c r="X10" s="189"/>
      <c r="Y10" s="188"/>
      <c r="Z10" s="188"/>
      <c r="AA10" s="190"/>
      <c r="AB10" s="143">
        <f>Taula1[[#This Row],[Grup justificat     (fer servir opcions de la llista desplegable)]]</f>
        <v>0</v>
      </c>
      <c r="AC10" s="182"/>
      <c r="AD10" s="80"/>
      <c r="AE10" s="131">
        <f>ROUND((AF10/100)*756*Taula1[[#This Row],[Mesos naturals sencers treballats període justificat (01/01/2023 - 31/03/2023)]],2)</f>
        <v>0</v>
      </c>
      <c r="AF10" s="79">
        <f>Taula1[[#This Row],[% Jornada segons contracte
(no posar el símbol %) ]]-Taula1[[#This Row],[% Reducció salari per baix rendiment        (no posar el símbol %)]]</f>
        <v>0</v>
      </c>
      <c r="AG10" s="131">
        <f>ROUND((AH10/100)*24.8547945*Taula1[[#This Row],[Dies treballats període justificat (01/01/2023 - 31/03/2023)              no comptabilitzats com a mes natural sencer]],2)</f>
        <v>0</v>
      </c>
      <c r="AH10" s="79">
        <f>Taula1[[#This Row],[% Jornada segons contracte
(no posar el símbol %) ]]-Taula1[[#This Row],[% Reducció salari per baix rendiment        (no posar el símbol %)]]</f>
        <v>0</v>
      </c>
      <c r="AI10" s="131">
        <f t="shared" si="1"/>
        <v>0</v>
      </c>
      <c r="AJ10" s="183"/>
      <c r="AK10" s="131">
        <f>ROUND((AL10/100)*756*Taula1[[#This Row],[Espai reservat Administració  (mesos)]],2)</f>
        <v>0</v>
      </c>
      <c r="AL10" s="79">
        <f>Taula1[[#This Row],[% Jornada segons contracte
(no posar el símbol %) ]]-Taula1[[#This Row],[% Reducció salari per baix rendiment        (no posar el símbol %)]]</f>
        <v>0</v>
      </c>
      <c r="AM10" s="131">
        <f>ROUND((AN10/100)*24.8547945*Taula1[[#This Row],[Espai reservat Administració (dies)]],2)</f>
        <v>0</v>
      </c>
      <c r="AN10" s="79">
        <f>Taula1[[#This Row],[% Jornada segons contracte
(no posar el símbol %) ]]-Taula1[[#This Row],[% Reducció salari per baix rendiment        (no posar el símbol %)]]</f>
        <v>0</v>
      </c>
      <c r="AO10" s="131">
        <f t="shared" si="2"/>
        <v>0</v>
      </c>
      <c r="AP10" s="86"/>
      <c r="AQ10" s="136">
        <f>ROUND((AR10/100)*693*Taula1[[#This Row],[Mesos naturals sencers treballats període justificat (01/01/2023 - 31/03/2023)]],2)</f>
        <v>0</v>
      </c>
      <c r="AR10" s="89">
        <f>Taula1[[#This Row],[% Jornada segons contracte
(no posar el símbol %) ]]-Taula1[[#This Row],[% Reducció salari per baix rendiment        (no posar el símbol %)]]</f>
        <v>0</v>
      </c>
      <c r="AS10" s="136">
        <f>ROUND((AT10/100)*22.78356164*Taula1[[#This Row],[Dies treballats període justificat (01/01/2023 - 31/03/2023)              no comptabilitzats com a mes natural sencer]],2)</f>
        <v>0</v>
      </c>
      <c r="AT10" s="89">
        <f>Taula1[[#This Row],[% Jornada segons contracte
(no posar el símbol %) ]]-Taula1[[#This Row],[% Reducció salari per baix rendiment        (no posar el símbol %)]]</f>
        <v>0</v>
      </c>
      <c r="AU10" s="136">
        <f t="shared" si="3"/>
        <v>0</v>
      </c>
      <c r="AV10" s="86"/>
      <c r="AW10" s="136">
        <f>ROUND((AX10/100)*693*Taula1[[#This Row],[Espai reservat Administració  (mesos)]],2)</f>
        <v>0</v>
      </c>
      <c r="AX10" s="89">
        <f>Taula1[[#This Row],[% Jornada segons contracte
(no posar el símbol %) ]]-Taula1[[#This Row],[% Reducció salari per baix rendiment        (no posar el símbol %)]]</f>
        <v>0</v>
      </c>
      <c r="AY10" s="131">
        <f>ROUND((AZ10/100)*22.78356164*Taula1[[#This Row],[Espai reservat Administració (dies)]],2)</f>
        <v>0</v>
      </c>
      <c r="AZ10" s="79">
        <f>Taula1[[#This Row],[% Jornada segons contracte
(no posar el símbol %) ]]-Taula1[[#This Row],[% Reducció salari per baix rendiment        (no posar el símbol %)]]</f>
        <v>0</v>
      </c>
      <c r="BA10" s="131">
        <f t="shared" si="4"/>
        <v>0</v>
      </c>
      <c r="BB10" s="83"/>
      <c r="BC10" s="131">
        <f>IF(Taula1[[#This Row],[Grup justificat     (fer servir opcions de la llista desplegable)]]=1,AI10,0)</f>
        <v>0</v>
      </c>
      <c r="BD10" s="131">
        <f>IF(Taula1[[#This Row],[Grup justificat     (fer servir opcions de la llista desplegable)]]=2,AU10,0)</f>
        <v>0</v>
      </c>
      <c r="BE10" s="83"/>
      <c r="BF10" s="131">
        <f>IF(Taula1[[#This Row],[Espai reservat Administració]]=1,AO10,0)</f>
        <v>0</v>
      </c>
      <c r="BG10" s="131">
        <f>IF(Taula1[[#This Row],[Espai reservat Administració]]=2,BA10,0)</f>
        <v>0</v>
      </c>
      <c r="BH10" s="83"/>
      <c r="BI10" s="124">
        <f>IF(Taula1[[#This Row],[Grup justificat     (fer servir opcions de la llista desplegable)]]=1,1,0)</f>
        <v>0</v>
      </c>
      <c r="BJ10" s="124">
        <f>IF(Taula1[[#This Row],[Espai reservat Administració]]=1,1,0)</f>
        <v>0</v>
      </c>
      <c r="BK10" s="125"/>
      <c r="BL10" s="124">
        <f>IF(Taula1[[#This Row],[Grup justificat     (fer servir opcions de la llista desplegable)]]=2,1,0)</f>
        <v>0</v>
      </c>
      <c r="BM10" s="124">
        <f>IF(Taula1[[#This Row],[Espai reservat Administració]]=2,1,0)</f>
        <v>0</v>
      </c>
      <c r="BN10" s="73"/>
      <c r="BO10" s="113" t="s">
        <v>117</v>
      </c>
      <c r="BP10" s="73"/>
      <c r="BQ10" s="112" t="s">
        <v>14</v>
      </c>
      <c r="BS10" s="64"/>
      <c r="BT10" s="73"/>
      <c r="BU10" s="73"/>
      <c r="BV10" s="73"/>
      <c r="BW10" s="73"/>
      <c r="BX10" s="73"/>
      <c r="BY10" s="73"/>
      <c r="BZ10" s="112" t="s">
        <v>43</v>
      </c>
      <c r="CA10" s="73"/>
      <c r="CB10" s="73"/>
      <c r="CC10" s="73"/>
      <c r="CD10" s="73"/>
      <c r="CE10" s="73"/>
      <c r="CF10" s="73"/>
      <c r="CG10" s="63">
        <f t="shared" si="5"/>
        <v>0</v>
      </c>
      <c r="CH10" s="63">
        <f t="shared" si="6"/>
        <v>0</v>
      </c>
      <c r="CI10" s="73"/>
      <c r="CJ10" s="63">
        <f>IF(Taula1[[#This Row],[Tipus de contracte                                  (fer servir opcions de la llista desplegable)]]="Indefinit",1,0)</f>
        <v>0</v>
      </c>
      <c r="CK10" s="63">
        <f>IF(Taula1[[#This Row],[Tipus de contracte                                  (fer servir opcions de la llista desplegable)]]="Temporal, igual o superior a 6 mesos",1,0)</f>
        <v>0</v>
      </c>
      <c r="CL10" s="63">
        <f>IF(Taula1[[#This Row],[Tipus de contracte                                  (fer servir opcions de la llista desplegable)]]="Substitució per IT",1,0)</f>
        <v>0</v>
      </c>
      <c r="CM10" s="73"/>
      <c r="CN10" s="63">
        <f>IF(Taula1[[#This Row],[Relació llocs de treball]]&gt;=1,1,0)</f>
        <v>0</v>
      </c>
      <c r="CO10" s="73"/>
      <c r="CP10" s="63">
        <f>IF(Taula1[[#This Row],[Identitat de gènere                                                          (fer servir opcions de la llista desplegable)]]="Home",1,0)</f>
        <v>0</v>
      </c>
      <c r="CQ10" s="63">
        <f>IF(Taula1[[#This Row],[Identitat de gènere                                                          (fer servir opcions de la llista desplegable)]]="Dona",1,0)</f>
        <v>0</v>
      </c>
      <c r="CR10" s="63">
        <f>IF(Taula1[[#This Row],[Identitat de gènere                                                          (fer servir opcions de la llista desplegable)]]="No binari",1,0)</f>
        <v>0</v>
      </c>
      <c r="CS10" s="73"/>
      <c r="CT10" s="63">
        <f t="shared" si="0"/>
        <v>0</v>
      </c>
      <c r="CU10" s="64">
        <f t="shared" si="7"/>
        <v>0</v>
      </c>
      <c r="CW10" s="64">
        <f t="shared" si="8"/>
        <v>0</v>
      </c>
      <c r="CX10" s="64">
        <f t="shared" si="9"/>
        <v>0</v>
      </c>
      <c r="CY10" s="64">
        <f t="shared" si="10"/>
        <v>0</v>
      </c>
      <c r="CZ10" s="64">
        <f t="shared" si="11"/>
        <v>0</v>
      </c>
      <c r="DB10" s="64">
        <f t="shared" si="12"/>
        <v>0</v>
      </c>
      <c r="DC10" s="64">
        <f t="shared" si="13"/>
        <v>0</v>
      </c>
      <c r="DD10" s="64">
        <f t="shared" si="14"/>
        <v>0</v>
      </c>
      <c r="DE10" s="64">
        <f t="shared" si="15"/>
        <v>0</v>
      </c>
    </row>
    <row r="11" spans="1:144" x14ac:dyDescent="0.3">
      <c r="B11" s="167"/>
      <c r="C11" s="186"/>
      <c r="D11" s="2"/>
      <c r="E11" s="67"/>
      <c r="F11" s="5"/>
      <c r="G11" s="5"/>
      <c r="H11" s="187"/>
      <c r="I11" s="111" t="str">
        <f ca="1">IF(Taula1[[#This Row],[Data naixement (format dd/mm/aaaa)]]="","0",DATEDIF(Taula1[[#This Row],[Data naixement (format dd/mm/aaaa)]],TODAY(),"Y"))</f>
        <v>0</v>
      </c>
      <c r="J11" s="6"/>
      <c r="K11" s="6"/>
      <c r="L11" s="6"/>
      <c r="M11" s="6"/>
      <c r="N11" s="56"/>
      <c r="O11" s="56"/>
      <c r="P11" s="56"/>
      <c r="Q11" s="6"/>
      <c r="R11" s="7"/>
      <c r="S11" s="143">
        <f>Taula1[[#This Row],[Mesos naturals sencers treballats període justificat (01/01/2023 - 31/03/2023)]]</f>
        <v>0</v>
      </c>
      <c r="T11" s="194">
        <f>Taula1[[#This Row],[Dies treballats període justificat (01/01/2023 - 31/03/2023)              no comptabilitzats com a mes natural sencer]]</f>
        <v>0</v>
      </c>
      <c r="U11" s="12"/>
      <c r="V11" s="7"/>
      <c r="W11" s="188"/>
      <c r="X11" s="188"/>
      <c r="Y11" s="188"/>
      <c r="Z11" s="188"/>
      <c r="AA11" s="190"/>
      <c r="AB11" s="143">
        <f>Taula1[[#This Row],[Grup justificat     (fer servir opcions de la llista desplegable)]]</f>
        <v>0</v>
      </c>
      <c r="AC11" s="182"/>
      <c r="AD11" s="80"/>
      <c r="AE11" s="131">
        <f>ROUND((AF11/100)*756*Taula1[[#This Row],[Mesos naturals sencers treballats període justificat (01/01/2023 - 31/03/2023)]],2)</f>
        <v>0</v>
      </c>
      <c r="AF11" s="79">
        <f>Taula1[[#This Row],[% Jornada segons contracte
(no posar el símbol %) ]]-Taula1[[#This Row],[% Reducció salari per baix rendiment        (no posar el símbol %)]]</f>
        <v>0</v>
      </c>
      <c r="AG11" s="131">
        <f>ROUND((AH11/100)*24.8547945*Taula1[[#This Row],[Dies treballats període justificat (01/01/2023 - 31/03/2023)              no comptabilitzats com a mes natural sencer]],2)</f>
        <v>0</v>
      </c>
      <c r="AH11" s="79">
        <f>Taula1[[#This Row],[% Jornada segons contracte
(no posar el símbol %) ]]-Taula1[[#This Row],[% Reducció salari per baix rendiment        (no posar el símbol %)]]</f>
        <v>0</v>
      </c>
      <c r="AI11" s="131">
        <f t="shared" si="1"/>
        <v>0</v>
      </c>
      <c r="AJ11" s="183"/>
      <c r="AK11" s="131">
        <f>ROUND((AL11/100)*756*Taula1[[#This Row],[Espai reservat Administració  (mesos)]],2)</f>
        <v>0</v>
      </c>
      <c r="AL11" s="79">
        <f>Taula1[[#This Row],[% Jornada segons contracte
(no posar el símbol %) ]]-Taula1[[#This Row],[% Reducció salari per baix rendiment        (no posar el símbol %)]]</f>
        <v>0</v>
      </c>
      <c r="AM11" s="131">
        <f>ROUND((AN11/100)*24.8547945*Taula1[[#This Row],[Espai reservat Administració (dies)]],2)</f>
        <v>0</v>
      </c>
      <c r="AN11" s="79">
        <f>Taula1[[#This Row],[% Jornada segons contracte
(no posar el símbol %) ]]-Taula1[[#This Row],[% Reducció salari per baix rendiment        (no posar el símbol %)]]</f>
        <v>0</v>
      </c>
      <c r="AO11" s="131">
        <f t="shared" si="2"/>
        <v>0</v>
      </c>
      <c r="AP11" s="86"/>
      <c r="AQ11" s="136">
        <f>ROUND((AR11/100)*693*Taula1[[#This Row],[Mesos naturals sencers treballats període justificat (01/01/2023 - 31/03/2023)]],2)</f>
        <v>0</v>
      </c>
      <c r="AR11" s="89">
        <f>Taula1[[#This Row],[% Jornada segons contracte
(no posar el símbol %) ]]-Taula1[[#This Row],[% Reducció salari per baix rendiment        (no posar el símbol %)]]</f>
        <v>0</v>
      </c>
      <c r="AS11" s="136">
        <f>ROUND((AT11/100)*22.78356164*Taula1[[#This Row],[Dies treballats període justificat (01/01/2023 - 31/03/2023)              no comptabilitzats com a mes natural sencer]],2)</f>
        <v>0</v>
      </c>
      <c r="AT11" s="89">
        <f>Taula1[[#This Row],[% Jornada segons contracte
(no posar el símbol %) ]]-Taula1[[#This Row],[% Reducció salari per baix rendiment        (no posar el símbol %)]]</f>
        <v>0</v>
      </c>
      <c r="AU11" s="136">
        <f t="shared" si="3"/>
        <v>0</v>
      </c>
      <c r="AV11" s="86"/>
      <c r="AW11" s="136">
        <f>ROUND((AX11/100)*693*Taula1[[#This Row],[Espai reservat Administració  (mesos)]],2)</f>
        <v>0</v>
      </c>
      <c r="AX11" s="89">
        <f>Taula1[[#This Row],[% Jornada segons contracte
(no posar el símbol %) ]]-Taula1[[#This Row],[% Reducció salari per baix rendiment        (no posar el símbol %)]]</f>
        <v>0</v>
      </c>
      <c r="AY11" s="131">
        <f>ROUND((AZ11/100)*22.78356164*Taula1[[#This Row],[Espai reservat Administració (dies)]],2)</f>
        <v>0</v>
      </c>
      <c r="AZ11" s="79">
        <f>Taula1[[#This Row],[% Jornada segons contracte
(no posar el símbol %) ]]-Taula1[[#This Row],[% Reducció salari per baix rendiment        (no posar el símbol %)]]</f>
        <v>0</v>
      </c>
      <c r="BA11" s="131">
        <f t="shared" si="4"/>
        <v>0</v>
      </c>
      <c r="BB11" s="83"/>
      <c r="BC11" s="131">
        <f>IF(Taula1[[#This Row],[Grup justificat     (fer servir opcions de la llista desplegable)]]=1,AI11,0)</f>
        <v>0</v>
      </c>
      <c r="BD11" s="131">
        <f>IF(Taula1[[#This Row],[Grup justificat     (fer servir opcions de la llista desplegable)]]=2,AU11,0)</f>
        <v>0</v>
      </c>
      <c r="BE11" s="83"/>
      <c r="BF11" s="131">
        <f>IF(Taula1[[#This Row],[Espai reservat Administració]]=1,AO11,0)</f>
        <v>0</v>
      </c>
      <c r="BG11" s="131">
        <f>IF(Taula1[[#This Row],[Espai reservat Administració]]=2,BA11,0)</f>
        <v>0</v>
      </c>
      <c r="BH11" s="83"/>
      <c r="BI11" s="124">
        <f>IF(Taula1[[#This Row],[Grup justificat     (fer servir opcions de la llista desplegable)]]=1,1,0)</f>
        <v>0</v>
      </c>
      <c r="BJ11" s="124">
        <f>IF(Taula1[[#This Row],[Espai reservat Administració]]=1,1,0)</f>
        <v>0</v>
      </c>
      <c r="BK11" s="125"/>
      <c r="BL11" s="124">
        <f>IF(Taula1[[#This Row],[Grup justificat     (fer servir opcions de la llista desplegable)]]=2,1,0)</f>
        <v>0</v>
      </c>
      <c r="BM11" s="124">
        <f>IF(Taula1[[#This Row],[Espai reservat Administració]]=2,1,0)</f>
        <v>0</v>
      </c>
      <c r="BN11" s="73"/>
      <c r="BO11" s="113" t="s">
        <v>118</v>
      </c>
      <c r="BP11" s="73"/>
      <c r="BQ11" s="112" t="s">
        <v>15</v>
      </c>
      <c r="BT11" s="73"/>
      <c r="BU11" s="73"/>
      <c r="BV11" s="73"/>
      <c r="BW11" s="73"/>
      <c r="BX11" s="73"/>
      <c r="BY11" s="73"/>
      <c r="BZ11" s="112" t="s">
        <v>25</v>
      </c>
      <c r="CA11" s="73"/>
      <c r="CB11" s="73"/>
      <c r="CC11" s="73"/>
      <c r="CD11" s="73"/>
      <c r="CE11" s="73"/>
      <c r="CF11" s="73"/>
      <c r="CG11" s="63">
        <f t="shared" si="5"/>
        <v>0</v>
      </c>
      <c r="CH11" s="63">
        <f t="shared" si="6"/>
        <v>0</v>
      </c>
      <c r="CI11" s="73"/>
      <c r="CJ11" s="63">
        <f>IF(Taula1[[#This Row],[Tipus de contracte                                  (fer servir opcions de la llista desplegable)]]="Indefinit",1,0)</f>
        <v>0</v>
      </c>
      <c r="CK11" s="63">
        <f>IF(Taula1[[#This Row],[Tipus de contracte                                  (fer servir opcions de la llista desplegable)]]="Temporal, igual o superior a 6 mesos",1,0)</f>
        <v>0</v>
      </c>
      <c r="CL11" s="63">
        <f>IF(Taula1[[#This Row],[Tipus de contracte                                  (fer servir opcions de la llista desplegable)]]="Substitució per IT",1,0)</f>
        <v>0</v>
      </c>
      <c r="CM11" s="73"/>
      <c r="CN11" s="63">
        <f>IF(Taula1[[#This Row],[Relació llocs de treball]]&gt;=1,1,0)</f>
        <v>0</v>
      </c>
      <c r="CO11" s="73"/>
      <c r="CP11" s="63">
        <f>IF(Taula1[[#This Row],[Identitat de gènere                                                          (fer servir opcions de la llista desplegable)]]="Home",1,0)</f>
        <v>0</v>
      </c>
      <c r="CQ11" s="63">
        <f>IF(Taula1[[#This Row],[Identitat de gènere                                                          (fer servir opcions de la llista desplegable)]]="Dona",1,0)</f>
        <v>0</v>
      </c>
      <c r="CR11" s="63">
        <f>IF(Taula1[[#This Row],[Identitat de gènere                                                          (fer servir opcions de la llista desplegable)]]="No binari",1,0)</f>
        <v>0</v>
      </c>
      <c r="CS11" s="73"/>
      <c r="CT11" s="63">
        <f t="shared" si="0"/>
        <v>0</v>
      </c>
      <c r="CU11" s="64">
        <f t="shared" si="7"/>
        <v>0</v>
      </c>
      <c r="CW11" s="64">
        <f t="shared" si="8"/>
        <v>0</v>
      </c>
      <c r="CX11" s="64">
        <f t="shared" si="9"/>
        <v>0</v>
      </c>
      <c r="CY11" s="64">
        <f t="shared" si="10"/>
        <v>0</v>
      </c>
      <c r="CZ11" s="64">
        <f t="shared" si="11"/>
        <v>0</v>
      </c>
      <c r="DB11" s="64">
        <f t="shared" si="12"/>
        <v>0</v>
      </c>
      <c r="DC11" s="64">
        <f t="shared" si="13"/>
        <v>0</v>
      </c>
      <c r="DD11" s="64">
        <f t="shared" si="14"/>
        <v>0</v>
      </c>
      <c r="DE11" s="64">
        <f t="shared" si="15"/>
        <v>0</v>
      </c>
    </row>
    <row r="12" spans="1:144" x14ac:dyDescent="0.3">
      <c r="B12" s="167"/>
      <c r="C12" s="186"/>
      <c r="D12" s="2"/>
      <c r="E12" s="67"/>
      <c r="F12" s="5"/>
      <c r="G12" s="5"/>
      <c r="H12" s="187"/>
      <c r="I12" s="111" t="str">
        <f ca="1">IF(Taula1[[#This Row],[Data naixement (format dd/mm/aaaa)]]="","0",DATEDIF(Taula1[[#This Row],[Data naixement (format dd/mm/aaaa)]],TODAY(),"Y"))</f>
        <v>0</v>
      </c>
      <c r="J12" s="6"/>
      <c r="K12" s="6"/>
      <c r="L12" s="6"/>
      <c r="M12" s="6"/>
      <c r="N12" s="56"/>
      <c r="O12" s="56"/>
      <c r="P12" s="56"/>
      <c r="Q12" s="6"/>
      <c r="R12" s="7"/>
      <c r="S12" s="143">
        <f>Taula1[[#This Row],[Mesos naturals sencers treballats període justificat (01/01/2023 - 31/03/2023)]]</f>
        <v>0</v>
      </c>
      <c r="T12" s="194">
        <f>Taula1[[#This Row],[Dies treballats període justificat (01/01/2023 - 31/03/2023)              no comptabilitzats com a mes natural sencer]]</f>
        <v>0</v>
      </c>
      <c r="U12" s="12"/>
      <c r="V12" s="7"/>
      <c r="W12" s="188"/>
      <c r="X12" s="188"/>
      <c r="Y12" s="188"/>
      <c r="Z12" s="188"/>
      <c r="AA12" s="190"/>
      <c r="AB12" s="143">
        <f>Taula1[[#This Row],[Grup justificat     (fer servir opcions de la llista desplegable)]]</f>
        <v>0</v>
      </c>
      <c r="AC12" s="182"/>
      <c r="AD12" s="80"/>
      <c r="AE12" s="131">
        <f>ROUND((AF12/100)*756*Taula1[[#This Row],[Mesos naturals sencers treballats període justificat (01/01/2023 - 31/03/2023)]],2)</f>
        <v>0</v>
      </c>
      <c r="AF12" s="79">
        <f>Taula1[[#This Row],[% Jornada segons contracte
(no posar el símbol %) ]]-Taula1[[#This Row],[% Reducció salari per baix rendiment        (no posar el símbol %)]]</f>
        <v>0</v>
      </c>
      <c r="AG12" s="131">
        <f>ROUND((AH12/100)*24.8547945*Taula1[[#This Row],[Dies treballats període justificat (01/01/2023 - 31/03/2023)              no comptabilitzats com a mes natural sencer]],2)</f>
        <v>0</v>
      </c>
      <c r="AH12" s="79">
        <f>Taula1[[#This Row],[% Jornada segons contracte
(no posar el símbol %) ]]-Taula1[[#This Row],[% Reducció salari per baix rendiment        (no posar el símbol %)]]</f>
        <v>0</v>
      </c>
      <c r="AI12" s="131">
        <f t="shared" si="1"/>
        <v>0</v>
      </c>
      <c r="AJ12" s="183"/>
      <c r="AK12" s="131">
        <f>ROUND((AL12/100)*756*Taula1[[#This Row],[Espai reservat Administració  (mesos)]],2)</f>
        <v>0</v>
      </c>
      <c r="AL12" s="79">
        <f>Taula1[[#This Row],[% Jornada segons contracte
(no posar el símbol %) ]]-Taula1[[#This Row],[% Reducció salari per baix rendiment        (no posar el símbol %)]]</f>
        <v>0</v>
      </c>
      <c r="AM12" s="131">
        <f>ROUND((AN12/100)*24.8547945*Taula1[[#This Row],[Espai reservat Administració (dies)]],2)</f>
        <v>0</v>
      </c>
      <c r="AN12" s="79">
        <f>Taula1[[#This Row],[% Jornada segons contracte
(no posar el símbol %) ]]-Taula1[[#This Row],[% Reducció salari per baix rendiment        (no posar el símbol %)]]</f>
        <v>0</v>
      </c>
      <c r="AO12" s="131">
        <f t="shared" si="2"/>
        <v>0</v>
      </c>
      <c r="AP12" s="86"/>
      <c r="AQ12" s="136">
        <f>ROUND((AR12/100)*693*Taula1[[#This Row],[Mesos naturals sencers treballats període justificat (01/01/2023 - 31/03/2023)]],2)</f>
        <v>0</v>
      </c>
      <c r="AR12" s="89">
        <f>Taula1[[#This Row],[% Jornada segons contracte
(no posar el símbol %) ]]-Taula1[[#This Row],[% Reducció salari per baix rendiment        (no posar el símbol %)]]</f>
        <v>0</v>
      </c>
      <c r="AS12" s="136">
        <f>ROUND((AT12/100)*22.78356164*Taula1[[#This Row],[Dies treballats període justificat (01/01/2023 - 31/03/2023)              no comptabilitzats com a mes natural sencer]],2)</f>
        <v>0</v>
      </c>
      <c r="AT12" s="89">
        <f>Taula1[[#This Row],[% Jornada segons contracte
(no posar el símbol %) ]]-Taula1[[#This Row],[% Reducció salari per baix rendiment        (no posar el símbol %)]]</f>
        <v>0</v>
      </c>
      <c r="AU12" s="136">
        <f t="shared" si="3"/>
        <v>0</v>
      </c>
      <c r="AV12" s="86"/>
      <c r="AW12" s="136">
        <f>ROUND((AX12/100)*693*Taula1[[#This Row],[Espai reservat Administració  (mesos)]],2)</f>
        <v>0</v>
      </c>
      <c r="AX12" s="89">
        <f>Taula1[[#This Row],[% Jornada segons contracte
(no posar el símbol %) ]]-Taula1[[#This Row],[% Reducció salari per baix rendiment        (no posar el símbol %)]]</f>
        <v>0</v>
      </c>
      <c r="AY12" s="131">
        <f>ROUND((AZ12/100)*22.78356164*Taula1[[#This Row],[Espai reservat Administració (dies)]],2)</f>
        <v>0</v>
      </c>
      <c r="AZ12" s="79">
        <f>Taula1[[#This Row],[% Jornada segons contracte
(no posar el símbol %) ]]-Taula1[[#This Row],[% Reducció salari per baix rendiment        (no posar el símbol %)]]</f>
        <v>0</v>
      </c>
      <c r="BA12" s="131">
        <f t="shared" si="4"/>
        <v>0</v>
      </c>
      <c r="BB12" s="83"/>
      <c r="BC12" s="131">
        <f>IF(Taula1[[#This Row],[Grup justificat     (fer servir opcions de la llista desplegable)]]=1,AI12,0)</f>
        <v>0</v>
      </c>
      <c r="BD12" s="131">
        <f>IF(Taula1[[#This Row],[Grup justificat     (fer servir opcions de la llista desplegable)]]=2,AU12,0)</f>
        <v>0</v>
      </c>
      <c r="BE12" s="83"/>
      <c r="BF12" s="131">
        <f>IF(Taula1[[#This Row],[Espai reservat Administració]]=1,AO12,0)</f>
        <v>0</v>
      </c>
      <c r="BG12" s="131">
        <f>IF(Taula1[[#This Row],[Espai reservat Administració]]=2,BA12,0)</f>
        <v>0</v>
      </c>
      <c r="BH12" s="83"/>
      <c r="BI12" s="124">
        <f>IF(Taula1[[#This Row],[Grup justificat     (fer servir opcions de la llista desplegable)]]=1,1,0)</f>
        <v>0</v>
      </c>
      <c r="BJ12" s="124">
        <f>IF(Taula1[[#This Row],[Espai reservat Administració]]=1,1,0)</f>
        <v>0</v>
      </c>
      <c r="BK12" s="125"/>
      <c r="BL12" s="124">
        <f>IF(Taula1[[#This Row],[Grup justificat     (fer servir opcions de la llista desplegable)]]=2,1,0)</f>
        <v>0</v>
      </c>
      <c r="BM12" s="124">
        <f>IF(Taula1[[#This Row],[Espai reservat Administració]]=2,1,0)</f>
        <v>0</v>
      </c>
      <c r="BN12" s="73"/>
      <c r="BO12" s="113" t="s">
        <v>119</v>
      </c>
      <c r="BP12" s="73"/>
      <c r="BQ12" s="112" t="s">
        <v>16</v>
      </c>
      <c r="BT12" s="73"/>
      <c r="BU12" s="73"/>
      <c r="BV12" s="73"/>
      <c r="BW12" s="73"/>
      <c r="BX12" s="73"/>
      <c r="BY12" s="73"/>
      <c r="BZ12" s="112" t="s">
        <v>26</v>
      </c>
      <c r="CA12" s="73"/>
      <c r="CB12" s="73"/>
      <c r="CC12" s="73"/>
      <c r="CD12" s="73"/>
      <c r="CE12" s="73"/>
      <c r="CF12" s="73"/>
      <c r="CG12" s="63">
        <f t="shared" si="5"/>
        <v>0</v>
      </c>
      <c r="CH12" s="63">
        <f t="shared" si="6"/>
        <v>0</v>
      </c>
      <c r="CI12" s="73"/>
      <c r="CJ12" s="63">
        <f>IF(Taula1[[#This Row],[Tipus de contracte                                  (fer servir opcions de la llista desplegable)]]="Indefinit",1,0)</f>
        <v>0</v>
      </c>
      <c r="CK12" s="63">
        <f>IF(Taula1[[#This Row],[Tipus de contracte                                  (fer servir opcions de la llista desplegable)]]="Temporal, igual o superior a 6 mesos",1,0)</f>
        <v>0</v>
      </c>
      <c r="CL12" s="63">
        <f>IF(Taula1[[#This Row],[Tipus de contracte                                  (fer servir opcions de la llista desplegable)]]="Substitució per IT",1,0)</f>
        <v>0</v>
      </c>
      <c r="CM12" s="73"/>
      <c r="CN12" s="63">
        <f>IF(Taula1[[#This Row],[Relació llocs de treball]]&gt;=1,1,0)</f>
        <v>0</v>
      </c>
      <c r="CO12" s="73"/>
      <c r="CP12" s="63">
        <f>IF(Taula1[[#This Row],[Identitat de gènere                                                          (fer servir opcions de la llista desplegable)]]="Home",1,0)</f>
        <v>0</v>
      </c>
      <c r="CQ12" s="63">
        <f>IF(Taula1[[#This Row],[Identitat de gènere                                                          (fer servir opcions de la llista desplegable)]]="Dona",1,0)</f>
        <v>0</v>
      </c>
      <c r="CR12" s="63">
        <f>IF(Taula1[[#This Row],[Identitat de gènere                                                          (fer servir opcions de la llista desplegable)]]="No binari",1,0)</f>
        <v>0</v>
      </c>
      <c r="CS12" s="73"/>
      <c r="CT12" s="63">
        <f t="shared" si="0"/>
        <v>0</v>
      </c>
      <c r="CU12" s="64">
        <f t="shared" si="7"/>
        <v>0</v>
      </c>
      <c r="CW12" s="64">
        <f t="shared" si="8"/>
        <v>0</v>
      </c>
      <c r="CX12" s="64">
        <f t="shared" si="9"/>
        <v>0</v>
      </c>
      <c r="CY12" s="64">
        <f t="shared" si="10"/>
        <v>0</v>
      </c>
      <c r="CZ12" s="64">
        <f t="shared" si="11"/>
        <v>0</v>
      </c>
      <c r="DB12" s="64">
        <f t="shared" si="12"/>
        <v>0</v>
      </c>
      <c r="DC12" s="64">
        <f t="shared" si="13"/>
        <v>0</v>
      </c>
      <c r="DD12" s="64">
        <f t="shared" si="14"/>
        <v>0</v>
      </c>
      <c r="DE12" s="64">
        <f t="shared" si="15"/>
        <v>0</v>
      </c>
    </row>
    <row r="13" spans="1:144" x14ac:dyDescent="0.3">
      <c r="B13" s="167"/>
      <c r="C13" s="186"/>
      <c r="D13" s="2"/>
      <c r="E13" s="67"/>
      <c r="F13" s="5"/>
      <c r="G13" s="5"/>
      <c r="H13" s="187"/>
      <c r="I13" s="111" t="str">
        <f ca="1">IF(Taula1[[#This Row],[Data naixement (format dd/mm/aaaa)]]="","0",DATEDIF(Taula1[[#This Row],[Data naixement (format dd/mm/aaaa)]],TODAY(),"Y"))</f>
        <v>0</v>
      </c>
      <c r="J13" s="6"/>
      <c r="K13" s="6"/>
      <c r="L13" s="6"/>
      <c r="M13" s="6"/>
      <c r="N13" s="56"/>
      <c r="O13" s="56"/>
      <c r="P13" s="56"/>
      <c r="Q13" s="6"/>
      <c r="R13" s="7"/>
      <c r="S13" s="143">
        <f>Taula1[[#This Row],[Mesos naturals sencers treballats període justificat (01/01/2023 - 31/03/2023)]]</f>
        <v>0</v>
      </c>
      <c r="T13" s="194">
        <f>Taula1[[#This Row],[Dies treballats període justificat (01/01/2023 - 31/03/2023)              no comptabilitzats com a mes natural sencer]]</f>
        <v>0</v>
      </c>
      <c r="U13" s="12"/>
      <c r="V13" s="7"/>
      <c r="W13" s="188"/>
      <c r="X13" s="188"/>
      <c r="Y13" s="188"/>
      <c r="Z13" s="188"/>
      <c r="AA13" s="190"/>
      <c r="AB13" s="143">
        <f>Taula1[[#This Row],[Grup justificat     (fer servir opcions de la llista desplegable)]]</f>
        <v>0</v>
      </c>
      <c r="AC13" s="182"/>
      <c r="AD13" s="80"/>
      <c r="AE13" s="131">
        <f>ROUND((AF13/100)*756*Taula1[[#This Row],[Mesos naturals sencers treballats període justificat (01/01/2023 - 31/03/2023)]],2)</f>
        <v>0</v>
      </c>
      <c r="AF13" s="79">
        <f>Taula1[[#This Row],[% Jornada segons contracte
(no posar el símbol %) ]]-Taula1[[#This Row],[% Reducció salari per baix rendiment        (no posar el símbol %)]]</f>
        <v>0</v>
      </c>
      <c r="AG13" s="131">
        <f>ROUND((AH13/100)*24.8547945*Taula1[[#This Row],[Dies treballats període justificat (01/01/2023 - 31/03/2023)              no comptabilitzats com a mes natural sencer]],2)</f>
        <v>0</v>
      </c>
      <c r="AH13" s="79">
        <f>Taula1[[#This Row],[% Jornada segons contracte
(no posar el símbol %) ]]-Taula1[[#This Row],[% Reducció salari per baix rendiment        (no posar el símbol %)]]</f>
        <v>0</v>
      </c>
      <c r="AI13" s="131">
        <f t="shared" si="1"/>
        <v>0</v>
      </c>
      <c r="AJ13" s="183"/>
      <c r="AK13" s="131">
        <f>ROUND((AL13/100)*756*Taula1[[#This Row],[Espai reservat Administració  (mesos)]],2)</f>
        <v>0</v>
      </c>
      <c r="AL13" s="79">
        <f>Taula1[[#This Row],[% Jornada segons contracte
(no posar el símbol %) ]]-Taula1[[#This Row],[% Reducció salari per baix rendiment        (no posar el símbol %)]]</f>
        <v>0</v>
      </c>
      <c r="AM13" s="131">
        <f>ROUND((AN13/100)*24.8547945*Taula1[[#This Row],[Espai reservat Administració (dies)]],2)</f>
        <v>0</v>
      </c>
      <c r="AN13" s="79">
        <f>Taula1[[#This Row],[% Jornada segons contracte
(no posar el símbol %) ]]-Taula1[[#This Row],[% Reducció salari per baix rendiment        (no posar el símbol %)]]</f>
        <v>0</v>
      </c>
      <c r="AO13" s="131">
        <f t="shared" si="2"/>
        <v>0</v>
      </c>
      <c r="AP13" s="86"/>
      <c r="AQ13" s="136">
        <f>ROUND((AR13/100)*693*Taula1[[#This Row],[Mesos naturals sencers treballats període justificat (01/01/2023 - 31/03/2023)]],2)</f>
        <v>0</v>
      </c>
      <c r="AR13" s="89">
        <f>Taula1[[#This Row],[% Jornada segons contracte
(no posar el símbol %) ]]-Taula1[[#This Row],[% Reducció salari per baix rendiment        (no posar el símbol %)]]</f>
        <v>0</v>
      </c>
      <c r="AS13" s="136">
        <f>ROUND((AT13/100)*22.78356164*Taula1[[#This Row],[Dies treballats període justificat (01/01/2023 - 31/03/2023)              no comptabilitzats com a mes natural sencer]],2)</f>
        <v>0</v>
      </c>
      <c r="AT13" s="89">
        <f>Taula1[[#This Row],[% Jornada segons contracte
(no posar el símbol %) ]]-Taula1[[#This Row],[% Reducció salari per baix rendiment        (no posar el símbol %)]]</f>
        <v>0</v>
      </c>
      <c r="AU13" s="136">
        <f t="shared" si="3"/>
        <v>0</v>
      </c>
      <c r="AV13" s="86"/>
      <c r="AW13" s="136">
        <f>ROUND((AX13/100)*693*Taula1[[#This Row],[Espai reservat Administració  (mesos)]],2)</f>
        <v>0</v>
      </c>
      <c r="AX13" s="89">
        <f>Taula1[[#This Row],[% Jornada segons contracte
(no posar el símbol %) ]]-Taula1[[#This Row],[% Reducció salari per baix rendiment        (no posar el símbol %)]]</f>
        <v>0</v>
      </c>
      <c r="AY13" s="131">
        <f>ROUND((AZ13/100)*22.78356164*Taula1[[#This Row],[Espai reservat Administració (dies)]],2)</f>
        <v>0</v>
      </c>
      <c r="AZ13" s="79">
        <f>Taula1[[#This Row],[% Jornada segons contracte
(no posar el símbol %) ]]-Taula1[[#This Row],[% Reducció salari per baix rendiment        (no posar el símbol %)]]</f>
        <v>0</v>
      </c>
      <c r="BA13" s="131">
        <f t="shared" si="4"/>
        <v>0</v>
      </c>
      <c r="BB13" s="83"/>
      <c r="BC13" s="131">
        <f>IF(Taula1[[#This Row],[Grup justificat     (fer servir opcions de la llista desplegable)]]=1,AI13,0)</f>
        <v>0</v>
      </c>
      <c r="BD13" s="131">
        <f>IF(Taula1[[#This Row],[Grup justificat     (fer servir opcions de la llista desplegable)]]=2,AU13,0)</f>
        <v>0</v>
      </c>
      <c r="BE13" s="83"/>
      <c r="BF13" s="131">
        <f>IF(Taula1[[#This Row],[Espai reservat Administració]]=1,AO13,0)</f>
        <v>0</v>
      </c>
      <c r="BG13" s="131">
        <f>IF(Taula1[[#This Row],[Espai reservat Administració]]=2,BA13,0)</f>
        <v>0</v>
      </c>
      <c r="BH13" s="83"/>
      <c r="BI13" s="124">
        <f>IF(Taula1[[#This Row],[Grup justificat     (fer servir opcions de la llista desplegable)]]=1,1,0)</f>
        <v>0</v>
      </c>
      <c r="BJ13" s="124">
        <f>IF(Taula1[[#This Row],[Espai reservat Administració]]=1,1,0)</f>
        <v>0</v>
      </c>
      <c r="BK13" s="125"/>
      <c r="BL13" s="124">
        <f>IF(Taula1[[#This Row],[Grup justificat     (fer servir opcions de la llista desplegable)]]=2,1,0)</f>
        <v>0</v>
      </c>
      <c r="BM13" s="124">
        <f>IF(Taula1[[#This Row],[Espai reservat Administració]]=2,1,0)</f>
        <v>0</v>
      </c>
      <c r="BN13" s="73"/>
      <c r="BO13" s="113" t="s">
        <v>120</v>
      </c>
      <c r="BP13" s="73"/>
      <c r="BQ13" s="112" t="s">
        <v>17</v>
      </c>
      <c r="BT13" s="73"/>
      <c r="BU13" s="73"/>
      <c r="BV13" s="73"/>
      <c r="BW13" s="73"/>
      <c r="BX13" s="73"/>
      <c r="BY13" s="73"/>
      <c r="BZ13" s="73"/>
      <c r="CA13" s="73"/>
      <c r="CB13" s="73"/>
      <c r="CC13" s="73"/>
      <c r="CD13" s="73"/>
      <c r="CE13" s="73"/>
      <c r="CF13" s="73"/>
      <c r="CG13" s="63">
        <f t="shared" si="5"/>
        <v>0</v>
      </c>
      <c r="CH13" s="63">
        <f t="shared" si="6"/>
        <v>0</v>
      </c>
      <c r="CI13" s="73"/>
      <c r="CJ13" s="63">
        <f>IF(Taula1[[#This Row],[Tipus de contracte                                  (fer servir opcions de la llista desplegable)]]="Indefinit",1,0)</f>
        <v>0</v>
      </c>
      <c r="CK13" s="63">
        <f>IF(Taula1[[#This Row],[Tipus de contracte                                  (fer servir opcions de la llista desplegable)]]="Temporal, igual o superior a 6 mesos",1,0)</f>
        <v>0</v>
      </c>
      <c r="CL13" s="63">
        <f>IF(Taula1[[#This Row],[Tipus de contracte                                  (fer servir opcions de la llista desplegable)]]="Substitució per IT",1,0)</f>
        <v>0</v>
      </c>
      <c r="CM13" s="73"/>
      <c r="CN13" s="63">
        <f>IF(Taula1[[#This Row],[Relació llocs de treball]]&gt;=1,1,0)</f>
        <v>0</v>
      </c>
      <c r="CO13" s="73"/>
      <c r="CP13" s="63">
        <f>IF(Taula1[[#This Row],[Identitat de gènere                                                          (fer servir opcions de la llista desplegable)]]="Home",1,0)</f>
        <v>0</v>
      </c>
      <c r="CQ13" s="63">
        <f>IF(Taula1[[#This Row],[Identitat de gènere                                                          (fer servir opcions de la llista desplegable)]]="Dona",1,0)</f>
        <v>0</v>
      </c>
      <c r="CR13" s="63">
        <f>IF(Taula1[[#This Row],[Identitat de gènere                                                          (fer servir opcions de la llista desplegable)]]="No binari",1,0)</f>
        <v>0</v>
      </c>
      <c r="CS13" s="73"/>
      <c r="CT13" s="63">
        <f t="shared" si="0"/>
        <v>0</v>
      </c>
      <c r="CU13" s="64">
        <f t="shared" si="7"/>
        <v>0</v>
      </c>
      <c r="CW13" s="64">
        <f t="shared" si="8"/>
        <v>0</v>
      </c>
      <c r="CX13" s="64">
        <f t="shared" si="9"/>
        <v>0</v>
      </c>
      <c r="CY13" s="64">
        <f t="shared" si="10"/>
        <v>0</v>
      </c>
      <c r="CZ13" s="64">
        <f t="shared" si="11"/>
        <v>0</v>
      </c>
      <c r="DB13" s="64">
        <f t="shared" si="12"/>
        <v>0</v>
      </c>
      <c r="DC13" s="64">
        <f t="shared" si="13"/>
        <v>0</v>
      </c>
      <c r="DD13" s="64">
        <f t="shared" si="14"/>
        <v>0</v>
      </c>
      <c r="DE13" s="64">
        <f t="shared" si="15"/>
        <v>0</v>
      </c>
    </row>
    <row r="14" spans="1:144" x14ac:dyDescent="0.3">
      <c r="B14" s="167"/>
      <c r="C14" s="186"/>
      <c r="D14" s="2"/>
      <c r="E14" s="67"/>
      <c r="F14" s="5"/>
      <c r="G14" s="5"/>
      <c r="H14" s="187"/>
      <c r="I14" s="111" t="str">
        <f ca="1">IF(Taula1[[#This Row],[Data naixement (format dd/mm/aaaa)]]="","0",DATEDIF(Taula1[[#This Row],[Data naixement (format dd/mm/aaaa)]],TODAY(),"Y"))</f>
        <v>0</v>
      </c>
      <c r="J14" s="6"/>
      <c r="K14" s="6"/>
      <c r="L14" s="6"/>
      <c r="M14" s="6"/>
      <c r="N14" s="56"/>
      <c r="O14" s="56"/>
      <c r="P14" s="56"/>
      <c r="Q14" s="6"/>
      <c r="R14" s="7"/>
      <c r="S14" s="143">
        <f>Taula1[[#This Row],[Mesos naturals sencers treballats període justificat (01/01/2023 - 31/03/2023)]]</f>
        <v>0</v>
      </c>
      <c r="T14" s="194">
        <f>Taula1[[#This Row],[Dies treballats període justificat (01/01/2023 - 31/03/2023)              no comptabilitzats com a mes natural sencer]]</f>
        <v>0</v>
      </c>
      <c r="U14" s="12"/>
      <c r="V14" s="7"/>
      <c r="W14" s="188"/>
      <c r="X14" s="188"/>
      <c r="Y14" s="188"/>
      <c r="Z14" s="188"/>
      <c r="AA14" s="190"/>
      <c r="AB14" s="143">
        <f>Taula1[[#This Row],[Grup justificat     (fer servir opcions de la llista desplegable)]]</f>
        <v>0</v>
      </c>
      <c r="AC14" s="182"/>
      <c r="AD14" s="80"/>
      <c r="AE14" s="131">
        <f>ROUND((AF14/100)*756*Taula1[[#This Row],[Mesos naturals sencers treballats període justificat (01/01/2023 - 31/03/2023)]],2)</f>
        <v>0</v>
      </c>
      <c r="AF14" s="79">
        <f>Taula1[[#This Row],[% Jornada segons contracte
(no posar el símbol %) ]]-Taula1[[#This Row],[% Reducció salari per baix rendiment        (no posar el símbol %)]]</f>
        <v>0</v>
      </c>
      <c r="AG14" s="131">
        <f>ROUND((AH14/100)*24.8547945*Taula1[[#This Row],[Dies treballats període justificat (01/01/2023 - 31/03/2023)              no comptabilitzats com a mes natural sencer]],2)</f>
        <v>0</v>
      </c>
      <c r="AH14" s="79">
        <f>Taula1[[#This Row],[% Jornada segons contracte
(no posar el símbol %) ]]-Taula1[[#This Row],[% Reducció salari per baix rendiment        (no posar el símbol %)]]</f>
        <v>0</v>
      </c>
      <c r="AI14" s="131">
        <f t="shared" si="1"/>
        <v>0</v>
      </c>
      <c r="AJ14" s="183"/>
      <c r="AK14" s="131">
        <f>ROUND((AL14/100)*756*Taula1[[#This Row],[Espai reservat Administració  (mesos)]],2)</f>
        <v>0</v>
      </c>
      <c r="AL14" s="79">
        <f>Taula1[[#This Row],[% Jornada segons contracte
(no posar el símbol %) ]]-Taula1[[#This Row],[% Reducció salari per baix rendiment        (no posar el símbol %)]]</f>
        <v>0</v>
      </c>
      <c r="AM14" s="131">
        <f>ROUND((AN14/100)*24.8547945*Taula1[[#This Row],[Espai reservat Administració (dies)]],2)</f>
        <v>0</v>
      </c>
      <c r="AN14" s="79">
        <f>Taula1[[#This Row],[% Jornada segons contracte
(no posar el símbol %) ]]-Taula1[[#This Row],[% Reducció salari per baix rendiment        (no posar el símbol %)]]</f>
        <v>0</v>
      </c>
      <c r="AO14" s="131">
        <f t="shared" si="2"/>
        <v>0</v>
      </c>
      <c r="AP14" s="86"/>
      <c r="AQ14" s="136">
        <f>ROUND((AR14/100)*693*Taula1[[#This Row],[Mesos naturals sencers treballats període justificat (01/01/2023 - 31/03/2023)]],2)</f>
        <v>0</v>
      </c>
      <c r="AR14" s="89">
        <f>Taula1[[#This Row],[% Jornada segons contracte
(no posar el símbol %) ]]-Taula1[[#This Row],[% Reducció salari per baix rendiment        (no posar el símbol %)]]</f>
        <v>0</v>
      </c>
      <c r="AS14" s="136">
        <f>ROUND((AT14/100)*22.78356164*Taula1[[#This Row],[Dies treballats període justificat (01/01/2023 - 31/03/2023)              no comptabilitzats com a mes natural sencer]],2)</f>
        <v>0</v>
      </c>
      <c r="AT14" s="89">
        <f>Taula1[[#This Row],[% Jornada segons contracte
(no posar el símbol %) ]]-Taula1[[#This Row],[% Reducció salari per baix rendiment        (no posar el símbol %)]]</f>
        <v>0</v>
      </c>
      <c r="AU14" s="136">
        <f t="shared" si="3"/>
        <v>0</v>
      </c>
      <c r="AV14" s="86"/>
      <c r="AW14" s="136">
        <f>ROUND((AX14/100)*693*Taula1[[#This Row],[Espai reservat Administració  (mesos)]],2)</f>
        <v>0</v>
      </c>
      <c r="AX14" s="89">
        <f>Taula1[[#This Row],[% Jornada segons contracte
(no posar el símbol %) ]]-Taula1[[#This Row],[% Reducció salari per baix rendiment        (no posar el símbol %)]]</f>
        <v>0</v>
      </c>
      <c r="AY14" s="131">
        <f>ROUND((AZ14/100)*22.78356164*Taula1[[#This Row],[Espai reservat Administració (dies)]],2)</f>
        <v>0</v>
      </c>
      <c r="AZ14" s="79">
        <f>Taula1[[#This Row],[% Jornada segons contracte
(no posar el símbol %) ]]-Taula1[[#This Row],[% Reducció salari per baix rendiment        (no posar el símbol %)]]</f>
        <v>0</v>
      </c>
      <c r="BA14" s="131">
        <f t="shared" si="4"/>
        <v>0</v>
      </c>
      <c r="BB14" s="83"/>
      <c r="BC14" s="131">
        <f>IF(Taula1[[#This Row],[Grup justificat     (fer servir opcions de la llista desplegable)]]=1,AI14,0)</f>
        <v>0</v>
      </c>
      <c r="BD14" s="131">
        <f>IF(Taula1[[#This Row],[Grup justificat     (fer servir opcions de la llista desplegable)]]=2,AU14,0)</f>
        <v>0</v>
      </c>
      <c r="BE14" s="83"/>
      <c r="BF14" s="131">
        <f>IF(Taula1[[#This Row],[Espai reservat Administració]]=1,AO14,0)</f>
        <v>0</v>
      </c>
      <c r="BG14" s="131">
        <f>IF(Taula1[[#This Row],[Espai reservat Administració]]=2,BA14,0)</f>
        <v>0</v>
      </c>
      <c r="BH14" s="83"/>
      <c r="BI14" s="124">
        <f>IF(Taula1[[#This Row],[Grup justificat     (fer servir opcions de la llista desplegable)]]=1,1,0)</f>
        <v>0</v>
      </c>
      <c r="BJ14" s="124">
        <f>IF(Taula1[[#This Row],[Espai reservat Administració]]=1,1,0)</f>
        <v>0</v>
      </c>
      <c r="BK14" s="125"/>
      <c r="BL14" s="124">
        <f>IF(Taula1[[#This Row],[Grup justificat     (fer servir opcions de la llista desplegable)]]=2,1,0)</f>
        <v>0</v>
      </c>
      <c r="BM14" s="124">
        <f>IF(Taula1[[#This Row],[Espai reservat Administració]]=2,1,0)</f>
        <v>0</v>
      </c>
      <c r="BN14" s="73"/>
      <c r="BO14" s="113" t="s">
        <v>121</v>
      </c>
      <c r="BP14" s="73"/>
      <c r="BQ14" s="112" t="s">
        <v>18</v>
      </c>
      <c r="BT14" s="73"/>
      <c r="BU14" s="73"/>
      <c r="BV14" s="73"/>
      <c r="BW14" s="73"/>
      <c r="BX14" s="73"/>
      <c r="BY14" s="73"/>
      <c r="BZ14" s="73"/>
      <c r="CA14" s="73"/>
      <c r="CB14" s="73"/>
      <c r="CC14" s="73"/>
      <c r="CD14" s="73"/>
      <c r="CE14" s="73"/>
      <c r="CF14" s="73"/>
      <c r="CG14" s="63">
        <f t="shared" si="5"/>
        <v>0</v>
      </c>
      <c r="CH14" s="63">
        <f t="shared" si="6"/>
        <v>0</v>
      </c>
      <c r="CI14" s="73"/>
      <c r="CJ14" s="63">
        <f>IF(Taula1[[#This Row],[Tipus de contracte                                  (fer servir opcions de la llista desplegable)]]="Indefinit",1,0)</f>
        <v>0</v>
      </c>
      <c r="CK14" s="63">
        <f>IF(Taula1[[#This Row],[Tipus de contracte                                  (fer servir opcions de la llista desplegable)]]="Temporal, igual o superior a 6 mesos",1,0)</f>
        <v>0</v>
      </c>
      <c r="CL14" s="63">
        <f>IF(Taula1[[#This Row],[Tipus de contracte                                  (fer servir opcions de la llista desplegable)]]="Substitució per IT",1,0)</f>
        <v>0</v>
      </c>
      <c r="CM14" s="73"/>
      <c r="CN14" s="63">
        <f>IF(Taula1[[#This Row],[Relació llocs de treball]]&gt;=1,1,0)</f>
        <v>0</v>
      </c>
      <c r="CO14" s="73"/>
      <c r="CP14" s="63">
        <f>IF(Taula1[[#This Row],[Identitat de gènere                                                          (fer servir opcions de la llista desplegable)]]="Home",1,0)</f>
        <v>0</v>
      </c>
      <c r="CQ14" s="63">
        <f>IF(Taula1[[#This Row],[Identitat de gènere                                                          (fer servir opcions de la llista desplegable)]]="Dona",1,0)</f>
        <v>0</v>
      </c>
      <c r="CR14" s="63">
        <f>IF(Taula1[[#This Row],[Identitat de gènere                                                          (fer servir opcions de la llista desplegable)]]="No binari",1,0)</f>
        <v>0</v>
      </c>
      <c r="CS14" s="73"/>
      <c r="CT14" s="63">
        <f t="shared" si="0"/>
        <v>0</v>
      </c>
      <c r="CU14" s="64">
        <f t="shared" si="7"/>
        <v>0</v>
      </c>
      <c r="CW14" s="64">
        <f t="shared" si="8"/>
        <v>0</v>
      </c>
      <c r="CX14" s="64">
        <f t="shared" si="9"/>
        <v>0</v>
      </c>
      <c r="CY14" s="64">
        <f t="shared" si="10"/>
        <v>0</v>
      </c>
      <c r="CZ14" s="64">
        <f t="shared" si="11"/>
        <v>0</v>
      </c>
      <c r="DB14" s="64">
        <f t="shared" si="12"/>
        <v>0</v>
      </c>
      <c r="DC14" s="64">
        <f t="shared" si="13"/>
        <v>0</v>
      </c>
      <c r="DD14" s="64">
        <f t="shared" si="14"/>
        <v>0</v>
      </c>
      <c r="DE14" s="64">
        <f t="shared" si="15"/>
        <v>0</v>
      </c>
    </row>
    <row r="15" spans="1:144" x14ac:dyDescent="0.3">
      <c r="B15" s="167"/>
      <c r="C15" s="186"/>
      <c r="D15" s="2"/>
      <c r="E15" s="67"/>
      <c r="F15" s="5"/>
      <c r="G15" s="5"/>
      <c r="H15" s="187"/>
      <c r="I15" s="111" t="str">
        <f ca="1">IF(Taula1[[#This Row],[Data naixement (format dd/mm/aaaa)]]="","0",DATEDIF(Taula1[[#This Row],[Data naixement (format dd/mm/aaaa)]],TODAY(),"Y"))</f>
        <v>0</v>
      </c>
      <c r="J15" s="6"/>
      <c r="K15" s="6"/>
      <c r="L15" s="6"/>
      <c r="M15" s="6"/>
      <c r="N15" s="56"/>
      <c r="O15" s="56"/>
      <c r="P15" s="56"/>
      <c r="Q15" s="6"/>
      <c r="R15" s="7"/>
      <c r="S15" s="143">
        <f>Taula1[[#This Row],[Mesos naturals sencers treballats període justificat (01/01/2023 - 31/03/2023)]]</f>
        <v>0</v>
      </c>
      <c r="T15" s="194">
        <f>Taula1[[#This Row],[Dies treballats període justificat (01/01/2023 - 31/03/2023)              no comptabilitzats com a mes natural sencer]]</f>
        <v>0</v>
      </c>
      <c r="U15" s="12"/>
      <c r="V15" s="7"/>
      <c r="W15" s="188"/>
      <c r="X15" s="188"/>
      <c r="Y15" s="188"/>
      <c r="Z15" s="188"/>
      <c r="AA15" s="190"/>
      <c r="AB15" s="143">
        <f>Taula1[[#This Row],[Grup justificat     (fer servir opcions de la llista desplegable)]]</f>
        <v>0</v>
      </c>
      <c r="AC15" s="182"/>
      <c r="AD15" s="80"/>
      <c r="AE15" s="131">
        <f>ROUND((AF15/100)*756*Taula1[[#This Row],[Mesos naturals sencers treballats període justificat (01/01/2023 - 31/03/2023)]],2)</f>
        <v>0</v>
      </c>
      <c r="AF15" s="79">
        <f>Taula1[[#This Row],[% Jornada segons contracte
(no posar el símbol %) ]]-Taula1[[#This Row],[% Reducció salari per baix rendiment        (no posar el símbol %)]]</f>
        <v>0</v>
      </c>
      <c r="AG15" s="131">
        <f>ROUND((AH15/100)*24.8547945*Taula1[[#This Row],[Dies treballats període justificat (01/01/2023 - 31/03/2023)              no comptabilitzats com a mes natural sencer]],2)</f>
        <v>0</v>
      </c>
      <c r="AH15" s="79">
        <f>Taula1[[#This Row],[% Jornada segons contracte
(no posar el símbol %) ]]-Taula1[[#This Row],[% Reducció salari per baix rendiment        (no posar el símbol %)]]</f>
        <v>0</v>
      </c>
      <c r="AI15" s="131">
        <f t="shared" si="1"/>
        <v>0</v>
      </c>
      <c r="AJ15" s="183"/>
      <c r="AK15" s="131">
        <f>ROUND((AL15/100)*756*Taula1[[#This Row],[Espai reservat Administració  (mesos)]],2)</f>
        <v>0</v>
      </c>
      <c r="AL15" s="79">
        <f>Taula1[[#This Row],[% Jornada segons contracte
(no posar el símbol %) ]]-Taula1[[#This Row],[% Reducció salari per baix rendiment        (no posar el símbol %)]]</f>
        <v>0</v>
      </c>
      <c r="AM15" s="131">
        <f>ROUND((AN15/100)*24.8547945*Taula1[[#This Row],[Espai reservat Administració (dies)]],2)</f>
        <v>0</v>
      </c>
      <c r="AN15" s="79">
        <f>Taula1[[#This Row],[% Jornada segons contracte
(no posar el símbol %) ]]-Taula1[[#This Row],[% Reducció salari per baix rendiment        (no posar el símbol %)]]</f>
        <v>0</v>
      </c>
      <c r="AO15" s="131">
        <f t="shared" si="2"/>
        <v>0</v>
      </c>
      <c r="AP15" s="86"/>
      <c r="AQ15" s="136">
        <f>ROUND((AR15/100)*693*Taula1[[#This Row],[Mesos naturals sencers treballats període justificat (01/01/2023 - 31/03/2023)]],2)</f>
        <v>0</v>
      </c>
      <c r="AR15" s="89">
        <f>Taula1[[#This Row],[% Jornada segons contracte
(no posar el símbol %) ]]-Taula1[[#This Row],[% Reducció salari per baix rendiment        (no posar el símbol %)]]</f>
        <v>0</v>
      </c>
      <c r="AS15" s="136">
        <f>ROUND((AT15/100)*22.78356164*Taula1[[#This Row],[Dies treballats període justificat (01/01/2023 - 31/03/2023)              no comptabilitzats com a mes natural sencer]],2)</f>
        <v>0</v>
      </c>
      <c r="AT15" s="89">
        <f>Taula1[[#This Row],[% Jornada segons contracte
(no posar el símbol %) ]]-Taula1[[#This Row],[% Reducció salari per baix rendiment        (no posar el símbol %)]]</f>
        <v>0</v>
      </c>
      <c r="AU15" s="136">
        <f t="shared" si="3"/>
        <v>0</v>
      </c>
      <c r="AV15" s="86"/>
      <c r="AW15" s="136">
        <f>ROUND((AX15/100)*693*Taula1[[#This Row],[Espai reservat Administració  (mesos)]],2)</f>
        <v>0</v>
      </c>
      <c r="AX15" s="89">
        <f>Taula1[[#This Row],[% Jornada segons contracte
(no posar el símbol %) ]]-Taula1[[#This Row],[% Reducció salari per baix rendiment        (no posar el símbol %)]]</f>
        <v>0</v>
      </c>
      <c r="AY15" s="131">
        <f>ROUND((AZ15/100)*22.78356164*Taula1[[#This Row],[Espai reservat Administració (dies)]],2)</f>
        <v>0</v>
      </c>
      <c r="AZ15" s="79">
        <f>Taula1[[#This Row],[% Jornada segons contracte
(no posar el símbol %) ]]-Taula1[[#This Row],[% Reducció salari per baix rendiment        (no posar el símbol %)]]</f>
        <v>0</v>
      </c>
      <c r="BA15" s="131">
        <f t="shared" si="4"/>
        <v>0</v>
      </c>
      <c r="BB15" s="83"/>
      <c r="BC15" s="131">
        <f>IF(Taula1[[#This Row],[Grup justificat     (fer servir opcions de la llista desplegable)]]=1,AI15,0)</f>
        <v>0</v>
      </c>
      <c r="BD15" s="131">
        <f>IF(Taula1[[#This Row],[Grup justificat     (fer servir opcions de la llista desplegable)]]=2,AU15,0)</f>
        <v>0</v>
      </c>
      <c r="BE15" s="83"/>
      <c r="BF15" s="131">
        <f>IF(Taula1[[#This Row],[Espai reservat Administració]]=1,AO15,0)</f>
        <v>0</v>
      </c>
      <c r="BG15" s="131">
        <f>IF(Taula1[[#This Row],[Espai reservat Administració]]=2,BA15,0)</f>
        <v>0</v>
      </c>
      <c r="BH15" s="83"/>
      <c r="BI15" s="124">
        <f>IF(Taula1[[#This Row],[Grup justificat     (fer servir opcions de la llista desplegable)]]=1,1,0)</f>
        <v>0</v>
      </c>
      <c r="BJ15" s="124">
        <f>IF(Taula1[[#This Row],[Espai reservat Administració]]=1,1,0)</f>
        <v>0</v>
      </c>
      <c r="BK15" s="125"/>
      <c r="BL15" s="124">
        <f>IF(Taula1[[#This Row],[Grup justificat     (fer servir opcions de la llista desplegable)]]=2,1,0)</f>
        <v>0</v>
      </c>
      <c r="BM15" s="124">
        <f>IF(Taula1[[#This Row],[Espai reservat Administració]]=2,1,0)</f>
        <v>0</v>
      </c>
      <c r="BN15" s="73"/>
      <c r="BO15" s="113" t="s">
        <v>123</v>
      </c>
      <c r="BP15" s="73"/>
      <c r="BQ15" s="73"/>
      <c r="BR15" s="73"/>
      <c r="BS15" s="73"/>
      <c r="BT15" s="73"/>
      <c r="BU15" s="73"/>
      <c r="BV15" s="73"/>
      <c r="BW15" s="73"/>
      <c r="BX15" s="73"/>
      <c r="BY15" s="73"/>
      <c r="BZ15" s="73"/>
      <c r="CA15" s="73"/>
      <c r="CB15" s="73"/>
      <c r="CC15" s="73"/>
      <c r="CD15" s="73"/>
      <c r="CE15" s="73"/>
      <c r="CF15" s="73"/>
      <c r="CG15" s="63">
        <f t="shared" si="5"/>
        <v>0</v>
      </c>
      <c r="CH15" s="63">
        <f t="shared" si="6"/>
        <v>0</v>
      </c>
      <c r="CI15" s="73"/>
      <c r="CJ15" s="63">
        <f>IF(Taula1[[#This Row],[Tipus de contracte                                  (fer servir opcions de la llista desplegable)]]="Indefinit",1,0)</f>
        <v>0</v>
      </c>
      <c r="CK15" s="63">
        <f>IF(Taula1[[#This Row],[Tipus de contracte                                  (fer servir opcions de la llista desplegable)]]="Temporal, igual o superior a 6 mesos",1,0)</f>
        <v>0</v>
      </c>
      <c r="CL15" s="63">
        <f>IF(Taula1[[#This Row],[Tipus de contracte                                  (fer servir opcions de la llista desplegable)]]="Substitució per IT",1,0)</f>
        <v>0</v>
      </c>
      <c r="CM15" s="73"/>
      <c r="CN15" s="63">
        <f>IF(Taula1[[#This Row],[Relació llocs de treball]]&gt;=1,1,0)</f>
        <v>0</v>
      </c>
      <c r="CO15" s="73"/>
      <c r="CP15" s="63">
        <f>IF(Taula1[[#This Row],[Identitat de gènere                                                          (fer servir opcions de la llista desplegable)]]="Home",1,0)</f>
        <v>0</v>
      </c>
      <c r="CQ15" s="63">
        <f>IF(Taula1[[#This Row],[Identitat de gènere                                                          (fer servir opcions de la llista desplegable)]]="Dona",1,0)</f>
        <v>0</v>
      </c>
      <c r="CR15" s="63">
        <f>IF(Taula1[[#This Row],[Identitat de gènere                                                          (fer servir opcions de la llista desplegable)]]="No binari",1,0)</f>
        <v>0</v>
      </c>
      <c r="CS15" s="73"/>
      <c r="CT15" s="63">
        <f t="shared" si="0"/>
        <v>0</v>
      </c>
      <c r="CU15" s="64">
        <f t="shared" si="7"/>
        <v>0</v>
      </c>
      <c r="CW15" s="64">
        <f t="shared" si="8"/>
        <v>0</v>
      </c>
      <c r="CX15" s="64">
        <f t="shared" si="9"/>
        <v>0</v>
      </c>
      <c r="CY15" s="64">
        <f t="shared" si="10"/>
        <v>0</v>
      </c>
      <c r="CZ15" s="64">
        <f t="shared" si="11"/>
        <v>0</v>
      </c>
      <c r="DB15" s="64">
        <f t="shared" si="12"/>
        <v>0</v>
      </c>
      <c r="DC15" s="64">
        <f t="shared" si="13"/>
        <v>0</v>
      </c>
      <c r="DD15" s="64">
        <f t="shared" si="14"/>
        <v>0</v>
      </c>
      <c r="DE15" s="64">
        <f t="shared" si="15"/>
        <v>0</v>
      </c>
    </row>
    <row r="16" spans="1:144" x14ac:dyDescent="0.3">
      <c r="B16" s="167"/>
      <c r="C16" s="186"/>
      <c r="D16" s="2"/>
      <c r="E16" s="67"/>
      <c r="F16" s="5"/>
      <c r="G16" s="5"/>
      <c r="H16" s="187"/>
      <c r="I16" s="111" t="str">
        <f ca="1">IF(Taula1[[#This Row],[Data naixement (format dd/mm/aaaa)]]="","0",DATEDIF(Taula1[[#This Row],[Data naixement (format dd/mm/aaaa)]],TODAY(),"Y"))</f>
        <v>0</v>
      </c>
      <c r="J16" s="6"/>
      <c r="K16" s="6"/>
      <c r="L16" s="6"/>
      <c r="M16" s="6"/>
      <c r="N16" s="56"/>
      <c r="O16" s="56"/>
      <c r="P16" s="56"/>
      <c r="Q16" s="6"/>
      <c r="R16" s="7"/>
      <c r="S16" s="143">
        <f>Taula1[[#This Row],[Mesos naturals sencers treballats període justificat (01/01/2023 - 31/03/2023)]]</f>
        <v>0</v>
      </c>
      <c r="T16" s="194">
        <f>Taula1[[#This Row],[Dies treballats període justificat (01/01/2023 - 31/03/2023)              no comptabilitzats com a mes natural sencer]]</f>
        <v>0</v>
      </c>
      <c r="U16" s="12"/>
      <c r="V16" s="7"/>
      <c r="W16" s="188"/>
      <c r="X16" s="188"/>
      <c r="Y16" s="188"/>
      <c r="Z16" s="188"/>
      <c r="AA16" s="190"/>
      <c r="AB16" s="143">
        <f>Taula1[[#This Row],[Grup justificat     (fer servir opcions de la llista desplegable)]]</f>
        <v>0</v>
      </c>
      <c r="AC16" s="182"/>
      <c r="AD16" s="80"/>
      <c r="AE16" s="131">
        <f>ROUND((AF16/100)*756*Taula1[[#This Row],[Mesos naturals sencers treballats període justificat (01/01/2023 - 31/03/2023)]],2)</f>
        <v>0</v>
      </c>
      <c r="AF16" s="79">
        <f>Taula1[[#This Row],[% Jornada segons contracte
(no posar el símbol %) ]]-Taula1[[#This Row],[% Reducció salari per baix rendiment        (no posar el símbol %)]]</f>
        <v>0</v>
      </c>
      <c r="AG16" s="131">
        <f>ROUND((AH16/100)*24.8547945*Taula1[[#This Row],[Dies treballats període justificat (01/01/2023 - 31/03/2023)              no comptabilitzats com a mes natural sencer]],2)</f>
        <v>0</v>
      </c>
      <c r="AH16" s="79">
        <f>Taula1[[#This Row],[% Jornada segons contracte
(no posar el símbol %) ]]-Taula1[[#This Row],[% Reducció salari per baix rendiment        (no posar el símbol %)]]</f>
        <v>0</v>
      </c>
      <c r="AI16" s="131">
        <f t="shared" si="1"/>
        <v>0</v>
      </c>
      <c r="AJ16" s="183"/>
      <c r="AK16" s="131">
        <f>ROUND((AL16/100)*756*Taula1[[#This Row],[Espai reservat Administració  (mesos)]],2)</f>
        <v>0</v>
      </c>
      <c r="AL16" s="79">
        <f>Taula1[[#This Row],[% Jornada segons contracte
(no posar el símbol %) ]]-Taula1[[#This Row],[% Reducció salari per baix rendiment        (no posar el símbol %)]]</f>
        <v>0</v>
      </c>
      <c r="AM16" s="131">
        <f>ROUND((AN16/100)*24.8547945*Taula1[[#This Row],[Espai reservat Administració (dies)]],2)</f>
        <v>0</v>
      </c>
      <c r="AN16" s="79">
        <f>Taula1[[#This Row],[% Jornada segons contracte
(no posar el símbol %) ]]-Taula1[[#This Row],[% Reducció salari per baix rendiment        (no posar el símbol %)]]</f>
        <v>0</v>
      </c>
      <c r="AO16" s="131">
        <f t="shared" si="2"/>
        <v>0</v>
      </c>
      <c r="AP16" s="86"/>
      <c r="AQ16" s="136">
        <f>ROUND((AR16/100)*693*Taula1[[#This Row],[Mesos naturals sencers treballats període justificat (01/01/2023 - 31/03/2023)]],2)</f>
        <v>0</v>
      </c>
      <c r="AR16" s="89">
        <f>Taula1[[#This Row],[% Jornada segons contracte
(no posar el símbol %) ]]-Taula1[[#This Row],[% Reducció salari per baix rendiment        (no posar el símbol %)]]</f>
        <v>0</v>
      </c>
      <c r="AS16" s="136">
        <f>ROUND((AT16/100)*22.78356164*Taula1[[#This Row],[Dies treballats període justificat (01/01/2023 - 31/03/2023)              no comptabilitzats com a mes natural sencer]],2)</f>
        <v>0</v>
      </c>
      <c r="AT16" s="89">
        <f>Taula1[[#This Row],[% Jornada segons contracte
(no posar el símbol %) ]]-Taula1[[#This Row],[% Reducció salari per baix rendiment        (no posar el símbol %)]]</f>
        <v>0</v>
      </c>
      <c r="AU16" s="136">
        <f t="shared" si="3"/>
        <v>0</v>
      </c>
      <c r="AV16" s="86"/>
      <c r="AW16" s="136">
        <f>ROUND((AX16/100)*693*Taula1[[#This Row],[Espai reservat Administració  (mesos)]],2)</f>
        <v>0</v>
      </c>
      <c r="AX16" s="89">
        <f>Taula1[[#This Row],[% Jornada segons contracte
(no posar el símbol %) ]]-Taula1[[#This Row],[% Reducció salari per baix rendiment        (no posar el símbol %)]]</f>
        <v>0</v>
      </c>
      <c r="AY16" s="131">
        <f>ROUND((AZ16/100)*22.78356164*Taula1[[#This Row],[Espai reservat Administració (dies)]],2)</f>
        <v>0</v>
      </c>
      <c r="AZ16" s="79">
        <f>Taula1[[#This Row],[% Jornada segons contracte
(no posar el símbol %) ]]-Taula1[[#This Row],[% Reducció salari per baix rendiment        (no posar el símbol %)]]</f>
        <v>0</v>
      </c>
      <c r="BA16" s="131">
        <f t="shared" si="4"/>
        <v>0</v>
      </c>
      <c r="BB16" s="83"/>
      <c r="BC16" s="131">
        <f>IF(Taula1[[#This Row],[Grup justificat     (fer servir opcions de la llista desplegable)]]=1,AI16,0)</f>
        <v>0</v>
      </c>
      <c r="BD16" s="131">
        <f>IF(Taula1[[#This Row],[Grup justificat     (fer servir opcions de la llista desplegable)]]=2,AU16,0)</f>
        <v>0</v>
      </c>
      <c r="BE16" s="83"/>
      <c r="BF16" s="131">
        <f>IF(Taula1[[#This Row],[Espai reservat Administració]]=1,AO16,0)</f>
        <v>0</v>
      </c>
      <c r="BG16" s="131">
        <f>IF(Taula1[[#This Row],[Espai reservat Administració]]=2,BA16,0)</f>
        <v>0</v>
      </c>
      <c r="BH16" s="83"/>
      <c r="BI16" s="124">
        <f>IF(Taula1[[#This Row],[Grup justificat     (fer servir opcions de la llista desplegable)]]=1,1,0)</f>
        <v>0</v>
      </c>
      <c r="BJ16" s="124">
        <f>IF(Taula1[[#This Row],[Espai reservat Administració]]=1,1,0)</f>
        <v>0</v>
      </c>
      <c r="BK16" s="125"/>
      <c r="BL16" s="124">
        <f>IF(Taula1[[#This Row],[Grup justificat     (fer servir opcions de la llista desplegable)]]=2,1,0)</f>
        <v>0</v>
      </c>
      <c r="BM16" s="124">
        <f>IF(Taula1[[#This Row],[Espai reservat Administració]]=2,1,0)</f>
        <v>0</v>
      </c>
      <c r="BN16" s="73"/>
      <c r="BO16" s="113" t="s">
        <v>122</v>
      </c>
      <c r="BP16" s="73"/>
      <c r="BQ16" s="73"/>
      <c r="BR16" s="73"/>
      <c r="BS16" s="73"/>
      <c r="BT16" s="73"/>
      <c r="BU16" s="73"/>
      <c r="BV16" s="73"/>
      <c r="BW16" s="73"/>
      <c r="BX16" s="73"/>
      <c r="BY16" s="73"/>
      <c r="BZ16" s="73"/>
      <c r="CA16" s="73"/>
      <c r="CB16" s="73"/>
      <c r="CC16" s="73"/>
      <c r="CD16" s="73"/>
      <c r="CE16" s="73"/>
      <c r="CF16" s="73"/>
      <c r="CG16" s="63">
        <f t="shared" si="5"/>
        <v>0</v>
      </c>
      <c r="CH16" s="63">
        <f t="shared" si="6"/>
        <v>0</v>
      </c>
      <c r="CI16" s="73"/>
      <c r="CJ16" s="63">
        <f>IF(Taula1[[#This Row],[Tipus de contracte                                  (fer servir opcions de la llista desplegable)]]="Indefinit",1,0)</f>
        <v>0</v>
      </c>
      <c r="CK16" s="63">
        <f>IF(Taula1[[#This Row],[Tipus de contracte                                  (fer servir opcions de la llista desplegable)]]="Temporal, igual o superior a 6 mesos",1,0)</f>
        <v>0</v>
      </c>
      <c r="CL16" s="63">
        <f>IF(Taula1[[#This Row],[Tipus de contracte                                  (fer servir opcions de la llista desplegable)]]="Substitució per IT",1,0)</f>
        <v>0</v>
      </c>
      <c r="CM16" s="73"/>
      <c r="CN16" s="63">
        <f>IF(Taula1[[#This Row],[Relació llocs de treball]]&gt;=1,1,0)</f>
        <v>0</v>
      </c>
      <c r="CO16" s="73"/>
      <c r="CP16" s="63">
        <f>IF(Taula1[[#This Row],[Identitat de gènere                                                          (fer servir opcions de la llista desplegable)]]="Home",1,0)</f>
        <v>0</v>
      </c>
      <c r="CQ16" s="63">
        <f>IF(Taula1[[#This Row],[Identitat de gènere                                                          (fer servir opcions de la llista desplegable)]]="Dona",1,0)</f>
        <v>0</v>
      </c>
      <c r="CR16" s="63">
        <f>IF(Taula1[[#This Row],[Identitat de gènere                                                          (fer servir opcions de la llista desplegable)]]="No binari",1,0)</f>
        <v>0</v>
      </c>
      <c r="CS16" s="73"/>
      <c r="CT16" s="63">
        <f t="shared" si="0"/>
        <v>0</v>
      </c>
      <c r="CU16" s="64">
        <f t="shared" si="7"/>
        <v>0</v>
      </c>
      <c r="CW16" s="64">
        <f t="shared" si="8"/>
        <v>0</v>
      </c>
      <c r="CX16" s="64">
        <f t="shared" si="9"/>
        <v>0</v>
      </c>
      <c r="CY16" s="64">
        <f t="shared" si="10"/>
        <v>0</v>
      </c>
      <c r="CZ16" s="64">
        <f t="shared" si="11"/>
        <v>0</v>
      </c>
      <c r="DB16" s="64">
        <f t="shared" si="12"/>
        <v>0</v>
      </c>
      <c r="DC16" s="64">
        <f t="shared" si="13"/>
        <v>0</v>
      </c>
      <c r="DD16" s="64">
        <f t="shared" si="14"/>
        <v>0</v>
      </c>
      <c r="DE16" s="64">
        <f t="shared" si="15"/>
        <v>0</v>
      </c>
    </row>
    <row r="17" spans="2:109" x14ac:dyDescent="0.3">
      <c r="B17" s="167"/>
      <c r="C17" s="186"/>
      <c r="D17" s="2"/>
      <c r="E17" s="67"/>
      <c r="F17" s="5"/>
      <c r="G17" s="5"/>
      <c r="H17" s="187"/>
      <c r="I17" s="111" t="str">
        <f ca="1">IF(Taula1[[#This Row],[Data naixement (format dd/mm/aaaa)]]="","0",DATEDIF(Taula1[[#This Row],[Data naixement (format dd/mm/aaaa)]],TODAY(),"Y"))</f>
        <v>0</v>
      </c>
      <c r="J17" s="6"/>
      <c r="K17" s="6"/>
      <c r="L17" s="6"/>
      <c r="M17" s="6"/>
      <c r="N17" s="56"/>
      <c r="O17" s="56"/>
      <c r="P17" s="56"/>
      <c r="Q17" s="6"/>
      <c r="R17" s="7"/>
      <c r="S17" s="143">
        <f>Taula1[[#This Row],[Mesos naturals sencers treballats període justificat (01/01/2023 - 31/03/2023)]]</f>
        <v>0</v>
      </c>
      <c r="T17" s="194">
        <f>Taula1[[#This Row],[Dies treballats període justificat (01/01/2023 - 31/03/2023)              no comptabilitzats com a mes natural sencer]]</f>
        <v>0</v>
      </c>
      <c r="U17" s="12"/>
      <c r="V17" s="7"/>
      <c r="W17" s="188"/>
      <c r="X17" s="188"/>
      <c r="Y17" s="188"/>
      <c r="Z17" s="188"/>
      <c r="AA17" s="190"/>
      <c r="AB17" s="143">
        <f>Taula1[[#This Row],[Grup justificat     (fer servir opcions de la llista desplegable)]]</f>
        <v>0</v>
      </c>
      <c r="AC17" s="182"/>
      <c r="AD17" s="80"/>
      <c r="AE17" s="131">
        <f>ROUND((AF17/100)*756*Taula1[[#This Row],[Mesos naturals sencers treballats període justificat (01/01/2023 - 31/03/2023)]],2)</f>
        <v>0</v>
      </c>
      <c r="AF17" s="79">
        <f>Taula1[[#This Row],[% Jornada segons contracte
(no posar el símbol %) ]]-Taula1[[#This Row],[% Reducció salari per baix rendiment        (no posar el símbol %)]]</f>
        <v>0</v>
      </c>
      <c r="AG17" s="131">
        <f>ROUND((AH17/100)*24.8547945*Taula1[[#This Row],[Dies treballats període justificat (01/01/2023 - 31/03/2023)              no comptabilitzats com a mes natural sencer]],2)</f>
        <v>0</v>
      </c>
      <c r="AH17" s="79">
        <f>Taula1[[#This Row],[% Jornada segons contracte
(no posar el símbol %) ]]-Taula1[[#This Row],[% Reducció salari per baix rendiment        (no posar el símbol %)]]</f>
        <v>0</v>
      </c>
      <c r="AI17" s="131">
        <f t="shared" si="1"/>
        <v>0</v>
      </c>
      <c r="AJ17" s="183"/>
      <c r="AK17" s="131">
        <f>ROUND((AL17/100)*756*Taula1[[#This Row],[Espai reservat Administració  (mesos)]],2)</f>
        <v>0</v>
      </c>
      <c r="AL17" s="79">
        <f>Taula1[[#This Row],[% Jornada segons contracte
(no posar el símbol %) ]]-Taula1[[#This Row],[% Reducció salari per baix rendiment        (no posar el símbol %)]]</f>
        <v>0</v>
      </c>
      <c r="AM17" s="131">
        <f>ROUND((AN17/100)*24.8547945*Taula1[[#This Row],[Espai reservat Administració (dies)]],2)</f>
        <v>0</v>
      </c>
      <c r="AN17" s="79">
        <f>Taula1[[#This Row],[% Jornada segons contracte
(no posar el símbol %) ]]-Taula1[[#This Row],[% Reducció salari per baix rendiment        (no posar el símbol %)]]</f>
        <v>0</v>
      </c>
      <c r="AO17" s="131">
        <f t="shared" si="2"/>
        <v>0</v>
      </c>
      <c r="AP17" s="86"/>
      <c r="AQ17" s="136">
        <f>ROUND((AR17/100)*693*Taula1[[#This Row],[Mesos naturals sencers treballats període justificat (01/01/2023 - 31/03/2023)]],2)</f>
        <v>0</v>
      </c>
      <c r="AR17" s="89">
        <f>Taula1[[#This Row],[% Jornada segons contracte
(no posar el símbol %) ]]-Taula1[[#This Row],[% Reducció salari per baix rendiment        (no posar el símbol %)]]</f>
        <v>0</v>
      </c>
      <c r="AS17" s="136">
        <f>ROUND((AT17/100)*22.78356164*Taula1[[#This Row],[Dies treballats període justificat (01/01/2023 - 31/03/2023)              no comptabilitzats com a mes natural sencer]],2)</f>
        <v>0</v>
      </c>
      <c r="AT17" s="89">
        <f>Taula1[[#This Row],[% Jornada segons contracte
(no posar el símbol %) ]]-Taula1[[#This Row],[% Reducció salari per baix rendiment        (no posar el símbol %)]]</f>
        <v>0</v>
      </c>
      <c r="AU17" s="136">
        <f t="shared" si="3"/>
        <v>0</v>
      </c>
      <c r="AV17" s="86"/>
      <c r="AW17" s="136">
        <f>ROUND((AX17/100)*693*Taula1[[#This Row],[Espai reservat Administració  (mesos)]],2)</f>
        <v>0</v>
      </c>
      <c r="AX17" s="89">
        <f>Taula1[[#This Row],[% Jornada segons contracte
(no posar el símbol %) ]]-Taula1[[#This Row],[% Reducció salari per baix rendiment        (no posar el símbol %)]]</f>
        <v>0</v>
      </c>
      <c r="AY17" s="131">
        <f>ROUND((AZ17/100)*22.78356164*Taula1[[#This Row],[Espai reservat Administració (dies)]],2)</f>
        <v>0</v>
      </c>
      <c r="AZ17" s="79">
        <f>Taula1[[#This Row],[% Jornada segons contracte
(no posar el símbol %) ]]-Taula1[[#This Row],[% Reducció salari per baix rendiment        (no posar el símbol %)]]</f>
        <v>0</v>
      </c>
      <c r="BA17" s="131">
        <f t="shared" si="4"/>
        <v>0</v>
      </c>
      <c r="BB17" s="83"/>
      <c r="BC17" s="131">
        <f>IF(Taula1[[#This Row],[Grup justificat     (fer servir opcions de la llista desplegable)]]=1,AI17,0)</f>
        <v>0</v>
      </c>
      <c r="BD17" s="131">
        <f>IF(Taula1[[#This Row],[Grup justificat     (fer servir opcions de la llista desplegable)]]=2,AU17,0)</f>
        <v>0</v>
      </c>
      <c r="BE17" s="83"/>
      <c r="BF17" s="131">
        <f>IF(Taula1[[#This Row],[Espai reservat Administració]]=1,AO17,0)</f>
        <v>0</v>
      </c>
      <c r="BG17" s="131">
        <f>IF(Taula1[[#This Row],[Espai reservat Administració]]=2,BA17,0)</f>
        <v>0</v>
      </c>
      <c r="BH17" s="83"/>
      <c r="BI17" s="124">
        <f>IF(Taula1[[#This Row],[Grup justificat     (fer servir opcions de la llista desplegable)]]=1,1,0)</f>
        <v>0</v>
      </c>
      <c r="BJ17" s="124">
        <f>IF(Taula1[[#This Row],[Espai reservat Administració]]=1,1,0)</f>
        <v>0</v>
      </c>
      <c r="BK17" s="125"/>
      <c r="BL17" s="124">
        <f>IF(Taula1[[#This Row],[Grup justificat     (fer servir opcions de la llista desplegable)]]=2,1,0)</f>
        <v>0</v>
      </c>
      <c r="BM17" s="124">
        <f>IF(Taula1[[#This Row],[Espai reservat Administració]]=2,1,0)</f>
        <v>0</v>
      </c>
      <c r="BN17" s="73"/>
      <c r="BP17" s="73"/>
      <c r="BQ17" s="73"/>
      <c r="BR17" s="73"/>
      <c r="BS17" s="73"/>
      <c r="BT17" s="73"/>
      <c r="BU17" s="73"/>
      <c r="BV17" s="73"/>
      <c r="BW17" s="73"/>
      <c r="BX17" s="73"/>
      <c r="BY17" s="73"/>
      <c r="BZ17" s="73"/>
      <c r="CA17" s="73"/>
      <c r="CB17" s="73"/>
      <c r="CC17" s="73"/>
      <c r="CD17" s="73"/>
      <c r="CE17" s="73"/>
      <c r="CF17" s="73"/>
      <c r="CG17" s="63">
        <f t="shared" si="5"/>
        <v>0</v>
      </c>
      <c r="CH17" s="63">
        <f t="shared" si="6"/>
        <v>0</v>
      </c>
      <c r="CI17" s="73"/>
      <c r="CJ17" s="63">
        <f>IF(Taula1[[#This Row],[Tipus de contracte                                  (fer servir opcions de la llista desplegable)]]="Indefinit",1,0)</f>
        <v>0</v>
      </c>
      <c r="CK17" s="63">
        <f>IF(Taula1[[#This Row],[Tipus de contracte                                  (fer servir opcions de la llista desplegable)]]="Temporal, igual o superior a 6 mesos",1,0)</f>
        <v>0</v>
      </c>
      <c r="CL17" s="63">
        <f>IF(Taula1[[#This Row],[Tipus de contracte                                  (fer servir opcions de la llista desplegable)]]="Substitució per IT",1,0)</f>
        <v>0</v>
      </c>
      <c r="CM17" s="73"/>
      <c r="CN17" s="63">
        <f>IF(Taula1[[#This Row],[Relació llocs de treball]]&gt;=1,1,0)</f>
        <v>0</v>
      </c>
      <c r="CO17" s="73"/>
      <c r="CP17" s="63">
        <f>IF(Taula1[[#This Row],[Identitat de gènere                                                          (fer servir opcions de la llista desplegable)]]="Home",1,0)</f>
        <v>0</v>
      </c>
      <c r="CQ17" s="63">
        <f>IF(Taula1[[#This Row],[Identitat de gènere                                                          (fer servir opcions de la llista desplegable)]]="Dona",1,0)</f>
        <v>0</v>
      </c>
      <c r="CR17" s="63">
        <f>IF(Taula1[[#This Row],[Identitat de gènere                                                          (fer servir opcions de la llista desplegable)]]="No binari",1,0)</f>
        <v>0</v>
      </c>
      <c r="CS17" s="73"/>
      <c r="CT17" s="63">
        <f t="shared" si="0"/>
        <v>0</v>
      </c>
      <c r="CU17" s="64">
        <f t="shared" si="7"/>
        <v>0</v>
      </c>
      <c r="CW17" s="64">
        <f t="shared" si="8"/>
        <v>0</v>
      </c>
      <c r="CX17" s="64">
        <f t="shared" si="9"/>
        <v>0</v>
      </c>
      <c r="CY17" s="64">
        <f t="shared" si="10"/>
        <v>0</v>
      </c>
      <c r="CZ17" s="64">
        <f t="shared" si="11"/>
        <v>0</v>
      </c>
      <c r="DB17" s="64">
        <f t="shared" si="12"/>
        <v>0</v>
      </c>
      <c r="DC17" s="64">
        <f t="shared" si="13"/>
        <v>0</v>
      </c>
      <c r="DD17" s="64">
        <f t="shared" si="14"/>
        <v>0</v>
      </c>
      <c r="DE17" s="64">
        <f t="shared" si="15"/>
        <v>0</v>
      </c>
    </row>
    <row r="18" spans="2:109" x14ac:dyDescent="0.3">
      <c r="B18" s="167"/>
      <c r="C18" s="186"/>
      <c r="D18" s="2"/>
      <c r="E18" s="67"/>
      <c r="F18" s="5"/>
      <c r="G18" s="5"/>
      <c r="H18" s="187"/>
      <c r="I18" s="111" t="str">
        <f ca="1">IF(Taula1[[#This Row],[Data naixement (format dd/mm/aaaa)]]="","0",DATEDIF(Taula1[[#This Row],[Data naixement (format dd/mm/aaaa)]],TODAY(),"Y"))</f>
        <v>0</v>
      </c>
      <c r="J18" s="6"/>
      <c r="K18" s="6"/>
      <c r="L18" s="6"/>
      <c r="M18" s="6"/>
      <c r="N18" s="56"/>
      <c r="O18" s="56"/>
      <c r="P18" s="56"/>
      <c r="Q18" s="6"/>
      <c r="R18" s="7"/>
      <c r="S18" s="143">
        <f>Taula1[[#This Row],[Mesos naturals sencers treballats període justificat (01/01/2023 - 31/03/2023)]]</f>
        <v>0</v>
      </c>
      <c r="T18" s="194">
        <f>Taula1[[#This Row],[Dies treballats període justificat (01/01/2023 - 31/03/2023)              no comptabilitzats com a mes natural sencer]]</f>
        <v>0</v>
      </c>
      <c r="U18" s="12"/>
      <c r="V18" s="7"/>
      <c r="W18" s="188"/>
      <c r="X18" s="188"/>
      <c r="Y18" s="188"/>
      <c r="Z18" s="188"/>
      <c r="AA18" s="190"/>
      <c r="AB18" s="143">
        <f>Taula1[[#This Row],[Grup justificat     (fer servir opcions de la llista desplegable)]]</f>
        <v>0</v>
      </c>
      <c r="AC18" s="182"/>
      <c r="AD18" s="80"/>
      <c r="AE18" s="131">
        <f>ROUND((AF18/100)*756*Taula1[[#This Row],[Mesos naturals sencers treballats període justificat (01/01/2023 - 31/03/2023)]],2)</f>
        <v>0</v>
      </c>
      <c r="AF18" s="79">
        <f>Taula1[[#This Row],[% Jornada segons contracte
(no posar el símbol %) ]]-Taula1[[#This Row],[% Reducció salari per baix rendiment        (no posar el símbol %)]]</f>
        <v>0</v>
      </c>
      <c r="AG18" s="131">
        <f>ROUND((AH18/100)*24.8547945*Taula1[[#This Row],[Dies treballats període justificat (01/01/2023 - 31/03/2023)              no comptabilitzats com a mes natural sencer]],2)</f>
        <v>0</v>
      </c>
      <c r="AH18" s="79">
        <f>Taula1[[#This Row],[% Jornada segons contracte
(no posar el símbol %) ]]-Taula1[[#This Row],[% Reducció salari per baix rendiment        (no posar el símbol %)]]</f>
        <v>0</v>
      </c>
      <c r="AI18" s="131">
        <f t="shared" si="1"/>
        <v>0</v>
      </c>
      <c r="AJ18" s="183"/>
      <c r="AK18" s="131">
        <f>ROUND((AL18/100)*756*Taula1[[#This Row],[Espai reservat Administració  (mesos)]],2)</f>
        <v>0</v>
      </c>
      <c r="AL18" s="79">
        <f>Taula1[[#This Row],[% Jornada segons contracte
(no posar el símbol %) ]]-Taula1[[#This Row],[% Reducció salari per baix rendiment        (no posar el símbol %)]]</f>
        <v>0</v>
      </c>
      <c r="AM18" s="131">
        <f>ROUND((AN18/100)*24.8547945*Taula1[[#This Row],[Espai reservat Administració (dies)]],2)</f>
        <v>0</v>
      </c>
      <c r="AN18" s="79">
        <f>Taula1[[#This Row],[% Jornada segons contracte
(no posar el símbol %) ]]-Taula1[[#This Row],[% Reducció salari per baix rendiment        (no posar el símbol %)]]</f>
        <v>0</v>
      </c>
      <c r="AO18" s="131">
        <f t="shared" si="2"/>
        <v>0</v>
      </c>
      <c r="AP18" s="86"/>
      <c r="AQ18" s="136">
        <f>ROUND((AR18/100)*693*Taula1[[#This Row],[Mesos naturals sencers treballats període justificat (01/01/2023 - 31/03/2023)]],2)</f>
        <v>0</v>
      </c>
      <c r="AR18" s="89">
        <f>Taula1[[#This Row],[% Jornada segons contracte
(no posar el símbol %) ]]-Taula1[[#This Row],[% Reducció salari per baix rendiment        (no posar el símbol %)]]</f>
        <v>0</v>
      </c>
      <c r="AS18" s="136">
        <f>ROUND((AT18/100)*22.78356164*Taula1[[#This Row],[Dies treballats període justificat (01/01/2023 - 31/03/2023)              no comptabilitzats com a mes natural sencer]],2)</f>
        <v>0</v>
      </c>
      <c r="AT18" s="89">
        <f>Taula1[[#This Row],[% Jornada segons contracte
(no posar el símbol %) ]]-Taula1[[#This Row],[% Reducció salari per baix rendiment        (no posar el símbol %)]]</f>
        <v>0</v>
      </c>
      <c r="AU18" s="136">
        <f t="shared" si="3"/>
        <v>0</v>
      </c>
      <c r="AV18" s="86"/>
      <c r="AW18" s="136">
        <f>ROUND((AX18/100)*693*Taula1[[#This Row],[Espai reservat Administració  (mesos)]],2)</f>
        <v>0</v>
      </c>
      <c r="AX18" s="89">
        <f>Taula1[[#This Row],[% Jornada segons contracte
(no posar el símbol %) ]]-Taula1[[#This Row],[% Reducció salari per baix rendiment        (no posar el símbol %)]]</f>
        <v>0</v>
      </c>
      <c r="AY18" s="131">
        <f>ROUND((AZ18/100)*22.78356164*Taula1[[#This Row],[Espai reservat Administració (dies)]],2)</f>
        <v>0</v>
      </c>
      <c r="AZ18" s="79">
        <f>Taula1[[#This Row],[% Jornada segons contracte
(no posar el símbol %) ]]-Taula1[[#This Row],[% Reducció salari per baix rendiment        (no posar el símbol %)]]</f>
        <v>0</v>
      </c>
      <c r="BA18" s="131">
        <f t="shared" si="4"/>
        <v>0</v>
      </c>
      <c r="BB18" s="83"/>
      <c r="BC18" s="131">
        <f>IF(Taula1[[#This Row],[Grup justificat     (fer servir opcions de la llista desplegable)]]=1,AI18,0)</f>
        <v>0</v>
      </c>
      <c r="BD18" s="131">
        <f>IF(Taula1[[#This Row],[Grup justificat     (fer servir opcions de la llista desplegable)]]=2,AU18,0)</f>
        <v>0</v>
      </c>
      <c r="BE18" s="83"/>
      <c r="BF18" s="131">
        <f>IF(Taula1[[#This Row],[Espai reservat Administració]]=1,AO18,0)</f>
        <v>0</v>
      </c>
      <c r="BG18" s="131">
        <f>IF(Taula1[[#This Row],[Espai reservat Administració]]=2,BA18,0)</f>
        <v>0</v>
      </c>
      <c r="BH18" s="83"/>
      <c r="BI18" s="124">
        <f>IF(Taula1[[#This Row],[Grup justificat     (fer servir opcions de la llista desplegable)]]=1,1,0)</f>
        <v>0</v>
      </c>
      <c r="BJ18" s="124">
        <f>IF(Taula1[[#This Row],[Espai reservat Administració]]=1,1,0)</f>
        <v>0</v>
      </c>
      <c r="BK18" s="125"/>
      <c r="BL18" s="124">
        <f>IF(Taula1[[#This Row],[Grup justificat     (fer servir opcions de la llista desplegable)]]=2,1,0)</f>
        <v>0</v>
      </c>
      <c r="BM18" s="124">
        <f>IF(Taula1[[#This Row],[Espai reservat Administració]]=2,1,0)</f>
        <v>0</v>
      </c>
      <c r="BN18" s="73"/>
      <c r="BP18" s="73"/>
      <c r="BQ18" s="73"/>
      <c r="BR18" s="73"/>
      <c r="BS18" s="73"/>
      <c r="BT18" s="73"/>
      <c r="BU18" s="73"/>
      <c r="BV18" s="73"/>
      <c r="BW18" s="73"/>
      <c r="BX18" s="73"/>
      <c r="BY18" s="73"/>
      <c r="BZ18" s="73"/>
      <c r="CA18" s="73"/>
      <c r="CB18" s="73"/>
      <c r="CC18" s="73"/>
      <c r="CD18" s="73"/>
      <c r="CE18" s="73"/>
      <c r="CF18" s="73"/>
      <c r="CG18" s="63">
        <f t="shared" si="5"/>
        <v>0</v>
      </c>
      <c r="CH18" s="63">
        <f t="shared" si="6"/>
        <v>0</v>
      </c>
      <c r="CI18" s="73"/>
      <c r="CJ18" s="63">
        <f>IF(Taula1[[#This Row],[Tipus de contracte                                  (fer servir opcions de la llista desplegable)]]="Indefinit",1,0)</f>
        <v>0</v>
      </c>
      <c r="CK18" s="63">
        <f>IF(Taula1[[#This Row],[Tipus de contracte                                  (fer servir opcions de la llista desplegable)]]="Temporal, igual o superior a 6 mesos",1,0)</f>
        <v>0</v>
      </c>
      <c r="CL18" s="63">
        <f>IF(Taula1[[#This Row],[Tipus de contracte                                  (fer servir opcions de la llista desplegable)]]="Substitució per IT",1,0)</f>
        <v>0</v>
      </c>
      <c r="CM18" s="73"/>
      <c r="CN18" s="63">
        <f>IF(Taula1[[#This Row],[Relació llocs de treball]]&gt;=1,1,0)</f>
        <v>0</v>
      </c>
      <c r="CO18" s="73"/>
      <c r="CP18" s="63">
        <f>IF(Taula1[[#This Row],[Identitat de gènere                                                          (fer servir opcions de la llista desplegable)]]="Home",1,0)</f>
        <v>0</v>
      </c>
      <c r="CQ18" s="63">
        <f>IF(Taula1[[#This Row],[Identitat de gènere                                                          (fer servir opcions de la llista desplegable)]]="Dona",1,0)</f>
        <v>0</v>
      </c>
      <c r="CR18" s="63">
        <f>IF(Taula1[[#This Row],[Identitat de gènere                                                          (fer servir opcions de la llista desplegable)]]="No binari",1,0)</f>
        <v>0</v>
      </c>
      <c r="CS18" s="73"/>
      <c r="CT18" s="63">
        <f t="shared" si="0"/>
        <v>0</v>
      </c>
      <c r="CU18" s="64">
        <f t="shared" si="7"/>
        <v>0</v>
      </c>
      <c r="CW18" s="64">
        <f t="shared" si="8"/>
        <v>0</v>
      </c>
      <c r="CX18" s="64">
        <f t="shared" si="9"/>
        <v>0</v>
      </c>
      <c r="CY18" s="64">
        <f t="shared" si="10"/>
        <v>0</v>
      </c>
      <c r="CZ18" s="64">
        <f t="shared" si="11"/>
        <v>0</v>
      </c>
      <c r="DB18" s="64">
        <f t="shared" si="12"/>
        <v>0</v>
      </c>
      <c r="DC18" s="64">
        <f t="shared" si="13"/>
        <v>0</v>
      </c>
      <c r="DD18" s="64">
        <f t="shared" si="14"/>
        <v>0</v>
      </c>
      <c r="DE18" s="64">
        <f t="shared" si="15"/>
        <v>0</v>
      </c>
    </row>
    <row r="19" spans="2:109" x14ac:dyDescent="0.3">
      <c r="B19" s="167"/>
      <c r="C19" s="186"/>
      <c r="D19" s="2"/>
      <c r="E19" s="67"/>
      <c r="F19" s="5"/>
      <c r="G19" s="5"/>
      <c r="H19" s="187"/>
      <c r="I19" s="111" t="str">
        <f ca="1">IF(Taula1[[#This Row],[Data naixement (format dd/mm/aaaa)]]="","0",DATEDIF(Taula1[[#This Row],[Data naixement (format dd/mm/aaaa)]],TODAY(),"Y"))</f>
        <v>0</v>
      </c>
      <c r="J19" s="6"/>
      <c r="K19" s="6"/>
      <c r="L19" s="6"/>
      <c r="M19" s="6"/>
      <c r="N19" s="56"/>
      <c r="O19" s="56"/>
      <c r="P19" s="56"/>
      <c r="Q19" s="6"/>
      <c r="R19" s="7"/>
      <c r="S19" s="143">
        <f>Taula1[[#This Row],[Mesos naturals sencers treballats període justificat (01/01/2023 - 31/03/2023)]]</f>
        <v>0</v>
      </c>
      <c r="T19" s="194">
        <f>Taula1[[#This Row],[Dies treballats període justificat (01/01/2023 - 31/03/2023)              no comptabilitzats com a mes natural sencer]]</f>
        <v>0</v>
      </c>
      <c r="U19" s="12"/>
      <c r="V19" s="7"/>
      <c r="W19" s="188"/>
      <c r="X19" s="188"/>
      <c r="Y19" s="188"/>
      <c r="Z19" s="188"/>
      <c r="AA19" s="190"/>
      <c r="AB19" s="143">
        <f>Taula1[[#This Row],[Grup justificat     (fer servir opcions de la llista desplegable)]]</f>
        <v>0</v>
      </c>
      <c r="AC19" s="182"/>
      <c r="AD19" s="80"/>
      <c r="AE19" s="131">
        <f>ROUND((AF19/100)*756*Taula1[[#This Row],[Mesos naturals sencers treballats període justificat (01/01/2023 - 31/03/2023)]],2)</f>
        <v>0</v>
      </c>
      <c r="AF19" s="79">
        <f>Taula1[[#This Row],[% Jornada segons contracte
(no posar el símbol %) ]]-Taula1[[#This Row],[% Reducció salari per baix rendiment        (no posar el símbol %)]]</f>
        <v>0</v>
      </c>
      <c r="AG19" s="131">
        <f>ROUND((AH19/100)*24.8547945*Taula1[[#This Row],[Dies treballats període justificat (01/01/2023 - 31/03/2023)              no comptabilitzats com a mes natural sencer]],2)</f>
        <v>0</v>
      </c>
      <c r="AH19" s="79">
        <f>Taula1[[#This Row],[% Jornada segons contracte
(no posar el símbol %) ]]-Taula1[[#This Row],[% Reducció salari per baix rendiment        (no posar el símbol %)]]</f>
        <v>0</v>
      </c>
      <c r="AI19" s="131">
        <f t="shared" si="1"/>
        <v>0</v>
      </c>
      <c r="AJ19" s="183"/>
      <c r="AK19" s="131">
        <f>ROUND((AL19/100)*756*Taula1[[#This Row],[Espai reservat Administració  (mesos)]],2)</f>
        <v>0</v>
      </c>
      <c r="AL19" s="79">
        <f>Taula1[[#This Row],[% Jornada segons contracte
(no posar el símbol %) ]]-Taula1[[#This Row],[% Reducció salari per baix rendiment        (no posar el símbol %)]]</f>
        <v>0</v>
      </c>
      <c r="AM19" s="131">
        <f>ROUND((AN19/100)*24.8547945*Taula1[[#This Row],[Espai reservat Administració (dies)]],2)</f>
        <v>0</v>
      </c>
      <c r="AN19" s="79">
        <f>Taula1[[#This Row],[% Jornada segons contracte
(no posar el símbol %) ]]-Taula1[[#This Row],[% Reducció salari per baix rendiment        (no posar el símbol %)]]</f>
        <v>0</v>
      </c>
      <c r="AO19" s="131">
        <f t="shared" si="2"/>
        <v>0</v>
      </c>
      <c r="AP19" s="86"/>
      <c r="AQ19" s="136">
        <f>ROUND((AR19/100)*693*Taula1[[#This Row],[Mesos naturals sencers treballats període justificat (01/01/2023 - 31/03/2023)]],2)</f>
        <v>0</v>
      </c>
      <c r="AR19" s="89">
        <f>Taula1[[#This Row],[% Jornada segons contracte
(no posar el símbol %) ]]-Taula1[[#This Row],[% Reducció salari per baix rendiment        (no posar el símbol %)]]</f>
        <v>0</v>
      </c>
      <c r="AS19" s="136">
        <f>ROUND((AT19/100)*22.78356164*Taula1[[#This Row],[Dies treballats període justificat (01/01/2023 - 31/03/2023)              no comptabilitzats com a mes natural sencer]],2)</f>
        <v>0</v>
      </c>
      <c r="AT19" s="89">
        <f>Taula1[[#This Row],[% Jornada segons contracte
(no posar el símbol %) ]]-Taula1[[#This Row],[% Reducció salari per baix rendiment        (no posar el símbol %)]]</f>
        <v>0</v>
      </c>
      <c r="AU19" s="136">
        <f t="shared" si="3"/>
        <v>0</v>
      </c>
      <c r="AV19" s="86"/>
      <c r="AW19" s="136">
        <f>ROUND((AX19/100)*693*Taula1[[#This Row],[Espai reservat Administració  (mesos)]],2)</f>
        <v>0</v>
      </c>
      <c r="AX19" s="89">
        <f>Taula1[[#This Row],[% Jornada segons contracte
(no posar el símbol %) ]]-Taula1[[#This Row],[% Reducció salari per baix rendiment        (no posar el símbol %)]]</f>
        <v>0</v>
      </c>
      <c r="AY19" s="131">
        <f>ROUND((AZ19/100)*22.78356164*Taula1[[#This Row],[Espai reservat Administració (dies)]],2)</f>
        <v>0</v>
      </c>
      <c r="AZ19" s="79">
        <f>Taula1[[#This Row],[% Jornada segons contracte
(no posar el símbol %) ]]-Taula1[[#This Row],[% Reducció salari per baix rendiment        (no posar el símbol %)]]</f>
        <v>0</v>
      </c>
      <c r="BA19" s="131">
        <f t="shared" si="4"/>
        <v>0</v>
      </c>
      <c r="BB19" s="83"/>
      <c r="BC19" s="131">
        <f>IF(Taula1[[#This Row],[Grup justificat     (fer servir opcions de la llista desplegable)]]=1,AI19,0)</f>
        <v>0</v>
      </c>
      <c r="BD19" s="131">
        <f>IF(Taula1[[#This Row],[Grup justificat     (fer servir opcions de la llista desplegable)]]=2,AU19,0)</f>
        <v>0</v>
      </c>
      <c r="BE19" s="83"/>
      <c r="BF19" s="131">
        <f>IF(Taula1[[#This Row],[Espai reservat Administració]]=1,AO19,0)</f>
        <v>0</v>
      </c>
      <c r="BG19" s="131">
        <f>IF(Taula1[[#This Row],[Espai reservat Administració]]=2,BA19,0)</f>
        <v>0</v>
      </c>
      <c r="BH19" s="83"/>
      <c r="BI19" s="124">
        <f>IF(Taula1[[#This Row],[Grup justificat     (fer servir opcions de la llista desplegable)]]=1,1,0)</f>
        <v>0</v>
      </c>
      <c r="BJ19" s="124">
        <f>IF(Taula1[[#This Row],[Espai reservat Administració]]=1,1,0)</f>
        <v>0</v>
      </c>
      <c r="BK19" s="125"/>
      <c r="BL19" s="124">
        <f>IF(Taula1[[#This Row],[Grup justificat     (fer servir opcions de la llista desplegable)]]=2,1,0)</f>
        <v>0</v>
      </c>
      <c r="BM19" s="124">
        <f>IF(Taula1[[#This Row],[Espai reservat Administració]]=2,1,0)</f>
        <v>0</v>
      </c>
      <c r="BN19" s="73"/>
      <c r="BO19" s="73"/>
      <c r="BP19" s="73"/>
      <c r="BQ19" s="73"/>
      <c r="BR19" s="73"/>
      <c r="BS19" s="73"/>
      <c r="BT19" s="73"/>
      <c r="BU19" s="73"/>
      <c r="BV19" s="73"/>
      <c r="BW19" s="73"/>
      <c r="BX19" s="73"/>
      <c r="BY19" s="73"/>
      <c r="BZ19" s="73"/>
      <c r="CA19" s="73"/>
      <c r="CB19" s="73"/>
      <c r="CC19" s="73"/>
      <c r="CD19" s="73"/>
      <c r="CE19" s="73"/>
      <c r="CF19" s="73"/>
      <c r="CG19" s="63">
        <f t="shared" si="5"/>
        <v>0</v>
      </c>
      <c r="CH19" s="63">
        <f t="shared" si="6"/>
        <v>0</v>
      </c>
      <c r="CI19" s="73"/>
      <c r="CJ19" s="63">
        <f>IF(Taula1[[#This Row],[Tipus de contracte                                  (fer servir opcions de la llista desplegable)]]="Indefinit",1,0)</f>
        <v>0</v>
      </c>
      <c r="CK19" s="63">
        <f>IF(Taula1[[#This Row],[Tipus de contracte                                  (fer servir opcions de la llista desplegable)]]="Temporal, igual o superior a 6 mesos",1,0)</f>
        <v>0</v>
      </c>
      <c r="CL19" s="63">
        <f>IF(Taula1[[#This Row],[Tipus de contracte                                  (fer servir opcions de la llista desplegable)]]="Substitució per IT",1,0)</f>
        <v>0</v>
      </c>
      <c r="CM19" s="73"/>
      <c r="CN19" s="63">
        <f>IF(Taula1[[#This Row],[Relació llocs de treball]]&gt;=1,1,0)</f>
        <v>0</v>
      </c>
      <c r="CO19" s="73"/>
      <c r="CP19" s="63">
        <f>IF(Taula1[[#This Row],[Identitat de gènere                                                          (fer servir opcions de la llista desplegable)]]="Home",1,0)</f>
        <v>0</v>
      </c>
      <c r="CQ19" s="63">
        <f>IF(Taula1[[#This Row],[Identitat de gènere                                                          (fer servir opcions de la llista desplegable)]]="Dona",1,0)</f>
        <v>0</v>
      </c>
      <c r="CR19" s="63">
        <f>IF(Taula1[[#This Row],[Identitat de gènere                                                          (fer servir opcions de la llista desplegable)]]="No binari",1,0)</f>
        <v>0</v>
      </c>
      <c r="CS19" s="73"/>
      <c r="CT19" s="63">
        <f t="shared" si="0"/>
        <v>0</v>
      </c>
      <c r="CU19" s="64">
        <f t="shared" si="7"/>
        <v>0</v>
      </c>
      <c r="CW19" s="64">
        <f t="shared" si="8"/>
        <v>0</v>
      </c>
      <c r="CX19" s="64">
        <f t="shared" si="9"/>
        <v>0</v>
      </c>
      <c r="CY19" s="64">
        <f t="shared" si="10"/>
        <v>0</v>
      </c>
      <c r="CZ19" s="64">
        <f t="shared" si="11"/>
        <v>0</v>
      </c>
      <c r="DB19" s="64">
        <f t="shared" si="12"/>
        <v>0</v>
      </c>
      <c r="DC19" s="64">
        <f t="shared" si="13"/>
        <v>0</v>
      </c>
      <c r="DD19" s="64">
        <f t="shared" si="14"/>
        <v>0</v>
      </c>
      <c r="DE19" s="64">
        <f t="shared" si="15"/>
        <v>0</v>
      </c>
    </row>
    <row r="20" spans="2:109" x14ac:dyDescent="0.3">
      <c r="B20" s="167"/>
      <c r="C20" s="186"/>
      <c r="D20" s="2"/>
      <c r="E20" s="67"/>
      <c r="F20" s="5"/>
      <c r="G20" s="5"/>
      <c r="H20" s="187"/>
      <c r="I20" s="111" t="str">
        <f ca="1">IF(Taula1[[#This Row],[Data naixement (format dd/mm/aaaa)]]="","0",DATEDIF(Taula1[[#This Row],[Data naixement (format dd/mm/aaaa)]],TODAY(),"Y"))</f>
        <v>0</v>
      </c>
      <c r="J20" s="6"/>
      <c r="K20" s="6"/>
      <c r="L20" s="6"/>
      <c r="M20" s="6"/>
      <c r="N20" s="56"/>
      <c r="O20" s="56"/>
      <c r="P20" s="56"/>
      <c r="Q20" s="6"/>
      <c r="R20" s="7"/>
      <c r="S20" s="143">
        <f>Taula1[[#This Row],[Mesos naturals sencers treballats període justificat (01/01/2023 - 31/03/2023)]]</f>
        <v>0</v>
      </c>
      <c r="T20" s="194">
        <f>Taula1[[#This Row],[Dies treballats període justificat (01/01/2023 - 31/03/2023)              no comptabilitzats com a mes natural sencer]]</f>
        <v>0</v>
      </c>
      <c r="U20" s="12"/>
      <c r="V20" s="7"/>
      <c r="W20" s="188"/>
      <c r="X20" s="188"/>
      <c r="Y20" s="188"/>
      <c r="Z20" s="188"/>
      <c r="AA20" s="190"/>
      <c r="AB20" s="143">
        <f>Taula1[[#This Row],[Grup justificat     (fer servir opcions de la llista desplegable)]]</f>
        <v>0</v>
      </c>
      <c r="AC20" s="182"/>
      <c r="AD20" s="80"/>
      <c r="AE20" s="131">
        <f>ROUND((AF20/100)*756*Taula1[[#This Row],[Mesos naturals sencers treballats període justificat (01/01/2023 - 31/03/2023)]],2)</f>
        <v>0</v>
      </c>
      <c r="AF20" s="79">
        <f>Taula1[[#This Row],[% Jornada segons contracte
(no posar el símbol %) ]]-Taula1[[#This Row],[% Reducció salari per baix rendiment        (no posar el símbol %)]]</f>
        <v>0</v>
      </c>
      <c r="AG20" s="131">
        <f>ROUND((AH20/100)*24.8547945*Taula1[[#This Row],[Dies treballats període justificat (01/01/2023 - 31/03/2023)              no comptabilitzats com a mes natural sencer]],2)</f>
        <v>0</v>
      </c>
      <c r="AH20" s="79">
        <f>Taula1[[#This Row],[% Jornada segons contracte
(no posar el símbol %) ]]-Taula1[[#This Row],[% Reducció salari per baix rendiment        (no posar el símbol %)]]</f>
        <v>0</v>
      </c>
      <c r="AI20" s="131">
        <f t="shared" si="1"/>
        <v>0</v>
      </c>
      <c r="AJ20" s="183"/>
      <c r="AK20" s="131">
        <f>ROUND((AL20/100)*756*Taula1[[#This Row],[Espai reservat Administració  (mesos)]],2)</f>
        <v>0</v>
      </c>
      <c r="AL20" s="79">
        <f>Taula1[[#This Row],[% Jornada segons contracte
(no posar el símbol %) ]]-Taula1[[#This Row],[% Reducció salari per baix rendiment        (no posar el símbol %)]]</f>
        <v>0</v>
      </c>
      <c r="AM20" s="131">
        <f>ROUND((AN20/100)*24.8547945*Taula1[[#This Row],[Espai reservat Administració (dies)]],2)</f>
        <v>0</v>
      </c>
      <c r="AN20" s="79">
        <f>Taula1[[#This Row],[% Jornada segons contracte
(no posar el símbol %) ]]-Taula1[[#This Row],[% Reducció salari per baix rendiment        (no posar el símbol %)]]</f>
        <v>0</v>
      </c>
      <c r="AO20" s="131">
        <f t="shared" si="2"/>
        <v>0</v>
      </c>
      <c r="AP20" s="86"/>
      <c r="AQ20" s="136">
        <f>ROUND((AR20/100)*693*Taula1[[#This Row],[Mesos naturals sencers treballats període justificat (01/01/2023 - 31/03/2023)]],2)</f>
        <v>0</v>
      </c>
      <c r="AR20" s="89">
        <f>Taula1[[#This Row],[% Jornada segons contracte
(no posar el símbol %) ]]-Taula1[[#This Row],[% Reducció salari per baix rendiment        (no posar el símbol %)]]</f>
        <v>0</v>
      </c>
      <c r="AS20" s="136">
        <f>ROUND((AT20/100)*22.78356164*Taula1[[#This Row],[Dies treballats període justificat (01/01/2023 - 31/03/2023)              no comptabilitzats com a mes natural sencer]],2)</f>
        <v>0</v>
      </c>
      <c r="AT20" s="89">
        <f>Taula1[[#This Row],[% Jornada segons contracte
(no posar el símbol %) ]]-Taula1[[#This Row],[% Reducció salari per baix rendiment        (no posar el símbol %)]]</f>
        <v>0</v>
      </c>
      <c r="AU20" s="136">
        <f t="shared" si="3"/>
        <v>0</v>
      </c>
      <c r="AV20" s="86"/>
      <c r="AW20" s="136">
        <f>ROUND((AX20/100)*693*Taula1[[#This Row],[Espai reservat Administració  (mesos)]],2)</f>
        <v>0</v>
      </c>
      <c r="AX20" s="89">
        <f>Taula1[[#This Row],[% Jornada segons contracte
(no posar el símbol %) ]]-Taula1[[#This Row],[% Reducció salari per baix rendiment        (no posar el símbol %)]]</f>
        <v>0</v>
      </c>
      <c r="AY20" s="131">
        <f>ROUND((AZ20/100)*22.78356164*Taula1[[#This Row],[Espai reservat Administració (dies)]],2)</f>
        <v>0</v>
      </c>
      <c r="AZ20" s="79">
        <f>Taula1[[#This Row],[% Jornada segons contracte
(no posar el símbol %) ]]-Taula1[[#This Row],[% Reducció salari per baix rendiment        (no posar el símbol %)]]</f>
        <v>0</v>
      </c>
      <c r="BA20" s="131">
        <f t="shared" si="4"/>
        <v>0</v>
      </c>
      <c r="BB20" s="83"/>
      <c r="BC20" s="131">
        <f>IF(Taula1[[#This Row],[Grup justificat     (fer servir opcions de la llista desplegable)]]=1,AI20,0)</f>
        <v>0</v>
      </c>
      <c r="BD20" s="131">
        <f>IF(Taula1[[#This Row],[Grup justificat     (fer servir opcions de la llista desplegable)]]=2,AU20,0)</f>
        <v>0</v>
      </c>
      <c r="BE20" s="83"/>
      <c r="BF20" s="131">
        <f>IF(Taula1[[#This Row],[Espai reservat Administració]]=1,AO20,0)</f>
        <v>0</v>
      </c>
      <c r="BG20" s="131">
        <f>IF(Taula1[[#This Row],[Espai reservat Administració]]=2,BA20,0)</f>
        <v>0</v>
      </c>
      <c r="BH20" s="83"/>
      <c r="BI20" s="124">
        <f>IF(Taula1[[#This Row],[Grup justificat     (fer servir opcions de la llista desplegable)]]=1,1,0)</f>
        <v>0</v>
      </c>
      <c r="BJ20" s="124">
        <f>IF(Taula1[[#This Row],[Espai reservat Administració]]=1,1,0)</f>
        <v>0</v>
      </c>
      <c r="BK20" s="125"/>
      <c r="BL20" s="124">
        <f>IF(Taula1[[#This Row],[Grup justificat     (fer servir opcions de la llista desplegable)]]=2,1,0)</f>
        <v>0</v>
      </c>
      <c r="BM20" s="124">
        <f>IF(Taula1[[#This Row],[Espai reservat Administració]]=2,1,0)</f>
        <v>0</v>
      </c>
      <c r="BN20" s="73"/>
      <c r="BO20" s="73"/>
      <c r="BP20" s="73"/>
      <c r="BQ20" s="73"/>
      <c r="BR20" s="73"/>
      <c r="BS20" s="73"/>
      <c r="BT20" s="73"/>
      <c r="BU20" s="73"/>
      <c r="BV20" s="73"/>
      <c r="BW20" s="73"/>
      <c r="BX20" s="73"/>
      <c r="BY20" s="73"/>
      <c r="BZ20" s="73"/>
      <c r="CA20" s="73"/>
      <c r="CB20" s="73"/>
      <c r="CC20" s="73"/>
      <c r="CD20" s="73"/>
      <c r="CE20" s="73"/>
      <c r="CF20" s="73"/>
      <c r="CG20" s="63">
        <f t="shared" si="5"/>
        <v>0</v>
      </c>
      <c r="CH20" s="63">
        <f t="shared" si="6"/>
        <v>0</v>
      </c>
      <c r="CI20" s="73"/>
      <c r="CJ20" s="63">
        <f>IF(Taula1[[#This Row],[Tipus de contracte                                  (fer servir opcions de la llista desplegable)]]="Indefinit",1,0)</f>
        <v>0</v>
      </c>
      <c r="CK20" s="63">
        <f>IF(Taula1[[#This Row],[Tipus de contracte                                  (fer servir opcions de la llista desplegable)]]="Temporal, igual o superior a 6 mesos",1,0)</f>
        <v>0</v>
      </c>
      <c r="CL20" s="63">
        <f>IF(Taula1[[#This Row],[Tipus de contracte                                  (fer servir opcions de la llista desplegable)]]="Substitució per IT",1,0)</f>
        <v>0</v>
      </c>
      <c r="CM20" s="73"/>
      <c r="CN20" s="63">
        <f>IF(Taula1[[#This Row],[Relació llocs de treball]]&gt;=1,1,0)</f>
        <v>0</v>
      </c>
      <c r="CO20" s="73"/>
      <c r="CP20" s="63">
        <f>IF(Taula1[[#This Row],[Identitat de gènere                                                          (fer servir opcions de la llista desplegable)]]="Home",1,0)</f>
        <v>0</v>
      </c>
      <c r="CQ20" s="63">
        <f>IF(Taula1[[#This Row],[Identitat de gènere                                                          (fer servir opcions de la llista desplegable)]]="Dona",1,0)</f>
        <v>0</v>
      </c>
      <c r="CR20" s="63">
        <f>IF(Taula1[[#This Row],[Identitat de gènere                                                          (fer servir opcions de la llista desplegable)]]="No binari",1,0)</f>
        <v>0</v>
      </c>
      <c r="CS20" s="73"/>
      <c r="CT20" s="63">
        <f t="shared" si="0"/>
        <v>0</v>
      </c>
      <c r="CU20" s="64">
        <f t="shared" si="7"/>
        <v>0</v>
      </c>
      <c r="CW20" s="64">
        <f t="shared" si="8"/>
        <v>0</v>
      </c>
      <c r="CX20" s="64">
        <f t="shared" si="9"/>
        <v>0</v>
      </c>
      <c r="CY20" s="64">
        <f t="shared" si="10"/>
        <v>0</v>
      </c>
      <c r="CZ20" s="64">
        <f t="shared" si="11"/>
        <v>0</v>
      </c>
      <c r="DB20" s="64">
        <f t="shared" si="12"/>
        <v>0</v>
      </c>
      <c r="DC20" s="64">
        <f t="shared" si="13"/>
        <v>0</v>
      </c>
      <c r="DD20" s="64">
        <f t="shared" si="14"/>
        <v>0</v>
      </c>
      <c r="DE20" s="64">
        <f t="shared" si="15"/>
        <v>0</v>
      </c>
    </row>
    <row r="21" spans="2:109" x14ac:dyDescent="0.3">
      <c r="B21" s="167"/>
      <c r="C21" s="186"/>
      <c r="D21" s="2"/>
      <c r="E21" s="67"/>
      <c r="F21" s="5"/>
      <c r="G21" s="5"/>
      <c r="H21" s="187"/>
      <c r="I21" s="111" t="str">
        <f ca="1">IF(Taula1[[#This Row],[Data naixement (format dd/mm/aaaa)]]="","0",DATEDIF(Taula1[[#This Row],[Data naixement (format dd/mm/aaaa)]],TODAY(),"Y"))</f>
        <v>0</v>
      </c>
      <c r="J21" s="6"/>
      <c r="K21" s="6"/>
      <c r="L21" s="6"/>
      <c r="M21" s="6"/>
      <c r="N21" s="56"/>
      <c r="O21" s="56"/>
      <c r="P21" s="56"/>
      <c r="Q21" s="6"/>
      <c r="R21" s="7"/>
      <c r="S21" s="143">
        <f>Taula1[[#This Row],[Mesos naturals sencers treballats període justificat (01/01/2023 - 31/03/2023)]]</f>
        <v>0</v>
      </c>
      <c r="T21" s="194">
        <f>Taula1[[#This Row],[Dies treballats període justificat (01/01/2023 - 31/03/2023)              no comptabilitzats com a mes natural sencer]]</f>
        <v>0</v>
      </c>
      <c r="U21" s="12"/>
      <c r="V21" s="7"/>
      <c r="W21" s="188"/>
      <c r="X21" s="188"/>
      <c r="Y21" s="188"/>
      <c r="Z21" s="188"/>
      <c r="AA21" s="190"/>
      <c r="AB21" s="143">
        <f>Taula1[[#This Row],[Grup justificat     (fer servir opcions de la llista desplegable)]]</f>
        <v>0</v>
      </c>
      <c r="AC21" s="182"/>
      <c r="AD21" s="80"/>
      <c r="AE21" s="131">
        <f>ROUND((AF21/100)*756*Taula1[[#This Row],[Mesos naturals sencers treballats període justificat (01/01/2023 - 31/03/2023)]],2)</f>
        <v>0</v>
      </c>
      <c r="AF21" s="79">
        <f>Taula1[[#This Row],[% Jornada segons contracte
(no posar el símbol %) ]]-Taula1[[#This Row],[% Reducció salari per baix rendiment        (no posar el símbol %)]]</f>
        <v>0</v>
      </c>
      <c r="AG21" s="131">
        <f>ROUND((AH21/100)*24.8547945*Taula1[[#This Row],[Dies treballats període justificat (01/01/2023 - 31/03/2023)              no comptabilitzats com a mes natural sencer]],2)</f>
        <v>0</v>
      </c>
      <c r="AH21" s="79">
        <f>Taula1[[#This Row],[% Jornada segons contracte
(no posar el símbol %) ]]-Taula1[[#This Row],[% Reducció salari per baix rendiment        (no posar el símbol %)]]</f>
        <v>0</v>
      </c>
      <c r="AI21" s="131">
        <f t="shared" si="1"/>
        <v>0</v>
      </c>
      <c r="AJ21" s="183"/>
      <c r="AK21" s="131">
        <f>ROUND((AL21/100)*756*Taula1[[#This Row],[Espai reservat Administració  (mesos)]],2)</f>
        <v>0</v>
      </c>
      <c r="AL21" s="79">
        <f>Taula1[[#This Row],[% Jornada segons contracte
(no posar el símbol %) ]]-Taula1[[#This Row],[% Reducció salari per baix rendiment        (no posar el símbol %)]]</f>
        <v>0</v>
      </c>
      <c r="AM21" s="131">
        <f>ROUND((AN21/100)*24.8547945*Taula1[[#This Row],[Espai reservat Administració (dies)]],2)</f>
        <v>0</v>
      </c>
      <c r="AN21" s="79">
        <f>Taula1[[#This Row],[% Jornada segons contracte
(no posar el símbol %) ]]-Taula1[[#This Row],[% Reducció salari per baix rendiment        (no posar el símbol %)]]</f>
        <v>0</v>
      </c>
      <c r="AO21" s="131">
        <f t="shared" si="2"/>
        <v>0</v>
      </c>
      <c r="AP21" s="86"/>
      <c r="AQ21" s="136">
        <f>ROUND((AR21/100)*693*Taula1[[#This Row],[Mesos naturals sencers treballats període justificat (01/01/2023 - 31/03/2023)]],2)</f>
        <v>0</v>
      </c>
      <c r="AR21" s="89">
        <f>Taula1[[#This Row],[% Jornada segons contracte
(no posar el símbol %) ]]-Taula1[[#This Row],[% Reducció salari per baix rendiment        (no posar el símbol %)]]</f>
        <v>0</v>
      </c>
      <c r="AS21" s="136">
        <f>ROUND((AT21/100)*22.78356164*Taula1[[#This Row],[Dies treballats període justificat (01/01/2023 - 31/03/2023)              no comptabilitzats com a mes natural sencer]],2)</f>
        <v>0</v>
      </c>
      <c r="AT21" s="89">
        <f>Taula1[[#This Row],[% Jornada segons contracte
(no posar el símbol %) ]]-Taula1[[#This Row],[% Reducció salari per baix rendiment        (no posar el símbol %)]]</f>
        <v>0</v>
      </c>
      <c r="AU21" s="136">
        <f t="shared" si="3"/>
        <v>0</v>
      </c>
      <c r="AV21" s="86"/>
      <c r="AW21" s="136">
        <f>ROUND((AX21/100)*693*Taula1[[#This Row],[Espai reservat Administració  (mesos)]],2)</f>
        <v>0</v>
      </c>
      <c r="AX21" s="89">
        <f>Taula1[[#This Row],[% Jornada segons contracte
(no posar el símbol %) ]]-Taula1[[#This Row],[% Reducció salari per baix rendiment        (no posar el símbol %)]]</f>
        <v>0</v>
      </c>
      <c r="AY21" s="131">
        <f>ROUND((AZ21/100)*22.78356164*Taula1[[#This Row],[Espai reservat Administració (dies)]],2)</f>
        <v>0</v>
      </c>
      <c r="AZ21" s="79">
        <f>Taula1[[#This Row],[% Jornada segons contracte
(no posar el símbol %) ]]-Taula1[[#This Row],[% Reducció salari per baix rendiment        (no posar el símbol %)]]</f>
        <v>0</v>
      </c>
      <c r="BA21" s="131">
        <f t="shared" si="4"/>
        <v>0</v>
      </c>
      <c r="BB21" s="83"/>
      <c r="BC21" s="131">
        <f>IF(Taula1[[#This Row],[Grup justificat     (fer servir opcions de la llista desplegable)]]=1,AI21,0)</f>
        <v>0</v>
      </c>
      <c r="BD21" s="131">
        <f>IF(Taula1[[#This Row],[Grup justificat     (fer servir opcions de la llista desplegable)]]=2,AU21,0)</f>
        <v>0</v>
      </c>
      <c r="BE21" s="83"/>
      <c r="BF21" s="131">
        <f>IF(Taula1[[#This Row],[Espai reservat Administració]]=1,AO21,0)</f>
        <v>0</v>
      </c>
      <c r="BG21" s="131">
        <f>IF(Taula1[[#This Row],[Espai reservat Administració]]=2,BA21,0)</f>
        <v>0</v>
      </c>
      <c r="BH21" s="83"/>
      <c r="BI21" s="124">
        <f>IF(Taula1[[#This Row],[Grup justificat     (fer servir opcions de la llista desplegable)]]=1,1,0)</f>
        <v>0</v>
      </c>
      <c r="BJ21" s="124">
        <f>IF(Taula1[[#This Row],[Espai reservat Administració]]=1,1,0)</f>
        <v>0</v>
      </c>
      <c r="BK21" s="125"/>
      <c r="BL21" s="124">
        <f>IF(Taula1[[#This Row],[Grup justificat     (fer servir opcions de la llista desplegable)]]=2,1,0)</f>
        <v>0</v>
      </c>
      <c r="BM21" s="124">
        <f>IF(Taula1[[#This Row],[Espai reservat Administració]]=2,1,0)</f>
        <v>0</v>
      </c>
      <c r="BN21" s="73"/>
      <c r="BO21" s="73"/>
      <c r="BP21" s="73"/>
      <c r="BQ21" s="73"/>
      <c r="BR21" s="73"/>
      <c r="BS21" s="73"/>
      <c r="BT21" s="73"/>
      <c r="BU21" s="73"/>
      <c r="BV21" s="73"/>
      <c r="BW21" s="73"/>
      <c r="BX21" s="73"/>
      <c r="BY21" s="73"/>
      <c r="BZ21" s="73"/>
      <c r="CA21" s="73"/>
      <c r="CB21" s="73"/>
      <c r="CC21" s="73"/>
      <c r="CD21" s="73"/>
      <c r="CE21" s="73"/>
      <c r="CF21" s="73"/>
      <c r="CG21" s="63">
        <f t="shared" si="5"/>
        <v>0</v>
      </c>
      <c r="CH21" s="63">
        <f t="shared" si="6"/>
        <v>0</v>
      </c>
      <c r="CI21" s="73"/>
      <c r="CJ21" s="63">
        <f>IF(Taula1[[#This Row],[Tipus de contracte                                  (fer servir opcions de la llista desplegable)]]="Indefinit",1,0)</f>
        <v>0</v>
      </c>
      <c r="CK21" s="63">
        <f>IF(Taula1[[#This Row],[Tipus de contracte                                  (fer servir opcions de la llista desplegable)]]="Temporal, igual o superior a 6 mesos",1,0)</f>
        <v>0</v>
      </c>
      <c r="CL21" s="63">
        <f>IF(Taula1[[#This Row],[Tipus de contracte                                  (fer servir opcions de la llista desplegable)]]="Substitució per IT",1,0)</f>
        <v>0</v>
      </c>
      <c r="CM21" s="73"/>
      <c r="CN21" s="63">
        <f>IF(Taula1[[#This Row],[Relació llocs de treball]]&gt;=1,1,0)</f>
        <v>0</v>
      </c>
      <c r="CO21" s="73"/>
      <c r="CP21" s="63">
        <f>IF(Taula1[[#This Row],[Identitat de gènere                                                          (fer servir opcions de la llista desplegable)]]="Home",1,0)</f>
        <v>0</v>
      </c>
      <c r="CQ21" s="63">
        <f>IF(Taula1[[#This Row],[Identitat de gènere                                                          (fer servir opcions de la llista desplegable)]]="Dona",1,0)</f>
        <v>0</v>
      </c>
      <c r="CR21" s="63">
        <f>IF(Taula1[[#This Row],[Identitat de gènere                                                          (fer servir opcions de la llista desplegable)]]="No binari",1,0)</f>
        <v>0</v>
      </c>
      <c r="CS21" s="73"/>
      <c r="CT21" s="63">
        <f t="shared" si="0"/>
        <v>0</v>
      </c>
      <c r="CU21" s="64">
        <f t="shared" si="7"/>
        <v>0</v>
      </c>
      <c r="CW21" s="64">
        <f t="shared" si="8"/>
        <v>0</v>
      </c>
      <c r="CX21" s="64">
        <f t="shared" si="9"/>
        <v>0</v>
      </c>
      <c r="CY21" s="64">
        <f t="shared" si="10"/>
        <v>0</v>
      </c>
      <c r="CZ21" s="64">
        <f t="shared" si="11"/>
        <v>0</v>
      </c>
      <c r="DB21" s="64">
        <f t="shared" si="12"/>
        <v>0</v>
      </c>
      <c r="DC21" s="64">
        <f t="shared" si="13"/>
        <v>0</v>
      </c>
      <c r="DD21" s="64">
        <f t="shared" si="14"/>
        <v>0</v>
      </c>
      <c r="DE21" s="64">
        <f t="shared" si="15"/>
        <v>0</v>
      </c>
    </row>
    <row r="22" spans="2:109" x14ac:dyDescent="0.3">
      <c r="B22" s="167"/>
      <c r="C22" s="186"/>
      <c r="D22" s="2"/>
      <c r="E22" s="67"/>
      <c r="F22" s="5"/>
      <c r="G22" s="5"/>
      <c r="H22" s="187"/>
      <c r="I22" s="111" t="str">
        <f ca="1">IF(Taula1[[#This Row],[Data naixement (format dd/mm/aaaa)]]="","0",DATEDIF(Taula1[[#This Row],[Data naixement (format dd/mm/aaaa)]],TODAY(),"Y"))</f>
        <v>0</v>
      </c>
      <c r="J22" s="6"/>
      <c r="K22" s="6"/>
      <c r="L22" s="6"/>
      <c r="M22" s="6"/>
      <c r="N22" s="56"/>
      <c r="O22" s="56"/>
      <c r="P22" s="56"/>
      <c r="Q22" s="6"/>
      <c r="R22" s="7"/>
      <c r="S22" s="143">
        <f>Taula1[[#This Row],[Mesos naturals sencers treballats període justificat (01/01/2023 - 31/03/2023)]]</f>
        <v>0</v>
      </c>
      <c r="T22" s="194">
        <f>Taula1[[#This Row],[Dies treballats període justificat (01/01/2023 - 31/03/2023)              no comptabilitzats com a mes natural sencer]]</f>
        <v>0</v>
      </c>
      <c r="U22" s="12"/>
      <c r="V22" s="7"/>
      <c r="W22" s="188"/>
      <c r="X22" s="188"/>
      <c r="Y22" s="188"/>
      <c r="Z22" s="188"/>
      <c r="AA22" s="190"/>
      <c r="AB22" s="143">
        <f>Taula1[[#This Row],[Grup justificat     (fer servir opcions de la llista desplegable)]]</f>
        <v>0</v>
      </c>
      <c r="AC22" s="182"/>
      <c r="AD22" s="80"/>
      <c r="AE22" s="131">
        <f>ROUND((AF22/100)*756*Taula1[[#This Row],[Mesos naturals sencers treballats període justificat (01/01/2023 - 31/03/2023)]],2)</f>
        <v>0</v>
      </c>
      <c r="AF22" s="79">
        <f>Taula1[[#This Row],[% Jornada segons contracte
(no posar el símbol %) ]]-Taula1[[#This Row],[% Reducció salari per baix rendiment        (no posar el símbol %)]]</f>
        <v>0</v>
      </c>
      <c r="AG22" s="131">
        <f>ROUND((AH22/100)*24.8547945*Taula1[[#This Row],[Dies treballats període justificat (01/01/2023 - 31/03/2023)              no comptabilitzats com a mes natural sencer]],2)</f>
        <v>0</v>
      </c>
      <c r="AH22" s="79">
        <f>Taula1[[#This Row],[% Jornada segons contracte
(no posar el símbol %) ]]-Taula1[[#This Row],[% Reducció salari per baix rendiment        (no posar el símbol %)]]</f>
        <v>0</v>
      </c>
      <c r="AI22" s="131">
        <f t="shared" si="1"/>
        <v>0</v>
      </c>
      <c r="AJ22" s="183"/>
      <c r="AK22" s="131">
        <f>ROUND((AL22/100)*756*Taula1[[#This Row],[Espai reservat Administració  (mesos)]],2)</f>
        <v>0</v>
      </c>
      <c r="AL22" s="79">
        <f>Taula1[[#This Row],[% Jornada segons contracte
(no posar el símbol %) ]]-Taula1[[#This Row],[% Reducció salari per baix rendiment        (no posar el símbol %)]]</f>
        <v>0</v>
      </c>
      <c r="AM22" s="131">
        <f>ROUND((AN22/100)*24.8547945*Taula1[[#This Row],[Espai reservat Administració (dies)]],2)</f>
        <v>0</v>
      </c>
      <c r="AN22" s="79">
        <f>Taula1[[#This Row],[% Jornada segons contracte
(no posar el símbol %) ]]-Taula1[[#This Row],[% Reducció salari per baix rendiment        (no posar el símbol %)]]</f>
        <v>0</v>
      </c>
      <c r="AO22" s="131">
        <f t="shared" si="2"/>
        <v>0</v>
      </c>
      <c r="AP22" s="86"/>
      <c r="AQ22" s="136">
        <f>ROUND((AR22/100)*693*Taula1[[#This Row],[Mesos naturals sencers treballats període justificat (01/01/2023 - 31/03/2023)]],2)</f>
        <v>0</v>
      </c>
      <c r="AR22" s="89">
        <f>Taula1[[#This Row],[% Jornada segons contracte
(no posar el símbol %) ]]-Taula1[[#This Row],[% Reducció salari per baix rendiment        (no posar el símbol %)]]</f>
        <v>0</v>
      </c>
      <c r="AS22" s="136">
        <f>ROUND((AT22/100)*22.78356164*Taula1[[#This Row],[Dies treballats període justificat (01/01/2023 - 31/03/2023)              no comptabilitzats com a mes natural sencer]],2)</f>
        <v>0</v>
      </c>
      <c r="AT22" s="89">
        <f>Taula1[[#This Row],[% Jornada segons contracte
(no posar el símbol %) ]]-Taula1[[#This Row],[% Reducció salari per baix rendiment        (no posar el símbol %)]]</f>
        <v>0</v>
      </c>
      <c r="AU22" s="136">
        <f t="shared" si="3"/>
        <v>0</v>
      </c>
      <c r="AV22" s="86"/>
      <c r="AW22" s="136">
        <f>ROUND((AX22/100)*693*Taula1[[#This Row],[Espai reservat Administració  (mesos)]],2)</f>
        <v>0</v>
      </c>
      <c r="AX22" s="89">
        <f>Taula1[[#This Row],[% Jornada segons contracte
(no posar el símbol %) ]]-Taula1[[#This Row],[% Reducció salari per baix rendiment        (no posar el símbol %)]]</f>
        <v>0</v>
      </c>
      <c r="AY22" s="131">
        <f>ROUND((AZ22/100)*22.78356164*Taula1[[#This Row],[Espai reservat Administració (dies)]],2)</f>
        <v>0</v>
      </c>
      <c r="AZ22" s="79">
        <f>Taula1[[#This Row],[% Jornada segons contracte
(no posar el símbol %) ]]-Taula1[[#This Row],[% Reducció salari per baix rendiment        (no posar el símbol %)]]</f>
        <v>0</v>
      </c>
      <c r="BA22" s="131">
        <f t="shared" si="4"/>
        <v>0</v>
      </c>
      <c r="BB22" s="83"/>
      <c r="BC22" s="131">
        <f>IF(Taula1[[#This Row],[Grup justificat     (fer servir opcions de la llista desplegable)]]=1,AI22,0)</f>
        <v>0</v>
      </c>
      <c r="BD22" s="131">
        <f>IF(Taula1[[#This Row],[Grup justificat     (fer servir opcions de la llista desplegable)]]=2,AU22,0)</f>
        <v>0</v>
      </c>
      <c r="BE22" s="83"/>
      <c r="BF22" s="131">
        <f>IF(Taula1[[#This Row],[Espai reservat Administració]]=1,AO22,0)</f>
        <v>0</v>
      </c>
      <c r="BG22" s="131">
        <f>IF(Taula1[[#This Row],[Espai reservat Administració]]=2,BA22,0)</f>
        <v>0</v>
      </c>
      <c r="BH22" s="83"/>
      <c r="BI22" s="124">
        <f>IF(Taula1[[#This Row],[Grup justificat     (fer servir opcions de la llista desplegable)]]=1,1,0)</f>
        <v>0</v>
      </c>
      <c r="BJ22" s="124">
        <f>IF(Taula1[[#This Row],[Espai reservat Administració]]=1,1,0)</f>
        <v>0</v>
      </c>
      <c r="BK22" s="125"/>
      <c r="BL22" s="124">
        <f>IF(Taula1[[#This Row],[Grup justificat     (fer servir opcions de la llista desplegable)]]=2,1,0)</f>
        <v>0</v>
      </c>
      <c r="BM22" s="124">
        <f>IF(Taula1[[#This Row],[Espai reservat Administració]]=2,1,0)</f>
        <v>0</v>
      </c>
      <c r="BN22" s="73"/>
      <c r="BO22" s="73"/>
      <c r="BP22" s="73"/>
      <c r="BQ22" s="73"/>
      <c r="BR22" s="73"/>
      <c r="BS22" s="73"/>
      <c r="BT22" s="73"/>
      <c r="BU22" s="73"/>
      <c r="BV22" s="73"/>
      <c r="BW22" s="73"/>
      <c r="BX22" s="73"/>
      <c r="BY22" s="73"/>
      <c r="BZ22" s="73"/>
      <c r="CA22" s="73"/>
      <c r="CB22" s="73"/>
      <c r="CC22" s="73"/>
      <c r="CD22" s="73"/>
      <c r="CE22" s="73"/>
      <c r="CF22" s="73"/>
      <c r="CG22" s="63">
        <f t="shared" si="5"/>
        <v>0</v>
      </c>
      <c r="CH22" s="63">
        <f t="shared" si="6"/>
        <v>0</v>
      </c>
      <c r="CI22" s="73"/>
      <c r="CJ22" s="63">
        <f>IF(Taula1[[#This Row],[Tipus de contracte                                  (fer servir opcions de la llista desplegable)]]="Indefinit",1,0)</f>
        <v>0</v>
      </c>
      <c r="CK22" s="63">
        <f>IF(Taula1[[#This Row],[Tipus de contracte                                  (fer servir opcions de la llista desplegable)]]="Temporal, igual o superior a 6 mesos",1,0)</f>
        <v>0</v>
      </c>
      <c r="CL22" s="63">
        <f>IF(Taula1[[#This Row],[Tipus de contracte                                  (fer servir opcions de la llista desplegable)]]="Substitució per IT",1,0)</f>
        <v>0</v>
      </c>
      <c r="CM22" s="73"/>
      <c r="CN22" s="63">
        <f>IF(Taula1[[#This Row],[Relació llocs de treball]]&gt;=1,1,0)</f>
        <v>0</v>
      </c>
      <c r="CO22" s="73"/>
      <c r="CP22" s="63">
        <f>IF(Taula1[[#This Row],[Identitat de gènere                                                          (fer servir opcions de la llista desplegable)]]="Home",1,0)</f>
        <v>0</v>
      </c>
      <c r="CQ22" s="63">
        <f>IF(Taula1[[#This Row],[Identitat de gènere                                                          (fer servir opcions de la llista desplegable)]]="Dona",1,0)</f>
        <v>0</v>
      </c>
      <c r="CR22" s="63">
        <f>IF(Taula1[[#This Row],[Identitat de gènere                                                          (fer servir opcions de la llista desplegable)]]="No binari",1,0)</f>
        <v>0</v>
      </c>
      <c r="CS22" s="73"/>
      <c r="CT22" s="63">
        <f t="shared" si="0"/>
        <v>0</v>
      </c>
      <c r="CU22" s="64">
        <f t="shared" si="7"/>
        <v>0</v>
      </c>
      <c r="CW22" s="64">
        <f t="shared" si="8"/>
        <v>0</v>
      </c>
      <c r="CX22" s="64">
        <f t="shared" si="9"/>
        <v>0</v>
      </c>
      <c r="CY22" s="64">
        <f t="shared" si="10"/>
        <v>0</v>
      </c>
      <c r="CZ22" s="64">
        <f t="shared" si="11"/>
        <v>0</v>
      </c>
      <c r="DB22" s="64">
        <f t="shared" si="12"/>
        <v>0</v>
      </c>
      <c r="DC22" s="64">
        <f t="shared" si="13"/>
        <v>0</v>
      </c>
      <c r="DD22" s="64">
        <f t="shared" si="14"/>
        <v>0</v>
      </c>
      <c r="DE22" s="64">
        <f t="shared" si="15"/>
        <v>0</v>
      </c>
    </row>
    <row r="23" spans="2:109" x14ac:dyDescent="0.3">
      <c r="B23" s="167"/>
      <c r="C23" s="186"/>
      <c r="D23" s="2"/>
      <c r="E23" s="67"/>
      <c r="F23" s="5"/>
      <c r="G23" s="5"/>
      <c r="H23" s="187"/>
      <c r="I23" s="111" t="str">
        <f ca="1">IF(Taula1[[#This Row],[Data naixement (format dd/mm/aaaa)]]="","0",DATEDIF(Taula1[[#This Row],[Data naixement (format dd/mm/aaaa)]],TODAY(),"Y"))</f>
        <v>0</v>
      </c>
      <c r="J23" s="6"/>
      <c r="K23" s="6"/>
      <c r="L23" s="6"/>
      <c r="M23" s="6"/>
      <c r="N23" s="56"/>
      <c r="O23" s="56"/>
      <c r="P23" s="56"/>
      <c r="Q23" s="6"/>
      <c r="R23" s="7"/>
      <c r="S23" s="143">
        <f>Taula1[[#This Row],[Mesos naturals sencers treballats període justificat (01/01/2023 - 31/03/2023)]]</f>
        <v>0</v>
      </c>
      <c r="T23" s="194">
        <f>Taula1[[#This Row],[Dies treballats període justificat (01/01/2023 - 31/03/2023)              no comptabilitzats com a mes natural sencer]]</f>
        <v>0</v>
      </c>
      <c r="U23" s="12"/>
      <c r="V23" s="7"/>
      <c r="W23" s="188"/>
      <c r="X23" s="188"/>
      <c r="Y23" s="188"/>
      <c r="Z23" s="188"/>
      <c r="AA23" s="190"/>
      <c r="AB23" s="143">
        <f>Taula1[[#This Row],[Grup justificat     (fer servir opcions de la llista desplegable)]]</f>
        <v>0</v>
      </c>
      <c r="AC23" s="182"/>
      <c r="AD23" s="80"/>
      <c r="AE23" s="131">
        <f>ROUND((AF23/100)*756*Taula1[[#This Row],[Mesos naturals sencers treballats període justificat (01/01/2023 - 31/03/2023)]],2)</f>
        <v>0</v>
      </c>
      <c r="AF23" s="79">
        <f>Taula1[[#This Row],[% Jornada segons contracte
(no posar el símbol %) ]]-Taula1[[#This Row],[% Reducció salari per baix rendiment        (no posar el símbol %)]]</f>
        <v>0</v>
      </c>
      <c r="AG23" s="131">
        <f>ROUND((AH23/100)*24.8547945*Taula1[[#This Row],[Dies treballats període justificat (01/01/2023 - 31/03/2023)              no comptabilitzats com a mes natural sencer]],2)</f>
        <v>0</v>
      </c>
      <c r="AH23" s="79">
        <f>Taula1[[#This Row],[% Jornada segons contracte
(no posar el símbol %) ]]-Taula1[[#This Row],[% Reducció salari per baix rendiment        (no posar el símbol %)]]</f>
        <v>0</v>
      </c>
      <c r="AI23" s="131">
        <f t="shared" si="1"/>
        <v>0</v>
      </c>
      <c r="AJ23" s="183"/>
      <c r="AK23" s="131">
        <f>ROUND((AL23/100)*756*Taula1[[#This Row],[Espai reservat Administració  (mesos)]],2)</f>
        <v>0</v>
      </c>
      <c r="AL23" s="79">
        <f>Taula1[[#This Row],[% Jornada segons contracte
(no posar el símbol %) ]]-Taula1[[#This Row],[% Reducció salari per baix rendiment        (no posar el símbol %)]]</f>
        <v>0</v>
      </c>
      <c r="AM23" s="131">
        <f>ROUND((AN23/100)*24.8547945*Taula1[[#This Row],[Espai reservat Administració (dies)]],2)</f>
        <v>0</v>
      </c>
      <c r="AN23" s="79">
        <f>Taula1[[#This Row],[% Jornada segons contracte
(no posar el símbol %) ]]-Taula1[[#This Row],[% Reducció salari per baix rendiment        (no posar el símbol %)]]</f>
        <v>0</v>
      </c>
      <c r="AO23" s="131">
        <f t="shared" si="2"/>
        <v>0</v>
      </c>
      <c r="AP23" s="86"/>
      <c r="AQ23" s="136">
        <f>ROUND((AR23/100)*693*Taula1[[#This Row],[Mesos naturals sencers treballats període justificat (01/01/2023 - 31/03/2023)]],2)</f>
        <v>0</v>
      </c>
      <c r="AR23" s="89">
        <f>Taula1[[#This Row],[% Jornada segons contracte
(no posar el símbol %) ]]-Taula1[[#This Row],[% Reducció salari per baix rendiment        (no posar el símbol %)]]</f>
        <v>0</v>
      </c>
      <c r="AS23" s="136">
        <f>ROUND((AT23/100)*22.78356164*Taula1[[#This Row],[Dies treballats període justificat (01/01/2023 - 31/03/2023)              no comptabilitzats com a mes natural sencer]],2)</f>
        <v>0</v>
      </c>
      <c r="AT23" s="89">
        <f>Taula1[[#This Row],[% Jornada segons contracte
(no posar el símbol %) ]]-Taula1[[#This Row],[% Reducció salari per baix rendiment        (no posar el símbol %)]]</f>
        <v>0</v>
      </c>
      <c r="AU23" s="136">
        <f t="shared" si="3"/>
        <v>0</v>
      </c>
      <c r="AV23" s="86"/>
      <c r="AW23" s="136">
        <f>ROUND((AX23/100)*693*Taula1[[#This Row],[Espai reservat Administració  (mesos)]],2)</f>
        <v>0</v>
      </c>
      <c r="AX23" s="89">
        <f>Taula1[[#This Row],[% Jornada segons contracte
(no posar el símbol %) ]]-Taula1[[#This Row],[% Reducció salari per baix rendiment        (no posar el símbol %)]]</f>
        <v>0</v>
      </c>
      <c r="AY23" s="131">
        <f>ROUND((AZ23/100)*22.78356164*Taula1[[#This Row],[Espai reservat Administració (dies)]],2)</f>
        <v>0</v>
      </c>
      <c r="AZ23" s="79">
        <f>Taula1[[#This Row],[% Jornada segons contracte
(no posar el símbol %) ]]-Taula1[[#This Row],[% Reducció salari per baix rendiment        (no posar el símbol %)]]</f>
        <v>0</v>
      </c>
      <c r="BA23" s="131">
        <f t="shared" si="4"/>
        <v>0</v>
      </c>
      <c r="BB23" s="83"/>
      <c r="BC23" s="131">
        <f>IF(Taula1[[#This Row],[Grup justificat     (fer servir opcions de la llista desplegable)]]=1,AI23,0)</f>
        <v>0</v>
      </c>
      <c r="BD23" s="131">
        <f>IF(Taula1[[#This Row],[Grup justificat     (fer servir opcions de la llista desplegable)]]=2,AU23,0)</f>
        <v>0</v>
      </c>
      <c r="BE23" s="83"/>
      <c r="BF23" s="131">
        <f>IF(Taula1[[#This Row],[Espai reservat Administració]]=1,AO23,0)</f>
        <v>0</v>
      </c>
      <c r="BG23" s="131">
        <f>IF(Taula1[[#This Row],[Espai reservat Administració]]=2,BA23,0)</f>
        <v>0</v>
      </c>
      <c r="BH23" s="83"/>
      <c r="BI23" s="124">
        <f>IF(Taula1[[#This Row],[Grup justificat     (fer servir opcions de la llista desplegable)]]=1,1,0)</f>
        <v>0</v>
      </c>
      <c r="BJ23" s="124">
        <f>IF(Taula1[[#This Row],[Espai reservat Administració]]=1,1,0)</f>
        <v>0</v>
      </c>
      <c r="BK23" s="125"/>
      <c r="BL23" s="124">
        <f>IF(Taula1[[#This Row],[Grup justificat     (fer servir opcions de la llista desplegable)]]=2,1,0)</f>
        <v>0</v>
      </c>
      <c r="BM23" s="124">
        <f>IF(Taula1[[#This Row],[Espai reservat Administració]]=2,1,0)</f>
        <v>0</v>
      </c>
      <c r="BN23" s="73"/>
      <c r="BO23" s="73"/>
      <c r="BP23" s="73"/>
      <c r="BQ23" s="73"/>
      <c r="BR23" s="73"/>
      <c r="BS23" s="73"/>
      <c r="BT23" s="73"/>
      <c r="BU23" s="73"/>
      <c r="BV23" s="73"/>
      <c r="BW23" s="73"/>
      <c r="BX23" s="73"/>
      <c r="BY23" s="73"/>
      <c r="BZ23" s="73"/>
      <c r="CA23" s="73"/>
      <c r="CB23" s="73"/>
      <c r="CC23" s="73"/>
      <c r="CD23" s="73"/>
      <c r="CE23" s="73"/>
      <c r="CF23" s="73"/>
      <c r="CG23" s="63">
        <f t="shared" si="5"/>
        <v>0</v>
      </c>
      <c r="CH23" s="63">
        <f t="shared" si="6"/>
        <v>0</v>
      </c>
      <c r="CI23" s="73"/>
      <c r="CJ23" s="63">
        <f>IF(Taula1[[#This Row],[Tipus de contracte                                  (fer servir opcions de la llista desplegable)]]="Indefinit",1,0)</f>
        <v>0</v>
      </c>
      <c r="CK23" s="63">
        <f>IF(Taula1[[#This Row],[Tipus de contracte                                  (fer servir opcions de la llista desplegable)]]="Temporal, igual o superior a 6 mesos",1,0)</f>
        <v>0</v>
      </c>
      <c r="CL23" s="63">
        <f>IF(Taula1[[#This Row],[Tipus de contracte                                  (fer servir opcions de la llista desplegable)]]="Substitució per IT",1,0)</f>
        <v>0</v>
      </c>
      <c r="CM23" s="73"/>
      <c r="CN23" s="63">
        <f>IF(Taula1[[#This Row],[Relació llocs de treball]]&gt;=1,1,0)</f>
        <v>0</v>
      </c>
      <c r="CO23" s="73"/>
      <c r="CP23" s="63">
        <f>IF(Taula1[[#This Row],[Identitat de gènere                                                          (fer servir opcions de la llista desplegable)]]="Home",1,0)</f>
        <v>0</v>
      </c>
      <c r="CQ23" s="63">
        <f>IF(Taula1[[#This Row],[Identitat de gènere                                                          (fer servir opcions de la llista desplegable)]]="Dona",1,0)</f>
        <v>0</v>
      </c>
      <c r="CR23" s="63">
        <f>IF(Taula1[[#This Row],[Identitat de gènere                                                          (fer servir opcions de la llista desplegable)]]="No binari",1,0)</f>
        <v>0</v>
      </c>
      <c r="CS23" s="73"/>
      <c r="CT23" s="63">
        <f t="shared" si="0"/>
        <v>0</v>
      </c>
      <c r="CU23" s="64">
        <f t="shared" si="7"/>
        <v>0</v>
      </c>
      <c r="CW23" s="64">
        <f t="shared" si="8"/>
        <v>0</v>
      </c>
      <c r="CX23" s="64">
        <f t="shared" si="9"/>
        <v>0</v>
      </c>
      <c r="CY23" s="64">
        <f t="shared" si="10"/>
        <v>0</v>
      </c>
      <c r="CZ23" s="64">
        <f t="shared" si="11"/>
        <v>0</v>
      </c>
      <c r="DB23" s="64">
        <f t="shared" si="12"/>
        <v>0</v>
      </c>
      <c r="DC23" s="64">
        <f t="shared" si="13"/>
        <v>0</v>
      </c>
      <c r="DD23" s="64">
        <f t="shared" si="14"/>
        <v>0</v>
      </c>
      <c r="DE23" s="64">
        <f t="shared" si="15"/>
        <v>0</v>
      </c>
    </row>
    <row r="24" spans="2:109" x14ac:dyDescent="0.3">
      <c r="B24" s="167"/>
      <c r="C24" s="186"/>
      <c r="D24" s="2"/>
      <c r="E24" s="67"/>
      <c r="F24" s="5"/>
      <c r="G24" s="5"/>
      <c r="H24" s="187"/>
      <c r="I24" s="111" t="str">
        <f ca="1">IF(Taula1[[#This Row],[Data naixement (format dd/mm/aaaa)]]="","0",DATEDIF(Taula1[[#This Row],[Data naixement (format dd/mm/aaaa)]],TODAY(),"Y"))</f>
        <v>0</v>
      </c>
      <c r="J24" s="6"/>
      <c r="K24" s="6"/>
      <c r="L24" s="6"/>
      <c r="M24" s="6"/>
      <c r="N24" s="56"/>
      <c r="O24" s="56"/>
      <c r="P24" s="56"/>
      <c r="Q24" s="6"/>
      <c r="R24" s="7"/>
      <c r="S24" s="143">
        <f>Taula1[[#This Row],[Mesos naturals sencers treballats període justificat (01/01/2023 - 31/03/2023)]]</f>
        <v>0</v>
      </c>
      <c r="T24" s="194">
        <f>Taula1[[#This Row],[Dies treballats període justificat (01/01/2023 - 31/03/2023)              no comptabilitzats com a mes natural sencer]]</f>
        <v>0</v>
      </c>
      <c r="U24" s="12"/>
      <c r="V24" s="7"/>
      <c r="W24" s="188"/>
      <c r="X24" s="188"/>
      <c r="Y24" s="188"/>
      <c r="Z24" s="188"/>
      <c r="AA24" s="190"/>
      <c r="AB24" s="143">
        <f>Taula1[[#This Row],[Grup justificat     (fer servir opcions de la llista desplegable)]]</f>
        <v>0</v>
      </c>
      <c r="AC24" s="182"/>
      <c r="AD24" s="80"/>
      <c r="AE24" s="131">
        <f>ROUND((AF24/100)*756*Taula1[[#This Row],[Mesos naturals sencers treballats període justificat (01/01/2023 - 31/03/2023)]],2)</f>
        <v>0</v>
      </c>
      <c r="AF24" s="79">
        <f>Taula1[[#This Row],[% Jornada segons contracte
(no posar el símbol %) ]]-Taula1[[#This Row],[% Reducció salari per baix rendiment        (no posar el símbol %)]]</f>
        <v>0</v>
      </c>
      <c r="AG24" s="131">
        <f>ROUND((AH24/100)*24.8547945*Taula1[[#This Row],[Dies treballats període justificat (01/01/2023 - 31/03/2023)              no comptabilitzats com a mes natural sencer]],2)</f>
        <v>0</v>
      </c>
      <c r="AH24" s="79">
        <f>Taula1[[#This Row],[% Jornada segons contracte
(no posar el símbol %) ]]-Taula1[[#This Row],[% Reducció salari per baix rendiment        (no posar el símbol %)]]</f>
        <v>0</v>
      </c>
      <c r="AI24" s="131">
        <f t="shared" si="1"/>
        <v>0</v>
      </c>
      <c r="AJ24" s="183"/>
      <c r="AK24" s="131">
        <f>ROUND((AL24/100)*756*Taula1[[#This Row],[Espai reservat Administració  (mesos)]],2)</f>
        <v>0</v>
      </c>
      <c r="AL24" s="79">
        <f>Taula1[[#This Row],[% Jornada segons contracte
(no posar el símbol %) ]]-Taula1[[#This Row],[% Reducció salari per baix rendiment        (no posar el símbol %)]]</f>
        <v>0</v>
      </c>
      <c r="AM24" s="131">
        <f>ROUND((AN24/100)*24.8547945*Taula1[[#This Row],[Espai reservat Administració (dies)]],2)</f>
        <v>0</v>
      </c>
      <c r="AN24" s="79">
        <f>Taula1[[#This Row],[% Jornada segons contracte
(no posar el símbol %) ]]-Taula1[[#This Row],[% Reducció salari per baix rendiment        (no posar el símbol %)]]</f>
        <v>0</v>
      </c>
      <c r="AO24" s="131">
        <f t="shared" si="2"/>
        <v>0</v>
      </c>
      <c r="AP24" s="86"/>
      <c r="AQ24" s="136">
        <f>ROUND((AR24/100)*693*Taula1[[#This Row],[Mesos naturals sencers treballats període justificat (01/01/2023 - 31/03/2023)]],2)</f>
        <v>0</v>
      </c>
      <c r="AR24" s="89">
        <f>Taula1[[#This Row],[% Jornada segons contracte
(no posar el símbol %) ]]-Taula1[[#This Row],[% Reducció salari per baix rendiment        (no posar el símbol %)]]</f>
        <v>0</v>
      </c>
      <c r="AS24" s="136">
        <f>ROUND((AT24/100)*22.78356164*Taula1[[#This Row],[Dies treballats període justificat (01/01/2023 - 31/03/2023)              no comptabilitzats com a mes natural sencer]],2)</f>
        <v>0</v>
      </c>
      <c r="AT24" s="89">
        <f>Taula1[[#This Row],[% Jornada segons contracte
(no posar el símbol %) ]]-Taula1[[#This Row],[% Reducció salari per baix rendiment        (no posar el símbol %)]]</f>
        <v>0</v>
      </c>
      <c r="AU24" s="136">
        <f t="shared" si="3"/>
        <v>0</v>
      </c>
      <c r="AV24" s="86"/>
      <c r="AW24" s="136">
        <f>ROUND((AX24/100)*693*Taula1[[#This Row],[Espai reservat Administració  (mesos)]],2)</f>
        <v>0</v>
      </c>
      <c r="AX24" s="89">
        <f>Taula1[[#This Row],[% Jornada segons contracte
(no posar el símbol %) ]]-Taula1[[#This Row],[% Reducció salari per baix rendiment        (no posar el símbol %)]]</f>
        <v>0</v>
      </c>
      <c r="AY24" s="131">
        <f>ROUND((AZ24/100)*22.78356164*Taula1[[#This Row],[Espai reservat Administració (dies)]],2)</f>
        <v>0</v>
      </c>
      <c r="AZ24" s="79">
        <f>Taula1[[#This Row],[% Jornada segons contracte
(no posar el símbol %) ]]-Taula1[[#This Row],[% Reducció salari per baix rendiment        (no posar el símbol %)]]</f>
        <v>0</v>
      </c>
      <c r="BA24" s="131">
        <f t="shared" si="4"/>
        <v>0</v>
      </c>
      <c r="BB24" s="83"/>
      <c r="BC24" s="131">
        <f>IF(Taula1[[#This Row],[Grup justificat     (fer servir opcions de la llista desplegable)]]=1,AI24,0)</f>
        <v>0</v>
      </c>
      <c r="BD24" s="131">
        <f>IF(Taula1[[#This Row],[Grup justificat     (fer servir opcions de la llista desplegable)]]=2,AU24,0)</f>
        <v>0</v>
      </c>
      <c r="BE24" s="83"/>
      <c r="BF24" s="131">
        <f>IF(Taula1[[#This Row],[Espai reservat Administració]]=1,AO24,0)</f>
        <v>0</v>
      </c>
      <c r="BG24" s="131">
        <f>IF(Taula1[[#This Row],[Espai reservat Administració]]=2,BA24,0)</f>
        <v>0</v>
      </c>
      <c r="BH24" s="83"/>
      <c r="BI24" s="124">
        <f>IF(Taula1[[#This Row],[Grup justificat     (fer servir opcions de la llista desplegable)]]=1,1,0)</f>
        <v>0</v>
      </c>
      <c r="BJ24" s="124">
        <f>IF(Taula1[[#This Row],[Espai reservat Administració]]=1,1,0)</f>
        <v>0</v>
      </c>
      <c r="BK24" s="125"/>
      <c r="BL24" s="124">
        <f>IF(Taula1[[#This Row],[Grup justificat     (fer servir opcions de la llista desplegable)]]=2,1,0)</f>
        <v>0</v>
      </c>
      <c r="BM24" s="124">
        <f>IF(Taula1[[#This Row],[Espai reservat Administració]]=2,1,0)</f>
        <v>0</v>
      </c>
      <c r="BN24" s="73"/>
      <c r="BO24" s="73"/>
      <c r="BP24" s="73"/>
      <c r="BQ24" s="73"/>
      <c r="BR24" s="73"/>
      <c r="BS24" s="73"/>
      <c r="BT24" s="73"/>
      <c r="BU24" s="73"/>
      <c r="BV24" s="73"/>
      <c r="BW24" s="73"/>
      <c r="BX24" s="73"/>
      <c r="BY24" s="73"/>
      <c r="BZ24" s="73"/>
      <c r="CA24" s="73"/>
      <c r="CB24" s="73"/>
      <c r="CC24" s="73"/>
      <c r="CD24" s="73"/>
      <c r="CE24" s="73"/>
      <c r="CF24" s="73"/>
      <c r="CG24" s="63">
        <f t="shared" si="5"/>
        <v>0</v>
      </c>
      <c r="CH24" s="63">
        <f t="shared" si="6"/>
        <v>0</v>
      </c>
      <c r="CI24" s="73"/>
      <c r="CJ24" s="63">
        <f>IF(Taula1[[#This Row],[Tipus de contracte                                  (fer servir opcions de la llista desplegable)]]="Indefinit",1,0)</f>
        <v>0</v>
      </c>
      <c r="CK24" s="63">
        <f>IF(Taula1[[#This Row],[Tipus de contracte                                  (fer servir opcions de la llista desplegable)]]="Temporal, igual o superior a 6 mesos",1,0)</f>
        <v>0</v>
      </c>
      <c r="CL24" s="63">
        <f>IF(Taula1[[#This Row],[Tipus de contracte                                  (fer servir opcions de la llista desplegable)]]="Substitució per IT",1,0)</f>
        <v>0</v>
      </c>
      <c r="CM24" s="73"/>
      <c r="CN24" s="63">
        <f>IF(Taula1[[#This Row],[Relació llocs de treball]]&gt;=1,1,0)</f>
        <v>0</v>
      </c>
      <c r="CO24" s="73"/>
      <c r="CP24" s="63">
        <f>IF(Taula1[[#This Row],[Identitat de gènere                                                          (fer servir opcions de la llista desplegable)]]="Home",1,0)</f>
        <v>0</v>
      </c>
      <c r="CQ24" s="63">
        <f>IF(Taula1[[#This Row],[Identitat de gènere                                                          (fer servir opcions de la llista desplegable)]]="Dona",1,0)</f>
        <v>0</v>
      </c>
      <c r="CR24" s="63">
        <f>IF(Taula1[[#This Row],[Identitat de gènere                                                          (fer servir opcions de la llista desplegable)]]="No binari",1,0)</f>
        <v>0</v>
      </c>
      <c r="CS24" s="73"/>
      <c r="CT24" s="63">
        <f t="shared" si="0"/>
        <v>0</v>
      </c>
      <c r="CU24" s="64">
        <f t="shared" si="7"/>
        <v>0</v>
      </c>
      <c r="CW24" s="64">
        <f t="shared" si="8"/>
        <v>0</v>
      </c>
      <c r="CX24" s="64">
        <f t="shared" si="9"/>
        <v>0</v>
      </c>
      <c r="CY24" s="64">
        <f t="shared" si="10"/>
        <v>0</v>
      </c>
      <c r="CZ24" s="64">
        <f t="shared" si="11"/>
        <v>0</v>
      </c>
      <c r="DB24" s="64">
        <f t="shared" si="12"/>
        <v>0</v>
      </c>
      <c r="DC24" s="64">
        <f t="shared" si="13"/>
        <v>0</v>
      </c>
      <c r="DD24" s="64">
        <f t="shared" si="14"/>
        <v>0</v>
      </c>
      <c r="DE24" s="64">
        <f t="shared" si="15"/>
        <v>0</v>
      </c>
    </row>
    <row r="25" spans="2:109" x14ac:dyDescent="0.3">
      <c r="B25" s="167"/>
      <c r="C25" s="186"/>
      <c r="D25" s="2"/>
      <c r="E25" s="67"/>
      <c r="F25" s="5"/>
      <c r="G25" s="5"/>
      <c r="H25" s="187"/>
      <c r="I25" s="111" t="str">
        <f ca="1">IF(Taula1[[#This Row],[Data naixement (format dd/mm/aaaa)]]="","0",DATEDIF(Taula1[[#This Row],[Data naixement (format dd/mm/aaaa)]],TODAY(),"Y"))</f>
        <v>0</v>
      </c>
      <c r="J25" s="6"/>
      <c r="K25" s="6"/>
      <c r="L25" s="6"/>
      <c r="M25" s="6"/>
      <c r="N25" s="56"/>
      <c r="O25" s="56"/>
      <c r="P25" s="56"/>
      <c r="Q25" s="6"/>
      <c r="R25" s="7"/>
      <c r="S25" s="143">
        <f>Taula1[[#This Row],[Mesos naturals sencers treballats període justificat (01/01/2023 - 31/03/2023)]]</f>
        <v>0</v>
      </c>
      <c r="T25" s="194">
        <f>Taula1[[#This Row],[Dies treballats període justificat (01/01/2023 - 31/03/2023)              no comptabilitzats com a mes natural sencer]]</f>
        <v>0</v>
      </c>
      <c r="U25" s="12"/>
      <c r="V25" s="7"/>
      <c r="W25" s="188"/>
      <c r="X25" s="188"/>
      <c r="Y25" s="188"/>
      <c r="Z25" s="188"/>
      <c r="AA25" s="190"/>
      <c r="AB25" s="143">
        <f>Taula1[[#This Row],[Grup justificat     (fer servir opcions de la llista desplegable)]]</f>
        <v>0</v>
      </c>
      <c r="AC25" s="182"/>
      <c r="AD25" s="80"/>
      <c r="AE25" s="131">
        <f>ROUND((AF25/100)*756*Taula1[[#This Row],[Mesos naturals sencers treballats període justificat (01/01/2023 - 31/03/2023)]],2)</f>
        <v>0</v>
      </c>
      <c r="AF25" s="79">
        <f>Taula1[[#This Row],[% Jornada segons contracte
(no posar el símbol %) ]]-Taula1[[#This Row],[% Reducció salari per baix rendiment        (no posar el símbol %)]]</f>
        <v>0</v>
      </c>
      <c r="AG25" s="131">
        <f>ROUND((AH25/100)*24.8547945*Taula1[[#This Row],[Dies treballats període justificat (01/01/2023 - 31/03/2023)              no comptabilitzats com a mes natural sencer]],2)</f>
        <v>0</v>
      </c>
      <c r="AH25" s="79">
        <f>Taula1[[#This Row],[% Jornada segons contracte
(no posar el símbol %) ]]-Taula1[[#This Row],[% Reducció salari per baix rendiment        (no posar el símbol %)]]</f>
        <v>0</v>
      </c>
      <c r="AI25" s="131">
        <f t="shared" si="1"/>
        <v>0</v>
      </c>
      <c r="AJ25" s="183"/>
      <c r="AK25" s="131">
        <f>ROUND((AL25/100)*756*Taula1[[#This Row],[Espai reservat Administració  (mesos)]],2)</f>
        <v>0</v>
      </c>
      <c r="AL25" s="79">
        <f>Taula1[[#This Row],[% Jornada segons contracte
(no posar el símbol %) ]]-Taula1[[#This Row],[% Reducció salari per baix rendiment        (no posar el símbol %)]]</f>
        <v>0</v>
      </c>
      <c r="AM25" s="131">
        <f>ROUND((AN25/100)*24.8547945*Taula1[[#This Row],[Espai reservat Administració (dies)]],2)</f>
        <v>0</v>
      </c>
      <c r="AN25" s="79">
        <f>Taula1[[#This Row],[% Jornada segons contracte
(no posar el símbol %) ]]-Taula1[[#This Row],[% Reducció salari per baix rendiment        (no posar el símbol %)]]</f>
        <v>0</v>
      </c>
      <c r="AO25" s="131">
        <f t="shared" si="2"/>
        <v>0</v>
      </c>
      <c r="AP25" s="86"/>
      <c r="AQ25" s="136">
        <f>ROUND((AR25/100)*693*Taula1[[#This Row],[Mesos naturals sencers treballats període justificat (01/01/2023 - 31/03/2023)]],2)</f>
        <v>0</v>
      </c>
      <c r="AR25" s="89">
        <f>Taula1[[#This Row],[% Jornada segons contracte
(no posar el símbol %) ]]-Taula1[[#This Row],[% Reducció salari per baix rendiment        (no posar el símbol %)]]</f>
        <v>0</v>
      </c>
      <c r="AS25" s="136">
        <f>ROUND((AT25/100)*22.78356164*Taula1[[#This Row],[Dies treballats període justificat (01/01/2023 - 31/03/2023)              no comptabilitzats com a mes natural sencer]],2)</f>
        <v>0</v>
      </c>
      <c r="AT25" s="89">
        <f>Taula1[[#This Row],[% Jornada segons contracte
(no posar el símbol %) ]]-Taula1[[#This Row],[% Reducció salari per baix rendiment        (no posar el símbol %)]]</f>
        <v>0</v>
      </c>
      <c r="AU25" s="136">
        <f t="shared" si="3"/>
        <v>0</v>
      </c>
      <c r="AV25" s="86"/>
      <c r="AW25" s="136">
        <f>ROUND((AX25/100)*693*Taula1[[#This Row],[Espai reservat Administració  (mesos)]],2)</f>
        <v>0</v>
      </c>
      <c r="AX25" s="89">
        <f>Taula1[[#This Row],[% Jornada segons contracte
(no posar el símbol %) ]]-Taula1[[#This Row],[% Reducció salari per baix rendiment        (no posar el símbol %)]]</f>
        <v>0</v>
      </c>
      <c r="AY25" s="131">
        <f>ROUND((AZ25/100)*22.78356164*Taula1[[#This Row],[Espai reservat Administració (dies)]],2)</f>
        <v>0</v>
      </c>
      <c r="AZ25" s="79">
        <f>Taula1[[#This Row],[% Jornada segons contracte
(no posar el símbol %) ]]-Taula1[[#This Row],[% Reducció salari per baix rendiment        (no posar el símbol %)]]</f>
        <v>0</v>
      </c>
      <c r="BA25" s="131">
        <f t="shared" si="4"/>
        <v>0</v>
      </c>
      <c r="BB25" s="83"/>
      <c r="BC25" s="131">
        <f>IF(Taula1[[#This Row],[Grup justificat     (fer servir opcions de la llista desplegable)]]=1,AI25,0)</f>
        <v>0</v>
      </c>
      <c r="BD25" s="131">
        <f>IF(Taula1[[#This Row],[Grup justificat     (fer servir opcions de la llista desplegable)]]=2,AU25,0)</f>
        <v>0</v>
      </c>
      <c r="BE25" s="83"/>
      <c r="BF25" s="131">
        <f>IF(Taula1[[#This Row],[Espai reservat Administració]]=1,AO25,0)</f>
        <v>0</v>
      </c>
      <c r="BG25" s="131">
        <f>IF(Taula1[[#This Row],[Espai reservat Administració]]=2,BA25,0)</f>
        <v>0</v>
      </c>
      <c r="BH25" s="83"/>
      <c r="BI25" s="124">
        <f>IF(Taula1[[#This Row],[Grup justificat     (fer servir opcions de la llista desplegable)]]=1,1,0)</f>
        <v>0</v>
      </c>
      <c r="BJ25" s="124">
        <f>IF(Taula1[[#This Row],[Espai reservat Administració]]=1,1,0)</f>
        <v>0</v>
      </c>
      <c r="BK25" s="125"/>
      <c r="BL25" s="124">
        <f>IF(Taula1[[#This Row],[Grup justificat     (fer servir opcions de la llista desplegable)]]=2,1,0)</f>
        <v>0</v>
      </c>
      <c r="BM25" s="124">
        <f>IF(Taula1[[#This Row],[Espai reservat Administració]]=2,1,0)</f>
        <v>0</v>
      </c>
      <c r="BN25" s="73"/>
      <c r="BO25" s="73"/>
      <c r="BP25" s="73"/>
      <c r="BQ25" s="73"/>
      <c r="BR25" s="73"/>
      <c r="BS25" s="73"/>
      <c r="BT25" s="73"/>
      <c r="BU25" s="73"/>
      <c r="BV25" s="73"/>
      <c r="BW25" s="73"/>
      <c r="BX25" s="73"/>
      <c r="BY25" s="73"/>
      <c r="BZ25" s="73"/>
      <c r="CA25" s="73"/>
      <c r="CB25" s="73"/>
      <c r="CC25" s="73"/>
      <c r="CD25" s="73"/>
      <c r="CE25" s="73"/>
      <c r="CF25" s="73"/>
      <c r="CG25" s="63">
        <f t="shared" si="5"/>
        <v>0</v>
      </c>
      <c r="CH25" s="63">
        <f t="shared" si="6"/>
        <v>0</v>
      </c>
      <c r="CI25" s="73"/>
      <c r="CJ25" s="63">
        <f>IF(Taula1[[#This Row],[Tipus de contracte                                  (fer servir opcions de la llista desplegable)]]="Indefinit",1,0)</f>
        <v>0</v>
      </c>
      <c r="CK25" s="63">
        <f>IF(Taula1[[#This Row],[Tipus de contracte                                  (fer servir opcions de la llista desplegable)]]="Temporal, igual o superior a 6 mesos",1,0)</f>
        <v>0</v>
      </c>
      <c r="CL25" s="63">
        <f>IF(Taula1[[#This Row],[Tipus de contracte                                  (fer servir opcions de la llista desplegable)]]="Substitució per IT",1,0)</f>
        <v>0</v>
      </c>
      <c r="CM25" s="73"/>
      <c r="CN25" s="63">
        <f>IF(Taula1[[#This Row],[Relació llocs de treball]]&gt;=1,1,0)</f>
        <v>0</v>
      </c>
      <c r="CO25" s="73"/>
      <c r="CP25" s="63">
        <f>IF(Taula1[[#This Row],[Identitat de gènere                                                          (fer servir opcions de la llista desplegable)]]="Home",1,0)</f>
        <v>0</v>
      </c>
      <c r="CQ25" s="63">
        <f>IF(Taula1[[#This Row],[Identitat de gènere                                                          (fer servir opcions de la llista desplegable)]]="Dona",1,0)</f>
        <v>0</v>
      </c>
      <c r="CR25" s="63">
        <f>IF(Taula1[[#This Row],[Identitat de gènere                                                          (fer servir opcions de la llista desplegable)]]="No binari",1,0)</f>
        <v>0</v>
      </c>
      <c r="CS25" s="73"/>
      <c r="CT25" s="63">
        <f t="shared" si="0"/>
        <v>0</v>
      </c>
      <c r="CU25" s="64">
        <f t="shared" si="7"/>
        <v>0</v>
      </c>
      <c r="CW25" s="64">
        <f t="shared" si="8"/>
        <v>0</v>
      </c>
      <c r="CX25" s="64">
        <f t="shared" si="9"/>
        <v>0</v>
      </c>
      <c r="CY25" s="64">
        <f t="shared" si="10"/>
        <v>0</v>
      </c>
      <c r="CZ25" s="64">
        <f t="shared" si="11"/>
        <v>0</v>
      </c>
      <c r="DB25" s="64">
        <f t="shared" si="12"/>
        <v>0</v>
      </c>
      <c r="DC25" s="64">
        <f t="shared" si="13"/>
        <v>0</v>
      </c>
      <c r="DD25" s="64">
        <f t="shared" si="14"/>
        <v>0</v>
      </c>
      <c r="DE25" s="64">
        <f t="shared" si="15"/>
        <v>0</v>
      </c>
    </row>
    <row r="26" spans="2:109" x14ac:dyDescent="0.3">
      <c r="B26" s="167"/>
      <c r="C26" s="186"/>
      <c r="D26" s="2"/>
      <c r="E26" s="67"/>
      <c r="F26" s="5"/>
      <c r="G26" s="5"/>
      <c r="H26" s="187"/>
      <c r="I26" s="111" t="str">
        <f ca="1">IF(Taula1[[#This Row],[Data naixement (format dd/mm/aaaa)]]="","0",DATEDIF(Taula1[[#This Row],[Data naixement (format dd/mm/aaaa)]],TODAY(),"Y"))</f>
        <v>0</v>
      </c>
      <c r="J26" s="6"/>
      <c r="K26" s="6"/>
      <c r="L26" s="6"/>
      <c r="M26" s="6"/>
      <c r="N26" s="56"/>
      <c r="O26" s="56"/>
      <c r="P26" s="56"/>
      <c r="Q26" s="6"/>
      <c r="R26" s="7"/>
      <c r="S26" s="143">
        <f>Taula1[[#This Row],[Mesos naturals sencers treballats període justificat (01/01/2023 - 31/03/2023)]]</f>
        <v>0</v>
      </c>
      <c r="T26" s="194">
        <f>Taula1[[#This Row],[Dies treballats període justificat (01/01/2023 - 31/03/2023)              no comptabilitzats com a mes natural sencer]]</f>
        <v>0</v>
      </c>
      <c r="U26" s="12"/>
      <c r="V26" s="7"/>
      <c r="W26" s="188"/>
      <c r="X26" s="188"/>
      <c r="Y26" s="188"/>
      <c r="Z26" s="188"/>
      <c r="AA26" s="190"/>
      <c r="AB26" s="143">
        <f>Taula1[[#This Row],[Grup justificat     (fer servir opcions de la llista desplegable)]]</f>
        <v>0</v>
      </c>
      <c r="AC26" s="182"/>
      <c r="AD26" s="80"/>
      <c r="AE26" s="131">
        <f>ROUND((AF26/100)*756*Taula1[[#This Row],[Mesos naturals sencers treballats període justificat (01/01/2023 - 31/03/2023)]],2)</f>
        <v>0</v>
      </c>
      <c r="AF26" s="79">
        <f>Taula1[[#This Row],[% Jornada segons contracte
(no posar el símbol %) ]]-Taula1[[#This Row],[% Reducció salari per baix rendiment        (no posar el símbol %)]]</f>
        <v>0</v>
      </c>
      <c r="AG26" s="131">
        <f>ROUND((AH26/100)*24.8547945*Taula1[[#This Row],[Dies treballats període justificat (01/01/2023 - 31/03/2023)              no comptabilitzats com a mes natural sencer]],2)</f>
        <v>0</v>
      </c>
      <c r="AH26" s="79">
        <f>Taula1[[#This Row],[% Jornada segons contracte
(no posar el símbol %) ]]-Taula1[[#This Row],[% Reducció salari per baix rendiment        (no posar el símbol %)]]</f>
        <v>0</v>
      </c>
      <c r="AI26" s="131">
        <f t="shared" si="1"/>
        <v>0</v>
      </c>
      <c r="AJ26" s="183"/>
      <c r="AK26" s="131">
        <f>ROUND((AL26/100)*756*Taula1[[#This Row],[Espai reservat Administració  (mesos)]],2)</f>
        <v>0</v>
      </c>
      <c r="AL26" s="79">
        <f>Taula1[[#This Row],[% Jornada segons contracte
(no posar el símbol %) ]]-Taula1[[#This Row],[% Reducció salari per baix rendiment        (no posar el símbol %)]]</f>
        <v>0</v>
      </c>
      <c r="AM26" s="131">
        <f>ROUND((AN26/100)*24.8547945*Taula1[[#This Row],[Espai reservat Administració (dies)]],2)</f>
        <v>0</v>
      </c>
      <c r="AN26" s="79">
        <f>Taula1[[#This Row],[% Jornada segons contracte
(no posar el símbol %) ]]-Taula1[[#This Row],[% Reducció salari per baix rendiment        (no posar el símbol %)]]</f>
        <v>0</v>
      </c>
      <c r="AO26" s="131">
        <f t="shared" si="2"/>
        <v>0</v>
      </c>
      <c r="AP26" s="86"/>
      <c r="AQ26" s="136">
        <f>ROUND((AR26/100)*693*Taula1[[#This Row],[Mesos naturals sencers treballats període justificat (01/01/2023 - 31/03/2023)]],2)</f>
        <v>0</v>
      </c>
      <c r="AR26" s="89">
        <f>Taula1[[#This Row],[% Jornada segons contracte
(no posar el símbol %) ]]-Taula1[[#This Row],[% Reducció salari per baix rendiment        (no posar el símbol %)]]</f>
        <v>0</v>
      </c>
      <c r="AS26" s="136">
        <f>ROUND((AT26/100)*22.78356164*Taula1[[#This Row],[Dies treballats període justificat (01/01/2023 - 31/03/2023)              no comptabilitzats com a mes natural sencer]],2)</f>
        <v>0</v>
      </c>
      <c r="AT26" s="89">
        <f>Taula1[[#This Row],[% Jornada segons contracte
(no posar el símbol %) ]]-Taula1[[#This Row],[% Reducció salari per baix rendiment        (no posar el símbol %)]]</f>
        <v>0</v>
      </c>
      <c r="AU26" s="136">
        <f t="shared" si="3"/>
        <v>0</v>
      </c>
      <c r="AV26" s="86"/>
      <c r="AW26" s="136">
        <f>ROUND((AX26/100)*693*Taula1[[#This Row],[Espai reservat Administració  (mesos)]],2)</f>
        <v>0</v>
      </c>
      <c r="AX26" s="89">
        <f>Taula1[[#This Row],[% Jornada segons contracte
(no posar el símbol %) ]]-Taula1[[#This Row],[% Reducció salari per baix rendiment        (no posar el símbol %)]]</f>
        <v>0</v>
      </c>
      <c r="AY26" s="131">
        <f>ROUND((AZ26/100)*22.78356164*Taula1[[#This Row],[Espai reservat Administració (dies)]],2)</f>
        <v>0</v>
      </c>
      <c r="AZ26" s="79">
        <f>Taula1[[#This Row],[% Jornada segons contracte
(no posar el símbol %) ]]-Taula1[[#This Row],[% Reducció salari per baix rendiment        (no posar el símbol %)]]</f>
        <v>0</v>
      </c>
      <c r="BA26" s="131">
        <f t="shared" si="4"/>
        <v>0</v>
      </c>
      <c r="BB26" s="83"/>
      <c r="BC26" s="131">
        <f>IF(Taula1[[#This Row],[Grup justificat     (fer servir opcions de la llista desplegable)]]=1,AI26,0)</f>
        <v>0</v>
      </c>
      <c r="BD26" s="131">
        <f>IF(Taula1[[#This Row],[Grup justificat     (fer servir opcions de la llista desplegable)]]=2,AU26,0)</f>
        <v>0</v>
      </c>
      <c r="BE26" s="83"/>
      <c r="BF26" s="131">
        <f>IF(Taula1[[#This Row],[Espai reservat Administració]]=1,AO26,0)</f>
        <v>0</v>
      </c>
      <c r="BG26" s="131">
        <f>IF(Taula1[[#This Row],[Espai reservat Administració]]=2,BA26,0)</f>
        <v>0</v>
      </c>
      <c r="BH26" s="83"/>
      <c r="BI26" s="124">
        <f>IF(Taula1[[#This Row],[Grup justificat     (fer servir opcions de la llista desplegable)]]=1,1,0)</f>
        <v>0</v>
      </c>
      <c r="BJ26" s="124">
        <f>IF(Taula1[[#This Row],[Espai reservat Administració]]=1,1,0)</f>
        <v>0</v>
      </c>
      <c r="BK26" s="125"/>
      <c r="BL26" s="124">
        <f>IF(Taula1[[#This Row],[Grup justificat     (fer servir opcions de la llista desplegable)]]=2,1,0)</f>
        <v>0</v>
      </c>
      <c r="BM26" s="124">
        <f>IF(Taula1[[#This Row],[Espai reservat Administració]]=2,1,0)</f>
        <v>0</v>
      </c>
      <c r="BN26" s="73"/>
      <c r="BO26" s="73"/>
      <c r="BP26" s="73"/>
      <c r="BQ26" s="73"/>
      <c r="BR26" s="73"/>
      <c r="BS26" s="73"/>
      <c r="BT26" s="73"/>
      <c r="BU26" s="73"/>
      <c r="BV26" s="73"/>
      <c r="BW26" s="73"/>
      <c r="BX26" s="73"/>
      <c r="BY26" s="73"/>
      <c r="BZ26" s="73"/>
      <c r="CA26" s="73"/>
      <c r="CB26" s="73"/>
      <c r="CC26" s="73"/>
      <c r="CD26" s="73"/>
      <c r="CE26" s="73"/>
      <c r="CF26" s="73"/>
      <c r="CG26" s="63">
        <f t="shared" si="5"/>
        <v>0</v>
      </c>
      <c r="CH26" s="63">
        <f t="shared" si="6"/>
        <v>0</v>
      </c>
      <c r="CI26" s="73"/>
      <c r="CJ26" s="63">
        <f>IF(Taula1[[#This Row],[Tipus de contracte                                  (fer servir opcions de la llista desplegable)]]="Indefinit",1,0)</f>
        <v>0</v>
      </c>
      <c r="CK26" s="63">
        <f>IF(Taula1[[#This Row],[Tipus de contracte                                  (fer servir opcions de la llista desplegable)]]="Temporal, igual o superior a 6 mesos",1,0)</f>
        <v>0</v>
      </c>
      <c r="CL26" s="63">
        <f>IF(Taula1[[#This Row],[Tipus de contracte                                  (fer servir opcions de la llista desplegable)]]="Substitució per IT",1,0)</f>
        <v>0</v>
      </c>
      <c r="CM26" s="73"/>
      <c r="CN26" s="63">
        <f>IF(Taula1[[#This Row],[Relació llocs de treball]]&gt;=1,1,0)</f>
        <v>0</v>
      </c>
      <c r="CO26" s="73"/>
      <c r="CP26" s="63">
        <f>IF(Taula1[[#This Row],[Identitat de gènere                                                          (fer servir opcions de la llista desplegable)]]="Home",1,0)</f>
        <v>0</v>
      </c>
      <c r="CQ26" s="63">
        <f>IF(Taula1[[#This Row],[Identitat de gènere                                                          (fer servir opcions de la llista desplegable)]]="Dona",1,0)</f>
        <v>0</v>
      </c>
      <c r="CR26" s="63">
        <f>IF(Taula1[[#This Row],[Identitat de gènere                                                          (fer servir opcions de la llista desplegable)]]="No binari",1,0)</f>
        <v>0</v>
      </c>
      <c r="CS26" s="73"/>
      <c r="CT26" s="63">
        <f t="shared" si="0"/>
        <v>0</v>
      </c>
      <c r="CU26" s="64">
        <f t="shared" si="7"/>
        <v>0</v>
      </c>
      <c r="CW26" s="64">
        <f t="shared" si="8"/>
        <v>0</v>
      </c>
      <c r="CX26" s="64">
        <f t="shared" si="9"/>
        <v>0</v>
      </c>
      <c r="CY26" s="64">
        <f t="shared" si="10"/>
        <v>0</v>
      </c>
      <c r="CZ26" s="64">
        <f t="shared" si="11"/>
        <v>0</v>
      </c>
      <c r="DB26" s="64">
        <f t="shared" si="12"/>
        <v>0</v>
      </c>
      <c r="DC26" s="64">
        <f t="shared" si="13"/>
        <v>0</v>
      </c>
      <c r="DD26" s="64">
        <f t="shared" si="14"/>
        <v>0</v>
      </c>
      <c r="DE26" s="64">
        <f t="shared" si="15"/>
        <v>0</v>
      </c>
    </row>
    <row r="27" spans="2:109" x14ac:dyDescent="0.3">
      <c r="B27" s="167"/>
      <c r="C27" s="186"/>
      <c r="D27" s="2"/>
      <c r="E27" s="67"/>
      <c r="F27" s="5"/>
      <c r="G27" s="5"/>
      <c r="H27" s="187"/>
      <c r="I27" s="111" t="str">
        <f ca="1">IF(Taula1[[#This Row],[Data naixement (format dd/mm/aaaa)]]="","0",DATEDIF(Taula1[[#This Row],[Data naixement (format dd/mm/aaaa)]],TODAY(),"Y"))</f>
        <v>0</v>
      </c>
      <c r="J27" s="6"/>
      <c r="K27" s="6"/>
      <c r="L27" s="6"/>
      <c r="M27" s="6"/>
      <c r="N27" s="56"/>
      <c r="O27" s="56"/>
      <c r="P27" s="56"/>
      <c r="Q27" s="6"/>
      <c r="R27" s="7"/>
      <c r="S27" s="143">
        <f>Taula1[[#This Row],[Mesos naturals sencers treballats període justificat (01/01/2023 - 31/03/2023)]]</f>
        <v>0</v>
      </c>
      <c r="T27" s="194">
        <f>Taula1[[#This Row],[Dies treballats període justificat (01/01/2023 - 31/03/2023)              no comptabilitzats com a mes natural sencer]]</f>
        <v>0</v>
      </c>
      <c r="U27" s="12"/>
      <c r="V27" s="7"/>
      <c r="W27" s="188"/>
      <c r="X27" s="188"/>
      <c r="Y27" s="188"/>
      <c r="Z27" s="188"/>
      <c r="AA27" s="190"/>
      <c r="AB27" s="143">
        <f>Taula1[[#This Row],[Grup justificat     (fer servir opcions de la llista desplegable)]]</f>
        <v>0</v>
      </c>
      <c r="AC27" s="182"/>
      <c r="AD27" s="80"/>
      <c r="AE27" s="131">
        <f>ROUND((AF27/100)*756*Taula1[[#This Row],[Mesos naturals sencers treballats període justificat (01/01/2023 - 31/03/2023)]],2)</f>
        <v>0</v>
      </c>
      <c r="AF27" s="79">
        <f>Taula1[[#This Row],[% Jornada segons contracte
(no posar el símbol %) ]]-Taula1[[#This Row],[% Reducció salari per baix rendiment        (no posar el símbol %)]]</f>
        <v>0</v>
      </c>
      <c r="AG27" s="131">
        <f>ROUND((AH27/100)*24.8547945*Taula1[[#This Row],[Dies treballats període justificat (01/01/2023 - 31/03/2023)              no comptabilitzats com a mes natural sencer]],2)</f>
        <v>0</v>
      </c>
      <c r="AH27" s="79">
        <f>Taula1[[#This Row],[% Jornada segons contracte
(no posar el símbol %) ]]-Taula1[[#This Row],[% Reducció salari per baix rendiment        (no posar el símbol %)]]</f>
        <v>0</v>
      </c>
      <c r="AI27" s="131">
        <f t="shared" si="1"/>
        <v>0</v>
      </c>
      <c r="AJ27" s="183"/>
      <c r="AK27" s="131">
        <f>ROUND((AL27/100)*756*Taula1[[#This Row],[Espai reservat Administració  (mesos)]],2)</f>
        <v>0</v>
      </c>
      <c r="AL27" s="79">
        <f>Taula1[[#This Row],[% Jornada segons contracte
(no posar el símbol %) ]]-Taula1[[#This Row],[% Reducció salari per baix rendiment        (no posar el símbol %)]]</f>
        <v>0</v>
      </c>
      <c r="AM27" s="131">
        <f>ROUND((AN27/100)*24.8547945*Taula1[[#This Row],[Espai reservat Administració (dies)]],2)</f>
        <v>0</v>
      </c>
      <c r="AN27" s="79">
        <f>Taula1[[#This Row],[% Jornada segons contracte
(no posar el símbol %) ]]-Taula1[[#This Row],[% Reducció salari per baix rendiment        (no posar el símbol %)]]</f>
        <v>0</v>
      </c>
      <c r="AO27" s="131">
        <f t="shared" si="2"/>
        <v>0</v>
      </c>
      <c r="AP27" s="86"/>
      <c r="AQ27" s="136">
        <f>ROUND((AR27/100)*693*Taula1[[#This Row],[Mesos naturals sencers treballats període justificat (01/01/2023 - 31/03/2023)]],2)</f>
        <v>0</v>
      </c>
      <c r="AR27" s="89">
        <f>Taula1[[#This Row],[% Jornada segons contracte
(no posar el símbol %) ]]-Taula1[[#This Row],[% Reducció salari per baix rendiment        (no posar el símbol %)]]</f>
        <v>0</v>
      </c>
      <c r="AS27" s="136">
        <f>ROUND((AT27/100)*22.78356164*Taula1[[#This Row],[Dies treballats període justificat (01/01/2023 - 31/03/2023)              no comptabilitzats com a mes natural sencer]],2)</f>
        <v>0</v>
      </c>
      <c r="AT27" s="89">
        <f>Taula1[[#This Row],[% Jornada segons contracte
(no posar el símbol %) ]]-Taula1[[#This Row],[% Reducció salari per baix rendiment        (no posar el símbol %)]]</f>
        <v>0</v>
      </c>
      <c r="AU27" s="136">
        <f t="shared" si="3"/>
        <v>0</v>
      </c>
      <c r="AV27" s="86"/>
      <c r="AW27" s="136">
        <f>ROUND((AX27/100)*693*Taula1[[#This Row],[Espai reservat Administració  (mesos)]],2)</f>
        <v>0</v>
      </c>
      <c r="AX27" s="89">
        <f>Taula1[[#This Row],[% Jornada segons contracte
(no posar el símbol %) ]]-Taula1[[#This Row],[% Reducció salari per baix rendiment        (no posar el símbol %)]]</f>
        <v>0</v>
      </c>
      <c r="AY27" s="131">
        <f>ROUND((AZ27/100)*22.78356164*Taula1[[#This Row],[Espai reservat Administració (dies)]],2)</f>
        <v>0</v>
      </c>
      <c r="AZ27" s="79">
        <f>Taula1[[#This Row],[% Jornada segons contracte
(no posar el símbol %) ]]-Taula1[[#This Row],[% Reducció salari per baix rendiment        (no posar el símbol %)]]</f>
        <v>0</v>
      </c>
      <c r="BA27" s="131">
        <f t="shared" si="4"/>
        <v>0</v>
      </c>
      <c r="BB27" s="83"/>
      <c r="BC27" s="131">
        <f>IF(Taula1[[#This Row],[Grup justificat     (fer servir opcions de la llista desplegable)]]=1,AI27,0)</f>
        <v>0</v>
      </c>
      <c r="BD27" s="131">
        <f>IF(Taula1[[#This Row],[Grup justificat     (fer servir opcions de la llista desplegable)]]=2,AU27,0)</f>
        <v>0</v>
      </c>
      <c r="BE27" s="83"/>
      <c r="BF27" s="131">
        <f>IF(Taula1[[#This Row],[Espai reservat Administració]]=1,AO27,0)</f>
        <v>0</v>
      </c>
      <c r="BG27" s="131">
        <f>IF(Taula1[[#This Row],[Espai reservat Administració]]=2,BA27,0)</f>
        <v>0</v>
      </c>
      <c r="BH27" s="83"/>
      <c r="BI27" s="124">
        <f>IF(Taula1[[#This Row],[Grup justificat     (fer servir opcions de la llista desplegable)]]=1,1,0)</f>
        <v>0</v>
      </c>
      <c r="BJ27" s="124">
        <f>IF(Taula1[[#This Row],[Espai reservat Administració]]=1,1,0)</f>
        <v>0</v>
      </c>
      <c r="BK27" s="125"/>
      <c r="BL27" s="124">
        <f>IF(Taula1[[#This Row],[Grup justificat     (fer servir opcions de la llista desplegable)]]=2,1,0)</f>
        <v>0</v>
      </c>
      <c r="BM27" s="124">
        <f>IF(Taula1[[#This Row],[Espai reservat Administració]]=2,1,0)</f>
        <v>0</v>
      </c>
      <c r="BN27" s="73"/>
      <c r="BO27" s="73"/>
      <c r="BP27" s="73"/>
      <c r="BQ27" s="73"/>
      <c r="BR27" s="73"/>
      <c r="BS27" s="73"/>
      <c r="BT27" s="73"/>
      <c r="BU27" s="73"/>
      <c r="BV27" s="73"/>
      <c r="BW27" s="73"/>
      <c r="BX27" s="73"/>
      <c r="BY27" s="73"/>
      <c r="BZ27" s="73"/>
      <c r="CA27" s="73"/>
      <c r="CB27" s="73"/>
      <c r="CC27" s="73"/>
      <c r="CD27" s="73"/>
      <c r="CE27" s="73"/>
      <c r="CF27" s="73"/>
      <c r="CG27" s="63">
        <f t="shared" si="5"/>
        <v>0</v>
      </c>
      <c r="CH27" s="63">
        <f t="shared" si="6"/>
        <v>0</v>
      </c>
      <c r="CI27" s="73"/>
      <c r="CJ27" s="63">
        <f>IF(Taula1[[#This Row],[Tipus de contracte                                  (fer servir opcions de la llista desplegable)]]="Indefinit",1,0)</f>
        <v>0</v>
      </c>
      <c r="CK27" s="63">
        <f>IF(Taula1[[#This Row],[Tipus de contracte                                  (fer servir opcions de la llista desplegable)]]="Temporal, igual o superior a 6 mesos",1,0)</f>
        <v>0</v>
      </c>
      <c r="CL27" s="63">
        <f>IF(Taula1[[#This Row],[Tipus de contracte                                  (fer servir opcions de la llista desplegable)]]="Substitució per IT",1,0)</f>
        <v>0</v>
      </c>
      <c r="CM27" s="73"/>
      <c r="CN27" s="63">
        <f>IF(Taula1[[#This Row],[Relació llocs de treball]]&gt;=1,1,0)</f>
        <v>0</v>
      </c>
      <c r="CO27" s="73"/>
      <c r="CP27" s="63">
        <f>IF(Taula1[[#This Row],[Identitat de gènere                                                          (fer servir opcions de la llista desplegable)]]="Home",1,0)</f>
        <v>0</v>
      </c>
      <c r="CQ27" s="63">
        <f>IF(Taula1[[#This Row],[Identitat de gènere                                                          (fer servir opcions de la llista desplegable)]]="Dona",1,0)</f>
        <v>0</v>
      </c>
      <c r="CR27" s="63">
        <f>IF(Taula1[[#This Row],[Identitat de gènere                                                          (fer servir opcions de la llista desplegable)]]="No binari",1,0)</f>
        <v>0</v>
      </c>
      <c r="CS27" s="73"/>
      <c r="CT27" s="63">
        <f t="shared" si="0"/>
        <v>0</v>
      </c>
      <c r="CU27" s="64">
        <f t="shared" si="7"/>
        <v>0</v>
      </c>
      <c r="CW27" s="64">
        <f t="shared" si="8"/>
        <v>0</v>
      </c>
      <c r="CX27" s="64">
        <f t="shared" si="9"/>
        <v>0</v>
      </c>
      <c r="CY27" s="64">
        <f t="shared" si="10"/>
        <v>0</v>
      </c>
      <c r="CZ27" s="64">
        <f t="shared" si="11"/>
        <v>0</v>
      </c>
      <c r="DB27" s="64">
        <f t="shared" si="12"/>
        <v>0</v>
      </c>
      <c r="DC27" s="64">
        <f t="shared" si="13"/>
        <v>0</v>
      </c>
      <c r="DD27" s="64">
        <f t="shared" si="14"/>
        <v>0</v>
      </c>
      <c r="DE27" s="64">
        <f t="shared" si="15"/>
        <v>0</v>
      </c>
    </row>
    <row r="28" spans="2:109" x14ac:dyDescent="0.3">
      <c r="B28" s="167"/>
      <c r="C28" s="186"/>
      <c r="D28" s="2"/>
      <c r="E28" s="67"/>
      <c r="F28" s="5"/>
      <c r="G28" s="5"/>
      <c r="H28" s="187"/>
      <c r="I28" s="111" t="str">
        <f ca="1">IF(Taula1[[#This Row],[Data naixement (format dd/mm/aaaa)]]="","0",DATEDIF(Taula1[[#This Row],[Data naixement (format dd/mm/aaaa)]],TODAY(),"Y"))</f>
        <v>0</v>
      </c>
      <c r="J28" s="6"/>
      <c r="K28" s="6"/>
      <c r="L28" s="6"/>
      <c r="M28" s="6"/>
      <c r="N28" s="56"/>
      <c r="O28" s="56"/>
      <c r="P28" s="56"/>
      <c r="Q28" s="6"/>
      <c r="R28" s="7"/>
      <c r="S28" s="143">
        <f>Taula1[[#This Row],[Mesos naturals sencers treballats període justificat (01/01/2023 - 31/03/2023)]]</f>
        <v>0</v>
      </c>
      <c r="T28" s="194">
        <f>Taula1[[#This Row],[Dies treballats període justificat (01/01/2023 - 31/03/2023)              no comptabilitzats com a mes natural sencer]]</f>
        <v>0</v>
      </c>
      <c r="U28" s="12"/>
      <c r="V28" s="7"/>
      <c r="W28" s="188"/>
      <c r="X28" s="188"/>
      <c r="Y28" s="188"/>
      <c r="Z28" s="188"/>
      <c r="AA28" s="190"/>
      <c r="AB28" s="143">
        <f>Taula1[[#This Row],[Grup justificat     (fer servir opcions de la llista desplegable)]]</f>
        <v>0</v>
      </c>
      <c r="AC28" s="182"/>
      <c r="AD28" s="80"/>
      <c r="AE28" s="131">
        <f>ROUND((AF28/100)*756*Taula1[[#This Row],[Mesos naturals sencers treballats període justificat (01/01/2023 - 31/03/2023)]],2)</f>
        <v>0</v>
      </c>
      <c r="AF28" s="79">
        <f>Taula1[[#This Row],[% Jornada segons contracte
(no posar el símbol %) ]]-Taula1[[#This Row],[% Reducció salari per baix rendiment        (no posar el símbol %)]]</f>
        <v>0</v>
      </c>
      <c r="AG28" s="131">
        <f>ROUND((AH28/100)*24.8547945*Taula1[[#This Row],[Dies treballats període justificat (01/01/2023 - 31/03/2023)              no comptabilitzats com a mes natural sencer]],2)</f>
        <v>0</v>
      </c>
      <c r="AH28" s="79">
        <f>Taula1[[#This Row],[% Jornada segons contracte
(no posar el símbol %) ]]-Taula1[[#This Row],[% Reducció salari per baix rendiment        (no posar el símbol %)]]</f>
        <v>0</v>
      </c>
      <c r="AI28" s="131">
        <f t="shared" si="1"/>
        <v>0</v>
      </c>
      <c r="AJ28" s="183"/>
      <c r="AK28" s="131">
        <f>ROUND((AL28/100)*756*Taula1[[#This Row],[Espai reservat Administració  (mesos)]],2)</f>
        <v>0</v>
      </c>
      <c r="AL28" s="79">
        <f>Taula1[[#This Row],[% Jornada segons contracte
(no posar el símbol %) ]]-Taula1[[#This Row],[% Reducció salari per baix rendiment        (no posar el símbol %)]]</f>
        <v>0</v>
      </c>
      <c r="AM28" s="131">
        <f>ROUND((AN28/100)*24.8547945*Taula1[[#This Row],[Espai reservat Administració (dies)]],2)</f>
        <v>0</v>
      </c>
      <c r="AN28" s="79">
        <f>Taula1[[#This Row],[% Jornada segons contracte
(no posar el símbol %) ]]-Taula1[[#This Row],[% Reducció salari per baix rendiment        (no posar el símbol %)]]</f>
        <v>0</v>
      </c>
      <c r="AO28" s="131">
        <f t="shared" si="2"/>
        <v>0</v>
      </c>
      <c r="AP28" s="86"/>
      <c r="AQ28" s="136">
        <f>ROUND((AR28/100)*693*Taula1[[#This Row],[Mesos naturals sencers treballats període justificat (01/01/2023 - 31/03/2023)]],2)</f>
        <v>0</v>
      </c>
      <c r="AR28" s="89">
        <f>Taula1[[#This Row],[% Jornada segons contracte
(no posar el símbol %) ]]-Taula1[[#This Row],[% Reducció salari per baix rendiment        (no posar el símbol %)]]</f>
        <v>0</v>
      </c>
      <c r="AS28" s="136">
        <f>ROUND((AT28/100)*22.78356164*Taula1[[#This Row],[Dies treballats període justificat (01/01/2023 - 31/03/2023)              no comptabilitzats com a mes natural sencer]],2)</f>
        <v>0</v>
      </c>
      <c r="AT28" s="89">
        <f>Taula1[[#This Row],[% Jornada segons contracte
(no posar el símbol %) ]]-Taula1[[#This Row],[% Reducció salari per baix rendiment        (no posar el símbol %)]]</f>
        <v>0</v>
      </c>
      <c r="AU28" s="136">
        <f t="shared" si="3"/>
        <v>0</v>
      </c>
      <c r="AV28" s="86"/>
      <c r="AW28" s="136">
        <f>ROUND((AX28/100)*693*Taula1[[#This Row],[Espai reservat Administració  (mesos)]],2)</f>
        <v>0</v>
      </c>
      <c r="AX28" s="89">
        <f>Taula1[[#This Row],[% Jornada segons contracte
(no posar el símbol %) ]]-Taula1[[#This Row],[% Reducció salari per baix rendiment        (no posar el símbol %)]]</f>
        <v>0</v>
      </c>
      <c r="AY28" s="131">
        <f>ROUND((AZ28/100)*22.78356164*Taula1[[#This Row],[Espai reservat Administració (dies)]],2)</f>
        <v>0</v>
      </c>
      <c r="AZ28" s="79">
        <f>Taula1[[#This Row],[% Jornada segons contracte
(no posar el símbol %) ]]-Taula1[[#This Row],[% Reducció salari per baix rendiment        (no posar el símbol %)]]</f>
        <v>0</v>
      </c>
      <c r="BA28" s="131">
        <f t="shared" si="4"/>
        <v>0</v>
      </c>
      <c r="BB28" s="83"/>
      <c r="BC28" s="131">
        <f>IF(Taula1[[#This Row],[Grup justificat     (fer servir opcions de la llista desplegable)]]=1,AI28,0)</f>
        <v>0</v>
      </c>
      <c r="BD28" s="131">
        <f>IF(Taula1[[#This Row],[Grup justificat     (fer servir opcions de la llista desplegable)]]=2,AU28,0)</f>
        <v>0</v>
      </c>
      <c r="BE28" s="83"/>
      <c r="BF28" s="131">
        <f>IF(Taula1[[#This Row],[Espai reservat Administració]]=1,AO28,0)</f>
        <v>0</v>
      </c>
      <c r="BG28" s="131">
        <f>IF(Taula1[[#This Row],[Espai reservat Administració]]=2,BA28,0)</f>
        <v>0</v>
      </c>
      <c r="BH28" s="83"/>
      <c r="BI28" s="124">
        <f>IF(Taula1[[#This Row],[Grup justificat     (fer servir opcions de la llista desplegable)]]=1,1,0)</f>
        <v>0</v>
      </c>
      <c r="BJ28" s="124">
        <f>IF(Taula1[[#This Row],[Espai reservat Administració]]=1,1,0)</f>
        <v>0</v>
      </c>
      <c r="BK28" s="125"/>
      <c r="BL28" s="124">
        <f>IF(Taula1[[#This Row],[Grup justificat     (fer servir opcions de la llista desplegable)]]=2,1,0)</f>
        <v>0</v>
      </c>
      <c r="BM28" s="124">
        <f>IF(Taula1[[#This Row],[Espai reservat Administració]]=2,1,0)</f>
        <v>0</v>
      </c>
      <c r="BN28" s="73"/>
      <c r="BO28" s="73"/>
      <c r="BP28" s="73"/>
      <c r="BQ28" s="73"/>
      <c r="BR28" s="73"/>
      <c r="BS28" s="73"/>
      <c r="BT28" s="73"/>
      <c r="BU28" s="73"/>
      <c r="BV28" s="73"/>
      <c r="BW28" s="73"/>
      <c r="BX28" s="73"/>
      <c r="BY28" s="73"/>
      <c r="BZ28" s="73"/>
      <c r="CA28" s="73"/>
      <c r="CB28" s="73"/>
      <c r="CC28" s="73"/>
      <c r="CD28" s="73"/>
      <c r="CE28" s="73"/>
      <c r="CF28" s="73"/>
      <c r="CG28" s="63">
        <f t="shared" si="5"/>
        <v>0</v>
      </c>
      <c r="CH28" s="63">
        <f t="shared" si="6"/>
        <v>0</v>
      </c>
      <c r="CI28" s="73"/>
      <c r="CJ28" s="63">
        <f>IF(Taula1[[#This Row],[Tipus de contracte                                  (fer servir opcions de la llista desplegable)]]="Indefinit",1,0)</f>
        <v>0</v>
      </c>
      <c r="CK28" s="63">
        <f>IF(Taula1[[#This Row],[Tipus de contracte                                  (fer servir opcions de la llista desplegable)]]="Temporal, igual o superior a 6 mesos",1,0)</f>
        <v>0</v>
      </c>
      <c r="CL28" s="63">
        <f>IF(Taula1[[#This Row],[Tipus de contracte                                  (fer servir opcions de la llista desplegable)]]="Substitució per IT",1,0)</f>
        <v>0</v>
      </c>
      <c r="CM28" s="73"/>
      <c r="CN28" s="63">
        <f>IF(Taula1[[#This Row],[Relació llocs de treball]]&gt;=1,1,0)</f>
        <v>0</v>
      </c>
      <c r="CO28" s="73"/>
      <c r="CP28" s="63">
        <f>IF(Taula1[[#This Row],[Identitat de gènere                                                          (fer servir opcions de la llista desplegable)]]="Home",1,0)</f>
        <v>0</v>
      </c>
      <c r="CQ28" s="63">
        <f>IF(Taula1[[#This Row],[Identitat de gènere                                                          (fer servir opcions de la llista desplegable)]]="Dona",1,0)</f>
        <v>0</v>
      </c>
      <c r="CR28" s="63">
        <f>IF(Taula1[[#This Row],[Identitat de gènere                                                          (fer servir opcions de la llista desplegable)]]="No binari",1,0)</f>
        <v>0</v>
      </c>
      <c r="CS28" s="73"/>
      <c r="CT28" s="63">
        <f t="shared" si="0"/>
        <v>0</v>
      </c>
      <c r="CU28" s="64">
        <f t="shared" si="7"/>
        <v>0</v>
      </c>
      <c r="CW28" s="64">
        <f t="shared" si="8"/>
        <v>0</v>
      </c>
      <c r="CX28" s="64">
        <f t="shared" si="9"/>
        <v>0</v>
      </c>
      <c r="CY28" s="64">
        <f t="shared" si="10"/>
        <v>0</v>
      </c>
      <c r="CZ28" s="64">
        <f t="shared" si="11"/>
        <v>0</v>
      </c>
      <c r="DB28" s="64">
        <f t="shared" si="12"/>
        <v>0</v>
      </c>
      <c r="DC28" s="64">
        <f t="shared" si="13"/>
        <v>0</v>
      </c>
      <c r="DD28" s="64">
        <f t="shared" si="14"/>
        <v>0</v>
      </c>
      <c r="DE28" s="64">
        <f t="shared" si="15"/>
        <v>0</v>
      </c>
    </row>
    <row r="29" spans="2:109" x14ac:dyDescent="0.3">
      <c r="B29" s="167"/>
      <c r="C29" s="186"/>
      <c r="D29" s="2"/>
      <c r="E29" s="67"/>
      <c r="F29" s="5"/>
      <c r="G29" s="5"/>
      <c r="H29" s="187"/>
      <c r="I29" s="111" t="str">
        <f ca="1">IF(Taula1[[#This Row],[Data naixement (format dd/mm/aaaa)]]="","0",DATEDIF(Taula1[[#This Row],[Data naixement (format dd/mm/aaaa)]],TODAY(),"Y"))</f>
        <v>0</v>
      </c>
      <c r="J29" s="6"/>
      <c r="K29" s="6"/>
      <c r="L29" s="6"/>
      <c r="M29" s="6"/>
      <c r="N29" s="56"/>
      <c r="O29" s="56"/>
      <c r="P29" s="56"/>
      <c r="Q29" s="6"/>
      <c r="R29" s="7"/>
      <c r="S29" s="143">
        <f>Taula1[[#This Row],[Mesos naturals sencers treballats període justificat (01/01/2023 - 31/03/2023)]]</f>
        <v>0</v>
      </c>
      <c r="T29" s="194">
        <f>Taula1[[#This Row],[Dies treballats període justificat (01/01/2023 - 31/03/2023)              no comptabilitzats com a mes natural sencer]]</f>
        <v>0</v>
      </c>
      <c r="U29" s="12"/>
      <c r="V29" s="7"/>
      <c r="W29" s="188"/>
      <c r="X29" s="188"/>
      <c r="Y29" s="188"/>
      <c r="Z29" s="188"/>
      <c r="AA29" s="190"/>
      <c r="AB29" s="143">
        <f>Taula1[[#This Row],[Grup justificat     (fer servir opcions de la llista desplegable)]]</f>
        <v>0</v>
      </c>
      <c r="AC29" s="182"/>
      <c r="AD29" s="80"/>
      <c r="AE29" s="131">
        <f>ROUND((AF29/100)*756*Taula1[[#This Row],[Mesos naturals sencers treballats període justificat (01/01/2023 - 31/03/2023)]],2)</f>
        <v>0</v>
      </c>
      <c r="AF29" s="79">
        <f>Taula1[[#This Row],[% Jornada segons contracte
(no posar el símbol %) ]]-Taula1[[#This Row],[% Reducció salari per baix rendiment        (no posar el símbol %)]]</f>
        <v>0</v>
      </c>
      <c r="AG29" s="131">
        <f>ROUND((AH29/100)*24.8547945*Taula1[[#This Row],[Dies treballats període justificat (01/01/2023 - 31/03/2023)              no comptabilitzats com a mes natural sencer]],2)</f>
        <v>0</v>
      </c>
      <c r="AH29" s="79">
        <f>Taula1[[#This Row],[% Jornada segons contracte
(no posar el símbol %) ]]-Taula1[[#This Row],[% Reducció salari per baix rendiment        (no posar el símbol %)]]</f>
        <v>0</v>
      </c>
      <c r="AI29" s="131">
        <f t="shared" si="1"/>
        <v>0</v>
      </c>
      <c r="AJ29" s="183"/>
      <c r="AK29" s="131">
        <f>ROUND((AL29/100)*756*Taula1[[#This Row],[Espai reservat Administració  (mesos)]],2)</f>
        <v>0</v>
      </c>
      <c r="AL29" s="79">
        <f>Taula1[[#This Row],[% Jornada segons contracte
(no posar el símbol %) ]]-Taula1[[#This Row],[% Reducció salari per baix rendiment        (no posar el símbol %)]]</f>
        <v>0</v>
      </c>
      <c r="AM29" s="131">
        <f>ROUND((AN29/100)*24.8547945*Taula1[[#This Row],[Espai reservat Administració (dies)]],2)</f>
        <v>0</v>
      </c>
      <c r="AN29" s="79">
        <f>Taula1[[#This Row],[% Jornada segons contracte
(no posar el símbol %) ]]-Taula1[[#This Row],[% Reducció salari per baix rendiment        (no posar el símbol %)]]</f>
        <v>0</v>
      </c>
      <c r="AO29" s="131">
        <f t="shared" si="2"/>
        <v>0</v>
      </c>
      <c r="AP29" s="86"/>
      <c r="AQ29" s="136">
        <f>ROUND((AR29/100)*693*Taula1[[#This Row],[Mesos naturals sencers treballats període justificat (01/01/2023 - 31/03/2023)]],2)</f>
        <v>0</v>
      </c>
      <c r="AR29" s="89">
        <f>Taula1[[#This Row],[% Jornada segons contracte
(no posar el símbol %) ]]-Taula1[[#This Row],[% Reducció salari per baix rendiment        (no posar el símbol %)]]</f>
        <v>0</v>
      </c>
      <c r="AS29" s="136">
        <f>ROUND((AT29/100)*22.78356164*Taula1[[#This Row],[Dies treballats període justificat (01/01/2023 - 31/03/2023)              no comptabilitzats com a mes natural sencer]],2)</f>
        <v>0</v>
      </c>
      <c r="AT29" s="89">
        <f>Taula1[[#This Row],[% Jornada segons contracte
(no posar el símbol %) ]]-Taula1[[#This Row],[% Reducció salari per baix rendiment        (no posar el símbol %)]]</f>
        <v>0</v>
      </c>
      <c r="AU29" s="136">
        <f t="shared" si="3"/>
        <v>0</v>
      </c>
      <c r="AV29" s="86"/>
      <c r="AW29" s="136">
        <f>ROUND((AX29/100)*693*Taula1[[#This Row],[Espai reservat Administració  (mesos)]],2)</f>
        <v>0</v>
      </c>
      <c r="AX29" s="89">
        <f>Taula1[[#This Row],[% Jornada segons contracte
(no posar el símbol %) ]]-Taula1[[#This Row],[% Reducció salari per baix rendiment        (no posar el símbol %)]]</f>
        <v>0</v>
      </c>
      <c r="AY29" s="131">
        <f>ROUND((AZ29/100)*22.78356164*Taula1[[#This Row],[Espai reservat Administració (dies)]],2)</f>
        <v>0</v>
      </c>
      <c r="AZ29" s="79">
        <f>Taula1[[#This Row],[% Jornada segons contracte
(no posar el símbol %) ]]-Taula1[[#This Row],[% Reducció salari per baix rendiment        (no posar el símbol %)]]</f>
        <v>0</v>
      </c>
      <c r="BA29" s="131">
        <f t="shared" si="4"/>
        <v>0</v>
      </c>
      <c r="BB29" s="83"/>
      <c r="BC29" s="131">
        <f>IF(Taula1[[#This Row],[Grup justificat     (fer servir opcions de la llista desplegable)]]=1,AI29,0)</f>
        <v>0</v>
      </c>
      <c r="BD29" s="131">
        <f>IF(Taula1[[#This Row],[Grup justificat     (fer servir opcions de la llista desplegable)]]=2,AU29,0)</f>
        <v>0</v>
      </c>
      <c r="BE29" s="83"/>
      <c r="BF29" s="131">
        <f>IF(Taula1[[#This Row],[Espai reservat Administració]]=1,AO29,0)</f>
        <v>0</v>
      </c>
      <c r="BG29" s="131">
        <f>IF(Taula1[[#This Row],[Espai reservat Administració]]=2,BA29,0)</f>
        <v>0</v>
      </c>
      <c r="BH29" s="83"/>
      <c r="BI29" s="124">
        <f>IF(Taula1[[#This Row],[Grup justificat     (fer servir opcions de la llista desplegable)]]=1,1,0)</f>
        <v>0</v>
      </c>
      <c r="BJ29" s="124">
        <f>IF(Taula1[[#This Row],[Espai reservat Administració]]=1,1,0)</f>
        <v>0</v>
      </c>
      <c r="BK29" s="125"/>
      <c r="BL29" s="124">
        <f>IF(Taula1[[#This Row],[Grup justificat     (fer servir opcions de la llista desplegable)]]=2,1,0)</f>
        <v>0</v>
      </c>
      <c r="BM29" s="124">
        <f>IF(Taula1[[#This Row],[Espai reservat Administració]]=2,1,0)</f>
        <v>0</v>
      </c>
      <c r="BN29" s="73"/>
      <c r="BO29" s="73"/>
      <c r="BP29" s="73"/>
      <c r="BQ29" s="73"/>
      <c r="BR29" s="73"/>
      <c r="BS29" s="73"/>
      <c r="BT29" s="73"/>
      <c r="BU29" s="73"/>
      <c r="BV29" s="73"/>
      <c r="BW29" s="73"/>
      <c r="BX29" s="73"/>
      <c r="BY29" s="73"/>
      <c r="BZ29" s="73"/>
      <c r="CA29" s="73"/>
      <c r="CB29" s="73"/>
      <c r="CC29" s="73"/>
      <c r="CD29" s="73"/>
      <c r="CE29" s="73"/>
      <c r="CF29" s="73"/>
      <c r="CG29" s="63">
        <f t="shared" si="5"/>
        <v>0</v>
      </c>
      <c r="CH29" s="63">
        <f t="shared" si="6"/>
        <v>0</v>
      </c>
      <c r="CI29" s="73"/>
      <c r="CJ29" s="63">
        <f>IF(Taula1[[#This Row],[Tipus de contracte                                  (fer servir opcions de la llista desplegable)]]="Indefinit",1,0)</f>
        <v>0</v>
      </c>
      <c r="CK29" s="63">
        <f>IF(Taula1[[#This Row],[Tipus de contracte                                  (fer servir opcions de la llista desplegable)]]="Temporal, igual o superior a 6 mesos",1,0)</f>
        <v>0</v>
      </c>
      <c r="CL29" s="63">
        <f>IF(Taula1[[#This Row],[Tipus de contracte                                  (fer servir opcions de la llista desplegable)]]="Substitució per IT",1,0)</f>
        <v>0</v>
      </c>
      <c r="CM29" s="73"/>
      <c r="CN29" s="63">
        <f>IF(Taula1[[#This Row],[Relació llocs de treball]]&gt;=1,1,0)</f>
        <v>0</v>
      </c>
      <c r="CO29" s="73"/>
      <c r="CP29" s="63">
        <f>IF(Taula1[[#This Row],[Identitat de gènere                                                          (fer servir opcions de la llista desplegable)]]="Home",1,0)</f>
        <v>0</v>
      </c>
      <c r="CQ29" s="63">
        <f>IF(Taula1[[#This Row],[Identitat de gènere                                                          (fer servir opcions de la llista desplegable)]]="Dona",1,0)</f>
        <v>0</v>
      </c>
      <c r="CR29" s="63">
        <f>IF(Taula1[[#This Row],[Identitat de gènere                                                          (fer servir opcions de la llista desplegable)]]="No binari",1,0)</f>
        <v>0</v>
      </c>
      <c r="CS29" s="73"/>
      <c r="CT29" s="63">
        <f t="shared" si="0"/>
        <v>0</v>
      </c>
      <c r="CU29" s="64">
        <f t="shared" si="7"/>
        <v>0</v>
      </c>
      <c r="CW29" s="64">
        <f t="shared" si="8"/>
        <v>0</v>
      </c>
      <c r="CX29" s="64">
        <f t="shared" si="9"/>
        <v>0</v>
      </c>
      <c r="CY29" s="64">
        <f t="shared" si="10"/>
        <v>0</v>
      </c>
      <c r="CZ29" s="64">
        <f t="shared" si="11"/>
        <v>0</v>
      </c>
      <c r="DB29" s="64">
        <f t="shared" si="12"/>
        <v>0</v>
      </c>
      <c r="DC29" s="64">
        <f t="shared" si="13"/>
        <v>0</v>
      </c>
      <c r="DD29" s="64">
        <f t="shared" si="14"/>
        <v>0</v>
      </c>
      <c r="DE29" s="64">
        <f t="shared" si="15"/>
        <v>0</v>
      </c>
    </row>
    <row r="30" spans="2:109" x14ac:dyDescent="0.3">
      <c r="B30" s="167"/>
      <c r="C30" s="186"/>
      <c r="D30" s="2"/>
      <c r="E30" s="67"/>
      <c r="F30" s="5"/>
      <c r="G30" s="5"/>
      <c r="H30" s="187"/>
      <c r="I30" s="111" t="str">
        <f ca="1">IF(Taula1[[#This Row],[Data naixement (format dd/mm/aaaa)]]="","0",DATEDIF(Taula1[[#This Row],[Data naixement (format dd/mm/aaaa)]],TODAY(),"Y"))</f>
        <v>0</v>
      </c>
      <c r="J30" s="6"/>
      <c r="K30" s="6"/>
      <c r="L30" s="6"/>
      <c r="M30" s="6"/>
      <c r="N30" s="56"/>
      <c r="O30" s="56"/>
      <c r="P30" s="56"/>
      <c r="Q30" s="6"/>
      <c r="R30" s="7"/>
      <c r="S30" s="143">
        <f>Taula1[[#This Row],[Mesos naturals sencers treballats període justificat (01/01/2023 - 31/03/2023)]]</f>
        <v>0</v>
      </c>
      <c r="T30" s="194">
        <f>Taula1[[#This Row],[Dies treballats període justificat (01/01/2023 - 31/03/2023)              no comptabilitzats com a mes natural sencer]]</f>
        <v>0</v>
      </c>
      <c r="U30" s="12"/>
      <c r="V30" s="7"/>
      <c r="W30" s="188"/>
      <c r="X30" s="188"/>
      <c r="Y30" s="188"/>
      <c r="Z30" s="188"/>
      <c r="AA30" s="190"/>
      <c r="AB30" s="143">
        <f>Taula1[[#This Row],[Grup justificat     (fer servir opcions de la llista desplegable)]]</f>
        <v>0</v>
      </c>
      <c r="AC30" s="182"/>
      <c r="AD30" s="80"/>
      <c r="AE30" s="131">
        <f>ROUND((AF30/100)*756*Taula1[[#This Row],[Mesos naturals sencers treballats període justificat (01/01/2023 - 31/03/2023)]],2)</f>
        <v>0</v>
      </c>
      <c r="AF30" s="79">
        <f>Taula1[[#This Row],[% Jornada segons contracte
(no posar el símbol %) ]]-Taula1[[#This Row],[% Reducció salari per baix rendiment        (no posar el símbol %)]]</f>
        <v>0</v>
      </c>
      <c r="AG30" s="131">
        <f>ROUND((AH30/100)*24.8547945*Taula1[[#This Row],[Dies treballats període justificat (01/01/2023 - 31/03/2023)              no comptabilitzats com a mes natural sencer]],2)</f>
        <v>0</v>
      </c>
      <c r="AH30" s="79">
        <f>Taula1[[#This Row],[% Jornada segons contracte
(no posar el símbol %) ]]-Taula1[[#This Row],[% Reducció salari per baix rendiment        (no posar el símbol %)]]</f>
        <v>0</v>
      </c>
      <c r="AI30" s="131">
        <f t="shared" si="1"/>
        <v>0</v>
      </c>
      <c r="AJ30" s="183"/>
      <c r="AK30" s="131">
        <f>ROUND((AL30/100)*756*Taula1[[#This Row],[Espai reservat Administració  (mesos)]],2)</f>
        <v>0</v>
      </c>
      <c r="AL30" s="79">
        <f>Taula1[[#This Row],[% Jornada segons contracte
(no posar el símbol %) ]]-Taula1[[#This Row],[% Reducció salari per baix rendiment        (no posar el símbol %)]]</f>
        <v>0</v>
      </c>
      <c r="AM30" s="131">
        <f>ROUND((AN30/100)*24.8547945*Taula1[[#This Row],[Espai reservat Administració (dies)]],2)</f>
        <v>0</v>
      </c>
      <c r="AN30" s="79">
        <f>Taula1[[#This Row],[% Jornada segons contracte
(no posar el símbol %) ]]-Taula1[[#This Row],[% Reducció salari per baix rendiment        (no posar el símbol %)]]</f>
        <v>0</v>
      </c>
      <c r="AO30" s="131">
        <f t="shared" si="2"/>
        <v>0</v>
      </c>
      <c r="AP30" s="86"/>
      <c r="AQ30" s="136">
        <f>ROUND((AR30/100)*693*Taula1[[#This Row],[Mesos naturals sencers treballats període justificat (01/01/2023 - 31/03/2023)]],2)</f>
        <v>0</v>
      </c>
      <c r="AR30" s="89">
        <f>Taula1[[#This Row],[% Jornada segons contracte
(no posar el símbol %) ]]-Taula1[[#This Row],[% Reducció salari per baix rendiment        (no posar el símbol %)]]</f>
        <v>0</v>
      </c>
      <c r="AS30" s="136">
        <f>ROUND((AT30/100)*22.78356164*Taula1[[#This Row],[Dies treballats període justificat (01/01/2023 - 31/03/2023)              no comptabilitzats com a mes natural sencer]],2)</f>
        <v>0</v>
      </c>
      <c r="AT30" s="89">
        <f>Taula1[[#This Row],[% Jornada segons contracte
(no posar el símbol %) ]]-Taula1[[#This Row],[% Reducció salari per baix rendiment        (no posar el símbol %)]]</f>
        <v>0</v>
      </c>
      <c r="AU30" s="136">
        <f t="shared" si="3"/>
        <v>0</v>
      </c>
      <c r="AV30" s="86"/>
      <c r="AW30" s="136">
        <f>ROUND((AX30/100)*693*Taula1[[#This Row],[Espai reservat Administració  (mesos)]],2)</f>
        <v>0</v>
      </c>
      <c r="AX30" s="89">
        <f>Taula1[[#This Row],[% Jornada segons contracte
(no posar el símbol %) ]]-Taula1[[#This Row],[% Reducció salari per baix rendiment        (no posar el símbol %)]]</f>
        <v>0</v>
      </c>
      <c r="AY30" s="131">
        <f>ROUND((AZ30/100)*22.78356164*Taula1[[#This Row],[Espai reservat Administració (dies)]],2)</f>
        <v>0</v>
      </c>
      <c r="AZ30" s="79">
        <f>Taula1[[#This Row],[% Jornada segons contracte
(no posar el símbol %) ]]-Taula1[[#This Row],[% Reducció salari per baix rendiment        (no posar el símbol %)]]</f>
        <v>0</v>
      </c>
      <c r="BA30" s="131">
        <f t="shared" si="4"/>
        <v>0</v>
      </c>
      <c r="BB30" s="83"/>
      <c r="BC30" s="131">
        <f>IF(Taula1[[#This Row],[Grup justificat     (fer servir opcions de la llista desplegable)]]=1,AI30,0)</f>
        <v>0</v>
      </c>
      <c r="BD30" s="131">
        <f>IF(Taula1[[#This Row],[Grup justificat     (fer servir opcions de la llista desplegable)]]=2,AU30,0)</f>
        <v>0</v>
      </c>
      <c r="BE30" s="83"/>
      <c r="BF30" s="131">
        <f>IF(Taula1[[#This Row],[Espai reservat Administració]]=1,AO30,0)</f>
        <v>0</v>
      </c>
      <c r="BG30" s="131">
        <f>IF(Taula1[[#This Row],[Espai reservat Administració]]=2,BA30,0)</f>
        <v>0</v>
      </c>
      <c r="BH30" s="83"/>
      <c r="BI30" s="124">
        <f>IF(Taula1[[#This Row],[Grup justificat     (fer servir opcions de la llista desplegable)]]=1,1,0)</f>
        <v>0</v>
      </c>
      <c r="BJ30" s="124">
        <f>IF(Taula1[[#This Row],[Espai reservat Administració]]=1,1,0)</f>
        <v>0</v>
      </c>
      <c r="BK30" s="125"/>
      <c r="BL30" s="124">
        <f>IF(Taula1[[#This Row],[Grup justificat     (fer servir opcions de la llista desplegable)]]=2,1,0)</f>
        <v>0</v>
      </c>
      <c r="BM30" s="124">
        <f>IF(Taula1[[#This Row],[Espai reservat Administració]]=2,1,0)</f>
        <v>0</v>
      </c>
      <c r="BN30" s="73"/>
      <c r="BO30" s="73"/>
      <c r="BP30" s="73"/>
      <c r="BQ30" s="73"/>
      <c r="BR30" s="73"/>
      <c r="BS30" s="73"/>
      <c r="BT30" s="73"/>
      <c r="BU30" s="73"/>
      <c r="BV30" s="73"/>
      <c r="BW30" s="73"/>
      <c r="BX30" s="73"/>
      <c r="BY30" s="73"/>
      <c r="BZ30" s="73"/>
      <c r="CA30" s="73"/>
      <c r="CB30" s="73"/>
      <c r="CC30" s="73"/>
      <c r="CD30" s="73"/>
      <c r="CE30" s="73"/>
      <c r="CF30" s="73"/>
      <c r="CG30" s="63">
        <f t="shared" si="5"/>
        <v>0</v>
      </c>
      <c r="CH30" s="63">
        <f t="shared" si="6"/>
        <v>0</v>
      </c>
      <c r="CI30" s="73"/>
      <c r="CJ30" s="63">
        <f>IF(Taula1[[#This Row],[Tipus de contracte                                  (fer servir opcions de la llista desplegable)]]="Indefinit",1,0)</f>
        <v>0</v>
      </c>
      <c r="CK30" s="63">
        <f>IF(Taula1[[#This Row],[Tipus de contracte                                  (fer servir opcions de la llista desplegable)]]="Temporal, igual o superior a 6 mesos",1,0)</f>
        <v>0</v>
      </c>
      <c r="CL30" s="63">
        <f>IF(Taula1[[#This Row],[Tipus de contracte                                  (fer servir opcions de la llista desplegable)]]="Substitució per IT",1,0)</f>
        <v>0</v>
      </c>
      <c r="CM30" s="73"/>
      <c r="CN30" s="63">
        <f>IF(Taula1[[#This Row],[Relació llocs de treball]]&gt;=1,1,0)</f>
        <v>0</v>
      </c>
      <c r="CO30" s="73"/>
      <c r="CP30" s="63">
        <f>IF(Taula1[[#This Row],[Identitat de gènere                                                          (fer servir opcions de la llista desplegable)]]="Home",1,0)</f>
        <v>0</v>
      </c>
      <c r="CQ30" s="63">
        <f>IF(Taula1[[#This Row],[Identitat de gènere                                                          (fer servir opcions de la llista desplegable)]]="Dona",1,0)</f>
        <v>0</v>
      </c>
      <c r="CR30" s="63">
        <f>IF(Taula1[[#This Row],[Identitat de gènere                                                          (fer servir opcions de la llista desplegable)]]="No binari",1,0)</f>
        <v>0</v>
      </c>
      <c r="CS30" s="73"/>
      <c r="CT30" s="63">
        <f t="shared" si="0"/>
        <v>0</v>
      </c>
      <c r="CU30" s="64">
        <f t="shared" si="7"/>
        <v>0</v>
      </c>
      <c r="CW30" s="64">
        <f t="shared" si="8"/>
        <v>0</v>
      </c>
      <c r="CX30" s="64">
        <f t="shared" si="9"/>
        <v>0</v>
      </c>
      <c r="CY30" s="64">
        <f t="shared" si="10"/>
        <v>0</v>
      </c>
      <c r="CZ30" s="64">
        <f t="shared" si="11"/>
        <v>0</v>
      </c>
      <c r="DB30" s="64">
        <f t="shared" si="12"/>
        <v>0</v>
      </c>
      <c r="DC30" s="64">
        <f t="shared" si="13"/>
        <v>0</v>
      </c>
      <c r="DD30" s="64">
        <f t="shared" si="14"/>
        <v>0</v>
      </c>
      <c r="DE30" s="64">
        <f t="shared" si="15"/>
        <v>0</v>
      </c>
    </row>
    <row r="31" spans="2:109" x14ac:dyDescent="0.3">
      <c r="B31" s="167"/>
      <c r="C31" s="186"/>
      <c r="D31" s="2"/>
      <c r="E31" s="67"/>
      <c r="F31" s="5"/>
      <c r="G31" s="5"/>
      <c r="H31" s="187"/>
      <c r="I31" s="111" t="str">
        <f ca="1">IF(Taula1[[#This Row],[Data naixement (format dd/mm/aaaa)]]="","0",DATEDIF(Taula1[[#This Row],[Data naixement (format dd/mm/aaaa)]],TODAY(),"Y"))</f>
        <v>0</v>
      </c>
      <c r="J31" s="6"/>
      <c r="K31" s="6"/>
      <c r="L31" s="6"/>
      <c r="M31" s="6"/>
      <c r="N31" s="56"/>
      <c r="O31" s="56"/>
      <c r="P31" s="56"/>
      <c r="Q31" s="6"/>
      <c r="R31" s="7"/>
      <c r="S31" s="143">
        <f>Taula1[[#This Row],[Mesos naturals sencers treballats període justificat (01/01/2023 - 31/03/2023)]]</f>
        <v>0</v>
      </c>
      <c r="T31" s="194">
        <f>Taula1[[#This Row],[Dies treballats període justificat (01/01/2023 - 31/03/2023)              no comptabilitzats com a mes natural sencer]]</f>
        <v>0</v>
      </c>
      <c r="U31" s="12"/>
      <c r="V31" s="7"/>
      <c r="W31" s="188"/>
      <c r="X31" s="188"/>
      <c r="Y31" s="188"/>
      <c r="Z31" s="188"/>
      <c r="AA31" s="190"/>
      <c r="AB31" s="143">
        <f>Taula1[[#This Row],[Grup justificat     (fer servir opcions de la llista desplegable)]]</f>
        <v>0</v>
      </c>
      <c r="AC31" s="182"/>
      <c r="AD31" s="80"/>
      <c r="AE31" s="131">
        <f>ROUND((AF31/100)*756*Taula1[[#This Row],[Mesos naturals sencers treballats període justificat (01/01/2023 - 31/03/2023)]],2)</f>
        <v>0</v>
      </c>
      <c r="AF31" s="79">
        <f>Taula1[[#This Row],[% Jornada segons contracte
(no posar el símbol %) ]]-Taula1[[#This Row],[% Reducció salari per baix rendiment        (no posar el símbol %)]]</f>
        <v>0</v>
      </c>
      <c r="AG31" s="131">
        <f>ROUND((AH31/100)*24.8547945*Taula1[[#This Row],[Dies treballats període justificat (01/01/2023 - 31/03/2023)              no comptabilitzats com a mes natural sencer]],2)</f>
        <v>0</v>
      </c>
      <c r="AH31" s="79">
        <f>Taula1[[#This Row],[% Jornada segons contracte
(no posar el símbol %) ]]-Taula1[[#This Row],[% Reducció salari per baix rendiment        (no posar el símbol %)]]</f>
        <v>0</v>
      </c>
      <c r="AI31" s="131">
        <f t="shared" si="1"/>
        <v>0</v>
      </c>
      <c r="AJ31" s="183"/>
      <c r="AK31" s="131">
        <f>ROUND((AL31/100)*756*Taula1[[#This Row],[Espai reservat Administració  (mesos)]],2)</f>
        <v>0</v>
      </c>
      <c r="AL31" s="79">
        <f>Taula1[[#This Row],[% Jornada segons contracte
(no posar el símbol %) ]]-Taula1[[#This Row],[% Reducció salari per baix rendiment        (no posar el símbol %)]]</f>
        <v>0</v>
      </c>
      <c r="AM31" s="131">
        <f>ROUND((AN31/100)*24.8547945*Taula1[[#This Row],[Espai reservat Administració (dies)]],2)</f>
        <v>0</v>
      </c>
      <c r="AN31" s="79">
        <f>Taula1[[#This Row],[% Jornada segons contracte
(no posar el símbol %) ]]-Taula1[[#This Row],[% Reducció salari per baix rendiment        (no posar el símbol %)]]</f>
        <v>0</v>
      </c>
      <c r="AO31" s="131">
        <f t="shared" si="2"/>
        <v>0</v>
      </c>
      <c r="AP31" s="86"/>
      <c r="AQ31" s="136">
        <f>ROUND((AR31/100)*693*Taula1[[#This Row],[Mesos naturals sencers treballats període justificat (01/01/2023 - 31/03/2023)]],2)</f>
        <v>0</v>
      </c>
      <c r="AR31" s="89">
        <f>Taula1[[#This Row],[% Jornada segons contracte
(no posar el símbol %) ]]-Taula1[[#This Row],[% Reducció salari per baix rendiment        (no posar el símbol %)]]</f>
        <v>0</v>
      </c>
      <c r="AS31" s="136">
        <f>ROUND((AT31/100)*22.78356164*Taula1[[#This Row],[Dies treballats període justificat (01/01/2023 - 31/03/2023)              no comptabilitzats com a mes natural sencer]],2)</f>
        <v>0</v>
      </c>
      <c r="AT31" s="89">
        <f>Taula1[[#This Row],[% Jornada segons contracte
(no posar el símbol %) ]]-Taula1[[#This Row],[% Reducció salari per baix rendiment        (no posar el símbol %)]]</f>
        <v>0</v>
      </c>
      <c r="AU31" s="136">
        <f t="shared" si="3"/>
        <v>0</v>
      </c>
      <c r="AV31" s="86"/>
      <c r="AW31" s="136">
        <f>ROUND((AX31/100)*693*Taula1[[#This Row],[Espai reservat Administració  (mesos)]],2)</f>
        <v>0</v>
      </c>
      <c r="AX31" s="89">
        <f>Taula1[[#This Row],[% Jornada segons contracte
(no posar el símbol %) ]]-Taula1[[#This Row],[% Reducció salari per baix rendiment        (no posar el símbol %)]]</f>
        <v>0</v>
      </c>
      <c r="AY31" s="131">
        <f>ROUND((AZ31/100)*22.78356164*Taula1[[#This Row],[Espai reservat Administració (dies)]],2)</f>
        <v>0</v>
      </c>
      <c r="AZ31" s="79">
        <f>Taula1[[#This Row],[% Jornada segons contracte
(no posar el símbol %) ]]-Taula1[[#This Row],[% Reducció salari per baix rendiment        (no posar el símbol %)]]</f>
        <v>0</v>
      </c>
      <c r="BA31" s="131">
        <f t="shared" si="4"/>
        <v>0</v>
      </c>
      <c r="BB31" s="83"/>
      <c r="BC31" s="131">
        <f>IF(Taula1[[#This Row],[Grup justificat     (fer servir opcions de la llista desplegable)]]=1,AI31,0)</f>
        <v>0</v>
      </c>
      <c r="BD31" s="131">
        <f>IF(Taula1[[#This Row],[Grup justificat     (fer servir opcions de la llista desplegable)]]=2,AU31,0)</f>
        <v>0</v>
      </c>
      <c r="BE31" s="83"/>
      <c r="BF31" s="131">
        <f>IF(Taula1[[#This Row],[Espai reservat Administració]]=1,AO31,0)</f>
        <v>0</v>
      </c>
      <c r="BG31" s="131">
        <f>IF(Taula1[[#This Row],[Espai reservat Administració]]=2,BA31,0)</f>
        <v>0</v>
      </c>
      <c r="BH31" s="83"/>
      <c r="BI31" s="124">
        <f>IF(Taula1[[#This Row],[Grup justificat     (fer servir opcions de la llista desplegable)]]=1,1,0)</f>
        <v>0</v>
      </c>
      <c r="BJ31" s="124">
        <f>IF(Taula1[[#This Row],[Espai reservat Administració]]=1,1,0)</f>
        <v>0</v>
      </c>
      <c r="BK31" s="125"/>
      <c r="BL31" s="124">
        <f>IF(Taula1[[#This Row],[Grup justificat     (fer servir opcions de la llista desplegable)]]=2,1,0)</f>
        <v>0</v>
      </c>
      <c r="BM31" s="124">
        <f>IF(Taula1[[#This Row],[Espai reservat Administració]]=2,1,0)</f>
        <v>0</v>
      </c>
      <c r="BN31" s="73"/>
      <c r="BO31" s="73"/>
      <c r="BP31" s="73"/>
      <c r="BQ31" s="73"/>
      <c r="BR31" s="73"/>
      <c r="BS31" s="73"/>
      <c r="BT31" s="73"/>
      <c r="BU31" s="73"/>
      <c r="BV31" s="73"/>
      <c r="BW31" s="73"/>
      <c r="BX31" s="73"/>
      <c r="BY31" s="73"/>
      <c r="BZ31" s="73"/>
      <c r="CA31" s="73"/>
      <c r="CB31" s="73"/>
      <c r="CC31" s="73"/>
      <c r="CD31" s="73"/>
      <c r="CE31" s="73"/>
      <c r="CF31" s="73"/>
      <c r="CG31" s="63">
        <f t="shared" si="5"/>
        <v>0</v>
      </c>
      <c r="CH31" s="63">
        <f t="shared" si="6"/>
        <v>0</v>
      </c>
      <c r="CI31" s="73"/>
      <c r="CJ31" s="63">
        <f>IF(Taula1[[#This Row],[Tipus de contracte                                  (fer servir opcions de la llista desplegable)]]="Indefinit",1,0)</f>
        <v>0</v>
      </c>
      <c r="CK31" s="63">
        <f>IF(Taula1[[#This Row],[Tipus de contracte                                  (fer servir opcions de la llista desplegable)]]="Temporal, igual o superior a 6 mesos",1,0)</f>
        <v>0</v>
      </c>
      <c r="CL31" s="63">
        <f>IF(Taula1[[#This Row],[Tipus de contracte                                  (fer servir opcions de la llista desplegable)]]="Substitució per IT",1,0)</f>
        <v>0</v>
      </c>
      <c r="CM31" s="73"/>
      <c r="CN31" s="63">
        <f>IF(Taula1[[#This Row],[Relació llocs de treball]]&gt;=1,1,0)</f>
        <v>0</v>
      </c>
      <c r="CO31" s="73"/>
      <c r="CP31" s="63">
        <f>IF(Taula1[[#This Row],[Identitat de gènere                                                          (fer servir opcions de la llista desplegable)]]="Home",1,0)</f>
        <v>0</v>
      </c>
      <c r="CQ31" s="63">
        <f>IF(Taula1[[#This Row],[Identitat de gènere                                                          (fer servir opcions de la llista desplegable)]]="Dona",1,0)</f>
        <v>0</v>
      </c>
      <c r="CR31" s="63">
        <f>IF(Taula1[[#This Row],[Identitat de gènere                                                          (fer servir opcions de la llista desplegable)]]="No binari",1,0)</f>
        <v>0</v>
      </c>
      <c r="CS31" s="73"/>
      <c r="CT31" s="63">
        <f t="shared" si="0"/>
        <v>0</v>
      </c>
      <c r="CU31" s="64">
        <f t="shared" si="7"/>
        <v>0</v>
      </c>
      <c r="CW31" s="64">
        <f t="shared" si="8"/>
        <v>0</v>
      </c>
      <c r="CX31" s="64">
        <f t="shared" si="9"/>
        <v>0</v>
      </c>
      <c r="CY31" s="64">
        <f t="shared" si="10"/>
        <v>0</v>
      </c>
      <c r="CZ31" s="64">
        <f t="shared" si="11"/>
        <v>0</v>
      </c>
      <c r="DB31" s="64">
        <f t="shared" si="12"/>
        <v>0</v>
      </c>
      <c r="DC31" s="64">
        <f t="shared" si="13"/>
        <v>0</v>
      </c>
      <c r="DD31" s="64">
        <f t="shared" si="14"/>
        <v>0</v>
      </c>
      <c r="DE31" s="64">
        <f t="shared" si="15"/>
        <v>0</v>
      </c>
    </row>
    <row r="32" spans="2:109" x14ac:dyDescent="0.3">
      <c r="B32" s="167"/>
      <c r="C32" s="186"/>
      <c r="D32" s="2"/>
      <c r="E32" s="67"/>
      <c r="F32" s="5"/>
      <c r="G32" s="5"/>
      <c r="H32" s="187"/>
      <c r="I32" s="111" t="str">
        <f ca="1">IF(Taula1[[#This Row],[Data naixement (format dd/mm/aaaa)]]="","0",DATEDIF(Taula1[[#This Row],[Data naixement (format dd/mm/aaaa)]],TODAY(),"Y"))</f>
        <v>0</v>
      </c>
      <c r="J32" s="6"/>
      <c r="K32" s="6"/>
      <c r="L32" s="6"/>
      <c r="M32" s="6"/>
      <c r="N32" s="56"/>
      <c r="O32" s="56"/>
      <c r="P32" s="56"/>
      <c r="Q32" s="6"/>
      <c r="R32" s="7"/>
      <c r="S32" s="143">
        <f>Taula1[[#This Row],[Mesos naturals sencers treballats període justificat (01/01/2023 - 31/03/2023)]]</f>
        <v>0</v>
      </c>
      <c r="T32" s="194">
        <f>Taula1[[#This Row],[Dies treballats període justificat (01/01/2023 - 31/03/2023)              no comptabilitzats com a mes natural sencer]]</f>
        <v>0</v>
      </c>
      <c r="U32" s="12"/>
      <c r="V32" s="7"/>
      <c r="W32" s="188"/>
      <c r="X32" s="188"/>
      <c r="Y32" s="188"/>
      <c r="Z32" s="188"/>
      <c r="AA32" s="190"/>
      <c r="AB32" s="143">
        <f>Taula1[[#This Row],[Grup justificat     (fer servir opcions de la llista desplegable)]]</f>
        <v>0</v>
      </c>
      <c r="AC32" s="182"/>
      <c r="AD32" s="80"/>
      <c r="AE32" s="131">
        <f>ROUND((AF32/100)*756*Taula1[[#This Row],[Mesos naturals sencers treballats període justificat (01/01/2023 - 31/03/2023)]],2)</f>
        <v>0</v>
      </c>
      <c r="AF32" s="79">
        <f>Taula1[[#This Row],[% Jornada segons contracte
(no posar el símbol %) ]]-Taula1[[#This Row],[% Reducció salari per baix rendiment        (no posar el símbol %)]]</f>
        <v>0</v>
      </c>
      <c r="AG32" s="131">
        <f>ROUND((AH32/100)*24.8547945*Taula1[[#This Row],[Dies treballats període justificat (01/01/2023 - 31/03/2023)              no comptabilitzats com a mes natural sencer]],2)</f>
        <v>0</v>
      </c>
      <c r="AH32" s="79">
        <f>Taula1[[#This Row],[% Jornada segons contracte
(no posar el símbol %) ]]-Taula1[[#This Row],[% Reducció salari per baix rendiment        (no posar el símbol %)]]</f>
        <v>0</v>
      </c>
      <c r="AI32" s="131">
        <f t="shared" si="1"/>
        <v>0</v>
      </c>
      <c r="AJ32" s="183"/>
      <c r="AK32" s="131">
        <f>ROUND((AL32/100)*756*Taula1[[#This Row],[Espai reservat Administració  (mesos)]],2)</f>
        <v>0</v>
      </c>
      <c r="AL32" s="79">
        <f>Taula1[[#This Row],[% Jornada segons contracte
(no posar el símbol %) ]]-Taula1[[#This Row],[% Reducció salari per baix rendiment        (no posar el símbol %)]]</f>
        <v>0</v>
      </c>
      <c r="AM32" s="131">
        <f>ROUND((AN32/100)*24.8547945*Taula1[[#This Row],[Espai reservat Administració (dies)]],2)</f>
        <v>0</v>
      </c>
      <c r="AN32" s="79">
        <f>Taula1[[#This Row],[% Jornada segons contracte
(no posar el símbol %) ]]-Taula1[[#This Row],[% Reducció salari per baix rendiment        (no posar el símbol %)]]</f>
        <v>0</v>
      </c>
      <c r="AO32" s="131">
        <f t="shared" si="2"/>
        <v>0</v>
      </c>
      <c r="AP32" s="86"/>
      <c r="AQ32" s="136">
        <f>ROUND((AR32/100)*693*Taula1[[#This Row],[Mesos naturals sencers treballats període justificat (01/01/2023 - 31/03/2023)]],2)</f>
        <v>0</v>
      </c>
      <c r="AR32" s="89">
        <f>Taula1[[#This Row],[% Jornada segons contracte
(no posar el símbol %) ]]-Taula1[[#This Row],[% Reducció salari per baix rendiment        (no posar el símbol %)]]</f>
        <v>0</v>
      </c>
      <c r="AS32" s="136">
        <f>ROUND((AT32/100)*22.78356164*Taula1[[#This Row],[Dies treballats període justificat (01/01/2023 - 31/03/2023)              no comptabilitzats com a mes natural sencer]],2)</f>
        <v>0</v>
      </c>
      <c r="AT32" s="89">
        <f>Taula1[[#This Row],[% Jornada segons contracte
(no posar el símbol %) ]]-Taula1[[#This Row],[% Reducció salari per baix rendiment        (no posar el símbol %)]]</f>
        <v>0</v>
      </c>
      <c r="AU32" s="136">
        <f t="shared" si="3"/>
        <v>0</v>
      </c>
      <c r="AV32" s="86"/>
      <c r="AW32" s="136">
        <f>ROUND((AX32/100)*693*Taula1[[#This Row],[Espai reservat Administració  (mesos)]],2)</f>
        <v>0</v>
      </c>
      <c r="AX32" s="89">
        <f>Taula1[[#This Row],[% Jornada segons contracte
(no posar el símbol %) ]]-Taula1[[#This Row],[% Reducció salari per baix rendiment        (no posar el símbol %)]]</f>
        <v>0</v>
      </c>
      <c r="AY32" s="131">
        <f>ROUND((AZ32/100)*22.78356164*Taula1[[#This Row],[Espai reservat Administració (dies)]],2)</f>
        <v>0</v>
      </c>
      <c r="AZ32" s="79">
        <f>Taula1[[#This Row],[% Jornada segons contracte
(no posar el símbol %) ]]-Taula1[[#This Row],[% Reducció salari per baix rendiment        (no posar el símbol %)]]</f>
        <v>0</v>
      </c>
      <c r="BA32" s="131">
        <f t="shared" si="4"/>
        <v>0</v>
      </c>
      <c r="BB32" s="83"/>
      <c r="BC32" s="131">
        <f>IF(Taula1[[#This Row],[Grup justificat     (fer servir opcions de la llista desplegable)]]=1,AI32,0)</f>
        <v>0</v>
      </c>
      <c r="BD32" s="131">
        <f>IF(Taula1[[#This Row],[Grup justificat     (fer servir opcions de la llista desplegable)]]=2,AU32,0)</f>
        <v>0</v>
      </c>
      <c r="BE32" s="83"/>
      <c r="BF32" s="131">
        <f>IF(Taula1[[#This Row],[Espai reservat Administració]]=1,AO32,0)</f>
        <v>0</v>
      </c>
      <c r="BG32" s="131">
        <f>IF(Taula1[[#This Row],[Espai reservat Administració]]=2,BA32,0)</f>
        <v>0</v>
      </c>
      <c r="BH32" s="83"/>
      <c r="BI32" s="124">
        <f>IF(Taula1[[#This Row],[Grup justificat     (fer servir opcions de la llista desplegable)]]=1,1,0)</f>
        <v>0</v>
      </c>
      <c r="BJ32" s="124">
        <f>IF(Taula1[[#This Row],[Espai reservat Administració]]=1,1,0)</f>
        <v>0</v>
      </c>
      <c r="BK32" s="125"/>
      <c r="BL32" s="124">
        <f>IF(Taula1[[#This Row],[Grup justificat     (fer servir opcions de la llista desplegable)]]=2,1,0)</f>
        <v>0</v>
      </c>
      <c r="BM32" s="124">
        <f>IF(Taula1[[#This Row],[Espai reservat Administració]]=2,1,0)</f>
        <v>0</v>
      </c>
      <c r="BN32" s="73"/>
      <c r="BO32" s="73"/>
      <c r="BP32" s="73"/>
      <c r="BQ32" s="73"/>
      <c r="BR32" s="73"/>
      <c r="BS32" s="73"/>
      <c r="BT32" s="73"/>
      <c r="BU32" s="73"/>
      <c r="BV32" s="73"/>
      <c r="BW32" s="73"/>
      <c r="BX32" s="73"/>
      <c r="BY32" s="73"/>
      <c r="BZ32" s="73"/>
      <c r="CA32" s="73"/>
      <c r="CB32" s="73"/>
      <c r="CC32" s="73"/>
      <c r="CD32" s="73"/>
      <c r="CE32" s="73"/>
      <c r="CF32" s="73"/>
      <c r="CG32" s="63">
        <f t="shared" si="5"/>
        <v>0</v>
      </c>
      <c r="CH32" s="63">
        <f t="shared" si="6"/>
        <v>0</v>
      </c>
      <c r="CI32" s="73"/>
      <c r="CJ32" s="63">
        <f>IF(Taula1[[#This Row],[Tipus de contracte                                  (fer servir opcions de la llista desplegable)]]="Indefinit",1,0)</f>
        <v>0</v>
      </c>
      <c r="CK32" s="63">
        <f>IF(Taula1[[#This Row],[Tipus de contracte                                  (fer servir opcions de la llista desplegable)]]="Temporal, igual o superior a 6 mesos",1,0)</f>
        <v>0</v>
      </c>
      <c r="CL32" s="63">
        <f>IF(Taula1[[#This Row],[Tipus de contracte                                  (fer servir opcions de la llista desplegable)]]="Substitució per IT",1,0)</f>
        <v>0</v>
      </c>
      <c r="CM32" s="73"/>
      <c r="CN32" s="63">
        <f>IF(Taula1[[#This Row],[Relació llocs de treball]]&gt;=1,1,0)</f>
        <v>0</v>
      </c>
      <c r="CO32" s="73"/>
      <c r="CP32" s="63">
        <f>IF(Taula1[[#This Row],[Identitat de gènere                                                          (fer servir opcions de la llista desplegable)]]="Home",1,0)</f>
        <v>0</v>
      </c>
      <c r="CQ32" s="63">
        <f>IF(Taula1[[#This Row],[Identitat de gènere                                                          (fer servir opcions de la llista desplegable)]]="Dona",1,0)</f>
        <v>0</v>
      </c>
      <c r="CR32" s="63">
        <f>IF(Taula1[[#This Row],[Identitat de gènere                                                          (fer servir opcions de la llista desplegable)]]="No binari",1,0)</f>
        <v>0</v>
      </c>
      <c r="CS32" s="73"/>
      <c r="CT32" s="63">
        <f t="shared" si="0"/>
        <v>0</v>
      </c>
      <c r="CU32" s="64">
        <f t="shared" si="7"/>
        <v>0</v>
      </c>
      <c r="CW32" s="64">
        <f t="shared" si="8"/>
        <v>0</v>
      </c>
      <c r="CX32" s="64">
        <f t="shared" si="9"/>
        <v>0</v>
      </c>
      <c r="CY32" s="64">
        <f t="shared" si="10"/>
        <v>0</v>
      </c>
      <c r="CZ32" s="64">
        <f t="shared" si="11"/>
        <v>0</v>
      </c>
      <c r="DB32" s="64">
        <f t="shared" si="12"/>
        <v>0</v>
      </c>
      <c r="DC32" s="64">
        <f t="shared" si="13"/>
        <v>0</v>
      </c>
      <c r="DD32" s="64">
        <f t="shared" si="14"/>
        <v>0</v>
      </c>
      <c r="DE32" s="64">
        <f t="shared" si="15"/>
        <v>0</v>
      </c>
    </row>
    <row r="33" spans="2:109" x14ac:dyDescent="0.3">
      <c r="B33" s="167"/>
      <c r="C33" s="186"/>
      <c r="D33" s="2"/>
      <c r="E33" s="67"/>
      <c r="F33" s="5"/>
      <c r="G33" s="5"/>
      <c r="H33" s="187"/>
      <c r="I33" s="111" t="str">
        <f ca="1">IF(Taula1[[#This Row],[Data naixement (format dd/mm/aaaa)]]="","0",DATEDIF(Taula1[[#This Row],[Data naixement (format dd/mm/aaaa)]],TODAY(),"Y"))</f>
        <v>0</v>
      </c>
      <c r="J33" s="6"/>
      <c r="K33" s="6"/>
      <c r="L33" s="6"/>
      <c r="M33" s="6"/>
      <c r="N33" s="56"/>
      <c r="O33" s="56"/>
      <c r="P33" s="56"/>
      <c r="Q33" s="6"/>
      <c r="R33" s="7"/>
      <c r="S33" s="143">
        <f>Taula1[[#This Row],[Mesos naturals sencers treballats període justificat (01/01/2023 - 31/03/2023)]]</f>
        <v>0</v>
      </c>
      <c r="T33" s="194">
        <f>Taula1[[#This Row],[Dies treballats període justificat (01/01/2023 - 31/03/2023)              no comptabilitzats com a mes natural sencer]]</f>
        <v>0</v>
      </c>
      <c r="U33" s="12"/>
      <c r="V33" s="7"/>
      <c r="W33" s="188"/>
      <c r="X33" s="188"/>
      <c r="Y33" s="188"/>
      <c r="Z33" s="188"/>
      <c r="AA33" s="190"/>
      <c r="AB33" s="143">
        <f>Taula1[[#This Row],[Grup justificat     (fer servir opcions de la llista desplegable)]]</f>
        <v>0</v>
      </c>
      <c r="AC33" s="182"/>
      <c r="AD33" s="80"/>
      <c r="AE33" s="131">
        <f>ROUND((AF33/100)*756*Taula1[[#This Row],[Mesos naturals sencers treballats període justificat (01/01/2023 - 31/03/2023)]],2)</f>
        <v>0</v>
      </c>
      <c r="AF33" s="79">
        <f>Taula1[[#This Row],[% Jornada segons contracte
(no posar el símbol %) ]]-Taula1[[#This Row],[% Reducció salari per baix rendiment        (no posar el símbol %)]]</f>
        <v>0</v>
      </c>
      <c r="AG33" s="131">
        <f>ROUND((AH33/100)*24.8547945*Taula1[[#This Row],[Dies treballats període justificat (01/01/2023 - 31/03/2023)              no comptabilitzats com a mes natural sencer]],2)</f>
        <v>0</v>
      </c>
      <c r="AH33" s="79">
        <f>Taula1[[#This Row],[% Jornada segons contracte
(no posar el símbol %) ]]-Taula1[[#This Row],[% Reducció salari per baix rendiment        (no posar el símbol %)]]</f>
        <v>0</v>
      </c>
      <c r="AI33" s="131">
        <f t="shared" si="1"/>
        <v>0</v>
      </c>
      <c r="AJ33" s="183"/>
      <c r="AK33" s="131">
        <f>ROUND((AL33/100)*756*Taula1[[#This Row],[Espai reservat Administració  (mesos)]],2)</f>
        <v>0</v>
      </c>
      <c r="AL33" s="79">
        <f>Taula1[[#This Row],[% Jornada segons contracte
(no posar el símbol %) ]]-Taula1[[#This Row],[% Reducció salari per baix rendiment        (no posar el símbol %)]]</f>
        <v>0</v>
      </c>
      <c r="AM33" s="131">
        <f>ROUND((AN33/100)*24.8547945*Taula1[[#This Row],[Espai reservat Administració (dies)]],2)</f>
        <v>0</v>
      </c>
      <c r="AN33" s="79">
        <f>Taula1[[#This Row],[% Jornada segons contracte
(no posar el símbol %) ]]-Taula1[[#This Row],[% Reducció salari per baix rendiment        (no posar el símbol %)]]</f>
        <v>0</v>
      </c>
      <c r="AO33" s="131">
        <f t="shared" si="2"/>
        <v>0</v>
      </c>
      <c r="AP33" s="86"/>
      <c r="AQ33" s="136">
        <f>ROUND((AR33/100)*693*Taula1[[#This Row],[Mesos naturals sencers treballats període justificat (01/01/2023 - 31/03/2023)]],2)</f>
        <v>0</v>
      </c>
      <c r="AR33" s="89">
        <f>Taula1[[#This Row],[% Jornada segons contracte
(no posar el símbol %) ]]-Taula1[[#This Row],[% Reducció salari per baix rendiment        (no posar el símbol %)]]</f>
        <v>0</v>
      </c>
      <c r="AS33" s="136">
        <f>ROUND((AT33/100)*22.78356164*Taula1[[#This Row],[Dies treballats període justificat (01/01/2023 - 31/03/2023)              no comptabilitzats com a mes natural sencer]],2)</f>
        <v>0</v>
      </c>
      <c r="AT33" s="89">
        <f>Taula1[[#This Row],[% Jornada segons contracte
(no posar el símbol %) ]]-Taula1[[#This Row],[% Reducció salari per baix rendiment        (no posar el símbol %)]]</f>
        <v>0</v>
      </c>
      <c r="AU33" s="136">
        <f t="shared" si="3"/>
        <v>0</v>
      </c>
      <c r="AV33" s="86"/>
      <c r="AW33" s="136">
        <f>ROUND((AX33/100)*693*Taula1[[#This Row],[Espai reservat Administració  (mesos)]],2)</f>
        <v>0</v>
      </c>
      <c r="AX33" s="89">
        <f>Taula1[[#This Row],[% Jornada segons contracte
(no posar el símbol %) ]]-Taula1[[#This Row],[% Reducció salari per baix rendiment        (no posar el símbol %)]]</f>
        <v>0</v>
      </c>
      <c r="AY33" s="131">
        <f>ROUND((AZ33/100)*22.78356164*Taula1[[#This Row],[Espai reservat Administració (dies)]],2)</f>
        <v>0</v>
      </c>
      <c r="AZ33" s="79">
        <f>Taula1[[#This Row],[% Jornada segons contracte
(no posar el símbol %) ]]-Taula1[[#This Row],[% Reducció salari per baix rendiment        (no posar el símbol %)]]</f>
        <v>0</v>
      </c>
      <c r="BA33" s="131">
        <f t="shared" si="4"/>
        <v>0</v>
      </c>
      <c r="BB33" s="83"/>
      <c r="BC33" s="131">
        <f>IF(Taula1[[#This Row],[Grup justificat     (fer servir opcions de la llista desplegable)]]=1,AI33,0)</f>
        <v>0</v>
      </c>
      <c r="BD33" s="131">
        <f>IF(Taula1[[#This Row],[Grup justificat     (fer servir opcions de la llista desplegable)]]=2,AU33,0)</f>
        <v>0</v>
      </c>
      <c r="BE33" s="83"/>
      <c r="BF33" s="131">
        <f>IF(Taula1[[#This Row],[Espai reservat Administració]]=1,AO33,0)</f>
        <v>0</v>
      </c>
      <c r="BG33" s="131">
        <f>IF(Taula1[[#This Row],[Espai reservat Administració]]=2,BA33,0)</f>
        <v>0</v>
      </c>
      <c r="BH33" s="83"/>
      <c r="BI33" s="124">
        <f>IF(Taula1[[#This Row],[Grup justificat     (fer servir opcions de la llista desplegable)]]=1,1,0)</f>
        <v>0</v>
      </c>
      <c r="BJ33" s="124">
        <f>IF(Taula1[[#This Row],[Espai reservat Administració]]=1,1,0)</f>
        <v>0</v>
      </c>
      <c r="BK33" s="125"/>
      <c r="BL33" s="124">
        <f>IF(Taula1[[#This Row],[Grup justificat     (fer servir opcions de la llista desplegable)]]=2,1,0)</f>
        <v>0</v>
      </c>
      <c r="BM33" s="124">
        <f>IF(Taula1[[#This Row],[Espai reservat Administració]]=2,1,0)</f>
        <v>0</v>
      </c>
      <c r="BN33" s="73"/>
      <c r="BO33" s="73"/>
      <c r="BP33" s="73"/>
      <c r="BQ33" s="73"/>
      <c r="BR33" s="73"/>
      <c r="BS33" s="73"/>
      <c r="BT33" s="73"/>
      <c r="BU33" s="73"/>
      <c r="BV33" s="73"/>
      <c r="BW33" s="73"/>
      <c r="BX33" s="73"/>
      <c r="BY33" s="73"/>
      <c r="BZ33" s="73"/>
      <c r="CA33" s="73"/>
      <c r="CB33" s="73"/>
      <c r="CC33" s="73"/>
      <c r="CD33" s="73"/>
      <c r="CE33" s="73"/>
      <c r="CF33" s="73"/>
      <c r="CG33" s="63">
        <f t="shared" si="5"/>
        <v>0</v>
      </c>
      <c r="CH33" s="63">
        <f t="shared" si="6"/>
        <v>0</v>
      </c>
      <c r="CI33" s="73"/>
      <c r="CJ33" s="63">
        <f>IF(Taula1[[#This Row],[Tipus de contracte                                  (fer servir opcions de la llista desplegable)]]="Indefinit",1,0)</f>
        <v>0</v>
      </c>
      <c r="CK33" s="63">
        <f>IF(Taula1[[#This Row],[Tipus de contracte                                  (fer servir opcions de la llista desplegable)]]="Temporal, igual o superior a 6 mesos",1,0)</f>
        <v>0</v>
      </c>
      <c r="CL33" s="63">
        <f>IF(Taula1[[#This Row],[Tipus de contracte                                  (fer servir opcions de la llista desplegable)]]="Substitució per IT",1,0)</f>
        <v>0</v>
      </c>
      <c r="CM33" s="73"/>
      <c r="CN33" s="63">
        <f>IF(Taula1[[#This Row],[Relació llocs de treball]]&gt;=1,1,0)</f>
        <v>0</v>
      </c>
      <c r="CO33" s="73"/>
      <c r="CP33" s="63">
        <f>IF(Taula1[[#This Row],[Identitat de gènere                                                          (fer servir opcions de la llista desplegable)]]="Home",1,0)</f>
        <v>0</v>
      </c>
      <c r="CQ33" s="63">
        <f>IF(Taula1[[#This Row],[Identitat de gènere                                                          (fer servir opcions de la llista desplegable)]]="Dona",1,0)</f>
        <v>0</v>
      </c>
      <c r="CR33" s="63">
        <f>IF(Taula1[[#This Row],[Identitat de gènere                                                          (fer servir opcions de la llista desplegable)]]="No binari",1,0)</f>
        <v>0</v>
      </c>
      <c r="CS33" s="73"/>
      <c r="CT33" s="63">
        <f t="shared" si="0"/>
        <v>0</v>
      </c>
      <c r="CU33" s="64">
        <f t="shared" si="7"/>
        <v>0</v>
      </c>
      <c r="CW33" s="64">
        <f t="shared" si="8"/>
        <v>0</v>
      </c>
      <c r="CX33" s="64">
        <f t="shared" si="9"/>
        <v>0</v>
      </c>
      <c r="CY33" s="64">
        <f t="shared" si="10"/>
        <v>0</v>
      </c>
      <c r="CZ33" s="64">
        <f t="shared" si="11"/>
        <v>0</v>
      </c>
      <c r="DB33" s="64">
        <f t="shared" si="12"/>
        <v>0</v>
      </c>
      <c r="DC33" s="64">
        <f t="shared" si="13"/>
        <v>0</v>
      </c>
      <c r="DD33" s="64">
        <f t="shared" si="14"/>
        <v>0</v>
      </c>
      <c r="DE33" s="64">
        <f t="shared" si="15"/>
        <v>0</v>
      </c>
    </row>
    <row r="34" spans="2:109" x14ac:dyDescent="0.3">
      <c r="B34" s="167"/>
      <c r="C34" s="186"/>
      <c r="D34" s="2"/>
      <c r="E34" s="67"/>
      <c r="F34" s="5"/>
      <c r="G34" s="5"/>
      <c r="H34" s="187"/>
      <c r="I34" s="111" t="str">
        <f ca="1">IF(Taula1[[#This Row],[Data naixement (format dd/mm/aaaa)]]="","0",DATEDIF(Taula1[[#This Row],[Data naixement (format dd/mm/aaaa)]],TODAY(),"Y"))</f>
        <v>0</v>
      </c>
      <c r="J34" s="6"/>
      <c r="K34" s="6"/>
      <c r="L34" s="6"/>
      <c r="M34" s="6"/>
      <c r="N34" s="56"/>
      <c r="O34" s="56"/>
      <c r="P34" s="56"/>
      <c r="Q34" s="6"/>
      <c r="R34" s="7"/>
      <c r="S34" s="143">
        <f>Taula1[[#This Row],[Mesos naturals sencers treballats període justificat (01/01/2023 - 31/03/2023)]]</f>
        <v>0</v>
      </c>
      <c r="T34" s="194">
        <f>Taula1[[#This Row],[Dies treballats període justificat (01/01/2023 - 31/03/2023)              no comptabilitzats com a mes natural sencer]]</f>
        <v>0</v>
      </c>
      <c r="U34" s="12"/>
      <c r="V34" s="7"/>
      <c r="W34" s="188"/>
      <c r="X34" s="188"/>
      <c r="Y34" s="188"/>
      <c r="Z34" s="188"/>
      <c r="AA34" s="190"/>
      <c r="AB34" s="143">
        <f>Taula1[[#This Row],[Grup justificat     (fer servir opcions de la llista desplegable)]]</f>
        <v>0</v>
      </c>
      <c r="AC34" s="182"/>
      <c r="AD34" s="80"/>
      <c r="AE34" s="131">
        <f>ROUND((AF34/100)*756*Taula1[[#This Row],[Mesos naturals sencers treballats període justificat (01/01/2023 - 31/03/2023)]],2)</f>
        <v>0</v>
      </c>
      <c r="AF34" s="79">
        <f>Taula1[[#This Row],[% Jornada segons contracte
(no posar el símbol %) ]]-Taula1[[#This Row],[% Reducció salari per baix rendiment        (no posar el símbol %)]]</f>
        <v>0</v>
      </c>
      <c r="AG34" s="131">
        <f>ROUND((AH34/100)*24.8547945*Taula1[[#This Row],[Dies treballats període justificat (01/01/2023 - 31/03/2023)              no comptabilitzats com a mes natural sencer]],2)</f>
        <v>0</v>
      </c>
      <c r="AH34" s="79">
        <f>Taula1[[#This Row],[% Jornada segons contracte
(no posar el símbol %) ]]-Taula1[[#This Row],[% Reducció salari per baix rendiment        (no posar el símbol %)]]</f>
        <v>0</v>
      </c>
      <c r="AI34" s="131">
        <f t="shared" si="1"/>
        <v>0</v>
      </c>
      <c r="AJ34" s="183"/>
      <c r="AK34" s="131">
        <f>ROUND((AL34/100)*756*Taula1[[#This Row],[Espai reservat Administració  (mesos)]],2)</f>
        <v>0</v>
      </c>
      <c r="AL34" s="79">
        <f>Taula1[[#This Row],[% Jornada segons contracte
(no posar el símbol %) ]]-Taula1[[#This Row],[% Reducció salari per baix rendiment        (no posar el símbol %)]]</f>
        <v>0</v>
      </c>
      <c r="AM34" s="131">
        <f>ROUND((AN34/100)*24.8547945*Taula1[[#This Row],[Espai reservat Administració (dies)]],2)</f>
        <v>0</v>
      </c>
      <c r="AN34" s="79">
        <f>Taula1[[#This Row],[% Jornada segons contracte
(no posar el símbol %) ]]-Taula1[[#This Row],[% Reducció salari per baix rendiment        (no posar el símbol %)]]</f>
        <v>0</v>
      </c>
      <c r="AO34" s="131">
        <f t="shared" si="2"/>
        <v>0</v>
      </c>
      <c r="AP34" s="86"/>
      <c r="AQ34" s="136">
        <f>ROUND((AR34/100)*693*Taula1[[#This Row],[Mesos naturals sencers treballats període justificat (01/01/2023 - 31/03/2023)]],2)</f>
        <v>0</v>
      </c>
      <c r="AR34" s="89">
        <f>Taula1[[#This Row],[% Jornada segons contracte
(no posar el símbol %) ]]-Taula1[[#This Row],[% Reducció salari per baix rendiment        (no posar el símbol %)]]</f>
        <v>0</v>
      </c>
      <c r="AS34" s="136">
        <f>ROUND((AT34/100)*22.78356164*Taula1[[#This Row],[Dies treballats període justificat (01/01/2023 - 31/03/2023)              no comptabilitzats com a mes natural sencer]],2)</f>
        <v>0</v>
      </c>
      <c r="AT34" s="89">
        <f>Taula1[[#This Row],[% Jornada segons contracte
(no posar el símbol %) ]]-Taula1[[#This Row],[% Reducció salari per baix rendiment        (no posar el símbol %)]]</f>
        <v>0</v>
      </c>
      <c r="AU34" s="136">
        <f t="shared" si="3"/>
        <v>0</v>
      </c>
      <c r="AV34" s="86"/>
      <c r="AW34" s="136">
        <f>ROUND((AX34/100)*693*Taula1[[#This Row],[Espai reservat Administració  (mesos)]],2)</f>
        <v>0</v>
      </c>
      <c r="AX34" s="89">
        <f>Taula1[[#This Row],[% Jornada segons contracte
(no posar el símbol %) ]]-Taula1[[#This Row],[% Reducció salari per baix rendiment        (no posar el símbol %)]]</f>
        <v>0</v>
      </c>
      <c r="AY34" s="131">
        <f>ROUND((AZ34/100)*22.78356164*Taula1[[#This Row],[Espai reservat Administració (dies)]],2)</f>
        <v>0</v>
      </c>
      <c r="AZ34" s="79">
        <f>Taula1[[#This Row],[% Jornada segons contracte
(no posar el símbol %) ]]-Taula1[[#This Row],[% Reducció salari per baix rendiment        (no posar el símbol %)]]</f>
        <v>0</v>
      </c>
      <c r="BA34" s="131">
        <f t="shared" si="4"/>
        <v>0</v>
      </c>
      <c r="BB34" s="83"/>
      <c r="BC34" s="131">
        <f>IF(Taula1[[#This Row],[Grup justificat     (fer servir opcions de la llista desplegable)]]=1,AI34,0)</f>
        <v>0</v>
      </c>
      <c r="BD34" s="131">
        <f>IF(Taula1[[#This Row],[Grup justificat     (fer servir opcions de la llista desplegable)]]=2,AU34,0)</f>
        <v>0</v>
      </c>
      <c r="BE34" s="83"/>
      <c r="BF34" s="131">
        <f>IF(Taula1[[#This Row],[Espai reservat Administració]]=1,AO34,0)</f>
        <v>0</v>
      </c>
      <c r="BG34" s="131">
        <f>IF(Taula1[[#This Row],[Espai reservat Administració]]=2,BA34,0)</f>
        <v>0</v>
      </c>
      <c r="BH34" s="83"/>
      <c r="BI34" s="124">
        <f>IF(Taula1[[#This Row],[Grup justificat     (fer servir opcions de la llista desplegable)]]=1,1,0)</f>
        <v>0</v>
      </c>
      <c r="BJ34" s="124">
        <f>IF(Taula1[[#This Row],[Espai reservat Administració]]=1,1,0)</f>
        <v>0</v>
      </c>
      <c r="BK34" s="125"/>
      <c r="BL34" s="124">
        <f>IF(Taula1[[#This Row],[Grup justificat     (fer servir opcions de la llista desplegable)]]=2,1,0)</f>
        <v>0</v>
      </c>
      <c r="BM34" s="124">
        <f>IF(Taula1[[#This Row],[Espai reservat Administració]]=2,1,0)</f>
        <v>0</v>
      </c>
      <c r="BN34" s="73"/>
      <c r="BO34" s="73"/>
      <c r="BP34" s="73"/>
      <c r="BQ34" s="73"/>
      <c r="BR34" s="73"/>
      <c r="BS34" s="73"/>
      <c r="BT34" s="73"/>
      <c r="BU34" s="73"/>
      <c r="BV34" s="73"/>
      <c r="BW34" s="73"/>
      <c r="BX34" s="73"/>
      <c r="BY34" s="73"/>
      <c r="BZ34" s="73"/>
      <c r="CA34" s="73"/>
      <c r="CB34" s="73"/>
      <c r="CC34" s="73"/>
      <c r="CD34" s="73"/>
      <c r="CE34" s="73"/>
      <c r="CF34" s="73"/>
      <c r="CG34" s="63">
        <f t="shared" si="5"/>
        <v>0</v>
      </c>
      <c r="CH34" s="63">
        <f t="shared" si="6"/>
        <v>0</v>
      </c>
      <c r="CI34" s="73"/>
      <c r="CJ34" s="63">
        <f>IF(Taula1[[#This Row],[Tipus de contracte                                  (fer servir opcions de la llista desplegable)]]="Indefinit",1,0)</f>
        <v>0</v>
      </c>
      <c r="CK34" s="63">
        <f>IF(Taula1[[#This Row],[Tipus de contracte                                  (fer servir opcions de la llista desplegable)]]="Temporal, igual o superior a 6 mesos",1,0)</f>
        <v>0</v>
      </c>
      <c r="CL34" s="63">
        <f>IF(Taula1[[#This Row],[Tipus de contracte                                  (fer servir opcions de la llista desplegable)]]="Substitució per IT",1,0)</f>
        <v>0</v>
      </c>
      <c r="CM34" s="73"/>
      <c r="CN34" s="63">
        <f>IF(Taula1[[#This Row],[Relació llocs de treball]]&gt;=1,1,0)</f>
        <v>0</v>
      </c>
      <c r="CO34" s="73"/>
      <c r="CP34" s="63">
        <f>IF(Taula1[[#This Row],[Identitat de gènere                                                          (fer servir opcions de la llista desplegable)]]="Home",1,0)</f>
        <v>0</v>
      </c>
      <c r="CQ34" s="63">
        <f>IF(Taula1[[#This Row],[Identitat de gènere                                                          (fer servir opcions de la llista desplegable)]]="Dona",1,0)</f>
        <v>0</v>
      </c>
      <c r="CR34" s="63">
        <f>IF(Taula1[[#This Row],[Identitat de gènere                                                          (fer servir opcions de la llista desplegable)]]="No binari",1,0)</f>
        <v>0</v>
      </c>
      <c r="CS34" s="73"/>
      <c r="CT34" s="63">
        <f t="shared" si="0"/>
        <v>0</v>
      </c>
      <c r="CU34" s="64">
        <f t="shared" si="7"/>
        <v>0</v>
      </c>
      <c r="CW34" s="64">
        <f t="shared" si="8"/>
        <v>0</v>
      </c>
      <c r="CX34" s="64">
        <f t="shared" si="9"/>
        <v>0</v>
      </c>
      <c r="CY34" s="64">
        <f t="shared" si="10"/>
        <v>0</v>
      </c>
      <c r="CZ34" s="64">
        <f t="shared" si="11"/>
        <v>0</v>
      </c>
      <c r="DB34" s="64">
        <f t="shared" si="12"/>
        <v>0</v>
      </c>
      <c r="DC34" s="64">
        <f t="shared" si="13"/>
        <v>0</v>
      </c>
      <c r="DD34" s="64">
        <f t="shared" si="14"/>
        <v>0</v>
      </c>
      <c r="DE34" s="64">
        <f t="shared" si="15"/>
        <v>0</v>
      </c>
    </row>
    <row r="35" spans="2:109" x14ac:dyDescent="0.3">
      <c r="B35" s="167"/>
      <c r="C35" s="186"/>
      <c r="D35" s="2"/>
      <c r="E35" s="67"/>
      <c r="F35" s="5"/>
      <c r="G35" s="5"/>
      <c r="H35" s="187"/>
      <c r="I35" s="111" t="str">
        <f ca="1">IF(Taula1[[#This Row],[Data naixement (format dd/mm/aaaa)]]="","0",DATEDIF(Taula1[[#This Row],[Data naixement (format dd/mm/aaaa)]],TODAY(),"Y"))</f>
        <v>0</v>
      </c>
      <c r="J35" s="6"/>
      <c r="K35" s="6"/>
      <c r="L35" s="6"/>
      <c r="M35" s="6"/>
      <c r="N35" s="56"/>
      <c r="O35" s="56"/>
      <c r="P35" s="56"/>
      <c r="Q35" s="6"/>
      <c r="R35" s="7"/>
      <c r="S35" s="143">
        <f>Taula1[[#This Row],[Mesos naturals sencers treballats període justificat (01/01/2023 - 31/03/2023)]]</f>
        <v>0</v>
      </c>
      <c r="T35" s="194">
        <f>Taula1[[#This Row],[Dies treballats període justificat (01/01/2023 - 31/03/2023)              no comptabilitzats com a mes natural sencer]]</f>
        <v>0</v>
      </c>
      <c r="U35" s="12"/>
      <c r="V35" s="7"/>
      <c r="W35" s="188"/>
      <c r="X35" s="188"/>
      <c r="Y35" s="188"/>
      <c r="Z35" s="188"/>
      <c r="AA35" s="190"/>
      <c r="AB35" s="143">
        <f>Taula1[[#This Row],[Grup justificat     (fer servir opcions de la llista desplegable)]]</f>
        <v>0</v>
      </c>
      <c r="AC35" s="182"/>
      <c r="AD35" s="80"/>
      <c r="AE35" s="131">
        <f>ROUND((AF35/100)*756*Taula1[[#This Row],[Mesos naturals sencers treballats període justificat (01/01/2023 - 31/03/2023)]],2)</f>
        <v>0</v>
      </c>
      <c r="AF35" s="79">
        <f>Taula1[[#This Row],[% Jornada segons contracte
(no posar el símbol %) ]]-Taula1[[#This Row],[% Reducció salari per baix rendiment        (no posar el símbol %)]]</f>
        <v>0</v>
      </c>
      <c r="AG35" s="131">
        <f>ROUND((AH35/100)*24.8547945*Taula1[[#This Row],[Dies treballats període justificat (01/01/2023 - 31/03/2023)              no comptabilitzats com a mes natural sencer]],2)</f>
        <v>0</v>
      </c>
      <c r="AH35" s="79">
        <f>Taula1[[#This Row],[% Jornada segons contracte
(no posar el símbol %) ]]-Taula1[[#This Row],[% Reducció salari per baix rendiment        (no posar el símbol %)]]</f>
        <v>0</v>
      </c>
      <c r="AI35" s="131">
        <f t="shared" si="1"/>
        <v>0</v>
      </c>
      <c r="AJ35" s="183"/>
      <c r="AK35" s="131">
        <f>ROUND((AL35/100)*756*Taula1[[#This Row],[Espai reservat Administració  (mesos)]],2)</f>
        <v>0</v>
      </c>
      <c r="AL35" s="79">
        <f>Taula1[[#This Row],[% Jornada segons contracte
(no posar el símbol %) ]]-Taula1[[#This Row],[% Reducció salari per baix rendiment        (no posar el símbol %)]]</f>
        <v>0</v>
      </c>
      <c r="AM35" s="131">
        <f>ROUND((AN35/100)*24.8547945*Taula1[[#This Row],[Espai reservat Administració (dies)]],2)</f>
        <v>0</v>
      </c>
      <c r="AN35" s="79">
        <f>Taula1[[#This Row],[% Jornada segons contracte
(no posar el símbol %) ]]-Taula1[[#This Row],[% Reducció salari per baix rendiment        (no posar el símbol %)]]</f>
        <v>0</v>
      </c>
      <c r="AO35" s="131">
        <f t="shared" si="2"/>
        <v>0</v>
      </c>
      <c r="AP35" s="86"/>
      <c r="AQ35" s="136">
        <f>ROUND((AR35/100)*693*Taula1[[#This Row],[Mesos naturals sencers treballats període justificat (01/01/2023 - 31/03/2023)]],2)</f>
        <v>0</v>
      </c>
      <c r="AR35" s="89">
        <f>Taula1[[#This Row],[% Jornada segons contracte
(no posar el símbol %) ]]-Taula1[[#This Row],[% Reducció salari per baix rendiment        (no posar el símbol %)]]</f>
        <v>0</v>
      </c>
      <c r="AS35" s="136">
        <f>ROUND((AT35/100)*22.78356164*Taula1[[#This Row],[Dies treballats període justificat (01/01/2023 - 31/03/2023)              no comptabilitzats com a mes natural sencer]],2)</f>
        <v>0</v>
      </c>
      <c r="AT35" s="89">
        <f>Taula1[[#This Row],[% Jornada segons contracte
(no posar el símbol %) ]]-Taula1[[#This Row],[% Reducció salari per baix rendiment        (no posar el símbol %)]]</f>
        <v>0</v>
      </c>
      <c r="AU35" s="136">
        <f t="shared" si="3"/>
        <v>0</v>
      </c>
      <c r="AV35" s="86"/>
      <c r="AW35" s="136">
        <f>ROUND((AX35/100)*693*Taula1[[#This Row],[Espai reservat Administració  (mesos)]],2)</f>
        <v>0</v>
      </c>
      <c r="AX35" s="89">
        <f>Taula1[[#This Row],[% Jornada segons contracte
(no posar el símbol %) ]]-Taula1[[#This Row],[% Reducció salari per baix rendiment        (no posar el símbol %)]]</f>
        <v>0</v>
      </c>
      <c r="AY35" s="131">
        <f>ROUND((AZ35/100)*22.78356164*Taula1[[#This Row],[Espai reservat Administració (dies)]],2)</f>
        <v>0</v>
      </c>
      <c r="AZ35" s="79">
        <f>Taula1[[#This Row],[% Jornada segons contracte
(no posar el símbol %) ]]-Taula1[[#This Row],[% Reducció salari per baix rendiment        (no posar el símbol %)]]</f>
        <v>0</v>
      </c>
      <c r="BA35" s="131">
        <f t="shared" si="4"/>
        <v>0</v>
      </c>
      <c r="BB35" s="83"/>
      <c r="BC35" s="131">
        <f>IF(Taula1[[#This Row],[Grup justificat     (fer servir opcions de la llista desplegable)]]=1,AI35,0)</f>
        <v>0</v>
      </c>
      <c r="BD35" s="131">
        <f>IF(Taula1[[#This Row],[Grup justificat     (fer servir opcions de la llista desplegable)]]=2,AU35,0)</f>
        <v>0</v>
      </c>
      <c r="BE35" s="83"/>
      <c r="BF35" s="131">
        <f>IF(Taula1[[#This Row],[Espai reservat Administració]]=1,AO35,0)</f>
        <v>0</v>
      </c>
      <c r="BG35" s="131">
        <f>IF(Taula1[[#This Row],[Espai reservat Administració]]=2,BA35,0)</f>
        <v>0</v>
      </c>
      <c r="BH35" s="83"/>
      <c r="BI35" s="124">
        <f>IF(Taula1[[#This Row],[Grup justificat     (fer servir opcions de la llista desplegable)]]=1,1,0)</f>
        <v>0</v>
      </c>
      <c r="BJ35" s="124">
        <f>IF(Taula1[[#This Row],[Espai reservat Administració]]=1,1,0)</f>
        <v>0</v>
      </c>
      <c r="BK35" s="125"/>
      <c r="BL35" s="124">
        <f>IF(Taula1[[#This Row],[Grup justificat     (fer servir opcions de la llista desplegable)]]=2,1,0)</f>
        <v>0</v>
      </c>
      <c r="BM35" s="124">
        <f>IF(Taula1[[#This Row],[Espai reservat Administració]]=2,1,0)</f>
        <v>0</v>
      </c>
      <c r="BN35" s="73"/>
      <c r="BO35" s="73"/>
      <c r="BP35" s="73"/>
      <c r="BQ35" s="73"/>
      <c r="BR35" s="73"/>
      <c r="BS35" s="73"/>
      <c r="BT35" s="73"/>
      <c r="BU35" s="73"/>
      <c r="BV35" s="73"/>
      <c r="BW35" s="73"/>
      <c r="BX35" s="73"/>
      <c r="BY35" s="73"/>
      <c r="BZ35" s="73"/>
      <c r="CA35" s="73"/>
      <c r="CB35" s="73"/>
      <c r="CC35" s="73"/>
      <c r="CD35" s="73"/>
      <c r="CE35" s="73"/>
      <c r="CF35" s="73"/>
      <c r="CG35" s="63">
        <f t="shared" si="5"/>
        <v>0</v>
      </c>
      <c r="CH35" s="63">
        <f t="shared" si="6"/>
        <v>0</v>
      </c>
      <c r="CI35" s="73"/>
      <c r="CJ35" s="63">
        <f>IF(Taula1[[#This Row],[Tipus de contracte                                  (fer servir opcions de la llista desplegable)]]="Indefinit",1,0)</f>
        <v>0</v>
      </c>
      <c r="CK35" s="63">
        <f>IF(Taula1[[#This Row],[Tipus de contracte                                  (fer servir opcions de la llista desplegable)]]="Temporal, igual o superior a 6 mesos",1,0)</f>
        <v>0</v>
      </c>
      <c r="CL35" s="63">
        <f>IF(Taula1[[#This Row],[Tipus de contracte                                  (fer servir opcions de la llista desplegable)]]="Substitució per IT",1,0)</f>
        <v>0</v>
      </c>
      <c r="CM35" s="73"/>
      <c r="CN35" s="63">
        <f>IF(Taula1[[#This Row],[Relació llocs de treball]]&gt;=1,1,0)</f>
        <v>0</v>
      </c>
      <c r="CO35" s="73"/>
      <c r="CP35" s="63">
        <f>IF(Taula1[[#This Row],[Identitat de gènere                                                          (fer servir opcions de la llista desplegable)]]="Home",1,0)</f>
        <v>0</v>
      </c>
      <c r="CQ35" s="63">
        <f>IF(Taula1[[#This Row],[Identitat de gènere                                                          (fer servir opcions de la llista desplegable)]]="Dona",1,0)</f>
        <v>0</v>
      </c>
      <c r="CR35" s="63">
        <f>IF(Taula1[[#This Row],[Identitat de gènere                                                          (fer servir opcions de la llista desplegable)]]="No binari",1,0)</f>
        <v>0</v>
      </c>
      <c r="CS35" s="73"/>
      <c r="CT35" s="63">
        <f t="shared" si="0"/>
        <v>0</v>
      </c>
      <c r="CU35" s="64">
        <f t="shared" si="7"/>
        <v>0</v>
      </c>
      <c r="CW35" s="64">
        <f t="shared" si="8"/>
        <v>0</v>
      </c>
      <c r="CX35" s="64">
        <f t="shared" si="9"/>
        <v>0</v>
      </c>
      <c r="CY35" s="64">
        <f t="shared" si="10"/>
        <v>0</v>
      </c>
      <c r="CZ35" s="64">
        <f t="shared" si="11"/>
        <v>0</v>
      </c>
      <c r="DB35" s="64">
        <f t="shared" si="12"/>
        <v>0</v>
      </c>
      <c r="DC35" s="64">
        <f t="shared" si="13"/>
        <v>0</v>
      </c>
      <c r="DD35" s="64">
        <f t="shared" si="14"/>
        <v>0</v>
      </c>
      <c r="DE35" s="64">
        <f t="shared" si="15"/>
        <v>0</v>
      </c>
    </row>
    <row r="36" spans="2:109" x14ac:dyDescent="0.3">
      <c r="B36" s="167"/>
      <c r="C36" s="186"/>
      <c r="D36" s="2"/>
      <c r="E36" s="67"/>
      <c r="F36" s="5"/>
      <c r="G36" s="5"/>
      <c r="H36" s="187"/>
      <c r="I36" s="111" t="str">
        <f ca="1">IF(Taula1[[#This Row],[Data naixement (format dd/mm/aaaa)]]="","0",DATEDIF(Taula1[[#This Row],[Data naixement (format dd/mm/aaaa)]],TODAY(),"Y"))</f>
        <v>0</v>
      </c>
      <c r="J36" s="6"/>
      <c r="K36" s="6"/>
      <c r="L36" s="6"/>
      <c r="M36" s="6"/>
      <c r="N36" s="56"/>
      <c r="O36" s="56"/>
      <c r="P36" s="56"/>
      <c r="Q36" s="6"/>
      <c r="R36" s="7"/>
      <c r="S36" s="143">
        <f>Taula1[[#This Row],[Mesos naturals sencers treballats període justificat (01/01/2023 - 31/03/2023)]]</f>
        <v>0</v>
      </c>
      <c r="T36" s="194">
        <f>Taula1[[#This Row],[Dies treballats període justificat (01/01/2023 - 31/03/2023)              no comptabilitzats com a mes natural sencer]]</f>
        <v>0</v>
      </c>
      <c r="U36" s="12"/>
      <c r="V36" s="7"/>
      <c r="W36" s="188"/>
      <c r="X36" s="188"/>
      <c r="Y36" s="188"/>
      <c r="Z36" s="188"/>
      <c r="AA36" s="190"/>
      <c r="AB36" s="143">
        <f>Taula1[[#This Row],[Grup justificat     (fer servir opcions de la llista desplegable)]]</f>
        <v>0</v>
      </c>
      <c r="AC36" s="182"/>
      <c r="AD36" s="80"/>
      <c r="AE36" s="131">
        <f>ROUND((AF36/100)*756*Taula1[[#This Row],[Mesos naturals sencers treballats període justificat (01/01/2023 - 31/03/2023)]],2)</f>
        <v>0</v>
      </c>
      <c r="AF36" s="79">
        <f>Taula1[[#This Row],[% Jornada segons contracte
(no posar el símbol %) ]]-Taula1[[#This Row],[% Reducció salari per baix rendiment        (no posar el símbol %)]]</f>
        <v>0</v>
      </c>
      <c r="AG36" s="131">
        <f>ROUND((AH36/100)*24.8547945*Taula1[[#This Row],[Dies treballats període justificat (01/01/2023 - 31/03/2023)              no comptabilitzats com a mes natural sencer]],2)</f>
        <v>0</v>
      </c>
      <c r="AH36" s="79">
        <f>Taula1[[#This Row],[% Jornada segons contracte
(no posar el símbol %) ]]-Taula1[[#This Row],[% Reducció salari per baix rendiment        (no posar el símbol %)]]</f>
        <v>0</v>
      </c>
      <c r="AI36" s="131">
        <f t="shared" si="1"/>
        <v>0</v>
      </c>
      <c r="AJ36" s="183"/>
      <c r="AK36" s="131">
        <f>ROUND((AL36/100)*756*Taula1[[#This Row],[Espai reservat Administració  (mesos)]],2)</f>
        <v>0</v>
      </c>
      <c r="AL36" s="79">
        <f>Taula1[[#This Row],[% Jornada segons contracte
(no posar el símbol %) ]]-Taula1[[#This Row],[% Reducció salari per baix rendiment        (no posar el símbol %)]]</f>
        <v>0</v>
      </c>
      <c r="AM36" s="131">
        <f>ROUND((AN36/100)*24.8547945*Taula1[[#This Row],[Espai reservat Administració (dies)]],2)</f>
        <v>0</v>
      </c>
      <c r="AN36" s="79">
        <f>Taula1[[#This Row],[% Jornada segons contracte
(no posar el símbol %) ]]-Taula1[[#This Row],[% Reducció salari per baix rendiment        (no posar el símbol %)]]</f>
        <v>0</v>
      </c>
      <c r="AO36" s="131">
        <f t="shared" si="2"/>
        <v>0</v>
      </c>
      <c r="AP36" s="86"/>
      <c r="AQ36" s="136">
        <f>ROUND((AR36/100)*693*Taula1[[#This Row],[Mesos naturals sencers treballats període justificat (01/01/2023 - 31/03/2023)]],2)</f>
        <v>0</v>
      </c>
      <c r="AR36" s="89">
        <f>Taula1[[#This Row],[% Jornada segons contracte
(no posar el símbol %) ]]-Taula1[[#This Row],[% Reducció salari per baix rendiment        (no posar el símbol %)]]</f>
        <v>0</v>
      </c>
      <c r="AS36" s="136">
        <f>ROUND((AT36/100)*22.78356164*Taula1[[#This Row],[Dies treballats període justificat (01/01/2023 - 31/03/2023)              no comptabilitzats com a mes natural sencer]],2)</f>
        <v>0</v>
      </c>
      <c r="AT36" s="89">
        <f>Taula1[[#This Row],[% Jornada segons contracte
(no posar el símbol %) ]]-Taula1[[#This Row],[% Reducció salari per baix rendiment        (no posar el símbol %)]]</f>
        <v>0</v>
      </c>
      <c r="AU36" s="136">
        <f t="shared" si="3"/>
        <v>0</v>
      </c>
      <c r="AV36" s="86"/>
      <c r="AW36" s="136">
        <f>ROUND((AX36/100)*693*Taula1[[#This Row],[Espai reservat Administració  (mesos)]],2)</f>
        <v>0</v>
      </c>
      <c r="AX36" s="89">
        <f>Taula1[[#This Row],[% Jornada segons contracte
(no posar el símbol %) ]]-Taula1[[#This Row],[% Reducció salari per baix rendiment        (no posar el símbol %)]]</f>
        <v>0</v>
      </c>
      <c r="AY36" s="131">
        <f>ROUND((AZ36/100)*22.78356164*Taula1[[#This Row],[Espai reservat Administració (dies)]],2)</f>
        <v>0</v>
      </c>
      <c r="AZ36" s="79">
        <f>Taula1[[#This Row],[% Jornada segons contracte
(no posar el símbol %) ]]-Taula1[[#This Row],[% Reducció salari per baix rendiment        (no posar el símbol %)]]</f>
        <v>0</v>
      </c>
      <c r="BA36" s="131">
        <f t="shared" si="4"/>
        <v>0</v>
      </c>
      <c r="BB36" s="83"/>
      <c r="BC36" s="131">
        <f>IF(Taula1[[#This Row],[Grup justificat     (fer servir opcions de la llista desplegable)]]=1,AI36,0)</f>
        <v>0</v>
      </c>
      <c r="BD36" s="131">
        <f>IF(Taula1[[#This Row],[Grup justificat     (fer servir opcions de la llista desplegable)]]=2,AU36,0)</f>
        <v>0</v>
      </c>
      <c r="BE36" s="83"/>
      <c r="BF36" s="131">
        <f>IF(Taula1[[#This Row],[Espai reservat Administració]]=1,AO36,0)</f>
        <v>0</v>
      </c>
      <c r="BG36" s="131">
        <f>IF(Taula1[[#This Row],[Espai reservat Administració]]=2,BA36,0)</f>
        <v>0</v>
      </c>
      <c r="BH36" s="83"/>
      <c r="BI36" s="124">
        <f>IF(Taula1[[#This Row],[Grup justificat     (fer servir opcions de la llista desplegable)]]=1,1,0)</f>
        <v>0</v>
      </c>
      <c r="BJ36" s="124">
        <f>IF(Taula1[[#This Row],[Espai reservat Administració]]=1,1,0)</f>
        <v>0</v>
      </c>
      <c r="BK36" s="125"/>
      <c r="BL36" s="124">
        <f>IF(Taula1[[#This Row],[Grup justificat     (fer servir opcions de la llista desplegable)]]=2,1,0)</f>
        <v>0</v>
      </c>
      <c r="BM36" s="124">
        <f>IF(Taula1[[#This Row],[Espai reservat Administració]]=2,1,0)</f>
        <v>0</v>
      </c>
      <c r="BN36" s="73"/>
      <c r="BO36" s="73"/>
      <c r="BP36" s="73"/>
      <c r="BQ36" s="73"/>
      <c r="BR36" s="73"/>
      <c r="BS36" s="73"/>
      <c r="BT36" s="73"/>
      <c r="BU36" s="73"/>
      <c r="BV36" s="73"/>
      <c r="BW36" s="73"/>
      <c r="BX36" s="73"/>
      <c r="BY36" s="73"/>
      <c r="BZ36" s="73"/>
      <c r="CA36" s="73"/>
      <c r="CB36" s="73"/>
      <c r="CC36" s="73"/>
      <c r="CD36" s="73"/>
      <c r="CE36" s="73"/>
      <c r="CF36" s="73"/>
      <c r="CG36" s="63">
        <f t="shared" si="5"/>
        <v>0</v>
      </c>
      <c r="CH36" s="63">
        <f t="shared" si="6"/>
        <v>0</v>
      </c>
      <c r="CI36" s="73"/>
      <c r="CJ36" s="63">
        <f>IF(Taula1[[#This Row],[Tipus de contracte                                  (fer servir opcions de la llista desplegable)]]="Indefinit",1,0)</f>
        <v>0</v>
      </c>
      <c r="CK36" s="63">
        <f>IF(Taula1[[#This Row],[Tipus de contracte                                  (fer servir opcions de la llista desplegable)]]="Temporal, igual o superior a 6 mesos",1,0)</f>
        <v>0</v>
      </c>
      <c r="CL36" s="63">
        <f>IF(Taula1[[#This Row],[Tipus de contracte                                  (fer servir opcions de la llista desplegable)]]="Substitució per IT",1,0)</f>
        <v>0</v>
      </c>
      <c r="CM36" s="73"/>
      <c r="CN36" s="63">
        <f>IF(Taula1[[#This Row],[Relació llocs de treball]]&gt;=1,1,0)</f>
        <v>0</v>
      </c>
      <c r="CO36" s="73"/>
      <c r="CP36" s="63">
        <f>IF(Taula1[[#This Row],[Identitat de gènere                                                          (fer servir opcions de la llista desplegable)]]="Home",1,0)</f>
        <v>0</v>
      </c>
      <c r="CQ36" s="63">
        <f>IF(Taula1[[#This Row],[Identitat de gènere                                                          (fer servir opcions de la llista desplegable)]]="Dona",1,0)</f>
        <v>0</v>
      </c>
      <c r="CR36" s="63">
        <f>IF(Taula1[[#This Row],[Identitat de gènere                                                          (fer servir opcions de la llista desplegable)]]="No binari",1,0)</f>
        <v>0</v>
      </c>
      <c r="CS36" s="73"/>
      <c r="CT36" s="63">
        <f t="shared" si="0"/>
        <v>0</v>
      </c>
      <c r="CU36" s="64">
        <f t="shared" si="7"/>
        <v>0</v>
      </c>
      <c r="CW36" s="64">
        <f t="shared" si="8"/>
        <v>0</v>
      </c>
      <c r="CX36" s="64">
        <f t="shared" si="9"/>
        <v>0</v>
      </c>
      <c r="CY36" s="64">
        <f t="shared" si="10"/>
        <v>0</v>
      </c>
      <c r="CZ36" s="64">
        <f t="shared" si="11"/>
        <v>0</v>
      </c>
      <c r="DB36" s="64">
        <f t="shared" si="12"/>
        <v>0</v>
      </c>
      <c r="DC36" s="64">
        <f t="shared" si="13"/>
        <v>0</v>
      </c>
      <c r="DD36" s="64">
        <f t="shared" si="14"/>
        <v>0</v>
      </c>
      <c r="DE36" s="64">
        <f t="shared" si="15"/>
        <v>0</v>
      </c>
    </row>
    <row r="37" spans="2:109" x14ac:dyDescent="0.3">
      <c r="B37" s="167"/>
      <c r="C37" s="186"/>
      <c r="D37" s="2"/>
      <c r="E37" s="67"/>
      <c r="F37" s="5"/>
      <c r="G37" s="5"/>
      <c r="H37" s="187"/>
      <c r="I37" s="111" t="str">
        <f ca="1">IF(Taula1[[#This Row],[Data naixement (format dd/mm/aaaa)]]="","0",DATEDIF(Taula1[[#This Row],[Data naixement (format dd/mm/aaaa)]],TODAY(),"Y"))</f>
        <v>0</v>
      </c>
      <c r="J37" s="6"/>
      <c r="K37" s="6"/>
      <c r="L37" s="6"/>
      <c r="M37" s="6"/>
      <c r="N37" s="56"/>
      <c r="O37" s="56"/>
      <c r="P37" s="56"/>
      <c r="Q37" s="6"/>
      <c r="R37" s="7"/>
      <c r="S37" s="143">
        <f>Taula1[[#This Row],[Mesos naturals sencers treballats període justificat (01/01/2023 - 31/03/2023)]]</f>
        <v>0</v>
      </c>
      <c r="T37" s="194">
        <f>Taula1[[#This Row],[Dies treballats període justificat (01/01/2023 - 31/03/2023)              no comptabilitzats com a mes natural sencer]]</f>
        <v>0</v>
      </c>
      <c r="U37" s="12"/>
      <c r="V37" s="7"/>
      <c r="W37" s="188"/>
      <c r="X37" s="188"/>
      <c r="Y37" s="188"/>
      <c r="Z37" s="188"/>
      <c r="AA37" s="190"/>
      <c r="AB37" s="143">
        <f>Taula1[[#This Row],[Grup justificat     (fer servir opcions de la llista desplegable)]]</f>
        <v>0</v>
      </c>
      <c r="AC37" s="182"/>
      <c r="AD37" s="80"/>
      <c r="AE37" s="131">
        <f>ROUND((AF37/100)*756*Taula1[[#This Row],[Mesos naturals sencers treballats període justificat (01/01/2023 - 31/03/2023)]],2)</f>
        <v>0</v>
      </c>
      <c r="AF37" s="79">
        <f>Taula1[[#This Row],[% Jornada segons contracte
(no posar el símbol %) ]]-Taula1[[#This Row],[% Reducció salari per baix rendiment        (no posar el símbol %)]]</f>
        <v>0</v>
      </c>
      <c r="AG37" s="131">
        <f>ROUND((AH37/100)*24.8547945*Taula1[[#This Row],[Dies treballats període justificat (01/01/2023 - 31/03/2023)              no comptabilitzats com a mes natural sencer]],2)</f>
        <v>0</v>
      </c>
      <c r="AH37" s="79">
        <f>Taula1[[#This Row],[% Jornada segons contracte
(no posar el símbol %) ]]-Taula1[[#This Row],[% Reducció salari per baix rendiment        (no posar el símbol %)]]</f>
        <v>0</v>
      </c>
      <c r="AI37" s="131">
        <f t="shared" si="1"/>
        <v>0</v>
      </c>
      <c r="AJ37" s="183"/>
      <c r="AK37" s="131">
        <f>ROUND((AL37/100)*756*Taula1[[#This Row],[Espai reservat Administració  (mesos)]],2)</f>
        <v>0</v>
      </c>
      <c r="AL37" s="79">
        <f>Taula1[[#This Row],[% Jornada segons contracte
(no posar el símbol %) ]]-Taula1[[#This Row],[% Reducció salari per baix rendiment        (no posar el símbol %)]]</f>
        <v>0</v>
      </c>
      <c r="AM37" s="131">
        <f>ROUND((AN37/100)*24.8547945*Taula1[[#This Row],[Espai reservat Administració (dies)]],2)</f>
        <v>0</v>
      </c>
      <c r="AN37" s="79">
        <f>Taula1[[#This Row],[% Jornada segons contracte
(no posar el símbol %) ]]-Taula1[[#This Row],[% Reducció salari per baix rendiment        (no posar el símbol %)]]</f>
        <v>0</v>
      </c>
      <c r="AO37" s="131">
        <f t="shared" si="2"/>
        <v>0</v>
      </c>
      <c r="AP37" s="86"/>
      <c r="AQ37" s="136">
        <f>ROUND((AR37/100)*693*Taula1[[#This Row],[Mesos naturals sencers treballats període justificat (01/01/2023 - 31/03/2023)]],2)</f>
        <v>0</v>
      </c>
      <c r="AR37" s="89">
        <f>Taula1[[#This Row],[% Jornada segons contracte
(no posar el símbol %) ]]-Taula1[[#This Row],[% Reducció salari per baix rendiment        (no posar el símbol %)]]</f>
        <v>0</v>
      </c>
      <c r="AS37" s="136">
        <f>ROUND((AT37/100)*22.78356164*Taula1[[#This Row],[Dies treballats període justificat (01/01/2023 - 31/03/2023)              no comptabilitzats com a mes natural sencer]],2)</f>
        <v>0</v>
      </c>
      <c r="AT37" s="89">
        <f>Taula1[[#This Row],[% Jornada segons contracte
(no posar el símbol %) ]]-Taula1[[#This Row],[% Reducció salari per baix rendiment        (no posar el símbol %)]]</f>
        <v>0</v>
      </c>
      <c r="AU37" s="136">
        <f t="shared" si="3"/>
        <v>0</v>
      </c>
      <c r="AV37" s="86"/>
      <c r="AW37" s="136">
        <f>ROUND((AX37/100)*693*Taula1[[#This Row],[Espai reservat Administració  (mesos)]],2)</f>
        <v>0</v>
      </c>
      <c r="AX37" s="89">
        <f>Taula1[[#This Row],[% Jornada segons contracte
(no posar el símbol %) ]]-Taula1[[#This Row],[% Reducció salari per baix rendiment        (no posar el símbol %)]]</f>
        <v>0</v>
      </c>
      <c r="AY37" s="131">
        <f>ROUND((AZ37/100)*22.78356164*Taula1[[#This Row],[Espai reservat Administració (dies)]],2)</f>
        <v>0</v>
      </c>
      <c r="AZ37" s="79">
        <f>Taula1[[#This Row],[% Jornada segons contracte
(no posar el símbol %) ]]-Taula1[[#This Row],[% Reducció salari per baix rendiment        (no posar el símbol %)]]</f>
        <v>0</v>
      </c>
      <c r="BA37" s="131">
        <f t="shared" si="4"/>
        <v>0</v>
      </c>
      <c r="BB37" s="83"/>
      <c r="BC37" s="131">
        <f>IF(Taula1[[#This Row],[Grup justificat     (fer servir opcions de la llista desplegable)]]=1,AI37,0)</f>
        <v>0</v>
      </c>
      <c r="BD37" s="131">
        <f>IF(Taula1[[#This Row],[Grup justificat     (fer servir opcions de la llista desplegable)]]=2,AU37,0)</f>
        <v>0</v>
      </c>
      <c r="BE37" s="83"/>
      <c r="BF37" s="131">
        <f>IF(Taula1[[#This Row],[Espai reservat Administració]]=1,AO37,0)</f>
        <v>0</v>
      </c>
      <c r="BG37" s="131">
        <f>IF(Taula1[[#This Row],[Espai reservat Administració]]=2,BA37,0)</f>
        <v>0</v>
      </c>
      <c r="BH37" s="83"/>
      <c r="BI37" s="124">
        <f>IF(Taula1[[#This Row],[Grup justificat     (fer servir opcions de la llista desplegable)]]=1,1,0)</f>
        <v>0</v>
      </c>
      <c r="BJ37" s="124">
        <f>IF(Taula1[[#This Row],[Espai reservat Administració]]=1,1,0)</f>
        <v>0</v>
      </c>
      <c r="BK37" s="125"/>
      <c r="BL37" s="124">
        <f>IF(Taula1[[#This Row],[Grup justificat     (fer servir opcions de la llista desplegable)]]=2,1,0)</f>
        <v>0</v>
      </c>
      <c r="BM37" s="124">
        <f>IF(Taula1[[#This Row],[Espai reservat Administració]]=2,1,0)</f>
        <v>0</v>
      </c>
      <c r="BN37" s="73"/>
      <c r="BO37" s="73"/>
      <c r="BP37" s="73"/>
      <c r="BQ37" s="73"/>
      <c r="BR37" s="73"/>
      <c r="BS37" s="73"/>
      <c r="BT37" s="73"/>
      <c r="BU37" s="73"/>
      <c r="BV37" s="73"/>
      <c r="BW37" s="73"/>
      <c r="BX37" s="73"/>
      <c r="BY37" s="73"/>
      <c r="BZ37" s="73"/>
      <c r="CA37" s="73"/>
      <c r="CB37" s="73"/>
      <c r="CC37" s="73"/>
      <c r="CD37" s="73"/>
      <c r="CE37" s="73"/>
      <c r="CF37" s="73"/>
      <c r="CG37" s="63">
        <f t="shared" si="5"/>
        <v>0</v>
      </c>
      <c r="CH37" s="63">
        <f t="shared" si="6"/>
        <v>0</v>
      </c>
      <c r="CI37" s="73"/>
      <c r="CJ37" s="63">
        <f>IF(Taula1[[#This Row],[Tipus de contracte                                  (fer servir opcions de la llista desplegable)]]="Indefinit",1,0)</f>
        <v>0</v>
      </c>
      <c r="CK37" s="63">
        <f>IF(Taula1[[#This Row],[Tipus de contracte                                  (fer servir opcions de la llista desplegable)]]="Temporal, igual o superior a 6 mesos",1,0)</f>
        <v>0</v>
      </c>
      <c r="CL37" s="63">
        <f>IF(Taula1[[#This Row],[Tipus de contracte                                  (fer servir opcions de la llista desplegable)]]="Substitució per IT",1,0)</f>
        <v>0</v>
      </c>
      <c r="CM37" s="73"/>
      <c r="CN37" s="63">
        <f>IF(Taula1[[#This Row],[Relació llocs de treball]]&gt;=1,1,0)</f>
        <v>0</v>
      </c>
      <c r="CO37" s="73"/>
      <c r="CP37" s="63">
        <f>IF(Taula1[[#This Row],[Identitat de gènere                                                          (fer servir opcions de la llista desplegable)]]="Home",1,0)</f>
        <v>0</v>
      </c>
      <c r="CQ37" s="63">
        <f>IF(Taula1[[#This Row],[Identitat de gènere                                                          (fer servir opcions de la llista desplegable)]]="Dona",1,0)</f>
        <v>0</v>
      </c>
      <c r="CR37" s="63">
        <f>IF(Taula1[[#This Row],[Identitat de gènere                                                          (fer servir opcions de la llista desplegable)]]="No binari",1,0)</f>
        <v>0</v>
      </c>
      <c r="CS37" s="73"/>
      <c r="CT37" s="63">
        <f t="shared" si="0"/>
        <v>0</v>
      </c>
      <c r="CU37" s="64">
        <f t="shared" si="7"/>
        <v>0</v>
      </c>
      <c r="CW37" s="64">
        <f t="shared" si="8"/>
        <v>0</v>
      </c>
      <c r="CX37" s="64">
        <f t="shared" si="9"/>
        <v>0</v>
      </c>
      <c r="CY37" s="64">
        <f t="shared" si="10"/>
        <v>0</v>
      </c>
      <c r="CZ37" s="64">
        <f t="shared" si="11"/>
        <v>0</v>
      </c>
      <c r="DB37" s="64">
        <f t="shared" si="12"/>
        <v>0</v>
      </c>
      <c r="DC37" s="64">
        <f t="shared" si="13"/>
        <v>0</v>
      </c>
      <c r="DD37" s="64">
        <f t="shared" si="14"/>
        <v>0</v>
      </c>
      <c r="DE37" s="64">
        <f t="shared" si="15"/>
        <v>0</v>
      </c>
    </row>
    <row r="38" spans="2:109" x14ac:dyDescent="0.3">
      <c r="B38" s="167"/>
      <c r="C38" s="186"/>
      <c r="D38" s="2"/>
      <c r="E38" s="67"/>
      <c r="F38" s="5"/>
      <c r="G38" s="5"/>
      <c r="H38" s="187"/>
      <c r="I38" s="111" t="str">
        <f ca="1">IF(Taula1[[#This Row],[Data naixement (format dd/mm/aaaa)]]="","0",DATEDIF(Taula1[[#This Row],[Data naixement (format dd/mm/aaaa)]],TODAY(),"Y"))</f>
        <v>0</v>
      </c>
      <c r="J38" s="6"/>
      <c r="K38" s="6"/>
      <c r="L38" s="6"/>
      <c r="M38" s="6"/>
      <c r="N38" s="56"/>
      <c r="O38" s="56"/>
      <c r="P38" s="56"/>
      <c r="Q38" s="6"/>
      <c r="R38" s="7"/>
      <c r="S38" s="143">
        <f>Taula1[[#This Row],[Mesos naturals sencers treballats període justificat (01/01/2023 - 31/03/2023)]]</f>
        <v>0</v>
      </c>
      <c r="T38" s="194">
        <f>Taula1[[#This Row],[Dies treballats període justificat (01/01/2023 - 31/03/2023)              no comptabilitzats com a mes natural sencer]]</f>
        <v>0</v>
      </c>
      <c r="U38" s="12"/>
      <c r="V38" s="7"/>
      <c r="W38" s="188"/>
      <c r="X38" s="188"/>
      <c r="Y38" s="188"/>
      <c r="Z38" s="188"/>
      <c r="AA38" s="190"/>
      <c r="AB38" s="143">
        <f>Taula1[[#This Row],[Grup justificat     (fer servir opcions de la llista desplegable)]]</f>
        <v>0</v>
      </c>
      <c r="AC38" s="182"/>
      <c r="AD38" s="80"/>
      <c r="AE38" s="131">
        <f>ROUND((AF38/100)*756*Taula1[[#This Row],[Mesos naturals sencers treballats període justificat (01/01/2023 - 31/03/2023)]],2)</f>
        <v>0</v>
      </c>
      <c r="AF38" s="79">
        <f>Taula1[[#This Row],[% Jornada segons contracte
(no posar el símbol %) ]]-Taula1[[#This Row],[% Reducció salari per baix rendiment        (no posar el símbol %)]]</f>
        <v>0</v>
      </c>
      <c r="AG38" s="131">
        <f>ROUND((AH38/100)*24.8547945*Taula1[[#This Row],[Dies treballats període justificat (01/01/2023 - 31/03/2023)              no comptabilitzats com a mes natural sencer]],2)</f>
        <v>0</v>
      </c>
      <c r="AH38" s="79">
        <f>Taula1[[#This Row],[% Jornada segons contracte
(no posar el símbol %) ]]-Taula1[[#This Row],[% Reducció salari per baix rendiment        (no posar el símbol %)]]</f>
        <v>0</v>
      </c>
      <c r="AI38" s="131">
        <f t="shared" si="1"/>
        <v>0</v>
      </c>
      <c r="AJ38" s="183"/>
      <c r="AK38" s="131">
        <f>ROUND((AL38/100)*756*Taula1[[#This Row],[Espai reservat Administració  (mesos)]],2)</f>
        <v>0</v>
      </c>
      <c r="AL38" s="79">
        <f>Taula1[[#This Row],[% Jornada segons contracte
(no posar el símbol %) ]]-Taula1[[#This Row],[% Reducció salari per baix rendiment        (no posar el símbol %)]]</f>
        <v>0</v>
      </c>
      <c r="AM38" s="131">
        <f>ROUND((AN38/100)*24.8547945*Taula1[[#This Row],[Espai reservat Administració (dies)]],2)</f>
        <v>0</v>
      </c>
      <c r="AN38" s="79">
        <f>Taula1[[#This Row],[% Jornada segons contracte
(no posar el símbol %) ]]-Taula1[[#This Row],[% Reducció salari per baix rendiment        (no posar el símbol %)]]</f>
        <v>0</v>
      </c>
      <c r="AO38" s="131">
        <f t="shared" si="2"/>
        <v>0</v>
      </c>
      <c r="AP38" s="86"/>
      <c r="AQ38" s="136">
        <f>ROUND((AR38/100)*693*Taula1[[#This Row],[Mesos naturals sencers treballats període justificat (01/01/2023 - 31/03/2023)]],2)</f>
        <v>0</v>
      </c>
      <c r="AR38" s="89">
        <f>Taula1[[#This Row],[% Jornada segons contracte
(no posar el símbol %) ]]-Taula1[[#This Row],[% Reducció salari per baix rendiment        (no posar el símbol %)]]</f>
        <v>0</v>
      </c>
      <c r="AS38" s="136">
        <f>ROUND((AT38/100)*22.78356164*Taula1[[#This Row],[Dies treballats període justificat (01/01/2023 - 31/03/2023)              no comptabilitzats com a mes natural sencer]],2)</f>
        <v>0</v>
      </c>
      <c r="AT38" s="89">
        <f>Taula1[[#This Row],[% Jornada segons contracte
(no posar el símbol %) ]]-Taula1[[#This Row],[% Reducció salari per baix rendiment        (no posar el símbol %)]]</f>
        <v>0</v>
      </c>
      <c r="AU38" s="136">
        <f t="shared" si="3"/>
        <v>0</v>
      </c>
      <c r="AV38" s="86"/>
      <c r="AW38" s="136">
        <f>ROUND((AX38/100)*693*Taula1[[#This Row],[Espai reservat Administració  (mesos)]],2)</f>
        <v>0</v>
      </c>
      <c r="AX38" s="89">
        <f>Taula1[[#This Row],[% Jornada segons contracte
(no posar el símbol %) ]]-Taula1[[#This Row],[% Reducció salari per baix rendiment        (no posar el símbol %)]]</f>
        <v>0</v>
      </c>
      <c r="AY38" s="131">
        <f>ROUND((AZ38/100)*22.78356164*Taula1[[#This Row],[Espai reservat Administració (dies)]],2)</f>
        <v>0</v>
      </c>
      <c r="AZ38" s="79">
        <f>Taula1[[#This Row],[% Jornada segons contracte
(no posar el símbol %) ]]-Taula1[[#This Row],[% Reducció salari per baix rendiment        (no posar el símbol %)]]</f>
        <v>0</v>
      </c>
      <c r="BA38" s="131">
        <f t="shared" si="4"/>
        <v>0</v>
      </c>
      <c r="BB38" s="83"/>
      <c r="BC38" s="131">
        <f>IF(Taula1[[#This Row],[Grup justificat     (fer servir opcions de la llista desplegable)]]=1,AI38,0)</f>
        <v>0</v>
      </c>
      <c r="BD38" s="131">
        <f>IF(Taula1[[#This Row],[Grup justificat     (fer servir opcions de la llista desplegable)]]=2,AU38,0)</f>
        <v>0</v>
      </c>
      <c r="BE38" s="83"/>
      <c r="BF38" s="131">
        <f>IF(Taula1[[#This Row],[Espai reservat Administració]]=1,AO38,0)</f>
        <v>0</v>
      </c>
      <c r="BG38" s="131">
        <f>IF(Taula1[[#This Row],[Espai reservat Administració]]=2,BA38,0)</f>
        <v>0</v>
      </c>
      <c r="BH38" s="83"/>
      <c r="BI38" s="124">
        <f>IF(Taula1[[#This Row],[Grup justificat     (fer servir opcions de la llista desplegable)]]=1,1,0)</f>
        <v>0</v>
      </c>
      <c r="BJ38" s="124">
        <f>IF(Taula1[[#This Row],[Espai reservat Administració]]=1,1,0)</f>
        <v>0</v>
      </c>
      <c r="BK38" s="125"/>
      <c r="BL38" s="124">
        <f>IF(Taula1[[#This Row],[Grup justificat     (fer servir opcions de la llista desplegable)]]=2,1,0)</f>
        <v>0</v>
      </c>
      <c r="BM38" s="124">
        <f>IF(Taula1[[#This Row],[Espai reservat Administració]]=2,1,0)</f>
        <v>0</v>
      </c>
      <c r="BN38" s="73"/>
      <c r="BO38" s="73"/>
      <c r="BP38" s="73"/>
      <c r="BQ38" s="73"/>
      <c r="BR38" s="73"/>
      <c r="BS38" s="73"/>
      <c r="BT38" s="73"/>
      <c r="BU38" s="73"/>
      <c r="BV38" s="73"/>
      <c r="BW38" s="73"/>
      <c r="BX38" s="73"/>
      <c r="BY38" s="73"/>
      <c r="BZ38" s="73"/>
      <c r="CA38" s="73"/>
      <c r="CB38" s="73"/>
      <c r="CC38" s="73"/>
      <c r="CD38" s="73"/>
      <c r="CE38" s="73"/>
      <c r="CF38" s="73"/>
      <c r="CG38" s="63">
        <f t="shared" si="5"/>
        <v>0</v>
      </c>
      <c r="CH38" s="63">
        <f t="shared" si="6"/>
        <v>0</v>
      </c>
      <c r="CI38" s="73"/>
      <c r="CJ38" s="63">
        <f>IF(Taula1[[#This Row],[Tipus de contracte                                  (fer servir opcions de la llista desplegable)]]="Indefinit",1,0)</f>
        <v>0</v>
      </c>
      <c r="CK38" s="63">
        <f>IF(Taula1[[#This Row],[Tipus de contracte                                  (fer servir opcions de la llista desplegable)]]="Temporal, igual o superior a 6 mesos",1,0)</f>
        <v>0</v>
      </c>
      <c r="CL38" s="63">
        <f>IF(Taula1[[#This Row],[Tipus de contracte                                  (fer servir opcions de la llista desplegable)]]="Substitució per IT",1,0)</f>
        <v>0</v>
      </c>
      <c r="CM38" s="73"/>
      <c r="CN38" s="63">
        <f>IF(Taula1[[#This Row],[Relació llocs de treball]]&gt;=1,1,0)</f>
        <v>0</v>
      </c>
      <c r="CO38" s="73"/>
      <c r="CP38" s="63">
        <f>IF(Taula1[[#This Row],[Identitat de gènere                                                          (fer servir opcions de la llista desplegable)]]="Home",1,0)</f>
        <v>0</v>
      </c>
      <c r="CQ38" s="63">
        <f>IF(Taula1[[#This Row],[Identitat de gènere                                                          (fer servir opcions de la llista desplegable)]]="Dona",1,0)</f>
        <v>0</v>
      </c>
      <c r="CR38" s="63">
        <f>IF(Taula1[[#This Row],[Identitat de gènere                                                          (fer servir opcions de la llista desplegable)]]="No binari",1,0)</f>
        <v>0</v>
      </c>
      <c r="CS38" s="73"/>
      <c r="CT38" s="63">
        <f t="shared" si="0"/>
        <v>0</v>
      </c>
      <c r="CU38" s="64">
        <f t="shared" si="7"/>
        <v>0</v>
      </c>
      <c r="CW38" s="64">
        <f t="shared" si="8"/>
        <v>0</v>
      </c>
      <c r="CX38" s="64">
        <f t="shared" si="9"/>
        <v>0</v>
      </c>
      <c r="CY38" s="64">
        <f t="shared" si="10"/>
        <v>0</v>
      </c>
      <c r="CZ38" s="64">
        <f t="shared" si="11"/>
        <v>0</v>
      </c>
      <c r="DB38" s="64">
        <f t="shared" si="12"/>
        <v>0</v>
      </c>
      <c r="DC38" s="64">
        <f t="shared" si="13"/>
        <v>0</v>
      </c>
      <c r="DD38" s="64">
        <f t="shared" si="14"/>
        <v>0</v>
      </c>
      <c r="DE38" s="64">
        <f t="shared" si="15"/>
        <v>0</v>
      </c>
    </row>
    <row r="39" spans="2:109" x14ac:dyDescent="0.3">
      <c r="B39" s="167"/>
      <c r="C39" s="186"/>
      <c r="D39" s="2"/>
      <c r="E39" s="67"/>
      <c r="F39" s="5"/>
      <c r="G39" s="5"/>
      <c r="H39" s="187"/>
      <c r="I39" s="111" t="str">
        <f ca="1">IF(Taula1[[#This Row],[Data naixement (format dd/mm/aaaa)]]="","0",DATEDIF(Taula1[[#This Row],[Data naixement (format dd/mm/aaaa)]],TODAY(),"Y"))</f>
        <v>0</v>
      </c>
      <c r="J39" s="6"/>
      <c r="K39" s="6"/>
      <c r="L39" s="6"/>
      <c r="M39" s="6"/>
      <c r="N39" s="56"/>
      <c r="O39" s="56"/>
      <c r="P39" s="56"/>
      <c r="Q39" s="6"/>
      <c r="R39" s="7"/>
      <c r="S39" s="143">
        <f>Taula1[[#This Row],[Mesos naturals sencers treballats període justificat (01/01/2023 - 31/03/2023)]]</f>
        <v>0</v>
      </c>
      <c r="T39" s="194">
        <f>Taula1[[#This Row],[Dies treballats període justificat (01/01/2023 - 31/03/2023)              no comptabilitzats com a mes natural sencer]]</f>
        <v>0</v>
      </c>
      <c r="U39" s="12"/>
      <c r="V39" s="7"/>
      <c r="W39" s="188"/>
      <c r="X39" s="188"/>
      <c r="Y39" s="188"/>
      <c r="Z39" s="188"/>
      <c r="AA39" s="190"/>
      <c r="AB39" s="143">
        <f>Taula1[[#This Row],[Grup justificat     (fer servir opcions de la llista desplegable)]]</f>
        <v>0</v>
      </c>
      <c r="AC39" s="182"/>
      <c r="AD39" s="80"/>
      <c r="AE39" s="131">
        <f>ROUND((AF39/100)*756*Taula1[[#This Row],[Mesos naturals sencers treballats període justificat (01/01/2023 - 31/03/2023)]],2)</f>
        <v>0</v>
      </c>
      <c r="AF39" s="79">
        <f>Taula1[[#This Row],[% Jornada segons contracte
(no posar el símbol %) ]]-Taula1[[#This Row],[% Reducció salari per baix rendiment        (no posar el símbol %)]]</f>
        <v>0</v>
      </c>
      <c r="AG39" s="131">
        <f>ROUND((AH39/100)*24.8547945*Taula1[[#This Row],[Dies treballats període justificat (01/01/2023 - 31/03/2023)              no comptabilitzats com a mes natural sencer]],2)</f>
        <v>0</v>
      </c>
      <c r="AH39" s="79">
        <f>Taula1[[#This Row],[% Jornada segons contracte
(no posar el símbol %) ]]-Taula1[[#This Row],[% Reducció salari per baix rendiment        (no posar el símbol %)]]</f>
        <v>0</v>
      </c>
      <c r="AI39" s="131">
        <f t="shared" si="1"/>
        <v>0</v>
      </c>
      <c r="AJ39" s="183"/>
      <c r="AK39" s="131">
        <f>ROUND((AL39/100)*756*Taula1[[#This Row],[Espai reservat Administració  (mesos)]],2)</f>
        <v>0</v>
      </c>
      <c r="AL39" s="79">
        <f>Taula1[[#This Row],[% Jornada segons contracte
(no posar el símbol %) ]]-Taula1[[#This Row],[% Reducció salari per baix rendiment        (no posar el símbol %)]]</f>
        <v>0</v>
      </c>
      <c r="AM39" s="131">
        <f>ROUND((AN39/100)*24.8547945*Taula1[[#This Row],[Espai reservat Administració (dies)]],2)</f>
        <v>0</v>
      </c>
      <c r="AN39" s="79">
        <f>Taula1[[#This Row],[% Jornada segons contracte
(no posar el símbol %) ]]-Taula1[[#This Row],[% Reducció salari per baix rendiment        (no posar el símbol %)]]</f>
        <v>0</v>
      </c>
      <c r="AO39" s="131">
        <f t="shared" si="2"/>
        <v>0</v>
      </c>
      <c r="AP39" s="86"/>
      <c r="AQ39" s="136">
        <f>ROUND((AR39/100)*693*Taula1[[#This Row],[Mesos naturals sencers treballats període justificat (01/01/2023 - 31/03/2023)]],2)</f>
        <v>0</v>
      </c>
      <c r="AR39" s="89">
        <f>Taula1[[#This Row],[% Jornada segons contracte
(no posar el símbol %) ]]-Taula1[[#This Row],[% Reducció salari per baix rendiment        (no posar el símbol %)]]</f>
        <v>0</v>
      </c>
      <c r="AS39" s="136">
        <f>ROUND((AT39/100)*22.78356164*Taula1[[#This Row],[Dies treballats període justificat (01/01/2023 - 31/03/2023)              no comptabilitzats com a mes natural sencer]],2)</f>
        <v>0</v>
      </c>
      <c r="AT39" s="89">
        <f>Taula1[[#This Row],[% Jornada segons contracte
(no posar el símbol %) ]]-Taula1[[#This Row],[% Reducció salari per baix rendiment        (no posar el símbol %)]]</f>
        <v>0</v>
      </c>
      <c r="AU39" s="136">
        <f t="shared" si="3"/>
        <v>0</v>
      </c>
      <c r="AV39" s="86"/>
      <c r="AW39" s="136">
        <f>ROUND((AX39/100)*693*Taula1[[#This Row],[Espai reservat Administració  (mesos)]],2)</f>
        <v>0</v>
      </c>
      <c r="AX39" s="89">
        <f>Taula1[[#This Row],[% Jornada segons contracte
(no posar el símbol %) ]]-Taula1[[#This Row],[% Reducció salari per baix rendiment        (no posar el símbol %)]]</f>
        <v>0</v>
      </c>
      <c r="AY39" s="131">
        <f>ROUND((AZ39/100)*22.78356164*Taula1[[#This Row],[Espai reservat Administració (dies)]],2)</f>
        <v>0</v>
      </c>
      <c r="AZ39" s="79">
        <f>Taula1[[#This Row],[% Jornada segons contracte
(no posar el símbol %) ]]-Taula1[[#This Row],[% Reducció salari per baix rendiment        (no posar el símbol %)]]</f>
        <v>0</v>
      </c>
      <c r="BA39" s="131">
        <f t="shared" si="4"/>
        <v>0</v>
      </c>
      <c r="BB39" s="83"/>
      <c r="BC39" s="131">
        <f>IF(Taula1[[#This Row],[Grup justificat     (fer servir opcions de la llista desplegable)]]=1,AI39,0)</f>
        <v>0</v>
      </c>
      <c r="BD39" s="131">
        <f>IF(Taula1[[#This Row],[Grup justificat     (fer servir opcions de la llista desplegable)]]=2,AU39,0)</f>
        <v>0</v>
      </c>
      <c r="BE39" s="83"/>
      <c r="BF39" s="131">
        <f>IF(Taula1[[#This Row],[Espai reservat Administració]]=1,AO39,0)</f>
        <v>0</v>
      </c>
      <c r="BG39" s="131">
        <f>IF(Taula1[[#This Row],[Espai reservat Administració]]=2,BA39,0)</f>
        <v>0</v>
      </c>
      <c r="BH39" s="83"/>
      <c r="BI39" s="124">
        <f>IF(Taula1[[#This Row],[Grup justificat     (fer servir opcions de la llista desplegable)]]=1,1,0)</f>
        <v>0</v>
      </c>
      <c r="BJ39" s="124">
        <f>IF(Taula1[[#This Row],[Espai reservat Administració]]=1,1,0)</f>
        <v>0</v>
      </c>
      <c r="BK39" s="125"/>
      <c r="BL39" s="124">
        <f>IF(Taula1[[#This Row],[Grup justificat     (fer servir opcions de la llista desplegable)]]=2,1,0)</f>
        <v>0</v>
      </c>
      <c r="BM39" s="124">
        <f>IF(Taula1[[#This Row],[Espai reservat Administració]]=2,1,0)</f>
        <v>0</v>
      </c>
      <c r="BN39" s="73"/>
      <c r="BO39" s="73"/>
      <c r="BP39" s="73"/>
      <c r="BQ39" s="73"/>
      <c r="BR39" s="73"/>
      <c r="BS39" s="73"/>
      <c r="BT39" s="73"/>
      <c r="BU39" s="73"/>
      <c r="BV39" s="73"/>
      <c r="BW39" s="73"/>
      <c r="BX39" s="73"/>
      <c r="BY39" s="73"/>
      <c r="BZ39" s="73"/>
      <c r="CA39" s="73"/>
      <c r="CB39" s="73"/>
      <c r="CC39" s="73"/>
      <c r="CD39" s="73"/>
      <c r="CE39" s="73"/>
      <c r="CF39" s="73"/>
      <c r="CG39" s="63">
        <f t="shared" si="5"/>
        <v>0</v>
      </c>
      <c r="CH39" s="63">
        <f t="shared" si="6"/>
        <v>0</v>
      </c>
      <c r="CI39" s="73"/>
      <c r="CJ39" s="63">
        <f>IF(Taula1[[#This Row],[Tipus de contracte                                  (fer servir opcions de la llista desplegable)]]="Indefinit",1,0)</f>
        <v>0</v>
      </c>
      <c r="CK39" s="63">
        <f>IF(Taula1[[#This Row],[Tipus de contracte                                  (fer servir opcions de la llista desplegable)]]="Temporal, igual o superior a 6 mesos",1,0)</f>
        <v>0</v>
      </c>
      <c r="CL39" s="63">
        <f>IF(Taula1[[#This Row],[Tipus de contracte                                  (fer servir opcions de la llista desplegable)]]="Substitució per IT",1,0)</f>
        <v>0</v>
      </c>
      <c r="CM39" s="73"/>
      <c r="CN39" s="63">
        <f>IF(Taula1[[#This Row],[Relació llocs de treball]]&gt;=1,1,0)</f>
        <v>0</v>
      </c>
      <c r="CO39" s="73"/>
      <c r="CP39" s="63">
        <f>IF(Taula1[[#This Row],[Identitat de gènere                                                          (fer servir opcions de la llista desplegable)]]="Home",1,0)</f>
        <v>0</v>
      </c>
      <c r="CQ39" s="63">
        <f>IF(Taula1[[#This Row],[Identitat de gènere                                                          (fer servir opcions de la llista desplegable)]]="Dona",1,0)</f>
        <v>0</v>
      </c>
      <c r="CR39" s="63">
        <f>IF(Taula1[[#This Row],[Identitat de gènere                                                          (fer servir opcions de la llista desplegable)]]="No binari",1,0)</f>
        <v>0</v>
      </c>
      <c r="CS39" s="73"/>
      <c r="CT39" s="63">
        <f t="shared" si="0"/>
        <v>0</v>
      </c>
      <c r="CU39" s="64">
        <f t="shared" si="7"/>
        <v>0</v>
      </c>
      <c r="CW39" s="64">
        <f t="shared" si="8"/>
        <v>0</v>
      </c>
      <c r="CX39" s="64">
        <f t="shared" si="9"/>
        <v>0</v>
      </c>
      <c r="CY39" s="64">
        <f t="shared" si="10"/>
        <v>0</v>
      </c>
      <c r="CZ39" s="64">
        <f t="shared" si="11"/>
        <v>0</v>
      </c>
      <c r="DB39" s="64">
        <f t="shared" si="12"/>
        <v>0</v>
      </c>
      <c r="DC39" s="64">
        <f t="shared" si="13"/>
        <v>0</v>
      </c>
      <c r="DD39" s="64">
        <f t="shared" si="14"/>
        <v>0</v>
      </c>
      <c r="DE39" s="64">
        <f t="shared" si="15"/>
        <v>0</v>
      </c>
    </row>
    <row r="40" spans="2:109" x14ac:dyDescent="0.3">
      <c r="B40" s="167"/>
      <c r="C40" s="186"/>
      <c r="D40" s="2"/>
      <c r="E40" s="67"/>
      <c r="F40" s="5"/>
      <c r="G40" s="5"/>
      <c r="H40" s="187"/>
      <c r="I40" s="111" t="str">
        <f ca="1">IF(Taula1[[#This Row],[Data naixement (format dd/mm/aaaa)]]="","0",DATEDIF(Taula1[[#This Row],[Data naixement (format dd/mm/aaaa)]],TODAY(),"Y"))</f>
        <v>0</v>
      </c>
      <c r="J40" s="6"/>
      <c r="K40" s="6"/>
      <c r="L40" s="6"/>
      <c r="M40" s="6"/>
      <c r="N40" s="56"/>
      <c r="O40" s="56"/>
      <c r="P40" s="56"/>
      <c r="Q40" s="6"/>
      <c r="R40" s="7"/>
      <c r="S40" s="143">
        <f>Taula1[[#This Row],[Mesos naturals sencers treballats període justificat (01/01/2023 - 31/03/2023)]]</f>
        <v>0</v>
      </c>
      <c r="T40" s="194">
        <f>Taula1[[#This Row],[Dies treballats període justificat (01/01/2023 - 31/03/2023)              no comptabilitzats com a mes natural sencer]]</f>
        <v>0</v>
      </c>
      <c r="U40" s="12"/>
      <c r="V40" s="7"/>
      <c r="W40" s="188"/>
      <c r="X40" s="188"/>
      <c r="Y40" s="188"/>
      <c r="Z40" s="188"/>
      <c r="AA40" s="190"/>
      <c r="AB40" s="143">
        <f>Taula1[[#This Row],[Grup justificat     (fer servir opcions de la llista desplegable)]]</f>
        <v>0</v>
      </c>
      <c r="AC40" s="182"/>
      <c r="AD40" s="80"/>
      <c r="AE40" s="131">
        <f>ROUND((AF40/100)*756*Taula1[[#This Row],[Mesos naturals sencers treballats període justificat (01/01/2023 - 31/03/2023)]],2)</f>
        <v>0</v>
      </c>
      <c r="AF40" s="79">
        <f>Taula1[[#This Row],[% Jornada segons contracte
(no posar el símbol %) ]]-Taula1[[#This Row],[% Reducció salari per baix rendiment        (no posar el símbol %)]]</f>
        <v>0</v>
      </c>
      <c r="AG40" s="131">
        <f>ROUND((AH40/100)*24.8547945*Taula1[[#This Row],[Dies treballats període justificat (01/01/2023 - 31/03/2023)              no comptabilitzats com a mes natural sencer]],2)</f>
        <v>0</v>
      </c>
      <c r="AH40" s="79">
        <f>Taula1[[#This Row],[% Jornada segons contracte
(no posar el símbol %) ]]-Taula1[[#This Row],[% Reducció salari per baix rendiment        (no posar el símbol %)]]</f>
        <v>0</v>
      </c>
      <c r="AI40" s="131">
        <f t="shared" si="1"/>
        <v>0</v>
      </c>
      <c r="AJ40" s="183"/>
      <c r="AK40" s="131">
        <f>ROUND((AL40/100)*756*Taula1[[#This Row],[Espai reservat Administració  (mesos)]],2)</f>
        <v>0</v>
      </c>
      <c r="AL40" s="79">
        <f>Taula1[[#This Row],[% Jornada segons contracte
(no posar el símbol %) ]]-Taula1[[#This Row],[% Reducció salari per baix rendiment        (no posar el símbol %)]]</f>
        <v>0</v>
      </c>
      <c r="AM40" s="131">
        <f>ROUND((AN40/100)*24.8547945*Taula1[[#This Row],[Espai reservat Administració (dies)]],2)</f>
        <v>0</v>
      </c>
      <c r="AN40" s="79">
        <f>Taula1[[#This Row],[% Jornada segons contracte
(no posar el símbol %) ]]-Taula1[[#This Row],[% Reducció salari per baix rendiment        (no posar el símbol %)]]</f>
        <v>0</v>
      </c>
      <c r="AO40" s="131">
        <f t="shared" si="2"/>
        <v>0</v>
      </c>
      <c r="AP40" s="86"/>
      <c r="AQ40" s="136">
        <f>ROUND((AR40/100)*693*Taula1[[#This Row],[Mesos naturals sencers treballats període justificat (01/01/2023 - 31/03/2023)]],2)</f>
        <v>0</v>
      </c>
      <c r="AR40" s="89">
        <f>Taula1[[#This Row],[% Jornada segons contracte
(no posar el símbol %) ]]-Taula1[[#This Row],[% Reducció salari per baix rendiment        (no posar el símbol %)]]</f>
        <v>0</v>
      </c>
      <c r="AS40" s="136">
        <f>ROUND((AT40/100)*22.78356164*Taula1[[#This Row],[Dies treballats període justificat (01/01/2023 - 31/03/2023)              no comptabilitzats com a mes natural sencer]],2)</f>
        <v>0</v>
      </c>
      <c r="AT40" s="89">
        <f>Taula1[[#This Row],[% Jornada segons contracte
(no posar el símbol %) ]]-Taula1[[#This Row],[% Reducció salari per baix rendiment        (no posar el símbol %)]]</f>
        <v>0</v>
      </c>
      <c r="AU40" s="136">
        <f t="shared" si="3"/>
        <v>0</v>
      </c>
      <c r="AV40" s="86"/>
      <c r="AW40" s="136">
        <f>ROUND((AX40/100)*693*Taula1[[#This Row],[Espai reservat Administració  (mesos)]],2)</f>
        <v>0</v>
      </c>
      <c r="AX40" s="89">
        <f>Taula1[[#This Row],[% Jornada segons contracte
(no posar el símbol %) ]]-Taula1[[#This Row],[% Reducció salari per baix rendiment        (no posar el símbol %)]]</f>
        <v>0</v>
      </c>
      <c r="AY40" s="131">
        <f>ROUND((AZ40/100)*22.78356164*Taula1[[#This Row],[Espai reservat Administració (dies)]],2)</f>
        <v>0</v>
      </c>
      <c r="AZ40" s="79">
        <f>Taula1[[#This Row],[% Jornada segons contracte
(no posar el símbol %) ]]-Taula1[[#This Row],[% Reducció salari per baix rendiment        (no posar el símbol %)]]</f>
        <v>0</v>
      </c>
      <c r="BA40" s="131">
        <f t="shared" si="4"/>
        <v>0</v>
      </c>
      <c r="BB40" s="83"/>
      <c r="BC40" s="131">
        <f>IF(Taula1[[#This Row],[Grup justificat     (fer servir opcions de la llista desplegable)]]=1,AI40,0)</f>
        <v>0</v>
      </c>
      <c r="BD40" s="131">
        <f>IF(Taula1[[#This Row],[Grup justificat     (fer servir opcions de la llista desplegable)]]=2,AU40,0)</f>
        <v>0</v>
      </c>
      <c r="BE40" s="83"/>
      <c r="BF40" s="131">
        <f>IF(Taula1[[#This Row],[Espai reservat Administració]]=1,AO40,0)</f>
        <v>0</v>
      </c>
      <c r="BG40" s="131">
        <f>IF(Taula1[[#This Row],[Espai reservat Administració]]=2,BA40,0)</f>
        <v>0</v>
      </c>
      <c r="BH40" s="83"/>
      <c r="BI40" s="124">
        <f>IF(Taula1[[#This Row],[Grup justificat     (fer servir opcions de la llista desplegable)]]=1,1,0)</f>
        <v>0</v>
      </c>
      <c r="BJ40" s="124">
        <f>IF(Taula1[[#This Row],[Espai reservat Administració]]=1,1,0)</f>
        <v>0</v>
      </c>
      <c r="BK40" s="125"/>
      <c r="BL40" s="124">
        <f>IF(Taula1[[#This Row],[Grup justificat     (fer servir opcions de la llista desplegable)]]=2,1,0)</f>
        <v>0</v>
      </c>
      <c r="BM40" s="124">
        <f>IF(Taula1[[#This Row],[Espai reservat Administració]]=2,1,0)</f>
        <v>0</v>
      </c>
      <c r="BN40" s="73"/>
      <c r="BO40" s="73"/>
      <c r="BP40" s="73"/>
      <c r="BQ40" s="73"/>
      <c r="BR40" s="73"/>
      <c r="BS40" s="73"/>
      <c r="BT40" s="73"/>
      <c r="BU40" s="73"/>
      <c r="BV40" s="73"/>
      <c r="BW40" s="73"/>
      <c r="BX40" s="73"/>
      <c r="BY40" s="73"/>
      <c r="BZ40" s="73"/>
      <c r="CA40" s="73"/>
      <c r="CB40" s="73"/>
      <c r="CC40" s="73"/>
      <c r="CD40" s="73"/>
      <c r="CE40" s="73"/>
      <c r="CF40" s="73"/>
      <c r="CG40" s="63">
        <f t="shared" si="5"/>
        <v>0</v>
      </c>
      <c r="CH40" s="63">
        <f t="shared" si="6"/>
        <v>0</v>
      </c>
      <c r="CI40" s="73"/>
      <c r="CJ40" s="63">
        <f>IF(Taula1[[#This Row],[Tipus de contracte                                  (fer servir opcions de la llista desplegable)]]="Indefinit",1,0)</f>
        <v>0</v>
      </c>
      <c r="CK40" s="63">
        <f>IF(Taula1[[#This Row],[Tipus de contracte                                  (fer servir opcions de la llista desplegable)]]="Temporal, igual o superior a 6 mesos",1,0)</f>
        <v>0</v>
      </c>
      <c r="CL40" s="63">
        <f>IF(Taula1[[#This Row],[Tipus de contracte                                  (fer servir opcions de la llista desplegable)]]="Substitució per IT",1,0)</f>
        <v>0</v>
      </c>
      <c r="CM40" s="73"/>
      <c r="CN40" s="63">
        <f>IF(Taula1[[#This Row],[Relació llocs de treball]]&gt;=1,1,0)</f>
        <v>0</v>
      </c>
      <c r="CO40" s="73"/>
      <c r="CP40" s="63">
        <f>IF(Taula1[[#This Row],[Identitat de gènere                                                          (fer servir opcions de la llista desplegable)]]="Home",1,0)</f>
        <v>0</v>
      </c>
      <c r="CQ40" s="63">
        <f>IF(Taula1[[#This Row],[Identitat de gènere                                                          (fer servir opcions de la llista desplegable)]]="Dona",1,0)</f>
        <v>0</v>
      </c>
      <c r="CR40" s="63">
        <f>IF(Taula1[[#This Row],[Identitat de gènere                                                          (fer servir opcions de la llista desplegable)]]="No binari",1,0)</f>
        <v>0</v>
      </c>
      <c r="CS40" s="73"/>
      <c r="CT40" s="63">
        <f t="shared" si="0"/>
        <v>0</v>
      </c>
      <c r="CU40" s="64">
        <f t="shared" si="7"/>
        <v>0</v>
      </c>
      <c r="CW40" s="64">
        <f t="shared" si="8"/>
        <v>0</v>
      </c>
      <c r="CX40" s="64">
        <f t="shared" si="9"/>
        <v>0</v>
      </c>
      <c r="CY40" s="64">
        <f t="shared" si="10"/>
        <v>0</v>
      </c>
      <c r="CZ40" s="64">
        <f t="shared" si="11"/>
        <v>0</v>
      </c>
      <c r="DB40" s="64">
        <f t="shared" si="12"/>
        <v>0</v>
      </c>
      <c r="DC40" s="64">
        <f t="shared" si="13"/>
        <v>0</v>
      </c>
      <c r="DD40" s="64">
        <f t="shared" si="14"/>
        <v>0</v>
      </c>
      <c r="DE40" s="64">
        <f t="shared" si="15"/>
        <v>0</v>
      </c>
    </row>
    <row r="41" spans="2:109" x14ac:dyDescent="0.3">
      <c r="B41" s="167"/>
      <c r="C41" s="186"/>
      <c r="D41" s="2"/>
      <c r="E41" s="67"/>
      <c r="F41" s="5"/>
      <c r="G41" s="5"/>
      <c r="H41" s="187"/>
      <c r="I41" s="111" t="str">
        <f ca="1">IF(Taula1[[#This Row],[Data naixement (format dd/mm/aaaa)]]="","0",DATEDIF(Taula1[[#This Row],[Data naixement (format dd/mm/aaaa)]],TODAY(),"Y"))</f>
        <v>0</v>
      </c>
      <c r="J41" s="6"/>
      <c r="K41" s="6"/>
      <c r="L41" s="6"/>
      <c r="M41" s="6"/>
      <c r="N41" s="56"/>
      <c r="O41" s="56"/>
      <c r="P41" s="56"/>
      <c r="Q41" s="6"/>
      <c r="R41" s="7"/>
      <c r="S41" s="143">
        <f>Taula1[[#This Row],[Mesos naturals sencers treballats període justificat (01/01/2023 - 31/03/2023)]]</f>
        <v>0</v>
      </c>
      <c r="T41" s="194">
        <f>Taula1[[#This Row],[Dies treballats període justificat (01/01/2023 - 31/03/2023)              no comptabilitzats com a mes natural sencer]]</f>
        <v>0</v>
      </c>
      <c r="U41" s="12"/>
      <c r="V41" s="7"/>
      <c r="W41" s="188"/>
      <c r="X41" s="188"/>
      <c r="Y41" s="188"/>
      <c r="Z41" s="188"/>
      <c r="AA41" s="190"/>
      <c r="AB41" s="143">
        <f>Taula1[[#This Row],[Grup justificat     (fer servir opcions de la llista desplegable)]]</f>
        <v>0</v>
      </c>
      <c r="AC41" s="182"/>
      <c r="AD41" s="80"/>
      <c r="AE41" s="131">
        <f>ROUND((AF41/100)*756*Taula1[[#This Row],[Mesos naturals sencers treballats període justificat (01/01/2023 - 31/03/2023)]],2)</f>
        <v>0</v>
      </c>
      <c r="AF41" s="79">
        <f>Taula1[[#This Row],[% Jornada segons contracte
(no posar el símbol %) ]]-Taula1[[#This Row],[% Reducció salari per baix rendiment        (no posar el símbol %)]]</f>
        <v>0</v>
      </c>
      <c r="AG41" s="131">
        <f>ROUND((AH41/100)*24.8547945*Taula1[[#This Row],[Dies treballats període justificat (01/01/2023 - 31/03/2023)              no comptabilitzats com a mes natural sencer]],2)</f>
        <v>0</v>
      </c>
      <c r="AH41" s="79">
        <f>Taula1[[#This Row],[% Jornada segons contracte
(no posar el símbol %) ]]-Taula1[[#This Row],[% Reducció salari per baix rendiment        (no posar el símbol %)]]</f>
        <v>0</v>
      </c>
      <c r="AI41" s="131">
        <f t="shared" si="1"/>
        <v>0</v>
      </c>
      <c r="AJ41" s="183"/>
      <c r="AK41" s="131">
        <f>ROUND((AL41/100)*756*Taula1[[#This Row],[Espai reservat Administració  (mesos)]],2)</f>
        <v>0</v>
      </c>
      <c r="AL41" s="79">
        <f>Taula1[[#This Row],[% Jornada segons contracte
(no posar el símbol %) ]]-Taula1[[#This Row],[% Reducció salari per baix rendiment        (no posar el símbol %)]]</f>
        <v>0</v>
      </c>
      <c r="AM41" s="131">
        <f>ROUND((AN41/100)*24.8547945*Taula1[[#This Row],[Espai reservat Administració (dies)]],2)</f>
        <v>0</v>
      </c>
      <c r="AN41" s="79">
        <f>Taula1[[#This Row],[% Jornada segons contracte
(no posar el símbol %) ]]-Taula1[[#This Row],[% Reducció salari per baix rendiment        (no posar el símbol %)]]</f>
        <v>0</v>
      </c>
      <c r="AO41" s="131">
        <f t="shared" si="2"/>
        <v>0</v>
      </c>
      <c r="AP41" s="86"/>
      <c r="AQ41" s="136">
        <f>ROUND((AR41/100)*693*Taula1[[#This Row],[Mesos naturals sencers treballats període justificat (01/01/2023 - 31/03/2023)]],2)</f>
        <v>0</v>
      </c>
      <c r="AR41" s="89">
        <f>Taula1[[#This Row],[% Jornada segons contracte
(no posar el símbol %) ]]-Taula1[[#This Row],[% Reducció salari per baix rendiment        (no posar el símbol %)]]</f>
        <v>0</v>
      </c>
      <c r="AS41" s="136">
        <f>ROUND((AT41/100)*22.78356164*Taula1[[#This Row],[Dies treballats període justificat (01/01/2023 - 31/03/2023)              no comptabilitzats com a mes natural sencer]],2)</f>
        <v>0</v>
      </c>
      <c r="AT41" s="89">
        <f>Taula1[[#This Row],[% Jornada segons contracte
(no posar el símbol %) ]]-Taula1[[#This Row],[% Reducció salari per baix rendiment        (no posar el símbol %)]]</f>
        <v>0</v>
      </c>
      <c r="AU41" s="136">
        <f t="shared" si="3"/>
        <v>0</v>
      </c>
      <c r="AV41" s="86"/>
      <c r="AW41" s="136">
        <f>ROUND((AX41/100)*693*Taula1[[#This Row],[Espai reservat Administració  (mesos)]],2)</f>
        <v>0</v>
      </c>
      <c r="AX41" s="89">
        <f>Taula1[[#This Row],[% Jornada segons contracte
(no posar el símbol %) ]]-Taula1[[#This Row],[% Reducció salari per baix rendiment        (no posar el símbol %)]]</f>
        <v>0</v>
      </c>
      <c r="AY41" s="131">
        <f>ROUND((AZ41/100)*22.78356164*Taula1[[#This Row],[Espai reservat Administració (dies)]],2)</f>
        <v>0</v>
      </c>
      <c r="AZ41" s="79">
        <f>Taula1[[#This Row],[% Jornada segons contracte
(no posar el símbol %) ]]-Taula1[[#This Row],[% Reducció salari per baix rendiment        (no posar el símbol %)]]</f>
        <v>0</v>
      </c>
      <c r="BA41" s="131">
        <f t="shared" si="4"/>
        <v>0</v>
      </c>
      <c r="BB41" s="83"/>
      <c r="BC41" s="131">
        <f>IF(Taula1[[#This Row],[Grup justificat     (fer servir opcions de la llista desplegable)]]=1,AI41,0)</f>
        <v>0</v>
      </c>
      <c r="BD41" s="131">
        <f>IF(Taula1[[#This Row],[Grup justificat     (fer servir opcions de la llista desplegable)]]=2,AU41,0)</f>
        <v>0</v>
      </c>
      <c r="BE41" s="83"/>
      <c r="BF41" s="131">
        <f>IF(Taula1[[#This Row],[Espai reservat Administració]]=1,AO41,0)</f>
        <v>0</v>
      </c>
      <c r="BG41" s="131">
        <f>IF(Taula1[[#This Row],[Espai reservat Administració]]=2,BA41,0)</f>
        <v>0</v>
      </c>
      <c r="BH41" s="83"/>
      <c r="BI41" s="124">
        <f>IF(Taula1[[#This Row],[Grup justificat     (fer servir opcions de la llista desplegable)]]=1,1,0)</f>
        <v>0</v>
      </c>
      <c r="BJ41" s="124">
        <f>IF(Taula1[[#This Row],[Espai reservat Administració]]=1,1,0)</f>
        <v>0</v>
      </c>
      <c r="BK41" s="125"/>
      <c r="BL41" s="124">
        <f>IF(Taula1[[#This Row],[Grup justificat     (fer servir opcions de la llista desplegable)]]=2,1,0)</f>
        <v>0</v>
      </c>
      <c r="BM41" s="124">
        <f>IF(Taula1[[#This Row],[Espai reservat Administració]]=2,1,0)</f>
        <v>0</v>
      </c>
      <c r="BN41" s="73"/>
      <c r="BO41" s="73"/>
      <c r="BP41" s="73"/>
      <c r="BQ41" s="73"/>
      <c r="BR41" s="73"/>
      <c r="BS41" s="73"/>
      <c r="BT41" s="73"/>
      <c r="BU41" s="73"/>
      <c r="BV41" s="73"/>
      <c r="BW41" s="73"/>
      <c r="BX41" s="73"/>
      <c r="BY41" s="73"/>
      <c r="BZ41" s="73"/>
      <c r="CA41" s="73"/>
      <c r="CB41" s="73"/>
      <c r="CC41" s="73"/>
      <c r="CD41" s="73"/>
      <c r="CE41" s="73"/>
      <c r="CF41" s="73"/>
      <c r="CG41" s="63">
        <f t="shared" si="5"/>
        <v>0</v>
      </c>
      <c r="CH41" s="63">
        <f t="shared" si="6"/>
        <v>0</v>
      </c>
      <c r="CI41" s="73"/>
      <c r="CJ41" s="63">
        <f>IF(Taula1[[#This Row],[Tipus de contracte                                  (fer servir opcions de la llista desplegable)]]="Indefinit",1,0)</f>
        <v>0</v>
      </c>
      <c r="CK41" s="63">
        <f>IF(Taula1[[#This Row],[Tipus de contracte                                  (fer servir opcions de la llista desplegable)]]="Temporal, igual o superior a 6 mesos",1,0)</f>
        <v>0</v>
      </c>
      <c r="CL41" s="63">
        <f>IF(Taula1[[#This Row],[Tipus de contracte                                  (fer servir opcions de la llista desplegable)]]="Substitució per IT",1,0)</f>
        <v>0</v>
      </c>
      <c r="CM41" s="73"/>
      <c r="CN41" s="63">
        <f>IF(Taula1[[#This Row],[Relació llocs de treball]]&gt;=1,1,0)</f>
        <v>0</v>
      </c>
      <c r="CO41" s="73"/>
      <c r="CP41" s="63">
        <f>IF(Taula1[[#This Row],[Identitat de gènere                                                          (fer servir opcions de la llista desplegable)]]="Home",1,0)</f>
        <v>0</v>
      </c>
      <c r="CQ41" s="63">
        <f>IF(Taula1[[#This Row],[Identitat de gènere                                                          (fer servir opcions de la llista desplegable)]]="Dona",1,0)</f>
        <v>0</v>
      </c>
      <c r="CR41" s="63">
        <f>IF(Taula1[[#This Row],[Identitat de gènere                                                          (fer servir opcions de la llista desplegable)]]="No binari",1,0)</f>
        <v>0</v>
      </c>
      <c r="CS41" s="73"/>
      <c r="CT41" s="63">
        <f t="shared" si="0"/>
        <v>0</v>
      </c>
      <c r="CU41" s="64">
        <f t="shared" si="7"/>
        <v>0</v>
      </c>
      <c r="CW41" s="64">
        <f t="shared" si="8"/>
        <v>0</v>
      </c>
      <c r="CX41" s="64">
        <f t="shared" si="9"/>
        <v>0</v>
      </c>
      <c r="CY41" s="64">
        <f t="shared" si="10"/>
        <v>0</v>
      </c>
      <c r="CZ41" s="64">
        <f t="shared" si="11"/>
        <v>0</v>
      </c>
      <c r="DB41" s="64">
        <f t="shared" si="12"/>
        <v>0</v>
      </c>
      <c r="DC41" s="64">
        <f t="shared" si="13"/>
        <v>0</v>
      </c>
      <c r="DD41" s="64">
        <f t="shared" si="14"/>
        <v>0</v>
      </c>
      <c r="DE41" s="64">
        <f t="shared" si="15"/>
        <v>0</v>
      </c>
    </row>
    <row r="42" spans="2:109" x14ac:dyDescent="0.3">
      <c r="B42" s="167"/>
      <c r="C42" s="186"/>
      <c r="D42" s="2"/>
      <c r="E42" s="67"/>
      <c r="F42" s="5"/>
      <c r="G42" s="5"/>
      <c r="H42" s="187"/>
      <c r="I42" s="111" t="str">
        <f ca="1">IF(Taula1[[#This Row],[Data naixement (format dd/mm/aaaa)]]="","0",DATEDIF(Taula1[[#This Row],[Data naixement (format dd/mm/aaaa)]],TODAY(),"Y"))</f>
        <v>0</v>
      </c>
      <c r="J42" s="6"/>
      <c r="K42" s="6"/>
      <c r="L42" s="6"/>
      <c r="M42" s="6"/>
      <c r="N42" s="56"/>
      <c r="O42" s="56"/>
      <c r="P42" s="56"/>
      <c r="Q42" s="6"/>
      <c r="R42" s="7"/>
      <c r="S42" s="143">
        <f>Taula1[[#This Row],[Mesos naturals sencers treballats període justificat (01/01/2023 - 31/03/2023)]]</f>
        <v>0</v>
      </c>
      <c r="T42" s="194">
        <f>Taula1[[#This Row],[Dies treballats període justificat (01/01/2023 - 31/03/2023)              no comptabilitzats com a mes natural sencer]]</f>
        <v>0</v>
      </c>
      <c r="U42" s="12"/>
      <c r="V42" s="7"/>
      <c r="W42" s="188"/>
      <c r="X42" s="188"/>
      <c r="Y42" s="188"/>
      <c r="Z42" s="188"/>
      <c r="AA42" s="190"/>
      <c r="AB42" s="143">
        <f>Taula1[[#This Row],[Grup justificat     (fer servir opcions de la llista desplegable)]]</f>
        <v>0</v>
      </c>
      <c r="AC42" s="182"/>
      <c r="AD42" s="80"/>
      <c r="AE42" s="131">
        <f>ROUND((AF42/100)*756*Taula1[[#This Row],[Mesos naturals sencers treballats període justificat (01/01/2023 - 31/03/2023)]],2)</f>
        <v>0</v>
      </c>
      <c r="AF42" s="79">
        <f>Taula1[[#This Row],[% Jornada segons contracte
(no posar el símbol %) ]]-Taula1[[#This Row],[% Reducció salari per baix rendiment        (no posar el símbol %)]]</f>
        <v>0</v>
      </c>
      <c r="AG42" s="131">
        <f>ROUND((AH42/100)*24.8547945*Taula1[[#This Row],[Dies treballats període justificat (01/01/2023 - 31/03/2023)              no comptabilitzats com a mes natural sencer]],2)</f>
        <v>0</v>
      </c>
      <c r="AH42" s="79">
        <f>Taula1[[#This Row],[% Jornada segons contracte
(no posar el símbol %) ]]-Taula1[[#This Row],[% Reducció salari per baix rendiment        (no posar el símbol %)]]</f>
        <v>0</v>
      </c>
      <c r="AI42" s="131">
        <f t="shared" si="1"/>
        <v>0</v>
      </c>
      <c r="AJ42" s="183"/>
      <c r="AK42" s="131">
        <f>ROUND((AL42/100)*756*Taula1[[#This Row],[Espai reservat Administració  (mesos)]],2)</f>
        <v>0</v>
      </c>
      <c r="AL42" s="79">
        <f>Taula1[[#This Row],[% Jornada segons contracte
(no posar el símbol %) ]]-Taula1[[#This Row],[% Reducció salari per baix rendiment        (no posar el símbol %)]]</f>
        <v>0</v>
      </c>
      <c r="AM42" s="131">
        <f>ROUND((AN42/100)*24.8547945*Taula1[[#This Row],[Espai reservat Administració (dies)]],2)</f>
        <v>0</v>
      </c>
      <c r="AN42" s="79">
        <f>Taula1[[#This Row],[% Jornada segons contracte
(no posar el símbol %) ]]-Taula1[[#This Row],[% Reducció salari per baix rendiment        (no posar el símbol %)]]</f>
        <v>0</v>
      </c>
      <c r="AO42" s="131">
        <f t="shared" si="2"/>
        <v>0</v>
      </c>
      <c r="AP42" s="86"/>
      <c r="AQ42" s="136">
        <f>ROUND((AR42/100)*693*Taula1[[#This Row],[Mesos naturals sencers treballats període justificat (01/01/2023 - 31/03/2023)]],2)</f>
        <v>0</v>
      </c>
      <c r="AR42" s="89">
        <f>Taula1[[#This Row],[% Jornada segons contracte
(no posar el símbol %) ]]-Taula1[[#This Row],[% Reducció salari per baix rendiment        (no posar el símbol %)]]</f>
        <v>0</v>
      </c>
      <c r="AS42" s="136">
        <f>ROUND((AT42/100)*22.78356164*Taula1[[#This Row],[Dies treballats període justificat (01/01/2023 - 31/03/2023)              no comptabilitzats com a mes natural sencer]],2)</f>
        <v>0</v>
      </c>
      <c r="AT42" s="89">
        <f>Taula1[[#This Row],[% Jornada segons contracte
(no posar el símbol %) ]]-Taula1[[#This Row],[% Reducció salari per baix rendiment        (no posar el símbol %)]]</f>
        <v>0</v>
      </c>
      <c r="AU42" s="136">
        <f t="shared" si="3"/>
        <v>0</v>
      </c>
      <c r="AV42" s="86"/>
      <c r="AW42" s="136">
        <f>ROUND((AX42/100)*693*Taula1[[#This Row],[Espai reservat Administració  (mesos)]],2)</f>
        <v>0</v>
      </c>
      <c r="AX42" s="89">
        <f>Taula1[[#This Row],[% Jornada segons contracte
(no posar el símbol %) ]]-Taula1[[#This Row],[% Reducció salari per baix rendiment        (no posar el símbol %)]]</f>
        <v>0</v>
      </c>
      <c r="AY42" s="131">
        <f>ROUND((AZ42/100)*22.78356164*Taula1[[#This Row],[Espai reservat Administració (dies)]],2)</f>
        <v>0</v>
      </c>
      <c r="AZ42" s="79">
        <f>Taula1[[#This Row],[% Jornada segons contracte
(no posar el símbol %) ]]-Taula1[[#This Row],[% Reducció salari per baix rendiment        (no posar el símbol %)]]</f>
        <v>0</v>
      </c>
      <c r="BA42" s="131">
        <f t="shared" si="4"/>
        <v>0</v>
      </c>
      <c r="BB42" s="83"/>
      <c r="BC42" s="131">
        <f>IF(Taula1[[#This Row],[Grup justificat     (fer servir opcions de la llista desplegable)]]=1,AI42,0)</f>
        <v>0</v>
      </c>
      <c r="BD42" s="131">
        <f>IF(Taula1[[#This Row],[Grup justificat     (fer servir opcions de la llista desplegable)]]=2,AU42,0)</f>
        <v>0</v>
      </c>
      <c r="BE42" s="83"/>
      <c r="BF42" s="131">
        <f>IF(Taula1[[#This Row],[Espai reservat Administració]]=1,AO42,0)</f>
        <v>0</v>
      </c>
      <c r="BG42" s="131">
        <f>IF(Taula1[[#This Row],[Espai reservat Administració]]=2,BA42,0)</f>
        <v>0</v>
      </c>
      <c r="BH42" s="83"/>
      <c r="BI42" s="124">
        <f>IF(Taula1[[#This Row],[Grup justificat     (fer servir opcions de la llista desplegable)]]=1,1,0)</f>
        <v>0</v>
      </c>
      <c r="BJ42" s="124">
        <f>IF(Taula1[[#This Row],[Espai reservat Administració]]=1,1,0)</f>
        <v>0</v>
      </c>
      <c r="BK42" s="125"/>
      <c r="BL42" s="124">
        <f>IF(Taula1[[#This Row],[Grup justificat     (fer servir opcions de la llista desplegable)]]=2,1,0)</f>
        <v>0</v>
      </c>
      <c r="BM42" s="124">
        <f>IF(Taula1[[#This Row],[Espai reservat Administració]]=2,1,0)</f>
        <v>0</v>
      </c>
      <c r="BN42" s="73"/>
      <c r="BO42" s="73"/>
      <c r="BP42" s="73"/>
      <c r="BQ42" s="73"/>
      <c r="BR42" s="73"/>
      <c r="BS42" s="73"/>
      <c r="BT42" s="73"/>
      <c r="BU42" s="73"/>
      <c r="BV42" s="73"/>
      <c r="BW42" s="73"/>
      <c r="BX42" s="73"/>
      <c r="BY42" s="73"/>
      <c r="BZ42" s="73"/>
      <c r="CA42" s="73"/>
      <c r="CB42" s="73"/>
      <c r="CC42" s="73"/>
      <c r="CD42" s="73"/>
      <c r="CE42" s="73"/>
      <c r="CF42" s="73"/>
      <c r="CG42" s="63">
        <f t="shared" si="5"/>
        <v>0</v>
      </c>
      <c r="CH42" s="63">
        <f t="shared" si="6"/>
        <v>0</v>
      </c>
      <c r="CI42" s="73"/>
      <c r="CJ42" s="63">
        <f>IF(Taula1[[#This Row],[Tipus de contracte                                  (fer servir opcions de la llista desplegable)]]="Indefinit",1,0)</f>
        <v>0</v>
      </c>
      <c r="CK42" s="63">
        <f>IF(Taula1[[#This Row],[Tipus de contracte                                  (fer servir opcions de la llista desplegable)]]="Temporal, igual o superior a 6 mesos",1,0)</f>
        <v>0</v>
      </c>
      <c r="CL42" s="63">
        <f>IF(Taula1[[#This Row],[Tipus de contracte                                  (fer servir opcions de la llista desplegable)]]="Substitució per IT",1,0)</f>
        <v>0</v>
      </c>
      <c r="CM42" s="73"/>
      <c r="CN42" s="63">
        <f>IF(Taula1[[#This Row],[Relació llocs de treball]]&gt;=1,1,0)</f>
        <v>0</v>
      </c>
      <c r="CO42" s="73"/>
      <c r="CP42" s="63">
        <f>IF(Taula1[[#This Row],[Identitat de gènere                                                          (fer servir opcions de la llista desplegable)]]="Home",1,0)</f>
        <v>0</v>
      </c>
      <c r="CQ42" s="63">
        <f>IF(Taula1[[#This Row],[Identitat de gènere                                                          (fer servir opcions de la llista desplegable)]]="Dona",1,0)</f>
        <v>0</v>
      </c>
      <c r="CR42" s="63">
        <f>IF(Taula1[[#This Row],[Identitat de gènere                                                          (fer servir opcions de la llista desplegable)]]="No binari",1,0)</f>
        <v>0</v>
      </c>
      <c r="CS42" s="73"/>
      <c r="CT42" s="63">
        <f t="shared" si="0"/>
        <v>0</v>
      </c>
      <c r="CU42" s="64">
        <f t="shared" si="7"/>
        <v>0</v>
      </c>
      <c r="CW42" s="64">
        <f t="shared" si="8"/>
        <v>0</v>
      </c>
      <c r="CX42" s="64">
        <f t="shared" si="9"/>
        <v>0</v>
      </c>
      <c r="CY42" s="64">
        <f t="shared" si="10"/>
        <v>0</v>
      </c>
      <c r="CZ42" s="64">
        <f t="shared" si="11"/>
        <v>0</v>
      </c>
      <c r="DB42" s="64">
        <f t="shared" si="12"/>
        <v>0</v>
      </c>
      <c r="DC42" s="64">
        <f t="shared" si="13"/>
        <v>0</v>
      </c>
      <c r="DD42" s="64">
        <f t="shared" si="14"/>
        <v>0</v>
      </c>
      <c r="DE42" s="64">
        <f t="shared" si="15"/>
        <v>0</v>
      </c>
    </row>
    <row r="43" spans="2:109" x14ac:dyDescent="0.3">
      <c r="B43" s="167"/>
      <c r="C43" s="186"/>
      <c r="D43" s="2"/>
      <c r="E43" s="67"/>
      <c r="F43" s="5"/>
      <c r="G43" s="5"/>
      <c r="H43" s="187"/>
      <c r="I43" s="111" t="str">
        <f ca="1">IF(Taula1[[#This Row],[Data naixement (format dd/mm/aaaa)]]="","0",DATEDIF(Taula1[[#This Row],[Data naixement (format dd/mm/aaaa)]],TODAY(),"Y"))</f>
        <v>0</v>
      </c>
      <c r="J43" s="6"/>
      <c r="K43" s="6"/>
      <c r="L43" s="6"/>
      <c r="M43" s="6"/>
      <c r="N43" s="56"/>
      <c r="O43" s="56"/>
      <c r="P43" s="56"/>
      <c r="Q43" s="6"/>
      <c r="R43" s="7"/>
      <c r="S43" s="143">
        <f>Taula1[[#This Row],[Mesos naturals sencers treballats període justificat (01/01/2023 - 31/03/2023)]]</f>
        <v>0</v>
      </c>
      <c r="T43" s="194">
        <f>Taula1[[#This Row],[Dies treballats període justificat (01/01/2023 - 31/03/2023)              no comptabilitzats com a mes natural sencer]]</f>
        <v>0</v>
      </c>
      <c r="U43" s="12"/>
      <c r="V43" s="7"/>
      <c r="W43" s="188"/>
      <c r="X43" s="188"/>
      <c r="Y43" s="188"/>
      <c r="Z43" s="188"/>
      <c r="AA43" s="190"/>
      <c r="AB43" s="143">
        <f>Taula1[[#This Row],[Grup justificat     (fer servir opcions de la llista desplegable)]]</f>
        <v>0</v>
      </c>
      <c r="AC43" s="182"/>
      <c r="AD43" s="80"/>
      <c r="AE43" s="131">
        <f>ROUND((AF43/100)*756*Taula1[[#This Row],[Mesos naturals sencers treballats període justificat (01/01/2023 - 31/03/2023)]],2)</f>
        <v>0</v>
      </c>
      <c r="AF43" s="79">
        <f>Taula1[[#This Row],[% Jornada segons contracte
(no posar el símbol %) ]]-Taula1[[#This Row],[% Reducció salari per baix rendiment        (no posar el símbol %)]]</f>
        <v>0</v>
      </c>
      <c r="AG43" s="131">
        <f>ROUND((AH43/100)*24.8547945*Taula1[[#This Row],[Dies treballats període justificat (01/01/2023 - 31/03/2023)              no comptabilitzats com a mes natural sencer]],2)</f>
        <v>0</v>
      </c>
      <c r="AH43" s="79">
        <f>Taula1[[#This Row],[% Jornada segons contracte
(no posar el símbol %) ]]-Taula1[[#This Row],[% Reducció salari per baix rendiment        (no posar el símbol %)]]</f>
        <v>0</v>
      </c>
      <c r="AI43" s="131">
        <f t="shared" si="1"/>
        <v>0</v>
      </c>
      <c r="AJ43" s="183"/>
      <c r="AK43" s="131">
        <f>ROUND((AL43/100)*756*Taula1[[#This Row],[Espai reservat Administració  (mesos)]],2)</f>
        <v>0</v>
      </c>
      <c r="AL43" s="79">
        <f>Taula1[[#This Row],[% Jornada segons contracte
(no posar el símbol %) ]]-Taula1[[#This Row],[% Reducció salari per baix rendiment        (no posar el símbol %)]]</f>
        <v>0</v>
      </c>
      <c r="AM43" s="131">
        <f>ROUND((AN43/100)*24.8547945*Taula1[[#This Row],[Espai reservat Administració (dies)]],2)</f>
        <v>0</v>
      </c>
      <c r="AN43" s="79">
        <f>Taula1[[#This Row],[% Jornada segons contracte
(no posar el símbol %) ]]-Taula1[[#This Row],[% Reducció salari per baix rendiment        (no posar el símbol %)]]</f>
        <v>0</v>
      </c>
      <c r="AO43" s="131">
        <f t="shared" si="2"/>
        <v>0</v>
      </c>
      <c r="AP43" s="86"/>
      <c r="AQ43" s="136">
        <f>ROUND((AR43/100)*693*Taula1[[#This Row],[Mesos naturals sencers treballats període justificat (01/01/2023 - 31/03/2023)]],2)</f>
        <v>0</v>
      </c>
      <c r="AR43" s="89">
        <f>Taula1[[#This Row],[% Jornada segons contracte
(no posar el símbol %) ]]-Taula1[[#This Row],[% Reducció salari per baix rendiment        (no posar el símbol %)]]</f>
        <v>0</v>
      </c>
      <c r="AS43" s="136">
        <f>ROUND((AT43/100)*22.78356164*Taula1[[#This Row],[Dies treballats període justificat (01/01/2023 - 31/03/2023)              no comptabilitzats com a mes natural sencer]],2)</f>
        <v>0</v>
      </c>
      <c r="AT43" s="89">
        <f>Taula1[[#This Row],[% Jornada segons contracte
(no posar el símbol %) ]]-Taula1[[#This Row],[% Reducció salari per baix rendiment        (no posar el símbol %)]]</f>
        <v>0</v>
      </c>
      <c r="AU43" s="136">
        <f t="shared" si="3"/>
        <v>0</v>
      </c>
      <c r="AV43" s="86"/>
      <c r="AW43" s="136">
        <f>ROUND((AX43/100)*693*Taula1[[#This Row],[Espai reservat Administració  (mesos)]],2)</f>
        <v>0</v>
      </c>
      <c r="AX43" s="89">
        <f>Taula1[[#This Row],[% Jornada segons contracte
(no posar el símbol %) ]]-Taula1[[#This Row],[% Reducció salari per baix rendiment        (no posar el símbol %)]]</f>
        <v>0</v>
      </c>
      <c r="AY43" s="131">
        <f>ROUND((AZ43/100)*22.78356164*Taula1[[#This Row],[Espai reservat Administració (dies)]],2)</f>
        <v>0</v>
      </c>
      <c r="AZ43" s="79">
        <f>Taula1[[#This Row],[% Jornada segons contracte
(no posar el símbol %) ]]-Taula1[[#This Row],[% Reducció salari per baix rendiment        (no posar el símbol %)]]</f>
        <v>0</v>
      </c>
      <c r="BA43" s="131">
        <f t="shared" si="4"/>
        <v>0</v>
      </c>
      <c r="BB43" s="83"/>
      <c r="BC43" s="131">
        <f>IF(Taula1[[#This Row],[Grup justificat     (fer servir opcions de la llista desplegable)]]=1,AI43,0)</f>
        <v>0</v>
      </c>
      <c r="BD43" s="131">
        <f>IF(Taula1[[#This Row],[Grup justificat     (fer servir opcions de la llista desplegable)]]=2,AU43,0)</f>
        <v>0</v>
      </c>
      <c r="BE43" s="83"/>
      <c r="BF43" s="131">
        <f>IF(Taula1[[#This Row],[Espai reservat Administració]]=1,AO43,0)</f>
        <v>0</v>
      </c>
      <c r="BG43" s="131">
        <f>IF(Taula1[[#This Row],[Espai reservat Administració]]=2,BA43,0)</f>
        <v>0</v>
      </c>
      <c r="BH43" s="83"/>
      <c r="BI43" s="124">
        <f>IF(Taula1[[#This Row],[Grup justificat     (fer servir opcions de la llista desplegable)]]=1,1,0)</f>
        <v>0</v>
      </c>
      <c r="BJ43" s="124">
        <f>IF(Taula1[[#This Row],[Espai reservat Administració]]=1,1,0)</f>
        <v>0</v>
      </c>
      <c r="BK43" s="125"/>
      <c r="BL43" s="124">
        <f>IF(Taula1[[#This Row],[Grup justificat     (fer servir opcions de la llista desplegable)]]=2,1,0)</f>
        <v>0</v>
      </c>
      <c r="BM43" s="124">
        <f>IF(Taula1[[#This Row],[Espai reservat Administració]]=2,1,0)</f>
        <v>0</v>
      </c>
      <c r="BN43" s="73"/>
      <c r="BO43" s="73"/>
      <c r="BP43" s="73"/>
      <c r="BQ43" s="73"/>
      <c r="BR43" s="73"/>
      <c r="BS43" s="73"/>
      <c r="BT43" s="73"/>
      <c r="BU43" s="73"/>
      <c r="BV43" s="73"/>
      <c r="BW43" s="73"/>
      <c r="BX43" s="73"/>
      <c r="BY43" s="73"/>
      <c r="BZ43" s="73"/>
      <c r="CA43" s="73"/>
      <c r="CB43" s="73"/>
      <c r="CC43" s="73"/>
      <c r="CD43" s="73"/>
      <c r="CE43" s="73"/>
      <c r="CF43" s="73"/>
      <c r="CG43" s="63">
        <f t="shared" si="5"/>
        <v>0</v>
      </c>
      <c r="CH43" s="63">
        <f t="shared" si="6"/>
        <v>0</v>
      </c>
      <c r="CI43" s="73"/>
      <c r="CJ43" s="63">
        <f>IF(Taula1[[#This Row],[Tipus de contracte                                  (fer servir opcions de la llista desplegable)]]="Indefinit",1,0)</f>
        <v>0</v>
      </c>
      <c r="CK43" s="63">
        <f>IF(Taula1[[#This Row],[Tipus de contracte                                  (fer servir opcions de la llista desplegable)]]="Temporal, igual o superior a 6 mesos",1,0)</f>
        <v>0</v>
      </c>
      <c r="CL43" s="63">
        <f>IF(Taula1[[#This Row],[Tipus de contracte                                  (fer servir opcions de la llista desplegable)]]="Substitució per IT",1,0)</f>
        <v>0</v>
      </c>
      <c r="CM43" s="73"/>
      <c r="CN43" s="63">
        <f>IF(Taula1[[#This Row],[Relació llocs de treball]]&gt;=1,1,0)</f>
        <v>0</v>
      </c>
      <c r="CO43" s="73"/>
      <c r="CP43" s="63">
        <f>IF(Taula1[[#This Row],[Identitat de gènere                                                          (fer servir opcions de la llista desplegable)]]="Home",1,0)</f>
        <v>0</v>
      </c>
      <c r="CQ43" s="63">
        <f>IF(Taula1[[#This Row],[Identitat de gènere                                                          (fer servir opcions de la llista desplegable)]]="Dona",1,0)</f>
        <v>0</v>
      </c>
      <c r="CR43" s="63">
        <f>IF(Taula1[[#This Row],[Identitat de gènere                                                          (fer servir opcions de la llista desplegable)]]="No binari",1,0)</f>
        <v>0</v>
      </c>
      <c r="CS43" s="73"/>
      <c r="CT43" s="63">
        <f t="shared" si="0"/>
        <v>0</v>
      </c>
      <c r="CU43" s="64">
        <f t="shared" si="7"/>
        <v>0</v>
      </c>
      <c r="CW43" s="64">
        <f t="shared" si="8"/>
        <v>0</v>
      </c>
      <c r="CX43" s="64">
        <f t="shared" si="9"/>
        <v>0</v>
      </c>
      <c r="CY43" s="64">
        <f t="shared" si="10"/>
        <v>0</v>
      </c>
      <c r="CZ43" s="64">
        <f t="shared" si="11"/>
        <v>0</v>
      </c>
      <c r="DB43" s="64">
        <f t="shared" si="12"/>
        <v>0</v>
      </c>
      <c r="DC43" s="64">
        <f t="shared" si="13"/>
        <v>0</v>
      </c>
      <c r="DD43" s="64">
        <f t="shared" si="14"/>
        <v>0</v>
      </c>
      <c r="DE43" s="64">
        <f t="shared" si="15"/>
        <v>0</v>
      </c>
    </row>
    <row r="44" spans="2:109" x14ac:dyDescent="0.3">
      <c r="B44" s="167"/>
      <c r="C44" s="186"/>
      <c r="D44" s="2"/>
      <c r="E44" s="67"/>
      <c r="F44" s="5"/>
      <c r="G44" s="5"/>
      <c r="H44" s="187"/>
      <c r="I44" s="111" t="str">
        <f ca="1">IF(Taula1[[#This Row],[Data naixement (format dd/mm/aaaa)]]="","0",DATEDIF(Taula1[[#This Row],[Data naixement (format dd/mm/aaaa)]],TODAY(),"Y"))</f>
        <v>0</v>
      </c>
      <c r="J44" s="6"/>
      <c r="K44" s="6"/>
      <c r="L44" s="6"/>
      <c r="M44" s="6"/>
      <c r="N44" s="56"/>
      <c r="O44" s="56"/>
      <c r="P44" s="56"/>
      <c r="Q44" s="6"/>
      <c r="R44" s="7"/>
      <c r="S44" s="143">
        <f>Taula1[[#This Row],[Mesos naturals sencers treballats període justificat (01/01/2023 - 31/03/2023)]]</f>
        <v>0</v>
      </c>
      <c r="T44" s="194">
        <f>Taula1[[#This Row],[Dies treballats període justificat (01/01/2023 - 31/03/2023)              no comptabilitzats com a mes natural sencer]]</f>
        <v>0</v>
      </c>
      <c r="U44" s="12"/>
      <c r="V44" s="7"/>
      <c r="W44" s="188"/>
      <c r="X44" s="188"/>
      <c r="Y44" s="188"/>
      <c r="Z44" s="188"/>
      <c r="AA44" s="190"/>
      <c r="AB44" s="143">
        <f>Taula1[[#This Row],[Grup justificat     (fer servir opcions de la llista desplegable)]]</f>
        <v>0</v>
      </c>
      <c r="AC44" s="182"/>
      <c r="AD44" s="80"/>
      <c r="AE44" s="131">
        <f>ROUND((AF44/100)*756*Taula1[[#This Row],[Mesos naturals sencers treballats període justificat (01/01/2023 - 31/03/2023)]],2)</f>
        <v>0</v>
      </c>
      <c r="AF44" s="79">
        <f>Taula1[[#This Row],[% Jornada segons contracte
(no posar el símbol %) ]]-Taula1[[#This Row],[% Reducció salari per baix rendiment        (no posar el símbol %)]]</f>
        <v>0</v>
      </c>
      <c r="AG44" s="131">
        <f>ROUND((AH44/100)*24.8547945*Taula1[[#This Row],[Dies treballats període justificat (01/01/2023 - 31/03/2023)              no comptabilitzats com a mes natural sencer]],2)</f>
        <v>0</v>
      </c>
      <c r="AH44" s="79">
        <f>Taula1[[#This Row],[% Jornada segons contracte
(no posar el símbol %) ]]-Taula1[[#This Row],[% Reducció salari per baix rendiment        (no posar el símbol %)]]</f>
        <v>0</v>
      </c>
      <c r="AI44" s="131">
        <f t="shared" si="1"/>
        <v>0</v>
      </c>
      <c r="AJ44" s="183"/>
      <c r="AK44" s="131">
        <f>ROUND((AL44/100)*756*Taula1[[#This Row],[Espai reservat Administració  (mesos)]],2)</f>
        <v>0</v>
      </c>
      <c r="AL44" s="79">
        <f>Taula1[[#This Row],[% Jornada segons contracte
(no posar el símbol %) ]]-Taula1[[#This Row],[% Reducció salari per baix rendiment        (no posar el símbol %)]]</f>
        <v>0</v>
      </c>
      <c r="AM44" s="131">
        <f>ROUND((AN44/100)*24.8547945*Taula1[[#This Row],[Espai reservat Administració (dies)]],2)</f>
        <v>0</v>
      </c>
      <c r="AN44" s="79">
        <f>Taula1[[#This Row],[% Jornada segons contracte
(no posar el símbol %) ]]-Taula1[[#This Row],[% Reducció salari per baix rendiment        (no posar el símbol %)]]</f>
        <v>0</v>
      </c>
      <c r="AO44" s="131">
        <f t="shared" si="2"/>
        <v>0</v>
      </c>
      <c r="AP44" s="86"/>
      <c r="AQ44" s="136">
        <f>ROUND((AR44/100)*693*Taula1[[#This Row],[Mesos naturals sencers treballats període justificat (01/01/2023 - 31/03/2023)]],2)</f>
        <v>0</v>
      </c>
      <c r="AR44" s="89">
        <f>Taula1[[#This Row],[% Jornada segons contracte
(no posar el símbol %) ]]-Taula1[[#This Row],[% Reducció salari per baix rendiment        (no posar el símbol %)]]</f>
        <v>0</v>
      </c>
      <c r="AS44" s="136">
        <f>ROUND((AT44/100)*22.78356164*Taula1[[#This Row],[Dies treballats període justificat (01/01/2023 - 31/03/2023)              no comptabilitzats com a mes natural sencer]],2)</f>
        <v>0</v>
      </c>
      <c r="AT44" s="89">
        <f>Taula1[[#This Row],[% Jornada segons contracte
(no posar el símbol %) ]]-Taula1[[#This Row],[% Reducció salari per baix rendiment        (no posar el símbol %)]]</f>
        <v>0</v>
      </c>
      <c r="AU44" s="136">
        <f t="shared" si="3"/>
        <v>0</v>
      </c>
      <c r="AV44" s="86"/>
      <c r="AW44" s="136">
        <f>ROUND((AX44/100)*693*Taula1[[#This Row],[Espai reservat Administració  (mesos)]],2)</f>
        <v>0</v>
      </c>
      <c r="AX44" s="89">
        <f>Taula1[[#This Row],[% Jornada segons contracte
(no posar el símbol %) ]]-Taula1[[#This Row],[% Reducció salari per baix rendiment        (no posar el símbol %)]]</f>
        <v>0</v>
      </c>
      <c r="AY44" s="131">
        <f>ROUND((AZ44/100)*22.78356164*Taula1[[#This Row],[Espai reservat Administració (dies)]],2)</f>
        <v>0</v>
      </c>
      <c r="AZ44" s="79">
        <f>Taula1[[#This Row],[% Jornada segons contracte
(no posar el símbol %) ]]-Taula1[[#This Row],[% Reducció salari per baix rendiment        (no posar el símbol %)]]</f>
        <v>0</v>
      </c>
      <c r="BA44" s="131">
        <f t="shared" si="4"/>
        <v>0</v>
      </c>
      <c r="BB44" s="83"/>
      <c r="BC44" s="131">
        <f>IF(Taula1[[#This Row],[Grup justificat     (fer servir opcions de la llista desplegable)]]=1,AI44,0)</f>
        <v>0</v>
      </c>
      <c r="BD44" s="131">
        <f>IF(Taula1[[#This Row],[Grup justificat     (fer servir opcions de la llista desplegable)]]=2,AU44,0)</f>
        <v>0</v>
      </c>
      <c r="BE44" s="83"/>
      <c r="BF44" s="131">
        <f>IF(Taula1[[#This Row],[Espai reservat Administració]]=1,AO44,0)</f>
        <v>0</v>
      </c>
      <c r="BG44" s="131">
        <f>IF(Taula1[[#This Row],[Espai reservat Administració]]=2,BA44,0)</f>
        <v>0</v>
      </c>
      <c r="BH44" s="83"/>
      <c r="BI44" s="124">
        <f>IF(Taula1[[#This Row],[Grup justificat     (fer servir opcions de la llista desplegable)]]=1,1,0)</f>
        <v>0</v>
      </c>
      <c r="BJ44" s="124">
        <f>IF(Taula1[[#This Row],[Espai reservat Administració]]=1,1,0)</f>
        <v>0</v>
      </c>
      <c r="BK44" s="125"/>
      <c r="BL44" s="124">
        <f>IF(Taula1[[#This Row],[Grup justificat     (fer servir opcions de la llista desplegable)]]=2,1,0)</f>
        <v>0</v>
      </c>
      <c r="BM44" s="124">
        <f>IF(Taula1[[#This Row],[Espai reservat Administració]]=2,1,0)</f>
        <v>0</v>
      </c>
      <c r="BN44" s="73"/>
      <c r="BO44" s="73"/>
      <c r="BP44" s="73"/>
      <c r="BQ44" s="73"/>
      <c r="BR44" s="73"/>
      <c r="BS44" s="73"/>
      <c r="BT44" s="73"/>
      <c r="BU44" s="73"/>
      <c r="BV44" s="73"/>
      <c r="BW44" s="73"/>
      <c r="BX44" s="73"/>
      <c r="BY44" s="73"/>
      <c r="BZ44" s="73"/>
      <c r="CA44" s="73"/>
      <c r="CB44" s="73"/>
      <c r="CC44" s="73"/>
      <c r="CD44" s="73"/>
      <c r="CE44" s="73"/>
      <c r="CF44" s="73"/>
      <c r="CG44" s="63">
        <f t="shared" si="5"/>
        <v>0</v>
      </c>
      <c r="CH44" s="63">
        <f t="shared" si="6"/>
        <v>0</v>
      </c>
      <c r="CI44" s="73"/>
      <c r="CJ44" s="63">
        <f>IF(Taula1[[#This Row],[Tipus de contracte                                  (fer servir opcions de la llista desplegable)]]="Indefinit",1,0)</f>
        <v>0</v>
      </c>
      <c r="CK44" s="63">
        <f>IF(Taula1[[#This Row],[Tipus de contracte                                  (fer servir opcions de la llista desplegable)]]="Temporal, igual o superior a 6 mesos",1,0)</f>
        <v>0</v>
      </c>
      <c r="CL44" s="63">
        <f>IF(Taula1[[#This Row],[Tipus de contracte                                  (fer servir opcions de la llista desplegable)]]="Substitució per IT",1,0)</f>
        <v>0</v>
      </c>
      <c r="CM44" s="73"/>
      <c r="CN44" s="63">
        <f>IF(Taula1[[#This Row],[Relació llocs de treball]]&gt;=1,1,0)</f>
        <v>0</v>
      </c>
      <c r="CO44" s="73"/>
      <c r="CP44" s="63">
        <f>IF(Taula1[[#This Row],[Identitat de gènere                                                          (fer servir opcions de la llista desplegable)]]="Home",1,0)</f>
        <v>0</v>
      </c>
      <c r="CQ44" s="63">
        <f>IF(Taula1[[#This Row],[Identitat de gènere                                                          (fer servir opcions de la llista desplegable)]]="Dona",1,0)</f>
        <v>0</v>
      </c>
      <c r="CR44" s="63">
        <f>IF(Taula1[[#This Row],[Identitat de gènere                                                          (fer servir opcions de la llista desplegable)]]="No binari",1,0)</f>
        <v>0</v>
      </c>
      <c r="CS44" s="73"/>
      <c r="CT44" s="63">
        <f t="shared" si="0"/>
        <v>0</v>
      </c>
      <c r="CU44" s="64">
        <f t="shared" si="7"/>
        <v>0</v>
      </c>
      <c r="CW44" s="64">
        <f t="shared" si="8"/>
        <v>0</v>
      </c>
      <c r="CX44" s="64">
        <f t="shared" si="9"/>
        <v>0</v>
      </c>
      <c r="CY44" s="64">
        <f t="shared" si="10"/>
        <v>0</v>
      </c>
      <c r="CZ44" s="64">
        <f t="shared" si="11"/>
        <v>0</v>
      </c>
      <c r="DB44" s="64">
        <f t="shared" si="12"/>
        <v>0</v>
      </c>
      <c r="DC44" s="64">
        <f t="shared" si="13"/>
        <v>0</v>
      </c>
      <c r="DD44" s="64">
        <f t="shared" si="14"/>
        <v>0</v>
      </c>
      <c r="DE44" s="64">
        <f t="shared" si="15"/>
        <v>0</v>
      </c>
    </row>
    <row r="45" spans="2:109" x14ac:dyDescent="0.3">
      <c r="B45" s="167"/>
      <c r="C45" s="186"/>
      <c r="D45" s="2"/>
      <c r="E45" s="67"/>
      <c r="F45" s="5"/>
      <c r="G45" s="5"/>
      <c r="H45" s="187"/>
      <c r="I45" s="111" t="str">
        <f ca="1">IF(Taula1[[#This Row],[Data naixement (format dd/mm/aaaa)]]="","0",DATEDIF(Taula1[[#This Row],[Data naixement (format dd/mm/aaaa)]],TODAY(),"Y"))</f>
        <v>0</v>
      </c>
      <c r="J45" s="6"/>
      <c r="K45" s="6"/>
      <c r="L45" s="6"/>
      <c r="M45" s="6"/>
      <c r="N45" s="56"/>
      <c r="O45" s="56"/>
      <c r="P45" s="56"/>
      <c r="Q45" s="6"/>
      <c r="R45" s="7"/>
      <c r="S45" s="143">
        <f>Taula1[[#This Row],[Mesos naturals sencers treballats període justificat (01/01/2023 - 31/03/2023)]]</f>
        <v>0</v>
      </c>
      <c r="T45" s="194">
        <f>Taula1[[#This Row],[Dies treballats període justificat (01/01/2023 - 31/03/2023)              no comptabilitzats com a mes natural sencer]]</f>
        <v>0</v>
      </c>
      <c r="U45" s="12"/>
      <c r="V45" s="7"/>
      <c r="W45" s="188"/>
      <c r="X45" s="188"/>
      <c r="Y45" s="188"/>
      <c r="Z45" s="188"/>
      <c r="AA45" s="190"/>
      <c r="AB45" s="143">
        <f>Taula1[[#This Row],[Grup justificat     (fer servir opcions de la llista desplegable)]]</f>
        <v>0</v>
      </c>
      <c r="AC45" s="182"/>
      <c r="AD45" s="80"/>
      <c r="AE45" s="131">
        <f>ROUND((AF45/100)*756*Taula1[[#This Row],[Mesos naturals sencers treballats període justificat (01/01/2023 - 31/03/2023)]],2)</f>
        <v>0</v>
      </c>
      <c r="AF45" s="79">
        <f>Taula1[[#This Row],[% Jornada segons contracte
(no posar el símbol %) ]]-Taula1[[#This Row],[% Reducció salari per baix rendiment        (no posar el símbol %)]]</f>
        <v>0</v>
      </c>
      <c r="AG45" s="131">
        <f>ROUND((AH45/100)*24.8547945*Taula1[[#This Row],[Dies treballats període justificat (01/01/2023 - 31/03/2023)              no comptabilitzats com a mes natural sencer]],2)</f>
        <v>0</v>
      </c>
      <c r="AH45" s="79">
        <f>Taula1[[#This Row],[% Jornada segons contracte
(no posar el símbol %) ]]-Taula1[[#This Row],[% Reducció salari per baix rendiment        (no posar el símbol %)]]</f>
        <v>0</v>
      </c>
      <c r="AI45" s="131">
        <f t="shared" si="1"/>
        <v>0</v>
      </c>
      <c r="AJ45" s="183"/>
      <c r="AK45" s="131">
        <f>ROUND((AL45/100)*756*Taula1[[#This Row],[Espai reservat Administració  (mesos)]],2)</f>
        <v>0</v>
      </c>
      <c r="AL45" s="79">
        <f>Taula1[[#This Row],[% Jornada segons contracte
(no posar el símbol %) ]]-Taula1[[#This Row],[% Reducció salari per baix rendiment        (no posar el símbol %)]]</f>
        <v>0</v>
      </c>
      <c r="AM45" s="131">
        <f>ROUND((AN45/100)*24.8547945*Taula1[[#This Row],[Espai reservat Administració (dies)]],2)</f>
        <v>0</v>
      </c>
      <c r="AN45" s="79">
        <f>Taula1[[#This Row],[% Jornada segons contracte
(no posar el símbol %) ]]-Taula1[[#This Row],[% Reducció salari per baix rendiment        (no posar el símbol %)]]</f>
        <v>0</v>
      </c>
      <c r="AO45" s="131">
        <f t="shared" si="2"/>
        <v>0</v>
      </c>
      <c r="AP45" s="86"/>
      <c r="AQ45" s="136">
        <f>ROUND((AR45/100)*693*Taula1[[#This Row],[Mesos naturals sencers treballats període justificat (01/01/2023 - 31/03/2023)]],2)</f>
        <v>0</v>
      </c>
      <c r="AR45" s="89">
        <f>Taula1[[#This Row],[% Jornada segons contracte
(no posar el símbol %) ]]-Taula1[[#This Row],[% Reducció salari per baix rendiment        (no posar el símbol %)]]</f>
        <v>0</v>
      </c>
      <c r="AS45" s="136">
        <f>ROUND((AT45/100)*22.78356164*Taula1[[#This Row],[Dies treballats període justificat (01/01/2023 - 31/03/2023)              no comptabilitzats com a mes natural sencer]],2)</f>
        <v>0</v>
      </c>
      <c r="AT45" s="89">
        <f>Taula1[[#This Row],[% Jornada segons contracte
(no posar el símbol %) ]]-Taula1[[#This Row],[% Reducció salari per baix rendiment        (no posar el símbol %)]]</f>
        <v>0</v>
      </c>
      <c r="AU45" s="136">
        <f t="shared" si="3"/>
        <v>0</v>
      </c>
      <c r="AV45" s="86"/>
      <c r="AW45" s="136">
        <f>ROUND((AX45/100)*693*Taula1[[#This Row],[Espai reservat Administració  (mesos)]],2)</f>
        <v>0</v>
      </c>
      <c r="AX45" s="89">
        <f>Taula1[[#This Row],[% Jornada segons contracte
(no posar el símbol %) ]]-Taula1[[#This Row],[% Reducció salari per baix rendiment        (no posar el símbol %)]]</f>
        <v>0</v>
      </c>
      <c r="AY45" s="131">
        <f>ROUND((AZ45/100)*22.78356164*Taula1[[#This Row],[Espai reservat Administració (dies)]],2)</f>
        <v>0</v>
      </c>
      <c r="AZ45" s="79">
        <f>Taula1[[#This Row],[% Jornada segons contracte
(no posar el símbol %) ]]-Taula1[[#This Row],[% Reducció salari per baix rendiment        (no posar el símbol %)]]</f>
        <v>0</v>
      </c>
      <c r="BA45" s="131">
        <f t="shared" si="4"/>
        <v>0</v>
      </c>
      <c r="BB45" s="83"/>
      <c r="BC45" s="131">
        <f>IF(Taula1[[#This Row],[Grup justificat     (fer servir opcions de la llista desplegable)]]=1,AI45,0)</f>
        <v>0</v>
      </c>
      <c r="BD45" s="131">
        <f>IF(Taula1[[#This Row],[Grup justificat     (fer servir opcions de la llista desplegable)]]=2,AU45,0)</f>
        <v>0</v>
      </c>
      <c r="BE45" s="83"/>
      <c r="BF45" s="131">
        <f>IF(Taula1[[#This Row],[Espai reservat Administració]]=1,AO45,0)</f>
        <v>0</v>
      </c>
      <c r="BG45" s="131">
        <f>IF(Taula1[[#This Row],[Espai reservat Administració]]=2,BA45,0)</f>
        <v>0</v>
      </c>
      <c r="BH45" s="83"/>
      <c r="BI45" s="124">
        <f>IF(Taula1[[#This Row],[Grup justificat     (fer servir opcions de la llista desplegable)]]=1,1,0)</f>
        <v>0</v>
      </c>
      <c r="BJ45" s="124">
        <f>IF(Taula1[[#This Row],[Espai reservat Administració]]=1,1,0)</f>
        <v>0</v>
      </c>
      <c r="BK45" s="125"/>
      <c r="BL45" s="124">
        <f>IF(Taula1[[#This Row],[Grup justificat     (fer servir opcions de la llista desplegable)]]=2,1,0)</f>
        <v>0</v>
      </c>
      <c r="BM45" s="124">
        <f>IF(Taula1[[#This Row],[Espai reservat Administració]]=2,1,0)</f>
        <v>0</v>
      </c>
      <c r="BN45" s="73"/>
      <c r="BO45" s="73"/>
      <c r="BP45" s="73"/>
      <c r="BQ45" s="73"/>
      <c r="BR45" s="73"/>
      <c r="BS45" s="73"/>
      <c r="BT45" s="73"/>
      <c r="BU45" s="73"/>
      <c r="BV45" s="73"/>
      <c r="BW45" s="73"/>
      <c r="BX45" s="73"/>
      <c r="BY45" s="73"/>
      <c r="BZ45" s="73"/>
      <c r="CA45" s="73"/>
      <c r="CB45" s="73"/>
      <c r="CC45" s="73"/>
      <c r="CD45" s="73"/>
      <c r="CE45" s="73"/>
      <c r="CF45" s="73"/>
      <c r="CG45" s="63">
        <f t="shared" si="5"/>
        <v>0</v>
      </c>
      <c r="CH45" s="63">
        <f t="shared" si="6"/>
        <v>0</v>
      </c>
      <c r="CI45" s="73"/>
      <c r="CJ45" s="63">
        <f>IF(Taula1[[#This Row],[Tipus de contracte                                  (fer servir opcions de la llista desplegable)]]="Indefinit",1,0)</f>
        <v>0</v>
      </c>
      <c r="CK45" s="63">
        <f>IF(Taula1[[#This Row],[Tipus de contracte                                  (fer servir opcions de la llista desplegable)]]="Temporal, igual o superior a 6 mesos",1,0)</f>
        <v>0</v>
      </c>
      <c r="CL45" s="63">
        <f>IF(Taula1[[#This Row],[Tipus de contracte                                  (fer servir opcions de la llista desplegable)]]="Substitució per IT",1,0)</f>
        <v>0</v>
      </c>
      <c r="CM45" s="73"/>
      <c r="CN45" s="63">
        <f>IF(Taula1[[#This Row],[Relació llocs de treball]]&gt;=1,1,0)</f>
        <v>0</v>
      </c>
      <c r="CO45" s="73"/>
      <c r="CP45" s="63">
        <f>IF(Taula1[[#This Row],[Identitat de gènere                                                          (fer servir opcions de la llista desplegable)]]="Home",1,0)</f>
        <v>0</v>
      </c>
      <c r="CQ45" s="63">
        <f>IF(Taula1[[#This Row],[Identitat de gènere                                                          (fer servir opcions de la llista desplegable)]]="Dona",1,0)</f>
        <v>0</v>
      </c>
      <c r="CR45" s="63">
        <f>IF(Taula1[[#This Row],[Identitat de gènere                                                          (fer servir opcions de la llista desplegable)]]="No binari",1,0)</f>
        <v>0</v>
      </c>
      <c r="CS45" s="73"/>
      <c r="CT45" s="63">
        <f t="shared" si="0"/>
        <v>0</v>
      </c>
      <c r="CU45" s="64">
        <f t="shared" si="7"/>
        <v>0</v>
      </c>
      <c r="CW45" s="64">
        <f t="shared" si="8"/>
        <v>0</v>
      </c>
      <c r="CX45" s="64">
        <f t="shared" si="9"/>
        <v>0</v>
      </c>
      <c r="CY45" s="64">
        <f t="shared" si="10"/>
        <v>0</v>
      </c>
      <c r="CZ45" s="64">
        <f t="shared" si="11"/>
        <v>0</v>
      </c>
      <c r="DB45" s="64">
        <f t="shared" si="12"/>
        <v>0</v>
      </c>
      <c r="DC45" s="64">
        <f t="shared" si="13"/>
        <v>0</v>
      </c>
      <c r="DD45" s="64">
        <f t="shared" si="14"/>
        <v>0</v>
      </c>
      <c r="DE45" s="64">
        <f t="shared" si="15"/>
        <v>0</v>
      </c>
    </row>
    <row r="46" spans="2:109" x14ac:dyDescent="0.3">
      <c r="B46" s="167"/>
      <c r="C46" s="186"/>
      <c r="D46" s="2"/>
      <c r="E46" s="67"/>
      <c r="F46" s="5"/>
      <c r="G46" s="5"/>
      <c r="H46" s="187"/>
      <c r="I46" s="111" t="str">
        <f ca="1">IF(Taula1[[#This Row],[Data naixement (format dd/mm/aaaa)]]="","0",DATEDIF(Taula1[[#This Row],[Data naixement (format dd/mm/aaaa)]],TODAY(),"Y"))</f>
        <v>0</v>
      </c>
      <c r="J46" s="6"/>
      <c r="K46" s="6"/>
      <c r="L46" s="6"/>
      <c r="M46" s="6"/>
      <c r="N46" s="56"/>
      <c r="O46" s="56"/>
      <c r="P46" s="56"/>
      <c r="Q46" s="6"/>
      <c r="R46" s="7"/>
      <c r="S46" s="143">
        <f>Taula1[[#This Row],[Mesos naturals sencers treballats període justificat (01/01/2023 - 31/03/2023)]]</f>
        <v>0</v>
      </c>
      <c r="T46" s="194">
        <f>Taula1[[#This Row],[Dies treballats període justificat (01/01/2023 - 31/03/2023)              no comptabilitzats com a mes natural sencer]]</f>
        <v>0</v>
      </c>
      <c r="U46" s="12"/>
      <c r="V46" s="7"/>
      <c r="W46" s="188"/>
      <c r="X46" s="188"/>
      <c r="Y46" s="188"/>
      <c r="Z46" s="188"/>
      <c r="AA46" s="190"/>
      <c r="AB46" s="143">
        <f>Taula1[[#This Row],[Grup justificat     (fer servir opcions de la llista desplegable)]]</f>
        <v>0</v>
      </c>
      <c r="AC46" s="182"/>
      <c r="AD46" s="80"/>
      <c r="AE46" s="131">
        <f>ROUND((AF46/100)*756*Taula1[[#This Row],[Mesos naturals sencers treballats període justificat (01/01/2023 - 31/03/2023)]],2)</f>
        <v>0</v>
      </c>
      <c r="AF46" s="79">
        <f>Taula1[[#This Row],[% Jornada segons contracte
(no posar el símbol %) ]]-Taula1[[#This Row],[% Reducció salari per baix rendiment        (no posar el símbol %)]]</f>
        <v>0</v>
      </c>
      <c r="AG46" s="131">
        <f>ROUND((AH46/100)*24.8547945*Taula1[[#This Row],[Dies treballats període justificat (01/01/2023 - 31/03/2023)              no comptabilitzats com a mes natural sencer]],2)</f>
        <v>0</v>
      </c>
      <c r="AH46" s="79">
        <f>Taula1[[#This Row],[% Jornada segons contracte
(no posar el símbol %) ]]-Taula1[[#This Row],[% Reducció salari per baix rendiment        (no posar el símbol %)]]</f>
        <v>0</v>
      </c>
      <c r="AI46" s="131">
        <f t="shared" si="1"/>
        <v>0</v>
      </c>
      <c r="AJ46" s="183"/>
      <c r="AK46" s="131">
        <f>ROUND((AL46/100)*756*Taula1[[#This Row],[Espai reservat Administració  (mesos)]],2)</f>
        <v>0</v>
      </c>
      <c r="AL46" s="79">
        <f>Taula1[[#This Row],[% Jornada segons contracte
(no posar el símbol %) ]]-Taula1[[#This Row],[% Reducció salari per baix rendiment        (no posar el símbol %)]]</f>
        <v>0</v>
      </c>
      <c r="AM46" s="131">
        <f>ROUND((AN46/100)*24.8547945*Taula1[[#This Row],[Espai reservat Administració (dies)]],2)</f>
        <v>0</v>
      </c>
      <c r="AN46" s="79">
        <f>Taula1[[#This Row],[% Jornada segons contracte
(no posar el símbol %) ]]-Taula1[[#This Row],[% Reducció salari per baix rendiment        (no posar el símbol %)]]</f>
        <v>0</v>
      </c>
      <c r="AO46" s="131">
        <f t="shared" si="2"/>
        <v>0</v>
      </c>
      <c r="AP46" s="86"/>
      <c r="AQ46" s="136">
        <f>ROUND((AR46/100)*693*Taula1[[#This Row],[Mesos naturals sencers treballats període justificat (01/01/2023 - 31/03/2023)]],2)</f>
        <v>0</v>
      </c>
      <c r="AR46" s="89">
        <f>Taula1[[#This Row],[% Jornada segons contracte
(no posar el símbol %) ]]-Taula1[[#This Row],[% Reducció salari per baix rendiment        (no posar el símbol %)]]</f>
        <v>0</v>
      </c>
      <c r="AS46" s="136">
        <f>ROUND((AT46/100)*22.78356164*Taula1[[#This Row],[Dies treballats període justificat (01/01/2023 - 31/03/2023)              no comptabilitzats com a mes natural sencer]],2)</f>
        <v>0</v>
      </c>
      <c r="AT46" s="89">
        <f>Taula1[[#This Row],[% Jornada segons contracte
(no posar el símbol %) ]]-Taula1[[#This Row],[% Reducció salari per baix rendiment        (no posar el símbol %)]]</f>
        <v>0</v>
      </c>
      <c r="AU46" s="136">
        <f t="shared" si="3"/>
        <v>0</v>
      </c>
      <c r="AV46" s="86"/>
      <c r="AW46" s="136">
        <f>ROUND((AX46/100)*693*Taula1[[#This Row],[Espai reservat Administració  (mesos)]],2)</f>
        <v>0</v>
      </c>
      <c r="AX46" s="89">
        <f>Taula1[[#This Row],[% Jornada segons contracte
(no posar el símbol %) ]]-Taula1[[#This Row],[% Reducció salari per baix rendiment        (no posar el símbol %)]]</f>
        <v>0</v>
      </c>
      <c r="AY46" s="131">
        <f>ROUND((AZ46/100)*22.78356164*Taula1[[#This Row],[Espai reservat Administració (dies)]],2)</f>
        <v>0</v>
      </c>
      <c r="AZ46" s="79">
        <f>Taula1[[#This Row],[% Jornada segons contracte
(no posar el símbol %) ]]-Taula1[[#This Row],[% Reducció salari per baix rendiment        (no posar el símbol %)]]</f>
        <v>0</v>
      </c>
      <c r="BA46" s="131">
        <f t="shared" si="4"/>
        <v>0</v>
      </c>
      <c r="BB46" s="83"/>
      <c r="BC46" s="131">
        <f>IF(Taula1[[#This Row],[Grup justificat     (fer servir opcions de la llista desplegable)]]=1,AI46,0)</f>
        <v>0</v>
      </c>
      <c r="BD46" s="131">
        <f>IF(Taula1[[#This Row],[Grup justificat     (fer servir opcions de la llista desplegable)]]=2,AU46,0)</f>
        <v>0</v>
      </c>
      <c r="BE46" s="83"/>
      <c r="BF46" s="131">
        <f>IF(Taula1[[#This Row],[Espai reservat Administració]]=1,AO46,0)</f>
        <v>0</v>
      </c>
      <c r="BG46" s="131">
        <f>IF(Taula1[[#This Row],[Espai reservat Administració]]=2,BA46,0)</f>
        <v>0</v>
      </c>
      <c r="BH46" s="83"/>
      <c r="BI46" s="124">
        <f>IF(Taula1[[#This Row],[Grup justificat     (fer servir opcions de la llista desplegable)]]=1,1,0)</f>
        <v>0</v>
      </c>
      <c r="BJ46" s="124">
        <f>IF(Taula1[[#This Row],[Espai reservat Administració]]=1,1,0)</f>
        <v>0</v>
      </c>
      <c r="BK46" s="125"/>
      <c r="BL46" s="124">
        <f>IF(Taula1[[#This Row],[Grup justificat     (fer servir opcions de la llista desplegable)]]=2,1,0)</f>
        <v>0</v>
      </c>
      <c r="BM46" s="124">
        <f>IF(Taula1[[#This Row],[Espai reservat Administració]]=2,1,0)</f>
        <v>0</v>
      </c>
      <c r="BN46" s="73"/>
      <c r="BO46" s="73"/>
      <c r="BP46" s="73"/>
      <c r="BQ46" s="73"/>
      <c r="BR46" s="73"/>
      <c r="BS46" s="73"/>
      <c r="BT46" s="73"/>
      <c r="BU46" s="73"/>
      <c r="BV46" s="73"/>
      <c r="BW46" s="73"/>
      <c r="BX46" s="73"/>
      <c r="BY46" s="73"/>
      <c r="BZ46" s="73"/>
      <c r="CA46" s="73"/>
      <c r="CB46" s="73"/>
      <c r="CC46" s="73"/>
      <c r="CD46" s="73"/>
      <c r="CE46" s="73"/>
      <c r="CF46" s="73"/>
      <c r="CG46" s="63">
        <f t="shared" si="5"/>
        <v>0</v>
      </c>
      <c r="CH46" s="63">
        <f t="shared" si="6"/>
        <v>0</v>
      </c>
      <c r="CI46" s="73"/>
      <c r="CJ46" s="63">
        <f>IF(Taula1[[#This Row],[Tipus de contracte                                  (fer servir opcions de la llista desplegable)]]="Indefinit",1,0)</f>
        <v>0</v>
      </c>
      <c r="CK46" s="63">
        <f>IF(Taula1[[#This Row],[Tipus de contracte                                  (fer servir opcions de la llista desplegable)]]="Temporal, igual o superior a 6 mesos",1,0)</f>
        <v>0</v>
      </c>
      <c r="CL46" s="63">
        <f>IF(Taula1[[#This Row],[Tipus de contracte                                  (fer servir opcions de la llista desplegable)]]="Substitució per IT",1,0)</f>
        <v>0</v>
      </c>
      <c r="CM46" s="73"/>
      <c r="CN46" s="63">
        <f>IF(Taula1[[#This Row],[Relació llocs de treball]]&gt;=1,1,0)</f>
        <v>0</v>
      </c>
      <c r="CO46" s="73"/>
      <c r="CP46" s="63">
        <f>IF(Taula1[[#This Row],[Identitat de gènere                                                          (fer servir opcions de la llista desplegable)]]="Home",1,0)</f>
        <v>0</v>
      </c>
      <c r="CQ46" s="63">
        <f>IF(Taula1[[#This Row],[Identitat de gènere                                                          (fer servir opcions de la llista desplegable)]]="Dona",1,0)</f>
        <v>0</v>
      </c>
      <c r="CR46" s="63">
        <f>IF(Taula1[[#This Row],[Identitat de gènere                                                          (fer servir opcions de la llista desplegable)]]="No binari",1,0)</f>
        <v>0</v>
      </c>
      <c r="CS46" s="73"/>
      <c r="CT46" s="63">
        <f t="shared" si="0"/>
        <v>0</v>
      </c>
      <c r="CU46" s="64">
        <f t="shared" si="7"/>
        <v>0</v>
      </c>
      <c r="CW46" s="64">
        <f t="shared" si="8"/>
        <v>0</v>
      </c>
      <c r="CX46" s="64">
        <f t="shared" si="9"/>
        <v>0</v>
      </c>
      <c r="CY46" s="64">
        <f t="shared" si="10"/>
        <v>0</v>
      </c>
      <c r="CZ46" s="64">
        <f t="shared" si="11"/>
        <v>0</v>
      </c>
      <c r="DB46" s="64">
        <f t="shared" si="12"/>
        <v>0</v>
      </c>
      <c r="DC46" s="64">
        <f t="shared" si="13"/>
        <v>0</v>
      </c>
      <c r="DD46" s="64">
        <f t="shared" si="14"/>
        <v>0</v>
      </c>
      <c r="DE46" s="64">
        <f t="shared" si="15"/>
        <v>0</v>
      </c>
    </row>
    <row r="47" spans="2:109" x14ac:dyDescent="0.3">
      <c r="B47" s="167"/>
      <c r="C47" s="186"/>
      <c r="D47" s="2"/>
      <c r="E47" s="67"/>
      <c r="F47" s="5"/>
      <c r="G47" s="5"/>
      <c r="H47" s="187"/>
      <c r="I47" s="111" t="str">
        <f ca="1">IF(Taula1[[#This Row],[Data naixement (format dd/mm/aaaa)]]="","0",DATEDIF(Taula1[[#This Row],[Data naixement (format dd/mm/aaaa)]],TODAY(),"Y"))</f>
        <v>0</v>
      </c>
      <c r="J47" s="6"/>
      <c r="K47" s="6"/>
      <c r="L47" s="6"/>
      <c r="M47" s="6"/>
      <c r="N47" s="56"/>
      <c r="O47" s="56"/>
      <c r="P47" s="56"/>
      <c r="Q47" s="6"/>
      <c r="R47" s="7"/>
      <c r="S47" s="143">
        <f>Taula1[[#This Row],[Mesos naturals sencers treballats període justificat (01/01/2023 - 31/03/2023)]]</f>
        <v>0</v>
      </c>
      <c r="T47" s="194">
        <f>Taula1[[#This Row],[Dies treballats període justificat (01/01/2023 - 31/03/2023)              no comptabilitzats com a mes natural sencer]]</f>
        <v>0</v>
      </c>
      <c r="U47" s="12"/>
      <c r="V47" s="7"/>
      <c r="W47" s="188"/>
      <c r="X47" s="188"/>
      <c r="Y47" s="188"/>
      <c r="Z47" s="188"/>
      <c r="AA47" s="190"/>
      <c r="AB47" s="143">
        <f>Taula1[[#This Row],[Grup justificat     (fer servir opcions de la llista desplegable)]]</f>
        <v>0</v>
      </c>
      <c r="AC47" s="182"/>
      <c r="AD47" s="80"/>
      <c r="AE47" s="131">
        <f>ROUND((AF47/100)*756*Taula1[[#This Row],[Mesos naturals sencers treballats període justificat (01/01/2023 - 31/03/2023)]],2)</f>
        <v>0</v>
      </c>
      <c r="AF47" s="79">
        <f>Taula1[[#This Row],[% Jornada segons contracte
(no posar el símbol %) ]]-Taula1[[#This Row],[% Reducció salari per baix rendiment        (no posar el símbol %)]]</f>
        <v>0</v>
      </c>
      <c r="AG47" s="131">
        <f>ROUND((AH47/100)*24.8547945*Taula1[[#This Row],[Dies treballats període justificat (01/01/2023 - 31/03/2023)              no comptabilitzats com a mes natural sencer]],2)</f>
        <v>0</v>
      </c>
      <c r="AH47" s="79">
        <f>Taula1[[#This Row],[% Jornada segons contracte
(no posar el símbol %) ]]-Taula1[[#This Row],[% Reducció salari per baix rendiment        (no posar el símbol %)]]</f>
        <v>0</v>
      </c>
      <c r="AI47" s="131">
        <f t="shared" si="1"/>
        <v>0</v>
      </c>
      <c r="AJ47" s="183"/>
      <c r="AK47" s="131">
        <f>ROUND((AL47/100)*756*Taula1[[#This Row],[Espai reservat Administració  (mesos)]],2)</f>
        <v>0</v>
      </c>
      <c r="AL47" s="79">
        <f>Taula1[[#This Row],[% Jornada segons contracte
(no posar el símbol %) ]]-Taula1[[#This Row],[% Reducció salari per baix rendiment        (no posar el símbol %)]]</f>
        <v>0</v>
      </c>
      <c r="AM47" s="131">
        <f>ROUND((AN47/100)*24.8547945*Taula1[[#This Row],[Espai reservat Administració (dies)]],2)</f>
        <v>0</v>
      </c>
      <c r="AN47" s="79">
        <f>Taula1[[#This Row],[% Jornada segons contracte
(no posar el símbol %) ]]-Taula1[[#This Row],[% Reducció salari per baix rendiment        (no posar el símbol %)]]</f>
        <v>0</v>
      </c>
      <c r="AO47" s="131">
        <f t="shared" si="2"/>
        <v>0</v>
      </c>
      <c r="AP47" s="86"/>
      <c r="AQ47" s="136">
        <f>ROUND((AR47/100)*693*Taula1[[#This Row],[Mesos naturals sencers treballats període justificat (01/01/2023 - 31/03/2023)]],2)</f>
        <v>0</v>
      </c>
      <c r="AR47" s="89">
        <f>Taula1[[#This Row],[% Jornada segons contracte
(no posar el símbol %) ]]-Taula1[[#This Row],[% Reducció salari per baix rendiment        (no posar el símbol %)]]</f>
        <v>0</v>
      </c>
      <c r="AS47" s="136">
        <f>ROUND((AT47/100)*22.78356164*Taula1[[#This Row],[Dies treballats període justificat (01/01/2023 - 31/03/2023)              no comptabilitzats com a mes natural sencer]],2)</f>
        <v>0</v>
      </c>
      <c r="AT47" s="89">
        <f>Taula1[[#This Row],[% Jornada segons contracte
(no posar el símbol %) ]]-Taula1[[#This Row],[% Reducció salari per baix rendiment        (no posar el símbol %)]]</f>
        <v>0</v>
      </c>
      <c r="AU47" s="136">
        <f t="shared" si="3"/>
        <v>0</v>
      </c>
      <c r="AV47" s="86"/>
      <c r="AW47" s="136">
        <f>ROUND((AX47/100)*693*Taula1[[#This Row],[Espai reservat Administració  (mesos)]],2)</f>
        <v>0</v>
      </c>
      <c r="AX47" s="89">
        <f>Taula1[[#This Row],[% Jornada segons contracte
(no posar el símbol %) ]]-Taula1[[#This Row],[% Reducció salari per baix rendiment        (no posar el símbol %)]]</f>
        <v>0</v>
      </c>
      <c r="AY47" s="131">
        <f>ROUND((AZ47/100)*22.78356164*Taula1[[#This Row],[Espai reservat Administració (dies)]],2)</f>
        <v>0</v>
      </c>
      <c r="AZ47" s="79">
        <f>Taula1[[#This Row],[% Jornada segons contracte
(no posar el símbol %) ]]-Taula1[[#This Row],[% Reducció salari per baix rendiment        (no posar el símbol %)]]</f>
        <v>0</v>
      </c>
      <c r="BA47" s="131">
        <f t="shared" si="4"/>
        <v>0</v>
      </c>
      <c r="BB47" s="83"/>
      <c r="BC47" s="131">
        <f>IF(Taula1[[#This Row],[Grup justificat     (fer servir opcions de la llista desplegable)]]=1,AI47,0)</f>
        <v>0</v>
      </c>
      <c r="BD47" s="131">
        <f>IF(Taula1[[#This Row],[Grup justificat     (fer servir opcions de la llista desplegable)]]=2,AU47,0)</f>
        <v>0</v>
      </c>
      <c r="BE47" s="83"/>
      <c r="BF47" s="131">
        <f>IF(Taula1[[#This Row],[Espai reservat Administració]]=1,AO47,0)</f>
        <v>0</v>
      </c>
      <c r="BG47" s="131">
        <f>IF(Taula1[[#This Row],[Espai reservat Administració]]=2,BA47,0)</f>
        <v>0</v>
      </c>
      <c r="BH47" s="83"/>
      <c r="BI47" s="124">
        <f>IF(Taula1[[#This Row],[Grup justificat     (fer servir opcions de la llista desplegable)]]=1,1,0)</f>
        <v>0</v>
      </c>
      <c r="BJ47" s="124">
        <f>IF(Taula1[[#This Row],[Espai reservat Administració]]=1,1,0)</f>
        <v>0</v>
      </c>
      <c r="BK47" s="125"/>
      <c r="BL47" s="124">
        <f>IF(Taula1[[#This Row],[Grup justificat     (fer servir opcions de la llista desplegable)]]=2,1,0)</f>
        <v>0</v>
      </c>
      <c r="BM47" s="124">
        <f>IF(Taula1[[#This Row],[Espai reservat Administració]]=2,1,0)</f>
        <v>0</v>
      </c>
      <c r="BN47" s="73"/>
      <c r="BO47" s="73"/>
      <c r="BP47" s="73"/>
      <c r="BQ47" s="73"/>
      <c r="BR47" s="73"/>
      <c r="BS47" s="73"/>
      <c r="BT47" s="73"/>
      <c r="BU47" s="73"/>
      <c r="BV47" s="73"/>
      <c r="BW47" s="73"/>
      <c r="BX47" s="73"/>
      <c r="BY47" s="73"/>
      <c r="BZ47" s="73"/>
      <c r="CA47" s="73"/>
      <c r="CB47" s="73"/>
      <c r="CC47" s="73"/>
      <c r="CD47" s="73"/>
      <c r="CE47" s="73"/>
      <c r="CF47" s="73"/>
      <c r="CG47" s="63">
        <f t="shared" si="5"/>
        <v>0</v>
      </c>
      <c r="CH47" s="63">
        <f t="shared" si="6"/>
        <v>0</v>
      </c>
      <c r="CI47" s="73"/>
      <c r="CJ47" s="63">
        <f>IF(Taula1[[#This Row],[Tipus de contracte                                  (fer servir opcions de la llista desplegable)]]="Indefinit",1,0)</f>
        <v>0</v>
      </c>
      <c r="CK47" s="63">
        <f>IF(Taula1[[#This Row],[Tipus de contracte                                  (fer servir opcions de la llista desplegable)]]="Temporal, igual o superior a 6 mesos",1,0)</f>
        <v>0</v>
      </c>
      <c r="CL47" s="63">
        <f>IF(Taula1[[#This Row],[Tipus de contracte                                  (fer servir opcions de la llista desplegable)]]="Substitució per IT",1,0)</f>
        <v>0</v>
      </c>
      <c r="CM47" s="73"/>
      <c r="CN47" s="63">
        <f>IF(Taula1[[#This Row],[Relació llocs de treball]]&gt;=1,1,0)</f>
        <v>0</v>
      </c>
      <c r="CO47" s="73"/>
      <c r="CP47" s="63">
        <f>IF(Taula1[[#This Row],[Identitat de gènere                                                          (fer servir opcions de la llista desplegable)]]="Home",1,0)</f>
        <v>0</v>
      </c>
      <c r="CQ47" s="63">
        <f>IF(Taula1[[#This Row],[Identitat de gènere                                                          (fer servir opcions de la llista desplegable)]]="Dona",1,0)</f>
        <v>0</v>
      </c>
      <c r="CR47" s="63">
        <f>IF(Taula1[[#This Row],[Identitat de gènere                                                          (fer servir opcions de la llista desplegable)]]="No binari",1,0)</f>
        <v>0</v>
      </c>
      <c r="CS47" s="73"/>
      <c r="CT47" s="63">
        <f t="shared" si="0"/>
        <v>0</v>
      </c>
      <c r="CU47" s="64">
        <f t="shared" si="7"/>
        <v>0</v>
      </c>
      <c r="CW47" s="64">
        <f t="shared" si="8"/>
        <v>0</v>
      </c>
      <c r="CX47" s="64">
        <f t="shared" si="9"/>
        <v>0</v>
      </c>
      <c r="CY47" s="64">
        <f t="shared" si="10"/>
        <v>0</v>
      </c>
      <c r="CZ47" s="64">
        <f t="shared" si="11"/>
        <v>0</v>
      </c>
      <c r="DB47" s="64">
        <f t="shared" si="12"/>
        <v>0</v>
      </c>
      <c r="DC47" s="64">
        <f t="shared" si="13"/>
        <v>0</v>
      </c>
      <c r="DD47" s="64">
        <f t="shared" si="14"/>
        <v>0</v>
      </c>
      <c r="DE47" s="64">
        <f t="shared" si="15"/>
        <v>0</v>
      </c>
    </row>
    <row r="48" spans="2:109" x14ac:dyDescent="0.3">
      <c r="B48" s="167"/>
      <c r="C48" s="186"/>
      <c r="D48" s="2"/>
      <c r="E48" s="67"/>
      <c r="F48" s="5"/>
      <c r="G48" s="5"/>
      <c r="H48" s="187"/>
      <c r="I48" s="111" t="str">
        <f ca="1">IF(Taula1[[#This Row],[Data naixement (format dd/mm/aaaa)]]="","0",DATEDIF(Taula1[[#This Row],[Data naixement (format dd/mm/aaaa)]],TODAY(),"Y"))</f>
        <v>0</v>
      </c>
      <c r="J48" s="6"/>
      <c r="K48" s="6"/>
      <c r="L48" s="6"/>
      <c r="M48" s="6"/>
      <c r="N48" s="56"/>
      <c r="O48" s="56"/>
      <c r="P48" s="56"/>
      <c r="Q48" s="6"/>
      <c r="R48" s="7"/>
      <c r="S48" s="143">
        <f>Taula1[[#This Row],[Mesos naturals sencers treballats període justificat (01/01/2023 - 31/03/2023)]]</f>
        <v>0</v>
      </c>
      <c r="T48" s="194">
        <f>Taula1[[#This Row],[Dies treballats període justificat (01/01/2023 - 31/03/2023)              no comptabilitzats com a mes natural sencer]]</f>
        <v>0</v>
      </c>
      <c r="U48" s="12"/>
      <c r="V48" s="7"/>
      <c r="W48" s="188"/>
      <c r="X48" s="188"/>
      <c r="Y48" s="188"/>
      <c r="Z48" s="188"/>
      <c r="AA48" s="190"/>
      <c r="AB48" s="143">
        <f>Taula1[[#This Row],[Grup justificat     (fer servir opcions de la llista desplegable)]]</f>
        <v>0</v>
      </c>
      <c r="AC48" s="182"/>
      <c r="AD48" s="80"/>
      <c r="AE48" s="131">
        <f>ROUND((AF48/100)*756*Taula1[[#This Row],[Mesos naturals sencers treballats període justificat (01/01/2023 - 31/03/2023)]],2)</f>
        <v>0</v>
      </c>
      <c r="AF48" s="79">
        <f>Taula1[[#This Row],[% Jornada segons contracte
(no posar el símbol %) ]]-Taula1[[#This Row],[% Reducció salari per baix rendiment        (no posar el símbol %)]]</f>
        <v>0</v>
      </c>
      <c r="AG48" s="131">
        <f>ROUND((AH48/100)*24.8547945*Taula1[[#This Row],[Dies treballats període justificat (01/01/2023 - 31/03/2023)              no comptabilitzats com a mes natural sencer]],2)</f>
        <v>0</v>
      </c>
      <c r="AH48" s="79">
        <f>Taula1[[#This Row],[% Jornada segons contracte
(no posar el símbol %) ]]-Taula1[[#This Row],[% Reducció salari per baix rendiment        (no posar el símbol %)]]</f>
        <v>0</v>
      </c>
      <c r="AI48" s="131">
        <f t="shared" si="1"/>
        <v>0</v>
      </c>
      <c r="AJ48" s="183"/>
      <c r="AK48" s="131">
        <f>ROUND((AL48/100)*756*Taula1[[#This Row],[Espai reservat Administració  (mesos)]],2)</f>
        <v>0</v>
      </c>
      <c r="AL48" s="79">
        <f>Taula1[[#This Row],[% Jornada segons contracte
(no posar el símbol %) ]]-Taula1[[#This Row],[% Reducció salari per baix rendiment        (no posar el símbol %)]]</f>
        <v>0</v>
      </c>
      <c r="AM48" s="131">
        <f>ROUND((AN48/100)*24.8547945*Taula1[[#This Row],[Espai reservat Administració (dies)]],2)</f>
        <v>0</v>
      </c>
      <c r="AN48" s="79">
        <f>Taula1[[#This Row],[% Jornada segons contracte
(no posar el símbol %) ]]-Taula1[[#This Row],[% Reducció salari per baix rendiment        (no posar el símbol %)]]</f>
        <v>0</v>
      </c>
      <c r="AO48" s="131">
        <f t="shared" si="2"/>
        <v>0</v>
      </c>
      <c r="AP48" s="86"/>
      <c r="AQ48" s="136">
        <f>ROUND((AR48/100)*693*Taula1[[#This Row],[Mesos naturals sencers treballats període justificat (01/01/2023 - 31/03/2023)]],2)</f>
        <v>0</v>
      </c>
      <c r="AR48" s="89">
        <f>Taula1[[#This Row],[% Jornada segons contracte
(no posar el símbol %) ]]-Taula1[[#This Row],[% Reducció salari per baix rendiment        (no posar el símbol %)]]</f>
        <v>0</v>
      </c>
      <c r="AS48" s="136">
        <f>ROUND((AT48/100)*22.78356164*Taula1[[#This Row],[Dies treballats període justificat (01/01/2023 - 31/03/2023)              no comptabilitzats com a mes natural sencer]],2)</f>
        <v>0</v>
      </c>
      <c r="AT48" s="89">
        <f>Taula1[[#This Row],[% Jornada segons contracte
(no posar el símbol %) ]]-Taula1[[#This Row],[% Reducció salari per baix rendiment        (no posar el símbol %)]]</f>
        <v>0</v>
      </c>
      <c r="AU48" s="136">
        <f t="shared" si="3"/>
        <v>0</v>
      </c>
      <c r="AV48" s="86"/>
      <c r="AW48" s="136">
        <f>ROUND((AX48/100)*693*Taula1[[#This Row],[Espai reservat Administració  (mesos)]],2)</f>
        <v>0</v>
      </c>
      <c r="AX48" s="89">
        <f>Taula1[[#This Row],[% Jornada segons contracte
(no posar el símbol %) ]]-Taula1[[#This Row],[% Reducció salari per baix rendiment        (no posar el símbol %)]]</f>
        <v>0</v>
      </c>
      <c r="AY48" s="131">
        <f>ROUND((AZ48/100)*22.78356164*Taula1[[#This Row],[Espai reservat Administració (dies)]],2)</f>
        <v>0</v>
      </c>
      <c r="AZ48" s="79">
        <f>Taula1[[#This Row],[% Jornada segons contracte
(no posar el símbol %) ]]-Taula1[[#This Row],[% Reducció salari per baix rendiment        (no posar el símbol %)]]</f>
        <v>0</v>
      </c>
      <c r="BA48" s="131">
        <f t="shared" si="4"/>
        <v>0</v>
      </c>
      <c r="BB48" s="83"/>
      <c r="BC48" s="131">
        <f>IF(Taula1[[#This Row],[Grup justificat     (fer servir opcions de la llista desplegable)]]=1,AI48,0)</f>
        <v>0</v>
      </c>
      <c r="BD48" s="131">
        <f>IF(Taula1[[#This Row],[Grup justificat     (fer servir opcions de la llista desplegable)]]=2,AU48,0)</f>
        <v>0</v>
      </c>
      <c r="BE48" s="83"/>
      <c r="BF48" s="131">
        <f>IF(Taula1[[#This Row],[Espai reservat Administració]]=1,AO48,0)</f>
        <v>0</v>
      </c>
      <c r="BG48" s="131">
        <f>IF(Taula1[[#This Row],[Espai reservat Administració]]=2,BA48,0)</f>
        <v>0</v>
      </c>
      <c r="BH48" s="83"/>
      <c r="BI48" s="124">
        <f>IF(Taula1[[#This Row],[Grup justificat     (fer servir opcions de la llista desplegable)]]=1,1,0)</f>
        <v>0</v>
      </c>
      <c r="BJ48" s="124">
        <f>IF(Taula1[[#This Row],[Espai reservat Administració]]=1,1,0)</f>
        <v>0</v>
      </c>
      <c r="BK48" s="125"/>
      <c r="BL48" s="124">
        <f>IF(Taula1[[#This Row],[Grup justificat     (fer servir opcions de la llista desplegable)]]=2,1,0)</f>
        <v>0</v>
      </c>
      <c r="BM48" s="124">
        <f>IF(Taula1[[#This Row],[Espai reservat Administració]]=2,1,0)</f>
        <v>0</v>
      </c>
      <c r="BN48" s="73"/>
      <c r="BO48" s="73"/>
      <c r="BP48" s="73"/>
      <c r="BQ48" s="73"/>
      <c r="BR48" s="73"/>
      <c r="BS48" s="73"/>
      <c r="BT48" s="73"/>
      <c r="BU48" s="73"/>
      <c r="BV48" s="73"/>
      <c r="BW48" s="73"/>
      <c r="BX48" s="73"/>
      <c r="BY48" s="73"/>
      <c r="BZ48" s="73"/>
      <c r="CA48" s="73"/>
      <c r="CB48" s="73"/>
      <c r="CC48" s="73"/>
      <c r="CD48" s="73"/>
      <c r="CE48" s="73"/>
      <c r="CF48" s="73"/>
      <c r="CG48" s="63">
        <f t="shared" si="5"/>
        <v>0</v>
      </c>
      <c r="CH48" s="63">
        <f t="shared" si="6"/>
        <v>0</v>
      </c>
      <c r="CI48" s="73"/>
      <c r="CJ48" s="63">
        <f>IF(Taula1[[#This Row],[Tipus de contracte                                  (fer servir opcions de la llista desplegable)]]="Indefinit",1,0)</f>
        <v>0</v>
      </c>
      <c r="CK48" s="63">
        <f>IF(Taula1[[#This Row],[Tipus de contracte                                  (fer servir opcions de la llista desplegable)]]="Temporal, igual o superior a 6 mesos",1,0)</f>
        <v>0</v>
      </c>
      <c r="CL48" s="63">
        <f>IF(Taula1[[#This Row],[Tipus de contracte                                  (fer servir opcions de la llista desplegable)]]="Substitució per IT",1,0)</f>
        <v>0</v>
      </c>
      <c r="CM48" s="73"/>
      <c r="CN48" s="63">
        <f>IF(Taula1[[#This Row],[Relació llocs de treball]]&gt;=1,1,0)</f>
        <v>0</v>
      </c>
      <c r="CO48" s="73"/>
      <c r="CP48" s="63">
        <f>IF(Taula1[[#This Row],[Identitat de gènere                                                          (fer servir opcions de la llista desplegable)]]="Home",1,0)</f>
        <v>0</v>
      </c>
      <c r="CQ48" s="63">
        <f>IF(Taula1[[#This Row],[Identitat de gènere                                                          (fer servir opcions de la llista desplegable)]]="Dona",1,0)</f>
        <v>0</v>
      </c>
      <c r="CR48" s="63">
        <f>IF(Taula1[[#This Row],[Identitat de gènere                                                          (fer servir opcions de la llista desplegable)]]="No binari",1,0)</f>
        <v>0</v>
      </c>
      <c r="CS48" s="73"/>
      <c r="CT48" s="63">
        <f t="shared" si="0"/>
        <v>0</v>
      </c>
      <c r="CU48" s="64">
        <f t="shared" si="7"/>
        <v>0</v>
      </c>
      <c r="CW48" s="64">
        <f t="shared" si="8"/>
        <v>0</v>
      </c>
      <c r="CX48" s="64">
        <f t="shared" si="9"/>
        <v>0</v>
      </c>
      <c r="CY48" s="64">
        <f t="shared" si="10"/>
        <v>0</v>
      </c>
      <c r="CZ48" s="64">
        <f t="shared" si="11"/>
        <v>0</v>
      </c>
      <c r="DB48" s="64">
        <f t="shared" si="12"/>
        <v>0</v>
      </c>
      <c r="DC48" s="64">
        <f t="shared" si="13"/>
        <v>0</v>
      </c>
      <c r="DD48" s="64">
        <f t="shared" si="14"/>
        <v>0</v>
      </c>
      <c r="DE48" s="64">
        <f t="shared" si="15"/>
        <v>0</v>
      </c>
    </row>
    <row r="49" spans="2:109" x14ac:dyDescent="0.3">
      <c r="B49" s="167"/>
      <c r="C49" s="186"/>
      <c r="D49" s="2"/>
      <c r="E49" s="67"/>
      <c r="F49" s="5"/>
      <c r="G49" s="5"/>
      <c r="H49" s="187"/>
      <c r="I49" s="111" t="str">
        <f ca="1">IF(Taula1[[#This Row],[Data naixement (format dd/mm/aaaa)]]="","0",DATEDIF(Taula1[[#This Row],[Data naixement (format dd/mm/aaaa)]],TODAY(),"Y"))</f>
        <v>0</v>
      </c>
      <c r="J49" s="6"/>
      <c r="K49" s="6"/>
      <c r="L49" s="6"/>
      <c r="M49" s="6"/>
      <c r="N49" s="56"/>
      <c r="O49" s="56"/>
      <c r="P49" s="56"/>
      <c r="Q49" s="6"/>
      <c r="R49" s="7"/>
      <c r="S49" s="143">
        <f>Taula1[[#This Row],[Mesos naturals sencers treballats període justificat (01/01/2023 - 31/03/2023)]]</f>
        <v>0</v>
      </c>
      <c r="T49" s="194">
        <f>Taula1[[#This Row],[Dies treballats període justificat (01/01/2023 - 31/03/2023)              no comptabilitzats com a mes natural sencer]]</f>
        <v>0</v>
      </c>
      <c r="U49" s="12"/>
      <c r="V49" s="7"/>
      <c r="W49" s="188"/>
      <c r="X49" s="188"/>
      <c r="Y49" s="188"/>
      <c r="Z49" s="188"/>
      <c r="AA49" s="190"/>
      <c r="AB49" s="143">
        <f>Taula1[[#This Row],[Grup justificat     (fer servir opcions de la llista desplegable)]]</f>
        <v>0</v>
      </c>
      <c r="AC49" s="182"/>
      <c r="AD49" s="80"/>
      <c r="AE49" s="131">
        <f>ROUND((AF49/100)*756*Taula1[[#This Row],[Mesos naturals sencers treballats període justificat (01/01/2023 - 31/03/2023)]],2)</f>
        <v>0</v>
      </c>
      <c r="AF49" s="79">
        <f>Taula1[[#This Row],[% Jornada segons contracte
(no posar el símbol %) ]]-Taula1[[#This Row],[% Reducció salari per baix rendiment        (no posar el símbol %)]]</f>
        <v>0</v>
      </c>
      <c r="AG49" s="131">
        <f>ROUND((AH49/100)*24.8547945*Taula1[[#This Row],[Dies treballats període justificat (01/01/2023 - 31/03/2023)              no comptabilitzats com a mes natural sencer]],2)</f>
        <v>0</v>
      </c>
      <c r="AH49" s="79">
        <f>Taula1[[#This Row],[% Jornada segons contracte
(no posar el símbol %) ]]-Taula1[[#This Row],[% Reducció salari per baix rendiment        (no posar el símbol %)]]</f>
        <v>0</v>
      </c>
      <c r="AI49" s="131">
        <f t="shared" si="1"/>
        <v>0</v>
      </c>
      <c r="AJ49" s="183"/>
      <c r="AK49" s="131">
        <f>ROUND((AL49/100)*756*Taula1[[#This Row],[Espai reservat Administració  (mesos)]],2)</f>
        <v>0</v>
      </c>
      <c r="AL49" s="79">
        <f>Taula1[[#This Row],[% Jornada segons contracte
(no posar el símbol %) ]]-Taula1[[#This Row],[% Reducció salari per baix rendiment        (no posar el símbol %)]]</f>
        <v>0</v>
      </c>
      <c r="AM49" s="131">
        <f>ROUND((AN49/100)*24.8547945*Taula1[[#This Row],[Espai reservat Administració (dies)]],2)</f>
        <v>0</v>
      </c>
      <c r="AN49" s="79">
        <f>Taula1[[#This Row],[% Jornada segons contracte
(no posar el símbol %) ]]-Taula1[[#This Row],[% Reducció salari per baix rendiment        (no posar el símbol %)]]</f>
        <v>0</v>
      </c>
      <c r="AO49" s="131">
        <f t="shared" si="2"/>
        <v>0</v>
      </c>
      <c r="AP49" s="86"/>
      <c r="AQ49" s="136">
        <f>ROUND((AR49/100)*693*Taula1[[#This Row],[Mesos naturals sencers treballats període justificat (01/01/2023 - 31/03/2023)]],2)</f>
        <v>0</v>
      </c>
      <c r="AR49" s="89">
        <f>Taula1[[#This Row],[% Jornada segons contracte
(no posar el símbol %) ]]-Taula1[[#This Row],[% Reducció salari per baix rendiment        (no posar el símbol %)]]</f>
        <v>0</v>
      </c>
      <c r="AS49" s="136">
        <f>ROUND((AT49/100)*22.78356164*Taula1[[#This Row],[Dies treballats període justificat (01/01/2023 - 31/03/2023)              no comptabilitzats com a mes natural sencer]],2)</f>
        <v>0</v>
      </c>
      <c r="AT49" s="89">
        <f>Taula1[[#This Row],[% Jornada segons contracte
(no posar el símbol %) ]]-Taula1[[#This Row],[% Reducció salari per baix rendiment        (no posar el símbol %)]]</f>
        <v>0</v>
      </c>
      <c r="AU49" s="136">
        <f t="shared" si="3"/>
        <v>0</v>
      </c>
      <c r="AV49" s="86"/>
      <c r="AW49" s="136">
        <f>ROUND((AX49/100)*693*Taula1[[#This Row],[Espai reservat Administració  (mesos)]],2)</f>
        <v>0</v>
      </c>
      <c r="AX49" s="89">
        <f>Taula1[[#This Row],[% Jornada segons contracte
(no posar el símbol %) ]]-Taula1[[#This Row],[% Reducció salari per baix rendiment        (no posar el símbol %)]]</f>
        <v>0</v>
      </c>
      <c r="AY49" s="131">
        <f>ROUND((AZ49/100)*22.78356164*Taula1[[#This Row],[Espai reservat Administració (dies)]],2)</f>
        <v>0</v>
      </c>
      <c r="AZ49" s="79">
        <f>Taula1[[#This Row],[% Jornada segons contracte
(no posar el símbol %) ]]-Taula1[[#This Row],[% Reducció salari per baix rendiment        (no posar el símbol %)]]</f>
        <v>0</v>
      </c>
      <c r="BA49" s="131">
        <f t="shared" si="4"/>
        <v>0</v>
      </c>
      <c r="BB49" s="83"/>
      <c r="BC49" s="131">
        <f>IF(Taula1[[#This Row],[Grup justificat     (fer servir opcions de la llista desplegable)]]=1,AI49,0)</f>
        <v>0</v>
      </c>
      <c r="BD49" s="131">
        <f>IF(Taula1[[#This Row],[Grup justificat     (fer servir opcions de la llista desplegable)]]=2,AU49,0)</f>
        <v>0</v>
      </c>
      <c r="BE49" s="83"/>
      <c r="BF49" s="131">
        <f>IF(Taula1[[#This Row],[Espai reservat Administració]]=1,AO49,0)</f>
        <v>0</v>
      </c>
      <c r="BG49" s="131">
        <f>IF(Taula1[[#This Row],[Espai reservat Administració]]=2,BA49,0)</f>
        <v>0</v>
      </c>
      <c r="BH49" s="83"/>
      <c r="BI49" s="124">
        <f>IF(Taula1[[#This Row],[Grup justificat     (fer servir opcions de la llista desplegable)]]=1,1,0)</f>
        <v>0</v>
      </c>
      <c r="BJ49" s="124">
        <f>IF(Taula1[[#This Row],[Espai reservat Administració]]=1,1,0)</f>
        <v>0</v>
      </c>
      <c r="BK49" s="125"/>
      <c r="BL49" s="124">
        <f>IF(Taula1[[#This Row],[Grup justificat     (fer servir opcions de la llista desplegable)]]=2,1,0)</f>
        <v>0</v>
      </c>
      <c r="BM49" s="124">
        <f>IF(Taula1[[#This Row],[Espai reservat Administració]]=2,1,0)</f>
        <v>0</v>
      </c>
      <c r="BN49" s="73"/>
      <c r="BO49" s="73"/>
      <c r="BP49" s="73"/>
      <c r="BQ49" s="73"/>
      <c r="BR49" s="73"/>
      <c r="BS49" s="73"/>
      <c r="BT49" s="73"/>
      <c r="BU49" s="73"/>
      <c r="BV49" s="73"/>
      <c r="BW49" s="73"/>
      <c r="BX49" s="73"/>
      <c r="BY49" s="73"/>
      <c r="BZ49" s="73"/>
      <c r="CA49" s="73"/>
      <c r="CB49" s="73"/>
      <c r="CC49" s="73"/>
      <c r="CD49" s="73"/>
      <c r="CE49" s="73"/>
      <c r="CF49" s="73"/>
      <c r="CG49" s="63">
        <f t="shared" si="5"/>
        <v>0</v>
      </c>
      <c r="CH49" s="63">
        <f t="shared" si="6"/>
        <v>0</v>
      </c>
      <c r="CI49" s="73"/>
      <c r="CJ49" s="63">
        <f>IF(Taula1[[#This Row],[Tipus de contracte                                  (fer servir opcions de la llista desplegable)]]="Indefinit",1,0)</f>
        <v>0</v>
      </c>
      <c r="CK49" s="63">
        <f>IF(Taula1[[#This Row],[Tipus de contracte                                  (fer servir opcions de la llista desplegable)]]="Temporal, igual o superior a 6 mesos",1,0)</f>
        <v>0</v>
      </c>
      <c r="CL49" s="63">
        <f>IF(Taula1[[#This Row],[Tipus de contracte                                  (fer servir opcions de la llista desplegable)]]="Substitució per IT",1,0)</f>
        <v>0</v>
      </c>
      <c r="CM49" s="73"/>
      <c r="CN49" s="63">
        <f>IF(Taula1[[#This Row],[Relació llocs de treball]]&gt;=1,1,0)</f>
        <v>0</v>
      </c>
      <c r="CO49" s="73"/>
      <c r="CP49" s="63">
        <f>IF(Taula1[[#This Row],[Identitat de gènere                                                          (fer servir opcions de la llista desplegable)]]="Home",1,0)</f>
        <v>0</v>
      </c>
      <c r="CQ49" s="63">
        <f>IF(Taula1[[#This Row],[Identitat de gènere                                                          (fer servir opcions de la llista desplegable)]]="Dona",1,0)</f>
        <v>0</v>
      </c>
      <c r="CR49" s="63">
        <f>IF(Taula1[[#This Row],[Identitat de gènere                                                          (fer servir opcions de la llista desplegable)]]="No binari",1,0)</f>
        <v>0</v>
      </c>
      <c r="CS49" s="73"/>
      <c r="CT49" s="63">
        <f t="shared" si="0"/>
        <v>0</v>
      </c>
      <c r="CU49" s="64">
        <f t="shared" si="7"/>
        <v>0</v>
      </c>
      <c r="CW49" s="64">
        <f t="shared" si="8"/>
        <v>0</v>
      </c>
      <c r="CX49" s="64">
        <f t="shared" si="9"/>
        <v>0</v>
      </c>
      <c r="CY49" s="64">
        <f t="shared" si="10"/>
        <v>0</v>
      </c>
      <c r="CZ49" s="64">
        <f t="shared" si="11"/>
        <v>0</v>
      </c>
      <c r="DB49" s="64">
        <f t="shared" si="12"/>
        <v>0</v>
      </c>
      <c r="DC49" s="64">
        <f t="shared" si="13"/>
        <v>0</v>
      </c>
      <c r="DD49" s="64">
        <f t="shared" si="14"/>
        <v>0</v>
      </c>
      <c r="DE49" s="64">
        <f t="shared" si="15"/>
        <v>0</v>
      </c>
    </row>
    <row r="50" spans="2:109" x14ac:dyDescent="0.3">
      <c r="B50" s="167"/>
      <c r="C50" s="186"/>
      <c r="D50" s="2"/>
      <c r="E50" s="67"/>
      <c r="F50" s="5"/>
      <c r="G50" s="5"/>
      <c r="H50" s="187"/>
      <c r="I50" s="111" t="str">
        <f ca="1">IF(Taula1[[#This Row],[Data naixement (format dd/mm/aaaa)]]="","0",DATEDIF(Taula1[[#This Row],[Data naixement (format dd/mm/aaaa)]],TODAY(),"Y"))</f>
        <v>0</v>
      </c>
      <c r="J50" s="6"/>
      <c r="K50" s="6"/>
      <c r="L50" s="6"/>
      <c r="M50" s="6"/>
      <c r="N50" s="56"/>
      <c r="O50" s="56"/>
      <c r="P50" s="56"/>
      <c r="Q50" s="6"/>
      <c r="R50" s="7"/>
      <c r="S50" s="143">
        <f>Taula1[[#This Row],[Mesos naturals sencers treballats període justificat (01/01/2023 - 31/03/2023)]]</f>
        <v>0</v>
      </c>
      <c r="T50" s="194">
        <f>Taula1[[#This Row],[Dies treballats període justificat (01/01/2023 - 31/03/2023)              no comptabilitzats com a mes natural sencer]]</f>
        <v>0</v>
      </c>
      <c r="U50" s="12"/>
      <c r="V50" s="7"/>
      <c r="W50" s="188"/>
      <c r="X50" s="188"/>
      <c r="Y50" s="188"/>
      <c r="Z50" s="188"/>
      <c r="AA50" s="190"/>
      <c r="AB50" s="143">
        <f>Taula1[[#This Row],[Grup justificat     (fer servir opcions de la llista desplegable)]]</f>
        <v>0</v>
      </c>
      <c r="AC50" s="182"/>
      <c r="AD50" s="80"/>
      <c r="AE50" s="131">
        <f>ROUND((AF50/100)*756*Taula1[[#This Row],[Mesos naturals sencers treballats període justificat (01/01/2023 - 31/03/2023)]],2)</f>
        <v>0</v>
      </c>
      <c r="AF50" s="79">
        <f>Taula1[[#This Row],[% Jornada segons contracte
(no posar el símbol %) ]]-Taula1[[#This Row],[% Reducció salari per baix rendiment        (no posar el símbol %)]]</f>
        <v>0</v>
      </c>
      <c r="AG50" s="131">
        <f>ROUND((AH50/100)*24.8547945*Taula1[[#This Row],[Dies treballats període justificat (01/01/2023 - 31/03/2023)              no comptabilitzats com a mes natural sencer]],2)</f>
        <v>0</v>
      </c>
      <c r="AH50" s="79">
        <f>Taula1[[#This Row],[% Jornada segons contracte
(no posar el símbol %) ]]-Taula1[[#This Row],[% Reducció salari per baix rendiment        (no posar el símbol %)]]</f>
        <v>0</v>
      </c>
      <c r="AI50" s="131">
        <f t="shared" si="1"/>
        <v>0</v>
      </c>
      <c r="AJ50" s="183"/>
      <c r="AK50" s="131">
        <f>ROUND((AL50/100)*756*Taula1[[#This Row],[Espai reservat Administració  (mesos)]],2)</f>
        <v>0</v>
      </c>
      <c r="AL50" s="79">
        <f>Taula1[[#This Row],[% Jornada segons contracte
(no posar el símbol %) ]]-Taula1[[#This Row],[% Reducció salari per baix rendiment        (no posar el símbol %)]]</f>
        <v>0</v>
      </c>
      <c r="AM50" s="131">
        <f>ROUND((AN50/100)*24.8547945*Taula1[[#This Row],[Espai reservat Administració (dies)]],2)</f>
        <v>0</v>
      </c>
      <c r="AN50" s="79">
        <f>Taula1[[#This Row],[% Jornada segons contracte
(no posar el símbol %) ]]-Taula1[[#This Row],[% Reducció salari per baix rendiment        (no posar el símbol %)]]</f>
        <v>0</v>
      </c>
      <c r="AO50" s="131">
        <f t="shared" si="2"/>
        <v>0</v>
      </c>
      <c r="AP50" s="86"/>
      <c r="AQ50" s="136">
        <f>ROUND((AR50/100)*693*Taula1[[#This Row],[Mesos naturals sencers treballats període justificat (01/01/2023 - 31/03/2023)]],2)</f>
        <v>0</v>
      </c>
      <c r="AR50" s="89">
        <f>Taula1[[#This Row],[% Jornada segons contracte
(no posar el símbol %) ]]-Taula1[[#This Row],[% Reducció salari per baix rendiment        (no posar el símbol %)]]</f>
        <v>0</v>
      </c>
      <c r="AS50" s="136">
        <f>ROUND((AT50/100)*22.78356164*Taula1[[#This Row],[Dies treballats període justificat (01/01/2023 - 31/03/2023)              no comptabilitzats com a mes natural sencer]],2)</f>
        <v>0</v>
      </c>
      <c r="AT50" s="89">
        <f>Taula1[[#This Row],[% Jornada segons contracte
(no posar el símbol %) ]]-Taula1[[#This Row],[% Reducció salari per baix rendiment        (no posar el símbol %)]]</f>
        <v>0</v>
      </c>
      <c r="AU50" s="136">
        <f t="shared" si="3"/>
        <v>0</v>
      </c>
      <c r="AV50" s="86"/>
      <c r="AW50" s="136">
        <f>ROUND((AX50/100)*693*Taula1[[#This Row],[Espai reservat Administració  (mesos)]],2)</f>
        <v>0</v>
      </c>
      <c r="AX50" s="89">
        <f>Taula1[[#This Row],[% Jornada segons contracte
(no posar el símbol %) ]]-Taula1[[#This Row],[% Reducció salari per baix rendiment        (no posar el símbol %)]]</f>
        <v>0</v>
      </c>
      <c r="AY50" s="131">
        <f>ROUND((AZ50/100)*22.78356164*Taula1[[#This Row],[Espai reservat Administració (dies)]],2)</f>
        <v>0</v>
      </c>
      <c r="AZ50" s="79">
        <f>Taula1[[#This Row],[% Jornada segons contracte
(no posar el símbol %) ]]-Taula1[[#This Row],[% Reducció salari per baix rendiment        (no posar el símbol %)]]</f>
        <v>0</v>
      </c>
      <c r="BA50" s="131">
        <f t="shared" si="4"/>
        <v>0</v>
      </c>
      <c r="BB50" s="83"/>
      <c r="BC50" s="131">
        <f>IF(Taula1[[#This Row],[Grup justificat     (fer servir opcions de la llista desplegable)]]=1,AI50,0)</f>
        <v>0</v>
      </c>
      <c r="BD50" s="131">
        <f>IF(Taula1[[#This Row],[Grup justificat     (fer servir opcions de la llista desplegable)]]=2,AU50,0)</f>
        <v>0</v>
      </c>
      <c r="BE50" s="83"/>
      <c r="BF50" s="131">
        <f>IF(Taula1[[#This Row],[Espai reservat Administració]]=1,AO50,0)</f>
        <v>0</v>
      </c>
      <c r="BG50" s="131">
        <f>IF(Taula1[[#This Row],[Espai reservat Administració]]=2,BA50,0)</f>
        <v>0</v>
      </c>
      <c r="BH50" s="83"/>
      <c r="BI50" s="124">
        <f>IF(Taula1[[#This Row],[Grup justificat     (fer servir opcions de la llista desplegable)]]=1,1,0)</f>
        <v>0</v>
      </c>
      <c r="BJ50" s="124">
        <f>IF(Taula1[[#This Row],[Espai reservat Administració]]=1,1,0)</f>
        <v>0</v>
      </c>
      <c r="BK50" s="125"/>
      <c r="BL50" s="124">
        <f>IF(Taula1[[#This Row],[Grup justificat     (fer servir opcions de la llista desplegable)]]=2,1,0)</f>
        <v>0</v>
      </c>
      <c r="BM50" s="124">
        <f>IF(Taula1[[#This Row],[Espai reservat Administració]]=2,1,0)</f>
        <v>0</v>
      </c>
      <c r="BN50" s="73"/>
      <c r="BO50" s="73"/>
      <c r="BP50" s="73"/>
      <c r="BQ50" s="73"/>
      <c r="BR50" s="73"/>
      <c r="BS50" s="73"/>
      <c r="BT50" s="73"/>
      <c r="BU50" s="73"/>
      <c r="BV50" s="73"/>
      <c r="BW50" s="73"/>
      <c r="BX50" s="73"/>
      <c r="BY50" s="73"/>
      <c r="BZ50" s="73"/>
      <c r="CA50" s="73"/>
      <c r="CB50" s="73"/>
      <c r="CC50" s="73"/>
      <c r="CD50" s="73"/>
      <c r="CE50" s="73"/>
      <c r="CF50" s="73"/>
      <c r="CG50" s="63">
        <f t="shared" si="5"/>
        <v>0</v>
      </c>
      <c r="CH50" s="63">
        <f t="shared" si="6"/>
        <v>0</v>
      </c>
      <c r="CI50" s="73"/>
      <c r="CJ50" s="63">
        <f>IF(Taula1[[#This Row],[Tipus de contracte                                  (fer servir opcions de la llista desplegable)]]="Indefinit",1,0)</f>
        <v>0</v>
      </c>
      <c r="CK50" s="63">
        <f>IF(Taula1[[#This Row],[Tipus de contracte                                  (fer servir opcions de la llista desplegable)]]="Temporal, igual o superior a 6 mesos",1,0)</f>
        <v>0</v>
      </c>
      <c r="CL50" s="63">
        <f>IF(Taula1[[#This Row],[Tipus de contracte                                  (fer servir opcions de la llista desplegable)]]="Substitució per IT",1,0)</f>
        <v>0</v>
      </c>
      <c r="CM50" s="73"/>
      <c r="CN50" s="63">
        <f>IF(Taula1[[#This Row],[Relació llocs de treball]]&gt;=1,1,0)</f>
        <v>0</v>
      </c>
      <c r="CO50" s="73"/>
      <c r="CP50" s="63">
        <f>IF(Taula1[[#This Row],[Identitat de gènere                                                          (fer servir opcions de la llista desplegable)]]="Home",1,0)</f>
        <v>0</v>
      </c>
      <c r="CQ50" s="63">
        <f>IF(Taula1[[#This Row],[Identitat de gènere                                                          (fer servir opcions de la llista desplegable)]]="Dona",1,0)</f>
        <v>0</v>
      </c>
      <c r="CR50" s="63">
        <f>IF(Taula1[[#This Row],[Identitat de gènere                                                          (fer servir opcions de la llista desplegable)]]="No binari",1,0)</f>
        <v>0</v>
      </c>
      <c r="CS50" s="73"/>
      <c r="CT50" s="63">
        <f t="shared" si="0"/>
        <v>0</v>
      </c>
      <c r="CU50" s="64">
        <f t="shared" si="7"/>
        <v>0</v>
      </c>
      <c r="CW50" s="64">
        <f t="shared" si="8"/>
        <v>0</v>
      </c>
      <c r="CX50" s="64">
        <f t="shared" si="9"/>
        <v>0</v>
      </c>
      <c r="CY50" s="64">
        <f t="shared" si="10"/>
        <v>0</v>
      </c>
      <c r="CZ50" s="64">
        <f t="shared" si="11"/>
        <v>0</v>
      </c>
      <c r="DB50" s="64">
        <f t="shared" si="12"/>
        <v>0</v>
      </c>
      <c r="DC50" s="64">
        <f t="shared" si="13"/>
        <v>0</v>
      </c>
      <c r="DD50" s="64">
        <f t="shared" si="14"/>
        <v>0</v>
      </c>
      <c r="DE50" s="64">
        <f t="shared" si="15"/>
        <v>0</v>
      </c>
    </row>
    <row r="51" spans="2:109" x14ac:dyDescent="0.3">
      <c r="B51" s="167"/>
      <c r="C51" s="186"/>
      <c r="D51" s="2"/>
      <c r="E51" s="67"/>
      <c r="F51" s="5"/>
      <c r="G51" s="5"/>
      <c r="H51" s="187"/>
      <c r="I51" s="111" t="str">
        <f ca="1">IF(Taula1[[#This Row],[Data naixement (format dd/mm/aaaa)]]="","0",DATEDIF(Taula1[[#This Row],[Data naixement (format dd/mm/aaaa)]],TODAY(),"Y"))</f>
        <v>0</v>
      </c>
      <c r="J51" s="6"/>
      <c r="K51" s="6"/>
      <c r="L51" s="6"/>
      <c r="M51" s="6"/>
      <c r="N51" s="56"/>
      <c r="O51" s="56"/>
      <c r="P51" s="56"/>
      <c r="Q51" s="6"/>
      <c r="R51" s="7"/>
      <c r="S51" s="143">
        <f>Taula1[[#This Row],[Mesos naturals sencers treballats període justificat (01/01/2023 - 31/03/2023)]]</f>
        <v>0</v>
      </c>
      <c r="T51" s="194">
        <f>Taula1[[#This Row],[Dies treballats període justificat (01/01/2023 - 31/03/2023)              no comptabilitzats com a mes natural sencer]]</f>
        <v>0</v>
      </c>
      <c r="U51" s="12"/>
      <c r="V51" s="7"/>
      <c r="W51" s="188"/>
      <c r="X51" s="188"/>
      <c r="Y51" s="188"/>
      <c r="Z51" s="188"/>
      <c r="AA51" s="190"/>
      <c r="AB51" s="143">
        <f>Taula1[[#This Row],[Grup justificat     (fer servir opcions de la llista desplegable)]]</f>
        <v>0</v>
      </c>
      <c r="AC51" s="182"/>
      <c r="AD51" s="80"/>
      <c r="AE51" s="131">
        <f>ROUND((AF51/100)*756*Taula1[[#This Row],[Mesos naturals sencers treballats període justificat (01/01/2023 - 31/03/2023)]],2)</f>
        <v>0</v>
      </c>
      <c r="AF51" s="79">
        <f>Taula1[[#This Row],[% Jornada segons contracte
(no posar el símbol %) ]]-Taula1[[#This Row],[% Reducció salari per baix rendiment        (no posar el símbol %)]]</f>
        <v>0</v>
      </c>
      <c r="AG51" s="131">
        <f>ROUND((AH51/100)*24.8547945*Taula1[[#This Row],[Dies treballats període justificat (01/01/2023 - 31/03/2023)              no comptabilitzats com a mes natural sencer]],2)</f>
        <v>0</v>
      </c>
      <c r="AH51" s="79">
        <f>Taula1[[#This Row],[% Jornada segons contracte
(no posar el símbol %) ]]-Taula1[[#This Row],[% Reducció salari per baix rendiment        (no posar el símbol %)]]</f>
        <v>0</v>
      </c>
      <c r="AI51" s="131">
        <f t="shared" si="1"/>
        <v>0</v>
      </c>
      <c r="AJ51" s="183"/>
      <c r="AK51" s="131">
        <f>ROUND((AL51/100)*756*Taula1[[#This Row],[Espai reservat Administració  (mesos)]],2)</f>
        <v>0</v>
      </c>
      <c r="AL51" s="79">
        <f>Taula1[[#This Row],[% Jornada segons contracte
(no posar el símbol %) ]]-Taula1[[#This Row],[% Reducció salari per baix rendiment        (no posar el símbol %)]]</f>
        <v>0</v>
      </c>
      <c r="AM51" s="131">
        <f>ROUND((AN51/100)*24.8547945*Taula1[[#This Row],[Espai reservat Administració (dies)]],2)</f>
        <v>0</v>
      </c>
      <c r="AN51" s="79">
        <f>Taula1[[#This Row],[% Jornada segons contracte
(no posar el símbol %) ]]-Taula1[[#This Row],[% Reducció salari per baix rendiment        (no posar el símbol %)]]</f>
        <v>0</v>
      </c>
      <c r="AO51" s="131">
        <f t="shared" si="2"/>
        <v>0</v>
      </c>
      <c r="AP51" s="86"/>
      <c r="AQ51" s="136">
        <f>ROUND((AR51/100)*693*Taula1[[#This Row],[Mesos naturals sencers treballats període justificat (01/01/2023 - 31/03/2023)]],2)</f>
        <v>0</v>
      </c>
      <c r="AR51" s="89">
        <f>Taula1[[#This Row],[% Jornada segons contracte
(no posar el símbol %) ]]-Taula1[[#This Row],[% Reducció salari per baix rendiment        (no posar el símbol %)]]</f>
        <v>0</v>
      </c>
      <c r="AS51" s="136">
        <f>ROUND((AT51/100)*22.78356164*Taula1[[#This Row],[Dies treballats període justificat (01/01/2023 - 31/03/2023)              no comptabilitzats com a mes natural sencer]],2)</f>
        <v>0</v>
      </c>
      <c r="AT51" s="89">
        <f>Taula1[[#This Row],[% Jornada segons contracte
(no posar el símbol %) ]]-Taula1[[#This Row],[% Reducció salari per baix rendiment        (no posar el símbol %)]]</f>
        <v>0</v>
      </c>
      <c r="AU51" s="136">
        <f t="shared" si="3"/>
        <v>0</v>
      </c>
      <c r="AV51" s="86"/>
      <c r="AW51" s="136">
        <f>ROUND((AX51/100)*693*Taula1[[#This Row],[Espai reservat Administració  (mesos)]],2)</f>
        <v>0</v>
      </c>
      <c r="AX51" s="89">
        <f>Taula1[[#This Row],[% Jornada segons contracte
(no posar el símbol %) ]]-Taula1[[#This Row],[% Reducció salari per baix rendiment        (no posar el símbol %)]]</f>
        <v>0</v>
      </c>
      <c r="AY51" s="131">
        <f>ROUND((AZ51/100)*22.78356164*Taula1[[#This Row],[Espai reservat Administració (dies)]],2)</f>
        <v>0</v>
      </c>
      <c r="AZ51" s="79">
        <f>Taula1[[#This Row],[% Jornada segons contracte
(no posar el símbol %) ]]-Taula1[[#This Row],[% Reducció salari per baix rendiment        (no posar el símbol %)]]</f>
        <v>0</v>
      </c>
      <c r="BA51" s="131">
        <f t="shared" si="4"/>
        <v>0</v>
      </c>
      <c r="BB51" s="83"/>
      <c r="BC51" s="131">
        <f>IF(Taula1[[#This Row],[Grup justificat     (fer servir opcions de la llista desplegable)]]=1,AI51,0)</f>
        <v>0</v>
      </c>
      <c r="BD51" s="131">
        <f>IF(Taula1[[#This Row],[Grup justificat     (fer servir opcions de la llista desplegable)]]=2,AU51,0)</f>
        <v>0</v>
      </c>
      <c r="BE51" s="83"/>
      <c r="BF51" s="131">
        <f>IF(Taula1[[#This Row],[Espai reservat Administració]]=1,AO51,0)</f>
        <v>0</v>
      </c>
      <c r="BG51" s="131">
        <f>IF(Taula1[[#This Row],[Espai reservat Administració]]=2,BA51,0)</f>
        <v>0</v>
      </c>
      <c r="BH51" s="83"/>
      <c r="BI51" s="124">
        <f>IF(Taula1[[#This Row],[Grup justificat     (fer servir opcions de la llista desplegable)]]=1,1,0)</f>
        <v>0</v>
      </c>
      <c r="BJ51" s="124">
        <f>IF(Taula1[[#This Row],[Espai reservat Administració]]=1,1,0)</f>
        <v>0</v>
      </c>
      <c r="BK51" s="125"/>
      <c r="BL51" s="124">
        <f>IF(Taula1[[#This Row],[Grup justificat     (fer servir opcions de la llista desplegable)]]=2,1,0)</f>
        <v>0</v>
      </c>
      <c r="BM51" s="124">
        <f>IF(Taula1[[#This Row],[Espai reservat Administració]]=2,1,0)</f>
        <v>0</v>
      </c>
      <c r="BN51" s="73"/>
      <c r="BO51" s="73"/>
      <c r="BP51" s="73"/>
      <c r="BQ51" s="73"/>
      <c r="BR51" s="73"/>
      <c r="BS51" s="73"/>
      <c r="BT51" s="73"/>
      <c r="BU51" s="73"/>
      <c r="BV51" s="73"/>
      <c r="BW51" s="73"/>
      <c r="BX51" s="73"/>
      <c r="BY51" s="73"/>
      <c r="BZ51" s="73"/>
      <c r="CA51" s="73"/>
      <c r="CB51" s="73"/>
      <c r="CC51" s="73"/>
      <c r="CD51" s="73"/>
      <c r="CE51" s="73"/>
      <c r="CF51" s="73"/>
      <c r="CG51" s="63">
        <f t="shared" si="5"/>
        <v>0</v>
      </c>
      <c r="CH51" s="63">
        <f t="shared" si="6"/>
        <v>0</v>
      </c>
      <c r="CI51" s="73"/>
      <c r="CJ51" s="63">
        <f>IF(Taula1[[#This Row],[Tipus de contracte                                  (fer servir opcions de la llista desplegable)]]="Indefinit",1,0)</f>
        <v>0</v>
      </c>
      <c r="CK51" s="63">
        <f>IF(Taula1[[#This Row],[Tipus de contracte                                  (fer servir opcions de la llista desplegable)]]="Temporal, igual o superior a 6 mesos",1,0)</f>
        <v>0</v>
      </c>
      <c r="CL51" s="63">
        <f>IF(Taula1[[#This Row],[Tipus de contracte                                  (fer servir opcions de la llista desplegable)]]="Substitució per IT",1,0)</f>
        <v>0</v>
      </c>
      <c r="CM51" s="73"/>
      <c r="CN51" s="63">
        <f>IF(Taula1[[#This Row],[Relació llocs de treball]]&gt;=1,1,0)</f>
        <v>0</v>
      </c>
      <c r="CO51" s="73"/>
      <c r="CP51" s="63">
        <f>IF(Taula1[[#This Row],[Identitat de gènere                                                          (fer servir opcions de la llista desplegable)]]="Home",1,0)</f>
        <v>0</v>
      </c>
      <c r="CQ51" s="63">
        <f>IF(Taula1[[#This Row],[Identitat de gènere                                                          (fer servir opcions de la llista desplegable)]]="Dona",1,0)</f>
        <v>0</v>
      </c>
      <c r="CR51" s="63">
        <f>IF(Taula1[[#This Row],[Identitat de gènere                                                          (fer servir opcions de la llista desplegable)]]="No binari",1,0)</f>
        <v>0</v>
      </c>
      <c r="CS51" s="73"/>
      <c r="CT51" s="63">
        <f t="shared" si="0"/>
        <v>0</v>
      </c>
      <c r="CU51" s="64">
        <f t="shared" si="7"/>
        <v>0</v>
      </c>
      <c r="CW51" s="64">
        <f t="shared" si="8"/>
        <v>0</v>
      </c>
      <c r="CX51" s="64">
        <f t="shared" si="9"/>
        <v>0</v>
      </c>
      <c r="CY51" s="64">
        <f t="shared" si="10"/>
        <v>0</v>
      </c>
      <c r="CZ51" s="64">
        <f t="shared" si="11"/>
        <v>0</v>
      </c>
      <c r="DB51" s="64">
        <f t="shared" si="12"/>
        <v>0</v>
      </c>
      <c r="DC51" s="64">
        <f t="shared" si="13"/>
        <v>0</v>
      </c>
      <c r="DD51" s="64">
        <f t="shared" si="14"/>
        <v>0</v>
      </c>
      <c r="DE51" s="64">
        <f t="shared" si="15"/>
        <v>0</v>
      </c>
    </row>
    <row r="52" spans="2:109" x14ac:dyDescent="0.3">
      <c r="B52" s="167"/>
      <c r="C52" s="186"/>
      <c r="D52" s="2"/>
      <c r="E52" s="67"/>
      <c r="F52" s="5"/>
      <c r="G52" s="5"/>
      <c r="H52" s="187"/>
      <c r="I52" s="111" t="str">
        <f ca="1">IF(Taula1[[#This Row],[Data naixement (format dd/mm/aaaa)]]="","0",DATEDIF(Taula1[[#This Row],[Data naixement (format dd/mm/aaaa)]],TODAY(),"Y"))</f>
        <v>0</v>
      </c>
      <c r="J52" s="6"/>
      <c r="K52" s="6"/>
      <c r="L52" s="6"/>
      <c r="M52" s="6"/>
      <c r="N52" s="56"/>
      <c r="O52" s="56"/>
      <c r="P52" s="56"/>
      <c r="Q52" s="6"/>
      <c r="R52" s="7"/>
      <c r="S52" s="143">
        <f>Taula1[[#This Row],[Mesos naturals sencers treballats període justificat (01/01/2023 - 31/03/2023)]]</f>
        <v>0</v>
      </c>
      <c r="T52" s="194">
        <f>Taula1[[#This Row],[Dies treballats període justificat (01/01/2023 - 31/03/2023)              no comptabilitzats com a mes natural sencer]]</f>
        <v>0</v>
      </c>
      <c r="U52" s="12"/>
      <c r="V52" s="7"/>
      <c r="W52" s="188"/>
      <c r="X52" s="188"/>
      <c r="Y52" s="188"/>
      <c r="Z52" s="188"/>
      <c r="AA52" s="190"/>
      <c r="AB52" s="143">
        <f>Taula1[[#This Row],[Grup justificat     (fer servir opcions de la llista desplegable)]]</f>
        <v>0</v>
      </c>
      <c r="AC52" s="182"/>
      <c r="AD52" s="80"/>
      <c r="AE52" s="131">
        <f>ROUND((AF52/100)*756*Taula1[[#This Row],[Mesos naturals sencers treballats període justificat (01/01/2023 - 31/03/2023)]],2)</f>
        <v>0</v>
      </c>
      <c r="AF52" s="79">
        <f>Taula1[[#This Row],[% Jornada segons contracte
(no posar el símbol %) ]]-Taula1[[#This Row],[% Reducció salari per baix rendiment        (no posar el símbol %)]]</f>
        <v>0</v>
      </c>
      <c r="AG52" s="131">
        <f>ROUND((AH52/100)*24.8547945*Taula1[[#This Row],[Dies treballats període justificat (01/01/2023 - 31/03/2023)              no comptabilitzats com a mes natural sencer]],2)</f>
        <v>0</v>
      </c>
      <c r="AH52" s="79">
        <f>Taula1[[#This Row],[% Jornada segons contracte
(no posar el símbol %) ]]-Taula1[[#This Row],[% Reducció salari per baix rendiment        (no posar el símbol %)]]</f>
        <v>0</v>
      </c>
      <c r="AI52" s="131">
        <f t="shared" si="1"/>
        <v>0</v>
      </c>
      <c r="AJ52" s="183"/>
      <c r="AK52" s="131">
        <f>ROUND((AL52/100)*756*Taula1[[#This Row],[Espai reservat Administració  (mesos)]],2)</f>
        <v>0</v>
      </c>
      <c r="AL52" s="79">
        <f>Taula1[[#This Row],[% Jornada segons contracte
(no posar el símbol %) ]]-Taula1[[#This Row],[% Reducció salari per baix rendiment        (no posar el símbol %)]]</f>
        <v>0</v>
      </c>
      <c r="AM52" s="131">
        <f>ROUND((AN52/100)*24.8547945*Taula1[[#This Row],[Espai reservat Administració (dies)]],2)</f>
        <v>0</v>
      </c>
      <c r="AN52" s="79">
        <f>Taula1[[#This Row],[% Jornada segons contracte
(no posar el símbol %) ]]-Taula1[[#This Row],[% Reducció salari per baix rendiment        (no posar el símbol %)]]</f>
        <v>0</v>
      </c>
      <c r="AO52" s="131">
        <f t="shared" si="2"/>
        <v>0</v>
      </c>
      <c r="AP52" s="86"/>
      <c r="AQ52" s="136">
        <f>ROUND((AR52/100)*693*Taula1[[#This Row],[Mesos naturals sencers treballats període justificat (01/01/2023 - 31/03/2023)]],2)</f>
        <v>0</v>
      </c>
      <c r="AR52" s="89">
        <f>Taula1[[#This Row],[% Jornada segons contracte
(no posar el símbol %) ]]-Taula1[[#This Row],[% Reducció salari per baix rendiment        (no posar el símbol %)]]</f>
        <v>0</v>
      </c>
      <c r="AS52" s="136">
        <f>ROUND((AT52/100)*22.78356164*Taula1[[#This Row],[Dies treballats període justificat (01/01/2023 - 31/03/2023)              no comptabilitzats com a mes natural sencer]],2)</f>
        <v>0</v>
      </c>
      <c r="AT52" s="89">
        <f>Taula1[[#This Row],[% Jornada segons contracte
(no posar el símbol %) ]]-Taula1[[#This Row],[% Reducció salari per baix rendiment        (no posar el símbol %)]]</f>
        <v>0</v>
      </c>
      <c r="AU52" s="136">
        <f t="shared" si="3"/>
        <v>0</v>
      </c>
      <c r="AV52" s="86"/>
      <c r="AW52" s="136">
        <f>ROUND((AX52/100)*693*Taula1[[#This Row],[Espai reservat Administració  (mesos)]],2)</f>
        <v>0</v>
      </c>
      <c r="AX52" s="89">
        <f>Taula1[[#This Row],[% Jornada segons contracte
(no posar el símbol %) ]]-Taula1[[#This Row],[% Reducció salari per baix rendiment        (no posar el símbol %)]]</f>
        <v>0</v>
      </c>
      <c r="AY52" s="131">
        <f>ROUND((AZ52/100)*22.78356164*Taula1[[#This Row],[Espai reservat Administració (dies)]],2)</f>
        <v>0</v>
      </c>
      <c r="AZ52" s="79">
        <f>Taula1[[#This Row],[% Jornada segons contracte
(no posar el símbol %) ]]-Taula1[[#This Row],[% Reducció salari per baix rendiment        (no posar el símbol %)]]</f>
        <v>0</v>
      </c>
      <c r="BA52" s="131">
        <f t="shared" si="4"/>
        <v>0</v>
      </c>
      <c r="BB52" s="83"/>
      <c r="BC52" s="131">
        <f>IF(Taula1[[#This Row],[Grup justificat     (fer servir opcions de la llista desplegable)]]=1,AI52,0)</f>
        <v>0</v>
      </c>
      <c r="BD52" s="131">
        <f>IF(Taula1[[#This Row],[Grup justificat     (fer servir opcions de la llista desplegable)]]=2,AU52,0)</f>
        <v>0</v>
      </c>
      <c r="BE52" s="83"/>
      <c r="BF52" s="131">
        <f>IF(Taula1[[#This Row],[Espai reservat Administració]]=1,AO52,0)</f>
        <v>0</v>
      </c>
      <c r="BG52" s="131">
        <f>IF(Taula1[[#This Row],[Espai reservat Administració]]=2,BA52,0)</f>
        <v>0</v>
      </c>
      <c r="BH52" s="83"/>
      <c r="BI52" s="124">
        <f>IF(Taula1[[#This Row],[Grup justificat     (fer servir opcions de la llista desplegable)]]=1,1,0)</f>
        <v>0</v>
      </c>
      <c r="BJ52" s="124">
        <f>IF(Taula1[[#This Row],[Espai reservat Administració]]=1,1,0)</f>
        <v>0</v>
      </c>
      <c r="BK52" s="125"/>
      <c r="BL52" s="124">
        <f>IF(Taula1[[#This Row],[Grup justificat     (fer servir opcions de la llista desplegable)]]=2,1,0)</f>
        <v>0</v>
      </c>
      <c r="BM52" s="124">
        <f>IF(Taula1[[#This Row],[Espai reservat Administració]]=2,1,0)</f>
        <v>0</v>
      </c>
      <c r="BN52" s="73"/>
      <c r="BO52" s="73"/>
      <c r="BP52" s="73"/>
      <c r="BQ52" s="73"/>
      <c r="BR52" s="73"/>
      <c r="BS52" s="73"/>
      <c r="BT52" s="73"/>
      <c r="BU52" s="73"/>
      <c r="BV52" s="73"/>
      <c r="BW52" s="73"/>
      <c r="BX52" s="73"/>
      <c r="BY52" s="73"/>
      <c r="BZ52" s="73"/>
      <c r="CA52" s="73"/>
      <c r="CB52" s="73"/>
      <c r="CC52" s="73"/>
      <c r="CD52" s="73"/>
      <c r="CE52" s="73"/>
      <c r="CF52" s="73"/>
      <c r="CG52" s="63">
        <f t="shared" si="5"/>
        <v>0</v>
      </c>
      <c r="CH52" s="63">
        <f t="shared" si="6"/>
        <v>0</v>
      </c>
      <c r="CI52" s="73"/>
      <c r="CJ52" s="63">
        <f>IF(Taula1[[#This Row],[Tipus de contracte                                  (fer servir opcions de la llista desplegable)]]="Indefinit",1,0)</f>
        <v>0</v>
      </c>
      <c r="CK52" s="63">
        <f>IF(Taula1[[#This Row],[Tipus de contracte                                  (fer servir opcions de la llista desplegable)]]="Temporal, igual o superior a 6 mesos",1,0)</f>
        <v>0</v>
      </c>
      <c r="CL52" s="63">
        <f>IF(Taula1[[#This Row],[Tipus de contracte                                  (fer servir opcions de la llista desplegable)]]="Substitució per IT",1,0)</f>
        <v>0</v>
      </c>
      <c r="CM52" s="73"/>
      <c r="CN52" s="63">
        <f>IF(Taula1[[#This Row],[Relació llocs de treball]]&gt;=1,1,0)</f>
        <v>0</v>
      </c>
      <c r="CO52" s="73"/>
      <c r="CP52" s="63">
        <f>IF(Taula1[[#This Row],[Identitat de gènere                                                          (fer servir opcions de la llista desplegable)]]="Home",1,0)</f>
        <v>0</v>
      </c>
      <c r="CQ52" s="63">
        <f>IF(Taula1[[#This Row],[Identitat de gènere                                                          (fer servir opcions de la llista desplegable)]]="Dona",1,0)</f>
        <v>0</v>
      </c>
      <c r="CR52" s="63">
        <f>IF(Taula1[[#This Row],[Identitat de gènere                                                          (fer servir opcions de la llista desplegable)]]="No binari",1,0)</f>
        <v>0</v>
      </c>
      <c r="CS52" s="73"/>
      <c r="CT52" s="63">
        <f t="shared" si="0"/>
        <v>0</v>
      </c>
      <c r="CU52" s="64">
        <f t="shared" si="7"/>
        <v>0</v>
      </c>
      <c r="CW52" s="64">
        <f t="shared" si="8"/>
        <v>0</v>
      </c>
      <c r="CX52" s="64">
        <f t="shared" si="9"/>
        <v>0</v>
      </c>
      <c r="CY52" s="64">
        <f t="shared" si="10"/>
        <v>0</v>
      </c>
      <c r="CZ52" s="64">
        <f t="shared" si="11"/>
        <v>0</v>
      </c>
      <c r="DB52" s="64">
        <f t="shared" si="12"/>
        <v>0</v>
      </c>
      <c r="DC52" s="64">
        <f t="shared" si="13"/>
        <v>0</v>
      </c>
      <c r="DD52" s="64">
        <f t="shared" si="14"/>
        <v>0</v>
      </c>
      <c r="DE52" s="64">
        <f t="shared" si="15"/>
        <v>0</v>
      </c>
    </row>
    <row r="53" spans="2:109" x14ac:dyDescent="0.3">
      <c r="B53" s="167"/>
      <c r="C53" s="186"/>
      <c r="D53" s="2"/>
      <c r="E53" s="67"/>
      <c r="F53" s="5"/>
      <c r="G53" s="5"/>
      <c r="H53" s="187"/>
      <c r="I53" s="111" t="str">
        <f ca="1">IF(Taula1[[#This Row],[Data naixement (format dd/mm/aaaa)]]="","0",DATEDIF(Taula1[[#This Row],[Data naixement (format dd/mm/aaaa)]],TODAY(),"Y"))</f>
        <v>0</v>
      </c>
      <c r="J53" s="6"/>
      <c r="K53" s="6"/>
      <c r="L53" s="6"/>
      <c r="M53" s="6"/>
      <c r="N53" s="56"/>
      <c r="O53" s="56"/>
      <c r="P53" s="56"/>
      <c r="Q53" s="6"/>
      <c r="R53" s="7"/>
      <c r="S53" s="143">
        <f>Taula1[[#This Row],[Mesos naturals sencers treballats període justificat (01/01/2023 - 31/03/2023)]]</f>
        <v>0</v>
      </c>
      <c r="T53" s="194">
        <f>Taula1[[#This Row],[Dies treballats període justificat (01/01/2023 - 31/03/2023)              no comptabilitzats com a mes natural sencer]]</f>
        <v>0</v>
      </c>
      <c r="U53" s="12"/>
      <c r="V53" s="7"/>
      <c r="W53" s="188"/>
      <c r="X53" s="188"/>
      <c r="Y53" s="188"/>
      <c r="Z53" s="188"/>
      <c r="AA53" s="190"/>
      <c r="AB53" s="143">
        <f>Taula1[[#This Row],[Grup justificat     (fer servir opcions de la llista desplegable)]]</f>
        <v>0</v>
      </c>
      <c r="AC53" s="182"/>
      <c r="AD53" s="80"/>
      <c r="AE53" s="131">
        <f>ROUND((AF53/100)*756*Taula1[[#This Row],[Mesos naturals sencers treballats període justificat (01/01/2023 - 31/03/2023)]],2)</f>
        <v>0</v>
      </c>
      <c r="AF53" s="79">
        <f>Taula1[[#This Row],[% Jornada segons contracte
(no posar el símbol %) ]]-Taula1[[#This Row],[% Reducció salari per baix rendiment        (no posar el símbol %)]]</f>
        <v>0</v>
      </c>
      <c r="AG53" s="131">
        <f>ROUND((AH53/100)*24.8547945*Taula1[[#This Row],[Dies treballats període justificat (01/01/2023 - 31/03/2023)              no comptabilitzats com a mes natural sencer]],2)</f>
        <v>0</v>
      </c>
      <c r="AH53" s="79">
        <f>Taula1[[#This Row],[% Jornada segons contracte
(no posar el símbol %) ]]-Taula1[[#This Row],[% Reducció salari per baix rendiment        (no posar el símbol %)]]</f>
        <v>0</v>
      </c>
      <c r="AI53" s="131">
        <f t="shared" si="1"/>
        <v>0</v>
      </c>
      <c r="AJ53" s="183"/>
      <c r="AK53" s="131">
        <f>ROUND((AL53/100)*756*Taula1[[#This Row],[Espai reservat Administració  (mesos)]],2)</f>
        <v>0</v>
      </c>
      <c r="AL53" s="79">
        <f>Taula1[[#This Row],[% Jornada segons contracte
(no posar el símbol %) ]]-Taula1[[#This Row],[% Reducció salari per baix rendiment        (no posar el símbol %)]]</f>
        <v>0</v>
      </c>
      <c r="AM53" s="131">
        <f>ROUND((AN53/100)*24.8547945*Taula1[[#This Row],[Espai reservat Administració (dies)]],2)</f>
        <v>0</v>
      </c>
      <c r="AN53" s="79">
        <f>Taula1[[#This Row],[% Jornada segons contracte
(no posar el símbol %) ]]-Taula1[[#This Row],[% Reducció salari per baix rendiment        (no posar el símbol %)]]</f>
        <v>0</v>
      </c>
      <c r="AO53" s="131">
        <f t="shared" si="2"/>
        <v>0</v>
      </c>
      <c r="AP53" s="86"/>
      <c r="AQ53" s="136">
        <f>ROUND((AR53/100)*693*Taula1[[#This Row],[Mesos naturals sencers treballats període justificat (01/01/2023 - 31/03/2023)]],2)</f>
        <v>0</v>
      </c>
      <c r="AR53" s="89">
        <f>Taula1[[#This Row],[% Jornada segons contracte
(no posar el símbol %) ]]-Taula1[[#This Row],[% Reducció salari per baix rendiment        (no posar el símbol %)]]</f>
        <v>0</v>
      </c>
      <c r="AS53" s="136">
        <f>ROUND((AT53/100)*22.78356164*Taula1[[#This Row],[Dies treballats període justificat (01/01/2023 - 31/03/2023)              no comptabilitzats com a mes natural sencer]],2)</f>
        <v>0</v>
      </c>
      <c r="AT53" s="89">
        <f>Taula1[[#This Row],[% Jornada segons contracte
(no posar el símbol %) ]]-Taula1[[#This Row],[% Reducció salari per baix rendiment        (no posar el símbol %)]]</f>
        <v>0</v>
      </c>
      <c r="AU53" s="136">
        <f t="shared" si="3"/>
        <v>0</v>
      </c>
      <c r="AV53" s="86"/>
      <c r="AW53" s="136">
        <f>ROUND((AX53/100)*693*Taula1[[#This Row],[Espai reservat Administració  (mesos)]],2)</f>
        <v>0</v>
      </c>
      <c r="AX53" s="89">
        <f>Taula1[[#This Row],[% Jornada segons contracte
(no posar el símbol %) ]]-Taula1[[#This Row],[% Reducció salari per baix rendiment        (no posar el símbol %)]]</f>
        <v>0</v>
      </c>
      <c r="AY53" s="131">
        <f>ROUND((AZ53/100)*22.78356164*Taula1[[#This Row],[Espai reservat Administració (dies)]],2)</f>
        <v>0</v>
      </c>
      <c r="AZ53" s="79">
        <f>Taula1[[#This Row],[% Jornada segons contracte
(no posar el símbol %) ]]-Taula1[[#This Row],[% Reducció salari per baix rendiment        (no posar el símbol %)]]</f>
        <v>0</v>
      </c>
      <c r="BA53" s="131">
        <f t="shared" si="4"/>
        <v>0</v>
      </c>
      <c r="BB53" s="83"/>
      <c r="BC53" s="131">
        <f>IF(Taula1[[#This Row],[Grup justificat     (fer servir opcions de la llista desplegable)]]=1,AI53,0)</f>
        <v>0</v>
      </c>
      <c r="BD53" s="131">
        <f>IF(Taula1[[#This Row],[Grup justificat     (fer servir opcions de la llista desplegable)]]=2,AU53,0)</f>
        <v>0</v>
      </c>
      <c r="BE53" s="83"/>
      <c r="BF53" s="131">
        <f>IF(Taula1[[#This Row],[Espai reservat Administració]]=1,AO53,0)</f>
        <v>0</v>
      </c>
      <c r="BG53" s="131">
        <f>IF(Taula1[[#This Row],[Espai reservat Administració]]=2,BA53,0)</f>
        <v>0</v>
      </c>
      <c r="BH53" s="83"/>
      <c r="BI53" s="124">
        <f>IF(Taula1[[#This Row],[Grup justificat     (fer servir opcions de la llista desplegable)]]=1,1,0)</f>
        <v>0</v>
      </c>
      <c r="BJ53" s="124">
        <f>IF(Taula1[[#This Row],[Espai reservat Administració]]=1,1,0)</f>
        <v>0</v>
      </c>
      <c r="BK53" s="125"/>
      <c r="BL53" s="124">
        <f>IF(Taula1[[#This Row],[Grup justificat     (fer servir opcions de la llista desplegable)]]=2,1,0)</f>
        <v>0</v>
      </c>
      <c r="BM53" s="124">
        <f>IF(Taula1[[#This Row],[Espai reservat Administració]]=2,1,0)</f>
        <v>0</v>
      </c>
      <c r="BN53" s="73"/>
      <c r="BO53" s="73"/>
      <c r="BP53" s="73"/>
      <c r="BQ53" s="73"/>
      <c r="BR53" s="73"/>
      <c r="BS53" s="73"/>
      <c r="BT53" s="73"/>
      <c r="BU53" s="73"/>
      <c r="BV53" s="73"/>
      <c r="BW53" s="73"/>
      <c r="BX53" s="73"/>
      <c r="BY53" s="73"/>
      <c r="BZ53" s="73"/>
      <c r="CA53" s="73"/>
      <c r="CB53" s="73"/>
      <c r="CC53" s="73"/>
      <c r="CD53" s="73"/>
      <c r="CE53" s="73"/>
      <c r="CF53" s="73"/>
      <c r="CG53" s="63">
        <f t="shared" si="5"/>
        <v>0</v>
      </c>
      <c r="CH53" s="63">
        <f t="shared" si="6"/>
        <v>0</v>
      </c>
      <c r="CI53" s="73"/>
      <c r="CJ53" s="63">
        <f>IF(Taula1[[#This Row],[Tipus de contracte                                  (fer servir opcions de la llista desplegable)]]="Indefinit",1,0)</f>
        <v>0</v>
      </c>
      <c r="CK53" s="63">
        <f>IF(Taula1[[#This Row],[Tipus de contracte                                  (fer servir opcions de la llista desplegable)]]="Temporal, igual o superior a 6 mesos",1,0)</f>
        <v>0</v>
      </c>
      <c r="CL53" s="63">
        <f>IF(Taula1[[#This Row],[Tipus de contracte                                  (fer servir opcions de la llista desplegable)]]="Substitució per IT",1,0)</f>
        <v>0</v>
      </c>
      <c r="CM53" s="73"/>
      <c r="CN53" s="63">
        <f>IF(Taula1[[#This Row],[Relació llocs de treball]]&gt;=1,1,0)</f>
        <v>0</v>
      </c>
      <c r="CO53" s="73"/>
      <c r="CP53" s="63">
        <f>IF(Taula1[[#This Row],[Identitat de gènere                                                          (fer servir opcions de la llista desplegable)]]="Home",1,0)</f>
        <v>0</v>
      </c>
      <c r="CQ53" s="63">
        <f>IF(Taula1[[#This Row],[Identitat de gènere                                                          (fer servir opcions de la llista desplegable)]]="Dona",1,0)</f>
        <v>0</v>
      </c>
      <c r="CR53" s="63">
        <f>IF(Taula1[[#This Row],[Identitat de gènere                                                          (fer servir opcions de la llista desplegable)]]="No binari",1,0)</f>
        <v>0</v>
      </c>
      <c r="CS53" s="73"/>
      <c r="CT53" s="63">
        <f t="shared" si="0"/>
        <v>0</v>
      </c>
      <c r="CU53" s="64">
        <f t="shared" si="7"/>
        <v>0</v>
      </c>
      <c r="CW53" s="64">
        <f t="shared" si="8"/>
        <v>0</v>
      </c>
      <c r="CX53" s="64">
        <f t="shared" si="9"/>
        <v>0</v>
      </c>
      <c r="CY53" s="64">
        <f t="shared" si="10"/>
        <v>0</v>
      </c>
      <c r="CZ53" s="64">
        <f t="shared" si="11"/>
        <v>0</v>
      </c>
      <c r="DB53" s="64">
        <f t="shared" si="12"/>
        <v>0</v>
      </c>
      <c r="DC53" s="64">
        <f t="shared" si="13"/>
        <v>0</v>
      </c>
      <c r="DD53" s="64">
        <f t="shared" si="14"/>
        <v>0</v>
      </c>
      <c r="DE53" s="64">
        <f t="shared" si="15"/>
        <v>0</v>
      </c>
    </row>
    <row r="54" spans="2:109" x14ac:dyDescent="0.3">
      <c r="B54" s="167"/>
      <c r="C54" s="186"/>
      <c r="D54" s="2"/>
      <c r="E54" s="67"/>
      <c r="F54" s="5"/>
      <c r="G54" s="5"/>
      <c r="H54" s="187"/>
      <c r="I54" s="111" t="str">
        <f ca="1">IF(Taula1[[#This Row],[Data naixement (format dd/mm/aaaa)]]="","0",DATEDIF(Taula1[[#This Row],[Data naixement (format dd/mm/aaaa)]],TODAY(),"Y"))</f>
        <v>0</v>
      </c>
      <c r="J54" s="6"/>
      <c r="K54" s="6"/>
      <c r="L54" s="6"/>
      <c r="M54" s="6"/>
      <c r="N54" s="56"/>
      <c r="O54" s="56"/>
      <c r="P54" s="56"/>
      <c r="Q54" s="6"/>
      <c r="R54" s="7"/>
      <c r="S54" s="143">
        <f>Taula1[[#This Row],[Mesos naturals sencers treballats període justificat (01/01/2023 - 31/03/2023)]]</f>
        <v>0</v>
      </c>
      <c r="T54" s="194">
        <f>Taula1[[#This Row],[Dies treballats període justificat (01/01/2023 - 31/03/2023)              no comptabilitzats com a mes natural sencer]]</f>
        <v>0</v>
      </c>
      <c r="U54" s="12"/>
      <c r="V54" s="7"/>
      <c r="W54" s="188"/>
      <c r="X54" s="188"/>
      <c r="Y54" s="188"/>
      <c r="Z54" s="188"/>
      <c r="AA54" s="190"/>
      <c r="AB54" s="143">
        <f>Taula1[[#This Row],[Grup justificat     (fer servir opcions de la llista desplegable)]]</f>
        <v>0</v>
      </c>
      <c r="AC54" s="182"/>
      <c r="AD54" s="80"/>
      <c r="AE54" s="131">
        <f>ROUND((AF54/100)*756*Taula1[[#This Row],[Mesos naturals sencers treballats període justificat (01/01/2023 - 31/03/2023)]],2)</f>
        <v>0</v>
      </c>
      <c r="AF54" s="79">
        <f>Taula1[[#This Row],[% Jornada segons contracte
(no posar el símbol %) ]]-Taula1[[#This Row],[% Reducció salari per baix rendiment        (no posar el símbol %)]]</f>
        <v>0</v>
      </c>
      <c r="AG54" s="131">
        <f>ROUND((AH54/100)*24.8547945*Taula1[[#This Row],[Dies treballats període justificat (01/01/2023 - 31/03/2023)              no comptabilitzats com a mes natural sencer]],2)</f>
        <v>0</v>
      </c>
      <c r="AH54" s="79">
        <f>Taula1[[#This Row],[% Jornada segons contracte
(no posar el símbol %) ]]-Taula1[[#This Row],[% Reducció salari per baix rendiment        (no posar el símbol %)]]</f>
        <v>0</v>
      </c>
      <c r="AI54" s="131">
        <f t="shared" si="1"/>
        <v>0</v>
      </c>
      <c r="AJ54" s="183"/>
      <c r="AK54" s="131">
        <f>ROUND((AL54/100)*756*Taula1[[#This Row],[Espai reservat Administració  (mesos)]],2)</f>
        <v>0</v>
      </c>
      <c r="AL54" s="79">
        <f>Taula1[[#This Row],[% Jornada segons contracte
(no posar el símbol %) ]]-Taula1[[#This Row],[% Reducció salari per baix rendiment        (no posar el símbol %)]]</f>
        <v>0</v>
      </c>
      <c r="AM54" s="131">
        <f>ROUND((AN54/100)*24.8547945*Taula1[[#This Row],[Espai reservat Administració (dies)]],2)</f>
        <v>0</v>
      </c>
      <c r="AN54" s="79">
        <f>Taula1[[#This Row],[% Jornada segons contracte
(no posar el símbol %) ]]-Taula1[[#This Row],[% Reducció salari per baix rendiment        (no posar el símbol %)]]</f>
        <v>0</v>
      </c>
      <c r="AO54" s="131">
        <f t="shared" si="2"/>
        <v>0</v>
      </c>
      <c r="AP54" s="86"/>
      <c r="AQ54" s="136">
        <f>ROUND((AR54/100)*693*Taula1[[#This Row],[Mesos naturals sencers treballats període justificat (01/01/2023 - 31/03/2023)]],2)</f>
        <v>0</v>
      </c>
      <c r="AR54" s="89">
        <f>Taula1[[#This Row],[% Jornada segons contracte
(no posar el símbol %) ]]-Taula1[[#This Row],[% Reducció salari per baix rendiment        (no posar el símbol %)]]</f>
        <v>0</v>
      </c>
      <c r="AS54" s="136">
        <f>ROUND((AT54/100)*22.78356164*Taula1[[#This Row],[Dies treballats període justificat (01/01/2023 - 31/03/2023)              no comptabilitzats com a mes natural sencer]],2)</f>
        <v>0</v>
      </c>
      <c r="AT54" s="89">
        <f>Taula1[[#This Row],[% Jornada segons contracte
(no posar el símbol %) ]]-Taula1[[#This Row],[% Reducció salari per baix rendiment        (no posar el símbol %)]]</f>
        <v>0</v>
      </c>
      <c r="AU54" s="136">
        <f t="shared" si="3"/>
        <v>0</v>
      </c>
      <c r="AV54" s="86"/>
      <c r="AW54" s="136">
        <f>ROUND((AX54/100)*693*Taula1[[#This Row],[Espai reservat Administració  (mesos)]],2)</f>
        <v>0</v>
      </c>
      <c r="AX54" s="89">
        <f>Taula1[[#This Row],[% Jornada segons contracte
(no posar el símbol %) ]]-Taula1[[#This Row],[% Reducció salari per baix rendiment        (no posar el símbol %)]]</f>
        <v>0</v>
      </c>
      <c r="AY54" s="131">
        <f>ROUND((AZ54/100)*22.78356164*Taula1[[#This Row],[Espai reservat Administració (dies)]],2)</f>
        <v>0</v>
      </c>
      <c r="AZ54" s="79">
        <f>Taula1[[#This Row],[% Jornada segons contracte
(no posar el símbol %) ]]-Taula1[[#This Row],[% Reducció salari per baix rendiment        (no posar el símbol %)]]</f>
        <v>0</v>
      </c>
      <c r="BA54" s="131">
        <f t="shared" si="4"/>
        <v>0</v>
      </c>
      <c r="BB54" s="83"/>
      <c r="BC54" s="131">
        <f>IF(Taula1[[#This Row],[Grup justificat     (fer servir opcions de la llista desplegable)]]=1,AI54,0)</f>
        <v>0</v>
      </c>
      <c r="BD54" s="131">
        <f>IF(Taula1[[#This Row],[Grup justificat     (fer servir opcions de la llista desplegable)]]=2,AU54,0)</f>
        <v>0</v>
      </c>
      <c r="BE54" s="83"/>
      <c r="BF54" s="131">
        <f>IF(Taula1[[#This Row],[Espai reservat Administració]]=1,AO54,0)</f>
        <v>0</v>
      </c>
      <c r="BG54" s="131">
        <f>IF(Taula1[[#This Row],[Espai reservat Administració]]=2,BA54,0)</f>
        <v>0</v>
      </c>
      <c r="BH54" s="83"/>
      <c r="BI54" s="124">
        <f>IF(Taula1[[#This Row],[Grup justificat     (fer servir opcions de la llista desplegable)]]=1,1,0)</f>
        <v>0</v>
      </c>
      <c r="BJ54" s="124">
        <f>IF(Taula1[[#This Row],[Espai reservat Administració]]=1,1,0)</f>
        <v>0</v>
      </c>
      <c r="BK54" s="125"/>
      <c r="BL54" s="124">
        <f>IF(Taula1[[#This Row],[Grup justificat     (fer servir opcions de la llista desplegable)]]=2,1,0)</f>
        <v>0</v>
      </c>
      <c r="BM54" s="124">
        <f>IF(Taula1[[#This Row],[Espai reservat Administració]]=2,1,0)</f>
        <v>0</v>
      </c>
      <c r="BN54" s="73"/>
      <c r="BO54" s="73"/>
      <c r="BP54" s="73"/>
      <c r="BQ54" s="73"/>
      <c r="BR54" s="73"/>
      <c r="BS54" s="73"/>
      <c r="BT54" s="73"/>
      <c r="BU54" s="73"/>
      <c r="BV54" s="73"/>
      <c r="BW54" s="73"/>
      <c r="BX54" s="73"/>
      <c r="BY54" s="73"/>
      <c r="BZ54" s="73"/>
      <c r="CA54" s="73"/>
      <c r="CB54" s="73"/>
      <c r="CC54" s="73"/>
      <c r="CD54" s="73"/>
      <c r="CE54" s="73"/>
      <c r="CF54" s="73"/>
      <c r="CG54" s="63">
        <f t="shared" si="5"/>
        <v>0</v>
      </c>
      <c r="CH54" s="63">
        <f t="shared" si="6"/>
        <v>0</v>
      </c>
      <c r="CI54" s="73"/>
      <c r="CJ54" s="63">
        <f>IF(Taula1[[#This Row],[Tipus de contracte                                  (fer servir opcions de la llista desplegable)]]="Indefinit",1,0)</f>
        <v>0</v>
      </c>
      <c r="CK54" s="63">
        <f>IF(Taula1[[#This Row],[Tipus de contracte                                  (fer servir opcions de la llista desplegable)]]="Temporal, igual o superior a 6 mesos",1,0)</f>
        <v>0</v>
      </c>
      <c r="CL54" s="63">
        <f>IF(Taula1[[#This Row],[Tipus de contracte                                  (fer servir opcions de la llista desplegable)]]="Substitució per IT",1,0)</f>
        <v>0</v>
      </c>
      <c r="CM54" s="73"/>
      <c r="CN54" s="63">
        <f>IF(Taula1[[#This Row],[Relació llocs de treball]]&gt;=1,1,0)</f>
        <v>0</v>
      </c>
      <c r="CO54" s="73"/>
      <c r="CP54" s="63">
        <f>IF(Taula1[[#This Row],[Identitat de gènere                                                          (fer servir opcions de la llista desplegable)]]="Home",1,0)</f>
        <v>0</v>
      </c>
      <c r="CQ54" s="63">
        <f>IF(Taula1[[#This Row],[Identitat de gènere                                                          (fer servir opcions de la llista desplegable)]]="Dona",1,0)</f>
        <v>0</v>
      </c>
      <c r="CR54" s="63">
        <f>IF(Taula1[[#This Row],[Identitat de gènere                                                          (fer servir opcions de la llista desplegable)]]="No binari",1,0)</f>
        <v>0</v>
      </c>
      <c r="CS54" s="73"/>
      <c r="CT54" s="63">
        <f t="shared" si="0"/>
        <v>0</v>
      </c>
      <c r="CU54" s="64">
        <f t="shared" si="7"/>
        <v>0</v>
      </c>
      <c r="CW54" s="64">
        <f t="shared" si="8"/>
        <v>0</v>
      </c>
      <c r="CX54" s="64">
        <f t="shared" si="9"/>
        <v>0</v>
      </c>
      <c r="CY54" s="64">
        <f t="shared" si="10"/>
        <v>0</v>
      </c>
      <c r="CZ54" s="64">
        <f t="shared" si="11"/>
        <v>0</v>
      </c>
      <c r="DB54" s="64">
        <f t="shared" si="12"/>
        <v>0</v>
      </c>
      <c r="DC54" s="64">
        <f t="shared" si="13"/>
        <v>0</v>
      </c>
      <c r="DD54" s="64">
        <f t="shared" si="14"/>
        <v>0</v>
      </c>
      <c r="DE54" s="64">
        <f t="shared" si="15"/>
        <v>0</v>
      </c>
    </row>
    <row r="55" spans="2:109" x14ac:dyDescent="0.3">
      <c r="B55" s="167"/>
      <c r="C55" s="186"/>
      <c r="D55" s="2"/>
      <c r="E55" s="67"/>
      <c r="F55" s="5"/>
      <c r="G55" s="5"/>
      <c r="H55" s="187"/>
      <c r="I55" s="111" t="str">
        <f ca="1">IF(Taula1[[#This Row],[Data naixement (format dd/mm/aaaa)]]="","0",DATEDIF(Taula1[[#This Row],[Data naixement (format dd/mm/aaaa)]],TODAY(),"Y"))</f>
        <v>0</v>
      </c>
      <c r="J55" s="6"/>
      <c r="K55" s="6"/>
      <c r="L55" s="6"/>
      <c r="M55" s="6"/>
      <c r="N55" s="56"/>
      <c r="O55" s="56"/>
      <c r="P55" s="56"/>
      <c r="Q55" s="6"/>
      <c r="R55" s="7"/>
      <c r="S55" s="143">
        <f>Taula1[[#This Row],[Mesos naturals sencers treballats període justificat (01/01/2023 - 31/03/2023)]]</f>
        <v>0</v>
      </c>
      <c r="T55" s="194">
        <f>Taula1[[#This Row],[Dies treballats període justificat (01/01/2023 - 31/03/2023)              no comptabilitzats com a mes natural sencer]]</f>
        <v>0</v>
      </c>
      <c r="U55" s="12"/>
      <c r="V55" s="7"/>
      <c r="W55" s="188"/>
      <c r="X55" s="188"/>
      <c r="Y55" s="188"/>
      <c r="Z55" s="188"/>
      <c r="AA55" s="190"/>
      <c r="AB55" s="143">
        <f>Taula1[[#This Row],[Grup justificat     (fer servir opcions de la llista desplegable)]]</f>
        <v>0</v>
      </c>
      <c r="AC55" s="182"/>
      <c r="AD55" s="80"/>
      <c r="AE55" s="131">
        <f>ROUND((AF55/100)*756*Taula1[[#This Row],[Mesos naturals sencers treballats període justificat (01/01/2023 - 31/03/2023)]],2)</f>
        <v>0</v>
      </c>
      <c r="AF55" s="79">
        <f>Taula1[[#This Row],[% Jornada segons contracte
(no posar el símbol %) ]]-Taula1[[#This Row],[% Reducció salari per baix rendiment        (no posar el símbol %)]]</f>
        <v>0</v>
      </c>
      <c r="AG55" s="131">
        <f>ROUND((AH55/100)*24.8547945*Taula1[[#This Row],[Dies treballats període justificat (01/01/2023 - 31/03/2023)              no comptabilitzats com a mes natural sencer]],2)</f>
        <v>0</v>
      </c>
      <c r="AH55" s="79">
        <f>Taula1[[#This Row],[% Jornada segons contracte
(no posar el símbol %) ]]-Taula1[[#This Row],[% Reducció salari per baix rendiment        (no posar el símbol %)]]</f>
        <v>0</v>
      </c>
      <c r="AI55" s="131">
        <f t="shared" si="1"/>
        <v>0</v>
      </c>
      <c r="AJ55" s="183"/>
      <c r="AK55" s="131">
        <f>ROUND((AL55/100)*756*Taula1[[#This Row],[Espai reservat Administració  (mesos)]],2)</f>
        <v>0</v>
      </c>
      <c r="AL55" s="79">
        <f>Taula1[[#This Row],[% Jornada segons contracte
(no posar el símbol %) ]]-Taula1[[#This Row],[% Reducció salari per baix rendiment        (no posar el símbol %)]]</f>
        <v>0</v>
      </c>
      <c r="AM55" s="131">
        <f>ROUND((AN55/100)*24.8547945*Taula1[[#This Row],[Espai reservat Administració (dies)]],2)</f>
        <v>0</v>
      </c>
      <c r="AN55" s="79">
        <f>Taula1[[#This Row],[% Jornada segons contracte
(no posar el símbol %) ]]-Taula1[[#This Row],[% Reducció salari per baix rendiment        (no posar el símbol %)]]</f>
        <v>0</v>
      </c>
      <c r="AO55" s="131">
        <f t="shared" si="2"/>
        <v>0</v>
      </c>
      <c r="AP55" s="86"/>
      <c r="AQ55" s="136">
        <f>ROUND((AR55/100)*693*Taula1[[#This Row],[Mesos naturals sencers treballats període justificat (01/01/2023 - 31/03/2023)]],2)</f>
        <v>0</v>
      </c>
      <c r="AR55" s="89">
        <f>Taula1[[#This Row],[% Jornada segons contracte
(no posar el símbol %) ]]-Taula1[[#This Row],[% Reducció salari per baix rendiment        (no posar el símbol %)]]</f>
        <v>0</v>
      </c>
      <c r="AS55" s="136">
        <f>ROUND((AT55/100)*22.78356164*Taula1[[#This Row],[Dies treballats període justificat (01/01/2023 - 31/03/2023)              no comptabilitzats com a mes natural sencer]],2)</f>
        <v>0</v>
      </c>
      <c r="AT55" s="89">
        <f>Taula1[[#This Row],[% Jornada segons contracte
(no posar el símbol %) ]]-Taula1[[#This Row],[% Reducció salari per baix rendiment        (no posar el símbol %)]]</f>
        <v>0</v>
      </c>
      <c r="AU55" s="136">
        <f t="shared" si="3"/>
        <v>0</v>
      </c>
      <c r="AV55" s="86"/>
      <c r="AW55" s="136">
        <f>ROUND((AX55/100)*693*Taula1[[#This Row],[Espai reservat Administració  (mesos)]],2)</f>
        <v>0</v>
      </c>
      <c r="AX55" s="89">
        <f>Taula1[[#This Row],[% Jornada segons contracte
(no posar el símbol %) ]]-Taula1[[#This Row],[% Reducció salari per baix rendiment        (no posar el símbol %)]]</f>
        <v>0</v>
      </c>
      <c r="AY55" s="131">
        <f>ROUND((AZ55/100)*22.78356164*Taula1[[#This Row],[Espai reservat Administració (dies)]],2)</f>
        <v>0</v>
      </c>
      <c r="AZ55" s="79">
        <f>Taula1[[#This Row],[% Jornada segons contracte
(no posar el símbol %) ]]-Taula1[[#This Row],[% Reducció salari per baix rendiment        (no posar el símbol %)]]</f>
        <v>0</v>
      </c>
      <c r="BA55" s="131">
        <f t="shared" si="4"/>
        <v>0</v>
      </c>
      <c r="BB55" s="83"/>
      <c r="BC55" s="131">
        <f>IF(Taula1[[#This Row],[Grup justificat     (fer servir opcions de la llista desplegable)]]=1,AI55,0)</f>
        <v>0</v>
      </c>
      <c r="BD55" s="131">
        <f>IF(Taula1[[#This Row],[Grup justificat     (fer servir opcions de la llista desplegable)]]=2,AU55,0)</f>
        <v>0</v>
      </c>
      <c r="BE55" s="83"/>
      <c r="BF55" s="131">
        <f>IF(Taula1[[#This Row],[Espai reservat Administració]]=1,AO55,0)</f>
        <v>0</v>
      </c>
      <c r="BG55" s="131">
        <f>IF(Taula1[[#This Row],[Espai reservat Administració]]=2,BA55,0)</f>
        <v>0</v>
      </c>
      <c r="BH55" s="83"/>
      <c r="BI55" s="124">
        <f>IF(Taula1[[#This Row],[Grup justificat     (fer servir opcions de la llista desplegable)]]=1,1,0)</f>
        <v>0</v>
      </c>
      <c r="BJ55" s="124">
        <f>IF(Taula1[[#This Row],[Espai reservat Administració]]=1,1,0)</f>
        <v>0</v>
      </c>
      <c r="BK55" s="125"/>
      <c r="BL55" s="124">
        <f>IF(Taula1[[#This Row],[Grup justificat     (fer servir opcions de la llista desplegable)]]=2,1,0)</f>
        <v>0</v>
      </c>
      <c r="BM55" s="124">
        <f>IF(Taula1[[#This Row],[Espai reservat Administració]]=2,1,0)</f>
        <v>0</v>
      </c>
      <c r="BN55" s="73"/>
      <c r="BO55" s="73"/>
      <c r="BP55" s="73"/>
      <c r="BQ55" s="73"/>
      <c r="BR55" s="73"/>
      <c r="BS55" s="73"/>
      <c r="BT55" s="73"/>
      <c r="BU55" s="73"/>
      <c r="BV55" s="73"/>
      <c r="BW55" s="73"/>
      <c r="BX55" s="73"/>
      <c r="BY55" s="73"/>
      <c r="BZ55" s="73"/>
      <c r="CA55" s="73"/>
      <c r="CB55" s="73"/>
      <c r="CC55" s="73"/>
      <c r="CD55" s="73"/>
      <c r="CE55" s="73"/>
      <c r="CF55" s="73"/>
      <c r="CG55" s="63">
        <f t="shared" si="5"/>
        <v>0</v>
      </c>
      <c r="CH55" s="63">
        <f t="shared" si="6"/>
        <v>0</v>
      </c>
      <c r="CI55" s="73"/>
      <c r="CJ55" s="63">
        <f>IF(Taula1[[#This Row],[Tipus de contracte                                  (fer servir opcions de la llista desplegable)]]="Indefinit",1,0)</f>
        <v>0</v>
      </c>
      <c r="CK55" s="63">
        <f>IF(Taula1[[#This Row],[Tipus de contracte                                  (fer servir opcions de la llista desplegable)]]="Temporal, igual o superior a 6 mesos",1,0)</f>
        <v>0</v>
      </c>
      <c r="CL55" s="63">
        <f>IF(Taula1[[#This Row],[Tipus de contracte                                  (fer servir opcions de la llista desplegable)]]="Substitució per IT",1,0)</f>
        <v>0</v>
      </c>
      <c r="CM55" s="73"/>
      <c r="CN55" s="63">
        <f>IF(Taula1[[#This Row],[Relació llocs de treball]]&gt;=1,1,0)</f>
        <v>0</v>
      </c>
      <c r="CO55" s="73"/>
      <c r="CP55" s="63">
        <f>IF(Taula1[[#This Row],[Identitat de gènere                                                          (fer servir opcions de la llista desplegable)]]="Home",1,0)</f>
        <v>0</v>
      </c>
      <c r="CQ55" s="63">
        <f>IF(Taula1[[#This Row],[Identitat de gènere                                                          (fer servir opcions de la llista desplegable)]]="Dona",1,0)</f>
        <v>0</v>
      </c>
      <c r="CR55" s="63">
        <f>IF(Taula1[[#This Row],[Identitat de gènere                                                          (fer servir opcions de la llista desplegable)]]="No binari",1,0)</f>
        <v>0</v>
      </c>
      <c r="CS55" s="73"/>
      <c r="CT55" s="63">
        <f t="shared" si="0"/>
        <v>0</v>
      </c>
      <c r="CU55" s="64">
        <f t="shared" si="7"/>
        <v>0</v>
      </c>
      <c r="CW55" s="64">
        <f t="shared" si="8"/>
        <v>0</v>
      </c>
      <c r="CX55" s="64">
        <f t="shared" si="9"/>
        <v>0</v>
      </c>
      <c r="CY55" s="64">
        <f t="shared" si="10"/>
        <v>0</v>
      </c>
      <c r="CZ55" s="64">
        <f t="shared" si="11"/>
        <v>0</v>
      </c>
      <c r="DB55" s="64">
        <f t="shared" si="12"/>
        <v>0</v>
      </c>
      <c r="DC55" s="64">
        <f t="shared" si="13"/>
        <v>0</v>
      </c>
      <c r="DD55" s="64">
        <f t="shared" si="14"/>
        <v>0</v>
      </c>
      <c r="DE55" s="64">
        <f t="shared" si="15"/>
        <v>0</v>
      </c>
    </row>
    <row r="56" spans="2:109" x14ac:dyDescent="0.3">
      <c r="B56" s="167"/>
      <c r="C56" s="186"/>
      <c r="D56" s="2"/>
      <c r="E56" s="67"/>
      <c r="F56" s="5"/>
      <c r="G56" s="5"/>
      <c r="H56" s="187"/>
      <c r="I56" s="111" t="str">
        <f ca="1">IF(Taula1[[#This Row],[Data naixement (format dd/mm/aaaa)]]="","0",DATEDIF(Taula1[[#This Row],[Data naixement (format dd/mm/aaaa)]],TODAY(),"Y"))</f>
        <v>0</v>
      </c>
      <c r="J56" s="6"/>
      <c r="K56" s="6"/>
      <c r="L56" s="6"/>
      <c r="M56" s="6"/>
      <c r="N56" s="56"/>
      <c r="O56" s="56"/>
      <c r="P56" s="56"/>
      <c r="Q56" s="6"/>
      <c r="R56" s="7"/>
      <c r="S56" s="143">
        <f>Taula1[[#This Row],[Mesos naturals sencers treballats període justificat (01/01/2023 - 31/03/2023)]]</f>
        <v>0</v>
      </c>
      <c r="T56" s="194">
        <f>Taula1[[#This Row],[Dies treballats període justificat (01/01/2023 - 31/03/2023)              no comptabilitzats com a mes natural sencer]]</f>
        <v>0</v>
      </c>
      <c r="U56" s="12"/>
      <c r="V56" s="7"/>
      <c r="W56" s="188"/>
      <c r="X56" s="188"/>
      <c r="Y56" s="188"/>
      <c r="Z56" s="188"/>
      <c r="AA56" s="190"/>
      <c r="AB56" s="143">
        <f>Taula1[[#This Row],[Grup justificat     (fer servir opcions de la llista desplegable)]]</f>
        <v>0</v>
      </c>
      <c r="AC56" s="182"/>
      <c r="AD56" s="80"/>
      <c r="AE56" s="131">
        <f>ROUND((AF56/100)*756*Taula1[[#This Row],[Mesos naturals sencers treballats període justificat (01/01/2023 - 31/03/2023)]],2)</f>
        <v>0</v>
      </c>
      <c r="AF56" s="79">
        <f>Taula1[[#This Row],[% Jornada segons contracte
(no posar el símbol %) ]]-Taula1[[#This Row],[% Reducció salari per baix rendiment        (no posar el símbol %)]]</f>
        <v>0</v>
      </c>
      <c r="AG56" s="131">
        <f>ROUND((AH56/100)*24.8547945*Taula1[[#This Row],[Dies treballats període justificat (01/01/2023 - 31/03/2023)              no comptabilitzats com a mes natural sencer]],2)</f>
        <v>0</v>
      </c>
      <c r="AH56" s="79">
        <f>Taula1[[#This Row],[% Jornada segons contracte
(no posar el símbol %) ]]-Taula1[[#This Row],[% Reducció salari per baix rendiment        (no posar el símbol %)]]</f>
        <v>0</v>
      </c>
      <c r="AI56" s="131">
        <f t="shared" si="1"/>
        <v>0</v>
      </c>
      <c r="AJ56" s="183"/>
      <c r="AK56" s="131">
        <f>ROUND((AL56/100)*756*Taula1[[#This Row],[Espai reservat Administració  (mesos)]],2)</f>
        <v>0</v>
      </c>
      <c r="AL56" s="79">
        <f>Taula1[[#This Row],[% Jornada segons contracte
(no posar el símbol %) ]]-Taula1[[#This Row],[% Reducció salari per baix rendiment        (no posar el símbol %)]]</f>
        <v>0</v>
      </c>
      <c r="AM56" s="131">
        <f>ROUND((AN56/100)*24.8547945*Taula1[[#This Row],[Espai reservat Administració (dies)]],2)</f>
        <v>0</v>
      </c>
      <c r="AN56" s="79">
        <f>Taula1[[#This Row],[% Jornada segons contracte
(no posar el símbol %) ]]-Taula1[[#This Row],[% Reducció salari per baix rendiment        (no posar el símbol %)]]</f>
        <v>0</v>
      </c>
      <c r="AO56" s="131">
        <f t="shared" si="2"/>
        <v>0</v>
      </c>
      <c r="AP56" s="86"/>
      <c r="AQ56" s="136">
        <f>ROUND((AR56/100)*693*Taula1[[#This Row],[Mesos naturals sencers treballats període justificat (01/01/2023 - 31/03/2023)]],2)</f>
        <v>0</v>
      </c>
      <c r="AR56" s="89">
        <f>Taula1[[#This Row],[% Jornada segons contracte
(no posar el símbol %) ]]-Taula1[[#This Row],[% Reducció salari per baix rendiment        (no posar el símbol %)]]</f>
        <v>0</v>
      </c>
      <c r="AS56" s="136">
        <f>ROUND((AT56/100)*22.78356164*Taula1[[#This Row],[Dies treballats període justificat (01/01/2023 - 31/03/2023)              no comptabilitzats com a mes natural sencer]],2)</f>
        <v>0</v>
      </c>
      <c r="AT56" s="89">
        <f>Taula1[[#This Row],[% Jornada segons contracte
(no posar el símbol %) ]]-Taula1[[#This Row],[% Reducció salari per baix rendiment        (no posar el símbol %)]]</f>
        <v>0</v>
      </c>
      <c r="AU56" s="136">
        <f t="shared" si="3"/>
        <v>0</v>
      </c>
      <c r="AV56" s="86"/>
      <c r="AW56" s="136">
        <f>ROUND((AX56/100)*693*Taula1[[#This Row],[Espai reservat Administració  (mesos)]],2)</f>
        <v>0</v>
      </c>
      <c r="AX56" s="89">
        <f>Taula1[[#This Row],[% Jornada segons contracte
(no posar el símbol %) ]]-Taula1[[#This Row],[% Reducció salari per baix rendiment        (no posar el símbol %)]]</f>
        <v>0</v>
      </c>
      <c r="AY56" s="131">
        <f>ROUND((AZ56/100)*22.78356164*Taula1[[#This Row],[Espai reservat Administració (dies)]],2)</f>
        <v>0</v>
      </c>
      <c r="AZ56" s="79">
        <f>Taula1[[#This Row],[% Jornada segons contracte
(no posar el símbol %) ]]-Taula1[[#This Row],[% Reducció salari per baix rendiment        (no posar el símbol %)]]</f>
        <v>0</v>
      </c>
      <c r="BA56" s="131">
        <f t="shared" si="4"/>
        <v>0</v>
      </c>
      <c r="BB56" s="83"/>
      <c r="BC56" s="131">
        <f>IF(Taula1[[#This Row],[Grup justificat     (fer servir opcions de la llista desplegable)]]=1,AI56,0)</f>
        <v>0</v>
      </c>
      <c r="BD56" s="131">
        <f>IF(Taula1[[#This Row],[Grup justificat     (fer servir opcions de la llista desplegable)]]=2,AU56,0)</f>
        <v>0</v>
      </c>
      <c r="BE56" s="83"/>
      <c r="BF56" s="131">
        <f>IF(Taula1[[#This Row],[Espai reservat Administració]]=1,AO56,0)</f>
        <v>0</v>
      </c>
      <c r="BG56" s="131">
        <f>IF(Taula1[[#This Row],[Espai reservat Administració]]=2,BA56,0)</f>
        <v>0</v>
      </c>
      <c r="BH56" s="83"/>
      <c r="BI56" s="124">
        <f>IF(Taula1[[#This Row],[Grup justificat     (fer servir opcions de la llista desplegable)]]=1,1,0)</f>
        <v>0</v>
      </c>
      <c r="BJ56" s="124">
        <f>IF(Taula1[[#This Row],[Espai reservat Administració]]=1,1,0)</f>
        <v>0</v>
      </c>
      <c r="BK56" s="125"/>
      <c r="BL56" s="124">
        <f>IF(Taula1[[#This Row],[Grup justificat     (fer servir opcions de la llista desplegable)]]=2,1,0)</f>
        <v>0</v>
      </c>
      <c r="BM56" s="124">
        <f>IF(Taula1[[#This Row],[Espai reservat Administració]]=2,1,0)</f>
        <v>0</v>
      </c>
      <c r="BN56" s="73"/>
      <c r="BO56" s="73"/>
      <c r="BP56" s="73"/>
      <c r="BQ56" s="73"/>
      <c r="BR56" s="73"/>
      <c r="BS56" s="73"/>
      <c r="BT56" s="73"/>
      <c r="BU56" s="73"/>
      <c r="BV56" s="73"/>
      <c r="BW56" s="73"/>
      <c r="BX56" s="73"/>
      <c r="BY56" s="73"/>
      <c r="BZ56" s="73"/>
      <c r="CA56" s="73"/>
      <c r="CB56" s="73"/>
      <c r="CC56" s="73"/>
      <c r="CD56" s="73"/>
      <c r="CE56" s="73"/>
      <c r="CF56" s="73"/>
      <c r="CG56" s="63">
        <f t="shared" si="5"/>
        <v>0</v>
      </c>
      <c r="CH56" s="63">
        <f t="shared" si="6"/>
        <v>0</v>
      </c>
      <c r="CI56" s="73"/>
      <c r="CJ56" s="63">
        <f>IF(Taula1[[#This Row],[Tipus de contracte                                  (fer servir opcions de la llista desplegable)]]="Indefinit",1,0)</f>
        <v>0</v>
      </c>
      <c r="CK56" s="63">
        <f>IF(Taula1[[#This Row],[Tipus de contracte                                  (fer servir opcions de la llista desplegable)]]="Temporal, igual o superior a 6 mesos",1,0)</f>
        <v>0</v>
      </c>
      <c r="CL56" s="63">
        <f>IF(Taula1[[#This Row],[Tipus de contracte                                  (fer servir opcions de la llista desplegable)]]="Substitució per IT",1,0)</f>
        <v>0</v>
      </c>
      <c r="CM56" s="73"/>
      <c r="CN56" s="63">
        <f>IF(Taula1[[#This Row],[Relació llocs de treball]]&gt;=1,1,0)</f>
        <v>0</v>
      </c>
      <c r="CO56" s="73"/>
      <c r="CP56" s="63">
        <f>IF(Taula1[[#This Row],[Identitat de gènere                                                          (fer servir opcions de la llista desplegable)]]="Home",1,0)</f>
        <v>0</v>
      </c>
      <c r="CQ56" s="63">
        <f>IF(Taula1[[#This Row],[Identitat de gènere                                                          (fer servir opcions de la llista desplegable)]]="Dona",1,0)</f>
        <v>0</v>
      </c>
      <c r="CR56" s="63">
        <f>IF(Taula1[[#This Row],[Identitat de gènere                                                          (fer servir opcions de la llista desplegable)]]="No binari",1,0)</f>
        <v>0</v>
      </c>
      <c r="CS56" s="73"/>
      <c r="CT56" s="63">
        <f t="shared" si="0"/>
        <v>0</v>
      </c>
      <c r="CU56" s="64">
        <f t="shared" si="7"/>
        <v>0</v>
      </c>
      <c r="CW56" s="64">
        <f t="shared" si="8"/>
        <v>0</v>
      </c>
      <c r="CX56" s="64">
        <f t="shared" si="9"/>
        <v>0</v>
      </c>
      <c r="CY56" s="64">
        <f t="shared" si="10"/>
        <v>0</v>
      </c>
      <c r="CZ56" s="64">
        <f t="shared" si="11"/>
        <v>0</v>
      </c>
      <c r="DB56" s="64">
        <f t="shared" si="12"/>
        <v>0</v>
      </c>
      <c r="DC56" s="64">
        <f t="shared" si="13"/>
        <v>0</v>
      </c>
      <c r="DD56" s="64">
        <f t="shared" si="14"/>
        <v>0</v>
      </c>
      <c r="DE56" s="64">
        <f t="shared" si="15"/>
        <v>0</v>
      </c>
    </row>
    <row r="57" spans="2:109" x14ac:dyDescent="0.3">
      <c r="B57" s="167"/>
      <c r="C57" s="186"/>
      <c r="D57" s="2"/>
      <c r="E57" s="67"/>
      <c r="F57" s="5"/>
      <c r="G57" s="5"/>
      <c r="H57" s="187"/>
      <c r="I57" s="111" t="str">
        <f ca="1">IF(Taula1[[#This Row],[Data naixement (format dd/mm/aaaa)]]="","0",DATEDIF(Taula1[[#This Row],[Data naixement (format dd/mm/aaaa)]],TODAY(),"Y"))</f>
        <v>0</v>
      </c>
      <c r="J57" s="6"/>
      <c r="K57" s="6"/>
      <c r="L57" s="6"/>
      <c r="M57" s="6"/>
      <c r="N57" s="56"/>
      <c r="O57" s="56"/>
      <c r="P57" s="56"/>
      <c r="Q57" s="6"/>
      <c r="R57" s="7"/>
      <c r="S57" s="143">
        <f>Taula1[[#This Row],[Mesos naturals sencers treballats període justificat (01/01/2023 - 31/03/2023)]]</f>
        <v>0</v>
      </c>
      <c r="T57" s="194">
        <f>Taula1[[#This Row],[Dies treballats període justificat (01/01/2023 - 31/03/2023)              no comptabilitzats com a mes natural sencer]]</f>
        <v>0</v>
      </c>
      <c r="U57" s="12"/>
      <c r="V57" s="7"/>
      <c r="W57" s="188"/>
      <c r="X57" s="188"/>
      <c r="Y57" s="188"/>
      <c r="Z57" s="188"/>
      <c r="AA57" s="190"/>
      <c r="AB57" s="143">
        <f>Taula1[[#This Row],[Grup justificat     (fer servir opcions de la llista desplegable)]]</f>
        <v>0</v>
      </c>
      <c r="AC57" s="182"/>
      <c r="AD57" s="80"/>
      <c r="AE57" s="131">
        <f>ROUND((AF57/100)*756*Taula1[[#This Row],[Mesos naturals sencers treballats període justificat (01/01/2023 - 31/03/2023)]],2)</f>
        <v>0</v>
      </c>
      <c r="AF57" s="79">
        <f>Taula1[[#This Row],[% Jornada segons contracte
(no posar el símbol %) ]]-Taula1[[#This Row],[% Reducció salari per baix rendiment        (no posar el símbol %)]]</f>
        <v>0</v>
      </c>
      <c r="AG57" s="131">
        <f>ROUND((AH57/100)*24.8547945*Taula1[[#This Row],[Dies treballats període justificat (01/01/2023 - 31/03/2023)              no comptabilitzats com a mes natural sencer]],2)</f>
        <v>0</v>
      </c>
      <c r="AH57" s="79">
        <f>Taula1[[#This Row],[% Jornada segons contracte
(no posar el símbol %) ]]-Taula1[[#This Row],[% Reducció salari per baix rendiment        (no posar el símbol %)]]</f>
        <v>0</v>
      </c>
      <c r="AI57" s="131">
        <f t="shared" si="1"/>
        <v>0</v>
      </c>
      <c r="AJ57" s="183"/>
      <c r="AK57" s="131">
        <f>ROUND((AL57/100)*756*Taula1[[#This Row],[Espai reservat Administració  (mesos)]],2)</f>
        <v>0</v>
      </c>
      <c r="AL57" s="79">
        <f>Taula1[[#This Row],[% Jornada segons contracte
(no posar el símbol %) ]]-Taula1[[#This Row],[% Reducció salari per baix rendiment        (no posar el símbol %)]]</f>
        <v>0</v>
      </c>
      <c r="AM57" s="131">
        <f>ROUND((AN57/100)*24.8547945*Taula1[[#This Row],[Espai reservat Administració (dies)]],2)</f>
        <v>0</v>
      </c>
      <c r="AN57" s="79">
        <f>Taula1[[#This Row],[% Jornada segons contracte
(no posar el símbol %) ]]-Taula1[[#This Row],[% Reducció salari per baix rendiment        (no posar el símbol %)]]</f>
        <v>0</v>
      </c>
      <c r="AO57" s="131">
        <f t="shared" si="2"/>
        <v>0</v>
      </c>
      <c r="AP57" s="86"/>
      <c r="AQ57" s="136">
        <f>ROUND((AR57/100)*693*Taula1[[#This Row],[Mesos naturals sencers treballats període justificat (01/01/2023 - 31/03/2023)]],2)</f>
        <v>0</v>
      </c>
      <c r="AR57" s="89">
        <f>Taula1[[#This Row],[% Jornada segons contracte
(no posar el símbol %) ]]-Taula1[[#This Row],[% Reducció salari per baix rendiment        (no posar el símbol %)]]</f>
        <v>0</v>
      </c>
      <c r="AS57" s="136">
        <f>ROUND((AT57/100)*22.78356164*Taula1[[#This Row],[Dies treballats període justificat (01/01/2023 - 31/03/2023)              no comptabilitzats com a mes natural sencer]],2)</f>
        <v>0</v>
      </c>
      <c r="AT57" s="89">
        <f>Taula1[[#This Row],[% Jornada segons contracte
(no posar el símbol %) ]]-Taula1[[#This Row],[% Reducció salari per baix rendiment        (no posar el símbol %)]]</f>
        <v>0</v>
      </c>
      <c r="AU57" s="136">
        <f t="shared" si="3"/>
        <v>0</v>
      </c>
      <c r="AV57" s="86"/>
      <c r="AW57" s="136">
        <f>ROUND((AX57/100)*693*Taula1[[#This Row],[Espai reservat Administració  (mesos)]],2)</f>
        <v>0</v>
      </c>
      <c r="AX57" s="89">
        <f>Taula1[[#This Row],[% Jornada segons contracte
(no posar el símbol %) ]]-Taula1[[#This Row],[% Reducció salari per baix rendiment        (no posar el símbol %)]]</f>
        <v>0</v>
      </c>
      <c r="AY57" s="131">
        <f>ROUND((AZ57/100)*22.78356164*Taula1[[#This Row],[Espai reservat Administració (dies)]],2)</f>
        <v>0</v>
      </c>
      <c r="AZ57" s="79">
        <f>Taula1[[#This Row],[% Jornada segons contracte
(no posar el símbol %) ]]-Taula1[[#This Row],[% Reducció salari per baix rendiment        (no posar el símbol %)]]</f>
        <v>0</v>
      </c>
      <c r="BA57" s="131">
        <f t="shared" si="4"/>
        <v>0</v>
      </c>
      <c r="BB57" s="83"/>
      <c r="BC57" s="131">
        <f>IF(Taula1[[#This Row],[Grup justificat     (fer servir opcions de la llista desplegable)]]=1,AI57,0)</f>
        <v>0</v>
      </c>
      <c r="BD57" s="131">
        <f>IF(Taula1[[#This Row],[Grup justificat     (fer servir opcions de la llista desplegable)]]=2,AU57,0)</f>
        <v>0</v>
      </c>
      <c r="BE57" s="83"/>
      <c r="BF57" s="131">
        <f>IF(Taula1[[#This Row],[Espai reservat Administració]]=1,AO57,0)</f>
        <v>0</v>
      </c>
      <c r="BG57" s="131">
        <f>IF(Taula1[[#This Row],[Espai reservat Administració]]=2,BA57,0)</f>
        <v>0</v>
      </c>
      <c r="BH57" s="83"/>
      <c r="BI57" s="124">
        <f>IF(Taula1[[#This Row],[Grup justificat     (fer servir opcions de la llista desplegable)]]=1,1,0)</f>
        <v>0</v>
      </c>
      <c r="BJ57" s="124">
        <f>IF(Taula1[[#This Row],[Espai reservat Administració]]=1,1,0)</f>
        <v>0</v>
      </c>
      <c r="BK57" s="125"/>
      <c r="BL57" s="124">
        <f>IF(Taula1[[#This Row],[Grup justificat     (fer servir opcions de la llista desplegable)]]=2,1,0)</f>
        <v>0</v>
      </c>
      <c r="BM57" s="124">
        <f>IF(Taula1[[#This Row],[Espai reservat Administració]]=2,1,0)</f>
        <v>0</v>
      </c>
      <c r="BN57" s="73"/>
      <c r="BO57" s="73"/>
      <c r="BP57" s="73"/>
      <c r="BQ57" s="73"/>
      <c r="BR57" s="73"/>
      <c r="BS57" s="73"/>
      <c r="BT57" s="73"/>
      <c r="BU57" s="73"/>
      <c r="BV57" s="73"/>
      <c r="BW57" s="73"/>
      <c r="BX57" s="73"/>
      <c r="BY57" s="73"/>
      <c r="BZ57" s="73"/>
      <c r="CA57" s="73"/>
      <c r="CB57" s="73"/>
      <c r="CC57" s="73"/>
      <c r="CD57" s="73"/>
      <c r="CE57" s="73"/>
      <c r="CF57" s="73"/>
      <c r="CG57" s="63">
        <f t="shared" si="5"/>
        <v>0</v>
      </c>
      <c r="CH57" s="63">
        <f t="shared" si="6"/>
        <v>0</v>
      </c>
      <c r="CI57" s="73"/>
      <c r="CJ57" s="63">
        <f>IF(Taula1[[#This Row],[Tipus de contracte                                  (fer servir opcions de la llista desplegable)]]="Indefinit",1,0)</f>
        <v>0</v>
      </c>
      <c r="CK57" s="63">
        <f>IF(Taula1[[#This Row],[Tipus de contracte                                  (fer servir opcions de la llista desplegable)]]="Temporal, igual o superior a 6 mesos",1,0)</f>
        <v>0</v>
      </c>
      <c r="CL57" s="63">
        <f>IF(Taula1[[#This Row],[Tipus de contracte                                  (fer servir opcions de la llista desplegable)]]="Substitució per IT",1,0)</f>
        <v>0</v>
      </c>
      <c r="CM57" s="73"/>
      <c r="CN57" s="63">
        <f>IF(Taula1[[#This Row],[Relació llocs de treball]]&gt;=1,1,0)</f>
        <v>0</v>
      </c>
      <c r="CO57" s="73"/>
      <c r="CP57" s="63">
        <f>IF(Taula1[[#This Row],[Identitat de gènere                                                          (fer servir opcions de la llista desplegable)]]="Home",1,0)</f>
        <v>0</v>
      </c>
      <c r="CQ57" s="63">
        <f>IF(Taula1[[#This Row],[Identitat de gènere                                                          (fer servir opcions de la llista desplegable)]]="Dona",1,0)</f>
        <v>0</v>
      </c>
      <c r="CR57" s="63">
        <f>IF(Taula1[[#This Row],[Identitat de gènere                                                          (fer servir opcions de la llista desplegable)]]="No binari",1,0)</f>
        <v>0</v>
      </c>
      <c r="CS57" s="73"/>
      <c r="CT57" s="63">
        <f t="shared" si="0"/>
        <v>0</v>
      </c>
      <c r="CU57" s="64">
        <f t="shared" si="7"/>
        <v>0</v>
      </c>
      <c r="CW57" s="64">
        <f t="shared" si="8"/>
        <v>0</v>
      </c>
      <c r="CX57" s="64">
        <f t="shared" si="9"/>
        <v>0</v>
      </c>
      <c r="CY57" s="64">
        <f t="shared" si="10"/>
        <v>0</v>
      </c>
      <c r="CZ57" s="64">
        <f t="shared" si="11"/>
        <v>0</v>
      </c>
      <c r="DB57" s="64">
        <f t="shared" si="12"/>
        <v>0</v>
      </c>
      <c r="DC57" s="64">
        <f t="shared" si="13"/>
        <v>0</v>
      </c>
      <c r="DD57" s="64">
        <f t="shared" si="14"/>
        <v>0</v>
      </c>
      <c r="DE57" s="64">
        <f t="shared" si="15"/>
        <v>0</v>
      </c>
    </row>
    <row r="58" spans="2:109" x14ac:dyDescent="0.3">
      <c r="B58" s="167"/>
      <c r="C58" s="186"/>
      <c r="D58" s="2"/>
      <c r="E58" s="67"/>
      <c r="F58" s="5"/>
      <c r="G58" s="5"/>
      <c r="H58" s="187"/>
      <c r="I58" s="111" t="str">
        <f ca="1">IF(Taula1[[#This Row],[Data naixement (format dd/mm/aaaa)]]="","0",DATEDIF(Taula1[[#This Row],[Data naixement (format dd/mm/aaaa)]],TODAY(),"Y"))</f>
        <v>0</v>
      </c>
      <c r="J58" s="6"/>
      <c r="K58" s="6"/>
      <c r="L58" s="6"/>
      <c r="M58" s="6"/>
      <c r="N58" s="56"/>
      <c r="O58" s="56"/>
      <c r="P58" s="56"/>
      <c r="Q58" s="6"/>
      <c r="R58" s="7"/>
      <c r="S58" s="143">
        <f>Taula1[[#This Row],[Mesos naturals sencers treballats període justificat (01/01/2023 - 31/03/2023)]]</f>
        <v>0</v>
      </c>
      <c r="T58" s="194">
        <f>Taula1[[#This Row],[Dies treballats període justificat (01/01/2023 - 31/03/2023)              no comptabilitzats com a mes natural sencer]]</f>
        <v>0</v>
      </c>
      <c r="U58" s="12"/>
      <c r="V58" s="7"/>
      <c r="W58" s="188"/>
      <c r="X58" s="188"/>
      <c r="Y58" s="188"/>
      <c r="Z58" s="188"/>
      <c r="AA58" s="190"/>
      <c r="AB58" s="143">
        <f>Taula1[[#This Row],[Grup justificat     (fer servir opcions de la llista desplegable)]]</f>
        <v>0</v>
      </c>
      <c r="AC58" s="182"/>
      <c r="AD58" s="80"/>
      <c r="AE58" s="131">
        <f>ROUND((AF58/100)*756*Taula1[[#This Row],[Mesos naturals sencers treballats període justificat (01/01/2023 - 31/03/2023)]],2)</f>
        <v>0</v>
      </c>
      <c r="AF58" s="79">
        <f>Taula1[[#This Row],[% Jornada segons contracte
(no posar el símbol %) ]]-Taula1[[#This Row],[% Reducció salari per baix rendiment        (no posar el símbol %)]]</f>
        <v>0</v>
      </c>
      <c r="AG58" s="131">
        <f>ROUND((AH58/100)*24.8547945*Taula1[[#This Row],[Dies treballats període justificat (01/01/2023 - 31/03/2023)              no comptabilitzats com a mes natural sencer]],2)</f>
        <v>0</v>
      </c>
      <c r="AH58" s="79">
        <f>Taula1[[#This Row],[% Jornada segons contracte
(no posar el símbol %) ]]-Taula1[[#This Row],[% Reducció salari per baix rendiment        (no posar el símbol %)]]</f>
        <v>0</v>
      </c>
      <c r="AI58" s="131">
        <f t="shared" si="1"/>
        <v>0</v>
      </c>
      <c r="AJ58" s="183"/>
      <c r="AK58" s="131">
        <f>ROUND((AL58/100)*756*Taula1[[#This Row],[Espai reservat Administració  (mesos)]],2)</f>
        <v>0</v>
      </c>
      <c r="AL58" s="79">
        <f>Taula1[[#This Row],[% Jornada segons contracte
(no posar el símbol %) ]]-Taula1[[#This Row],[% Reducció salari per baix rendiment        (no posar el símbol %)]]</f>
        <v>0</v>
      </c>
      <c r="AM58" s="131">
        <f>ROUND((AN58/100)*24.8547945*Taula1[[#This Row],[Espai reservat Administració (dies)]],2)</f>
        <v>0</v>
      </c>
      <c r="AN58" s="79">
        <f>Taula1[[#This Row],[% Jornada segons contracte
(no posar el símbol %) ]]-Taula1[[#This Row],[% Reducció salari per baix rendiment        (no posar el símbol %)]]</f>
        <v>0</v>
      </c>
      <c r="AO58" s="131">
        <f t="shared" si="2"/>
        <v>0</v>
      </c>
      <c r="AP58" s="86"/>
      <c r="AQ58" s="136">
        <f>ROUND((AR58/100)*693*Taula1[[#This Row],[Mesos naturals sencers treballats període justificat (01/01/2023 - 31/03/2023)]],2)</f>
        <v>0</v>
      </c>
      <c r="AR58" s="89">
        <f>Taula1[[#This Row],[% Jornada segons contracte
(no posar el símbol %) ]]-Taula1[[#This Row],[% Reducció salari per baix rendiment        (no posar el símbol %)]]</f>
        <v>0</v>
      </c>
      <c r="AS58" s="136">
        <f>ROUND((AT58/100)*22.78356164*Taula1[[#This Row],[Dies treballats període justificat (01/01/2023 - 31/03/2023)              no comptabilitzats com a mes natural sencer]],2)</f>
        <v>0</v>
      </c>
      <c r="AT58" s="89">
        <f>Taula1[[#This Row],[% Jornada segons contracte
(no posar el símbol %) ]]-Taula1[[#This Row],[% Reducció salari per baix rendiment        (no posar el símbol %)]]</f>
        <v>0</v>
      </c>
      <c r="AU58" s="136">
        <f t="shared" si="3"/>
        <v>0</v>
      </c>
      <c r="AV58" s="86"/>
      <c r="AW58" s="136">
        <f>ROUND((AX58/100)*693*Taula1[[#This Row],[Espai reservat Administració  (mesos)]],2)</f>
        <v>0</v>
      </c>
      <c r="AX58" s="89">
        <f>Taula1[[#This Row],[% Jornada segons contracte
(no posar el símbol %) ]]-Taula1[[#This Row],[% Reducció salari per baix rendiment        (no posar el símbol %)]]</f>
        <v>0</v>
      </c>
      <c r="AY58" s="131">
        <f>ROUND((AZ58/100)*22.78356164*Taula1[[#This Row],[Espai reservat Administració (dies)]],2)</f>
        <v>0</v>
      </c>
      <c r="AZ58" s="79">
        <f>Taula1[[#This Row],[% Jornada segons contracte
(no posar el símbol %) ]]-Taula1[[#This Row],[% Reducció salari per baix rendiment        (no posar el símbol %)]]</f>
        <v>0</v>
      </c>
      <c r="BA58" s="131">
        <f t="shared" si="4"/>
        <v>0</v>
      </c>
      <c r="BB58" s="83"/>
      <c r="BC58" s="131">
        <f>IF(Taula1[[#This Row],[Grup justificat     (fer servir opcions de la llista desplegable)]]=1,AI58,0)</f>
        <v>0</v>
      </c>
      <c r="BD58" s="131">
        <f>IF(Taula1[[#This Row],[Grup justificat     (fer servir opcions de la llista desplegable)]]=2,AU58,0)</f>
        <v>0</v>
      </c>
      <c r="BE58" s="83"/>
      <c r="BF58" s="131">
        <f>IF(Taula1[[#This Row],[Espai reservat Administració]]=1,AO58,0)</f>
        <v>0</v>
      </c>
      <c r="BG58" s="131">
        <f>IF(Taula1[[#This Row],[Espai reservat Administració]]=2,BA58,0)</f>
        <v>0</v>
      </c>
      <c r="BH58" s="83"/>
      <c r="BI58" s="124">
        <f>IF(Taula1[[#This Row],[Grup justificat     (fer servir opcions de la llista desplegable)]]=1,1,0)</f>
        <v>0</v>
      </c>
      <c r="BJ58" s="124">
        <f>IF(Taula1[[#This Row],[Espai reservat Administració]]=1,1,0)</f>
        <v>0</v>
      </c>
      <c r="BK58" s="125"/>
      <c r="BL58" s="124">
        <f>IF(Taula1[[#This Row],[Grup justificat     (fer servir opcions de la llista desplegable)]]=2,1,0)</f>
        <v>0</v>
      </c>
      <c r="BM58" s="124">
        <f>IF(Taula1[[#This Row],[Espai reservat Administració]]=2,1,0)</f>
        <v>0</v>
      </c>
      <c r="BN58" s="73"/>
      <c r="BO58" s="73"/>
      <c r="BP58" s="73"/>
      <c r="BQ58" s="73"/>
      <c r="BR58" s="73"/>
      <c r="BS58" s="73"/>
      <c r="BT58" s="73"/>
      <c r="BU58" s="73"/>
      <c r="BV58" s="73"/>
      <c r="BW58" s="73"/>
      <c r="BX58" s="73"/>
      <c r="BY58" s="73"/>
      <c r="BZ58" s="73"/>
      <c r="CA58" s="73"/>
      <c r="CB58" s="73"/>
      <c r="CC58" s="73"/>
      <c r="CD58" s="73"/>
      <c r="CE58" s="73"/>
      <c r="CF58" s="73"/>
      <c r="CG58" s="63">
        <f t="shared" si="5"/>
        <v>0</v>
      </c>
      <c r="CH58" s="63">
        <f t="shared" si="6"/>
        <v>0</v>
      </c>
      <c r="CI58" s="73"/>
      <c r="CJ58" s="63">
        <f>IF(Taula1[[#This Row],[Tipus de contracte                                  (fer servir opcions de la llista desplegable)]]="Indefinit",1,0)</f>
        <v>0</v>
      </c>
      <c r="CK58" s="63">
        <f>IF(Taula1[[#This Row],[Tipus de contracte                                  (fer servir opcions de la llista desplegable)]]="Temporal, igual o superior a 6 mesos",1,0)</f>
        <v>0</v>
      </c>
      <c r="CL58" s="63">
        <f>IF(Taula1[[#This Row],[Tipus de contracte                                  (fer servir opcions de la llista desplegable)]]="Substitució per IT",1,0)</f>
        <v>0</v>
      </c>
      <c r="CM58" s="73"/>
      <c r="CN58" s="63">
        <f>IF(Taula1[[#This Row],[Relació llocs de treball]]&gt;=1,1,0)</f>
        <v>0</v>
      </c>
      <c r="CO58" s="73"/>
      <c r="CP58" s="63">
        <f>IF(Taula1[[#This Row],[Identitat de gènere                                                          (fer servir opcions de la llista desplegable)]]="Home",1,0)</f>
        <v>0</v>
      </c>
      <c r="CQ58" s="63">
        <f>IF(Taula1[[#This Row],[Identitat de gènere                                                          (fer servir opcions de la llista desplegable)]]="Dona",1,0)</f>
        <v>0</v>
      </c>
      <c r="CR58" s="63">
        <f>IF(Taula1[[#This Row],[Identitat de gènere                                                          (fer servir opcions de la llista desplegable)]]="No binari",1,0)</f>
        <v>0</v>
      </c>
      <c r="CS58" s="73"/>
      <c r="CT58" s="63">
        <f t="shared" si="0"/>
        <v>0</v>
      </c>
      <c r="CU58" s="64">
        <f t="shared" si="7"/>
        <v>0</v>
      </c>
      <c r="CW58" s="64">
        <f t="shared" si="8"/>
        <v>0</v>
      </c>
      <c r="CX58" s="64">
        <f t="shared" si="9"/>
        <v>0</v>
      </c>
      <c r="CY58" s="64">
        <f t="shared" si="10"/>
        <v>0</v>
      </c>
      <c r="CZ58" s="64">
        <f t="shared" si="11"/>
        <v>0</v>
      </c>
      <c r="DB58" s="64">
        <f t="shared" si="12"/>
        <v>0</v>
      </c>
      <c r="DC58" s="64">
        <f t="shared" si="13"/>
        <v>0</v>
      </c>
      <c r="DD58" s="64">
        <f t="shared" si="14"/>
        <v>0</v>
      </c>
      <c r="DE58" s="64">
        <f t="shared" si="15"/>
        <v>0</v>
      </c>
    </row>
    <row r="59" spans="2:109" x14ac:dyDescent="0.3">
      <c r="B59" s="167"/>
      <c r="C59" s="186"/>
      <c r="D59" s="2"/>
      <c r="E59" s="67"/>
      <c r="F59" s="5"/>
      <c r="G59" s="5"/>
      <c r="H59" s="187"/>
      <c r="I59" s="111" t="str">
        <f ca="1">IF(Taula1[[#This Row],[Data naixement (format dd/mm/aaaa)]]="","0",DATEDIF(Taula1[[#This Row],[Data naixement (format dd/mm/aaaa)]],TODAY(),"Y"))</f>
        <v>0</v>
      </c>
      <c r="J59" s="6"/>
      <c r="K59" s="6"/>
      <c r="L59" s="6"/>
      <c r="M59" s="6"/>
      <c r="N59" s="56"/>
      <c r="O59" s="56"/>
      <c r="P59" s="56"/>
      <c r="Q59" s="6"/>
      <c r="R59" s="7"/>
      <c r="S59" s="143">
        <f>Taula1[[#This Row],[Mesos naturals sencers treballats període justificat (01/01/2023 - 31/03/2023)]]</f>
        <v>0</v>
      </c>
      <c r="T59" s="194">
        <f>Taula1[[#This Row],[Dies treballats període justificat (01/01/2023 - 31/03/2023)              no comptabilitzats com a mes natural sencer]]</f>
        <v>0</v>
      </c>
      <c r="U59" s="12"/>
      <c r="V59" s="7"/>
      <c r="W59" s="188"/>
      <c r="X59" s="188"/>
      <c r="Y59" s="188"/>
      <c r="Z59" s="188"/>
      <c r="AA59" s="190"/>
      <c r="AB59" s="143">
        <f>Taula1[[#This Row],[Grup justificat     (fer servir opcions de la llista desplegable)]]</f>
        <v>0</v>
      </c>
      <c r="AC59" s="182"/>
      <c r="AD59" s="80"/>
      <c r="AE59" s="131">
        <f>ROUND((AF59/100)*756*Taula1[[#This Row],[Mesos naturals sencers treballats període justificat (01/01/2023 - 31/03/2023)]],2)</f>
        <v>0</v>
      </c>
      <c r="AF59" s="79">
        <f>Taula1[[#This Row],[% Jornada segons contracte
(no posar el símbol %) ]]-Taula1[[#This Row],[% Reducció salari per baix rendiment        (no posar el símbol %)]]</f>
        <v>0</v>
      </c>
      <c r="AG59" s="131">
        <f>ROUND((AH59/100)*24.8547945*Taula1[[#This Row],[Dies treballats període justificat (01/01/2023 - 31/03/2023)              no comptabilitzats com a mes natural sencer]],2)</f>
        <v>0</v>
      </c>
      <c r="AH59" s="79">
        <f>Taula1[[#This Row],[% Jornada segons contracte
(no posar el símbol %) ]]-Taula1[[#This Row],[% Reducció salari per baix rendiment        (no posar el símbol %)]]</f>
        <v>0</v>
      </c>
      <c r="AI59" s="131">
        <f t="shared" si="1"/>
        <v>0</v>
      </c>
      <c r="AJ59" s="183"/>
      <c r="AK59" s="131">
        <f>ROUND((AL59/100)*756*Taula1[[#This Row],[Espai reservat Administració  (mesos)]],2)</f>
        <v>0</v>
      </c>
      <c r="AL59" s="79">
        <f>Taula1[[#This Row],[% Jornada segons contracte
(no posar el símbol %) ]]-Taula1[[#This Row],[% Reducció salari per baix rendiment        (no posar el símbol %)]]</f>
        <v>0</v>
      </c>
      <c r="AM59" s="131">
        <f>ROUND((AN59/100)*24.8547945*Taula1[[#This Row],[Espai reservat Administració (dies)]],2)</f>
        <v>0</v>
      </c>
      <c r="AN59" s="79">
        <f>Taula1[[#This Row],[% Jornada segons contracte
(no posar el símbol %) ]]-Taula1[[#This Row],[% Reducció salari per baix rendiment        (no posar el símbol %)]]</f>
        <v>0</v>
      </c>
      <c r="AO59" s="131">
        <f t="shared" si="2"/>
        <v>0</v>
      </c>
      <c r="AP59" s="86"/>
      <c r="AQ59" s="136">
        <f>ROUND((AR59/100)*693*Taula1[[#This Row],[Mesos naturals sencers treballats període justificat (01/01/2023 - 31/03/2023)]],2)</f>
        <v>0</v>
      </c>
      <c r="AR59" s="89">
        <f>Taula1[[#This Row],[% Jornada segons contracte
(no posar el símbol %) ]]-Taula1[[#This Row],[% Reducció salari per baix rendiment        (no posar el símbol %)]]</f>
        <v>0</v>
      </c>
      <c r="AS59" s="136">
        <f>ROUND((AT59/100)*22.78356164*Taula1[[#This Row],[Dies treballats període justificat (01/01/2023 - 31/03/2023)              no comptabilitzats com a mes natural sencer]],2)</f>
        <v>0</v>
      </c>
      <c r="AT59" s="89">
        <f>Taula1[[#This Row],[% Jornada segons contracte
(no posar el símbol %) ]]-Taula1[[#This Row],[% Reducció salari per baix rendiment        (no posar el símbol %)]]</f>
        <v>0</v>
      </c>
      <c r="AU59" s="136">
        <f t="shared" si="3"/>
        <v>0</v>
      </c>
      <c r="AV59" s="86"/>
      <c r="AW59" s="136">
        <f>ROUND((AX59/100)*693*Taula1[[#This Row],[Espai reservat Administració  (mesos)]],2)</f>
        <v>0</v>
      </c>
      <c r="AX59" s="89">
        <f>Taula1[[#This Row],[% Jornada segons contracte
(no posar el símbol %) ]]-Taula1[[#This Row],[% Reducció salari per baix rendiment        (no posar el símbol %)]]</f>
        <v>0</v>
      </c>
      <c r="AY59" s="131">
        <f>ROUND((AZ59/100)*22.78356164*Taula1[[#This Row],[Espai reservat Administració (dies)]],2)</f>
        <v>0</v>
      </c>
      <c r="AZ59" s="79">
        <f>Taula1[[#This Row],[% Jornada segons contracte
(no posar el símbol %) ]]-Taula1[[#This Row],[% Reducció salari per baix rendiment        (no posar el símbol %)]]</f>
        <v>0</v>
      </c>
      <c r="BA59" s="131">
        <f t="shared" si="4"/>
        <v>0</v>
      </c>
      <c r="BB59" s="83"/>
      <c r="BC59" s="131">
        <f>IF(Taula1[[#This Row],[Grup justificat     (fer servir opcions de la llista desplegable)]]=1,AI59,0)</f>
        <v>0</v>
      </c>
      <c r="BD59" s="131">
        <f>IF(Taula1[[#This Row],[Grup justificat     (fer servir opcions de la llista desplegable)]]=2,AU59,0)</f>
        <v>0</v>
      </c>
      <c r="BE59" s="83"/>
      <c r="BF59" s="131">
        <f>IF(Taula1[[#This Row],[Espai reservat Administració]]=1,AO59,0)</f>
        <v>0</v>
      </c>
      <c r="BG59" s="131">
        <f>IF(Taula1[[#This Row],[Espai reservat Administració]]=2,BA59,0)</f>
        <v>0</v>
      </c>
      <c r="BH59" s="83"/>
      <c r="BI59" s="124">
        <f>IF(Taula1[[#This Row],[Grup justificat     (fer servir opcions de la llista desplegable)]]=1,1,0)</f>
        <v>0</v>
      </c>
      <c r="BJ59" s="124">
        <f>IF(Taula1[[#This Row],[Espai reservat Administració]]=1,1,0)</f>
        <v>0</v>
      </c>
      <c r="BK59" s="125"/>
      <c r="BL59" s="124">
        <f>IF(Taula1[[#This Row],[Grup justificat     (fer servir opcions de la llista desplegable)]]=2,1,0)</f>
        <v>0</v>
      </c>
      <c r="BM59" s="124">
        <f>IF(Taula1[[#This Row],[Espai reservat Administració]]=2,1,0)</f>
        <v>0</v>
      </c>
      <c r="BN59" s="73"/>
      <c r="BO59" s="73"/>
      <c r="BP59" s="73"/>
      <c r="BQ59" s="73"/>
      <c r="BR59" s="73"/>
      <c r="BS59" s="73"/>
      <c r="BT59" s="73"/>
      <c r="BU59" s="73"/>
      <c r="BV59" s="73"/>
      <c r="BW59" s="73"/>
      <c r="BX59" s="73"/>
      <c r="BY59" s="73"/>
      <c r="BZ59" s="73"/>
      <c r="CA59" s="73"/>
      <c r="CB59" s="73"/>
      <c r="CC59" s="73"/>
      <c r="CD59" s="73"/>
      <c r="CE59" s="73"/>
      <c r="CF59" s="73"/>
      <c r="CG59" s="63">
        <f t="shared" si="5"/>
        <v>0</v>
      </c>
      <c r="CH59" s="63">
        <f t="shared" si="6"/>
        <v>0</v>
      </c>
      <c r="CI59" s="73"/>
      <c r="CJ59" s="63">
        <f>IF(Taula1[[#This Row],[Tipus de contracte                                  (fer servir opcions de la llista desplegable)]]="Indefinit",1,0)</f>
        <v>0</v>
      </c>
      <c r="CK59" s="63">
        <f>IF(Taula1[[#This Row],[Tipus de contracte                                  (fer servir opcions de la llista desplegable)]]="Temporal, igual o superior a 6 mesos",1,0)</f>
        <v>0</v>
      </c>
      <c r="CL59" s="63">
        <f>IF(Taula1[[#This Row],[Tipus de contracte                                  (fer servir opcions de la llista desplegable)]]="Substitució per IT",1,0)</f>
        <v>0</v>
      </c>
      <c r="CM59" s="73"/>
      <c r="CN59" s="63">
        <f>IF(Taula1[[#This Row],[Relació llocs de treball]]&gt;=1,1,0)</f>
        <v>0</v>
      </c>
      <c r="CO59" s="73"/>
      <c r="CP59" s="63">
        <f>IF(Taula1[[#This Row],[Identitat de gènere                                                          (fer servir opcions de la llista desplegable)]]="Home",1,0)</f>
        <v>0</v>
      </c>
      <c r="CQ59" s="63">
        <f>IF(Taula1[[#This Row],[Identitat de gènere                                                          (fer servir opcions de la llista desplegable)]]="Dona",1,0)</f>
        <v>0</v>
      </c>
      <c r="CR59" s="63">
        <f>IF(Taula1[[#This Row],[Identitat de gènere                                                          (fer servir opcions de la llista desplegable)]]="No binari",1,0)</f>
        <v>0</v>
      </c>
      <c r="CS59" s="73"/>
      <c r="CT59" s="63">
        <f t="shared" si="0"/>
        <v>0</v>
      </c>
      <c r="CU59" s="64">
        <f t="shared" si="7"/>
        <v>0</v>
      </c>
      <c r="CW59" s="64">
        <f t="shared" si="8"/>
        <v>0</v>
      </c>
      <c r="CX59" s="64">
        <f t="shared" si="9"/>
        <v>0</v>
      </c>
      <c r="CY59" s="64">
        <f t="shared" si="10"/>
        <v>0</v>
      </c>
      <c r="CZ59" s="64">
        <f t="shared" si="11"/>
        <v>0</v>
      </c>
      <c r="DB59" s="64">
        <f t="shared" si="12"/>
        <v>0</v>
      </c>
      <c r="DC59" s="64">
        <f t="shared" si="13"/>
        <v>0</v>
      </c>
      <c r="DD59" s="64">
        <f t="shared" si="14"/>
        <v>0</v>
      </c>
      <c r="DE59" s="64">
        <f t="shared" si="15"/>
        <v>0</v>
      </c>
    </row>
    <row r="60" spans="2:109" x14ac:dyDescent="0.3">
      <c r="B60" s="167"/>
      <c r="C60" s="186"/>
      <c r="D60" s="2"/>
      <c r="E60" s="67"/>
      <c r="F60" s="5"/>
      <c r="G60" s="5"/>
      <c r="H60" s="187"/>
      <c r="I60" s="111" t="str">
        <f ca="1">IF(Taula1[[#This Row],[Data naixement (format dd/mm/aaaa)]]="","0",DATEDIF(Taula1[[#This Row],[Data naixement (format dd/mm/aaaa)]],TODAY(),"Y"))</f>
        <v>0</v>
      </c>
      <c r="J60" s="6"/>
      <c r="K60" s="6"/>
      <c r="L60" s="6"/>
      <c r="M60" s="6"/>
      <c r="N60" s="56"/>
      <c r="O60" s="56"/>
      <c r="P60" s="56"/>
      <c r="Q60" s="6"/>
      <c r="R60" s="7"/>
      <c r="S60" s="143">
        <f>Taula1[[#This Row],[Mesos naturals sencers treballats període justificat (01/01/2023 - 31/03/2023)]]</f>
        <v>0</v>
      </c>
      <c r="T60" s="194">
        <f>Taula1[[#This Row],[Dies treballats període justificat (01/01/2023 - 31/03/2023)              no comptabilitzats com a mes natural sencer]]</f>
        <v>0</v>
      </c>
      <c r="U60" s="12"/>
      <c r="V60" s="7"/>
      <c r="W60" s="188"/>
      <c r="X60" s="188"/>
      <c r="Y60" s="188"/>
      <c r="Z60" s="188"/>
      <c r="AA60" s="190"/>
      <c r="AB60" s="143">
        <f>Taula1[[#This Row],[Grup justificat     (fer servir opcions de la llista desplegable)]]</f>
        <v>0</v>
      </c>
      <c r="AC60" s="182"/>
      <c r="AD60" s="80"/>
      <c r="AE60" s="131">
        <f>ROUND((AF60/100)*756*Taula1[[#This Row],[Mesos naturals sencers treballats període justificat (01/01/2023 - 31/03/2023)]],2)</f>
        <v>0</v>
      </c>
      <c r="AF60" s="79">
        <f>Taula1[[#This Row],[% Jornada segons contracte
(no posar el símbol %) ]]-Taula1[[#This Row],[% Reducció salari per baix rendiment        (no posar el símbol %)]]</f>
        <v>0</v>
      </c>
      <c r="AG60" s="131">
        <f>ROUND((AH60/100)*24.8547945*Taula1[[#This Row],[Dies treballats període justificat (01/01/2023 - 31/03/2023)              no comptabilitzats com a mes natural sencer]],2)</f>
        <v>0</v>
      </c>
      <c r="AH60" s="79">
        <f>Taula1[[#This Row],[% Jornada segons contracte
(no posar el símbol %) ]]-Taula1[[#This Row],[% Reducció salari per baix rendiment        (no posar el símbol %)]]</f>
        <v>0</v>
      </c>
      <c r="AI60" s="131">
        <f t="shared" si="1"/>
        <v>0</v>
      </c>
      <c r="AJ60" s="183"/>
      <c r="AK60" s="131">
        <f>ROUND((AL60/100)*756*Taula1[[#This Row],[Espai reservat Administració  (mesos)]],2)</f>
        <v>0</v>
      </c>
      <c r="AL60" s="79">
        <f>Taula1[[#This Row],[% Jornada segons contracte
(no posar el símbol %) ]]-Taula1[[#This Row],[% Reducció salari per baix rendiment        (no posar el símbol %)]]</f>
        <v>0</v>
      </c>
      <c r="AM60" s="131">
        <f>ROUND((AN60/100)*24.8547945*Taula1[[#This Row],[Espai reservat Administració (dies)]],2)</f>
        <v>0</v>
      </c>
      <c r="AN60" s="79">
        <f>Taula1[[#This Row],[% Jornada segons contracte
(no posar el símbol %) ]]-Taula1[[#This Row],[% Reducció salari per baix rendiment        (no posar el símbol %)]]</f>
        <v>0</v>
      </c>
      <c r="AO60" s="131">
        <f t="shared" si="2"/>
        <v>0</v>
      </c>
      <c r="AP60" s="86"/>
      <c r="AQ60" s="136">
        <f>ROUND((AR60/100)*693*Taula1[[#This Row],[Mesos naturals sencers treballats període justificat (01/01/2023 - 31/03/2023)]],2)</f>
        <v>0</v>
      </c>
      <c r="AR60" s="89">
        <f>Taula1[[#This Row],[% Jornada segons contracte
(no posar el símbol %) ]]-Taula1[[#This Row],[% Reducció salari per baix rendiment        (no posar el símbol %)]]</f>
        <v>0</v>
      </c>
      <c r="AS60" s="136">
        <f>ROUND((AT60/100)*22.78356164*Taula1[[#This Row],[Dies treballats període justificat (01/01/2023 - 31/03/2023)              no comptabilitzats com a mes natural sencer]],2)</f>
        <v>0</v>
      </c>
      <c r="AT60" s="89">
        <f>Taula1[[#This Row],[% Jornada segons contracte
(no posar el símbol %) ]]-Taula1[[#This Row],[% Reducció salari per baix rendiment        (no posar el símbol %)]]</f>
        <v>0</v>
      </c>
      <c r="AU60" s="136">
        <f t="shared" si="3"/>
        <v>0</v>
      </c>
      <c r="AV60" s="86"/>
      <c r="AW60" s="136">
        <f>ROUND((AX60/100)*693*Taula1[[#This Row],[Espai reservat Administració  (mesos)]],2)</f>
        <v>0</v>
      </c>
      <c r="AX60" s="89">
        <f>Taula1[[#This Row],[% Jornada segons contracte
(no posar el símbol %) ]]-Taula1[[#This Row],[% Reducció salari per baix rendiment        (no posar el símbol %)]]</f>
        <v>0</v>
      </c>
      <c r="AY60" s="131">
        <f>ROUND((AZ60/100)*22.78356164*Taula1[[#This Row],[Espai reservat Administració (dies)]],2)</f>
        <v>0</v>
      </c>
      <c r="AZ60" s="79">
        <f>Taula1[[#This Row],[% Jornada segons contracte
(no posar el símbol %) ]]-Taula1[[#This Row],[% Reducció salari per baix rendiment        (no posar el símbol %)]]</f>
        <v>0</v>
      </c>
      <c r="BA60" s="131">
        <f t="shared" si="4"/>
        <v>0</v>
      </c>
      <c r="BB60" s="83"/>
      <c r="BC60" s="131">
        <f>IF(Taula1[[#This Row],[Grup justificat     (fer servir opcions de la llista desplegable)]]=1,AI60,0)</f>
        <v>0</v>
      </c>
      <c r="BD60" s="131">
        <f>IF(Taula1[[#This Row],[Grup justificat     (fer servir opcions de la llista desplegable)]]=2,AU60,0)</f>
        <v>0</v>
      </c>
      <c r="BE60" s="83"/>
      <c r="BF60" s="131">
        <f>IF(Taula1[[#This Row],[Espai reservat Administració]]=1,AO60,0)</f>
        <v>0</v>
      </c>
      <c r="BG60" s="131">
        <f>IF(Taula1[[#This Row],[Espai reservat Administració]]=2,BA60,0)</f>
        <v>0</v>
      </c>
      <c r="BH60" s="83"/>
      <c r="BI60" s="124">
        <f>IF(Taula1[[#This Row],[Grup justificat     (fer servir opcions de la llista desplegable)]]=1,1,0)</f>
        <v>0</v>
      </c>
      <c r="BJ60" s="124">
        <f>IF(Taula1[[#This Row],[Espai reservat Administració]]=1,1,0)</f>
        <v>0</v>
      </c>
      <c r="BK60" s="125"/>
      <c r="BL60" s="124">
        <f>IF(Taula1[[#This Row],[Grup justificat     (fer servir opcions de la llista desplegable)]]=2,1,0)</f>
        <v>0</v>
      </c>
      <c r="BM60" s="124">
        <f>IF(Taula1[[#This Row],[Espai reservat Administració]]=2,1,0)</f>
        <v>0</v>
      </c>
      <c r="BN60" s="73"/>
      <c r="BO60" s="73"/>
      <c r="BP60" s="73"/>
      <c r="BQ60" s="73"/>
      <c r="BR60" s="73"/>
      <c r="BS60" s="73"/>
      <c r="BT60" s="73"/>
      <c r="BU60" s="73"/>
      <c r="BV60" s="73"/>
      <c r="BW60" s="73"/>
      <c r="BX60" s="73"/>
      <c r="BY60" s="73"/>
      <c r="BZ60" s="73"/>
      <c r="CA60" s="73"/>
      <c r="CB60" s="73"/>
      <c r="CC60" s="73"/>
      <c r="CD60" s="73"/>
      <c r="CE60" s="73"/>
      <c r="CF60" s="73"/>
      <c r="CG60" s="63">
        <f t="shared" si="5"/>
        <v>0</v>
      </c>
      <c r="CH60" s="63">
        <f t="shared" si="6"/>
        <v>0</v>
      </c>
      <c r="CI60" s="73"/>
      <c r="CJ60" s="63">
        <f>IF(Taula1[[#This Row],[Tipus de contracte                                  (fer servir opcions de la llista desplegable)]]="Indefinit",1,0)</f>
        <v>0</v>
      </c>
      <c r="CK60" s="63">
        <f>IF(Taula1[[#This Row],[Tipus de contracte                                  (fer servir opcions de la llista desplegable)]]="Temporal, igual o superior a 6 mesos",1,0)</f>
        <v>0</v>
      </c>
      <c r="CL60" s="63">
        <f>IF(Taula1[[#This Row],[Tipus de contracte                                  (fer servir opcions de la llista desplegable)]]="Substitució per IT",1,0)</f>
        <v>0</v>
      </c>
      <c r="CM60" s="73"/>
      <c r="CN60" s="63">
        <f>IF(Taula1[[#This Row],[Relació llocs de treball]]&gt;=1,1,0)</f>
        <v>0</v>
      </c>
      <c r="CO60" s="73"/>
      <c r="CP60" s="63">
        <f>IF(Taula1[[#This Row],[Identitat de gènere                                                          (fer servir opcions de la llista desplegable)]]="Home",1,0)</f>
        <v>0</v>
      </c>
      <c r="CQ60" s="63">
        <f>IF(Taula1[[#This Row],[Identitat de gènere                                                          (fer servir opcions de la llista desplegable)]]="Dona",1,0)</f>
        <v>0</v>
      </c>
      <c r="CR60" s="63">
        <f>IF(Taula1[[#This Row],[Identitat de gènere                                                          (fer servir opcions de la llista desplegable)]]="No binari",1,0)</f>
        <v>0</v>
      </c>
      <c r="CS60" s="73"/>
      <c r="CT60" s="63">
        <f t="shared" si="0"/>
        <v>0</v>
      </c>
      <c r="CU60" s="64">
        <f t="shared" si="7"/>
        <v>0</v>
      </c>
      <c r="CW60" s="64">
        <f t="shared" si="8"/>
        <v>0</v>
      </c>
      <c r="CX60" s="64">
        <f t="shared" si="9"/>
        <v>0</v>
      </c>
      <c r="CY60" s="64">
        <f t="shared" si="10"/>
        <v>0</v>
      </c>
      <c r="CZ60" s="64">
        <f t="shared" si="11"/>
        <v>0</v>
      </c>
      <c r="DB60" s="64">
        <f t="shared" si="12"/>
        <v>0</v>
      </c>
      <c r="DC60" s="64">
        <f t="shared" si="13"/>
        <v>0</v>
      </c>
      <c r="DD60" s="64">
        <f t="shared" si="14"/>
        <v>0</v>
      </c>
      <c r="DE60" s="64">
        <f t="shared" si="15"/>
        <v>0</v>
      </c>
    </row>
    <row r="61" spans="2:109" x14ac:dyDescent="0.3">
      <c r="B61" s="167"/>
      <c r="C61" s="186"/>
      <c r="D61" s="2"/>
      <c r="E61" s="67"/>
      <c r="F61" s="5"/>
      <c r="G61" s="5"/>
      <c r="H61" s="187"/>
      <c r="I61" s="111" t="str">
        <f ca="1">IF(Taula1[[#This Row],[Data naixement (format dd/mm/aaaa)]]="","0",DATEDIF(Taula1[[#This Row],[Data naixement (format dd/mm/aaaa)]],TODAY(),"Y"))</f>
        <v>0</v>
      </c>
      <c r="J61" s="6"/>
      <c r="K61" s="6"/>
      <c r="L61" s="6"/>
      <c r="M61" s="6"/>
      <c r="N61" s="56"/>
      <c r="O61" s="56"/>
      <c r="P61" s="56"/>
      <c r="Q61" s="6"/>
      <c r="R61" s="7"/>
      <c r="S61" s="143">
        <f>Taula1[[#This Row],[Mesos naturals sencers treballats període justificat (01/01/2023 - 31/03/2023)]]</f>
        <v>0</v>
      </c>
      <c r="T61" s="194">
        <f>Taula1[[#This Row],[Dies treballats període justificat (01/01/2023 - 31/03/2023)              no comptabilitzats com a mes natural sencer]]</f>
        <v>0</v>
      </c>
      <c r="U61" s="12"/>
      <c r="V61" s="7"/>
      <c r="W61" s="188"/>
      <c r="X61" s="188"/>
      <c r="Y61" s="188"/>
      <c r="Z61" s="188"/>
      <c r="AA61" s="190"/>
      <c r="AB61" s="143">
        <f>Taula1[[#This Row],[Grup justificat     (fer servir opcions de la llista desplegable)]]</f>
        <v>0</v>
      </c>
      <c r="AC61" s="182"/>
      <c r="AD61" s="80"/>
      <c r="AE61" s="131">
        <f>ROUND((AF61/100)*756*Taula1[[#This Row],[Mesos naturals sencers treballats període justificat (01/01/2023 - 31/03/2023)]],2)</f>
        <v>0</v>
      </c>
      <c r="AF61" s="79">
        <f>Taula1[[#This Row],[% Jornada segons contracte
(no posar el símbol %) ]]-Taula1[[#This Row],[% Reducció salari per baix rendiment        (no posar el símbol %)]]</f>
        <v>0</v>
      </c>
      <c r="AG61" s="131">
        <f>ROUND((AH61/100)*24.8547945*Taula1[[#This Row],[Dies treballats període justificat (01/01/2023 - 31/03/2023)              no comptabilitzats com a mes natural sencer]],2)</f>
        <v>0</v>
      </c>
      <c r="AH61" s="79">
        <f>Taula1[[#This Row],[% Jornada segons contracte
(no posar el símbol %) ]]-Taula1[[#This Row],[% Reducció salari per baix rendiment        (no posar el símbol %)]]</f>
        <v>0</v>
      </c>
      <c r="AI61" s="131">
        <f t="shared" si="1"/>
        <v>0</v>
      </c>
      <c r="AJ61" s="183"/>
      <c r="AK61" s="131">
        <f>ROUND((AL61/100)*756*Taula1[[#This Row],[Espai reservat Administració  (mesos)]],2)</f>
        <v>0</v>
      </c>
      <c r="AL61" s="79">
        <f>Taula1[[#This Row],[% Jornada segons contracte
(no posar el símbol %) ]]-Taula1[[#This Row],[% Reducció salari per baix rendiment        (no posar el símbol %)]]</f>
        <v>0</v>
      </c>
      <c r="AM61" s="131">
        <f>ROUND((AN61/100)*24.8547945*Taula1[[#This Row],[Espai reservat Administració (dies)]],2)</f>
        <v>0</v>
      </c>
      <c r="AN61" s="79">
        <f>Taula1[[#This Row],[% Jornada segons contracte
(no posar el símbol %) ]]-Taula1[[#This Row],[% Reducció salari per baix rendiment        (no posar el símbol %)]]</f>
        <v>0</v>
      </c>
      <c r="AO61" s="131">
        <f t="shared" si="2"/>
        <v>0</v>
      </c>
      <c r="AP61" s="86"/>
      <c r="AQ61" s="136">
        <f>ROUND((AR61/100)*693*Taula1[[#This Row],[Mesos naturals sencers treballats període justificat (01/01/2023 - 31/03/2023)]],2)</f>
        <v>0</v>
      </c>
      <c r="AR61" s="89">
        <f>Taula1[[#This Row],[% Jornada segons contracte
(no posar el símbol %) ]]-Taula1[[#This Row],[% Reducció salari per baix rendiment        (no posar el símbol %)]]</f>
        <v>0</v>
      </c>
      <c r="AS61" s="136">
        <f>ROUND((AT61/100)*22.78356164*Taula1[[#This Row],[Dies treballats període justificat (01/01/2023 - 31/03/2023)              no comptabilitzats com a mes natural sencer]],2)</f>
        <v>0</v>
      </c>
      <c r="AT61" s="89">
        <f>Taula1[[#This Row],[% Jornada segons contracte
(no posar el símbol %) ]]-Taula1[[#This Row],[% Reducció salari per baix rendiment        (no posar el símbol %)]]</f>
        <v>0</v>
      </c>
      <c r="AU61" s="136">
        <f t="shared" si="3"/>
        <v>0</v>
      </c>
      <c r="AV61" s="86"/>
      <c r="AW61" s="136">
        <f>ROUND((AX61/100)*693*Taula1[[#This Row],[Espai reservat Administració  (mesos)]],2)</f>
        <v>0</v>
      </c>
      <c r="AX61" s="89">
        <f>Taula1[[#This Row],[% Jornada segons contracte
(no posar el símbol %) ]]-Taula1[[#This Row],[% Reducció salari per baix rendiment        (no posar el símbol %)]]</f>
        <v>0</v>
      </c>
      <c r="AY61" s="131">
        <f>ROUND((AZ61/100)*22.78356164*Taula1[[#This Row],[Espai reservat Administració (dies)]],2)</f>
        <v>0</v>
      </c>
      <c r="AZ61" s="79">
        <f>Taula1[[#This Row],[% Jornada segons contracte
(no posar el símbol %) ]]-Taula1[[#This Row],[% Reducció salari per baix rendiment        (no posar el símbol %)]]</f>
        <v>0</v>
      </c>
      <c r="BA61" s="131">
        <f t="shared" si="4"/>
        <v>0</v>
      </c>
      <c r="BB61" s="83"/>
      <c r="BC61" s="131">
        <f>IF(Taula1[[#This Row],[Grup justificat     (fer servir opcions de la llista desplegable)]]=1,AI61,0)</f>
        <v>0</v>
      </c>
      <c r="BD61" s="131">
        <f>IF(Taula1[[#This Row],[Grup justificat     (fer servir opcions de la llista desplegable)]]=2,AU61,0)</f>
        <v>0</v>
      </c>
      <c r="BE61" s="83"/>
      <c r="BF61" s="131">
        <f>IF(Taula1[[#This Row],[Espai reservat Administració]]=1,AO61,0)</f>
        <v>0</v>
      </c>
      <c r="BG61" s="131">
        <f>IF(Taula1[[#This Row],[Espai reservat Administració]]=2,BA61,0)</f>
        <v>0</v>
      </c>
      <c r="BH61" s="83"/>
      <c r="BI61" s="124">
        <f>IF(Taula1[[#This Row],[Grup justificat     (fer servir opcions de la llista desplegable)]]=1,1,0)</f>
        <v>0</v>
      </c>
      <c r="BJ61" s="124">
        <f>IF(Taula1[[#This Row],[Espai reservat Administració]]=1,1,0)</f>
        <v>0</v>
      </c>
      <c r="BK61" s="125"/>
      <c r="BL61" s="124">
        <f>IF(Taula1[[#This Row],[Grup justificat     (fer servir opcions de la llista desplegable)]]=2,1,0)</f>
        <v>0</v>
      </c>
      <c r="BM61" s="124">
        <f>IF(Taula1[[#This Row],[Espai reservat Administració]]=2,1,0)</f>
        <v>0</v>
      </c>
      <c r="BN61" s="73"/>
      <c r="BO61" s="73"/>
      <c r="BP61" s="73"/>
      <c r="BQ61" s="73"/>
      <c r="BR61" s="73"/>
      <c r="BS61" s="73"/>
      <c r="BT61" s="73"/>
      <c r="BU61" s="73"/>
      <c r="BV61" s="73"/>
      <c r="BW61" s="73"/>
      <c r="BX61" s="73"/>
      <c r="BY61" s="73"/>
      <c r="BZ61" s="73"/>
      <c r="CA61" s="73"/>
      <c r="CB61" s="73"/>
      <c r="CC61" s="73"/>
      <c r="CD61" s="73"/>
      <c r="CE61" s="73"/>
      <c r="CF61" s="73"/>
      <c r="CG61" s="63">
        <f t="shared" si="5"/>
        <v>0</v>
      </c>
      <c r="CH61" s="63">
        <f t="shared" si="6"/>
        <v>0</v>
      </c>
      <c r="CI61" s="73"/>
      <c r="CJ61" s="63">
        <f>IF(Taula1[[#This Row],[Tipus de contracte                                  (fer servir opcions de la llista desplegable)]]="Indefinit",1,0)</f>
        <v>0</v>
      </c>
      <c r="CK61" s="63">
        <f>IF(Taula1[[#This Row],[Tipus de contracte                                  (fer servir opcions de la llista desplegable)]]="Temporal, igual o superior a 6 mesos",1,0)</f>
        <v>0</v>
      </c>
      <c r="CL61" s="63">
        <f>IF(Taula1[[#This Row],[Tipus de contracte                                  (fer servir opcions de la llista desplegable)]]="Substitució per IT",1,0)</f>
        <v>0</v>
      </c>
      <c r="CM61" s="73"/>
      <c r="CN61" s="63">
        <f>IF(Taula1[[#This Row],[Relació llocs de treball]]&gt;=1,1,0)</f>
        <v>0</v>
      </c>
      <c r="CO61" s="73"/>
      <c r="CP61" s="63">
        <f>IF(Taula1[[#This Row],[Identitat de gènere                                                          (fer servir opcions de la llista desplegable)]]="Home",1,0)</f>
        <v>0</v>
      </c>
      <c r="CQ61" s="63">
        <f>IF(Taula1[[#This Row],[Identitat de gènere                                                          (fer servir opcions de la llista desplegable)]]="Dona",1,0)</f>
        <v>0</v>
      </c>
      <c r="CR61" s="63">
        <f>IF(Taula1[[#This Row],[Identitat de gènere                                                          (fer servir opcions de la llista desplegable)]]="No binari",1,0)</f>
        <v>0</v>
      </c>
      <c r="CS61" s="73"/>
      <c r="CT61" s="63">
        <f t="shared" si="0"/>
        <v>0</v>
      </c>
      <c r="CU61" s="64">
        <f t="shared" si="7"/>
        <v>0</v>
      </c>
      <c r="CW61" s="64">
        <f t="shared" si="8"/>
        <v>0</v>
      </c>
      <c r="CX61" s="64">
        <f t="shared" si="9"/>
        <v>0</v>
      </c>
      <c r="CY61" s="64">
        <f t="shared" si="10"/>
        <v>0</v>
      </c>
      <c r="CZ61" s="64">
        <f t="shared" si="11"/>
        <v>0</v>
      </c>
      <c r="DB61" s="64">
        <f t="shared" si="12"/>
        <v>0</v>
      </c>
      <c r="DC61" s="64">
        <f t="shared" si="13"/>
        <v>0</v>
      </c>
      <c r="DD61" s="64">
        <f t="shared" si="14"/>
        <v>0</v>
      </c>
      <c r="DE61" s="64">
        <f t="shared" si="15"/>
        <v>0</v>
      </c>
    </row>
    <row r="62" spans="2:109" x14ac:dyDescent="0.3">
      <c r="B62" s="167"/>
      <c r="C62" s="186"/>
      <c r="D62" s="2"/>
      <c r="E62" s="67"/>
      <c r="F62" s="5"/>
      <c r="G62" s="5"/>
      <c r="H62" s="187"/>
      <c r="I62" s="111" t="str">
        <f ca="1">IF(Taula1[[#This Row],[Data naixement (format dd/mm/aaaa)]]="","0",DATEDIF(Taula1[[#This Row],[Data naixement (format dd/mm/aaaa)]],TODAY(),"Y"))</f>
        <v>0</v>
      </c>
      <c r="J62" s="6"/>
      <c r="K62" s="6"/>
      <c r="L62" s="6"/>
      <c r="M62" s="6"/>
      <c r="N62" s="56"/>
      <c r="O62" s="56"/>
      <c r="P62" s="56"/>
      <c r="Q62" s="6"/>
      <c r="R62" s="7"/>
      <c r="S62" s="143">
        <f>Taula1[[#This Row],[Mesos naturals sencers treballats període justificat (01/01/2023 - 31/03/2023)]]</f>
        <v>0</v>
      </c>
      <c r="T62" s="194">
        <f>Taula1[[#This Row],[Dies treballats període justificat (01/01/2023 - 31/03/2023)              no comptabilitzats com a mes natural sencer]]</f>
        <v>0</v>
      </c>
      <c r="U62" s="12"/>
      <c r="V62" s="7"/>
      <c r="W62" s="188"/>
      <c r="X62" s="188"/>
      <c r="Y62" s="188"/>
      <c r="Z62" s="188"/>
      <c r="AA62" s="190"/>
      <c r="AB62" s="143">
        <f>Taula1[[#This Row],[Grup justificat     (fer servir opcions de la llista desplegable)]]</f>
        <v>0</v>
      </c>
      <c r="AC62" s="182"/>
      <c r="AD62" s="80"/>
      <c r="AE62" s="131">
        <f>ROUND((AF62/100)*756*Taula1[[#This Row],[Mesos naturals sencers treballats període justificat (01/01/2023 - 31/03/2023)]],2)</f>
        <v>0</v>
      </c>
      <c r="AF62" s="79">
        <f>Taula1[[#This Row],[% Jornada segons contracte
(no posar el símbol %) ]]-Taula1[[#This Row],[% Reducció salari per baix rendiment        (no posar el símbol %)]]</f>
        <v>0</v>
      </c>
      <c r="AG62" s="131">
        <f>ROUND((AH62/100)*24.8547945*Taula1[[#This Row],[Dies treballats període justificat (01/01/2023 - 31/03/2023)              no comptabilitzats com a mes natural sencer]],2)</f>
        <v>0</v>
      </c>
      <c r="AH62" s="79">
        <f>Taula1[[#This Row],[% Jornada segons contracte
(no posar el símbol %) ]]-Taula1[[#This Row],[% Reducció salari per baix rendiment        (no posar el símbol %)]]</f>
        <v>0</v>
      </c>
      <c r="AI62" s="131">
        <f t="shared" si="1"/>
        <v>0</v>
      </c>
      <c r="AJ62" s="183"/>
      <c r="AK62" s="131">
        <f>ROUND((AL62/100)*756*Taula1[[#This Row],[Espai reservat Administració  (mesos)]],2)</f>
        <v>0</v>
      </c>
      <c r="AL62" s="79">
        <f>Taula1[[#This Row],[% Jornada segons contracte
(no posar el símbol %) ]]-Taula1[[#This Row],[% Reducció salari per baix rendiment        (no posar el símbol %)]]</f>
        <v>0</v>
      </c>
      <c r="AM62" s="131">
        <f>ROUND((AN62/100)*24.8547945*Taula1[[#This Row],[Espai reservat Administració (dies)]],2)</f>
        <v>0</v>
      </c>
      <c r="AN62" s="79">
        <f>Taula1[[#This Row],[% Jornada segons contracte
(no posar el símbol %) ]]-Taula1[[#This Row],[% Reducció salari per baix rendiment        (no posar el símbol %)]]</f>
        <v>0</v>
      </c>
      <c r="AO62" s="131">
        <f t="shared" si="2"/>
        <v>0</v>
      </c>
      <c r="AP62" s="86"/>
      <c r="AQ62" s="136">
        <f>ROUND((AR62/100)*693*Taula1[[#This Row],[Mesos naturals sencers treballats període justificat (01/01/2023 - 31/03/2023)]],2)</f>
        <v>0</v>
      </c>
      <c r="AR62" s="89">
        <f>Taula1[[#This Row],[% Jornada segons contracte
(no posar el símbol %) ]]-Taula1[[#This Row],[% Reducció salari per baix rendiment        (no posar el símbol %)]]</f>
        <v>0</v>
      </c>
      <c r="AS62" s="136">
        <f>ROUND((AT62/100)*22.78356164*Taula1[[#This Row],[Dies treballats període justificat (01/01/2023 - 31/03/2023)              no comptabilitzats com a mes natural sencer]],2)</f>
        <v>0</v>
      </c>
      <c r="AT62" s="89">
        <f>Taula1[[#This Row],[% Jornada segons contracte
(no posar el símbol %) ]]-Taula1[[#This Row],[% Reducció salari per baix rendiment        (no posar el símbol %)]]</f>
        <v>0</v>
      </c>
      <c r="AU62" s="136">
        <f t="shared" si="3"/>
        <v>0</v>
      </c>
      <c r="AV62" s="86"/>
      <c r="AW62" s="136">
        <f>ROUND((AX62/100)*693*Taula1[[#This Row],[Espai reservat Administració  (mesos)]],2)</f>
        <v>0</v>
      </c>
      <c r="AX62" s="89">
        <f>Taula1[[#This Row],[% Jornada segons contracte
(no posar el símbol %) ]]-Taula1[[#This Row],[% Reducció salari per baix rendiment        (no posar el símbol %)]]</f>
        <v>0</v>
      </c>
      <c r="AY62" s="131">
        <f>ROUND((AZ62/100)*22.78356164*Taula1[[#This Row],[Espai reservat Administració (dies)]],2)</f>
        <v>0</v>
      </c>
      <c r="AZ62" s="79">
        <f>Taula1[[#This Row],[% Jornada segons contracte
(no posar el símbol %) ]]-Taula1[[#This Row],[% Reducció salari per baix rendiment        (no posar el símbol %)]]</f>
        <v>0</v>
      </c>
      <c r="BA62" s="131">
        <f t="shared" si="4"/>
        <v>0</v>
      </c>
      <c r="BB62" s="83"/>
      <c r="BC62" s="131">
        <f>IF(Taula1[[#This Row],[Grup justificat     (fer servir opcions de la llista desplegable)]]=1,AI62,0)</f>
        <v>0</v>
      </c>
      <c r="BD62" s="131">
        <f>IF(Taula1[[#This Row],[Grup justificat     (fer servir opcions de la llista desplegable)]]=2,AU62,0)</f>
        <v>0</v>
      </c>
      <c r="BE62" s="83"/>
      <c r="BF62" s="131">
        <f>IF(Taula1[[#This Row],[Espai reservat Administració]]=1,AO62,0)</f>
        <v>0</v>
      </c>
      <c r="BG62" s="131">
        <f>IF(Taula1[[#This Row],[Espai reservat Administració]]=2,BA62,0)</f>
        <v>0</v>
      </c>
      <c r="BH62" s="83"/>
      <c r="BI62" s="124">
        <f>IF(Taula1[[#This Row],[Grup justificat     (fer servir opcions de la llista desplegable)]]=1,1,0)</f>
        <v>0</v>
      </c>
      <c r="BJ62" s="124">
        <f>IF(Taula1[[#This Row],[Espai reservat Administració]]=1,1,0)</f>
        <v>0</v>
      </c>
      <c r="BK62" s="125"/>
      <c r="BL62" s="124">
        <f>IF(Taula1[[#This Row],[Grup justificat     (fer servir opcions de la llista desplegable)]]=2,1,0)</f>
        <v>0</v>
      </c>
      <c r="BM62" s="124">
        <f>IF(Taula1[[#This Row],[Espai reservat Administració]]=2,1,0)</f>
        <v>0</v>
      </c>
      <c r="BN62" s="73"/>
      <c r="BO62" s="73"/>
      <c r="BP62" s="73"/>
      <c r="BQ62" s="73"/>
      <c r="BR62" s="73"/>
      <c r="BS62" s="73"/>
      <c r="BT62" s="73"/>
      <c r="BU62" s="73"/>
      <c r="BV62" s="73"/>
      <c r="BW62" s="73"/>
      <c r="BX62" s="73"/>
      <c r="BY62" s="73"/>
      <c r="BZ62" s="73"/>
      <c r="CA62" s="73"/>
      <c r="CB62" s="73"/>
      <c r="CC62" s="73"/>
      <c r="CD62" s="73"/>
      <c r="CE62" s="73"/>
      <c r="CF62" s="73"/>
      <c r="CG62" s="63">
        <f t="shared" si="5"/>
        <v>0</v>
      </c>
      <c r="CH62" s="63">
        <f t="shared" si="6"/>
        <v>0</v>
      </c>
      <c r="CI62" s="73"/>
      <c r="CJ62" s="63">
        <f>IF(Taula1[[#This Row],[Tipus de contracte                                  (fer servir opcions de la llista desplegable)]]="Indefinit",1,0)</f>
        <v>0</v>
      </c>
      <c r="CK62" s="63">
        <f>IF(Taula1[[#This Row],[Tipus de contracte                                  (fer servir opcions de la llista desplegable)]]="Temporal, igual o superior a 6 mesos",1,0)</f>
        <v>0</v>
      </c>
      <c r="CL62" s="63">
        <f>IF(Taula1[[#This Row],[Tipus de contracte                                  (fer servir opcions de la llista desplegable)]]="Substitució per IT",1,0)</f>
        <v>0</v>
      </c>
      <c r="CM62" s="73"/>
      <c r="CN62" s="63">
        <f>IF(Taula1[[#This Row],[Relació llocs de treball]]&gt;=1,1,0)</f>
        <v>0</v>
      </c>
      <c r="CO62" s="73"/>
      <c r="CP62" s="63">
        <f>IF(Taula1[[#This Row],[Identitat de gènere                                                          (fer servir opcions de la llista desplegable)]]="Home",1,0)</f>
        <v>0</v>
      </c>
      <c r="CQ62" s="63">
        <f>IF(Taula1[[#This Row],[Identitat de gènere                                                          (fer servir opcions de la llista desplegable)]]="Dona",1,0)</f>
        <v>0</v>
      </c>
      <c r="CR62" s="63">
        <f>IF(Taula1[[#This Row],[Identitat de gènere                                                          (fer servir opcions de la llista desplegable)]]="No binari",1,0)</f>
        <v>0</v>
      </c>
      <c r="CS62" s="73"/>
      <c r="CT62" s="63">
        <f t="shared" si="0"/>
        <v>0</v>
      </c>
      <c r="CU62" s="64">
        <f t="shared" si="7"/>
        <v>0</v>
      </c>
      <c r="CW62" s="64">
        <f t="shared" si="8"/>
        <v>0</v>
      </c>
      <c r="CX62" s="64">
        <f t="shared" si="9"/>
        <v>0</v>
      </c>
      <c r="CY62" s="64">
        <f t="shared" si="10"/>
        <v>0</v>
      </c>
      <c r="CZ62" s="64">
        <f t="shared" si="11"/>
        <v>0</v>
      </c>
      <c r="DB62" s="64">
        <f t="shared" si="12"/>
        <v>0</v>
      </c>
      <c r="DC62" s="64">
        <f t="shared" si="13"/>
        <v>0</v>
      </c>
      <c r="DD62" s="64">
        <f t="shared" si="14"/>
        <v>0</v>
      </c>
      <c r="DE62" s="64">
        <f t="shared" si="15"/>
        <v>0</v>
      </c>
    </row>
    <row r="63" spans="2:109" x14ac:dyDescent="0.3">
      <c r="B63" s="167"/>
      <c r="C63" s="186"/>
      <c r="D63" s="2"/>
      <c r="E63" s="67"/>
      <c r="F63" s="5"/>
      <c r="G63" s="5"/>
      <c r="H63" s="187"/>
      <c r="I63" s="111" t="str">
        <f ca="1">IF(Taula1[[#This Row],[Data naixement (format dd/mm/aaaa)]]="","0",DATEDIF(Taula1[[#This Row],[Data naixement (format dd/mm/aaaa)]],TODAY(),"Y"))</f>
        <v>0</v>
      </c>
      <c r="J63" s="6"/>
      <c r="K63" s="6"/>
      <c r="L63" s="6"/>
      <c r="M63" s="6"/>
      <c r="N63" s="56"/>
      <c r="O63" s="56"/>
      <c r="P63" s="56"/>
      <c r="Q63" s="6"/>
      <c r="R63" s="7"/>
      <c r="S63" s="143">
        <f>Taula1[[#This Row],[Mesos naturals sencers treballats període justificat (01/01/2023 - 31/03/2023)]]</f>
        <v>0</v>
      </c>
      <c r="T63" s="194">
        <f>Taula1[[#This Row],[Dies treballats període justificat (01/01/2023 - 31/03/2023)              no comptabilitzats com a mes natural sencer]]</f>
        <v>0</v>
      </c>
      <c r="U63" s="12"/>
      <c r="V63" s="7"/>
      <c r="W63" s="188"/>
      <c r="X63" s="188"/>
      <c r="Y63" s="188"/>
      <c r="Z63" s="188"/>
      <c r="AA63" s="190"/>
      <c r="AB63" s="143">
        <f>Taula1[[#This Row],[Grup justificat     (fer servir opcions de la llista desplegable)]]</f>
        <v>0</v>
      </c>
      <c r="AC63" s="182"/>
      <c r="AD63" s="80"/>
      <c r="AE63" s="131">
        <f>ROUND((AF63/100)*756*Taula1[[#This Row],[Mesos naturals sencers treballats període justificat (01/01/2023 - 31/03/2023)]],2)</f>
        <v>0</v>
      </c>
      <c r="AF63" s="79">
        <f>Taula1[[#This Row],[% Jornada segons contracte
(no posar el símbol %) ]]-Taula1[[#This Row],[% Reducció salari per baix rendiment        (no posar el símbol %)]]</f>
        <v>0</v>
      </c>
      <c r="AG63" s="131">
        <f>ROUND((AH63/100)*24.8547945*Taula1[[#This Row],[Dies treballats període justificat (01/01/2023 - 31/03/2023)              no comptabilitzats com a mes natural sencer]],2)</f>
        <v>0</v>
      </c>
      <c r="AH63" s="79">
        <f>Taula1[[#This Row],[% Jornada segons contracte
(no posar el símbol %) ]]-Taula1[[#This Row],[% Reducció salari per baix rendiment        (no posar el símbol %)]]</f>
        <v>0</v>
      </c>
      <c r="AI63" s="131">
        <f t="shared" si="1"/>
        <v>0</v>
      </c>
      <c r="AJ63" s="183"/>
      <c r="AK63" s="131">
        <f>ROUND((AL63/100)*756*Taula1[[#This Row],[Espai reservat Administració  (mesos)]],2)</f>
        <v>0</v>
      </c>
      <c r="AL63" s="79">
        <f>Taula1[[#This Row],[% Jornada segons contracte
(no posar el símbol %) ]]-Taula1[[#This Row],[% Reducció salari per baix rendiment        (no posar el símbol %)]]</f>
        <v>0</v>
      </c>
      <c r="AM63" s="131">
        <f>ROUND((AN63/100)*24.8547945*Taula1[[#This Row],[Espai reservat Administració (dies)]],2)</f>
        <v>0</v>
      </c>
      <c r="AN63" s="79">
        <f>Taula1[[#This Row],[% Jornada segons contracte
(no posar el símbol %) ]]-Taula1[[#This Row],[% Reducció salari per baix rendiment        (no posar el símbol %)]]</f>
        <v>0</v>
      </c>
      <c r="AO63" s="131">
        <f t="shared" si="2"/>
        <v>0</v>
      </c>
      <c r="AP63" s="86"/>
      <c r="AQ63" s="136">
        <f>ROUND((AR63/100)*693*Taula1[[#This Row],[Mesos naturals sencers treballats període justificat (01/01/2023 - 31/03/2023)]],2)</f>
        <v>0</v>
      </c>
      <c r="AR63" s="89">
        <f>Taula1[[#This Row],[% Jornada segons contracte
(no posar el símbol %) ]]-Taula1[[#This Row],[% Reducció salari per baix rendiment        (no posar el símbol %)]]</f>
        <v>0</v>
      </c>
      <c r="AS63" s="136">
        <f>ROUND((AT63/100)*22.78356164*Taula1[[#This Row],[Dies treballats període justificat (01/01/2023 - 31/03/2023)              no comptabilitzats com a mes natural sencer]],2)</f>
        <v>0</v>
      </c>
      <c r="AT63" s="89">
        <f>Taula1[[#This Row],[% Jornada segons contracte
(no posar el símbol %) ]]-Taula1[[#This Row],[% Reducció salari per baix rendiment        (no posar el símbol %)]]</f>
        <v>0</v>
      </c>
      <c r="AU63" s="136">
        <f t="shared" si="3"/>
        <v>0</v>
      </c>
      <c r="AV63" s="86"/>
      <c r="AW63" s="136">
        <f>ROUND((AX63/100)*693*Taula1[[#This Row],[Espai reservat Administració  (mesos)]],2)</f>
        <v>0</v>
      </c>
      <c r="AX63" s="89">
        <f>Taula1[[#This Row],[% Jornada segons contracte
(no posar el símbol %) ]]-Taula1[[#This Row],[% Reducció salari per baix rendiment        (no posar el símbol %)]]</f>
        <v>0</v>
      </c>
      <c r="AY63" s="131">
        <f>ROUND((AZ63/100)*22.78356164*Taula1[[#This Row],[Espai reservat Administració (dies)]],2)</f>
        <v>0</v>
      </c>
      <c r="AZ63" s="79">
        <f>Taula1[[#This Row],[% Jornada segons contracte
(no posar el símbol %) ]]-Taula1[[#This Row],[% Reducció salari per baix rendiment        (no posar el símbol %)]]</f>
        <v>0</v>
      </c>
      <c r="BA63" s="131">
        <f t="shared" si="4"/>
        <v>0</v>
      </c>
      <c r="BB63" s="83"/>
      <c r="BC63" s="131">
        <f>IF(Taula1[[#This Row],[Grup justificat     (fer servir opcions de la llista desplegable)]]=1,AI63,0)</f>
        <v>0</v>
      </c>
      <c r="BD63" s="131">
        <f>IF(Taula1[[#This Row],[Grup justificat     (fer servir opcions de la llista desplegable)]]=2,AU63,0)</f>
        <v>0</v>
      </c>
      <c r="BE63" s="83"/>
      <c r="BF63" s="131">
        <f>IF(Taula1[[#This Row],[Espai reservat Administració]]=1,AO63,0)</f>
        <v>0</v>
      </c>
      <c r="BG63" s="131">
        <f>IF(Taula1[[#This Row],[Espai reservat Administració]]=2,BA63,0)</f>
        <v>0</v>
      </c>
      <c r="BH63" s="83"/>
      <c r="BI63" s="124">
        <f>IF(Taula1[[#This Row],[Grup justificat     (fer servir opcions de la llista desplegable)]]=1,1,0)</f>
        <v>0</v>
      </c>
      <c r="BJ63" s="124">
        <f>IF(Taula1[[#This Row],[Espai reservat Administració]]=1,1,0)</f>
        <v>0</v>
      </c>
      <c r="BK63" s="125"/>
      <c r="BL63" s="124">
        <f>IF(Taula1[[#This Row],[Grup justificat     (fer servir opcions de la llista desplegable)]]=2,1,0)</f>
        <v>0</v>
      </c>
      <c r="BM63" s="124">
        <f>IF(Taula1[[#This Row],[Espai reservat Administració]]=2,1,0)</f>
        <v>0</v>
      </c>
      <c r="BN63" s="73"/>
      <c r="BO63" s="73"/>
      <c r="BP63" s="73"/>
      <c r="BQ63" s="73"/>
      <c r="BR63" s="73"/>
      <c r="BS63" s="73"/>
      <c r="BT63" s="73"/>
      <c r="BU63" s="73"/>
      <c r="BV63" s="73"/>
      <c r="BW63" s="73"/>
      <c r="BX63" s="73"/>
      <c r="BY63" s="73"/>
      <c r="BZ63" s="73"/>
      <c r="CA63" s="73"/>
      <c r="CB63" s="73"/>
      <c r="CC63" s="73"/>
      <c r="CD63" s="73"/>
      <c r="CE63" s="73"/>
      <c r="CF63" s="73"/>
      <c r="CG63" s="63">
        <f t="shared" si="5"/>
        <v>0</v>
      </c>
      <c r="CH63" s="63">
        <f t="shared" si="6"/>
        <v>0</v>
      </c>
      <c r="CI63" s="73"/>
      <c r="CJ63" s="63">
        <f>IF(Taula1[[#This Row],[Tipus de contracte                                  (fer servir opcions de la llista desplegable)]]="Indefinit",1,0)</f>
        <v>0</v>
      </c>
      <c r="CK63" s="63">
        <f>IF(Taula1[[#This Row],[Tipus de contracte                                  (fer servir opcions de la llista desplegable)]]="Temporal, igual o superior a 6 mesos",1,0)</f>
        <v>0</v>
      </c>
      <c r="CL63" s="63">
        <f>IF(Taula1[[#This Row],[Tipus de contracte                                  (fer servir opcions de la llista desplegable)]]="Substitució per IT",1,0)</f>
        <v>0</v>
      </c>
      <c r="CM63" s="73"/>
      <c r="CN63" s="63">
        <f>IF(Taula1[[#This Row],[Relació llocs de treball]]&gt;=1,1,0)</f>
        <v>0</v>
      </c>
      <c r="CO63" s="73"/>
      <c r="CP63" s="63">
        <f>IF(Taula1[[#This Row],[Identitat de gènere                                                          (fer servir opcions de la llista desplegable)]]="Home",1,0)</f>
        <v>0</v>
      </c>
      <c r="CQ63" s="63">
        <f>IF(Taula1[[#This Row],[Identitat de gènere                                                          (fer servir opcions de la llista desplegable)]]="Dona",1,0)</f>
        <v>0</v>
      </c>
      <c r="CR63" s="63">
        <f>IF(Taula1[[#This Row],[Identitat de gènere                                                          (fer servir opcions de la llista desplegable)]]="No binari",1,0)</f>
        <v>0</v>
      </c>
      <c r="CS63" s="73"/>
      <c r="CT63" s="63">
        <f t="shared" si="0"/>
        <v>0</v>
      </c>
      <c r="CU63" s="64">
        <f t="shared" si="7"/>
        <v>0</v>
      </c>
      <c r="CW63" s="64">
        <f t="shared" si="8"/>
        <v>0</v>
      </c>
      <c r="CX63" s="64">
        <f t="shared" si="9"/>
        <v>0</v>
      </c>
      <c r="CY63" s="64">
        <f t="shared" si="10"/>
        <v>0</v>
      </c>
      <c r="CZ63" s="64">
        <f t="shared" si="11"/>
        <v>0</v>
      </c>
      <c r="DB63" s="64">
        <f t="shared" si="12"/>
        <v>0</v>
      </c>
      <c r="DC63" s="64">
        <f t="shared" si="13"/>
        <v>0</v>
      </c>
      <c r="DD63" s="64">
        <f t="shared" si="14"/>
        <v>0</v>
      </c>
      <c r="DE63" s="64">
        <f t="shared" si="15"/>
        <v>0</v>
      </c>
    </row>
    <row r="64" spans="2:109" x14ac:dyDescent="0.3">
      <c r="B64" s="167"/>
      <c r="C64" s="186"/>
      <c r="D64" s="2"/>
      <c r="E64" s="67"/>
      <c r="F64" s="5"/>
      <c r="G64" s="5"/>
      <c r="H64" s="187"/>
      <c r="I64" s="111" t="str">
        <f ca="1">IF(Taula1[[#This Row],[Data naixement (format dd/mm/aaaa)]]="","0",DATEDIF(Taula1[[#This Row],[Data naixement (format dd/mm/aaaa)]],TODAY(),"Y"))</f>
        <v>0</v>
      </c>
      <c r="J64" s="6"/>
      <c r="K64" s="6"/>
      <c r="L64" s="6"/>
      <c r="M64" s="6"/>
      <c r="N64" s="56"/>
      <c r="O64" s="56"/>
      <c r="P64" s="56"/>
      <c r="Q64" s="6"/>
      <c r="R64" s="7"/>
      <c r="S64" s="143">
        <f>Taula1[[#This Row],[Mesos naturals sencers treballats període justificat (01/01/2023 - 31/03/2023)]]</f>
        <v>0</v>
      </c>
      <c r="T64" s="194">
        <f>Taula1[[#This Row],[Dies treballats període justificat (01/01/2023 - 31/03/2023)              no comptabilitzats com a mes natural sencer]]</f>
        <v>0</v>
      </c>
      <c r="U64" s="12"/>
      <c r="V64" s="7"/>
      <c r="W64" s="188"/>
      <c r="X64" s="188"/>
      <c r="Y64" s="188"/>
      <c r="Z64" s="188"/>
      <c r="AA64" s="190"/>
      <c r="AB64" s="143">
        <f>Taula1[[#This Row],[Grup justificat     (fer servir opcions de la llista desplegable)]]</f>
        <v>0</v>
      </c>
      <c r="AC64" s="182"/>
      <c r="AD64" s="80"/>
      <c r="AE64" s="131">
        <f>ROUND((AF64/100)*756*Taula1[[#This Row],[Mesos naturals sencers treballats període justificat (01/01/2023 - 31/03/2023)]],2)</f>
        <v>0</v>
      </c>
      <c r="AF64" s="79">
        <f>Taula1[[#This Row],[% Jornada segons contracte
(no posar el símbol %) ]]-Taula1[[#This Row],[% Reducció salari per baix rendiment        (no posar el símbol %)]]</f>
        <v>0</v>
      </c>
      <c r="AG64" s="131">
        <f>ROUND((AH64/100)*24.8547945*Taula1[[#This Row],[Dies treballats període justificat (01/01/2023 - 31/03/2023)              no comptabilitzats com a mes natural sencer]],2)</f>
        <v>0</v>
      </c>
      <c r="AH64" s="79">
        <f>Taula1[[#This Row],[% Jornada segons contracte
(no posar el símbol %) ]]-Taula1[[#This Row],[% Reducció salari per baix rendiment        (no posar el símbol %)]]</f>
        <v>0</v>
      </c>
      <c r="AI64" s="131">
        <f t="shared" si="1"/>
        <v>0</v>
      </c>
      <c r="AJ64" s="183"/>
      <c r="AK64" s="131">
        <f>ROUND((AL64/100)*756*Taula1[[#This Row],[Espai reservat Administració  (mesos)]],2)</f>
        <v>0</v>
      </c>
      <c r="AL64" s="79">
        <f>Taula1[[#This Row],[% Jornada segons contracte
(no posar el símbol %) ]]-Taula1[[#This Row],[% Reducció salari per baix rendiment        (no posar el símbol %)]]</f>
        <v>0</v>
      </c>
      <c r="AM64" s="131">
        <f>ROUND((AN64/100)*24.8547945*Taula1[[#This Row],[Espai reservat Administració (dies)]],2)</f>
        <v>0</v>
      </c>
      <c r="AN64" s="79">
        <f>Taula1[[#This Row],[% Jornada segons contracte
(no posar el símbol %) ]]-Taula1[[#This Row],[% Reducció salari per baix rendiment        (no posar el símbol %)]]</f>
        <v>0</v>
      </c>
      <c r="AO64" s="131">
        <f t="shared" si="2"/>
        <v>0</v>
      </c>
      <c r="AP64" s="86"/>
      <c r="AQ64" s="136">
        <f>ROUND((AR64/100)*693*Taula1[[#This Row],[Mesos naturals sencers treballats període justificat (01/01/2023 - 31/03/2023)]],2)</f>
        <v>0</v>
      </c>
      <c r="AR64" s="89">
        <f>Taula1[[#This Row],[% Jornada segons contracte
(no posar el símbol %) ]]-Taula1[[#This Row],[% Reducció salari per baix rendiment        (no posar el símbol %)]]</f>
        <v>0</v>
      </c>
      <c r="AS64" s="136">
        <f>ROUND((AT64/100)*22.78356164*Taula1[[#This Row],[Dies treballats període justificat (01/01/2023 - 31/03/2023)              no comptabilitzats com a mes natural sencer]],2)</f>
        <v>0</v>
      </c>
      <c r="AT64" s="89">
        <f>Taula1[[#This Row],[% Jornada segons contracte
(no posar el símbol %) ]]-Taula1[[#This Row],[% Reducció salari per baix rendiment        (no posar el símbol %)]]</f>
        <v>0</v>
      </c>
      <c r="AU64" s="136">
        <f t="shared" si="3"/>
        <v>0</v>
      </c>
      <c r="AV64" s="86"/>
      <c r="AW64" s="136">
        <f>ROUND((AX64/100)*693*Taula1[[#This Row],[Espai reservat Administració  (mesos)]],2)</f>
        <v>0</v>
      </c>
      <c r="AX64" s="89">
        <f>Taula1[[#This Row],[% Jornada segons contracte
(no posar el símbol %) ]]-Taula1[[#This Row],[% Reducció salari per baix rendiment        (no posar el símbol %)]]</f>
        <v>0</v>
      </c>
      <c r="AY64" s="131">
        <f>ROUND((AZ64/100)*22.78356164*Taula1[[#This Row],[Espai reservat Administració (dies)]],2)</f>
        <v>0</v>
      </c>
      <c r="AZ64" s="79">
        <f>Taula1[[#This Row],[% Jornada segons contracte
(no posar el símbol %) ]]-Taula1[[#This Row],[% Reducció salari per baix rendiment        (no posar el símbol %)]]</f>
        <v>0</v>
      </c>
      <c r="BA64" s="131">
        <f t="shared" si="4"/>
        <v>0</v>
      </c>
      <c r="BB64" s="83"/>
      <c r="BC64" s="131">
        <f>IF(Taula1[[#This Row],[Grup justificat     (fer servir opcions de la llista desplegable)]]=1,AI64,0)</f>
        <v>0</v>
      </c>
      <c r="BD64" s="131">
        <f>IF(Taula1[[#This Row],[Grup justificat     (fer servir opcions de la llista desplegable)]]=2,AU64,0)</f>
        <v>0</v>
      </c>
      <c r="BE64" s="83"/>
      <c r="BF64" s="131">
        <f>IF(Taula1[[#This Row],[Espai reservat Administració]]=1,AO64,0)</f>
        <v>0</v>
      </c>
      <c r="BG64" s="131">
        <f>IF(Taula1[[#This Row],[Espai reservat Administració]]=2,BA64,0)</f>
        <v>0</v>
      </c>
      <c r="BH64" s="83"/>
      <c r="BI64" s="124">
        <f>IF(Taula1[[#This Row],[Grup justificat     (fer servir opcions de la llista desplegable)]]=1,1,0)</f>
        <v>0</v>
      </c>
      <c r="BJ64" s="124">
        <f>IF(Taula1[[#This Row],[Espai reservat Administració]]=1,1,0)</f>
        <v>0</v>
      </c>
      <c r="BK64" s="125"/>
      <c r="BL64" s="124">
        <f>IF(Taula1[[#This Row],[Grup justificat     (fer servir opcions de la llista desplegable)]]=2,1,0)</f>
        <v>0</v>
      </c>
      <c r="BM64" s="124">
        <f>IF(Taula1[[#This Row],[Espai reservat Administració]]=2,1,0)</f>
        <v>0</v>
      </c>
      <c r="BN64" s="73"/>
      <c r="BO64" s="73"/>
      <c r="BP64" s="73"/>
      <c r="BQ64" s="73"/>
      <c r="BR64" s="73"/>
      <c r="BS64" s="73"/>
      <c r="BT64" s="73"/>
      <c r="BU64" s="73"/>
      <c r="BV64" s="73"/>
      <c r="BW64" s="73"/>
      <c r="BX64" s="73"/>
      <c r="BY64" s="73"/>
      <c r="BZ64" s="73"/>
      <c r="CA64" s="73"/>
      <c r="CB64" s="73"/>
      <c r="CC64" s="73"/>
      <c r="CD64" s="73"/>
      <c r="CE64" s="73"/>
      <c r="CF64" s="73"/>
      <c r="CG64" s="63">
        <f t="shared" si="5"/>
        <v>0</v>
      </c>
      <c r="CH64" s="63">
        <f t="shared" si="6"/>
        <v>0</v>
      </c>
      <c r="CI64" s="73"/>
      <c r="CJ64" s="63">
        <f>IF(Taula1[[#This Row],[Tipus de contracte                                  (fer servir opcions de la llista desplegable)]]="Indefinit",1,0)</f>
        <v>0</v>
      </c>
      <c r="CK64" s="63">
        <f>IF(Taula1[[#This Row],[Tipus de contracte                                  (fer servir opcions de la llista desplegable)]]="Temporal, igual o superior a 6 mesos",1,0)</f>
        <v>0</v>
      </c>
      <c r="CL64" s="63">
        <f>IF(Taula1[[#This Row],[Tipus de contracte                                  (fer servir opcions de la llista desplegable)]]="Substitució per IT",1,0)</f>
        <v>0</v>
      </c>
      <c r="CM64" s="73"/>
      <c r="CN64" s="63">
        <f>IF(Taula1[[#This Row],[Relació llocs de treball]]&gt;=1,1,0)</f>
        <v>0</v>
      </c>
      <c r="CO64" s="73"/>
      <c r="CP64" s="63">
        <f>IF(Taula1[[#This Row],[Identitat de gènere                                                          (fer servir opcions de la llista desplegable)]]="Home",1,0)</f>
        <v>0</v>
      </c>
      <c r="CQ64" s="63">
        <f>IF(Taula1[[#This Row],[Identitat de gènere                                                          (fer servir opcions de la llista desplegable)]]="Dona",1,0)</f>
        <v>0</v>
      </c>
      <c r="CR64" s="63">
        <f>IF(Taula1[[#This Row],[Identitat de gènere                                                          (fer servir opcions de la llista desplegable)]]="No binari",1,0)</f>
        <v>0</v>
      </c>
      <c r="CS64" s="73"/>
      <c r="CT64" s="63">
        <f t="shared" si="0"/>
        <v>0</v>
      </c>
      <c r="CU64" s="64">
        <f t="shared" si="7"/>
        <v>0</v>
      </c>
      <c r="CW64" s="64">
        <f t="shared" si="8"/>
        <v>0</v>
      </c>
      <c r="CX64" s="64">
        <f t="shared" si="9"/>
        <v>0</v>
      </c>
      <c r="CY64" s="64">
        <f t="shared" si="10"/>
        <v>0</v>
      </c>
      <c r="CZ64" s="64">
        <f t="shared" si="11"/>
        <v>0</v>
      </c>
      <c r="DB64" s="64">
        <f t="shared" si="12"/>
        <v>0</v>
      </c>
      <c r="DC64" s="64">
        <f t="shared" si="13"/>
        <v>0</v>
      </c>
      <c r="DD64" s="64">
        <f t="shared" si="14"/>
        <v>0</v>
      </c>
      <c r="DE64" s="64">
        <f t="shared" si="15"/>
        <v>0</v>
      </c>
    </row>
    <row r="65" spans="2:109" x14ac:dyDescent="0.3">
      <c r="B65" s="167"/>
      <c r="C65" s="186"/>
      <c r="D65" s="2"/>
      <c r="E65" s="67"/>
      <c r="F65" s="5"/>
      <c r="G65" s="5"/>
      <c r="H65" s="187"/>
      <c r="I65" s="111" t="str">
        <f ca="1">IF(Taula1[[#This Row],[Data naixement (format dd/mm/aaaa)]]="","0",DATEDIF(Taula1[[#This Row],[Data naixement (format dd/mm/aaaa)]],TODAY(),"Y"))</f>
        <v>0</v>
      </c>
      <c r="J65" s="6"/>
      <c r="K65" s="6"/>
      <c r="L65" s="6"/>
      <c r="M65" s="6"/>
      <c r="N65" s="56"/>
      <c r="O65" s="56"/>
      <c r="P65" s="56"/>
      <c r="Q65" s="6"/>
      <c r="R65" s="7"/>
      <c r="S65" s="143">
        <f>Taula1[[#This Row],[Mesos naturals sencers treballats període justificat (01/01/2023 - 31/03/2023)]]</f>
        <v>0</v>
      </c>
      <c r="T65" s="194">
        <f>Taula1[[#This Row],[Dies treballats període justificat (01/01/2023 - 31/03/2023)              no comptabilitzats com a mes natural sencer]]</f>
        <v>0</v>
      </c>
      <c r="U65" s="12"/>
      <c r="V65" s="7"/>
      <c r="W65" s="188"/>
      <c r="X65" s="188"/>
      <c r="Y65" s="188"/>
      <c r="Z65" s="188"/>
      <c r="AA65" s="190"/>
      <c r="AB65" s="143">
        <f>Taula1[[#This Row],[Grup justificat     (fer servir opcions de la llista desplegable)]]</f>
        <v>0</v>
      </c>
      <c r="AC65" s="182"/>
      <c r="AD65" s="80"/>
      <c r="AE65" s="131">
        <f>ROUND((AF65/100)*756*Taula1[[#This Row],[Mesos naturals sencers treballats període justificat (01/01/2023 - 31/03/2023)]],2)</f>
        <v>0</v>
      </c>
      <c r="AF65" s="79">
        <f>Taula1[[#This Row],[% Jornada segons contracte
(no posar el símbol %) ]]-Taula1[[#This Row],[% Reducció salari per baix rendiment        (no posar el símbol %)]]</f>
        <v>0</v>
      </c>
      <c r="AG65" s="131">
        <f>ROUND((AH65/100)*24.8547945*Taula1[[#This Row],[Dies treballats període justificat (01/01/2023 - 31/03/2023)              no comptabilitzats com a mes natural sencer]],2)</f>
        <v>0</v>
      </c>
      <c r="AH65" s="79">
        <f>Taula1[[#This Row],[% Jornada segons contracte
(no posar el símbol %) ]]-Taula1[[#This Row],[% Reducció salari per baix rendiment        (no posar el símbol %)]]</f>
        <v>0</v>
      </c>
      <c r="AI65" s="131">
        <f t="shared" si="1"/>
        <v>0</v>
      </c>
      <c r="AJ65" s="183"/>
      <c r="AK65" s="131">
        <f>ROUND((AL65/100)*756*Taula1[[#This Row],[Espai reservat Administració  (mesos)]],2)</f>
        <v>0</v>
      </c>
      <c r="AL65" s="79">
        <f>Taula1[[#This Row],[% Jornada segons contracte
(no posar el símbol %) ]]-Taula1[[#This Row],[% Reducció salari per baix rendiment        (no posar el símbol %)]]</f>
        <v>0</v>
      </c>
      <c r="AM65" s="131">
        <f>ROUND((AN65/100)*24.8547945*Taula1[[#This Row],[Espai reservat Administració (dies)]],2)</f>
        <v>0</v>
      </c>
      <c r="AN65" s="79">
        <f>Taula1[[#This Row],[% Jornada segons contracte
(no posar el símbol %) ]]-Taula1[[#This Row],[% Reducció salari per baix rendiment        (no posar el símbol %)]]</f>
        <v>0</v>
      </c>
      <c r="AO65" s="131">
        <f t="shared" si="2"/>
        <v>0</v>
      </c>
      <c r="AP65" s="86"/>
      <c r="AQ65" s="136">
        <f>ROUND((AR65/100)*693*Taula1[[#This Row],[Mesos naturals sencers treballats període justificat (01/01/2023 - 31/03/2023)]],2)</f>
        <v>0</v>
      </c>
      <c r="AR65" s="89">
        <f>Taula1[[#This Row],[% Jornada segons contracte
(no posar el símbol %) ]]-Taula1[[#This Row],[% Reducció salari per baix rendiment        (no posar el símbol %)]]</f>
        <v>0</v>
      </c>
      <c r="AS65" s="136">
        <f>ROUND((AT65/100)*22.78356164*Taula1[[#This Row],[Dies treballats període justificat (01/01/2023 - 31/03/2023)              no comptabilitzats com a mes natural sencer]],2)</f>
        <v>0</v>
      </c>
      <c r="AT65" s="89">
        <f>Taula1[[#This Row],[% Jornada segons contracte
(no posar el símbol %) ]]-Taula1[[#This Row],[% Reducció salari per baix rendiment        (no posar el símbol %)]]</f>
        <v>0</v>
      </c>
      <c r="AU65" s="136">
        <f t="shared" si="3"/>
        <v>0</v>
      </c>
      <c r="AV65" s="86"/>
      <c r="AW65" s="136">
        <f>ROUND((AX65/100)*693*Taula1[[#This Row],[Espai reservat Administració  (mesos)]],2)</f>
        <v>0</v>
      </c>
      <c r="AX65" s="89">
        <f>Taula1[[#This Row],[% Jornada segons contracte
(no posar el símbol %) ]]-Taula1[[#This Row],[% Reducció salari per baix rendiment        (no posar el símbol %)]]</f>
        <v>0</v>
      </c>
      <c r="AY65" s="131">
        <f>ROUND((AZ65/100)*22.78356164*Taula1[[#This Row],[Espai reservat Administració (dies)]],2)</f>
        <v>0</v>
      </c>
      <c r="AZ65" s="79">
        <f>Taula1[[#This Row],[% Jornada segons contracte
(no posar el símbol %) ]]-Taula1[[#This Row],[% Reducció salari per baix rendiment        (no posar el símbol %)]]</f>
        <v>0</v>
      </c>
      <c r="BA65" s="131">
        <f t="shared" si="4"/>
        <v>0</v>
      </c>
      <c r="BB65" s="83"/>
      <c r="BC65" s="131">
        <f>IF(Taula1[[#This Row],[Grup justificat     (fer servir opcions de la llista desplegable)]]=1,AI65,0)</f>
        <v>0</v>
      </c>
      <c r="BD65" s="131">
        <f>IF(Taula1[[#This Row],[Grup justificat     (fer servir opcions de la llista desplegable)]]=2,AU65,0)</f>
        <v>0</v>
      </c>
      <c r="BE65" s="83"/>
      <c r="BF65" s="131">
        <f>IF(Taula1[[#This Row],[Espai reservat Administració]]=1,AO65,0)</f>
        <v>0</v>
      </c>
      <c r="BG65" s="131">
        <f>IF(Taula1[[#This Row],[Espai reservat Administració]]=2,BA65,0)</f>
        <v>0</v>
      </c>
      <c r="BH65" s="83"/>
      <c r="BI65" s="124">
        <f>IF(Taula1[[#This Row],[Grup justificat     (fer servir opcions de la llista desplegable)]]=1,1,0)</f>
        <v>0</v>
      </c>
      <c r="BJ65" s="124">
        <f>IF(Taula1[[#This Row],[Espai reservat Administració]]=1,1,0)</f>
        <v>0</v>
      </c>
      <c r="BK65" s="125"/>
      <c r="BL65" s="124">
        <f>IF(Taula1[[#This Row],[Grup justificat     (fer servir opcions de la llista desplegable)]]=2,1,0)</f>
        <v>0</v>
      </c>
      <c r="BM65" s="124">
        <f>IF(Taula1[[#This Row],[Espai reservat Administració]]=2,1,0)</f>
        <v>0</v>
      </c>
      <c r="BN65" s="73"/>
      <c r="BO65" s="73"/>
      <c r="BP65" s="73"/>
      <c r="BQ65" s="73"/>
      <c r="BR65" s="73"/>
      <c r="BS65" s="73"/>
      <c r="BT65" s="73"/>
      <c r="BU65" s="73"/>
      <c r="BV65" s="73"/>
      <c r="BW65" s="73"/>
      <c r="BX65" s="73"/>
      <c r="BY65" s="73"/>
      <c r="BZ65" s="73"/>
      <c r="CA65" s="73"/>
      <c r="CB65" s="73"/>
      <c r="CC65" s="73"/>
      <c r="CD65" s="73"/>
      <c r="CE65" s="73"/>
      <c r="CF65" s="73"/>
      <c r="CG65" s="63">
        <f t="shared" si="5"/>
        <v>0</v>
      </c>
      <c r="CH65" s="63">
        <f t="shared" si="6"/>
        <v>0</v>
      </c>
      <c r="CI65" s="73"/>
      <c r="CJ65" s="63">
        <f>IF(Taula1[[#This Row],[Tipus de contracte                                  (fer servir opcions de la llista desplegable)]]="Indefinit",1,0)</f>
        <v>0</v>
      </c>
      <c r="CK65" s="63">
        <f>IF(Taula1[[#This Row],[Tipus de contracte                                  (fer servir opcions de la llista desplegable)]]="Temporal, igual o superior a 6 mesos",1,0)</f>
        <v>0</v>
      </c>
      <c r="CL65" s="63">
        <f>IF(Taula1[[#This Row],[Tipus de contracte                                  (fer servir opcions de la llista desplegable)]]="Substitució per IT",1,0)</f>
        <v>0</v>
      </c>
      <c r="CM65" s="73"/>
      <c r="CN65" s="63">
        <f>IF(Taula1[[#This Row],[Relació llocs de treball]]&gt;=1,1,0)</f>
        <v>0</v>
      </c>
      <c r="CO65" s="73"/>
      <c r="CP65" s="63">
        <f>IF(Taula1[[#This Row],[Identitat de gènere                                                          (fer servir opcions de la llista desplegable)]]="Home",1,0)</f>
        <v>0</v>
      </c>
      <c r="CQ65" s="63">
        <f>IF(Taula1[[#This Row],[Identitat de gènere                                                          (fer servir opcions de la llista desplegable)]]="Dona",1,0)</f>
        <v>0</v>
      </c>
      <c r="CR65" s="63">
        <f>IF(Taula1[[#This Row],[Identitat de gènere                                                          (fer servir opcions de la llista desplegable)]]="No binari",1,0)</f>
        <v>0</v>
      </c>
      <c r="CS65" s="73"/>
      <c r="CT65" s="63">
        <f t="shared" si="0"/>
        <v>0</v>
      </c>
      <c r="CU65" s="64">
        <f t="shared" si="7"/>
        <v>0</v>
      </c>
      <c r="CW65" s="64">
        <f t="shared" si="8"/>
        <v>0</v>
      </c>
      <c r="CX65" s="64">
        <f t="shared" si="9"/>
        <v>0</v>
      </c>
      <c r="CY65" s="64">
        <f t="shared" si="10"/>
        <v>0</v>
      </c>
      <c r="CZ65" s="64">
        <f t="shared" si="11"/>
        <v>0</v>
      </c>
      <c r="DB65" s="64">
        <f t="shared" si="12"/>
        <v>0</v>
      </c>
      <c r="DC65" s="64">
        <f t="shared" si="13"/>
        <v>0</v>
      </c>
      <c r="DD65" s="64">
        <f t="shared" si="14"/>
        <v>0</v>
      </c>
      <c r="DE65" s="64">
        <f t="shared" si="15"/>
        <v>0</v>
      </c>
    </row>
    <row r="66" spans="2:109" x14ac:dyDescent="0.3">
      <c r="B66" s="167"/>
      <c r="C66" s="186"/>
      <c r="D66" s="2"/>
      <c r="E66" s="67"/>
      <c r="F66" s="5"/>
      <c r="G66" s="5"/>
      <c r="H66" s="187"/>
      <c r="I66" s="111" t="str">
        <f ca="1">IF(Taula1[[#This Row],[Data naixement (format dd/mm/aaaa)]]="","0",DATEDIF(Taula1[[#This Row],[Data naixement (format dd/mm/aaaa)]],TODAY(),"Y"))</f>
        <v>0</v>
      </c>
      <c r="J66" s="6"/>
      <c r="K66" s="6"/>
      <c r="L66" s="6"/>
      <c r="M66" s="6"/>
      <c r="N66" s="56"/>
      <c r="O66" s="56"/>
      <c r="P66" s="56"/>
      <c r="Q66" s="6"/>
      <c r="R66" s="7"/>
      <c r="S66" s="143">
        <f>Taula1[[#This Row],[Mesos naturals sencers treballats període justificat (01/01/2023 - 31/03/2023)]]</f>
        <v>0</v>
      </c>
      <c r="T66" s="194">
        <f>Taula1[[#This Row],[Dies treballats període justificat (01/01/2023 - 31/03/2023)              no comptabilitzats com a mes natural sencer]]</f>
        <v>0</v>
      </c>
      <c r="U66" s="12"/>
      <c r="V66" s="7"/>
      <c r="W66" s="188"/>
      <c r="X66" s="188"/>
      <c r="Y66" s="188"/>
      <c r="Z66" s="188"/>
      <c r="AA66" s="190"/>
      <c r="AB66" s="143">
        <f>Taula1[[#This Row],[Grup justificat     (fer servir opcions de la llista desplegable)]]</f>
        <v>0</v>
      </c>
      <c r="AC66" s="182"/>
      <c r="AD66" s="80"/>
      <c r="AE66" s="131">
        <f>ROUND((AF66/100)*756*Taula1[[#This Row],[Mesos naturals sencers treballats període justificat (01/01/2023 - 31/03/2023)]],2)</f>
        <v>0</v>
      </c>
      <c r="AF66" s="79">
        <f>Taula1[[#This Row],[% Jornada segons contracte
(no posar el símbol %) ]]-Taula1[[#This Row],[% Reducció salari per baix rendiment        (no posar el símbol %)]]</f>
        <v>0</v>
      </c>
      <c r="AG66" s="131">
        <f>ROUND((AH66/100)*24.8547945*Taula1[[#This Row],[Dies treballats període justificat (01/01/2023 - 31/03/2023)              no comptabilitzats com a mes natural sencer]],2)</f>
        <v>0</v>
      </c>
      <c r="AH66" s="79">
        <f>Taula1[[#This Row],[% Jornada segons contracte
(no posar el símbol %) ]]-Taula1[[#This Row],[% Reducció salari per baix rendiment        (no posar el símbol %)]]</f>
        <v>0</v>
      </c>
      <c r="AI66" s="131">
        <f t="shared" si="1"/>
        <v>0</v>
      </c>
      <c r="AJ66" s="183"/>
      <c r="AK66" s="131">
        <f>ROUND((AL66/100)*756*Taula1[[#This Row],[Espai reservat Administració  (mesos)]],2)</f>
        <v>0</v>
      </c>
      <c r="AL66" s="79">
        <f>Taula1[[#This Row],[% Jornada segons contracte
(no posar el símbol %) ]]-Taula1[[#This Row],[% Reducció salari per baix rendiment        (no posar el símbol %)]]</f>
        <v>0</v>
      </c>
      <c r="AM66" s="131">
        <f>ROUND((AN66/100)*24.8547945*Taula1[[#This Row],[Espai reservat Administració (dies)]],2)</f>
        <v>0</v>
      </c>
      <c r="AN66" s="79">
        <f>Taula1[[#This Row],[% Jornada segons contracte
(no posar el símbol %) ]]-Taula1[[#This Row],[% Reducció salari per baix rendiment        (no posar el símbol %)]]</f>
        <v>0</v>
      </c>
      <c r="AO66" s="131">
        <f t="shared" si="2"/>
        <v>0</v>
      </c>
      <c r="AP66" s="86"/>
      <c r="AQ66" s="136">
        <f>ROUND((AR66/100)*693*Taula1[[#This Row],[Mesos naturals sencers treballats període justificat (01/01/2023 - 31/03/2023)]],2)</f>
        <v>0</v>
      </c>
      <c r="AR66" s="89">
        <f>Taula1[[#This Row],[% Jornada segons contracte
(no posar el símbol %) ]]-Taula1[[#This Row],[% Reducció salari per baix rendiment        (no posar el símbol %)]]</f>
        <v>0</v>
      </c>
      <c r="AS66" s="136">
        <f>ROUND((AT66/100)*22.78356164*Taula1[[#This Row],[Dies treballats període justificat (01/01/2023 - 31/03/2023)              no comptabilitzats com a mes natural sencer]],2)</f>
        <v>0</v>
      </c>
      <c r="AT66" s="89">
        <f>Taula1[[#This Row],[% Jornada segons contracte
(no posar el símbol %) ]]-Taula1[[#This Row],[% Reducció salari per baix rendiment        (no posar el símbol %)]]</f>
        <v>0</v>
      </c>
      <c r="AU66" s="136">
        <f t="shared" si="3"/>
        <v>0</v>
      </c>
      <c r="AV66" s="86"/>
      <c r="AW66" s="136">
        <f>ROUND((AX66/100)*693*Taula1[[#This Row],[Espai reservat Administració  (mesos)]],2)</f>
        <v>0</v>
      </c>
      <c r="AX66" s="89">
        <f>Taula1[[#This Row],[% Jornada segons contracte
(no posar el símbol %) ]]-Taula1[[#This Row],[% Reducció salari per baix rendiment        (no posar el símbol %)]]</f>
        <v>0</v>
      </c>
      <c r="AY66" s="131">
        <f>ROUND((AZ66/100)*22.78356164*Taula1[[#This Row],[Espai reservat Administració (dies)]],2)</f>
        <v>0</v>
      </c>
      <c r="AZ66" s="79">
        <f>Taula1[[#This Row],[% Jornada segons contracte
(no posar el símbol %) ]]-Taula1[[#This Row],[% Reducció salari per baix rendiment        (no posar el símbol %)]]</f>
        <v>0</v>
      </c>
      <c r="BA66" s="131">
        <f t="shared" si="4"/>
        <v>0</v>
      </c>
      <c r="BB66" s="83"/>
      <c r="BC66" s="131">
        <f>IF(Taula1[[#This Row],[Grup justificat     (fer servir opcions de la llista desplegable)]]=1,AI66,0)</f>
        <v>0</v>
      </c>
      <c r="BD66" s="131">
        <f>IF(Taula1[[#This Row],[Grup justificat     (fer servir opcions de la llista desplegable)]]=2,AU66,0)</f>
        <v>0</v>
      </c>
      <c r="BE66" s="83"/>
      <c r="BF66" s="131">
        <f>IF(Taula1[[#This Row],[Espai reservat Administració]]=1,AO66,0)</f>
        <v>0</v>
      </c>
      <c r="BG66" s="131">
        <f>IF(Taula1[[#This Row],[Espai reservat Administració]]=2,BA66,0)</f>
        <v>0</v>
      </c>
      <c r="BH66" s="83"/>
      <c r="BI66" s="124">
        <f>IF(Taula1[[#This Row],[Grup justificat     (fer servir opcions de la llista desplegable)]]=1,1,0)</f>
        <v>0</v>
      </c>
      <c r="BJ66" s="124">
        <f>IF(Taula1[[#This Row],[Espai reservat Administració]]=1,1,0)</f>
        <v>0</v>
      </c>
      <c r="BK66" s="125"/>
      <c r="BL66" s="124">
        <f>IF(Taula1[[#This Row],[Grup justificat     (fer servir opcions de la llista desplegable)]]=2,1,0)</f>
        <v>0</v>
      </c>
      <c r="BM66" s="124">
        <f>IF(Taula1[[#This Row],[Espai reservat Administració]]=2,1,0)</f>
        <v>0</v>
      </c>
      <c r="BN66" s="73"/>
      <c r="BO66" s="73"/>
      <c r="BP66" s="73"/>
      <c r="BQ66" s="73"/>
      <c r="BR66" s="73"/>
      <c r="BS66" s="73"/>
      <c r="BT66" s="73"/>
      <c r="BU66" s="73"/>
      <c r="BV66" s="73"/>
      <c r="BW66" s="73"/>
      <c r="BX66" s="73"/>
      <c r="BY66" s="73"/>
      <c r="BZ66" s="73"/>
      <c r="CA66" s="73"/>
      <c r="CB66" s="73"/>
      <c r="CC66" s="73"/>
      <c r="CD66" s="73"/>
      <c r="CE66" s="73"/>
      <c r="CF66" s="73"/>
      <c r="CG66" s="63">
        <f t="shared" si="5"/>
        <v>0</v>
      </c>
      <c r="CH66" s="63">
        <f t="shared" si="6"/>
        <v>0</v>
      </c>
      <c r="CI66" s="73"/>
      <c r="CJ66" s="63">
        <f>IF(Taula1[[#This Row],[Tipus de contracte                                  (fer servir opcions de la llista desplegable)]]="Indefinit",1,0)</f>
        <v>0</v>
      </c>
      <c r="CK66" s="63">
        <f>IF(Taula1[[#This Row],[Tipus de contracte                                  (fer servir opcions de la llista desplegable)]]="Temporal, igual o superior a 6 mesos",1,0)</f>
        <v>0</v>
      </c>
      <c r="CL66" s="63">
        <f>IF(Taula1[[#This Row],[Tipus de contracte                                  (fer servir opcions de la llista desplegable)]]="Substitució per IT",1,0)</f>
        <v>0</v>
      </c>
      <c r="CM66" s="73"/>
      <c r="CN66" s="63">
        <f>IF(Taula1[[#This Row],[Relació llocs de treball]]&gt;=1,1,0)</f>
        <v>0</v>
      </c>
      <c r="CO66" s="73"/>
      <c r="CP66" s="63">
        <f>IF(Taula1[[#This Row],[Identitat de gènere                                                          (fer servir opcions de la llista desplegable)]]="Home",1,0)</f>
        <v>0</v>
      </c>
      <c r="CQ66" s="63">
        <f>IF(Taula1[[#This Row],[Identitat de gènere                                                          (fer servir opcions de la llista desplegable)]]="Dona",1,0)</f>
        <v>0</v>
      </c>
      <c r="CR66" s="63">
        <f>IF(Taula1[[#This Row],[Identitat de gènere                                                          (fer servir opcions de la llista desplegable)]]="No binari",1,0)</f>
        <v>0</v>
      </c>
      <c r="CS66" s="73"/>
      <c r="CT66" s="63">
        <f t="shared" si="0"/>
        <v>0</v>
      </c>
      <c r="CU66" s="64">
        <f t="shared" si="7"/>
        <v>0</v>
      </c>
      <c r="CW66" s="64">
        <f t="shared" si="8"/>
        <v>0</v>
      </c>
      <c r="CX66" s="64">
        <f t="shared" si="9"/>
        <v>0</v>
      </c>
      <c r="CY66" s="64">
        <f t="shared" si="10"/>
        <v>0</v>
      </c>
      <c r="CZ66" s="64">
        <f t="shared" si="11"/>
        <v>0</v>
      </c>
      <c r="DB66" s="64">
        <f t="shared" si="12"/>
        <v>0</v>
      </c>
      <c r="DC66" s="64">
        <f t="shared" si="13"/>
        <v>0</v>
      </c>
      <c r="DD66" s="64">
        <f t="shared" si="14"/>
        <v>0</v>
      </c>
      <c r="DE66" s="64">
        <f t="shared" si="15"/>
        <v>0</v>
      </c>
    </row>
    <row r="67" spans="2:109" x14ac:dyDescent="0.3">
      <c r="B67" s="167"/>
      <c r="C67" s="186"/>
      <c r="D67" s="2"/>
      <c r="E67" s="67"/>
      <c r="F67" s="5"/>
      <c r="G67" s="5"/>
      <c r="H67" s="187"/>
      <c r="I67" s="111" t="str">
        <f ca="1">IF(Taula1[[#This Row],[Data naixement (format dd/mm/aaaa)]]="","0",DATEDIF(Taula1[[#This Row],[Data naixement (format dd/mm/aaaa)]],TODAY(),"Y"))</f>
        <v>0</v>
      </c>
      <c r="J67" s="6"/>
      <c r="K67" s="6"/>
      <c r="L67" s="6"/>
      <c r="M67" s="6"/>
      <c r="N67" s="56"/>
      <c r="O67" s="56"/>
      <c r="P67" s="56"/>
      <c r="Q67" s="6"/>
      <c r="R67" s="7"/>
      <c r="S67" s="143">
        <f>Taula1[[#This Row],[Mesos naturals sencers treballats període justificat (01/01/2023 - 31/03/2023)]]</f>
        <v>0</v>
      </c>
      <c r="T67" s="194">
        <f>Taula1[[#This Row],[Dies treballats període justificat (01/01/2023 - 31/03/2023)              no comptabilitzats com a mes natural sencer]]</f>
        <v>0</v>
      </c>
      <c r="U67" s="12"/>
      <c r="V67" s="7"/>
      <c r="W67" s="188"/>
      <c r="X67" s="188"/>
      <c r="Y67" s="188"/>
      <c r="Z67" s="188"/>
      <c r="AA67" s="190"/>
      <c r="AB67" s="143">
        <f>Taula1[[#This Row],[Grup justificat     (fer servir opcions de la llista desplegable)]]</f>
        <v>0</v>
      </c>
      <c r="AC67" s="182"/>
      <c r="AD67" s="80"/>
      <c r="AE67" s="131">
        <f>ROUND((AF67/100)*756*Taula1[[#This Row],[Mesos naturals sencers treballats període justificat (01/01/2023 - 31/03/2023)]],2)</f>
        <v>0</v>
      </c>
      <c r="AF67" s="79">
        <f>Taula1[[#This Row],[% Jornada segons contracte
(no posar el símbol %) ]]-Taula1[[#This Row],[% Reducció salari per baix rendiment        (no posar el símbol %)]]</f>
        <v>0</v>
      </c>
      <c r="AG67" s="131">
        <f>ROUND((AH67/100)*24.8547945*Taula1[[#This Row],[Dies treballats període justificat (01/01/2023 - 31/03/2023)              no comptabilitzats com a mes natural sencer]],2)</f>
        <v>0</v>
      </c>
      <c r="AH67" s="79">
        <f>Taula1[[#This Row],[% Jornada segons contracte
(no posar el símbol %) ]]-Taula1[[#This Row],[% Reducció salari per baix rendiment        (no posar el símbol %)]]</f>
        <v>0</v>
      </c>
      <c r="AI67" s="131">
        <f t="shared" si="1"/>
        <v>0</v>
      </c>
      <c r="AJ67" s="183"/>
      <c r="AK67" s="131">
        <f>ROUND((AL67/100)*756*Taula1[[#This Row],[Espai reservat Administració  (mesos)]],2)</f>
        <v>0</v>
      </c>
      <c r="AL67" s="79">
        <f>Taula1[[#This Row],[% Jornada segons contracte
(no posar el símbol %) ]]-Taula1[[#This Row],[% Reducció salari per baix rendiment        (no posar el símbol %)]]</f>
        <v>0</v>
      </c>
      <c r="AM67" s="131">
        <f>ROUND((AN67/100)*24.8547945*Taula1[[#This Row],[Espai reservat Administració (dies)]],2)</f>
        <v>0</v>
      </c>
      <c r="AN67" s="79">
        <f>Taula1[[#This Row],[% Jornada segons contracte
(no posar el símbol %) ]]-Taula1[[#This Row],[% Reducció salari per baix rendiment        (no posar el símbol %)]]</f>
        <v>0</v>
      </c>
      <c r="AO67" s="131">
        <f t="shared" si="2"/>
        <v>0</v>
      </c>
      <c r="AP67" s="86"/>
      <c r="AQ67" s="136">
        <f>ROUND((AR67/100)*693*Taula1[[#This Row],[Mesos naturals sencers treballats període justificat (01/01/2023 - 31/03/2023)]],2)</f>
        <v>0</v>
      </c>
      <c r="AR67" s="89">
        <f>Taula1[[#This Row],[% Jornada segons contracte
(no posar el símbol %) ]]-Taula1[[#This Row],[% Reducció salari per baix rendiment        (no posar el símbol %)]]</f>
        <v>0</v>
      </c>
      <c r="AS67" s="136">
        <f>ROUND((AT67/100)*22.78356164*Taula1[[#This Row],[Dies treballats període justificat (01/01/2023 - 31/03/2023)              no comptabilitzats com a mes natural sencer]],2)</f>
        <v>0</v>
      </c>
      <c r="AT67" s="89">
        <f>Taula1[[#This Row],[% Jornada segons contracte
(no posar el símbol %) ]]-Taula1[[#This Row],[% Reducció salari per baix rendiment        (no posar el símbol %)]]</f>
        <v>0</v>
      </c>
      <c r="AU67" s="136">
        <f t="shared" si="3"/>
        <v>0</v>
      </c>
      <c r="AV67" s="86"/>
      <c r="AW67" s="136">
        <f>ROUND((AX67/100)*693*Taula1[[#This Row],[Espai reservat Administració  (mesos)]],2)</f>
        <v>0</v>
      </c>
      <c r="AX67" s="89">
        <f>Taula1[[#This Row],[% Jornada segons contracte
(no posar el símbol %) ]]-Taula1[[#This Row],[% Reducció salari per baix rendiment        (no posar el símbol %)]]</f>
        <v>0</v>
      </c>
      <c r="AY67" s="131">
        <f>ROUND((AZ67/100)*22.78356164*Taula1[[#This Row],[Espai reservat Administració (dies)]],2)</f>
        <v>0</v>
      </c>
      <c r="AZ67" s="79">
        <f>Taula1[[#This Row],[% Jornada segons contracte
(no posar el símbol %) ]]-Taula1[[#This Row],[% Reducció salari per baix rendiment        (no posar el símbol %)]]</f>
        <v>0</v>
      </c>
      <c r="BA67" s="131">
        <f t="shared" si="4"/>
        <v>0</v>
      </c>
      <c r="BB67" s="83"/>
      <c r="BC67" s="131">
        <f>IF(Taula1[[#This Row],[Grup justificat     (fer servir opcions de la llista desplegable)]]=1,AI67,0)</f>
        <v>0</v>
      </c>
      <c r="BD67" s="131">
        <f>IF(Taula1[[#This Row],[Grup justificat     (fer servir opcions de la llista desplegable)]]=2,AU67,0)</f>
        <v>0</v>
      </c>
      <c r="BE67" s="83"/>
      <c r="BF67" s="131">
        <f>IF(Taula1[[#This Row],[Espai reservat Administració]]=1,AO67,0)</f>
        <v>0</v>
      </c>
      <c r="BG67" s="131">
        <f>IF(Taula1[[#This Row],[Espai reservat Administració]]=2,BA67,0)</f>
        <v>0</v>
      </c>
      <c r="BH67" s="83"/>
      <c r="BI67" s="124">
        <f>IF(Taula1[[#This Row],[Grup justificat     (fer servir opcions de la llista desplegable)]]=1,1,0)</f>
        <v>0</v>
      </c>
      <c r="BJ67" s="124">
        <f>IF(Taula1[[#This Row],[Espai reservat Administració]]=1,1,0)</f>
        <v>0</v>
      </c>
      <c r="BK67" s="125"/>
      <c r="BL67" s="124">
        <f>IF(Taula1[[#This Row],[Grup justificat     (fer servir opcions de la llista desplegable)]]=2,1,0)</f>
        <v>0</v>
      </c>
      <c r="BM67" s="124">
        <f>IF(Taula1[[#This Row],[Espai reservat Administració]]=2,1,0)</f>
        <v>0</v>
      </c>
      <c r="BN67" s="73"/>
      <c r="BO67" s="73"/>
      <c r="BP67" s="73"/>
      <c r="BQ67" s="73"/>
      <c r="BR67" s="73"/>
      <c r="BS67" s="73"/>
      <c r="BT67" s="73"/>
      <c r="BU67" s="73"/>
      <c r="BV67" s="73"/>
      <c r="BW67" s="73"/>
      <c r="BX67" s="73"/>
      <c r="BY67" s="73"/>
      <c r="BZ67" s="73"/>
      <c r="CA67" s="73"/>
      <c r="CB67" s="73"/>
      <c r="CC67" s="73"/>
      <c r="CD67" s="73"/>
      <c r="CE67" s="73"/>
      <c r="CF67" s="73"/>
      <c r="CG67" s="63">
        <f t="shared" si="5"/>
        <v>0</v>
      </c>
      <c r="CH67" s="63">
        <f t="shared" si="6"/>
        <v>0</v>
      </c>
      <c r="CI67" s="73"/>
      <c r="CJ67" s="63">
        <f>IF(Taula1[[#This Row],[Tipus de contracte                                  (fer servir opcions de la llista desplegable)]]="Indefinit",1,0)</f>
        <v>0</v>
      </c>
      <c r="CK67" s="63">
        <f>IF(Taula1[[#This Row],[Tipus de contracte                                  (fer servir opcions de la llista desplegable)]]="Temporal, igual o superior a 6 mesos",1,0)</f>
        <v>0</v>
      </c>
      <c r="CL67" s="63">
        <f>IF(Taula1[[#This Row],[Tipus de contracte                                  (fer servir opcions de la llista desplegable)]]="Substitució per IT",1,0)</f>
        <v>0</v>
      </c>
      <c r="CM67" s="73"/>
      <c r="CN67" s="63">
        <f>IF(Taula1[[#This Row],[Relació llocs de treball]]&gt;=1,1,0)</f>
        <v>0</v>
      </c>
      <c r="CO67" s="73"/>
      <c r="CP67" s="63">
        <f>IF(Taula1[[#This Row],[Identitat de gènere                                                          (fer servir opcions de la llista desplegable)]]="Home",1,0)</f>
        <v>0</v>
      </c>
      <c r="CQ67" s="63">
        <f>IF(Taula1[[#This Row],[Identitat de gènere                                                          (fer servir opcions de la llista desplegable)]]="Dona",1,0)</f>
        <v>0</v>
      </c>
      <c r="CR67" s="63">
        <f>IF(Taula1[[#This Row],[Identitat de gènere                                                          (fer servir opcions de la llista desplegable)]]="No binari",1,0)</f>
        <v>0</v>
      </c>
      <c r="CS67" s="73"/>
      <c r="CT67" s="63">
        <f t="shared" si="0"/>
        <v>0</v>
      </c>
      <c r="CU67" s="64">
        <f t="shared" si="7"/>
        <v>0</v>
      </c>
      <c r="CW67" s="64">
        <f t="shared" si="8"/>
        <v>0</v>
      </c>
      <c r="CX67" s="64">
        <f t="shared" si="9"/>
        <v>0</v>
      </c>
      <c r="CY67" s="64">
        <f t="shared" si="10"/>
        <v>0</v>
      </c>
      <c r="CZ67" s="64">
        <f t="shared" si="11"/>
        <v>0</v>
      </c>
      <c r="DB67" s="64">
        <f t="shared" si="12"/>
        <v>0</v>
      </c>
      <c r="DC67" s="64">
        <f t="shared" si="13"/>
        <v>0</v>
      </c>
      <c r="DD67" s="64">
        <f t="shared" si="14"/>
        <v>0</v>
      </c>
      <c r="DE67" s="64">
        <f t="shared" si="15"/>
        <v>0</v>
      </c>
    </row>
    <row r="68" spans="2:109" x14ac:dyDescent="0.3">
      <c r="B68" s="167"/>
      <c r="C68" s="186"/>
      <c r="D68" s="2"/>
      <c r="E68" s="67"/>
      <c r="F68" s="5"/>
      <c r="G68" s="5"/>
      <c r="H68" s="187"/>
      <c r="I68" s="111" t="str">
        <f ca="1">IF(Taula1[[#This Row],[Data naixement (format dd/mm/aaaa)]]="","0",DATEDIF(Taula1[[#This Row],[Data naixement (format dd/mm/aaaa)]],TODAY(),"Y"))</f>
        <v>0</v>
      </c>
      <c r="J68" s="6"/>
      <c r="K68" s="6"/>
      <c r="L68" s="6"/>
      <c r="M68" s="6"/>
      <c r="N68" s="56"/>
      <c r="O68" s="56"/>
      <c r="P68" s="56"/>
      <c r="Q68" s="6"/>
      <c r="R68" s="7"/>
      <c r="S68" s="143">
        <f>Taula1[[#This Row],[Mesos naturals sencers treballats període justificat (01/01/2023 - 31/03/2023)]]</f>
        <v>0</v>
      </c>
      <c r="T68" s="194">
        <f>Taula1[[#This Row],[Dies treballats període justificat (01/01/2023 - 31/03/2023)              no comptabilitzats com a mes natural sencer]]</f>
        <v>0</v>
      </c>
      <c r="U68" s="12"/>
      <c r="V68" s="7"/>
      <c r="W68" s="188"/>
      <c r="X68" s="188"/>
      <c r="Y68" s="188"/>
      <c r="Z68" s="188"/>
      <c r="AA68" s="190"/>
      <c r="AB68" s="143">
        <f>Taula1[[#This Row],[Grup justificat     (fer servir opcions de la llista desplegable)]]</f>
        <v>0</v>
      </c>
      <c r="AC68" s="182"/>
      <c r="AD68" s="80"/>
      <c r="AE68" s="131">
        <f>ROUND((AF68/100)*756*Taula1[[#This Row],[Mesos naturals sencers treballats període justificat (01/01/2023 - 31/03/2023)]],2)</f>
        <v>0</v>
      </c>
      <c r="AF68" s="79">
        <f>Taula1[[#This Row],[% Jornada segons contracte
(no posar el símbol %) ]]-Taula1[[#This Row],[% Reducció salari per baix rendiment        (no posar el símbol %)]]</f>
        <v>0</v>
      </c>
      <c r="AG68" s="131">
        <f>ROUND((AH68/100)*24.8547945*Taula1[[#This Row],[Dies treballats període justificat (01/01/2023 - 31/03/2023)              no comptabilitzats com a mes natural sencer]],2)</f>
        <v>0</v>
      </c>
      <c r="AH68" s="79">
        <f>Taula1[[#This Row],[% Jornada segons contracte
(no posar el símbol %) ]]-Taula1[[#This Row],[% Reducció salari per baix rendiment        (no posar el símbol %)]]</f>
        <v>0</v>
      </c>
      <c r="AI68" s="131">
        <f t="shared" si="1"/>
        <v>0</v>
      </c>
      <c r="AJ68" s="183"/>
      <c r="AK68" s="131">
        <f>ROUND((AL68/100)*756*Taula1[[#This Row],[Espai reservat Administració  (mesos)]],2)</f>
        <v>0</v>
      </c>
      <c r="AL68" s="79">
        <f>Taula1[[#This Row],[% Jornada segons contracte
(no posar el símbol %) ]]-Taula1[[#This Row],[% Reducció salari per baix rendiment        (no posar el símbol %)]]</f>
        <v>0</v>
      </c>
      <c r="AM68" s="131">
        <f>ROUND((AN68/100)*24.8547945*Taula1[[#This Row],[Espai reservat Administració (dies)]],2)</f>
        <v>0</v>
      </c>
      <c r="AN68" s="79">
        <f>Taula1[[#This Row],[% Jornada segons contracte
(no posar el símbol %) ]]-Taula1[[#This Row],[% Reducció salari per baix rendiment        (no posar el símbol %)]]</f>
        <v>0</v>
      </c>
      <c r="AO68" s="131">
        <f t="shared" si="2"/>
        <v>0</v>
      </c>
      <c r="AP68" s="86"/>
      <c r="AQ68" s="136">
        <f>ROUND((AR68/100)*693*Taula1[[#This Row],[Mesos naturals sencers treballats període justificat (01/01/2023 - 31/03/2023)]],2)</f>
        <v>0</v>
      </c>
      <c r="AR68" s="89">
        <f>Taula1[[#This Row],[% Jornada segons contracte
(no posar el símbol %) ]]-Taula1[[#This Row],[% Reducció salari per baix rendiment        (no posar el símbol %)]]</f>
        <v>0</v>
      </c>
      <c r="AS68" s="136">
        <f>ROUND((AT68/100)*22.78356164*Taula1[[#This Row],[Dies treballats període justificat (01/01/2023 - 31/03/2023)              no comptabilitzats com a mes natural sencer]],2)</f>
        <v>0</v>
      </c>
      <c r="AT68" s="89">
        <f>Taula1[[#This Row],[% Jornada segons contracte
(no posar el símbol %) ]]-Taula1[[#This Row],[% Reducció salari per baix rendiment        (no posar el símbol %)]]</f>
        <v>0</v>
      </c>
      <c r="AU68" s="136">
        <f t="shared" si="3"/>
        <v>0</v>
      </c>
      <c r="AV68" s="86"/>
      <c r="AW68" s="136">
        <f>ROUND((AX68/100)*693*Taula1[[#This Row],[Espai reservat Administració  (mesos)]],2)</f>
        <v>0</v>
      </c>
      <c r="AX68" s="89">
        <f>Taula1[[#This Row],[% Jornada segons contracte
(no posar el símbol %) ]]-Taula1[[#This Row],[% Reducció salari per baix rendiment        (no posar el símbol %)]]</f>
        <v>0</v>
      </c>
      <c r="AY68" s="131">
        <f>ROUND((AZ68/100)*22.78356164*Taula1[[#This Row],[Espai reservat Administració (dies)]],2)</f>
        <v>0</v>
      </c>
      <c r="AZ68" s="79">
        <f>Taula1[[#This Row],[% Jornada segons contracte
(no posar el símbol %) ]]-Taula1[[#This Row],[% Reducció salari per baix rendiment        (no posar el símbol %)]]</f>
        <v>0</v>
      </c>
      <c r="BA68" s="131">
        <f t="shared" si="4"/>
        <v>0</v>
      </c>
      <c r="BB68" s="83"/>
      <c r="BC68" s="131">
        <f>IF(Taula1[[#This Row],[Grup justificat     (fer servir opcions de la llista desplegable)]]=1,AI68,0)</f>
        <v>0</v>
      </c>
      <c r="BD68" s="131">
        <f>IF(Taula1[[#This Row],[Grup justificat     (fer servir opcions de la llista desplegable)]]=2,AU68,0)</f>
        <v>0</v>
      </c>
      <c r="BE68" s="83"/>
      <c r="BF68" s="131">
        <f>IF(Taula1[[#This Row],[Espai reservat Administració]]=1,AO68,0)</f>
        <v>0</v>
      </c>
      <c r="BG68" s="131">
        <f>IF(Taula1[[#This Row],[Espai reservat Administració]]=2,BA68,0)</f>
        <v>0</v>
      </c>
      <c r="BH68" s="83"/>
      <c r="BI68" s="124">
        <f>IF(Taula1[[#This Row],[Grup justificat     (fer servir opcions de la llista desplegable)]]=1,1,0)</f>
        <v>0</v>
      </c>
      <c r="BJ68" s="124">
        <f>IF(Taula1[[#This Row],[Espai reservat Administració]]=1,1,0)</f>
        <v>0</v>
      </c>
      <c r="BK68" s="125"/>
      <c r="BL68" s="124">
        <f>IF(Taula1[[#This Row],[Grup justificat     (fer servir opcions de la llista desplegable)]]=2,1,0)</f>
        <v>0</v>
      </c>
      <c r="BM68" s="124">
        <f>IF(Taula1[[#This Row],[Espai reservat Administració]]=2,1,0)</f>
        <v>0</v>
      </c>
      <c r="BN68" s="73"/>
      <c r="BO68" s="73"/>
      <c r="BP68" s="73"/>
      <c r="BQ68" s="73"/>
      <c r="BR68" s="73"/>
      <c r="BS68" s="73"/>
      <c r="BT68" s="73"/>
      <c r="BU68" s="73"/>
      <c r="BV68" s="73"/>
      <c r="BW68" s="73"/>
      <c r="BX68" s="73"/>
      <c r="BY68" s="73"/>
      <c r="BZ68" s="73"/>
      <c r="CA68" s="73"/>
      <c r="CB68" s="73"/>
      <c r="CC68" s="73"/>
      <c r="CD68" s="73"/>
      <c r="CE68" s="73"/>
      <c r="CF68" s="73"/>
      <c r="CG68" s="63">
        <f t="shared" si="5"/>
        <v>0</v>
      </c>
      <c r="CH68" s="63">
        <f t="shared" si="6"/>
        <v>0</v>
      </c>
      <c r="CI68" s="73"/>
      <c r="CJ68" s="63">
        <f>IF(Taula1[[#This Row],[Tipus de contracte                                  (fer servir opcions de la llista desplegable)]]="Indefinit",1,0)</f>
        <v>0</v>
      </c>
      <c r="CK68" s="63">
        <f>IF(Taula1[[#This Row],[Tipus de contracte                                  (fer servir opcions de la llista desplegable)]]="Temporal, igual o superior a 6 mesos",1,0)</f>
        <v>0</v>
      </c>
      <c r="CL68" s="63">
        <f>IF(Taula1[[#This Row],[Tipus de contracte                                  (fer servir opcions de la llista desplegable)]]="Substitució per IT",1,0)</f>
        <v>0</v>
      </c>
      <c r="CM68" s="73"/>
      <c r="CN68" s="63">
        <f>IF(Taula1[[#This Row],[Relació llocs de treball]]&gt;=1,1,0)</f>
        <v>0</v>
      </c>
      <c r="CO68" s="73"/>
      <c r="CP68" s="63">
        <f>IF(Taula1[[#This Row],[Identitat de gènere                                                          (fer servir opcions de la llista desplegable)]]="Home",1,0)</f>
        <v>0</v>
      </c>
      <c r="CQ68" s="63">
        <f>IF(Taula1[[#This Row],[Identitat de gènere                                                          (fer servir opcions de la llista desplegable)]]="Dona",1,0)</f>
        <v>0</v>
      </c>
      <c r="CR68" s="63">
        <f>IF(Taula1[[#This Row],[Identitat de gènere                                                          (fer servir opcions de la llista desplegable)]]="No binari",1,0)</f>
        <v>0</v>
      </c>
      <c r="CS68" s="73"/>
      <c r="CT68" s="63">
        <f t="shared" si="0"/>
        <v>0</v>
      </c>
      <c r="CU68" s="64">
        <f t="shared" si="7"/>
        <v>0</v>
      </c>
      <c r="CW68" s="64">
        <f t="shared" si="8"/>
        <v>0</v>
      </c>
      <c r="CX68" s="64">
        <f t="shared" si="9"/>
        <v>0</v>
      </c>
      <c r="CY68" s="64">
        <f t="shared" si="10"/>
        <v>0</v>
      </c>
      <c r="CZ68" s="64">
        <f t="shared" si="11"/>
        <v>0</v>
      </c>
      <c r="DB68" s="64">
        <f t="shared" si="12"/>
        <v>0</v>
      </c>
      <c r="DC68" s="64">
        <f t="shared" si="13"/>
        <v>0</v>
      </c>
      <c r="DD68" s="64">
        <f t="shared" si="14"/>
        <v>0</v>
      </c>
      <c r="DE68" s="64">
        <f t="shared" si="15"/>
        <v>0</v>
      </c>
    </row>
    <row r="69" spans="2:109" x14ac:dyDescent="0.3">
      <c r="B69" s="167"/>
      <c r="C69" s="186"/>
      <c r="D69" s="2"/>
      <c r="E69" s="67"/>
      <c r="F69" s="5"/>
      <c r="G69" s="5"/>
      <c r="H69" s="187"/>
      <c r="I69" s="111" t="str">
        <f ca="1">IF(Taula1[[#This Row],[Data naixement (format dd/mm/aaaa)]]="","0",DATEDIF(Taula1[[#This Row],[Data naixement (format dd/mm/aaaa)]],TODAY(),"Y"))</f>
        <v>0</v>
      </c>
      <c r="J69" s="6"/>
      <c r="K69" s="6"/>
      <c r="L69" s="6"/>
      <c r="M69" s="6"/>
      <c r="N69" s="56"/>
      <c r="O69" s="56"/>
      <c r="P69" s="56"/>
      <c r="Q69" s="6"/>
      <c r="R69" s="7"/>
      <c r="S69" s="143">
        <f>Taula1[[#This Row],[Mesos naturals sencers treballats període justificat (01/01/2023 - 31/03/2023)]]</f>
        <v>0</v>
      </c>
      <c r="T69" s="194">
        <f>Taula1[[#This Row],[Dies treballats període justificat (01/01/2023 - 31/03/2023)              no comptabilitzats com a mes natural sencer]]</f>
        <v>0</v>
      </c>
      <c r="U69" s="12"/>
      <c r="V69" s="7"/>
      <c r="W69" s="188"/>
      <c r="X69" s="188"/>
      <c r="Y69" s="188"/>
      <c r="Z69" s="188"/>
      <c r="AA69" s="190"/>
      <c r="AB69" s="143">
        <f>Taula1[[#This Row],[Grup justificat     (fer servir opcions de la llista desplegable)]]</f>
        <v>0</v>
      </c>
      <c r="AC69" s="182"/>
      <c r="AD69" s="80"/>
      <c r="AE69" s="131">
        <f>ROUND((AF69/100)*756*Taula1[[#This Row],[Mesos naturals sencers treballats període justificat (01/01/2023 - 31/03/2023)]],2)</f>
        <v>0</v>
      </c>
      <c r="AF69" s="79">
        <f>Taula1[[#This Row],[% Jornada segons contracte
(no posar el símbol %) ]]-Taula1[[#This Row],[% Reducció salari per baix rendiment        (no posar el símbol %)]]</f>
        <v>0</v>
      </c>
      <c r="AG69" s="131">
        <f>ROUND((AH69/100)*24.8547945*Taula1[[#This Row],[Dies treballats període justificat (01/01/2023 - 31/03/2023)              no comptabilitzats com a mes natural sencer]],2)</f>
        <v>0</v>
      </c>
      <c r="AH69" s="79">
        <f>Taula1[[#This Row],[% Jornada segons contracte
(no posar el símbol %) ]]-Taula1[[#This Row],[% Reducció salari per baix rendiment        (no posar el símbol %)]]</f>
        <v>0</v>
      </c>
      <c r="AI69" s="131">
        <f t="shared" si="1"/>
        <v>0</v>
      </c>
      <c r="AJ69" s="183"/>
      <c r="AK69" s="131">
        <f>ROUND((AL69/100)*756*Taula1[[#This Row],[Espai reservat Administració  (mesos)]],2)</f>
        <v>0</v>
      </c>
      <c r="AL69" s="79">
        <f>Taula1[[#This Row],[% Jornada segons contracte
(no posar el símbol %) ]]-Taula1[[#This Row],[% Reducció salari per baix rendiment        (no posar el símbol %)]]</f>
        <v>0</v>
      </c>
      <c r="AM69" s="131">
        <f>ROUND((AN69/100)*24.8547945*Taula1[[#This Row],[Espai reservat Administració (dies)]],2)</f>
        <v>0</v>
      </c>
      <c r="AN69" s="79">
        <f>Taula1[[#This Row],[% Jornada segons contracte
(no posar el símbol %) ]]-Taula1[[#This Row],[% Reducció salari per baix rendiment        (no posar el símbol %)]]</f>
        <v>0</v>
      </c>
      <c r="AO69" s="131">
        <f t="shared" si="2"/>
        <v>0</v>
      </c>
      <c r="AP69" s="86"/>
      <c r="AQ69" s="136">
        <f>ROUND((AR69/100)*693*Taula1[[#This Row],[Mesos naturals sencers treballats període justificat (01/01/2023 - 31/03/2023)]],2)</f>
        <v>0</v>
      </c>
      <c r="AR69" s="89">
        <f>Taula1[[#This Row],[% Jornada segons contracte
(no posar el símbol %) ]]-Taula1[[#This Row],[% Reducció salari per baix rendiment        (no posar el símbol %)]]</f>
        <v>0</v>
      </c>
      <c r="AS69" s="136">
        <f>ROUND((AT69/100)*22.78356164*Taula1[[#This Row],[Dies treballats període justificat (01/01/2023 - 31/03/2023)              no comptabilitzats com a mes natural sencer]],2)</f>
        <v>0</v>
      </c>
      <c r="AT69" s="89">
        <f>Taula1[[#This Row],[% Jornada segons contracte
(no posar el símbol %) ]]-Taula1[[#This Row],[% Reducció salari per baix rendiment        (no posar el símbol %)]]</f>
        <v>0</v>
      </c>
      <c r="AU69" s="136">
        <f t="shared" si="3"/>
        <v>0</v>
      </c>
      <c r="AV69" s="86"/>
      <c r="AW69" s="136">
        <f>ROUND((AX69/100)*693*Taula1[[#This Row],[Espai reservat Administració  (mesos)]],2)</f>
        <v>0</v>
      </c>
      <c r="AX69" s="89">
        <f>Taula1[[#This Row],[% Jornada segons contracte
(no posar el símbol %) ]]-Taula1[[#This Row],[% Reducció salari per baix rendiment        (no posar el símbol %)]]</f>
        <v>0</v>
      </c>
      <c r="AY69" s="131">
        <f>ROUND((AZ69/100)*22.78356164*Taula1[[#This Row],[Espai reservat Administració (dies)]],2)</f>
        <v>0</v>
      </c>
      <c r="AZ69" s="79">
        <f>Taula1[[#This Row],[% Jornada segons contracte
(no posar el símbol %) ]]-Taula1[[#This Row],[% Reducció salari per baix rendiment        (no posar el símbol %)]]</f>
        <v>0</v>
      </c>
      <c r="BA69" s="131">
        <f t="shared" si="4"/>
        <v>0</v>
      </c>
      <c r="BB69" s="83"/>
      <c r="BC69" s="131">
        <f>IF(Taula1[[#This Row],[Grup justificat     (fer servir opcions de la llista desplegable)]]=1,AI69,0)</f>
        <v>0</v>
      </c>
      <c r="BD69" s="131">
        <f>IF(Taula1[[#This Row],[Grup justificat     (fer servir opcions de la llista desplegable)]]=2,AU69,0)</f>
        <v>0</v>
      </c>
      <c r="BE69" s="83"/>
      <c r="BF69" s="131">
        <f>IF(Taula1[[#This Row],[Espai reservat Administració]]=1,AO69,0)</f>
        <v>0</v>
      </c>
      <c r="BG69" s="131">
        <f>IF(Taula1[[#This Row],[Espai reservat Administració]]=2,BA69,0)</f>
        <v>0</v>
      </c>
      <c r="BH69" s="83"/>
      <c r="BI69" s="124">
        <f>IF(Taula1[[#This Row],[Grup justificat     (fer servir opcions de la llista desplegable)]]=1,1,0)</f>
        <v>0</v>
      </c>
      <c r="BJ69" s="124">
        <f>IF(Taula1[[#This Row],[Espai reservat Administració]]=1,1,0)</f>
        <v>0</v>
      </c>
      <c r="BK69" s="125"/>
      <c r="BL69" s="124">
        <f>IF(Taula1[[#This Row],[Grup justificat     (fer servir opcions de la llista desplegable)]]=2,1,0)</f>
        <v>0</v>
      </c>
      <c r="BM69" s="124">
        <f>IF(Taula1[[#This Row],[Espai reservat Administració]]=2,1,0)</f>
        <v>0</v>
      </c>
      <c r="BN69" s="73"/>
      <c r="BO69" s="73"/>
      <c r="BP69" s="73"/>
      <c r="BQ69" s="73"/>
      <c r="BR69" s="73"/>
      <c r="BS69" s="73"/>
      <c r="BT69" s="73"/>
      <c r="BU69" s="73"/>
      <c r="BV69" s="73"/>
      <c r="BW69" s="73"/>
      <c r="BX69" s="73"/>
      <c r="BY69" s="73"/>
      <c r="BZ69" s="73"/>
      <c r="CA69" s="73"/>
      <c r="CB69" s="73"/>
      <c r="CC69" s="73"/>
      <c r="CD69" s="73"/>
      <c r="CE69" s="73"/>
      <c r="CF69" s="73"/>
      <c r="CG69" s="63">
        <f t="shared" si="5"/>
        <v>0</v>
      </c>
      <c r="CH69" s="63">
        <f t="shared" si="6"/>
        <v>0</v>
      </c>
      <c r="CI69" s="73"/>
      <c r="CJ69" s="63">
        <f>IF(Taula1[[#This Row],[Tipus de contracte                                  (fer servir opcions de la llista desplegable)]]="Indefinit",1,0)</f>
        <v>0</v>
      </c>
      <c r="CK69" s="63">
        <f>IF(Taula1[[#This Row],[Tipus de contracte                                  (fer servir opcions de la llista desplegable)]]="Temporal, igual o superior a 6 mesos",1,0)</f>
        <v>0</v>
      </c>
      <c r="CL69" s="63">
        <f>IF(Taula1[[#This Row],[Tipus de contracte                                  (fer servir opcions de la llista desplegable)]]="Substitució per IT",1,0)</f>
        <v>0</v>
      </c>
      <c r="CM69" s="73"/>
      <c r="CN69" s="63">
        <f>IF(Taula1[[#This Row],[Relació llocs de treball]]&gt;=1,1,0)</f>
        <v>0</v>
      </c>
      <c r="CO69" s="73"/>
      <c r="CP69" s="63">
        <f>IF(Taula1[[#This Row],[Identitat de gènere                                                          (fer servir opcions de la llista desplegable)]]="Home",1,0)</f>
        <v>0</v>
      </c>
      <c r="CQ69" s="63">
        <f>IF(Taula1[[#This Row],[Identitat de gènere                                                          (fer servir opcions de la llista desplegable)]]="Dona",1,0)</f>
        <v>0</v>
      </c>
      <c r="CR69" s="63">
        <f>IF(Taula1[[#This Row],[Identitat de gènere                                                          (fer servir opcions de la llista desplegable)]]="No binari",1,0)</f>
        <v>0</v>
      </c>
      <c r="CS69" s="73"/>
      <c r="CT69" s="63">
        <f t="shared" si="0"/>
        <v>0</v>
      </c>
      <c r="CU69" s="64">
        <f t="shared" si="7"/>
        <v>0</v>
      </c>
      <c r="CW69" s="64">
        <f t="shared" si="8"/>
        <v>0</v>
      </c>
      <c r="CX69" s="64">
        <f t="shared" si="9"/>
        <v>0</v>
      </c>
      <c r="CY69" s="64">
        <f t="shared" si="10"/>
        <v>0</v>
      </c>
      <c r="CZ69" s="64">
        <f t="shared" si="11"/>
        <v>0</v>
      </c>
      <c r="DB69" s="64">
        <f t="shared" si="12"/>
        <v>0</v>
      </c>
      <c r="DC69" s="64">
        <f t="shared" si="13"/>
        <v>0</v>
      </c>
      <c r="DD69" s="64">
        <f t="shared" si="14"/>
        <v>0</v>
      </c>
      <c r="DE69" s="64">
        <f t="shared" si="15"/>
        <v>0</v>
      </c>
    </row>
    <row r="70" spans="2:109" x14ac:dyDescent="0.3">
      <c r="B70" s="167"/>
      <c r="C70" s="186"/>
      <c r="D70" s="2"/>
      <c r="E70" s="67"/>
      <c r="F70" s="5"/>
      <c r="G70" s="5"/>
      <c r="H70" s="187"/>
      <c r="I70" s="111" t="str">
        <f ca="1">IF(Taula1[[#This Row],[Data naixement (format dd/mm/aaaa)]]="","0",DATEDIF(Taula1[[#This Row],[Data naixement (format dd/mm/aaaa)]],TODAY(),"Y"))</f>
        <v>0</v>
      </c>
      <c r="J70" s="6"/>
      <c r="K70" s="6"/>
      <c r="L70" s="6"/>
      <c r="M70" s="6"/>
      <c r="N70" s="56"/>
      <c r="O70" s="56"/>
      <c r="P70" s="56"/>
      <c r="Q70" s="6"/>
      <c r="R70" s="7"/>
      <c r="S70" s="143">
        <f>Taula1[[#This Row],[Mesos naturals sencers treballats període justificat (01/01/2023 - 31/03/2023)]]</f>
        <v>0</v>
      </c>
      <c r="T70" s="194">
        <f>Taula1[[#This Row],[Dies treballats període justificat (01/01/2023 - 31/03/2023)              no comptabilitzats com a mes natural sencer]]</f>
        <v>0</v>
      </c>
      <c r="U70" s="12"/>
      <c r="V70" s="7"/>
      <c r="W70" s="188"/>
      <c r="X70" s="188"/>
      <c r="Y70" s="188"/>
      <c r="Z70" s="188"/>
      <c r="AA70" s="190"/>
      <c r="AB70" s="143">
        <f>Taula1[[#This Row],[Grup justificat     (fer servir opcions de la llista desplegable)]]</f>
        <v>0</v>
      </c>
      <c r="AC70" s="182"/>
      <c r="AD70" s="80"/>
      <c r="AE70" s="131">
        <f>ROUND((AF70/100)*756*Taula1[[#This Row],[Mesos naturals sencers treballats període justificat (01/01/2023 - 31/03/2023)]],2)</f>
        <v>0</v>
      </c>
      <c r="AF70" s="79">
        <f>Taula1[[#This Row],[% Jornada segons contracte
(no posar el símbol %) ]]-Taula1[[#This Row],[% Reducció salari per baix rendiment        (no posar el símbol %)]]</f>
        <v>0</v>
      </c>
      <c r="AG70" s="131">
        <f>ROUND((AH70/100)*24.8547945*Taula1[[#This Row],[Dies treballats període justificat (01/01/2023 - 31/03/2023)              no comptabilitzats com a mes natural sencer]],2)</f>
        <v>0</v>
      </c>
      <c r="AH70" s="79">
        <f>Taula1[[#This Row],[% Jornada segons contracte
(no posar el símbol %) ]]-Taula1[[#This Row],[% Reducció salari per baix rendiment        (no posar el símbol %)]]</f>
        <v>0</v>
      </c>
      <c r="AI70" s="131">
        <f t="shared" si="1"/>
        <v>0</v>
      </c>
      <c r="AJ70" s="183"/>
      <c r="AK70" s="131">
        <f>ROUND((AL70/100)*756*Taula1[[#This Row],[Espai reservat Administració  (mesos)]],2)</f>
        <v>0</v>
      </c>
      <c r="AL70" s="79">
        <f>Taula1[[#This Row],[% Jornada segons contracte
(no posar el símbol %) ]]-Taula1[[#This Row],[% Reducció salari per baix rendiment        (no posar el símbol %)]]</f>
        <v>0</v>
      </c>
      <c r="AM70" s="131">
        <f>ROUND((AN70/100)*24.8547945*Taula1[[#This Row],[Espai reservat Administració (dies)]],2)</f>
        <v>0</v>
      </c>
      <c r="AN70" s="79">
        <f>Taula1[[#This Row],[% Jornada segons contracte
(no posar el símbol %) ]]-Taula1[[#This Row],[% Reducció salari per baix rendiment        (no posar el símbol %)]]</f>
        <v>0</v>
      </c>
      <c r="AO70" s="131">
        <f t="shared" si="2"/>
        <v>0</v>
      </c>
      <c r="AP70" s="86"/>
      <c r="AQ70" s="136">
        <f>ROUND((AR70/100)*693*Taula1[[#This Row],[Mesos naturals sencers treballats període justificat (01/01/2023 - 31/03/2023)]],2)</f>
        <v>0</v>
      </c>
      <c r="AR70" s="89">
        <f>Taula1[[#This Row],[% Jornada segons contracte
(no posar el símbol %) ]]-Taula1[[#This Row],[% Reducció salari per baix rendiment        (no posar el símbol %)]]</f>
        <v>0</v>
      </c>
      <c r="AS70" s="136">
        <f>ROUND((AT70/100)*22.78356164*Taula1[[#This Row],[Dies treballats període justificat (01/01/2023 - 31/03/2023)              no comptabilitzats com a mes natural sencer]],2)</f>
        <v>0</v>
      </c>
      <c r="AT70" s="89">
        <f>Taula1[[#This Row],[% Jornada segons contracte
(no posar el símbol %) ]]-Taula1[[#This Row],[% Reducció salari per baix rendiment        (no posar el símbol %)]]</f>
        <v>0</v>
      </c>
      <c r="AU70" s="136">
        <f t="shared" si="3"/>
        <v>0</v>
      </c>
      <c r="AV70" s="86"/>
      <c r="AW70" s="136">
        <f>ROUND((AX70/100)*693*Taula1[[#This Row],[Espai reservat Administració  (mesos)]],2)</f>
        <v>0</v>
      </c>
      <c r="AX70" s="89">
        <f>Taula1[[#This Row],[% Jornada segons contracte
(no posar el símbol %) ]]-Taula1[[#This Row],[% Reducció salari per baix rendiment        (no posar el símbol %)]]</f>
        <v>0</v>
      </c>
      <c r="AY70" s="131">
        <f>ROUND((AZ70/100)*22.78356164*Taula1[[#This Row],[Espai reservat Administració (dies)]],2)</f>
        <v>0</v>
      </c>
      <c r="AZ70" s="79">
        <f>Taula1[[#This Row],[% Jornada segons contracte
(no posar el símbol %) ]]-Taula1[[#This Row],[% Reducció salari per baix rendiment        (no posar el símbol %)]]</f>
        <v>0</v>
      </c>
      <c r="BA70" s="131">
        <f t="shared" si="4"/>
        <v>0</v>
      </c>
      <c r="BB70" s="83"/>
      <c r="BC70" s="131">
        <f>IF(Taula1[[#This Row],[Grup justificat     (fer servir opcions de la llista desplegable)]]=1,AI70,0)</f>
        <v>0</v>
      </c>
      <c r="BD70" s="131">
        <f>IF(Taula1[[#This Row],[Grup justificat     (fer servir opcions de la llista desplegable)]]=2,AU70,0)</f>
        <v>0</v>
      </c>
      <c r="BE70" s="83"/>
      <c r="BF70" s="131">
        <f>IF(Taula1[[#This Row],[Espai reservat Administració]]=1,AO70,0)</f>
        <v>0</v>
      </c>
      <c r="BG70" s="131">
        <f>IF(Taula1[[#This Row],[Espai reservat Administració]]=2,BA70,0)</f>
        <v>0</v>
      </c>
      <c r="BH70" s="83"/>
      <c r="BI70" s="124">
        <f>IF(Taula1[[#This Row],[Grup justificat     (fer servir opcions de la llista desplegable)]]=1,1,0)</f>
        <v>0</v>
      </c>
      <c r="BJ70" s="124">
        <f>IF(Taula1[[#This Row],[Espai reservat Administració]]=1,1,0)</f>
        <v>0</v>
      </c>
      <c r="BK70" s="125"/>
      <c r="BL70" s="124">
        <f>IF(Taula1[[#This Row],[Grup justificat     (fer servir opcions de la llista desplegable)]]=2,1,0)</f>
        <v>0</v>
      </c>
      <c r="BM70" s="124">
        <f>IF(Taula1[[#This Row],[Espai reservat Administració]]=2,1,0)</f>
        <v>0</v>
      </c>
      <c r="BN70" s="73"/>
      <c r="BO70" s="73"/>
      <c r="BP70" s="73"/>
      <c r="BQ70" s="73"/>
      <c r="BR70" s="73"/>
      <c r="BS70" s="73"/>
      <c r="BT70" s="73"/>
      <c r="BU70" s="73"/>
      <c r="BV70" s="73"/>
      <c r="BW70" s="73"/>
      <c r="BX70" s="73"/>
      <c r="BY70" s="73"/>
      <c r="BZ70" s="73"/>
      <c r="CA70" s="73"/>
      <c r="CB70" s="73"/>
      <c r="CC70" s="73"/>
      <c r="CD70" s="73"/>
      <c r="CE70" s="73"/>
      <c r="CF70" s="73"/>
      <c r="CG70" s="63">
        <f t="shared" si="5"/>
        <v>0</v>
      </c>
      <c r="CH70" s="63">
        <f t="shared" si="6"/>
        <v>0</v>
      </c>
      <c r="CI70" s="73"/>
      <c r="CJ70" s="63">
        <f>IF(Taula1[[#This Row],[Tipus de contracte                                  (fer servir opcions de la llista desplegable)]]="Indefinit",1,0)</f>
        <v>0</v>
      </c>
      <c r="CK70" s="63">
        <f>IF(Taula1[[#This Row],[Tipus de contracte                                  (fer servir opcions de la llista desplegable)]]="Temporal, igual o superior a 6 mesos",1,0)</f>
        <v>0</v>
      </c>
      <c r="CL70" s="63">
        <f>IF(Taula1[[#This Row],[Tipus de contracte                                  (fer servir opcions de la llista desplegable)]]="Substitució per IT",1,0)</f>
        <v>0</v>
      </c>
      <c r="CM70" s="73"/>
      <c r="CN70" s="63">
        <f>IF(Taula1[[#This Row],[Relació llocs de treball]]&gt;=1,1,0)</f>
        <v>0</v>
      </c>
      <c r="CO70" s="73"/>
      <c r="CP70" s="63">
        <f>IF(Taula1[[#This Row],[Identitat de gènere                                                          (fer servir opcions de la llista desplegable)]]="Home",1,0)</f>
        <v>0</v>
      </c>
      <c r="CQ70" s="63">
        <f>IF(Taula1[[#This Row],[Identitat de gènere                                                          (fer servir opcions de la llista desplegable)]]="Dona",1,0)</f>
        <v>0</v>
      </c>
      <c r="CR70" s="63">
        <f>IF(Taula1[[#This Row],[Identitat de gènere                                                          (fer servir opcions de la llista desplegable)]]="No binari",1,0)</f>
        <v>0</v>
      </c>
      <c r="CS70" s="73"/>
      <c r="CT70" s="63">
        <f t="shared" si="0"/>
        <v>0</v>
      </c>
      <c r="CU70" s="64">
        <f t="shared" si="7"/>
        <v>0</v>
      </c>
      <c r="CW70" s="64">
        <f t="shared" si="8"/>
        <v>0</v>
      </c>
      <c r="CX70" s="64">
        <f t="shared" si="9"/>
        <v>0</v>
      </c>
      <c r="CY70" s="64">
        <f t="shared" si="10"/>
        <v>0</v>
      </c>
      <c r="CZ70" s="64">
        <f t="shared" si="11"/>
        <v>0</v>
      </c>
      <c r="DB70" s="64">
        <f t="shared" si="12"/>
        <v>0</v>
      </c>
      <c r="DC70" s="64">
        <f t="shared" si="13"/>
        <v>0</v>
      </c>
      <c r="DD70" s="64">
        <f t="shared" si="14"/>
        <v>0</v>
      </c>
      <c r="DE70" s="64">
        <f t="shared" si="15"/>
        <v>0</v>
      </c>
    </row>
    <row r="71" spans="2:109" x14ac:dyDescent="0.3">
      <c r="B71" s="167"/>
      <c r="C71" s="186"/>
      <c r="D71" s="2"/>
      <c r="E71" s="67"/>
      <c r="F71" s="5"/>
      <c r="G71" s="5"/>
      <c r="H71" s="187"/>
      <c r="I71" s="111" t="str">
        <f ca="1">IF(Taula1[[#This Row],[Data naixement (format dd/mm/aaaa)]]="","0",DATEDIF(Taula1[[#This Row],[Data naixement (format dd/mm/aaaa)]],TODAY(),"Y"))</f>
        <v>0</v>
      </c>
      <c r="J71" s="6"/>
      <c r="K71" s="6"/>
      <c r="L71" s="6"/>
      <c r="M71" s="6"/>
      <c r="N71" s="56"/>
      <c r="O71" s="56"/>
      <c r="P71" s="56"/>
      <c r="Q71" s="6"/>
      <c r="R71" s="7"/>
      <c r="S71" s="143">
        <f>Taula1[[#This Row],[Mesos naturals sencers treballats període justificat (01/01/2023 - 31/03/2023)]]</f>
        <v>0</v>
      </c>
      <c r="T71" s="194">
        <f>Taula1[[#This Row],[Dies treballats període justificat (01/01/2023 - 31/03/2023)              no comptabilitzats com a mes natural sencer]]</f>
        <v>0</v>
      </c>
      <c r="U71" s="12"/>
      <c r="V71" s="7"/>
      <c r="W71" s="188"/>
      <c r="X71" s="188"/>
      <c r="Y71" s="188"/>
      <c r="Z71" s="188"/>
      <c r="AA71" s="190"/>
      <c r="AB71" s="143">
        <f>Taula1[[#This Row],[Grup justificat     (fer servir opcions de la llista desplegable)]]</f>
        <v>0</v>
      </c>
      <c r="AC71" s="182"/>
      <c r="AD71" s="80"/>
      <c r="AE71" s="131">
        <f>ROUND((AF71/100)*756*Taula1[[#This Row],[Mesos naturals sencers treballats període justificat (01/01/2023 - 31/03/2023)]],2)</f>
        <v>0</v>
      </c>
      <c r="AF71" s="79">
        <f>Taula1[[#This Row],[% Jornada segons contracte
(no posar el símbol %) ]]-Taula1[[#This Row],[% Reducció salari per baix rendiment        (no posar el símbol %)]]</f>
        <v>0</v>
      </c>
      <c r="AG71" s="131">
        <f>ROUND((AH71/100)*24.8547945*Taula1[[#This Row],[Dies treballats període justificat (01/01/2023 - 31/03/2023)              no comptabilitzats com a mes natural sencer]],2)</f>
        <v>0</v>
      </c>
      <c r="AH71" s="79">
        <f>Taula1[[#This Row],[% Jornada segons contracte
(no posar el símbol %) ]]-Taula1[[#This Row],[% Reducció salari per baix rendiment        (no posar el símbol %)]]</f>
        <v>0</v>
      </c>
      <c r="AI71" s="131">
        <f t="shared" si="1"/>
        <v>0</v>
      </c>
      <c r="AJ71" s="183"/>
      <c r="AK71" s="131">
        <f>ROUND((AL71/100)*756*Taula1[[#This Row],[Espai reservat Administració  (mesos)]],2)</f>
        <v>0</v>
      </c>
      <c r="AL71" s="79">
        <f>Taula1[[#This Row],[% Jornada segons contracte
(no posar el símbol %) ]]-Taula1[[#This Row],[% Reducció salari per baix rendiment        (no posar el símbol %)]]</f>
        <v>0</v>
      </c>
      <c r="AM71" s="131">
        <f>ROUND((AN71/100)*24.8547945*Taula1[[#This Row],[Espai reservat Administració (dies)]],2)</f>
        <v>0</v>
      </c>
      <c r="AN71" s="79">
        <f>Taula1[[#This Row],[% Jornada segons contracte
(no posar el símbol %) ]]-Taula1[[#This Row],[% Reducció salari per baix rendiment        (no posar el símbol %)]]</f>
        <v>0</v>
      </c>
      <c r="AO71" s="131">
        <f t="shared" si="2"/>
        <v>0</v>
      </c>
      <c r="AP71" s="86"/>
      <c r="AQ71" s="136">
        <f>ROUND((AR71/100)*693*Taula1[[#This Row],[Mesos naturals sencers treballats període justificat (01/01/2023 - 31/03/2023)]],2)</f>
        <v>0</v>
      </c>
      <c r="AR71" s="89">
        <f>Taula1[[#This Row],[% Jornada segons contracte
(no posar el símbol %) ]]-Taula1[[#This Row],[% Reducció salari per baix rendiment        (no posar el símbol %)]]</f>
        <v>0</v>
      </c>
      <c r="AS71" s="136">
        <f>ROUND((AT71/100)*22.78356164*Taula1[[#This Row],[Dies treballats període justificat (01/01/2023 - 31/03/2023)              no comptabilitzats com a mes natural sencer]],2)</f>
        <v>0</v>
      </c>
      <c r="AT71" s="89">
        <f>Taula1[[#This Row],[% Jornada segons contracte
(no posar el símbol %) ]]-Taula1[[#This Row],[% Reducció salari per baix rendiment        (no posar el símbol %)]]</f>
        <v>0</v>
      </c>
      <c r="AU71" s="136">
        <f t="shared" si="3"/>
        <v>0</v>
      </c>
      <c r="AV71" s="86"/>
      <c r="AW71" s="136">
        <f>ROUND((AX71/100)*693*Taula1[[#This Row],[Espai reservat Administració  (mesos)]],2)</f>
        <v>0</v>
      </c>
      <c r="AX71" s="89">
        <f>Taula1[[#This Row],[% Jornada segons contracte
(no posar el símbol %) ]]-Taula1[[#This Row],[% Reducció salari per baix rendiment        (no posar el símbol %)]]</f>
        <v>0</v>
      </c>
      <c r="AY71" s="131">
        <f>ROUND((AZ71/100)*22.78356164*Taula1[[#This Row],[Espai reservat Administració (dies)]],2)</f>
        <v>0</v>
      </c>
      <c r="AZ71" s="79">
        <f>Taula1[[#This Row],[% Jornada segons contracte
(no posar el símbol %) ]]-Taula1[[#This Row],[% Reducció salari per baix rendiment        (no posar el símbol %)]]</f>
        <v>0</v>
      </c>
      <c r="BA71" s="131">
        <f t="shared" si="4"/>
        <v>0</v>
      </c>
      <c r="BB71" s="83"/>
      <c r="BC71" s="131">
        <f>IF(Taula1[[#This Row],[Grup justificat     (fer servir opcions de la llista desplegable)]]=1,AI71,0)</f>
        <v>0</v>
      </c>
      <c r="BD71" s="131">
        <f>IF(Taula1[[#This Row],[Grup justificat     (fer servir opcions de la llista desplegable)]]=2,AU71,0)</f>
        <v>0</v>
      </c>
      <c r="BE71" s="83"/>
      <c r="BF71" s="131">
        <f>IF(Taula1[[#This Row],[Espai reservat Administració]]=1,AO71,0)</f>
        <v>0</v>
      </c>
      <c r="BG71" s="131">
        <f>IF(Taula1[[#This Row],[Espai reservat Administració]]=2,BA71,0)</f>
        <v>0</v>
      </c>
      <c r="BH71" s="83"/>
      <c r="BI71" s="124">
        <f>IF(Taula1[[#This Row],[Grup justificat     (fer servir opcions de la llista desplegable)]]=1,1,0)</f>
        <v>0</v>
      </c>
      <c r="BJ71" s="124">
        <f>IF(Taula1[[#This Row],[Espai reservat Administració]]=1,1,0)</f>
        <v>0</v>
      </c>
      <c r="BK71" s="125"/>
      <c r="BL71" s="124">
        <f>IF(Taula1[[#This Row],[Grup justificat     (fer servir opcions de la llista desplegable)]]=2,1,0)</f>
        <v>0</v>
      </c>
      <c r="BM71" s="124">
        <f>IF(Taula1[[#This Row],[Espai reservat Administració]]=2,1,0)</f>
        <v>0</v>
      </c>
      <c r="BN71" s="73"/>
      <c r="BO71" s="73"/>
      <c r="BP71" s="73"/>
      <c r="BQ71" s="73"/>
      <c r="BR71" s="73"/>
      <c r="BS71" s="73"/>
      <c r="BT71" s="73"/>
      <c r="BU71" s="73"/>
      <c r="BV71" s="73"/>
      <c r="BW71" s="73"/>
      <c r="BX71" s="73"/>
      <c r="BY71" s="73"/>
      <c r="BZ71" s="73"/>
      <c r="CA71" s="73"/>
      <c r="CB71" s="73"/>
      <c r="CC71" s="73"/>
      <c r="CD71" s="73"/>
      <c r="CE71" s="73"/>
      <c r="CF71" s="73"/>
      <c r="CG71" s="63">
        <f t="shared" si="5"/>
        <v>0</v>
      </c>
      <c r="CH71" s="63">
        <f t="shared" si="6"/>
        <v>0</v>
      </c>
      <c r="CI71" s="73"/>
      <c r="CJ71" s="63">
        <f>IF(Taula1[[#This Row],[Tipus de contracte                                  (fer servir opcions de la llista desplegable)]]="Indefinit",1,0)</f>
        <v>0</v>
      </c>
      <c r="CK71" s="63">
        <f>IF(Taula1[[#This Row],[Tipus de contracte                                  (fer servir opcions de la llista desplegable)]]="Temporal, igual o superior a 6 mesos",1,0)</f>
        <v>0</v>
      </c>
      <c r="CL71" s="63">
        <f>IF(Taula1[[#This Row],[Tipus de contracte                                  (fer servir opcions de la llista desplegable)]]="Substitució per IT",1,0)</f>
        <v>0</v>
      </c>
      <c r="CM71" s="73"/>
      <c r="CN71" s="63">
        <f>IF(Taula1[[#This Row],[Relació llocs de treball]]&gt;=1,1,0)</f>
        <v>0</v>
      </c>
      <c r="CO71" s="73"/>
      <c r="CP71" s="63">
        <f>IF(Taula1[[#This Row],[Identitat de gènere                                                          (fer servir opcions de la llista desplegable)]]="Home",1,0)</f>
        <v>0</v>
      </c>
      <c r="CQ71" s="63">
        <f>IF(Taula1[[#This Row],[Identitat de gènere                                                          (fer servir opcions de la llista desplegable)]]="Dona",1,0)</f>
        <v>0</v>
      </c>
      <c r="CR71" s="63">
        <f>IF(Taula1[[#This Row],[Identitat de gènere                                                          (fer servir opcions de la llista desplegable)]]="No binari",1,0)</f>
        <v>0</v>
      </c>
      <c r="CS71" s="73"/>
      <c r="CT71" s="63">
        <f t="shared" ref="CT71:CT134" si="16">IF(F71="Home",1,0)</f>
        <v>0</v>
      </c>
      <c r="CU71" s="64">
        <f t="shared" si="7"/>
        <v>0</v>
      </c>
      <c r="CW71" s="64">
        <f t="shared" si="8"/>
        <v>0</v>
      </c>
      <c r="CX71" s="64">
        <f t="shared" si="9"/>
        <v>0</v>
      </c>
      <c r="CY71" s="64">
        <f t="shared" si="10"/>
        <v>0</v>
      </c>
      <c r="CZ71" s="64">
        <f t="shared" si="11"/>
        <v>0</v>
      </c>
      <c r="DB71" s="64">
        <f t="shared" si="12"/>
        <v>0</v>
      </c>
      <c r="DC71" s="64">
        <f t="shared" si="13"/>
        <v>0</v>
      </c>
      <c r="DD71" s="64">
        <f t="shared" si="14"/>
        <v>0</v>
      </c>
      <c r="DE71" s="64">
        <f t="shared" si="15"/>
        <v>0</v>
      </c>
    </row>
    <row r="72" spans="2:109" x14ac:dyDescent="0.3">
      <c r="B72" s="167"/>
      <c r="C72" s="186"/>
      <c r="D72" s="2"/>
      <c r="E72" s="67"/>
      <c r="F72" s="5"/>
      <c r="G72" s="5"/>
      <c r="H72" s="187"/>
      <c r="I72" s="111" t="str">
        <f ca="1">IF(Taula1[[#This Row],[Data naixement (format dd/mm/aaaa)]]="","0",DATEDIF(Taula1[[#This Row],[Data naixement (format dd/mm/aaaa)]],TODAY(),"Y"))</f>
        <v>0</v>
      </c>
      <c r="J72" s="6"/>
      <c r="K72" s="6"/>
      <c r="L72" s="6"/>
      <c r="M72" s="6"/>
      <c r="N72" s="56"/>
      <c r="O72" s="56"/>
      <c r="P72" s="56"/>
      <c r="Q72" s="6"/>
      <c r="R72" s="7"/>
      <c r="S72" s="143">
        <f>Taula1[[#This Row],[Mesos naturals sencers treballats període justificat (01/01/2023 - 31/03/2023)]]</f>
        <v>0</v>
      </c>
      <c r="T72" s="194">
        <f>Taula1[[#This Row],[Dies treballats període justificat (01/01/2023 - 31/03/2023)              no comptabilitzats com a mes natural sencer]]</f>
        <v>0</v>
      </c>
      <c r="U72" s="12"/>
      <c r="V72" s="7"/>
      <c r="W72" s="188"/>
      <c r="X72" s="188"/>
      <c r="Y72" s="188"/>
      <c r="Z72" s="188"/>
      <c r="AA72" s="190"/>
      <c r="AB72" s="143">
        <f>Taula1[[#This Row],[Grup justificat     (fer servir opcions de la llista desplegable)]]</f>
        <v>0</v>
      </c>
      <c r="AC72" s="182"/>
      <c r="AD72" s="80"/>
      <c r="AE72" s="131">
        <f>ROUND((AF72/100)*756*Taula1[[#This Row],[Mesos naturals sencers treballats període justificat (01/01/2023 - 31/03/2023)]],2)</f>
        <v>0</v>
      </c>
      <c r="AF72" s="79">
        <f>Taula1[[#This Row],[% Jornada segons contracte
(no posar el símbol %) ]]-Taula1[[#This Row],[% Reducció salari per baix rendiment        (no posar el símbol %)]]</f>
        <v>0</v>
      </c>
      <c r="AG72" s="131">
        <f>ROUND((AH72/100)*24.8547945*Taula1[[#This Row],[Dies treballats període justificat (01/01/2023 - 31/03/2023)              no comptabilitzats com a mes natural sencer]],2)</f>
        <v>0</v>
      </c>
      <c r="AH72" s="79">
        <f>Taula1[[#This Row],[% Jornada segons contracte
(no posar el símbol %) ]]-Taula1[[#This Row],[% Reducció salari per baix rendiment        (no posar el símbol %)]]</f>
        <v>0</v>
      </c>
      <c r="AI72" s="131">
        <f t="shared" ref="AI72:AI135" si="17">ROUND(AE72+AG72,2)</f>
        <v>0</v>
      </c>
      <c r="AJ72" s="183"/>
      <c r="AK72" s="131">
        <f>ROUND((AL72/100)*756*Taula1[[#This Row],[Espai reservat Administració  (mesos)]],2)</f>
        <v>0</v>
      </c>
      <c r="AL72" s="79">
        <f>Taula1[[#This Row],[% Jornada segons contracte
(no posar el símbol %) ]]-Taula1[[#This Row],[% Reducció salari per baix rendiment        (no posar el símbol %)]]</f>
        <v>0</v>
      </c>
      <c r="AM72" s="131">
        <f>ROUND((AN72/100)*24.8547945*Taula1[[#This Row],[Espai reservat Administració (dies)]],2)</f>
        <v>0</v>
      </c>
      <c r="AN72" s="79">
        <f>Taula1[[#This Row],[% Jornada segons contracte
(no posar el símbol %) ]]-Taula1[[#This Row],[% Reducció salari per baix rendiment        (no posar el símbol %)]]</f>
        <v>0</v>
      </c>
      <c r="AO72" s="131">
        <f t="shared" ref="AO72:AO135" si="18">ROUND(AK72+AM72,2)</f>
        <v>0</v>
      </c>
      <c r="AP72" s="86"/>
      <c r="AQ72" s="136">
        <f>ROUND((AR72/100)*693*Taula1[[#This Row],[Mesos naturals sencers treballats període justificat (01/01/2023 - 31/03/2023)]],2)</f>
        <v>0</v>
      </c>
      <c r="AR72" s="89">
        <f>Taula1[[#This Row],[% Jornada segons contracte
(no posar el símbol %) ]]-Taula1[[#This Row],[% Reducció salari per baix rendiment        (no posar el símbol %)]]</f>
        <v>0</v>
      </c>
      <c r="AS72" s="136">
        <f>ROUND((AT72/100)*22.78356164*Taula1[[#This Row],[Dies treballats període justificat (01/01/2023 - 31/03/2023)              no comptabilitzats com a mes natural sencer]],2)</f>
        <v>0</v>
      </c>
      <c r="AT72" s="89">
        <f>Taula1[[#This Row],[% Jornada segons contracte
(no posar el símbol %) ]]-Taula1[[#This Row],[% Reducció salari per baix rendiment        (no posar el símbol %)]]</f>
        <v>0</v>
      </c>
      <c r="AU72" s="136">
        <f t="shared" ref="AU72:AU135" si="19">ROUND(AQ72+AS72,2)</f>
        <v>0</v>
      </c>
      <c r="AV72" s="86"/>
      <c r="AW72" s="136">
        <f>ROUND((AX72/100)*693*Taula1[[#This Row],[Espai reservat Administració  (mesos)]],2)</f>
        <v>0</v>
      </c>
      <c r="AX72" s="89">
        <f>Taula1[[#This Row],[% Jornada segons contracte
(no posar el símbol %) ]]-Taula1[[#This Row],[% Reducció salari per baix rendiment        (no posar el símbol %)]]</f>
        <v>0</v>
      </c>
      <c r="AY72" s="131">
        <f>ROUND((AZ72/100)*22.78356164*Taula1[[#This Row],[Espai reservat Administració (dies)]],2)</f>
        <v>0</v>
      </c>
      <c r="AZ72" s="79">
        <f>Taula1[[#This Row],[% Jornada segons contracte
(no posar el símbol %) ]]-Taula1[[#This Row],[% Reducció salari per baix rendiment        (no posar el símbol %)]]</f>
        <v>0</v>
      </c>
      <c r="BA72" s="131">
        <f t="shared" ref="BA72:BA135" si="20">ROUND(AW72+AY72,2)</f>
        <v>0</v>
      </c>
      <c r="BB72" s="83"/>
      <c r="BC72" s="131">
        <f>IF(Taula1[[#This Row],[Grup justificat     (fer servir opcions de la llista desplegable)]]=1,AI72,0)</f>
        <v>0</v>
      </c>
      <c r="BD72" s="131">
        <f>IF(Taula1[[#This Row],[Grup justificat     (fer servir opcions de la llista desplegable)]]=2,AU72,0)</f>
        <v>0</v>
      </c>
      <c r="BE72" s="83"/>
      <c r="BF72" s="131">
        <f>IF(Taula1[[#This Row],[Espai reservat Administració]]=1,AO72,0)</f>
        <v>0</v>
      </c>
      <c r="BG72" s="131">
        <f>IF(Taula1[[#This Row],[Espai reservat Administració]]=2,BA72,0)</f>
        <v>0</v>
      </c>
      <c r="BH72" s="83"/>
      <c r="BI72" s="124">
        <f>IF(Taula1[[#This Row],[Grup justificat     (fer servir opcions de la llista desplegable)]]=1,1,0)</f>
        <v>0</v>
      </c>
      <c r="BJ72" s="124">
        <f>IF(Taula1[[#This Row],[Espai reservat Administració]]=1,1,0)</f>
        <v>0</v>
      </c>
      <c r="BK72" s="125"/>
      <c r="BL72" s="124">
        <f>IF(Taula1[[#This Row],[Grup justificat     (fer servir opcions de la llista desplegable)]]=2,1,0)</f>
        <v>0</v>
      </c>
      <c r="BM72" s="124">
        <f>IF(Taula1[[#This Row],[Espai reservat Administració]]=2,1,0)</f>
        <v>0</v>
      </c>
      <c r="BN72" s="73"/>
      <c r="BO72" s="73"/>
      <c r="BP72" s="73"/>
      <c r="BQ72" s="73"/>
      <c r="BR72" s="73"/>
      <c r="BS72" s="73"/>
      <c r="BT72" s="73"/>
      <c r="BU72" s="73"/>
      <c r="BV72" s="73"/>
      <c r="BW72" s="73"/>
      <c r="BX72" s="73"/>
      <c r="BY72" s="73"/>
      <c r="BZ72" s="73"/>
      <c r="CA72" s="73"/>
      <c r="CB72" s="73"/>
      <c r="CC72" s="73"/>
      <c r="CD72" s="73"/>
      <c r="CE72" s="73"/>
      <c r="CF72" s="73"/>
      <c r="CG72" s="63">
        <f t="shared" ref="CG72:CG135" si="21">IF(V72="Sí",1,0)</f>
        <v>0</v>
      </c>
      <c r="CH72" s="63">
        <f t="shared" ref="CH72:CH135" si="22">IF(V72="No",1,0)</f>
        <v>0</v>
      </c>
      <c r="CI72" s="73"/>
      <c r="CJ72" s="63">
        <f>IF(Taula1[[#This Row],[Tipus de contracte                                  (fer servir opcions de la llista desplegable)]]="Indefinit",1,0)</f>
        <v>0</v>
      </c>
      <c r="CK72" s="63">
        <f>IF(Taula1[[#This Row],[Tipus de contracte                                  (fer servir opcions de la llista desplegable)]]="Temporal, igual o superior a 6 mesos",1,0)</f>
        <v>0</v>
      </c>
      <c r="CL72" s="63">
        <f>IF(Taula1[[#This Row],[Tipus de contracte                                  (fer servir opcions de la llista desplegable)]]="Substitució per IT",1,0)</f>
        <v>0</v>
      </c>
      <c r="CM72" s="73"/>
      <c r="CN72" s="63">
        <f>IF(Taula1[[#This Row],[Relació llocs de treball]]&gt;=1,1,0)</f>
        <v>0</v>
      </c>
      <c r="CO72" s="73"/>
      <c r="CP72" s="63">
        <f>IF(Taula1[[#This Row],[Identitat de gènere                                                          (fer servir opcions de la llista desplegable)]]="Home",1,0)</f>
        <v>0</v>
      </c>
      <c r="CQ72" s="63">
        <f>IF(Taula1[[#This Row],[Identitat de gènere                                                          (fer servir opcions de la llista desplegable)]]="Dona",1,0)</f>
        <v>0</v>
      </c>
      <c r="CR72" s="63">
        <f>IF(Taula1[[#This Row],[Identitat de gènere                                                          (fer servir opcions de la llista desplegable)]]="No binari",1,0)</f>
        <v>0</v>
      </c>
      <c r="CS72" s="73"/>
      <c r="CT72" s="63">
        <f t="shared" si="16"/>
        <v>0</v>
      </c>
      <c r="CU72" s="64">
        <f t="shared" ref="CU72:CU135" si="23">IF(F72="Dona",1,0)</f>
        <v>0</v>
      </c>
      <c r="CW72" s="64">
        <f t="shared" ref="CW72:CW135" si="24">IF(AA72=1,1,0)</f>
        <v>0</v>
      </c>
      <c r="CX72" s="64">
        <f t="shared" ref="CX72:CX135" si="25">IF(AA72=2,1,0)</f>
        <v>0</v>
      </c>
      <c r="CY72" s="64">
        <f t="shared" ref="CY72:CY135" si="26">IF(AA72=3,1,0)</f>
        <v>0</v>
      </c>
      <c r="CZ72" s="64">
        <f t="shared" ref="CZ72:CZ135" si="27">IF(AA72=4,1,0)</f>
        <v>0</v>
      </c>
      <c r="DB72" s="64">
        <f t="shared" ref="DB72:DB135" si="28">IF(AB72=1,1,0)</f>
        <v>0</v>
      </c>
      <c r="DC72" s="64">
        <f t="shared" ref="DC72:DC135" si="29">IF(AB72=2,1,0)</f>
        <v>0</v>
      </c>
      <c r="DD72" s="64">
        <f t="shared" ref="DD72:DD135" si="30">IF(AB72=3,1,0)</f>
        <v>0</v>
      </c>
      <c r="DE72" s="64">
        <f t="shared" ref="DE72:DE135" si="31">IF(AB72=4,1,0)</f>
        <v>0</v>
      </c>
    </row>
    <row r="73" spans="2:109" x14ac:dyDescent="0.3">
      <c r="B73" s="167"/>
      <c r="C73" s="186"/>
      <c r="D73" s="2"/>
      <c r="E73" s="67"/>
      <c r="F73" s="5"/>
      <c r="G73" s="5"/>
      <c r="H73" s="187"/>
      <c r="I73" s="111" t="str">
        <f ca="1">IF(Taula1[[#This Row],[Data naixement (format dd/mm/aaaa)]]="","0",DATEDIF(Taula1[[#This Row],[Data naixement (format dd/mm/aaaa)]],TODAY(),"Y"))</f>
        <v>0</v>
      </c>
      <c r="J73" s="6"/>
      <c r="K73" s="6"/>
      <c r="L73" s="6"/>
      <c r="M73" s="6"/>
      <c r="N73" s="56"/>
      <c r="O73" s="56"/>
      <c r="P73" s="56"/>
      <c r="Q73" s="6"/>
      <c r="R73" s="7"/>
      <c r="S73" s="143">
        <f>Taula1[[#This Row],[Mesos naturals sencers treballats període justificat (01/01/2023 - 31/03/2023)]]</f>
        <v>0</v>
      </c>
      <c r="T73" s="194">
        <f>Taula1[[#This Row],[Dies treballats període justificat (01/01/2023 - 31/03/2023)              no comptabilitzats com a mes natural sencer]]</f>
        <v>0</v>
      </c>
      <c r="U73" s="12"/>
      <c r="V73" s="7"/>
      <c r="W73" s="188"/>
      <c r="X73" s="188"/>
      <c r="Y73" s="188"/>
      <c r="Z73" s="188"/>
      <c r="AA73" s="190"/>
      <c r="AB73" s="143">
        <f>Taula1[[#This Row],[Grup justificat     (fer servir opcions de la llista desplegable)]]</f>
        <v>0</v>
      </c>
      <c r="AC73" s="182"/>
      <c r="AD73" s="80"/>
      <c r="AE73" s="131">
        <f>ROUND((AF73/100)*756*Taula1[[#This Row],[Mesos naturals sencers treballats període justificat (01/01/2023 - 31/03/2023)]],2)</f>
        <v>0</v>
      </c>
      <c r="AF73" s="79">
        <f>Taula1[[#This Row],[% Jornada segons contracte
(no posar el símbol %) ]]-Taula1[[#This Row],[% Reducció salari per baix rendiment        (no posar el símbol %)]]</f>
        <v>0</v>
      </c>
      <c r="AG73" s="131">
        <f>ROUND((AH73/100)*24.8547945*Taula1[[#This Row],[Dies treballats període justificat (01/01/2023 - 31/03/2023)              no comptabilitzats com a mes natural sencer]],2)</f>
        <v>0</v>
      </c>
      <c r="AH73" s="79">
        <f>Taula1[[#This Row],[% Jornada segons contracte
(no posar el símbol %) ]]-Taula1[[#This Row],[% Reducció salari per baix rendiment        (no posar el símbol %)]]</f>
        <v>0</v>
      </c>
      <c r="AI73" s="131">
        <f t="shared" si="17"/>
        <v>0</v>
      </c>
      <c r="AJ73" s="183"/>
      <c r="AK73" s="131">
        <f>ROUND((AL73/100)*756*Taula1[[#This Row],[Espai reservat Administració  (mesos)]],2)</f>
        <v>0</v>
      </c>
      <c r="AL73" s="79">
        <f>Taula1[[#This Row],[% Jornada segons contracte
(no posar el símbol %) ]]-Taula1[[#This Row],[% Reducció salari per baix rendiment        (no posar el símbol %)]]</f>
        <v>0</v>
      </c>
      <c r="AM73" s="131">
        <f>ROUND((AN73/100)*24.8547945*Taula1[[#This Row],[Espai reservat Administració (dies)]],2)</f>
        <v>0</v>
      </c>
      <c r="AN73" s="79">
        <f>Taula1[[#This Row],[% Jornada segons contracte
(no posar el símbol %) ]]-Taula1[[#This Row],[% Reducció salari per baix rendiment        (no posar el símbol %)]]</f>
        <v>0</v>
      </c>
      <c r="AO73" s="131">
        <f t="shared" si="18"/>
        <v>0</v>
      </c>
      <c r="AP73" s="86"/>
      <c r="AQ73" s="136">
        <f>ROUND((AR73/100)*693*Taula1[[#This Row],[Mesos naturals sencers treballats període justificat (01/01/2023 - 31/03/2023)]],2)</f>
        <v>0</v>
      </c>
      <c r="AR73" s="89">
        <f>Taula1[[#This Row],[% Jornada segons contracte
(no posar el símbol %) ]]-Taula1[[#This Row],[% Reducció salari per baix rendiment        (no posar el símbol %)]]</f>
        <v>0</v>
      </c>
      <c r="AS73" s="136">
        <f>ROUND((AT73/100)*22.78356164*Taula1[[#This Row],[Dies treballats període justificat (01/01/2023 - 31/03/2023)              no comptabilitzats com a mes natural sencer]],2)</f>
        <v>0</v>
      </c>
      <c r="AT73" s="89">
        <f>Taula1[[#This Row],[% Jornada segons contracte
(no posar el símbol %) ]]-Taula1[[#This Row],[% Reducció salari per baix rendiment        (no posar el símbol %)]]</f>
        <v>0</v>
      </c>
      <c r="AU73" s="136">
        <f t="shared" si="19"/>
        <v>0</v>
      </c>
      <c r="AV73" s="86"/>
      <c r="AW73" s="136">
        <f>ROUND((AX73/100)*693*Taula1[[#This Row],[Espai reservat Administració  (mesos)]],2)</f>
        <v>0</v>
      </c>
      <c r="AX73" s="89">
        <f>Taula1[[#This Row],[% Jornada segons contracte
(no posar el símbol %) ]]-Taula1[[#This Row],[% Reducció salari per baix rendiment        (no posar el símbol %)]]</f>
        <v>0</v>
      </c>
      <c r="AY73" s="131">
        <f>ROUND((AZ73/100)*22.78356164*Taula1[[#This Row],[Espai reservat Administració (dies)]],2)</f>
        <v>0</v>
      </c>
      <c r="AZ73" s="79">
        <f>Taula1[[#This Row],[% Jornada segons contracte
(no posar el símbol %) ]]-Taula1[[#This Row],[% Reducció salari per baix rendiment        (no posar el símbol %)]]</f>
        <v>0</v>
      </c>
      <c r="BA73" s="131">
        <f t="shared" si="20"/>
        <v>0</v>
      </c>
      <c r="BB73" s="83"/>
      <c r="BC73" s="131">
        <f>IF(Taula1[[#This Row],[Grup justificat     (fer servir opcions de la llista desplegable)]]=1,AI73,0)</f>
        <v>0</v>
      </c>
      <c r="BD73" s="131">
        <f>IF(Taula1[[#This Row],[Grup justificat     (fer servir opcions de la llista desplegable)]]=2,AU73,0)</f>
        <v>0</v>
      </c>
      <c r="BE73" s="83"/>
      <c r="BF73" s="131">
        <f>IF(Taula1[[#This Row],[Espai reservat Administració]]=1,AO73,0)</f>
        <v>0</v>
      </c>
      <c r="BG73" s="131">
        <f>IF(Taula1[[#This Row],[Espai reservat Administració]]=2,BA73,0)</f>
        <v>0</v>
      </c>
      <c r="BH73" s="83"/>
      <c r="BI73" s="124">
        <f>IF(Taula1[[#This Row],[Grup justificat     (fer servir opcions de la llista desplegable)]]=1,1,0)</f>
        <v>0</v>
      </c>
      <c r="BJ73" s="124">
        <f>IF(Taula1[[#This Row],[Espai reservat Administració]]=1,1,0)</f>
        <v>0</v>
      </c>
      <c r="BK73" s="125"/>
      <c r="BL73" s="124">
        <f>IF(Taula1[[#This Row],[Grup justificat     (fer servir opcions de la llista desplegable)]]=2,1,0)</f>
        <v>0</v>
      </c>
      <c r="BM73" s="124">
        <f>IF(Taula1[[#This Row],[Espai reservat Administració]]=2,1,0)</f>
        <v>0</v>
      </c>
      <c r="BN73" s="73"/>
      <c r="BO73" s="73"/>
      <c r="BP73" s="73"/>
      <c r="BQ73" s="73"/>
      <c r="BR73" s="73"/>
      <c r="BS73" s="73"/>
      <c r="BT73" s="73"/>
      <c r="BU73" s="73"/>
      <c r="BV73" s="73"/>
      <c r="BW73" s="73"/>
      <c r="BX73" s="73"/>
      <c r="BY73" s="73"/>
      <c r="BZ73" s="73"/>
      <c r="CA73" s="73"/>
      <c r="CB73" s="73"/>
      <c r="CC73" s="73"/>
      <c r="CD73" s="73"/>
      <c r="CE73" s="73"/>
      <c r="CF73" s="73"/>
      <c r="CG73" s="63">
        <f t="shared" si="21"/>
        <v>0</v>
      </c>
      <c r="CH73" s="63">
        <f t="shared" si="22"/>
        <v>0</v>
      </c>
      <c r="CI73" s="73"/>
      <c r="CJ73" s="63">
        <f>IF(Taula1[[#This Row],[Tipus de contracte                                  (fer servir opcions de la llista desplegable)]]="Indefinit",1,0)</f>
        <v>0</v>
      </c>
      <c r="CK73" s="63">
        <f>IF(Taula1[[#This Row],[Tipus de contracte                                  (fer servir opcions de la llista desplegable)]]="Temporal, igual o superior a 6 mesos",1,0)</f>
        <v>0</v>
      </c>
      <c r="CL73" s="63">
        <f>IF(Taula1[[#This Row],[Tipus de contracte                                  (fer servir opcions de la llista desplegable)]]="Substitució per IT",1,0)</f>
        <v>0</v>
      </c>
      <c r="CM73" s="73"/>
      <c r="CN73" s="63">
        <f>IF(Taula1[[#This Row],[Relació llocs de treball]]&gt;=1,1,0)</f>
        <v>0</v>
      </c>
      <c r="CO73" s="73"/>
      <c r="CP73" s="63">
        <f>IF(Taula1[[#This Row],[Identitat de gènere                                                          (fer servir opcions de la llista desplegable)]]="Home",1,0)</f>
        <v>0</v>
      </c>
      <c r="CQ73" s="63">
        <f>IF(Taula1[[#This Row],[Identitat de gènere                                                          (fer servir opcions de la llista desplegable)]]="Dona",1,0)</f>
        <v>0</v>
      </c>
      <c r="CR73" s="63">
        <f>IF(Taula1[[#This Row],[Identitat de gènere                                                          (fer servir opcions de la llista desplegable)]]="No binari",1,0)</f>
        <v>0</v>
      </c>
      <c r="CS73" s="73"/>
      <c r="CT73" s="63">
        <f t="shared" si="16"/>
        <v>0</v>
      </c>
      <c r="CU73" s="64">
        <f t="shared" si="23"/>
        <v>0</v>
      </c>
      <c r="CW73" s="64">
        <f t="shared" si="24"/>
        <v>0</v>
      </c>
      <c r="CX73" s="64">
        <f t="shared" si="25"/>
        <v>0</v>
      </c>
      <c r="CY73" s="64">
        <f t="shared" si="26"/>
        <v>0</v>
      </c>
      <c r="CZ73" s="64">
        <f t="shared" si="27"/>
        <v>0</v>
      </c>
      <c r="DB73" s="64">
        <f t="shared" si="28"/>
        <v>0</v>
      </c>
      <c r="DC73" s="64">
        <f t="shared" si="29"/>
        <v>0</v>
      </c>
      <c r="DD73" s="64">
        <f t="shared" si="30"/>
        <v>0</v>
      </c>
      <c r="DE73" s="64">
        <f t="shared" si="31"/>
        <v>0</v>
      </c>
    </row>
    <row r="74" spans="2:109" x14ac:dyDescent="0.3">
      <c r="B74" s="167"/>
      <c r="C74" s="186"/>
      <c r="D74" s="2"/>
      <c r="E74" s="67"/>
      <c r="F74" s="5"/>
      <c r="G74" s="5"/>
      <c r="H74" s="187"/>
      <c r="I74" s="111" t="str">
        <f ca="1">IF(Taula1[[#This Row],[Data naixement (format dd/mm/aaaa)]]="","0",DATEDIF(Taula1[[#This Row],[Data naixement (format dd/mm/aaaa)]],TODAY(),"Y"))</f>
        <v>0</v>
      </c>
      <c r="J74" s="6"/>
      <c r="K74" s="6"/>
      <c r="L74" s="6"/>
      <c r="M74" s="6"/>
      <c r="N74" s="56"/>
      <c r="O74" s="56"/>
      <c r="P74" s="56"/>
      <c r="Q74" s="6"/>
      <c r="R74" s="7"/>
      <c r="S74" s="143">
        <f>Taula1[[#This Row],[Mesos naturals sencers treballats període justificat (01/01/2023 - 31/03/2023)]]</f>
        <v>0</v>
      </c>
      <c r="T74" s="194">
        <f>Taula1[[#This Row],[Dies treballats període justificat (01/01/2023 - 31/03/2023)              no comptabilitzats com a mes natural sencer]]</f>
        <v>0</v>
      </c>
      <c r="U74" s="12"/>
      <c r="V74" s="7"/>
      <c r="W74" s="188"/>
      <c r="X74" s="188"/>
      <c r="Y74" s="188"/>
      <c r="Z74" s="188"/>
      <c r="AA74" s="190"/>
      <c r="AB74" s="143">
        <f>Taula1[[#This Row],[Grup justificat     (fer servir opcions de la llista desplegable)]]</f>
        <v>0</v>
      </c>
      <c r="AC74" s="182"/>
      <c r="AD74" s="80"/>
      <c r="AE74" s="131">
        <f>ROUND((AF74/100)*756*Taula1[[#This Row],[Mesos naturals sencers treballats període justificat (01/01/2023 - 31/03/2023)]],2)</f>
        <v>0</v>
      </c>
      <c r="AF74" s="79">
        <f>Taula1[[#This Row],[% Jornada segons contracte
(no posar el símbol %) ]]-Taula1[[#This Row],[% Reducció salari per baix rendiment        (no posar el símbol %)]]</f>
        <v>0</v>
      </c>
      <c r="AG74" s="131">
        <f>ROUND((AH74/100)*24.8547945*Taula1[[#This Row],[Dies treballats període justificat (01/01/2023 - 31/03/2023)              no comptabilitzats com a mes natural sencer]],2)</f>
        <v>0</v>
      </c>
      <c r="AH74" s="79">
        <f>Taula1[[#This Row],[% Jornada segons contracte
(no posar el símbol %) ]]-Taula1[[#This Row],[% Reducció salari per baix rendiment        (no posar el símbol %)]]</f>
        <v>0</v>
      </c>
      <c r="AI74" s="131">
        <f t="shared" si="17"/>
        <v>0</v>
      </c>
      <c r="AJ74" s="183"/>
      <c r="AK74" s="131">
        <f>ROUND((AL74/100)*756*Taula1[[#This Row],[Espai reservat Administració  (mesos)]],2)</f>
        <v>0</v>
      </c>
      <c r="AL74" s="79">
        <f>Taula1[[#This Row],[% Jornada segons contracte
(no posar el símbol %) ]]-Taula1[[#This Row],[% Reducció salari per baix rendiment        (no posar el símbol %)]]</f>
        <v>0</v>
      </c>
      <c r="AM74" s="131">
        <f>ROUND((AN74/100)*24.8547945*Taula1[[#This Row],[Espai reservat Administració (dies)]],2)</f>
        <v>0</v>
      </c>
      <c r="AN74" s="79">
        <f>Taula1[[#This Row],[% Jornada segons contracte
(no posar el símbol %) ]]-Taula1[[#This Row],[% Reducció salari per baix rendiment        (no posar el símbol %)]]</f>
        <v>0</v>
      </c>
      <c r="AO74" s="131">
        <f t="shared" si="18"/>
        <v>0</v>
      </c>
      <c r="AP74" s="86"/>
      <c r="AQ74" s="136">
        <f>ROUND((AR74/100)*693*Taula1[[#This Row],[Mesos naturals sencers treballats període justificat (01/01/2023 - 31/03/2023)]],2)</f>
        <v>0</v>
      </c>
      <c r="AR74" s="89">
        <f>Taula1[[#This Row],[% Jornada segons contracte
(no posar el símbol %) ]]-Taula1[[#This Row],[% Reducció salari per baix rendiment        (no posar el símbol %)]]</f>
        <v>0</v>
      </c>
      <c r="AS74" s="136">
        <f>ROUND((AT74/100)*22.78356164*Taula1[[#This Row],[Dies treballats període justificat (01/01/2023 - 31/03/2023)              no comptabilitzats com a mes natural sencer]],2)</f>
        <v>0</v>
      </c>
      <c r="AT74" s="89">
        <f>Taula1[[#This Row],[% Jornada segons contracte
(no posar el símbol %) ]]-Taula1[[#This Row],[% Reducció salari per baix rendiment        (no posar el símbol %)]]</f>
        <v>0</v>
      </c>
      <c r="AU74" s="136">
        <f t="shared" si="19"/>
        <v>0</v>
      </c>
      <c r="AV74" s="86"/>
      <c r="AW74" s="136">
        <f>ROUND((AX74/100)*693*Taula1[[#This Row],[Espai reservat Administració  (mesos)]],2)</f>
        <v>0</v>
      </c>
      <c r="AX74" s="89">
        <f>Taula1[[#This Row],[% Jornada segons contracte
(no posar el símbol %) ]]-Taula1[[#This Row],[% Reducció salari per baix rendiment        (no posar el símbol %)]]</f>
        <v>0</v>
      </c>
      <c r="AY74" s="131">
        <f>ROUND((AZ74/100)*22.78356164*Taula1[[#This Row],[Espai reservat Administració (dies)]],2)</f>
        <v>0</v>
      </c>
      <c r="AZ74" s="79">
        <f>Taula1[[#This Row],[% Jornada segons contracte
(no posar el símbol %) ]]-Taula1[[#This Row],[% Reducció salari per baix rendiment        (no posar el símbol %)]]</f>
        <v>0</v>
      </c>
      <c r="BA74" s="131">
        <f t="shared" si="20"/>
        <v>0</v>
      </c>
      <c r="BB74" s="83"/>
      <c r="BC74" s="131">
        <f>IF(Taula1[[#This Row],[Grup justificat     (fer servir opcions de la llista desplegable)]]=1,AI74,0)</f>
        <v>0</v>
      </c>
      <c r="BD74" s="131">
        <f>IF(Taula1[[#This Row],[Grup justificat     (fer servir opcions de la llista desplegable)]]=2,AU74,0)</f>
        <v>0</v>
      </c>
      <c r="BE74" s="83"/>
      <c r="BF74" s="131">
        <f>IF(Taula1[[#This Row],[Espai reservat Administració]]=1,AO74,0)</f>
        <v>0</v>
      </c>
      <c r="BG74" s="131">
        <f>IF(Taula1[[#This Row],[Espai reservat Administració]]=2,BA74,0)</f>
        <v>0</v>
      </c>
      <c r="BH74" s="83"/>
      <c r="BI74" s="124">
        <f>IF(Taula1[[#This Row],[Grup justificat     (fer servir opcions de la llista desplegable)]]=1,1,0)</f>
        <v>0</v>
      </c>
      <c r="BJ74" s="124">
        <f>IF(Taula1[[#This Row],[Espai reservat Administració]]=1,1,0)</f>
        <v>0</v>
      </c>
      <c r="BK74" s="125"/>
      <c r="BL74" s="124">
        <f>IF(Taula1[[#This Row],[Grup justificat     (fer servir opcions de la llista desplegable)]]=2,1,0)</f>
        <v>0</v>
      </c>
      <c r="BM74" s="124">
        <f>IF(Taula1[[#This Row],[Espai reservat Administració]]=2,1,0)</f>
        <v>0</v>
      </c>
      <c r="BN74" s="73"/>
      <c r="BO74" s="73"/>
      <c r="BP74" s="73"/>
      <c r="BQ74" s="73"/>
      <c r="BR74" s="73"/>
      <c r="BS74" s="73"/>
      <c r="BT74" s="73"/>
      <c r="BU74" s="73"/>
      <c r="BV74" s="73"/>
      <c r="BW74" s="73"/>
      <c r="BX74" s="73"/>
      <c r="BY74" s="73"/>
      <c r="BZ74" s="73"/>
      <c r="CA74" s="73"/>
      <c r="CB74" s="73"/>
      <c r="CC74" s="73"/>
      <c r="CD74" s="73"/>
      <c r="CE74" s="73"/>
      <c r="CF74" s="73"/>
      <c r="CG74" s="63">
        <f t="shared" si="21"/>
        <v>0</v>
      </c>
      <c r="CH74" s="63">
        <f t="shared" si="22"/>
        <v>0</v>
      </c>
      <c r="CI74" s="73"/>
      <c r="CJ74" s="63">
        <f>IF(Taula1[[#This Row],[Tipus de contracte                                  (fer servir opcions de la llista desplegable)]]="Indefinit",1,0)</f>
        <v>0</v>
      </c>
      <c r="CK74" s="63">
        <f>IF(Taula1[[#This Row],[Tipus de contracte                                  (fer servir opcions de la llista desplegable)]]="Temporal, igual o superior a 6 mesos",1,0)</f>
        <v>0</v>
      </c>
      <c r="CL74" s="63">
        <f>IF(Taula1[[#This Row],[Tipus de contracte                                  (fer servir opcions de la llista desplegable)]]="Substitució per IT",1,0)</f>
        <v>0</v>
      </c>
      <c r="CM74" s="73"/>
      <c r="CN74" s="63">
        <f>IF(Taula1[[#This Row],[Relació llocs de treball]]&gt;=1,1,0)</f>
        <v>0</v>
      </c>
      <c r="CO74" s="73"/>
      <c r="CP74" s="63">
        <f>IF(Taula1[[#This Row],[Identitat de gènere                                                          (fer servir opcions de la llista desplegable)]]="Home",1,0)</f>
        <v>0</v>
      </c>
      <c r="CQ74" s="63">
        <f>IF(Taula1[[#This Row],[Identitat de gènere                                                          (fer servir opcions de la llista desplegable)]]="Dona",1,0)</f>
        <v>0</v>
      </c>
      <c r="CR74" s="63">
        <f>IF(Taula1[[#This Row],[Identitat de gènere                                                          (fer servir opcions de la llista desplegable)]]="No binari",1,0)</f>
        <v>0</v>
      </c>
      <c r="CS74" s="73"/>
      <c r="CT74" s="63">
        <f t="shared" si="16"/>
        <v>0</v>
      </c>
      <c r="CU74" s="64">
        <f t="shared" si="23"/>
        <v>0</v>
      </c>
      <c r="CW74" s="64">
        <f t="shared" si="24"/>
        <v>0</v>
      </c>
      <c r="CX74" s="64">
        <f t="shared" si="25"/>
        <v>0</v>
      </c>
      <c r="CY74" s="64">
        <f t="shared" si="26"/>
        <v>0</v>
      </c>
      <c r="CZ74" s="64">
        <f t="shared" si="27"/>
        <v>0</v>
      </c>
      <c r="DB74" s="64">
        <f t="shared" si="28"/>
        <v>0</v>
      </c>
      <c r="DC74" s="64">
        <f t="shared" si="29"/>
        <v>0</v>
      </c>
      <c r="DD74" s="64">
        <f t="shared" si="30"/>
        <v>0</v>
      </c>
      <c r="DE74" s="64">
        <f t="shared" si="31"/>
        <v>0</v>
      </c>
    </row>
    <row r="75" spans="2:109" x14ac:dyDescent="0.3">
      <c r="B75" s="167"/>
      <c r="C75" s="186"/>
      <c r="D75" s="2"/>
      <c r="E75" s="67"/>
      <c r="F75" s="5"/>
      <c r="G75" s="5"/>
      <c r="H75" s="187"/>
      <c r="I75" s="111" t="str">
        <f ca="1">IF(Taula1[[#This Row],[Data naixement (format dd/mm/aaaa)]]="","0",DATEDIF(Taula1[[#This Row],[Data naixement (format dd/mm/aaaa)]],TODAY(),"Y"))</f>
        <v>0</v>
      </c>
      <c r="J75" s="6"/>
      <c r="K75" s="6"/>
      <c r="L75" s="6"/>
      <c r="M75" s="6"/>
      <c r="N75" s="56"/>
      <c r="O75" s="56"/>
      <c r="P75" s="56"/>
      <c r="Q75" s="6"/>
      <c r="R75" s="7"/>
      <c r="S75" s="143">
        <f>Taula1[[#This Row],[Mesos naturals sencers treballats període justificat (01/01/2023 - 31/03/2023)]]</f>
        <v>0</v>
      </c>
      <c r="T75" s="194">
        <f>Taula1[[#This Row],[Dies treballats període justificat (01/01/2023 - 31/03/2023)              no comptabilitzats com a mes natural sencer]]</f>
        <v>0</v>
      </c>
      <c r="U75" s="12"/>
      <c r="V75" s="7"/>
      <c r="W75" s="188"/>
      <c r="X75" s="188"/>
      <c r="Y75" s="188"/>
      <c r="Z75" s="188"/>
      <c r="AA75" s="190"/>
      <c r="AB75" s="143">
        <f>Taula1[[#This Row],[Grup justificat     (fer servir opcions de la llista desplegable)]]</f>
        <v>0</v>
      </c>
      <c r="AC75" s="182"/>
      <c r="AD75" s="80"/>
      <c r="AE75" s="131">
        <f>ROUND((AF75/100)*756*Taula1[[#This Row],[Mesos naturals sencers treballats període justificat (01/01/2023 - 31/03/2023)]],2)</f>
        <v>0</v>
      </c>
      <c r="AF75" s="79">
        <f>Taula1[[#This Row],[% Jornada segons contracte
(no posar el símbol %) ]]-Taula1[[#This Row],[% Reducció salari per baix rendiment        (no posar el símbol %)]]</f>
        <v>0</v>
      </c>
      <c r="AG75" s="131">
        <f>ROUND((AH75/100)*24.8547945*Taula1[[#This Row],[Dies treballats període justificat (01/01/2023 - 31/03/2023)              no comptabilitzats com a mes natural sencer]],2)</f>
        <v>0</v>
      </c>
      <c r="AH75" s="79">
        <f>Taula1[[#This Row],[% Jornada segons contracte
(no posar el símbol %) ]]-Taula1[[#This Row],[% Reducció salari per baix rendiment        (no posar el símbol %)]]</f>
        <v>0</v>
      </c>
      <c r="AI75" s="131">
        <f t="shared" si="17"/>
        <v>0</v>
      </c>
      <c r="AJ75" s="183"/>
      <c r="AK75" s="131">
        <f>ROUND((AL75/100)*756*Taula1[[#This Row],[Espai reservat Administració  (mesos)]],2)</f>
        <v>0</v>
      </c>
      <c r="AL75" s="79">
        <f>Taula1[[#This Row],[% Jornada segons contracte
(no posar el símbol %) ]]-Taula1[[#This Row],[% Reducció salari per baix rendiment        (no posar el símbol %)]]</f>
        <v>0</v>
      </c>
      <c r="AM75" s="131">
        <f>ROUND((AN75/100)*24.8547945*Taula1[[#This Row],[Espai reservat Administració (dies)]],2)</f>
        <v>0</v>
      </c>
      <c r="AN75" s="79">
        <f>Taula1[[#This Row],[% Jornada segons contracte
(no posar el símbol %) ]]-Taula1[[#This Row],[% Reducció salari per baix rendiment        (no posar el símbol %)]]</f>
        <v>0</v>
      </c>
      <c r="AO75" s="131">
        <f t="shared" si="18"/>
        <v>0</v>
      </c>
      <c r="AP75" s="86"/>
      <c r="AQ75" s="136">
        <f>ROUND((AR75/100)*693*Taula1[[#This Row],[Mesos naturals sencers treballats període justificat (01/01/2023 - 31/03/2023)]],2)</f>
        <v>0</v>
      </c>
      <c r="AR75" s="89">
        <f>Taula1[[#This Row],[% Jornada segons contracte
(no posar el símbol %) ]]-Taula1[[#This Row],[% Reducció salari per baix rendiment        (no posar el símbol %)]]</f>
        <v>0</v>
      </c>
      <c r="AS75" s="136">
        <f>ROUND((AT75/100)*22.78356164*Taula1[[#This Row],[Dies treballats període justificat (01/01/2023 - 31/03/2023)              no comptabilitzats com a mes natural sencer]],2)</f>
        <v>0</v>
      </c>
      <c r="AT75" s="89">
        <f>Taula1[[#This Row],[% Jornada segons contracte
(no posar el símbol %) ]]-Taula1[[#This Row],[% Reducció salari per baix rendiment        (no posar el símbol %)]]</f>
        <v>0</v>
      </c>
      <c r="AU75" s="136">
        <f t="shared" si="19"/>
        <v>0</v>
      </c>
      <c r="AV75" s="86"/>
      <c r="AW75" s="136">
        <f>ROUND((AX75/100)*693*Taula1[[#This Row],[Espai reservat Administració  (mesos)]],2)</f>
        <v>0</v>
      </c>
      <c r="AX75" s="89">
        <f>Taula1[[#This Row],[% Jornada segons contracte
(no posar el símbol %) ]]-Taula1[[#This Row],[% Reducció salari per baix rendiment        (no posar el símbol %)]]</f>
        <v>0</v>
      </c>
      <c r="AY75" s="131">
        <f>ROUND((AZ75/100)*22.78356164*Taula1[[#This Row],[Espai reservat Administració (dies)]],2)</f>
        <v>0</v>
      </c>
      <c r="AZ75" s="79">
        <f>Taula1[[#This Row],[% Jornada segons contracte
(no posar el símbol %) ]]-Taula1[[#This Row],[% Reducció salari per baix rendiment        (no posar el símbol %)]]</f>
        <v>0</v>
      </c>
      <c r="BA75" s="131">
        <f t="shared" si="20"/>
        <v>0</v>
      </c>
      <c r="BB75" s="83"/>
      <c r="BC75" s="131">
        <f>IF(Taula1[[#This Row],[Grup justificat     (fer servir opcions de la llista desplegable)]]=1,AI75,0)</f>
        <v>0</v>
      </c>
      <c r="BD75" s="131">
        <f>IF(Taula1[[#This Row],[Grup justificat     (fer servir opcions de la llista desplegable)]]=2,AU75,0)</f>
        <v>0</v>
      </c>
      <c r="BE75" s="83"/>
      <c r="BF75" s="131">
        <f>IF(Taula1[[#This Row],[Espai reservat Administració]]=1,AO75,0)</f>
        <v>0</v>
      </c>
      <c r="BG75" s="131">
        <f>IF(Taula1[[#This Row],[Espai reservat Administració]]=2,BA75,0)</f>
        <v>0</v>
      </c>
      <c r="BH75" s="83"/>
      <c r="BI75" s="124">
        <f>IF(Taula1[[#This Row],[Grup justificat     (fer servir opcions de la llista desplegable)]]=1,1,0)</f>
        <v>0</v>
      </c>
      <c r="BJ75" s="124">
        <f>IF(Taula1[[#This Row],[Espai reservat Administració]]=1,1,0)</f>
        <v>0</v>
      </c>
      <c r="BK75" s="125"/>
      <c r="BL75" s="124">
        <f>IF(Taula1[[#This Row],[Grup justificat     (fer servir opcions de la llista desplegable)]]=2,1,0)</f>
        <v>0</v>
      </c>
      <c r="BM75" s="124">
        <f>IF(Taula1[[#This Row],[Espai reservat Administració]]=2,1,0)</f>
        <v>0</v>
      </c>
      <c r="BN75" s="73"/>
      <c r="BO75" s="73"/>
      <c r="BP75" s="73"/>
      <c r="BQ75" s="73"/>
      <c r="BR75" s="73"/>
      <c r="BS75" s="73"/>
      <c r="BT75" s="73"/>
      <c r="BU75" s="73"/>
      <c r="BV75" s="73"/>
      <c r="BW75" s="73"/>
      <c r="BX75" s="73"/>
      <c r="BY75" s="73"/>
      <c r="BZ75" s="73"/>
      <c r="CA75" s="73"/>
      <c r="CB75" s="73"/>
      <c r="CC75" s="73"/>
      <c r="CD75" s="73"/>
      <c r="CE75" s="73"/>
      <c r="CF75" s="73"/>
      <c r="CG75" s="63">
        <f t="shared" si="21"/>
        <v>0</v>
      </c>
      <c r="CH75" s="63">
        <f t="shared" si="22"/>
        <v>0</v>
      </c>
      <c r="CI75" s="73"/>
      <c r="CJ75" s="63">
        <f>IF(Taula1[[#This Row],[Tipus de contracte                                  (fer servir opcions de la llista desplegable)]]="Indefinit",1,0)</f>
        <v>0</v>
      </c>
      <c r="CK75" s="63">
        <f>IF(Taula1[[#This Row],[Tipus de contracte                                  (fer servir opcions de la llista desplegable)]]="Temporal, igual o superior a 6 mesos",1,0)</f>
        <v>0</v>
      </c>
      <c r="CL75" s="63">
        <f>IF(Taula1[[#This Row],[Tipus de contracte                                  (fer servir opcions de la llista desplegable)]]="Substitució per IT",1,0)</f>
        <v>0</v>
      </c>
      <c r="CM75" s="73"/>
      <c r="CN75" s="63">
        <f>IF(Taula1[[#This Row],[Relació llocs de treball]]&gt;=1,1,0)</f>
        <v>0</v>
      </c>
      <c r="CO75" s="73"/>
      <c r="CP75" s="63">
        <f>IF(Taula1[[#This Row],[Identitat de gènere                                                          (fer servir opcions de la llista desplegable)]]="Home",1,0)</f>
        <v>0</v>
      </c>
      <c r="CQ75" s="63">
        <f>IF(Taula1[[#This Row],[Identitat de gènere                                                          (fer servir opcions de la llista desplegable)]]="Dona",1,0)</f>
        <v>0</v>
      </c>
      <c r="CR75" s="63">
        <f>IF(Taula1[[#This Row],[Identitat de gènere                                                          (fer servir opcions de la llista desplegable)]]="No binari",1,0)</f>
        <v>0</v>
      </c>
      <c r="CS75" s="73"/>
      <c r="CT75" s="63">
        <f t="shared" si="16"/>
        <v>0</v>
      </c>
      <c r="CU75" s="64">
        <f t="shared" si="23"/>
        <v>0</v>
      </c>
      <c r="CW75" s="64">
        <f t="shared" si="24"/>
        <v>0</v>
      </c>
      <c r="CX75" s="64">
        <f t="shared" si="25"/>
        <v>0</v>
      </c>
      <c r="CY75" s="64">
        <f t="shared" si="26"/>
        <v>0</v>
      </c>
      <c r="CZ75" s="64">
        <f t="shared" si="27"/>
        <v>0</v>
      </c>
      <c r="DB75" s="64">
        <f t="shared" si="28"/>
        <v>0</v>
      </c>
      <c r="DC75" s="64">
        <f t="shared" si="29"/>
        <v>0</v>
      </c>
      <c r="DD75" s="64">
        <f t="shared" si="30"/>
        <v>0</v>
      </c>
      <c r="DE75" s="64">
        <f t="shared" si="31"/>
        <v>0</v>
      </c>
    </row>
    <row r="76" spans="2:109" x14ac:dyDescent="0.3">
      <c r="B76" s="167"/>
      <c r="C76" s="186"/>
      <c r="D76" s="2"/>
      <c r="E76" s="67"/>
      <c r="F76" s="5"/>
      <c r="G76" s="5"/>
      <c r="H76" s="187"/>
      <c r="I76" s="111" t="str">
        <f ca="1">IF(Taula1[[#This Row],[Data naixement (format dd/mm/aaaa)]]="","0",DATEDIF(Taula1[[#This Row],[Data naixement (format dd/mm/aaaa)]],TODAY(),"Y"))</f>
        <v>0</v>
      </c>
      <c r="J76" s="6"/>
      <c r="K76" s="6"/>
      <c r="L76" s="6"/>
      <c r="M76" s="6"/>
      <c r="N76" s="56"/>
      <c r="O76" s="56"/>
      <c r="P76" s="56"/>
      <c r="Q76" s="6"/>
      <c r="R76" s="7"/>
      <c r="S76" s="143">
        <f>Taula1[[#This Row],[Mesos naturals sencers treballats període justificat (01/01/2023 - 31/03/2023)]]</f>
        <v>0</v>
      </c>
      <c r="T76" s="194">
        <f>Taula1[[#This Row],[Dies treballats període justificat (01/01/2023 - 31/03/2023)              no comptabilitzats com a mes natural sencer]]</f>
        <v>0</v>
      </c>
      <c r="U76" s="12"/>
      <c r="V76" s="7"/>
      <c r="W76" s="188"/>
      <c r="X76" s="188"/>
      <c r="Y76" s="188"/>
      <c r="Z76" s="188"/>
      <c r="AA76" s="190"/>
      <c r="AB76" s="143">
        <f>Taula1[[#This Row],[Grup justificat     (fer servir opcions de la llista desplegable)]]</f>
        <v>0</v>
      </c>
      <c r="AC76" s="182"/>
      <c r="AD76" s="80"/>
      <c r="AE76" s="131">
        <f>ROUND((AF76/100)*756*Taula1[[#This Row],[Mesos naturals sencers treballats període justificat (01/01/2023 - 31/03/2023)]],2)</f>
        <v>0</v>
      </c>
      <c r="AF76" s="79">
        <f>Taula1[[#This Row],[% Jornada segons contracte
(no posar el símbol %) ]]-Taula1[[#This Row],[% Reducció salari per baix rendiment        (no posar el símbol %)]]</f>
        <v>0</v>
      </c>
      <c r="AG76" s="131">
        <f>ROUND((AH76/100)*24.8547945*Taula1[[#This Row],[Dies treballats període justificat (01/01/2023 - 31/03/2023)              no comptabilitzats com a mes natural sencer]],2)</f>
        <v>0</v>
      </c>
      <c r="AH76" s="79">
        <f>Taula1[[#This Row],[% Jornada segons contracte
(no posar el símbol %) ]]-Taula1[[#This Row],[% Reducció salari per baix rendiment        (no posar el símbol %)]]</f>
        <v>0</v>
      </c>
      <c r="AI76" s="131">
        <f t="shared" si="17"/>
        <v>0</v>
      </c>
      <c r="AJ76" s="183"/>
      <c r="AK76" s="131">
        <f>ROUND((AL76/100)*756*Taula1[[#This Row],[Espai reservat Administració  (mesos)]],2)</f>
        <v>0</v>
      </c>
      <c r="AL76" s="79">
        <f>Taula1[[#This Row],[% Jornada segons contracte
(no posar el símbol %) ]]-Taula1[[#This Row],[% Reducció salari per baix rendiment        (no posar el símbol %)]]</f>
        <v>0</v>
      </c>
      <c r="AM76" s="131">
        <f>ROUND((AN76/100)*24.8547945*Taula1[[#This Row],[Espai reservat Administració (dies)]],2)</f>
        <v>0</v>
      </c>
      <c r="AN76" s="79">
        <f>Taula1[[#This Row],[% Jornada segons contracte
(no posar el símbol %) ]]-Taula1[[#This Row],[% Reducció salari per baix rendiment        (no posar el símbol %)]]</f>
        <v>0</v>
      </c>
      <c r="AO76" s="131">
        <f t="shared" si="18"/>
        <v>0</v>
      </c>
      <c r="AP76" s="86"/>
      <c r="AQ76" s="136">
        <f>ROUND((AR76/100)*693*Taula1[[#This Row],[Mesos naturals sencers treballats període justificat (01/01/2023 - 31/03/2023)]],2)</f>
        <v>0</v>
      </c>
      <c r="AR76" s="89">
        <f>Taula1[[#This Row],[% Jornada segons contracte
(no posar el símbol %) ]]-Taula1[[#This Row],[% Reducció salari per baix rendiment        (no posar el símbol %)]]</f>
        <v>0</v>
      </c>
      <c r="AS76" s="136">
        <f>ROUND((AT76/100)*22.78356164*Taula1[[#This Row],[Dies treballats període justificat (01/01/2023 - 31/03/2023)              no comptabilitzats com a mes natural sencer]],2)</f>
        <v>0</v>
      </c>
      <c r="AT76" s="89">
        <f>Taula1[[#This Row],[% Jornada segons contracte
(no posar el símbol %) ]]-Taula1[[#This Row],[% Reducció salari per baix rendiment        (no posar el símbol %)]]</f>
        <v>0</v>
      </c>
      <c r="AU76" s="136">
        <f t="shared" si="19"/>
        <v>0</v>
      </c>
      <c r="AV76" s="86"/>
      <c r="AW76" s="136">
        <f>ROUND((AX76/100)*693*Taula1[[#This Row],[Espai reservat Administració  (mesos)]],2)</f>
        <v>0</v>
      </c>
      <c r="AX76" s="89">
        <f>Taula1[[#This Row],[% Jornada segons contracte
(no posar el símbol %) ]]-Taula1[[#This Row],[% Reducció salari per baix rendiment        (no posar el símbol %)]]</f>
        <v>0</v>
      </c>
      <c r="AY76" s="131">
        <f>ROUND((AZ76/100)*22.78356164*Taula1[[#This Row],[Espai reservat Administració (dies)]],2)</f>
        <v>0</v>
      </c>
      <c r="AZ76" s="79">
        <f>Taula1[[#This Row],[% Jornada segons contracte
(no posar el símbol %) ]]-Taula1[[#This Row],[% Reducció salari per baix rendiment        (no posar el símbol %)]]</f>
        <v>0</v>
      </c>
      <c r="BA76" s="131">
        <f t="shared" si="20"/>
        <v>0</v>
      </c>
      <c r="BB76" s="83"/>
      <c r="BC76" s="131">
        <f>IF(Taula1[[#This Row],[Grup justificat     (fer servir opcions de la llista desplegable)]]=1,AI76,0)</f>
        <v>0</v>
      </c>
      <c r="BD76" s="131">
        <f>IF(Taula1[[#This Row],[Grup justificat     (fer servir opcions de la llista desplegable)]]=2,AU76,0)</f>
        <v>0</v>
      </c>
      <c r="BE76" s="83"/>
      <c r="BF76" s="131">
        <f>IF(Taula1[[#This Row],[Espai reservat Administració]]=1,AO76,0)</f>
        <v>0</v>
      </c>
      <c r="BG76" s="131">
        <f>IF(Taula1[[#This Row],[Espai reservat Administració]]=2,BA76,0)</f>
        <v>0</v>
      </c>
      <c r="BH76" s="83"/>
      <c r="BI76" s="124">
        <f>IF(Taula1[[#This Row],[Grup justificat     (fer servir opcions de la llista desplegable)]]=1,1,0)</f>
        <v>0</v>
      </c>
      <c r="BJ76" s="124">
        <f>IF(Taula1[[#This Row],[Espai reservat Administració]]=1,1,0)</f>
        <v>0</v>
      </c>
      <c r="BK76" s="125"/>
      <c r="BL76" s="124">
        <f>IF(Taula1[[#This Row],[Grup justificat     (fer servir opcions de la llista desplegable)]]=2,1,0)</f>
        <v>0</v>
      </c>
      <c r="BM76" s="124">
        <f>IF(Taula1[[#This Row],[Espai reservat Administració]]=2,1,0)</f>
        <v>0</v>
      </c>
      <c r="BN76" s="73"/>
      <c r="BO76" s="73"/>
      <c r="BP76" s="73"/>
      <c r="BQ76" s="73"/>
      <c r="BR76" s="73"/>
      <c r="BS76" s="73"/>
      <c r="BT76" s="73"/>
      <c r="BU76" s="73"/>
      <c r="BV76" s="73"/>
      <c r="BW76" s="73"/>
      <c r="BX76" s="73"/>
      <c r="BY76" s="73"/>
      <c r="BZ76" s="73"/>
      <c r="CA76" s="73"/>
      <c r="CB76" s="73"/>
      <c r="CC76" s="73"/>
      <c r="CD76" s="73"/>
      <c r="CE76" s="73"/>
      <c r="CF76" s="73"/>
      <c r="CG76" s="63">
        <f t="shared" si="21"/>
        <v>0</v>
      </c>
      <c r="CH76" s="63">
        <f t="shared" si="22"/>
        <v>0</v>
      </c>
      <c r="CI76" s="73"/>
      <c r="CJ76" s="63">
        <f>IF(Taula1[[#This Row],[Tipus de contracte                                  (fer servir opcions de la llista desplegable)]]="Indefinit",1,0)</f>
        <v>0</v>
      </c>
      <c r="CK76" s="63">
        <f>IF(Taula1[[#This Row],[Tipus de contracte                                  (fer servir opcions de la llista desplegable)]]="Temporal, igual o superior a 6 mesos",1,0)</f>
        <v>0</v>
      </c>
      <c r="CL76" s="63">
        <f>IF(Taula1[[#This Row],[Tipus de contracte                                  (fer servir opcions de la llista desplegable)]]="Substitució per IT",1,0)</f>
        <v>0</v>
      </c>
      <c r="CM76" s="73"/>
      <c r="CN76" s="63">
        <f>IF(Taula1[[#This Row],[Relació llocs de treball]]&gt;=1,1,0)</f>
        <v>0</v>
      </c>
      <c r="CO76" s="73"/>
      <c r="CP76" s="63">
        <f>IF(Taula1[[#This Row],[Identitat de gènere                                                          (fer servir opcions de la llista desplegable)]]="Home",1,0)</f>
        <v>0</v>
      </c>
      <c r="CQ76" s="63">
        <f>IF(Taula1[[#This Row],[Identitat de gènere                                                          (fer servir opcions de la llista desplegable)]]="Dona",1,0)</f>
        <v>0</v>
      </c>
      <c r="CR76" s="63">
        <f>IF(Taula1[[#This Row],[Identitat de gènere                                                          (fer servir opcions de la llista desplegable)]]="No binari",1,0)</f>
        <v>0</v>
      </c>
      <c r="CS76" s="73"/>
      <c r="CT76" s="63">
        <f t="shared" si="16"/>
        <v>0</v>
      </c>
      <c r="CU76" s="64">
        <f t="shared" si="23"/>
        <v>0</v>
      </c>
      <c r="CW76" s="64">
        <f t="shared" si="24"/>
        <v>0</v>
      </c>
      <c r="CX76" s="64">
        <f t="shared" si="25"/>
        <v>0</v>
      </c>
      <c r="CY76" s="64">
        <f t="shared" si="26"/>
        <v>0</v>
      </c>
      <c r="CZ76" s="64">
        <f t="shared" si="27"/>
        <v>0</v>
      </c>
      <c r="DB76" s="64">
        <f t="shared" si="28"/>
        <v>0</v>
      </c>
      <c r="DC76" s="64">
        <f t="shared" si="29"/>
        <v>0</v>
      </c>
      <c r="DD76" s="64">
        <f t="shared" si="30"/>
        <v>0</v>
      </c>
      <c r="DE76" s="64">
        <f t="shared" si="31"/>
        <v>0</v>
      </c>
    </row>
    <row r="77" spans="2:109" x14ac:dyDescent="0.3">
      <c r="B77" s="167"/>
      <c r="C77" s="186"/>
      <c r="D77" s="2"/>
      <c r="E77" s="67"/>
      <c r="F77" s="5"/>
      <c r="G77" s="5"/>
      <c r="H77" s="187"/>
      <c r="I77" s="111" t="str">
        <f ca="1">IF(Taula1[[#This Row],[Data naixement (format dd/mm/aaaa)]]="","0",DATEDIF(Taula1[[#This Row],[Data naixement (format dd/mm/aaaa)]],TODAY(),"Y"))</f>
        <v>0</v>
      </c>
      <c r="J77" s="6"/>
      <c r="K77" s="6"/>
      <c r="L77" s="6"/>
      <c r="M77" s="6"/>
      <c r="N77" s="56"/>
      <c r="O77" s="56"/>
      <c r="P77" s="56"/>
      <c r="Q77" s="6"/>
      <c r="R77" s="7"/>
      <c r="S77" s="143">
        <f>Taula1[[#This Row],[Mesos naturals sencers treballats període justificat (01/01/2023 - 31/03/2023)]]</f>
        <v>0</v>
      </c>
      <c r="T77" s="194">
        <f>Taula1[[#This Row],[Dies treballats període justificat (01/01/2023 - 31/03/2023)              no comptabilitzats com a mes natural sencer]]</f>
        <v>0</v>
      </c>
      <c r="U77" s="12"/>
      <c r="V77" s="7"/>
      <c r="W77" s="188"/>
      <c r="X77" s="188"/>
      <c r="Y77" s="188"/>
      <c r="Z77" s="188"/>
      <c r="AA77" s="190"/>
      <c r="AB77" s="143">
        <f>Taula1[[#This Row],[Grup justificat     (fer servir opcions de la llista desplegable)]]</f>
        <v>0</v>
      </c>
      <c r="AC77" s="182"/>
      <c r="AD77" s="80"/>
      <c r="AE77" s="131">
        <f>ROUND((AF77/100)*756*Taula1[[#This Row],[Mesos naturals sencers treballats període justificat (01/01/2023 - 31/03/2023)]],2)</f>
        <v>0</v>
      </c>
      <c r="AF77" s="79">
        <f>Taula1[[#This Row],[% Jornada segons contracte
(no posar el símbol %) ]]-Taula1[[#This Row],[% Reducció salari per baix rendiment        (no posar el símbol %)]]</f>
        <v>0</v>
      </c>
      <c r="AG77" s="131">
        <f>ROUND((AH77/100)*24.8547945*Taula1[[#This Row],[Dies treballats període justificat (01/01/2023 - 31/03/2023)              no comptabilitzats com a mes natural sencer]],2)</f>
        <v>0</v>
      </c>
      <c r="AH77" s="79">
        <f>Taula1[[#This Row],[% Jornada segons contracte
(no posar el símbol %) ]]-Taula1[[#This Row],[% Reducció salari per baix rendiment        (no posar el símbol %)]]</f>
        <v>0</v>
      </c>
      <c r="AI77" s="131">
        <f t="shared" si="17"/>
        <v>0</v>
      </c>
      <c r="AJ77" s="183"/>
      <c r="AK77" s="131">
        <f>ROUND((AL77/100)*756*Taula1[[#This Row],[Espai reservat Administració  (mesos)]],2)</f>
        <v>0</v>
      </c>
      <c r="AL77" s="79">
        <f>Taula1[[#This Row],[% Jornada segons contracte
(no posar el símbol %) ]]-Taula1[[#This Row],[% Reducció salari per baix rendiment        (no posar el símbol %)]]</f>
        <v>0</v>
      </c>
      <c r="AM77" s="131">
        <f>ROUND((AN77/100)*24.8547945*Taula1[[#This Row],[Espai reservat Administració (dies)]],2)</f>
        <v>0</v>
      </c>
      <c r="AN77" s="79">
        <f>Taula1[[#This Row],[% Jornada segons contracte
(no posar el símbol %) ]]-Taula1[[#This Row],[% Reducció salari per baix rendiment        (no posar el símbol %)]]</f>
        <v>0</v>
      </c>
      <c r="AO77" s="131">
        <f t="shared" si="18"/>
        <v>0</v>
      </c>
      <c r="AP77" s="86"/>
      <c r="AQ77" s="136">
        <f>ROUND((AR77/100)*693*Taula1[[#This Row],[Mesos naturals sencers treballats període justificat (01/01/2023 - 31/03/2023)]],2)</f>
        <v>0</v>
      </c>
      <c r="AR77" s="89">
        <f>Taula1[[#This Row],[% Jornada segons contracte
(no posar el símbol %) ]]-Taula1[[#This Row],[% Reducció salari per baix rendiment        (no posar el símbol %)]]</f>
        <v>0</v>
      </c>
      <c r="AS77" s="136">
        <f>ROUND((AT77/100)*22.78356164*Taula1[[#This Row],[Dies treballats període justificat (01/01/2023 - 31/03/2023)              no comptabilitzats com a mes natural sencer]],2)</f>
        <v>0</v>
      </c>
      <c r="AT77" s="89">
        <f>Taula1[[#This Row],[% Jornada segons contracte
(no posar el símbol %) ]]-Taula1[[#This Row],[% Reducció salari per baix rendiment        (no posar el símbol %)]]</f>
        <v>0</v>
      </c>
      <c r="AU77" s="136">
        <f t="shared" si="19"/>
        <v>0</v>
      </c>
      <c r="AV77" s="86"/>
      <c r="AW77" s="136">
        <f>ROUND((AX77/100)*693*Taula1[[#This Row],[Espai reservat Administració  (mesos)]],2)</f>
        <v>0</v>
      </c>
      <c r="AX77" s="89">
        <f>Taula1[[#This Row],[% Jornada segons contracte
(no posar el símbol %) ]]-Taula1[[#This Row],[% Reducció salari per baix rendiment        (no posar el símbol %)]]</f>
        <v>0</v>
      </c>
      <c r="AY77" s="131">
        <f>ROUND((AZ77/100)*22.78356164*Taula1[[#This Row],[Espai reservat Administració (dies)]],2)</f>
        <v>0</v>
      </c>
      <c r="AZ77" s="79">
        <f>Taula1[[#This Row],[% Jornada segons contracte
(no posar el símbol %) ]]-Taula1[[#This Row],[% Reducció salari per baix rendiment        (no posar el símbol %)]]</f>
        <v>0</v>
      </c>
      <c r="BA77" s="131">
        <f t="shared" si="20"/>
        <v>0</v>
      </c>
      <c r="BB77" s="83"/>
      <c r="BC77" s="131">
        <f>IF(Taula1[[#This Row],[Grup justificat     (fer servir opcions de la llista desplegable)]]=1,AI77,0)</f>
        <v>0</v>
      </c>
      <c r="BD77" s="131">
        <f>IF(Taula1[[#This Row],[Grup justificat     (fer servir opcions de la llista desplegable)]]=2,AU77,0)</f>
        <v>0</v>
      </c>
      <c r="BE77" s="83"/>
      <c r="BF77" s="131">
        <f>IF(Taula1[[#This Row],[Espai reservat Administració]]=1,AO77,0)</f>
        <v>0</v>
      </c>
      <c r="BG77" s="131">
        <f>IF(Taula1[[#This Row],[Espai reservat Administració]]=2,BA77,0)</f>
        <v>0</v>
      </c>
      <c r="BH77" s="83"/>
      <c r="BI77" s="124">
        <f>IF(Taula1[[#This Row],[Grup justificat     (fer servir opcions de la llista desplegable)]]=1,1,0)</f>
        <v>0</v>
      </c>
      <c r="BJ77" s="124">
        <f>IF(Taula1[[#This Row],[Espai reservat Administració]]=1,1,0)</f>
        <v>0</v>
      </c>
      <c r="BK77" s="125"/>
      <c r="BL77" s="124">
        <f>IF(Taula1[[#This Row],[Grup justificat     (fer servir opcions de la llista desplegable)]]=2,1,0)</f>
        <v>0</v>
      </c>
      <c r="BM77" s="124">
        <f>IF(Taula1[[#This Row],[Espai reservat Administració]]=2,1,0)</f>
        <v>0</v>
      </c>
      <c r="BN77" s="73"/>
      <c r="BO77" s="73"/>
      <c r="BP77" s="73"/>
      <c r="BQ77" s="73"/>
      <c r="BR77" s="73"/>
      <c r="BS77" s="73"/>
      <c r="BT77" s="73"/>
      <c r="BU77" s="73"/>
      <c r="BV77" s="73"/>
      <c r="BW77" s="73"/>
      <c r="BX77" s="73"/>
      <c r="BY77" s="73"/>
      <c r="BZ77" s="73"/>
      <c r="CA77" s="73"/>
      <c r="CB77" s="73"/>
      <c r="CC77" s="73"/>
      <c r="CD77" s="73"/>
      <c r="CE77" s="73"/>
      <c r="CF77" s="73"/>
      <c r="CG77" s="63">
        <f t="shared" si="21"/>
        <v>0</v>
      </c>
      <c r="CH77" s="63">
        <f t="shared" si="22"/>
        <v>0</v>
      </c>
      <c r="CI77" s="73"/>
      <c r="CJ77" s="63">
        <f>IF(Taula1[[#This Row],[Tipus de contracte                                  (fer servir opcions de la llista desplegable)]]="Indefinit",1,0)</f>
        <v>0</v>
      </c>
      <c r="CK77" s="63">
        <f>IF(Taula1[[#This Row],[Tipus de contracte                                  (fer servir opcions de la llista desplegable)]]="Temporal, igual o superior a 6 mesos",1,0)</f>
        <v>0</v>
      </c>
      <c r="CL77" s="63">
        <f>IF(Taula1[[#This Row],[Tipus de contracte                                  (fer servir opcions de la llista desplegable)]]="Substitució per IT",1,0)</f>
        <v>0</v>
      </c>
      <c r="CM77" s="73"/>
      <c r="CN77" s="63">
        <f>IF(Taula1[[#This Row],[Relació llocs de treball]]&gt;=1,1,0)</f>
        <v>0</v>
      </c>
      <c r="CO77" s="73"/>
      <c r="CP77" s="63">
        <f>IF(Taula1[[#This Row],[Identitat de gènere                                                          (fer servir opcions de la llista desplegable)]]="Home",1,0)</f>
        <v>0</v>
      </c>
      <c r="CQ77" s="63">
        <f>IF(Taula1[[#This Row],[Identitat de gènere                                                          (fer servir opcions de la llista desplegable)]]="Dona",1,0)</f>
        <v>0</v>
      </c>
      <c r="CR77" s="63">
        <f>IF(Taula1[[#This Row],[Identitat de gènere                                                          (fer servir opcions de la llista desplegable)]]="No binari",1,0)</f>
        <v>0</v>
      </c>
      <c r="CS77" s="73"/>
      <c r="CT77" s="63">
        <f t="shared" si="16"/>
        <v>0</v>
      </c>
      <c r="CU77" s="64">
        <f t="shared" si="23"/>
        <v>0</v>
      </c>
      <c r="CW77" s="64">
        <f t="shared" si="24"/>
        <v>0</v>
      </c>
      <c r="CX77" s="64">
        <f t="shared" si="25"/>
        <v>0</v>
      </c>
      <c r="CY77" s="64">
        <f t="shared" si="26"/>
        <v>0</v>
      </c>
      <c r="CZ77" s="64">
        <f t="shared" si="27"/>
        <v>0</v>
      </c>
      <c r="DB77" s="64">
        <f t="shared" si="28"/>
        <v>0</v>
      </c>
      <c r="DC77" s="64">
        <f t="shared" si="29"/>
        <v>0</v>
      </c>
      <c r="DD77" s="64">
        <f t="shared" si="30"/>
        <v>0</v>
      </c>
      <c r="DE77" s="64">
        <f t="shared" si="31"/>
        <v>0</v>
      </c>
    </row>
    <row r="78" spans="2:109" x14ac:dyDescent="0.3">
      <c r="B78" s="167"/>
      <c r="C78" s="186"/>
      <c r="D78" s="2"/>
      <c r="E78" s="67"/>
      <c r="F78" s="5"/>
      <c r="G78" s="5"/>
      <c r="H78" s="187"/>
      <c r="I78" s="111" t="str">
        <f ca="1">IF(Taula1[[#This Row],[Data naixement (format dd/mm/aaaa)]]="","0",DATEDIF(Taula1[[#This Row],[Data naixement (format dd/mm/aaaa)]],TODAY(),"Y"))</f>
        <v>0</v>
      </c>
      <c r="J78" s="6"/>
      <c r="K78" s="6"/>
      <c r="L78" s="6"/>
      <c r="M78" s="6"/>
      <c r="N78" s="56"/>
      <c r="O78" s="56"/>
      <c r="P78" s="56"/>
      <c r="Q78" s="6"/>
      <c r="R78" s="7"/>
      <c r="S78" s="143">
        <f>Taula1[[#This Row],[Mesos naturals sencers treballats període justificat (01/01/2023 - 31/03/2023)]]</f>
        <v>0</v>
      </c>
      <c r="T78" s="194">
        <f>Taula1[[#This Row],[Dies treballats període justificat (01/01/2023 - 31/03/2023)              no comptabilitzats com a mes natural sencer]]</f>
        <v>0</v>
      </c>
      <c r="U78" s="12"/>
      <c r="V78" s="7"/>
      <c r="W78" s="188"/>
      <c r="X78" s="188"/>
      <c r="Y78" s="188"/>
      <c r="Z78" s="188"/>
      <c r="AA78" s="190"/>
      <c r="AB78" s="143">
        <f>Taula1[[#This Row],[Grup justificat     (fer servir opcions de la llista desplegable)]]</f>
        <v>0</v>
      </c>
      <c r="AC78" s="182"/>
      <c r="AD78" s="80"/>
      <c r="AE78" s="131">
        <f>ROUND((AF78/100)*756*Taula1[[#This Row],[Mesos naturals sencers treballats període justificat (01/01/2023 - 31/03/2023)]],2)</f>
        <v>0</v>
      </c>
      <c r="AF78" s="79">
        <f>Taula1[[#This Row],[% Jornada segons contracte
(no posar el símbol %) ]]-Taula1[[#This Row],[% Reducció salari per baix rendiment        (no posar el símbol %)]]</f>
        <v>0</v>
      </c>
      <c r="AG78" s="131">
        <f>ROUND((AH78/100)*24.8547945*Taula1[[#This Row],[Dies treballats període justificat (01/01/2023 - 31/03/2023)              no comptabilitzats com a mes natural sencer]],2)</f>
        <v>0</v>
      </c>
      <c r="AH78" s="79">
        <f>Taula1[[#This Row],[% Jornada segons contracte
(no posar el símbol %) ]]-Taula1[[#This Row],[% Reducció salari per baix rendiment        (no posar el símbol %)]]</f>
        <v>0</v>
      </c>
      <c r="AI78" s="131">
        <f t="shared" si="17"/>
        <v>0</v>
      </c>
      <c r="AJ78" s="183"/>
      <c r="AK78" s="131">
        <f>ROUND((AL78/100)*756*Taula1[[#This Row],[Espai reservat Administració  (mesos)]],2)</f>
        <v>0</v>
      </c>
      <c r="AL78" s="79">
        <f>Taula1[[#This Row],[% Jornada segons contracte
(no posar el símbol %) ]]-Taula1[[#This Row],[% Reducció salari per baix rendiment        (no posar el símbol %)]]</f>
        <v>0</v>
      </c>
      <c r="AM78" s="131">
        <f>ROUND((AN78/100)*24.8547945*Taula1[[#This Row],[Espai reservat Administració (dies)]],2)</f>
        <v>0</v>
      </c>
      <c r="AN78" s="79">
        <f>Taula1[[#This Row],[% Jornada segons contracte
(no posar el símbol %) ]]-Taula1[[#This Row],[% Reducció salari per baix rendiment        (no posar el símbol %)]]</f>
        <v>0</v>
      </c>
      <c r="AO78" s="131">
        <f t="shared" si="18"/>
        <v>0</v>
      </c>
      <c r="AP78" s="86"/>
      <c r="AQ78" s="136">
        <f>ROUND((AR78/100)*693*Taula1[[#This Row],[Mesos naturals sencers treballats període justificat (01/01/2023 - 31/03/2023)]],2)</f>
        <v>0</v>
      </c>
      <c r="AR78" s="89">
        <f>Taula1[[#This Row],[% Jornada segons contracte
(no posar el símbol %) ]]-Taula1[[#This Row],[% Reducció salari per baix rendiment        (no posar el símbol %)]]</f>
        <v>0</v>
      </c>
      <c r="AS78" s="136">
        <f>ROUND((AT78/100)*22.78356164*Taula1[[#This Row],[Dies treballats període justificat (01/01/2023 - 31/03/2023)              no comptabilitzats com a mes natural sencer]],2)</f>
        <v>0</v>
      </c>
      <c r="AT78" s="89">
        <f>Taula1[[#This Row],[% Jornada segons contracte
(no posar el símbol %) ]]-Taula1[[#This Row],[% Reducció salari per baix rendiment        (no posar el símbol %)]]</f>
        <v>0</v>
      </c>
      <c r="AU78" s="136">
        <f t="shared" si="19"/>
        <v>0</v>
      </c>
      <c r="AV78" s="86"/>
      <c r="AW78" s="136">
        <f>ROUND((AX78/100)*693*Taula1[[#This Row],[Espai reservat Administració  (mesos)]],2)</f>
        <v>0</v>
      </c>
      <c r="AX78" s="89">
        <f>Taula1[[#This Row],[% Jornada segons contracte
(no posar el símbol %) ]]-Taula1[[#This Row],[% Reducció salari per baix rendiment        (no posar el símbol %)]]</f>
        <v>0</v>
      </c>
      <c r="AY78" s="131">
        <f>ROUND((AZ78/100)*22.78356164*Taula1[[#This Row],[Espai reservat Administració (dies)]],2)</f>
        <v>0</v>
      </c>
      <c r="AZ78" s="79">
        <f>Taula1[[#This Row],[% Jornada segons contracte
(no posar el símbol %) ]]-Taula1[[#This Row],[% Reducció salari per baix rendiment        (no posar el símbol %)]]</f>
        <v>0</v>
      </c>
      <c r="BA78" s="131">
        <f t="shared" si="20"/>
        <v>0</v>
      </c>
      <c r="BB78" s="83"/>
      <c r="BC78" s="131">
        <f>IF(Taula1[[#This Row],[Grup justificat     (fer servir opcions de la llista desplegable)]]=1,AI78,0)</f>
        <v>0</v>
      </c>
      <c r="BD78" s="131">
        <f>IF(Taula1[[#This Row],[Grup justificat     (fer servir opcions de la llista desplegable)]]=2,AU78,0)</f>
        <v>0</v>
      </c>
      <c r="BE78" s="83"/>
      <c r="BF78" s="131">
        <f>IF(Taula1[[#This Row],[Espai reservat Administració]]=1,AO78,0)</f>
        <v>0</v>
      </c>
      <c r="BG78" s="131">
        <f>IF(Taula1[[#This Row],[Espai reservat Administració]]=2,BA78,0)</f>
        <v>0</v>
      </c>
      <c r="BH78" s="83"/>
      <c r="BI78" s="124">
        <f>IF(Taula1[[#This Row],[Grup justificat     (fer servir opcions de la llista desplegable)]]=1,1,0)</f>
        <v>0</v>
      </c>
      <c r="BJ78" s="124">
        <f>IF(Taula1[[#This Row],[Espai reservat Administració]]=1,1,0)</f>
        <v>0</v>
      </c>
      <c r="BK78" s="125"/>
      <c r="BL78" s="124">
        <f>IF(Taula1[[#This Row],[Grup justificat     (fer servir opcions de la llista desplegable)]]=2,1,0)</f>
        <v>0</v>
      </c>
      <c r="BM78" s="124">
        <f>IF(Taula1[[#This Row],[Espai reservat Administració]]=2,1,0)</f>
        <v>0</v>
      </c>
      <c r="BN78" s="73"/>
      <c r="BO78" s="73"/>
      <c r="BP78" s="73"/>
      <c r="BQ78" s="73"/>
      <c r="BR78" s="73"/>
      <c r="BS78" s="73"/>
      <c r="BT78" s="73"/>
      <c r="BU78" s="73"/>
      <c r="BV78" s="73"/>
      <c r="BW78" s="73"/>
      <c r="BX78" s="73"/>
      <c r="BY78" s="73"/>
      <c r="BZ78" s="73"/>
      <c r="CA78" s="73"/>
      <c r="CB78" s="73"/>
      <c r="CC78" s="73"/>
      <c r="CD78" s="73"/>
      <c r="CE78" s="73"/>
      <c r="CF78" s="73"/>
      <c r="CG78" s="63">
        <f t="shared" si="21"/>
        <v>0</v>
      </c>
      <c r="CH78" s="63">
        <f t="shared" si="22"/>
        <v>0</v>
      </c>
      <c r="CI78" s="73"/>
      <c r="CJ78" s="63">
        <f>IF(Taula1[[#This Row],[Tipus de contracte                                  (fer servir opcions de la llista desplegable)]]="Indefinit",1,0)</f>
        <v>0</v>
      </c>
      <c r="CK78" s="63">
        <f>IF(Taula1[[#This Row],[Tipus de contracte                                  (fer servir opcions de la llista desplegable)]]="Temporal, igual o superior a 6 mesos",1,0)</f>
        <v>0</v>
      </c>
      <c r="CL78" s="63">
        <f>IF(Taula1[[#This Row],[Tipus de contracte                                  (fer servir opcions de la llista desplegable)]]="Substitució per IT",1,0)</f>
        <v>0</v>
      </c>
      <c r="CM78" s="73"/>
      <c r="CN78" s="63">
        <f>IF(Taula1[[#This Row],[Relació llocs de treball]]&gt;=1,1,0)</f>
        <v>0</v>
      </c>
      <c r="CO78" s="73"/>
      <c r="CP78" s="63">
        <f>IF(Taula1[[#This Row],[Identitat de gènere                                                          (fer servir opcions de la llista desplegable)]]="Home",1,0)</f>
        <v>0</v>
      </c>
      <c r="CQ78" s="63">
        <f>IF(Taula1[[#This Row],[Identitat de gènere                                                          (fer servir opcions de la llista desplegable)]]="Dona",1,0)</f>
        <v>0</v>
      </c>
      <c r="CR78" s="63">
        <f>IF(Taula1[[#This Row],[Identitat de gènere                                                          (fer servir opcions de la llista desplegable)]]="No binari",1,0)</f>
        <v>0</v>
      </c>
      <c r="CS78" s="73"/>
      <c r="CT78" s="63">
        <f t="shared" si="16"/>
        <v>0</v>
      </c>
      <c r="CU78" s="64">
        <f t="shared" si="23"/>
        <v>0</v>
      </c>
      <c r="CW78" s="64">
        <f t="shared" si="24"/>
        <v>0</v>
      </c>
      <c r="CX78" s="64">
        <f t="shared" si="25"/>
        <v>0</v>
      </c>
      <c r="CY78" s="64">
        <f t="shared" si="26"/>
        <v>0</v>
      </c>
      <c r="CZ78" s="64">
        <f t="shared" si="27"/>
        <v>0</v>
      </c>
      <c r="DB78" s="64">
        <f t="shared" si="28"/>
        <v>0</v>
      </c>
      <c r="DC78" s="64">
        <f t="shared" si="29"/>
        <v>0</v>
      </c>
      <c r="DD78" s="64">
        <f t="shared" si="30"/>
        <v>0</v>
      </c>
      <c r="DE78" s="64">
        <f t="shared" si="31"/>
        <v>0</v>
      </c>
    </row>
    <row r="79" spans="2:109" x14ac:dyDescent="0.3">
      <c r="B79" s="167"/>
      <c r="C79" s="186"/>
      <c r="D79" s="2"/>
      <c r="E79" s="67"/>
      <c r="F79" s="5"/>
      <c r="G79" s="5"/>
      <c r="H79" s="187"/>
      <c r="I79" s="111" t="str">
        <f ca="1">IF(Taula1[[#This Row],[Data naixement (format dd/mm/aaaa)]]="","0",DATEDIF(Taula1[[#This Row],[Data naixement (format dd/mm/aaaa)]],TODAY(),"Y"))</f>
        <v>0</v>
      </c>
      <c r="J79" s="6"/>
      <c r="K79" s="6"/>
      <c r="L79" s="6"/>
      <c r="M79" s="6"/>
      <c r="N79" s="56"/>
      <c r="O79" s="56"/>
      <c r="P79" s="56"/>
      <c r="Q79" s="6"/>
      <c r="R79" s="7"/>
      <c r="S79" s="143">
        <f>Taula1[[#This Row],[Mesos naturals sencers treballats període justificat (01/01/2023 - 31/03/2023)]]</f>
        <v>0</v>
      </c>
      <c r="T79" s="194">
        <f>Taula1[[#This Row],[Dies treballats període justificat (01/01/2023 - 31/03/2023)              no comptabilitzats com a mes natural sencer]]</f>
        <v>0</v>
      </c>
      <c r="U79" s="12"/>
      <c r="V79" s="7"/>
      <c r="W79" s="188"/>
      <c r="X79" s="188"/>
      <c r="Y79" s="188"/>
      <c r="Z79" s="188"/>
      <c r="AA79" s="190"/>
      <c r="AB79" s="143">
        <f>Taula1[[#This Row],[Grup justificat     (fer servir opcions de la llista desplegable)]]</f>
        <v>0</v>
      </c>
      <c r="AC79" s="182"/>
      <c r="AD79" s="80"/>
      <c r="AE79" s="131">
        <f>ROUND((AF79/100)*756*Taula1[[#This Row],[Mesos naturals sencers treballats període justificat (01/01/2023 - 31/03/2023)]],2)</f>
        <v>0</v>
      </c>
      <c r="AF79" s="79">
        <f>Taula1[[#This Row],[% Jornada segons contracte
(no posar el símbol %) ]]-Taula1[[#This Row],[% Reducció salari per baix rendiment        (no posar el símbol %)]]</f>
        <v>0</v>
      </c>
      <c r="AG79" s="131">
        <f>ROUND((AH79/100)*24.8547945*Taula1[[#This Row],[Dies treballats període justificat (01/01/2023 - 31/03/2023)              no comptabilitzats com a mes natural sencer]],2)</f>
        <v>0</v>
      </c>
      <c r="AH79" s="79">
        <f>Taula1[[#This Row],[% Jornada segons contracte
(no posar el símbol %) ]]-Taula1[[#This Row],[% Reducció salari per baix rendiment        (no posar el símbol %)]]</f>
        <v>0</v>
      </c>
      <c r="AI79" s="131">
        <f t="shared" si="17"/>
        <v>0</v>
      </c>
      <c r="AJ79" s="183"/>
      <c r="AK79" s="131">
        <f>ROUND((AL79/100)*756*Taula1[[#This Row],[Espai reservat Administració  (mesos)]],2)</f>
        <v>0</v>
      </c>
      <c r="AL79" s="79">
        <f>Taula1[[#This Row],[% Jornada segons contracte
(no posar el símbol %) ]]-Taula1[[#This Row],[% Reducció salari per baix rendiment        (no posar el símbol %)]]</f>
        <v>0</v>
      </c>
      <c r="AM79" s="131">
        <f>ROUND((AN79/100)*24.8547945*Taula1[[#This Row],[Espai reservat Administració (dies)]],2)</f>
        <v>0</v>
      </c>
      <c r="AN79" s="79">
        <f>Taula1[[#This Row],[% Jornada segons contracte
(no posar el símbol %) ]]-Taula1[[#This Row],[% Reducció salari per baix rendiment        (no posar el símbol %)]]</f>
        <v>0</v>
      </c>
      <c r="AO79" s="131">
        <f t="shared" si="18"/>
        <v>0</v>
      </c>
      <c r="AP79" s="86"/>
      <c r="AQ79" s="136">
        <f>ROUND((AR79/100)*693*Taula1[[#This Row],[Mesos naturals sencers treballats període justificat (01/01/2023 - 31/03/2023)]],2)</f>
        <v>0</v>
      </c>
      <c r="AR79" s="89">
        <f>Taula1[[#This Row],[% Jornada segons contracte
(no posar el símbol %) ]]-Taula1[[#This Row],[% Reducció salari per baix rendiment        (no posar el símbol %)]]</f>
        <v>0</v>
      </c>
      <c r="AS79" s="136">
        <f>ROUND((AT79/100)*22.78356164*Taula1[[#This Row],[Dies treballats període justificat (01/01/2023 - 31/03/2023)              no comptabilitzats com a mes natural sencer]],2)</f>
        <v>0</v>
      </c>
      <c r="AT79" s="89">
        <f>Taula1[[#This Row],[% Jornada segons contracte
(no posar el símbol %) ]]-Taula1[[#This Row],[% Reducció salari per baix rendiment        (no posar el símbol %)]]</f>
        <v>0</v>
      </c>
      <c r="AU79" s="136">
        <f t="shared" si="19"/>
        <v>0</v>
      </c>
      <c r="AV79" s="86"/>
      <c r="AW79" s="136">
        <f>ROUND((AX79/100)*693*Taula1[[#This Row],[Espai reservat Administració  (mesos)]],2)</f>
        <v>0</v>
      </c>
      <c r="AX79" s="89">
        <f>Taula1[[#This Row],[% Jornada segons contracte
(no posar el símbol %) ]]-Taula1[[#This Row],[% Reducció salari per baix rendiment        (no posar el símbol %)]]</f>
        <v>0</v>
      </c>
      <c r="AY79" s="131">
        <f>ROUND((AZ79/100)*22.78356164*Taula1[[#This Row],[Espai reservat Administració (dies)]],2)</f>
        <v>0</v>
      </c>
      <c r="AZ79" s="79">
        <f>Taula1[[#This Row],[% Jornada segons contracte
(no posar el símbol %) ]]-Taula1[[#This Row],[% Reducció salari per baix rendiment        (no posar el símbol %)]]</f>
        <v>0</v>
      </c>
      <c r="BA79" s="131">
        <f t="shared" si="20"/>
        <v>0</v>
      </c>
      <c r="BB79" s="83"/>
      <c r="BC79" s="131">
        <f>IF(Taula1[[#This Row],[Grup justificat     (fer servir opcions de la llista desplegable)]]=1,AI79,0)</f>
        <v>0</v>
      </c>
      <c r="BD79" s="131">
        <f>IF(Taula1[[#This Row],[Grup justificat     (fer servir opcions de la llista desplegable)]]=2,AU79,0)</f>
        <v>0</v>
      </c>
      <c r="BE79" s="83"/>
      <c r="BF79" s="131">
        <f>IF(Taula1[[#This Row],[Espai reservat Administració]]=1,AO79,0)</f>
        <v>0</v>
      </c>
      <c r="BG79" s="131">
        <f>IF(Taula1[[#This Row],[Espai reservat Administració]]=2,BA79,0)</f>
        <v>0</v>
      </c>
      <c r="BH79" s="83"/>
      <c r="BI79" s="124">
        <f>IF(Taula1[[#This Row],[Grup justificat     (fer servir opcions de la llista desplegable)]]=1,1,0)</f>
        <v>0</v>
      </c>
      <c r="BJ79" s="124">
        <f>IF(Taula1[[#This Row],[Espai reservat Administració]]=1,1,0)</f>
        <v>0</v>
      </c>
      <c r="BK79" s="125"/>
      <c r="BL79" s="124">
        <f>IF(Taula1[[#This Row],[Grup justificat     (fer servir opcions de la llista desplegable)]]=2,1,0)</f>
        <v>0</v>
      </c>
      <c r="BM79" s="124">
        <f>IF(Taula1[[#This Row],[Espai reservat Administració]]=2,1,0)</f>
        <v>0</v>
      </c>
      <c r="BN79" s="73"/>
      <c r="BO79" s="73"/>
      <c r="BP79" s="73"/>
      <c r="BQ79" s="73"/>
      <c r="BR79" s="73"/>
      <c r="BS79" s="73"/>
      <c r="BT79" s="73"/>
      <c r="BU79" s="73"/>
      <c r="BV79" s="73"/>
      <c r="BW79" s="73"/>
      <c r="BX79" s="73"/>
      <c r="BY79" s="73"/>
      <c r="BZ79" s="73"/>
      <c r="CA79" s="73"/>
      <c r="CB79" s="73"/>
      <c r="CC79" s="73"/>
      <c r="CD79" s="73"/>
      <c r="CE79" s="73"/>
      <c r="CF79" s="73"/>
      <c r="CG79" s="63">
        <f t="shared" si="21"/>
        <v>0</v>
      </c>
      <c r="CH79" s="63">
        <f t="shared" si="22"/>
        <v>0</v>
      </c>
      <c r="CI79" s="73"/>
      <c r="CJ79" s="63">
        <f>IF(Taula1[[#This Row],[Tipus de contracte                                  (fer servir opcions de la llista desplegable)]]="Indefinit",1,0)</f>
        <v>0</v>
      </c>
      <c r="CK79" s="63">
        <f>IF(Taula1[[#This Row],[Tipus de contracte                                  (fer servir opcions de la llista desplegable)]]="Temporal, igual o superior a 6 mesos",1,0)</f>
        <v>0</v>
      </c>
      <c r="CL79" s="63">
        <f>IF(Taula1[[#This Row],[Tipus de contracte                                  (fer servir opcions de la llista desplegable)]]="Substitució per IT",1,0)</f>
        <v>0</v>
      </c>
      <c r="CM79" s="73"/>
      <c r="CN79" s="63">
        <f>IF(Taula1[[#This Row],[Relació llocs de treball]]&gt;=1,1,0)</f>
        <v>0</v>
      </c>
      <c r="CO79" s="73"/>
      <c r="CP79" s="63">
        <f>IF(Taula1[[#This Row],[Identitat de gènere                                                          (fer servir opcions de la llista desplegable)]]="Home",1,0)</f>
        <v>0</v>
      </c>
      <c r="CQ79" s="63">
        <f>IF(Taula1[[#This Row],[Identitat de gènere                                                          (fer servir opcions de la llista desplegable)]]="Dona",1,0)</f>
        <v>0</v>
      </c>
      <c r="CR79" s="63">
        <f>IF(Taula1[[#This Row],[Identitat de gènere                                                          (fer servir opcions de la llista desplegable)]]="No binari",1,0)</f>
        <v>0</v>
      </c>
      <c r="CS79" s="73"/>
      <c r="CT79" s="63">
        <f t="shared" si="16"/>
        <v>0</v>
      </c>
      <c r="CU79" s="64">
        <f t="shared" si="23"/>
        <v>0</v>
      </c>
      <c r="CW79" s="64">
        <f t="shared" si="24"/>
        <v>0</v>
      </c>
      <c r="CX79" s="64">
        <f t="shared" si="25"/>
        <v>0</v>
      </c>
      <c r="CY79" s="64">
        <f t="shared" si="26"/>
        <v>0</v>
      </c>
      <c r="CZ79" s="64">
        <f t="shared" si="27"/>
        <v>0</v>
      </c>
      <c r="DB79" s="64">
        <f t="shared" si="28"/>
        <v>0</v>
      </c>
      <c r="DC79" s="64">
        <f t="shared" si="29"/>
        <v>0</v>
      </c>
      <c r="DD79" s="64">
        <f t="shared" si="30"/>
        <v>0</v>
      </c>
      <c r="DE79" s="64">
        <f t="shared" si="31"/>
        <v>0</v>
      </c>
    </row>
    <row r="80" spans="2:109" x14ac:dyDescent="0.3">
      <c r="B80" s="167"/>
      <c r="C80" s="186"/>
      <c r="D80" s="2"/>
      <c r="E80" s="67"/>
      <c r="F80" s="5"/>
      <c r="G80" s="5"/>
      <c r="H80" s="187"/>
      <c r="I80" s="111" t="str">
        <f ca="1">IF(Taula1[[#This Row],[Data naixement (format dd/mm/aaaa)]]="","0",DATEDIF(Taula1[[#This Row],[Data naixement (format dd/mm/aaaa)]],TODAY(),"Y"))</f>
        <v>0</v>
      </c>
      <c r="J80" s="6"/>
      <c r="K80" s="6"/>
      <c r="L80" s="6"/>
      <c r="M80" s="6"/>
      <c r="N80" s="56"/>
      <c r="O80" s="56"/>
      <c r="P80" s="56"/>
      <c r="Q80" s="6"/>
      <c r="R80" s="7"/>
      <c r="S80" s="143">
        <f>Taula1[[#This Row],[Mesos naturals sencers treballats període justificat (01/01/2023 - 31/03/2023)]]</f>
        <v>0</v>
      </c>
      <c r="T80" s="194">
        <f>Taula1[[#This Row],[Dies treballats període justificat (01/01/2023 - 31/03/2023)              no comptabilitzats com a mes natural sencer]]</f>
        <v>0</v>
      </c>
      <c r="U80" s="12"/>
      <c r="V80" s="7"/>
      <c r="W80" s="188"/>
      <c r="X80" s="188"/>
      <c r="Y80" s="188"/>
      <c r="Z80" s="188"/>
      <c r="AA80" s="190"/>
      <c r="AB80" s="143">
        <f>Taula1[[#This Row],[Grup justificat     (fer servir opcions de la llista desplegable)]]</f>
        <v>0</v>
      </c>
      <c r="AC80" s="182"/>
      <c r="AD80" s="80"/>
      <c r="AE80" s="131">
        <f>ROUND((AF80/100)*756*Taula1[[#This Row],[Mesos naturals sencers treballats període justificat (01/01/2023 - 31/03/2023)]],2)</f>
        <v>0</v>
      </c>
      <c r="AF80" s="79">
        <f>Taula1[[#This Row],[% Jornada segons contracte
(no posar el símbol %) ]]-Taula1[[#This Row],[% Reducció salari per baix rendiment        (no posar el símbol %)]]</f>
        <v>0</v>
      </c>
      <c r="AG80" s="131">
        <f>ROUND((AH80/100)*24.8547945*Taula1[[#This Row],[Dies treballats període justificat (01/01/2023 - 31/03/2023)              no comptabilitzats com a mes natural sencer]],2)</f>
        <v>0</v>
      </c>
      <c r="AH80" s="79">
        <f>Taula1[[#This Row],[% Jornada segons contracte
(no posar el símbol %) ]]-Taula1[[#This Row],[% Reducció salari per baix rendiment        (no posar el símbol %)]]</f>
        <v>0</v>
      </c>
      <c r="AI80" s="131">
        <f t="shared" si="17"/>
        <v>0</v>
      </c>
      <c r="AJ80" s="183"/>
      <c r="AK80" s="131">
        <f>ROUND((AL80/100)*756*Taula1[[#This Row],[Espai reservat Administració  (mesos)]],2)</f>
        <v>0</v>
      </c>
      <c r="AL80" s="79">
        <f>Taula1[[#This Row],[% Jornada segons contracte
(no posar el símbol %) ]]-Taula1[[#This Row],[% Reducció salari per baix rendiment        (no posar el símbol %)]]</f>
        <v>0</v>
      </c>
      <c r="AM80" s="131">
        <f>ROUND((AN80/100)*24.8547945*Taula1[[#This Row],[Espai reservat Administració (dies)]],2)</f>
        <v>0</v>
      </c>
      <c r="AN80" s="79">
        <f>Taula1[[#This Row],[% Jornada segons contracte
(no posar el símbol %) ]]-Taula1[[#This Row],[% Reducció salari per baix rendiment        (no posar el símbol %)]]</f>
        <v>0</v>
      </c>
      <c r="AO80" s="131">
        <f t="shared" si="18"/>
        <v>0</v>
      </c>
      <c r="AP80" s="86"/>
      <c r="AQ80" s="136">
        <f>ROUND((AR80/100)*693*Taula1[[#This Row],[Mesos naturals sencers treballats període justificat (01/01/2023 - 31/03/2023)]],2)</f>
        <v>0</v>
      </c>
      <c r="AR80" s="89">
        <f>Taula1[[#This Row],[% Jornada segons contracte
(no posar el símbol %) ]]-Taula1[[#This Row],[% Reducció salari per baix rendiment        (no posar el símbol %)]]</f>
        <v>0</v>
      </c>
      <c r="AS80" s="136">
        <f>ROUND((AT80/100)*22.78356164*Taula1[[#This Row],[Dies treballats període justificat (01/01/2023 - 31/03/2023)              no comptabilitzats com a mes natural sencer]],2)</f>
        <v>0</v>
      </c>
      <c r="AT80" s="89">
        <f>Taula1[[#This Row],[% Jornada segons contracte
(no posar el símbol %) ]]-Taula1[[#This Row],[% Reducció salari per baix rendiment        (no posar el símbol %)]]</f>
        <v>0</v>
      </c>
      <c r="AU80" s="136">
        <f t="shared" si="19"/>
        <v>0</v>
      </c>
      <c r="AV80" s="86"/>
      <c r="AW80" s="136">
        <f>ROUND((AX80/100)*693*Taula1[[#This Row],[Espai reservat Administració  (mesos)]],2)</f>
        <v>0</v>
      </c>
      <c r="AX80" s="89">
        <f>Taula1[[#This Row],[% Jornada segons contracte
(no posar el símbol %) ]]-Taula1[[#This Row],[% Reducció salari per baix rendiment        (no posar el símbol %)]]</f>
        <v>0</v>
      </c>
      <c r="AY80" s="131">
        <f>ROUND((AZ80/100)*22.78356164*Taula1[[#This Row],[Espai reservat Administració (dies)]],2)</f>
        <v>0</v>
      </c>
      <c r="AZ80" s="79">
        <f>Taula1[[#This Row],[% Jornada segons contracte
(no posar el símbol %) ]]-Taula1[[#This Row],[% Reducció salari per baix rendiment        (no posar el símbol %)]]</f>
        <v>0</v>
      </c>
      <c r="BA80" s="131">
        <f t="shared" si="20"/>
        <v>0</v>
      </c>
      <c r="BB80" s="83"/>
      <c r="BC80" s="131">
        <f>IF(Taula1[[#This Row],[Grup justificat     (fer servir opcions de la llista desplegable)]]=1,AI80,0)</f>
        <v>0</v>
      </c>
      <c r="BD80" s="131">
        <f>IF(Taula1[[#This Row],[Grup justificat     (fer servir opcions de la llista desplegable)]]=2,AU80,0)</f>
        <v>0</v>
      </c>
      <c r="BE80" s="83"/>
      <c r="BF80" s="131">
        <f>IF(Taula1[[#This Row],[Espai reservat Administració]]=1,AO80,0)</f>
        <v>0</v>
      </c>
      <c r="BG80" s="131">
        <f>IF(Taula1[[#This Row],[Espai reservat Administració]]=2,BA80,0)</f>
        <v>0</v>
      </c>
      <c r="BH80" s="83"/>
      <c r="BI80" s="124">
        <f>IF(Taula1[[#This Row],[Grup justificat     (fer servir opcions de la llista desplegable)]]=1,1,0)</f>
        <v>0</v>
      </c>
      <c r="BJ80" s="124">
        <f>IF(Taula1[[#This Row],[Espai reservat Administració]]=1,1,0)</f>
        <v>0</v>
      </c>
      <c r="BK80" s="125"/>
      <c r="BL80" s="124">
        <f>IF(Taula1[[#This Row],[Grup justificat     (fer servir opcions de la llista desplegable)]]=2,1,0)</f>
        <v>0</v>
      </c>
      <c r="BM80" s="124">
        <f>IF(Taula1[[#This Row],[Espai reservat Administració]]=2,1,0)</f>
        <v>0</v>
      </c>
      <c r="BN80" s="73"/>
      <c r="BO80" s="73"/>
      <c r="BP80" s="73"/>
      <c r="BQ80" s="73"/>
      <c r="BR80" s="73"/>
      <c r="BS80" s="73"/>
      <c r="BT80" s="73"/>
      <c r="BU80" s="73"/>
      <c r="BV80" s="73"/>
      <c r="BW80" s="73"/>
      <c r="BX80" s="73"/>
      <c r="BY80" s="73"/>
      <c r="BZ80" s="73"/>
      <c r="CA80" s="73"/>
      <c r="CB80" s="73"/>
      <c r="CC80" s="73"/>
      <c r="CD80" s="73"/>
      <c r="CE80" s="73"/>
      <c r="CF80" s="73"/>
      <c r="CG80" s="63">
        <f t="shared" si="21"/>
        <v>0</v>
      </c>
      <c r="CH80" s="63">
        <f t="shared" si="22"/>
        <v>0</v>
      </c>
      <c r="CI80" s="73"/>
      <c r="CJ80" s="63">
        <f>IF(Taula1[[#This Row],[Tipus de contracte                                  (fer servir opcions de la llista desplegable)]]="Indefinit",1,0)</f>
        <v>0</v>
      </c>
      <c r="CK80" s="63">
        <f>IF(Taula1[[#This Row],[Tipus de contracte                                  (fer servir opcions de la llista desplegable)]]="Temporal, igual o superior a 6 mesos",1,0)</f>
        <v>0</v>
      </c>
      <c r="CL80" s="63">
        <f>IF(Taula1[[#This Row],[Tipus de contracte                                  (fer servir opcions de la llista desplegable)]]="Substitució per IT",1,0)</f>
        <v>0</v>
      </c>
      <c r="CM80" s="73"/>
      <c r="CN80" s="63">
        <f>IF(Taula1[[#This Row],[Relació llocs de treball]]&gt;=1,1,0)</f>
        <v>0</v>
      </c>
      <c r="CO80" s="73"/>
      <c r="CP80" s="63">
        <f>IF(Taula1[[#This Row],[Identitat de gènere                                                          (fer servir opcions de la llista desplegable)]]="Home",1,0)</f>
        <v>0</v>
      </c>
      <c r="CQ80" s="63">
        <f>IF(Taula1[[#This Row],[Identitat de gènere                                                          (fer servir opcions de la llista desplegable)]]="Dona",1,0)</f>
        <v>0</v>
      </c>
      <c r="CR80" s="63">
        <f>IF(Taula1[[#This Row],[Identitat de gènere                                                          (fer servir opcions de la llista desplegable)]]="No binari",1,0)</f>
        <v>0</v>
      </c>
      <c r="CS80" s="73"/>
      <c r="CT80" s="63">
        <f t="shared" si="16"/>
        <v>0</v>
      </c>
      <c r="CU80" s="64">
        <f t="shared" si="23"/>
        <v>0</v>
      </c>
      <c r="CW80" s="64">
        <f t="shared" si="24"/>
        <v>0</v>
      </c>
      <c r="CX80" s="64">
        <f t="shared" si="25"/>
        <v>0</v>
      </c>
      <c r="CY80" s="64">
        <f t="shared" si="26"/>
        <v>0</v>
      </c>
      <c r="CZ80" s="64">
        <f t="shared" si="27"/>
        <v>0</v>
      </c>
      <c r="DB80" s="64">
        <f t="shared" si="28"/>
        <v>0</v>
      </c>
      <c r="DC80" s="64">
        <f t="shared" si="29"/>
        <v>0</v>
      </c>
      <c r="DD80" s="64">
        <f t="shared" si="30"/>
        <v>0</v>
      </c>
      <c r="DE80" s="64">
        <f t="shared" si="31"/>
        <v>0</v>
      </c>
    </row>
    <row r="81" spans="2:109" x14ac:dyDescent="0.3">
      <c r="B81" s="167"/>
      <c r="C81" s="186"/>
      <c r="D81" s="2"/>
      <c r="E81" s="67"/>
      <c r="F81" s="5"/>
      <c r="G81" s="5"/>
      <c r="H81" s="187"/>
      <c r="I81" s="111" t="str">
        <f ca="1">IF(Taula1[[#This Row],[Data naixement (format dd/mm/aaaa)]]="","0",DATEDIF(Taula1[[#This Row],[Data naixement (format dd/mm/aaaa)]],TODAY(),"Y"))</f>
        <v>0</v>
      </c>
      <c r="J81" s="6"/>
      <c r="K81" s="6"/>
      <c r="L81" s="6"/>
      <c r="M81" s="6"/>
      <c r="N81" s="56"/>
      <c r="O81" s="56"/>
      <c r="P81" s="56"/>
      <c r="Q81" s="6"/>
      <c r="R81" s="7"/>
      <c r="S81" s="143">
        <f>Taula1[[#This Row],[Mesos naturals sencers treballats període justificat (01/01/2023 - 31/03/2023)]]</f>
        <v>0</v>
      </c>
      <c r="T81" s="194">
        <f>Taula1[[#This Row],[Dies treballats període justificat (01/01/2023 - 31/03/2023)              no comptabilitzats com a mes natural sencer]]</f>
        <v>0</v>
      </c>
      <c r="U81" s="12"/>
      <c r="V81" s="7"/>
      <c r="W81" s="188"/>
      <c r="X81" s="188"/>
      <c r="Y81" s="188"/>
      <c r="Z81" s="188"/>
      <c r="AA81" s="190"/>
      <c r="AB81" s="143">
        <f>Taula1[[#This Row],[Grup justificat     (fer servir opcions de la llista desplegable)]]</f>
        <v>0</v>
      </c>
      <c r="AC81" s="182"/>
      <c r="AD81" s="80"/>
      <c r="AE81" s="131">
        <f>ROUND((AF81/100)*756*Taula1[[#This Row],[Mesos naturals sencers treballats període justificat (01/01/2023 - 31/03/2023)]],2)</f>
        <v>0</v>
      </c>
      <c r="AF81" s="79">
        <f>Taula1[[#This Row],[% Jornada segons contracte
(no posar el símbol %) ]]-Taula1[[#This Row],[% Reducció salari per baix rendiment        (no posar el símbol %)]]</f>
        <v>0</v>
      </c>
      <c r="AG81" s="131">
        <f>ROUND((AH81/100)*24.8547945*Taula1[[#This Row],[Dies treballats període justificat (01/01/2023 - 31/03/2023)              no comptabilitzats com a mes natural sencer]],2)</f>
        <v>0</v>
      </c>
      <c r="AH81" s="79">
        <f>Taula1[[#This Row],[% Jornada segons contracte
(no posar el símbol %) ]]-Taula1[[#This Row],[% Reducció salari per baix rendiment        (no posar el símbol %)]]</f>
        <v>0</v>
      </c>
      <c r="AI81" s="131">
        <f t="shared" si="17"/>
        <v>0</v>
      </c>
      <c r="AJ81" s="183"/>
      <c r="AK81" s="131">
        <f>ROUND((AL81/100)*756*Taula1[[#This Row],[Espai reservat Administració  (mesos)]],2)</f>
        <v>0</v>
      </c>
      <c r="AL81" s="79">
        <f>Taula1[[#This Row],[% Jornada segons contracte
(no posar el símbol %) ]]-Taula1[[#This Row],[% Reducció salari per baix rendiment        (no posar el símbol %)]]</f>
        <v>0</v>
      </c>
      <c r="AM81" s="131">
        <f>ROUND((AN81/100)*24.8547945*Taula1[[#This Row],[Espai reservat Administració (dies)]],2)</f>
        <v>0</v>
      </c>
      <c r="AN81" s="79">
        <f>Taula1[[#This Row],[% Jornada segons contracte
(no posar el símbol %) ]]-Taula1[[#This Row],[% Reducció salari per baix rendiment        (no posar el símbol %)]]</f>
        <v>0</v>
      </c>
      <c r="AO81" s="131">
        <f t="shared" si="18"/>
        <v>0</v>
      </c>
      <c r="AP81" s="86"/>
      <c r="AQ81" s="136">
        <f>ROUND((AR81/100)*693*Taula1[[#This Row],[Mesos naturals sencers treballats període justificat (01/01/2023 - 31/03/2023)]],2)</f>
        <v>0</v>
      </c>
      <c r="AR81" s="89">
        <f>Taula1[[#This Row],[% Jornada segons contracte
(no posar el símbol %) ]]-Taula1[[#This Row],[% Reducció salari per baix rendiment        (no posar el símbol %)]]</f>
        <v>0</v>
      </c>
      <c r="AS81" s="136">
        <f>ROUND((AT81/100)*22.78356164*Taula1[[#This Row],[Dies treballats període justificat (01/01/2023 - 31/03/2023)              no comptabilitzats com a mes natural sencer]],2)</f>
        <v>0</v>
      </c>
      <c r="AT81" s="89">
        <f>Taula1[[#This Row],[% Jornada segons contracte
(no posar el símbol %) ]]-Taula1[[#This Row],[% Reducció salari per baix rendiment        (no posar el símbol %)]]</f>
        <v>0</v>
      </c>
      <c r="AU81" s="136">
        <f t="shared" si="19"/>
        <v>0</v>
      </c>
      <c r="AV81" s="86"/>
      <c r="AW81" s="136">
        <f>ROUND((AX81/100)*693*Taula1[[#This Row],[Espai reservat Administració  (mesos)]],2)</f>
        <v>0</v>
      </c>
      <c r="AX81" s="89">
        <f>Taula1[[#This Row],[% Jornada segons contracte
(no posar el símbol %) ]]-Taula1[[#This Row],[% Reducció salari per baix rendiment        (no posar el símbol %)]]</f>
        <v>0</v>
      </c>
      <c r="AY81" s="131">
        <f>ROUND((AZ81/100)*22.78356164*Taula1[[#This Row],[Espai reservat Administració (dies)]],2)</f>
        <v>0</v>
      </c>
      <c r="AZ81" s="79">
        <f>Taula1[[#This Row],[% Jornada segons contracte
(no posar el símbol %) ]]-Taula1[[#This Row],[% Reducció salari per baix rendiment        (no posar el símbol %)]]</f>
        <v>0</v>
      </c>
      <c r="BA81" s="131">
        <f t="shared" si="20"/>
        <v>0</v>
      </c>
      <c r="BB81" s="83"/>
      <c r="BC81" s="131">
        <f>IF(Taula1[[#This Row],[Grup justificat     (fer servir opcions de la llista desplegable)]]=1,AI81,0)</f>
        <v>0</v>
      </c>
      <c r="BD81" s="131">
        <f>IF(Taula1[[#This Row],[Grup justificat     (fer servir opcions de la llista desplegable)]]=2,AU81,0)</f>
        <v>0</v>
      </c>
      <c r="BE81" s="83"/>
      <c r="BF81" s="131">
        <f>IF(Taula1[[#This Row],[Espai reservat Administració]]=1,AO81,0)</f>
        <v>0</v>
      </c>
      <c r="BG81" s="131">
        <f>IF(Taula1[[#This Row],[Espai reservat Administració]]=2,BA81,0)</f>
        <v>0</v>
      </c>
      <c r="BH81" s="83"/>
      <c r="BI81" s="124">
        <f>IF(Taula1[[#This Row],[Grup justificat     (fer servir opcions de la llista desplegable)]]=1,1,0)</f>
        <v>0</v>
      </c>
      <c r="BJ81" s="124">
        <f>IF(Taula1[[#This Row],[Espai reservat Administració]]=1,1,0)</f>
        <v>0</v>
      </c>
      <c r="BK81" s="125"/>
      <c r="BL81" s="124">
        <f>IF(Taula1[[#This Row],[Grup justificat     (fer servir opcions de la llista desplegable)]]=2,1,0)</f>
        <v>0</v>
      </c>
      <c r="BM81" s="124">
        <f>IF(Taula1[[#This Row],[Espai reservat Administració]]=2,1,0)</f>
        <v>0</v>
      </c>
      <c r="BN81" s="73"/>
      <c r="BO81" s="73"/>
      <c r="BP81" s="73"/>
      <c r="BQ81" s="73"/>
      <c r="BR81" s="73"/>
      <c r="BS81" s="73"/>
      <c r="BT81" s="73"/>
      <c r="BU81" s="73"/>
      <c r="BV81" s="73"/>
      <c r="BW81" s="73"/>
      <c r="BX81" s="73"/>
      <c r="BY81" s="73"/>
      <c r="BZ81" s="73"/>
      <c r="CA81" s="73"/>
      <c r="CB81" s="73"/>
      <c r="CC81" s="73"/>
      <c r="CD81" s="73"/>
      <c r="CE81" s="73"/>
      <c r="CF81" s="73"/>
      <c r="CG81" s="63">
        <f t="shared" si="21"/>
        <v>0</v>
      </c>
      <c r="CH81" s="63">
        <f t="shared" si="22"/>
        <v>0</v>
      </c>
      <c r="CI81" s="73"/>
      <c r="CJ81" s="63">
        <f>IF(Taula1[[#This Row],[Tipus de contracte                                  (fer servir opcions de la llista desplegable)]]="Indefinit",1,0)</f>
        <v>0</v>
      </c>
      <c r="CK81" s="63">
        <f>IF(Taula1[[#This Row],[Tipus de contracte                                  (fer servir opcions de la llista desplegable)]]="Temporal, igual o superior a 6 mesos",1,0)</f>
        <v>0</v>
      </c>
      <c r="CL81" s="63">
        <f>IF(Taula1[[#This Row],[Tipus de contracte                                  (fer servir opcions de la llista desplegable)]]="Substitució per IT",1,0)</f>
        <v>0</v>
      </c>
      <c r="CM81" s="73"/>
      <c r="CN81" s="63">
        <f>IF(Taula1[[#This Row],[Relació llocs de treball]]&gt;=1,1,0)</f>
        <v>0</v>
      </c>
      <c r="CO81" s="73"/>
      <c r="CP81" s="63">
        <f>IF(Taula1[[#This Row],[Identitat de gènere                                                          (fer servir opcions de la llista desplegable)]]="Home",1,0)</f>
        <v>0</v>
      </c>
      <c r="CQ81" s="63">
        <f>IF(Taula1[[#This Row],[Identitat de gènere                                                          (fer servir opcions de la llista desplegable)]]="Dona",1,0)</f>
        <v>0</v>
      </c>
      <c r="CR81" s="63">
        <f>IF(Taula1[[#This Row],[Identitat de gènere                                                          (fer servir opcions de la llista desplegable)]]="No binari",1,0)</f>
        <v>0</v>
      </c>
      <c r="CS81" s="73"/>
      <c r="CT81" s="63">
        <f t="shared" si="16"/>
        <v>0</v>
      </c>
      <c r="CU81" s="64">
        <f t="shared" si="23"/>
        <v>0</v>
      </c>
      <c r="CW81" s="64">
        <f t="shared" si="24"/>
        <v>0</v>
      </c>
      <c r="CX81" s="64">
        <f t="shared" si="25"/>
        <v>0</v>
      </c>
      <c r="CY81" s="64">
        <f t="shared" si="26"/>
        <v>0</v>
      </c>
      <c r="CZ81" s="64">
        <f t="shared" si="27"/>
        <v>0</v>
      </c>
      <c r="DB81" s="64">
        <f t="shared" si="28"/>
        <v>0</v>
      </c>
      <c r="DC81" s="64">
        <f t="shared" si="29"/>
        <v>0</v>
      </c>
      <c r="DD81" s="64">
        <f t="shared" si="30"/>
        <v>0</v>
      </c>
      <c r="DE81" s="64">
        <f t="shared" si="31"/>
        <v>0</v>
      </c>
    </row>
    <row r="82" spans="2:109" x14ac:dyDescent="0.3">
      <c r="B82" s="167"/>
      <c r="C82" s="186"/>
      <c r="D82" s="2"/>
      <c r="E82" s="67"/>
      <c r="F82" s="5"/>
      <c r="G82" s="5"/>
      <c r="H82" s="187"/>
      <c r="I82" s="111" t="str">
        <f ca="1">IF(Taula1[[#This Row],[Data naixement (format dd/mm/aaaa)]]="","0",DATEDIF(Taula1[[#This Row],[Data naixement (format dd/mm/aaaa)]],TODAY(),"Y"))</f>
        <v>0</v>
      </c>
      <c r="J82" s="6"/>
      <c r="K82" s="6"/>
      <c r="L82" s="6"/>
      <c r="M82" s="6"/>
      <c r="N82" s="56"/>
      <c r="O82" s="56"/>
      <c r="P82" s="56"/>
      <c r="Q82" s="6"/>
      <c r="R82" s="7"/>
      <c r="S82" s="143">
        <f>Taula1[[#This Row],[Mesos naturals sencers treballats període justificat (01/01/2023 - 31/03/2023)]]</f>
        <v>0</v>
      </c>
      <c r="T82" s="194">
        <f>Taula1[[#This Row],[Dies treballats període justificat (01/01/2023 - 31/03/2023)              no comptabilitzats com a mes natural sencer]]</f>
        <v>0</v>
      </c>
      <c r="U82" s="12"/>
      <c r="V82" s="7"/>
      <c r="W82" s="188"/>
      <c r="X82" s="188"/>
      <c r="Y82" s="188"/>
      <c r="Z82" s="188"/>
      <c r="AA82" s="190"/>
      <c r="AB82" s="143">
        <f>Taula1[[#This Row],[Grup justificat     (fer servir opcions de la llista desplegable)]]</f>
        <v>0</v>
      </c>
      <c r="AC82" s="182"/>
      <c r="AD82" s="80"/>
      <c r="AE82" s="131">
        <f>ROUND((AF82/100)*756*Taula1[[#This Row],[Mesos naturals sencers treballats període justificat (01/01/2023 - 31/03/2023)]],2)</f>
        <v>0</v>
      </c>
      <c r="AF82" s="79">
        <f>Taula1[[#This Row],[% Jornada segons contracte
(no posar el símbol %) ]]-Taula1[[#This Row],[% Reducció salari per baix rendiment        (no posar el símbol %)]]</f>
        <v>0</v>
      </c>
      <c r="AG82" s="131">
        <f>ROUND((AH82/100)*24.8547945*Taula1[[#This Row],[Dies treballats període justificat (01/01/2023 - 31/03/2023)              no comptabilitzats com a mes natural sencer]],2)</f>
        <v>0</v>
      </c>
      <c r="AH82" s="79">
        <f>Taula1[[#This Row],[% Jornada segons contracte
(no posar el símbol %) ]]-Taula1[[#This Row],[% Reducció salari per baix rendiment        (no posar el símbol %)]]</f>
        <v>0</v>
      </c>
      <c r="AI82" s="131">
        <f t="shared" si="17"/>
        <v>0</v>
      </c>
      <c r="AJ82" s="183"/>
      <c r="AK82" s="131">
        <f>ROUND((AL82/100)*756*Taula1[[#This Row],[Espai reservat Administració  (mesos)]],2)</f>
        <v>0</v>
      </c>
      <c r="AL82" s="79">
        <f>Taula1[[#This Row],[% Jornada segons contracte
(no posar el símbol %) ]]-Taula1[[#This Row],[% Reducció salari per baix rendiment        (no posar el símbol %)]]</f>
        <v>0</v>
      </c>
      <c r="AM82" s="131">
        <f>ROUND((AN82/100)*24.8547945*Taula1[[#This Row],[Espai reservat Administració (dies)]],2)</f>
        <v>0</v>
      </c>
      <c r="AN82" s="79">
        <f>Taula1[[#This Row],[% Jornada segons contracte
(no posar el símbol %) ]]-Taula1[[#This Row],[% Reducció salari per baix rendiment        (no posar el símbol %)]]</f>
        <v>0</v>
      </c>
      <c r="AO82" s="131">
        <f t="shared" si="18"/>
        <v>0</v>
      </c>
      <c r="AP82" s="86"/>
      <c r="AQ82" s="136">
        <f>ROUND((AR82/100)*693*Taula1[[#This Row],[Mesos naturals sencers treballats període justificat (01/01/2023 - 31/03/2023)]],2)</f>
        <v>0</v>
      </c>
      <c r="AR82" s="89">
        <f>Taula1[[#This Row],[% Jornada segons contracte
(no posar el símbol %) ]]-Taula1[[#This Row],[% Reducció salari per baix rendiment        (no posar el símbol %)]]</f>
        <v>0</v>
      </c>
      <c r="AS82" s="136">
        <f>ROUND((AT82/100)*22.78356164*Taula1[[#This Row],[Dies treballats període justificat (01/01/2023 - 31/03/2023)              no comptabilitzats com a mes natural sencer]],2)</f>
        <v>0</v>
      </c>
      <c r="AT82" s="89">
        <f>Taula1[[#This Row],[% Jornada segons contracte
(no posar el símbol %) ]]-Taula1[[#This Row],[% Reducció salari per baix rendiment        (no posar el símbol %)]]</f>
        <v>0</v>
      </c>
      <c r="AU82" s="136">
        <f t="shared" si="19"/>
        <v>0</v>
      </c>
      <c r="AV82" s="86"/>
      <c r="AW82" s="136">
        <f>ROUND((AX82/100)*693*Taula1[[#This Row],[Espai reservat Administració  (mesos)]],2)</f>
        <v>0</v>
      </c>
      <c r="AX82" s="89">
        <f>Taula1[[#This Row],[% Jornada segons contracte
(no posar el símbol %) ]]-Taula1[[#This Row],[% Reducció salari per baix rendiment        (no posar el símbol %)]]</f>
        <v>0</v>
      </c>
      <c r="AY82" s="131">
        <f>ROUND((AZ82/100)*22.78356164*Taula1[[#This Row],[Espai reservat Administració (dies)]],2)</f>
        <v>0</v>
      </c>
      <c r="AZ82" s="79">
        <f>Taula1[[#This Row],[% Jornada segons contracte
(no posar el símbol %) ]]-Taula1[[#This Row],[% Reducció salari per baix rendiment        (no posar el símbol %)]]</f>
        <v>0</v>
      </c>
      <c r="BA82" s="131">
        <f t="shared" si="20"/>
        <v>0</v>
      </c>
      <c r="BB82" s="83"/>
      <c r="BC82" s="131">
        <f>IF(Taula1[[#This Row],[Grup justificat     (fer servir opcions de la llista desplegable)]]=1,AI82,0)</f>
        <v>0</v>
      </c>
      <c r="BD82" s="131">
        <f>IF(Taula1[[#This Row],[Grup justificat     (fer servir opcions de la llista desplegable)]]=2,AU82,0)</f>
        <v>0</v>
      </c>
      <c r="BE82" s="83"/>
      <c r="BF82" s="131">
        <f>IF(Taula1[[#This Row],[Espai reservat Administració]]=1,AO82,0)</f>
        <v>0</v>
      </c>
      <c r="BG82" s="131">
        <f>IF(Taula1[[#This Row],[Espai reservat Administració]]=2,BA82,0)</f>
        <v>0</v>
      </c>
      <c r="BH82" s="83"/>
      <c r="BI82" s="124">
        <f>IF(Taula1[[#This Row],[Grup justificat     (fer servir opcions de la llista desplegable)]]=1,1,0)</f>
        <v>0</v>
      </c>
      <c r="BJ82" s="124">
        <f>IF(Taula1[[#This Row],[Espai reservat Administració]]=1,1,0)</f>
        <v>0</v>
      </c>
      <c r="BK82" s="125"/>
      <c r="BL82" s="124">
        <f>IF(Taula1[[#This Row],[Grup justificat     (fer servir opcions de la llista desplegable)]]=2,1,0)</f>
        <v>0</v>
      </c>
      <c r="BM82" s="124">
        <f>IF(Taula1[[#This Row],[Espai reservat Administració]]=2,1,0)</f>
        <v>0</v>
      </c>
      <c r="BN82" s="73"/>
      <c r="BO82" s="73"/>
      <c r="BP82" s="73"/>
      <c r="BQ82" s="73"/>
      <c r="BR82" s="73"/>
      <c r="BS82" s="73"/>
      <c r="BT82" s="73"/>
      <c r="BU82" s="73"/>
      <c r="BV82" s="73"/>
      <c r="BW82" s="73"/>
      <c r="BX82" s="73"/>
      <c r="BY82" s="73"/>
      <c r="BZ82" s="73"/>
      <c r="CA82" s="73"/>
      <c r="CB82" s="73"/>
      <c r="CC82" s="73"/>
      <c r="CD82" s="73"/>
      <c r="CE82" s="73"/>
      <c r="CF82" s="73"/>
      <c r="CG82" s="63">
        <f t="shared" si="21"/>
        <v>0</v>
      </c>
      <c r="CH82" s="63">
        <f t="shared" si="22"/>
        <v>0</v>
      </c>
      <c r="CI82" s="73"/>
      <c r="CJ82" s="63">
        <f>IF(Taula1[[#This Row],[Tipus de contracte                                  (fer servir opcions de la llista desplegable)]]="Indefinit",1,0)</f>
        <v>0</v>
      </c>
      <c r="CK82" s="63">
        <f>IF(Taula1[[#This Row],[Tipus de contracte                                  (fer servir opcions de la llista desplegable)]]="Temporal, igual o superior a 6 mesos",1,0)</f>
        <v>0</v>
      </c>
      <c r="CL82" s="63">
        <f>IF(Taula1[[#This Row],[Tipus de contracte                                  (fer servir opcions de la llista desplegable)]]="Substitució per IT",1,0)</f>
        <v>0</v>
      </c>
      <c r="CM82" s="73"/>
      <c r="CN82" s="63">
        <f>IF(Taula1[[#This Row],[Relació llocs de treball]]&gt;=1,1,0)</f>
        <v>0</v>
      </c>
      <c r="CO82" s="73"/>
      <c r="CP82" s="63">
        <f>IF(Taula1[[#This Row],[Identitat de gènere                                                          (fer servir opcions de la llista desplegable)]]="Home",1,0)</f>
        <v>0</v>
      </c>
      <c r="CQ82" s="63">
        <f>IF(Taula1[[#This Row],[Identitat de gènere                                                          (fer servir opcions de la llista desplegable)]]="Dona",1,0)</f>
        <v>0</v>
      </c>
      <c r="CR82" s="63">
        <f>IF(Taula1[[#This Row],[Identitat de gènere                                                          (fer servir opcions de la llista desplegable)]]="No binari",1,0)</f>
        <v>0</v>
      </c>
      <c r="CS82" s="73"/>
      <c r="CT82" s="63">
        <f t="shared" si="16"/>
        <v>0</v>
      </c>
      <c r="CU82" s="64">
        <f t="shared" si="23"/>
        <v>0</v>
      </c>
      <c r="CW82" s="64">
        <f t="shared" si="24"/>
        <v>0</v>
      </c>
      <c r="CX82" s="64">
        <f t="shared" si="25"/>
        <v>0</v>
      </c>
      <c r="CY82" s="64">
        <f t="shared" si="26"/>
        <v>0</v>
      </c>
      <c r="CZ82" s="64">
        <f t="shared" si="27"/>
        <v>0</v>
      </c>
      <c r="DB82" s="64">
        <f t="shared" si="28"/>
        <v>0</v>
      </c>
      <c r="DC82" s="64">
        <f t="shared" si="29"/>
        <v>0</v>
      </c>
      <c r="DD82" s="64">
        <f t="shared" si="30"/>
        <v>0</v>
      </c>
      <c r="DE82" s="64">
        <f t="shared" si="31"/>
        <v>0</v>
      </c>
    </row>
    <row r="83" spans="2:109" x14ac:dyDescent="0.3">
      <c r="B83" s="167"/>
      <c r="C83" s="186"/>
      <c r="D83" s="2"/>
      <c r="E83" s="67"/>
      <c r="F83" s="5"/>
      <c r="G83" s="5"/>
      <c r="H83" s="187"/>
      <c r="I83" s="111" t="str">
        <f ca="1">IF(Taula1[[#This Row],[Data naixement (format dd/mm/aaaa)]]="","0",DATEDIF(Taula1[[#This Row],[Data naixement (format dd/mm/aaaa)]],TODAY(),"Y"))</f>
        <v>0</v>
      </c>
      <c r="J83" s="6"/>
      <c r="K83" s="6"/>
      <c r="L83" s="6"/>
      <c r="M83" s="6"/>
      <c r="N83" s="56"/>
      <c r="O83" s="56"/>
      <c r="P83" s="56"/>
      <c r="Q83" s="6"/>
      <c r="R83" s="7"/>
      <c r="S83" s="143">
        <f>Taula1[[#This Row],[Mesos naturals sencers treballats període justificat (01/01/2023 - 31/03/2023)]]</f>
        <v>0</v>
      </c>
      <c r="T83" s="194">
        <f>Taula1[[#This Row],[Dies treballats període justificat (01/01/2023 - 31/03/2023)              no comptabilitzats com a mes natural sencer]]</f>
        <v>0</v>
      </c>
      <c r="U83" s="12"/>
      <c r="V83" s="7"/>
      <c r="W83" s="188"/>
      <c r="X83" s="188"/>
      <c r="Y83" s="188"/>
      <c r="Z83" s="188"/>
      <c r="AA83" s="190"/>
      <c r="AB83" s="143">
        <f>Taula1[[#This Row],[Grup justificat     (fer servir opcions de la llista desplegable)]]</f>
        <v>0</v>
      </c>
      <c r="AC83" s="182"/>
      <c r="AD83" s="80"/>
      <c r="AE83" s="131">
        <f>ROUND((AF83/100)*756*Taula1[[#This Row],[Mesos naturals sencers treballats període justificat (01/01/2023 - 31/03/2023)]],2)</f>
        <v>0</v>
      </c>
      <c r="AF83" s="79">
        <f>Taula1[[#This Row],[% Jornada segons contracte
(no posar el símbol %) ]]-Taula1[[#This Row],[% Reducció salari per baix rendiment        (no posar el símbol %)]]</f>
        <v>0</v>
      </c>
      <c r="AG83" s="131">
        <f>ROUND((AH83/100)*24.8547945*Taula1[[#This Row],[Dies treballats període justificat (01/01/2023 - 31/03/2023)              no comptabilitzats com a mes natural sencer]],2)</f>
        <v>0</v>
      </c>
      <c r="AH83" s="79">
        <f>Taula1[[#This Row],[% Jornada segons contracte
(no posar el símbol %) ]]-Taula1[[#This Row],[% Reducció salari per baix rendiment        (no posar el símbol %)]]</f>
        <v>0</v>
      </c>
      <c r="AI83" s="131">
        <f t="shared" si="17"/>
        <v>0</v>
      </c>
      <c r="AJ83" s="183"/>
      <c r="AK83" s="131">
        <f>ROUND((AL83/100)*756*Taula1[[#This Row],[Espai reservat Administració  (mesos)]],2)</f>
        <v>0</v>
      </c>
      <c r="AL83" s="79">
        <f>Taula1[[#This Row],[% Jornada segons contracte
(no posar el símbol %) ]]-Taula1[[#This Row],[% Reducció salari per baix rendiment        (no posar el símbol %)]]</f>
        <v>0</v>
      </c>
      <c r="AM83" s="131">
        <f>ROUND((AN83/100)*24.8547945*Taula1[[#This Row],[Espai reservat Administració (dies)]],2)</f>
        <v>0</v>
      </c>
      <c r="AN83" s="79">
        <f>Taula1[[#This Row],[% Jornada segons contracte
(no posar el símbol %) ]]-Taula1[[#This Row],[% Reducció salari per baix rendiment        (no posar el símbol %)]]</f>
        <v>0</v>
      </c>
      <c r="AO83" s="131">
        <f t="shared" si="18"/>
        <v>0</v>
      </c>
      <c r="AP83" s="86"/>
      <c r="AQ83" s="136">
        <f>ROUND((AR83/100)*693*Taula1[[#This Row],[Mesos naturals sencers treballats període justificat (01/01/2023 - 31/03/2023)]],2)</f>
        <v>0</v>
      </c>
      <c r="AR83" s="89">
        <f>Taula1[[#This Row],[% Jornada segons contracte
(no posar el símbol %) ]]-Taula1[[#This Row],[% Reducció salari per baix rendiment        (no posar el símbol %)]]</f>
        <v>0</v>
      </c>
      <c r="AS83" s="136">
        <f>ROUND((AT83/100)*22.78356164*Taula1[[#This Row],[Dies treballats període justificat (01/01/2023 - 31/03/2023)              no comptabilitzats com a mes natural sencer]],2)</f>
        <v>0</v>
      </c>
      <c r="AT83" s="89">
        <f>Taula1[[#This Row],[% Jornada segons contracte
(no posar el símbol %) ]]-Taula1[[#This Row],[% Reducció salari per baix rendiment        (no posar el símbol %)]]</f>
        <v>0</v>
      </c>
      <c r="AU83" s="136">
        <f t="shared" si="19"/>
        <v>0</v>
      </c>
      <c r="AV83" s="86"/>
      <c r="AW83" s="136">
        <f>ROUND((AX83/100)*693*Taula1[[#This Row],[Espai reservat Administració  (mesos)]],2)</f>
        <v>0</v>
      </c>
      <c r="AX83" s="89">
        <f>Taula1[[#This Row],[% Jornada segons contracte
(no posar el símbol %) ]]-Taula1[[#This Row],[% Reducció salari per baix rendiment        (no posar el símbol %)]]</f>
        <v>0</v>
      </c>
      <c r="AY83" s="131">
        <f>ROUND((AZ83/100)*22.78356164*Taula1[[#This Row],[Espai reservat Administració (dies)]],2)</f>
        <v>0</v>
      </c>
      <c r="AZ83" s="79">
        <f>Taula1[[#This Row],[% Jornada segons contracte
(no posar el símbol %) ]]-Taula1[[#This Row],[% Reducció salari per baix rendiment        (no posar el símbol %)]]</f>
        <v>0</v>
      </c>
      <c r="BA83" s="131">
        <f t="shared" si="20"/>
        <v>0</v>
      </c>
      <c r="BB83" s="83"/>
      <c r="BC83" s="131">
        <f>IF(Taula1[[#This Row],[Grup justificat     (fer servir opcions de la llista desplegable)]]=1,AI83,0)</f>
        <v>0</v>
      </c>
      <c r="BD83" s="131">
        <f>IF(Taula1[[#This Row],[Grup justificat     (fer servir opcions de la llista desplegable)]]=2,AU83,0)</f>
        <v>0</v>
      </c>
      <c r="BE83" s="83"/>
      <c r="BF83" s="131">
        <f>IF(Taula1[[#This Row],[Espai reservat Administració]]=1,AO83,0)</f>
        <v>0</v>
      </c>
      <c r="BG83" s="131">
        <f>IF(Taula1[[#This Row],[Espai reservat Administració]]=2,BA83,0)</f>
        <v>0</v>
      </c>
      <c r="BH83" s="83"/>
      <c r="BI83" s="124">
        <f>IF(Taula1[[#This Row],[Grup justificat     (fer servir opcions de la llista desplegable)]]=1,1,0)</f>
        <v>0</v>
      </c>
      <c r="BJ83" s="124">
        <f>IF(Taula1[[#This Row],[Espai reservat Administració]]=1,1,0)</f>
        <v>0</v>
      </c>
      <c r="BK83" s="125"/>
      <c r="BL83" s="124">
        <f>IF(Taula1[[#This Row],[Grup justificat     (fer servir opcions de la llista desplegable)]]=2,1,0)</f>
        <v>0</v>
      </c>
      <c r="BM83" s="124">
        <f>IF(Taula1[[#This Row],[Espai reservat Administració]]=2,1,0)</f>
        <v>0</v>
      </c>
      <c r="BN83" s="73"/>
      <c r="BO83" s="73"/>
      <c r="BP83" s="73"/>
      <c r="BQ83" s="73"/>
      <c r="BR83" s="73"/>
      <c r="BS83" s="73"/>
      <c r="BT83" s="73"/>
      <c r="BU83" s="73"/>
      <c r="BV83" s="73"/>
      <c r="BW83" s="73"/>
      <c r="BX83" s="73"/>
      <c r="BY83" s="73"/>
      <c r="BZ83" s="73"/>
      <c r="CA83" s="73"/>
      <c r="CB83" s="73"/>
      <c r="CC83" s="73"/>
      <c r="CD83" s="73"/>
      <c r="CE83" s="73"/>
      <c r="CF83" s="73"/>
      <c r="CG83" s="63">
        <f t="shared" si="21"/>
        <v>0</v>
      </c>
      <c r="CH83" s="63">
        <f t="shared" si="22"/>
        <v>0</v>
      </c>
      <c r="CI83" s="73"/>
      <c r="CJ83" s="63">
        <f>IF(Taula1[[#This Row],[Tipus de contracte                                  (fer servir opcions de la llista desplegable)]]="Indefinit",1,0)</f>
        <v>0</v>
      </c>
      <c r="CK83" s="63">
        <f>IF(Taula1[[#This Row],[Tipus de contracte                                  (fer servir opcions de la llista desplegable)]]="Temporal, igual o superior a 6 mesos",1,0)</f>
        <v>0</v>
      </c>
      <c r="CL83" s="63">
        <f>IF(Taula1[[#This Row],[Tipus de contracte                                  (fer servir opcions de la llista desplegable)]]="Substitució per IT",1,0)</f>
        <v>0</v>
      </c>
      <c r="CM83" s="73"/>
      <c r="CN83" s="63">
        <f>IF(Taula1[[#This Row],[Relació llocs de treball]]&gt;=1,1,0)</f>
        <v>0</v>
      </c>
      <c r="CO83" s="73"/>
      <c r="CP83" s="63">
        <f>IF(Taula1[[#This Row],[Identitat de gènere                                                          (fer servir opcions de la llista desplegable)]]="Home",1,0)</f>
        <v>0</v>
      </c>
      <c r="CQ83" s="63">
        <f>IF(Taula1[[#This Row],[Identitat de gènere                                                          (fer servir opcions de la llista desplegable)]]="Dona",1,0)</f>
        <v>0</v>
      </c>
      <c r="CR83" s="63">
        <f>IF(Taula1[[#This Row],[Identitat de gènere                                                          (fer servir opcions de la llista desplegable)]]="No binari",1,0)</f>
        <v>0</v>
      </c>
      <c r="CS83" s="73"/>
      <c r="CT83" s="63">
        <f t="shared" si="16"/>
        <v>0</v>
      </c>
      <c r="CU83" s="64">
        <f t="shared" si="23"/>
        <v>0</v>
      </c>
      <c r="CW83" s="64">
        <f t="shared" si="24"/>
        <v>0</v>
      </c>
      <c r="CX83" s="64">
        <f t="shared" si="25"/>
        <v>0</v>
      </c>
      <c r="CY83" s="64">
        <f t="shared" si="26"/>
        <v>0</v>
      </c>
      <c r="CZ83" s="64">
        <f t="shared" si="27"/>
        <v>0</v>
      </c>
      <c r="DB83" s="64">
        <f t="shared" si="28"/>
        <v>0</v>
      </c>
      <c r="DC83" s="64">
        <f t="shared" si="29"/>
        <v>0</v>
      </c>
      <c r="DD83" s="64">
        <f t="shared" si="30"/>
        <v>0</v>
      </c>
      <c r="DE83" s="64">
        <f t="shared" si="31"/>
        <v>0</v>
      </c>
    </row>
    <row r="84" spans="2:109" x14ac:dyDescent="0.3">
      <c r="B84" s="167"/>
      <c r="C84" s="186"/>
      <c r="D84" s="2"/>
      <c r="E84" s="67"/>
      <c r="F84" s="5"/>
      <c r="G84" s="5"/>
      <c r="H84" s="187"/>
      <c r="I84" s="111" t="str">
        <f ca="1">IF(Taula1[[#This Row],[Data naixement (format dd/mm/aaaa)]]="","0",DATEDIF(Taula1[[#This Row],[Data naixement (format dd/mm/aaaa)]],TODAY(),"Y"))</f>
        <v>0</v>
      </c>
      <c r="J84" s="6"/>
      <c r="K84" s="6"/>
      <c r="L84" s="6"/>
      <c r="M84" s="6"/>
      <c r="N84" s="56"/>
      <c r="O84" s="56"/>
      <c r="P84" s="56"/>
      <c r="Q84" s="6"/>
      <c r="R84" s="7"/>
      <c r="S84" s="143">
        <f>Taula1[[#This Row],[Mesos naturals sencers treballats període justificat (01/01/2023 - 31/03/2023)]]</f>
        <v>0</v>
      </c>
      <c r="T84" s="194">
        <f>Taula1[[#This Row],[Dies treballats període justificat (01/01/2023 - 31/03/2023)              no comptabilitzats com a mes natural sencer]]</f>
        <v>0</v>
      </c>
      <c r="U84" s="12"/>
      <c r="V84" s="7"/>
      <c r="W84" s="188"/>
      <c r="X84" s="188"/>
      <c r="Y84" s="188"/>
      <c r="Z84" s="188"/>
      <c r="AA84" s="190"/>
      <c r="AB84" s="143">
        <f>Taula1[[#This Row],[Grup justificat     (fer servir opcions de la llista desplegable)]]</f>
        <v>0</v>
      </c>
      <c r="AC84" s="182"/>
      <c r="AD84" s="80"/>
      <c r="AE84" s="131">
        <f>ROUND((AF84/100)*756*Taula1[[#This Row],[Mesos naturals sencers treballats període justificat (01/01/2023 - 31/03/2023)]],2)</f>
        <v>0</v>
      </c>
      <c r="AF84" s="79">
        <f>Taula1[[#This Row],[% Jornada segons contracte
(no posar el símbol %) ]]-Taula1[[#This Row],[% Reducció salari per baix rendiment        (no posar el símbol %)]]</f>
        <v>0</v>
      </c>
      <c r="AG84" s="131">
        <f>ROUND((AH84/100)*24.8547945*Taula1[[#This Row],[Dies treballats període justificat (01/01/2023 - 31/03/2023)              no comptabilitzats com a mes natural sencer]],2)</f>
        <v>0</v>
      </c>
      <c r="AH84" s="79">
        <f>Taula1[[#This Row],[% Jornada segons contracte
(no posar el símbol %) ]]-Taula1[[#This Row],[% Reducció salari per baix rendiment        (no posar el símbol %)]]</f>
        <v>0</v>
      </c>
      <c r="AI84" s="131">
        <f t="shared" si="17"/>
        <v>0</v>
      </c>
      <c r="AJ84" s="183"/>
      <c r="AK84" s="131">
        <f>ROUND((AL84/100)*756*Taula1[[#This Row],[Espai reservat Administració  (mesos)]],2)</f>
        <v>0</v>
      </c>
      <c r="AL84" s="79">
        <f>Taula1[[#This Row],[% Jornada segons contracte
(no posar el símbol %) ]]-Taula1[[#This Row],[% Reducció salari per baix rendiment        (no posar el símbol %)]]</f>
        <v>0</v>
      </c>
      <c r="AM84" s="131">
        <f>ROUND((AN84/100)*24.8547945*Taula1[[#This Row],[Espai reservat Administració (dies)]],2)</f>
        <v>0</v>
      </c>
      <c r="AN84" s="79">
        <f>Taula1[[#This Row],[% Jornada segons contracte
(no posar el símbol %) ]]-Taula1[[#This Row],[% Reducció salari per baix rendiment        (no posar el símbol %)]]</f>
        <v>0</v>
      </c>
      <c r="AO84" s="131">
        <f t="shared" si="18"/>
        <v>0</v>
      </c>
      <c r="AP84" s="86"/>
      <c r="AQ84" s="136">
        <f>ROUND((AR84/100)*693*Taula1[[#This Row],[Mesos naturals sencers treballats període justificat (01/01/2023 - 31/03/2023)]],2)</f>
        <v>0</v>
      </c>
      <c r="AR84" s="89">
        <f>Taula1[[#This Row],[% Jornada segons contracte
(no posar el símbol %) ]]-Taula1[[#This Row],[% Reducció salari per baix rendiment        (no posar el símbol %)]]</f>
        <v>0</v>
      </c>
      <c r="AS84" s="136">
        <f>ROUND((AT84/100)*22.78356164*Taula1[[#This Row],[Dies treballats període justificat (01/01/2023 - 31/03/2023)              no comptabilitzats com a mes natural sencer]],2)</f>
        <v>0</v>
      </c>
      <c r="AT84" s="89">
        <f>Taula1[[#This Row],[% Jornada segons contracte
(no posar el símbol %) ]]-Taula1[[#This Row],[% Reducció salari per baix rendiment        (no posar el símbol %)]]</f>
        <v>0</v>
      </c>
      <c r="AU84" s="136">
        <f t="shared" si="19"/>
        <v>0</v>
      </c>
      <c r="AV84" s="86"/>
      <c r="AW84" s="136">
        <f>ROUND((AX84/100)*693*Taula1[[#This Row],[Espai reservat Administració  (mesos)]],2)</f>
        <v>0</v>
      </c>
      <c r="AX84" s="89">
        <f>Taula1[[#This Row],[% Jornada segons contracte
(no posar el símbol %) ]]-Taula1[[#This Row],[% Reducció salari per baix rendiment        (no posar el símbol %)]]</f>
        <v>0</v>
      </c>
      <c r="AY84" s="131">
        <f>ROUND((AZ84/100)*22.78356164*Taula1[[#This Row],[Espai reservat Administració (dies)]],2)</f>
        <v>0</v>
      </c>
      <c r="AZ84" s="79">
        <f>Taula1[[#This Row],[% Jornada segons contracte
(no posar el símbol %) ]]-Taula1[[#This Row],[% Reducció salari per baix rendiment        (no posar el símbol %)]]</f>
        <v>0</v>
      </c>
      <c r="BA84" s="131">
        <f t="shared" si="20"/>
        <v>0</v>
      </c>
      <c r="BB84" s="83"/>
      <c r="BC84" s="131">
        <f>IF(Taula1[[#This Row],[Grup justificat     (fer servir opcions de la llista desplegable)]]=1,AI84,0)</f>
        <v>0</v>
      </c>
      <c r="BD84" s="131">
        <f>IF(Taula1[[#This Row],[Grup justificat     (fer servir opcions de la llista desplegable)]]=2,AU84,0)</f>
        <v>0</v>
      </c>
      <c r="BE84" s="83"/>
      <c r="BF84" s="131">
        <f>IF(Taula1[[#This Row],[Espai reservat Administració]]=1,AO84,0)</f>
        <v>0</v>
      </c>
      <c r="BG84" s="131">
        <f>IF(Taula1[[#This Row],[Espai reservat Administració]]=2,BA84,0)</f>
        <v>0</v>
      </c>
      <c r="BH84" s="83"/>
      <c r="BI84" s="124">
        <f>IF(Taula1[[#This Row],[Grup justificat     (fer servir opcions de la llista desplegable)]]=1,1,0)</f>
        <v>0</v>
      </c>
      <c r="BJ84" s="124">
        <f>IF(Taula1[[#This Row],[Espai reservat Administració]]=1,1,0)</f>
        <v>0</v>
      </c>
      <c r="BK84" s="125"/>
      <c r="BL84" s="124">
        <f>IF(Taula1[[#This Row],[Grup justificat     (fer servir opcions de la llista desplegable)]]=2,1,0)</f>
        <v>0</v>
      </c>
      <c r="BM84" s="124">
        <f>IF(Taula1[[#This Row],[Espai reservat Administració]]=2,1,0)</f>
        <v>0</v>
      </c>
      <c r="BN84" s="73"/>
      <c r="BO84" s="73"/>
      <c r="BP84" s="73"/>
      <c r="BQ84" s="73"/>
      <c r="BR84" s="73"/>
      <c r="BS84" s="73"/>
      <c r="BT84" s="73"/>
      <c r="BU84" s="73"/>
      <c r="BV84" s="73"/>
      <c r="BW84" s="73"/>
      <c r="BX84" s="73"/>
      <c r="BY84" s="73"/>
      <c r="BZ84" s="73"/>
      <c r="CA84" s="73"/>
      <c r="CB84" s="73"/>
      <c r="CC84" s="73"/>
      <c r="CD84" s="73"/>
      <c r="CE84" s="73"/>
      <c r="CF84" s="73"/>
      <c r="CG84" s="63">
        <f t="shared" si="21"/>
        <v>0</v>
      </c>
      <c r="CH84" s="63">
        <f t="shared" si="22"/>
        <v>0</v>
      </c>
      <c r="CI84" s="73"/>
      <c r="CJ84" s="63">
        <f>IF(Taula1[[#This Row],[Tipus de contracte                                  (fer servir opcions de la llista desplegable)]]="Indefinit",1,0)</f>
        <v>0</v>
      </c>
      <c r="CK84" s="63">
        <f>IF(Taula1[[#This Row],[Tipus de contracte                                  (fer servir opcions de la llista desplegable)]]="Temporal, igual o superior a 6 mesos",1,0)</f>
        <v>0</v>
      </c>
      <c r="CL84" s="63">
        <f>IF(Taula1[[#This Row],[Tipus de contracte                                  (fer servir opcions de la llista desplegable)]]="Substitució per IT",1,0)</f>
        <v>0</v>
      </c>
      <c r="CM84" s="73"/>
      <c r="CN84" s="63">
        <f>IF(Taula1[[#This Row],[Relació llocs de treball]]&gt;=1,1,0)</f>
        <v>0</v>
      </c>
      <c r="CO84" s="73"/>
      <c r="CP84" s="63">
        <f>IF(Taula1[[#This Row],[Identitat de gènere                                                          (fer servir opcions de la llista desplegable)]]="Home",1,0)</f>
        <v>0</v>
      </c>
      <c r="CQ84" s="63">
        <f>IF(Taula1[[#This Row],[Identitat de gènere                                                          (fer servir opcions de la llista desplegable)]]="Dona",1,0)</f>
        <v>0</v>
      </c>
      <c r="CR84" s="63">
        <f>IF(Taula1[[#This Row],[Identitat de gènere                                                          (fer servir opcions de la llista desplegable)]]="No binari",1,0)</f>
        <v>0</v>
      </c>
      <c r="CS84" s="73"/>
      <c r="CT84" s="63">
        <f t="shared" si="16"/>
        <v>0</v>
      </c>
      <c r="CU84" s="64">
        <f t="shared" si="23"/>
        <v>0</v>
      </c>
      <c r="CW84" s="64">
        <f t="shared" si="24"/>
        <v>0</v>
      </c>
      <c r="CX84" s="64">
        <f t="shared" si="25"/>
        <v>0</v>
      </c>
      <c r="CY84" s="64">
        <f t="shared" si="26"/>
        <v>0</v>
      </c>
      <c r="CZ84" s="64">
        <f t="shared" si="27"/>
        <v>0</v>
      </c>
      <c r="DB84" s="64">
        <f t="shared" si="28"/>
        <v>0</v>
      </c>
      <c r="DC84" s="64">
        <f t="shared" si="29"/>
        <v>0</v>
      </c>
      <c r="DD84" s="64">
        <f t="shared" si="30"/>
        <v>0</v>
      </c>
      <c r="DE84" s="64">
        <f t="shared" si="31"/>
        <v>0</v>
      </c>
    </row>
    <row r="85" spans="2:109" x14ac:dyDescent="0.3">
      <c r="B85" s="167"/>
      <c r="C85" s="186"/>
      <c r="D85" s="2"/>
      <c r="E85" s="67"/>
      <c r="F85" s="5"/>
      <c r="G85" s="5"/>
      <c r="H85" s="187"/>
      <c r="I85" s="111" t="str">
        <f ca="1">IF(Taula1[[#This Row],[Data naixement (format dd/mm/aaaa)]]="","0",DATEDIF(Taula1[[#This Row],[Data naixement (format dd/mm/aaaa)]],TODAY(),"Y"))</f>
        <v>0</v>
      </c>
      <c r="J85" s="6"/>
      <c r="K85" s="6"/>
      <c r="L85" s="6"/>
      <c r="M85" s="6"/>
      <c r="N85" s="56"/>
      <c r="O85" s="56"/>
      <c r="P85" s="56"/>
      <c r="Q85" s="6"/>
      <c r="R85" s="7"/>
      <c r="S85" s="143">
        <f>Taula1[[#This Row],[Mesos naturals sencers treballats període justificat (01/01/2023 - 31/03/2023)]]</f>
        <v>0</v>
      </c>
      <c r="T85" s="194">
        <f>Taula1[[#This Row],[Dies treballats període justificat (01/01/2023 - 31/03/2023)              no comptabilitzats com a mes natural sencer]]</f>
        <v>0</v>
      </c>
      <c r="U85" s="12"/>
      <c r="V85" s="7"/>
      <c r="W85" s="188"/>
      <c r="X85" s="188"/>
      <c r="Y85" s="188"/>
      <c r="Z85" s="188"/>
      <c r="AA85" s="190"/>
      <c r="AB85" s="143">
        <f>Taula1[[#This Row],[Grup justificat     (fer servir opcions de la llista desplegable)]]</f>
        <v>0</v>
      </c>
      <c r="AC85" s="182"/>
      <c r="AD85" s="80"/>
      <c r="AE85" s="131">
        <f>ROUND((AF85/100)*756*Taula1[[#This Row],[Mesos naturals sencers treballats període justificat (01/01/2023 - 31/03/2023)]],2)</f>
        <v>0</v>
      </c>
      <c r="AF85" s="79">
        <f>Taula1[[#This Row],[% Jornada segons contracte
(no posar el símbol %) ]]-Taula1[[#This Row],[% Reducció salari per baix rendiment        (no posar el símbol %)]]</f>
        <v>0</v>
      </c>
      <c r="AG85" s="131">
        <f>ROUND((AH85/100)*24.8547945*Taula1[[#This Row],[Dies treballats període justificat (01/01/2023 - 31/03/2023)              no comptabilitzats com a mes natural sencer]],2)</f>
        <v>0</v>
      </c>
      <c r="AH85" s="79">
        <f>Taula1[[#This Row],[% Jornada segons contracte
(no posar el símbol %) ]]-Taula1[[#This Row],[% Reducció salari per baix rendiment        (no posar el símbol %)]]</f>
        <v>0</v>
      </c>
      <c r="AI85" s="131">
        <f t="shared" si="17"/>
        <v>0</v>
      </c>
      <c r="AJ85" s="183"/>
      <c r="AK85" s="131">
        <f>ROUND((AL85/100)*756*Taula1[[#This Row],[Espai reservat Administració  (mesos)]],2)</f>
        <v>0</v>
      </c>
      <c r="AL85" s="79">
        <f>Taula1[[#This Row],[% Jornada segons contracte
(no posar el símbol %) ]]-Taula1[[#This Row],[% Reducció salari per baix rendiment        (no posar el símbol %)]]</f>
        <v>0</v>
      </c>
      <c r="AM85" s="131">
        <f>ROUND((AN85/100)*24.8547945*Taula1[[#This Row],[Espai reservat Administració (dies)]],2)</f>
        <v>0</v>
      </c>
      <c r="AN85" s="79">
        <f>Taula1[[#This Row],[% Jornada segons contracte
(no posar el símbol %) ]]-Taula1[[#This Row],[% Reducció salari per baix rendiment        (no posar el símbol %)]]</f>
        <v>0</v>
      </c>
      <c r="AO85" s="131">
        <f t="shared" si="18"/>
        <v>0</v>
      </c>
      <c r="AP85" s="86"/>
      <c r="AQ85" s="136">
        <f>ROUND((AR85/100)*693*Taula1[[#This Row],[Mesos naturals sencers treballats període justificat (01/01/2023 - 31/03/2023)]],2)</f>
        <v>0</v>
      </c>
      <c r="AR85" s="89">
        <f>Taula1[[#This Row],[% Jornada segons contracte
(no posar el símbol %) ]]-Taula1[[#This Row],[% Reducció salari per baix rendiment        (no posar el símbol %)]]</f>
        <v>0</v>
      </c>
      <c r="AS85" s="136">
        <f>ROUND((AT85/100)*22.78356164*Taula1[[#This Row],[Dies treballats període justificat (01/01/2023 - 31/03/2023)              no comptabilitzats com a mes natural sencer]],2)</f>
        <v>0</v>
      </c>
      <c r="AT85" s="89">
        <f>Taula1[[#This Row],[% Jornada segons contracte
(no posar el símbol %) ]]-Taula1[[#This Row],[% Reducció salari per baix rendiment        (no posar el símbol %)]]</f>
        <v>0</v>
      </c>
      <c r="AU85" s="136">
        <f t="shared" si="19"/>
        <v>0</v>
      </c>
      <c r="AV85" s="86"/>
      <c r="AW85" s="136">
        <f>ROUND((AX85/100)*693*Taula1[[#This Row],[Espai reservat Administració  (mesos)]],2)</f>
        <v>0</v>
      </c>
      <c r="AX85" s="89">
        <f>Taula1[[#This Row],[% Jornada segons contracte
(no posar el símbol %) ]]-Taula1[[#This Row],[% Reducció salari per baix rendiment        (no posar el símbol %)]]</f>
        <v>0</v>
      </c>
      <c r="AY85" s="131">
        <f>ROUND((AZ85/100)*22.78356164*Taula1[[#This Row],[Espai reservat Administració (dies)]],2)</f>
        <v>0</v>
      </c>
      <c r="AZ85" s="79">
        <f>Taula1[[#This Row],[% Jornada segons contracte
(no posar el símbol %) ]]-Taula1[[#This Row],[% Reducció salari per baix rendiment        (no posar el símbol %)]]</f>
        <v>0</v>
      </c>
      <c r="BA85" s="131">
        <f t="shared" si="20"/>
        <v>0</v>
      </c>
      <c r="BB85" s="83"/>
      <c r="BC85" s="131">
        <f>IF(Taula1[[#This Row],[Grup justificat     (fer servir opcions de la llista desplegable)]]=1,AI85,0)</f>
        <v>0</v>
      </c>
      <c r="BD85" s="131">
        <f>IF(Taula1[[#This Row],[Grup justificat     (fer servir opcions de la llista desplegable)]]=2,AU85,0)</f>
        <v>0</v>
      </c>
      <c r="BE85" s="83"/>
      <c r="BF85" s="131">
        <f>IF(Taula1[[#This Row],[Espai reservat Administració]]=1,AO85,0)</f>
        <v>0</v>
      </c>
      <c r="BG85" s="131">
        <f>IF(Taula1[[#This Row],[Espai reservat Administració]]=2,BA85,0)</f>
        <v>0</v>
      </c>
      <c r="BH85" s="83"/>
      <c r="BI85" s="124">
        <f>IF(Taula1[[#This Row],[Grup justificat     (fer servir opcions de la llista desplegable)]]=1,1,0)</f>
        <v>0</v>
      </c>
      <c r="BJ85" s="124">
        <f>IF(Taula1[[#This Row],[Espai reservat Administració]]=1,1,0)</f>
        <v>0</v>
      </c>
      <c r="BK85" s="125"/>
      <c r="BL85" s="124">
        <f>IF(Taula1[[#This Row],[Grup justificat     (fer servir opcions de la llista desplegable)]]=2,1,0)</f>
        <v>0</v>
      </c>
      <c r="BM85" s="124">
        <f>IF(Taula1[[#This Row],[Espai reservat Administració]]=2,1,0)</f>
        <v>0</v>
      </c>
      <c r="BN85" s="73"/>
      <c r="BO85" s="73"/>
      <c r="BP85" s="73"/>
      <c r="BQ85" s="73"/>
      <c r="BR85" s="73"/>
      <c r="BS85" s="73"/>
      <c r="BT85" s="73"/>
      <c r="BU85" s="73"/>
      <c r="BV85" s="73"/>
      <c r="BW85" s="73"/>
      <c r="BX85" s="73"/>
      <c r="BY85" s="73"/>
      <c r="BZ85" s="73"/>
      <c r="CA85" s="73"/>
      <c r="CB85" s="73"/>
      <c r="CC85" s="73"/>
      <c r="CD85" s="73"/>
      <c r="CE85" s="73"/>
      <c r="CF85" s="73"/>
      <c r="CG85" s="63">
        <f t="shared" si="21"/>
        <v>0</v>
      </c>
      <c r="CH85" s="63">
        <f t="shared" si="22"/>
        <v>0</v>
      </c>
      <c r="CI85" s="73"/>
      <c r="CJ85" s="63">
        <f>IF(Taula1[[#This Row],[Tipus de contracte                                  (fer servir opcions de la llista desplegable)]]="Indefinit",1,0)</f>
        <v>0</v>
      </c>
      <c r="CK85" s="63">
        <f>IF(Taula1[[#This Row],[Tipus de contracte                                  (fer servir opcions de la llista desplegable)]]="Temporal, igual o superior a 6 mesos",1,0)</f>
        <v>0</v>
      </c>
      <c r="CL85" s="63">
        <f>IF(Taula1[[#This Row],[Tipus de contracte                                  (fer servir opcions de la llista desplegable)]]="Substitució per IT",1,0)</f>
        <v>0</v>
      </c>
      <c r="CM85" s="73"/>
      <c r="CN85" s="63">
        <f>IF(Taula1[[#This Row],[Relació llocs de treball]]&gt;=1,1,0)</f>
        <v>0</v>
      </c>
      <c r="CO85" s="73"/>
      <c r="CP85" s="63">
        <f>IF(Taula1[[#This Row],[Identitat de gènere                                                          (fer servir opcions de la llista desplegable)]]="Home",1,0)</f>
        <v>0</v>
      </c>
      <c r="CQ85" s="63">
        <f>IF(Taula1[[#This Row],[Identitat de gènere                                                          (fer servir opcions de la llista desplegable)]]="Dona",1,0)</f>
        <v>0</v>
      </c>
      <c r="CR85" s="63">
        <f>IF(Taula1[[#This Row],[Identitat de gènere                                                          (fer servir opcions de la llista desplegable)]]="No binari",1,0)</f>
        <v>0</v>
      </c>
      <c r="CS85" s="73"/>
      <c r="CT85" s="63">
        <f t="shared" si="16"/>
        <v>0</v>
      </c>
      <c r="CU85" s="64">
        <f t="shared" si="23"/>
        <v>0</v>
      </c>
      <c r="CW85" s="64">
        <f t="shared" si="24"/>
        <v>0</v>
      </c>
      <c r="CX85" s="64">
        <f t="shared" si="25"/>
        <v>0</v>
      </c>
      <c r="CY85" s="64">
        <f t="shared" si="26"/>
        <v>0</v>
      </c>
      <c r="CZ85" s="64">
        <f t="shared" si="27"/>
        <v>0</v>
      </c>
      <c r="DB85" s="64">
        <f t="shared" si="28"/>
        <v>0</v>
      </c>
      <c r="DC85" s="64">
        <f t="shared" si="29"/>
        <v>0</v>
      </c>
      <c r="DD85" s="64">
        <f t="shared" si="30"/>
        <v>0</v>
      </c>
      <c r="DE85" s="64">
        <f t="shared" si="31"/>
        <v>0</v>
      </c>
    </row>
    <row r="86" spans="2:109" x14ac:dyDescent="0.3">
      <c r="B86" s="167"/>
      <c r="C86" s="186"/>
      <c r="D86" s="2"/>
      <c r="E86" s="67"/>
      <c r="F86" s="5"/>
      <c r="G86" s="5"/>
      <c r="H86" s="187"/>
      <c r="I86" s="111" t="str">
        <f ca="1">IF(Taula1[[#This Row],[Data naixement (format dd/mm/aaaa)]]="","0",DATEDIF(Taula1[[#This Row],[Data naixement (format dd/mm/aaaa)]],TODAY(),"Y"))</f>
        <v>0</v>
      </c>
      <c r="J86" s="6"/>
      <c r="K86" s="6"/>
      <c r="L86" s="6"/>
      <c r="M86" s="6"/>
      <c r="N86" s="56"/>
      <c r="O86" s="56"/>
      <c r="P86" s="56"/>
      <c r="Q86" s="6"/>
      <c r="R86" s="7"/>
      <c r="S86" s="143">
        <f>Taula1[[#This Row],[Mesos naturals sencers treballats període justificat (01/01/2023 - 31/03/2023)]]</f>
        <v>0</v>
      </c>
      <c r="T86" s="194">
        <f>Taula1[[#This Row],[Dies treballats període justificat (01/01/2023 - 31/03/2023)              no comptabilitzats com a mes natural sencer]]</f>
        <v>0</v>
      </c>
      <c r="U86" s="12"/>
      <c r="V86" s="7"/>
      <c r="W86" s="188"/>
      <c r="X86" s="188"/>
      <c r="Y86" s="188"/>
      <c r="Z86" s="188"/>
      <c r="AA86" s="190"/>
      <c r="AB86" s="143">
        <f>Taula1[[#This Row],[Grup justificat     (fer servir opcions de la llista desplegable)]]</f>
        <v>0</v>
      </c>
      <c r="AC86" s="182"/>
      <c r="AD86" s="80"/>
      <c r="AE86" s="131">
        <f>ROUND((AF86/100)*756*Taula1[[#This Row],[Mesos naturals sencers treballats període justificat (01/01/2023 - 31/03/2023)]],2)</f>
        <v>0</v>
      </c>
      <c r="AF86" s="79">
        <f>Taula1[[#This Row],[% Jornada segons contracte
(no posar el símbol %) ]]-Taula1[[#This Row],[% Reducció salari per baix rendiment        (no posar el símbol %)]]</f>
        <v>0</v>
      </c>
      <c r="AG86" s="131">
        <f>ROUND((AH86/100)*24.8547945*Taula1[[#This Row],[Dies treballats període justificat (01/01/2023 - 31/03/2023)              no comptabilitzats com a mes natural sencer]],2)</f>
        <v>0</v>
      </c>
      <c r="AH86" s="79">
        <f>Taula1[[#This Row],[% Jornada segons contracte
(no posar el símbol %) ]]-Taula1[[#This Row],[% Reducció salari per baix rendiment        (no posar el símbol %)]]</f>
        <v>0</v>
      </c>
      <c r="AI86" s="131">
        <f t="shared" si="17"/>
        <v>0</v>
      </c>
      <c r="AJ86" s="183"/>
      <c r="AK86" s="131">
        <f>ROUND((AL86/100)*756*Taula1[[#This Row],[Espai reservat Administració  (mesos)]],2)</f>
        <v>0</v>
      </c>
      <c r="AL86" s="79">
        <f>Taula1[[#This Row],[% Jornada segons contracte
(no posar el símbol %) ]]-Taula1[[#This Row],[% Reducció salari per baix rendiment        (no posar el símbol %)]]</f>
        <v>0</v>
      </c>
      <c r="AM86" s="131">
        <f>ROUND((AN86/100)*24.8547945*Taula1[[#This Row],[Espai reservat Administració (dies)]],2)</f>
        <v>0</v>
      </c>
      <c r="AN86" s="79">
        <f>Taula1[[#This Row],[% Jornada segons contracte
(no posar el símbol %) ]]-Taula1[[#This Row],[% Reducció salari per baix rendiment        (no posar el símbol %)]]</f>
        <v>0</v>
      </c>
      <c r="AO86" s="131">
        <f t="shared" si="18"/>
        <v>0</v>
      </c>
      <c r="AP86" s="86"/>
      <c r="AQ86" s="136">
        <f>ROUND((AR86/100)*693*Taula1[[#This Row],[Mesos naturals sencers treballats període justificat (01/01/2023 - 31/03/2023)]],2)</f>
        <v>0</v>
      </c>
      <c r="AR86" s="89">
        <f>Taula1[[#This Row],[% Jornada segons contracte
(no posar el símbol %) ]]-Taula1[[#This Row],[% Reducció salari per baix rendiment        (no posar el símbol %)]]</f>
        <v>0</v>
      </c>
      <c r="AS86" s="136">
        <f>ROUND((AT86/100)*22.78356164*Taula1[[#This Row],[Dies treballats període justificat (01/01/2023 - 31/03/2023)              no comptabilitzats com a mes natural sencer]],2)</f>
        <v>0</v>
      </c>
      <c r="AT86" s="89">
        <f>Taula1[[#This Row],[% Jornada segons contracte
(no posar el símbol %) ]]-Taula1[[#This Row],[% Reducció salari per baix rendiment        (no posar el símbol %)]]</f>
        <v>0</v>
      </c>
      <c r="AU86" s="136">
        <f t="shared" si="19"/>
        <v>0</v>
      </c>
      <c r="AV86" s="86"/>
      <c r="AW86" s="136">
        <f>ROUND((AX86/100)*693*Taula1[[#This Row],[Espai reservat Administració  (mesos)]],2)</f>
        <v>0</v>
      </c>
      <c r="AX86" s="89">
        <f>Taula1[[#This Row],[% Jornada segons contracte
(no posar el símbol %) ]]-Taula1[[#This Row],[% Reducció salari per baix rendiment        (no posar el símbol %)]]</f>
        <v>0</v>
      </c>
      <c r="AY86" s="131">
        <f>ROUND((AZ86/100)*22.78356164*Taula1[[#This Row],[Espai reservat Administració (dies)]],2)</f>
        <v>0</v>
      </c>
      <c r="AZ86" s="79">
        <f>Taula1[[#This Row],[% Jornada segons contracte
(no posar el símbol %) ]]-Taula1[[#This Row],[% Reducció salari per baix rendiment        (no posar el símbol %)]]</f>
        <v>0</v>
      </c>
      <c r="BA86" s="131">
        <f t="shared" si="20"/>
        <v>0</v>
      </c>
      <c r="BB86" s="83"/>
      <c r="BC86" s="131">
        <f>IF(Taula1[[#This Row],[Grup justificat     (fer servir opcions de la llista desplegable)]]=1,AI86,0)</f>
        <v>0</v>
      </c>
      <c r="BD86" s="131">
        <f>IF(Taula1[[#This Row],[Grup justificat     (fer servir opcions de la llista desplegable)]]=2,AU86,0)</f>
        <v>0</v>
      </c>
      <c r="BE86" s="83"/>
      <c r="BF86" s="131">
        <f>IF(Taula1[[#This Row],[Espai reservat Administració]]=1,AO86,0)</f>
        <v>0</v>
      </c>
      <c r="BG86" s="131">
        <f>IF(Taula1[[#This Row],[Espai reservat Administració]]=2,BA86,0)</f>
        <v>0</v>
      </c>
      <c r="BH86" s="83"/>
      <c r="BI86" s="124">
        <f>IF(Taula1[[#This Row],[Grup justificat     (fer servir opcions de la llista desplegable)]]=1,1,0)</f>
        <v>0</v>
      </c>
      <c r="BJ86" s="124">
        <f>IF(Taula1[[#This Row],[Espai reservat Administració]]=1,1,0)</f>
        <v>0</v>
      </c>
      <c r="BK86" s="125"/>
      <c r="BL86" s="124">
        <f>IF(Taula1[[#This Row],[Grup justificat     (fer servir opcions de la llista desplegable)]]=2,1,0)</f>
        <v>0</v>
      </c>
      <c r="BM86" s="124">
        <f>IF(Taula1[[#This Row],[Espai reservat Administració]]=2,1,0)</f>
        <v>0</v>
      </c>
      <c r="BN86" s="73"/>
      <c r="BO86" s="73"/>
      <c r="BP86" s="73"/>
      <c r="BQ86" s="73"/>
      <c r="BR86" s="73"/>
      <c r="BS86" s="73"/>
      <c r="BT86" s="73"/>
      <c r="BU86" s="73"/>
      <c r="BV86" s="73"/>
      <c r="BW86" s="73"/>
      <c r="BX86" s="73"/>
      <c r="BY86" s="73"/>
      <c r="BZ86" s="73"/>
      <c r="CA86" s="73"/>
      <c r="CB86" s="73"/>
      <c r="CC86" s="73"/>
      <c r="CD86" s="73"/>
      <c r="CE86" s="73"/>
      <c r="CF86" s="73"/>
      <c r="CG86" s="63">
        <f t="shared" si="21"/>
        <v>0</v>
      </c>
      <c r="CH86" s="63">
        <f t="shared" si="22"/>
        <v>0</v>
      </c>
      <c r="CI86" s="73"/>
      <c r="CJ86" s="63">
        <f>IF(Taula1[[#This Row],[Tipus de contracte                                  (fer servir opcions de la llista desplegable)]]="Indefinit",1,0)</f>
        <v>0</v>
      </c>
      <c r="CK86" s="63">
        <f>IF(Taula1[[#This Row],[Tipus de contracte                                  (fer servir opcions de la llista desplegable)]]="Temporal, igual o superior a 6 mesos",1,0)</f>
        <v>0</v>
      </c>
      <c r="CL86" s="63">
        <f>IF(Taula1[[#This Row],[Tipus de contracte                                  (fer servir opcions de la llista desplegable)]]="Substitució per IT",1,0)</f>
        <v>0</v>
      </c>
      <c r="CM86" s="73"/>
      <c r="CN86" s="63">
        <f>IF(Taula1[[#This Row],[Relació llocs de treball]]&gt;=1,1,0)</f>
        <v>0</v>
      </c>
      <c r="CO86" s="73"/>
      <c r="CP86" s="63">
        <f>IF(Taula1[[#This Row],[Identitat de gènere                                                          (fer servir opcions de la llista desplegable)]]="Home",1,0)</f>
        <v>0</v>
      </c>
      <c r="CQ86" s="63">
        <f>IF(Taula1[[#This Row],[Identitat de gènere                                                          (fer servir opcions de la llista desplegable)]]="Dona",1,0)</f>
        <v>0</v>
      </c>
      <c r="CR86" s="63">
        <f>IF(Taula1[[#This Row],[Identitat de gènere                                                          (fer servir opcions de la llista desplegable)]]="No binari",1,0)</f>
        <v>0</v>
      </c>
      <c r="CS86" s="73"/>
      <c r="CT86" s="63">
        <f t="shared" si="16"/>
        <v>0</v>
      </c>
      <c r="CU86" s="64">
        <f t="shared" si="23"/>
        <v>0</v>
      </c>
      <c r="CW86" s="64">
        <f t="shared" si="24"/>
        <v>0</v>
      </c>
      <c r="CX86" s="64">
        <f t="shared" si="25"/>
        <v>0</v>
      </c>
      <c r="CY86" s="64">
        <f t="shared" si="26"/>
        <v>0</v>
      </c>
      <c r="CZ86" s="64">
        <f t="shared" si="27"/>
        <v>0</v>
      </c>
      <c r="DB86" s="64">
        <f t="shared" si="28"/>
        <v>0</v>
      </c>
      <c r="DC86" s="64">
        <f t="shared" si="29"/>
        <v>0</v>
      </c>
      <c r="DD86" s="64">
        <f t="shared" si="30"/>
        <v>0</v>
      </c>
      <c r="DE86" s="64">
        <f t="shared" si="31"/>
        <v>0</v>
      </c>
    </row>
    <row r="87" spans="2:109" x14ac:dyDescent="0.3">
      <c r="B87" s="167"/>
      <c r="C87" s="186"/>
      <c r="D87" s="2"/>
      <c r="E87" s="67"/>
      <c r="F87" s="5"/>
      <c r="G87" s="5"/>
      <c r="H87" s="187"/>
      <c r="I87" s="111" t="str">
        <f ca="1">IF(Taula1[[#This Row],[Data naixement (format dd/mm/aaaa)]]="","0",DATEDIF(Taula1[[#This Row],[Data naixement (format dd/mm/aaaa)]],TODAY(),"Y"))</f>
        <v>0</v>
      </c>
      <c r="J87" s="6"/>
      <c r="K87" s="6"/>
      <c r="L87" s="6"/>
      <c r="M87" s="6"/>
      <c r="N87" s="56"/>
      <c r="O87" s="56"/>
      <c r="P87" s="56"/>
      <c r="Q87" s="6"/>
      <c r="R87" s="7"/>
      <c r="S87" s="143">
        <f>Taula1[[#This Row],[Mesos naturals sencers treballats període justificat (01/01/2023 - 31/03/2023)]]</f>
        <v>0</v>
      </c>
      <c r="T87" s="194">
        <f>Taula1[[#This Row],[Dies treballats període justificat (01/01/2023 - 31/03/2023)              no comptabilitzats com a mes natural sencer]]</f>
        <v>0</v>
      </c>
      <c r="U87" s="12"/>
      <c r="V87" s="7"/>
      <c r="W87" s="188"/>
      <c r="X87" s="188"/>
      <c r="Y87" s="188"/>
      <c r="Z87" s="188"/>
      <c r="AA87" s="190"/>
      <c r="AB87" s="143">
        <f>Taula1[[#This Row],[Grup justificat     (fer servir opcions de la llista desplegable)]]</f>
        <v>0</v>
      </c>
      <c r="AC87" s="182"/>
      <c r="AD87" s="80"/>
      <c r="AE87" s="131">
        <f>ROUND((AF87/100)*756*Taula1[[#This Row],[Mesos naturals sencers treballats període justificat (01/01/2023 - 31/03/2023)]],2)</f>
        <v>0</v>
      </c>
      <c r="AF87" s="79">
        <f>Taula1[[#This Row],[% Jornada segons contracte
(no posar el símbol %) ]]-Taula1[[#This Row],[% Reducció salari per baix rendiment        (no posar el símbol %)]]</f>
        <v>0</v>
      </c>
      <c r="AG87" s="131">
        <f>ROUND((AH87/100)*24.8547945*Taula1[[#This Row],[Dies treballats període justificat (01/01/2023 - 31/03/2023)              no comptabilitzats com a mes natural sencer]],2)</f>
        <v>0</v>
      </c>
      <c r="AH87" s="79">
        <f>Taula1[[#This Row],[% Jornada segons contracte
(no posar el símbol %) ]]-Taula1[[#This Row],[% Reducció salari per baix rendiment        (no posar el símbol %)]]</f>
        <v>0</v>
      </c>
      <c r="AI87" s="131">
        <f t="shared" si="17"/>
        <v>0</v>
      </c>
      <c r="AJ87" s="183"/>
      <c r="AK87" s="131">
        <f>ROUND((AL87/100)*756*Taula1[[#This Row],[Espai reservat Administració  (mesos)]],2)</f>
        <v>0</v>
      </c>
      <c r="AL87" s="79">
        <f>Taula1[[#This Row],[% Jornada segons contracte
(no posar el símbol %) ]]-Taula1[[#This Row],[% Reducció salari per baix rendiment        (no posar el símbol %)]]</f>
        <v>0</v>
      </c>
      <c r="AM87" s="131">
        <f>ROUND((AN87/100)*24.8547945*Taula1[[#This Row],[Espai reservat Administració (dies)]],2)</f>
        <v>0</v>
      </c>
      <c r="AN87" s="79">
        <f>Taula1[[#This Row],[% Jornada segons contracte
(no posar el símbol %) ]]-Taula1[[#This Row],[% Reducció salari per baix rendiment        (no posar el símbol %)]]</f>
        <v>0</v>
      </c>
      <c r="AO87" s="131">
        <f t="shared" si="18"/>
        <v>0</v>
      </c>
      <c r="AP87" s="86"/>
      <c r="AQ87" s="136">
        <f>ROUND((AR87/100)*693*Taula1[[#This Row],[Mesos naturals sencers treballats període justificat (01/01/2023 - 31/03/2023)]],2)</f>
        <v>0</v>
      </c>
      <c r="AR87" s="89">
        <f>Taula1[[#This Row],[% Jornada segons contracte
(no posar el símbol %) ]]-Taula1[[#This Row],[% Reducció salari per baix rendiment        (no posar el símbol %)]]</f>
        <v>0</v>
      </c>
      <c r="AS87" s="136">
        <f>ROUND((AT87/100)*22.78356164*Taula1[[#This Row],[Dies treballats període justificat (01/01/2023 - 31/03/2023)              no comptabilitzats com a mes natural sencer]],2)</f>
        <v>0</v>
      </c>
      <c r="AT87" s="89">
        <f>Taula1[[#This Row],[% Jornada segons contracte
(no posar el símbol %) ]]-Taula1[[#This Row],[% Reducció salari per baix rendiment        (no posar el símbol %)]]</f>
        <v>0</v>
      </c>
      <c r="AU87" s="136">
        <f t="shared" si="19"/>
        <v>0</v>
      </c>
      <c r="AV87" s="86"/>
      <c r="AW87" s="136">
        <f>ROUND((AX87/100)*693*Taula1[[#This Row],[Espai reservat Administració  (mesos)]],2)</f>
        <v>0</v>
      </c>
      <c r="AX87" s="89">
        <f>Taula1[[#This Row],[% Jornada segons contracte
(no posar el símbol %) ]]-Taula1[[#This Row],[% Reducció salari per baix rendiment        (no posar el símbol %)]]</f>
        <v>0</v>
      </c>
      <c r="AY87" s="131">
        <f>ROUND((AZ87/100)*22.78356164*Taula1[[#This Row],[Espai reservat Administració (dies)]],2)</f>
        <v>0</v>
      </c>
      <c r="AZ87" s="79">
        <f>Taula1[[#This Row],[% Jornada segons contracte
(no posar el símbol %) ]]-Taula1[[#This Row],[% Reducció salari per baix rendiment        (no posar el símbol %)]]</f>
        <v>0</v>
      </c>
      <c r="BA87" s="131">
        <f t="shared" si="20"/>
        <v>0</v>
      </c>
      <c r="BB87" s="83"/>
      <c r="BC87" s="131">
        <f>IF(Taula1[[#This Row],[Grup justificat     (fer servir opcions de la llista desplegable)]]=1,AI87,0)</f>
        <v>0</v>
      </c>
      <c r="BD87" s="131">
        <f>IF(Taula1[[#This Row],[Grup justificat     (fer servir opcions de la llista desplegable)]]=2,AU87,0)</f>
        <v>0</v>
      </c>
      <c r="BE87" s="83"/>
      <c r="BF87" s="131">
        <f>IF(Taula1[[#This Row],[Espai reservat Administració]]=1,AO87,0)</f>
        <v>0</v>
      </c>
      <c r="BG87" s="131">
        <f>IF(Taula1[[#This Row],[Espai reservat Administració]]=2,BA87,0)</f>
        <v>0</v>
      </c>
      <c r="BH87" s="83"/>
      <c r="BI87" s="124">
        <f>IF(Taula1[[#This Row],[Grup justificat     (fer servir opcions de la llista desplegable)]]=1,1,0)</f>
        <v>0</v>
      </c>
      <c r="BJ87" s="124">
        <f>IF(Taula1[[#This Row],[Espai reservat Administració]]=1,1,0)</f>
        <v>0</v>
      </c>
      <c r="BK87" s="125"/>
      <c r="BL87" s="124">
        <f>IF(Taula1[[#This Row],[Grup justificat     (fer servir opcions de la llista desplegable)]]=2,1,0)</f>
        <v>0</v>
      </c>
      <c r="BM87" s="124">
        <f>IF(Taula1[[#This Row],[Espai reservat Administració]]=2,1,0)</f>
        <v>0</v>
      </c>
      <c r="BN87" s="73"/>
      <c r="BO87" s="73"/>
      <c r="BP87" s="73"/>
      <c r="BQ87" s="73"/>
      <c r="BR87" s="73"/>
      <c r="BS87" s="73"/>
      <c r="BT87" s="73"/>
      <c r="BU87" s="73"/>
      <c r="BV87" s="73"/>
      <c r="BW87" s="73"/>
      <c r="BX87" s="73"/>
      <c r="BY87" s="73"/>
      <c r="BZ87" s="73"/>
      <c r="CA87" s="73"/>
      <c r="CB87" s="73"/>
      <c r="CC87" s="73"/>
      <c r="CD87" s="73"/>
      <c r="CE87" s="73"/>
      <c r="CF87" s="73"/>
      <c r="CG87" s="63">
        <f t="shared" si="21"/>
        <v>0</v>
      </c>
      <c r="CH87" s="63">
        <f t="shared" si="22"/>
        <v>0</v>
      </c>
      <c r="CI87" s="73"/>
      <c r="CJ87" s="63">
        <f>IF(Taula1[[#This Row],[Tipus de contracte                                  (fer servir opcions de la llista desplegable)]]="Indefinit",1,0)</f>
        <v>0</v>
      </c>
      <c r="CK87" s="63">
        <f>IF(Taula1[[#This Row],[Tipus de contracte                                  (fer servir opcions de la llista desplegable)]]="Temporal, igual o superior a 6 mesos",1,0)</f>
        <v>0</v>
      </c>
      <c r="CL87" s="63">
        <f>IF(Taula1[[#This Row],[Tipus de contracte                                  (fer servir opcions de la llista desplegable)]]="Substitució per IT",1,0)</f>
        <v>0</v>
      </c>
      <c r="CM87" s="73"/>
      <c r="CN87" s="63">
        <f>IF(Taula1[[#This Row],[Relació llocs de treball]]&gt;=1,1,0)</f>
        <v>0</v>
      </c>
      <c r="CO87" s="73"/>
      <c r="CP87" s="63">
        <f>IF(Taula1[[#This Row],[Identitat de gènere                                                          (fer servir opcions de la llista desplegable)]]="Home",1,0)</f>
        <v>0</v>
      </c>
      <c r="CQ87" s="63">
        <f>IF(Taula1[[#This Row],[Identitat de gènere                                                          (fer servir opcions de la llista desplegable)]]="Dona",1,0)</f>
        <v>0</v>
      </c>
      <c r="CR87" s="63">
        <f>IF(Taula1[[#This Row],[Identitat de gènere                                                          (fer servir opcions de la llista desplegable)]]="No binari",1,0)</f>
        <v>0</v>
      </c>
      <c r="CS87" s="73"/>
      <c r="CT87" s="63">
        <f t="shared" si="16"/>
        <v>0</v>
      </c>
      <c r="CU87" s="64">
        <f t="shared" si="23"/>
        <v>0</v>
      </c>
      <c r="CW87" s="64">
        <f t="shared" si="24"/>
        <v>0</v>
      </c>
      <c r="CX87" s="64">
        <f t="shared" si="25"/>
        <v>0</v>
      </c>
      <c r="CY87" s="64">
        <f t="shared" si="26"/>
        <v>0</v>
      </c>
      <c r="CZ87" s="64">
        <f t="shared" si="27"/>
        <v>0</v>
      </c>
      <c r="DB87" s="64">
        <f t="shared" si="28"/>
        <v>0</v>
      </c>
      <c r="DC87" s="64">
        <f t="shared" si="29"/>
        <v>0</v>
      </c>
      <c r="DD87" s="64">
        <f t="shared" si="30"/>
        <v>0</v>
      </c>
      <c r="DE87" s="64">
        <f t="shared" si="31"/>
        <v>0</v>
      </c>
    </row>
    <row r="88" spans="2:109" x14ac:dyDescent="0.3">
      <c r="B88" s="167"/>
      <c r="C88" s="186"/>
      <c r="D88" s="2"/>
      <c r="E88" s="67"/>
      <c r="F88" s="5"/>
      <c r="G88" s="5"/>
      <c r="H88" s="187"/>
      <c r="I88" s="111" t="str">
        <f ca="1">IF(Taula1[[#This Row],[Data naixement (format dd/mm/aaaa)]]="","0",DATEDIF(Taula1[[#This Row],[Data naixement (format dd/mm/aaaa)]],TODAY(),"Y"))</f>
        <v>0</v>
      </c>
      <c r="J88" s="6"/>
      <c r="K88" s="6"/>
      <c r="L88" s="6"/>
      <c r="M88" s="6"/>
      <c r="N88" s="56"/>
      <c r="O88" s="56"/>
      <c r="P88" s="56"/>
      <c r="Q88" s="6"/>
      <c r="R88" s="7"/>
      <c r="S88" s="143">
        <f>Taula1[[#This Row],[Mesos naturals sencers treballats període justificat (01/01/2023 - 31/03/2023)]]</f>
        <v>0</v>
      </c>
      <c r="T88" s="194">
        <f>Taula1[[#This Row],[Dies treballats període justificat (01/01/2023 - 31/03/2023)              no comptabilitzats com a mes natural sencer]]</f>
        <v>0</v>
      </c>
      <c r="U88" s="12"/>
      <c r="V88" s="7"/>
      <c r="W88" s="188"/>
      <c r="X88" s="188"/>
      <c r="Y88" s="188"/>
      <c r="Z88" s="188"/>
      <c r="AA88" s="190"/>
      <c r="AB88" s="143">
        <f>Taula1[[#This Row],[Grup justificat     (fer servir opcions de la llista desplegable)]]</f>
        <v>0</v>
      </c>
      <c r="AC88" s="182"/>
      <c r="AD88" s="80"/>
      <c r="AE88" s="131">
        <f>ROUND((AF88/100)*756*Taula1[[#This Row],[Mesos naturals sencers treballats període justificat (01/01/2023 - 31/03/2023)]],2)</f>
        <v>0</v>
      </c>
      <c r="AF88" s="79">
        <f>Taula1[[#This Row],[% Jornada segons contracte
(no posar el símbol %) ]]-Taula1[[#This Row],[% Reducció salari per baix rendiment        (no posar el símbol %)]]</f>
        <v>0</v>
      </c>
      <c r="AG88" s="131">
        <f>ROUND((AH88/100)*24.8547945*Taula1[[#This Row],[Dies treballats període justificat (01/01/2023 - 31/03/2023)              no comptabilitzats com a mes natural sencer]],2)</f>
        <v>0</v>
      </c>
      <c r="AH88" s="79">
        <f>Taula1[[#This Row],[% Jornada segons contracte
(no posar el símbol %) ]]-Taula1[[#This Row],[% Reducció salari per baix rendiment        (no posar el símbol %)]]</f>
        <v>0</v>
      </c>
      <c r="AI88" s="131">
        <f t="shared" si="17"/>
        <v>0</v>
      </c>
      <c r="AJ88" s="183"/>
      <c r="AK88" s="131">
        <f>ROUND((AL88/100)*756*Taula1[[#This Row],[Espai reservat Administració  (mesos)]],2)</f>
        <v>0</v>
      </c>
      <c r="AL88" s="79">
        <f>Taula1[[#This Row],[% Jornada segons contracte
(no posar el símbol %) ]]-Taula1[[#This Row],[% Reducció salari per baix rendiment        (no posar el símbol %)]]</f>
        <v>0</v>
      </c>
      <c r="AM88" s="131">
        <f>ROUND((AN88/100)*24.8547945*Taula1[[#This Row],[Espai reservat Administració (dies)]],2)</f>
        <v>0</v>
      </c>
      <c r="AN88" s="79">
        <f>Taula1[[#This Row],[% Jornada segons contracte
(no posar el símbol %) ]]-Taula1[[#This Row],[% Reducció salari per baix rendiment        (no posar el símbol %)]]</f>
        <v>0</v>
      </c>
      <c r="AO88" s="131">
        <f t="shared" si="18"/>
        <v>0</v>
      </c>
      <c r="AP88" s="86"/>
      <c r="AQ88" s="136">
        <f>ROUND((AR88/100)*693*Taula1[[#This Row],[Mesos naturals sencers treballats període justificat (01/01/2023 - 31/03/2023)]],2)</f>
        <v>0</v>
      </c>
      <c r="AR88" s="89">
        <f>Taula1[[#This Row],[% Jornada segons contracte
(no posar el símbol %) ]]-Taula1[[#This Row],[% Reducció salari per baix rendiment        (no posar el símbol %)]]</f>
        <v>0</v>
      </c>
      <c r="AS88" s="136">
        <f>ROUND((AT88/100)*22.78356164*Taula1[[#This Row],[Dies treballats període justificat (01/01/2023 - 31/03/2023)              no comptabilitzats com a mes natural sencer]],2)</f>
        <v>0</v>
      </c>
      <c r="AT88" s="89">
        <f>Taula1[[#This Row],[% Jornada segons contracte
(no posar el símbol %) ]]-Taula1[[#This Row],[% Reducció salari per baix rendiment        (no posar el símbol %)]]</f>
        <v>0</v>
      </c>
      <c r="AU88" s="136">
        <f t="shared" si="19"/>
        <v>0</v>
      </c>
      <c r="AV88" s="86"/>
      <c r="AW88" s="136">
        <f>ROUND((AX88/100)*693*Taula1[[#This Row],[Espai reservat Administració  (mesos)]],2)</f>
        <v>0</v>
      </c>
      <c r="AX88" s="89">
        <f>Taula1[[#This Row],[% Jornada segons contracte
(no posar el símbol %) ]]-Taula1[[#This Row],[% Reducció salari per baix rendiment        (no posar el símbol %)]]</f>
        <v>0</v>
      </c>
      <c r="AY88" s="131">
        <f>ROUND((AZ88/100)*22.78356164*Taula1[[#This Row],[Espai reservat Administració (dies)]],2)</f>
        <v>0</v>
      </c>
      <c r="AZ88" s="79">
        <f>Taula1[[#This Row],[% Jornada segons contracte
(no posar el símbol %) ]]-Taula1[[#This Row],[% Reducció salari per baix rendiment        (no posar el símbol %)]]</f>
        <v>0</v>
      </c>
      <c r="BA88" s="131">
        <f t="shared" si="20"/>
        <v>0</v>
      </c>
      <c r="BB88" s="83"/>
      <c r="BC88" s="131">
        <f>IF(Taula1[[#This Row],[Grup justificat     (fer servir opcions de la llista desplegable)]]=1,AI88,0)</f>
        <v>0</v>
      </c>
      <c r="BD88" s="131">
        <f>IF(Taula1[[#This Row],[Grup justificat     (fer servir opcions de la llista desplegable)]]=2,AU88,0)</f>
        <v>0</v>
      </c>
      <c r="BE88" s="83"/>
      <c r="BF88" s="131">
        <f>IF(Taula1[[#This Row],[Espai reservat Administració]]=1,AO88,0)</f>
        <v>0</v>
      </c>
      <c r="BG88" s="131">
        <f>IF(Taula1[[#This Row],[Espai reservat Administració]]=2,BA88,0)</f>
        <v>0</v>
      </c>
      <c r="BH88" s="83"/>
      <c r="BI88" s="124">
        <f>IF(Taula1[[#This Row],[Grup justificat     (fer servir opcions de la llista desplegable)]]=1,1,0)</f>
        <v>0</v>
      </c>
      <c r="BJ88" s="124">
        <f>IF(Taula1[[#This Row],[Espai reservat Administració]]=1,1,0)</f>
        <v>0</v>
      </c>
      <c r="BK88" s="125"/>
      <c r="BL88" s="124">
        <f>IF(Taula1[[#This Row],[Grup justificat     (fer servir opcions de la llista desplegable)]]=2,1,0)</f>
        <v>0</v>
      </c>
      <c r="BM88" s="124">
        <f>IF(Taula1[[#This Row],[Espai reservat Administració]]=2,1,0)</f>
        <v>0</v>
      </c>
      <c r="BN88" s="73"/>
      <c r="BO88" s="73"/>
      <c r="BP88" s="73"/>
      <c r="BQ88" s="73"/>
      <c r="BR88" s="73"/>
      <c r="BS88" s="73"/>
      <c r="BT88" s="73"/>
      <c r="BU88" s="73"/>
      <c r="BV88" s="73"/>
      <c r="BW88" s="73"/>
      <c r="BX88" s="73"/>
      <c r="BY88" s="73"/>
      <c r="BZ88" s="73"/>
      <c r="CA88" s="73"/>
      <c r="CB88" s="73"/>
      <c r="CC88" s="73"/>
      <c r="CD88" s="73"/>
      <c r="CE88" s="73"/>
      <c r="CF88" s="73"/>
      <c r="CG88" s="63">
        <f t="shared" si="21"/>
        <v>0</v>
      </c>
      <c r="CH88" s="63">
        <f t="shared" si="22"/>
        <v>0</v>
      </c>
      <c r="CI88" s="73"/>
      <c r="CJ88" s="63">
        <f>IF(Taula1[[#This Row],[Tipus de contracte                                  (fer servir opcions de la llista desplegable)]]="Indefinit",1,0)</f>
        <v>0</v>
      </c>
      <c r="CK88" s="63">
        <f>IF(Taula1[[#This Row],[Tipus de contracte                                  (fer servir opcions de la llista desplegable)]]="Temporal, igual o superior a 6 mesos",1,0)</f>
        <v>0</v>
      </c>
      <c r="CL88" s="63">
        <f>IF(Taula1[[#This Row],[Tipus de contracte                                  (fer servir opcions de la llista desplegable)]]="Substitució per IT",1,0)</f>
        <v>0</v>
      </c>
      <c r="CM88" s="73"/>
      <c r="CN88" s="63">
        <f>IF(Taula1[[#This Row],[Relació llocs de treball]]&gt;=1,1,0)</f>
        <v>0</v>
      </c>
      <c r="CO88" s="73"/>
      <c r="CP88" s="63">
        <f>IF(Taula1[[#This Row],[Identitat de gènere                                                          (fer servir opcions de la llista desplegable)]]="Home",1,0)</f>
        <v>0</v>
      </c>
      <c r="CQ88" s="63">
        <f>IF(Taula1[[#This Row],[Identitat de gènere                                                          (fer servir opcions de la llista desplegable)]]="Dona",1,0)</f>
        <v>0</v>
      </c>
      <c r="CR88" s="63">
        <f>IF(Taula1[[#This Row],[Identitat de gènere                                                          (fer servir opcions de la llista desplegable)]]="No binari",1,0)</f>
        <v>0</v>
      </c>
      <c r="CS88" s="73"/>
      <c r="CT88" s="63">
        <f t="shared" si="16"/>
        <v>0</v>
      </c>
      <c r="CU88" s="64">
        <f t="shared" si="23"/>
        <v>0</v>
      </c>
      <c r="CW88" s="64">
        <f t="shared" si="24"/>
        <v>0</v>
      </c>
      <c r="CX88" s="64">
        <f t="shared" si="25"/>
        <v>0</v>
      </c>
      <c r="CY88" s="64">
        <f t="shared" si="26"/>
        <v>0</v>
      </c>
      <c r="CZ88" s="64">
        <f t="shared" si="27"/>
        <v>0</v>
      </c>
      <c r="DB88" s="64">
        <f t="shared" si="28"/>
        <v>0</v>
      </c>
      <c r="DC88" s="64">
        <f t="shared" si="29"/>
        <v>0</v>
      </c>
      <c r="DD88" s="64">
        <f t="shared" si="30"/>
        <v>0</v>
      </c>
      <c r="DE88" s="64">
        <f t="shared" si="31"/>
        <v>0</v>
      </c>
    </row>
    <row r="89" spans="2:109" x14ac:dyDescent="0.3">
      <c r="B89" s="167"/>
      <c r="C89" s="186"/>
      <c r="D89" s="2"/>
      <c r="E89" s="67"/>
      <c r="F89" s="5"/>
      <c r="G89" s="5"/>
      <c r="H89" s="187"/>
      <c r="I89" s="111" t="str">
        <f ca="1">IF(Taula1[[#This Row],[Data naixement (format dd/mm/aaaa)]]="","0",DATEDIF(Taula1[[#This Row],[Data naixement (format dd/mm/aaaa)]],TODAY(),"Y"))</f>
        <v>0</v>
      </c>
      <c r="J89" s="6"/>
      <c r="K89" s="6"/>
      <c r="L89" s="6"/>
      <c r="M89" s="6"/>
      <c r="N89" s="56"/>
      <c r="O89" s="56"/>
      <c r="P89" s="56"/>
      <c r="Q89" s="6"/>
      <c r="R89" s="7"/>
      <c r="S89" s="143">
        <f>Taula1[[#This Row],[Mesos naturals sencers treballats període justificat (01/01/2023 - 31/03/2023)]]</f>
        <v>0</v>
      </c>
      <c r="T89" s="194">
        <f>Taula1[[#This Row],[Dies treballats període justificat (01/01/2023 - 31/03/2023)              no comptabilitzats com a mes natural sencer]]</f>
        <v>0</v>
      </c>
      <c r="U89" s="12"/>
      <c r="V89" s="7"/>
      <c r="W89" s="188"/>
      <c r="X89" s="188"/>
      <c r="Y89" s="188"/>
      <c r="Z89" s="188"/>
      <c r="AA89" s="190"/>
      <c r="AB89" s="143">
        <f>Taula1[[#This Row],[Grup justificat     (fer servir opcions de la llista desplegable)]]</f>
        <v>0</v>
      </c>
      <c r="AC89" s="182"/>
      <c r="AD89" s="80"/>
      <c r="AE89" s="131">
        <f>ROUND((AF89/100)*756*Taula1[[#This Row],[Mesos naturals sencers treballats període justificat (01/01/2023 - 31/03/2023)]],2)</f>
        <v>0</v>
      </c>
      <c r="AF89" s="79">
        <f>Taula1[[#This Row],[% Jornada segons contracte
(no posar el símbol %) ]]-Taula1[[#This Row],[% Reducció salari per baix rendiment        (no posar el símbol %)]]</f>
        <v>0</v>
      </c>
      <c r="AG89" s="131">
        <f>ROUND((AH89/100)*24.8547945*Taula1[[#This Row],[Dies treballats període justificat (01/01/2023 - 31/03/2023)              no comptabilitzats com a mes natural sencer]],2)</f>
        <v>0</v>
      </c>
      <c r="AH89" s="79">
        <f>Taula1[[#This Row],[% Jornada segons contracte
(no posar el símbol %) ]]-Taula1[[#This Row],[% Reducció salari per baix rendiment        (no posar el símbol %)]]</f>
        <v>0</v>
      </c>
      <c r="AI89" s="131">
        <f t="shared" si="17"/>
        <v>0</v>
      </c>
      <c r="AJ89" s="183"/>
      <c r="AK89" s="131">
        <f>ROUND((AL89/100)*756*Taula1[[#This Row],[Espai reservat Administració  (mesos)]],2)</f>
        <v>0</v>
      </c>
      <c r="AL89" s="79">
        <f>Taula1[[#This Row],[% Jornada segons contracte
(no posar el símbol %) ]]-Taula1[[#This Row],[% Reducció salari per baix rendiment        (no posar el símbol %)]]</f>
        <v>0</v>
      </c>
      <c r="AM89" s="131">
        <f>ROUND((AN89/100)*24.8547945*Taula1[[#This Row],[Espai reservat Administració (dies)]],2)</f>
        <v>0</v>
      </c>
      <c r="AN89" s="79">
        <f>Taula1[[#This Row],[% Jornada segons contracte
(no posar el símbol %) ]]-Taula1[[#This Row],[% Reducció salari per baix rendiment        (no posar el símbol %)]]</f>
        <v>0</v>
      </c>
      <c r="AO89" s="131">
        <f t="shared" si="18"/>
        <v>0</v>
      </c>
      <c r="AP89" s="86"/>
      <c r="AQ89" s="136">
        <f>ROUND((AR89/100)*693*Taula1[[#This Row],[Mesos naturals sencers treballats període justificat (01/01/2023 - 31/03/2023)]],2)</f>
        <v>0</v>
      </c>
      <c r="AR89" s="89">
        <f>Taula1[[#This Row],[% Jornada segons contracte
(no posar el símbol %) ]]-Taula1[[#This Row],[% Reducció salari per baix rendiment        (no posar el símbol %)]]</f>
        <v>0</v>
      </c>
      <c r="AS89" s="136">
        <f>ROUND((AT89/100)*22.78356164*Taula1[[#This Row],[Dies treballats període justificat (01/01/2023 - 31/03/2023)              no comptabilitzats com a mes natural sencer]],2)</f>
        <v>0</v>
      </c>
      <c r="AT89" s="89">
        <f>Taula1[[#This Row],[% Jornada segons contracte
(no posar el símbol %) ]]-Taula1[[#This Row],[% Reducció salari per baix rendiment        (no posar el símbol %)]]</f>
        <v>0</v>
      </c>
      <c r="AU89" s="136">
        <f t="shared" si="19"/>
        <v>0</v>
      </c>
      <c r="AV89" s="86"/>
      <c r="AW89" s="136">
        <f>ROUND((AX89/100)*693*Taula1[[#This Row],[Espai reservat Administració  (mesos)]],2)</f>
        <v>0</v>
      </c>
      <c r="AX89" s="89">
        <f>Taula1[[#This Row],[% Jornada segons contracte
(no posar el símbol %) ]]-Taula1[[#This Row],[% Reducció salari per baix rendiment        (no posar el símbol %)]]</f>
        <v>0</v>
      </c>
      <c r="AY89" s="131">
        <f>ROUND((AZ89/100)*22.78356164*Taula1[[#This Row],[Espai reservat Administració (dies)]],2)</f>
        <v>0</v>
      </c>
      <c r="AZ89" s="79">
        <f>Taula1[[#This Row],[% Jornada segons contracte
(no posar el símbol %) ]]-Taula1[[#This Row],[% Reducció salari per baix rendiment        (no posar el símbol %)]]</f>
        <v>0</v>
      </c>
      <c r="BA89" s="131">
        <f t="shared" si="20"/>
        <v>0</v>
      </c>
      <c r="BB89" s="83"/>
      <c r="BC89" s="131">
        <f>IF(Taula1[[#This Row],[Grup justificat     (fer servir opcions de la llista desplegable)]]=1,AI89,0)</f>
        <v>0</v>
      </c>
      <c r="BD89" s="131">
        <f>IF(Taula1[[#This Row],[Grup justificat     (fer servir opcions de la llista desplegable)]]=2,AU89,0)</f>
        <v>0</v>
      </c>
      <c r="BE89" s="83"/>
      <c r="BF89" s="131">
        <f>IF(Taula1[[#This Row],[Espai reservat Administració]]=1,AO89,0)</f>
        <v>0</v>
      </c>
      <c r="BG89" s="131">
        <f>IF(Taula1[[#This Row],[Espai reservat Administració]]=2,BA89,0)</f>
        <v>0</v>
      </c>
      <c r="BH89" s="83"/>
      <c r="BI89" s="124">
        <f>IF(Taula1[[#This Row],[Grup justificat     (fer servir opcions de la llista desplegable)]]=1,1,0)</f>
        <v>0</v>
      </c>
      <c r="BJ89" s="124">
        <f>IF(Taula1[[#This Row],[Espai reservat Administració]]=1,1,0)</f>
        <v>0</v>
      </c>
      <c r="BK89" s="125"/>
      <c r="BL89" s="124">
        <f>IF(Taula1[[#This Row],[Grup justificat     (fer servir opcions de la llista desplegable)]]=2,1,0)</f>
        <v>0</v>
      </c>
      <c r="BM89" s="124">
        <f>IF(Taula1[[#This Row],[Espai reservat Administració]]=2,1,0)</f>
        <v>0</v>
      </c>
      <c r="BN89" s="73"/>
      <c r="BO89" s="73"/>
      <c r="BP89" s="73"/>
      <c r="BQ89" s="73"/>
      <c r="BR89" s="73"/>
      <c r="BS89" s="73"/>
      <c r="BT89" s="73"/>
      <c r="BU89" s="73"/>
      <c r="BV89" s="73"/>
      <c r="BW89" s="73"/>
      <c r="BX89" s="73"/>
      <c r="BY89" s="73"/>
      <c r="BZ89" s="73"/>
      <c r="CA89" s="73"/>
      <c r="CB89" s="73"/>
      <c r="CC89" s="73"/>
      <c r="CD89" s="73"/>
      <c r="CE89" s="73"/>
      <c r="CF89" s="73"/>
      <c r="CG89" s="63">
        <f t="shared" si="21"/>
        <v>0</v>
      </c>
      <c r="CH89" s="63">
        <f t="shared" si="22"/>
        <v>0</v>
      </c>
      <c r="CI89" s="73"/>
      <c r="CJ89" s="63">
        <f>IF(Taula1[[#This Row],[Tipus de contracte                                  (fer servir opcions de la llista desplegable)]]="Indefinit",1,0)</f>
        <v>0</v>
      </c>
      <c r="CK89" s="63">
        <f>IF(Taula1[[#This Row],[Tipus de contracte                                  (fer servir opcions de la llista desplegable)]]="Temporal, igual o superior a 6 mesos",1,0)</f>
        <v>0</v>
      </c>
      <c r="CL89" s="63">
        <f>IF(Taula1[[#This Row],[Tipus de contracte                                  (fer servir opcions de la llista desplegable)]]="Substitució per IT",1,0)</f>
        <v>0</v>
      </c>
      <c r="CM89" s="73"/>
      <c r="CN89" s="63">
        <f>IF(Taula1[[#This Row],[Relació llocs de treball]]&gt;=1,1,0)</f>
        <v>0</v>
      </c>
      <c r="CO89" s="73"/>
      <c r="CP89" s="63">
        <f>IF(Taula1[[#This Row],[Identitat de gènere                                                          (fer servir opcions de la llista desplegable)]]="Home",1,0)</f>
        <v>0</v>
      </c>
      <c r="CQ89" s="63">
        <f>IF(Taula1[[#This Row],[Identitat de gènere                                                          (fer servir opcions de la llista desplegable)]]="Dona",1,0)</f>
        <v>0</v>
      </c>
      <c r="CR89" s="63">
        <f>IF(Taula1[[#This Row],[Identitat de gènere                                                          (fer servir opcions de la llista desplegable)]]="No binari",1,0)</f>
        <v>0</v>
      </c>
      <c r="CS89" s="73"/>
      <c r="CT89" s="63">
        <f t="shared" si="16"/>
        <v>0</v>
      </c>
      <c r="CU89" s="64">
        <f t="shared" si="23"/>
        <v>0</v>
      </c>
      <c r="CW89" s="64">
        <f t="shared" si="24"/>
        <v>0</v>
      </c>
      <c r="CX89" s="64">
        <f t="shared" si="25"/>
        <v>0</v>
      </c>
      <c r="CY89" s="64">
        <f t="shared" si="26"/>
        <v>0</v>
      </c>
      <c r="CZ89" s="64">
        <f t="shared" si="27"/>
        <v>0</v>
      </c>
      <c r="DB89" s="64">
        <f t="shared" si="28"/>
        <v>0</v>
      </c>
      <c r="DC89" s="64">
        <f t="shared" si="29"/>
        <v>0</v>
      </c>
      <c r="DD89" s="64">
        <f t="shared" si="30"/>
        <v>0</v>
      </c>
      <c r="DE89" s="64">
        <f t="shared" si="31"/>
        <v>0</v>
      </c>
    </row>
    <row r="90" spans="2:109" x14ac:dyDescent="0.3">
      <c r="B90" s="167"/>
      <c r="C90" s="186"/>
      <c r="D90" s="2"/>
      <c r="E90" s="67"/>
      <c r="F90" s="5"/>
      <c r="G90" s="5"/>
      <c r="H90" s="187"/>
      <c r="I90" s="111" t="str">
        <f ca="1">IF(Taula1[[#This Row],[Data naixement (format dd/mm/aaaa)]]="","0",DATEDIF(Taula1[[#This Row],[Data naixement (format dd/mm/aaaa)]],TODAY(),"Y"))</f>
        <v>0</v>
      </c>
      <c r="J90" s="6"/>
      <c r="K90" s="6"/>
      <c r="L90" s="6"/>
      <c r="M90" s="6"/>
      <c r="N90" s="56"/>
      <c r="O90" s="56"/>
      <c r="P90" s="56"/>
      <c r="Q90" s="6"/>
      <c r="R90" s="7"/>
      <c r="S90" s="143">
        <f>Taula1[[#This Row],[Mesos naturals sencers treballats període justificat (01/01/2023 - 31/03/2023)]]</f>
        <v>0</v>
      </c>
      <c r="T90" s="194">
        <f>Taula1[[#This Row],[Dies treballats període justificat (01/01/2023 - 31/03/2023)              no comptabilitzats com a mes natural sencer]]</f>
        <v>0</v>
      </c>
      <c r="U90" s="12"/>
      <c r="V90" s="7"/>
      <c r="W90" s="188"/>
      <c r="X90" s="188"/>
      <c r="Y90" s="188"/>
      <c r="Z90" s="188"/>
      <c r="AA90" s="190"/>
      <c r="AB90" s="143">
        <f>Taula1[[#This Row],[Grup justificat     (fer servir opcions de la llista desplegable)]]</f>
        <v>0</v>
      </c>
      <c r="AC90" s="182"/>
      <c r="AD90" s="80"/>
      <c r="AE90" s="131">
        <f>ROUND((AF90/100)*756*Taula1[[#This Row],[Mesos naturals sencers treballats període justificat (01/01/2023 - 31/03/2023)]],2)</f>
        <v>0</v>
      </c>
      <c r="AF90" s="79">
        <f>Taula1[[#This Row],[% Jornada segons contracte
(no posar el símbol %) ]]-Taula1[[#This Row],[% Reducció salari per baix rendiment        (no posar el símbol %)]]</f>
        <v>0</v>
      </c>
      <c r="AG90" s="131">
        <f>ROUND((AH90/100)*24.8547945*Taula1[[#This Row],[Dies treballats període justificat (01/01/2023 - 31/03/2023)              no comptabilitzats com a mes natural sencer]],2)</f>
        <v>0</v>
      </c>
      <c r="AH90" s="79">
        <f>Taula1[[#This Row],[% Jornada segons contracte
(no posar el símbol %) ]]-Taula1[[#This Row],[% Reducció salari per baix rendiment        (no posar el símbol %)]]</f>
        <v>0</v>
      </c>
      <c r="AI90" s="131">
        <f t="shared" si="17"/>
        <v>0</v>
      </c>
      <c r="AJ90" s="183"/>
      <c r="AK90" s="131">
        <f>ROUND((AL90/100)*756*Taula1[[#This Row],[Espai reservat Administració  (mesos)]],2)</f>
        <v>0</v>
      </c>
      <c r="AL90" s="79">
        <f>Taula1[[#This Row],[% Jornada segons contracte
(no posar el símbol %) ]]-Taula1[[#This Row],[% Reducció salari per baix rendiment        (no posar el símbol %)]]</f>
        <v>0</v>
      </c>
      <c r="AM90" s="131">
        <f>ROUND((AN90/100)*24.8547945*Taula1[[#This Row],[Espai reservat Administració (dies)]],2)</f>
        <v>0</v>
      </c>
      <c r="AN90" s="79">
        <f>Taula1[[#This Row],[% Jornada segons contracte
(no posar el símbol %) ]]-Taula1[[#This Row],[% Reducció salari per baix rendiment        (no posar el símbol %)]]</f>
        <v>0</v>
      </c>
      <c r="AO90" s="131">
        <f t="shared" si="18"/>
        <v>0</v>
      </c>
      <c r="AP90" s="86"/>
      <c r="AQ90" s="136">
        <f>ROUND((AR90/100)*693*Taula1[[#This Row],[Mesos naturals sencers treballats període justificat (01/01/2023 - 31/03/2023)]],2)</f>
        <v>0</v>
      </c>
      <c r="AR90" s="89">
        <f>Taula1[[#This Row],[% Jornada segons contracte
(no posar el símbol %) ]]-Taula1[[#This Row],[% Reducció salari per baix rendiment        (no posar el símbol %)]]</f>
        <v>0</v>
      </c>
      <c r="AS90" s="136">
        <f>ROUND((AT90/100)*22.78356164*Taula1[[#This Row],[Dies treballats període justificat (01/01/2023 - 31/03/2023)              no comptabilitzats com a mes natural sencer]],2)</f>
        <v>0</v>
      </c>
      <c r="AT90" s="89">
        <f>Taula1[[#This Row],[% Jornada segons contracte
(no posar el símbol %) ]]-Taula1[[#This Row],[% Reducció salari per baix rendiment        (no posar el símbol %)]]</f>
        <v>0</v>
      </c>
      <c r="AU90" s="136">
        <f t="shared" si="19"/>
        <v>0</v>
      </c>
      <c r="AV90" s="86"/>
      <c r="AW90" s="136">
        <f>ROUND((AX90/100)*693*Taula1[[#This Row],[Espai reservat Administració  (mesos)]],2)</f>
        <v>0</v>
      </c>
      <c r="AX90" s="89">
        <f>Taula1[[#This Row],[% Jornada segons contracte
(no posar el símbol %) ]]-Taula1[[#This Row],[% Reducció salari per baix rendiment        (no posar el símbol %)]]</f>
        <v>0</v>
      </c>
      <c r="AY90" s="131">
        <f>ROUND((AZ90/100)*22.78356164*Taula1[[#This Row],[Espai reservat Administració (dies)]],2)</f>
        <v>0</v>
      </c>
      <c r="AZ90" s="79">
        <f>Taula1[[#This Row],[% Jornada segons contracte
(no posar el símbol %) ]]-Taula1[[#This Row],[% Reducció salari per baix rendiment        (no posar el símbol %)]]</f>
        <v>0</v>
      </c>
      <c r="BA90" s="131">
        <f t="shared" si="20"/>
        <v>0</v>
      </c>
      <c r="BB90" s="83"/>
      <c r="BC90" s="131">
        <f>IF(Taula1[[#This Row],[Grup justificat     (fer servir opcions de la llista desplegable)]]=1,AI90,0)</f>
        <v>0</v>
      </c>
      <c r="BD90" s="131">
        <f>IF(Taula1[[#This Row],[Grup justificat     (fer servir opcions de la llista desplegable)]]=2,AU90,0)</f>
        <v>0</v>
      </c>
      <c r="BE90" s="83"/>
      <c r="BF90" s="131">
        <f>IF(Taula1[[#This Row],[Espai reservat Administració]]=1,AO90,0)</f>
        <v>0</v>
      </c>
      <c r="BG90" s="131">
        <f>IF(Taula1[[#This Row],[Espai reservat Administració]]=2,BA90,0)</f>
        <v>0</v>
      </c>
      <c r="BH90" s="83"/>
      <c r="BI90" s="124">
        <f>IF(Taula1[[#This Row],[Grup justificat     (fer servir opcions de la llista desplegable)]]=1,1,0)</f>
        <v>0</v>
      </c>
      <c r="BJ90" s="124">
        <f>IF(Taula1[[#This Row],[Espai reservat Administració]]=1,1,0)</f>
        <v>0</v>
      </c>
      <c r="BK90" s="125"/>
      <c r="BL90" s="124">
        <f>IF(Taula1[[#This Row],[Grup justificat     (fer servir opcions de la llista desplegable)]]=2,1,0)</f>
        <v>0</v>
      </c>
      <c r="BM90" s="124">
        <f>IF(Taula1[[#This Row],[Espai reservat Administració]]=2,1,0)</f>
        <v>0</v>
      </c>
      <c r="BN90" s="73"/>
      <c r="BO90" s="73"/>
      <c r="BP90" s="73"/>
      <c r="BQ90" s="73"/>
      <c r="BR90" s="73"/>
      <c r="BS90" s="73"/>
      <c r="BT90" s="73"/>
      <c r="BU90" s="73"/>
      <c r="BV90" s="73"/>
      <c r="BW90" s="73"/>
      <c r="BX90" s="73"/>
      <c r="BY90" s="73"/>
      <c r="BZ90" s="73"/>
      <c r="CA90" s="73"/>
      <c r="CB90" s="73"/>
      <c r="CC90" s="73"/>
      <c r="CD90" s="73"/>
      <c r="CE90" s="73"/>
      <c r="CF90" s="73"/>
      <c r="CG90" s="63">
        <f t="shared" si="21"/>
        <v>0</v>
      </c>
      <c r="CH90" s="63">
        <f t="shared" si="22"/>
        <v>0</v>
      </c>
      <c r="CI90" s="73"/>
      <c r="CJ90" s="63">
        <f>IF(Taula1[[#This Row],[Tipus de contracte                                  (fer servir opcions de la llista desplegable)]]="Indefinit",1,0)</f>
        <v>0</v>
      </c>
      <c r="CK90" s="63">
        <f>IF(Taula1[[#This Row],[Tipus de contracte                                  (fer servir opcions de la llista desplegable)]]="Temporal, igual o superior a 6 mesos",1,0)</f>
        <v>0</v>
      </c>
      <c r="CL90" s="63">
        <f>IF(Taula1[[#This Row],[Tipus de contracte                                  (fer servir opcions de la llista desplegable)]]="Substitució per IT",1,0)</f>
        <v>0</v>
      </c>
      <c r="CM90" s="73"/>
      <c r="CN90" s="63">
        <f>IF(Taula1[[#This Row],[Relació llocs de treball]]&gt;=1,1,0)</f>
        <v>0</v>
      </c>
      <c r="CO90" s="73"/>
      <c r="CP90" s="63">
        <f>IF(Taula1[[#This Row],[Identitat de gènere                                                          (fer servir opcions de la llista desplegable)]]="Home",1,0)</f>
        <v>0</v>
      </c>
      <c r="CQ90" s="63">
        <f>IF(Taula1[[#This Row],[Identitat de gènere                                                          (fer servir opcions de la llista desplegable)]]="Dona",1,0)</f>
        <v>0</v>
      </c>
      <c r="CR90" s="63">
        <f>IF(Taula1[[#This Row],[Identitat de gènere                                                          (fer servir opcions de la llista desplegable)]]="No binari",1,0)</f>
        <v>0</v>
      </c>
      <c r="CS90" s="73"/>
      <c r="CT90" s="63">
        <f t="shared" si="16"/>
        <v>0</v>
      </c>
      <c r="CU90" s="64">
        <f t="shared" si="23"/>
        <v>0</v>
      </c>
      <c r="CW90" s="64">
        <f t="shared" si="24"/>
        <v>0</v>
      </c>
      <c r="CX90" s="64">
        <f t="shared" si="25"/>
        <v>0</v>
      </c>
      <c r="CY90" s="64">
        <f t="shared" si="26"/>
        <v>0</v>
      </c>
      <c r="CZ90" s="64">
        <f t="shared" si="27"/>
        <v>0</v>
      </c>
      <c r="DB90" s="64">
        <f t="shared" si="28"/>
        <v>0</v>
      </c>
      <c r="DC90" s="64">
        <f t="shared" si="29"/>
        <v>0</v>
      </c>
      <c r="DD90" s="64">
        <f t="shared" si="30"/>
        <v>0</v>
      </c>
      <c r="DE90" s="64">
        <f t="shared" si="31"/>
        <v>0</v>
      </c>
    </row>
    <row r="91" spans="2:109" x14ac:dyDescent="0.3">
      <c r="B91" s="167"/>
      <c r="C91" s="186"/>
      <c r="D91" s="2"/>
      <c r="E91" s="67"/>
      <c r="F91" s="5"/>
      <c r="G91" s="5"/>
      <c r="H91" s="187"/>
      <c r="I91" s="111" t="str">
        <f ca="1">IF(Taula1[[#This Row],[Data naixement (format dd/mm/aaaa)]]="","0",DATEDIF(Taula1[[#This Row],[Data naixement (format dd/mm/aaaa)]],TODAY(),"Y"))</f>
        <v>0</v>
      </c>
      <c r="J91" s="6"/>
      <c r="K91" s="6"/>
      <c r="L91" s="6"/>
      <c r="M91" s="6"/>
      <c r="N91" s="56"/>
      <c r="O91" s="56"/>
      <c r="P91" s="56"/>
      <c r="Q91" s="6"/>
      <c r="R91" s="7"/>
      <c r="S91" s="143">
        <f>Taula1[[#This Row],[Mesos naturals sencers treballats període justificat (01/01/2023 - 31/03/2023)]]</f>
        <v>0</v>
      </c>
      <c r="T91" s="194">
        <f>Taula1[[#This Row],[Dies treballats període justificat (01/01/2023 - 31/03/2023)              no comptabilitzats com a mes natural sencer]]</f>
        <v>0</v>
      </c>
      <c r="U91" s="12"/>
      <c r="V91" s="7"/>
      <c r="W91" s="188"/>
      <c r="X91" s="188"/>
      <c r="Y91" s="188"/>
      <c r="Z91" s="188"/>
      <c r="AA91" s="190"/>
      <c r="AB91" s="143">
        <f>Taula1[[#This Row],[Grup justificat     (fer servir opcions de la llista desplegable)]]</f>
        <v>0</v>
      </c>
      <c r="AC91" s="182"/>
      <c r="AD91" s="80"/>
      <c r="AE91" s="131">
        <f>ROUND((AF91/100)*756*Taula1[[#This Row],[Mesos naturals sencers treballats període justificat (01/01/2023 - 31/03/2023)]],2)</f>
        <v>0</v>
      </c>
      <c r="AF91" s="79">
        <f>Taula1[[#This Row],[% Jornada segons contracte
(no posar el símbol %) ]]-Taula1[[#This Row],[% Reducció salari per baix rendiment        (no posar el símbol %)]]</f>
        <v>0</v>
      </c>
      <c r="AG91" s="131">
        <f>ROUND((AH91/100)*24.8547945*Taula1[[#This Row],[Dies treballats període justificat (01/01/2023 - 31/03/2023)              no comptabilitzats com a mes natural sencer]],2)</f>
        <v>0</v>
      </c>
      <c r="AH91" s="79">
        <f>Taula1[[#This Row],[% Jornada segons contracte
(no posar el símbol %) ]]-Taula1[[#This Row],[% Reducció salari per baix rendiment        (no posar el símbol %)]]</f>
        <v>0</v>
      </c>
      <c r="AI91" s="131">
        <f t="shared" si="17"/>
        <v>0</v>
      </c>
      <c r="AJ91" s="183"/>
      <c r="AK91" s="131">
        <f>ROUND((AL91/100)*756*Taula1[[#This Row],[Espai reservat Administració  (mesos)]],2)</f>
        <v>0</v>
      </c>
      <c r="AL91" s="79">
        <f>Taula1[[#This Row],[% Jornada segons contracte
(no posar el símbol %) ]]-Taula1[[#This Row],[% Reducció salari per baix rendiment        (no posar el símbol %)]]</f>
        <v>0</v>
      </c>
      <c r="AM91" s="131">
        <f>ROUND((AN91/100)*24.8547945*Taula1[[#This Row],[Espai reservat Administració (dies)]],2)</f>
        <v>0</v>
      </c>
      <c r="AN91" s="79">
        <f>Taula1[[#This Row],[% Jornada segons contracte
(no posar el símbol %) ]]-Taula1[[#This Row],[% Reducció salari per baix rendiment        (no posar el símbol %)]]</f>
        <v>0</v>
      </c>
      <c r="AO91" s="131">
        <f t="shared" si="18"/>
        <v>0</v>
      </c>
      <c r="AP91" s="86"/>
      <c r="AQ91" s="136">
        <f>ROUND((AR91/100)*693*Taula1[[#This Row],[Mesos naturals sencers treballats període justificat (01/01/2023 - 31/03/2023)]],2)</f>
        <v>0</v>
      </c>
      <c r="AR91" s="89">
        <f>Taula1[[#This Row],[% Jornada segons contracte
(no posar el símbol %) ]]-Taula1[[#This Row],[% Reducció salari per baix rendiment        (no posar el símbol %)]]</f>
        <v>0</v>
      </c>
      <c r="AS91" s="136">
        <f>ROUND((AT91/100)*22.78356164*Taula1[[#This Row],[Dies treballats període justificat (01/01/2023 - 31/03/2023)              no comptabilitzats com a mes natural sencer]],2)</f>
        <v>0</v>
      </c>
      <c r="AT91" s="89">
        <f>Taula1[[#This Row],[% Jornada segons contracte
(no posar el símbol %) ]]-Taula1[[#This Row],[% Reducció salari per baix rendiment        (no posar el símbol %)]]</f>
        <v>0</v>
      </c>
      <c r="AU91" s="136">
        <f t="shared" si="19"/>
        <v>0</v>
      </c>
      <c r="AV91" s="86"/>
      <c r="AW91" s="136">
        <f>ROUND((AX91/100)*693*Taula1[[#This Row],[Espai reservat Administració  (mesos)]],2)</f>
        <v>0</v>
      </c>
      <c r="AX91" s="89">
        <f>Taula1[[#This Row],[% Jornada segons contracte
(no posar el símbol %) ]]-Taula1[[#This Row],[% Reducció salari per baix rendiment        (no posar el símbol %)]]</f>
        <v>0</v>
      </c>
      <c r="AY91" s="131">
        <f>ROUND((AZ91/100)*22.78356164*Taula1[[#This Row],[Espai reservat Administració (dies)]],2)</f>
        <v>0</v>
      </c>
      <c r="AZ91" s="79">
        <f>Taula1[[#This Row],[% Jornada segons contracte
(no posar el símbol %) ]]-Taula1[[#This Row],[% Reducció salari per baix rendiment        (no posar el símbol %)]]</f>
        <v>0</v>
      </c>
      <c r="BA91" s="131">
        <f t="shared" si="20"/>
        <v>0</v>
      </c>
      <c r="BB91" s="83"/>
      <c r="BC91" s="131">
        <f>IF(Taula1[[#This Row],[Grup justificat     (fer servir opcions de la llista desplegable)]]=1,AI91,0)</f>
        <v>0</v>
      </c>
      <c r="BD91" s="131">
        <f>IF(Taula1[[#This Row],[Grup justificat     (fer servir opcions de la llista desplegable)]]=2,AU91,0)</f>
        <v>0</v>
      </c>
      <c r="BE91" s="83"/>
      <c r="BF91" s="131">
        <f>IF(Taula1[[#This Row],[Espai reservat Administració]]=1,AO91,0)</f>
        <v>0</v>
      </c>
      <c r="BG91" s="131">
        <f>IF(Taula1[[#This Row],[Espai reservat Administració]]=2,BA91,0)</f>
        <v>0</v>
      </c>
      <c r="BH91" s="83"/>
      <c r="BI91" s="124">
        <f>IF(Taula1[[#This Row],[Grup justificat     (fer servir opcions de la llista desplegable)]]=1,1,0)</f>
        <v>0</v>
      </c>
      <c r="BJ91" s="124">
        <f>IF(Taula1[[#This Row],[Espai reservat Administració]]=1,1,0)</f>
        <v>0</v>
      </c>
      <c r="BK91" s="125"/>
      <c r="BL91" s="124">
        <f>IF(Taula1[[#This Row],[Grup justificat     (fer servir opcions de la llista desplegable)]]=2,1,0)</f>
        <v>0</v>
      </c>
      <c r="BM91" s="124">
        <f>IF(Taula1[[#This Row],[Espai reservat Administració]]=2,1,0)</f>
        <v>0</v>
      </c>
      <c r="BN91" s="73"/>
      <c r="BO91" s="73"/>
      <c r="BP91" s="73"/>
      <c r="BQ91" s="73"/>
      <c r="BR91" s="73"/>
      <c r="BS91" s="73"/>
      <c r="BT91" s="73"/>
      <c r="BU91" s="73"/>
      <c r="BV91" s="73"/>
      <c r="BW91" s="73"/>
      <c r="BX91" s="73"/>
      <c r="BY91" s="73"/>
      <c r="BZ91" s="73"/>
      <c r="CA91" s="73"/>
      <c r="CB91" s="73"/>
      <c r="CC91" s="73"/>
      <c r="CD91" s="73"/>
      <c r="CE91" s="73"/>
      <c r="CF91" s="73"/>
      <c r="CG91" s="63">
        <f t="shared" si="21"/>
        <v>0</v>
      </c>
      <c r="CH91" s="63">
        <f t="shared" si="22"/>
        <v>0</v>
      </c>
      <c r="CI91" s="73"/>
      <c r="CJ91" s="63">
        <f>IF(Taula1[[#This Row],[Tipus de contracte                                  (fer servir opcions de la llista desplegable)]]="Indefinit",1,0)</f>
        <v>0</v>
      </c>
      <c r="CK91" s="63">
        <f>IF(Taula1[[#This Row],[Tipus de contracte                                  (fer servir opcions de la llista desplegable)]]="Temporal, igual o superior a 6 mesos",1,0)</f>
        <v>0</v>
      </c>
      <c r="CL91" s="63">
        <f>IF(Taula1[[#This Row],[Tipus de contracte                                  (fer servir opcions de la llista desplegable)]]="Substitució per IT",1,0)</f>
        <v>0</v>
      </c>
      <c r="CM91" s="73"/>
      <c r="CN91" s="63">
        <f>IF(Taula1[[#This Row],[Relació llocs de treball]]&gt;=1,1,0)</f>
        <v>0</v>
      </c>
      <c r="CO91" s="73"/>
      <c r="CP91" s="63">
        <f>IF(Taula1[[#This Row],[Identitat de gènere                                                          (fer servir opcions de la llista desplegable)]]="Home",1,0)</f>
        <v>0</v>
      </c>
      <c r="CQ91" s="63">
        <f>IF(Taula1[[#This Row],[Identitat de gènere                                                          (fer servir opcions de la llista desplegable)]]="Dona",1,0)</f>
        <v>0</v>
      </c>
      <c r="CR91" s="63">
        <f>IF(Taula1[[#This Row],[Identitat de gènere                                                          (fer servir opcions de la llista desplegable)]]="No binari",1,0)</f>
        <v>0</v>
      </c>
      <c r="CS91" s="73"/>
      <c r="CT91" s="63">
        <f t="shared" si="16"/>
        <v>0</v>
      </c>
      <c r="CU91" s="64">
        <f t="shared" si="23"/>
        <v>0</v>
      </c>
      <c r="CW91" s="64">
        <f t="shared" si="24"/>
        <v>0</v>
      </c>
      <c r="CX91" s="64">
        <f t="shared" si="25"/>
        <v>0</v>
      </c>
      <c r="CY91" s="64">
        <f t="shared" si="26"/>
        <v>0</v>
      </c>
      <c r="CZ91" s="64">
        <f t="shared" si="27"/>
        <v>0</v>
      </c>
      <c r="DB91" s="64">
        <f t="shared" si="28"/>
        <v>0</v>
      </c>
      <c r="DC91" s="64">
        <f t="shared" si="29"/>
        <v>0</v>
      </c>
      <c r="DD91" s="64">
        <f t="shared" si="30"/>
        <v>0</v>
      </c>
      <c r="DE91" s="64">
        <f t="shared" si="31"/>
        <v>0</v>
      </c>
    </row>
    <row r="92" spans="2:109" x14ac:dyDescent="0.3">
      <c r="B92" s="167"/>
      <c r="C92" s="186"/>
      <c r="D92" s="2"/>
      <c r="E92" s="67"/>
      <c r="F92" s="5"/>
      <c r="G92" s="5"/>
      <c r="H92" s="187"/>
      <c r="I92" s="111" t="str">
        <f ca="1">IF(Taula1[[#This Row],[Data naixement (format dd/mm/aaaa)]]="","0",DATEDIF(Taula1[[#This Row],[Data naixement (format dd/mm/aaaa)]],TODAY(),"Y"))</f>
        <v>0</v>
      </c>
      <c r="J92" s="6"/>
      <c r="K92" s="6"/>
      <c r="L92" s="6"/>
      <c r="M92" s="6"/>
      <c r="N92" s="56"/>
      <c r="O92" s="56"/>
      <c r="P92" s="56"/>
      <c r="Q92" s="6"/>
      <c r="R92" s="7"/>
      <c r="S92" s="143">
        <f>Taula1[[#This Row],[Mesos naturals sencers treballats període justificat (01/01/2023 - 31/03/2023)]]</f>
        <v>0</v>
      </c>
      <c r="T92" s="194">
        <f>Taula1[[#This Row],[Dies treballats període justificat (01/01/2023 - 31/03/2023)              no comptabilitzats com a mes natural sencer]]</f>
        <v>0</v>
      </c>
      <c r="U92" s="12"/>
      <c r="V92" s="7"/>
      <c r="W92" s="188"/>
      <c r="X92" s="188"/>
      <c r="Y92" s="188"/>
      <c r="Z92" s="188"/>
      <c r="AA92" s="190"/>
      <c r="AB92" s="143">
        <f>Taula1[[#This Row],[Grup justificat     (fer servir opcions de la llista desplegable)]]</f>
        <v>0</v>
      </c>
      <c r="AC92" s="182"/>
      <c r="AD92" s="80"/>
      <c r="AE92" s="131">
        <f>ROUND((AF92/100)*756*Taula1[[#This Row],[Mesos naturals sencers treballats període justificat (01/01/2023 - 31/03/2023)]],2)</f>
        <v>0</v>
      </c>
      <c r="AF92" s="79">
        <f>Taula1[[#This Row],[% Jornada segons contracte
(no posar el símbol %) ]]-Taula1[[#This Row],[% Reducció salari per baix rendiment        (no posar el símbol %)]]</f>
        <v>0</v>
      </c>
      <c r="AG92" s="131">
        <f>ROUND((AH92/100)*24.8547945*Taula1[[#This Row],[Dies treballats període justificat (01/01/2023 - 31/03/2023)              no comptabilitzats com a mes natural sencer]],2)</f>
        <v>0</v>
      </c>
      <c r="AH92" s="79">
        <f>Taula1[[#This Row],[% Jornada segons contracte
(no posar el símbol %) ]]-Taula1[[#This Row],[% Reducció salari per baix rendiment        (no posar el símbol %)]]</f>
        <v>0</v>
      </c>
      <c r="AI92" s="131">
        <f t="shared" si="17"/>
        <v>0</v>
      </c>
      <c r="AJ92" s="183"/>
      <c r="AK92" s="131">
        <f>ROUND((AL92/100)*756*Taula1[[#This Row],[Espai reservat Administració  (mesos)]],2)</f>
        <v>0</v>
      </c>
      <c r="AL92" s="79">
        <f>Taula1[[#This Row],[% Jornada segons contracte
(no posar el símbol %) ]]-Taula1[[#This Row],[% Reducció salari per baix rendiment        (no posar el símbol %)]]</f>
        <v>0</v>
      </c>
      <c r="AM92" s="131">
        <f>ROUND((AN92/100)*24.8547945*Taula1[[#This Row],[Espai reservat Administració (dies)]],2)</f>
        <v>0</v>
      </c>
      <c r="AN92" s="79">
        <f>Taula1[[#This Row],[% Jornada segons contracte
(no posar el símbol %) ]]-Taula1[[#This Row],[% Reducció salari per baix rendiment        (no posar el símbol %)]]</f>
        <v>0</v>
      </c>
      <c r="AO92" s="131">
        <f t="shared" si="18"/>
        <v>0</v>
      </c>
      <c r="AP92" s="86"/>
      <c r="AQ92" s="136">
        <f>ROUND((AR92/100)*693*Taula1[[#This Row],[Mesos naturals sencers treballats període justificat (01/01/2023 - 31/03/2023)]],2)</f>
        <v>0</v>
      </c>
      <c r="AR92" s="89">
        <f>Taula1[[#This Row],[% Jornada segons contracte
(no posar el símbol %) ]]-Taula1[[#This Row],[% Reducció salari per baix rendiment        (no posar el símbol %)]]</f>
        <v>0</v>
      </c>
      <c r="AS92" s="136">
        <f>ROUND((AT92/100)*22.78356164*Taula1[[#This Row],[Dies treballats període justificat (01/01/2023 - 31/03/2023)              no comptabilitzats com a mes natural sencer]],2)</f>
        <v>0</v>
      </c>
      <c r="AT92" s="89">
        <f>Taula1[[#This Row],[% Jornada segons contracte
(no posar el símbol %) ]]-Taula1[[#This Row],[% Reducció salari per baix rendiment        (no posar el símbol %)]]</f>
        <v>0</v>
      </c>
      <c r="AU92" s="136">
        <f t="shared" si="19"/>
        <v>0</v>
      </c>
      <c r="AV92" s="86"/>
      <c r="AW92" s="136">
        <f>ROUND((AX92/100)*693*Taula1[[#This Row],[Espai reservat Administració  (mesos)]],2)</f>
        <v>0</v>
      </c>
      <c r="AX92" s="89">
        <f>Taula1[[#This Row],[% Jornada segons contracte
(no posar el símbol %) ]]-Taula1[[#This Row],[% Reducció salari per baix rendiment        (no posar el símbol %)]]</f>
        <v>0</v>
      </c>
      <c r="AY92" s="131">
        <f>ROUND((AZ92/100)*22.78356164*Taula1[[#This Row],[Espai reservat Administració (dies)]],2)</f>
        <v>0</v>
      </c>
      <c r="AZ92" s="79">
        <f>Taula1[[#This Row],[% Jornada segons contracte
(no posar el símbol %) ]]-Taula1[[#This Row],[% Reducció salari per baix rendiment        (no posar el símbol %)]]</f>
        <v>0</v>
      </c>
      <c r="BA92" s="131">
        <f t="shared" si="20"/>
        <v>0</v>
      </c>
      <c r="BB92" s="83"/>
      <c r="BC92" s="131">
        <f>IF(Taula1[[#This Row],[Grup justificat     (fer servir opcions de la llista desplegable)]]=1,AI92,0)</f>
        <v>0</v>
      </c>
      <c r="BD92" s="131">
        <f>IF(Taula1[[#This Row],[Grup justificat     (fer servir opcions de la llista desplegable)]]=2,AU92,0)</f>
        <v>0</v>
      </c>
      <c r="BE92" s="83"/>
      <c r="BF92" s="131">
        <f>IF(Taula1[[#This Row],[Espai reservat Administració]]=1,AO92,0)</f>
        <v>0</v>
      </c>
      <c r="BG92" s="131">
        <f>IF(Taula1[[#This Row],[Espai reservat Administració]]=2,BA92,0)</f>
        <v>0</v>
      </c>
      <c r="BH92" s="83"/>
      <c r="BI92" s="124">
        <f>IF(Taula1[[#This Row],[Grup justificat     (fer servir opcions de la llista desplegable)]]=1,1,0)</f>
        <v>0</v>
      </c>
      <c r="BJ92" s="124">
        <f>IF(Taula1[[#This Row],[Espai reservat Administració]]=1,1,0)</f>
        <v>0</v>
      </c>
      <c r="BK92" s="125"/>
      <c r="BL92" s="124">
        <f>IF(Taula1[[#This Row],[Grup justificat     (fer servir opcions de la llista desplegable)]]=2,1,0)</f>
        <v>0</v>
      </c>
      <c r="BM92" s="124">
        <f>IF(Taula1[[#This Row],[Espai reservat Administració]]=2,1,0)</f>
        <v>0</v>
      </c>
      <c r="BN92" s="73"/>
      <c r="BO92" s="73"/>
      <c r="BP92" s="73"/>
      <c r="BQ92" s="73"/>
      <c r="BR92" s="73"/>
      <c r="BS92" s="73"/>
      <c r="BT92" s="73"/>
      <c r="BU92" s="73"/>
      <c r="BV92" s="73"/>
      <c r="BW92" s="73"/>
      <c r="BX92" s="73"/>
      <c r="BY92" s="73"/>
      <c r="BZ92" s="73"/>
      <c r="CA92" s="73"/>
      <c r="CB92" s="73"/>
      <c r="CC92" s="73"/>
      <c r="CD92" s="73"/>
      <c r="CE92" s="73"/>
      <c r="CF92" s="73"/>
      <c r="CG92" s="63">
        <f t="shared" si="21"/>
        <v>0</v>
      </c>
      <c r="CH92" s="63">
        <f t="shared" si="22"/>
        <v>0</v>
      </c>
      <c r="CI92" s="73"/>
      <c r="CJ92" s="63">
        <f>IF(Taula1[[#This Row],[Tipus de contracte                                  (fer servir opcions de la llista desplegable)]]="Indefinit",1,0)</f>
        <v>0</v>
      </c>
      <c r="CK92" s="63">
        <f>IF(Taula1[[#This Row],[Tipus de contracte                                  (fer servir opcions de la llista desplegable)]]="Temporal, igual o superior a 6 mesos",1,0)</f>
        <v>0</v>
      </c>
      <c r="CL92" s="63">
        <f>IF(Taula1[[#This Row],[Tipus de contracte                                  (fer servir opcions de la llista desplegable)]]="Substitució per IT",1,0)</f>
        <v>0</v>
      </c>
      <c r="CM92" s="73"/>
      <c r="CN92" s="63">
        <f>IF(Taula1[[#This Row],[Relació llocs de treball]]&gt;=1,1,0)</f>
        <v>0</v>
      </c>
      <c r="CO92" s="73"/>
      <c r="CP92" s="63">
        <f>IF(Taula1[[#This Row],[Identitat de gènere                                                          (fer servir opcions de la llista desplegable)]]="Home",1,0)</f>
        <v>0</v>
      </c>
      <c r="CQ92" s="63">
        <f>IF(Taula1[[#This Row],[Identitat de gènere                                                          (fer servir opcions de la llista desplegable)]]="Dona",1,0)</f>
        <v>0</v>
      </c>
      <c r="CR92" s="63">
        <f>IF(Taula1[[#This Row],[Identitat de gènere                                                          (fer servir opcions de la llista desplegable)]]="No binari",1,0)</f>
        <v>0</v>
      </c>
      <c r="CS92" s="73"/>
      <c r="CT92" s="63">
        <f t="shared" si="16"/>
        <v>0</v>
      </c>
      <c r="CU92" s="64">
        <f t="shared" si="23"/>
        <v>0</v>
      </c>
      <c r="CW92" s="64">
        <f t="shared" si="24"/>
        <v>0</v>
      </c>
      <c r="CX92" s="64">
        <f t="shared" si="25"/>
        <v>0</v>
      </c>
      <c r="CY92" s="64">
        <f t="shared" si="26"/>
        <v>0</v>
      </c>
      <c r="CZ92" s="64">
        <f t="shared" si="27"/>
        <v>0</v>
      </c>
      <c r="DB92" s="64">
        <f t="shared" si="28"/>
        <v>0</v>
      </c>
      <c r="DC92" s="64">
        <f t="shared" si="29"/>
        <v>0</v>
      </c>
      <c r="DD92" s="64">
        <f t="shared" si="30"/>
        <v>0</v>
      </c>
      <c r="DE92" s="64">
        <f t="shared" si="31"/>
        <v>0</v>
      </c>
    </row>
    <row r="93" spans="2:109" x14ac:dyDescent="0.3">
      <c r="B93" s="167"/>
      <c r="C93" s="186"/>
      <c r="D93" s="2"/>
      <c r="E93" s="67"/>
      <c r="F93" s="5"/>
      <c r="G93" s="5"/>
      <c r="H93" s="187"/>
      <c r="I93" s="111" t="str">
        <f ca="1">IF(Taula1[[#This Row],[Data naixement (format dd/mm/aaaa)]]="","0",DATEDIF(Taula1[[#This Row],[Data naixement (format dd/mm/aaaa)]],TODAY(),"Y"))</f>
        <v>0</v>
      </c>
      <c r="J93" s="6"/>
      <c r="K93" s="6"/>
      <c r="L93" s="6"/>
      <c r="M93" s="6"/>
      <c r="N93" s="56"/>
      <c r="O93" s="56"/>
      <c r="P93" s="56"/>
      <c r="Q93" s="6"/>
      <c r="R93" s="7"/>
      <c r="S93" s="143">
        <f>Taula1[[#This Row],[Mesos naturals sencers treballats període justificat (01/01/2023 - 31/03/2023)]]</f>
        <v>0</v>
      </c>
      <c r="T93" s="194">
        <f>Taula1[[#This Row],[Dies treballats període justificat (01/01/2023 - 31/03/2023)              no comptabilitzats com a mes natural sencer]]</f>
        <v>0</v>
      </c>
      <c r="U93" s="12"/>
      <c r="V93" s="7"/>
      <c r="W93" s="188"/>
      <c r="X93" s="188"/>
      <c r="Y93" s="188"/>
      <c r="Z93" s="188"/>
      <c r="AA93" s="190"/>
      <c r="AB93" s="143">
        <f>Taula1[[#This Row],[Grup justificat     (fer servir opcions de la llista desplegable)]]</f>
        <v>0</v>
      </c>
      <c r="AC93" s="182"/>
      <c r="AD93" s="80"/>
      <c r="AE93" s="131">
        <f>ROUND((AF93/100)*756*Taula1[[#This Row],[Mesos naturals sencers treballats període justificat (01/01/2023 - 31/03/2023)]],2)</f>
        <v>0</v>
      </c>
      <c r="AF93" s="79">
        <f>Taula1[[#This Row],[% Jornada segons contracte
(no posar el símbol %) ]]-Taula1[[#This Row],[% Reducció salari per baix rendiment        (no posar el símbol %)]]</f>
        <v>0</v>
      </c>
      <c r="AG93" s="131">
        <f>ROUND((AH93/100)*24.8547945*Taula1[[#This Row],[Dies treballats període justificat (01/01/2023 - 31/03/2023)              no comptabilitzats com a mes natural sencer]],2)</f>
        <v>0</v>
      </c>
      <c r="AH93" s="79">
        <f>Taula1[[#This Row],[% Jornada segons contracte
(no posar el símbol %) ]]-Taula1[[#This Row],[% Reducció salari per baix rendiment        (no posar el símbol %)]]</f>
        <v>0</v>
      </c>
      <c r="AI93" s="131">
        <f t="shared" si="17"/>
        <v>0</v>
      </c>
      <c r="AJ93" s="183"/>
      <c r="AK93" s="131">
        <f>ROUND((AL93/100)*756*Taula1[[#This Row],[Espai reservat Administració  (mesos)]],2)</f>
        <v>0</v>
      </c>
      <c r="AL93" s="79">
        <f>Taula1[[#This Row],[% Jornada segons contracte
(no posar el símbol %) ]]-Taula1[[#This Row],[% Reducció salari per baix rendiment        (no posar el símbol %)]]</f>
        <v>0</v>
      </c>
      <c r="AM93" s="131">
        <f>ROUND((AN93/100)*24.8547945*Taula1[[#This Row],[Espai reservat Administració (dies)]],2)</f>
        <v>0</v>
      </c>
      <c r="AN93" s="79">
        <f>Taula1[[#This Row],[% Jornada segons contracte
(no posar el símbol %) ]]-Taula1[[#This Row],[% Reducció salari per baix rendiment        (no posar el símbol %)]]</f>
        <v>0</v>
      </c>
      <c r="AO93" s="131">
        <f t="shared" si="18"/>
        <v>0</v>
      </c>
      <c r="AP93" s="86"/>
      <c r="AQ93" s="136">
        <f>ROUND((AR93/100)*693*Taula1[[#This Row],[Mesos naturals sencers treballats període justificat (01/01/2023 - 31/03/2023)]],2)</f>
        <v>0</v>
      </c>
      <c r="AR93" s="89">
        <f>Taula1[[#This Row],[% Jornada segons contracte
(no posar el símbol %) ]]-Taula1[[#This Row],[% Reducció salari per baix rendiment        (no posar el símbol %)]]</f>
        <v>0</v>
      </c>
      <c r="AS93" s="136">
        <f>ROUND((AT93/100)*22.78356164*Taula1[[#This Row],[Dies treballats període justificat (01/01/2023 - 31/03/2023)              no comptabilitzats com a mes natural sencer]],2)</f>
        <v>0</v>
      </c>
      <c r="AT93" s="89">
        <f>Taula1[[#This Row],[% Jornada segons contracte
(no posar el símbol %) ]]-Taula1[[#This Row],[% Reducció salari per baix rendiment        (no posar el símbol %)]]</f>
        <v>0</v>
      </c>
      <c r="AU93" s="136">
        <f t="shared" si="19"/>
        <v>0</v>
      </c>
      <c r="AV93" s="86"/>
      <c r="AW93" s="136">
        <f>ROUND((AX93/100)*693*Taula1[[#This Row],[Espai reservat Administració  (mesos)]],2)</f>
        <v>0</v>
      </c>
      <c r="AX93" s="89">
        <f>Taula1[[#This Row],[% Jornada segons contracte
(no posar el símbol %) ]]-Taula1[[#This Row],[% Reducció salari per baix rendiment        (no posar el símbol %)]]</f>
        <v>0</v>
      </c>
      <c r="AY93" s="131">
        <f>ROUND((AZ93/100)*22.78356164*Taula1[[#This Row],[Espai reservat Administració (dies)]],2)</f>
        <v>0</v>
      </c>
      <c r="AZ93" s="79">
        <f>Taula1[[#This Row],[% Jornada segons contracte
(no posar el símbol %) ]]-Taula1[[#This Row],[% Reducció salari per baix rendiment        (no posar el símbol %)]]</f>
        <v>0</v>
      </c>
      <c r="BA93" s="131">
        <f t="shared" si="20"/>
        <v>0</v>
      </c>
      <c r="BB93" s="83"/>
      <c r="BC93" s="131">
        <f>IF(Taula1[[#This Row],[Grup justificat     (fer servir opcions de la llista desplegable)]]=1,AI93,0)</f>
        <v>0</v>
      </c>
      <c r="BD93" s="131">
        <f>IF(Taula1[[#This Row],[Grup justificat     (fer servir opcions de la llista desplegable)]]=2,AU93,0)</f>
        <v>0</v>
      </c>
      <c r="BE93" s="83"/>
      <c r="BF93" s="131">
        <f>IF(Taula1[[#This Row],[Espai reservat Administració]]=1,AO93,0)</f>
        <v>0</v>
      </c>
      <c r="BG93" s="131">
        <f>IF(Taula1[[#This Row],[Espai reservat Administració]]=2,BA93,0)</f>
        <v>0</v>
      </c>
      <c r="BH93" s="83"/>
      <c r="BI93" s="124">
        <f>IF(Taula1[[#This Row],[Grup justificat     (fer servir opcions de la llista desplegable)]]=1,1,0)</f>
        <v>0</v>
      </c>
      <c r="BJ93" s="124">
        <f>IF(Taula1[[#This Row],[Espai reservat Administració]]=1,1,0)</f>
        <v>0</v>
      </c>
      <c r="BK93" s="125"/>
      <c r="BL93" s="124">
        <f>IF(Taula1[[#This Row],[Grup justificat     (fer servir opcions de la llista desplegable)]]=2,1,0)</f>
        <v>0</v>
      </c>
      <c r="BM93" s="124">
        <f>IF(Taula1[[#This Row],[Espai reservat Administració]]=2,1,0)</f>
        <v>0</v>
      </c>
      <c r="BN93" s="73"/>
      <c r="BO93" s="73"/>
      <c r="BP93" s="73"/>
      <c r="BQ93" s="73"/>
      <c r="BR93" s="73"/>
      <c r="BS93" s="73"/>
      <c r="BT93" s="73"/>
      <c r="BU93" s="73"/>
      <c r="BV93" s="73"/>
      <c r="BW93" s="73"/>
      <c r="BX93" s="73"/>
      <c r="BY93" s="73"/>
      <c r="BZ93" s="73"/>
      <c r="CA93" s="73"/>
      <c r="CB93" s="73"/>
      <c r="CC93" s="73"/>
      <c r="CD93" s="73"/>
      <c r="CE93" s="73"/>
      <c r="CF93" s="73"/>
      <c r="CG93" s="63">
        <f t="shared" si="21"/>
        <v>0</v>
      </c>
      <c r="CH93" s="63">
        <f t="shared" si="22"/>
        <v>0</v>
      </c>
      <c r="CI93" s="73"/>
      <c r="CJ93" s="63">
        <f>IF(Taula1[[#This Row],[Tipus de contracte                                  (fer servir opcions de la llista desplegable)]]="Indefinit",1,0)</f>
        <v>0</v>
      </c>
      <c r="CK93" s="63">
        <f>IF(Taula1[[#This Row],[Tipus de contracte                                  (fer servir opcions de la llista desplegable)]]="Temporal, igual o superior a 6 mesos",1,0)</f>
        <v>0</v>
      </c>
      <c r="CL93" s="63">
        <f>IF(Taula1[[#This Row],[Tipus de contracte                                  (fer servir opcions de la llista desplegable)]]="Substitució per IT",1,0)</f>
        <v>0</v>
      </c>
      <c r="CM93" s="73"/>
      <c r="CN93" s="63">
        <f>IF(Taula1[[#This Row],[Relació llocs de treball]]&gt;=1,1,0)</f>
        <v>0</v>
      </c>
      <c r="CO93" s="73"/>
      <c r="CP93" s="63">
        <f>IF(Taula1[[#This Row],[Identitat de gènere                                                          (fer servir opcions de la llista desplegable)]]="Home",1,0)</f>
        <v>0</v>
      </c>
      <c r="CQ93" s="63">
        <f>IF(Taula1[[#This Row],[Identitat de gènere                                                          (fer servir opcions de la llista desplegable)]]="Dona",1,0)</f>
        <v>0</v>
      </c>
      <c r="CR93" s="63">
        <f>IF(Taula1[[#This Row],[Identitat de gènere                                                          (fer servir opcions de la llista desplegable)]]="No binari",1,0)</f>
        <v>0</v>
      </c>
      <c r="CS93" s="73"/>
      <c r="CT93" s="63">
        <f t="shared" si="16"/>
        <v>0</v>
      </c>
      <c r="CU93" s="64">
        <f t="shared" si="23"/>
        <v>0</v>
      </c>
      <c r="CW93" s="64">
        <f t="shared" si="24"/>
        <v>0</v>
      </c>
      <c r="CX93" s="64">
        <f t="shared" si="25"/>
        <v>0</v>
      </c>
      <c r="CY93" s="64">
        <f t="shared" si="26"/>
        <v>0</v>
      </c>
      <c r="CZ93" s="64">
        <f t="shared" si="27"/>
        <v>0</v>
      </c>
      <c r="DB93" s="64">
        <f t="shared" si="28"/>
        <v>0</v>
      </c>
      <c r="DC93" s="64">
        <f t="shared" si="29"/>
        <v>0</v>
      </c>
      <c r="DD93" s="64">
        <f t="shared" si="30"/>
        <v>0</v>
      </c>
      <c r="DE93" s="64">
        <f t="shared" si="31"/>
        <v>0</v>
      </c>
    </row>
    <row r="94" spans="2:109" x14ac:dyDescent="0.3">
      <c r="B94" s="167"/>
      <c r="C94" s="186"/>
      <c r="D94" s="2"/>
      <c r="E94" s="67"/>
      <c r="F94" s="5"/>
      <c r="G94" s="5"/>
      <c r="H94" s="187"/>
      <c r="I94" s="111" t="str">
        <f ca="1">IF(Taula1[[#This Row],[Data naixement (format dd/mm/aaaa)]]="","0",DATEDIF(Taula1[[#This Row],[Data naixement (format dd/mm/aaaa)]],TODAY(),"Y"))</f>
        <v>0</v>
      </c>
      <c r="J94" s="6"/>
      <c r="K94" s="6"/>
      <c r="L94" s="6"/>
      <c r="M94" s="6"/>
      <c r="N94" s="56"/>
      <c r="O94" s="56"/>
      <c r="P94" s="56"/>
      <c r="Q94" s="6"/>
      <c r="R94" s="7"/>
      <c r="S94" s="143">
        <f>Taula1[[#This Row],[Mesos naturals sencers treballats període justificat (01/01/2023 - 31/03/2023)]]</f>
        <v>0</v>
      </c>
      <c r="T94" s="194">
        <f>Taula1[[#This Row],[Dies treballats període justificat (01/01/2023 - 31/03/2023)              no comptabilitzats com a mes natural sencer]]</f>
        <v>0</v>
      </c>
      <c r="U94" s="12"/>
      <c r="V94" s="7"/>
      <c r="W94" s="188"/>
      <c r="X94" s="188"/>
      <c r="Y94" s="188"/>
      <c r="Z94" s="188"/>
      <c r="AA94" s="190"/>
      <c r="AB94" s="143">
        <f>Taula1[[#This Row],[Grup justificat     (fer servir opcions de la llista desplegable)]]</f>
        <v>0</v>
      </c>
      <c r="AC94" s="182"/>
      <c r="AD94" s="80"/>
      <c r="AE94" s="131">
        <f>ROUND((AF94/100)*756*Taula1[[#This Row],[Mesos naturals sencers treballats període justificat (01/01/2023 - 31/03/2023)]],2)</f>
        <v>0</v>
      </c>
      <c r="AF94" s="79">
        <f>Taula1[[#This Row],[% Jornada segons contracte
(no posar el símbol %) ]]-Taula1[[#This Row],[% Reducció salari per baix rendiment        (no posar el símbol %)]]</f>
        <v>0</v>
      </c>
      <c r="AG94" s="131">
        <f>ROUND((AH94/100)*24.8547945*Taula1[[#This Row],[Dies treballats període justificat (01/01/2023 - 31/03/2023)              no comptabilitzats com a mes natural sencer]],2)</f>
        <v>0</v>
      </c>
      <c r="AH94" s="79">
        <f>Taula1[[#This Row],[% Jornada segons contracte
(no posar el símbol %) ]]-Taula1[[#This Row],[% Reducció salari per baix rendiment        (no posar el símbol %)]]</f>
        <v>0</v>
      </c>
      <c r="AI94" s="131">
        <f t="shared" si="17"/>
        <v>0</v>
      </c>
      <c r="AJ94" s="183"/>
      <c r="AK94" s="131">
        <f>ROUND((AL94/100)*756*Taula1[[#This Row],[Espai reservat Administració  (mesos)]],2)</f>
        <v>0</v>
      </c>
      <c r="AL94" s="79">
        <f>Taula1[[#This Row],[% Jornada segons contracte
(no posar el símbol %) ]]-Taula1[[#This Row],[% Reducció salari per baix rendiment        (no posar el símbol %)]]</f>
        <v>0</v>
      </c>
      <c r="AM94" s="131">
        <f>ROUND((AN94/100)*24.8547945*Taula1[[#This Row],[Espai reservat Administració (dies)]],2)</f>
        <v>0</v>
      </c>
      <c r="AN94" s="79">
        <f>Taula1[[#This Row],[% Jornada segons contracte
(no posar el símbol %) ]]-Taula1[[#This Row],[% Reducció salari per baix rendiment        (no posar el símbol %)]]</f>
        <v>0</v>
      </c>
      <c r="AO94" s="131">
        <f t="shared" si="18"/>
        <v>0</v>
      </c>
      <c r="AP94" s="86"/>
      <c r="AQ94" s="136">
        <f>ROUND((AR94/100)*693*Taula1[[#This Row],[Mesos naturals sencers treballats període justificat (01/01/2023 - 31/03/2023)]],2)</f>
        <v>0</v>
      </c>
      <c r="AR94" s="89">
        <f>Taula1[[#This Row],[% Jornada segons contracte
(no posar el símbol %) ]]-Taula1[[#This Row],[% Reducció salari per baix rendiment        (no posar el símbol %)]]</f>
        <v>0</v>
      </c>
      <c r="AS94" s="136">
        <f>ROUND((AT94/100)*22.78356164*Taula1[[#This Row],[Dies treballats període justificat (01/01/2023 - 31/03/2023)              no comptabilitzats com a mes natural sencer]],2)</f>
        <v>0</v>
      </c>
      <c r="AT94" s="89">
        <f>Taula1[[#This Row],[% Jornada segons contracte
(no posar el símbol %) ]]-Taula1[[#This Row],[% Reducció salari per baix rendiment        (no posar el símbol %)]]</f>
        <v>0</v>
      </c>
      <c r="AU94" s="136">
        <f t="shared" si="19"/>
        <v>0</v>
      </c>
      <c r="AV94" s="86"/>
      <c r="AW94" s="136">
        <f>ROUND((AX94/100)*693*Taula1[[#This Row],[Espai reservat Administració  (mesos)]],2)</f>
        <v>0</v>
      </c>
      <c r="AX94" s="89">
        <f>Taula1[[#This Row],[% Jornada segons contracte
(no posar el símbol %) ]]-Taula1[[#This Row],[% Reducció salari per baix rendiment        (no posar el símbol %)]]</f>
        <v>0</v>
      </c>
      <c r="AY94" s="131">
        <f>ROUND((AZ94/100)*22.78356164*Taula1[[#This Row],[Espai reservat Administració (dies)]],2)</f>
        <v>0</v>
      </c>
      <c r="AZ94" s="79">
        <f>Taula1[[#This Row],[% Jornada segons contracte
(no posar el símbol %) ]]-Taula1[[#This Row],[% Reducció salari per baix rendiment        (no posar el símbol %)]]</f>
        <v>0</v>
      </c>
      <c r="BA94" s="131">
        <f t="shared" si="20"/>
        <v>0</v>
      </c>
      <c r="BB94" s="83"/>
      <c r="BC94" s="131">
        <f>IF(Taula1[[#This Row],[Grup justificat     (fer servir opcions de la llista desplegable)]]=1,AI94,0)</f>
        <v>0</v>
      </c>
      <c r="BD94" s="131">
        <f>IF(Taula1[[#This Row],[Grup justificat     (fer servir opcions de la llista desplegable)]]=2,AU94,0)</f>
        <v>0</v>
      </c>
      <c r="BE94" s="83"/>
      <c r="BF94" s="131">
        <f>IF(Taula1[[#This Row],[Espai reservat Administració]]=1,AO94,0)</f>
        <v>0</v>
      </c>
      <c r="BG94" s="131">
        <f>IF(Taula1[[#This Row],[Espai reservat Administració]]=2,BA94,0)</f>
        <v>0</v>
      </c>
      <c r="BH94" s="83"/>
      <c r="BI94" s="124">
        <f>IF(Taula1[[#This Row],[Grup justificat     (fer servir opcions de la llista desplegable)]]=1,1,0)</f>
        <v>0</v>
      </c>
      <c r="BJ94" s="124">
        <f>IF(Taula1[[#This Row],[Espai reservat Administració]]=1,1,0)</f>
        <v>0</v>
      </c>
      <c r="BK94" s="125"/>
      <c r="BL94" s="124">
        <f>IF(Taula1[[#This Row],[Grup justificat     (fer servir opcions de la llista desplegable)]]=2,1,0)</f>
        <v>0</v>
      </c>
      <c r="BM94" s="124">
        <f>IF(Taula1[[#This Row],[Espai reservat Administració]]=2,1,0)</f>
        <v>0</v>
      </c>
      <c r="BN94" s="73"/>
      <c r="BO94" s="73"/>
      <c r="BP94" s="73"/>
      <c r="BQ94" s="73"/>
      <c r="BR94" s="73"/>
      <c r="BS94" s="73"/>
      <c r="BT94" s="73"/>
      <c r="BU94" s="73"/>
      <c r="BV94" s="73"/>
      <c r="BW94" s="73"/>
      <c r="BX94" s="73"/>
      <c r="BY94" s="73"/>
      <c r="BZ94" s="73"/>
      <c r="CA94" s="73"/>
      <c r="CB94" s="73"/>
      <c r="CC94" s="73"/>
      <c r="CD94" s="73"/>
      <c r="CE94" s="73"/>
      <c r="CF94" s="73"/>
      <c r="CG94" s="63">
        <f t="shared" si="21"/>
        <v>0</v>
      </c>
      <c r="CH94" s="63">
        <f t="shared" si="22"/>
        <v>0</v>
      </c>
      <c r="CI94" s="73"/>
      <c r="CJ94" s="63">
        <f>IF(Taula1[[#This Row],[Tipus de contracte                                  (fer servir opcions de la llista desplegable)]]="Indefinit",1,0)</f>
        <v>0</v>
      </c>
      <c r="CK94" s="63">
        <f>IF(Taula1[[#This Row],[Tipus de contracte                                  (fer servir opcions de la llista desplegable)]]="Temporal, igual o superior a 6 mesos",1,0)</f>
        <v>0</v>
      </c>
      <c r="CL94" s="63">
        <f>IF(Taula1[[#This Row],[Tipus de contracte                                  (fer servir opcions de la llista desplegable)]]="Substitució per IT",1,0)</f>
        <v>0</v>
      </c>
      <c r="CM94" s="73"/>
      <c r="CN94" s="63">
        <f>IF(Taula1[[#This Row],[Relació llocs de treball]]&gt;=1,1,0)</f>
        <v>0</v>
      </c>
      <c r="CO94" s="73"/>
      <c r="CP94" s="63">
        <f>IF(Taula1[[#This Row],[Identitat de gènere                                                          (fer servir opcions de la llista desplegable)]]="Home",1,0)</f>
        <v>0</v>
      </c>
      <c r="CQ94" s="63">
        <f>IF(Taula1[[#This Row],[Identitat de gènere                                                          (fer servir opcions de la llista desplegable)]]="Dona",1,0)</f>
        <v>0</v>
      </c>
      <c r="CR94" s="63">
        <f>IF(Taula1[[#This Row],[Identitat de gènere                                                          (fer servir opcions de la llista desplegable)]]="No binari",1,0)</f>
        <v>0</v>
      </c>
      <c r="CS94" s="73"/>
      <c r="CT94" s="63">
        <f t="shared" si="16"/>
        <v>0</v>
      </c>
      <c r="CU94" s="64">
        <f t="shared" si="23"/>
        <v>0</v>
      </c>
      <c r="CW94" s="64">
        <f t="shared" si="24"/>
        <v>0</v>
      </c>
      <c r="CX94" s="64">
        <f t="shared" si="25"/>
        <v>0</v>
      </c>
      <c r="CY94" s="64">
        <f t="shared" si="26"/>
        <v>0</v>
      </c>
      <c r="CZ94" s="64">
        <f t="shared" si="27"/>
        <v>0</v>
      </c>
      <c r="DB94" s="64">
        <f t="shared" si="28"/>
        <v>0</v>
      </c>
      <c r="DC94" s="64">
        <f t="shared" si="29"/>
        <v>0</v>
      </c>
      <c r="DD94" s="64">
        <f t="shared" si="30"/>
        <v>0</v>
      </c>
      <c r="DE94" s="64">
        <f t="shared" si="31"/>
        <v>0</v>
      </c>
    </row>
    <row r="95" spans="2:109" x14ac:dyDescent="0.3">
      <c r="B95" s="167"/>
      <c r="C95" s="186"/>
      <c r="D95" s="2"/>
      <c r="E95" s="67"/>
      <c r="F95" s="5"/>
      <c r="G95" s="5"/>
      <c r="H95" s="187"/>
      <c r="I95" s="111" t="str">
        <f ca="1">IF(Taula1[[#This Row],[Data naixement (format dd/mm/aaaa)]]="","0",DATEDIF(Taula1[[#This Row],[Data naixement (format dd/mm/aaaa)]],TODAY(),"Y"))</f>
        <v>0</v>
      </c>
      <c r="J95" s="6"/>
      <c r="K95" s="6"/>
      <c r="L95" s="6"/>
      <c r="M95" s="6"/>
      <c r="N95" s="56"/>
      <c r="O95" s="56"/>
      <c r="P95" s="56"/>
      <c r="Q95" s="6"/>
      <c r="R95" s="7"/>
      <c r="S95" s="143">
        <f>Taula1[[#This Row],[Mesos naturals sencers treballats període justificat (01/01/2023 - 31/03/2023)]]</f>
        <v>0</v>
      </c>
      <c r="T95" s="194">
        <f>Taula1[[#This Row],[Dies treballats període justificat (01/01/2023 - 31/03/2023)              no comptabilitzats com a mes natural sencer]]</f>
        <v>0</v>
      </c>
      <c r="U95" s="12"/>
      <c r="V95" s="7"/>
      <c r="W95" s="188"/>
      <c r="X95" s="188"/>
      <c r="Y95" s="188"/>
      <c r="Z95" s="188"/>
      <c r="AA95" s="190"/>
      <c r="AB95" s="143">
        <f>Taula1[[#This Row],[Grup justificat     (fer servir opcions de la llista desplegable)]]</f>
        <v>0</v>
      </c>
      <c r="AC95" s="182"/>
      <c r="AD95" s="80"/>
      <c r="AE95" s="131">
        <f>ROUND((AF95/100)*756*Taula1[[#This Row],[Mesos naturals sencers treballats període justificat (01/01/2023 - 31/03/2023)]],2)</f>
        <v>0</v>
      </c>
      <c r="AF95" s="79">
        <f>Taula1[[#This Row],[% Jornada segons contracte
(no posar el símbol %) ]]-Taula1[[#This Row],[% Reducció salari per baix rendiment        (no posar el símbol %)]]</f>
        <v>0</v>
      </c>
      <c r="AG95" s="131">
        <f>ROUND((AH95/100)*24.8547945*Taula1[[#This Row],[Dies treballats període justificat (01/01/2023 - 31/03/2023)              no comptabilitzats com a mes natural sencer]],2)</f>
        <v>0</v>
      </c>
      <c r="AH95" s="79">
        <f>Taula1[[#This Row],[% Jornada segons contracte
(no posar el símbol %) ]]-Taula1[[#This Row],[% Reducció salari per baix rendiment        (no posar el símbol %)]]</f>
        <v>0</v>
      </c>
      <c r="AI95" s="131">
        <f t="shared" si="17"/>
        <v>0</v>
      </c>
      <c r="AJ95" s="183"/>
      <c r="AK95" s="131">
        <f>ROUND((AL95/100)*756*Taula1[[#This Row],[Espai reservat Administració  (mesos)]],2)</f>
        <v>0</v>
      </c>
      <c r="AL95" s="79">
        <f>Taula1[[#This Row],[% Jornada segons contracte
(no posar el símbol %) ]]-Taula1[[#This Row],[% Reducció salari per baix rendiment        (no posar el símbol %)]]</f>
        <v>0</v>
      </c>
      <c r="AM95" s="131">
        <f>ROUND((AN95/100)*24.8547945*Taula1[[#This Row],[Espai reservat Administració (dies)]],2)</f>
        <v>0</v>
      </c>
      <c r="AN95" s="79">
        <f>Taula1[[#This Row],[% Jornada segons contracte
(no posar el símbol %) ]]-Taula1[[#This Row],[% Reducció salari per baix rendiment        (no posar el símbol %)]]</f>
        <v>0</v>
      </c>
      <c r="AO95" s="131">
        <f t="shared" si="18"/>
        <v>0</v>
      </c>
      <c r="AP95" s="86"/>
      <c r="AQ95" s="136">
        <f>ROUND((AR95/100)*693*Taula1[[#This Row],[Mesos naturals sencers treballats període justificat (01/01/2023 - 31/03/2023)]],2)</f>
        <v>0</v>
      </c>
      <c r="AR95" s="89">
        <f>Taula1[[#This Row],[% Jornada segons contracte
(no posar el símbol %) ]]-Taula1[[#This Row],[% Reducció salari per baix rendiment        (no posar el símbol %)]]</f>
        <v>0</v>
      </c>
      <c r="AS95" s="136">
        <f>ROUND((AT95/100)*22.78356164*Taula1[[#This Row],[Dies treballats període justificat (01/01/2023 - 31/03/2023)              no comptabilitzats com a mes natural sencer]],2)</f>
        <v>0</v>
      </c>
      <c r="AT95" s="89">
        <f>Taula1[[#This Row],[% Jornada segons contracte
(no posar el símbol %) ]]-Taula1[[#This Row],[% Reducció salari per baix rendiment        (no posar el símbol %)]]</f>
        <v>0</v>
      </c>
      <c r="AU95" s="136">
        <f t="shared" si="19"/>
        <v>0</v>
      </c>
      <c r="AV95" s="86"/>
      <c r="AW95" s="136">
        <f>ROUND((AX95/100)*693*Taula1[[#This Row],[Espai reservat Administració  (mesos)]],2)</f>
        <v>0</v>
      </c>
      <c r="AX95" s="89">
        <f>Taula1[[#This Row],[% Jornada segons contracte
(no posar el símbol %) ]]-Taula1[[#This Row],[% Reducció salari per baix rendiment        (no posar el símbol %)]]</f>
        <v>0</v>
      </c>
      <c r="AY95" s="131">
        <f>ROUND((AZ95/100)*22.78356164*Taula1[[#This Row],[Espai reservat Administració (dies)]],2)</f>
        <v>0</v>
      </c>
      <c r="AZ95" s="79">
        <f>Taula1[[#This Row],[% Jornada segons contracte
(no posar el símbol %) ]]-Taula1[[#This Row],[% Reducció salari per baix rendiment        (no posar el símbol %)]]</f>
        <v>0</v>
      </c>
      <c r="BA95" s="131">
        <f t="shared" si="20"/>
        <v>0</v>
      </c>
      <c r="BB95" s="83"/>
      <c r="BC95" s="131">
        <f>IF(Taula1[[#This Row],[Grup justificat     (fer servir opcions de la llista desplegable)]]=1,AI95,0)</f>
        <v>0</v>
      </c>
      <c r="BD95" s="131">
        <f>IF(Taula1[[#This Row],[Grup justificat     (fer servir opcions de la llista desplegable)]]=2,AU95,0)</f>
        <v>0</v>
      </c>
      <c r="BE95" s="83"/>
      <c r="BF95" s="131">
        <f>IF(Taula1[[#This Row],[Espai reservat Administració]]=1,AO95,0)</f>
        <v>0</v>
      </c>
      <c r="BG95" s="131">
        <f>IF(Taula1[[#This Row],[Espai reservat Administració]]=2,BA95,0)</f>
        <v>0</v>
      </c>
      <c r="BH95" s="83"/>
      <c r="BI95" s="124">
        <f>IF(Taula1[[#This Row],[Grup justificat     (fer servir opcions de la llista desplegable)]]=1,1,0)</f>
        <v>0</v>
      </c>
      <c r="BJ95" s="124">
        <f>IF(Taula1[[#This Row],[Espai reservat Administració]]=1,1,0)</f>
        <v>0</v>
      </c>
      <c r="BK95" s="125"/>
      <c r="BL95" s="124">
        <f>IF(Taula1[[#This Row],[Grup justificat     (fer servir opcions de la llista desplegable)]]=2,1,0)</f>
        <v>0</v>
      </c>
      <c r="BM95" s="124">
        <f>IF(Taula1[[#This Row],[Espai reservat Administració]]=2,1,0)</f>
        <v>0</v>
      </c>
      <c r="BN95" s="73"/>
      <c r="BO95" s="73"/>
      <c r="BP95" s="73"/>
      <c r="BQ95" s="73"/>
      <c r="BR95" s="73"/>
      <c r="BS95" s="73"/>
      <c r="BT95" s="73"/>
      <c r="BU95" s="73"/>
      <c r="BV95" s="73"/>
      <c r="BW95" s="73"/>
      <c r="BX95" s="73"/>
      <c r="BY95" s="73"/>
      <c r="BZ95" s="73"/>
      <c r="CA95" s="73"/>
      <c r="CB95" s="73"/>
      <c r="CC95" s="73"/>
      <c r="CD95" s="73"/>
      <c r="CE95" s="73"/>
      <c r="CF95" s="73"/>
      <c r="CG95" s="63">
        <f t="shared" si="21"/>
        <v>0</v>
      </c>
      <c r="CH95" s="63">
        <f t="shared" si="22"/>
        <v>0</v>
      </c>
      <c r="CI95" s="73"/>
      <c r="CJ95" s="63">
        <f>IF(Taula1[[#This Row],[Tipus de contracte                                  (fer servir opcions de la llista desplegable)]]="Indefinit",1,0)</f>
        <v>0</v>
      </c>
      <c r="CK95" s="63">
        <f>IF(Taula1[[#This Row],[Tipus de contracte                                  (fer servir opcions de la llista desplegable)]]="Temporal, igual o superior a 6 mesos",1,0)</f>
        <v>0</v>
      </c>
      <c r="CL95" s="63">
        <f>IF(Taula1[[#This Row],[Tipus de contracte                                  (fer servir opcions de la llista desplegable)]]="Substitució per IT",1,0)</f>
        <v>0</v>
      </c>
      <c r="CM95" s="73"/>
      <c r="CN95" s="63">
        <f>IF(Taula1[[#This Row],[Relació llocs de treball]]&gt;=1,1,0)</f>
        <v>0</v>
      </c>
      <c r="CO95" s="73"/>
      <c r="CP95" s="63">
        <f>IF(Taula1[[#This Row],[Identitat de gènere                                                          (fer servir opcions de la llista desplegable)]]="Home",1,0)</f>
        <v>0</v>
      </c>
      <c r="CQ95" s="63">
        <f>IF(Taula1[[#This Row],[Identitat de gènere                                                          (fer servir opcions de la llista desplegable)]]="Dona",1,0)</f>
        <v>0</v>
      </c>
      <c r="CR95" s="63">
        <f>IF(Taula1[[#This Row],[Identitat de gènere                                                          (fer servir opcions de la llista desplegable)]]="No binari",1,0)</f>
        <v>0</v>
      </c>
      <c r="CS95" s="73"/>
      <c r="CT95" s="63">
        <f t="shared" si="16"/>
        <v>0</v>
      </c>
      <c r="CU95" s="64">
        <f t="shared" si="23"/>
        <v>0</v>
      </c>
      <c r="CW95" s="64">
        <f t="shared" si="24"/>
        <v>0</v>
      </c>
      <c r="CX95" s="64">
        <f t="shared" si="25"/>
        <v>0</v>
      </c>
      <c r="CY95" s="64">
        <f t="shared" si="26"/>
        <v>0</v>
      </c>
      <c r="CZ95" s="64">
        <f t="shared" si="27"/>
        <v>0</v>
      </c>
      <c r="DB95" s="64">
        <f t="shared" si="28"/>
        <v>0</v>
      </c>
      <c r="DC95" s="64">
        <f t="shared" si="29"/>
        <v>0</v>
      </c>
      <c r="DD95" s="64">
        <f t="shared" si="30"/>
        <v>0</v>
      </c>
      <c r="DE95" s="64">
        <f t="shared" si="31"/>
        <v>0</v>
      </c>
    </row>
    <row r="96" spans="2:109" x14ac:dyDescent="0.3">
      <c r="B96" s="167"/>
      <c r="C96" s="186"/>
      <c r="D96" s="2"/>
      <c r="E96" s="67"/>
      <c r="F96" s="5"/>
      <c r="G96" s="5"/>
      <c r="H96" s="187"/>
      <c r="I96" s="111" t="str">
        <f ca="1">IF(Taula1[[#This Row],[Data naixement (format dd/mm/aaaa)]]="","0",DATEDIF(Taula1[[#This Row],[Data naixement (format dd/mm/aaaa)]],TODAY(),"Y"))</f>
        <v>0</v>
      </c>
      <c r="J96" s="6"/>
      <c r="K96" s="6"/>
      <c r="L96" s="6"/>
      <c r="M96" s="6"/>
      <c r="N96" s="56"/>
      <c r="O96" s="56"/>
      <c r="P96" s="56"/>
      <c r="Q96" s="6"/>
      <c r="R96" s="7"/>
      <c r="S96" s="143">
        <f>Taula1[[#This Row],[Mesos naturals sencers treballats període justificat (01/01/2023 - 31/03/2023)]]</f>
        <v>0</v>
      </c>
      <c r="T96" s="194">
        <f>Taula1[[#This Row],[Dies treballats període justificat (01/01/2023 - 31/03/2023)              no comptabilitzats com a mes natural sencer]]</f>
        <v>0</v>
      </c>
      <c r="U96" s="12"/>
      <c r="V96" s="7"/>
      <c r="W96" s="188"/>
      <c r="X96" s="188"/>
      <c r="Y96" s="188"/>
      <c r="Z96" s="188"/>
      <c r="AA96" s="190"/>
      <c r="AB96" s="143">
        <f>Taula1[[#This Row],[Grup justificat     (fer servir opcions de la llista desplegable)]]</f>
        <v>0</v>
      </c>
      <c r="AC96" s="182"/>
      <c r="AD96" s="80"/>
      <c r="AE96" s="131">
        <f>ROUND((AF96/100)*756*Taula1[[#This Row],[Mesos naturals sencers treballats període justificat (01/01/2023 - 31/03/2023)]],2)</f>
        <v>0</v>
      </c>
      <c r="AF96" s="79">
        <f>Taula1[[#This Row],[% Jornada segons contracte
(no posar el símbol %) ]]-Taula1[[#This Row],[% Reducció salari per baix rendiment        (no posar el símbol %)]]</f>
        <v>0</v>
      </c>
      <c r="AG96" s="131">
        <f>ROUND((AH96/100)*24.8547945*Taula1[[#This Row],[Dies treballats període justificat (01/01/2023 - 31/03/2023)              no comptabilitzats com a mes natural sencer]],2)</f>
        <v>0</v>
      </c>
      <c r="AH96" s="79">
        <f>Taula1[[#This Row],[% Jornada segons contracte
(no posar el símbol %) ]]-Taula1[[#This Row],[% Reducció salari per baix rendiment        (no posar el símbol %)]]</f>
        <v>0</v>
      </c>
      <c r="AI96" s="131">
        <f t="shared" si="17"/>
        <v>0</v>
      </c>
      <c r="AJ96" s="183"/>
      <c r="AK96" s="131">
        <f>ROUND((AL96/100)*756*Taula1[[#This Row],[Espai reservat Administració  (mesos)]],2)</f>
        <v>0</v>
      </c>
      <c r="AL96" s="79">
        <f>Taula1[[#This Row],[% Jornada segons contracte
(no posar el símbol %) ]]-Taula1[[#This Row],[% Reducció salari per baix rendiment        (no posar el símbol %)]]</f>
        <v>0</v>
      </c>
      <c r="AM96" s="131">
        <f>ROUND((AN96/100)*24.8547945*Taula1[[#This Row],[Espai reservat Administració (dies)]],2)</f>
        <v>0</v>
      </c>
      <c r="AN96" s="79">
        <f>Taula1[[#This Row],[% Jornada segons contracte
(no posar el símbol %) ]]-Taula1[[#This Row],[% Reducció salari per baix rendiment        (no posar el símbol %)]]</f>
        <v>0</v>
      </c>
      <c r="AO96" s="131">
        <f t="shared" si="18"/>
        <v>0</v>
      </c>
      <c r="AP96" s="86"/>
      <c r="AQ96" s="136">
        <f>ROUND((AR96/100)*693*Taula1[[#This Row],[Mesos naturals sencers treballats període justificat (01/01/2023 - 31/03/2023)]],2)</f>
        <v>0</v>
      </c>
      <c r="AR96" s="89">
        <f>Taula1[[#This Row],[% Jornada segons contracte
(no posar el símbol %) ]]-Taula1[[#This Row],[% Reducció salari per baix rendiment        (no posar el símbol %)]]</f>
        <v>0</v>
      </c>
      <c r="AS96" s="136">
        <f>ROUND((AT96/100)*22.78356164*Taula1[[#This Row],[Dies treballats període justificat (01/01/2023 - 31/03/2023)              no comptabilitzats com a mes natural sencer]],2)</f>
        <v>0</v>
      </c>
      <c r="AT96" s="89">
        <f>Taula1[[#This Row],[% Jornada segons contracte
(no posar el símbol %) ]]-Taula1[[#This Row],[% Reducció salari per baix rendiment        (no posar el símbol %)]]</f>
        <v>0</v>
      </c>
      <c r="AU96" s="136">
        <f t="shared" si="19"/>
        <v>0</v>
      </c>
      <c r="AV96" s="86"/>
      <c r="AW96" s="136">
        <f>ROUND((AX96/100)*693*Taula1[[#This Row],[Espai reservat Administració  (mesos)]],2)</f>
        <v>0</v>
      </c>
      <c r="AX96" s="89">
        <f>Taula1[[#This Row],[% Jornada segons contracte
(no posar el símbol %) ]]-Taula1[[#This Row],[% Reducció salari per baix rendiment        (no posar el símbol %)]]</f>
        <v>0</v>
      </c>
      <c r="AY96" s="131">
        <f>ROUND((AZ96/100)*22.78356164*Taula1[[#This Row],[Espai reservat Administració (dies)]],2)</f>
        <v>0</v>
      </c>
      <c r="AZ96" s="79">
        <f>Taula1[[#This Row],[% Jornada segons contracte
(no posar el símbol %) ]]-Taula1[[#This Row],[% Reducció salari per baix rendiment        (no posar el símbol %)]]</f>
        <v>0</v>
      </c>
      <c r="BA96" s="131">
        <f t="shared" si="20"/>
        <v>0</v>
      </c>
      <c r="BB96" s="83"/>
      <c r="BC96" s="131">
        <f>IF(Taula1[[#This Row],[Grup justificat     (fer servir opcions de la llista desplegable)]]=1,AI96,0)</f>
        <v>0</v>
      </c>
      <c r="BD96" s="131">
        <f>IF(Taula1[[#This Row],[Grup justificat     (fer servir opcions de la llista desplegable)]]=2,AU96,0)</f>
        <v>0</v>
      </c>
      <c r="BE96" s="83"/>
      <c r="BF96" s="131">
        <f>IF(Taula1[[#This Row],[Espai reservat Administració]]=1,AO96,0)</f>
        <v>0</v>
      </c>
      <c r="BG96" s="131">
        <f>IF(Taula1[[#This Row],[Espai reservat Administració]]=2,BA96,0)</f>
        <v>0</v>
      </c>
      <c r="BH96" s="83"/>
      <c r="BI96" s="124">
        <f>IF(Taula1[[#This Row],[Grup justificat     (fer servir opcions de la llista desplegable)]]=1,1,0)</f>
        <v>0</v>
      </c>
      <c r="BJ96" s="124">
        <f>IF(Taula1[[#This Row],[Espai reservat Administració]]=1,1,0)</f>
        <v>0</v>
      </c>
      <c r="BK96" s="125"/>
      <c r="BL96" s="124">
        <f>IF(Taula1[[#This Row],[Grup justificat     (fer servir opcions de la llista desplegable)]]=2,1,0)</f>
        <v>0</v>
      </c>
      <c r="BM96" s="124">
        <f>IF(Taula1[[#This Row],[Espai reservat Administració]]=2,1,0)</f>
        <v>0</v>
      </c>
      <c r="BN96" s="73"/>
      <c r="BO96" s="73"/>
      <c r="BP96" s="73"/>
      <c r="BQ96" s="73"/>
      <c r="BR96" s="73"/>
      <c r="BS96" s="73"/>
      <c r="BT96" s="73"/>
      <c r="BU96" s="73"/>
      <c r="BV96" s="73"/>
      <c r="BW96" s="73"/>
      <c r="BX96" s="73"/>
      <c r="BY96" s="73"/>
      <c r="BZ96" s="73"/>
      <c r="CA96" s="73"/>
      <c r="CB96" s="73"/>
      <c r="CC96" s="73"/>
      <c r="CD96" s="73"/>
      <c r="CE96" s="73"/>
      <c r="CF96" s="73"/>
      <c r="CG96" s="63">
        <f t="shared" si="21"/>
        <v>0</v>
      </c>
      <c r="CH96" s="63">
        <f t="shared" si="22"/>
        <v>0</v>
      </c>
      <c r="CI96" s="73"/>
      <c r="CJ96" s="63">
        <f>IF(Taula1[[#This Row],[Tipus de contracte                                  (fer servir opcions de la llista desplegable)]]="Indefinit",1,0)</f>
        <v>0</v>
      </c>
      <c r="CK96" s="63">
        <f>IF(Taula1[[#This Row],[Tipus de contracte                                  (fer servir opcions de la llista desplegable)]]="Temporal, igual o superior a 6 mesos",1,0)</f>
        <v>0</v>
      </c>
      <c r="CL96" s="63">
        <f>IF(Taula1[[#This Row],[Tipus de contracte                                  (fer servir opcions de la llista desplegable)]]="Substitució per IT",1,0)</f>
        <v>0</v>
      </c>
      <c r="CM96" s="73"/>
      <c r="CN96" s="63">
        <f>IF(Taula1[[#This Row],[Relació llocs de treball]]&gt;=1,1,0)</f>
        <v>0</v>
      </c>
      <c r="CO96" s="73"/>
      <c r="CP96" s="63">
        <f>IF(Taula1[[#This Row],[Identitat de gènere                                                          (fer servir opcions de la llista desplegable)]]="Home",1,0)</f>
        <v>0</v>
      </c>
      <c r="CQ96" s="63">
        <f>IF(Taula1[[#This Row],[Identitat de gènere                                                          (fer servir opcions de la llista desplegable)]]="Dona",1,0)</f>
        <v>0</v>
      </c>
      <c r="CR96" s="63">
        <f>IF(Taula1[[#This Row],[Identitat de gènere                                                          (fer servir opcions de la llista desplegable)]]="No binari",1,0)</f>
        <v>0</v>
      </c>
      <c r="CS96" s="73"/>
      <c r="CT96" s="63">
        <f t="shared" si="16"/>
        <v>0</v>
      </c>
      <c r="CU96" s="64">
        <f t="shared" si="23"/>
        <v>0</v>
      </c>
      <c r="CW96" s="64">
        <f t="shared" si="24"/>
        <v>0</v>
      </c>
      <c r="CX96" s="64">
        <f t="shared" si="25"/>
        <v>0</v>
      </c>
      <c r="CY96" s="64">
        <f t="shared" si="26"/>
        <v>0</v>
      </c>
      <c r="CZ96" s="64">
        <f t="shared" si="27"/>
        <v>0</v>
      </c>
      <c r="DB96" s="64">
        <f t="shared" si="28"/>
        <v>0</v>
      </c>
      <c r="DC96" s="64">
        <f t="shared" si="29"/>
        <v>0</v>
      </c>
      <c r="DD96" s="64">
        <f t="shared" si="30"/>
        <v>0</v>
      </c>
      <c r="DE96" s="64">
        <f t="shared" si="31"/>
        <v>0</v>
      </c>
    </row>
    <row r="97" spans="2:109" x14ac:dyDescent="0.3">
      <c r="B97" s="167"/>
      <c r="C97" s="186"/>
      <c r="D97" s="2"/>
      <c r="E97" s="67"/>
      <c r="F97" s="5"/>
      <c r="G97" s="5"/>
      <c r="H97" s="187"/>
      <c r="I97" s="111" t="str">
        <f ca="1">IF(Taula1[[#This Row],[Data naixement (format dd/mm/aaaa)]]="","0",DATEDIF(Taula1[[#This Row],[Data naixement (format dd/mm/aaaa)]],TODAY(),"Y"))</f>
        <v>0</v>
      </c>
      <c r="J97" s="6"/>
      <c r="K97" s="6"/>
      <c r="L97" s="6"/>
      <c r="M97" s="6"/>
      <c r="N97" s="56"/>
      <c r="O97" s="56"/>
      <c r="P97" s="56"/>
      <c r="Q97" s="6"/>
      <c r="R97" s="7"/>
      <c r="S97" s="143">
        <f>Taula1[[#This Row],[Mesos naturals sencers treballats període justificat (01/01/2023 - 31/03/2023)]]</f>
        <v>0</v>
      </c>
      <c r="T97" s="194">
        <f>Taula1[[#This Row],[Dies treballats període justificat (01/01/2023 - 31/03/2023)              no comptabilitzats com a mes natural sencer]]</f>
        <v>0</v>
      </c>
      <c r="U97" s="12"/>
      <c r="V97" s="7"/>
      <c r="W97" s="188"/>
      <c r="X97" s="188"/>
      <c r="Y97" s="188"/>
      <c r="Z97" s="188"/>
      <c r="AA97" s="190"/>
      <c r="AB97" s="143">
        <f>Taula1[[#This Row],[Grup justificat     (fer servir opcions de la llista desplegable)]]</f>
        <v>0</v>
      </c>
      <c r="AC97" s="182"/>
      <c r="AD97" s="80"/>
      <c r="AE97" s="131">
        <f>ROUND((AF97/100)*756*Taula1[[#This Row],[Mesos naturals sencers treballats període justificat (01/01/2023 - 31/03/2023)]],2)</f>
        <v>0</v>
      </c>
      <c r="AF97" s="79">
        <f>Taula1[[#This Row],[% Jornada segons contracte
(no posar el símbol %) ]]-Taula1[[#This Row],[% Reducció salari per baix rendiment        (no posar el símbol %)]]</f>
        <v>0</v>
      </c>
      <c r="AG97" s="131">
        <f>ROUND((AH97/100)*24.8547945*Taula1[[#This Row],[Dies treballats període justificat (01/01/2023 - 31/03/2023)              no comptabilitzats com a mes natural sencer]],2)</f>
        <v>0</v>
      </c>
      <c r="AH97" s="79">
        <f>Taula1[[#This Row],[% Jornada segons contracte
(no posar el símbol %) ]]-Taula1[[#This Row],[% Reducció salari per baix rendiment        (no posar el símbol %)]]</f>
        <v>0</v>
      </c>
      <c r="AI97" s="131">
        <f t="shared" si="17"/>
        <v>0</v>
      </c>
      <c r="AJ97" s="183"/>
      <c r="AK97" s="131">
        <f>ROUND((AL97/100)*756*Taula1[[#This Row],[Espai reservat Administració  (mesos)]],2)</f>
        <v>0</v>
      </c>
      <c r="AL97" s="79">
        <f>Taula1[[#This Row],[% Jornada segons contracte
(no posar el símbol %) ]]-Taula1[[#This Row],[% Reducció salari per baix rendiment        (no posar el símbol %)]]</f>
        <v>0</v>
      </c>
      <c r="AM97" s="131">
        <f>ROUND((AN97/100)*24.8547945*Taula1[[#This Row],[Espai reservat Administració (dies)]],2)</f>
        <v>0</v>
      </c>
      <c r="AN97" s="79">
        <f>Taula1[[#This Row],[% Jornada segons contracte
(no posar el símbol %) ]]-Taula1[[#This Row],[% Reducció salari per baix rendiment        (no posar el símbol %)]]</f>
        <v>0</v>
      </c>
      <c r="AO97" s="131">
        <f t="shared" si="18"/>
        <v>0</v>
      </c>
      <c r="AP97" s="86"/>
      <c r="AQ97" s="136">
        <f>ROUND((AR97/100)*693*Taula1[[#This Row],[Mesos naturals sencers treballats període justificat (01/01/2023 - 31/03/2023)]],2)</f>
        <v>0</v>
      </c>
      <c r="AR97" s="89">
        <f>Taula1[[#This Row],[% Jornada segons contracte
(no posar el símbol %) ]]-Taula1[[#This Row],[% Reducció salari per baix rendiment        (no posar el símbol %)]]</f>
        <v>0</v>
      </c>
      <c r="AS97" s="136">
        <f>ROUND((AT97/100)*22.78356164*Taula1[[#This Row],[Dies treballats període justificat (01/01/2023 - 31/03/2023)              no comptabilitzats com a mes natural sencer]],2)</f>
        <v>0</v>
      </c>
      <c r="AT97" s="89">
        <f>Taula1[[#This Row],[% Jornada segons contracte
(no posar el símbol %) ]]-Taula1[[#This Row],[% Reducció salari per baix rendiment        (no posar el símbol %)]]</f>
        <v>0</v>
      </c>
      <c r="AU97" s="136">
        <f t="shared" si="19"/>
        <v>0</v>
      </c>
      <c r="AV97" s="86"/>
      <c r="AW97" s="136">
        <f>ROUND((AX97/100)*693*Taula1[[#This Row],[Espai reservat Administració  (mesos)]],2)</f>
        <v>0</v>
      </c>
      <c r="AX97" s="89">
        <f>Taula1[[#This Row],[% Jornada segons contracte
(no posar el símbol %) ]]-Taula1[[#This Row],[% Reducció salari per baix rendiment        (no posar el símbol %)]]</f>
        <v>0</v>
      </c>
      <c r="AY97" s="131">
        <f>ROUND((AZ97/100)*22.78356164*Taula1[[#This Row],[Espai reservat Administració (dies)]],2)</f>
        <v>0</v>
      </c>
      <c r="AZ97" s="79">
        <f>Taula1[[#This Row],[% Jornada segons contracte
(no posar el símbol %) ]]-Taula1[[#This Row],[% Reducció salari per baix rendiment        (no posar el símbol %)]]</f>
        <v>0</v>
      </c>
      <c r="BA97" s="131">
        <f t="shared" si="20"/>
        <v>0</v>
      </c>
      <c r="BB97" s="83"/>
      <c r="BC97" s="131">
        <f>IF(Taula1[[#This Row],[Grup justificat     (fer servir opcions de la llista desplegable)]]=1,AI97,0)</f>
        <v>0</v>
      </c>
      <c r="BD97" s="131">
        <f>IF(Taula1[[#This Row],[Grup justificat     (fer servir opcions de la llista desplegable)]]=2,AU97,0)</f>
        <v>0</v>
      </c>
      <c r="BE97" s="83"/>
      <c r="BF97" s="131">
        <f>IF(Taula1[[#This Row],[Espai reservat Administració]]=1,AO97,0)</f>
        <v>0</v>
      </c>
      <c r="BG97" s="131">
        <f>IF(Taula1[[#This Row],[Espai reservat Administració]]=2,BA97,0)</f>
        <v>0</v>
      </c>
      <c r="BH97" s="83"/>
      <c r="BI97" s="124">
        <f>IF(Taula1[[#This Row],[Grup justificat     (fer servir opcions de la llista desplegable)]]=1,1,0)</f>
        <v>0</v>
      </c>
      <c r="BJ97" s="124">
        <f>IF(Taula1[[#This Row],[Espai reservat Administració]]=1,1,0)</f>
        <v>0</v>
      </c>
      <c r="BK97" s="125"/>
      <c r="BL97" s="124">
        <f>IF(Taula1[[#This Row],[Grup justificat     (fer servir opcions de la llista desplegable)]]=2,1,0)</f>
        <v>0</v>
      </c>
      <c r="BM97" s="124">
        <f>IF(Taula1[[#This Row],[Espai reservat Administració]]=2,1,0)</f>
        <v>0</v>
      </c>
      <c r="BN97" s="73"/>
      <c r="BO97" s="73"/>
      <c r="BP97" s="73"/>
      <c r="BQ97" s="73"/>
      <c r="BR97" s="73"/>
      <c r="BS97" s="73"/>
      <c r="BT97" s="73"/>
      <c r="BU97" s="73"/>
      <c r="BV97" s="73"/>
      <c r="BW97" s="73"/>
      <c r="BX97" s="73"/>
      <c r="BY97" s="73"/>
      <c r="BZ97" s="73"/>
      <c r="CA97" s="73"/>
      <c r="CB97" s="73"/>
      <c r="CC97" s="73"/>
      <c r="CD97" s="73"/>
      <c r="CE97" s="73"/>
      <c r="CF97" s="73"/>
      <c r="CG97" s="63">
        <f t="shared" si="21"/>
        <v>0</v>
      </c>
      <c r="CH97" s="63">
        <f t="shared" si="22"/>
        <v>0</v>
      </c>
      <c r="CI97" s="73"/>
      <c r="CJ97" s="63">
        <f>IF(Taula1[[#This Row],[Tipus de contracte                                  (fer servir opcions de la llista desplegable)]]="Indefinit",1,0)</f>
        <v>0</v>
      </c>
      <c r="CK97" s="63">
        <f>IF(Taula1[[#This Row],[Tipus de contracte                                  (fer servir opcions de la llista desplegable)]]="Temporal, igual o superior a 6 mesos",1,0)</f>
        <v>0</v>
      </c>
      <c r="CL97" s="63">
        <f>IF(Taula1[[#This Row],[Tipus de contracte                                  (fer servir opcions de la llista desplegable)]]="Substitució per IT",1,0)</f>
        <v>0</v>
      </c>
      <c r="CM97" s="73"/>
      <c r="CN97" s="63">
        <f>IF(Taula1[[#This Row],[Relació llocs de treball]]&gt;=1,1,0)</f>
        <v>0</v>
      </c>
      <c r="CO97" s="73"/>
      <c r="CP97" s="63">
        <f>IF(Taula1[[#This Row],[Identitat de gènere                                                          (fer servir opcions de la llista desplegable)]]="Home",1,0)</f>
        <v>0</v>
      </c>
      <c r="CQ97" s="63">
        <f>IF(Taula1[[#This Row],[Identitat de gènere                                                          (fer servir opcions de la llista desplegable)]]="Dona",1,0)</f>
        <v>0</v>
      </c>
      <c r="CR97" s="63">
        <f>IF(Taula1[[#This Row],[Identitat de gènere                                                          (fer servir opcions de la llista desplegable)]]="No binari",1,0)</f>
        <v>0</v>
      </c>
      <c r="CS97" s="73"/>
      <c r="CT97" s="63">
        <f t="shared" si="16"/>
        <v>0</v>
      </c>
      <c r="CU97" s="64">
        <f t="shared" si="23"/>
        <v>0</v>
      </c>
      <c r="CW97" s="64">
        <f t="shared" si="24"/>
        <v>0</v>
      </c>
      <c r="CX97" s="64">
        <f t="shared" si="25"/>
        <v>0</v>
      </c>
      <c r="CY97" s="64">
        <f t="shared" si="26"/>
        <v>0</v>
      </c>
      <c r="CZ97" s="64">
        <f t="shared" si="27"/>
        <v>0</v>
      </c>
      <c r="DB97" s="64">
        <f t="shared" si="28"/>
        <v>0</v>
      </c>
      <c r="DC97" s="64">
        <f t="shared" si="29"/>
        <v>0</v>
      </c>
      <c r="DD97" s="64">
        <f t="shared" si="30"/>
        <v>0</v>
      </c>
      <c r="DE97" s="64">
        <f t="shared" si="31"/>
        <v>0</v>
      </c>
    </row>
    <row r="98" spans="2:109" x14ac:dyDescent="0.3">
      <c r="B98" s="167"/>
      <c r="C98" s="186"/>
      <c r="D98" s="2"/>
      <c r="E98" s="67"/>
      <c r="F98" s="5"/>
      <c r="G98" s="5"/>
      <c r="H98" s="187"/>
      <c r="I98" s="111" t="str">
        <f ca="1">IF(Taula1[[#This Row],[Data naixement (format dd/mm/aaaa)]]="","0",DATEDIF(Taula1[[#This Row],[Data naixement (format dd/mm/aaaa)]],TODAY(),"Y"))</f>
        <v>0</v>
      </c>
      <c r="J98" s="6"/>
      <c r="K98" s="6"/>
      <c r="L98" s="6"/>
      <c r="M98" s="6"/>
      <c r="N98" s="56"/>
      <c r="O98" s="56"/>
      <c r="P98" s="56"/>
      <c r="Q98" s="6"/>
      <c r="R98" s="7"/>
      <c r="S98" s="143">
        <f>Taula1[[#This Row],[Mesos naturals sencers treballats període justificat (01/01/2023 - 31/03/2023)]]</f>
        <v>0</v>
      </c>
      <c r="T98" s="194">
        <f>Taula1[[#This Row],[Dies treballats període justificat (01/01/2023 - 31/03/2023)              no comptabilitzats com a mes natural sencer]]</f>
        <v>0</v>
      </c>
      <c r="U98" s="12"/>
      <c r="V98" s="7"/>
      <c r="W98" s="188"/>
      <c r="X98" s="188"/>
      <c r="Y98" s="188"/>
      <c r="Z98" s="188"/>
      <c r="AA98" s="190"/>
      <c r="AB98" s="143">
        <f>Taula1[[#This Row],[Grup justificat     (fer servir opcions de la llista desplegable)]]</f>
        <v>0</v>
      </c>
      <c r="AC98" s="182"/>
      <c r="AD98" s="80"/>
      <c r="AE98" s="131">
        <f>ROUND((AF98/100)*756*Taula1[[#This Row],[Mesos naturals sencers treballats període justificat (01/01/2023 - 31/03/2023)]],2)</f>
        <v>0</v>
      </c>
      <c r="AF98" s="79">
        <f>Taula1[[#This Row],[% Jornada segons contracte
(no posar el símbol %) ]]-Taula1[[#This Row],[% Reducció salari per baix rendiment        (no posar el símbol %)]]</f>
        <v>0</v>
      </c>
      <c r="AG98" s="131">
        <f>ROUND((AH98/100)*24.8547945*Taula1[[#This Row],[Dies treballats període justificat (01/01/2023 - 31/03/2023)              no comptabilitzats com a mes natural sencer]],2)</f>
        <v>0</v>
      </c>
      <c r="AH98" s="79">
        <f>Taula1[[#This Row],[% Jornada segons contracte
(no posar el símbol %) ]]-Taula1[[#This Row],[% Reducció salari per baix rendiment        (no posar el símbol %)]]</f>
        <v>0</v>
      </c>
      <c r="AI98" s="131">
        <f t="shared" si="17"/>
        <v>0</v>
      </c>
      <c r="AJ98" s="183"/>
      <c r="AK98" s="131">
        <f>ROUND((AL98/100)*756*Taula1[[#This Row],[Espai reservat Administració  (mesos)]],2)</f>
        <v>0</v>
      </c>
      <c r="AL98" s="79">
        <f>Taula1[[#This Row],[% Jornada segons contracte
(no posar el símbol %) ]]-Taula1[[#This Row],[% Reducció salari per baix rendiment        (no posar el símbol %)]]</f>
        <v>0</v>
      </c>
      <c r="AM98" s="131">
        <f>ROUND((AN98/100)*24.8547945*Taula1[[#This Row],[Espai reservat Administració (dies)]],2)</f>
        <v>0</v>
      </c>
      <c r="AN98" s="79">
        <f>Taula1[[#This Row],[% Jornada segons contracte
(no posar el símbol %) ]]-Taula1[[#This Row],[% Reducció salari per baix rendiment        (no posar el símbol %)]]</f>
        <v>0</v>
      </c>
      <c r="AO98" s="131">
        <f t="shared" si="18"/>
        <v>0</v>
      </c>
      <c r="AP98" s="86"/>
      <c r="AQ98" s="136">
        <f>ROUND((AR98/100)*693*Taula1[[#This Row],[Mesos naturals sencers treballats període justificat (01/01/2023 - 31/03/2023)]],2)</f>
        <v>0</v>
      </c>
      <c r="AR98" s="89">
        <f>Taula1[[#This Row],[% Jornada segons contracte
(no posar el símbol %) ]]-Taula1[[#This Row],[% Reducció salari per baix rendiment        (no posar el símbol %)]]</f>
        <v>0</v>
      </c>
      <c r="AS98" s="136">
        <f>ROUND((AT98/100)*22.78356164*Taula1[[#This Row],[Dies treballats període justificat (01/01/2023 - 31/03/2023)              no comptabilitzats com a mes natural sencer]],2)</f>
        <v>0</v>
      </c>
      <c r="AT98" s="89">
        <f>Taula1[[#This Row],[% Jornada segons contracte
(no posar el símbol %) ]]-Taula1[[#This Row],[% Reducció salari per baix rendiment        (no posar el símbol %)]]</f>
        <v>0</v>
      </c>
      <c r="AU98" s="136">
        <f t="shared" si="19"/>
        <v>0</v>
      </c>
      <c r="AV98" s="86"/>
      <c r="AW98" s="136">
        <f>ROUND((AX98/100)*693*Taula1[[#This Row],[Espai reservat Administració  (mesos)]],2)</f>
        <v>0</v>
      </c>
      <c r="AX98" s="89">
        <f>Taula1[[#This Row],[% Jornada segons contracte
(no posar el símbol %) ]]-Taula1[[#This Row],[% Reducció salari per baix rendiment        (no posar el símbol %)]]</f>
        <v>0</v>
      </c>
      <c r="AY98" s="131">
        <f>ROUND((AZ98/100)*22.78356164*Taula1[[#This Row],[Espai reservat Administració (dies)]],2)</f>
        <v>0</v>
      </c>
      <c r="AZ98" s="79">
        <f>Taula1[[#This Row],[% Jornada segons contracte
(no posar el símbol %) ]]-Taula1[[#This Row],[% Reducció salari per baix rendiment        (no posar el símbol %)]]</f>
        <v>0</v>
      </c>
      <c r="BA98" s="131">
        <f t="shared" si="20"/>
        <v>0</v>
      </c>
      <c r="BB98" s="83"/>
      <c r="BC98" s="131">
        <f>IF(Taula1[[#This Row],[Grup justificat     (fer servir opcions de la llista desplegable)]]=1,AI98,0)</f>
        <v>0</v>
      </c>
      <c r="BD98" s="131">
        <f>IF(Taula1[[#This Row],[Grup justificat     (fer servir opcions de la llista desplegable)]]=2,AU98,0)</f>
        <v>0</v>
      </c>
      <c r="BE98" s="83"/>
      <c r="BF98" s="131">
        <f>IF(Taula1[[#This Row],[Espai reservat Administració]]=1,AO98,0)</f>
        <v>0</v>
      </c>
      <c r="BG98" s="131">
        <f>IF(Taula1[[#This Row],[Espai reservat Administració]]=2,BA98,0)</f>
        <v>0</v>
      </c>
      <c r="BH98" s="83"/>
      <c r="BI98" s="124">
        <f>IF(Taula1[[#This Row],[Grup justificat     (fer servir opcions de la llista desplegable)]]=1,1,0)</f>
        <v>0</v>
      </c>
      <c r="BJ98" s="124">
        <f>IF(Taula1[[#This Row],[Espai reservat Administració]]=1,1,0)</f>
        <v>0</v>
      </c>
      <c r="BK98" s="125"/>
      <c r="BL98" s="124">
        <f>IF(Taula1[[#This Row],[Grup justificat     (fer servir opcions de la llista desplegable)]]=2,1,0)</f>
        <v>0</v>
      </c>
      <c r="BM98" s="124">
        <f>IF(Taula1[[#This Row],[Espai reservat Administració]]=2,1,0)</f>
        <v>0</v>
      </c>
      <c r="BN98" s="73"/>
      <c r="BO98" s="73"/>
      <c r="BP98" s="73"/>
      <c r="BQ98" s="73"/>
      <c r="BR98" s="73"/>
      <c r="BS98" s="73"/>
      <c r="BT98" s="73"/>
      <c r="BU98" s="73"/>
      <c r="BV98" s="73"/>
      <c r="BW98" s="73"/>
      <c r="BX98" s="73"/>
      <c r="BY98" s="73"/>
      <c r="BZ98" s="73"/>
      <c r="CA98" s="73"/>
      <c r="CB98" s="73"/>
      <c r="CC98" s="73"/>
      <c r="CD98" s="73"/>
      <c r="CE98" s="73"/>
      <c r="CF98" s="73"/>
      <c r="CG98" s="63">
        <f t="shared" si="21"/>
        <v>0</v>
      </c>
      <c r="CH98" s="63">
        <f t="shared" si="22"/>
        <v>0</v>
      </c>
      <c r="CI98" s="73"/>
      <c r="CJ98" s="63">
        <f>IF(Taula1[[#This Row],[Tipus de contracte                                  (fer servir opcions de la llista desplegable)]]="Indefinit",1,0)</f>
        <v>0</v>
      </c>
      <c r="CK98" s="63">
        <f>IF(Taula1[[#This Row],[Tipus de contracte                                  (fer servir opcions de la llista desplegable)]]="Temporal, igual o superior a 6 mesos",1,0)</f>
        <v>0</v>
      </c>
      <c r="CL98" s="63">
        <f>IF(Taula1[[#This Row],[Tipus de contracte                                  (fer servir opcions de la llista desplegable)]]="Substitució per IT",1,0)</f>
        <v>0</v>
      </c>
      <c r="CM98" s="73"/>
      <c r="CN98" s="63">
        <f>IF(Taula1[[#This Row],[Relació llocs de treball]]&gt;=1,1,0)</f>
        <v>0</v>
      </c>
      <c r="CO98" s="73"/>
      <c r="CP98" s="63">
        <f>IF(Taula1[[#This Row],[Identitat de gènere                                                          (fer servir opcions de la llista desplegable)]]="Home",1,0)</f>
        <v>0</v>
      </c>
      <c r="CQ98" s="63">
        <f>IF(Taula1[[#This Row],[Identitat de gènere                                                          (fer servir opcions de la llista desplegable)]]="Dona",1,0)</f>
        <v>0</v>
      </c>
      <c r="CR98" s="63">
        <f>IF(Taula1[[#This Row],[Identitat de gènere                                                          (fer servir opcions de la llista desplegable)]]="No binari",1,0)</f>
        <v>0</v>
      </c>
      <c r="CS98" s="73"/>
      <c r="CT98" s="63">
        <f t="shared" si="16"/>
        <v>0</v>
      </c>
      <c r="CU98" s="64">
        <f t="shared" si="23"/>
        <v>0</v>
      </c>
      <c r="CW98" s="64">
        <f t="shared" si="24"/>
        <v>0</v>
      </c>
      <c r="CX98" s="64">
        <f t="shared" si="25"/>
        <v>0</v>
      </c>
      <c r="CY98" s="64">
        <f t="shared" si="26"/>
        <v>0</v>
      </c>
      <c r="CZ98" s="64">
        <f t="shared" si="27"/>
        <v>0</v>
      </c>
      <c r="DB98" s="64">
        <f t="shared" si="28"/>
        <v>0</v>
      </c>
      <c r="DC98" s="64">
        <f t="shared" si="29"/>
        <v>0</v>
      </c>
      <c r="DD98" s="64">
        <f t="shared" si="30"/>
        <v>0</v>
      </c>
      <c r="DE98" s="64">
        <f t="shared" si="31"/>
        <v>0</v>
      </c>
    </row>
    <row r="99" spans="2:109" x14ac:dyDescent="0.3">
      <c r="B99" s="167"/>
      <c r="C99" s="186"/>
      <c r="D99" s="2"/>
      <c r="E99" s="67"/>
      <c r="F99" s="5"/>
      <c r="G99" s="5"/>
      <c r="H99" s="187"/>
      <c r="I99" s="111" t="str">
        <f ca="1">IF(Taula1[[#This Row],[Data naixement (format dd/mm/aaaa)]]="","0",DATEDIF(Taula1[[#This Row],[Data naixement (format dd/mm/aaaa)]],TODAY(),"Y"))</f>
        <v>0</v>
      </c>
      <c r="J99" s="6"/>
      <c r="K99" s="6"/>
      <c r="L99" s="6"/>
      <c r="M99" s="6"/>
      <c r="N99" s="56"/>
      <c r="O99" s="56"/>
      <c r="P99" s="56"/>
      <c r="Q99" s="6"/>
      <c r="R99" s="7"/>
      <c r="S99" s="143">
        <f>Taula1[[#This Row],[Mesos naturals sencers treballats període justificat (01/01/2023 - 31/03/2023)]]</f>
        <v>0</v>
      </c>
      <c r="T99" s="194">
        <f>Taula1[[#This Row],[Dies treballats període justificat (01/01/2023 - 31/03/2023)              no comptabilitzats com a mes natural sencer]]</f>
        <v>0</v>
      </c>
      <c r="U99" s="12"/>
      <c r="V99" s="7"/>
      <c r="W99" s="188"/>
      <c r="X99" s="188"/>
      <c r="Y99" s="188"/>
      <c r="Z99" s="188"/>
      <c r="AA99" s="190"/>
      <c r="AB99" s="143">
        <f>Taula1[[#This Row],[Grup justificat     (fer servir opcions de la llista desplegable)]]</f>
        <v>0</v>
      </c>
      <c r="AC99" s="182"/>
      <c r="AD99" s="80"/>
      <c r="AE99" s="131">
        <f>ROUND((AF99/100)*756*Taula1[[#This Row],[Mesos naturals sencers treballats període justificat (01/01/2023 - 31/03/2023)]],2)</f>
        <v>0</v>
      </c>
      <c r="AF99" s="79">
        <f>Taula1[[#This Row],[% Jornada segons contracte
(no posar el símbol %) ]]-Taula1[[#This Row],[% Reducció salari per baix rendiment        (no posar el símbol %)]]</f>
        <v>0</v>
      </c>
      <c r="AG99" s="131">
        <f>ROUND((AH99/100)*24.8547945*Taula1[[#This Row],[Dies treballats període justificat (01/01/2023 - 31/03/2023)              no comptabilitzats com a mes natural sencer]],2)</f>
        <v>0</v>
      </c>
      <c r="AH99" s="79">
        <f>Taula1[[#This Row],[% Jornada segons contracte
(no posar el símbol %) ]]-Taula1[[#This Row],[% Reducció salari per baix rendiment        (no posar el símbol %)]]</f>
        <v>0</v>
      </c>
      <c r="AI99" s="131">
        <f t="shared" si="17"/>
        <v>0</v>
      </c>
      <c r="AJ99" s="183"/>
      <c r="AK99" s="131">
        <f>ROUND((AL99/100)*756*Taula1[[#This Row],[Espai reservat Administració  (mesos)]],2)</f>
        <v>0</v>
      </c>
      <c r="AL99" s="79">
        <f>Taula1[[#This Row],[% Jornada segons contracte
(no posar el símbol %) ]]-Taula1[[#This Row],[% Reducció salari per baix rendiment        (no posar el símbol %)]]</f>
        <v>0</v>
      </c>
      <c r="AM99" s="131">
        <f>ROUND((AN99/100)*24.8547945*Taula1[[#This Row],[Espai reservat Administració (dies)]],2)</f>
        <v>0</v>
      </c>
      <c r="AN99" s="79">
        <f>Taula1[[#This Row],[% Jornada segons contracte
(no posar el símbol %) ]]-Taula1[[#This Row],[% Reducció salari per baix rendiment        (no posar el símbol %)]]</f>
        <v>0</v>
      </c>
      <c r="AO99" s="131">
        <f t="shared" si="18"/>
        <v>0</v>
      </c>
      <c r="AP99" s="86"/>
      <c r="AQ99" s="136">
        <f>ROUND((AR99/100)*693*Taula1[[#This Row],[Mesos naturals sencers treballats període justificat (01/01/2023 - 31/03/2023)]],2)</f>
        <v>0</v>
      </c>
      <c r="AR99" s="89">
        <f>Taula1[[#This Row],[% Jornada segons contracte
(no posar el símbol %) ]]-Taula1[[#This Row],[% Reducció salari per baix rendiment        (no posar el símbol %)]]</f>
        <v>0</v>
      </c>
      <c r="AS99" s="136">
        <f>ROUND((AT99/100)*22.78356164*Taula1[[#This Row],[Dies treballats període justificat (01/01/2023 - 31/03/2023)              no comptabilitzats com a mes natural sencer]],2)</f>
        <v>0</v>
      </c>
      <c r="AT99" s="89">
        <f>Taula1[[#This Row],[% Jornada segons contracte
(no posar el símbol %) ]]-Taula1[[#This Row],[% Reducció salari per baix rendiment        (no posar el símbol %)]]</f>
        <v>0</v>
      </c>
      <c r="AU99" s="136">
        <f t="shared" si="19"/>
        <v>0</v>
      </c>
      <c r="AV99" s="86"/>
      <c r="AW99" s="136">
        <f>ROUND((AX99/100)*693*Taula1[[#This Row],[Espai reservat Administració  (mesos)]],2)</f>
        <v>0</v>
      </c>
      <c r="AX99" s="89">
        <f>Taula1[[#This Row],[% Jornada segons contracte
(no posar el símbol %) ]]-Taula1[[#This Row],[% Reducció salari per baix rendiment        (no posar el símbol %)]]</f>
        <v>0</v>
      </c>
      <c r="AY99" s="131">
        <f>ROUND((AZ99/100)*22.78356164*Taula1[[#This Row],[Espai reservat Administració (dies)]],2)</f>
        <v>0</v>
      </c>
      <c r="AZ99" s="79">
        <f>Taula1[[#This Row],[% Jornada segons contracte
(no posar el símbol %) ]]-Taula1[[#This Row],[% Reducció salari per baix rendiment        (no posar el símbol %)]]</f>
        <v>0</v>
      </c>
      <c r="BA99" s="131">
        <f t="shared" si="20"/>
        <v>0</v>
      </c>
      <c r="BB99" s="83"/>
      <c r="BC99" s="131">
        <f>IF(Taula1[[#This Row],[Grup justificat     (fer servir opcions de la llista desplegable)]]=1,AI99,0)</f>
        <v>0</v>
      </c>
      <c r="BD99" s="131">
        <f>IF(Taula1[[#This Row],[Grup justificat     (fer servir opcions de la llista desplegable)]]=2,AU99,0)</f>
        <v>0</v>
      </c>
      <c r="BE99" s="83"/>
      <c r="BF99" s="131">
        <f>IF(Taula1[[#This Row],[Espai reservat Administració]]=1,AO99,0)</f>
        <v>0</v>
      </c>
      <c r="BG99" s="131">
        <f>IF(Taula1[[#This Row],[Espai reservat Administració]]=2,BA99,0)</f>
        <v>0</v>
      </c>
      <c r="BH99" s="83"/>
      <c r="BI99" s="124">
        <f>IF(Taula1[[#This Row],[Grup justificat     (fer servir opcions de la llista desplegable)]]=1,1,0)</f>
        <v>0</v>
      </c>
      <c r="BJ99" s="124">
        <f>IF(Taula1[[#This Row],[Espai reservat Administració]]=1,1,0)</f>
        <v>0</v>
      </c>
      <c r="BK99" s="125"/>
      <c r="BL99" s="124">
        <f>IF(Taula1[[#This Row],[Grup justificat     (fer servir opcions de la llista desplegable)]]=2,1,0)</f>
        <v>0</v>
      </c>
      <c r="BM99" s="124">
        <f>IF(Taula1[[#This Row],[Espai reservat Administració]]=2,1,0)</f>
        <v>0</v>
      </c>
      <c r="BN99" s="73"/>
      <c r="BO99" s="73"/>
      <c r="BP99" s="73"/>
      <c r="BQ99" s="73"/>
      <c r="BR99" s="73"/>
      <c r="BS99" s="73"/>
      <c r="BT99" s="73"/>
      <c r="BU99" s="73"/>
      <c r="BV99" s="73"/>
      <c r="BW99" s="73"/>
      <c r="BX99" s="73"/>
      <c r="BY99" s="73"/>
      <c r="BZ99" s="73"/>
      <c r="CA99" s="73"/>
      <c r="CB99" s="73"/>
      <c r="CC99" s="73"/>
      <c r="CD99" s="73"/>
      <c r="CE99" s="73"/>
      <c r="CF99" s="73"/>
      <c r="CG99" s="63">
        <f t="shared" si="21"/>
        <v>0</v>
      </c>
      <c r="CH99" s="63">
        <f t="shared" si="22"/>
        <v>0</v>
      </c>
      <c r="CI99" s="73"/>
      <c r="CJ99" s="63">
        <f>IF(Taula1[[#This Row],[Tipus de contracte                                  (fer servir opcions de la llista desplegable)]]="Indefinit",1,0)</f>
        <v>0</v>
      </c>
      <c r="CK99" s="63">
        <f>IF(Taula1[[#This Row],[Tipus de contracte                                  (fer servir opcions de la llista desplegable)]]="Temporal, igual o superior a 6 mesos",1,0)</f>
        <v>0</v>
      </c>
      <c r="CL99" s="63">
        <f>IF(Taula1[[#This Row],[Tipus de contracte                                  (fer servir opcions de la llista desplegable)]]="Substitució per IT",1,0)</f>
        <v>0</v>
      </c>
      <c r="CM99" s="73"/>
      <c r="CN99" s="63">
        <f>IF(Taula1[[#This Row],[Relació llocs de treball]]&gt;=1,1,0)</f>
        <v>0</v>
      </c>
      <c r="CO99" s="73"/>
      <c r="CP99" s="63">
        <f>IF(Taula1[[#This Row],[Identitat de gènere                                                          (fer servir opcions de la llista desplegable)]]="Home",1,0)</f>
        <v>0</v>
      </c>
      <c r="CQ99" s="63">
        <f>IF(Taula1[[#This Row],[Identitat de gènere                                                          (fer servir opcions de la llista desplegable)]]="Dona",1,0)</f>
        <v>0</v>
      </c>
      <c r="CR99" s="63">
        <f>IF(Taula1[[#This Row],[Identitat de gènere                                                          (fer servir opcions de la llista desplegable)]]="No binari",1,0)</f>
        <v>0</v>
      </c>
      <c r="CS99" s="73"/>
      <c r="CT99" s="63">
        <f t="shared" si="16"/>
        <v>0</v>
      </c>
      <c r="CU99" s="64">
        <f t="shared" si="23"/>
        <v>0</v>
      </c>
      <c r="CW99" s="64">
        <f t="shared" si="24"/>
        <v>0</v>
      </c>
      <c r="CX99" s="64">
        <f t="shared" si="25"/>
        <v>0</v>
      </c>
      <c r="CY99" s="64">
        <f t="shared" si="26"/>
        <v>0</v>
      </c>
      <c r="CZ99" s="64">
        <f t="shared" si="27"/>
        <v>0</v>
      </c>
      <c r="DB99" s="64">
        <f t="shared" si="28"/>
        <v>0</v>
      </c>
      <c r="DC99" s="64">
        <f t="shared" si="29"/>
        <v>0</v>
      </c>
      <c r="DD99" s="64">
        <f t="shared" si="30"/>
        <v>0</v>
      </c>
      <c r="DE99" s="64">
        <f t="shared" si="31"/>
        <v>0</v>
      </c>
    </row>
    <row r="100" spans="2:109" x14ac:dyDescent="0.3">
      <c r="B100" s="167"/>
      <c r="C100" s="186"/>
      <c r="D100" s="2"/>
      <c r="E100" s="67"/>
      <c r="F100" s="5"/>
      <c r="G100" s="5"/>
      <c r="H100" s="187"/>
      <c r="I100" s="111" t="str">
        <f ca="1">IF(Taula1[[#This Row],[Data naixement (format dd/mm/aaaa)]]="","0",DATEDIF(Taula1[[#This Row],[Data naixement (format dd/mm/aaaa)]],TODAY(),"Y"))</f>
        <v>0</v>
      </c>
      <c r="J100" s="6"/>
      <c r="K100" s="6"/>
      <c r="L100" s="6"/>
      <c r="M100" s="6"/>
      <c r="N100" s="56"/>
      <c r="O100" s="56"/>
      <c r="P100" s="56"/>
      <c r="Q100" s="6"/>
      <c r="R100" s="7"/>
      <c r="S100" s="143">
        <f>Taula1[[#This Row],[Mesos naturals sencers treballats període justificat (01/01/2023 - 31/03/2023)]]</f>
        <v>0</v>
      </c>
      <c r="T100" s="194">
        <f>Taula1[[#This Row],[Dies treballats període justificat (01/01/2023 - 31/03/2023)              no comptabilitzats com a mes natural sencer]]</f>
        <v>0</v>
      </c>
      <c r="U100" s="12"/>
      <c r="V100" s="7"/>
      <c r="W100" s="188"/>
      <c r="X100" s="188"/>
      <c r="Y100" s="188"/>
      <c r="Z100" s="188"/>
      <c r="AA100" s="190"/>
      <c r="AB100" s="143">
        <f>Taula1[[#This Row],[Grup justificat     (fer servir opcions de la llista desplegable)]]</f>
        <v>0</v>
      </c>
      <c r="AC100" s="182"/>
      <c r="AD100" s="80"/>
      <c r="AE100" s="131">
        <f>ROUND((AF100/100)*756*Taula1[[#This Row],[Mesos naturals sencers treballats període justificat (01/01/2023 - 31/03/2023)]],2)</f>
        <v>0</v>
      </c>
      <c r="AF100" s="79">
        <f>Taula1[[#This Row],[% Jornada segons contracte
(no posar el símbol %) ]]-Taula1[[#This Row],[% Reducció salari per baix rendiment        (no posar el símbol %)]]</f>
        <v>0</v>
      </c>
      <c r="AG100" s="131">
        <f>ROUND((AH100/100)*24.8547945*Taula1[[#This Row],[Dies treballats període justificat (01/01/2023 - 31/03/2023)              no comptabilitzats com a mes natural sencer]],2)</f>
        <v>0</v>
      </c>
      <c r="AH100" s="79">
        <f>Taula1[[#This Row],[% Jornada segons contracte
(no posar el símbol %) ]]-Taula1[[#This Row],[% Reducció salari per baix rendiment        (no posar el símbol %)]]</f>
        <v>0</v>
      </c>
      <c r="AI100" s="131">
        <f t="shared" si="17"/>
        <v>0</v>
      </c>
      <c r="AJ100" s="183"/>
      <c r="AK100" s="131">
        <f>ROUND((AL100/100)*756*Taula1[[#This Row],[Espai reservat Administració  (mesos)]],2)</f>
        <v>0</v>
      </c>
      <c r="AL100" s="79">
        <f>Taula1[[#This Row],[% Jornada segons contracte
(no posar el símbol %) ]]-Taula1[[#This Row],[% Reducció salari per baix rendiment        (no posar el símbol %)]]</f>
        <v>0</v>
      </c>
      <c r="AM100" s="131">
        <f>ROUND((AN100/100)*24.8547945*Taula1[[#This Row],[Espai reservat Administració (dies)]],2)</f>
        <v>0</v>
      </c>
      <c r="AN100" s="79">
        <f>Taula1[[#This Row],[% Jornada segons contracte
(no posar el símbol %) ]]-Taula1[[#This Row],[% Reducció salari per baix rendiment        (no posar el símbol %)]]</f>
        <v>0</v>
      </c>
      <c r="AO100" s="131">
        <f t="shared" si="18"/>
        <v>0</v>
      </c>
      <c r="AP100" s="86"/>
      <c r="AQ100" s="136">
        <f>ROUND((AR100/100)*693*Taula1[[#This Row],[Mesos naturals sencers treballats període justificat (01/01/2023 - 31/03/2023)]],2)</f>
        <v>0</v>
      </c>
      <c r="AR100" s="89">
        <f>Taula1[[#This Row],[% Jornada segons contracte
(no posar el símbol %) ]]-Taula1[[#This Row],[% Reducció salari per baix rendiment        (no posar el símbol %)]]</f>
        <v>0</v>
      </c>
      <c r="AS100" s="136">
        <f>ROUND((AT100/100)*22.78356164*Taula1[[#This Row],[Dies treballats període justificat (01/01/2023 - 31/03/2023)              no comptabilitzats com a mes natural sencer]],2)</f>
        <v>0</v>
      </c>
      <c r="AT100" s="89">
        <f>Taula1[[#This Row],[% Jornada segons contracte
(no posar el símbol %) ]]-Taula1[[#This Row],[% Reducció salari per baix rendiment        (no posar el símbol %)]]</f>
        <v>0</v>
      </c>
      <c r="AU100" s="136">
        <f t="shared" si="19"/>
        <v>0</v>
      </c>
      <c r="AV100" s="86"/>
      <c r="AW100" s="136">
        <f>ROUND((AX100/100)*693*Taula1[[#This Row],[Espai reservat Administració  (mesos)]],2)</f>
        <v>0</v>
      </c>
      <c r="AX100" s="89">
        <f>Taula1[[#This Row],[% Jornada segons contracte
(no posar el símbol %) ]]-Taula1[[#This Row],[% Reducció salari per baix rendiment        (no posar el símbol %)]]</f>
        <v>0</v>
      </c>
      <c r="AY100" s="131">
        <f>ROUND((AZ100/100)*22.78356164*Taula1[[#This Row],[Espai reservat Administració (dies)]],2)</f>
        <v>0</v>
      </c>
      <c r="AZ100" s="79">
        <f>Taula1[[#This Row],[% Jornada segons contracte
(no posar el símbol %) ]]-Taula1[[#This Row],[% Reducció salari per baix rendiment        (no posar el símbol %)]]</f>
        <v>0</v>
      </c>
      <c r="BA100" s="131">
        <f t="shared" si="20"/>
        <v>0</v>
      </c>
      <c r="BB100" s="83"/>
      <c r="BC100" s="131">
        <f>IF(Taula1[[#This Row],[Grup justificat     (fer servir opcions de la llista desplegable)]]=1,AI100,0)</f>
        <v>0</v>
      </c>
      <c r="BD100" s="131">
        <f>IF(Taula1[[#This Row],[Grup justificat     (fer servir opcions de la llista desplegable)]]=2,AU100,0)</f>
        <v>0</v>
      </c>
      <c r="BE100" s="83"/>
      <c r="BF100" s="131">
        <f>IF(Taula1[[#This Row],[Espai reservat Administració]]=1,AO100,0)</f>
        <v>0</v>
      </c>
      <c r="BG100" s="131">
        <f>IF(Taula1[[#This Row],[Espai reservat Administració]]=2,BA100,0)</f>
        <v>0</v>
      </c>
      <c r="BH100" s="83"/>
      <c r="BI100" s="124">
        <f>IF(Taula1[[#This Row],[Grup justificat     (fer servir opcions de la llista desplegable)]]=1,1,0)</f>
        <v>0</v>
      </c>
      <c r="BJ100" s="124">
        <f>IF(Taula1[[#This Row],[Espai reservat Administració]]=1,1,0)</f>
        <v>0</v>
      </c>
      <c r="BK100" s="125"/>
      <c r="BL100" s="124">
        <f>IF(Taula1[[#This Row],[Grup justificat     (fer servir opcions de la llista desplegable)]]=2,1,0)</f>
        <v>0</v>
      </c>
      <c r="BM100" s="124">
        <f>IF(Taula1[[#This Row],[Espai reservat Administració]]=2,1,0)</f>
        <v>0</v>
      </c>
      <c r="BN100" s="73"/>
      <c r="BO100" s="73"/>
      <c r="BP100" s="73"/>
      <c r="BQ100" s="73"/>
      <c r="BR100" s="73"/>
      <c r="BS100" s="73"/>
      <c r="BT100" s="73"/>
      <c r="BU100" s="73"/>
      <c r="BV100" s="73"/>
      <c r="BW100" s="73"/>
      <c r="BX100" s="73"/>
      <c r="BY100" s="73"/>
      <c r="BZ100" s="73"/>
      <c r="CA100" s="73"/>
      <c r="CB100" s="73"/>
      <c r="CC100" s="73"/>
      <c r="CD100" s="73"/>
      <c r="CE100" s="73"/>
      <c r="CF100" s="73"/>
      <c r="CG100" s="63">
        <f t="shared" si="21"/>
        <v>0</v>
      </c>
      <c r="CH100" s="63">
        <f t="shared" si="22"/>
        <v>0</v>
      </c>
      <c r="CI100" s="73"/>
      <c r="CJ100" s="63">
        <f>IF(Taula1[[#This Row],[Tipus de contracte                                  (fer servir opcions de la llista desplegable)]]="Indefinit",1,0)</f>
        <v>0</v>
      </c>
      <c r="CK100" s="63">
        <f>IF(Taula1[[#This Row],[Tipus de contracte                                  (fer servir opcions de la llista desplegable)]]="Temporal, igual o superior a 6 mesos",1,0)</f>
        <v>0</v>
      </c>
      <c r="CL100" s="63">
        <f>IF(Taula1[[#This Row],[Tipus de contracte                                  (fer servir opcions de la llista desplegable)]]="Substitució per IT",1,0)</f>
        <v>0</v>
      </c>
      <c r="CM100" s="73"/>
      <c r="CN100" s="63">
        <f>IF(Taula1[[#This Row],[Relació llocs de treball]]&gt;=1,1,0)</f>
        <v>0</v>
      </c>
      <c r="CO100" s="73"/>
      <c r="CP100" s="63">
        <f>IF(Taula1[[#This Row],[Identitat de gènere                                                          (fer servir opcions de la llista desplegable)]]="Home",1,0)</f>
        <v>0</v>
      </c>
      <c r="CQ100" s="63">
        <f>IF(Taula1[[#This Row],[Identitat de gènere                                                          (fer servir opcions de la llista desplegable)]]="Dona",1,0)</f>
        <v>0</v>
      </c>
      <c r="CR100" s="63">
        <f>IF(Taula1[[#This Row],[Identitat de gènere                                                          (fer servir opcions de la llista desplegable)]]="No binari",1,0)</f>
        <v>0</v>
      </c>
      <c r="CS100" s="73"/>
      <c r="CT100" s="63">
        <f t="shared" si="16"/>
        <v>0</v>
      </c>
      <c r="CU100" s="64">
        <f t="shared" si="23"/>
        <v>0</v>
      </c>
      <c r="CW100" s="64">
        <f t="shared" si="24"/>
        <v>0</v>
      </c>
      <c r="CX100" s="64">
        <f t="shared" si="25"/>
        <v>0</v>
      </c>
      <c r="CY100" s="64">
        <f t="shared" si="26"/>
        <v>0</v>
      </c>
      <c r="CZ100" s="64">
        <f t="shared" si="27"/>
        <v>0</v>
      </c>
      <c r="DB100" s="64">
        <f t="shared" si="28"/>
        <v>0</v>
      </c>
      <c r="DC100" s="64">
        <f t="shared" si="29"/>
        <v>0</v>
      </c>
      <c r="DD100" s="64">
        <f t="shared" si="30"/>
        <v>0</v>
      </c>
      <c r="DE100" s="64">
        <f t="shared" si="31"/>
        <v>0</v>
      </c>
    </row>
    <row r="101" spans="2:109" x14ac:dyDescent="0.3">
      <c r="B101" s="167"/>
      <c r="C101" s="186"/>
      <c r="D101" s="2"/>
      <c r="E101" s="67"/>
      <c r="F101" s="5"/>
      <c r="G101" s="5"/>
      <c r="H101" s="187"/>
      <c r="I101" s="111" t="str">
        <f ca="1">IF(Taula1[[#This Row],[Data naixement (format dd/mm/aaaa)]]="","0",DATEDIF(Taula1[[#This Row],[Data naixement (format dd/mm/aaaa)]],TODAY(),"Y"))</f>
        <v>0</v>
      </c>
      <c r="J101" s="6"/>
      <c r="K101" s="6"/>
      <c r="L101" s="6"/>
      <c r="M101" s="6"/>
      <c r="N101" s="56"/>
      <c r="O101" s="56"/>
      <c r="P101" s="56"/>
      <c r="Q101" s="6"/>
      <c r="R101" s="7"/>
      <c r="S101" s="143">
        <f>Taula1[[#This Row],[Mesos naturals sencers treballats període justificat (01/01/2023 - 31/03/2023)]]</f>
        <v>0</v>
      </c>
      <c r="T101" s="194">
        <f>Taula1[[#This Row],[Dies treballats període justificat (01/01/2023 - 31/03/2023)              no comptabilitzats com a mes natural sencer]]</f>
        <v>0</v>
      </c>
      <c r="U101" s="12"/>
      <c r="V101" s="7"/>
      <c r="W101" s="188"/>
      <c r="X101" s="188"/>
      <c r="Y101" s="188"/>
      <c r="Z101" s="188"/>
      <c r="AA101" s="190"/>
      <c r="AB101" s="143">
        <f>Taula1[[#This Row],[Grup justificat     (fer servir opcions de la llista desplegable)]]</f>
        <v>0</v>
      </c>
      <c r="AC101" s="182"/>
      <c r="AD101" s="80"/>
      <c r="AE101" s="131">
        <f>ROUND((AF101/100)*756*Taula1[[#This Row],[Mesos naturals sencers treballats període justificat (01/01/2023 - 31/03/2023)]],2)</f>
        <v>0</v>
      </c>
      <c r="AF101" s="79">
        <f>Taula1[[#This Row],[% Jornada segons contracte
(no posar el símbol %) ]]-Taula1[[#This Row],[% Reducció salari per baix rendiment        (no posar el símbol %)]]</f>
        <v>0</v>
      </c>
      <c r="AG101" s="131">
        <f>ROUND((AH101/100)*24.8547945*Taula1[[#This Row],[Dies treballats període justificat (01/01/2023 - 31/03/2023)              no comptabilitzats com a mes natural sencer]],2)</f>
        <v>0</v>
      </c>
      <c r="AH101" s="79">
        <f>Taula1[[#This Row],[% Jornada segons contracte
(no posar el símbol %) ]]-Taula1[[#This Row],[% Reducció salari per baix rendiment        (no posar el símbol %)]]</f>
        <v>0</v>
      </c>
      <c r="AI101" s="131">
        <f t="shared" si="17"/>
        <v>0</v>
      </c>
      <c r="AJ101" s="183"/>
      <c r="AK101" s="131">
        <f>ROUND((AL101/100)*756*Taula1[[#This Row],[Espai reservat Administració  (mesos)]],2)</f>
        <v>0</v>
      </c>
      <c r="AL101" s="79">
        <f>Taula1[[#This Row],[% Jornada segons contracte
(no posar el símbol %) ]]-Taula1[[#This Row],[% Reducció salari per baix rendiment        (no posar el símbol %)]]</f>
        <v>0</v>
      </c>
      <c r="AM101" s="131">
        <f>ROUND((AN101/100)*24.8547945*Taula1[[#This Row],[Espai reservat Administració (dies)]],2)</f>
        <v>0</v>
      </c>
      <c r="AN101" s="79">
        <f>Taula1[[#This Row],[% Jornada segons contracte
(no posar el símbol %) ]]-Taula1[[#This Row],[% Reducció salari per baix rendiment        (no posar el símbol %)]]</f>
        <v>0</v>
      </c>
      <c r="AO101" s="131">
        <f t="shared" si="18"/>
        <v>0</v>
      </c>
      <c r="AP101" s="86"/>
      <c r="AQ101" s="136">
        <f>ROUND((AR101/100)*693*Taula1[[#This Row],[Mesos naturals sencers treballats període justificat (01/01/2023 - 31/03/2023)]],2)</f>
        <v>0</v>
      </c>
      <c r="AR101" s="89">
        <f>Taula1[[#This Row],[% Jornada segons contracte
(no posar el símbol %) ]]-Taula1[[#This Row],[% Reducció salari per baix rendiment        (no posar el símbol %)]]</f>
        <v>0</v>
      </c>
      <c r="AS101" s="136">
        <f>ROUND((AT101/100)*22.78356164*Taula1[[#This Row],[Dies treballats període justificat (01/01/2023 - 31/03/2023)              no comptabilitzats com a mes natural sencer]],2)</f>
        <v>0</v>
      </c>
      <c r="AT101" s="89">
        <f>Taula1[[#This Row],[% Jornada segons contracte
(no posar el símbol %) ]]-Taula1[[#This Row],[% Reducció salari per baix rendiment        (no posar el símbol %)]]</f>
        <v>0</v>
      </c>
      <c r="AU101" s="136">
        <f t="shared" si="19"/>
        <v>0</v>
      </c>
      <c r="AV101" s="86"/>
      <c r="AW101" s="136">
        <f>ROUND((AX101/100)*693*Taula1[[#This Row],[Espai reservat Administració  (mesos)]],2)</f>
        <v>0</v>
      </c>
      <c r="AX101" s="89">
        <f>Taula1[[#This Row],[% Jornada segons contracte
(no posar el símbol %) ]]-Taula1[[#This Row],[% Reducció salari per baix rendiment        (no posar el símbol %)]]</f>
        <v>0</v>
      </c>
      <c r="AY101" s="131">
        <f>ROUND((AZ101/100)*22.78356164*Taula1[[#This Row],[Espai reservat Administració (dies)]],2)</f>
        <v>0</v>
      </c>
      <c r="AZ101" s="79">
        <f>Taula1[[#This Row],[% Jornada segons contracte
(no posar el símbol %) ]]-Taula1[[#This Row],[% Reducció salari per baix rendiment        (no posar el símbol %)]]</f>
        <v>0</v>
      </c>
      <c r="BA101" s="131">
        <f t="shared" si="20"/>
        <v>0</v>
      </c>
      <c r="BB101" s="83"/>
      <c r="BC101" s="131">
        <f>IF(Taula1[[#This Row],[Grup justificat     (fer servir opcions de la llista desplegable)]]=1,AI101,0)</f>
        <v>0</v>
      </c>
      <c r="BD101" s="131">
        <f>IF(Taula1[[#This Row],[Grup justificat     (fer servir opcions de la llista desplegable)]]=2,AU101,0)</f>
        <v>0</v>
      </c>
      <c r="BE101" s="83"/>
      <c r="BF101" s="131">
        <f>IF(Taula1[[#This Row],[Espai reservat Administració]]=1,AO101,0)</f>
        <v>0</v>
      </c>
      <c r="BG101" s="131">
        <f>IF(Taula1[[#This Row],[Espai reservat Administració]]=2,BA101,0)</f>
        <v>0</v>
      </c>
      <c r="BH101" s="83"/>
      <c r="BI101" s="124">
        <f>IF(Taula1[[#This Row],[Grup justificat     (fer servir opcions de la llista desplegable)]]=1,1,0)</f>
        <v>0</v>
      </c>
      <c r="BJ101" s="124">
        <f>IF(Taula1[[#This Row],[Espai reservat Administració]]=1,1,0)</f>
        <v>0</v>
      </c>
      <c r="BK101" s="125"/>
      <c r="BL101" s="124">
        <f>IF(Taula1[[#This Row],[Grup justificat     (fer servir opcions de la llista desplegable)]]=2,1,0)</f>
        <v>0</v>
      </c>
      <c r="BM101" s="124">
        <f>IF(Taula1[[#This Row],[Espai reservat Administració]]=2,1,0)</f>
        <v>0</v>
      </c>
      <c r="BN101" s="73"/>
      <c r="BO101" s="73"/>
      <c r="BP101" s="73"/>
      <c r="BQ101" s="73"/>
      <c r="BR101" s="73"/>
      <c r="BS101" s="73"/>
      <c r="BT101" s="73"/>
      <c r="BU101" s="73"/>
      <c r="BV101" s="73"/>
      <c r="BW101" s="73"/>
      <c r="BX101" s="73"/>
      <c r="BY101" s="73"/>
      <c r="BZ101" s="73"/>
      <c r="CA101" s="73"/>
      <c r="CB101" s="73"/>
      <c r="CC101" s="73"/>
      <c r="CD101" s="73"/>
      <c r="CE101" s="73"/>
      <c r="CF101" s="73"/>
      <c r="CG101" s="63">
        <f t="shared" si="21"/>
        <v>0</v>
      </c>
      <c r="CH101" s="63">
        <f t="shared" si="22"/>
        <v>0</v>
      </c>
      <c r="CI101" s="73"/>
      <c r="CJ101" s="63">
        <f>IF(Taula1[[#This Row],[Tipus de contracte                                  (fer servir opcions de la llista desplegable)]]="Indefinit",1,0)</f>
        <v>0</v>
      </c>
      <c r="CK101" s="63">
        <f>IF(Taula1[[#This Row],[Tipus de contracte                                  (fer servir opcions de la llista desplegable)]]="Temporal, igual o superior a 6 mesos",1,0)</f>
        <v>0</v>
      </c>
      <c r="CL101" s="63">
        <f>IF(Taula1[[#This Row],[Tipus de contracte                                  (fer servir opcions de la llista desplegable)]]="Substitució per IT",1,0)</f>
        <v>0</v>
      </c>
      <c r="CM101" s="73"/>
      <c r="CN101" s="63">
        <f>IF(Taula1[[#This Row],[Relació llocs de treball]]&gt;=1,1,0)</f>
        <v>0</v>
      </c>
      <c r="CO101" s="73"/>
      <c r="CP101" s="63">
        <f>IF(Taula1[[#This Row],[Identitat de gènere                                                          (fer servir opcions de la llista desplegable)]]="Home",1,0)</f>
        <v>0</v>
      </c>
      <c r="CQ101" s="63">
        <f>IF(Taula1[[#This Row],[Identitat de gènere                                                          (fer servir opcions de la llista desplegable)]]="Dona",1,0)</f>
        <v>0</v>
      </c>
      <c r="CR101" s="63">
        <f>IF(Taula1[[#This Row],[Identitat de gènere                                                          (fer servir opcions de la llista desplegable)]]="No binari",1,0)</f>
        <v>0</v>
      </c>
      <c r="CS101" s="73"/>
      <c r="CT101" s="63">
        <f t="shared" si="16"/>
        <v>0</v>
      </c>
      <c r="CU101" s="64">
        <f t="shared" si="23"/>
        <v>0</v>
      </c>
      <c r="CW101" s="64">
        <f t="shared" si="24"/>
        <v>0</v>
      </c>
      <c r="CX101" s="64">
        <f t="shared" si="25"/>
        <v>0</v>
      </c>
      <c r="CY101" s="64">
        <f t="shared" si="26"/>
        <v>0</v>
      </c>
      <c r="CZ101" s="64">
        <f t="shared" si="27"/>
        <v>0</v>
      </c>
      <c r="DB101" s="64">
        <f t="shared" si="28"/>
        <v>0</v>
      </c>
      <c r="DC101" s="64">
        <f t="shared" si="29"/>
        <v>0</v>
      </c>
      <c r="DD101" s="64">
        <f t="shared" si="30"/>
        <v>0</v>
      </c>
      <c r="DE101" s="64">
        <f t="shared" si="31"/>
        <v>0</v>
      </c>
    </row>
    <row r="102" spans="2:109" x14ac:dyDescent="0.3">
      <c r="B102" s="167"/>
      <c r="C102" s="186"/>
      <c r="D102" s="2"/>
      <c r="E102" s="67"/>
      <c r="F102" s="5"/>
      <c r="G102" s="5"/>
      <c r="H102" s="187"/>
      <c r="I102" s="111" t="str">
        <f ca="1">IF(Taula1[[#This Row],[Data naixement (format dd/mm/aaaa)]]="","0",DATEDIF(Taula1[[#This Row],[Data naixement (format dd/mm/aaaa)]],TODAY(),"Y"))</f>
        <v>0</v>
      </c>
      <c r="J102" s="6"/>
      <c r="K102" s="6"/>
      <c r="L102" s="6"/>
      <c r="M102" s="6"/>
      <c r="N102" s="56"/>
      <c r="O102" s="56"/>
      <c r="P102" s="56"/>
      <c r="Q102" s="6"/>
      <c r="R102" s="7"/>
      <c r="S102" s="143">
        <f>Taula1[[#This Row],[Mesos naturals sencers treballats període justificat (01/01/2023 - 31/03/2023)]]</f>
        <v>0</v>
      </c>
      <c r="T102" s="194">
        <f>Taula1[[#This Row],[Dies treballats període justificat (01/01/2023 - 31/03/2023)              no comptabilitzats com a mes natural sencer]]</f>
        <v>0</v>
      </c>
      <c r="U102" s="12"/>
      <c r="V102" s="7"/>
      <c r="W102" s="188"/>
      <c r="X102" s="188"/>
      <c r="Y102" s="188"/>
      <c r="Z102" s="188"/>
      <c r="AA102" s="190"/>
      <c r="AB102" s="143">
        <f>Taula1[[#This Row],[Grup justificat     (fer servir opcions de la llista desplegable)]]</f>
        <v>0</v>
      </c>
      <c r="AC102" s="182"/>
      <c r="AD102" s="80"/>
      <c r="AE102" s="131">
        <f>ROUND((AF102/100)*756*Taula1[[#This Row],[Mesos naturals sencers treballats període justificat (01/01/2023 - 31/03/2023)]],2)</f>
        <v>0</v>
      </c>
      <c r="AF102" s="79">
        <f>Taula1[[#This Row],[% Jornada segons contracte
(no posar el símbol %) ]]-Taula1[[#This Row],[% Reducció salari per baix rendiment        (no posar el símbol %)]]</f>
        <v>0</v>
      </c>
      <c r="AG102" s="131">
        <f>ROUND((AH102/100)*24.8547945*Taula1[[#This Row],[Dies treballats període justificat (01/01/2023 - 31/03/2023)              no comptabilitzats com a mes natural sencer]],2)</f>
        <v>0</v>
      </c>
      <c r="AH102" s="79">
        <f>Taula1[[#This Row],[% Jornada segons contracte
(no posar el símbol %) ]]-Taula1[[#This Row],[% Reducció salari per baix rendiment        (no posar el símbol %)]]</f>
        <v>0</v>
      </c>
      <c r="AI102" s="131">
        <f t="shared" si="17"/>
        <v>0</v>
      </c>
      <c r="AJ102" s="183"/>
      <c r="AK102" s="131">
        <f>ROUND((AL102/100)*756*Taula1[[#This Row],[Espai reservat Administració  (mesos)]],2)</f>
        <v>0</v>
      </c>
      <c r="AL102" s="79">
        <f>Taula1[[#This Row],[% Jornada segons contracte
(no posar el símbol %) ]]-Taula1[[#This Row],[% Reducció salari per baix rendiment        (no posar el símbol %)]]</f>
        <v>0</v>
      </c>
      <c r="AM102" s="131">
        <f>ROUND((AN102/100)*24.8547945*Taula1[[#This Row],[Espai reservat Administració (dies)]],2)</f>
        <v>0</v>
      </c>
      <c r="AN102" s="79">
        <f>Taula1[[#This Row],[% Jornada segons contracte
(no posar el símbol %) ]]-Taula1[[#This Row],[% Reducció salari per baix rendiment        (no posar el símbol %)]]</f>
        <v>0</v>
      </c>
      <c r="AO102" s="131">
        <f t="shared" si="18"/>
        <v>0</v>
      </c>
      <c r="AP102" s="86"/>
      <c r="AQ102" s="136">
        <f>ROUND((AR102/100)*693*Taula1[[#This Row],[Mesos naturals sencers treballats període justificat (01/01/2023 - 31/03/2023)]],2)</f>
        <v>0</v>
      </c>
      <c r="AR102" s="89">
        <f>Taula1[[#This Row],[% Jornada segons contracte
(no posar el símbol %) ]]-Taula1[[#This Row],[% Reducció salari per baix rendiment        (no posar el símbol %)]]</f>
        <v>0</v>
      </c>
      <c r="AS102" s="136">
        <f>ROUND((AT102/100)*22.78356164*Taula1[[#This Row],[Dies treballats període justificat (01/01/2023 - 31/03/2023)              no comptabilitzats com a mes natural sencer]],2)</f>
        <v>0</v>
      </c>
      <c r="AT102" s="89">
        <f>Taula1[[#This Row],[% Jornada segons contracte
(no posar el símbol %) ]]-Taula1[[#This Row],[% Reducció salari per baix rendiment        (no posar el símbol %)]]</f>
        <v>0</v>
      </c>
      <c r="AU102" s="136">
        <f t="shared" si="19"/>
        <v>0</v>
      </c>
      <c r="AV102" s="86"/>
      <c r="AW102" s="136">
        <f>ROUND((AX102/100)*693*Taula1[[#This Row],[Espai reservat Administració  (mesos)]],2)</f>
        <v>0</v>
      </c>
      <c r="AX102" s="89">
        <f>Taula1[[#This Row],[% Jornada segons contracte
(no posar el símbol %) ]]-Taula1[[#This Row],[% Reducció salari per baix rendiment        (no posar el símbol %)]]</f>
        <v>0</v>
      </c>
      <c r="AY102" s="131">
        <f>ROUND((AZ102/100)*22.78356164*Taula1[[#This Row],[Espai reservat Administració (dies)]],2)</f>
        <v>0</v>
      </c>
      <c r="AZ102" s="79">
        <f>Taula1[[#This Row],[% Jornada segons contracte
(no posar el símbol %) ]]-Taula1[[#This Row],[% Reducció salari per baix rendiment        (no posar el símbol %)]]</f>
        <v>0</v>
      </c>
      <c r="BA102" s="131">
        <f t="shared" si="20"/>
        <v>0</v>
      </c>
      <c r="BB102" s="83"/>
      <c r="BC102" s="131">
        <f>IF(Taula1[[#This Row],[Grup justificat     (fer servir opcions de la llista desplegable)]]=1,AI102,0)</f>
        <v>0</v>
      </c>
      <c r="BD102" s="131">
        <f>IF(Taula1[[#This Row],[Grup justificat     (fer servir opcions de la llista desplegable)]]=2,AU102,0)</f>
        <v>0</v>
      </c>
      <c r="BE102" s="83"/>
      <c r="BF102" s="131">
        <f>IF(Taula1[[#This Row],[Espai reservat Administració]]=1,AO102,0)</f>
        <v>0</v>
      </c>
      <c r="BG102" s="131">
        <f>IF(Taula1[[#This Row],[Espai reservat Administració]]=2,BA102,0)</f>
        <v>0</v>
      </c>
      <c r="BH102" s="83"/>
      <c r="BI102" s="124">
        <f>IF(Taula1[[#This Row],[Grup justificat     (fer servir opcions de la llista desplegable)]]=1,1,0)</f>
        <v>0</v>
      </c>
      <c r="BJ102" s="124">
        <f>IF(Taula1[[#This Row],[Espai reservat Administració]]=1,1,0)</f>
        <v>0</v>
      </c>
      <c r="BK102" s="125"/>
      <c r="BL102" s="124">
        <f>IF(Taula1[[#This Row],[Grup justificat     (fer servir opcions de la llista desplegable)]]=2,1,0)</f>
        <v>0</v>
      </c>
      <c r="BM102" s="124">
        <f>IF(Taula1[[#This Row],[Espai reservat Administració]]=2,1,0)</f>
        <v>0</v>
      </c>
      <c r="BN102" s="73"/>
      <c r="BO102" s="73"/>
      <c r="BP102" s="73"/>
      <c r="BQ102" s="73"/>
      <c r="BR102" s="73"/>
      <c r="BS102" s="73"/>
      <c r="BT102" s="73"/>
      <c r="BU102" s="73"/>
      <c r="BV102" s="73"/>
      <c r="BW102" s="73"/>
      <c r="BX102" s="73"/>
      <c r="BY102" s="73"/>
      <c r="BZ102" s="73"/>
      <c r="CA102" s="73"/>
      <c r="CB102" s="73"/>
      <c r="CC102" s="73"/>
      <c r="CD102" s="73"/>
      <c r="CE102" s="73"/>
      <c r="CF102" s="73"/>
      <c r="CG102" s="63">
        <f t="shared" si="21"/>
        <v>0</v>
      </c>
      <c r="CH102" s="63">
        <f t="shared" si="22"/>
        <v>0</v>
      </c>
      <c r="CI102" s="73"/>
      <c r="CJ102" s="63">
        <f>IF(Taula1[[#This Row],[Tipus de contracte                                  (fer servir opcions de la llista desplegable)]]="Indefinit",1,0)</f>
        <v>0</v>
      </c>
      <c r="CK102" s="63">
        <f>IF(Taula1[[#This Row],[Tipus de contracte                                  (fer servir opcions de la llista desplegable)]]="Temporal, igual o superior a 6 mesos",1,0)</f>
        <v>0</v>
      </c>
      <c r="CL102" s="63">
        <f>IF(Taula1[[#This Row],[Tipus de contracte                                  (fer servir opcions de la llista desplegable)]]="Substitució per IT",1,0)</f>
        <v>0</v>
      </c>
      <c r="CM102" s="73"/>
      <c r="CN102" s="63">
        <f>IF(Taula1[[#This Row],[Relació llocs de treball]]&gt;=1,1,0)</f>
        <v>0</v>
      </c>
      <c r="CO102" s="73"/>
      <c r="CP102" s="63">
        <f>IF(Taula1[[#This Row],[Identitat de gènere                                                          (fer servir opcions de la llista desplegable)]]="Home",1,0)</f>
        <v>0</v>
      </c>
      <c r="CQ102" s="63">
        <f>IF(Taula1[[#This Row],[Identitat de gènere                                                          (fer servir opcions de la llista desplegable)]]="Dona",1,0)</f>
        <v>0</v>
      </c>
      <c r="CR102" s="63">
        <f>IF(Taula1[[#This Row],[Identitat de gènere                                                          (fer servir opcions de la llista desplegable)]]="No binari",1,0)</f>
        <v>0</v>
      </c>
      <c r="CS102" s="73"/>
      <c r="CT102" s="63">
        <f t="shared" si="16"/>
        <v>0</v>
      </c>
      <c r="CU102" s="64">
        <f t="shared" si="23"/>
        <v>0</v>
      </c>
      <c r="CW102" s="64">
        <f t="shared" si="24"/>
        <v>0</v>
      </c>
      <c r="CX102" s="64">
        <f t="shared" si="25"/>
        <v>0</v>
      </c>
      <c r="CY102" s="64">
        <f t="shared" si="26"/>
        <v>0</v>
      </c>
      <c r="CZ102" s="64">
        <f t="shared" si="27"/>
        <v>0</v>
      </c>
      <c r="DB102" s="64">
        <f t="shared" si="28"/>
        <v>0</v>
      </c>
      <c r="DC102" s="64">
        <f t="shared" si="29"/>
        <v>0</v>
      </c>
      <c r="DD102" s="64">
        <f t="shared" si="30"/>
        <v>0</v>
      </c>
      <c r="DE102" s="64">
        <f t="shared" si="31"/>
        <v>0</v>
      </c>
    </row>
    <row r="103" spans="2:109" x14ac:dyDescent="0.3">
      <c r="B103" s="167"/>
      <c r="C103" s="186"/>
      <c r="D103" s="2"/>
      <c r="E103" s="67"/>
      <c r="F103" s="5"/>
      <c r="G103" s="5"/>
      <c r="H103" s="187"/>
      <c r="I103" s="111" t="str">
        <f ca="1">IF(Taula1[[#This Row],[Data naixement (format dd/mm/aaaa)]]="","0",DATEDIF(Taula1[[#This Row],[Data naixement (format dd/mm/aaaa)]],TODAY(),"Y"))</f>
        <v>0</v>
      </c>
      <c r="J103" s="6"/>
      <c r="K103" s="6"/>
      <c r="L103" s="6"/>
      <c r="M103" s="6"/>
      <c r="N103" s="56"/>
      <c r="O103" s="56"/>
      <c r="P103" s="56"/>
      <c r="Q103" s="6"/>
      <c r="R103" s="7"/>
      <c r="S103" s="143">
        <f>Taula1[[#This Row],[Mesos naturals sencers treballats període justificat (01/01/2023 - 31/03/2023)]]</f>
        <v>0</v>
      </c>
      <c r="T103" s="194">
        <f>Taula1[[#This Row],[Dies treballats període justificat (01/01/2023 - 31/03/2023)              no comptabilitzats com a mes natural sencer]]</f>
        <v>0</v>
      </c>
      <c r="U103" s="12"/>
      <c r="V103" s="7"/>
      <c r="W103" s="188"/>
      <c r="X103" s="188"/>
      <c r="Y103" s="188"/>
      <c r="Z103" s="188"/>
      <c r="AA103" s="190"/>
      <c r="AB103" s="143">
        <f>Taula1[[#This Row],[Grup justificat     (fer servir opcions de la llista desplegable)]]</f>
        <v>0</v>
      </c>
      <c r="AC103" s="182"/>
      <c r="AD103" s="80"/>
      <c r="AE103" s="131">
        <f>ROUND((AF103/100)*756*Taula1[[#This Row],[Mesos naturals sencers treballats període justificat (01/01/2023 - 31/03/2023)]],2)</f>
        <v>0</v>
      </c>
      <c r="AF103" s="79">
        <f>Taula1[[#This Row],[% Jornada segons contracte
(no posar el símbol %) ]]-Taula1[[#This Row],[% Reducció salari per baix rendiment        (no posar el símbol %)]]</f>
        <v>0</v>
      </c>
      <c r="AG103" s="131">
        <f>ROUND((AH103/100)*24.8547945*Taula1[[#This Row],[Dies treballats període justificat (01/01/2023 - 31/03/2023)              no comptabilitzats com a mes natural sencer]],2)</f>
        <v>0</v>
      </c>
      <c r="AH103" s="79">
        <f>Taula1[[#This Row],[% Jornada segons contracte
(no posar el símbol %) ]]-Taula1[[#This Row],[% Reducció salari per baix rendiment        (no posar el símbol %)]]</f>
        <v>0</v>
      </c>
      <c r="AI103" s="131">
        <f t="shared" si="17"/>
        <v>0</v>
      </c>
      <c r="AJ103" s="183"/>
      <c r="AK103" s="131">
        <f>ROUND((AL103/100)*756*Taula1[[#This Row],[Espai reservat Administració  (mesos)]],2)</f>
        <v>0</v>
      </c>
      <c r="AL103" s="79">
        <f>Taula1[[#This Row],[% Jornada segons contracte
(no posar el símbol %) ]]-Taula1[[#This Row],[% Reducció salari per baix rendiment        (no posar el símbol %)]]</f>
        <v>0</v>
      </c>
      <c r="AM103" s="131">
        <f>ROUND((AN103/100)*24.8547945*Taula1[[#This Row],[Espai reservat Administració (dies)]],2)</f>
        <v>0</v>
      </c>
      <c r="AN103" s="79">
        <f>Taula1[[#This Row],[% Jornada segons contracte
(no posar el símbol %) ]]-Taula1[[#This Row],[% Reducció salari per baix rendiment        (no posar el símbol %)]]</f>
        <v>0</v>
      </c>
      <c r="AO103" s="131">
        <f t="shared" si="18"/>
        <v>0</v>
      </c>
      <c r="AP103" s="86"/>
      <c r="AQ103" s="136">
        <f>ROUND((AR103/100)*693*Taula1[[#This Row],[Mesos naturals sencers treballats període justificat (01/01/2023 - 31/03/2023)]],2)</f>
        <v>0</v>
      </c>
      <c r="AR103" s="89">
        <f>Taula1[[#This Row],[% Jornada segons contracte
(no posar el símbol %) ]]-Taula1[[#This Row],[% Reducció salari per baix rendiment        (no posar el símbol %)]]</f>
        <v>0</v>
      </c>
      <c r="AS103" s="136">
        <f>ROUND((AT103/100)*22.78356164*Taula1[[#This Row],[Dies treballats període justificat (01/01/2023 - 31/03/2023)              no comptabilitzats com a mes natural sencer]],2)</f>
        <v>0</v>
      </c>
      <c r="AT103" s="89">
        <f>Taula1[[#This Row],[% Jornada segons contracte
(no posar el símbol %) ]]-Taula1[[#This Row],[% Reducció salari per baix rendiment        (no posar el símbol %)]]</f>
        <v>0</v>
      </c>
      <c r="AU103" s="136">
        <f t="shared" si="19"/>
        <v>0</v>
      </c>
      <c r="AV103" s="86"/>
      <c r="AW103" s="136">
        <f>ROUND((AX103/100)*693*Taula1[[#This Row],[Espai reservat Administració  (mesos)]],2)</f>
        <v>0</v>
      </c>
      <c r="AX103" s="89">
        <f>Taula1[[#This Row],[% Jornada segons contracte
(no posar el símbol %) ]]-Taula1[[#This Row],[% Reducció salari per baix rendiment        (no posar el símbol %)]]</f>
        <v>0</v>
      </c>
      <c r="AY103" s="131">
        <f>ROUND((AZ103/100)*22.78356164*Taula1[[#This Row],[Espai reservat Administració (dies)]],2)</f>
        <v>0</v>
      </c>
      <c r="AZ103" s="79">
        <f>Taula1[[#This Row],[% Jornada segons contracte
(no posar el símbol %) ]]-Taula1[[#This Row],[% Reducció salari per baix rendiment        (no posar el símbol %)]]</f>
        <v>0</v>
      </c>
      <c r="BA103" s="131">
        <f t="shared" si="20"/>
        <v>0</v>
      </c>
      <c r="BB103" s="83"/>
      <c r="BC103" s="131">
        <f>IF(Taula1[[#This Row],[Grup justificat     (fer servir opcions de la llista desplegable)]]=1,AI103,0)</f>
        <v>0</v>
      </c>
      <c r="BD103" s="131">
        <f>IF(Taula1[[#This Row],[Grup justificat     (fer servir opcions de la llista desplegable)]]=2,AU103,0)</f>
        <v>0</v>
      </c>
      <c r="BE103" s="83"/>
      <c r="BF103" s="131">
        <f>IF(Taula1[[#This Row],[Espai reservat Administració]]=1,AO103,0)</f>
        <v>0</v>
      </c>
      <c r="BG103" s="131">
        <f>IF(Taula1[[#This Row],[Espai reservat Administració]]=2,BA103,0)</f>
        <v>0</v>
      </c>
      <c r="BH103" s="83"/>
      <c r="BI103" s="124">
        <f>IF(Taula1[[#This Row],[Grup justificat     (fer servir opcions de la llista desplegable)]]=1,1,0)</f>
        <v>0</v>
      </c>
      <c r="BJ103" s="124">
        <f>IF(Taula1[[#This Row],[Espai reservat Administració]]=1,1,0)</f>
        <v>0</v>
      </c>
      <c r="BK103" s="125"/>
      <c r="BL103" s="124">
        <f>IF(Taula1[[#This Row],[Grup justificat     (fer servir opcions de la llista desplegable)]]=2,1,0)</f>
        <v>0</v>
      </c>
      <c r="BM103" s="124">
        <f>IF(Taula1[[#This Row],[Espai reservat Administració]]=2,1,0)</f>
        <v>0</v>
      </c>
      <c r="BN103" s="73"/>
      <c r="BO103" s="73"/>
      <c r="BP103" s="73"/>
      <c r="BQ103" s="73"/>
      <c r="BR103" s="73"/>
      <c r="BS103" s="73"/>
      <c r="BT103" s="73"/>
      <c r="BU103" s="73"/>
      <c r="BV103" s="73"/>
      <c r="BW103" s="73"/>
      <c r="BX103" s="73"/>
      <c r="BY103" s="73"/>
      <c r="BZ103" s="73"/>
      <c r="CA103" s="73"/>
      <c r="CB103" s="73"/>
      <c r="CC103" s="73"/>
      <c r="CD103" s="73"/>
      <c r="CE103" s="73"/>
      <c r="CF103" s="73"/>
      <c r="CG103" s="63">
        <f t="shared" si="21"/>
        <v>0</v>
      </c>
      <c r="CH103" s="63">
        <f t="shared" si="22"/>
        <v>0</v>
      </c>
      <c r="CI103" s="73"/>
      <c r="CJ103" s="63">
        <f>IF(Taula1[[#This Row],[Tipus de contracte                                  (fer servir opcions de la llista desplegable)]]="Indefinit",1,0)</f>
        <v>0</v>
      </c>
      <c r="CK103" s="63">
        <f>IF(Taula1[[#This Row],[Tipus de contracte                                  (fer servir opcions de la llista desplegable)]]="Temporal, igual o superior a 6 mesos",1,0)</f>
        <v>0</v>
      </c>
      <c r="CL103" s="63">
        <f>IF(Taula1[[#This Row],[Tipus de contracte                                  (fer servir opcions de la llista desplegable)]]="Substitució per IT",1,0)</f>
        <v>0</v>
      </c>
      <c r="CM103" s="73"/>
      <c r="CN103" s="63">
        <f>IF(Taula1[[#This Row],[Relació llocs de treball]]&gt;=1,1,0)</f>
        <v>0</v>
      </c>
      <c r="CO103" s="73"/>
      <c r="CP103" s="63">
        <f>IF(Taula1[[#This Row],[Identitat de gènere                                                          (fer servir opcions de la llista desplegable)]]="Home",1,0)</f>
        <v>0</v>
      </c>
      <c r="CQ103" s="63">
        <f>IF(Taula1[[#This Row],[Identitat de gènere                                                          (fer servir opcions de la llista desplegable)]]="Dona",1,0)</f>
        <v>0</v>
      </c>
      <c r="CR103" s="63">
        <f>IF(Taula1[[#This Row],[Identitat de gènere                                                          (fer servir opcions de la llista desplegable)]]="No binari",1,0)</f>
        <v>0</v>
      </c>
      <c r="CS103" s="73"/>
      <c r="CT103" s="63">
        <f t="shared" si="16"/>
        <v>0</v>
      </c>
      <c r="CU103" s="64">
        <f t="shared" si="23"/>
        <v>0</v>
      </c>
      <c r="CW103" s="64">
        <f t="shared" si="24"/>
        <v>0</v>
      </c>
      <c r="CX103" s="64">
        <f t="shared" si="25"/>
        <v>0</v>
      </c>
      <c r="CY103" s="64">
        <f t="shared" si="26"/>
        <v>0</v>
      </c>
      <c r="CZ103" s="64">
        <f t="shared" si="27"/>
        <v>0</v>
      </c>
      <c r="DB103" s="64">
        <f t="shared" si="28"/>
        <v>0</v>
      </c>
      <c r="DC103" s="64">
        <f t="shared" si="29"/>
        <v>0</v>
      </c>
      <c r="DD103" s="64">
        <f t="shared" si="30"/>
        <v>0</v>
      </c>
      <c r="DE103" s="64">
        <f t="shared" si="31"/>
        <v>0</v>
      </c>
    </row>
    <row r="104" spans="2:109" x14ac:dyDescent="0.3">
      <c r="B104" s="167"/>
      <c r="C104" s="186"/>
      <c r="D104" s="2"/>
      <c r="E104" s="67"/>
      <c r="F104" s="5"/>
      <c r="G104" s="5"/>
      <c r="H104" s="187"/>
      <c r="I104" s="111" t="str">
        <f ca="1">IF(Taula1[[#This Row],[Data naixement (format dd/mm/aaaa)]]="","0",DATEDIF(Taula1[[#This Row],[Data naixement (format dd/mm/aaaa)]],TODAY(),"Y"))</f>
        <v>0</v>
      </c>
      <c r="J104" s="6"/>
      <c r="K104" s="6"/>
      <c r="L104" s="6"/>
      <c r="M104" s="6"/>
      <c r="N104" s="56"/>
      <c r="O104" s="56"/>
      <c r="P104" s="56"/>
      <c r="Q104" s="6"/>
      <c r="R104" s="7"/>
      <c r="S104" s="143">
        <f>Taula1[[#This Row],[Mesos naturals sencers treballats període justificat (01/01/2023 - 31/03/2023)]]</f>
        <v>0</v>
      </c>
      <c r="T104" s="194">
        <f>Taula1[[#This Row],[Dies treballats període justificat (01/01/2023 - 31/03/2023)              no comptabilitzats com a mes natural sencer]]</f>
        <v>0</v>
      </c>
      <c r="U104" s="12"/>
      <c r="V104" s="7"/>
      <c r="W104" s="188"/>
      <c r="X104" s="188"/>
      <c r="Y104" s="188"/>
      <c r="Z104" s="188"/>
      <c r="AA104" s="190"/>
      <c r="AB104" s="143">
        <f>Taula1[[#This Row],[Grup justificat     (fer servir opcions de la llista desplegable)]]</f>
        <v>0</v>
      </c>
      <c r="AC104" s="182"/>
      <c r="AD104" s="80"/>
      <c r="AE104" s="131">
        <f>ROUND((AF104/100)*756*Taula1[[#This Row],[Mesos naturals sencers treballats període justificat (01/01/2023 - 31/03/2023)]],2)</f>
        <v>0</v>
      </c>
      <c r="AF104" s="79">
        <f>Taula1[[#This Row],[% Jornada segons contracte
(no posar el símbol %) ]]-Taula1[[#This Row],[% Reducció salari per baix rendiment        (no posar el símbol %)]]</f>
        <v>0</v>
      </c>
      <c r="AG104" s="131">
        <f>ROUND((AH104/100)*24.8547945*Taula1[[#This Row],[Dies treballats període justificat (01/01/2023 - 31/03/2023)              no comptabilitzats com a mes natural sencer]],2)</f>
        <v>0</v>
      </c>
      <c r="AH104" s="79">
        <f>Taula1[[#This Row],[% Jornada segons contracte
(no posar el símbol %) ]]-Taula1[[#This Row],[% Reducció salari per baix rendiment        (no posar el símbol %)]]</f>
        <v>0</v>
      </c>
      <c r="AI104" s="131">
        <f t="shared" si="17"/>
        <v>0</v>
      </c>
      <c r="AJ104" s="183"/>
      <c r="AK104" s="131">
        <f>ROUND((AL104/100)*756*Taula1[[#This Row],[Espai reservat Administració  (mesos)]],2)</f>
        <v>0</v>
      </c>
      <c r="AL104" s="79">
        <f>Taula1[[#This Row],[% Jornada segons contracte
(no posar el símbol %) ]]-Taula1[[#This Row],[% Reducció salari per baix rendiment        (no posar el símbol %)]]</f>
        <v>0</v>
      </c>
      <c r="AM104" s="131">
        <f>ROUND((AN104/100)*24.8547945*Taula1[[#This Row],[Espai reservat Administració (dies)]],2)</f>
        <v>0</v>
      </c>
      <c r="AN104" s="79">
        <f>Taula1[[#This Row],[% Jornada segons contracte
(no posar el símbol %) ]]-Taula1[[#This Row],[% Reducció salari per baix rendiment        (no posar el símbol %)]]</f>
        <v>0</v>
      </c>
      <c r="AO104" s="131">
        <f t="shared" si="18"/>
        <v>0</v>
      </c>
      <c r="AP104" s="86"/>
      <c r="AQ104" s="136">
        <f>ROUND((AR104/100)*693*Taula1[[#This Row],[Mesos naturals sencers treballats període justificat (01/01/2023 - 31/03/2023)]],2)</f>
        <v>0</v>
      </c>
      <c r="AR104" s="89">
        <f>Taula1[[#This Row],[% Jornada segons contracte
(no posar el símbol %) ]]-Taula1[[#This Row],[% Reducció salari per baix rendiment        (no posar el símbol %)]]</f>
        <v>0</v>
      </c>
      <c r="AS104" s="136">
        <f>ROUND((AT104/100)*22.78356164*Taula1[[#This Row],[Dies treballats període justificat (01/01/2023 - 31/03/2023)              no comptabilitzats com a mes natural sencer]],2)</f>
        <v>0</v>
      </c>
      <c r="AT104" s="89">
        <f>Taula1[[#This Row],[% Jornada segons contracte
(no posar el símbol %) ]]-Taula1[[#This Row],[% Reducció salari per baix rendiment        (no posar el símbol %)]]</f>
        <v>0</v>
      </c>
      <c r="AU104" s="136">
        <f t="shared" si="19"/>
        <v>0</v>
      </c>
      <c r="AV104" s="86"/>
      <c r="AW104" s="136">
        <f>ROUND((AX104/100)*693*Taula1[[#This Row],[Espai reservat Administració  (mesos)]],2)</f>
        <v>0</v>
      </c>
      <c r="AX104" s="89">
        <f>Taula1[[#This Row],[% Jornada segons contracte
(no posar el símbol %) ]]-Taula1[[#This Row],[% Reducció salari per baix rendiment        (no posar el símbol %)]]</f>
        <v>0</v>
      </c>
      <c r="AY104" s="131">
        <f>ROUND((AZ104/100)*22.78356164*Taula1[[#This Row],[Espai reservat Administració (dies)]],2)</f>
        <v>0</v>
      </c>
      <c r="AZ104" s="79">
        <f>Taula1[[#This Row],[% Jornada segons contracte
(no posar el símbol %) ]]-Taula1[[#This Row],[% Reducció salari per baix rendiment        (no posar el símbol %)]]</f>
        <v>0</v>
      </c>
      <c r="BA104" s="131">
        <f t="shared" si="20"/>
        <v>0</v>
      </c>
      <c r="BB104" s="83"/>
      <c r="BC104" s="131">
        <f>IF(Taula1[[#This Row],[Grup justificat     (fer servir opcions de la llista desplegable)]]=1,AI104,0)</f>
        <v>0</v>
      </c>
      <c r="BD104" s="131">
        <f>IF(Taula1[[#This Row],[Grup justificat     (fer servir opcions de la llista desplegable)]]=2,AU104,0)</f>
        <v>0</v>
      </c>
      <c r="BE104" s="83"/>
      <c r="BF104" s="131">
        <f>IF(Taula1[[#This Row],[Espai reservat Administració]]=1,AO104,0)</f>
        <v>0</v>
      </c>
      <c r="BG104" s="131">
        <f>IF(Taula1[[#This Row],[Espai reservat Administració]]=2,BA104,0)</f>
        <v>0</v>
      </c>
      <c r="BH104" s="83"/>
      <c r="BI104" s="124">
        <f>IF(Taula1[[#This Row],[Grup justificat     (fer servir opcions de la llista desplegable)]]=1,1,0)</f>
        <v>0</v>
      </c>
      <c r="BJ104" s="124">
        <f>IF(Taula1[[#This Row],[Espai reservat Administració]]=1,1,0)</f>
        <v>0</v>
      </c>
      <c r="BK104" s="125"/>
      <c r="BL104" s="124">
        <f>IF(Taula1[[#This Row],[Grup justificat     (fer servir opcions de la llista desplegable)]]=2,1,0)</f>
        <v>0</v>
      </c>
      <c r="BM104" s="124">
        <f>IF(Taula1[[#This Row],[Espai reservat Administració]]=2,1,0)</f>
        <v>0</v>
      </c>
      <c r="BN104" s="73"/>
      <c r="BO104" s="73"/>
      <c r="BP104" s="73"/>
      <c r="BQ104" s="73"/>
      <c r="BR104" s="73"/>
      <c r="BS104" s="73"/>
      <c r="BT104" s="73"/>
      <c r="BU104" s="73"/>
      <c r="BV104" s="73"/>
      <c r="BW104" s="73"/>
      <c r="BX104" s="73"/>
      <c r="BY104" s="73"/>
      <c r="BZ104" s="73"/>
      <c r="CA104" s="73"/>
      <c r="CB104" s="73"/>
      <c r="CC104" s="73"/>
      <c r="CD104" s="73"/>
      <c r="CE104" s="73"/>
      <c r="CF104" s="73"/>
      <c r="CG104" s="63">
        <f t="shared" si="21"/>
        <v>0</v>
      </c>
      <c r="CH104" s="63">
        <f t="shared" si="22"/>
        <v>0</v>
      </c>
      <c r="CI104" s="73"/>
      <c r="CJ104" s="63">
        <f>IF(Taula1[[#This Row],[Tipus de contracte                                  (fer servir opcions de la llista desplegable)]]="Indefinit",1,0)</f>
        <v>0</v>
      </c>
      <c r="CK104" s="63">
        <f>IF(Taula1[[#This Row],[Tipus de contracte                                  (fer servir opcions de la llista desplegable)]]="Temporal, igual o superior a 6 mesos",1,0)</f>
        <v>0</v>
      </c>
      <c r="CL104" s="63">
        <f>IF(Taula1[[#This Row],[Tipus de contracte                                  (fer servir opcions de la llista desplegable)]]="Substitució per IT",1,0)</f>
        <v>0</v>
      </c>
      <c r="CM104" s="73"/>
      <c r="CN104" s="63">
        <f>IF(Taula1[[#This Row],[Relació llocs de treball]]&gt;=1,1,0)</f>
        <v>0</v>
      </c>
      <c r="CO104" s="73"/>
      <c r="CP104" s="63">
        <f>IF(Taula1[[#This Row],[Identitat de gènere                                                          (fer servir opcions de la llista desplegable)]]="Home",1,0)</f>
        <v>0</v>
      </c>
      <c r="CQ104" s="63">
        <f>IF(Taula1[[#This Row],[Identitat de gènere                                                          (fer servir opcions de la llista desplegable)]]="Dona",1,0)</f>
        <v>0</v>
      </c>
      <c r="CR104" s="63">
        <f>IF(Taula1[[#This Row],[Identitat de gènere                                                          (fer servir opcions de la llista desplegable)]]="No binari",1,0)</f>
        <v>0</v>
      </c>
      <c r="CS104" s="73"/>
      <c r="CT104" s="63">
        <f t="shared" si="16"/>
        <v>0</v>
      </c>
      <c r="CU104" s="64">
        <f t="shared" si="23"/>
        <v>0</v>
      </c>
      <c r="CW104" s="64">
        <f t="shared" si="24"/>
        <v>0</v>
      </c>
      <c r="CX104" s="64">
        <f t="shared" si="25"/>
        <v>0</v>
      </c>
      <c r="CY104" s="64">
        <f t="shared" si="26"/>
        <v>0</v>
      </c>
      <c r="CZ104" s="64">
        <f t="shared" si="27"/>
        <v>0</v>
      </c>
      <c r="DB104" s="64">
        <f t="shared" si="28"/>
        <v>0</v>
      </c>
      <c r="DC104" s="64">
        <f t="shared" si="29"/>
        <v>0</v>
      </c>
      <c r="DD104" s="64">
        <f t="shared" si="30"/>
        <v>0</v>
      </c>
      <c r="DE104" s="64">
        <f t="shared" si="31"/>
        <v>0</v>
      </c>
    </row>
    <row r="105" spans="2:109" x14ac:dyDescent="0.3">
      <c r="B105" s="167"/>
      <c r="C105" s="186"/>
      <c r="D105" s="2"/>
      <c r="E105" s="67"/>
      <c r="F105" s="5"/>
      <c r="G105" s="5"/>
      <c r="H105" s="187"/>
      <c r="I105" s="111" t="str">
        <f ca="1">IF(Taula1[[#This Row],[Data naixement (format dd/mm/aaaa)]]="","0",DATEDIF(Taula1[[#This Row],[Data naixement (format dd/mm/aaaa)]],TODAY(),"Y"))</f>
        <v>0</v>
      </c>
      <c r="J105" s="6"/>
      <c r="K105" s="6"/>
      <c r="L105" s="6"/>
      <c r="M105" s="6"/>
      <c r="N105" s="56"/>
      <c r="O105" s="56"/>
      <c r="P105" s="56"/>
      <c r="Q105" s="6"/>
      <c r="R105" s="7"/>
      <c r="S105" s="143">
        <f>Taula1[[#This Row],[Mesos naturals sencers treballats període justificat (01/01/2023 - 31/03/2023)]]</f>
        <v>0</v>
      </c>
      <c r="T105" s="194">
        <f>Taula1[[#This Row],[Dies treballats període justificat (01/01/2023 - 31/03/2023)              no comptabilitzats com a mes natural sencer]]</f>
        <v>0</v>
      </c>
      <c r="U105" s="12"/>
      <c r="V105" s="7"/>
      <c r="W105" s="188"/>
      <c r="X105" s="188"/>
      <c r="Y105" s="188"/>
      <c r="Z105" s="188"/>
      <c r="AA105" s="190"/>
      <c r="AB105" s="143">
        <f>Taula1[[#This Row],[Grup justificat     (fer servir opcions de la llista desplegable)]]</f>
        <v>0</v>
      </c>
      <c r="AC105" s="182"/>
      <c r="AD105" s="80"/>
      <c r="AE105" s="131">
        <f>ROUND((AF105/100)*756*Taula1[[#This Row],[Mesos naturals sencers treballats període justificat (01/01/2023 - 31/03/2023)]],2)</f>
        <v>0</v>
      </c>
      <c r="AF105" s="79">
        <f>Taula1[[#This Row],[% Jornada segons contracte
(no posar el símbol %) ]]-Taula1[[#This Row],[% Reducció salari per baix rendiment        (no posar el símbol %)]]</f>
        <v>0</v>
      </c>
      <c r="AG105" s="131">
        <f>ROUND((AH105/100)*24.8547945*Taula1[[#This Row],[Dies treballats període justificat (01/01/2023 - 31/03/2023)              no comptabilitzats com a mes natural sencer]],2)</f>
        <v>0</v>
      </c>
      <c r="AH105" s="79">
        <f>Taula1[[#This Row],[% Jornada segons contracte
(no posar el símbol %) ]]-Taula1[[#This Row],[% Reducció salari per baix rendiment        (no posar el símbol %)]]</f>
        <v>0</v>
      </c>
      <c r="AI105" s="131">
        <f t="shared" si="17"/>
        <v>0</v>
      </c>
      <c r="AJ105" s="183"/>
      <c r="AK105" s="131">
        <f>ROUND((AL105/100)*756*Taula1[[#This Row],[Espai reservat Administració  (mesos)]],2)</f>
        <v>0</v>
      </c>
      <c r="AL105" s="79">
        <f>Taula1[[#This Row],[% Jornada segons contracte
(no posar el símbol %) ]]-Taula1[[#This Row],[% Reducció salari per baix rendiment        (no posar el símbol %)]]</f>
        <v>0</v>
      </c>
      <c r="AM105" s="131">
        <f>ROUND((AN105/100)*24.8547945*Taula1[[#This Row],[Espai reservat Administració (dies)]],2)</f>
        <v>0</v>
      </c>
      <c r="AN105" s="79">
        <f>Taula1[[#This Row],[% Jornada segons contracte
(no posar el símbol %) ]]-Taula1[[#This Row],[% Reducció salari per baix rendiment        (no posar el símbol %)]]</f>
        <v>0</v>
      </c>
      <c r="AO105" s="131">
        <f t="shared" si="18"/>
        <v>0</v>
      </c>
      <c r="AP105" s="86"/>
      <c r="AQ105" s="136">
        <f>ROUND((AR105/100)*693*Taula1[[#This Row],[Mesos naturals sencers treballats període justificat (01/01/2023 - 31/03/2023)]],2)</f>
        <v>0</v>
      </c>
      <c r="AR105" s="89">
        <f>Taula1[[#This Row],[% Jornada segons contracte
(no posar el símbol %) ]]-Taula1[[#This Row],[% Reducció salari per baix rendiment        (no posar el símbol %)]]</f>
        <v>0</v>
      </c>
      <c r="AS105" s="136">
        <f>ROUND((AT105/100)*22.78356164*Taula1[[#This Row],[Dies treballats període justificat (01/01/2023 - 31/03/2023)              no comptabilitzats com a mes natural sencer]],2)</f>
        <v>0</v>
      </c>
      <c r="AT105" s="89">
        <f>Taula1[[#This Row],[% Jornada segons contracte
(no posar el símbol %) ]]-Taula1[[#This Row],[% Reducció salari per baix rendiment        (no posar el símbol %)]]</f>
        <v>0</v>
      </c>
      <c r="AU105" s="136">
        <f t="shared" si="19"/>
        <v>0</v>
      </c>
      <c r="AV105" s="86"/>
      <c r="AW105" s="136">
        <f>ROUND((AX105/100)*693*Taula1[[#This Row],[Espai reservat Administració  (mesos)]],2)</f>
        <v>0</v>
      </c>
      <c r="AX105" s="89">
        <f>Taula1[[#This Row],[% Jornada segons contracte
(no posar el símbol %) ]]-Taula1[[#This Row],[% Reducció salari per baix rendiment        (no posar el símbol %)]]</f>
        <v>0</v>
      </c>
      <c r="AY105" s="131">
        <f>ROUND((AZ105/100)*22.78356164*Taula1[[#This Row],[Espai reservat Administració (dies)]],2)</f>
        <v>0</v>
      </c>
      <c r="AZ105" s="79">
        <f>Taula1[[#This Row],[% Jornada segons contracte
(no posar el símbol %) ]]-Taula1[[#This Row],[% Reducció salari per baix rendiment        (no posar el símbol %)]]</f>
        <v>0</v>
      </c>
      <c r="BA105" s="131">
        <f t="shared" si="20"/>
        <v>0</v>
      </c>
      <c r="BB105" s="83"/>
      <c r="BC105" s="131">
        <f>IF(Taula1[[#This Row],[Grup justificat     (fer servir opcions de la llista desplegable)]]=1,AI105,0)</f>
        <v>0</v>
      </c>
      <c r="BD105" s="131">
        <f>IF(Taula1[[#This Row],[Grup justificat     (fer servir opcions de la llista desplegable)]]=2,AU105,0)</f>
        <v>0</v>
      </c>
      <c r="BE105" s="83"/>
      <c r="BF105" s="131">
        <f>IF(Taula1[[#This Row],[Espai reservat Administració]]=1,AO105,0)</f>
        <v>0</v>
      </c>
      <c r="BG105" s="131">
        <f>IF(Taula1[[#This Row],[Espai reservat Administració]]=2,BA105,0)</f>
        <v>0</v>
      </c>
      <c r="BH105" s="83"/>
      <c r="BI105" s="124">
        <f>IF(Taula1[[#This Row],[Grup justificat     (fer servir opcions de la llista desplegable)]]=1,1,0)</f>
        <v>0</v>
      </c>
      <c r="BJ105" s="124">
        <f>IF(Taula1[[#This Row],[Espai reservat Administració]]=1,1,0)</f>
        <v>0</v>
      </c>
      <c r="BK105" s="125"/>
      <c r="BL105" s="124">
        <f>IF(Taula1[[#This Row],[Grup justificat     (fer servir opcions de la llista desplegable)]]=2,1,0)</f>
        <v>0</v>
      </c>
      <c r="BM105" s="124">
        <f>IF(Taula1[[#This Row],[Espai reservat Administració]]=2,1,0)</f>
        <v>0</v>
      </c>
      <c r="BN105" s="73"/>
      <c r="BO105" s="73"/>
      <c r="BP105" s="73"/>
      <c r="BQ105" s="73"/>
      <c r="BR105" s="73"/>
      <c r="BS105" s="73"/>
      <c r="BT105" s="73"/>
      <c r="BU105" s="73"/>
      <c r="BV105" s="73"/>
      <c r="BW105" s="73"/>
      <c r="BX105" s="73"/>
      <c r="BY105" s="73"/>
      <c r="BZ105" s="73"/>
      <c r="CA105" s="73"/>
      <c r="CB105" s="73"/>
      <c r="CC105" s="73"/>
      <c r="CD105" s="73"/>
      <c r="CE105" s="73"/>
      <c r="CF105" s="73"/>
      <c r="CG105" s="63">
        <f t="shared" si="21"/>
        <v>0</v>
      </c>
      <c r="CH105" s="63">
        <f t="shared" si="22"/>
        <v>0</v>
      </c>
      <c r="CI105" s="73"/>
      <c r="CJ105" s="63">
        <f>IF(Taula1[[#This Row],[Tipus de contracte                                  (fer servir opcions de la llista desplegable)]]="Indefinit",1,0)</f>
        <v>0</v>
      </c>
      <c r="CK105" s="63">
        <f>IF(Taula1[[#This Row],[Tipus de contracte                                  (fer servir opcions de la llista desplegable)]]="Temporal, igual o superior a 6 mesos",1,0)</f>
        <v>0</v>
      </c>
      <c r="CL105" s="63">
        <f>IF(Taula1[[#This Row],[Tipus de contracte                                  (fer servir opcions de la llista desplegable)]]="Substitució per IT",1,0)</f>
        <v>0</v>
      </c>
      <c r="CM105" s="73"/>
      <c r="CN105" s="63">
        <f>IF(Taula1[[#This Row],[Relació llocs de treball]]&gt;=1,1,0)</f>
        <v>0</v>
      </c>
      <c r="CO105" s="73"/>
      <c r="CP105" s="63">
        <f>IF(Taula1[[#This Row],[Identitat de gènere                                                          (fer servir opcions de la llista desplegable)]]="Home",1,0)</f>
        <v>0</v>
      </c>
      <c r="CQ105" s="63">
        <f>IF(Taula1[[#This Row],[Identitat de gènere                                                          (fer servir opcions de la llista desplegable)]]="Dona",1,0)</f>
        <v>0</v>
      </c>
      <c r="CR105" s="63">
        <f>IF(Taula1[[#This Row],[Identitat de gènere                                                          (fer servir opcions de la llista desplegable)]]="No binari",1,0)</f>
        <v>0</v>
      </c>
      <c r="CS105" s="73"/>
      <c r="CT105" s="63">
        <f t="shared" si="16"/>
        <v>0</v>
      </c>
      <c r="CU105" s="64">
        <f t="shared" si="23"/>
        <v>0</v>
      </c>
      <c r="CW105" s="64">
        <f t="shared" si="24"/>
        <v>0</v>
      </c>
      <c r="CX105" s="64">
        <f t="shared" si="25"/>
        <v>0</v>
      </c>
      <c r="CY105" s="64">
        <f t="shared" si="26"/>
        <v>0</v>
      </c>
      <c r="CZ105" s="64">
        <f t="shared" si="27"/>
        <v>0</v>
      </c>
      <c r="DB105" s="64">
        <f t="shared" si="28"/>
        <v>0</v>
      </c>
      <c r="DC105" s="64">
        <f t="shared" si="29"/>
        <v>0</v>
      </c>
      <c r="DD105" s="64">
        <f t="shared" si="30"/>
        <v>0</v>
      </c>
      <c r="DE105" s="64">
        <f t="shared" si="31"/>
        <v>0</v>
      </c>
    </row>
    <row r="106" spans="2:109" x14ac:dyDescent="0.3">
      <c r="B106" s="167"/>
      <c r="C106" s="186"/>
      <c r="D106" s="2"/>
      <c r="E106" s="67"/>
      <c r="F106" s="5"/>
      <c r="G106" s="5"/>
      <c r="H106" s="187"/>
      <c r="I106" s="111" t="str">
        <f ca="1">IF(Taula1[[#This Row],[Data naixement (format dd/mm/aaaa)]]="","0",DATEDIF(Taula1[[#This Row],[Data naixement (format dd/mm/aaaa)]],TODAY(),"Y"))</f>
        <v>0</v>
      </c>
      <c r="J106" s="6"/>
      <c r="K106" s="6"/>
      <c r="L106" s="6"/>
      <c r="M106" s="6"/>
      <c r="N106" s="56"/>
      <c r="O106" s="56"/>
      <c r="P106" s="56"/>
      <c r="Q106" s="6"/>
      <c r="R106" s="7"/>
      <c r="S106" s="143">
        <f>Taula1[[#This Row],[Mesos naturals sencers treballats període justificat (01/01/2023 - 31/03/2023)]]</f>
        <v>0</v>
      </c>
      <c r="T106" s="194">
        <f>Taula1[[#This Row],[Dies treballats període justificat (01/01/2023 - 31/03/2023)              no comptabilitzats com a mes natural sencer]]</f>
        <v>0</v>
      </c>
      <c r="U106" s="12"/>
      <c r="V106" s="7"/>
      <c r="W106" s="188"/>
      <c r="X106" s="188"/>
      <c r="Y106" s="188"/>
      <c r="Z106" s="188"/>
      <c r="AA106" s="190"/>
      <c r="AB106" s="143">
        <f>Taula1[[#This Row],[Grup justificat     (fer servir opcions de la llista desplegable)]]</f>
        <v>0</v>
      </c>
      <c r="AC106" s="182"/>
      <c r="AD106" s="80"/>
      <c r="AE106" s="131">
        <f>ROUND((AF106/100)*756*Taula1[[#This Row],[Mesos naturals sencers treballats període justificat (01/01/2023 - 31/03/2023)]],2)</f>
        <v>0</v>
      </c>
      <c r="AF106" s="79">
        <f>Taula1[[#This Row],[% Jornada segons contracte
(no posar el símbol %) ]]-Taula1[[#This Row],[% Reducció salari per baix rendiment        (no posar el símbol %)]]</f>
        <v>0</v>
      </c>
      <c r="AG106" s="131">
        <f>ROUND((AH106/100)*24.8547945*Taula1[[#This Row],[Dies treballats període justificat (01/01/2023 - 31/03/2023)              no comptabilitzats com a mes natural sencer]],2)</f>
        <v>0</v>
      </c>
      <c r="AH106" s="79">
        <f>Taula1[[#This Row],[% Jornada segons contracte
(no posar el símbol %) ]]-Taula1[[#This Row],[% Reducció salari per baix rendiment        (no posar el símbol %)]]</f>
        <v>0</v>
      </c>
      <c r="AI106" s="131">
        <f t="shared" si="17"/>
        <v>0</v>
      </c>
      <c r="AJ106" s="183"/>
      <c r="AK106" s="131">
        <f>ROUND((AL106/100)*756*Taula1[[#This Row],[Espai reservat Administració  (mesos)]],2)</f>
        <v>0</v>
      </c>
      <c r="AL106" s="79">
        <f>Taula1[[#This Row],[% Jornada segons contracte
(no posar el símbol %) ]]-Taula1[[#This Row],[% Reducció salari per baix rendiment        (no posar el símbol %)]]</f>
        <v>0</v>
      </c>
      <c r="AM106" s="131">
        <f>ROUND((AN106/100)*24.8547945*Taula1[[#This Row],[Espai reservat Administració (dies)]],2)</f>
        <v>0</v>
      </c>
      <c r="AN106" s="79">
        <f>Taula1[[#This Row],[% Jornada segons contracte
(no posar el símbol %) ]]-Taula1[[#This Row],[% Reducció salari per baix rendiment        (no posar el símbol %)]]</f>
        <v>0</v>
      </c>
      <c r="AO106" s="131">
        <f t="shared" si="18"/>
        <v>0</v>
      </c>
      <c r="AP106" s="86"/>
      <c r="AQ106" s="136">
        <f>ROUND((AR106/100)*693*Taula1[[#This Row],[Mesos naturals sencers treballats període justificat (01/01/2023 - 31/03/2023)]],2)</f>
        <v>0</v>
      </c>
      <c r="AR106" s="89">
        <f>Taula1[[#This Row],[% Jornada segons contracte
(no posar el símbol %) ]]-Taula1[[#This Row],[% Reducció salari per baix rendiment        (no posar el símbol %)]]</f>
        <v>0</v>
      </c>
      <c r="AS106" s="136">
        <f>ROUND((AT106/100)*22.78356164*Taula1[[#This Row],[Dies treballats període justificat (01/01/2023 - 31/03/2023)              no comptabilitzats com a mes natural sencer]],2)</f>
        <v>0</v>
      </c>
      <c r="AT106" s="89">
        <f>Taula1[[#This Row],[% Jornada segons contracte
(no posar el símbol %) ]]-Taula1[[#This Row],[% Reducció salari per baix rendiment        (no posar el símbol %)]]</f>
        <v>0</v>
      </c>
      <c r="AU106" s="136">
        <f t="shared" si="19"/>
        <v>0</v>
      </c>
      <c r="AV106" s="86"/>
      <c r="AW106" s="136">
        <f>ROUND((AX106/100)*693*Taula1[[#This Row],[Espai reservat Administració  (mesos)]],2)</f>
        <v>0</v>
      </c>
      <c r="AX106" s="89">
        <f>Taula1[[#This Row],[% Jornada segons contracte
(no posar el símbol %) ]]-Taula1[[#This Row],[% Reducció salari per baix rendiment        (no posar el símbol %)]]</f>
        <v>0</v>
      </c>
      <c r="AY106" s="131">
        <f>ROUND((AZ106/100)*22.78356164*Taula1[[#This Row],[Espai reservat Administració (dies)]],2)</f>
        <v>0</v>
      </c>
      <c r="AZ106" s="79">
        <f>Taula1[[#This Row],[% Jornada segons contracte
(no posar el símbol %) ]]-Taula1[[#This Row],[% Reducció salari per baix rendiment        (no posar el símbol %)]]</f>
        <v>0</v>
      </c>
      <c r="BA106" s="131">
        <f t="shared" si="20"/>
        <v>0</v>
      </c>
      <c r="BB106" s="83"/>
      <c r="BC106" s="131">
        <f>IF(Taula1[[#This Row],[Grup justificat     (fer servir opcions de la llista desplegable)]]=1,AI106,0)</f>
        <v>0</v>
      </c>
      <c r="BD106" s="131">
        <f>IF(Taula1[[#This Row],[Grup justificat     (fer servir opcions de la llista desplegable)]]=2,AU106,0)</f>
        <v>0</v>
      </c>
      <c r="BE106" s="83"/>
      <c r="BF106" s="131">
        <f>IF(Taula1[[#This Row],[Espai reservat Administració]]=1,AO106,0)</f>
        <v>0</v>
      </c>
      <c r="BG106" s="131">
        <f>IF(Taula1[[#This Row],[Espai reservat Administració]]=2,BA106,0)</f>
        <v>0</v>
      </c>
      <c r="BH106" s="83"/>
      <c r="BI106" s="124">
        <f>IF(Taula1[[#This Row],[Grup justificat     (fer servir opcions de la llista desplegable)]]=1,1,0)</f>
        <v>0</v>
      </c>
      <c r="BJ106" s="124">
        <f>IF(Taula1[[#This Row],[Espai reservat Administració]]=1,1,0)</f>
        <v>0</v>
      </c>
      <c r="BK106" s="125"/>
      <c r="BL106" s="124">
        <f>IF(Taula1[[#This Row],[Grup justificat     (fer servir opcions de la llista desplegable)]]=2,1,0)</f>
        <v>0</v>
      </c>
      <c r="BM106" s="124">
        <f>IF(Taula1[[#This Row],[Espai reservat Administració]]=2,1,0)</f>
        <v>0</v>
      </c>
      <c r="BN106" s="73"/>
      <c r="BO106" s="73"/>
      <c r="BP106" s="73"/>
      <c r="BQ106" s="73"/>
      <c r="BR106" s="73"/>
      <c r="BS106" s="73"/>
      <c r="BT106" s="73"/>
      <c r="BU106" s="73"/>
      <c r="BV106" s="73"/>
      <c r="BW106" s="73"/>
      <c r="BX106" s="73"/>
      <c r="BY106" s="73"/>
      <c r="BZ106" s="73"/>
      <c r="CA106" s="73"/>
      <c r="CB106" s="73"/>
      <c r="CC106" s="73"/>
      <c r="CD106" s="73"/>
      <c r="CE106" s="73"/>
      <c r="CF106" s="73"/>
      <c r="CG106" s="63">
        <f t="shared" si="21"/>
        <v>0</v>
      </c>
      <c r="CH106" s="63">
        <f t="shared" si="22"/>
        <v>0</v>
      </c>
      <c r="CI106" s="73"/>
      <c r="CJ106" s="63">
        <f>IF(Taula1[[#This Row],[Tipus de contracte                                  (fer servir opcions de la llista desplegable)]]="Indefinit",1,0)</f>
        <v>0</v>
      </c>
      <c r="CK106" s="63">
        <f>IF(Taula1[[#This Row],[Tipus de contracte                                  (fer servir opcions de la llista desplegable)]]="Temporal, igual o superior a 6 mesos",1,0)</f>
        <v>0</v>
      </c>
      <c r="CL106" s="63">
        <f>IF(Taula1[[#This Row],[Tipus de contracte                                  (fer servir opcions de la llista desplegable)]]="Substitució per IT",1,0)</f>
        <v>0</v>
      </c>
      <c r="CM106" s="73"/>
      <c r="CN106" s="63">
        <f>IF(Taula1[[#This Row],[Relació llocs de treball]]&gt;=1,1,0)</f>
        <v>0</v>
      </c>
      <c r="CO106" s="73"/>
      <c r="CP106" s="63">
        <f>IF(Taula1[[#This Row],[Identitat de gènere                                                          (fer servir opcions de la llista desplegable)]]="Home",1,0)</f>
        <v>0</v>
      </c>
      <c r="CQ106" s="63">
        <f>IF(Taula1[[#This Row],[Identitat de gènere                                                          (fer servir opcions de la llista desplegable)]]="Dona",1,0)</f>
        <v>0</v>
      </c>
      <c r="CR106" s="63">
        <f>IF(Taula1[[#This Row],[Identitat de gènere                                                          (fer servir opcions de la llista desplegable)]]="No binari",1,0)</f>
        <v>0</v>
      </c>
      <c r="CS106" s="73"/>
      <c r="CT106" s="63">
        <f t="shared" si="16"/>
        <v>0</v>
      </c>
      <c r="CU106" s="64">
        <f t="shared" si="23"/>
        <v>0</v>
      </c>
      <c r="CW106" s="64">
        <f t="shared" si="24"/>
        <v>0</v>
      </c>
      <c r="CX106" s="64">
        <f t="shared" si="25"/>
        <v>0</v>
      </c>
      <c r="CY106" s="64">
        <f t="shared" si="26"/>
        <v>0</v>
      </c>
      <c r="CZ106" s="64">
        <f t="shared" si="27"/>
        <v>0</v>
      </c>
      <c r="DB106" s="64">
        <f t="shared" si="28"/>
        <v>0</v>
      </c>
      <c r="DC106" s="64">
        <f t="shared" si="29"/>
        <v>0</v>
      </c>
      <c r="DD106" s="64">
        <f t="shared" si="30"/>
        <v>0</v>
      </c>
      <c r="DE106" s="64">
        <f t="shared" si="31"/>
        <v>0</v>
      </c>
    </row>
    <row r="107" spans="2:109" x14ac:dyDescent="0.3">
      <c r="B107" s="167"/>
      <c r="C107" s="186"/>
      <c r="D107" s="2"/>
      <c r="E107" s="67"/>
      <c r="F107" s="5"/>
      <c r="G107" s="5"/>
      <c r="H107" s="187"/>
      <c r="I107" s="111" t="str">
        <f ca="1">IF(Taula1[[#This Row],[Data naixement (format dd/mm/aaaa)]]="","0",DATEDIF(Taula1[[#This Row],[Data naixement (format dd/mm/aaaa)]],TODAY(),"Y"))</f>
        <v>0</v>
      </c>
      <c r="J107" s="6"/>
      <c r="K107" s="6"/>
      <c r="L107" s="6"/>
      <c r="M107" s="6"/>
      <c r="N107" s="56"/>
      <c r="O107" s="56"/>
      <c r="P107" s="56"/>
      <c r="Q107" s="6"/>
      <c r="R107" s="7"/>
      <c r="S107" s="143">
        <f>Taula1[[#This Row],[Mesos naturals sencers treballats període justificat (01/01/2023 - 31/03/2023)]]</f>
        <v>0</v>
      </c>
      <c r="T107" s="194">
        <f>Taula1[[#This Row],[Dies treballats període justificat (01/01/2023 - 31/03/2023)              no comptabilitzats com a mes natural sencer]]</f>
        <v>0</v>
      </c>
      <c r="U107" s="12"/>
      <c r="V107" s="7"/>
      <c r="W107" s="188"/>
      <c r="X107" s="188"/>
      <c r="Y107" s="188"/>
      <c r="Z107" s="188"/>
      <c r="AA107" s="190"/>
      <c r="AB107" s="143">
        <f>Taula1[[#This Row],[Grup justificat     (fer servir opcions de la llista desplegable)]]</f>
        <v>0</v>
      </c>
      <c r="AC107" s="182"/>
      <c r="AD107" s="80"/>
      <c r="AE107" s="131">
        <f>ROUND((AF107/100)*756*Taula1[[#This Row],[Mesos naturals sencers treballats període justificat (01/01/2023 - 31/03/2023)]],2)</f>
        <v>0</v>
      </c>
      <c r="AF107" s="79">
        <f>Taula1[[#This Row],[% Jornada segons contracte
(no posar el símbol %) ]]-Taula1[[#This Row],[% Reducció salari per baix rendiment        (no posar el símbol %)]]</f>
        <v>0</v>
      </c>
      <c r="AG107" s="131">
        <f>ROUND((AH107/100)*24.8547945*Taula1[[#This Row],[Dies treballats període justificat (01/01/2023 - 31/03/2023)              no comptabilitzats com a mes natural sencer]],2)</f>
        <v>0</v>
      </c>
      <c r="AH107" s="79">
        <f>Taula1[[#This Row],[% Jornada segons contracte
(no posar el símbol %) ]]-Taula1[[#This Row],[% Reducció salari per baix rendiment        (no posar el símbol %)]]</f>
        <v>0</v>
      </c>
      <c r="AI107" s="131">
        <f t="shared" si="17"/>
        <v>0</v>
      </c>
      <c r="AJ107" s="183"/>
      <c r="AK107" s="131">
        <f>ROUND((AL107/100)*756*Taula1[[#This Row],[Espai reservat Administració  (mesos)]],2)</f>
        <v>0</v>
      </c>
      <c r="AL107" s="79">
        <f>Taula1[[#This Row],[% Jornada segons contracte
(no posar el símbol %) ]]-Taula1[[#This Row],[% Reducció salari per baix rendiment        (no posar el símbol %)]]</f>
        <v>0</v>
      </c>
      <c r="AM107" s="131">
        <f>ROUND((AN107/100)*24.8547945*Taula1[[#This Row],[Espai reservat Administració (dies)]],2)</f>
        <v>0</v>
      </c>
      <c r="AN107" s="79">
        <f>Taula1[[#This Row],[% Jornada segons contracte
(no posar el símbol %) ]]-Taula1[[#This Row],[% Reducció salari per baix rendiment        (no posar el símbol %)]]</f>
        <v>0</v>
      </c>
      <c r="AO107" s="131">
        <f t="shared" si="18"/>
        <v>0</v>
      </c>
      <c r="AP107" s="86"/>
      <c r="AQ107" s="136">
        <f>ROUND((AR107/100)*693*Taula1[[#This Row],[Mesos naturals sencers treballats període justificat (01/01/2023 - 31/03/2023)]],2)</f>
        <v>0</v>
      </c>
      <c r="AR107" s="89">
        <f>Taula1[[#This Row],[% Jornada segons contracte
(no posar el símbol %) ]]-Taula1[[#This Row],[% Reducció salari per baix rendiment        (no posar el símbol %)]]</f>
        <v>0</v>
      </c>
      <c r="AS107" s="136">
        <f>ROUND((AT107/100)*22.78356164*Taula1[[#This Row],[Dies treballats període justificat (01/01/2023 - 31/03/2023)              no comptabilitzats com a mes natural sencer]],2)</f>
        <v>0</v>
      </c>
      <c r="AT107" s="89">
        <f>Taula1[[#This Row],[% Jornada segons contracte
(no posar el símbol %) ]]-Taula1[[#This Row],[% Reducció salari per baix rendiment        (no posar el símbol %)]]</f>
        <v>0</v>
      </c>
      <c r="AU107" s="136">
        <f t="shared" si="19"/>
        <v>0</v>
      </c>
      <c r="AV107" s="86"/>
      <c r="AW107" s="136">
        <f>ROUND((AX107/100)*693*Taula1[[#This Row],[Espai reservat Administració  (mesos)]],2)</f>
        <v>0</v>
      </c>
      <c r="AX107" s="89">
        <f>Taula1[[#This Row],[% Jornada segons contracte
(no posar el símbol %) ]]-Taula1[[#This Row],[% Reducció salari per baix rendiment        (no posar el símbol %)]]</f>
        <v>0</v>
      </c>
      <c r="AY107" s="131">
        <f>ROUND((AZ107/100)*22.78356164*Taula1[[#This Row],[Espai reservat Administració (dies)]],2)</f>
        <v>0</v>
      </c>
      <c r="AZ107" s="79">
        <f>Taula1[[#This Row],[% Jornada segons contracte
(no posar el símbol %) ]]-Taula1[[#This Row],[% Reducció salari per baix rendiment        (no posar el símbol %)]]</f>
        <v>0</v>
      </c>
      <c r="BA107" s="131">
        <f t="shared" si="20"/>
        <v>0</v>
      </c>
      <c r="BB107" s="83"/>
      <c r="BC107" s="131">
        <f>IF(Taula1[[#This Row],[Grup justificat     (fer servir opcions de la llista desplegable)]]=1,AI107,0)</f>
        <v>0</v>
      </c>
      <c r="BD107" s="131">
        <f>IF(Taula1[[#This Row],[Grup justificat     (fer servir opcions de la llista desplegable)]]=2,AU107,0)</f>
        <v>0</v>
      </c>
      <c r="BE107" s="83"/>
      <c r="BF107" s="131">
        <f>IF(Taula1[[#This Row],[Espai reservat Administració]]=1,AO107,0)</f>
        <v>0</v>
      </c>
      <c r="BG107" s="131">
        <f>IF(Taula1[[#This Row],[Espai reservat Administració]]=2,BA107,0)</f>
        <v>0</v>
      </c>
      <c r="BH107" s="83"/>
      <c r="BI107" s="124">
        <f>IF(Taula1[[#This Row],[Grup justificat     (fer servir opcions de la llista desplegable)]]=1,1,0)</f>
        <v>0</v>
      </c>
      <c r="BJ107" s="124">
        <f>IF(Taula1[[#This Row],[Espai reservat Administració]]=1,1,0)</f>
        <v>0</v>
      </c>
      <c r="BK107" s="125"/>
      <c r="BL107" s="124">
        <f>IF(Taula1[[#This Row],[Grup justificat     (fer servir opcions de la llista desplegable)]]=2,1,0)</f>
        <v>0</v>
      </c>
      <c r="BM107" s="124">
        <f>IF(Taula1[[#This Row],[Espai reservat Administració]]=2,1,0)</f>
        <v>0</v>
      </c>
      <c r="BN107" s="73"/>
      <c r="BO107" s="73"/>
      <c r="BP107" s="73"/>
      <c r="BQ107" s="73"/>
      <c r="BR107" s="73"/>
      <c r="BS107" s="73"/>
      <c r="BT107" s="73"/>
      <c r="BU107" s="73"/>
      <c r="BV107" s="73"/>
      <c r="BW107" s="73"/>
      <c r="BX107" s="73"/>
      <c r="BY107" s="73"/>
      <c r="BZ107" s="73"/>
      <c r="CA107" s="73"/>
      <c r="CB107" s="73"/>
      <c r="CC107" s="73"/>
      <c r="CD107" s="73"/>
      <c r="CE107" s="73"/>
      <c r="CF107" s="73"/>
      <c r="CG107" s="63">
        <f t="shared" si="21"/>
        <v>0</v>
      </c>
      <c r="CH107" s="63">
        <f t="shared" si="22"/>
        <v>0</v>
      </c>
      <c r="CI107" s="73"/>
      <c r="CJ107" s="63">
        <f>IF(Taula1[[#This Row],[Tipus de contracte                                  (fer servir opcions de la llista desplegable)]]="Indefinit",1,0)</f>
        <v>0</v>
      </c>
      <c r="CK107" s="63">
        <f>IF(Taula1[[#This Row],[Tipus de contracte                                  (fer servir opcions de la llista desplegable)]]="Temporal, igual o superior a 6 mesos",1,0)</f>
        <v>0</v>
      </c>
      <c r="CL107" s="63">
        <f>IF(Taula1[[#This Row],[Tipus de contracte                                  (fer servir opcions de la llista desplegable)]]="Substitució per IT",1,0)</f>
        <v>0</v>
      </c>
      <c r="CM107" s="73"/>
      <c r="CN107" s="63">
        <f>IF(Taula1[[#This Row],[Relació llocs de treball]]&gt;=1,1,0)</f>
        <v>0</v>
      </c>
      <c r="CO107" s="73"/>
      <c r="CP107" s="63">
        <f>IF(Taula1[[#This Row],[Identitat de gènere                                                          (fer servir opcions de la llista desplegable)]]="Home",1,0)</f>
        <v>0</v>
      </c>
      <c r="CQ107" s="63">
        <f>IF(Taula1[[#This Row],[Identitat de gènere                                                          (fer servir opcions de la llista desplegable)]]="Dona",1,0)</f>
        <v>0</v>
      </c>
      <c r="CR107" s="63">
        <f>IF(Taula1[[#This Row],[Identitat de gènere                                                          (fer servir opcions de la llista desplegable)]]="No binari",1,0)</f>
        <v>0</v>
      </c>
      <c r="CS107" s="73"/>
      <c r="CT107" s="63">
        <f t="shared" si="16"/>
        <v>0</v>
      </c>
      <c r="CU107" s="64">
        <f t="shared" si="23"/>
        <v>0</v>
      </c>
      <c r="CW107" s="64">
        <f t="shared" si="24"/>
        <v>0</v>
      </c>
      <c r="CX107" s="64">
        <f t="shared" si="25"/>
        <v>0</v>
      </c>
      <c r="CY107" s="64">
        <f t="shared" si="26"/>
        <v>0</v>
      </c>
      <c r="CZ107" s="64">
        <f t="shared" si="27"/>
        <v>0</v>
      </c>
      <c r="DB107" s="64">
        <f t="shared" si="28"/>
        <v>0</v>
      </c>
      <c r="DC107" s="64">
        <f t="shared" si="29"/>
        <v>0</v>
      </c>
      <c r="DD107" s="64">
        <f t="shared" si="30"/>
        <v>0</v>
      </c>
      <c r="DE107" s="64">
        <f t="shared" si="31"/>
        <v>0</v>
      </c>
    </row>
    <row r="108" spans="2:109" x14ac:dyDescent="0.3">
      <c r="B108" s="167"/>
      <c r="C108" s="186"/>
      <c r="D108" s="2"/>
      <c r="E108" s="67"/>
      <c r="F108" s="5"/>
      <c r="G108" s="5"/>
      <c r="H108" s="187"/>
      <c r="I108" s="111" t="str">
        <f ca="1">IF(Taula1[[#This Row],[Data naixement (format dd/mm/aaaa)]]="","0",DATEDIF(Taula1[[#This Row],[Data naixement (format dd/mm/aaaa)]],TODAY(),"Y"))</f>
        <v>0</v>
      </c>
      <c r="J108" s="6"/>
      <c r="K108" s="6"/>
      <c r="L108" s="6"/>
      <c r="M108" s="6"/>
      <c r="N108" s="56"/>
      <c r="O108" s="56"/>
      <c r="P108" s="56"/>
      <c r="Q108" s="6"/>
      <c r="R108" s="7"/>
      <c r="S108" s="143">
        <f>Taula1[[#This Row],[Mesos naturals sencers treballats període justificat (01/01/2023 - 31/03/2023)]]</f>
        <v>0</v>
      </c>
      <c r="T108" s="194">
        <f>Taula1[[#This Row],[Dies treballats període justificat (01/01/2023 - 31/03/2023)              no comptabilitzats com a mes natural sencer]]</f>
        <v>0</v>
      </c>
      <c r="U108" s="12"/>
      <c r="V108" s="7"/>
      <c r="W108" s="188"/>
      <c r="X108" s="188"/>
      <c r="Y108" s="188"/>
      <c r="Z108" s="188"/>
      <c r="AA108" s="190"/>
      <c r="AB108" s="143">
        <f>Taula1[[#This Row],[Grup justificat     (fer servir opcions de la llista desplegable)]]</f>
        <v>0</v>
      </c>
      <c r="AC108" s="182"/>
      <c r="AD108" s="80"/>
      <c r="AE108" s="131">
        <f>ROUND((AF108/100)*756*Taula1[[#This Row],[Mesos naturals sencers treballats període justificat (01/01/2023 - 31/03/2023)]],2)</f>
        <v>0</v>
      </c>
      <c r="AF108" s="79">
        <f>Taula1[[#This Row],[% Jornada segons contracte
(no posar el símbol %) ]]-Taula1[[#This Row],[% Reducció salari per baix rendiment        (no posar el símbol %)]]</f>
        <v>0</v>
      </c>
      <c r="AG108" s="131">
        <f>ROUND((AH108/100)*24.8547945*Taula1[[#This Row],[Dies treballats període justificat (01/01/2023 - 31/03/2023)              no comptabilitzats com a mes natural sencer]],2)</f>
        <v>0</v>
      </c>
      <c r="AH108" s="79">
        <f>Taula1[[#This Row],[% Jornada segons contracte
(no posar el símbol %) ]]-Taula1[[#This Row],[% Reducció salari per baix rendiment        (no posar el símbol %)]]</f>
        <v>0</v>
      </c>
      <c r="AI108" s="131">
        <f t="shared" si="17"/>
        <v>0</v>
      </c>
      <c r="AJ108" s="183"/>
      <c r="AK108" s="131">
        <f>ROUND((AL108/100)*756*Taula1[[#This Row],[Espai reservat Administració  (mesos)]],2)</f>
        <v>0</v>
      </c>
      <c r="AL108" s="79">
        <f>Taula1[[#This Row],[% Jornada segons contracte
(no posar el símbol %) ]]-Taula1[[#This Row],[% Reducció salari per baix rendiment        (no posar el símbol %)]]</f>
        <v>0</v>
      </c>
      <c r="AM108" s="131">
        <f>ROUND((AN108/100)*24.8547945*Taula1[[#This Row],[Espai reservat Administració (dies)]],2)</f>
        <v>0</v>
      </c>
      <c r="AN108" s="79">
        <f>Taula1[[#This Row],[% Jornada segons contracte
(no posar el símbol %) ]]-Taula1[[#This Row],[% Reducció salari per baix rendiment        (no posar el símbol %)]]</f>
        <v>0</v>
      </c>
      <c r="AO108" s="131">
        <f t="shared" si="18"/>
        <v>0</v>
      </c>
      <c r="AP108" s="86"/>
      <c r="AQ108" s="136">
        <f>ROUND((AR108/100)*693*Taula1[[#This Row],[Mesos naturals sencers treballats període justificat (01/01/2023 - 31/03/2023)]],2)</f>
        <v>0</v>
      </c>
      <c r="AR108" s="89">
        <f>Taula1[[#This Row],[% Jornada segons contracte
(no posar el símbol %) ]]-Taula1[[#This Row],[% Reducció salari per baix rendiment        (no posar el símbol %)]]</f>
        <v>0</v>
      </c>
      <c r="AS108" s="136">
        <f>ROUND((AT108/100)*22.78356164*Taula1[[#This Row],[Dies treballats període justificat (01/01/2023 - 31/03/2023)              no comptabilitzats com a mes natural sencer]],2)</f>
        <v>0</v>
      </c>
      <c r="AT108" s="89">
        <f>Taula1[[#This Row],[% Jornada segons contracte
(no posar el símbol %) ]]-Taula1[[#This Row],[% Reducció salari per baix rendiment        (no posar el símbol %)]]</f>
        <v>0</v>
      </c>
      <c r="AU108" s="136">
        <f t="shared" si="19"/>
        <v>0</v>
      </c>
      <c r="AV108" s="86"/>
      <c r="AW108" s="136">
        <f>ROUND((AX108/100)*693*Taula1[[#This Row],[Espai reservat Administració  (mesos)]],2)</f>
        <v>0</v>
      </c>
      <c r="AX108" s="89">
        <f>Taula1[[#This Row],[% Jornada segons contracte
(no posar el símbol %) ]]-Taula1[[#This Row],[% Reducció salari per baix rendiment        (no posar el símbol %)]]</f>
        <v>0</v>
      </c>
      <c r="AY108" s="131">
        <f>ROUND((AZ108/100)*22.78356164*Taula1[[#This Row],[Espai reservat Administració (dies)]],2)</f>
        <v>0</v>
      </c>
      <c r="AZ108" s="79">
        <f>Taula1[[#This Row],[% Jornada segons contracte
(no posar el símbol %) ]]-Taula1[[#This Row],[% Reducció salari per baix rendiment        (no posar el símbol %)]]</f>
        <v>0</v>
      </c>
      <c r="BA108" s="131">
        <f t="shared" si="20"/>
        <v>0</v>
      </c>
      <c r="BB108" s="83"/>
      <c r="BC108" s="131">
        <f>IF(Taula1[[#This Row],[Grup justificat     (fer servir opcions de la llista desplegable)]]=1,AI108,0)</f>
        <v>0</v>
      </c>
      <c r="BD108" s="131">
        <f>IF(Taula1[[#This Row],[Grup justificat     (fer servir opcions de la llista desplegable)]]=2,AU108,0)</f>
        <v>0</v>
      </c>
      <c r="BE108" s="83"/>
      <c r="BF108" s="131">
        <f>IF(Taula1[[#This Row],[Espai reservat Administració]]=1,AO108,0)</f>
        <v>0</v>
      </c>
      <c r="BG108" s="131">
        <f>IF(Taula1[[#This Row],[Espai reservat Administració]]=2,BA108,0)</f>
        <v>0</v>
      </c>
      <c r="BH108" s="83"/>
      <c r="BI108" s="124">
        <f>IF(Taula1[[#This Row],[Grup justificat     (fer servir opcions de la llista desplegable)]]=1,1,0)</f>
        <v>0</v>
      </c>
      <c r="BJ108" s="124">
        <f>IF(Taula1[[#This Row],[Espai reservat Administració]]=1,1,0)</f>
        <v>0</v>
      </c>
      <c r="BK108" s="125"/>
      <c r="BL108" s="124">
        <f>IF(Taula1[[#This Row],[Grup justificat     (fer servir opcions de la llista desplegable)]]=2,1,0)</f>
        <v>0</v>
      </c>
      <c r="BM108" s="124">
        <f>IF(Taula1[[#This Row],[Espai reservat Administració]]=2,1,0)</f>
        <v>0</v>
      </c>
      <c r="BN108" s="73"/>
      <c r="BO108" s="73"/>
      <c r="BP108" s="73"/>
      <c r="BQ108" s="73"/>
      <c r="BR108" s="73"/>
      <c r="BS108" s="73"/>
      <c r="BT108" s="73"/>
      <c r="BU108" s="73"/>
      <c r="BV108" s="73"/>
      <c r="BW108" s="73"/>
      <c r="BX108" s="73"/>
      <c r="BY108" s="73"/>
      <c r="BZ108" s="73"/>
      <c r="CA108" s="73"/>
      <c r="CB108" s="73"/>
      <c r="CC108" s="73"/>
      <c r="CD108" s="73"/>
      <c r="CE108" s="73"/>
      <c r="CF108" s="73"/>
      <c r="CG108" s="63">
        <f t="shared" si="21"/>
        <v>0</v>
      </c>
      <c r="CH108" s="63">
        <f t="shared" si="22"/>
        <v>0</v>
      </c>
      <c r="CI108" s="73"/>
      <c r="CJ108" s="63">
        <f>IF(Taula1[[#This Row],[Tipus de contracte                                  (fer servir opcions de la llista desplegable)]]="Indefinit",1,0)</f>
        <v>0</v>
      </c>
      <c r="CK108" s="63">
        <f>IF(Taula1[[#This Row],[Tipus de contracte                                  (fer servir opcions de la llista desplegable)]]="Temporal, igual o superior a 6 mesos",1,0)</f>
        <v>0</v>
      </c>
      <c r="CL108" s="63">
        <f>IF(Taula1[[#This Row],[Tipus de contracte                                  (fer servir opcions de la llista desplegable)]]="Substitució per IT",1,0)</f>
        <v>0</v>
      </c>
      <c r="CM108" s="73"/>
      <c r="CN108" s="63">
        <f>IF(Taula1[[#This Row],[Relació llocs de treball]]&gt;=1,1,0)</f>
        <v>0</v>
      </c>
      <c r="CO108" s="73"/>
      <c r="CP108" s="63">
        <f>IF(Taula1[[#This Row],[Identitat de gènere                                                          (fer servir opcions de la llista desplegable)]]="Home",1,0)</f>
        <v>0</v>
      </c>
      <c r="CQ108" s="63">
        <f>IF(Taula1[[#This Row],[Identitat de gènere                                                          (fer servir opcions de la llista desplegable)]]="Dona",1,0)</f>
        <v>0</v>
      </c>
      <c r="CR108" s="63">
        <f>IF(Taula1[[#This Row],[Identitat de gènere                                                          (fer servir opcions de la llista desplegable)]]="No binari",1,0)</f>
        <v>0</v>
      </c>
      <c r="CS108" s="73"/>
      <c r="CT108" s="63">
        <f t="shared" si="16"/>
        <v>0</v>
      </c>
      <c r="CU108" s="64">
        <f t="shared" si="23"/>
        <v>0</v>
      </c>
      <c r="CW108" s="64">
        <f t="shared" si="24"/>
        <v>0</v>
      </c>
      <c r="CX108" s="64">
        <f t="shared" si="25"/>
        <v>0</v>
      </c>
      <c r="CY108" s="64">
        <f t="shared" si="26"/>
        <v>0</v>
      </c>
      <c r="CZ108" s="64">
        <f t="shared" si="27"/>
        <v>0</v>
      </c>
      <c r="DB108" s="64">
        <f t="shared" si="28"/>
        <v>0</v>
      </c>
      <c r="DC108" s="64">
        <f t="shared" si="29"/>
        <v>0</v>
      </c>
      <c r="DD108" s="64">
        <f t="shared" si="30"/>
        <v>0</v>
      </c>
      <c r="DE108" s="64">
        <f t="shared" si="31"/>
        <v>0</v>
      </c>
    </row>
    <row r="109" spans="2:109" x14ac:dyDescent="0.3">
      <c r="B109" s="167"/>
      <c r="C109" s="186"/>
      <c r="D109" s="2"/>
      <c r="E109" s="67"/>
      <c r="F109" s="5"/>
      <c r="G109" s="5"/>
      <c r="H109" s="187"/>
      <c r="I109" s="111" t="str">
        <f ca="1">IF(Taula1[[#This Row],[Data naixement (format dd/mm/aaaa)]]="","0",DATEDIF(Taula1[[#This Row],[Data naixement (format dd/mm/aaaa)]],TODAY(),"Y"))</f>
        <v>0</v>
      </c>
      <c r="J109" s="6"/>
      <c r="K109" s="6"/>
      <c r="L109" s="6"/>
      <c r="M109" s="6"/>
      <c r="N109" s="56"/>
      <c r="O109" s="56"/>
      <c r="P109" s="56"/>
      <c r="Q109" s="6"/>
      <c r="R109" s="7"/>
      <c r="S109" s="143">
        <f>Taula1[[#This Row],[Mesos naturals sencers treballats període justificat (01/01/2023 - 31/03/2023)]]</f>
        <v>0</v>
      </c>
      <c r="T109" s="194">
        <f>Taula1[[#This Row],[Dies treballats període justificat (01/01/2023 - 31/03/2023)              no comptabilitzats com a mes natural sencer]]</f>
        <v>0</v>
      </c>
      <c r="U109" s="12"/>
      <c r="V109" s="7"/>
      <c r="W109" s="188"/>
      <c r="X109" s="188"/>
      <c r="Y109" s="188"/>
      <c r="Z109" s="188"/>
      <c r="AA109" s="190"/>
      <c r="AB109" s="143">
        <f>Taula1[[#This Row],[Grup justificat     (fer servir opcions de la llista desplegable)]]</f>
        <v>0</v>
      </c>
      <c r="AC109" s="182"/>
      <c r="AD109" s="80"/>
      <c r="AE109" s="131">
        <f>ROUND((AF109/100)*756*Taula1[[#This Row],[Mesos naturals sencers treballats període justificat (01/01/2023 - 31/03/2023)]],2)</f>
        <v>0</v>
      </c>
      <c r="AF109" s="79">
        <f>Taula1[[#This Row],[% Jornada segons contracte
(no posar el símbol %) ]]-Taula1[[#This Row],[% Reducció salari per baix rendiment        (no posar el símbol %)]]</f>
        <v>0</v>
      </c>
      <c r="AG109" s="131">
        <f>ROUND((AH109/100)*24.8547945*Taula1[[#This Row],[Dies treballats període justificat (01/01/2023 - 31/03/2023)              no comptabilitzats com a mes natural sencer]],2)</f>
        <v>0</v>
      </c>
      <c r="AH109" s="79">
        <f>Taula1[[#This Row],[% Jornada segons contracte
(no posar el símbol %) ]]-Taula1[[#This Row],[% Reducció salari per baix rendiment        (no posar el símbol %)]]</f>
        <v>0</v>
      </c>
      <c r="AI109" s="131">
        <f t="shared" si="17"/>
        <v>0</v>
      </c>
      <c r="AJ109" s="183"/>
      <c r="AK109" s="131">
        <f>ROUND((AL109/100)*756*Taula1[[#This Row],[Espai reservat Administració  (mesos)]],2)</f>
        <v>0</v>
      </c>
      <c r="AL109" s="79">
        <f>Taula1[[#This Row],[% Jornada segons contracte
(no posar el símbol %) ]]-Taula1[[#This Row],[% Reducció salari per baix rendiment        (no posar el símbol %)]]</f>
        <v>0</v>
      </c>
      <c r="AM109" s="131">
        <f>ROUND((AN109/100)*24.8547945*Taula1[[#This Row],[Espai reservat Administració (dies)]],2)</f>
        <v>0</v>
      </c>
      <c r="AN109" s="79">
        <f>Taula1[[#This Row],[% Jornada segons contracte
(no posar el símbol %) ]]-Taula1[[#This Row],[% Reducció salari per baix rendiment        (no posar el símbol %)]]</f>
        <v>0</v>
      </c>
      <c r="AO109" s="131">
        <f t="shared" si="18"/>
        <v>0</v>
      </c>
      <c r="AP109" s="86"/>
      <c r="AQ109" s="136">
        <f>ROUND((AR109/100)*693*Taula1[[#This Row],[Mesos naturals sencers treballats període justificat (01/01/2023 - 31/03/2023)]],2)</f>
        <v>0</v>
      </c>
      <c r="AR109" s="89">
        <f>Taula1[[#This Row],[% Jornada segons contracte
(no posar el símbol %) ]]-Taula1[[#This Row],[% Reducció salari per baix rendiment        (no posar el símbol %)]]</f>
        <v>0</v>
      </c>
      <c r="AS109" s="136">
        <f>ROUND((AT109/100)*22.78356164*Taula1[[#This Row],[Dies treballats període justificat (01/01/2023 - 31/03/2023)              no comptabilitzats com a mes natural sencer]],2)</f>
        <v>0</v>
      </c>
      <c r="AT109" s="89">
        <f>Taula1[[#This Row],[% Jornada segons contracte
(no posar el símbol %) ]]-Taula1[[#This Row],[% Reducció salari per baix rendiment        (no posar el símbol %)]]</f>
        <v>0</v>
      </c>
      <c r="AU109" s="136">
        <f t="shared" si="19"/>
        <v>0</v>
      </c>
      <c r="AV109" s="86"/>
      <c r="AW109" s="136">
        <f>ROUND((AX109/100)*693*Taula1[[#This Row],[Espai reservat Administració  (mesos)]],2)</f>
        <v>0</v>
      </c>
      <c r="AX109" s="89">
        <f>Taula1[[#This Row],[% Jornada segons contracte
(no posar el símbol %) ]]-Taula1[[#This Row],[% Reducció salari per baix rendiment        (no posar el símbol %)]]</f>
        <v>0</v>
      </c>
      <c r="AY109" s="131">
        <f>ROUND((AZ109/100)*22.78356164*Taula1[[#This Row],[Espai reservat Administració (dies)]],2)</f>
        <v>0</v>
      </c>
      <c r="AZ109" s="79">
        <f>Taula1[[#This Row],[% Jornada segons contracte
(no posar el símbol %) ]]-Taula1[[#This Row],[% Reducció salari per baix rendiment        (no posar el símbol %)]]</f>
        <v>0</v>
      </c>
      <c r="BA109" s="131">
        <f t="shared" si="20"/>
        <v>0</v>
      </c>
      <c r="BB109" s="83"/>
      <c r="BC109" s="131">
        <f>IF(Taula1[[#This Row],[Grup justificat     (fer servir opcions de la llista desplegable)]]=1,AI109,0)</f>
        <v>0</v>
      </c>
      <c r="BD109" s="131">
        <f>IF(Taula1[[#This Row],[Grup justificat     (fer servir opcions de la llista desplegable)]]=2,AU109,0)</f>
        <v>0</v>
      </c>
      <c r="BE109" s="83"/>
      <c r="BF109" s="131">
        <f>IF(Taula1[[#This Row],[Espai reservat Administració]]=1,AO109,0)</f>
        <v>0</v>
      </c>
      <c r="BG109" s="131">
        <f>IF(Taula1[[#This Row],[Espai reservat Administració]]=2,BA109,0)</f>
        <v>0</v>
      </c>
      <c r="BH109" s="83"/>
      <c r="BI109" s="124">
        <f>IF(Taula1[[#This Row],[Grup justificat     (fer servir opcions de la llista desplegable)]]=1,1,0)</f>
        <v>0</v>
      </c>
      <c r="BJ109" s="124">
        <f>IF(Taula1[[#This Row],[Espai reservat Administració]]=1,1,0)</f>
        <v>0</v>
      </c>
      <c r="BK109" s="125"/>
      <c r="BL109" s="124">
        <f>IF(Taula1[[#This Row],[Grup justificat     (fer servir opcions de la llista desplegable)]]=2,1,0)</f>
        <v>0</v>
      </c>
      <c r="BM109" s="124">
        <f>IF(Taula1[[#This Row],[Espai reservat Administració]]=2,1,0)</f>
        <v>0</v>
      </c>
      <c r="BN109" s="73"/>
      <c r="BO109" s="73"/>
      <c r="BP109" s="73"/>
      <c r="BQ109" s="73"/>
      <c r="BR109" s="73"/>
      <c r="BS109" s="73"/>
      <c r="BT109" s="73"/>
      <c r="BU109" s="73"/>
      <c r="BV109" s="73"/>
      <c r="BW109" s="73"/>
      <c r="BX109" s="73"/>
      <c r="BY109" s="73"/>
      <c r="BZ109" s="73"/>
      <c r="CA109" s="73"/>
      <c r="CB109" s="73"/>
      <c r="CC109" s="73"/>
      <c r="CD109" s="73"/>
      <c r="CE109" s="73"/>
      <c r="CF109" s="73"/>
      <c r="CG109" s="63">
        <f t="shared" si="21"/>
        <v>0</v>
      </c>
      <c r="CH109" s="63">
        <f t="shared" si="22"/>
        <v>0</v>
      </c>
      <c r="CI109" s="73"/>
      <c r="CJ109" s="63">
        <f>IF(Taula1[[#This Row],[Tipus de contracte                                  (fer servir opcions de la llista desplegable)]]="Indefinit",1,0)</f>
        <v>0</v>
      </c>
      <c r="CK109" s="63">
        <f>IF(Taula1[[#This Row],[Tipus de contracte                                  (fer servir opcions de la llista desplegable)]]="Temporal, igual o superior a 6 mesos",1,0)</f>
        <v>0</v>
      </c>
      <c r="CL109" s="63">
        <f>IF(Taula1[[#This Row],[Tipus de contracte                                  (fer servir opcions de la llista desplegable)]]="Substitució per IT",1,0)</f>
        <v>0</v>
      </c>
      <c r="CM109" s="73"/>
      <c r="CN109" s="63">
        <f>IF(Taula1[[#This Row],[Relació llocs de treball]]&gt;=1,1,0)</f>
        <v>0</v>
      </c>
      <c r="CO109" s="73"/>
      <c r="CP109" s="63">
        <f>IF(Taula1[[#This Row],[Identitat de gènere                                                          (fer servir opcions de la llista desplegable)]]="Home",1,0)</f>
        <v>0</v>
      </c>
      <c r="CQ109" s="63">
        <f>IF(Taula1[[#This Row],[Identitat de gènere                                                          (fer servir opcions de la llista desplegable)]]="Dona",1,0)</f>
        <v>0</v>
      </c>
      <c r="CR109" s="63">
        <f>IF(Taula1[[#This Row],[Identitat de gènere                                                          (fer servir opcions de la llista desplegable)]]="No binari",1,0)</f>
        <v>0</v>
      </c>
      <c r="CS109" s="73"/>
      <c r="CT109" s="63">
        <f t="shared" si="16"/>
        <v>0</v>
      </c>
      <c r="CU109" s="64">
        <f t="shared" si="23"/>
        <v>0</v>
      </c>
      <c r="CW109" s="64">
        <f t="shared" si="24"/>
        <v>0</v>
      </c>
      <c r="CX109" s="64">
        <f t="shared" si="25"/>
        <v>0</v>
      </c>
      <c r="CY109" s="64">
        <f t="shared" si="26"/>
        <v>0</v>
      </c>
      <c r="CZ109" s="64">
        <f t="shared" si="27"/>
        <v>0</v>
      </c>
      <c r="DB109" s="64">
        <f t="shared" si="28"/>
        <v>0</v>
      </c>
      <c r="DC109" s="64">
        <f t="shared" si="29"/>
        <v>0</v>
      </c>
      <c r="DD109" s="64">
        <f t="shared" si="30"/>
        <v>0</v>
      </c>
      <c r="DE109" s="64">
        <f t="shared" si="31"/>
        <v>0</v>
      </c>
    </row>
    <row r="110" spans="2:109" x14ac:dyDescent="0.3">
      <c r="B110" s="167"/>
      <c r="C110" s="186"/>
      <c r="D110" s="2"/>
      <c r="E110" s="67"/>
      <c r="F110" s="5"/>
      <c r="G110" s="5"/>
      <c r="H110" s="187"/>
      <c r="I110" s="111" t="str">
        <f ca="1">IF(Taula1[[#This Row],[Data naixement (format dd/mm/aaaa)]]="","0",DATEDIF(Taula1[[#This Row],[Data naixement (format dd/mm/aaaa)]],TODAY(),"Y"))</f>
        <v>0</v>
      </c>
      <c r="J110" s="6"/>
      <c r="K110" s="6"/>
      <c r="L110" s="6"/>
      <c r="M110" s="6"/>
      <c r="N110" s="56"/>
      <c r="O110" s="56"/>
      <c r="P110" s="56"/>
      <c r="Q110" s="6"/>
      <c r="R110" s="7"/>
      <c r="S110" s="143">
        <f>Taula1[[#This Row],[Mesos naturals sencers treballats període justificat (01/01/2023 - 31/03/2023)]]</f>
        <v>0</v>
      </c>
      <c r="T110" s="194">
        <f>Taula1[[#This Row],[Dies treballats període justificat (01/01/2023 - 31/03/2023)              no comptabilitzats com a mes natural sencer]]</f>
        <v>0</v>
      </c>
      <c r="U110" s="12"/>
      <c r="V110" s="7"/>
      <c r="W110" s="188"/>
      <c r="X110" s="188"/>
      <c r="Y110" s="188"/>
      <c r="Z110" s="188"/>
      <c r="AA110" s="190"/>
      <c r="AB110" s="143">
        <f>Taula1[[#This Row],[Grup justificat     (fer servir opcions de la llista desplegable)]]</f>
        <v>0</v>
      </c>
      <c r="AC110" s="182"/>
      <c r="AD110" s="80"/>
      <c r="AE110" s="131">
        <f>ROUND((AF110/100)*756*Taula1[[#This Row],[Mesos naturals sencers treballats període justificat (01/01/2023 - 31/03/2023)]],2)</f>
        <v>0</v>
      </c>
      <c r="AF110" s="79">
        <f>Taula1[[#This Row],[% Jornada segons contracte
(no posar el símbol %) ]]-Taula1[[#This Row],[% Reducció salari per baix rendiment        (no posar el símbol %)]]</f>
        <v>0</v>
      </c>
      <c r="AG110" s="131">
        <f>ROUND((AH110/100)*24.8547945*Taula1[[#This Row],[Dies treballats període justificat (01/01/2023 - 31/03/2023)              no comptabilitzats com a mes natural sencer]],2)</f>
        <v>0</v>
      </c>
      <c r="AH110" s="79">
        <f>Taula1[[#This Row],[% Jornada segons contracte
(no posar el símbol %) ]]-Taula1[[#This Row],[% Reducció salari per baix rendiment        (no posar el símbol %)]]</f>
        <v>0</v>
      </c>
      <c r="AI110" s="131">
        <f t="shared" si="17"/>
        <v>0</v>
      </c>
      <c r="AJ110" s="183"/>
      <c r="AK110" s="131">
        <f>ROUND((AL110/100)*756*Taula1[[#This Row],[Espai reservat Administració  (mesos)]],2)</f>
        <v>0</v>
      </c>
      <c r="AL110" s="79">
        <f>Taula1[[#This Row],[% Jornada segons contracte
(no posar el símbol %) ]]-Taula1[[#This Row],[% Reducció salari per baix rendiment        (no posar el símbol %)]]</f>
        <v>0</v>
      </c>
      <c r="AM110" s="131">
        <f>ROUND((AN110/100)*24.8547945*Taula1[[#This Row],[Espai reservat Administració (dies)]],2)</f>
        <v>0</v>
      </c>
      <c r="AN110" s="79">
        <f>Taula1[[#This Row],[% Jornada segons contracte
(no posar el símbol %) ]]-Taula1[[#This Row],[% Reducció salari per baix rendiment        (no posar el símbol %)]]</f>
        <v>0</v>
      </c>
      <c r="AO110" s="131">
        <f t="shared" si="18"/>
        <v>0</v>
      </c>
      <c r="AP110" s="86"/>
      <c r="AQ110" s="136">
        <f>ROUND((AR110/100)*693*Taula1[[#This Row],[Mesos naturals sencers treballats període justificat (01/01/2023 - 31/03/2023)]],2)</f>
        <v>0</v>
      </c>
      <c r="AR110" s="89">
        <f>Taula1[[#This Row],[% Jornada segons contracte
(no posar el símbol %) ]]-Taula1[[#This Row],[% Reducció salari per baix rendiment        (no posar el símbol %)]]</f>
        <v>0</v>
      </c>
      <c r="AS110" s="136">
        <f>ROUND((AT110/100)*22.78356164*Taula1[[#This Row],[Dies treballats període justificat (01/01/2023 - 31/03/2023)              no comptabilitzats com a mes natural sencer]],2)</f>
        <v>0</v>
      </c>
      <c r="AT110" s="89">
        <f>Taula1[[#This Row],[% Jornada segons contracte
(no posar el símbol %) ]]-Taula1[[#This Row],[% Reducció salari per baix rendiment        (no posar el símbol %)]]</f>
        <v>0</v>
      </c>
      <c r="AU110" s="136">
        <f t="shared" si="19"/>
        <v>0</v>
      </c>
      <c r="AV110" s="86"/>
      <c r="AW110" s="136">
        <f>ROUND((AX110/100)*693*Taula1[[#This Row],[Espai reservat Administració  (mesos)]],2)</f>
        <v>0</v>
      </c>
      <c r="AX110" s="89">
        <f>Taula1[[#This Row],[% Jornada segons contracte
(no posar el símbol %) ]]-Taula1[[#This Row],[% Reducció salari per baix rendiment        (no posar el símbol %)]]</f>
        <v>0</v>
      </c>
      <c r="AY110" s="131">
        <f>ROUND((AZ110/100)*22.78356164*Taula1[[#This Row],[Espai reservat Administració (dies)]],2)</f>
        <v>0</v>
      </c>
      <c r="AZ110" s="79">
        <f>Taula1[[#This Row],[% Jornada segons contracte
(no posar el símbol %) ]]-Taula1[[#This Row],[% Reducció salari per baix rendiment        (no posar el símbol %)]]</f>
        <v>0</v>
      </c>
      <c r="BA110" s="131">
        <f t="shared" si="20"/>
        <v>0</v>
      </c>
      <c r="BB110" s="83"/>
      <c r="BC110" s="131">
        <f>IF(Taula1[[#This Row],[Grup justificat     (fer servir opcions de la llista desplegable)]]=1,AI110,0)</f>
        <v>0</v>
      </c>
      <c r="BD110" s="131">
        <f>IF(Taula1[[#This Row],[Grup justificat     (fer servir opcions de la llista desplegable)]]=2,AU110,0)</f>
        <v>0</v>
      </c>
      <c r="BE110" s="83"/>
      <c r="BF110" s="131">
        <f>IF(Taula1[[#This Row],[Espai reservat Administració]]=1,AO110,0)</f>
        <v>0</v>
      </c>
      <c r="BG110" s="131">
        <f>IF(Taula1[[#This Row],[Espai reservat Administració]]=2,BA110,0)</f>
        <v>0</v>
      </c>
      <c r="BH110" s="83"/>
      <c r="BI110" s="124">
        <f>IF(Taula1[[#This Row],[Grup justificat     (fer servir opcions de la llista desplegable)]]=1,1,0)</f>
        <v>0</v>
      </c>
      <c r="BJ110" s="124">
        <f>IF(Taula1[[#This Row],[Espai reservat Administració]]=1,1,0)</f>
        <v>0</v>
      </c>
      <c r="BK110" s="125"/>
      <c r="BL110" s="124">
        <f>IF(Taula1[[#This Row],[Grup justificat     (fer servir opcions de la llista desplegable)]]=2,1,0)</f>
        <v>0</v>
      </c>
      <c r="BM110" s="124">
        <f>IF(Taula1[[#This Row],[Espai reservat Administració]]=2,1,0)</f>
        <v>0</v>
      </c>
      <c r="BN110" s="73"/>
      <c r="BO110" s="73"/>
      <c r="BP110" s="73"/>
      <c r="BQ110" s="73"/>
      <c r="BR110" s="73"/>
      <c r="BS110" s="73"/>
      <c r="BT110" s="73"/>
      <c r="BU110" s="73"/>
      <c r="BV110" s="73"/>
      <c r="BW110" s="73"/>
      <c r="BX110" s="73"/>
      <c r="BY110" s="73"/>
      <c r="BZ110" s="73"/>
      <c r="CA110" s="73"/>
      <c r="CB110" s="73"/>
      <c r="CC110" s="73"/>
      <c r="CD110" s="73"/>
      <c r="CE110" s="73"/>
      <c r="CF110" s="73"/>
      <c r="CG110" s="63">
        <f t="shared" si="21"/>
        <v>0</v>
      </c>
      <c r="CH110" s="63">
        <f t="shared" si="22"/>
        <v>0</v>
      </c>
      <c r="CI110" s="73"/>
      <c r="CJ110" s="63">
        <f>IF(Taula1[[#This Row],[Tipus de contracte                                  (fer servir opcions de la llista desplegable)]]="Indefinit",1,0)</f>
        <v>0</v>
      </c>
      <c r="CK110" s="63">
        <f>IF(Taula1[[#This Row],[Tipus de contracte                                  (fer servir opcions de la llista desplegable)]]="Temporal, igual o superior a 6 mesos",1,0)</f>
        <v>0</v>
      </c>
      <c r="CL110" s="63">
        <f>IF(Taula1[[#This Row],[Tipus de contracte                                  (fer servir opcions de la llista desplegable)]]="Substitució per IT",1,0)</f>
        <v>0</v>
      </c>
      <c r="CM110" s="73"/>
      <c r="CN110" s="63">
        <f>IF(Taula1[[#This Row],[Relació llocs de treball]]&gt;=1,1,0)</f>
        <v>0</v>
      </c>
      <c r="CO110" s="73"/>
      <c r="CP110" s="63">
        <f>IF(Taula1[[#This Row],[Identitat de gènere                                                          (fer servir opcions de la llista desplegable)]]="Home",1,0)</f>
        <v>0</v>
      </c>
      <c r="CQ110" s="63">
        <f>IF(Taula1[[#This Row],[Identitat de gènere                                                          (fer servir opcions de la llista desplegable)]]="Dona",1,0)</f>
        <v>0</v>
      </c>
      <c r="CR110" s="63">
        <f>IF(Taula1[[#This Row],[Identitat de gènere                                                          (fer servir opcions de la llista desplegable)]]="No binari",1,0)</f>
        <v>0</v>
      </c>
      <c r="CS110" s="73"/>
      <c r="CT110" s="63">
        <f t="shared" si="16"/>
        <v>0</v>
      </c>
      <c r="CU110" s="64">
        <f t="shared" si="23"/>
        <v>0</v>
      </c>
      <c r="CW110" s="64">
        <f t="shared" si="24"/>
        <v>0</v>
      </c>
      <c r="CX110" s="64">
        <f t="shared" si="25"/>
        <v>0</v>
      </c>
      <c r="CY110" s="64">
        <f t="shared" si="26"/>
        <v>0</v>
      </c>
      <c r="CZ110" s="64">
        <f t="shared" si="27"/>
        <v>0</v>
      </c>
      <c r="DB110" s="64">
        <f t="shared" si="28"/>
        <v>0</v>
      </c>
      <c r="DC110" s="64">
        <f t="shared" si="29"/>
        <v>0</v>
      </c>
      <c r="DD110" s="64">
        <f t="shared" si="30"/>
        <v>0</v>
      </c>
      <c r="DE110" s="64">
        <f t="shared" si="31"/>
        <v>0</v>
      </c>
    </row>
    <row r="111" spans="2:109" x14ac:dyDescent="0.3">
      <c r="B111" s="167"/>
      <c r="C111" s="186"/>
      <c r="D111" s="2"/>
      <c r="E111" s="67"/>
      <c r="F111" s="5"/>
      <c r="G111" s="5"/>
      <c r="H111" s="187"/>
      <c r="I111" s="111" t="str">
        <f ca="1">IF(Taula1[[#This Row],[Data naixement (format dd/mm/aaaa)]]="","0",DATEDIF(Taula1[[#This Row],[Data naixement (format dd/mm/aaaa)]],TODAY(),"Y"))</f>
        <v>0</v>
      </c>
      <c r="J111" s="6"/>
      <c r="K111" s="6"/>
      <c r="L111" s="6"/>
      <c r="M111" s="6"/>
      <c r="N111" s="56"/>
      <c r="O111" s="56"/>
      <c r="P111" s="56"/>
      <c r="Q111" s="6"/>
      <c r="R111" s="7"/>
      <c r="S111" s="143">
        <f>Taula1[[#This Row],[Mesos naturals sencers treballats període justificat (01/01/2023 - 31/03/2023)]]</f>
        <v>0</v>
      </c>
      <c r="T111" s="194">
        <f>Taula1[[#This Row],[Dies treballats període justificat (01/01/2023 - 31/03/2023)              no comptabilitzats com a mes natural sencer]]</f>
        <v>0</v>
      </c>
      <c r="U111" s="12"/>
      <c r="V111" s="7"/>
      <c r="W111" s="188"/>
      <c r="X111" s="188"/>
      <c r="Y111" s="188"/>
      <c r="Z111" s="188"/>
      <c r="AA111" s="190"/>
      <c r="AB111" s="143">
        <f>Taula1[[#This Row],[Grup justificat     (fer servir opcions de la llista desplegable)]]</f>
        <v>0</v>
      </c>
      <c r="AC111" s="182"/>
      <c r="AD111" s="80"/>
      <c r="AE111" s="131">
        <f>ROUND((AF111/100)*756*Taula1[[#This Row],[Mesos naturals sencers treballats període justificat (01/01/2023 - 31/03/2023)]],2)</f>
        <v>0</v>
      </c>
      <c r="AF111" s="79">
        <f>Taula1[[#This Row],[% Jornada segons contracte
(no posar el símbol %) ]]-Taula1[[#This Row],[% Reducció salari per baix rendiment        (no posar el símbol %)]]</f>
        <v>0</v>
      </c>
      <c r="AG111" s="131">
        <f>ROUND((AH111/100)*24.8547945*Taula1[[#This Row],[Dies treballats període justificat (01/01/2023 - 31/03/2023)              no comptabilitzats com a mes natural sencer]],2)</f>
        <v>0</v>
      </c>
      <c r="AH111" s="79">
        <f>Taula1[[#This Row],[% Jornada segons contracte
(no posar el símbol %) ]]-Taula1[[#This Row],[% Reducció salari per baix rendiment        (no posar el símbol %)]]</f>
        <v>0</v>
      </c>
      <c r="AI111" s="131">
        <f t="shared" si="17"/>
        <v>0</v>
      </c>
      <c r="AJ111" s="183"/>
      <c r="AK111" s="131">
        <f>ROUND((AL111/100)*756*Taula1[[#This Row],[Espai reservat Administració  (mesos)]],2)</f>
        <v>0</v>
      </c>
      <c r="AL111" s="79">
        <f>Taula1[[#This Row],[% Jornada segons contracte
(no posar el símbol %) ]]-Taula1[[#This Row],[% Reducció salari per baix rendiment        (no posar el símbol %)]]</f>
        <v>0</v>
      </c>
      <c r="AM111" s="131">
        <f>ROUND((AN111/100)*24.8547945*Taula1[[#This Row],[Espai reservat Administració (dies)]],2)</f>
        <v>0</v>
      </c>
      <c r="AN111" s="79">
        <f>Taula1[[#This Row],[% Jornada segons contracte
(no posar el símbol %) ]]-Taula1[[#This Row],[% Reducció salari per baix rendiment        (no posar el símbol %)]]</f>
        <v>0</v>
      </c>
      <c r="AO111" s="131">
        <f t="shared" si="18"/>
        <v>0</v>
      </c>
      <c r="AP111" s="86"/>
      <c r="AQ111" s="136">
        <f>ROUND((AR111/100)*693*Taula1[[#This Row],[Mesos naturals sencers treballats període justificat (01/01/2023 - 31/03/2023)]],2)</f>
        <v>0</v>
      </c>
      <c r="AR111" s="89">
        <f>Taula1[[#This Row],[% Jornada segons contracte
(no posar el símbol %) ]]-Taula1[[#This Row],[% Reducció salari per baix rendiment        (no posar el símbol %)]]</f>
        <v>0</v>
      </c>
      <c r="AS111" s="136">
        <f>ROUND((AT111/100)*22.78356164*Taula1[[#This Row],[Dies treballats període justificat (01/01/2023 - 31/03/2023)              no comptabilitzats com a mes natural sencer]],2)</f>
        <v>0</v>
      </c>
      <c r="AT111" s="89">
        <f>Taula1[[#This Row],[% Jornada segons contracte
(no posar el símbol %) ]]-Taula1[[#This Row],[% Reducció salari per baix rendiment        (no posar el símbol %)]]</f>
        <v>0</v>
      </c>
      <c r="AU111" s="136">
        <f t="shared" si="19"/>
        <v>0</v>
      </c>
      <c r="AV111" s="86"/>
      <c r="AW111" s="136">
        <f>ROUND((AX111/100)*693*Taula1[[#This Row],[Espai reservat Administració  (mesos)]],2)</f>
        <v>0</v>
      </c>
      <c r="AX111" s="89">
        <f>Taula1[[#This Row],[% Jornada segons contracte
(no posar el símbol %) ]]-Taula1[[#This Row],[% Reducció salari per baix rendiment        (no posar el símbol %)]]</f>
        <v>0</v>
      </c>
      <c r="AY111" s="131">
        <f>ROUND((AZ111/100)*22.78356164*Taula1[[#This Row],[Espai reservat Administració (dies)]],2)</f>
        <v>0</v>
      </c>
      <c r="AZ111" s="79">
        <f>Taula1[[#This Row],[% Jornada segons contracte
(no posar el símbol %) ]]-Taula1[[#This Row],[% Reducció salari per baix rendiment        (no posar el símbol %)]]</f>
        <v>0</v>
      </c>
      <c r="BA111" s="131">
        <f t="shared" si="20"/>
        <v>0</v>
      </c>
      <c r="BB111" s="83"/>
      <c r="BC111" s="131">
        <f>IF(Taula1[[#This Row],[Grup justificat     (fer servir opcions de la llista desplegable)]]=1,AI111,0)</f>
        <v>0</v>
      </c>
      <c r="BD111" s="131">
        <f>IF(Taula1[[#This Row],[Grup justificat     (fer servir opcions de la llista desplegable)]]=2,AU111,0)</f>
        <v>0</v>
      </c>
      <c r="BE111" s="83"/>
      <c r="BF111" s="131">
        <f>IF(Taula1[[#This Row],[Espai reservat Administració]]=1,AO111,0)</f>
        <v>0</v>
      </c>
      <c r="BG111" s="131">
        <f>IF(Taula1[[#This Row],[Espai reservat Administració]]=2,BA111,0)</f>
        <v>0</v>
      </c>
      <c r="BH111" s="83"/>
      <c r="BI111" s="124">
        <f>IF(Taula1[[#This Row],[Grup justificat     (fer servir opcions de la llista desplegable)]]=1,1,0)</f>
        <v>0</v>
      </c>
      <c r="BJ111" s="124">
        <f>IF(Taula1[[#This Row],[Espai reservat Administració]]=1,1,0)</f>
        <v>0</v>
      </c>
      <c r="BK111" s="125"/>
      <c r="BL111" s="124">
        <f>IF(Taula1[[#This Row],[Grup justificat     (fer servir opcions de la llista desplegable)]]=2,1,0)</f>
        <v>0</v>
      </c>
      <c r="BM111" s="124">
        <f>IF(Taula1[[#This Row],[Espai reservat Administració]]=2,1,0)</f>
        <v>0</v>
      </c>
      <c r="BN111" s="73"/>
      <c r="BO111" s="73"/>
      <c r="BP111" s="73"/>
      <c r="BQ111" s="73"/>
      <c r="BR111" s="73"/>
      <c r="BS111" s="73"/>
      <c r="BT111" s="73"/>
      <c r="BU111" s="73"/>
      <c r="BV111" s="73"/>
      <c r="BW111" s="73"/>
      <c r="BX111" s="73"/>
      <c r="BY111" s="73"/>
      <c r="BZ111" s="73"/>
      <c r="CA111" s="73"/>
      <c r="CB111" s="73"/>
      <c r="CC111" s="73"/>
      <c r="CD111" s="73"/>
      <c r="CE111" s="73"/>
      <c r="CF111" s="73"/>
      <c r="CG111" s="63">
        <f t="shared" si="21"/>
        <v>0</v>
      </c>
      <c r="CH111" s="63">
        <f t="shared" si="22"/>
        <v>0</v>
      </c>
      <c r="CI111" s="73"/>
      <c r="CJ111" s="63">
        <f>IF(Taula1[[#This Row],[Tipus de contracte                                  (fer servir opcions de la llista desplegable)]]="Indefinit",1,0)</f>
        <v>0</v>
      </c>
      <c r="CK111" s="63">
        <f>IF(Taula1[[#This Row],[Tipus de contracte                                  (fer servir opcions de la llista desplegable)]]="Temporal, igual o superior a 6 mesos",1,0)</f>
        <v>0</v>
      </c>
      <c r="CL111" s="63">
        <f>IF(Taula1[[#This Row],[Tipus de contracte                                  (fer servir opcions de la llista desplegable)]]="Substitució per IT",1,0)</f>
        <v>0</v>
      </c>
      <c r="CM111" s="73"/>
      <c r="CN111" s="63">
        <f>IF(Taula1[[#This Row],[Relació llocs de treball]]&gt;=1,1,0)</f>
        <v>0</v>
      </c>
      <c r="CO111" s="73"/>
      <c r="CP111" s="63">
        <f>IF(Taula1[[#This Row],[Identitat de gènere                                                          (fer servir opcions de la llista desplegable)]]="Home",1,0)</f>
        <v>0</v>
      </c>
      <c r="CQ111" s="63">
        <f>IF(Taula1[[#This Row],[Identitat de gènere                                                          (fer servir opcions de la llista desplegable)]]="Dona",1,0)</f>
        <v>0</v>
      </c>
      <c r="CR111" s="63">
        <f>IF(Taula1[[#This Row],[Identitat de gènere                                                          (fer servir opcions de la llista desplegable)]]="No binari",1,0)</f>
        <v>0</v>
      </c>
      <c r="CS111" s="73"/>
      <c r="CT111" s="63">
        <f t="shared" si="16"/>
        <v>0</v>
      </c>
      <c r="CU111" s="64">
        <f t="shared" si="23"/>
        <v>0</v>
      </c>
      <c r="CW111" s="64">
        <f t="shared" si="24"/>
        <v>0</v>
      </c>
      <c r="CX111" s="64">
        <f t="shared" si="25"/>
        <v>0</v>
      </c>
      <c r="CY111" s="64">
        <f t="shared" si="26"/>
        <v>0</v>
      </c>
      <c r="CZ111" s="64">
        <f t="shared" si="27"/>
        <v>0</v>
      </c>
      <c r="DB111" s="64">
        <f t="shared" si="28"/>
        <v>0</v>
      </c>
      <c r="DC111" s="64">
        <f t="shared" si="29"/>
        <v>0</v>
      </c>
      <c r="DD111" s="64">
        <f t="shared" si="30"/>
        <v>0</v>
      </c>
      <c r="DE111" s="64">
        <f t="shared" si="31"/>
        <v>0</v>
      </c>
    </row>
    <row r="112" spans="2:109" x14ac:dyDescent="0.3">
      <c r="B112" s="167"/>
      <c r="C112" s="186"/>
      <c r="D112" s="2"/>
      <c r="E112" s="67"/>
      <c r="F112" s="5"/>
      <c r="G112" s="5"/>
      <c r="H112" s="187"/>
      <c r="I112" s="111" t="str">
        <f ca="1">IF(Taula1[[#This Row],[Data naixement (format dd/mm/aaaa)]]="","0",DATEDIF(Taula1[[#This Row],[Data naixement (format dd/mm/aaaa)]],TODAY(),"Y"))</f>
        <v>0</v>
      </c>
      <c r="J112" s="6"/>
      <c r="K112" s="6"/>
      <c r="L112" s="6"/>
      <c r="M112" s="6"/>
      <c r="N112" s="56"/>
      <c r="O112" s="56"/>
      <c r="P112" s="56"/>
      <c r="Q112" s="6"/>
      <c r="R112" s="7"/>
      <c r="S112" s="143">
        <f>Taula1[[#This Row],[Mesos naturals sencers treballats període justificat (01/01/2023 - 31/03/2023)]]</f>
        <v>0</v>
      </c>
      <c r="T112" s="194">
        <f>Taula1[[#This Row],[Dies treballats període justificat (01/01/2023 - 31/03/2023)              no comptabilitzats com a mes natural sencer]]</f>
        <v>0</v>
      </c>
      <c r="U112" s="12"/>
      <c r="V112" s="7"/>
      <c r="W112" s="188"/>
      <c r="X112" s="188"/>
      <c r="Y112" s="188"/>
      <c r="Z112" s="188"/>
      <c r="AA112" s="190"/>
      <c r="AB112" s="143">
        <f>Taula1[[#This Row],[Grup justificat     (fer servir opcions de la llista desplegable)]]</f>
        <v>0</v>
      </c>
      <c r="AC112" s="182"/>
      <c r="AD112" s="80"/>
      <c r="AE112" s="131">
        <f>ROUND((AF112/100)*756*Taula1[[#This Row],[Mesos naturals sencers treballats període justificat (01/01/2023 - 31/03/2023)]],2)</f>
        <v>0</v>
      </c>
      <c r="AF112" s="79">
        <f>Taula1[[#This Row],[% Jornada segons contracte
(no posar el símbol %) ]]-Taula1[[#This Row],[% Reducció salari per baix rendiment        (no posar el símbol %)]]</f>
        <v>0</v>
      </c>
      <c r="AG112" s="131">
        <f>ROUND((AH112/100)*24.8547945*Taula1[[#This Row],[Dies treballats període justificat (01/01/2023 - 31/03/2023)              no comptabilitzats com a mes natural sencer]],2)</f>
        <v>0</v>
      </c>
      <c r="AH112" s="79">
        <f>Taula1[[#This Row],[% Jornada segons contracte
(no posar el símbol %) ]]-Taula1[[#This Row],[% Reducció salari per baix rendiment        (no posar el símbol %)]]</f>
        <v>0</v>
      </c>
      <c r="AI112" s="131">
        <f t="shared" si="17"/>
        <v>0</v>
      </c>
      <c r="AJ112" s="183"/>
      <c r="AK112" s="131">
        <f>ROUND((AL112/100)*756*Taula1[[#This Row],[Espai reservat Administració  (mesos)]],2)</f>
        <v>0</v>
      </c>
      <c r="AL112" s="79">
        <f>Taula1[[#This Row],[% Jornada segons contracte
(no posar el símbol %) ]]-Taula1[[#This Row],[% Reducció salari per baix rendiment        (no posar el símbol %)]]</f>
        <v>0</v>
      </c>
      <c r="AM112" s="131">
        <f>ROUND((AN112/100)*24.8547945*Taula1[[#This Row],[Espai reservat Administració (dies)]],2)</f>
        <v>0</v>
      </c>
      <c r="AN112" s="79">
        <f>Taula1[[#This Row],[% Jornada segons contracte
(no posar el símbol %) ]]-Taula1[[#This Row],[% Reducció salari per baix rendiment        (no posar el símbol %)]]</f>
        <v>0</v>
      </c>
      <c r="AO112" s="131">
        <f t="shared" si="18"/>
        <v>0</v>
      </c>
      <c r="AP112" s="86"/>
      <c r="AQ112" s="136">
        <f>ROUND((AR112/100)*693*Taula1[[#This Row],[Mesos naturals sencers treballats període justificat (01/01/2023 - 31/03/2023)]],2)</f>
        <v>0</v>
      </c>
      <c r="AR112" s="89">
        <f>Taula1[[#This Row],[% Jornada segons contracte
(no posar el símbol %) ]]-Taula1[[#This Row],[% Reducció salari per baix rendiment        (no posar el símbol %)]]</f>
        <v>0</v>
      </c>
      <c r="AS112" s="136">
        <f>ROUND((AT112/100)*22.78356164*Taula1[[#This Row],[Dies treballats període justificat (01/01/2023 - 31/03/2023)              no comptabilitzats com a mes natural sencer]],2)</f>
        <v>0</v>
      </c>
      <c r="AT112" s="89">
        <f>Taula1[[#This Row],[% Jornada segons contracte
(no posar el símbol %) ]]-Taula1[[#This Row],[% Reducció salari per baix rendiment        (no posar el símbol %)]]</f>
        <v>0</v>
      </c>
      <c r="AU112" s="136">
        <f t="shared" si="19"/>
        <v>0</v>
      </c>
      <c r="AV112" s="86"/>
      <c r="AW112" s="136">
        <f>ROUND((AX112/100)*693*Taula1[[#This Row],[Espai reservat Administració  (mesos)]],2)</f>
        <v>0</v>
      </c>
      <c r="AX112" s="89">
        <f>Taula1[[#This Row],[% Jornada segons contracte
(no posar el símbol %) ]]-Taula1[[#This Row],[% Reducció salari per baix rendiment        (no posar el símbol %)]]</f>
        <v>0</v>
      </c>
      <c r="AY112" s="131">
        <f>ROUND((AZ112/100)*22.78356164*Taula1[[#This Row],[Espai reservat Administració (dies)]],2)</f>
        <v>0</v>
      </c>
      <c r="AZ112" s="79">
        <f>Taula1[[#This Row],[% Jornada segons contracte
(no posar el símbol %) ]]-Taula1[[#This Row],[% Reducció salari per baix rendiment        (no posar el símbol %)]]</f>
        <v>0</v>
      </c>
      <c r="BA112" s="131">
        <f t="shared" si="20"/>
        <v>0</v>
      </c>
      <c r="BB112" s="83"/>
      <c r="BC112" s="131">
        <f>IF(Taula1[[#This Row],[Grup justificat     (fer servir opcions de la llista desplegable)]]=1,AI112,0)</f>
        <v>0</v>
      </c>
      <c r="BD112" s="131">
        <f>IF(Taula1[[#This Row],[Grup justificat     (fer servir opcions de la llista desplegable)]]=2,AU112,0)</f>
        <v>0</v>
      </c>
      <c r="BE112" s="83"/>
      <c r="BF112" s="131">
        <f>IF(Taula1[[#This Row],[Espai reservat Administració]]=1,AO112,0)</f>
        <v>0</v>
      </c>
      <c r="BG112" s="131">
        <f>IF(Taula1[[#This Row],[Espai reservat Administració]]=2,BA112,0)</f>
        <v>0</v>
      </c>
      <c r="BH112" s="83"/>
      <c r="BI112" s="124">
        <f>IF(Taula1[[#This Row],[Grup justificat     (fer servir opcions de la llista desplegable)]]=1,1,0)</f>
        <v>0</v>
      </c>
      <c r="BJ112" s="124">
        <f>IF(Taula1[[#This Row],[Espai reservat Administració]]=1,1,0)</f>
        <v>0</v>
      </c>
      <c r="BK112" s="125"/>
      <c r="BL112" s="124">
        <f>IF(Taula1[[#This Row],[Grup justificat     (fer servir opcions de la llista desplegable)]]=2,1,0)</f>
        <v>0</v>
      </c>
      <c r="BM112" s="124">
        <f>IF(Taula1[[#This Row],[Espai reservat Administració]]=2,1,0)</f>
        <v>0</v>
      </c>
      <c r="BN112" s="73"/>
      <c r="BO112" s="73"/>
      <c r="BP112" s="73"/>
      <c r="BQ112" s="73"/>
      <c r="BR112" s="73"/>
      <c r="BS112" s="73"/>
      <c r="BT112" s="73"/>
      <c r="BU112" s="73"/>
      <c r="BV112" s="73"/>
      <c r="BW112" s="73"/>
      <c r="BX112" s="73"/>
      <c r="BY112" s="73"/>
      <c r="BZ112" s="73"/>
      <c r="CA112" s="73"/>
      <c r="CB112" s="73"/>
      <c r="CC112" s="73"/>
      <c r="CD112" s="73"/>
      <c r="CE112" s="73"/>
      <c r="CF112" s="73"/>
      <c r="CG112" s="63">
        <f t="shared" si="21"/>
        <v>0</v>
      </c>
      <c r="CH112" s="63">
        <f t="shared" si="22"/>
        <v>0</v>
      </c>
      <c r="CI112" s="73"/>
      <c r="CJ112" s="63">
        <f>IF(Taula1[[#This Row],[Tipus de contracte                                  (fer servir opcions de la llista desplegable)]]="Indefinit",1,0)</f>
        <v>0</v>
      </c>
      <c r="CK112" s="63">
        <f>IF(Taula1[[#This Row],[Tipus de contracte                                  (fer servir opcions de la llista desplegable)]]="Temporal, igual o superior a 6 mesos",1,0)</f>
        <v>0</v>
      </c>
      <c r="CL112" s="63">
        <f>IF(Taula1[[#This Row],[Tipus de contracte                                  (fer servir opcions de la llista desplegable)]]="Substitució per IT",1,0)</f>
        <v>0</v>
      </c>
      <c r="CM112" s="73"/>
      <c r="CN112" s="63">
        <f>IF(Taula1[[#This Row],[Relació llocs de treball]]&gt;=1,1,0)</f>
        <v>0</v>
      </c>
      <c r="CO112" s="73"/>
      <c r="CP112" s="63">
        <f>IF(Taula1[[#This Row],[Identitat de gènere                                                          (fer servir opcions de la llista desplegable)]]="Home",1,0)</f>
        <v>0</v>
      </c>
      <c r="CQ112" s="63">
        <f>IF(Taula1[[#This Row],[Identitat de gènere                                                          (fer servir opcions de la llista desplegable)]]="Dona",1,0)</f>
        <v>0</v>
      </c>
      <c r="CR112" s="63">
        <f>IF(Taula1[[#This Row],[Identitat de gènere                                                          (fer servir opcions de la llista desplegable)]]="No binari",1,0)</f>
        <v>0</v>
      </c>
      <c r="CS112" s="73"/>
      <c r="CT112" s="63">
        <f t="shared" si="16"/>
        <v>0</v>
      </c>
      <c r="CU112" s="64">
        <f t="shared" si="23"/>
        <v>0</v>
      </c>
      <c r="CW112" s="64">
        <f t="shared" si="24"/>
        <v>0</v>
      </c>
      <c r="CX112" s="64">
        <f t="shared" si="25"/>
        <v>0</v>
      </c>
      <c r="CY112" s="64">
        <f t="shared" si="26"/>
        <v>0</v>
      </c>
      <c r="CZ112" s="64">
        <f t="shared" si="27"/>
        <v>0</v>
      </c>
      <c r="DB112" s="64">
        <f t="shared" si="28"/>
        <v>0</v>
      </c>
      <c r="DC112" s="64">
        <f t="shared" si="29"/>
        <v>0</v>
      </c>
      <c r="DD112" s="64">
        <f t="shared" si="30"/>
        <v>0</v>
      </c>
      <c r="DE112" s="64">
        <f t="shared" si="31"/>
        <v>0</v>
      </c>
    </row>
    <row r="113" spans="2:109" x14ac:dyDescent="0.3">
      <c r="B113" s="167"/>
      <c r="C113" s="186"/>
      <c r="D113" s="2"/>
      <c r="E113" s="67"/>
      <c r="F113" s="5"/>
      <c r="G113" s="5"/>
      <c r="H113" s="187"/>
      <c r="I113" s="111" t="str">
        <f ca="1">IF(Taula1[[#This Row],[Data naixement (format dd/mm/aaaa)]]="","0",DATEDIF(Taula1[[#This Row],[Data naixement (format dd/mm/aaaa)]],TODAY(),"Y"))</f>
        <v>0</v>
      </c>
      <c r="J113" s="6"/>
      <c r="K113" s="6"/>
      <c r="L113" s="6"/>
      <c r="M113" s="6"/>
      <c r="N113" s="56"/>
      <c r="O113" s="56"/>
      <c r="P113" s="56"/>
      <c r="Q113" s="6"/>
      <c r="R113" s="7"/>
      <c r="S113" s="143">
        <f>Taula1[[#This Row],[Mesos naturals sencers treballats període justificat (01/01/2023 - 31/03/2023)]]</f>
        <v>0</v>
      </c>
      <c r="T113" s="194">
        <f>Taula1[[#This Row],[Dies treballats període justificat (01/01/2023 - 31/03/2023)              no comptabilitzats com a mes natural sencer]]</f>
        <v>0</v>
      </c>
      <c r="U113" s="12"/>
      <c r="V113" s="7"/>
      <c r="W113" s="188"/>
      <c r="X113" s="188"/>
      <c r="Y113" s="188"/>
      <c r="Z113" s="188"/>
      <c r="AA113" s="190"/>
      <c r="AB113" s="143">
        <f>Taula1[[#This Row],[Grup justificat     (fer servir opcions de la llista desplegable)]]</f>
        <v>0</v>
      </c>
      <c r="AC113" s="182"/>
      <c r="AD113" s="80"/>
      <c r="AE113" s="131">
        <f>ROUND((AF113/100)*756*Taula1[[#This Row],[Mesos naturals sencers treballats període justificat (01/01/2023 - 31/03/2023)]],2)</f>
        <v>0</v>
      </c>
      <c r="AF113" s="79">
        <f>Taula1[[#This Row],[% Jornada segons contracte
(no posar el símbol %) ]]-Taula1[[#This Row],[% Reducció salari per baix rendiment        (no posar el símbol %)]]</f>
        <v>0</v>
      </c>
      <c r="AG113" s="131">
        <f>ROUND((AH113/100)*24.8547945*Taula1[[#This Row],[Dies treballats període justificat (01/01/2023 - 31/03/2023)              no comptabilitzats com a mes natural sencer]],2)</f>
        <v>0</v>
      </c>
      <c r="AH113" s="79">
        <f>Taula1[[#This Row],[% Jornada segons contracte
(no posar el símbol %) ]]-Taula1[[#This Row],[% Reducció salari per baix rendiment        (no posar el símbol %)]]</f>
        <v>0</v>
      </c>
      <c r="AI113" s="131">
        <f t="shared" si="17"/>
        <v>0</v>
      </c>
      <c r="AJ113" s="183"/>
      <c r="AK113" s="131">
        <f>ROUND((AL113/100)*756*Taula1[[#This Row],[Espai reservat Administració  (mesos)]],2)</f>
        <v>0</v>
      </c>
      <c r="AL113" s="79">
        <f>Taula1[[#This Row],[% Jornada segons contracte
(no posar el símbol %) ]]-Taula1[[#This Row],[% Reducció salari per baix rendiment        (no posar el símbol %)]]</f>
        <v>0</v>
      </c>
      <c r="AM113" s="131">
        <f>ROUND((AN113/100)*24.8547945*Taula1[[#This Row],[Espai reservat Administració (dies)]],2)</f>
        <v>0</v>
      </c>
      <c r="AN113" s="79">
        <f>Taula1[[#This Row],[% Jornada segons contracte
(no posar el símbol %) ]]-Taula1[[#This Row],[% Reducció salari per baix rendiment        (no posar el símbol %)]]</f>
        <v>0</v>
      </c>
      <c r="AO113" s="131">
        <f t="shared" si="18"/>
        <v>0</v>
      </c>
      <c r="AP113" s="86"/>
      <c r="AQ113" s="136">
        <f>ROUND((AR113/100)*693*Taula1[[#This Row],[Mesos naturals sencers treballats període justificat (01/01/2023 - 31/03/2023)]],2)</f>
        <v>0</v>
      </c>
      <c r="AR113" s="89">
        <f>Taula1[[#This Row],[% Jornada segons contracte
(no posar el símbol %) ]]-Taula1[[#This Row],[% Reducció salari per baix rendiment        (no posar el símbol %)]]</f>
        <v>0</v>
      </c>
      <c r="AS113" s="136">
        <f>ROUND((AT113/100)*22.78356164*Taula1[[#This Row],[Dies treballats període justificat (01/01/2023 - 31/03/2023)              no comptabilitzats com a mes natural sencer]],2)</f>
        <v>0</v>
      </c>
      <c r="AT113" s="89">
        <f>Taula1[[#This Row],[% Jornada segons contracte
(no posar el símbol %) ]]-Taula1[[#This Row],[% Reducció salari per baix rendiment        (no posar el símbol %)]]</f>
        <v>0</v>
      </c>
      <c r="AU113" s="136">
        <f t="shared" si="19"/>
        <v>0</v>
      </c>
      <c r="AV113" s="86"/>
      <c r="AW113" s="136">
        <f>ROUND((AX113/100)*693*Taula1[[#This Row],[Espai reservat Administració  (mesos)]],2)</f>
        <v>0</v>
      </c>
      <c r="AX113" s="89">
        <f>Taula1[[#This Row],[% Jornada segons contracte
(no posar el símbol %) ]]-Taula1[[#This Row],[% Reducció salari per baix rendiment        (no posar el símbol %)]]</f>
        <v>0</v>
      </c>
      <c r="AY113" s="131">
        <f>ROUND((AZ113/100)*22.78356164*Taula1[[#This Row],[Espai reservat Administració (dies)]],2)</f>
        <v>0</v>
      </c>
      <c r="AZ113" s="79">
        <f>Taula1[[#This Row],[% Jornada segons contracte
(no posar el símbol %) ]]-Taula1[[#This Row],[% Reducció salari per baix rendiment        (no posar el símbol %)]]</f>
        <v>0</v>
      </c>
      <c r="BA113" s="131">
        <f t="shared" si="20"/>
        <v>0</v>
      </c>
      <c r="BB113" s="83"/>
      <c r="BC113" s="131">
        <f>IF(Taula1[[#This Row],[Grup justificat     (fer servir opcions de la llista desplegable)]]=1,AI113,0)</f>
        <v>0</v>
      </c>
      <c r="BD113" s="131">
        <f>IF(Taula1[[#This Row],[Grup justificat     (fer servir opcions de la llista desplegable)]]=2,AU113,0)</f>
        <v>0</v>
      </c>
      <c r="BE113" s="83"/>
      <c r="BF113" s="131">
        <f>IF(Taula1[[#This Row],[Espai reservat Administració]]=1,AO113,0)</f>
        <v>0</v>
      </c>
      <c r="BG113" s="131">
        <f>IF(Taula1[[#This Row],[Espai reservat Administració]]=2,BA113,0)</f>
        <v>0</v>
      </c>
      <c r="BH113" s="83"/>
      <c r="BI113" s="124">
        <f>IF(Taula1[[#This Row],[Grup justificat     (fer servir opcions de la llista desplegable)]]=1,1,0)</f>
        <v>0</v>
      </c>
      <c r="BJ113" s="124">
        <f>IF(Taula1[[#This Row],[Espai reservat Administració]]=1,1,0)</f>
        <v>0</v>
      </c>
      <c r="BK113" s="125"/>
      <c r="BL113" s="124">
        <f>IF(Taula1[[#This Row],[Grup justificat     (fer servir opcions de la llista desplegable)]]=2,1,0)</f>
        <v>0</v>
      </c>
      <c r="BM113" s="124">
        <f>IF(Taula1[[#This Row],[Espai reservat Administració]]=2,1,0)</f>
        <v>0</v>
      </c>
      <c r="BN113" s="73"/>
      <c r="BO113" s="73"/>
      <c r="BP113" s="73"/>
      <c r="BQ113" s="73"/>
      <c r="BR113" s="73"/>
      <c r="BS113" s="73"/>
      <c r="BT113" s="73"/>
      <c r="BU113" s="73"/>
      <c r="BV113" s="73"/>
      <c r="BW113" s="73"/>
      <c r="BX113" s="73"/>
      <c r="BY113" s="73"/>
      <c r="BZ113" s="73"/>
      <c r="CA113" s="73"/>
      <c r="CB113" s="73"/>
      <c r="CC113" s="73"/>
      <c r="CD113" s="73"/>
      <c r="CE113" s="73"/>
      <c r="CF113" s="73"/>
      <c r="CG113" s="63">
        <f t="shared" si="21"/>
        <v>0</v>
      </c>
      <c r="CH113" s="63">
        <f t="shared" si="22"/>
        <v>0</v>
      </c>
      <c r="CI113" s="73"/>
      <c r="CJ113" s="63">
        <f>IF(Taula1[[#This Row],[Tipus de contracte                                  (fer servir opcions de la llista desplegable)]]="Indefinit",1,0)</f>
        <v>0</v>
      </c>
      <c r="CK113" s="63">
        <f>IF(Taula1[[#This Row],[Tipus de contracte                                  (fer servir opcions de la llista desplegable)]]="Temporal, igual o superior a 6 mesos",1,0)</f>
        <v>0</v>
      </c>
      <c r="CL113" s="63">
        <f>IF(Taula1[[#This Row],[Tipus de contracte                                  (fer servir opcions de la llista desplegable)]]="Substitució per IT",1,0)</f>
        <v>0</v>
      </c>
      <c r="CM113" s="73"/>
      <c r="CN113" s="63">
        <f>IF(Taula1[[#This Row],[Relació llocs de treball]]&gt;=1,1,0)</f>
        <v>0</v>
      </c>
      <c r="CO113" s="73"/>
      <c r="CP113" s="63">
        <f>IF(Taula1[[#This Row],[Identitat de gènere                                                          (fer servir opcions de la llista desplegable)]]="Home",1,0)</f>
        <v>0</v>
      </c>
      <c r="CQ113" s="63">
        <f>IF(Taula1[[#This Row],[Identitat de gènere                                                          (fer servir opcions de la llista desplegable)]]="Dona",1,0)</f>
        <v>0</v>
      </c>
      <c r="CR113" s="63">
        <f>IF(Taula1[[#This Row],[Identitat de gènere                                                          (fer servir opcions de la llista desplegable)]]="No binari",1,0)</f>
        <v>0</v>
      </c>
      <c r="CS113" s="73"/>
      <c r="CT113" s="63">
        <f t="shared" si="16"/>
        <v>0</v>
      </c>
      <c r="CU113" s="64">
        <f t="shared" si="23"/>
        <v>0</v>
      </c>
      <c r="CW113" s="64">
        <f t="shared" si="24"/>
        <v>0</v>
      </c>
      <c r="CX113" s="64">
        <f t="shared" si="25"/>
        <v>0</v>
      </c>
      <c r="CY113" s="64">
        <f t="shared" si="26"/>
        <v>0</v>
      </c>
      <c r="CZ113" s="64">
        <f t="shared" si="27"/>
        <v>0</v>
      </c>
      <c r="DB113" s="64">
        <f t="shared" si="28"/>
        <v>0</v>
      </c>
      <c r="DC113" s="64">
        <f t="shared" si="29"/>
        <v>0</v>
      </c>
      <c r="DD113" s="64">
        <f t="shared" si="30"/>
        <v>0</v>
      </c>
      <c r="DE113" s="64">
        <f t="shared" si="31"/>
        <v>0</v>
      </c>
    </row>
    <row r="114" spans="2:109" x14ac:dyDescent="0.3">
      <c r="B114" s="167"/>
      <c r="C114" s="186"/>
      <c r="D114" s="2"/>
      <c r="E114" s="67"/>
      <c r="F114" s="5"/>
      <c r="G114" s="5"/>
      <c r="H114" s="187"/>
      <c r="I114" s="111" t="str">
        <f ca="1">IF(Taula1[[#This Row],[Data naixement (format dd/mm/aaaa)]]="","0",DATEDIF(Taula1[[#This Row],[Data naixement (format dd/mm/aaaa)]],TODAY(),"Y"))</f>
        <v>0</v>
      </c>
      <c r="J114" s="6"/>
      <c r="K114" s="6"/>
      <c r="L114" s="6"/>
      <c r="M114" s="6"/>
      <c r="N114" s="56"/>
      <c r="O114" s="56"/>
      <c r="P114" s="56"/>
      <c r="Q114" s="6"/>
      <c r="R114" s="7"/>
      <c r="S114" s="143">
        <f>Taula1[[#This Row],[Mesos naturals sencers treballats període justificat (01/01/2023 - 31/03/2023)]]</f>
        <v>0</v>
      </c>
      <c r="T114" s="194">
        <f>Taula1[[#This Row],[Dies treballats període justificat (01/01/2023 - 31/03/2023)              no comptabilitzats com a mes natural sencer]]</f>
        <v>0</v>
      </c>
      <c r="U114" s="12"/>
      <c r="V114" s="7"/>
      <c r="W114" s="188"/>
      <c r="X114" s="188"/>
      <c r="Y114" s="188"/>
      <c r="Z114" s="188"/>
      <c r="AA114" s="190"/>
      <c r="AB114" s="143">
        <f>Taula1[[#This Row],[Grup justificat     (fer servir opcions de la llista desplegable)]]</f>
        <v>0</v>
      </c>
      <c r="AC114" s="182"/>
      <c r="AD114" s="80"/>
      <c r="AE114" s="131">
        <f>ROUND((AF114/100)*756*Taula1[[#This Row],[Mesos naturals sencers treballats període justificat (01/01/2023 - 31/03/2023)]],2)</f>
        <v>0</v>
      </c>
      <c r="AF114" s="79">
        <f>Taula1[[#This Row],[% Jornada segons contracte
(no posar el símbol %) ]]-Taula1[[#This Row],[% Reducció salari per baix rendiment        (no posar el símbol %)]]</f>
        <v>0</v>
      </c>
      <c r="AG114" s="131">
        <f>ROUND((AH114/100)*24.8547945*Taula1[[#This Row],[Dies treballats període justificat (01/01/2023 - 31/03/2023)              no comptabilitzats com a mes natural sencer]],2)</f>
        <v>0</v>
      </c>
      <c r="AH114" s="79">
        <f>Taula1[[#This Row],[% Jornada segons contracte
(no posar el símbol %) ]]-Taula1[[#This Row],[% Reducció salari per baix rendiment        (no posar el símbol %)]]</f>
        <v>0</v>
      </c>
      <c r="AI114" s="131">
        <f t="shared" si="17"/>
        <v>0</v>
      </c>
      <c r="AJ114" s="183"/>
      <c r="AK114" s="131">
        <f>ROUND((AL114/100)*756*Taula1[[#This Row],[Espai reservat Administració  (mesos)]],2)</f>
        <v>0</v>
      </c>
      <c r="AL114" s="79">
        <f>Taula1[[#This Row],[% Jornada segons contracte
(no posar el símbol %) ]]-Taula1[[#This Row],[% Reducció salari per baix rendiment        (no posar el símbol %)]]</f>
        <v>0</v>
      </c>
      <c r="AM114" s="131">
        <f>ROUND((AN114/100)*24.8547945*Taula1[[#This Row],[Espai reservat Administració (dies)]],2)</f>
        <v>0</v>
      </c>
      <c r="AN114" s="79">
        <f>Taula1[[#This Row],[% Jornada segons contracte
(no posar el símbol %) ]]-Taula1[[#This Row],[% Reducció salari per baix rendiment        (no posar el símbol %)]]</f>
        <v>0</v>
      </c>
      <c r="AO114" s="131">
        <f t="shared" si="18"/>
        <v>0</v>
      </c>
      <c r="AP114" s="86"/>
      <c r="AQ114" s="136">
        <f>ROUND((AR114/100)*693*Taula1[[#This Row],[Mesos naturals sencers treballats període justificat (01/01/2023 - 31/03/2023)]],2)</f>
        <v>0</v>
      </c>
      <c r="AR114" s="89">
        <f>Taula1[[#This Row],[% Jornada segons contracte
(no posar el símbol %) ]]-Taula1[[#This Row],[% Reducció salari per baix rendiment        (no posar el símbol %)]]</f>
        <v>0</v>
      </c>
      <c r="AS114" s="136">
        <f>ROUND((AT114/100)*22.78356164*Taula1[[#This Row],[Dies treballats període justificat (01/01/2023 - 31/03/2023)              no comptabilitzats com a mes natural sencer]],2)</f>
        <v>0</v>
      </c>
      <c r="AT114" s="89">
        <f>Taula1[[#This Row],[% Jornada segons contracte
(no posar el símbol %) ]]-Taula1[[#This Row],[% Reducció salari per baix rendiment        (no posar el símbol %)]]</f>
        <v>0</v>
      </c>
      <c r="AU114" s="136">
        <f t="shared" si="19"/>
        <v>0</v>
      </c>
      <c r="AV114" s="86"/>
      <c r="AW114" s="136">
        <f>ROUND((AX114/100)*693*Taula1[[#This Row],[Espai reservat Administració  (mesos)]],2)</f>
        <v>0</v>
      </c>
      <c r="AX114" s="89">
        <f>Taula1[[#This Row],[% Jornada segons contracte
(no posar el símbol %) ]]-Taula1[[#This Row],[% Reducció salari per baix rendiment        (no posar el símbol %)]]</f>
        <v>0</v>
      </c>
      <c r="AY114" s="131">
        <f>ROUND((AZ114/100)*22.78356164*Taula1[[#This Row],[Espai reservat Administració (dies)]],2)</f>
        <v>0</v>
      </c>
      <c r="AZ114" s="79">
        <f>Taula1[[#This Row],[% Jornada segons contracte
(no posar el símbol %) ]]-Taula1[[#This Row],[% Reducció salari per baix rendiment        (no posar el símbol %)]]</f>
        <v>0</v>
      </c>
      <c r="BA114" s="131">
        <f t="shared" si="20"/>
        <v>0</v>
      </c>
      <c r="BB114" s="83"/>
      <c r="BC114" s="131">
        <f>IF(Taula1[[#This Row],[Grup justificat     (fer servir opcions de la llista desplegable)]]=1,AI114,0)</f>
        <v>0</v>
      </c>
      <c r="BD114" s="131">
        <f>IF(Taula1[[#This Row],[Grup justificat     (fer servir opcions de la llista desplegable)]]=2,AU114,0)</f>
        <v>0</v>
      </c>
      <c r="BE114" s="83"/>
      <c r="BF114" s="131">
        <f>IF(Taula1[[#This Row],[Espai reservat Administració]]=1,AO114,0)</f>
        <v>0</v>
      </c>
      <c r="BG114" s="131">
        <f>IF(Taula1[[#This Row],[Espai reservat Administració]]=2,BA114,0)</f>
        <v>0</v>
      </c>
      <c r="BH114" s="83"/>
      <c r="BI114" s="124">
        <f>IF(Taula1[[#This Row],[Grup justificat     (fer servir opcions de la llista desplegable)]]=1,1,0)</f>
        <v>0</v>
      </c>
      <c r="BJ114" s="124">
        <f>IF(Taula1[[#This Row],[Espai reservat Administració]]=1,1,0)</f>
        <v>0</v>
      </c>
      <c r="BK114" s="125"/>
      <c r="BL114" s="124">
        <f>IF(Taula1[[#This Row],[Grup justificat     (fer servir opcions de la llista desplegable)]]=2,1,0)</f>
        <v>0</v>
      </c>
      <c r="BM114" s="124">
        <f>IF(Taula1[[#This Row],[Espai reservat Administració]]=2,1,0)</f>
        <v>0</v>
      </c>
      <c r="BN114" s="73"/>
      <c r="BO114" s="73"/>
      <c r="BP114" s="73"/>
      <c r="BQ114" s="73"/>
      <c r="BR114" s="73"/>
      <c r="BS114" s="73"/>
      <c r="BT114" s="73"/>
      <c r="BU114" s="73"/>
      <c r="BV114" s="73"/>
      <c r="BW114" s="73"/>
      <c r="BX114" s="73"/>
      <c r="BY114" s="73"/>
      <c r="BZ114" s="73"/>
      <c r="CA114" s="73"/>
      <c r="CB114" s="73"/>
      <c r="CC114" s="73"/>
      <c r="CD114" s="73"/>
      <c r="CE114" s="73"/>
      <c r="CF114" s="73"/>
      <c r="CG114" s="63">
        <f t="shared" si="21"/>
        <v>0</v>
      </c>
      <c r="CH114" s="63">
        <f t="shared" si="22"/>
        <v>0</v>
      </c>
      <c r="CI114" s="73"/>
      <c r="CJ114" s="63">
        <f>IF(Taula1[[#This Row],[Tipus de contracte                                  (fer servir opcions de la llista desplegable)]]="Indefinit",1,0)</f>
        <v>0</v>
      </c>
      <c r="CK114" s="63">
        <f>IF(Taula1[[#This Row],[Tipus de contracte                                  (fer servir opcions de la llista desplegable)]]="Temporal, igual o superior a 6 mesos",1,0)</f>
        <v>0</v>
      </c>
      <c r="CL114" s="63">
        <f>IF(Taula1[[#This Row],[Tipus de contracte                                  (fer servir opcions de la llista desplegable)]]="Substitució per IT",1,0)</f>
        <v>0</v>
      </c>
      <c r="CM114" s="73"/>
      <c r="CN114" s="63">
        <f>IF(Taula1[[#This Row],[Relació llocs de treball]]&gt;=1,1,0)</f>
        <v>0</v>
      </c>
      <c r="CO114" s="73"/>
      <c r="CP114" s="63">
        <f>IF(Taula1[[#This Row],[Identitat de gènere                                                          (fer servir opcions de la llista desplegable)]]="Home",1,0)</f>
        <v>0</v>
      </c>
      <c r="CQ114" s="63">
        <f>IF(Taula1[[#This Row],[Identitat de gènere                                                          (fer servir opcions de la llista desplegable)]]="Dona",1,0)</f>
        <v>0</v>
      </c>
      <c r="CR114" s="63">
        <f>IF(Taula1[[#This Row],[Identitat de gènere                                                          (fer servir opcions de la llista desplegable)]]="No binari",1,0)</f>
        <v>0</v>
      </c>
      <c r="CS114" s="73"/>
      <c r="CT114" s="63">
        <f t="shared" si="16"/>
        <v>0</v>
      </c>
      <c r="CU114" s="64">
        <f t="shared" si="23"/>
        <v>0</v>
      </c>
      <c r="CW114" s="64">
        <f t="shared" si="24"/>
        <v>0</v>
      </c>
      <c r="CX114" s="64">
        <f t="shared" si="25"/>
        <v>0</v>
      </c>
      <c r="CY114" s="64">
        <f t="shared" si="26"/>
        <v>0</v>
      </c>
      <c r="CZ114" s="64">
        <f t="shared" si="27"/>
        <v>0</v>
      </c>
      <c r="DB114" s="64">
        <f t="shared" si="28"/>
        <v>0</v>
      </c>
      <c r="DC114" s="64">
        <f t="shared" si="29"/>
        <v>0</v>
      </c>
      <c r="DD114" s="64">
        <f t="shared" si="30"/>
        <v>0</v>
      </c>
      <c r="DE114" s="64">
        <f t="shared" si="31"/>
        <v>0</v>
      </c>
    </row>
    <row r="115" spans="2:109" x14ac:dyDescent="0.3">
      <c r="B115" s="167"/>
      <c r="C115" s="186"/>
      <c r="D115" s="2"/>
      <c r="E115" s="67"/>
      <c r="F115" s="5"/>
      <c r="G115" s="5"/>
      <c r="H115" s="187"/>
      <c r="I115" s="111" t="str">
        <f ca="1">IF(Taula1[[#This Row],[Data naixement (format dd/mm/aaaa)]]="","0",DATEDIF(Taula1[[#This Row],[Data naixement (format dd/mm/aaaa)]],TODAY(),"Y"))</f>
        <v>0</v>
      </c>
      <c r="J115" s="6"/>
      <c r="K115" s="6"/>
      <c r="L115" s="6"/>
      <c r="M115" s="6"/>
      <c r="N115" s="56"/>
      <c r="O115" s="56"/>
      <c r="P115" s="56"/>
      <c r="Q115" s="6"/>
      <c r="R115" s="7"/>
      <c r="S115" s="143">
        <f>Taula1[[#This Row],[Mesos naturals sencers treballats període justificat (01/01/2023 - 31/03/2023)]]</f>
        <v>0</v>
      </c>
      <c r="T115" s="194">
        <f>Taula1[[#This Row],[Dies treballats període justificat (01/01/2023 - 31/03/2023)              no comptabilitzats com a mes natural sencer]]</f>
        <v>0</v>
      </c>
      <c r="U115" s="12"/>
      <c r="V115" s="7"/>
      <c r="W115" s="188"/>
      <c r="X115" s="188"/>
      <c r="Y115" s="188"/>
      <c r="Z115" s="188"/>
      <c r="AA115" s="190"/>
      <c r="AB115" s="143">
        <f>Taula1[[#This Row],[Grup justificat     (fer servir opcions de la llista desplegable)]]</f>
        <v>0</v>
      </c>
      <c r="AC115" s="182"/>
      <c r="AD115" s="80"/>
      <c r="AE115" s="131">
        <f>ROUND((AF115/100)*756*Taula1[[#This Row],[Mesos naturals sencers treballats període justificat (01/01/2023 - 31/03/2023)]],2)</f>
        <v>0</v>
      </c>
      <c r="AF115" s="79">
        <f>Taula1[[#This Row],[% Jornada segons contracte
(no posar el símbol %) ]]-Taula1[[#This Row],[% Reducció salari per baix rendiment        (no posar el símbol %)]]</f>
        <v>0</v>
      </c>
      <c r="AG115" s="131">
        <f>ROUND((AH115/100)*24.8547945*Taula1[[#This Row],[Dies treballats període justificat (01/01/2023 - 31/03/2023)              no comptabilitzats com a mes natural sencer]],2)</f>
        <v>0</v>
      </c>
      <c r="AH115" s="79">
        <f>Taula1[[#This Row],[% Jornada segons contracte
(no posar el símbol %) ]]-Taula1[[#This Row],[% Reducció salari per baix rendiment        (no posar el símbol %)]]</f>
        <v>0</v>
      </c>
      <c r="AI115" s="131">
        <f t="shared" si="17"/>
        <v>0</v>
      </c>
      <c r="AJ115" s="183"/>
      <c r="AK115" s="131">
        <f>ROUND((AL115/100)*756*Taula1[[#This Row],[Espai reservat Administració  (mesos)]],2)</f>
        <v>0</v>
      </c>
      <c r="AL115" s="79">
        <f>Taula1[[#This Row],[% Jornada segons contracte
(no posar el símbol %) ]]-Taula1[[#This Row],[% Reducció salari per baix rendiment        (no posar el símbol %)]]</f>
        <v>0</v>
      </c>
      <c r="AM115" s="131">
        <f>ROUND((AN115/100)*24.8547945*Taula1[[#This Row],[Espai reservat Administració (dies)]],2)</f>
        <v>0</v>
      </c>
      <c r="AN115" s="79">
        <f>Taula1[[#This Row],[% Jornada segons contracte
(no posar el símbol %) ]]-Taula1[[#This Row],[% Reducció salari per baix rendiment        (no posar el símbol %)]]</f>
        <v>0</v>
      </c>
      <c r="AO115" s="131">
        <f t="shared" si="18"/>
        <v>0</v>
      </c>
      <c r="AP115" s="86"/>
      <c r="AQ115" s="136">
        <f>ROUND((AR115/100)*693*Taula1[[#This Row],[Mesos naturals sencers treballats període justificat (01/01/2023 - 31/03/2023)]],2)</f>
        <v>0</v>
      </c>
      <c r="AR115" s="89">
        <f>Taula1[[#This Row],[% Jornada segons contracte
(no posar el símbol %) ]]-Taula1[[#This Row],[% Reducció salari per baix rendiment        (no posar el símbol %)]]</f>
        <v>0</v>
      </c>
      <c r="AS115" s="136">
        <f>ROUND((AT115/100)*22.78356164*Taula1[[#This Row],[Dies treballats període justificat (01/01/2023 - 31/03/2023)              no comptabilitzats com a mes natural sencer]],2)</f>
        <v>0</v>
      </c>
      <c r="AT115" s="89">
        <f>Taula1[[#This Row],[% Jornada segons contracte
(no posar el símbol %) ]]-Taula1[[#This Row],[% Reducció salari per baix rendiment        (no posar el símbol %)]]</f>
        <v>0</v>
      </c>
      <c r="AU115" s="136">
        <f t="shared" si="19"/>
        <v>0</v>
      </c>
      <c r="AV115" s="86"/>
      <c r="AW115" s="136">
        <f>ROUND((AX115/100)*693*Taula1[[#This Row],[Espai reservat Administració  (mesos)]],2)</f>
        <v>0</v>
      </c>
      <c r="AX115" s="89">
        <f>Taula1[[#This Row],[% Jornada segons contracte
(no posar el símbol %) ]]-Taula1[[#This Row],[% Reducció salari per baix rendiment        (no posar el símbol %)]]</f>
        <v>0</v>
      </c>
      <c r="AY115" s="131">
        <f>ROUND((AZ115/100)*22.78356164*Taula1[[#This Row],[Espai reservat Administració (dies)]],2)</f>
        <v>0</v>
      </c>
      <c r="AZ115" s="79">
        <f>Taula1[[#This Row],[% Jornada segons contracte
(no posar el símbol %) ]]-Taula1[[#This Row],[% Reducció salari per baix rendiment        (no posar el símbol %)]]</f>
        <v>0</v>
      </c>
      <c r="BA115" s="131">
        <f t="shared" si="20"/>
        <v>0</v>
      </c>
      <c r="BB115" s="83"/>
      <c r="BC115" s="131">
        <f>IF(Taula1[[#This Row],[Grup justificat     (fer servir opcions de la llista desplegable)]]=1,AI115,0)</f>
        <v>0</v>
      </c>
      <c r="BD115" s="131">
        <f>IF(Taula1[[#This Row],[Grup justificat     (fer servir opcions de la llista desplegable)]]=2,AU115,0)</f>
        <v>0</v>
      </c>
      <c r="BE115" s="83"/>
      <c r="BF115" s="131">
        <f>IF(Taula1[[#This Row],[Espai reservat Administració]]=1,AO115,0)</f>
        <v>0</v>
      </c>
      <c r="BG115" s="131">
        <f>IF(Taula1[[#This Row],[Espai reservat Administració]]=2,BA115,0)</f>
        <v>0</v>
      </c>
      <c r="BH115" s="83"/>
      <c r="BI115" s="124">
        <f>IF(Taula1[[#This Row],[Grup justificat     (fer servir opcions de la llista desplegable)]]=1,1,0)</f>
        <v>0</v>
      </c>
      <c r="BJ115" s="124">
        <f>IF(Taula1[[#This Row],[Espai reservat Administració]]=1,1,0)</f>
        <v>0</v>
      </c>
      <c r="BK115" s="125"/>
      <c r="BL115" s="124">
        <f>IF(Taula1[[#This Row],[Grup justificat     (fer servir opcions de la llista desplegable)]]=2,1,0)</f>
        <v>0</v>
      </c>
      <c r="BM115" s="124">
        <f>IF(Taula1[[#This Row],[Espai reservat Administració]]=2,1,0)</f>
        <v>0</v>
      </c>
      <c r="BN115" s="73"/>
      <c r="BO115" s="73"/>
      <c r="BP115" s="73"/>
      <c r="BQ115" s="73"/>
      <c r="BR115" s="73"/>
      <c r="BS115" s="73"/>
      <c r="BT115" s="73"/>
      <c r="BU115" s="73"/>
      <c r="BV115" s="73"/>
      <c r="BW115" s="73"/>
      <c r="BX115" s="73"/>
      <c r="BY115" s="73"/>
      <c r="BZ115" s="73"/>
      <c r="CA115" s="73"/>
      <c r="CB115" s="73"/>
      <c r="CC115" s="73"/>
      <c r="CD115" s="73"/>
      <c r="CE115" s="73"/>
      <c r="CF115" s="73"/>
      <c r="CG115" s="63">
        <f t="shared" si="21"/>
        <v>0</v>
      </c>
      <c r="CH115" s="63">
        <f t="shared" si="22"/>
        <v>0</v>
      </c>
      <c r="CI115" s="73"/>
      <c r="CJ115" s="63">
        <f>IF(Taula1[[#This Row],[Tipus de contracte                                  (fer servir opcions de la llista desplegable)]]="Indefinit",1,0)</f>
        <v>0</v>
      </c>
      <c r="CK115" s="63">
        <f>IF(Taula1[[#This Row],[Tipus de contracte                                  (fer servir opcions de la llista desplegable)]]="Temporal, igual o superior a 6 mesos",1,0)</f>
        <v>0</v>
      </c>
      <c r="CL115" s="63">
        <f>IF(Taula1[[#This Row],[Tipus de contracte                                  (fer servir opcions de la llista desplegable)]]="Substitució per IT",1,0)</f>
        <v>0</v>
      </c>
      <c r="CM115" s="73"/>
      <c r="CN115" s="63">
        <f>IF(Taula1[[#This Row],[Relació llocs de treball]]&gt;=1,1,0)</f>
        <v>0</v>
      </c>
      <c r="CO115" s="73"/>
      <c r="CP115" s="63">
        <f>IF(Taula1[[#This Row],[Identitat de gènere                                                          (fer servir opcions de la llista desplegable)]]="Home",1,0)</f>
        <v>0</v>
      </c>
      <c r="CQ115" s="63">
        <f>IF(Taula1[[#This Row],[Identitat de gènere                                                          (fer servir opcions de la llista desplegable)]]="Dona",1,0)</f>
        <v>0</v>
      </c>
      <c r="CR115" s="63">
        <f>IF(Taula1[[#This Row],[Identitat de gènere                                                          (fer servir opcions de la llista desplegable)]]="No binari",1,0)</f>
        <v>0</v>
      </c>
      <c r="CS115" s="73"/>
      <c r="CT115" s="63">
        <f t="shared" si="16"/>
        <v>0</v>
      </c>
      <c r="CU115" s="64">
        <f t="shared" si="23"/>
        <v>0</v>
      </c>
      <c r="CW115" s="64">
        <f t="shared" si="24"/>
        <v>0</v>
      </c>
      <c r="CX115" s="64">
        <f t="shared" si="25"/>
        <v>0</v>
      </c>
      <c r="CY115" s="64">
        <f t="shared" si="26"/>
        <v>0</v>
      </c>
      <c r="CZ115" s="64">
        <f t="shared" si="27"/>
        <v>0</v>
      </c>
      <c r="DB115" s="64">
        <f t="shared" si="28"/>
        <v>0</v>
      </c>
      <c r="DC115" s="64">
        <f t="shared" si="29"/>
        <v>0</v>
      </c>
      <c r="DD115" s="64">
        <f t="shared" si="30"/>
        <v>0</v>
      </c>
      <c r="DE115" s="64">
        <f t="shared" si="31"/>
        <v>0</v>
      </c>
    </row>
    <row r="116" spans="2:109" x14ac:dyDescent="0.3">
      <c r="B116" s="167"/>
      <c r="C116" s="186"/>
      <c r="D116" s="2"/>
      <c r="E116" s="67"/>
      <c r="F116" s="5"/>
      <c r="G116" s="5"/>
      <c r="H116" s="187"/>
      <c r="I116" s="111" t="str">
        <f ca="1">IF(Taula1[[#This Row],[Data naixement (format dd/mm/aaaa)]]="","0",DATEDIF(Taula1[[#This Row],[Data naixement (format dd/mm/aaaa)]],TODAY(),"Y"))</f>
        <v>0</v>
      </c>
      <c r="J116" s="6"/>
      <c r="K116" s="6"/>
      <c r="L116" s="6"/>
      <c r="M116" s="6"/>
      <c r="N116" s="56"/>
      <c r="O116" s="56"/>
      <c r="P116" s="56"/>
      <c r="Q116" s="6"/>
      <c r="R116" s="7"/>
      <c r="S116" s="143">
        <f>Taula1[[#This Row],[Mesos naturals sencers treballats període justificat (01/01/2023 - 31/03/2023)]]</f>
        <v>0</v>
      </c>
      <c r="T116" s="194">
        <f>Taula1[[#This Row],[Dies treballats període justificat (01/01/2023 - 31/03/2023)              no comptabilitzats com a mes natural sencer]]</f>
        <v>0</v>
      </c>
      <c r="U116" s="12"/>
      <c r="V116" s="7"/>
      <c r="W116" s="188"/>
      <c r="X116" s="188"/>
      <c r="Y116" s="188"/>
      <c r="Z116" s="188"/>
      <c r="AA116" s="190"/>
      <c r="AB116" s="143">
        <f>Taula1[[#This Row],[Grup justificat     (fer servir opcions de la llista desplegable)]]</f>
        <v>0</v>
      </c>
      <c r="AC116" s="182"/>
      <c r="AD116" s="80"/>
      <c r="AE116" s="131">
        <f>ROUND((AF116/100)*756*Taula1[[#This Row],[Mesos naturals sencers treballats període justificat (01/01/2023 - 31/03/2023)]],2)</f>
        <v>0</v>
      </c>
      <c r="AF116" s="79">
        <f>Taula1[[#This Row],[% Jornada segons contracte
(no posar el símbol %) ]]-Taula1[[#This Row],[% Reducció salari per baix rendiment        (no posar el símbol %)]]</f>
        <v>0</v>
      </c>
      <c r="AG116" s="131">
        <f>ROUND((AH116/100)*24.8547945*Taula1[[#This Row],[Dies treballats període justificat (01/01/2023 - 31/03/2023)              no comptabilitzats com a mes natural sencer]],2)</f>
        <v>0</v>
      </c>
      <c r="AH116" s="79">
        <f>Taula1[[#This Row],[% Jornada segons contracte
(no posar el símbol %) ]]-Taula1[[#This Row],[% Reducció salari per baix rendiment        (no posar el símbol %)]]</f>
        <v>0</v>
      </c>
      <c r="AI116" s="131">
        <f t="shared" si="17"/>
        <v>0</v>
      </c>
      <c r="AJ116" s="183"/>
      <c r="AK116" s="131">
        <f>ROUND((AL116/100)*756*Taula1[[#This Row],[Espai reservat Administració  (mesos)]],2)</f>
        <v>0</v>
      </c>
      <c r="AL116" s="79">
        <f>Taula1[[#This Row],[% Jornada segons contracte
(no posar el símbol %) ]]-Taula1[[#This Row],[% Reducció salari per baix rendiment        (no posar el símbol %)]]</f>
        <v>0</v>
      </c>
      <c r="AM116" s="131">
        <f>ROUND((AN116/100)*24.8547945*Taula1[[#This Row],[Espai reservat Administració (dies)]],2)</f>
        <v>0</v>
      </c>
      <c r="AN116" s="79">
        <f>Taula1[[#This Row],[% Jornada segons contracte
(no posar el símbol %) ]]-Taula1[[#This Row],[% Reducció salari per baix rendiment        (no posar el símbol %)]]</f>
        <v>0</v>
      </c>
      <c r="AO116" s="131">
        <f t="shared" si="18"/>
        <v>0</v>
      </c>
      <c r="AP116" s="86"/>
      <c r="AQ116" s="136">
        <f>ROUND((AR116/100)*693*Taula1[[#This Row],[Mesos naturals sencers treballats període justificat (01/01/2023 - 31/03/2023)]],2)</f>
        <v>0</v>
      </c>
      <c r="AR116" s="89">
        <f>Taula1[[#This Row],[% Jornada segons contracte
(no posar el símbol %) ]]-Taula1[[#This Row],[% Reducció salari per baix rendiment        (no posar el símbol %)]]</f>
        <v>0</v>
      </c>
      <c r="AS116" s="136">
        <f>ROUND((AT116/100)*22.78356164*Taula1[[#This Row],[Dies treballats període justificat (01/01/2023 - 31/03/2023)              no comptabilitzats com a mes natural sencer]],2)</f>
        <v>0</v>
      </c>
      <c r="AT116" s="89">
        <f>Taula1[[#This Row],[% Jornada segons contracte
(no posar el símbol %) ]]-Taula1[[#This Row],[% Reducció salari per baix rendiment        (no posar el símbol %)]]</f>
        <v>0</v>
      </c>
      <c r="AU116" s="136">
        <f t="shared" si="19"/>
        <v>0</v>
      </c>
      <c r="AV116" s="86"/>
      <c r="AW116" s="136">
        <f>ROUND((AX116/100)*693*Taula1[[#This Row],[Espai reservat Administració  (mesos)]],2)</f>
        <v>0</v>
      </c>
      <c r="AX116" s="89">
        <f>Taula1[[#This Row],[% Jornada segons contracte
(no posar el símbol %) ]]-Taula1[[#This Row],[% Reducció salari per baix rendiment        (no posar el símbol %)]]</f>
        <v>0</v>
      </c>
      <c r="AY116" s="131">
        <f>ROUND((AZ116/100)*22.78356164*Taula1[[#This Row],[Espai reservat Administració (dies)]],2)</f>
        <v>0</v>
      </c>
      <c r="AZ116" s="79">
        <f>Taula1[[#This Row],[% Jornada segons contracte
(no posar el símbol %) ]]-Taula1[[#This Row],[% Reducció salari per baix rendiment        (no posar el símbol %)]]</f>
        <v>0</v>
      </c>
      <c r="BA116" s="131">
        <f t="shared" si="20"/>
        <v>0</v>
      </c>
      <c r="BB116" s="83"/>
      <c r="BC116" s="131">
        <f>IF(Taula1[[#This Row],[Grup justificat     (fer servir opcions de la llista desplegable)]]=1,AI116,0)</f>
        <v>0</v>
      </c>
      <c r="BD116" s="131">
        <f>IF(Taula1[[#This Row],[Grup justificat     (fer servir opcions de la llista desplegable)]]=2,AU116,0)</f>
        <v>0</v>
      </c>
      <c r="BE116" s="83"/>
      <c r="BF116" s="131">
        <f>IF(Taula1[[#This Row],[Espai reservat Administració]]=1,AO116,0)</f>
        <v>0</v>
      </c>
      <c r="BG116" s="131">
        <f>IF(Taula1[[#This Row],[Espai reservat Administració]]=2,BA116,0)</f>
        <v>0</v>
      </c>
      <c r="BH116" s="83"/>
      <c r="BI116" s="124">
        <f>IF(Taula1[[#This Row],[Grup justificat     (fer servir opcions de la llista desplegable)]]=1,1,0)</f>
        <v>0</v>
      </c>
      <c r="BJ116" s="124">
        <f>IF(Taula1[[#This Row],[Espai reservat Administració]]=1,1,0)</f>
        <v>0</v>
      </c>
      <c r="BK116" s="125"/>
      <c r="BL116" s="124">
        <f>IF(Taula1[[#This Row],[Grup justificat     (fer servir opcions de la llista desplegable)]]=2,1,0)</f>
        <v>0</v>
      </c>
      <c r="BM116" s="124">
        <f>IF(Taula1[[#This Row],[Espai reservat Administració]]=2,1,0)</f>
        <v>0</v>
      </c>
      <c r="BN116" s="73"/>
      <c r="BO116" s="73"/>
      <c r="BP116" s="73"/>
      <c r="BQ116" s="73"/>
      <c r="BR116" s="73"/>
      <c r="BS116" s="73"/>
      <c r="BT116" s="73"/>
      <c r="BU116" s="73"/>
      <c r="BV116" s="73"/>
      <c r="BW116" s="73"/>
      <c r="BX116" s="73"/>
      <c r="BY116" s="73"/>
      <c r="BZ116" s="73"/>
      <c r="CA116" s="73"/>
      <c r="CB116" s="73"/>
      <c r="CC116" s="73"/>
      <c r="CD116" s="73"/>
      <c r="CE116" s="73"/>
      <c r="CF116" s="73"/>
      <c r="CG116" s="63">
        <f t="shared" si="21"/>
        <v>0</v>
      </c>
      <c r="CH116" s="63">
        <f t="shared" si="22"/>
        <v>0</v>
      </c>
      <c r="CI116" s="73"/>
      <c r="CJ116" s="63">
        <f>IF(Taula1[[#This Row],[Tipus de contracte                                  (fer servir opcions de la llista desplegable)]]="Indefinit",1,0)</f>
        <v>0</v>
      </c>
      <c r="CK116" s="63">
        <f>IF(Taula1[[#This Row],[Tipus de contracte                                  (fer servir opcions de la llista desplegable)]]="Temporal, igual o superior a 6 mesos",1,0)</f>
        <v>0</v>
      </c>
      <c r="CL116" s="63">
        <f>IF(Taula1[[#This Row],[Tipus de contracte                                  (fer servir opcions de la llista desplegable)]]="Substitució per IT",1,0)</f>
        <v>0</v>
      </c>
      <c r="CM116" s="73"/>
      <c r="CN116" s="63">
        <f>IF(Taula1[[#This Row],[Relació llocs de treball]]&gt;=1,1,0)</f>
        <v>0</v>
      </c>
      <c r="CO116" s="73"/>
      <c r="CP116" s="63">
        <f>IF(Taula1[[#This Row],[Identitat de gènere                                                          (fer servir opcions de la llista desplegable)]]="Home",1,0)</f>
        <v>0</v>
      </c>
      <c r="CQ116" s="63">
        <f>IF(Taula1[[#This Row],[Identitat de gènere                                                          (fer servir opcions de la llista desplegable)]]="Dona",1,0)</f>
        <v>0</v>
      </c>
      <c r="CR116" s="63">
        <f>IF(Taula1[[#This Row],[Identitat de gènere                                                          (fer servir opcions de la llista desplegable)]]="No binari",1,0)</f>
        <v>0</v>
      </c>
      <c r="CS116" s="73"/>
      <c r="CT116" s="63">
        <f t="shared" si="16"/>
        <v>0</v>
      </c>
      <c r="CU116" s="64">
        <f t="shared" si="23"/>
        <v>0</v>
      </c>
      <c r="CW116" s="64">
        <f t="shared" si="24"/>
        <v>0</v>
      </c>
      <c r="CX116" s="64">
        <f t="shared" si="25"/>
        <v>0</v>
      </c>
      <c r="CY116" s="64">
        <f t="shared" si="26"/>
        <v>0</v>
      </c>
      <c r="CZ116" s="64">
        <f t="shared" si="27"/>
        <v>0</v>
      </c>
      <c r="DB116" s="64">
        <f t="shared" si="28"/>
        <v>0</v>
      </c>
      <c r="DC116" s="64">
        <f t="shared" si="29"/>
        <v>0</v>
      </c>
      <c r="DD116" s="64">
        <f t="shared" si="30"/>
        <v>0</v>
      </c>
      <c r="DE116" s="64">
        <f t="shared" si="31"/>
        <v>0</v>
      </c>
    </row>
    <row r="117" spans="2:109" x14ac:dyDescent="0.3">
      <c r="B117" s="167"/>
      <c r="C117" s="186"/>
      <c r="D117" s="2"/>
      <c r="E117" s="67"/>
      <c r="F117" s="5"/>
      <c r="G117" s="5"/>
      <c r="H117" s="187"/>
      <c r="I117" s="111" t="str">
        <f ca="1">IF(Taula1[[#This Row],[Data naixement (format dd/mm/aaaa)]]="","0",DATEDIF(Taula1[[#This Row],[Data naixement (format dd/mm/aaaa)]],TODAY(),"Y"))</f>
        <v>0</v>
      </c>
      <c r="J117" s="6"/>
      <c r="K117" s="6"/>
      <c r="L117" s="6"/>
      <c r="M117" s="6"/>
      <c r="N117" s="56"/>
      <c r="O117" s="56"/>
      <c r="P117" s="56"/>
      <c r="Q117" s="6"/>
      <c r="R117" s="7"/>
      <c r="S117" s="143">
        <f>Taula1[[#This Row],[Mesos naturals sencers treballats període justificat (01/01/2023 - 31/03/2023)]]</f>
        <v>0</v>
      </c>
      <c r="T117" s="194">
        <f>Taula1[[#This Row],[Dies treballats període justificat (01/01/2023 - 31/03/2023)              no comptabilitzats com a mes natural sencer]]</f>
        <v>0</v>
      </c>
      <c r="U117" s="12"/>
      <c r="V117" s="7"/>
      <c r="W117" s="188"/>
      <c r="X117" s="188"/>
      <c r="Y117" s="188"/>
      <c r="Z117" s="188"/>
      <c r="AA117" s="190"/>
      <c r="AB117" s="143">
        <f>Taula1[[#This Row],[Grup justificat     (fer servir opcions de la llista desplegable)]]</f>
        <v>0</v>
      </c>
      <c r="AC117" s="182"/>
      <c r="AD117" s="80"/>
      <c r="AE117" s="131">
        <f>ROUND((AF117/100)*756*Taula1[[#This Row],[Mesos naturals sencers treballats període justificat (01/01/2023 - 31/03/2023)]],2)</f>
        <v>0</v>
      </c>
      <c r="AF117" s="79">
        <f>Taula1[[#This Row],[% Jornada segons contracte
(no posar el símbol %) ]]-Taula1[[#This Row],[% Reducció salari per baix rendiment        (no posar el símbol %)]]</f>
        <v>0</v>
      </c>
      <c r="AG117" s="131">
        <f>ROUND((AH117/100)*24.8547945*Taula1[[#This Row],[Dies treballats període justificat (01/01/2023 - 31/03/2023)              no comptabilitzats com a mes natural sencer]],2)</f>
        <v>0</v>
      </c>
      <c r="AH117" s="79">
        <f>Taula1[[#This Row],[% Jornada segons contracte
(no posar el símbol %) ]]-Taula1[[#This Row],[% Reducció salari per baix rendiment        (no posar el símbol %)]]</f>
        <v>0</v>
      </c>
      <c r="AI117" s="131">
        <f t="shared" si="17"/>
        <v>0</v>
      </c>
      <c r="AJ117" s="183"/>
      <c r="AK117" s="131">
        <f>ROUND((AL117/100)*756*Taula1[[#This Row],[Espai reservat Administració  (mesos)]],2)</f>
        <v>0</v>
      </c>
      <c r="AL117" s="79">
        <f>Taula1[[#This Row],[% Jornada segons contracte
(no posar el símbol %) ]]-Taula1[[#This Row],[% Reducció salari per baix rendiment        (no posar el símbol %)]]</f>
        <v>0</v>
      </c>
      <c r="AM117" s="131">
        <f>ROUND((AN117/100)*24.8547945*Taula1[[#This Row],[Espai reservat Administració (dies)]],2)</f>
        <v>0</v>
      </c>
      <c r="AN117" s="79">
        <f>Taula1[[#This Row],[% Jornada segons contracte
(no posar el símbol %) ]]-Taula1[[#This Row],[% Reducció salari per baix rendiment        (no posar el símbol %)]]</f>
        <v>0</v>
      </c>
      <c r="AO117" s="131">
        <f t="shared" si="18"/>
        <v>0</v>
      </c>
      <c r="AP117" s="86"/>
      <c r="AQ117" s="136">
        <f>ROUND((AR117/100)*693*Taula1[[#This Row],[Mesos naturals sencers treballats període justificat (01/01/2023 - 31/03/2023)]],2)</f>
        <v>0</v>
      </c>
      <c r="AR117" s="89">
        <f>Taula1[[#This Row],[% Jornada segons contracte
(no posar el símbol %) ]]-Taula1[[#This Row],[% Reducció salari per baix rendiment        (no posar el símbol %)]]</f>
        <v>0</v>
      </c>
      <c r="AS117" s="136">
        <f>ROUND((AT117/100)*22.78356164*Taula1[[#This Row],[Dies treballats període justificat (01/01/2023 - 31/03/2023)              no comptabilitzats com a mes natural sencer]],2)</f>
        <v>0</v>
      </c>
      <c r="AT117" s="89">
        <f>Taula1[[#This Row],[% Jornada segons contracte
(no posar el símbol %) ]]-Taula1[[#This Row],[% Reducció salari per baix rendiment        (no posar el símbol %)]]</f>
        <v>0</v>
      </c>
      <c r="AU117" s="136">
        <f t="shared" si="19"/>
        <v>0</v>
      </c>
      <c r="AV117" s="86"/>
      <c r="AW117" s="136">
        <f>ROUND((AX117/100)*693*Taula1[[#This Row],[Espai reservat Administració  (mesos)]],2)</f>
        <v>0</v>
      </c>
      <c r="AX117" s="89">
        <f>Taula1[[#This Row],[% Jornada segons contracte
(no posar el símbol %) ]]-Taula1[[#This Row],[% Reducció salari per baix rendiment        (no posar el símbol %)]]</f>
        <v>0</v>
      </c>
      <c r="AY117" s="131">
        <f>ROUND((AZ117/100)*22.78356164*Taula1[[#This Row],[Espai reservat Administració (dies)]],2)</f>
        <v>0</v>
      </c>
      <c r="AZ117" s="79">
        <f>Taula1[[#This Row],[% Jornada segons contracte
(no posar el símbol %) ]]-Taula1[[#This Row],[% Reducció salari per baix rendiment        (no posar el símbol %)]]</f>
        <v>0</v>
      </c>
      <c r="BA117" s="131">
        <f t="shared" si="20"/>
        <v>0</v>
      </c>
      <c r="BB117" s="83"/>
      <c r="BC117" s="131">
        <f>IF(Taula1[[#This Row],[Grup justificat     (fer servir opcions de la llista desplegable)]]=1,AI117,0)</f>
        <v>0</v>
      </c>
      <c r="BD117" s="131">
        <f>IF(Taula1[[#This Row],[Grup justificat     (fer servir opcions de la llista desplegable)]]=2,AU117,0)</f>
        <v>0</v>
      </c>
      <c r="BE117" s="83"/>
      <c r="BF117" s="131">
        <f>IF(Taula1[[#This Row],[Espai reservat Administració]]=1,AO117,0)</f>
        <v>0</v>
      </c>
      <c r="BG117" s="131">
        <f>IF(Taula1[[#This Row],[Espai reservat Administració]]=2,BA117,0)</f>
        <v>0</v>
      </c>
      <c r="BH117" s="83"/>
      <c r="BI117" s="124">
        <f>IF(Taula1[[#This Row],[Grup justificat     (fer servir opcions de la llista desplegable)]]=1,1,0)</f>
        <v>0</v>
      </c>
      <c r="BJ117" s="124">
        <f>IF(Taula1[[#This Row],[Espai reservat Administració]]=1,1,0)</f>
        <v>0</v>
      </c>
      <c r="BK117" s="125"/>
      <c r="BL117" s="124">
        <f>IF(Taula1[[#This Row],[Grup justificat     (fer servir opcions de la llista desplegable)]]=2,1,0)</f>
        <v>0</v>
      </c>
      <c r="BM117" s="124">
        <f>IF(Taula1[[#This Row],[Espai reservat Administració]]=2,1,0)</f>
        <v>0</v>
      </c>
      <c r="BN117" s="73"/>
      <c r="BO117" s="73"/>
      <c r="BP117" s="73"/>
      <c r="BQ117" s="73"/>
      <c r="BR117" s="73"/>
      <c r="BS117" s="73"/>
      <c r="BT117" s="73"/>
      <c r="BU117" s="73"/>
      <c r="BV117" s="73"/>
      <c r="BW117" s="73"/>
      <c r="BX117" s="73"/>
      <c r="BY117" s="73"/>
      <c r="BZ117" s="73"/>
      <c r="CA117" s="73"/>
      <c r="CB117" s="73"/>
      <c r="CC117" s="73"/>
      <c r="CD117" s="73"/>
      <c r="CE117" s="73"/>
      <c r="CF117" s="73"/>
      <c r="CG117" s="63">
        <f t="shared" si="21"/>
        <v>0</v>
      </c>
      <c r="CH117" s="63">
        <f t="shared" si="22"/>
        <v>0</v>
      </c>
      <c r="CI117" s="73"/>
      <c r="CJ117" s="63">
        <f>IF(Taula1[[#This Row],[Tipus de contracte                                  (fer servir opcions de la llista desplegable)]]="Indefinit",1,0)</f>
        <v>0</v>
      </c>
      <c r="CK117" s="63">
        <f>IF(Taula1[[#This Row],[Tipus de contracte                                  (fer servir opcions de la llista desplegable)]]="Temporal, igual o superior a 6 mesos",1,0)</f>
        <v>0</v>
      </c>
      <c r="CL117" s="63">
        <f>IF(Taula1[[#This Row],[Tipus de contracte                                  (fer servir opcions de la llista desplegable)]]="Substitució per IT",1,0)</f>
        <v>0</v>
      </c>
      <c r="CM117" s="73"/>
      <c r="CN117" s="63">
        <f>IF(Taula1[[#This Row],[Relació llocs de treball]]&gt;=1,1,0)</f>
        <v>0</v>
      </c>
      <c r="CO117" s="73"/>
      <c r="CP117" s="63">
        <f>IF(Taula1[[#This Row],[Identitat de gènere                                                          (fer servir opcions de la llista desplegable)]]="Home",1,0)</f>
        <v>0</v>
      </c>
      <c r="CQ117" s="63">
        <f>IF(Taula1[[#This Row],[Identitat de gènere                                                          (fer servir opcions de la llista desplegable)]]="Dona",1,0)</f>
        <v>0</v>
      </c>
      <c r="CR117" s="63">
        <f>IF(Taula1[[#This Row],[Identitat de gènere                                                          (fer servir opcions de la llista desplegable)]]="No binari",1,0)</f>
        <v>0</v>
      </c>
      <c r="CS117" s="73"/>
      <c r="CT117" s="63">
        <f t="shared" si="16"/>
        <v>0</v>
      </c>
      <c r="CU117" s="64">
        <f t="shared" si="23"/>
        <v>0</v>
      </c>
      <c r="CW117" s="64">
        <f t="shared" si="24"/>
        <v>0</v>
      </c>
      <c r="CX117" s="64">
        <f t="shared" si="25"/>
        <v>0</v>
      </c>
      <c r="CY117" s="64">
        <f t="shared" si="26"/>
        <v>0</v>
      </c>
      <c r="CZ117" s="64">
        <f t="shared" si="27"/>
        <v>0</v>
      </c>
      <c r="DB117" s="64">
        <f t="shared" si="28"/>
        <v>0</v>
      </c>
      <c r="DC117" s="64">
        <f t="shared" si="29"/>
        <v>0</v>
      </c>
      <c r="DD117" s="64">
        <f t="shared" si="30"/>
        <v>0</v>
      </c>
      <c r="DE117" s="64">
        <f t="shared" si="31"/>
        <v>0</v>
      </c>
    </row>
    <row r="118" spans="2:109" x14ac:dyDescent="0.3">
      <c r="B118" s="167"/>
      <c r="C118" s="186"/>
      <c r="D118" s="2"/>
      <c r="E118" s="67"/>
      <c r="F118" s="5"/>
      <c r="G118" s="5"/>
      <c r="H118" s="187"/>
      <c r="I118" s="111" t="str">
        <f ca="1">IF(Taula1[[#This Row],[Data naixement (format dd/mm/aaaa)]]="","0",DATEDIF(Taula1[[#This Row],[Data naixement (format dd/mm/aaaa)]],TODAY(),"Y"))</f>
        <v>0</v>
      </c>
      <c r="J118" s="6"/>
      <c r="K118" s="6"/>
      <c r="L118" s="6"/>
      <c r="M118" s="6"/>
      <c r="N118" s="56"/>
      <c r="O118" s="56"/>
      <c r="P118" s="56"/>
      <c r="Q118" s="6"/>
      <c r="R118" s="7"/>
      <c r="S118" s="143">
        <f>Taula1[[#This Row],[Mesos naturals sencers treballats període justificat (01/01/2023 - 31/03/2023)]]</f>
        <v>0</v>
      </c>
      <c r="T118" s="194">
        <f>Taula1[[#This Row],[Dies treballats període justificat (01/01/2023 - 31/03/2023)              no comptabilitzats com a mes natural sencer]]</f>
        <v>0</v>
      </c>
      <c r="U118" s="12"/>
      <c r="V118" s="7"/>
      <c r="W118" s="188"/>
      <c r="X118" s="188"/>
      <c r="Y118" s="188"/>
      <c r="Z118" s="188"/>
      <c r="AA118" s="190"/>
      <c r="AB118" s="143">
        <f>Taula1[[#This Row],[Grup justificat     (fer servir opcions de la llista desplegable)]]</f>
        <v>0</v>
      </c>
      <c r="AC118" s="182"/>
      <c r="AD118" s="80"/>
      <c r="AE118" s="131">
        <f>ROUND((AF118/100)*756*Taula1[[#This Row],[Mesos naturals sencers treballats període justificat (01/01/2023 - 31/03/2023)]],2)</f>
        <v>0</v>
      </c>
      <c r="AF118" s="79">
        <f>Taula1[[#This Row],[% Jornada segons contracte
(no posar el símbol %) ]]-Taula1[[#This Row],[% Reducció salari per baix rendiment        (no posar el símbol %)]]</f>
        <v>0</v>
      </c>
      <c r="AG118" s="131">
        <f>ROUND((AH118/100)*24.8547945*Taula1[[#This Row],[Dies treballats període justificat (01/01/2023 - 31/03/2023)              no comptabilitzats com a mes natural sencer]],2)</f>
        <v>0</v>
      </c>
      <c r="AH118" s="79">
        <f>Taula1[[#This Row],[% Jornada segons contracte
(no posar el símbol %) ]]-Taula1[[#This Row],[% Reducció salari per baix rendiment        (no posar el símbol %)]]</f>
        <v>0</v>
      </c>
      <c r="AI118" s="131">
        <f t="shared" si="17"/>
        <v>0</v>
      </c>
      <c r="AJ118" s="183"/>
      <c r="AK118" s="131">
        <f>ROUND((AL118/100)*756*Taula1[[#This Row],[Espai reservat Administració  (mesos)]],2)</f>
        <v>0</v>
      </c>
      <c r="AL118" s="79">
        <f>Taula1[[#This Row],[% Jornada segons contracte
(no posar el símbol %) ]]-Taula1[[#This Row],[% Reducció salari per baix rendiment        (no posar el símbol %)]]</f>
        <v>0</v>
      </c>
      <c r="AM118" s="131">
        <f>ROUND((AN118/100)*24.8547945*Taula1[[#This Row],[Espai reservat Administració (dies)]],2)</f>
        <v>0</v>
      </c>
      <c r="AN118" s="79">
        <f>Taula1[[#This Row],[% Jornada segons contracte
(no posar el símbol %) ]]-Taula1[[#This Row],[% Reducció salari per baix rendiment        (no posar el símbol %)]]</f>
        <v>0</v>
      </c>
      <c r="AO118" s="131">
        <f t="shared" si="18"/>
        <v>0</v>
      </c>
      <c r="AP118" s="86"/>
      <c r="AQ118" s="136">
        <f>ROUND((AR118/100)*693*Taula1[[#This Row],[Mesos naturals sencers treballats període justificat (01/01/2023 - 31/03/2023)]],2)</f>
        <v>0</v>
      </c>
      <c r="AR118" s="89">
        <f>Taula1[[#This Row],[% Jornada segons contracte
(no posar el símbol %) ]]-Taula1[[#This Row],[% Reducció salari per baix rendiment        (no posar el símbol %)]]</f>
        <v>0</v>
      </c>
      <c r="AS118" s="136">
        <f>ROUND((AT118/100)*22.78356164*Taula1[[#This Row],[Dies treballats període justificat (01/01/2023 - 31/03/2023)              no comptabilitzats com a mes natural sencer]],2)</f>
        <v>0</v>
      </c>
      <c r="AT118" s="89">
        <f>Taula1[[#This Row],[% Jornada segons contracte
(no posar el símbol %) ]]-Taula1[[#This Row],[% Reducció salari per baix rendiment        (no posar el símbol %)]]</f>
        <v>0</v>
      </c>
      <c r="AU118" s="136">
        <f t="shared" si="19"/>
        <v>0</v>
      </c>
      <c r="AV118" s="86"/>
      <c r="AW118" s="136">
        <f>ROUND((AX118/100)*693*Taula1[[#This Row],[Espai reservat Administració  (mesos)]],2)</f>
        <v>0</v>
      </c>
      <c r="AX118" s="89">
        <f>Taula1[[#This Row],[% Jornada segons contracte
(no posar el símbol %) ]]-Taula1[[#This Row],[% Reducció salari per baix rendiment        (no posar el símbol %)]]</f>
        <v>0</v>
      </c>
      <c r="AY118" s="131">
        <f>ROUND((AZ118/100)*22.78356164*Taula1[[#This Row],[Espai reservat Administració (dies)]],2)</f>
        <v>0</v>
      </c>
      <c r="AZ118" s="79">
        <f>Taula1[[#This Row],[% Jornada segons contracte
(no posar el símbol %) ]]-Taula1[[#This Row],[% Reducció salari per baix rendiment        (no posar el símbol %)]]</f>
        <v>0</v>
      </c>
      <c r="BA118" s="131">
        <f t="shared" si="20"/>
        <v>0</v>
      </c>
      <c r="BB118" s="83"/>
      <c r="BC118" s="131">
        <f>IF(Taula1[[#This Row],[Grup justificat     (fer servir opcions de la llista desplegable)]]=1,AI118,0)</f>
        <v>0</v>
      </c>
      <c r="BD118" s="131">
        <f>IF(Taula1[[#This Row],[Grup justificat     (fer servir opcions de la llista desplegable)]]=2,AU118,0)</f>
        <v>0</v>
      </c>
      <c r="BE118" s="83"/>
      <c r="BF118" s="131">
        <f>IF(Taula1[[#This Row],[Espai reservat Administració]]=1,AO118,0)</f>
        <v>0</v>
      </c>
      <c r="BG118" s="131">
        <f>IF(Taula1[[#This Row],[Espai reservat Administració]]=2,BA118,0)</f>
        <v>0</v>
      </c>
      <c r="BH118" s="83"/>
      <c r="BI118" s="124">
        <f>IF(Taula1[[#This Row],[Grup justificat     (fer servir opcions de la llista desplegable)]]=1,1,0)</f>
        <v>0</v>
      </c>
      <c r="BJ118" s="124">
        <f>IF(Taula1[[#This Row],[Espai reservat Administració]]=1,1,0)</f>
        <v>0</v>
      </c>
      <c r="BK118" s="125"/>
      <c r="BL118" s="124">
        <f>IF(Taula1[[#This Row],[Grup justificat     (fer servir opcions de la llista desplegable)]]=2,1,0)</f>
        <v>0</v>
      </c>
      <c r="BM118" s="124">
        <f>IF(Taula1[[#This Row],[Espai reservat Administració]]=2,1,0)</f>
        <v>0</v>
      </c>
      <c r="BN118" s="73"/>
      <c r="BO118" s="73"/>
      <c r="BP118" s="73"/>
      <c r="BQ118" s="73"/>
      <c r="BR118" s="73"/>
      <c r="BS118" s="73"/>
      <c r="BT118" s="73"/>
      <c r="BU118" s="73"/>
      <c r="BV118" s="73"/>
      <c r="BW118" s="73"/>
      <c r="BX118" s="73"/>
      <c r="BY118" s="73"/>
      <c r="BZ118" s="73"/>
      <c r="CA118" s="73"/>
      <c r="CB118" s="73"/>
      <c r="CC118" s="73"/>
      <c r="CD118" s="73"/>
      <c r="CE118" s="73"/>
      <c r="CF118" s="73"/>
      <c r="CG118" s="63">
        <f t="shared" si="21"/>
        <v>0</v>
      </c>
      <c r="CH118" s="63">
        <f t="shared" si="22"/>
        <v>0</v>
      </c>
      <c r="CI118" s="73"/>
      <c r="CJ118" s="63">
        <f>IF(Taula1[[#This Row],[Tipus de contracte                                  (fer servir opcions de la llista desplegable)]]="Indefinit",1,0)</f>
        <v>0</v>
      </c>
      <c r="CK118" s="63">
        <f>IF(Taula1[[#This Row],[Tipus de contracte                                  (fer servir opcions de la llista desplegable)]]="Temporal, igual o superior a 6 mesos",1,0)</f>
        <v>0</v>
      </c>
      <c r="CL118" s="63">
        <f>IF(Taula1[[#This Row],[Tipus de contracte                                  (fer servir opcions de la llista desplegable)]]="Substitució per IT",1,0)</f>
        <v>0</v>
      </c>
      <c r="CM118" s="73"/>
      <c r="CN118" s="63">
        <f>IF(Taula1[[#This Row],[Relació llocs de treball]]&gt;=1,1,0)</f>
        <v>0</v>
      </c>
      <c r="CO118" s="73"/>
      <c r="CP118" s="63">
        <f>IF(Taula1[[#This Row],[Identitat de gènere                                                          (fer servir opcions de la llista desplegable)]]="Home",1,0)</f>
        <v>0</v>
      </c>
      <c r="CQ118" s="63">
        <f>IF(Taula1[[#This Row],[Identitat de gènere                                                          (fer servir opcions de la llista desplegable)]]="Dona",1,0)</f>
        <v>0</v>
      </c>
      <c r="CR118" s="63">
        <f>IF(Taula1[[#This Row],[Identitat de gènere                                                          (fer servir opcions de la llista desplegable)]]="No binari",1,0)</f>
        <v>0</v>
      </c>
      <c r="CS118" s="73"/>
      <c r="CT118" s="63">
        <f t="shared" si="16"/>
        <v>0</v>
      </c>
      <c r="CU118" s="64">
        <f t="shared" si="23"/>
        <v>0</v>
      </c>
      <c r="CW118" s="64">
        <f t="shared" si="24"/>
        <v>0</v>
      </c>
      <c r="CX118" s="64">
        <f t="shared" si="25"/>
        <v>0</v>
      </c>
      <c r="CY118" s="64">
        <f t="shared" si="26"/>
        <v>0</v>
      </c>
      <c r="CZ118" s="64">
        <f t="shared" si="27"/>
        <v>0</v>
      </c>
      <c r="DB118" s="64">
        <f t="shared" si="28"/>
        <v>0</v>
      </c>
      <c r="DC118" s="64">
        <f t="shared" si="29"/>
        <v>0</v>
      </c>
      <c r="DD118" s="64">
        <f t="shared" si="30"/>
        <v>0</v>
      </c>
      <c r="DE118" s="64">
        <f t="shared" si="31"/>
        <v>0</v>
      </c>
    </row>
    <row r="119" spans="2:109" x14ac:dyDescent="0.3">
      <c r="B119" s="167"/>
      <c r="C119" s="186"/>
      <c r="D119" s="2"/>
      <c r="E119" s="67"/>
      <c r="F119" s="5"/>
      <c r="G119" s="5"/>
      <c r="H119" s="187"/>
      <c r="I119" s="111" t="str">
        <f ca="1">IF(Taula1[[#This Row],[Data naixement (format dd/mm/aaaa)]]="","0",DATEDIF(Taula1[[#This Row],[Data naixement (format dd/mm/aaaa)]],TODAY(),"Y"))</f>
        <v>0</v>
      </c>
      <c r="J119" s="6"/>
      <c r="K119" s="6"/>
      <c r="L119" s="6"/>
      <c r="M119" s="6"/>
      <c r="N119" s="56"/>
      <c r="O119" s="56"/>
      <c r="P119" s="56"/>
      <c r="Q119" s="6"/>
      <c r="R119" s="7"/>
      <c r="S119" s="143">
        <f>Taula1[[#This Row],[Mesos naturals sencers treballats període justificat (01/01/2023 - 31/03/2023)]]</f>
        <v>0</v>
      </c>
      <c r="T119" s="194">
        <f>Taula1[[#This Row],[Dies treballats període justificat (01/01/2023 - 31/03/2023)              no comptabilitzats com a mes natural sencer]]</f>
        <v>0</v>
      </c>
      <c r="U119" s="12"/>
      <c r="V119" s="7"/>
      <c r="W119" s="188"/>
      <c r="X119" s="188"/>
      <c r="Y119" s="188"/>
      <c r="Z119" s="188"/>
      <c r="AA119" s="190"/>
      <c r="AB119" s="143">
        <f>Taula1[[#This Row],[Grup justificat     (fer servir opcions de la llista desplegable)]]</f>
        <v>0</v>
      </c>
      <c r="AC119" s="182"/>
      <c r="AD119" s="80"/>
      <c r="AE119" s="131">
        <f>ROUND((AF119/100)*756*Taula1[[#This Row],[Mesos naturals sencers treballats període justificat (01/01/2023 - 31/03/2023)]],2)</f>
        <v>0</v>
      </c>
      <c r="AF119" s="79">
        <f>Taula1[[#This Row],[% Jornada segons contracte
(no posar el símbol %) ]]-Taula1[[#This Row],[% Reducció salari per baix rendiment        (no posar el símbol %)]]</f>
        <v>0</v>
      </c>
      <c r="AG119" s="131">
        <f>ROUND((AH119/100)*24.8547945*Taula1[[#This Row],[Dies treballats període justificat (01/01/2023 - 31/03/2023)              no comptabilitzats com a mes natural sencer]],2)</f>
        <v>0</v>
      </c>
      <c r="AH119" s="79">
        <f>Taula1[[#This Row],[% Jornada segons contracte
(no posar el símbol %) ]]-Taula1[[#This Row],[% Reducció salari per baix rendiment        (no posar el símbol %)]]</f>
        <v>0</v>
      </c>
      <c r="AI119" s="131">
        <f t="shared" si="17"/>
        <v>0</v>
      </c>
      <c r="AJ119" s="183"/>
      <c r="AK119" s="131">
        <f>ROUND((AL119/100)*756*Taula1[[#This Row],[Espai reservat Administració  (mesos)]],2)</f>
        <v>0</v>
      </c>
      <c r="AL119" s="79">
        <f>Taula1[[#This Row],[% Jornada segons contracte
(no posar el símbol %) ]]-Taula1[[#This Row],[% Reducció salari per baix rendiment        (no posar el símbol %)]]</f>
        <v>0</v>
      </c>
      <c r="AM119" s="131">
        <f>ROUND((AN119/100)*24.8547945*Taula1[[#This Row],[Espai reservat Administració (dies)]],2)</f>
        <v>0</v>
      </c>
      <c r="AN119" s="79">
        <f>Taula1[[#This Row],[% Jornada segons contracte
(no posar el símbol %) ]]-Taula1[[#This Row],[% Reducció salari per baix rendiment        (no posar el símbol %)]]</f>
        <v>0</v>
      </c>
      <c r="AO119" s="131">
        <f t="shared" si="18"/>
        <v>0</v>
      </c>
      <c r="AP119" s="86"/>
      <c r="AQ119" s="136">
        <f>ROUND((AR119/100)*693*Taula1[[#This Row],[Mesos naturals sencers treballats període justificat (01/01/2023 - 31/03/2023)]],2)</f>
        <v>0</v>
      </c>
      <c r="AR119" s="89">
        <f>Taula1[[#This Row],[% Jornada segons contracte
(no posar el símbol %) ]]-Taula1[[#This Row],[% Reducció salari per baix rendiment        (no posar el símbol %)]]</f>
        <v>0</v>
      </c>
      <c r="AS119" s="136">
        <f>ROUND((AT119/100)*22.78356164*Taula1[[#This Row],[Dies treballats període justificat (01/01/2023 - 31/03/2023)              no comptabilitzats com a mes natural sencer]],2)</f>
        <v>0</v>
      </c>
      <c r="AT119" s="89">
        <f>Taula1[[#This Row],[% Jornada segons contracte
(no posar el símbol %) ]]-Taula1[[#This Row],[% Reducció salari per baix rendiment        (no posar el símbol %)]]</f>
        <v>0</v>
      </c>
      <c r="AU119" s="136">
        <f t="shared" si="19"/>
        <v>0</v>
      </c>
      <c r="AV119" s="86"/>
      <c r="AW119" s="136">
        <f>ROUND((AX119/100)*693*Taula1[[#This Row],[Espai reservat Administració  (mesos)]],2)</f>
        <v>0</v>
      </c>
      <c r="AX119" s="89">
        <f>Taula1[[#This Row],[% Jornada segons contracte
(no posar el símbol %) ]]-Taula1[[#This Row],[% Reducció salari per baix rendiment        (no posar el símbol %)]]</f>
        <v>0</v>
      </c>
      <c r="AY119" s="131">
        <f>ROUND((AZ119/100)*22.78356164*Taula1[[#This Row],[Espai reservat Administració (dies)]],2)</f>
        <v>0</v>
      </c>
      <c r="AZ119" s="79">
        <f>Taula1[[#This Row],[% Jornada segons contracte
(no posar el símbol %) ]]-Taula1[[#This Row],[% Reducció salari per baix rendiment        (no posar el símbol %)]]</f>
        <v>0</v>
      </c>
      <c r="BA119" s="131">
        <f t="shared" si="20"/>
        <v>0</v>
      </c>
      <c r="BB119" s="83"/>
      <c r="BC119" s="131">
        <f>IF(Taula1[[#This Row],[Grup justificat     (fer servir opcions de la llista desplegable)]]=1,AI119,0)</f>
        <v>0</v>
      </c>
      <c r="BD119" s="131">
        <f>IF(Taula1[[#This Row],[Grup justificat     (fer servir opcions de la llista desplegable)]]=2,AU119,0)</f>
        <v>0</v>
      </c>
      <c r="BE119" s="83"/>
      <c r="BF119" s="131">
        <f>IF(Taula1[[#This Row],[Espai reservat Administració]]=1,AO119,0)</f>
        <v>0</v>
      </c>
      <c r="BG119" s="131">
        <f>IF(Taula1[[#This Row],[Espai reservat Administració]]=2,BA119,0)</f>
        <v>0</v>
      </c>
      <c r="BH119" s="83"/>
      <c r="BI119" s="124">
        <f>IF(Taula1[[#This Row],[Grup justificat     (fer servir opcions de la llista desplegable)]]=1,1,0)</f>
        <v>0</v>
      </c>
      <c r="BJ119" s="124">
        <f>IF(Taula1[[#This Row],[Espai reservat Administració]]=1,1,0)</f>
        <v>0</v>
      </c>
      <c r="BK119" s="125"/>
      <c r="BL119" s="124">
        <f>IF(Taula1[[#This Row],[Grup justificat     (fer servir opcions de la llista desplegable)]]=2,1,0)</f>
        <v>0</v>
      </c>
      <c r="BM119" s="124">
        <f>IF(Taula1[[#This Row],[Espai reservat Administració]]=2,1,0)</f>
        <v>0</v>
      </c>
      <c r="BN119" s="73"/>
      <c r="BO119" s="73"/>
      <c r="BP119" s="73"/>
      <c r="BQ119" s="73"/>
      <c r="BR119" s="73"/>
      <c r="BS119" s="73"/>
      <c r="BT119" s="73"/>
      <c r="BU119" s="73"/>
      <c r="BV119" s="73"/>
      <c r="BW119" s="73"/>
      <c r="BX119" s="73"/>
      <c r="BY119" s="73"/>
      <c r="BZ119" s="73"/>
      <c r="CA119" s="73"/>
      <c r="CB119" s="73"/>
      <c r="CC119" s="73"/>
      <c r="CD119" s="73"/>
      <c r="CE119" s="73"/>
      <c r="CF119" s="73"/>
      <c r="CG119" s="63">
        <f t="shared" si="21"/>
        <v>0</v>
      </c>
      <c r="CH119" s="63">
        <f t="shared" si="22"/>
        <v>0</v>
      </c>
      <c r="CI119" s="73"/>
      <c r="CJ119" s="63">
        <f>IF(Taula1[[#This Row],[Tipus de contracte                                  (fer servir opcions de la llista desplegable)]]="Indefinit",1,0)</f>
        <v>0</v>
      </c>
      <c r="CK119" s="63">
        <f>IF(Taula1[[#This Row],[Tipus de contracte                                  (fer servir opcions de la llista desplegable)]]="Temporal, igual o superior a 6 mesos",1,0)</f>
        <v>0</v>
      </c>
      <c r="CL119" s="63">
        <f>IF(Taula1[[#This Row],[Tipus de contracte                                  (fer servir opcions de la llista desplegable)]]="Substitució per IT",1,0)</f>
        <v>0</v>
      </c>
      <c r="CM119" s="73"/>
      <c r="CN119" s="63">
        <f>IF(Taula1[[#This Row],[Relació llocs de treball]]&gt;=1,1,0)</f>
        <v>0</v>
      </c>
      <c r="CO119" s="73"/>
      <c r="CP119" s="63">
        <f>IF(Taula1[[#This Row],[Identitat de gènere                                                          (fer servir opcions de la llista desplegable)]]="Home",1,0)</f>
        <v>0</v>
      </c>
      <c r="CQ119" s="63">
        <f>IF(Taula1[[#This Row],[Identitat de gènere                                                          (fer servir opcions de la llista desplegable)]]="Dona",1,0)</f>
        <v>0</v>
      </c>
      <c r="CR119" s="63">
        <f>IF(Taula1[[#This Row],[Identitat de gènere                                                          (fer servir opcions de la llista desplegable)]]="No binari",1,0)</f>
        <v>0</v>
      </c>
      <c r="CS119" s="73"/>
      <c r="CT119" s="63">
        <f t="shared" si="16"/>
        <v>0</v>
      </c>
      <c r="CU119" s="64">
        <f t="shared" si="23"/>
        <v>0</v>
      </c>
      <c r="CW119" s="64">
        <f t="shared" si="24"/>
        <v>0</v>
      </c>
      <c r="CX119" s="64">
        <f t="shared" si="25"/>
        <v>0</v>
      </c>
      <c r="CY119" s="64">
        <f t="shared" si="26"/>
        <v>0</v>
      </c>
      <c r="CZ119" s="64">
        <f t="shared" si="27"/>
        <v>0</v>
      </c>
      <c r="DB119" s="64">
        <f t="shared" si="28"/>
        <v>0</v>
      </c>
      <c r="DC119" s="64">
        <f t="shared" si="29"/>
        <v>0</v>
      </c>
      <c r="DD119" s="64">
        <f t="shared" si="30"/>
        <v>0</v>
      </c>
      <c r="DE119" s="64">
        <f t="shared" si="31"/>
        <v>0</v>
      </c>
    </row>
    <row r="120" spans="2:109" x14ac:dyDescent="0.3">
      <c r="B120" s="167"/>
      <c r="C120" s="186"/>
      <c r="D120" s="2"/>
      <c r="E120" s="67"/>
      <c r="F120" s="5"/>
      <c r="G120" s="5"/>
      <c r="H120" s="187"/>
      <c r="I120" s="111" t="str">
        <f ca="1">IF(Taula1[[#This Row],[Data naixement (format dd/mm/aaaa)]]="","0",DATEDIF(Taula1[[#This Row],[Data naixement (format dd/mm/aaaa)]],TODAY(),"Y"))</f>
        <v>0</v>
      </c>
      <c r="J120" s="6"/>
      <c r="K120" s="6"/>
      <c r="L120" s="6"/>
      <c r="M120" s="6"/>
      <c r="N120" s="56"/>
      <c r="O120" s="56"/>
      <c r="P120" s="56"/>
      <c r="Q120" s="6"/>
      <c r="R120" s="7"/>
      <c r="S120" s="143">
        <f>Taula1[[#This Row],[Mesos naturals sencers treballats període justificat (01/01/2023 - 31/03/2023)]]</f>
        <v>0</v>
      </c>
      <c r="T120" s="194">
        <f>Taula1[[#This Row],[Dies treballats període justificat (01/01/2023 - 31/03/2023)              no comptabilitzats com a mes natural sencer]]</f>
        <v>0</v>
      </c>
      <c r="U120" s="12"/>
      <c r="V120" s="7"/>
      <c r="W120" s="188"/>
      <c r="X120" s="188"/>
      <c r="Y120" s="188"/>
      <c r="Z120" s="188"/>
      <c r="AA120" s="190"/>
      <c r="AB120" s="143">
        <f>Taula1[[#This Row],[Grup justificat     (fer servir opcions de la llista desplegable)]]</f>
        <v>0</v>
      </c>
      <c r="AC120" s="182"/>
      <c r="AD120" s="80"/>
      <c r="AE120" s="131">
        <f>ROUND((AF120/100)*756*Taula1[[#This Row],[Mesos naturals sencers treballats període justificat (01/01/2023 - 31/03/2023)]],2)</f>
        <v>0</v>
      </c>
      <c r="AF120" s="79">
        <f>Taula1[[#This Row],[% Jornada segons contracte
(no posar el símbol %) ]]-Taula1[[#This Row],[% Reducció salari per baix rendiment        (no posar el símbol %)]]</f>
        <v>0</v>
      </c>
      <c r="AG120" s="131">
        <f>ROUND((AH120/100)*24.8547945*Taula1[[#This Row],[Dies treballats període justificat (01/01/2023 - 31/03/2023)              no comptabilitzats com a mes natural sencer]],2)</f>
        <v>0</v>
      </c>
      <c r="AH120" s="79">
        <f>Taula1[[#This Row],[% Jornada segons contracte
(no posar el símbol %) ]]-Taula1[[#This Row],[% Reducció salari per baix rendiment        (no posar el símbol %)]]</f>
        <v>0</v>
      </c>
      <c r="AI120" s="131">
        <f t="shared" si="17"/>
        <v>0</v>
      </c>
      <c r="AJ120" s="183"/>
      <c r="AK120" s="131">
        <f>ROUND((AL120/100)*756*Taula1[[#This Row],[Espai reservat Administració  (mesos)]],2)</f>
        <v>0</v>
      </c>
      <c r="AL120" s="79">
        <f>Taula1[[#This Row],[% Jornada segons contracte
(no posar el símbol %) ]]-Taula1[[#This Row],[% Reducció salari per baix rendiment        (no posar el símbol %)]]</f>
        <v>0</v>
      </c>
      <c r="AM120" s="131">
        <f>ROUND((AN120/100)*24.8547945*Taula1[[#This Row],[Espai reservat Administració (dies)]],2)</f>
        <v>0</v>
      </c>
      <c r="AN120" s="79">
        <f>Taula1[[#This Row],[% Jornada segons contracte
(no posar el símbol %) ]]-Taula1[[#This Row],[% Reducció salari per baix rendiment        (no posar el símbol %)]]</f>
        <v>0</v>
      </c>
      <c r="AO120" s="131">
        <f t="shared" si="18"/>
        <v>0</v>
      </c>
      <c r="AP120" s="86"/>
      <c r="AQ120" s="136">
        <f>ROUND((AR120/100)*693*Taula1[[#This Row],[Mesos naturals sencers treballats període justificat (01/01/2023 - 31/03/2023)]],2)</f>
        <v>0</v>
      </c>
      <c r="AR120" s="89">
        <f>Taula1[[#This Row],[% Jornada segons contracte
(no posar el símbol %) ]]-Taula1[[#This Row],[% Reducció salari per baix rendiment        (no posar el símbol %)]]</f>
        <v>0</v>
      </c>
      <c r="AS120" s="136">
        <f>ROUND((AT120/100)*22.78356164*Taula1[[#This Row],[Dies treballats període justificat (01/01/2023 - 31/03/2023)              no comptabilitzats com a mes natural sencer]],2)</f>
        <v>0</v>
      </c>
      <c r="AT120" s="89">
        <f>Taula1[[#This Row],[% Jornada segons contracte
(no posar el símbol %) ]]-Taula1[[#This Row],[% Reducció salari per baix rendiment        (no posar el símbol %)]]</f>
        <v>0</v>
      </c>
      <c r="AU120" s="136">
        <f t="shared" si="19"/>
        <v>0</v>
      </c>
      <c r="AV120" s="86"/>
      <c r="AW120" s="136">
        <f>ROUND((AX120/100)*693*Taula1[[#This Row],[Espai reservat Administració  (mesos)]],2)</f>
        <v>0</v>
      </c>
      <c r="AX120" s="89">
        <f>Taula1[[#This Row],[% Jornada segons contracte
(no posar el símbol %) ]]-Taula1[[#This Row],[% Reducció salari per baix rendiment        (no posar el símbol %)]]</f>
        <v>0</v>
      </c>
      <c r="AY120" s="131">
        <f>ROUND((AZ120/100)*22.78356164*Taula1[[#This Row],[Espai reservat Administració (dies)]],2)</f>
        <v>0</v>
      </c>
      <c r="AZ120" s="79">
        <f>Taula1[[#This Row],[% Jornada segons contracte
(no posar el símbol %) ]]-Taula1[[#This Row],[% Reducció salari per baix rendiment        (no posar el símbol %)]]</f>
        <v>0</v>
      </c>
      <c r="BA120" s="131">
        <f t="shared" si="20"/>
        <v>0</v>
      </c>
      <c r="BB120" s="83"/>
      <c r="BC120" s="131">
        <f>IF(Taula1[[#This Row],[Grup justificat     (fer servir opcions de la llista desplegable)]]=1,AI120,0)</f>
        <v>0</v>
      </c>
      <c r="BD120" s="131">
        <f>IF(Taula1[[#This Row],[Grup justificat     (fer servir opcions de la llista desplegable)]]=2,AU120,0)</f>
        <v>0</v>
      </c>
      <c r="BE120" s="83"/>
      <c r="BF120" s="131">
        <f>IF(Taula1[[#This Row],[Espai reservat Administració]]=1,AO120,0)</f>
        <v>0</v>
      </c>
      <c r="BG120" s="131">
        <f>IF(Taula1[[#This Row],[Espai reservat Administració]]=2,BA120,0)</f>
        <v>0</v>
      </c>
      <c r="BH120" s="83"/>
      <c r="BI120" s="124">
        <f>IF(Taula1[[#This Row],[Grup justificat     (fer servir opcions de la llista desplegable)]]=1,1,0)</f>
        <v>0</v>
      </c>
      <c r="BJ120" s="124">
        <f>IF(Taula1[[#This Row],[Espai reservat Administració]]=1,1,0)</f>
        <v>0</v>
      </c>
      <c r="BK120" s="125"/>
      <c r="BL120" s="124">
        <f>IF(Taula1[[#This Row],[Grup justificat     (fer servir opcions de la llista desplegable)]]=2,1,0)</f>
        <v>0</v>
      </c>
      <c r="BM120" s="124">
        <f>IF(Taula1[[#This Row],[Espai reservat Administració]]=2,1,0)</f>
        <v>0</v>
      </c>
      <c r="BN120" s="73"/>
      <c r="BO120" s="73"/>
      <c r="BP120" s="73"/>
      <c r="BQ120" s="73"/>
      <c r="BR120" s="73"/>
      <c r="BS120" s="73"/>
      <c r="BT120" s="73"/>
      <c r="BU120" s="73"/>
      <c r="BV120" s="73"/>
      <c r="BW120" s="73"/>
      <c r="BX120" s="73"/>
      <c r="BY120" s="73"/>
      <c r="BZ120" s="73"/>
      <c r="CA120" s="73"/>
      <c r="CB120" s="73"/>
      <c r="CC120" s="73"/>
      <c r="CD120" s="73"/>
      <c r="CE120" s="73"/>
      <c r="CF120" s="73"/>
      <c r="CG120" s="63">
        <f t="shared" si="21"/>
        <v>0</v>
      </c>
      <c r="CH120" s="63">
        <f t="shared" si="22"/>
        <v>0</v>
      </c>
      <c r="CI120" s="73"/>
      <c r="CJ120" s="63">
        <f>IF(Taula1[[#This Row],[Tipus de contracte                                  (fer servir opcions de la llista desplegable)]]="Indefinit",1,0)</f>
        <v>0</v>
      </c>
      <c r="CK120" s="63">
        <f>IF(Taula1[[#This Row],[Tipus de contracte                                  (fer servir opcions de la llista desplegable)]]="Temporal, igual o superior a 6 mesos",1,0)</f>
        <v>0</v>
      </c>
      <c r="CL120" s="63">
        <f>IF(Taula1[[#This Row],[Tipus de contracte                                  (fer servir opcions de la llista desplegable)]]="Substitució per IT",1,0)</f>
        <v>0</v>
      </c>
      <c r="CM120" s="73"/>
      <c r="CN120" s="63">
        <f>IF(Taula1[[#This Row],[Relació llocs de treball]]&gt;=1,1,0)</f>
        <v>0</v>
      </c>
      <c r="CO120" s="73"/>
      <c r="CP120" s="63">
        <f>IF(Taula1[[#This Row],[Identitat de gènere                                                          (fer servir opcions de la llista desplegable)]]="Home",1,0)</f>
        <v>0</v>
      </c>
      <c r="CQ120" s="63">
        <f>IF(Taula1[[#This Row],[Identitat de gènere                                                          (fer servir opcions de la llista desplegable)]]="Dona",1,0)</f>
        <v>0</v>
      </c>
      <c r="CR120" s="63">
        <f>IF(Taula1[[#This Row],[Identitat de gènere                                                          (fer servir opcions de la llista desplegable)]]="No binari",1,0)</f>
        <v>0</v>
      </c>
      <c r="CS120" s="73"/>
      <c r="CT120" s="63">
        <f t="shared" si="16"/>
        <v>0</v>
      </c>
      <c r="CU120" s="64">
        <f t="shared" si="23"/>
        <v>0</v>
      </c>
      <c r="CW120" s="64">
        <f t="shared" si="24"/>
        <v>0</v>
      </c>
      <c r="CX120" s="64">
        <f t="shared" si="25"/>
        <v>0</v>
      </c>
      <c r="CY120" s="64">
        <f t="shared" si="26"/>
        <v>0</v>
      </c>
      <c r="CZ120" s="64">
        <f t="shared" si="27"/>
        <v>0</v>
      </c>
      <c r="DB120" s="64">
        <f t="shared" si="28"/>
        <v>0</v>
      </c>
      <c r="DC120" s="64">
        <f t="shared" si="29"/>
        <v>0</v>
      </c>
      <c r="DD120" s="64">
        <f t="shared" si="30"/>
        <v>0</v>
      </c>
      <c r="DE120" s="64">
        <f t="shared" si="31"/>
        <v>0</v>
      </c>
    </row>
    <row r="121" spans="2:109" x14ac:dyDescent="0.3">
      <c r="B121" s="167"/>
      <c r="C121" s="186"/>
      <c r="D121" s="2"/>
      <c r="E121" s="67"/>
      <c r="F121" s="5"/>
      <c r="G121" s="5"/>
      <c r="H121" s="187"/>
      <c r="I121" s="111" t="str">
        <f ca="1">IF(Taula1[[#This Row],[Data naixement (format dd/mm/aaaa)]]="","0",DATEDIF(Taula1[[#This Row],[Data naixement (format dd/mm/aaaa)]],TODAY(),"Y"))</f>
        <v>0</v>
      </c>
      <c r="J121" s="6"/>
      <c r="K121" s="6"/>
      <c r="L121" s="6"/>
      <c r="M121" s="6"/>
      <c r="N121" s="56"/>
      <c r="O121" s="56"/>
      <c r="P121" s="56"/>
      <c r="Q121" s="6"/>
      <c r="R121" s="7"/>
      <c r="S121" s="143">
        <f>Taula1[[#This Row],[Mesos naturals sencers treballats període justificat (01/01/2023 - 31/03/2023)]]</f>
        <v>0</v>
      </c>
      <c r="T121" s="194">
        <f>Taula1[[#This Row],[Dies treballats període justificat (01/01/2023 - 31/03/2023)              no comptabilitzats com a mes natural sencer]]</f>
        <v>0</v>
      </c>
      <c r="U121" s="12"/>
      <c r="V121" s="7"/>
      <c r="W121" s="188"/>
      <c r="X121" s="188"/>
      <c r="Y121" s="188"/>
      <c r="Z121" s="188"/>
      <c r="AA121" s="190"/>
      <c r="AB121" s="143">
        <f>Taula1[[#This Row],[Grup justificat     (fer servir opcions de la llista desplegable)]]</f>
        <v>0</v>
      </c>
      <c r="AC121" s="182"/>
      <c r="AD121" s="80"/>
      <c r="AE121" s="131">
        <f>ROUND((AF121/100)*756*Taula1[[#This Row],[Mesos naturals sencers treballats període justificat (01/01/2023 - 31/03/2023)]],2)</f>
        <v>0</v>
      </c>
      <c r="AF121" s="79">
        <f>Taula1[[#This Row],[% Jornada segons contracte
(no posar el símbol %) ]]-Taula1[[#This Row],[% Reducció salari per baix rendiment        (no posar el símbol %)]]</f>
        <v>0</v>
      </c>
      <c r="AG121" s="131">
        <f>ROUND((AH121/100)*24.8547945*Taula1[[#This Row],[Dies treballats període justificat (01/01/2023 - 31/03/2023)              no comptabilitzats com a mes natural sencer]],2)</f>
        <v>0</v>
      </c>
      <c r="AH121" s="79">
        <f>Taula1[[#This Row],[% Jornada segons contracte
(no posar el símbol %) ]]-Taula1[[#This Row],[% Reducció salari per baix rendiment        (no posar el símbol %)]]</f>
        <v>0</v>
      </c>
      <c r="AI121" s="131">
        <f t="shared" si="17"/>
        <v>0</v>
      </c>
      <c r="AJ121" s="183"/>
      <c r="AK121" s="131">
        <f>ROUND((AL121/100)*756*Taula1[[#This Row],[Espai reservat Administració  (mesos)]],2)</f>
        <v>0</v>
      </c>
      <c r="AL121" s="79">
        <f>Taula1[[#This Row],[% Jornada segons contracte
(no posar el símbol %) ]]-Taula1[[#This Row],[% Reducció salari per baix rendiment        (no posar el símbol %)]]</f>
        <v>0</v>
      </c>
      <c r="AM121" s="131">
        <f>ROUND((AN121/100)*24.8547945*Taula1[[#This Row],[Espai reservat Administració (dies)]],2)</f>
        <v>0</v>
      </c>
      <c r="AN121" s="79">
        <f>Taula1[[#This Row],[% Jornada segons contracte
(no posar el símbol %) ]]-Taula1[[#This Row],[% Reducció salari per baix rendiment        (no posar el símbol %)]]</f>
        <v>0</v>
      </c>
      <c r="AO121" s="131">
        <f t="shared" si="18"/>
        <v>0</v>
      </c>
      <c r="AP121" s="86"/>
      <c r="AQ121" s="136">
        <f>ROUND((AR121/100)*693*Taula1[[#This Row],[Mesos naturals sencers treballats període justificat (01/01/2023 - 31/03/2023)]],2)</f>
        <v>0</v>
      </c>
      <c r="AR121" s="89">
        <f>Taula1[[#This Row],[% Jornada segons contracte
(no posar el símbol %) ]]-Taula1[[#This Row],[% Reducció salari per baix rendiment        (no posar el símbol %)]]</f>
        <v>0</v>
      </c>
      <c r="AS121" s="136">
        <f>ROUND((AT121/100)*22.78356164*Taula1[[#This Row],[Dies treballats període justificat (01/01/2023 - 31/03/2023)              no comptabilitzats com a mes natural sencer]],2)</f>
        <v>0</v>
      </c>
      <c r="AT121" s="89">
        <f>Taula1[[#This Row],[% Jornada segons contracte
(no posar el símbol %) ]]-Taula1[[#This Row],[% Reducció salari per baix rendiment        (no posar el símbol %)]]</f>
        <v>0</v>
      </c>
      <c r="AU121" s="136">
        <f t="shared" si="19"/>
        <v>0</v>
      </c>
      <c r="AV121" s="86"/>
      <c r="AW121" s="136">
        <f>ROUND((AX121/100)*693*Taula1[[#This Row],[Espai reservat Administració  (mesos)]],2)</f>
        <v>0</v>
      </c>
      <c r="AX121" s="89">
        <f>Taula1[[#This Row],[% Jornada segons contracte
(no posar el símbol %) ]]-Taula1[[#This Row],[% Reducció salari per baix rendiment        (no posar el símbol %)]]</f>
        <v>0</v>
      </c>
      <c r="AY121" s="131">
        <f>ROUND((AZ121/100)*22.78356164*Taula1[[#This Row],[Espai reservat Administració (dies)]],2)</f>
        <v>0</v>
      </c>
      <c r="AZ121" s="79">
        <f>Taula1[[#This Row],[% Jornada segons contracte
(no posar el símbol %) ]]-Taula1[[#This Row],[% Reducció salari per baix rendiment        (no posar el símbol %)]]</f>
        <v>0</v>
      </c>
      <c r="BA121" s="131">
        <f t="shared" si="20"/>
        <v>0</v>
      </c>
      <c r="BB121" s="83"/>
      <c r="BC121" s="131">
        <f>IF(Taula1[[#This Row],[Grup justificat     (fer servir opcions de la llista desplegable)]]=1,AI121,0)</f>
        <v>0</v>
      </c>
      <c r="BD121" s="131">
        <f>IF(Taula1[[#This Row],[Grup justificat     (fer servir opcions de la llista desplegable)]]=2,AU121,0)</f>
        <v>0</v>
      </c>
      <c r="BE121" s="83"/>
      <c r="BF121" s="131">
        <f>IF(Taula1[[#This Row],[Espai reservat Administració]]=1,AO121,0)</f>
        <v>0</v>
      </c>
      <c r="BG121" s="131">
        <f>IF(Taula1[[#This Row],[Espai reservat Administració]]=2,BA121,0)</f>
        <v>0</v>
      </c>
      <c r="BH121" s="83"/>
      <c r="BI121" s="124">
        <f>IF(Taula1[[#This Row],[Grup justificat     (fer servir opcions de la llista desplegable)]]=1,1,0)</f>
        <v>0</v>
      </c>
      <c r="BJ121" s="124">
        <f>IF(Taula1[[#This Row],[Espai reservat Administració]]=1,1,0)</f>
        <v>0</v>
      </c>
      <c r="BK121" s="125"/>
      <c r="BL121" s="124">
        <f>IF(Taula1[[#This Row],[Grup justificat     (fer servir opcions de la llista desplegable)]]=2,1,0)</f>
        <v>0</v>
      </c>
      <c r="BM121" s="124">
        <f>IF(Taula1[[#This Row],[Espai reservat Administració]]=2,1,0)</f>
        <v>0</v>
      </c>
      <c r="BN121" s="73"/>
      <c r="BO121" s="73"/>
      <c r="BP121" s="73"/>
      <c r="BQ121" s="73"/>
      <c r="BR121" s="73"/>
      <c r="BS121" s="73"/>
      <c r="BT121" s="73"/>
      <c r="BU121" s="73"/>
      <c r="BV121" s="73"/>
      <c r="BW121" s="73"/>
      <c r="BX121" s="73"/>
      <c r="BY121" s="73"/>
      <c r="BZ121" s="73"/>
      <c r="CA121" s="73"/>
      <c r="CB121" s="73"/>
      <c r="CC121" s="73"/>
      <c r="CD121" s="73"/>
      <c r="CE121" s="73"/>
      <c r="CF121" s="73"/>
      <c r="CG121" s="63">
        <f t="shared" si="21"/>
        <v>0</v>
      </c>
      <c r="CH121" s="63">
        <f t="shared" si="22"/>
        <v>0</v>
      </c>
      <c r="CI121" s="73"/>
      <c r="CJ121" s="63">
        <f>IF(Taula1[[#This Row],[Tipus de contracte                                  (fer servir opcions de la llista desplegable)]]="Indefinit",1,0)</f>
        <v>0</v>
      </c>
      <c r="CK121" s="63">
        <f>IF(Taula1[[#This Row],[Tipus de contracte                                  (fer servir opcions de la llista desplegable)]]="Temporal, igual o superior a 6 mesos",1,0)</f>
        <v>0</v>
      </c>
      <c r="CL121" s="63">
        <f>IF(Taula1[[#This Row],[Tipus de contracte                                  (fer servir opcions de la llista desplegable)]]="Substitució per IT",1,0)</f>
        <v>0</v>
      </c>
      <c r="CM121" s="73"/>
      <c r="CN121" s="63">
        <f>IF(Taula1[[#This Row],[Relació llocs de treball]]&gt;=1,1,0)</f>
        <v>0</v>
      </c>
      <c r="CO121" s="73"/>
      <c r="CP121" s="63">
        <f>IF(Taula1[[#This Row],[Identitat de gènere                                                          (fer servir opcions de la llista desplegable)]]="Home",1,0)</f>
        <v>0</v>
      </c>
      <c r="CQ121" s="63">
        <f>IF(Taula1[[#This Row],[Identitat de gènere                                                          (fer servir opcions de la llista desplegable)]]="Dona",1,0)</f>
        <v>0</v>
      </c>
      <c r="CR121" s="63">
        <f>IF(Taula1[[#This Row],[Identitat de gènere                                                          (fer servir opcions de la llista desplegable)]]="No binari",1,0)</f>
        <v>0</v>
      </c>
      <c r="CS121" s="73"/>
      <c r="CT121" s="63">
        <f t="shared" si="16"/>
        <v>0</v>
      </c>
      <c r="CU121" s="64">
        <f t="shared" si="23"/>
        <v>0</v>
      </c>
      <c r="CW121" s="64">
        <f t="shared" si="24"/>
        <v>0</v>
      </c>
      <c r="CX121" s="64">
        <f t="shared" si="25"/>
        <v>0</v>
      </c>
      <c r="CY121" s="64">
        <f t="shared" si="26"/>
        <v>0</v>
      </c>
      <c r="CZ121" s="64">
        <f t="shared" si="27"/>
        <v>0</v>
      </c>
      <c r="DB121" s="64">
        <f t="shared" si="28"/>
        <v>0</v>
      </c>
      <c r="DC121" s="64">
        <f t="shared" si="29"/>
        <v>0</v>
      </c>
      <c r="DD121" s="64">
        <f t="shared" si="30"/>
        <v>0</v>
      </c>
      <c r="DE121" s="64">
        <f t="shared" si="31"/>
        <v>0</v>
      </c>
    </row>
    <row r="122" spans="2:109" x14ac:dyDescent="0.3">
      <c r="B122" s="167"/>
      <c r="C122" s="186"/>
      <c r="D122" s="2"/>
      <c r="E122" s="67"/>
      <c r="F122" s="5"/>
      <c r="G122" s="5"/>
      <c r="H122" s="187"/>
      <c r="I122" s="111" t="str">
        <f ca="1">IF(Taula1[[#This Row],[Data naixement (format dd/mm/aaaa)]]="","0",DATEDIF(Taula1[[#This Row],[Data naixement (format dd/mm/aaaa)]],TODAY(),"Y"))</f>
        <v>0</v>
      </c>
      <c r="J122" s="6"/>
      <c r="K122" s="6"/>
      <c r="L122" s="6"/>
      <c r="M122" s="6"/>
      <c r="N122" s="56"/>
      <c r="O122" s="56"/>
      <c r="P122" s="56"/>
      <c r="Q122" s="6"/>
      <c r="R122" s="7"/>
      <c r="S122" s="143">
        <f>Taula1[[#This Row],[Mesos naturals sencers treballats període justificat (01/01/2023 - 31/03/2023)]]</f>
        <v>0</v>
      </c>
      <c r="T122" s="194">
        <f>Taula1[[#This Row],[Dies treballats període justificat (01/01/2023 - 31/03/2023)              no comptabilitzats com a mes natural sencer]]</f>
        <v>0</v>
      </c>
      <c r="U122" s="12"/>
      <c r="V122" s="7"/>
      <c r="W122" s="188"/>
      <c r="X122" s="188"/>
      <c r="Y122" s="188"/>
      <c r="Z122" s="188"/>
      <c r="AA122" s="190"/>
      <c r="AB122" s="143">
        <f>Taula1[[#This Row],[Grup justificat     (fer servir opcions de la llista desplegable)]]</f>
        <v>0</v>
      </c>
      <c r="AC122" s="182"/>
      <c r="AD122" s="80"/>
      <c r="AE122" s="131">
        <f>ROUND((AF122/100)*756*Taula1[[#This Row],[Mesos naturals sencers treballats període justificat (01/01/2023 - 31/03/2023)]],2)</f>
        <v>0</v>
      </c>
      <c r="AF122" s="79">
        <f>Taula1[[#This Row],[% Jornada segons contracte
(no posar el símbol %) ]]-Taula1[[#This Row],[% Reducció salari per baix rendiment        (no posar el símbol %)]]</f>
        <v>0</v>
      </c>
      <c r="AG122" s="131">
        <f>ROUND((AH122/100)*24.8547945*Taula1[[#This Row],[Dies treballats període justificat (01/01/2023 - 31/03/2023)              no comptabilitzats com a mes natural sencer]],2)</f>
        <v>0</v>
      </c>
      <c r="AH122" s="79">
        <f>Taula1[[#This Row],[% Jornada segons contracte
(no posar el símbol %) ]]-Taula1[[#This Row],[% Reducció salari per baix rendiment        (no posar el símbol %)]]</f>
        <v>0</v>
      </c>
      <c r="AI122" s="131">
        <f t="shared" si="17"/>
        <v>0</v>
      </c>
      <c r="AJ122" s="183"/>
      <c r="AK122" s="131">
        <f>ROUND((AL122/100)*756*Taula1[[#This Row],[Espai reservat Administració  (mesos)]],2)</f>
        <v>0</v>
      </c>
      <c r="AL122" s="79">
        <f>Taula1[[#This Row],[% Jornada segons contracte
(no posar el símbol %) ]]-Taula1[[#This Row],[% Reducció salari per baix rendiment        (no posar el símbol %)]]</f>
        <v>0</v>
      </c>
      <c r="AM122" s="131">
        <f>ROUND((AN122/100)*24.8547945*Taula1[[#This Row],[Espai reservat Administració (dies)]],2)</f>
        <v>0</v>
      </c>
      <c r="AN122" s="79">
        <f>Taula1[[#This Row],[% Jornada segons contracte
(no posar el símbol %) ]]-Taula1[[#This Row],[% Reducció salari per baix rendiment        (no posar el símbol %)]]</f>
        <v>0</v>
      </c>
      <c r="AO122" s="131">
        <f t="shared" si="18"/>
        <v>0</v>
      </c>
      <c r="AP122" s="86"/>
      <c r="AQ122" s="136">
        <f>ROUND((AR122/100)*693*Taula1[[#This Row],[Mesos naturals sencers treballats període justificat (01/01/2023 - 31/03/2023)]],2)</f>
        <v>0</v>
      </c>
      <c r="AR122" s="89">
        <f>Taula1[[#This Row],[% Jornada segons contracte
(no posar el símbol %) ]]-Taula1[[#This Row],[% Reducció salari per baix rendiment        (no posar el símbol %)]]</f>
        <v>0</v>
      </c>
      <c r="AS122" s="136">
        <f>ROUND((AT122/100)*22.78356164*Taula1[[#This Row],[Dies treballats període justificat (01/01/2023 - 31/03/2023)              no comptabilitzats com a mes natural sencer]],2)</f>
        <v>0</v>
      </c>
      <c r="AT122" s="89">
        <f>Taula1[[#This Row],[% Jornada segons contracte
(no posar el símbol %) ]]-Taula1[[#This Row],[% Reducció salari per baix rendiment        (no posar el símbol %)]]</f>
        <v>0</v>
      </c>
      <c r="AU122" s="136">
        <f t="shared" si="19"/>
        <v>0</v>
      </c>
      <c r="AV122" s="86"/>
      <c r="AW122" s="136">
        <f>ROUND((AX122/100)*693*Taula1[[#This Row],[Espai reservat Administració  (mesos)]],2)</f>
        <v>0</v>
      </c>
      <c r="AX122" s="89">
        <f>Taula1[[#This Row],[% Jornada segons contracte
(no posar el símbol %) ]]-Taula1[[#This Row],[% Reducció salari per baix rendiment        (no posar el símbol %)]]</f>
        <v>0</v>
      </c>
      <c r="AY122" s="131">
        <f>ROUND((AZ122/100)*22.78356164*Taula1[[#This Row],[Espai reservat Administració (dies)]],2)</f>
        <v>0</v>
      </c>
      <c r="AZ122" s="79">
        <f>Taula1[[#This Row],[% Jornada segons contracte
(no posar el símbol %) ]]-Taula1[[#This Row],[% Reducció salari per baix rendiment        (no posar el símbol %)]]</f>
        <v>0</v>
      </c>
      <c r="BA122" s="131">
        <f t="shared" si="20"/>
        <v>0</v>
      </c>
      <c r="BB122" s="83"/>
      <c r="BC122" s="131">
        <f>IF(Taula1[[#This Row],[Grup justificat     (fer servir opcions de la llista desplegable)]]=1,AI122,0)</f>
        <v>0</v>
      </c>
      <c r="BD122" s="131">
        <f>IF(Taula1[[#This Row],[Grup justificat     (fer servir opcions de la llista desplegable)]]=2,AU122,0)</f>
        <v>0</v>
      </c>
      <c r="BE122" s="83"/>
      <c r="BF122" s="131">
        <f>IF(Taula1[[#This Row],[Espai reservat Administració]]=1,AO122,0)</f>
        <v>0</v>
      </c>
      <c r="BG122" s="131">
        <f>IF(Taula1[[#This Row],[Espai reservat Administració]]=2,BA122,0)</f>
        <v>0</v>
      </c>
      <c r="BH122" s="83"/>
      <c r="BI122" s="124">
        <f>IF(Taula1[[#This Row],[Grup justificat     (fer servir opcions de la llista desplegable)]]=1,1,0)</f>
        <v>0</v>
      </c>
      <c r="BJ122" s="124">
        <f>IF(Taula1[[#This Row],[Espai reservat Administració]]=1,1,0)</f>
        <v>0</v>
      </c>
      <c r="BK122" s="125"/>
      <c r="BL122" s="124">
        <f>IF(Taula1[[#This Row],[Grup justificat     (fer servir opcions de la llista desplegable)]]=2,1,0)</f>
        <v>0</v>
      </c>
      <c r="BM122" s="124">
        <f>IF(Taula1[[#This Row],[Espai reservat Administració]]=2,1,0)</f>
        <v>0</v>
      </c>
      <c r="BN122" s="73"/>
      <c r="BO122" s="73"/>
      <c r="BP122" s="73"/>
      <c r="BQ122" s="73"/>
      <c r="BR122" s="73"/>
      <c r="BS122" s="73"/>
      <c r="BT122" s="73"/>
      <c r="BU122" s="73"/>
      <c r="BV122" s="73"/>
      <c r="BW122" s="73"/>
      <c r="BX122" s="73"/>
      <c r="BY122" s="73"/>
      <c r="BZ122" s="73"/>
      <c r="CA122" s="73"/>
      <c r="CB122" s="73"/>
      <c r="CC122" s="73"/>
      <c r="CD122" s="73"/>
      <c r="CE122" s="73"/>
      <c r="CF122" s="73"/>
      <c r="CG122" s="63">
        <f t="shared" si="21"/>
        <v>0</v>
      </c>
      <c r="CH122" s="63">
        <f t="shared" si="22"/>
        <v>0</v>
      </c>
      <c r="CI122" s="73"/>
      <c r="CJ122" s="63">
        <f>IF(Taula1[[#This Row],[Tipus de contracte                                  (fer servir opcions de la llista desplegable)]]="Indefinit",1,0)</f>
        <v>0</v>
      </c>
      <c r="CK122" s="63">
        <f>IF(Taula1[[#This Row],[Tipus de contracte                                  (fer servir opcions de la llista desplegable)]]="Temporal, igual o superior a 6 mesos",1,0)</f>
        <v>0</v>
      </c>
      <c r="CL122" s="63">
        <f>IF(Taula1[[#This Row],[Tipus de contracte                                  (fer servir opcions de la llista desplegable)]]="Substitució per IT",1,0)</f>
        <v>0</v>
      </c>
      <c r="CM122" s="73"/>
      <c r="CN122" s="63">
        <f>IF(Taula1[[#This Row],[Relació llocs de treball]]&gt;=1,1,0)</f>
        <v>0</v>
      </c>
      <c r="CO122" s="73"/>
      <c r="CP122" s="63">
        <f>IF(Taula1[[#This Row],[Identitat de gènere                                                          (fer servir opcions de la llista desplegable)]]="Home",1,0)</f>
        <v>0</v>
      </c>
      <c r="CQ122" s="63">
        <f>IF(Taula1[[#This Row],[Identitat de gènere                                                          (fer servir opcions de la llista desplegable)]]="Dona",1,0)</f>
        <v>0</v>
      </c>
      <c r="CR122" s="63">
        <f>IF(Taula1[[#This Row],[Identitat de gènere                                                          (fer servir opcions de la llista desplegable)]]="No binari",1,0)</f>
        <v>0</v>
      </c>
      <c r="CS122" s="73"/>
      <c r="CT122" s="63">
        <f t="shared" si="16"/>
        <v>0</v>
      </c>
      <c r="CU122" s="64">
        <f t="shared" si="23"/>
        <v>0</v>
      </c>
      <c r="CW122" s="64">
        <f t="shared" si="24"/>
        <v>0</v>
      </c>
      <c r="CX122" s="64">
        <f t="shared" si="25"/>
        <v>0</v>
      </c>
      <c r="CY122" s="64">
        <f t="shared" si="26"/>
        <v>0</v>
      </c>
      <c r="CZ122" s="64">
        <f t="shared" si="27"/>
        <v>0</v>
      </c>
      <c r="DB122" s="64">
        <f t="shared" si="28"/>
        <v>0</v>
      </c>
      <c r="DC122" s="64">
        <f t="shared" si="29"/>
        <v>0</v>
      </c>
      <c r="DD122" s="64">
        <f t="shared" si="30"/>
        <v>0</v>
      </c>
      <c r="DE122" s="64">
        <f t="shared" si="31"/>
        <v>0</v>
      </c>
    </row>
    <row r="123" spans="2:109" x14ac:dyDescent="0.3">
      <c r="B123" s="167"/>
      <c r="C123" s="186"/>
      <c r="D123" s="2"/>
      <c r="E123" s="67"/>
      <c r="F123" s="5"/>
      <c r="G123" s="5"/>
      <c r="H123" s="187"/>
      <c r="I123" s="111" t="str">
        <f ca="1">IF(Taula1[[#This Row],[Data naixement (format dd/mm/aaaa)]]="","0",DATEDIF(Taula1[[#This Row],[Data naixement (format dd/mm/aaaa)]],TODAY(),"Y"))</f>
        <v>0</v>
      </c>
      <c r="J123" s="6"/>
      <c r="K123" s="6"/>
      <c r="L123" s="6"/>
      <c r="M123" s="6"/>
      <c r="N123" s="56"/>
      <c r="O123" s="56"/>
      <c r="P123" s="56"/>
      <c r="Q123" s="6"/>
      <c r="R123" s="7"/>
      <c r="S123" s="143">
        <f>Taula1[[#This Row],[Mesos naturals sencers treballats període justificat (01/01/2023 - 31/03/2023)]]</f>
        <v>0</v>
      </c>
      <c r="T123" s="194">
        <f>Taula1[[#This Row],[Dies treballats període justificat (01/01/2023 - 31/03/2023)              no comptabilitzats com a mes natural sencer]]</f>
        <v>0</v>
      </c>
      <c r="U123" s="12"/>
      <c r="V123" s="7"/>
      <c r="W123" s="188"/>
      <c r="X123" s="188"/>
      <c r="Y123" s="188"/>
      <c r="Z123" s="188"/>
      <c r="AA123" s="190"/>
      <c r="AB123" s="143">
        <f>Taula1[[#This Row],[Grup justificat     (fer servir opcions de la llista desplegable)]]</f>
        <v>0</v>
      </c>
      <c r="AC123" s="182"/>
      <c r="AD123" s="80"/>
      <c r="AE123" s="131">
        <f>ROUND((AF123/100)*756*Taula1[[#This Row],[Mesos naturals sencers treballats període justificat (01/01/2023 - 31/03/2023)]],2)</f>
        <v>0</v>
      </c>
      <c r="AF123" s="79">
        <f>Taula1[[#This Row],[% Jornada segons contracte
(no posar el símbol %) ]]-Taula1[[#This Row],[% Reducció salari per baix rendiment        (no posar el símbol %)]]</f>
        <v>0</v>
      </c>
      <c r="AG123" s="131">
        <f>ROUND((AH123/100)*24.8547945*Taula1[[#This Row],[Dies treballats període justificat (01/01/2023 - 31/03/2023)              no comptabilitzats com a mes natural sencer]],2)</f>
        <v>0</v>
      </c>
      <c r="AH123" s="79">
        <f>Taula1[[#This Row],[% Jornada segons contracte
(no posar el símbol %) ]]-Taula1[[#This Row],[% Reducció salari per baix rendiment        (no posar el símbol %)]]</f>
        <v>0</v>
      </c>
      <c r="AI123" s="131">
        <f t="shared" si="17"/>
        <v>0</v>
      </c>
      <c r="AJ123" s="183"/>
      <c r="AK123" s="131">
        <f>ROUND((AL123/100)*756*Taula1[[#This Row],[Espai reservat Administració  (mesos)]],2)</f>
        <v>0</v>
      </c>
      <c r="AL123" s="79">
        <f>Taula1[[#This Row],[% Jornada segons contracte
(no posar el símbol %) ]]-Taula1[[#This Row],[% Reducció salari per baix rendiment        (no posar el símbol %)]]</f>
        <v>0</v>
      </c>
      <c r="AM123" s="131">
        <f>ROUND((AN123/100)*24.8547945*Taula1[[#This Row],[Espai reservat Administració (dies)]],2)</f>
        <v>0</v>
      </c>
      <c r="AN123" s="79">
        <f>Taula1[[#This Row],[% Jornada segons contracte
(no posar el símbol %) ]]-Taula1[[#This Row],[% Reducció salari per baix rendiment        (no posar el símbol %)]]</f>
        <v>0</v>
      </c>
      <c r="AO123" s="131">
        <f t="shared" si="18"/>
        <v>0</v>
      </c>
      <c r="AP123" s="86"/>
      <c r="AQ123" s="136">
        <f>ROUND((AR123/100)*693*Taula1[[#This Row],[Mesos naturals sencers treballats període justificat (01/01/2023 - 31/03/2023)]],2)</f>
        <v>0</v>
      </c>
      <c r="AR123" s="89">
        <f>Taula1[[#This Row],[% Jornada segons contracte
(no posar el símbol %) ]]-Taula1[[#This Row],[% Reducció salari per baix rendiment        (no posar el símbol %)]]</f>
        <v>0</v>
      </c>
      <c r="AS123" s="136">
        <f>ROUND((AT123/100)*22.78356164*Taula1[[#This Row],[Dies treballats període justificat (01/01/2023 - 31/03/2023)              no comptabilitzats com a mes natural sencer]],2)</f>
        <v>0</v>
      </c>
      <c r="AT123" s="89">
        <f>Taula1[[#This Row],[% Jornada segons contracte
(no posar el símbol %) ]]-Taula1[[#This Row],[% Reducció salari per baix rendiment        (no posar el símbol %)]]</f>
        <v>0</v>
      </c>
      <c r="AU123" s="136">
        <f t="shared" si="19"/>
        <v>0</v>
      </c>
      <c r="AV123" s="86"/>
      <c r="AW123" s="136">
        <f>ROUND((AX123/100)*693*Taula1[[#This Row],[Espai reservat Administració  (mesos)]],2)</f>
        <v>0</v>
      </c>
      <c r="AX123" s="89">
        <f>Taula1[[#This Row],[% Jornada segons contracte
(no posar el símbol %) ]]-Taula1[[#This Row],[% Reducció salari per baix rendiment        (no posar el símbol %)]]</f>
        <v>0</v>
      </c>
      <c r="AY123" s="131">
        <f>ROUND((AZ123/100)*22.78356164*Taula1[[#This Row],[Espai reservat Administració (dies)]],2)</f>
        <v>0</v>
      </c>
      <c r="AZ123" s="79">
        <f>Taula1[[#This Row],[% Jornada segons contracte
(no posar el símbol %) ]]-Taula1[[#This Row],[% Reducció salari per baix rendiment        (no posar el símbol %)]]</f>
        <v>0</v>
      </c>
      <c r="BA123" s="131">
        <f t="shared" si="20"/>
        <v>0</v>
      </c>
      <c r="BB123" s="83"/>
      <c r="BC123" s="131">
        <f>IF(Taula1[[#This Row],[Grup justificat     (fer servir opcions de la llista desplegable)]]=1,AI123,0)</f>
        <v>0</v>
      </c>
      <c r="BD123" s="131">
        <f>IF(Taula1[[#This Row],[Grup justificat     (fer servir opcions de la llista desplegable)]]=2,AU123,0)</f>
        <v>0</v>
      </c>
      <c r="BE123" s="83"/>
      <c r="BF123" s="131">
        <f>IF(Taula1[[#This Row],[Espai reservat Administració]]=1,AO123,0)</f>
        <v>0</v>
      </c>
      <c r="BG123" s="131">
        <f>IF(Taula1[[#This Row],[Espai reservat Administració]]=2,BA123,0)</f>
        <v>0</v>
      </c>
      <c r="BH123" s="83"/>
      <c r="BI123" s="124">
        <f>IF(Taula1[[#This Row],[Grup justificat     (fer servir opcions de la llista desplegable)]]=1,1,0)</f>
        <v>0</v>
      </c>
      <c r="BJ123" s="124">
        <f>IF(Taula1[[#This Row],[Espai reservat Administració]]=1,1,0)</f>
        <v>0</v>
      </c>
      <c r="BK123" s="125"/>
      <c r="BL123" s="124">
        <f>IF(Taula1[[#This Row],[Grup justificat     (fer servir opcions de la llista desplegable)]]=2,1,0)</f>
        <v>0</v>
      </c>
      <c r="BM123" s="124">
        <f>IF(Taula1[[#This Row],[Espai reservat Administració]]=2,1,0)</f>
        <v>0</v>
      </c>
      <c r="BN123" s="73"/>
      <c r="BO123" s="73"/>
      <c r="BP123" s="73"/>
      <c r="BQ123" s="73"/>
      <c r="BR123" s="73"/>
      <c r="BS123" s="73"/>
      <c r="BT123" s="73"/>
      <c r="BU123" s="73"/>
      <c r="BV123" s="73"/>
      <c r="BW123" s="73"/>
      <c r="BX123" s="73"/>
      <c r="BY123" s="73"/>
      <c r="BZ123" s="73"/>
      <c r="CA123" s="73"/>
      <c r="CB123" s="73"/>
      <c r="CC123" s="73"/>
      <c r="CD123" s="73"/>
      <c r="CE123" s="73"/>
      <c r="CF123" s="73"/>
      <c r="CG123" s="63">
        <f t="shared" si="21"/>
        <v>0</v>
      </c>
      <c r="CH123" s="63">
        <f t="shared" si="22"/>
        <v>0</v>
      </c>
      <c r="CI123" s="73"/>
      <c r="CJ123" s="63">
        <f>IF(Taula1[[#This Row],[Tipus de contracte                                  (fer servir opcions de la llista desplegable)]]="Indefinit",1,0)</f>
        <v>0</v>
      </c>
      <c r="CK123" s="63">
        <f>IF(Taula1[[#This Row],[Tipus de contracte                                  (fer servir opcions de la llista desplegable)]]="Temporal, igual o superior a 6 mesos",1,0)</f>
        <v>0</v>
      </c>
      <c r="CL123" s="63">
        <f>IF(Taula1[[#This Row],[Tipus de contracte                                  (fer servir opcions de la llista desplegable)]]="Substitució per IT",1,0)</f>
        <v>0</v>
      </c>
      <c r="CM123" s="73"/>
      <c r="CN123" s="63">
        <f>IF(Taula1[[#This Row],[Relació llocs de treball]]&gt;=1,1,0)</f>
        <v>0</v>
      </c>
      <c r="CO123" s="73"/>
      <c r="CP123" s="63">
        <f>IF(Taula1[[#This Row],[Identitat de gènere                                                          (fer servir opcions de la llista desplegable)]]="Home",1,0)</f>
        <v>0</v>
      </c>
      <c r="CQ123" s="63">
        <f>IF(Taula1[[#This Row],[Identitat de gènere                                                          (fer servir opcions de la llista desplegable)]]="Dona",1,0)</f>
        <v>0</v>
      </c>
      <c r="CR123" s="63">
        <f>IF(Taula1[[#This Row],[Identitat de gènere                                                          (fer servir opcions de la llista desplegable)]]="No binari",1,0)</f>
        <v>0</v>
      </c>
      <c r="CS123" s="73"/>
      <c r="CT123" s="63">
        <f t="shared" si="16"/>
        <v>0</v>
      </c>
      <c r="CU123" s="64">
        <f t="shared" si="23"/>
        <v>0</v>
      </c>
      <c r="CW123" s="64">
        <f t="shared" si="24"/>
        <v>0</v>
      </c>
      <c r="CX123" s="64">
        <f t="shared" si="25"/>
        <v>0</v>
      </c>
      <c r="CY123" s="64">
        <f t="shared" si="26"/>
        <v>0</v>
      </c>
      <c r="CZ123" s="64">
        <f t="shared" si="27"/>
        <v>0</v>
      </c>
      <c r="DB123" s="64">
        <f t="shared" si="28"/>
        <v>0</v>
      </c>
      <c r="DC123" s="64">
        <f t="shared" si="29"/>
        <v>0</v>
      </c>
      <c r="DD123" s="64">
        <f t="shared" si="30"/>
        <v>0</v>
      </c>
      <c r="DE123" s="64">
        <f t="shared" si="31"/>
        <v>0</v>
      </c>
    </row>
    <row r="124" spans="2:109" x14ac:dyDescent="0.3">
      <c r="B124" s="167"/>
      <c r="C124" s="186"/>
      <c r="D124" s="2"/>
      <c r="E124" s="67"/>
      <c r="F124" s="5"/>
      <c r="G124" s="5"/>
      <c r="H124" s="187"/>
      <c r="I124" s="111" t="str">
        <f ca="1">IF(Taula1[[#This Row],[Data naixement (format dd/mm/aaaa)]]="","0",DATEDIF(Taula1[[#This Row],[Data naixement (format dd/mm/aaaa)]],TODAY(),"Y"))</f>
        <v>0</v>
      </c>
      <c r="J124" s="6"/>
      <c r="K124" s="6"/>
      <c r="L124" s="6"/>
      <c r="M124" s="6"/>
      <c r="N124" s="56"/>
      <c r="O124" s="56"/>
      <c r="P124" s="56"/>
      <c r="Q124" s="6"/>
      <c r="R124" s="7"/>
      <c r="S124" s="143">
        <f>Taula1[[#This Row],[Mesos naturals sencers treballats període justificat (01/01/2023 - 31/03/2023)]]</f>
        <v>0</v>
      </c>
      <c r="T124" s="194">
        <f>Taula1[[#This Row],[Dies treballats període justificat (01/01/2023 - 31/03/2023)              no comptabilitzats com a mes natural sencer]]</f>
        <v>0</v>
      </c>
      <c r="U124" s="12"/>
      <c r="V124" s="7"/>
      <c r="W124" s="188"/>
      <c r="X124" s="188"/>
      <c r="Y124" s="188"/>
      <c r="Z124" s="188"/>
      <c r="AA124" s="190"/>
      <c r="AB124" s="143">
        <f>Taula1[[#This Row],[Grup justificat     (fer servir opcions de la llista desplegable)]]</f>
        <v>0</v>
      </c>
      <c r="AC124" s="182"/>
      <c r="AD124" s="80"/>
      <c r="AE124" s="131">
        <f>ROUND((AF124/100)*756*Taula1[[#This Row],[Mesos naturals sencers treballats període justificat (01/01/2023 - 31/03/2023)]],2)</f>
        <v>0</v>
      </c>
      <c r="AF124" s="79">
        <f>Taula1[[#This Row],[% Jornada segons contracte
(no posar el símbol %) ]]-Taula1[[#This Row],[% Reducció salari per baix rendiment        (no posar el símbol %)]]</f>
        <v>0</v>
      </c>
      <c r="AG124" s="131">
        <f>ROUND((AH124/100)*24.8547945*Taula1[[#This Row],[Dies treballats període justificat (01/01/2023 - 31/03/2023)              no comptabilitzats com a mes natural sencer]],2)</f>
        <v>0</v>
      </c>
      <c r="AH124" s="79">
        <f>Taula1[[#This Row],[% Jornada segons contracte
(no posar el símbol %) ]]-Taula1[[#This Row],[% Reducció salari per baix rendiment        (no posar el símbol %)]]</f>
        <v>0</v>
      </c>
      <c r="AI124" s="131">
        <f t="shared" si="17"/>
        <v>0</v>
      </c>
      <c r="AJ124" s="183"/>
      <c r="AK124" s="131">
        <f>ROUND((AL124/100)*756*Taula1[[#This Row],[Espai reservat Administració  (mesos)]],2)</f>
        <v>0</v>
      </c>
      <c r="AL124" s="79">
        <f>Taula1[[#This Row],[% Jornada segons contracte
(no posar el símbol %) ]]-Taula1[[#This Row],[% Reducció salari per baix rendiment        (no posar el símbol %)]]</f>
        <v>0</v>
      </c>
      <c r="AM124" s="131">
        <f>ROUND((AN124/100)*24.8547945*Taula1[[#This Row],[Espai reservat Administració (dies)]],2)</f>
        <v>0</v>
      </c>
      <c r="AN124" s="79">
        <f>Taula1[[#This Row],[% Jornada segons contracte
(no posar el símbol %) ]]-Taula1[[#This Row],[% Reducció salari per baix rendiment        (no posar el símbol %)]]</f>
        <v>0</v>
      </c>
      <c r="AO124" s="131">
        <f t="shared" si="18"/>
        <v>0</v>
      </c>
      <c r="AP124" s="86"/>
      <c r="AQ124" s="136">
        <f>ROUND((AR124/100)*693*Taula1[[#This Row],[Mesos naturals sencers treballats període justificat (01/01/2023 - 31/03/2023)]],2)</f>
        <v>0</v>
      </c>
      <c r="AR124" s="89">
        <f>Taula1[[#This Row],[% Jornada segons contracte
(no posar el símbol %) ]]-Taula1[[#This Row],[% Reducció salari per baix rendiment        (no posar el símbol %)]]</f>
        <v>0</v>
      </c>
      <c r="AS124" s="136">
        <f>ROUND((AT124/100)*22.78356164*Taula1[[#This Row],[Dies treballats període justificat (01/01/2023 - 31/03/2023)              no comptabilitzats com a mes natural sencer]],2)</f>
        <v>0</v>
      </c>
      <c r="AT124" s="89">
        <f>Taula1[[#This Row],[% Jornada segons contracte
(no posar el símbol %) ]]-Taula1[[#This Row],[% Reducció salari per baix rendiment        (no posar el símbol %)]]</f>
        <v>0</v>
      </c>
      <c r="AU124" s="136">
        <f t="shared" si="19"/>
        <v>0</v>
      </c>
      <c r="AV124" s="86"/>
      <c r="AW124" s="136">
        <f>ROUND((AX124/100)*693*Taula1[[#This Row],[Espai reservat Administració  (mesos)]],2)</f>
        <v>0</v>
      </c>
      <c r="AX124" s="89">
        <f>Taula1[[#This Row],[% Jornada segons contracte
(no posar el símbol %) ]]-Taula1[[#This Row],[% Reducció salari per baix rendiment        (no posar el símbol %)]]</f>
        <v>0</v>
      </c>
      <c r="AY124" s="131">
        <f>ROUND((AZ124/100)*22.78356164*Taula1[[#This Row],[Espai reservat Administració (dies)]],2)</f>
        <v>0</v>
      </c>
      <c r="AZ124" s="79">
        <f>Taula1[[#This Row],[% Jornada segons contracte
(no posar el símbol %) ]]-Taula1[[#This Row],[% Reducció salari per baix rendiment        (no posar el símbol %)]]</f>
        <v>0</v>
      </c>
      <c r="BA124" s="131">
        <f t="shared" si="20"/>
        <v>0</v>
      </c>
      <c r="BB124" s="83"/>
      <c r="BC124" s="131">
        <f>IF(Taula1[[#This Row],[Grup justificat     (fer servir opcions de la llista desplegable)]]=1,AI124,0)</f>
        <v>0</v>
      </c>
      <c r="BD124" s="131">
        <f>IF(Taula1[[#This Row],[Grup justificat     (fer servir opcions de la llista desplegable)]]=2,AU124,0)</f>
        <v>0</v>
      </c>
      <c r="BE124" s="83"/>
      <c r="BF124" s="131">
        <f>IF(Taula1[[#This Row],[Espai reservat Administració]]=1,AO124,0)</f>
        <v>0</v>
      </c>
      <c r="BG124" s="131">
        <f>IF(Taula1[[#This Row],[Espai reservat Administració]]=2,BA124,0)</f>
        <v>0</v>
      </c>
      <c r="BH124" s="83"/>
      <c r="BI124" s="124">
        <f>IF(Taula1[[#This Row],[Grup justificat     (fer servir opcions de la llista desplegable)]]=1,1,0)</f>
        <v>0</v>
      </c>
      <c r="BJ124" s="124">
        <f>IF(Taula1[[#This Row],[Espai reservat Administració]]=1,1,0)</f>
        <v>0</v>
      </c>
      <c r="BK124" s="125"/>
      <c r="BL124" s="124">
        <f>IF(Taula1[[#This Row],[Grup justificat     (fer servir opcions de la llista desplegable)]]=2,1,0)</f>
        <v>0</v>
      </c>
      <c r="BM124" s="124">
        <f>IF(Taula1[[#This Row],[Espai reservat Administració]]=2,1,0)</f>
        <v>0</v>
      </c>
      <c r="BN124" s="73"/>
      <c r="BO124" s="73"/>
      <c r="BP124" s="73"/>
      <c r="BQ124" s="73"/>
      <c r="BR124" s="73"/>
      <c r="BS124" s="73"/>
      <c r="BT124" s="73"/>
      <c r="BU124" s="73"/>
      <c r="BV124" s="73"/>
      <c r="BW124" s="73"/>
      <c r="BX124" s="73"/>
      <c r="BY124" s="73"/>
      <c r="BZ124" s="73"/>
      <c r="CA124" s="73"/>
      <c r="CB124" s="73"/>
      <c r="CC124" s="73"/>
      <c r="CD124" s="73"/>
      <c r="CE124" s="73"/>
      <c r="CF124" s="73"/>
      <c r="CG124" s="63">
        <f t="shared" si="21"/>
        <v>0</v>
      </c>
      <c r="CH124" s="63">
        <f t="shared" si="22"/>
        <v>0</v>
      </c>
      <c r="CI124" s="73"/>
      <c r="CJ124" s="63">
        <f>IF(Taula1[[#This Row],[Tipus de contracte                                  (fer servir opcions de la llista desplegable)]]="Indefinit",1,0)</f>
        <v>0</v>
      </c>
      <c r="CK124" s="63">
        <f>IF(Taula1[[#This Row],[Tipus de contracte                                  (fer servir opcions de la llista desplegable)]]="Temporal, igual o superior a 6 mesos",1,0)</f>
        <v>0</v>
      </c>
      <c r="CL124" s="63">
        <f>IF(Taula1[[#This Row],[Tipus de contracte                                  (fer servir opcions de la llista desplegable)]]="Substitució per IT",1,0)</f>
        <v>0</v>
      </c>
      <c r="CM124" s="73"/>
      <c r="CN124" s="63">
        <f>IF(Taula1[[#This Row],[Relació llocs de treball]]&gt;=1,1,0)</f>
        <v>0</v>
      </c>
      <c r="CO124" s="73"/>
      <c r="CP124" s="63">
        <f>IF(Taula1[[#This Row],[Identitat de gènere                                                          (fer servir opcions de la llista desplegable)]]="Home",1,0)</f>
        <v>0</v>
      </c>
      <c r="CQ124" s="63">
        <f>IF(Taula1[[#This Row],[Identitat de gènere                                                          (fer servir opcions de la llista desplegable)]]="Dona",1,0)</f>
        <v>0</v>
      </c>
      <c r="CR124" s="63">
        <f>IF(Taula1[[#This Row],[Identitat de gènere                                                          (fer servir opcions de la llista desplegable)]]="No binari",1,0)</f>
        <v>0</v>
      </c>
      <c r="CS124" s="73"/>
      <c r="CT124" s="63">
        <f t="shared" si="16"/>
        <v>0</v>
      </c>
      <c r="CU124" s="64">
        <f t="shared" si="23"/>
        <v>0</v>
      </c>
      <c r="CW124" s="64">
        <f t="shared" si="24"/>
        <v>0</v>
      </c>
      <c r="CX124" s="64">
        <f t="shared" si="25"/>
        <v>0</v>
      </c>
      <c r="CY124" s="64">
        <f t="shared" si="26"/>
        <v>0</v>
      </c>
      <c r="CZ124" s="64">
        <f t="shared" si="27"/>
        <v>0</v>
      </c>
      <c r="DB124" s="64">
        <f t="shared" si="28"/>
        <v>0</v>
      </c>
      <c r="DC124" s="64">
        <f t="shared" si="29"/>
        <v>0</v>
      </c>
      <c r="DD124" s="64">
        <f t="shared" si="30"/>
        <v>0</v>
      </c>
      <c r="DE124" s="64">
        <f t="shared" si="31"/>
        <v>0</v>
      </c>
    </row>
    <row r="125" spans="2:109" x14ac:dyDescent="0.3">
      <c r="B125" s="167"/>
      <c r="C125" s="186"/>
      <c r="D125" s="2"/>
      <c r="E125" s="67"/>
      <c r="F125" s="5"/>
      <c r="G125" s="5"/>
      <c r="H125" s="187"/>
      <c r="I125" s="111" t="str">
        <f ca="1">IF(Taula1[[#This Row],[Data naixement (format dd/mm/aaaa)]]="","0",DATEDIF(Taula1[[#This Row],[Data naixement (format dd/mm/aaaa)]],TODAY(),"Y"))</f>
        <v>0</v>
      </c>
      <c r="J125" s="6"/>
      <c r="K125" s="6"/>
      <c r="L125" s="6"/>
      <c r="M125" s="6"/>
      <c r="N125" s="56"/>
      <c r="O125" s="56"/>
      <c r="P125" s="56"/>
      <c r="Q125" s="6"/>
      <c r="R125" s="7"/>
      <c r="S125" s="143">
        <f>Taula1[[#This Row],[Mesos naturals sencers treballats període justificat (01/01/2023 - 31/03/2023)]]</f>
        <v>0</v>
      </c>
      <c r="T125" s="194">
        <f>Taula1[[#This Row],[Dies treballats període justificat (01/01/2023 - 31/03/2023)              no comptabilitzats com a mes natural sencer]]</f>
        <v>0</v>
      </c>
      <c r="U125" s="12"/>
      <c r="V125" s="7"/>
      <c r="W125" s="188"/>
      <c r="X125" s="188"/>
      <c r="Y125" s="188"/>
      <c r="Z125" s="188"/>
      <c r="AA125" s="190"/>
      <c r="AB125" s="143">
        <f>Taula1[[#This Row],[Grup justificat     (fer servir opcions de la llista desplegable)]]</f>
        <v>0</v>
      </c>
      <c r="AC125" s="182"/>
      <c r="AD125" s="80"/>
      <c r="AE125" s="131">
        <f>ROUND((AF125/100)*756*Taula1[[#This Row],[Mesos naturals sencers treballats període justificat (01/01/2023 - 31/03/2023)]],2)</f>
        <v>0</v>
      </c>
      <c r="AF125" s="79">
        <f>Taula1[[#This Row],[% Jornada segons contracte
(no posar el símbol %) ]]-Taula1[[#This Row],[% Reducció salari per baix rendiment        (no posar el símbol %)]]</f>
        <v>0</v>
      </c>
      <c r="AG125" s="131">
        <f>ROUND((AH125/100)*24.8547945*Taula1[[#This Row],[Dies treballats període justificat (01/01/2023 - 31/03/2023)              no comptabilitzats com a mes natural sencer]],2)</f>
        <v>0</v>
      </c>
      <c r="AH125" s="79">
        <f>Taula1[[#This Row],[% Jornada segons contracte
(no posar el símbol %) ]]-Taula1[[#This Row],[% Reducció salari per baix rendiment        (no posar el símbol %)]]</f>
        <v>0</v>
      </c>
      <c r="AI125" s="131">
        <f t="shared" si="17"/>
        <v>0</v>
      </c>
      <c r="AJ125" s="183"/>
      <c r="AK125" s="131">
        <f>ROUND((AL125/100)*756*Taula1[[#This Row],[Espai reservat Administració  (mesos)]],2)</f>
        <v>0</v>
      </c>
      <c r="AL125" s="79">
        <f>Taula1[[#This Row],[% Jornada segons contracte
(no posar el símbol %) ]]-Taula1[[#This Row],[% Reducció salari per baix rendiment        (no posar el símbol %)]]</f>
        <v>0</v>
      </c>
      <c r="AM125" s="131">
        <f>ROUND((AN125/100)*24.8547945*Taula1[[#This Row],[Espai reservat Administració (dies)]],2)</f>
        <v>0</v>
      </c>
      <c r="AN125" s="79">
        <f>Taula1[[#This Row],[% Jornada segons contracte
(no posar el símbol %) ]]-Taula1[[#This Row],[% Reducció salari per baix rendiment        (no posar el símbol %)]]</f>
        <v>0</v>
      </c>
      <c r="AO125" s="131">
        <f t="shared" si="18"/>
        <v>0</v>
      </c>
      <c r="AP125" s="86"/>
      <c r="AQ125" s="136">
        <f>ROUND((AR125/100)*693*Taula1[[#This Row],[Mesos naturals sencers treballats període justificat (01/01/2023 - 31/03/2023)]],2)</f>
        <v>0</v>
      </c>
      <c r="AR125" s="89">
        <f>Taula1[[#This Row],[% Jornada segons contracte
(no posar el símbol %) ]]-Taula1[[#This Row],[% Reducció salari per baix rendiment        (no posar el símbol %)]]</f>
        <v>0</v>
      </c>
      <c r="AS125" s="136">
        <f>ROUND((AT125/100)*22.78356164*Taula1[[#This Row],[Dies treballats període justificat (01/01/2023 - 31/03/2023)              no comptabilitzats com a mes natural sencer]],2)</f>
        <v>0</v>
      </c>
      <c r="AT125" s="89">
        <f>Taula1[[#This Row],[% Jornada segons contracte
(no posar el símbol %) ]]-Taula1[[#This Row],[% Reducció salari per baix rendiment        (no posar el símbol %)]]</f>
        <v>0</v>
      </c>
      <c r="AU125" s="136">
        <f t="shared" si="19"/>
        <v>0</v>
      </c>
      <c r="AV125" s="86"/>
      <c r="AW125" s="136">
        <f>ROUND((AX125/100)*693*Taula1[[#This Row],[Espai reservat Administració  (mesos)]],2)</f>
        <v>0</v>
      </c>
      <c r="AX125" s="89">
        <f>Taula1[[#This Row],[% Jornada segons contracte
(no posar el símbol %) ]]-Taula1[[#This Row],[% Reducció salari per baix rendiment        (no posar el símbol %)]]</f>
        <v>0</v>
      </c>
      <c r="AY125" s="131">
        <f>ROUND((AZ125/100)*22.78356164*Taula1[[#This Row],[Espai reservat Administració (dies)]],2)</f>
        <v>0</v>
      </c>
      <c r="AZ125" s="79">
        <f>Taula1[[#This Row],[% Jornada segons contracte
(no posar el símbol %) ]]-Taula1[[#This Row],[% Reducció salari per baix rendiment        (no posar el símbol %)]]</f>
        <v>0</v>
      </c>
      <c r="BA125" s="131">
        <f t="shared" si="20"/>
        <v>0</v>
      </c>
      <c r="BB125" s="83"/>
      <c r="BC125" s="131">
        <f>IF(Taula1[[#This Row],[Grup justificat     (fer servir opcions de la llista desplegable)]]=1,AI125,0)</f>
        <v>0</v>
      </c>
      <c r="BD125" s="131">
        <f>IF(Taula1[[#This Row],[Grup justificat     (fer servir opcions de la llista desplegable)]]=2,AU125,0)</f>
        <v>0</v>
      </c>
      <c r="BE125" s="83"/>
      <c r="BF125" s="131">
        <f>IF(Taula1[[#This Row],[Espai reservat Administració]]=1,AO125,0)</f>
        <v>0</v>
      </c>
      <c r="BG125" s="131">
        <f>IF(Taula1[[#This Row],[Espai reservat Administració]]=2,BA125,0)</f>
        <v>0</v>
      </c>
      <c r="BH125" s="83"/>
      <c r="BI125" s="124">
        <f>IF(Taula1[[#This Row],[Grup justificat     (fer servir opcions de la llista desplegable)]]=1,1,0)</f>
        <v>0</v>
      </c>
      <c r="BJ125" s="124">
        <f>IF(Taula1[[#This Row],[Espai reservat Administració]]=1,1,0)</f>
        <v>0</v>
      </c>
      <c r="BK125" s="125"/>
      <c r="BL125" s="124">
        <f>IF(Taula1[[#This Row],[Grup justificat     (fer servir opcions de la llista desplegable)]]=2,1,0)</f>
        <v>0</v>
      </c>
      <c r="BM125" s="124">
        <f>IF(Taula1[[#This Row],[Espai reservat Administració]]=2,1,0)</f>
        <v>0</v>
      </c>
      <c r="BN125" s="73"/>
      <c r="BO125" s="73"/>
      <c r="BP125" s="73"/>
      <c r="BQ125" s="73"/>
      <c r="BR125" s="73"/>
      <c r="BS125" s="73"/>
      <c r="BT125" s="73"/>
      <c r="BU125" s="73"/>
      <c r="BV125" s="73"/>
      <c r="BW125" s="73"/>
      <c r="BX125" s="73"/>
      <c r="BY125" s="73"/>
      <c r="BZ125" s="73"/>
      <c r="CA125" s="73"/>
      <c r="CB125" s="73"/>
      <c r="CC125" s="73"/>
      <c r="CD125" s="73"/>
      <c r="CE125" s="73"/>
      <c r="CF125" s="73"/>
      <c r="CG125" s="63">
        <f t="shared" si="21"/>
        <v>0</v>
      </c>
      <c r="CH125" s="63">
        <f t="shared" si="22"/>
        <v>0</v>
      </c>
      <c r="CI125" s="73"/>
      <c r="CJ125" s="63">
        <f>IF(Taula1[[#This Row],[Tipus de contracte                                  (fer servir opcions de la llista desplegable)]]="Indefinit",1,0)</f>
        <v>0</v>
      </c>
      <c r="CK125" s="63">
        <f>IF(Taula1[[#This Row],[Tipus de contracte                                  (fer servir opcions de la llista desplegable)]]="Temporal, igual o superior a 6 mesos",1,0)</f>
        <v>0</v>
      </c>
      <c r="CL125" s="63">
        <f>IF(Taula1[[#This Row],[Tipus de contracte                                  (fer servir opcions de la llista desplegable)]]="Substitució per IT",1,0)</f>
        <v>0</v>
      </c>
      <c r="CM125" s="73"/>
      <c r="CN125" s="63">
        <f>IF(Taula1[[#This Row],[Relació llocs de treball]]&gt;=1,1,0)</f>
        <v>0</v>
      </c>
      <c r="CO125" s="73"/>
      <c r="CP125" s="63">
        <f>IF(Taula1[[#This Row],[Identitat de gènere                                                          (fer servir opcions de la llista desplegable)]]="Home",1,0)</f>
        <v>0</v>
      </c>
      <c r="CQ125" s="63">
        <f>IF(Taula1[[#This Row],[Identitat de gènere                                                          (fer servir opcions de la llista desplegable)]]="Dona",1,0)</f>
        <v>0</v>
      </c>
      <c r="CR125" s="63">
        <f>IF(Taula1[[#This Row],[Identitat de gènere                                                          (fer servir opcions de la llista desplegable)]]="No binari",1,0)</f>
        <v>0</v>
      </c>
      <c r="CS125" s="73"/>
      <c r="CT125" s="63">
        <f t="shared" si="16"/>
        <v>0</v>
      </c>
      <c r="CU125" s="64">
        <f t="shared" si="23"/>
        <v>0</v>
      </c>
      <c r="CW125" s="64">
        <f t="shared" si="24"/>
        <v>0</v>
      </c>
      <c r="CX125" s="64">
        <f t="shared" si="25"/>
        <v>0</v>
      </c>
      <c r="CY125" s="64">
        <f t="shared" si="26"/>
        <v>0</v>
      </c>
      <c r="CZ125" s="64">
        <f t="shared" si="27"/>
        <v>0</v>
      </c>
      <c r="DB125" s="64">
        <f t="shared" si="28"/>
        <v>0</v>
      </c>
      <c r="DC125" s="64">
        <f t="shared" si="29"/>
        <v>0</v>
      </c>
      <c r="DD125" s="64">
        <f t="shared" si="30"/>
        <v>0</v>
      </c>
      <c r="DE125" s="64">
        <f t="shared" si="31"/>
        <v>0</v>
      </c>
    </row>
    <row r="126" spans="2:109" x14ac:dyDescent="0.3">
      <c r="B126" s="167"/>
      <c r="C126" s="186"/>
      <c r="D126" s="2"/>
      <c r="E126" s="67"/>
      <c r="F126" s="5"/>
      <c r="G126" s="5"/>
      <c r="H126" s="187"/>
      <c r="I126" s="111" t="str">
        <f ca="1">IF(Taula1[[#This Row],[Data naixement (format dd/mm/aaaa)]]="","0",DATEDIF(Taula1[[#This Row],[Data naixement (format dd/mm/aaaa)]],TODAY(),"Y"))</f>
        <v>0</v>
      </c>
      <c r="J126" s="6"/>
      <c r="K126" s="6"/>
      <c r="L126" s="6"/>
      <c r="M126" s="6"/>
      <c r="N126" s="56"/>
      <c r="O126" s="56"/>
      <c r="P126" s="56"/>
      <c r="Q126" s="6"/>
      <c r="R126" s="7"/>
      <c r="S126" s="143">
        <f>Taula1[[#This Row],[Mesos naturals sencers treballats període justificat (01/01/2023 - 31/03/2023)]]</f>
        <v>0</v>
      </c>
      <c r="T126" s="194">
        <f>Taula1[[#This Row],[Dies treballats període justificat (01/01/2023 - 31/03/2023)              no comptabilitzats com a mes natural sencer]]</f>
        <v>0</v>
      </c>
      <c r="U126" s="12"/>
      <c r="V126" s="7"/>
      <c r="W126" s="188"/>
      <c r="X126" s="188"/>
      <c r="Y126" s="188"/>
      <c r="Z126" s="188"/>
      <c r="AA126" s="190"/>
      <c r="AB126" s="143">
        <f>Taula1[[#This Row],[Grup justificat     (fer servir opcions de la llista desplegable)]]</f>
        <v>0</v>
      </c>
      <c r="AC126" s="182"/>
      <c r="AD126" s="80"/>
      <c r="AE126" s="131">
        <f>ROUND((AF126/100)*756*Taula1[[#This Row],[Mesos naturals sencers treballats període justificat (01/01/2023 - 31/03/2023)]],2)</f>
        <v>0</v>
      </c>
      <c r="AF126" s="79">
        <f>Taula1[[#This Row],[% Jornada segons contracte
(no posar el símbol %) ]]-Taula1[[#This Row],[% Reducció salari per baix rendiment        (no posar el símbol %)]]</f>
        <v>0</v>
      </c>
      <c r="AG126" s="131">
        <f>ROUND((AH126/100)*24.8547945*Taula1[[#This Row],[Dies treballats període justificat (01/01/2023 - 31/03/2023)              no comptabilitzats com a mes natural sencer]],2)</f>
        <v>0</v>
      </c>
      <c r="AH126" s="79">
        <f>Taula1[[#This Row],[% Jornada segons contracte
(no posar el símbol %) ]]-Taula1[[#This Row],[% Reducció salari per baix rendiment        (no posar el símbol %)]]</f>
        <v>0</v>
      </c>
      <c r="AI126" s="131">
        <f t="shared" si="17"/>
        <v>0</v>
      </c>
      <c r="AJ126" s="183"/>
      <c r="AK126" s="131">
        <f>ROUND((AL126/100)*756*Taula1[[#This Row],[Espai reservat Administració  (mesos)]],2)</f>
        <v>0</v>
      </c>
      <c r="AL126" s="79">
        <f>Taula1[[#This Row],[% Jornada segons contracte
(no posar el símbol %) ]]-Taula1[[#This Row],[% Reducció salari per baix rendiment        (no posar el símbol %)]]</f>
        <v>0</v>
      </c>
      <c r="AM126" s="131">
        <f>ROUND((AN126/100)*24.8547945*Taula1[[#This Row],[Espai reservat Administració (dies)]],2)</f>
        <v>0</v>
      </c>
      <c r="AN126" s="79">
        <f>Taula1[[#This Row],[% Jornada segons contracte
(no posar el símbol %) ]]-Taula1[[#This Row],[% Reducció salari per baix rendiment        (no posar el símbol %)]]</f>
        <v>0</v>
      </c>
      <c r="AO126" s="131">
        <f t="shared" si="18"/>
        <v>0</v>
      </c>
      <c r="AP126" s="86"/>
      <c r="AQ126" s="136">
        <f>ROUND((AR126/100)*693*Taula1[[#This Row],[Mesos naturals sencers treballats període justificat (01/01/2023 - 31/03/2023)]],2)</f>
        <v>0</v>
      </c>
      <c r="AR126" s="89">
        <f>Taula1[[#This Row],[% Jornada segons contracte
(no posar el símbol %) ]]-Taula1[[#This Row],[% Reducció salari per baix rendiment        (no posar el símbol %)]]</f>
        <v>0</v>
      </c>
      <c r="AS126" s="136">
        <f>ROUND((AT126/100)*22.78356164*Taula1[[#This Row],[Dies treballats període justificat (01/01/2023 - 31/03/2023)              no comptabilitzats com a mes natural sencer]],2)</f>
        <v>0</v>
      </c>
      <c r="AT126" s="89">
        <f>Taula1[[#This Row],[% Jornada segons contracte
(no posar el símbol %) ]]-Taula1[[#This Row],[% Reducció salari per baix rendiment        (no posar el símbol %)]]</f>
        <v>0</v>
      </c>
      <c r="AU126" s="136">
        <f t="shared" si="19"/>
        <v>0</v>
      </c>
      <c r="AV126" s="86"/>
      <c r="AW126" s="136">
        <f>ROUND((AX126/100)*693*Taula1[[#This Row],[Espai reservat Administració  (mesos)]],2)</f>
        <v>0</v>
      </c>
      <c r="AX126" s="89">
        <f>Taula1[[#This Row],[% Jornada segons contracte
(no posar el símbol %) ]]-Taula1[[#This Row],[% Reducció salari per baix rendiment        (no posar el símbol %)]]</f>
        <v>0</v>
      </c>
      <c r="AY126" s="131">
        <f>ROUND((AZ126/100)*22.78356164*Taula1[[#This Row],[Espai reservat Administració (dies)]],2)</f>
        <v>0</v>
      </c>
      <c r="AZ126" s="79">
        <f>Taula1[[#This Row],[% Jornada segons contracte
(no posar el símbol %) ]]-Taula1[[#This Row],[% Reducció salari per baix rendiment        (no posar el símbol %)]]</f>
        <v>0</v>
      </c>
      <c r="BA126" s="131">
        <f t="shared" si="20"/>
        <v>0</v>
      </c>
      <c r="BB126" s="83"/>
      <c r="BC126" s="131">
        <f>IF(Taula1[[#This Row],[Grup justificat     (fer servir opcions de la llista desplegable)]]=1,AI126,0)</f>
        <v>0</v>
      </c>
      <c r="BD126" s="131">
        <f>IF(Taula1[[#This Row],[Grup justificat     (fer servir opcions de la llista desplegable)]]=2,AU126,0)</f>
        <v>0</v>
      </c>
      <c r="BE126" s="83"/>
      <c r="BF126" s="131">
        <f>IF(Taula1[[#This Row],[Espai reservat Administració]]=1,AO126,0)</f>
        <v>0</v>
      </c>
      <c r="BG126" s="131">
        <f>IF(Taula1[[#This Row],[Espai reservat Administració]]=2,BA126,0)</f>
        <v>0</v>
      </c>
      <c r="BH126" s="83"/>
      <c r="BI126" s="124">
        <f>IF(Taula1[[#This Row],[Grup justificat     (fer servir opcions de la llista desplegable)]]=1,1,0)</f>
        <v>0</v>
      </c>
      <c r="BJ126" s="124">
        <f>IF(Taula1[[#This Row],[Espai reservat Administració]]=1,1,0)</f>
        <v>0</v>
      </c>
      <c r="BK126" s="125"/>
      <c r="BL126" s="124">
        <f>IF(Taula1[[#This Row],[Grup justificat     (fer servir opcions de la llista desplegable)]]=2,1,0)</f>
        <v>0</v>
      </c>
      <c r="BM126" s="124">
        <f>IF(Taula1[[#This Row],[Espai reservat Administració]]=2,1,0)</f>
        <v>0</v>
      </c>
      <c r="BN126" s="73"/>
      <c r="BO126" s="73"/>
      <c r="BP126" s="73"/>
      <c r="BQ126" s="73"/>
      <c r="BR126" s="73"/>
      <c r="BS126" s="73"/>
      <c r="BT126" s="73"/>
      <c r="BU126" s="73"/>
      <c r="BV126" s="73"/>
      <c r="BW126" s="73"/>
      <c r="BX126" s="73"/>
      <c r="BY126" s="73"/>
      <c r="BZ126" s="73"/>
      <c r="CA126" s="73"/>
      <c r="CB126" s="73"/>
      <c r="CC126" s="73"/>
      <c r="CD126" s="73"/>
      <c r="CE126" s="73"/>
      <c r="CF126" s="73"/>
      <c r="CG126" s="63">
        <f t="shared" si="21"/>
        <v>0</v>
      </c>
      <c r="CH126" s="63">
        <f t="shared" si="22"/>
        <v>0</v>
      </c>
      <c r="CI126" s="73"/>
      <c r="CJ126" s="63">
        <f>IF(Taula1[[#This Row],[Tipus de contracte                                  (fer servir opcions de la llista desplegable)]]="Indefinit",1,0)</f>
        <v>0</v>
      </c>
      <c r="CK126" s="63">
        <f>IF(Taula1[[#This Row],[Tipus de contracte                                  (fer servir opcions de la llista desplegable)]]="Temporal, igual o superior a 6 mesos",1,0)</f>
        <v>0</v>
      </c>
      <c r="CL126" s="63">
        <f>IF(Taula1[[#This Row],[Tipus de contracte                                  (fer servir opcions de la llista desplegable)]]="Substitució per IT",1,0)</f>
        <v>0</v>
      </c>
      <c r="CM126" s="73"/>
      <c r="CN126" s="63">
        <f>IF(Taula1[[#This Row],[Relació llocs de treball]]&gt;=1,1,0)</f>
        <v>0</v>
      </c>
      <c r="CO126" s="73"/>
      <c r="CP126" s="63">
        <f>IF(Taula1[[#This Row],[Identitat de gènere                                                          (fer servir opcions de la llista desplegable)]]="Home",1,0)</f>
        <v>0</v>
      </c>
      <c r="CQ126" s="63">
        <f>IF(Taula1[[#This Row],[Identitat de gènere                                                          (fer servir opcions de la llista desplegable)]]="Dona",1,0)</f>
        <v>0</v>
      </c>
      <c r="CR126" s="63">
        <f>IF(Taula1[[#This Row],[Identitat de gènere                                                          (fer servir opcions de la llista desplegable)]]="No binari",1,0)</f>
        <v>0</v>
      </c>
      <c r="CS126" s="73"/>
      <c r="CT126" s="63">
        <f t="shared" si="16"/>
        <v>0</v>
      </c>
      <c r="CU126" s="64">
        <f t="shared" si="23"/>
        <v>0</v>
      </c>
      <c r="CW126" s="64">
        <f t="shared" si="24"/>
        <v>0</v>
      </c>
      <c r="CX126" s="64">
        <f t="shared" si="25"/>
        <v>0</v>
      </c>
      <c r="CY126" s="64">
        <f t="shared" si="26"/>
        <v>0</v>
      </c>
      <c r="CZ126" s="64">
        <f t="shared" si="27"/>
        <v>0</v>
      </c>
      <c r="DB126" s="64">
        <f t="shared" si="28"/>
        <v>0</v>
      </c>
      <c r="DC126" s="64">
        <f t="shared" si="29"/>
        <v>0</v>
      </c>
      <c r="DD126" s="64">
        <f t="shared" si="30"/>
        <v>0</v>
      </c>
      <c r="DE126" s="64">
        <f t="shared" si="31"/>
        <v>0</v>
      </c>
    </row>
    <row r="127" spans="2:109" x14ac:dyDescent="0.3">
      <c r="B127" s="167"/>
      <c r="C127" s="186"/>
      <c r="D127" s="2"/>
      <c r="E127" s="67"/>
      <c r="F127" s="5"/>
      <c r="G127" s="5"/>
      <c r="H127" s="187"/>
      <c r="I127" s="111" t="str">
        <f ca="1">IF(Taula1[[#This Row],[Data naixement (format dd/mm/aaaa)]]="","0",DATEDIF(Taula1[[#This Row],[Data naixement (format dd/mm/aaaa)]],TODAY(),"Y"))</f>
        <v>0</v>
      </c>
      <c r="J127" s="6"/>
      <c r="K127" s="6"/>
      <c r="L127" s="6"/>
      <c r="M127" s="6"/>
      <c r="N127" s="56"/>
      <c r="O127" s="56"/>
      <c r="P127" s="56"/>
      <c r="Q127" s="6"/>
      <c r="R127" s="7"/>
      <c r="S127" s="143">
        <f>Taula1[[#This Row],[Mesos naturals sencers treballats període justificat (01/01/2023 - 31/03/2023)]]</f>
        <v>0</v>
      </c>
      <c r="T127" s="194">
        <f>Taula1[[#This Row],[Dies treballats període justificat (01/01/2023 - 31/03/2023)              no comptabilitzats com a mes natural sencer]]</f>
        <v>0</v>
      </c>
      <c r="U127" s="12"/>
      <c r="V127" s="7"/>
      <c r="W127" s="188"/>
      <c r="X127" s="188"/>
      <c r="Y127" s="188"/>
      <c r="Z127" s="188"/>
      <c r="AA127" s="190"/>
      <c r="AB127" s="143">
        <f>Taula1[[#This Row],[Grup justificat     (fer servir opcions de la llista desplegable)]]</f>
        <v>0</v>
      </c>
      <c r="AC127" s="182"/>
      <c r="AD127" s="80"/>
      <c r="AE127" s="131">
        <f>ROUND((AF127/100)*756*Taula1[[#This Row],[Mesos naturals sencers treballats període justificat (01/01/2023 - 31/03/2023)]],2)</f>
        <v>0</v>
      </c>
      <c r="AF127" s="79">
        <f>Taula1[[#This Row],[% Jornada segons contracte
(no posar el símbol %) ]]-Taula1[[#This Row],[% Reducció salari per baix rendiment        (no posar el símbol %)]]</f>
        <v>0</v>
      </c>
      <c r="AG127" s="131">
        <f>ROUND((AH127/100)*24.8547945*Taula1[[#This Row],[Dies treballats període justificat (01/01/2023 - 31/03/2023)              no comptabilitzats com a mes natural sencer]],2)</f>
        <v>0</v>
      </c>
      <c r="AH127" s="79">
        <f>Taula1[[#This Row],[% Jornada segons contracte
(no posar el símbol %) ]]-Taula1[[#This Row],[% Reducció salari per baix rendiment        (no posar el símbol %)]]</f>
        <v>0</v>
      </c>
      <c r="AI127" s="131">
        <f t="shared" si="17"/>
        <v>0</v>
      </c>
      <c r="AJ127" s="183"/>
      <c r="AK127" s="131">
        <f>ROUND((AL127/100)*756*Taula1[[#This Row],[Espai reservat Administració  (mesos)]],2)</f>
        <v>0</v>
      </c>
      <c r="AL127" s="79">
        <f>Taula1[[#This Row],[% Jornada segons contracte
(no posar el símbol %) ]]-Taula1[[#This Row],[% Reducció salari per baix rendiment        (no posar el símbol %)]]</f>
        <v>0</v>
      </c>
      <c r="AM127" s="131">
        <f>ROUND((AN127/100)*24.8547945*Taula1[[#This Row],[Espai reservat Administració (dies)]],2)</f>
        <v>0</v>
      </c>
      <c r="AN127" s="79">
        <f>Taula1[[#This Row],[% Jornada segons contracte
(no posar el símbol %) ]]-Taula1[[#This Row],[% Reducció salari per baix rendiment        (no posar el símbol %)]]</f>
        <v>0</v>
      </c>
      <c r="AO127" s="131">
        <f t="shared" si="18"/>
        <v>0</v>
      </c>
      <c r="AP127" s="86"/>
      <c r="AQ127" s="136">
        <f>ROUND((AR127/100)*693*Taula1[[#This Row],[Mesos naturals sencers treballats període justificat (01/01/2023 - 31/03/2023)]],2)</f>
        <v>0</v>
      </c>
      <c r="AR127" s="89">
        <f>Taula1[[#This Row],[% Jornada segons contracte
(no posar el símbol %) ]]-Taula1[[#This Row],[% Reducció salari per baix rendiment        (no posar el símbol %)]]</f>
        <v>0</v>
      </c>
      <c r="AS127" s="136">
        <f>ROUND((AT127/100)*22.78356164*Taula1[[#This Row],[Dies treballats període justificat (01/01/2023 - 31/03/2023)              no comptabilitzats com a mes natural sencer]],2)</f>
        <v>0</v>
      </c>
      <c r="AT127" s="89">
        <f>Taula1[[#This Row],[% Jornada segons contracte
(no posar el símbol %) ]]-Taula1[[#This Row],[% Reducció salari per baix rendiment        (no posar el símbol %)]]</f>
        <v>0</v>
      </c>
      <c r="AU127" s="136">
        <f t="shared" si="19"/>
        <v>0</v>
      </c>
      <c r="AV127" s="86"/>
      <c r="AW127" s="136">
        <f>ROUND((AX127/100)*693*Taula1[[#This Row],[Espai reservat Administració  (mesos)]],2)</f>
        <v>0</v>
      </c>
      <c r="AX127" s="89">
        <f>Taula1[[#This Row],[% Jornada segons contracte
(no posar el símbol %) ]]-Taula1[[#This Row],[% Reducció salari per baix rendiment        (no posar el símbol %)]]</f>
        <v>0</v>
      </c>
      <c r="AY127" s="131">
        <f>ROUND((AZ127/100)*22.78356164*Taula1[[#This Row],[Espai reservat Administració (dies)]],2)</f>
        <v>0</v>
      </c>
      <c r="AZ127" s="79">
        <f>Taula1[[#This Row],[% Jornada segons contracte
(no posar el símbol %) ]]-Taula1[[#This Row],[% Reducció salari per baix rendiment        (no posar el símbol %)]]</f>
        <v>0</v>
      </c>
      <c r="BA127" s="131">
        <f t="shared" si="20"/>
        <v>0</v>
      </c>
      <c r="BB127" s="83"/>
      <c r="BC127" s="131">
        <f>IF(Taula1[[#This Row],[Grup justificat     (fer servir opcions de la llista desplegable)]]=1,AI127,0)</f>
        <v>0</v>
      </c>
      <c r="BD127" s="131">
        <f>IF(Taula1[[#This Row],[Grup justificat     (fer servir opcions de la llista desplegable)]]=2,AU127,0)</f>
        <v>0</v>
      </c>
      <c r="BE127" s="83"/>
      <c r="BF127" s="131">
        <f>IF(Taula1[[#This Row],[Espai reservat Administració]]=1,AO127,0)</f>
        <v>0</v>
      </c>
      <c r="BG127" s="131">
        <f>IF(Taula1[[#This Row],[Espai reservat Administració]]=2,BA127,0)</f>
        <v>0</v>
      </c>
      <c r="BH127" s="83"/>
      <c r="BI127" s="124">
        <f>IF(Taula1[[#This Row],[Grup justificat     (fer servir opcions de la llista desplegable)]]=1,1,0)</f>
        <v>0</v>
      </c>
      <c r="BJ127" s="124">
        <f>IF(Taula1[[#This Row],[Espai reservat Administració]]=1,1,0)</f>
        <v>0</v>
      </c>
      <c r="BK127" s="125"/>
      <c r="BL127" s="124">
        <f>IF(Taula1[[#This Row],[Grup justificat     (fer servir opcions de la llista desplegable)]]=2,1,0)</f>
        <v>0</v>
      </c>
      <c r="BM127" s="124">
        <f>IF(Taula1[[#This Row],[Espai reservat Administració]]=2,1,0)</f>
        <v>0</v>
      </c>
      <c r="BN127" s="73"/>
      <c r="BO127" s="73"/>
      <c r="BP127" s="73"/>
      <c r="BQ127" s="73"/>
      <c r="BR127" s="73"/>
      <c r="BS127" s="73"/>
      <c r="BT127" s="73"/>
      <c r="BU127" s="73"/>
      <c r="BV127" s="73"/>
      <c r="BW127" s="73"/>
      <c r="BX127" s="73"/>
      <c r="BY127" s="73"/>
      <c r="BZ127" s="73"/>
      <c r="CA127" s="73"/>
      <c r="CB127" s="73"/>
      <c r="CC127" s="73"/>
      <c r="CD127" s="73"/>
      <c r="CE127" s="73"/>
      <c r="CF127" s="73"/>
      <c r="CG127" s="63">
        <f t="shared" si="21"/>
        <v>0</v>
      </c>
      <c r="CH127" s="63">
        <f t="shared" si="22"/>
        <v>0</v>
      </c>
      <c r="CI127" s="73"/>
      <c r="CJ127" s="63">
        <f>IF(Taula1[[#This Row],[Tipus de contracte                                  (fer servir opcions de la llista desplegable)]]="Indefinit",1,0)</f>
        <v>0</v>
      </c>
      <c r="CK127" s="63">
        <f>IF(Taula1[[#This Row],[Tipus de contracte                                  (fer servir opcions de la llista desplegable)]]="Temporal, igual o superior a 6 mesos",1,0)</f>
        <v>0</v>
      </c>
      <c r="CL127" s="63">
        <f>IF(Taula1[[#This Row],[Tipus de contracte                                  (fer servir opcions de la llista desplegable)]]="Substitució per IT",1,0)</f>
        <v>0</v>
      </c>
      <c r="CM127" s="73"/>
      <c r="CN127" s="63">
        <f>IF(Taula1[[#This Row],[Relació llocs de treball]]&gt;=1,1,0)</f>
        <v>0</v>
      </c>
      <c r="CO127" s="73"/>
      <c r="CP127" s="63">
        <f>IF(Taula1[[#This Row],[Identitat de gènere                                                          (fer servir opcions de la llista desplegable)]]="Home",1,0)</f>
        <v>0</v>
      </c>
      <c r="CQ127" s="63">
        <f>IF(Taula1[[#This Row],[Identitat de gènere                                                          (fer servir opcions de la llista desplegable)]]="Dona",1,0)</f>
        <v>0</v>
      </c>
      <c r="CR127" s="63">
        <f>IF(Taula1[[#This Row],[Identitat de gènere                                                          (fer servir opcions de la llista desplegable)]]="No binari",1,0)</f>
        <v>0</v>
      </c>
      <c r="CS127" s="73"/>
      <c r="CT127" s="63">
        <f t="shared" si="16"/>
        <v>0</v>
      </c>
      <c r="CU127" s="64">
        <f t="shared" si="23"/>
        <v>0</v>
      </c>
      <c r="CW127" s="64">
        <f t="shared" si="24"/>
        <v>0</v>
      </c>
      <c r="CX127" s="64">
        <f t="shared" si="25"/>
        <v>0</v>
      </c>
      <c r="CY127" s="64">
        <f t="shared" si="26"/>
        <v>0</v>
      </c>
      <c r="CZ127" s="64">
        <f t="shared" si="27"/>
        <v>0</v>
      </c>
      <c r="DB127" s="64">
        <f t="shared" si="28"/>
        <v>0</v>
      </c>
      <c r="DC127" s="64">
        <f t="shared" si="29"/>
        <v>0</v>
      </c>
      <c r="DD127" s="64">
        <f t="shared" si="30"/>
        <v>0</v>
      </c>
      <c r="DE127" s="64">
        <f t="shared" si="31"/>
        <v>0</v>
      </c>
    </row>
    <row r="128" spans="2:109" x14ac:dyDescent="0.3">
      <c r="B128" s="167"/>
      <c r="C128" s="186"/>
      <c r="D128" s="2"/>
      <c r="E128" s="67"/>
      <c r="F128" s="5"/>
      <c r="G128" s="5"/>
      <c r="H128" s="187"/>
      <c r="I128" s="111" t="str">
        <f ca="1">IF(Taula1[[#This Row],[Data naixement (format dd/mm/aaaa)]]="","0",DATEDIF(Taula1[[#This Row],[Data naixement (format dd/mm/aaaa)]],TODAY(),"Y"))</f>
        <v>0</v>
      </c>
      <c r="J128" s="6"/>
      <c r="K128" s="6"/>
      <c r="L128" s="6"/>
      <c r="M128" s="6"/>
      <c r="N128" s="56"/>
      <c r="O128" s="56"/>
      <c r="P128" s="56"/>
      <c r="Q128" s="6"/>
      <c r="R128" s="7"/>
      <c r="S128" s="143">
        <f>Taula1[[#This Row],[Mesos naturals sencers treballats període justificat (01/01/2023 - 31/03/2023)]]</f>
        <v>0</v>
      </c>
      <c r="T128" s="194">
        <f>Taula1[[#This Row],[Dies treballats període justificat (01/01/2023 - 31/03/2023)              no comptabilitzats com a mes natural sencer]]</f>
        <v>0</v>
      </c>
      <c r="U128" s="12"/>
      <c r="V128" s="7"/>
      <c r="W128" s="188"/>
      <c r="X128" s="188"/>
      <c r="Y128" s="188"/>
      <c r="Z128" s="188"/>
      <c r="AA128" s="190"/>
      <c r="AB128" s="143">
        <f>Taula1[[#This Row],[Grup justificat     (fer servir opcions de la llista desplegable)]]</f>
        <v>0</v>
      </c>
      <c r="AC128" s="182"/>
      <c r="AD128" s="80"/>
      <c r="AE128" s="131">
        <f>ROUND((AF128/100)*756*Taula1[[#This Row],[Mesos naturals sencers treballats període justificat (01/01/2023 - 31/03/2023)]],2)</f>
        <v>0</v>
      </c>
      <c r="AF128" s="79">
        <f>Taula1[[#This Row],[% Jornada segons contracte
(no posar el símbol %) ]]-Taula1[[#This Row],[% Reducció salari per baix rendiment        (no posar el símbol %)]]</f>
        <v>0</v>
      </c>
      <c r="AG128" s="131">
        <f>ROUND((AH128/100)*24.8547945*Taula1[[#This Row],[Dies treballats període justificat (01/01/2023 - 31/03/2023)              no comptabilitzats com a mes natural sencer]],2)</f>
        <v>0</v>
      </c>
      <c r="AH128" s="79">
        <f>Taula1[[#This Row],[% Jornada segons contracte
(no posar el símbol %) ]]-Taula1[[#This Row],[% Reducció salari per baix rendiment        (no posar el símbol %)]]</f>
        <v>0</v>
      </c>
      <c r="AI128" s="131">
        <f t="shared" si="17"/>
        <v>0</v>
      </c>
      <c r="AJ128" s="183"/>
      <c r="AK128" s="131">
        <f>ROUND((AL128/100)*756*Taula1[[#This Row],[Espai reservat Administració  (mesos)]],2)</f>
        <v>0</v>
      </c>
      <c r="AL128" s="79">
        <f>Taula1[[#This Row],[% Jornada segons contracte
(no posar el símbol %) ]]-Taula1[[#This Row],[% Reducció salari per baix rendiment        (no posar el símbol %)]]</f>
        <v>0</v>
      </c>
      <c r="AM128" s="131">
        <f>ROUND((AN128/100)*24.8547945*Taula1[[#This Row],[Espai reservat Administració (dies)]],2)</f>
        <v>0</v>
      </c>
      <c r="AN128" s="79">
        <f>Taula1[[#This Row],[% Jornada segons contracte
(no posar el símbol %) ]]-Taula1[[#This Row],[% Reducció salari per baix rendiment        (no posar el símbol %)]]</f>
        <v>0</v>
      </c>
      <c r="AO128" s="131">
        <f t="shared" si="18"/>
        <v>0</v>
      </c>
      <c r="AP128" s="86"/>
      <c r="AQ128" s="136">
        <f>ROUND((AR128/100)*693*Taula1[[#This Row],[Mesos naturals sencers treballats període justificat (01/01/2023 - 31/03/2023)]],2)</f>
        <v>0</v>
      </c>
      <c r="AR128" s="89">
        <f>Taula1[[#This Row],[% Jornada segons contracte
(no posar el símbol %) ]]-Taula1[[#This Row],[% Reducció salari per baix rendiment        (no posar el símbol %)]]</f>
        <v>0</v>
      </c>
      <c r="AS128" s="136">
        <f>ROUND((AT128/100)*22.78356164*Taula1[[#This Row],[Dies treballats període justificat (01/01/2023 - 31/03/2023)              no comptabilitzats com a mes natural sencer]],2)</f>
        <v>0</v>
      </c>
      <c r="AT128" s="89">
        <f>Taula1[[#This Row],[% Jornada segons contracte
(no posar el símbol %) ]]-Taula1[[#This Row],[% Reducció salari per baix rendiment        (no posar el símbol %)]]</f>
        <v>0</v>
      </c>
      <c r="AU128" s="136">
        <f t="shared" si="19"/>
        <v>0</v>
      </c>
      <c r="AV128" s="86"/>
      <c r="AW128" s="136">
        <f>ROUND((AX128/100)*693*Taula1[[#This Row],[Espai reservat Administració  (mesos)]],2)</f>
        <v>0</v>
      </c>
      <c r="AX128" s="89">
        <f>Taula1[[#This Row],[% Jornada segons contracte
(no posar el símbol %) ]]-Taula1[[#This Row],[% Reducció salari per baix rendiment        (no posar el símbol %)]]</f>
        <v>0</v>
      </c>
      <c r="AY128" s="131">
        <f>ROUND((AZ128/100)*22.78356164*Taula1[[#This Row],[Espai reservat Administració (dies)]],2)</f>
        <v>0</v>
      </c>
      <c r="AZ128" s="79">
        <f>Taula1[[#This Row],[% Jornada segons contracte
(no posar el símbol %) ]]-Taula1[[#This Row],[% Reducció salari per baix rendiment        (no posar el símbol %)]]</f>
        <v>0</v>
      </c>
      <c r="BA128" s="131">
        <f t="shared" si="20"/>
        <v>0</v>
      </c>
      <c r="BB128" s="83"/>
      <c r="BC128" s="131">
        <f>IF(Taula1[[#This Row],[Grup justificat     (fer servir opcions de la llista desplegable)]]=1,AI128,0)</f>
        <v>0</v>
      </c>
      <c r="BD128" s="131">
        <f>IF(Taula1[[#This Row],[Grup justificat     (fer servir opcions de la llista desplegable)]]=2,AU128,0)</f>
        <v>0</v>
      </c>
      <c r="BE128" s="83"/>
      <c r="BF128" s="131">
        <f>IF(Taula1[[#This Row],[Espai reservat Administració]]=1,AO128,0)</f>
        <v>0</v>
      </c>
      <c r="BG128" s="131">
        <f>IF(Taula1[[#This Row],[Espai reservat Administració]]=2,BA128,0)</f>
        <v>0</v>
      </c>
      <c r="BH128" s="83"/>
      <c r="BI128" s="124">
        <f>IF(Taula1[[#This Row],[Grup justificat     (fer servir opcions de la llista desplegable)]]=1,1,0)</f>
        <v>0</v>
      </c>
      <c r="BJ128" s="124">
        <f>IF(Taula1[[#This Row],[Espai reservat Administració]]=1,1,0)</f>
        <v>0</v>
      </c>
      <c r="BK128" s="125"/>
      <c r="BL128" s="124">
        <f>IF(Taula1[[#This Row],[Grup justificat     (fer servir opcions de la llista desplegable)]]=2,1,0)</f>
        <v>0</v>
      </c>
      <c r="BM128" s="124">
        <f>IF(Taula1[[#This Row],[Espai reservat Administració]]=2,1,0)</f>
        <v>0</v>
      </c>
      <c r="BN128" s="73"/>
      <c r="BO128" s="73"/>
      <c r="BP128" s="73"/>
      <c r="BQ128" s="73"/>
      <c r="BR128" s="73"/>
      <c r="BS128" s="73"/>
      <c r="BT128" s="73"/>
      <c r="BU128" s="73"/>
      <c r="BV128" s="73"/>
      <c r="BW128" s="73"/>
      <c r="BX128" s="73"/>
      <c r="BY128" s="73"/>
      <c r="BZ128" s="73"/>
      <c r="CA128" s="73"/>
      <c r="CB128" s="73"/>
      <c r="CC128" s="73"/>
      <c r="CD128" s="73"/>
      <c r="CE128" s="73"/>
      <c r="CF128" s="73"/>
      <c r="CG128" s="63">
        <f t="shared" si="21"/>
        <v>0</v>
      </c>
      <c r="CH128" s="63">
        <f t="shared" si="22"/>
        <v>0</v>
      </c>
      <c r="CI128" s="73"/>
      <c r="CJ128" s="63">
        <f>IF(Taula1[[#This Row],[Tipus de contracte                                  (fer servir opcions de la llista desplegable)]]="Indefinit",1,0)</f>
        <v>0</v>
      </c>
      <c r="CK128" s="63">
        <f>IF(Taula1[[#This Row],[Tipus de contracte                                  (fer servir opcions de la llista desplegable)]]="Temporal, igual o superior a 6 mesos",1,0)</f>
        <v>0</v>
      </c>
      <c r="CL128" s="63">
        <f>IF(Taula1[[#This Row],[Tipus de contracte                                  (fer servir opcions de la llista desplegable)]]="Substitució per IT",1,0)</f>
        <v>0</v>
      </c>
      <c r="CM128" s="73"/>
      <c r="CN128" s="63">
        <f>IF(Taula1[[#This Row],[Relació llocs de treball]]&gt;=1,1,0)</f>
        <v>0</v>
      </c>
      <c r="CO128" s="73"/>
      <c r="CP128" s="63">
        <f>IF(Taula1[[#This Row],[Identitat de gènere                                                          (fer servir opcions de la llista desplegable)]]="Home",1,0)</f>
        <v>0</v>
      </c>
      <c r="CQ128" s="63">
        <f>IF(Taula1[[#This Row],[Identitat de gènere                                                          (fer servir opcions de la llista desplegable)]]="Dona",1,0)</f>
        <v>0</v>
      </c>
      <c r="CR128" s="63">
        <f>IF(Taula1[[#This Row],[Identitat de gènere                                                          (fer servir opcions de la llista desplegable)]]="No binari",1,0)</f>
        <v>0</v>
      </c>
      <c r="CS128" s="73"/>
      <c r="CT128" s="63">
        <f t="shared" si="16"/>
        <v>0</v>
      </c>
      <c r="CU128" s="64">
        <f t="shared" si="23"/>
        <v>0</v>
      </c>
      <c r="CW128" s="64">
        <f t="shared" si="24"/>
        <v>0</v>
      </c>
      <c r="CX128" s="64">
        <f t="shared" si="25"/>
        <v>0</v>
      </c>
      <c r="CY128" s="64">
        <f t="shared" si="26"/>
        <v>0</v>
      </c>
      <c r="CZ128" s="64">
        <f t="shared" si="27"/>
        <v>0</v>
      </c>
      <c r="DB128" s="64">
        <f t="shared" si="28"/>
        <v>0</v>
      </c>
      <c r="DC128" s="64">
        <f t="shared" si="29"/>
        <v>0</v>
      </c>
      <c r="DD128" s="64">
        <f t="shared" si="30"/>
        <v>0</v>
      </c>
      <c r="DE128" s="64">
        <f t="shared" si="31"/>
        <v>0</v>
      </c>
    </row>
    <row r="129" spans="2:109" x14ac:dyDescent="0.3">
      <c r="B129" s="167"/>
      <c r="C129" s="186"/>
      <c r="D129" s="2"/>
      <c r="E129" s="67"/>
      <c r="F129" s="5"/>
      <c r="G129" s="5"/>
      <c r="H129" s="187"/>
      <c r="I129" s="111" t="str">
        <f ca="1">IF(Taula1[[#This Row],[Data naixement (format dd/mm/aaaa)]]="","0",DATEDIF(Taula1[[#This Row],[Data naixement (format dd/mm/aaaa)]],TODAY(),"Y"))</f>
        <v>0</v>
      </c>
      <c r="J129" s="6"/>
      <c r="K129" s="6"/>
      <c r="L129" s="6"/>
      <c r="M129" s="6"/>
      <c r="N129" s="56"/>
      <c r="O129" s="56"/>
      <c r="P129" s="56"/>
      <c r="Q129" s="6"/>
      <c r="R129" s="7"/>
      <c r="S129" s="143">
        <f>Taula1[[#This Row],[Mesos naturals sencers treballats període justificat (01/01/2023 - 31/03/2023)]]</f>
        <v>0</v>
      </c>
      <c r="T129" s="194">
        <f>Taula1[[#This Row],[Dies treballats període justificat (01/01/2023 - 31/03/2023)              no comptabilitzats com a mes natural sencer]]</f>
        <v>0</v>
      </c>
      <c r="U129" s="12"/>
      <c r="V129" s="7"/>
      <c r="W129" s="188"/>
      <c r="X129" s="188"/>
      <c r="Y129" s="188"/>
      <c r="Z129" s="188"/>
      <c r="AA129" s="190"/>
      <c r="AB129" s="143">
        <f>Taula1[[#This Row],[Grup justificat     (fer servir opcions de la llista desplegable)]]</f>
        <v>0</v>
      </c>
      <c r="AC129" s="182"/>
      <c r="AD129" s="80"/>
      <c r="AE129" s="131">
        <f>ROUND((AF129/100)*756*Taula1[[#This Row],[Mesos naturals sencers treballats període justificat (01/01/2023 - 31/03/2023)]],2)</f>
        <v>0</v>
      </c>
      <c r="AF129" s="79">
        <f>Taula1[[#This Row],[% Jornada segons contracte
(no posar el símbol %) ]]-Taula1[[#This Row],[% Reducció salari per baix rendiment        (no posar el símbol %)]]</f>
        <v>0</v>
      </c>
      <c r="AG129" s="131">
        <f>ROUND((AH129/100)*24.8547945*Taula1[[#This Row],[Dies treballats període justificat (01/01/2023 - 31/03/2023)              no comptabilitzats com a mes natural sencer]],2)</f>
        <v>0</v>
      </c>
      <c r="AH129" s="79">
        <f>Taula1[[#This Row],[% Jornada segons contracte
(no posar el símbol %) ]]-Taula1[[#This Row],[% Reducció salari per baix rendiment        (no posar el símbol %)]]</f>
        <v>0</v>
      </c>
      <c r="AI129" s="131">
        <f t="shared" si="17"/>
        <v>0</v>
      </c>
      <c r="AJ129" s="183"/>
      <c r="AK129" s="131">
        <f>ROUND((AL129/100)*756*Taula1[[#This Row],[Espai reservat Administració  (mesos)]],2)</f>
        <v>0</v>
      </c>
      <c r="AL129" s="79">
        <f>Taula1[[#This Row],[% Jornada segons contracte
(no posar el símbol %) ]]-Taula1[[#This Row],[% Reducció salari per baix rendiment        (no posar el símbol %)]]</f>
        <v>0</v>
      </c>
      <c r="AM129" s="131">
        <f>ROUND((AN129/100)*24.8547945*Taula1[[#This Row],[Espai reservat Administració (dies)]],2)</f>
        <v>0</v>
      </c>
      <c r="AN129" s="79">
        <f>Taula1[[#This Row],[% Jornada segons contracte
(no posar el símbol %) ]]-Taula1[[#This Row],[% Reducció salari per baix rendiment        (no posar el símbol %)]]</f>
        <v>0</v>
      </c>
      <c r="AO129" s="131">
        <f t="shared" si="18"/>
        <v>0</v>
      </c>
      <c r="AP129" s="86"/>
      <c r="AQ129" s="136">
        <f>ROUND((AR129/100)*693*Taula1[[#This Row],[Mesos naturals sencers treballats període justificat (01/01/2023 - 31/03/2023)]],2)</f>
        <v>0</v>
      </c>
      <c r="AR129" s="89">
        <f>Taula1[[#This Row],[% Jornada segons contracte
(no posar el símbol %) ]]-Taula1[[#This Row],[% Reducció salari per baix rendiment        (no posar el símbol %)]]</f>
        <v>0</v>
      </c>
      <c r="AS129" s="136">
        <f>ROUND((AT129/100)*22.78356164*Taula1[[#This Row],[Dies treballats període justificat (01/01/2023 - 31/03/2023)              no comptabilitzats com a mes natural sencer]],2)</f>
        <v>0</v>
      </c>
      <c r="AT129" s="89">
        <f>Taula1[[#This Row],[% Jornada segons contracte
(no posar el símbol %) ]]-Taula1[[#This Row],[% Reducció salari per baix rendiment        (no posar el símbol %)]]</f>
        <v>0</v>
      </c>
      <c r="AU129" s="136">
        <f t="shared" si="19"/>
        <v>0</v>
      </c>
      <c r="AV129" s="86"/>
      <c r="AW129" s="136">
        <f>ROUND((AX129/100)*693*Taula1[[#This Row],[Espai reservat Administració  (mesos)]],2)</f>
        <v>0</v>
      </c>
      <c r="AX129" s="89">
        <f>Taula1[[#This Row],[% Jornada segons contracte
(no posar el símbol %) ]]-Taula1[[#This Row],[% Reducció salari per baix rendiment        (no posar el símbol %)]]</f>
        <v>0</v>
      </c>
      <c r="AY129" s="131">
        <f>ROUND((AZ129/100)*22.78356164*Taula1[[#This Row],[Espai reservat Administració (dies)]],2)</f>
        <v>0</v>
      </c>
      <c r="AZ129" s="79">
        <f>Taula1[[#This Row],[% Jornada segons contracte
(no posar el símbol %) ]]-Taula1[[#This Row],[% Reducció salari per baix rendiment        (no posar el símbol %)]]</f>
        <v>0</v>
      </c>
      <c r="BA129" s="131">
        <f t="shared" si="20"/>
        <v>0</v>
      </c>
      <c r="BB129" s="83"/>
      <c r="BC129" s="131">
        <f>IF(Taula1[[#This Row],[Grup justificat     (fer servir opcions de la llista desplegable)]]=1,AI129,0)</f>
        <v>0</v>
      </c>
      <c r="BD129" s="131">
        <f>IF(Taula1[[#This Row],[Grup justificat     (fer servir opcions de la llista desplegable)]]=2,AU129,0)</f>
        <v>0</v>
      </c>
      <c r="BE129" s="83"/>
      <c r="BF129" s="131">
        <f>IF(Taula1[[#This Row],[Espai reservat Administració]]=1,AO129,0)</f>
        <v>0</v>
      </c>
      <c r="BG129" s="131">
        <f>IF(Taula1[[#This Row],[Espai reservat Administració]]=2,BA129,0)</f>
        <v>0</v>
      </c>
      <c r="BH129" s="83"/>
      <c r="BI129" s="124">
        <f>IF(Taula1[[#This Row],[Grup justificat     (fer servir opcions de la llista desplegable)]]=1,1,0)</f>
        <v>0</v>
      </c>
      <c r="BJ129" s="124">
        <f>IF(Taula1[[#This Row],[Espai reservat Administració]]=1,1,0)</f>
        <v>0</v>
      </c>
      <c r="BK129" s="125"/>
      <c r="BL129" s="124">
        <f>IF(Taula1[[#This Row],[Grup justificat     (fer servir opcions de la llista desplegable)]]=2,1,0)</f>
        <v>0</v>
      </c>
      <c r="BM129" s="124">
        <f>IF(Taula1[[#This Row],[Espai reservat Administració]]=2,1,0)</f>
        <v>0</v>
      </c>
      <c r="BN129" s="73"/>
      <c r="BO129" s="73"/>
      <c r="BP129" s="73"/>
      <c r="BQ129" s="73"/>
      <c r="BR129" s="73"/>
      <c r="BS129" s="73"/>
      <c r="BT129" s="73"/>
      <c r="BU129" s="73"/>
      <c r="BV129" s="73"/>
      <c r="BW129" s="73"/>
      <c r="BX129" s="73"/>
      <c r="BY129" s="73"/>
      <c r="BZ129" s="73"/>
      <c r="CA129" s="73"/>
      <c r="CB129" s="73"/>
      <c r="CC129" s="73"/>
      <c r="CD129" s="73"/>
      <c r="CE129" s="73"/>
      <c r="CF129" s="73"/>
      <c r="CG129" s="63">
        <f t="shared" si="21"/>
        <v>0</v>
      </c>
      <c r="CH129" s="63">
        <f t="shared" si="22"/>
        <v>0</v>
      </c>
      <c r="CI129" s="73"/>
      <c r="CJ129" s="63">
        <f>IF(Taula1[[#This Row],[Tipus de contracte                                  (fer servir opcions de la llista desplegable)]]="Indefinit",1,0)</f>
        <v>0</v>
      </c>
      <c r="CK129" s="63">
        <f>IF(Taula1[[#This Row],[Tipus de contracte                                  (fer servir opcions de la llista desplegable)]]="Temporal, igual o superior a 6 mesos",1,0)</f>
        <v>0</v>
      </c>
      <c r="CL129" s="63">
        <f>IF(Taula1[[#This Row],[Tipus de contracte                                  (fer servir opcions de la llista desplegable)]]="Substitució per IT",1,0)</f>
        <v>0</v>
      </c>
      <c r="CM129" s="73"/>
      <c r="CN129" s="63">
        <f>IF(Taula1[[#This Row],[Relació llocs de treball]]&gt;=1,1,0)</f>
        <v>0</v>
      </c>
      <c r="CO129" s="73"/>
      <c r="CP129" s="63">
        <f>IF(Taula1[[#This Row],[Identitat de gènere                                                          (fer servir opcions de la llista desplegable)]]="Home",1,0)</f>
        <v>0</v>
      </c>
      <c r="CQ129" s="63">
        <f>IF(Taula1[[#This Row],[Identitat de gènere                                                          (fer servir opcions de la llista desplegable)]]="Dona",1,0)</f>
        <v>0</v>
      </c>
      <c r="CR129" s="63">
        <f>IF(Taula1[[#This Row],[Identitat de gènere                                                          (fer servir opcions de la llista desplegable)]]="No binari",1,0)</f>
        <v>0</v>
      </c>
      <c r="CS129" s="73"/>
      <c r="CT129" s="63">
        <f t="shared" si="16"/>
        <v>0</v>
      </c>
      <c r="CU129" s="64">
        <f t="shared" si="23"/>
        <v>0</v>
      </c>
      <c r="CW129" s="64">
        <f t="shared" si="24"/>
        <v>0</v>
      </c>
      <c r="CX129" s="64">
        <f t="shared" si="25"/>
        <v>0</v>
      </c>
      <c r="CY129" s="64">
        <f t="shared" si="26"/>
        <v>0</v>
      </c>
      <c r="CZ129" s="64">
        <f t="shared" si="27"/>
        <v>0</v>
      </c>
      <c r="DB129" s="64">
        <f t="shared" si="28"/>
        <v>0</v>
      </c>
      <c r="DC129" s="64">
        <f t="shared" si="29"/>
        <v>0</v>
      </c>
      <c r="DD129" s="64">
        <f t="shared" si="30"/>
        <v>0</v>
      </c>
      <c r="DE129" s="64">
        <f t="shared" si="31"/>
        <v>0</v>
      </c>
    </row>
    <row r="130" spans="2:109" x14ac:dyDescent="0.3">
      <c r="B130" s="167"/>
      <c r="C130" s="186"/>
      <c r="D130" s="2"/>
      <c r="E130" s="67"/>
      <c r="F130" s="5"/>
      <c r="G130" s="5"/>
      <c r="H130" s="187"/>
      <c r="I130" s="111" t="str">
        <f ca="1">IF(Taula1[[#This Row],[Data naixement (format dd/mm/aaaa)]]="","0",DATEDIF(Taula1[[#This Row],[Data naixement (format dd/mm/aaaa)]],TODAY(),"Y"))</f>
        <v>0</v>
      </c>
      <c r="J130" s="6"/>
      <c r="K130" s="6"/>
      <c r="L130" s="6"/>
      <c r="M130" s="6"/>
      <c r="N130" s="56"/>
      <c r="O130" s="56"/>
      <c r="P130" s="56"/>
      <c r="Q130" s="6"/>
      <c r="R130" s="7"/>
      <c r="S130" s="143">
        <f>Taula1[[#This Row],[Mesos naturals sencers treballats període justificat (01/01/2023 - 31/03/2023)]]</f>
        <v>0</v>
      </c>
      <c r="T130" s="194">
        <f>Taula1[[#This Row],[Dies treballats període justificat (01/01/2023 - 31/03/2023)              no comptabilitzats com a mes natural sencer]]</f>
        <v>0</v>
      </c>
      <c r="U130" s="12"/>
      <c r="V130" s="7"/>
      <c r="W130" s="188"/>
      <c r="X130" s="188"/>
      <c r="Y130" s="188"/>
      <c r="Z130" s="188"/>
      <c r="AA130" s="190"/>
      <c r="AB130" s="143">
        <f>Taula1[[#This Row],[Grup justificat     (fer servir opcions de la llista desplegable)]]</f>
        <v>0</v>
      </c>
      <c r="AC130" s="182"/>
      <c r="AD130" s="80"/>
      <c r="AE130" s="131">
        <f>ROUND((AF130/100)*756*Taula1[[#This Row],[Mesos naturals sencers treballats període justificat (01/01/2023 - 31/03/2023)]],2)</f>
        <v>0</v>
      </c>
      <c r="AF130" s="79">
        <f>Taula1[[#This Row],[% Jornada segons contracte
(no posar el símbol %) ]]-Taula1[[#This Row],[% Reducció salari per baix rendiment        (no posar el símbol %)]]</f>
        <v>0</v>
      </c>
      <c r="AG130" s="131">
        <f>ROUND((AH130/100)*24.8547945*Taula1[[#This Row],[Dies treballats període justificat (01/01/2023 - 31/03/2023)              no comptabilitzats com a mes natural sencer]],2)</f>
        <v>0</v>
      </c>
      <c r="AH130" s="79">
        <f>Taula1[[#This Row],[% Jornada segons contracte
(no posar el símbol %) ]]-Taula1[[#This Row],[% Reducció salari per baix rendiment        (no posar el símbol %)]]</f>
        <v>0</v>
      </c>
      <c r="AI130" s="131">
        <f t="shared" si="17"/>
        <v>0</v>
      </c>
      <c r="AJ130" s="183"/>
      <c r="AK130" s="131">
        <f>ROUND((AL130/100)*756*Taula1[[#This Row],[Espai reservat Administració  (mesos)]],2)</f>
        <v>0</v>
      </c>
      <c r="AL130" s="79">
        <f>Taula1[[#This Row],[% Jornada segons contracte
(no posar el símbol %) ]]-Taula1[[#This Row],[% Reducció salari per baix rendiment        (no posar el símbol %)]]</f>
        <v>0</v>
      </c>
      <c r="AM130" s="131">
        <f>ROUND((AN130/100)*24.8547945*Taula1[[#This Row],[Espai reservat Administració (dies)]],2)</f>
        <v>0</v>
      </c>
      <c r="AN130" s="79">
        <f>Taula1[[#This Row],[% Jornada segons contracte
(no posar el símbol %) ]]-Taula1[[#This Row],[% Reducció salari per baix rendiment        (no posar el símbol %)]]</f>
        <v>0</v>
      </c>
      <c r="AO130" s="131">
        <f t="shared" si="18"/>
        <v>0</v>
      </c>
      <c r="AP130" s="86"/>
      <c r="AQ130" s="136">
        <f>ROUND((AR130/100)*693*Taula1[[#This Row],[Mesos naturals sencers treballats període justificat (01/01/2023 - 31/03/2023)]],2)</f>
        <v>0</v>
      </c>
      <c r="AR130" s="89">
        <f>Taula1[[#This Row],[% Jornada segons contracte
(no posar el símbol %) ]]-Taula1[[#This Row],[% Reducció salari per baix rendiment        (no posar el símbol %)]]</f>
        <v>0</v>
      </c>
      <c r="AS130" s="136">
        <f>ROUND((AT130/100)*22.78356164*Taula1[[#This Row],[Dies treballats període justificat (01/01/2023 - 31/03/2023)              no comptabilitzats com a mes natural sencer]],2)</f>
        <v>0</v>
      </c>
      <c r="AT130" s="89">
        <f>Taula1[[#This Row],[% Jornada segons contracte
(no posar el símbol %) ]]-Taula1[[#This Row],[% Reducció salari per baix rendiment        (no posar el símbol %)]]</f>
        <v>0</v>
      </c>
      <c r="AU130" s="136">
        <f t="shared" si="19"/>
        <v>0</v>
      </c>
      <c r="AV130" s="86"/>
      <c r="AW130" s="136">
        <f>ROUND((AX130/100)*693*Taula1[[#This Row],[Espai reservat Administració  (mesos)]],2)</f>
        <v>0</v>
      </c>
      <c r="AX130" s="89">
        <f>Taula1[[#This Row],[% Jornada segons contracte
(no posar el símbol %) ]]-Taula1[[#This Row],[% Reducció salari per baix rendiment        (no posar el símbol %)]]</f>
        <v>0</v>
      </c>
      <c r="AY130" s="131">
        <f>ROUND((AZ130/100)*22.78356164*Taula1[[#This Row],[Espai reservat Administració (dies)]],2)</f>
        <v>0</v>
      </c>
      <c r="AZ130" s="79">
        <f>Taula1[[#This Row],[% Jornada segons contracte
(no posar el símbol %) ]]-Taula1[[#This Row],[% Reducció salari per baix rendiment        (no posar el símbol %)]]</f>
        <v>0</v>
      </c>
      <c r="BA130" s="131">
        <f t="shared" si="20"/>
        <v>0</v>
      </c>
      <c r="BB130" s="83"/>
      <c r="BC130" s="131">
        <f>IF(Taula1[[#This Row],[Grup justificat     (fer servir opcions de la llista desplegable)]]=1,AI130,0)</f>
        <v>0</v>
      </c>
      <c r="BD130" s="131">
        <f>IF(Taula1[[#This Row],[Grup justificat     (fer servir opcions de la llista desplegable)]]=2,AU130,0)</f>
        <v>0</v>
      </c>
      <c r="BE130" s="83"/>
      <c r="BF130" s="131">
        <f>IF(Taula1[[#This Row],[Espai reservat Administració]]=1,AO130,0)</f>
        <v>0</v>
      </c>
      <c r="BG130" s="131">
        <f>IF(Taula1[[#This Row],[Espai reservat Administració]]=2,BA130,0)</f>
        <v>0</v>
      </c>
      <c r="BH130" s="83"/>
      <c r="BI130" s="124">
        <f>IF(Taula1[[#This Row],[Grup justificat     (fer servir opcions de la llista desplegable)]]=1,1,0)</f>
        <v>0</v>
      </c>
      <c r="BJ130" s="124">
        <f>IF(Taula1[[#This Row],[Espai reservat Administració]]=1,1,0)</f>
        <v>0</v>
      </c>
      <c r="BK130" s="125"/>
      <c r="BL130" s="124">
        <f>IF(Taula1[[#This Row],[Grup justificat     (fer servir opcions de la llista desplegable)]]=2,1,0)</f>
        <v>0</v>
      </c>
      <c r="BM130" s="124">
        <f>IF(Taula1[[#This Row],[Espai reservat Administració]]=2,1,0)</f>
        <v>0</v>
      </c>
      <c r="BN130" s="73"/>
      <c r="BO130" s="73"/>
      <c r="BP130" s="73"/>
      <c r="BQ130" s="73"/>
      <c r="BR130" s="73"/>
      <c r="BS130" s="73"/>
      <c r="BT130" s="73"/>
      <c r="BU130" s="73"/>
      <c r="BV130" s="73"/>
      <c r="BW130" s="73"/>
      <c r="BX130" s="73"/>
      <c r="BY130" s="73"/>
      <c r="BZ130" s="73"/>
      <c r="CA130" s="73"/>
      <c r="CB130" s="73"/>
      <c r="CC130" s="73"/>
      <c r="CD130" s="73"/>
      <c r="CE130" s="73"/>
      <c r="CF130" s="73"/>
      <c r="CG130" s="63">
        <f t="shared" si="21"/>
        <v>0</v>
      </c>
      <c r="CH130" s="63">
        <f t="shared" si="22"/>
        <v>0</v>
      </c>
      <c r="CI130" s="73"/>
      <c r="CJ130" s="63">
        <f>IF(Taula1[[#This Row],[Tipus de contracte                                  (fer servir opcions de la llista desplegable)]]="Indefinit",1,0)</f>
        <v>0</v>
      </c>
      <c r="CK130" s="63">
        <f>IF(Taula1[[#This Row],[Tipus de contracte                                  (fer servir opcions de la llista desplegable)]]="Temporal, igual o superior a 6 mesos",1,0)</f>
        <v>0</v>
      </c>
      <c r="CL130" s="63">
        <f>IF(Taula1[[#This Row],[Tipus de contracte                                  (fer servir opcions de la llista desplegable)]]="Substitució per IT",1,0)</f>
        <v>0</v>
      </c>
      <c r="CM130" s="73"/>
      <c r="CN130" s="63">
        <f>IF(Taula1[[#This Row],[Relació llocs de treball]]&gt;=1,1,0)</f>
        <v>0</v>
      </c>
      <c r="CO130" s="73"/>
      <c r="CP130" s="63">
        <f>IF(Taula1[[#This Row],[Identitat de gènere                                                          (fer servir opcions de la llista desplegable)]]="Home",1,0)</f>
        <v>0</v>
      </c>
      <c r="CQ130" s="63">
        <f>IF(Taula1[[#This Row],[Identitat de gènere                                                          (fer servir opcions de la llista desplegable)]]="Dona",1,0)</f>
        <v>0</v>
      </c>
      <c r="CR130" s="63">
        <f>IF(Taula1[[#This Row],[Identitat de gènere                                                          (fer servir opcions de la llista desplegable)]]="No binari",1,0)</f>
        <v>0</v>
      </c>
      <c r="CS130" s="73"/>
      <c r="CT130" s="63">
        <f t="shared" si="16"/>
        <v>0</v>
      </c>
      <c r="CU130" s="64">
        <f t="shared" si="23"/>
        <v>0</v>
      </c>
      <c r="CW130" s="64">
        <f t="shared" si="24"/>
        <v>0</v>
      </c>
      <c r="CX130" s="64">
        <f t="shared" si="25"/>
        <v>0</v>
      </c>
      <c r="CY130" s="64">
        <f t="shared" si="26"/>
        <v>0</v>
      </c>
      <c r="CZ130" s="64">
        <f t="shared" si="27"/>
        <v>0</v>
      </c>
      <c r="DB130" s="64">
        <f t="shared" si="28"/>
        <v>0</v>
      </c>
      <c r="DC130" s="64">
        <f t="shared" si="29"/>
        <v>0</v>
      </c>
      <c r="DD130" s="64">
        <f t="shared" si="30"/>
        <v>0</v>
      </c>
      <c r="DE130" s="64">
        <f t="shared" si="31"/>
        <v>0</v>
      </c>
    </row>
    <row r="131" spans="2:109" x14ac:dyDescent="0.3">
      <c r="B131" s="167"/>
      <c r="C131" s="186"/>
      <c r="D131" s="2"/>
      <c r="E131" s="67"/>
      <c r="F131" s="5"/>
      <c r="G131" s="5"/>
      <c r="H131" s="187"/>
      <c r="I131" s="111" t="str">
        <f ca="1">IF(Taula1[[#This Row],[Data naixement (format dd/mm/aaaa)]]="","0",DATEDIF(Taula1[[#This Row],[Data naixement (format dd/mm/aaaa)]],TODAY(),"Y"))</f>
        <v>0</v>
      </c>
      <c r="J131" s="6"/>
      <c r="K131" s="6"/>
      <c r="L131" s="6"/>
      <c r="M131" s="6"/>
      <c r="N131" s="56"/>
      <c r="O131" s="56"/>
      <c r="P131" s="56"/>
      <c r="Q131" s="6"/>
      <c r="R131" s="7"/>
      <c r="S131" s="143">
        <f>Taula1[[#This Row],[Mesos naturals sencers treballats període justificat (01/01/2023 - 31/03/2023)]]</f>
        <v>0</v>
      </c>
      <c r="T131" s="194">
        <f>Taula1[[#This Row],[Dies treballats període justificat (01/01/2023 - 31/03/2023)              no comptabilitzats com a mes natural sencer]]</f>
        <v>0</v>
      </c>
      <c r="U131" s="12"/>
      <c r="V131" s="7"/>
      <c r="W131" s="188"/>
      <c r="X131" s="188"/>
      <c r="Y131" s="188"/>
      <c r="Z131" s="188"/>
      <c r="AA131" s="190"/>
      <c r="AB131" s="143">
        <f>Taula1[[#This Row],[Grup justificat     (fer servir opcions de la llista desplegable)]]</f>
        <v>0</v>
      </c>
      <c r="AC131" s="182"/>
      <c r="AD131" s="80"/>
      <c r="AE131" s="131">
        <f>ROUND((AF131/100)*756*Taula1[[#This Row],[Mesos naturals sencers treballats període justificat (01/01/2023 - 31/03/2023)]],2)</f>
        <v>0</v>
      </c>
      <c r="AF131" s="79">
        <f>Taula1[[#This Row],[% Jornada segons contracte
(no posar el símbol %) ]]-Taula1[[#This Row],[% Reducció salari per baix rendiment        (no posar el símbol %)]]</f>
        <v>0</v>
      </c>
      <c r="AG131" s="131">
        <f>ROUND((AH131/100)*24.8547945*Taula1[[#This Row],[Dies treballats període justificat (01/01/2023 - 31/03/2023)              no comptabilitzats com a mes natural sencer]],2)</f>
        <v>0</v>
      </c>
      <c r="AH131" s="79">
        <f>Taula1[[#This Row],[% Jornada segons contracte
(no posar el símbol %) ]]-Taula1[[#This Row],[% Reducció salari per baix rendiment        (no posar el símbol %)]]</f>
        <v>0</v>
      </c>
      <c r="AI131" s="131">
        <f t="shared" si="17"/>
        <v>0</v>
      </c>
      <c r="AJ131" s="183"/>
      <c r="AK131" s="131">
        <f>ROUND((AL131/100)*756*Taula1[[#This Row],[Espai reservat Administració  (mesos)]],2)</f>
        <v>0</v>
      </c>
      <c r="AL131" s="79">
        <f>Taula1[[#This Row],[% Jornada segons contracte
(no posar el símbol %) ]]-Taula1[[#This Row],[% Reducció salari per baix rendiment        (no posar el símbol %)]]</f>
        <v>0</v>
      </c>
      <c r="AM131" s="131">
        <f>ROUND((AN131/100)*24.8547945*Taula1[[#This Row],[Espai reservat Administració (dies)]],2)</f>
        <v>0</v>
      </c>
      <c r="AN131" s="79">
        <f>Taula1[[#This Row],[% Jornada segons contracte
(no posar el símbol %) ]]-Taula1[[#This Row],[% Reducció salari per baix rendiment        (no posar el símbol %)]]</f>
        <v>0</v>
      </c>
      <c r="AO131" s="131">
        <f t="shared" si="18"/>
        <v>0</v>
      </c>
      <c r="AP131" s="86"/>
      <c r="AQ131" s="136">
        <f>ROUND((AR131/100)*693*Taula1[[#This Row],[Mesos naturals sencers treballats període justificat (01/01/2023 - 31/03/2023)]],2)</f>
        <v>0</v>
      </c>
      <c r="AR131" s="89">
        <f>Taula1[[#This Row],[% Jornada segons contracte
(no posar el símbol %) ]]-Taula1[[#This Row],[% Reducció salari per baix rendiment        (no posar el símbol %)]]</f>
        <v>0</v>
      </c>
      <c r="AS131" s="136">
        <f>ROUND((AT131/100)*22.78356164*Taula1[[#This Row],[Dies treballats període justificat (01/01/2023 - 31/03/2023)              no comptabilitzats com a mes natural sencer]],2)</f>
        <v>0</v>
      </c>
      <c r="AT131" s="89">
        <f>Taula1[[#This Row],[% Jornada segons contracte
(no posar el símbol %) ]]-Taula1[[#This Row],[% Reducció salari per baix rendiment        (no posar el símbol %)]]</f>
        <v>0</v>
      </c>
      <c r="AU131" s="136">
        <f t="shared" si="19"/>
        <v>0</v>
      </c>
      <c r="AV131" s="86"/>
      <c r="AW131" s="136">
        <f>ROUND((AX131/100)*693*Taula1[[#This Row],[Espai reservat Administració  (mesos)]],2)</f>
        <v>0</v>
      </c>
      <c r="AX131" s="89">
        <f>Taula1[[#This Row],[% Jornada segons contracte
(no posar el símbol %) ]]-Taula1[[#This Row],[% Reducció salari per baix rendiment        (no posar el símbol %)]]</f>
        <v>0</v>
      </c>
      <c r="AY131" s="131">
        <f>ROUND((AZ131/100)*22.78356164*Taula1[[#This Row],[Espai reservat Administració (dies)]],2)</f>
        <v>0</v>
      </c>
      <c r="AZ131" s="79">
        <f>Taula1[[#This Row],[% Jornada segons contracte
(no posar el símbol %) ]]-Taula1[[#This Row],[% Reducció salari per baix rendiment        (no posar el símbol %)]]</f>
        <v>0</v>
      </c>
      <c r="BA131" s="131">
        <f t="shared" si="20"/>
        <v>0</v>
      </c>
      <c r="BB131" s="83"/>
      <c r="BC131" s="131">
        <f>IF(Taula1[[#This Row],[Grup justificat     (fer servir opcions de la llista desplegable)]]=1,AI131,0)</f>
        <v>0</v>
      </c>
      <c r="BD131" s="131">
        <f>IF(Taula1[[#This Row],[Grup justificat     (fer servir opcions de la llista desplegable)]]=2,AU131,0)</f>
        <v>0</v>
      </c>
      <c r="BE131" s="83"/>
      <c r="BF131" s="131">
        <f>IF(Taula1[[#This Row],[Espai reservat Administració]]=1,AO131,0)</f>
        <v>0</v>
      </c>
      <c r="BG131" s="131">
        <f>IF(Taula1[[#This Row],[Espai reservat Administració]]=2,BA131,0)</f>
        <v>0</v>
      </c>
      <c r="BH131" s="83"/>
      <c r="BI131" s="124">
        <f>IF(Taula1[[#This Row],[Grup justificat     (fer servir opcions de la llista desplegable)]]=1,1,0)</f>
        <v>0</v>
      </c>
      <c r="BJ131" s="124">
        <f>IF(Taula1[[#This Row],[Espai reservat Administració]]=1,1,0)</f>
        <v>0</v>
      </c>
      <c r="BK131" s="125"/>
      <c r="BL131" s="124">
        <f>IF(Taula1[[#This Row],[Grup justificat     (fer servir opcions de la llista desplegable)]]=2,1,0)</f>
        <v>0</v>
      </c>
      <c r="BM131" s="124">
        <f>IF(Taula1[[#This Row],[Espai reservat Administració]]=2,1,0)</f>
        <v>0</v>
      </c>
      <c r="BN131" s="73"/>
      <c r="BO131" s="73"/>
      <c r="BP131" s="73"/>
      <c r="BQ131" s="73"/>
      <c r="BR131" s="73"/>
      <c r="BS131" s="73"/>
      <c r="BT131" s="73"/>
      <c r="BU131" s="73"/>
      <c r="BV131" s="73"/>
      <c r="BW131" s="73"/>
      <c r="BX131" s="73"/>
      <c r="BY131" s="73"/>
      <c r="BZ131" s="73"/>
      <c r="CA131" s="73"/>
      <c r="CB131" s="73"/>
      <c r="CC131" s="73"/>
      <c r="CD131" s="73"/>
      <c r="CE131" s="73"/>
      <c r="CF131" s="73"/>
      <c r="CG131" s="63">
        <f t="shared" si="21"/>
        <v>0</v>
      </c>
      <c r="CH131" s="63">
        <f t="shared" si="22"/>
        <v>0</v>
      </c>
      <c r="CI131" s="73"/>
      <c r="CJ131" s="63">
        <f>IF(Taula1[[#This Row],[Tipus de contracte                                  (fer servir opcions de la llista desplegable)]]="Indefinit",1,0)</f>
        <v>0</v>
      </c>
      <c r="CK131" s="63">
        <f>IF(Taula1[[#This Row],[Tipus de contracte                                  (fer servir opcions de la llista desplegable)]]="Temporal, igual o superior a 6 mesos",1,0)</f>
        <v>0</v>
      </c>
      <c r="CL131" s="63">
        <f>IF(Taula1[[#This Row],[Tipus de contracte                                  (fer servir opcions de la llista desplegable)]]="Substitució per IT",1,0)</f>
        <v>0</v>
      </c>
      <c r="CM131" s="73"/>
      <c r="CN131" s="63">
        <f>IF(Taula1[[#This Row],[Relació llocs de treball]]&gt;=1,1,0)</f>
        <v>0</v>
      </c>
      <c r="CO131" s="73"/>
      <c r="CP131" s="63">
        <f>IF(Taula1[[#This Row],[Identitat de gènere                                                          (fer servir opcions de la llista desplegable)]]="Home",1,0)</f>
        <v>0</v>
      </c>
      <c r="CQ131" s="63">
        <f>IF(Taula1[[#This Row],[Identitat de gènere                                                          (fer servir opcions de la llista desplegable)]]="Dona",1,0)</f>
        <v>0</v>
      </c>
      <c r="CR131" s="63">
        <f>IF(Taula1[[#This Row],[Identitat de gènere                                                          (fer servir opcions de la llista desplegable)]]="No binari",1,0)</f>
        <v>0</v>
      </c>
      <c r="CS131" s="73"/>
      <c r="CT131" s="63">
        <f t="shared" si="16"/>
        <v>0</v>
      </c>
      <c r="CU131" s="64">
        <f t="shared" si="23"/>
        <v>0</v>
      </c>
      <c r="CW131" s="64">
        <f t="shared" si="24"/>
        <v>0</v>
      </c>
      <c r="CX131" s="64">
        <f t="shared" si="25"/>
        <v>0</v>
      </c>
      <c r="CY131" s="64">
        <f t="shared" si="26"/>
        <v>0</v>
      </c>
      <c r="CZ131" s="64">
        <f t="shared" si="27"/>
        <v>0</v>
      </c>
      <c r="DB131" s="64">
        <f t="shared" si="28"/>
        <v>0</v>
      </c>
      <c r="DC131" s="64">
        <f t="shared" si="29"/>
        <v>0</v>
      </c>
      <c r="DD131" s="64">
        <f t="shared" si="30"/>
        <v>0</v>
      </c>
      <c r="DE131" s="64">
        <f t="shared" si="31"/>
        <v>0</v>
      </c>
    </row>
    <row r="132" spans="2:109" x14ac:dyDescent="0.3">
      <c r="B132" s="167"/>
      <c r="C132" s="186"/>
      <c r="D132" s="2"/>
      <c r="E132" s="67"/>
      <c r="F132" s="5"/>
      <c r="G132" s="5"/>
      <c r="H132" s="187"/>
      <c r="I132" s="111" t="str">
        <f ca="1">IF(Taula1[[#This Row],[Data naixement (format dd/mm/aaaa)]]="","0",DATEDIF(Taula1[[#This Row],[Data naixement (format dd/mm/aaaa)]],TODAY(),"Y"))</f>
        <v>0</v>
      </c>
      <c r="J132" s="6"/>
      <c r="K132" s="6"/>
      <c r="L132" s="6"/>
      <c r="M132" s="6"/>
      <c r="N132" s="56"/>
      <c r="O132" s="56"/>
      <c r="P132" s="56"/>
      <c r="Q132" s="6"/>
      <c r="R132" s="7"/>
      <c r="S132" s="143">
        <f>Taula1[[#This Row],[Mesos naturals sencers treballats període justificat (01/01/2023 - 31/03/2023)]]</f>
        <v>0</v>
      </c>
      <c r="T132" s="194">
        <f>Taula1[[#This Row],[Dies treballats període justificat (01/01/2023 - 31/03/2023)              no comptabilitzats com a mes natural sencer]]</f>
        <v>0</v>
      </c>
      <c r="U132" s="12"/>
      <c r="V132" s="7"/>
      <c r="W132" s="188"/>
      <c r="X132" s="188"/>
      <c r="Y132" s="188"/>
      <c r="Z132" s="188"/>
      <c r="AA132" s="190"/>
      <c r="AB132" s="143">
        <f>Taula1[[#This Row],[Grup justificat     (fer servir opcions de la llista desplegable)]]</f>
        <v>0</v>
      </c>
      <c r="AC132" s="182"/>
      <c r="AD132" s="80"/>
      <c r="AE132" s="131">
        <f>ROUND((AF132/100)*756*Taula1[[#This Row],[Mesos naturals sencers treballats període justificat (01/01/2023 - 31/03/2023)]],2)</f>
        <v>0</v>
      </c>
      <c r="AF132" s="79">
        <f>Taula1[[#This Row],[% Jornada segons contracte
(no posar el símbol %) ]]-Taula1[[#This Row],[% Reducció salari per baix rendiment        (no posar el símbol %)]]</f>
        <v>0</v>
      </c>
      <c r="AG132" s="131">
        <f>ROUND((AH132/100)*24.8547945*Taula1[[#This Row],[Dies treballats període justificat (01/01/2023 - 31/03/2023)              no comptabilitzats com a mes natural sencer]],2)</f>
        <v>0</v>
      </c>
      <c r="AH132" s="79">
        <f>Taula1[[#This Row],[% Jornada segons contracte
(no posar el símbol %) ]]-Taula1[[#This Row],[% Reducció salari per baix rendiment        (no posar el símbol %)]]</f>
        <v>0</v>
      </c>
      <c r="AI132" s="131">
        <f t="shared" si="17"/>
        <v>0</v>
      </c>
      <c r="AJ132" s="183"/>
      <c r="AK132" s="131">
        <f>ROUND((AL132/100)*756*Taula1[[#This Row],[Espai reservat Administració  (mesos)]],2)</f>
        <v>0</v>
      </c>
      <c r="AL132" s="79">
        <f>Taula1[[#This Row],[% Jornada segons contracte
(no posar el símbol %) ]]-Taula1[[#This Row],[% Reducció salari per baix rendiment        (no posar el símbol %)]]</f>
        <v>0</v>
      </c>
      <c r="AM132" s="131">
        <f>ROUND((AN132/100)*24.8547945*Taula1[[#This Row],[Espai reservat Administració (dies)]],2)</f>
        <v>0</v>
      </c>
      <c r="AN132" s="79">
        <f>Taula1[[#This Row],[% Jornada segons contracte
(no posar el símbol %) ]]-Taula1[[#This Row],[% Reducció salari per baix rendiment        (no posar el símbol %)]]</f>
        <v>0</v>
      </c>
      <c r="AO132" s="131">
        <f t="shared" si="18"/>
        <v>0</v>
      </c>
      <c r="AP132" s="86"/>
      <c r="AQ132" s="136">
        <f>ROUND((AR132/100)*693*Taula1[[#This Row],[Mesos naturals sencers treballats període justificat (01/01/2023 - 31/03/2023)]],2)</f>
        <v>0</v>
      </c>
      <c r="AR132" s="89">
        <f>Taula1[[#This Row],[% Jornada segons contracte
(no posar el símbol %) ]]-Taula1[[#This Row],[% Reducció salari per baix rendiment        (no posar el símbol %)]]</f>
        <v>0</v>
      </c>
      <c r="AS132" s="136">
        <f>ROUND((AT132/100)*22.78356164*Taula1[[#This Row],[Dies treballats període justificat (01/01/2023 - 31/03/2023)              no comptabilitzats com a mes natural sencer]],2)</f>
        <v>0</v>
      </c>
      <c r="AT132" s="89">
        <f>Taula1[[#This Row],[% Jornada segons contracte
(no posar el símbol %) ]]-Taula1[[#This Row],[% Reducció salari per baix rendiment        (no posar el símbol %)]]</f>
        <v>0</v>
      </c>
      <c r="AU132" s="136">
        <f t="shared" si="19"/>
        <v>0</v>
      </c>
      <c r="AV132" s="86"/>
      <c r="AW132" s="136">
        <f>ROUND((AX132/100)*693*Taula1[[#This Row],[Espai reservat Administració  (mesos)]],2)</f>
        <v>0</v>
      </c>
      <c r="AX132" s="89">
        <f>Taula1[[#This Row],[% Jornada segons contracte
(no posar el símbol %) ]]-Taula1[[#This Row],[% Reducció salari per baix rendiment        (no posar el símbol %)]]</f>
        <v>0</v>
      </c>
      <c r="AY132" s="131">
        <f>ROUND((AZ132/100)*22.78356164*Taula1[[#This Row],[Espai reservat Administració (dies)]],2)</f>
        <v>0</v>
      </c>
      <c r="AZ132" s="79">
        <f>Taula1[[#This Row],[% Jornada segons contracte
(no posar el símbol %) ]]-Taula1[[#This Row],[% Reducció salari per baix rendiment        (no posar el símbol %)]]</f>
        <v>0</v>
      </c>
      <c r="BA132" s="131">
        <f t="shared" si="20"/>
        <v>0</v>
      </c>
      <c r="BB132" s="83"/>
      <c r="BC132" s="131">
        <f>IF(Taula1[[#This Row],[Grup justificat     (fer servir opcions de la llista desplegable)]]=1,AI132,0)</f>
        <v>0</v>
      </c>
      <c r="BD132" s="131">
        <f>IF(Taula1[[#This Row],[Grup justificat     (fer servir opcions de la llista desplegable)]]=2,AU132,0)</f>
        <v>0</v>
      </c>
      <c r="BE132" s="83"/>
      <c r="BF132" s="131">
        <f>IF(Taula1[[#This Row],[Espai reservat Administració]]=1,AO132,0)</f>
        <v>0</v>
      </c>
      <c r="BG132" s="131">
        <f>IF(Taula1[[#This Row],[Espai reservat Administració]]=2,BA132,0)</f>
        <v>0</v>
      </c>
      <c r="BH132" s="83"/>
      <c r="BI132" s="124">
        <f>IF(Taula1[[#This Row],[Grup justificat     (fer servir opcions de la llista desplegable)]]=1,1,0)</f>
        <v>0</v>
      </c>
      <c r="BJ132" s="124">
        <f>IF(Taula1[[#This Row],[Espai reservat Administració]]=1,1,0)</f>
        <v>0</v>
      </c>
      <c r="BK132" s="125"/>
      <c r="BL132" s="124">
        <f>IF(Taula1[[#This Row],[Grup justificat     (fer servir opcions de la llista desplegable)]]=2,1,0)</f>
        <v>0</v>
      </c>
      <c r="BM132" s="124">
        <f>IF(Taula1[[#This Row],[Espai reservat Administració]]=2,1,0)</f>
        <v>0</v>
      </c>
      <c r="BN132" s="73"/>
      <c r="BO132" s="73"/>
      <c r="BP132" s="73"/>
      <c r="BQ132" s="73"/>
      <c r="BR132" s="73"/>
      <c r="BS132" s="73"/>
      <c r="BT132" s="73"/>
      <c r="BU132" s="73"/>
      <c r="BV132" s="73"/>
      <c r="BW132" s="73"/>
      <c r="BX132" s="73"/>
      <c r="BY132" s="73"/>
      <c r="BZ132" s="73"/>
      <c r="CA132" s="73"/>
      <c r="CB132" s="73"/>
      <c r="CC132" s="73"/>
      <c r="CD132" s="73"/>
      <c r="CE132" s="73"/>
      <c r="CF132" s="73"/>
      <c r="CG132" s="63">
        <f t="shared" si="21"/>
        <v>0</v>
      </c>
      <c r="CH132" s="63">
        <f t="shared" si="22"/>
        <v>0</v>
      </c>
      <c r="CI132" s="73"/>
      <c r="CJ132" s="63">
        <f>IF(Taula1[[#This Row],[Tipus de contracte                                  (fer servir opcions de la llista desplegable)]]="Indefinit",1,0)</f>
        <v>0</v>
      </c>
      <c r="CK132" s="63">
        <f>IF(Taula1[[#This Row],[Tipus de contracte                                  (fer servir opcions de la llista desplegable)]]="Temporal, igual o superior a 6 mesos",1,0)</f>
        <v>0</v>
      </c>
      <c r="CL132" s="63">
        <f>IF(Taula1[[#This Row],[Tipus de contracte                                  (fer servir opcions de la llista desplegable)]]="Substitució per IT",1,0)</f>
        <v>0</v>
      </c>
      <c r="CM132" s="73"/>
      <c r="CN132" s="63">
        <f>IF(Taula1[[#This Row],[Relació llocs de treball]]&gt;=1,1,0)</f>
        <v>0</v>
      </c>
      <c r="CO132" s="73"/>
      <c r="CP132" s="63">
        <f>IF(Taula1[[#This Row],[Identitat de gènere                                                          (fer servir opcions de la llista desplegable)]]="Home",1,0)</f>
        <v>0</v>
      </c>
      <c r="CQ132" s="63">
        <f>IF(Taula1[[#This Row],[Identitat de gènere                                                          (fer servir opcions de la llista desplegable)]]="Dona",1,0)</f>
        <v>0</v>
      </c>
      <c r="CR132" s="63">
        <f>IF(Taula1[[#This Row],[Identitat de gènere                                                          (fer servir opcions de la llista desplegable)]]="No binari",1,0)</f>
        <v>0</v>
      </c>
      <c r="CS132" s="73"/>
      <c r="CT132" s="63">
        <f t="shared" si="16"/>
        <v>0</v>
      </c>
      <c r="CU132" s="64">
        <f t="shared" si="23"/>
        <v>0</v>
      </c>
      <c r="CW132" s="64">
        <f t="shared" si="24"/>
        <v>0</v>
      </c>
      <c r="CX132" s="64">
        <f t="shared" si="25"/>
        <v>0</v>
      </c>
      <c r="CY132" s="64">
        <f t="shared" si="26"/>
        <v>0</v>
      </c>
      <c r="CZ132" s="64">
        <f t="shared" si="27"/>
        <v>0</v>
      </c>
      <c r="DB132" s="64">
        <f t="shared" si="28"/>
        <v>0</v>
      </c>
      <c r="DC132" s="64">
        <f t="shared" si="29"/>
        <v>0</v>
      </c>
      <c r="DD132" s="64">
        <f t="shared" si="30"/>
        <v>0</v>
      </c>
      <c r="DE132" s="64">
        <f t="shared" si="31"/>
        <v>0</v>
      </c>
    </row>
    <row r="133" spans="2:109" x14ac:dyDescent="0.3">
      <c r="B133" s="167"/>
      <c r="C133" s="186"/>
      <c r="D133" s="2"/>
      <c r="E133" s="67"/>
      <c r="F133" s="5"/>
      <c r="G133" s="5"/>
      <c r="H133" s="187"/>
      <c r="I133" s="111" t="str">
        <f ca="1">IF(Taula1[[#This Row],[Data naixement (format dd/mm/aaaa)]]="","0",DATEDIF(Taula1[[#This Row],[Data naixement (format dd/mm/aaaa)]],TODAY(),"Y"))</f>
        <v>0</v>
      </c>
      <c r="J133" s="6"/>
      <c r="K133" s="6"/>
      <c r="L133" s="6"/>
      <c r="M133" s="6"/>
      <c r="N133" s="56"/>
      <c r="O133" s="56"/>
      <c r="P133" s="56"/>
      <c r="Q133" s="6"/>
      <c r="R133" s="7"/>
      <c r="S133" s="143">
        <f>Taula1[[#This Row],[Mesos naturals sencers treballats període justificat (01/01/2023 - 31/03/2023)]]</f>
        <v>0</v>
      </c>
      <c r="T133" s="194">
        <f>Taula1[[#This Row],[Dies treballats període justificat (01/01/2023 - 31/03/2023)              no comptabilitzats com a mes natural sencer]]</f>
        <v>0</v>
      </c>
      <c r="U133" s="12"/>
      <c r="V133" s="7"/>
      <c r="W133" s="188"/>
      <c r="X133" s="188"/>
      <c r="Y133" s="188"/>
      <c r="Z133" s="188"/>
      <c r="AA133" s="190"/>
      <c r="AB133" s="143">
        <f>Taula1[[#This Row],[Grup justificat     (fer servir opcions de la llista desplegable)]]</f>
        <v>0</v>
      </c>
      <c r="AC133" s="182"/>
      <c r="AD133" s="80"/>
      <c r="AE133" s="131">
        <f>ROUND((AF133/100)*756*Taula1[[#This Row],[Mesos naturals sencers treballats període justificat (01/01/2023 - 31/03/2023)]],2)</f>
        <v>0</v>
      </c>
      <c r="AF133" s="79">
        <f>Taula1[[#This Row],[% Jornada segons contracte
(no posar el símbol %) ]]-Taula1[[#This Row],[% Reducció salari per baix rendiment        (no posar el símbol %)]]</f>
        <v>0</v>
      </c>
      <c r="AG133" s="131">
        <f>ROUND((AH133/100)*24.8547945*Taula1[[#This Row],[Dies treballats període justificat (01/01/2023 - 31/03/2023)              no comptabilitzats com a mes natural sencer]],2)</f>
        <v>0</v>
      </c>
      <c r="AH133" s="79">
        <f>Taula1[[#This Row],[% Jornada segons contracte
(no posar el símbol %) ]]-Taula1[[#This Row],[% Reducció salari per baix rendiment        (no posar el símbol %)]]</f>
        <v>0</v>
      </c>
      <c r="AI133" s="131">
        <f t="shared" si="17"/>
        <v>0</v>
      </c>
      <c r="AJ133" s="183"/>
      <c r="AK133" s="131">
        <f>ROUND((AL133/100)*756*Taula1[[#This Row],[Espai reservat Administració  (mesos)]],2)</f>
        <v>0</v>
      </c>
      <c r="AL133" s="79">
        <f>Taula1[[#This Row],[% Jornada segons contracte
(no posar el símbol %) ]]-Taula1[[#This Row],[% Reducció salari per baix rendiment        (no posar el símbol %)]]</f>
        <v>0</v>
      </c>
      <c r="AM133" s="131">
        <f>ROUND((AN133/100)*24.8547945*Taula1[[#This Row],[Espai reservat Administració (dies)]],2)</f>
        <v>0</v>
      </c>
      <c r="AN133" s="79">
        <f>Taula1[[#This Row],[% Jornada segons contracte
(no posar el símbol %) ]]-Taula1[[#This Row],[% Reducció salari per baix rendiment        (no posar el símbol %)]]</f>
        <v>0</v>
      </c>
      <c r="AO133" s="131">
        <f t="shared" si="18"/>
        <v>0</v>
      </c>
      <c r="AP133" s="86"/>
      <c r="AQ133" s="136">
        <f>ROUND((AR133/100)*693*Taula1[[#This Row],[Mesos naturals sencers treballats període justificat (01/01/2023 - 31/03/2023)]],2)</f>
        <v>0</v>
      </c>
      <c r="AR133" s="89">
        <f>Taula1[[#This Row],[% Jornada segons contracte
(no posar el símbol %) ]]-Taula1[[#This Row],[% Reducció salari per baix rendiment        (no posar el símbol %)]]</f>
        <v>0</v>
      </c>
      <c r="AS133" s="136">
        <f>ROUND((AT133/100)*22.78356164*Taula1[[#This Row],[Dies treballats període justificat (01/01/2023 - 31/03/2023)              no comptabilitzats com a mes natural sencer]],2)</f>
        <v>0</v>
      </c>
      <c r="AT133" s="89">
        <f>Taula1[[#This Row],[% Jornada segons contracte
(no posar el símbol %) ]]-Taula1[[#This Row],[% Reducció salari per baix rendiment        (no posar el símbol %)]]</f>
        <v>0</v>
      </c>
      <c r="AU133" s="136">
        <f t="shared" si="19"/>
        <v>0</v>
      </c>
      <c r="AV133" s="86"/>
      <c r="AW133" s="136">
        <f>ROUND((AX133/100)*693*Taula1[[#This Row],[Espai reservat Administració  (mesos)]],2)</f>
        <v>0</v>
      </c>
      <c r="AX133" s="89">
        <f>Taula1[[#This Row],[% Jornada segons contracte
(no posar el símbol %) ]]-Taula1[[#This Row],[% Reducció salari per baix rendiment        (no posar el símbol %)]]</f>
        <v>0</v>
      </c>
      <c r="AY133" s="131">
        <f>ROUND((AZ133/100)*22.78356164*Taula1[[#This Row],[Espai reservat Administració (dies)]],2)</f>
        <v>0</v>
      </c>
      <c r="AZ133" s="79">
        <f>Taula1[[#This Row],[% Jornada segons contracte
(no posar el símbol %) ]]-Taula1[[#This Row],[% Reducció salari per baix rendiment        (no posar el símbol %)]]</f>
        <v>0</v>
      </c>
      <c r="BA133" s="131">
        <f t="shared" si="20"/>
        <v>0</v>
      </c>
      <c r="BB133" s="83"/>
      <c r="BC133" s="131">
        <f>IF(Taula1[[#This Row],[Grup justificat     (fer servir opcions de la llista desplegable)]]=1,AI133,0)</f>
        <v>0</v>
      </c>
      <c r="BD133" s="131">
        <f>IF(Taula1[[#This Row],[Grup justificat     (fer servir opcions de la llista desplegable)]]=2,AU133,0)</f>
        <v>0</v>
      </c>
      <c r="BE133" s="83"/>
      <c r="BF133" s="131">
        <f>IF(Taula1[[#This Row],[Espai reservat Administració]]=1,AO133,0)</f>
        <v>0</v>
      </c>
      <c r="BG133" s="131">
        <f>IF(Taula1[[#This Row],[Espai reservat Administració]]=2,BA133,0)</f>
        <v>0</v>
      </c>
      <c r="BH133" s="83"/>
      <c r="BI133" s="124">
        <f>IF(Taula1[[#This Row],[Grup justificat     (fer servir opcions de la llista desplegable)]]=1,1,0)</f>
        <v>0</v>
      </c>
      <c r="BJ133" s="124">
        <f>IF(Taula1[[#This Row],[Espai reservat Administració]]=1,1,0)</f>
        <v>0</v>
      </c>
      <c r="BK133" s="125"/>
      <c r="BL133" s="124">
        <f>IF(Taula1[[#This Row],[Grup justificat     (fer servir opcions de la llista desplegable)]]=2,1,0)</f>
        <v>0</v>
      </c>
      <c r="BM133" s="124">
        <f>IF(Taula1[[#This Row],[Espai reservat Administració]]=2,1,0)</f>
        <v>0</v>
      </c>
      <c r="BN133" s="73"/>
      <c r="BO133" s="73"/>
      <c r="BP133" s="73"/>
      <c r="BQ133" s="73"/>
      <c r="BR133" s="73"/>
      <c r="BS133" s="73"/>
      <c r="BT133" s="73"/>
      <c r="BU133" s="73"/>
      <c r="BV133" s="73"/>
      <c r="BW133" s="73"/>
      <c r="BX133" s="73"/>
      <c r="BY133" s="73"/>
      <c r="BZ133" s="73"/>
      <c r="CA133" s="73"/>
      <c r="CB133" s="73"/>
      <c r="CC133" s="73"/>
      <c r="CD133" s="73"/>
      <c r="CE133" s="73"/>
      <c r="CF133" s="73"/>
      <c r="CG133" s="63">
        <f t="shared" si="21"/>
        <v>0</v>
      </c>
      <c r="CH133" s="63">
        <f t="shared" si="22"/>
        <v>0</v>
      </c>
      <c r="CI133" s="73"/>
      <c r="CJ133" s="63">
        <f>IF(Taula1[[#This Row],[Tipus de contracte                                  (fer servir opcions de la llista desplegable)]]="Indefinit",1,0)</f>
        <v>0</v>
      </c>
      <c r="CK133" s="63">
        <f>IF(Taula1[[#This Row],[Tipus de contracte                                  (fer servir opcions de la llista desplegable)]]="Temporal, igual o superior a 6 mesos",1,0)</f>
        <v>0</v>
      </c>
      <c r="CL133" s="63">
        <f>IF(Taula1[[#This Row],[Tipus de contracte                                  (fer servir opcions de la llista desplegable)]]="Substitució per IT",1,0)</f>
        <v>0</v>
      </c>
      <c r="CM133" s="73"/>
      <c r="CN133" s="63">
        <f>IF(Taula1[[#This Row],[Relació llocs de treball]]&gt;=1,1,0)</f>
        <v>0</v>
      </c>
      <c r="CO133" s="73"/>
      <c r="CP133" s="63">
        <f>IF(Taula1[[#This Row],[Identitat de gènere                                                          (fer servir opcions de la llista desplegable)]]="Home",1,0)</f>
        <v>0</v>
      </c>
      <c r="CQ133" s="63">
        <f>IF(Taula1[[#This Row],[Identitat de gènere                                                          (fer servir opcions de la llista desplegable)]]="Dona",1,0)</f>
        <v>0</v>
      </c>
      <c r="CR133" s="63">
        <f>IF(Taula1[[#This Row],[Identitat de gènere                                                          (fer servir opcions de la llista desplegable)]]="No binari",1,0)</f>
        <v>0</v>
      </c>
      <c r="CS133" s="73"/>
      <c r="CT133" s="63">
        <f t="shared" si="16"/>
        <v>0</v>
      </c>
      <c r="CU133" s="64">
        <f t="shared" si="23"/>
        <v>0</v>
      </c>
      <c r="CW133" s="64">
        <f t="shared" si="24"/>
        <v>0</v>
      </c>
      <c r="CX133" s="64">
        <f t="shared" si="25"/>
        <v>0</v>
      </c>
      <c r="CY133" s="64">
        <f t="shared" si="26"/>
        <v>0</v>
      </c>
      <c r="CZ133" s="64">
        <f t="shared" si="27"/>
        <v>0</v>
      </c>
      <c r="DB133" s="64">
        <f t="shared" si="28"/>
        <v>0</v>
      </c>
      <c r="DC133" s="64">
        <f t="shared" si="29"/>
        <v>0</v>
      </c>
      <c r="DD133" s="64">
        <f t="shared" si="30"/>
        <v>0</v>
      </c>
      <c r="DE133" s="64">
        <f t="shared" si="31"/>
        <v>0</v>
      </c>
    </row>
    <row r="134" spans="2:109" x14ac:dyDescent="0.3">
      <c r="B134" s="167"/>
      <c r="C134" s="186"/>
      <c r="D134" s="2"/>
      <c r="E134" s="67"/>
      <c r="F134" s="5"/>
      <c r="G134" s="5"/>
      <c r="H134" s="187"/>
      <c r="I134" s="111" t="str">
        <f ca="1">IF(Taula1[[#This Row],[Data naixement (format dd/mm/aaaa)]]="","0",DATEDIF(Taula1[[#This Row],[Data naixement (format dd/mm/aaaa)]],TODAY(),"Y"))</f>
        <v>0</v>
      </c>
      <c r="J134" s="6"/>
      <c r="K134" s="6"/>
      <c r="L134" s="6"/>
      <c r="M134" s="6"/>
      <c r="N134" s="56"/>
      <c r="O134" s="56"/>
      <c r="P134" s="56"/>
      <c r="Q134" s="6"/>
      <c r="R134" s="7"/>
      <c r="S134" s="143">
        <f>Taula1[[#This Row],[Mesos naturals sencers treballats període justificat (01/01/2023 - 31/03/2023)]]</f>
        <v>0</v>
      </c>
      <c r="T134" s="194">
        <f>Taula1[[#This Row],[Dies treballats període justificat (01/01/2023 - 31/03/2023)              no comptabilitzats com a mes natural sencer]]</f>
        <v>0</v>
      </c>
      <c r="U134" s="12"/>
      <c r="V134" s="7"/>
      <c r="W134" s="188"/>
      <c r="X134" s="188"/>
      <c r="Y134" s="188"/>
      <c r="Z134" s="188"/>
      <c r="AA134" s="190"/>
      <c r="AB134" s="143">
        <f>Taula1[[#This Row],[Grup justificat     (fer servir opcions de la llista desplegable)]]</f>
        <v>0</v>
      </c>
      <c r="AC134" s="182"/>
      <c r="AD134" s="80"/>
      <c r="AE134" s="131">
        <f>ROUND((AF134/100)*756*Taula1[[#This Row],[Mesos naturals sencers treballats període justificat (01/01/2023 - 31/03/2023)]],2)</f>
        <v>0</v>
      </c>
      <c r="AF134" s="79">
        <f>Taula1[[#This Row],[% Jornada segons contracte
(no posar el símbol %) ]]-Taula1[[#This Row],[% Reducció salari per baix rendiment        (no posar el símbol %)]]</f>
        <v>0</v>
      </c>
      <c r="AG134" s="131">
        <f>ROUND((AH134/100)*24.8547945*Taula1[[#This Row],[Dies treballats període justificat (01/01/2023 - 31/03/2023)              no comptabilitzats com a mes natural sencer]],2)</f>
        <v>0</v>
      </c>
      <c r="AH134" s="79">
        <f>Taula1[[#This Row],[% Jornada segons contracte
(no posar el símbol %) ]]-Taula1[[#This Row],[% Reducció salari per baix rendiment        (no posar el símbol %)]]</f>
        <v>0</v>
      </c>
      <c r="AI134" s="131">
        <f t="shared" si="17"/>
        <v>0</v>
      </c>
      <c r="AJ134" s="183"/>
      <c r="AK134" s="131">
        <f>ROUND((AL134/100)*756*Taula1[[#This Row],[Espai reservat Administració  (mesos)]],2)</f>
        <v>0</v>
      </c>
      <c r="AL134" s="79">
        <f>Taula1[[#This Row],[% Jornada segons contracte
(no posar el símbol %) ]]-Taula1[[#This Row],[% Reducció salari per baix rendiment        (no posar el símbol %)]]</f>
        <v>0</v>
      </c>
      <c r="AM134" s="131">
        <f>ROUND((AN134/100)*24.8547945*Taula1[[#This Row],[Espai reservat Administració (dies)]],2)</f>
        <v>0</v>
      </c>
      <c r="AN134" s="79">
        <f>Taula1[[#This Row],[% Jornada segons contracte
(no posar el símbol %) ]]-Taula1[[#This Row],[% Reducció salari per baix rendiment        (no posar el símbol %)]]</f>
        <v>0</v>
      </c>
      <c r="AO134" s="131">
        <f t="shared" si="18"/>
        <v>0</v>
      </c>
      <c r="AP134" s="86"/>
      <c r="AQ134" s="136">
        <f>ROUND((AR134/100)*693*Taula1[[#This Row],[Mesos naturals sencers treballats període justificat (01/01/2023 - 31/03/2023)]],2)</f>
        <v>0</v>
      </c>
      <c r="AR134" s="89">
        <f>Taula1[[#This Row],[% Jornada segons contracte
(no posar el símbol %) ]]-Taula1[[#This Row],[% Reducció salari per baix rendiment        (no posar el símbol %)]]</f>
        <v>0</v>
      </c>
      <c r="AS134" s="136">
        <f>ROUND((AT134/100)*22.78356164*Taula1[[#This Row],[Dies treballats període justificat (01/01/2023 - 31/03/2023)              no comptabilitzats com a mes natural sencer]],2)</f>
        <v>0</v>
      </c>
      <c r="AT134" s="89">
        <f>Taula1[[#This Row],[% Jornada segons contracte
(no posar el símbol %) ]]-Taula1[[#This Row],[% Reducció salari per baix rendiment        (no posar el símbol %)]]</f>
        <v>0</v>
      </c>
      <c r="AU134" s="136">
        <f t="shared" si="19"/>
        <v>0</v>
      </c>
      <c r="AV134" s="86"/>
      <c r="AW134" s="136">
        <f>ROUND((AX134/100)*693*Taula1[[#This Row],[Espai reservat Administració  (mesos)]],2)</f>
        <v>0</v>
      </c>
      <c r="AX134" s="89">
        <f>Taula1[[#This Row],[% Jornada segons contracte
(no posar el símbol %) ]]-Taula1[[#This Row],[% Reducció salari per baix rendiment        (no posar el símbol %)]]</f>
        <v>0</v>
      </c>
      <c r="AY134" s="131">
        <f>ROUND((AZ134/100)*22.78356164*Taula1[[#This Row],[Espai reservat Administració (dies)]],2)</f>
        <v>0</v>
      </c>
      <c r="AZ134" s="79">
        <f>Taula1[[#This Row],[% Jornada segons contracte
(no posar el símbol %) ]]-Taula1[[#This Row],[% Reducció salari per baix rendiment        (no posar el símbol %)]]</f>
        <v>0</v>
      </c>
      <c r="BA134" s="131">
        <f t="shared" si="20"/>
        <v>0</v>
      </c>
      <c r="BB134" s="83"/>
      <c r="BC134" s="131">
        <f>IF(Taula1[[#This Row],[Grup justificat     (fer servir opcions de la llista desplegable)]]=1,AI134,0)</f>
        <v>0</v>
      </c>
      <c r="BD134" s="131">
        <f>IF(Taula1[[#This Row],[Grup justificat     (fer servir opcions de la llista desplegable)]]=2,AU134,0)</f>
        <v>0</v>
      </c>
      <c r="BE134" s="83"/>
      <c r="BF134" s="131">
        <f>IF(Taula1[[#This Row],[Espai reservat Administració]]=1,AO134,0)</f>
        <v>0</v>
      </c>
      <c r="BG134" s="131">
        <f>IF(Taula1[[#This Row],[Espai reservat Administració]]=2,BA134,0)</f>
        <v>0</v>
      </c>
      <c r="BH134" s="83"/>
      <c r="BI134" s="124">
        <f>IF(Taula1[[#This Row],[Grup justificat     (fer servir opcions de la llista desplegable)]]=1,1,0)</f>
        <v>0</v>
      </c>
      <c r="BJ134" s="124">
        <f>IF(Taula1[[#This Row],[Espai reservat Administració]]=1,1,0)</f>
        <v>0</v>
      </c>
      <c r="BK134" s="125"/>
      <c r="BL134" s="124">
        <f>IF(Taula1[[#This Row],[Grup justificat     (fer servir opcions de la llista desplegable)]]=2,1,0)</f>
        <v>0</v>
      </c>
      <c r="BM134" s="124">
        <f>IF(Taula1[[#This Row],[Espai reservat Administració]]=2,1,0)</f>
        <v>0</v>
      </c>
      <c r="BN134" s="73"/>
      <c r="BO134" s="73"/>
      <c r="BP134" s="73"/>
      <c r="BQ134" s="73"/>
      <c r="BR134" s="73"/>
      <c r="BS134" s="73"/>
      <c r="BT134" s="73"/>
      <c r="BU134" s="73"/>
      <c r="BV134" s="73"/>
      <c r="BW134" s="73"/>
      <c r="BX134" s="73"/>
      <c r="BY134" s="73"/>
      <c r="BZ134" s="73"/>
      <c r="CA134" s="73"/>
      <c r="CB134" s="73"/>
      <c r="CC134" s="73"/>
      <c r="CD134" s="73"/>
      <c r="CE134" s="73"/>
      <c r="CF134" s="73"/>
      <c r="CG134" s="63">
        <f t="shared" si="21"/>
        <v>0</v>
      </c>
      <c r="CH134" s="63">
        <f t="shared" si="22"/>
        <v>0</v>
      </c>
      <c r="CI134" s="73"/>
      <c r="CJ134" s="63">
        <f>IF(Taula1[[#This Row],[Tipus de contracte                                  (fer servir opcions de la llista desplegable)]]="Indefinit",1,0)</f>
        <v>0</v>
      </c>
      <c r="CK134" s="63">
        <f>IF(Taula1[[#This Row],[Tipus de contracte                                  (fer servir opcions de la llista desplegable)]]="Temporal, igual o superior a 6 mesos",1,0)</f>
        <v>0</v>
      </c>
      <c r="CL134" s="63">
        <f>IF(Taula1[[#This Row],[Tipus de contracte                                  (fer servir opcions de la llista desplegable)]]="Substitució per IT",1,0)</f>
        <v>0</v>
      </c>
      <c r="CM134" s="73"/>
      <c r="CN134" s="63">
        <f>IF(Taula1[[#This Row],[Relació llocs de treball]]&gt;=1,1,0)</f>
        <v>0</v>
      </c>
      <c r="CO134" s="73"/>
      <c r="CP134" s="63">
        <f>IF(Taula1[[#This Row],[Identitat de gènere                                                          (fer servir opcions de la llista desplegable)]]="Home",1,0)</f>
        <v>0</v>
      </c>
      <c r="CQ134" s="63">
        <f>IF(Taula1[[#This Row],[Identitat de gènere                                                          (fer servir opcions de la llista desplegable)]]="Dona",1,0)</f>
        <v>0</v>
      </c>
      <c r="CR134" s="63">
        <f>IF(Taula1[[#This Row],[Identitat de gènere                                                          (fer servir opcions de la llista desplegable)]]="No binari",1,0)</f>
        <v>0</v>
      </c>
      <c r="CS134" s="73"/>
      <c r="CT134" s="63">
        <f t="shared" si="16"/>
        <v>0</v>
      </c>
      <c r="CU134" s="64">
        <f t="shared" si="23"/>
        <v>0</v>
      </c>
      <c r="CW134" s="64">
        <f t="shared" si="24"/>
        <v>0</v>
      </c>
      <c r="CX134" s="64">
        <f t="shared" si="25"/>
        <v>0</v>
      </c>
      <c r="CY134" s="64">
        <f t="shared" si="26"/>
        <v>0</v>
      </c>
      <c r="CZ134" s="64">
        <f t="shared" si="27"/>
        <v>0</v>
      </c>
      <c r="DB134" s="64">
        <f t="shared" si="28"/>
        <v>0</v>
      </c>
      <c r="DC134" s="64">
        <f t="shared" si="29"/>
        <v>0</v>
      </c>
      <c r="DD134" s="64">
        <f t="shared" si="30"/>
        <v>0</v>
      </c>
      <c r="DE134" s="64">
        <f t="shared" si="31"/>
        <v>0</v>
      </c>
    </row>
    <row r="135" spans="2:109" x14ac:dyDescent="0.3">
      <c r="B135" s="167"/>
      <c r="C135" s="186"/>
      <c r="D135" s="2"/>
      <c r="E135" s="67"/>
      <c r="F135" s="5"/>
      <c r="G135" s="5"/>
      <c r="H135" s="187"/>
      <c r="I135" s="111" t="str">
        <f ca="1">IF(Taula1[[#This Row],[Data naixement (format dd/mm/aaaa)]]="","0",DATEDIF(Taula1[[#This Row],[Data naixement (format dd/mm/aaaa)]],TODAY(),"Y"))</f>
        <v>0</v>
      </c>
      <c r="J135" s="6"/>
      <c r="K135" s="6"/>
      <c r="L135" s="6"/>
      <c r="M135" s="6"/>
      <c r="N135" s="56"/>
      <c r="O135" s="56"/>
      <c r="P135" s="56"/>
      <c r="Q135" s="6"/>
      <c r="R135" s="7"/>
      <c r="S135" s="143">
        <f>Taula1[[#This Row],[Mesos naturals sencers treballats període justificat (01/01/2023 - 31/03/2023)]]</f>
        <v>0</v>
      </c>
      <c r="T135" s="194">
        <f>Taula1[[#This Row],[Dies treballats període justificat (01/01/2023 - 31/03/2023)              no comptabilitzats com a mes natural sencer]]</f>
        <v>0</v>
      </c>
      <c r="U135" s="12"/>
      <c r="V135" s="7"/>
      <c r="W135" s="188"/>
      <c r="X135" s="188"/>
      <c r="Y135" s="188"/>
      <c r="Z135" s="188"/>
      <c r="AA135" s="190"/>
      <c r="AB135" s="143">
        <f>Taula1[[#This Row],[Grup justificat     (fer servir opcions de la llista desplegable)]]</f>
        <v>0</v>
      </c>
      <c r="AC135" s="182"/>
      <c r="AD135" s="80"/>
      <c r="AE135" s="131">
        <f>ROUND((AF135/100)*756*Taula1[[#This Row],[Mesos naturals sencers treballats període justificat (01/01/2023 - 31/03/2023)]],2)</f>
        <v>0</v>
      </c>
      <c r="AF135" s="79">
        <f>Taula1[[#This Row],[% Jornada segons contracte
(no posar el símbol %) ]]-Taula1[[#This Row],[% Reducció salari per baix rendiment        (no posar el símbol %)]]</f>
        <v>0</v>
      </c>
      <c r="AG135" s="131">
        <f>ROUND((AH135/100)*24.8547945*Taula1[[#This Row],[Dies treballats període justificat (01/01/2023 - 31/03/2023)              no comptabilitzats com a mes natural sencer]],2)</f>
        <v>0</v>
      </c>
      <c r="AH135" s="79">
        <f>Taula1[[#This Row],[% Jornada segons contracte
(no posar el símbol %) ]]-Taula1[[#This Row],[% Reducció salari per baix rendiment        (no posar el símbol %)]]</f>
        <v>0</v>
      </c>
      <c r="AI135" s="131">
        <f t="shared" si="17"/>
        <v>0</v>
      </c>
      <c r="AJ135" s="183"/>
      <c r="AK135" s="131">
        <f>ROUND((AL135/100)*756*Taula1[[#This Row],[Espai reservat Administració  (mesos)]],2)</f>
        <v>0</v>
      </c>
      <c r="AL135" s="79">
        <f>Taula1[[#This Row],[% Jornada segons contracte
(no posar el símbol %) ]]-Taula1[[#This Row],[% Reducció salari per baix rendiment        (no posar el símbol %)]]</f>
        <v>0</v>
      </c>
      <c r="AM135" s="131">
        <f>ROUND((AN135/100)*24.8547945*Taula1[[#This Row],[Espai reservat Administració (dies)]],2)</f>
        <v>0</v>
      </c>
      <c r="AN135" s="79">
        <f>Taula1[[#This Row],[% Jornada segons contracte
(no posar el símbol %) ]]-Taula1[[#This Row],[% Reducció salari per baix rendiment        (no posar el símbol %)]]</f>
        <v>0</v>
      </c>
      <c r="AO135" s="131">
        <f t="shared" si="18"/>
        <v>0</v>
      </c>
      <c r="AP135" s="86"/>
      <c r="AQ135" s="136">
        <f>ROUND((AR135/100)*693*Taula1[[#This Row],[Mesos naturals sencers treballats període justificat (01/01/2023 - 31/03/2023)]],2)</f>
        <v>0</v>
      </c>
      <c r="AR135" s="89">
        <f>Taula1[[#This Row],[% Jornada segons contracte
(no posar el símbol %) ]]-Taula1[[#This Row],[% Reducció salari per baix rendiment        (no posar el símbol %)]]</f>
        <v>0</v>
      </c>
      <c r="AS135" s="136">
        <f>ROUND((AT135/100)*22.78356164*Taula1[[#This Row],[Dies treballats període justificat (01/01/2023 - 31/03/2023)              no comptabilitzats com a mes natural sencer]],2)</f>
        <v>0</v>
      </c>
      <c r="AT135" s="89">
        <f>Taula1[[#This Row],[% Jornada segons contracte
(no posar el símbol %) ]]-Taula1[[#This Row],[% Reducció salari per baix rendiment        (no posar el símbol %)]]</f>
        <v>0</v>
      </c>
      <c r="AU135" s="136">
        <f t="shared" si="19"/>
        <v>0</v>
      </c>
      <c r="AV135" s="86"/>
      <c r="AW135" s="136">
        <f>ROUND((AX135/100)*693*Taula1[[#This Row],[Espai reservat Administració  (mesos)]],2)</f>
        <v>0</v>
      </c>
      <c r="AX135" s="89">
        <f>Taula1[[#This Row],[% Jornada segons contracte
(no posar el símbol %) ]]-Taula1[[#This Row],[% Reducció salari per baix rendiment        (no posar el símbol %)]]</f>
        <v>0</v>
      </c>
      <c r="AY135" s="131">
        <f>ROUND((AZ135/100)*22.78356164*Taula1[[#This Row],[Espai reservat Administració (dies)]],2)</f>
        <v>0</v>
      </c>
      <c r="AZ135" s="79">
        <f>Taula1[[#This Row],[% Jornada segons contracte
(no posar el símbol %) ]]-Taula1[[#This Row],[% Reducció salari per baix rendiment        (no posar el símbol %)]]</f>
        <v>0</v>
      </c>
      <c r="BA135" s="131">
        <f t="shared" si="20"/>
        <v>0</v>
      </c>
      <c r="BB135" s="83"/>
      <c r="BC135" s="131">
        <f>IF(Taula1[[#This Row],[Grup justificat     (fer servir opcions de la llista desplegable)]]=1,AI135,0)</f>
        <v>0</v>
      </c>
      <c r="BD135" s="131">
        <f>IF(Taula1[[#This Row],[Grup justificat     (fer servir opcions de la llista desplegable)]]=2,AU135,0)</f>
        <v>0</v>
      </c>
      <c r="BE135" s="83"/>
      <c r="BF135" s="131">
        <f>IF(Taula1[[#This Row],[Espai reservat Administració]]=1,AO135,0)</f>
        <v>0</v>
      </c>
      <c r="BG135" s="131">
        <f>IF(Taula1[[#This Row],[Espai reservat Administració]]=2,BA135,0)</f>
        <v>0</v>
      </c>
      <c r="BH135" s="83"/>
      <c r="BI135" s="124">
        <f>IF(Taula1[[#This Row],[Grup justificat     (fer servir opcions de la llista desplegable)]]=1,1,0)</f>
        <v>0</v>
      </c>
      <c r="BJ135" s="124">
        <f>IF(Taula1[[#This Row],[Espai reservat Administració]]=1,1,0)</f>
        <v>0</v>
      </c>
      <c r="BK135" s="125"/>
      <c r="BL135" s="124">
        <f>IF(Taula1[[#This Row],[Grup justificat     (fer servir opcions de la llista desplegable)]]=2,1,0)</f>
        <v>0</v>
      </c>
      <c r="BM135" s="124">
        <f>IF(Taula1[[#This Row],[Espai reservat Administració]]=2,1,0)</f>
        <v>0</v>
      </c>
      <c r="BN135" s="73"/>
      <c r="BO135" s="73"/>
      <c r="BP135" s="73"/>
      <c r="BQ135" s="73"/>
      <c r="BR135" s="73"/>
      <c r="BS135" s="73"/>
      <c r="BT135" s="73"/>
      <c r="BU135" s="73"/>
      <c r="BV135" s="73"/>
      <c r="BW135" s="73"/>
      <c r="BX135" s="73"/>
      <c r="BY135" s="73"/>
      <c r="BZ135" s="73"/>
      <c r="CA135" s="73"/>
      <c r="CB135" s="73"/>
      <c r="CC135" s="73"/>
      <c r="CD135" s="73"/>
      <c r="CE135" s="73"/>
      <c r="CF135" s="73"/>
      <c r="CG135" s="63">
        <f t="shared" si="21"/>
        <v>0</v>
      </c>
      <c r="CH135" s="63">
        <f t="shared" si="22"/>
        <v>0</v>
      </c>
      <c r="CI135" s="73"/>
      <c r="CJ135" s="63">
        <f>IF(Taula1[[#This Row],[Tipus de contracte                                  (fer servir opcions de la llista desplegable)]]="Indefinit",1,0)</f>
        <v>0</v>
      </c>
      <c r="CK135" s="63">
        <f>IF(Taula1[[#This Row],[Tipus de contracte                                  (fer servir opcions de la llista desplegable)]]="Temporal, igual o superior a 6 mesos",1,0)</f>
        <v>0</v>
      </c>
      <c r="CL135" s="63">
        <f>IF(Taula1[[#This Row],[Tipus de contracte                                  (fer servir opcions de la llista desplegable)]]="Substitució per IT",1,0)</f>
        <v>0</v>
      </c>
      <c r="CM135" s="73"/>
      <c r="CN135" s="63">
        <f>IF(Taula1[[#This Row],[Relació llocs de treball]]&gt;=1,1,0)</f>
        <v>0</v>
      </c>
      <c r="CO135" s="73"/>
      <c r="CP135" s="63">
        <f>IF(Taula1[[#This Row],[Identitat de gènere                                                          (fer servir opcions de la llista desplegable)]]="Home",1,0)</f>
        <v>0</v>
      </c>
      <c r="CQ135" s="63">
        <f>IF(Taula1[[#This Row],[Identitat de gènere                                                          (fer servir opcions de la llista desplegable)]]="Dona",1,0)</f>
        <v>0</v>
      </c>
      <c r="CR135" s="63">
        <f>IF(Taula1[[#This Row],[Identitat de gènere                                                          (fer servir opcions de la llista desplegable)]]="No binari",1,0)</f>
        <v>0</v>
      </c>
      <c r="CS135" s="73"/>
      <c r="CT135" s="63">
        <f t="shared" ref="CT135:CT198" si="32">IF(F135="Home",1,0)</f>
        <v>0</v>
      </c>
      <c r="CU135" s="64">
        <f t="shared" si="23"/>
        <v>0</v>
      </c>
      <c r="CW135" s="64">
        <f t="shared" si="24"/>
        <v>0</v>
      </c>
      <c r="CX135" s="64">
        <f t="shared" si="25"/>
        <v>0</v>
      </c>
      <c r="CY135" s="64">
        <f t="shared" si="26"/>
        <v>0</v>
      </c>
      <c r="CZ135" s="64">
        <f t="shared" si="27"/>
        <v>0</v>
      </c>
      <c r="DB135" s="64">
        <f t="shared" si="28"/>
        <v>0</v>
      </c>
      <c r="DC135" s="64">
        <f t="shared" si="29"/>
        <v>0</v>
      </c>
      <c r="DD135" s="64">
        <f t="shared" si="30"/>
        <v>0</v>
      </c>
      <c r="DE135" s="64">
        <f t="shared" si="31"/>
        <v>0</v>
      </c>
    </row>
    <row r="136" spans="2:109" x14ac:dyDescent="0.3">
      <c r="B136" s="167"/>
      <c r="C136" s="186"/>
      <c r="D136" s="2"/>
      <c r="E136" s="67"/>
      <c r="F136" s="5"/>
      <c r="G136" s="5"/>
      <c r="H136" s="187"/>
      <c r="I136" s="111" t="str">
        <f ca="1">IF(Taula1[[#This Row],[Data naixement (format dd/mm/aaaa)]]="","0",DATEDIF(Taula1[[#This Row],[Data naixement (format dd/mm/aaaa)]],TODAY(),"Y"))</f>
        <v>0</v>
      </c>
      <c r="J136" s="6"/>
      <c r="K136" s="6"/>
      <c r="L136" s="6"/>
      <c r="M136" s="6"/>
      <c r="N136" s="56"/>
      <c r="O136" s="56"/>
      <c r="P136" s="56"/>
      <c r="Q136" s="6"/>
      <c r="R136" s="7"/>
      <c r="S136" s="143">
        <f>Taula1[[#This Row],[Mesos naturals sencers treballats període justificat (01/01/2023 - 31/03/2023)]]</f>
        <v>0</v>
      </c>
      <c r="T136" s="194">
        <f>Taula1[[#This Row],[Dies treballats període justificat (01/01/2023 - 31/03/2023)              no comptabilitzats com a mes natural sencer]]</f>
        <v>0</v>
      </c>
      <c r="U136" s="12"/>
      <c r="V136" s="7"/>
      <c r="W136" s="188"/>
      <c r="X136" s="188"/>
      <c r="Y136" s="188"/>
      <c r="Z136" s="188"/>
      <c r="AA136" s="190"/>
      <c r="AB136" s="143">
        <f>Taula1[[#This Row],[Grup justificat     (fer servir opcions de la llista desplegable)]]</f>
        <v>0</v>
      </c>
      <c r="AC136" s="182"/>
      <c r="AD136" s="80"/>
      <c r="AE136" s="131">
        <f>ROUND((AF136/100)*756*Taula1[[#This Row],[Mesos naturals sencers treballats període justificat (01/01/2023 - 31/03/2023)]],2)</f>
        <v>0</v>
      </c>
      <c r="AF136" s="79">
        <f>Taula1[[#This Row],[% Jornada segons contracte
(no posar el símbol %) ]]-Taula1[[#This Row],[% Reducció salari per baix rendiment        (no posar el símbol %)]]</f>
        <v>0</v>
      </c>
      <c r="AG136" s="131">
        <f>ROUND((AH136/100)*24.8547945*Taula1[[#This Row],[Dies treballats període justificat (01/01/2023 - 31/03/2023)              no comptabilitzats com a mes natural sencer]],2)</f>
        <v>0</v>
      </c>
      <c r="AH136" s="79">
        <f>Taula1[[#This Row],[% Jornada segons contracte
(no posar el símbol %) ]]-Taula1[[#This Row],[% Reducció salari per baix rendiment        (no posar el símbol %)]]</f>
        <v>0</v>
      </c>
      <c r="AI136" s="131">
        <f t="shared" ref="AI136:AI199" si="33">ROUND(AE136+AG136,2)</f>
        <v>0</v>
      </c>
      <c r="AJ136" s="183"/>
      <c r="AK136" s="131">
        <f>ROUND((AL136/100)*756*Taula1[[#This Row],[Espai reservat Administració  (mesos)]],2)</f>
        <v>0</v>
      </c>
      <c r="AL136" s="79">
        <f>Taula1[[#This Row],[% Jornada segons contracte
(no posar el símbol %) ]]-Taula1[[#This Row],[% Reducció salari per baix rendiment        (no posar el símbol %)]]</f>
        <v>0</v>
      </c>
      <c r="AM136" s="131">
        <f>ROUND((AN136/100)*24.8547945*Taula1[[#This Row],[Espai reservat Administració (dies)]],2)</f>
        <v>0</v>
      </c>
      <c r="AN136" s="79">
        <f>Taula1[[#This Row],[% Jornada segons contracte
(no posar el símbol %) ]]-Taula1[[#This Row],[% Reducció salari per baix rendiment        (no posar el símbol %)]]</f>
        <v>0</v>
      </c>
      <c r="AO136" s="131">
        <f t="shared" ref="AO136:AO199" si="34">ROUND(AK136+AM136,2)</f>
        <v>0</v>
      </c>
      <c r="AP136" s="86"/>
      <c r="AQ136" s="136">
        <f>ROUND((AR136/100)*693*Taula1[[#This Row],[Mesos naturals sencers treballats període justificat (01/01/2023 - 31/03/2023)]],2)</f>
        <v>0</v>
      </c>
      <c r="AR136" s="89">
        <f>Taula1[[#This Row],[% Jornada segons contracte
(no posar el símbol %) ]]-Taula1[[#This Row],[% Reducció salari per baix rendiment        (no posar el símbol %)]]</f>
        <v>0</v>
      </c>
      <c r="AS136" s="136">
        <f>ROUND((AT136/100)*22.78356164*Taula1[[#This Row],[Dies treballats període justificat (01/01/2023 - 31/03/2023)              no comptabilitzats com a mes natural sencer]],2)</f>
        <v>0</v>
      </c>
      <c r="AT136" s="89">
        <f>Taula1[[#This Row],[% Jornada segons contracte
(no posar el símbol %) ]]-Taula1[[#This Row],[% Reducció salari per baix rendiment        (no posar el símbol %)]]</f>
        <v>0</v>
      </c>
      <c r="AU136" s="136">
        <f t="shared" ref="AU136:AU199" si="35">ROUND(AQ136+AS136,2)</f>
        <v>0</v>
      </c>
      <c r="AV136" s="86"/>
      <c r="AW136" s="136">
        <f>ROUND((AX136/100)*693*Taula1[[#This Row],[Espai reservat Administració  (mesos)]],2)</f>
        <v>0</v>
      </c>
      <c r="AX136" s="89">
        <f>Taula1[[#This Row],[% Jornada segons contracte
(no posar el símbol %) ]]-Taula1[[#This Row],[% Reducció salari per baix rendiment        (no posar el símbol %)]]</f>
        <v>0</v>
      </c>
      <c r="AY136" s="131">
        <f>ROUND((AZ136/100)*22.78356164*Taula1[[#This Row],[Espai reservat Administració (dies)]],2)</f>
        <v>0</v>
      </c>
      <c r="AZ136" s="79">
        <f>Taula1[[#This Row],[% Jornada segons contracte
(no posar el símbol %) ]]-Taula1[[#This Row],[% Reducció salari per baix rendiment        (no posar el símbol %)]]</f>
        <v>0</v>
      </c>
      <c r="BA136" s="131">
        <f t="shared" ref="BA136:BA199" si="36">ROUND(AW136+AY136,2)</f>
        <v>0</v>
      </c>
      <c r="BB136" s="83"/>
      <c r="BC136" s="131">
        <f>IF(Taula1[[#This Row],[Grup justificat     (fer servir opcions de la llista desplegable)]]=1,AI136,0)</f>
        <v>0</v>
      </c>
      <c r="BD136" s="131">
        <f>IF(Taula1[[#This Row],[Grup justificat     (fer servir opcions de la llista desplegable)]]=2,AU136,0)</f>
        <v>0</v>
      </c>
      <c r="BE136" s="83"/>
      <c r="BF136" s="131">
        <f>IF(Taula1[[#This Row],[Espai reservat Administració]]=1,AO136,0)</f>
        <v>0</v>
      </c>
      <c r="BG136" s="131">
        <f>IF(Taula1[[#This Row],[Espai reservat Administració]]=2,BA136,0)</f>
        <v>0</v>
      </c>
      <c r="BH136" s="83"/>
      <c r="BI136" s="124">
        <f>IF(Taula1[[#This Row],[Grup justificat     (fer servir opcions de la llista desplegable)]]=1,1,0)</f>
        <v>0</v>
      </c>
      <c r="BJ136" s="124">
        <f>IF(Taula1[[#This Row],[Espai reservat Administració]]=1,1,0)</f>
        <v>0</v>
      </c>
      <c r="BK136" s="125"/>
      <c r="BL136" s="124">
        <f>IF(Taula1[[#This Row],[Grup justificat     (fer servir opcions de la llista desplegable)]]=2,1,0)</f>
        <v>0</v>
      </c>
      <c r="BM136" s="124">
        <f>IF(Taula1[[#This Row],[Espai reservat Administració]]=2,1,0)</f>
        <v>0</v>
      </c>
      <c r="BN136" s="73"/>
      <c r="BO136" s="73"/>
      <c r="BP136" s="73"/>
      <c r="BQ136" s="73"/>
      <c r="BR136" s="73"/>
      <c r="BS136" s="73"/>
      <c r="BT136" s="73"/>
      <c r="BU136" s="73"/>
      <c r="BV136" s="73"/>
      <c r="BW136" s="73"/>
      <c r="BX136" s="73"/>
      <c r="BY136" s="73"/>
      <c r="BZ136" s="73"/>
      <c r="CA136" s="73"/>
      <c r="CB136" s="73"/>
      <c r="CC136" s="73"/>
      <c r="CD136" s="73"/>
      <c r="CE136" s="73"/>
      <c r="CF136" s="73"/>
      <c r="CG136" s="63">
        <f t="shared" ref="CG136:CG199" si="37">IF(V136="Sí",1,0)</f>
        <v>0</v>
      </c>
      <c r="CH136" s="63">
        <f t="shared" ref="CH136:CH199" si="38">IF(V136="No",1,0)</f>
        <v>0</v>
      </c>
      <c r="CI136" s="73"/>
      <c r="CJ136" s="63">
        <f>IF(Taula1[[#This Row],[Tipus de contracte                                  (fer servir opcions de la llista desplegable)]]="Indefinit",1,0)</f>
        <v>0</v>
      </c>
      <c r="CK136" s="63">
        <f>IF(Taula1[[#This Row],[Tipus de contracte                                  (fer servir opcions de la llista desplegable)]]="Temporal, igual o superior a 6 mesos",1,0)</f>
        <v>0</v>
      </c>
      <c r="CL136" s="63">
        <f>IF(Taula1[[#This Row],[Tipus de contracte                                  (fer servir opcions de la llista desplegable)]]="Substitució per IT",1,0)</f>
        <v>0</v>
      </c>
      <c r="CM136" s="73"/>
      <c r="CN136" s="63">
        <f>IF(Taula1[[#This Row],[Relació llocs de treball]]&gt;=1,1,0)</f>
        <v>0</v>
      </c>
      <c r="CO136" s="73"/>
      <c r="CP136" s="63">
        <f>IF(Taula1[[#This Row],[Identitat de gènere                                                          (fer servir opcions de la llista desplegable)]]="Home",1,0)</f>
        <v>0</v>
      </c>
      <c r="CQ136" s="63">
        <f>IF(Taula1[[#This Row],[Identitat de gènere                                                          (fer servir opcions de la llista desplegable)]]="Dona",1,0)</f>
        <v>0</v>
      </c>
      <c r="CR136" s="63">
        <f>IF(Taula1[[#This Row],[Identitat de gènere                                                          (fer servir opcions de la llista desplegable)]]="No binari",1,0)</f>
        <v>0</v>
      </c>
      <c r="CS136" s="73"/>
      <c r="CT136" s="63">
        <f t="shared" si="32"/>
        <v>0</v>
      </c>
      <c r="CU136" s="64">
        <f t="shared" ref="CU136:CU199" si="39">IF(F136="Dona",1,0)</f>
        <v>0</v>
      </c>
      <c r="CW136" s="64">
        <f t="shared" ref="CW136:CW199" si="40">IF(AA136=1,1,0)</f>
        <v>0</v>
      </c>
      <c r="CX136" s="64">
        <f t="shared" ref="CX136:CX199" si="41">IF(AA136=2,1,0)</f>
        <v>0</v>
      </c>
      <c r="CY136" s="64">
        <f t="shared" ref="CY136:CY199" si="42">IF(AA136=3,1,0)</f>
        <v>0</v>
      </c>
      <c r="CZ136" s="64">
        <f t="shared" ref="CZ136:CZ199" si="43">IF(AA136=4,1,0)</f>
        <v>0</v>
      </c>
      <c r="DB136" s="64">
        <f t="shared" ref="DB136:DB199" si="44">IF(AB136=1,1,0)</f>
        <v>0</v>
      </c>
      <c r="DC136" s="64">
        <f t="shared" ref="DC136:DC199" si="45">IF(AB136=2,1,0)</f>
        <v>0</v>
      </c>
      <c r="DD136" s="64">
        <f t="shared" ref="DD136:DD199" si="46">IF(AB136=3,1,0)</f>
        <v>0</v>
      </c>
      <c r="DE136" s="64">
        <f t="shared" ref="DE136:DE199" si="47">IF(AB136=4,1,0)</f>
        <v>0</v>
      </c>
    </row>
    <row r="137" spans="2:109" x14ac:dyDescent="0.3">
      <c r="B137" s="167"/>
      <c r="C137" s="186"/>
      <c r="D137" s="2"/>
      <c r="E137" s="67"/>
      <c r="F137" s="5"/>
      <c r="G137" s="5"/>
      <c r="H137" s="187"/>
      <c r="I137" s="111" t="str">
        <f ca="1">IF(Taula1[[#This Row],[Data naixement (format dd/mm/aaaa)]]="","0",DATEDIF(Taula1[[#This Row],[Data naixement (format dd/mm/aaaa)]],TODAY(),"Y"))</f>
        <v>0</v>
      </c>
      <c r="J137" s="6"/>
      <c r="K137" s="6"/>
      <c r="L137" s="6"/>
      <c r="M137" s="6"/>
      <c r="N137" s="56"/>
      <c r="O137" s="56"/>
      <c r="P137" s="56"/>
      <c r="Q137" s="6"/>
      <c r="R137" s="7"/>
      <c r="S137" s="143">
        <f>Taula1[[#This Row],[Mesos naturals sencers treballats període justificat (01/01/2023 - 31/03/2023)]]</f>
        <v>0</v>
      </c>
      <c r="T137" s="194">
        <f>Taula1[[#This Row],[Dies treballats període justificat (01/01/2023 - 31/03/2023)              no comptabilitzats com a mes natural sencer]]</f>
        <v>0</v>
      </c>
      <c r="U137" s="12"/>
      <c r="V137" s="7"/>
      <c r="W137" s="188"/>
      <c r="X137" s="188"/>
      <c r="Y137" s="188"/>
      <c r="Z137" s="188"/>
      <c r="AA137" s="190"/>
      <c r="AB137" s="143">
        <f>Taula1[[#This Row],[Grup justificat     (fer servir opcions de la llista desplegable)]]</f>
        <v>0</v>
      </c>
      <c r="AC137" s="182"/>
      <c r="AD137" s="80"/>
      <c r="AE137" s="131">
        <f>ROUND((AF137/100)*756*Taula1[[#This Row],[Mesos naturals sencers treballats període justificat (01/01/2023 - 31/03/2023)]],2)</f>
        <v>0</v>
      </c>
      <c r="AF137" s="79">
        <f>Taula1[[#This Row],[% Jornada segons contracte
(no posar el símbol %) ]]-Taula1[[#This Row],[% Reducció salari per baix rendiment        (no posar el símbol %)]]</f>
        <v>0</v>
      </c>
      <c r="AG137" s="131">
        <f>ROUND((AH137/100)*24.8547945*Taula1[[#This Row],[Dies treballats període justificat (01/01/2023 - 31/03/2023)              no comptabilitzats com a mes natural sencer]],2)</f>
        <v>0</v>
      </c>
      <c r="AH137" s="79">
        <f>Taula1[[#This Row],[% Jornada segons contracte
(no posar el símbol %) ]]-Taula1[[#This Row],[% Reducció salari per baix rendiment        (no posar el símbol %)]]</f>
        <v>0</v>
      </c>
      <c r="AI137" s="131">
        <f t="shared" si="33"/>
        <v>0</v>
      </c>
      <c r="AJ137" s="183"/>
      <c r="AK137" s="131">
        <f>ROUND((AL137/100)*756*Taula1[[#This Row],[Espai reservat Administració  (mesos)]],2)</f>
        <v>0</v>
      </c>
      <c r="AL137" s="79">
        <f>Taula1[[#This Row],[% Jornada segons contracte
(no posar el símbol %) ]]-Taula1[[#This Row],[% Reducció salari per baix rendiment        (no posar el símbol %)]]</f>
        <v>0</v>
      </c>
      <c r="AM137" s="131">
        <f>ROUND((AN137/100)*24.8547945*Taula1[[#This Row],[Espai reservat Administració (dies)]],2)</f>
        <v>0</v>
      </c>
      <c r="AN137" s="79">
        <f>Taula1[[#This Row],[% Jornada segons contracte
(no posar el símbol %) ]]-Taula1[[#This Row],[% Reducció salari per baix rendiment        (no posar el símbol %)]]</f>
        <v>0</v>
      </c>
      <c r="AO137" s="131">
        <f t="shared" si="34"/>
        <v>0</v>
      </c>
      <c r="AP137" s="86"/>
      <c r="AQ137" s="136">
        <f>ROUND((AR137/100)*693*Taula1[[#This Row],[Mesos naturals sencers treballats període justificat (01/01/2023 - 31/03/2023)]],2)</f>
        <v>0</v>
      </c>
      <c r="AR137" s="89">
        <f>Taula1[[#This Row],[% Jornada segons contracte
(no posar el símbol %) ]]-Taula1[[#This Row],[% Reducció salari per baix rendiment        (no posar el símbol %)]]</f>
        <v>0</v>
      </c>
      <c r="AS137" s="136">
        <f>ROUND((AT137/100)*22.78356164*Taula1[[#This Row],[Dies treballats període justificat (01/01/2023 - 31/03/2023)              no comptabilitzats com a mes natural sencer]],2)</f>
        <v>0</v>
      </c>
      <c r="AT137" s="89">
        <f>Taula1[[#This Row],[% Jornada segons contracte
(no posar el símbol %) ]]-Taula1[[#This Row],[% Reducció salari per baix rendiment        (no posar el símbol %)]]</f>
        <v>0</v>
      </c>
      <c r="AU137" s="136">
        <f t="shared" si="35"/>
        <v>0</v>
      </c>
      <c r="AV137" s="86"/>
      <c r="AW137" s="136">
        <f>ROUND((AX137/100)*693*Taula1[[#This Row],[Espai reservat Administració  (mesos)]],2)</f>
        <v>0</v>
      </c>
      <c r="AX137" s="89">
        <f>Taula1[[#This Row],[% Jornada segons contracte
(no posar el símbol %) ]]-Taula1[[#This Row],[% Reducció salari per baix rendiment        (no posar el símbol %)]]</f>
        <v>0</v>
      </c>
      <c r="AY137" s="131">
        <f>ROUND((AZ137/100)*22.78356164*Taula1[[#This Row],[Espai reservat Administració (dies)]],2)</f>
        <v>0</v>
      </c>
      <c r="AZ137" s="79">
        <f>Taula1[[#This Row],[% Jornada segons contracte
(no posar el símbol %) ]]-Taula1[[#This Row],[% Reducció salari per baix rendiment        (no posar el símbol %)]]</f>
        <v>0</v>
      </c>
      <c r="BA137" s="131">
        <f t="shared" si="36"/>
        <v>0</v>
      </c>
      <c r="BB137" s="83"/>
      <c r="BC137" s="131">
        <f>IF(Taula1[[#This Row],[Grup justificat     (fer servir opcions de la llista desplegable)]]=1,AI137,0)</f>
        <v>0</v>
      </c>
      <c r="BD137" s="131">
        <f>IF(Taula1[[#This Row],[Grup justificat     (fer servir opcions de la llista desplegable)]]=2,AU137,0)</f>
        <v>0</v>
      </c>
      <c r="BE137" s="83"/>
      <c r="BF137" s="131">
        <f>IF(Taula1[[#This Row],[Espai reservat Administració]]=1,AO137,0)</f>
        <v>0</v>
      </c>
      <c r="BG137" s="131">
        <f>IF(Taula1[[#This Row],[Espai reservat Administració]]=2,BA137,0)</f>
        <v>0</v>
      </c>
      <c r="BH137" s="83"/>
      <c r="BI137" s="124">
        <f>IF(Taula1[[#This Row],[Grup justificat     (fer servir opcions de la llista desplegable)]]=1,1,0)</f>
        <v>0</v>
      </c>
      <c r="BJ137" s="124">
        <f>IF(Taula1[[#This Row],[Espai reservat Administració]]=1,1,0)</f>
        <v>0</v>
      </c>
      <c r="BK137" s="125"/>
      <c r="BL137" s="124">
        <f>IF(Taula1[[#This Row],[Grup justificat     (fer servir opcions de la llista desplegable)]]=2,1,0)</f>
        <v>0</v>
      </c>
      <c r="BM137" s="124">
        <f>IF(Taula1[[#This Row],[Espai reservat Administració]]=2,1,0)</f>
        <v>0</v>
      </c>
      <c r="BN137" s="73"/>
      <c r="BO137" s="73"/>
      <c r="BP137" s="73"/>
      <c r="BQ137" s="73"/>
      <c r="BR137" s="73"/>
      <c r="BS137" s="73"/>
      <c r="BT137" s="73"/>
      <c r="BU137" s="73"/>
      <c r="BV137" s="73"/>
      <c r="BW137" s="73"/>
      <c r="BX137" s="73"/>
      <c r="BY137" s="73"/>
      <c r="BZ137" s="73"/>
      <c r="CA137" s="73"/>
      <c r="CB137" s="73"/>
      <c r="CC137" s="73"/>
      <c r="CD137" s="73"/>
      <c r="CE137" s="73"/>
      <c r="CF137" s="73"/>
      <c r="CG137" s="63">
        <f t="shared" si="37"/>
        <v>0</v>
      </c>
      <c r="CH137" s="63">
        <f t="shared" si="38"/>
        <v>0</v>
      </c>
      <c r="CI137" s="73"/>
      <c r="CJ137" s="63">
        <f>IF(Taula1[[#This Row],[Tipus de contracte                                  (fer servir opcions de la llista desplegable)]]="Indefinit",1,0)</f>
        <v>0</v>
      </c>
      <c r="CK137" s="63">
        <f>IF(Taula1[[#This Row],[Tipus de contracte                                  (fer servir opcions de la llista desplegable)]]="Temporal, igual o superior a 6 mesos",1,0)</f>
        <v>0</v>
      </c>
      <c r="CL137" s="63">
        <f>IF(Taula1[[#This Row],[Tipus de contracte                                  (fer servir opcions de la llista desplegable)]]="Substitució per IT",1,0)</f>
        <v>0</v>
      </c>
      <c r="CM137" s="73"/>
      <c r="CN137" s="63">
        <f>IF(Taula1[[#This Row],[Relació llocs de treball]]&gt;=1,1,0)</f>
        <v>0</v>
      </c>
      <c r="CO137" s="73"/>
      <c r="CP137" s="63">
        <f>IF(Taula1[[#This Row],[Identitat de gènere                                                          (fer servir opcions de la llista desplegable)]]="Home",1,0)</f>
        <v>0</v>
      </c>
      <c r="CQ137" s="63">
        <f>IF(Taula1[[#This Row],[Identitat de gènere                                                          (fer servir opcions de la llista desplegable)]]="Dona",1,0)</f>
        <v>0</v>
      </c>
      <c r="CR137" s="63">
        <f>IF(Taula1[[#This Row],[Identitat de gènere                                                          (fer servir opcions de la llista desplegable)]]="No binari",1,0)</f>
        <v>0</v>
      </c>
      <c r="CS137" s="73"/>
      <c r="CT137" s="63">
        <f t="shared" si="32"/>
        <v>0</v>
      </c>
      <c r="CU137" s="64">
        <f t="shared" si="39"/>
        <v>0</v>
      </c>
      <c r="CW137" s="64">
        <f t="shared" si="40"/>
        <v>0</v>
      </c>
      <c r="CX137" s="64">
        <f t="shared" si="41"/>
        <v>0</v>
      </c>
      <c r="CY137" s="64">
        <f t="shared" si="42"/>
        <v>0</v>
      </c>
      <c r="CZ137" s="64">
        <f t="shared" si="43"/>
        <v>0</v>
      </c>
      <c r="DB137" s="64">
        <f t="shared" si="44"/>
        <v>0</v>
      </c>
      <c r="DC137" s="64">
        <f t="shared" si="45"/>
        <v>0</v>
      </c>
      <c r="DD137" s="64">
        <f t="shared" si="46"/>
        <v>0</v>
      </c>
      <c r="DE137" s="64">
        <f t="shared" si="47"/>
        <v>0</v>
      </c>
    </row>
    <row r="138" spans="2:109" x14ac:dyDescent="0.3">
      <c r="B138" s="167"/>
      <c r="C138" s="186"/>
      <c r="D138" s="2"/>
      <c r="E138" s="67"/>
      <c r="F138" s="5"/>
      <c r="G138" s="5"/>
      <c r="H138" s="187"/>
      <c r="I138" s="111" t="str">
        <f ca="1">IF(Taula1[[#This Row],[Data naixement (format dd/mm/aaaa)]]="","0",DATEDIF(Taula1[[#This Row],[Data naixement (format dd/mm/aaaa)]],TODAY(),"Y"))</f>
        <v>0</v>
      </c>
      <c r="J138" s="6"/>
      <c r="K138" s="6"/>
      <c r="L138" s="6"/>
      <c r="M138" s="6"/>
      <c r="N138" s="56"/>
      <c r="O138" s="56"/>
      <c r="P138" s="56"/>
      <c r="Q138" s="6"/>
      <c r="R138" s="7"/>
      <c r="S138" s="143">
        <f>Taula1[[#This Row],[Mesos naturals sencers treballats període justificat (01/01/2023 - 31/03/2023)]]</f>
        <v>0</v>
      </c>
      <c r="T138" s="194">
        <f>Taula1[[#This Row],[Dies treballats període justificat (01/01/2023 - 31/03/2023)              no comptabilitzats com a mes natural sencer]]</f>
        <v>0</v>
      </c>
      <c r="U138" s="12"/>
      <c r="V138" s="7"/>
      <c r="W138" s="188"/>
      <c r="X138" s="188"/>
      <c r="Y138" s="188"/>
      <c r="Z138" s="188"/>
      <c r="AA138" s="190"/>
      <c r="AB138" s="143">
        <f>Taula1[[#This Row],[Grup justificat     (fer servir opcions de la llista desplegable)]]</f>
        <v>0</v>
      </c>
      <c r="AC138" s="182"/>
      <c r="AD138" s="80"/>
      <c r="AE138" s="131">
        <f>ROUND((AF138/100)*756*Taula1[[#This Row],[Mesos naturals sencers treballats període justificat (01/01/2023 - 31/03/2023)]],2)</f>
        <v>0</v>
      </c>
      <c r="AF138" s="79">
        <f>Taula1[[#This Row],[% Jornada segons contracte
(no posar el símbol %) ]]-Taula1[[#This Row],[% Reducció salari per baix rendiment        (no posar el símbol %)]]</f>
        <v>0</v>
      </c>
      <c r="AG138" s="131">
        <f>ROUND((AH138/100)*24.8547945*Taula1[[#This Row],[Dies treballats període justificat (01/01/2023 - 31/03/2023)              no comptabilitzats com a mes natural sencer]],2)</f>
        <v>0</v>
      </c>
      <c r="AH138" s="79">
        <f>Taula1[[#This Row],[% Jornada segons contracte
(no posar el símbol %) ]]-Taula1[[#This Row],[% Reducció salari per baix rendiment        (no posar el símbol %)]]</f>
        <v>0</v>
      </c>
      <c r="AI138" s="131">
        <f t="shared" si="33"/>
        <v>0</v>
      </c>
      <c r="AJ138" s="183"/>
      <c r="AK138" s="131">
        <f>ROUND((AL138/100)*756*Taula1[[#This Row],[Espai reservat Administració  (mesos)]],2)</f>
        <v>0</v>
      </c>
      <c r="AL138" s="79">
        <f>Taula1[[#This Row],[% Jornada segons contracte
(no posar el símbol %) ]]-Taula1[[#This Row],[% Reducció salari per baix rendiment        (no posar el símbol %)]]</f>
        <v>0</v>
      </c>
      <c r="AM138" s="131">
        <f>ROUND((AN138/100)*24.8547945*Taula1[[#This Row],[Espai reservat Administració (dies)]],2)</f>
        <v>0</v>
      </c>
      <c r="AN138" s="79">
        <f>Taula1[[#This Row],[% Jornada segons contracte
(no posar el símbol %) ]]-Taula1[[#This Row],[% Reducció salari per baix rendiment        (no posar el símbol %)]]</f>
        <v>0</v>
      </c>
      <c r="AO138" s="131">
        <f t="shared" si="34"/>
        <v>0</v>
      </c>
      <c r="AP138" s="86"/>
      <c r="AQ138" s="136">
        <f>ROUND((AR138/100)*693*Taula1[[#This Row],[Mesos naturals sencers treballats període justificat (01/01/2023 - 31/03/2023)]],2)</f>
        <v>0</v>
      </c>
      <c r="AR138" s="89">
        <f>Taula1[[#This Row],[% Jornada segons contracte
(no posar el símbol %) ]]-Taula1[[#This Row],[% Reducció salari per baix rendiment        (no posar el símbol %)]]</f>
        <v>0</v>
      </c>
      <c r="AS138" s="136">
        <f>ROUND((AT138/100)*22.78356164*Taula1[[#This Row],[Dies treballats període justificat (01/01/2023 - 31/03/2023)              no comptabilitzats com a mes natural sencer]],2)</f>
        <v>0</v>
      </c>
      <c r="AT138" s="89">
        <f>Taula1[[#This Row],[% Jornada segons contracte
(no posar el símbol %) ]]-Taula1[[#This Row],[% Reducció salari per baix rendiment        (no posar el símbol %)]]</f>
        <v>0</v>
      </c>
      <c r="AU138" s="136">
        <f t="shared" si="35"/>
        <v>0</v>
      </c>
      <c r="AV138" s="86"/>
      <c r="AW138" s="136">
        <f>ROUND((AX138/100)*693*Taula1[[#This Row],[Espai reservat Administració  (mesos)]],2)</f>
        <v>0</v>
      </c>
      <c r="AX138" s="89">
        <f>Taula1[[#This Row],[% Jornada segons contracte
(no posar el símbol %) ]]-Taula1[[#This Row],[% Reducció salari per baix rendiment        (no posar el símbol %)]]</f>
        <v>0</v>
      </c>
      <c r="AY138" s="131">
        <f>ROUND((AZ138/100)*22.78356164*Taula1[[#This Row],[Espai reservat Administració (dies)]],2)</f>
        <v>0</v>
      </c>
      <c r="AZ138" s="79">
        <f>Taula1[[#This Row],[% Jornada segons contracte
(no posar el símbol %) ]]-Taula1[[#This Row],[% Reducció salari per baix rendiment        (no posar el símbol %)]]</f>
        <v>0</v>
      </c>
      <c r="BA138" s="131">
        <f t="shared" si="36"/>
        <v>0</v>
      </c>
      <c r="BB138" s="83"/>
      <c r="BC138" s="131">
        <f>IF(Taula1[[#This Row],[Grup justificat     (fer servir opcions de la llista desplegable)]]=1,AI138,0)</f>
        <v>0</v>
      </c>
      <c r="BD138" s="131">
        <f>IF(Taula1[[#This Row],[Grup justificat     (fer servir opcions de la llista desplegable)]]=2,AU138,0)</f>
        <v>0</v>
      </c>
      <c r="BE138" s="83"/>
      <c r="BF138" s="131">
        <f>IF(Taula1[[#This Row],[Espai reservat Administració]]=1,AO138,0)</f>
        <v>0</v>
      </c>
      <c r="BG138" s="131">
        <f>IF(Taula1[[#This Row],[Espai reservat Administració]]=2,BA138,0)</f>
        <v>0</v>
      </c>
      <c r="BH138" s="83"/>
      <c r="BI138" s="124">
        <f>IF(Taula1[[#This Row],[Grup justificat     (fer servir opcions de la llista desplegable)]]=1,1,0)</f>
        <v>0</v>
      </c>
      <c r="BJ138" s="124">
        <f>IF(Taula1[[#This Row],[Espai reservat Administració]]=1,1,0)</f>
        <v>0</v>
      </c>
      <c r="BK138" s="125"/>
      <c r="BL138" s="124">
        <f>IF(Taula1[[#This Row],[Grup justificat     (fer servir opcions de la llista desplegable)]]=2,1,0)</f>
        <v>0</v>
      </c>
      <c r="BM138" s="124">
        <f>IF(Taula1[[#This Row],[Espai reservat Administració]]=2,1,0)</f>
        <v>0</v>
      </c>
      <c r="BN138" s="73"/>
      <c r="BO138" s="73"/>
      <c r="BP138" s="73"/>
      <c r="BQ138" s="73"/>
      <c r="BR138" s="73"/>
      <c r="BS138" s="73"/>
      <c r="BT138" s="73"/>
      <c r="BU138" s="73"/>
      <c r="BV138" s="73"/>
      <c r="BW138" s="73"/>
      <c r="BX138" s="73"/>
      <c r="BY138" s="73"/>
      <c r="BZ138" s="73"/>
      <c r="CA138" s="73"/>
      <c r="CB138" s="73"/>
      <c r="CC138" s="73"/>
      <c r="CD138" s="73"/>
      <c r="CE138" s="73"/>
      <c r="CF138" s="73"/>
      <c r="CG138" s="63">
        <f t="shared" si="37"/>
        <v>0</v>
      </c>
      <c r="CH138" s="63">
        <f t="shared" si="38"/>
        <v>0</v>
      </c>
      <c r="CI138" s="73"/>
      <c r="CJ138" s="63">
        <f>IF(Taula1[[#This Row],[Tipus de contracte                                  (fer servir opcions de la llista desplegable)]]="Indefinit",1,0)</f>
        <v>0</v>
      </c>
      <c r="CK138" s="63">
        <f>IF(Taula1[[#This Row],[Tipus de contracte                                  (fer servir opcions de la llista desplegable)]]="Temporal, igual o superior a 6 mesos",1,0)</f>
        <v>0</v>
      </c>
      <c r="CL138" s="63">
        <f>IF(Taula1[[#This Row],[Tipus de contracte                                  (fer servir opcions de la llista desplegable)]]="Substitució per IT",1,0)</f>
        <v>0</v>
      </c>
      <c r="CM138" s="73"/>
      <c r="CN138" s="63">
        <f>IF(Taula1[[#This Row],[Relació llocs de treball]]&gt;=1,1,0)</f>
        <v>0</v>
      </c>
      <c r="CO138" s="73"/>
      <c r="CP138" s="63">
        <f>IF(Taula1[[#This Row],[Identitat de gènere                                                          (fer servir opcions de la llista desplegable)]]="Home",1,0)</f>
        <v>0</v>
      </c>
      <c r="CQ138" s="63">
        <f>IF(Taula1[[#This Row],[Identitat de gènere                                                          (fer servir opcions de la llista desplegable)]]="Dona",1,0)</f>
        <v>0</v>
      </c>
      <c r="CR138" s="63">
        <f>IF(Taula1[[#This Row],[Identitat de gènere                                                          (fer servir opcions de la llista desplegable)]]="No binari",1,0)</f>
        <v>0</v>
      </c>
      <c r="CS138" s="73"/>
      <c r="CT138" s="63">
        <f t="shared" si="32"/>
        <v>0</v>
      </c>
      <c r="CU138" s="64">
        <f t="shared" si="39"/>
        <v>0</v>
      </c>
      <c r="CW138" s="64">
        <f t="shared" si="40"/>
        <v>0</v>
      </c>
      <c r="CX138" s="64">
        <f t="shared" si="41"/>
        <v>0</v>
      </c>
      <c r="CY138" s="64">
        <f t="shared" si="42"/>
        <v>0</v>
      </c>
      <c r="CZ138" s="64">
        <f t="shared" si="43"/>
        <v>0</v>
      </c>
      <c r="DB138" s="64">
        <f t="shared" si="44"/>
        <v>0</v>
      </c>
      <c r="DC138" s="64">
        <f t="shared" si="45"/>
        <v>0</v>
      </c>
      <c r="DD138" s="64">
        <f t="shared" si="46"/>
        <v>0</v>
      </c>
      <c r="DE138" s="64">
        <f t="shared" si="47"/>
        <v>0</v>
      </c>
    </row>
    <row r="139" spans="2:109" x14ac:dyDescent="0.3">
      <c r="B139" s="167"/>
      <c r="C139" s="186"/>
      <c r="D139" s="2"/>
      <c r="E139" s="67"/>
      <c r="F139" s="5"/>
      <c r="G139" s="5"/>
      <c r="H139" s="187"/>
      <c r="I139" s="111" t="str">
        <f ca="1">IF(Taula1[[#This Row],[Data naixement (format dd/mm/aaaa)]]="","0",DATEDIF(Taula1[[#This Row],[Data naixement (format dd/mm/aaaa)]],TODAY(),"Y"))</f>
        <v>0</v>
      </c>
      <c r="J139" s="6"/>
      <c r="K139" s="6"/>
      <c r="L139" s="6"/>
      <c r="M139" s="6"/>
      <c r="N139" s="56"/>
      <c r="O139" s="56"/>
      <c r="P139" s="56"/>
      <c r="Q139" s="6"/>
      <c r="R139" s="7"/>
      <c r="S139" s="143">
        <f>Taula1[[#This Row],[Mesos naturals sencers treballats període justificat (01/01/2023 - 31/03/2023)]]</f>
        <v>0</v>
      </c>
      <c r="T139" s="194">
        <f>Taula1[[#This Row],[Dies treballats període justificat (01/01/2023 - 31/03/2023)              no comptabilitzats com a mes natural sencer]]</f>
        <v>0</v>
      </c>
      <c r="U139" s="12"/>
      <c r="V139" s="7"/>
      <c r="W139" s="188"/>
      <c r="X139" s="188"/>
      <c r="Y139" s="188"/>
      <c r="Z139" s="188"/>
      <c r="AA139" s="190"/>
      <c r="AB139" s="143">
        <f>Taula1[[#This Row],[Grup justificat     (fer servir opcions de la llista desplegable)]]</f>
        <v>0</v>
      </c>
      <c r="AC139" s="182"/>
      <c r="AD139" s="80"/>
      <c r="AE139" s="131">
        <f>ROUND((AF139/100)*756*Taula1[[#This Row],[Mesos naturals sencers treballats període justificat (01/01/2023 - 31/03/2023)]],2)</f>
        <v>0</v>
      </c>
      <c r="AF139" s="79">
        <f>Taula1[[#This Row],[% Jornada segons contracte
(no posar el símbol %) ]]-Taula1[[#This Row],[% Reducció salari per baix rendiment        (no posar el símbol %)]]</f>
        <v>0</v>
      </c>
      <c r="AG139" s="131">
        <f>ROUND((AH139/100)*24.8547945*Taula1[[#This Row],[Dies treballats període justificat (01/01/2023 - 31/03/2023)              no comptabilitzats com a mes natural sencer]],2)</f>
        <v>0</v>
      </c>
      <c r="AH139" s="79">
        <f>Taula1[[#This Row],[% Jornada segons contracte
(no posar el símbol %) ]]-Taula1[[#This Row],[% Reducció salari per baix rendiment        (no posar el símbol %)]]</f>
        <v>0</v>
      </c>
      <c r="AI139" s="131">
        <f t="shared" si="33"/>
        <v>0</v>
      </c>
      <c r="AJ139" s="183"/>
      <c r="AK139" s="131">
        <f>ROUND((AL139/100)*756*Taula1[[#This Row],[Espai reservat Administració  (mesos)]],2)</f>
        <v>0</v>
      </c>
      <c r="AL139" s="79">
        <f>Taula1[[#This Row],[% Jornada segons contracte
(no posar el símbol %) ]]-Taula1[[#This Row],[% Reducció salari per baix rendiment        (no posar el símbol %)]]</f>
        <v>0</v>
      </c>
      <c r="AM139" s="131">
        <f>ROUND((AN139/100)*24.8547945*Taula1[[#This Row],[Espai reservat Administració (dies)]],2)</f>
        <v>0</v>
      </c>
      <c r="AN139" s="79">
        <f>Taula1[[#This Row],[% Jornada segons contracte
(no posar el símbol %) ]]-Taula1[[#This Row],[% Reducció salari per baix rendiment        (no posar el símbol %)]]</f>
        <v>0</v>
      </c>
      <c r="AO139" s="131">
        <f t="shared" si="34"/>
        <v>0</v>
      </c>
      <c r="AP139" s="86"/>
      <c r="AQ139" s="136">
        <f>ROUND((AR139/100)*693*Taula1[[#This Row],[Mesos naturals sencers treballats període justificat (01/01/2023 - 31/03/2023)]],2)</f>
        <v>0</v>
      </c>
      <c r="AR139" s="89">
        <f>Taula1[[#This Row],[% Jornada segons contracte
(no posar el símbol %) ]]-Taula1[[#This Row],[% Reducció salari per baix rendiment        (no posar el símbol %)]]</f>
        <v>0</v>
      </c>
      <c r="AS139" s="136">
        <f>ROUND((AT139/100)*22.78356164*Taula1[[#This Row],[Dies treballats període justificat (01/01/2023 - 31/03/2023)              no comptabilitzats com a mes natural sencer]],2)</f>
        <v>0</v>
      </c>
      <c r="AT139" s="89">
        <f>Taula1[[#This Row],[% Jornada segons contracte
(no posar el símbol %) ]]-Taula1[[#This Row],[% Reducció salari per baix rendiment        (no posar el símbol %)]]</f>
        <v>0</v>
      </c>
      <c r="AU139" s="136">
        <f t="shared" si="35"/>
        <v>0</v>
      </c>
      <c r="AV139" s="86"/>
      <c r="AW139" s="136">
        <f>ROUND((AX139/100)*693*Taula1[[#This Row],[Espai reservat Administració  (mesos)]],2)</f>
        <v>0</v>
      </c>
      <c r="AX139" s="89">
        <f>Taula1[[#This Row],[% Jornada segons contracte
(no posar el símbol %) ]]-Taula1[[#This Row],[% Reducció salari per baix rendiment        (no posar el símbol %)]]</f>
        <v>0</v>
      </c>
      <c r="AY139" s="131">
        <f>ROUND((AZ139/100)*22.78356164*Taula1[[#This Row],[Espai reservat Administració (dies)]],2)</f>
        <v>0</v>
      </c>
      <c r="AZ139" s="79">
        <f>Taula1[[#This Row],[% Jornada segons contracte
(no posar el símbol %) ]]-Taula1[[#This Row],[% Reducció salari per baix rendiment        (no posar el símbol %)]]</f>
        <v>0</v>
      </c>
      <c r="BA139" s="131">
        <f t="shared" si="36"/>
        <v>0</v>
      </c>
      <c r="BB139" s="83"/>
      <c r="BC139" s="131">
        <f>IF(Taula1[[#This Row],[Grup justificat     (fer servir opcions de la llista desplegable)]]=1,AI139,0)</f>
        <v>0</v>
      </c>
      <c r="BD139" s="131">
        <f>IF(Taula1[[#This Row],[Grup justificat     (fer servir opcions de la llista desplegable)]]=2,AU139,0)</f>
        <v>0</v>
      </c>
      <c r="BE139" s="83"/>
      <c r="BF139" s="131">
        <f>IF(Taula1[[#This Row],[Espai reservat Administració]]=1,AO139,0)</f>
        <v>0</v>
      </c>
      <c r="BG139" s="131">
        <f>IF(Taula1[[#This Row],[Espai reservat Administració]]=2,BA139,0)</f>
        <v>0</v>
      </c>
      <c r="BH139" s="83"/>
      <c r="BI139" s="124">
        <f>IF(Taula1[[#This Row],[Grup justificat     (fer servir opcions de la llista desplegable)]]=1,1,0)</f>
        <v>0</v>
      </c>
      <c r="BJ139" s="124">
        <f>IF(Taula1[[#This Row],[Espai reservat Administració]]=1,1,0)</f>
        <v>0</v>
      </c>
      <c r="BK139" s="125"/>
      <c r="BL139" s="124">
        <f>IF(Taula1[[#This Row],[Grup justificat     (fer servir opcions de la llista desplegable)]]=2,1,0)</f>
        <v>0</v>
      </c>
      <c r="BM139" s="124">
        <f>IF(Taula1[[#This Row],[Espai reservat Administració]]=2,1,0)</f>
        <v>0</v>
      </c>
      <c r="BN139" s="73"/>
      <c r="BO139" s="73"/>
      <c r="BP139" s="73"/>
      <c r="BQ139" s="73"/>
      <c r="BR139" s="73"/>
      <c r="BS139" s="73"/>
      <c r="BT139" s="73"/>
      <c r="BU139" s="73"/>
      <c r="BV139" s="73"/>
      <c r="BW139" s="73"/>
      <c r="BX139" s="73"/>
      <c r="BY139" s="73"/>
      <c r="BZ139" s="73"/>
      <c r="CA139" s="73"/>
      <c r="CB139" s="73"/>
      <c r="CC139" s="73"/>
      <c r="CD139" s="73"/>
      <c r="CE139" s="73"/>
      <c r="CF139" s="73"/>
      <c r="CG139" s="63">
        <f t="shared" si="37"/>
        <v>0</v>
      </c>
      <c r="CH139" s="63">
        <f t="shared" si="38"/>
        <v>0</v>
      </c>
      <c r="CI139" s="73"/>
      <c r="CJ139" s="63">
        <f>IF(Taula1[[#This Row],[Tipus de contracte                                  (fer servir opcions de la llista desplegable)]]="Indefinit",1,0)</f>
        <v>0</v>
      </c>
      <c r="CK139" s="63">
        <f>IF(Taula1[[#This Row],[Tipus de contracte                                  (fer servir opcions de la llista desplegable)]]="Temporal, igual o superior a 6 mesos",1,0)</f>
        <v>0</v>
      </c>
      <c r="CL139" s="63">
        <f>IF(Taula1[[#This Row],[Tipus de contracte                                  (fer servir opcions de la llista desplegable)]]="Substitució per IT",1,0)</f>
        <v>0</v>
      </c>
      <c r="CM139" s="73"/>
      <c r="CN139" s="63">
        <f>IF(Taula1[[#This Row],[Relació llocs de treball]]&gt;=1,1,0)</f>
        <v>0</v>
      </c>
      <c r="CO139" s="73"/>
      <c r="CP139" s="63">
        <f>IF(Taula1[[#This Row],[Identitat de gènere                                                          (fer servir opcions de la llista desplegable)]]="Home",1,0)</f>
        <v>0</v>
      </c>
      <c r="CQ139" s="63">
        <f>IF(Taula1[[#This Row],[Identitat de gènere                                                          (fer servir opcions de la llista desplegable)]]="Dona",1,0)</f>
        <v>0</v>
      </c>
      <c r="CR139" s="63">
        <f>IF(Taula1[[#This Row],[Identitat de gènere                                                          (fer servir opcions de la llista desplegable)]]="No binari",1,0)</f>
        <v>0</v>
      </c>
      <c r="CS139" s="73"/>
      <c r="CT139" s="63">
        <f t="shared" si="32"/>
        <v>0</v>
      </c>
      <c r="CU139" s="64">
        <f t="shared" si="39"/>
        <v>0</v>
      </c>
      <c r="CW139" s="64">
        <f t="shared" si="40"/>
        <v>0</v>
      </c>
      <c r="CX139" s="64">
        <f t="shared" si="41"/>
        <v>0</v>
      </c>
      <c r="CY139" s="64">
        <f t="shared" si="42"/>
        <v>0</v>
      </c>
      <c r="CZ139" s="64">
        <f t="shared" si="43"/>
        <v>0</v>
      </c>
      <c r="DB139" s="64">
        <f t="shared" si="44"/>
        <v>0</v>
      </c>
      <c r="DC139" s="64">
        <f t="shared" si="45"/>
        <v>0</v>
      </c>
      <c r="DD139" s="64">
        <f t="shared" si="46"/>
        <v>0</v>
      </c>
      <c r="DE139" s="64">
        <f t="shared" si="47"/>
        <v>0</v>
      </c>
    </row>
    <row r="140" spans="2:109" x14ac:dyDescent="0.3">
      <c r="B140" s="167"/>
      <c r="C140" s="186"/>
      <c r="D140" s="2"/>
      <c r="E140" s="67"/>
      <c r="F140" s="5"/>
      <c r="G140" s="5"/>
      <c r="H140" s="187"/>
      <c r="I140" s="111" t="str">
        <f ca="1">IF(Taula1[[#This Row],[Data naixement (format dd/mm/aaaa)]]="","0",DATEDIF(Taula1[[#This Row],[Data naixement (format dd/mm/aaaa)]],TODAY(),"Y"))</f>
        <v>0</v>
      </c>
      <c r="J140" s="6"/>
      <c r="K140" s="6"/>
      <c r="L140" s="6"/>
      <c r="M140" s="6"/>
      <c r="N140" s="56"/>
      <c r="O140" s="56"/>
      <c r="P140" s="56"/>
      <c r="Q140" s="6"/>
      <c r="R140" s="7"/>
      <c r="S140" s="143">
        <f>Taula1[[#This Row],[Mesos naturals sencers treballats període justificat (01/01/2023 - 31/03/2023)]]</f>
        <v>0</v>
      </c>
      <c r="T140" s="194">
        <f>Taula1[[#This Row],[Dies treballats període justificat (01/01/2023 - 31/03/2023)              no comptabilitzats com a mes natural sencer]]</f>
        <v>0</v>
      </c>
      <c r="U140" s="12"/>
      <c r="V140" s="7"/>
      <c r="W140" s="188"/>
      <c r="X140" s="188"/>
      <c r="Y140" s="188"/>
      <c r="Z140" s="188"/>
      <c r="AA140" s="190"/>
      <c r="AB140" s="143">
        <f>Taula1[[#This Row],[Grup justificat     (fer servir opcions de la llista desplegable)]]</f>
        <v>0</v>
      </c>
      <c r="AC140" s="182"/>
      <c r="AD140" s="80"/>
      <c r="AE140" s="131">
        <f>ROUND((AF140/100)*756*Taula1[[#This Row],[Mesos naturals sencers treballats període justificat (01/01/2023 - 31/03/2023)]],2)</f>
        <v>0</v>
      </c>
      <c r="AF140" s="79">
        <f>Taula1[[#This Row],[% Jornada segons contracte
(no posar el símbol %) ]]-Taula1[[#This Row],[% Reducció salari per baix rendiment        (no posar el símbol %)]]</f>
        <v>0</v>
      </c>
      <c r="AG140" s="131">
        <f>ROUND((AH140/100)*24.8547945*Taula1[[#This Row],[Dies treballats període justificat (01/01/2023 - 31/03/2023)              no comptabilitzats com a mes natural sencer]],2)</f>
        <v>0</v>
      </c>
      <c r="AH140" s="79">
        <f>Taula1[[#This Row],[% Jornada segons contracte
(no posar el símbol %) ]]-Taula1[[#This Row],[% Reducció salari per baix rendiment        (no posar el símbol %)]]</f>
        <v>0</v>
      </c>
      <c r="AI140" s="131">
        <f t="shared" si="33"/>
        <v>0</v>
      </c>
      <c r="AJ140" s="183"/>
      <c r="AK140" s="131">
        <f>ROUND((AL140/100)*756*Taula1[[#This Row],[Espai reservat Administració  (mesos)]],2)</f>
        <v>0</v>
      </c>
      <c r="AL140" s="79">
        <f>Taula1[[#This Row],[% Jornada segons contracte
(no posar el símbol %) ]]-Taula1[[#This Row],[% Reducció salari per baix rendiment        (no posar el símbol %)]]</f>
        <v>0</v>
      </c>
      <c r="AM140" s="131">
        <f>ROUND((AN140/100)*24.8547945*Taula1[[#This Row],[Espai reservat Administració (dies)]],2)</f>
        <v>0</v>
      </c>
      <c r="AN140" s="79">
        <f>Taula1[[#This Row],[% Jornada segons contracte
(no posar el símbol %) ]]-Taula1[[#This Row],[% Reducció salari per baix rendiment        (no posar el símbol %)]]</f>
        <v>0</v>
      </c>
      <c r="AO140" s="131">
        <f t="shared" si="34"/>
        <v>0</v>
      </c>
      <c r="AP140" s="86"/>
      <c r="AQ140" s="136">
        <f>ROUND((AR140/100)*693*Taula1[[#This Row],[Mesos naturals sencers treballats període justificat (01/01/2023 - 31/03/2023)]],2)</f>
        <v>0</v>
      </c>
      <c r="AR140" s="89">
        <f>Taula1[[#This Row],[% Jornada segons contracte
(no posar el símbol %) ]]-Taula1[[#This Row],[% Reducció salari per baix rendiment        (no posar el símbol %)]]</f>
        <v>0</v>
      </c>
      <c r="AS140" s="136">
        <f>ROUND((AT140/100)*22.78356164*Taula1[[#This Row],[Dies treballats període justificat (01/01/2023 - 31/03/2023)              no comptabilitzats com a mes natural sencer]],2)</f>
        <v>0</v>
      </c>
      <c r="AT140" s="89">
        <f>Taula1[[#This Row],[% Jornada segons contracte
(no posar el símbol %) ]]-Taula1[[#This Row],[% Reducció salari per baix rendiment        (no posar el símbol %)]]</f>
        <v>0</v>
      </c>
      <c r="AU140" s="136">
        <f t="shared" si="35"/>
        <v>0</v>
      </c>
      <c r="AV140" s="86"/>
      <c r="AW140" s="136">
        <f>ROUND((AX140/100)*693*Taula1[[#This Row],[Espai reservat Administració  (mesos)]],2)</f>
        <v>0</v>
      </c>
      <c r="AX140" s="89">
        <f>Taula1[[#This Row],[% Jornada segons contracte
(no posar el símbol %) ]]-Taula1[[#This Row],[% Reducció salari per baix rendiment        (no posar el símbol %)]]</f>
        <v>0</v>
      </c>
      <c r="AY140" s="131">
        <f>ROUND((AZ140/100)*22.78356164*Taula1[[#This Row],[Espai reservat Administració (dies)]],2)</f>
        <v>0</v>
      </c>
      <c r="AZ140" s="79">
        <f>Taula1[[#This Row],[% Jornada segons contracte
(no posar el símbol %) ]]-Taula1[[#This Row],[% Reducció salari per baix rendiment        (no posar el símbol %)]]</f>
        <v>0</v>
      </c>
      <c r="BA140" s="131">
        <f t="shared" si="36"/>
        <v>0</v>
      </c>
      <c r="BB140" s="83"/>
      <c r="BC140" s="131">
        <f>IF(Taula1[[#This Row],[Grup justificat     (fer servir opcions de la llista desplegable)]]=1,AI140,0)</f>
        <v>0</v>
      </c>
      <c r="BD140" s="131">
        <f>IF(Taula1[[#This Row],[Grup justificat     (fer servir opcions de la llista desplegable)]]=2,AU140,0)</f>
        <v>0</v>
      </c>
      <c r="BE140" s="83"/>
      <c r="BF140" s="131">
        <f>IF(Taula1[[#This Row],[Espai reservat Administració]]=1,AO140,0)</f>
        <v>0</v>
      </c>
      <c r="BG140" s="131">
        <f>IF(Taula1[[#This Row],[Espai reservat Administració]]=2,BA140,0)</f>
        <v>0</v>
      </c>
      <c r="BH140" s="83"/>
      <c r="BI140" s="124">
        <f>IF(Taula1[[#This Row],[Grup justificat     (fer servir opcions de la llista desplegable)]]=1,1,0)</f>
        <v>0</v>
      </c>
      <c r="BJ140" s="124">
        <f>IF(Taula1[[#This Row],[Espai reservat Administració]]=1,1,0)</f>
        <v>0</v>
      </c>
      <c r="BK140" s="125"/>
      <c r="BL140" s="124">
        <f>IF(Taula1[[#This Row],[Grup justificat     (fer servir opcions de la llista desplegable)]]=2,1,0)</f>
        <v>0</v>
      </c>
      <c r="BM140" s="124">
        <f>IF(Taula1[[#This Row],[Espai reservat Administració]]=2,1,0)</f>
        <v>0</v>
      </c>
      <c r="BN140" s="73"/>
      <c r="BO140" s="73"/>
      <c r="BP140" s="73"/>
      <c r="BQ140" s="73"/>
      <c r="BR140" s="73"/>
      <c r="BS140" s="73"/>
      <c r="BT140" s="73"/>
      <c r="BU140" s="73"/>
      <c r="BV140" s="73"/>
      <c r="BW140" s="73"/>
      <c r="BX140" s="73"/>
      <c r="BY140" s="73"/>
      <c r="BZ140" s="73"/>
      <c r="CA140" s="73"/>
      <c r="CB140" s="73"/>
      <c r="CC140" s="73"/>
      <c r="CD140" s="73"/>
      <c r="CE140" s="73"/>
      <c r="CF140" s="73"/>
      <c r="CG140" s="63">
        <f t="shared" si="37"/>
        <v>0</v>
      </c>
      <c r="CH140" s="63">
        <f t="shared" si="38"/>
        <v>0</v>
      </c>
      <c r="CI140" s="73"/>
      <c r="CJ140" s="63">
        <f>IF(Taula1[[#This Row],[Tipus de contracte                                  (fer servir opcions de la llista desplegable)]]="Indefinit",1,0)</f>
        <v>0</v>
      </c>
      <c r="CK140" s="63">
        <f>IF(Taula1[[#This Row],[Tipus de contracte                                  (fer servir opcions de la llista desplegable)]]="Temporal, igual o superior a 6 mesos",1,0)</f>
        <v>0</v>
      </c>
      <c r="CL140" s="63">
        <f>IF(Taula1[[#This Row],[Tipus de contracte                                  (fer servir opcions de la llista desplegable)]]="Substitució per IT",1,0)</f>
        <v>0</v>
      </c>
      <c r="CM140" s="73"/>
      <c r="CN140" s="63">
        <f>IF(Taula1[[#This Row],[Relació llocs de treball]]&gt;=1,1,0)</f>
        <v>0</v>
      </c>
      <c r="CO140" s="73"/>
      <c r="CP140" s="63">
        <f>IF(Taula1[[#This Row],[Identitat de gènere                                                          (fer servir opcions de la llista desplegable)]]="Home",1,0)</f>
        <v>0</v>
      </c>
      <c r="CQ140" s="63">
        <f>IF(Taula1[[#This Row],[Identitat de gènere                                                          (fer servir opcions de la llista desplegable)]]="Dona",1,0)</f>
        <v>0</v>
      </c>
      <c r="CR140" s="63">
        <f>IF(Taula1[[#This Row],[Identitat de gènere                                                          (fer servir opcions de la llista desplegable)]]="No binari",1,0)</f>
        <v>0</v>
      </c>
      <c r="CS140" s="73"/>
      <c r="CT140" s="63">
        <f t="shared" si="32"/>
        <v>0</v>
      </c>
      <c r="CU140" s="64">
        <f t="shared" si="39"/>
        <v>0</v>
      </c>
      <c r="CW140" s="64">
        <f t="shared" si="40"/>
        <v>0</v>
      </c>
      <c r="CX140" s="64">
        <f t="shared" si="41"/>
        <v>0</v>
      </c>
      <c r="CY140" s="64">
        <f t="shared" si="42"/>
        <v>0</v>
      </c>
      <c r="CZ140" s="64">
        <f t="shared" si="43"/>
        <v>0</v>
      </c>
      <c r="DB140" s="64">
        <f t="shared" si="44"/>
        <v>0</v>
      </c>
      <c r="DC140" s="64">
        <f t="shared" si="45"/>
        <v>0</v>
      </c>
      <c r="DD140" s="64">
        <f t="shared" si="46"/>
        <v>0</v>
      </c>
      <c r="DE140" s="64">
        <f t="shared" si="47"/>
        <v>0</v>
      </c>
    </row>
    <row r="141" spans="2:109" x14ac:dyDescent="0.3">
      <c r="B141" s="167"/>
      <c r="C141" s="186"/>
      <c r="D141" s="2"/>
      <c r="E141" s="67"/>
      <c r="F141" s="5"/>
      <c r="G141" s="5"/>
      <c r="H141" s="187"/>
      <c r="I141" s="111" t="str">
        <f ca="1">IF(Taula1[[#This Row],[Data naixement (format dd/mm/aaaa)]]="","0",DATEDIF(Taula1[[#This Row],[Data naixement (format dd/mm/aaaa)]],TODAY(),"Y"))</f>
        <v>0</v>
      </c>
      <c r="J141" s="6"/>
      <c r="K141" s="6"/>
      <c r="L141" s="6"/>
      <c r="M141" s="6"/>
      <c r="N141" s="56"/>
      <c r="O141" s="56"/>
      <c r="P141" s="56"/>
      <c r="Q141" s="6"/>
      <c r="R141" s="7"/>
      <c r="S141" s="143">
        <f>Taula1[[#This Row],[Mesos naturals sencers treballats període justificat (01/01/2023 - 31/03/2023)]]</f>
        <v>0</v>
      </c>
      <c r="T141" s="194">
        <f>Taula1[[#This Row],[Dies treballats període justificat (01/01/2023 - 31/03/2023)              no comptabilitzats com a mes natural sencer]]</f>
        <v>0</v>
      </c>
      <c r="U141" s="12"/>
      <c r="V141" s="7"/>
      <c r="W141" s="188"/>
      <c r="X141" s="188"/>
      <c r="Y141" s="188"/>
      <c r="Z141" s="188"/>
      <c r="AA141" s="190"/>
      <c r="AB141" s="143">
        <f>Taula1[[#This Row],[Grup justificat     (fer servir opcions de la llista desplegable)]]</f>
        <v>0</v>
      </c>
      <c r="AC141" s="182"/>
      <c r="AD141" s="80"/>
      <c r="AE141" s="131">
        <f>ROUND((AF141/100)*756*Taula1[[#This Row],[Mesos naturals sencers treballats període justificat (01/01/2023 - 31/03/2023)]],2)</f>
        <v>0</v>
      </c>
      <c r="AF141" s="79">
        <f>Taula1[[#This Row],[% Jornada segons contracte
(no posar el símbol %) ]]-Taula1[[#This Row],[% Reducció salari per baix rendiment        (no posar el símbol %)]]</f>
        <v>0</v>
      </c>
      <c r="AG141" s="131">
        <f>ROUND((AH141/100)*24.8547945*Taula1[[#This Row],[Dies treballats període justificat (01/01/2023 - 31/03/2023)              no comptabilitzats com a mes natural sencer]],2)</f>
        <v>0</v>
      </c>
      <c r="AH141" s="79">
        <f>Taula1[[#This Row],[% Jornada segons contracte
(no posar el símbol %) ]]-Taula1[[#This Row],[% Reducció salari per baix rendiment        (no posar el símbol %)]]</f>
        <v>0</v>
      </c>
      <c r="AI141" s="131">
        <f t="shared" si="33"/>
        <v>0</v>
      </c>
      <c r="AJ141" s="183"/>
      <c r="AK141" s="131">
        <f>ROUND((AL141/100)*756*Taula1[[#This Row],[Espai reservat Administració  (mesos)]],2)</f>
        <v>0</v>
      </c>
      <c r="AL141" s="79">
        <f>Taula1[[#This Row],[% Jornada segons contracte
(no posar el símbol %) ]]-Taula1[[#This Row],[% Reducció salari per baix rendiment        (no posar el símbol %)]]</f>
        <v>0</v>
      </c>
      <c r="AM141" s="131">
        <f>ROUND((AN141/100)*24.8547945*Taula1[[#This Row],[Espai reservat Administració (dies)]],2)</f>
        <v>0</v>
      </c>
      <c r="AN141" s="79">
        <f>Taula1[[#This Row],[% Jornada segons contracte
(no posar el símbol %) ]]-Taula1[[#This Row],[% Reducció salari per baix rendiment        (no posar el símbol %)]]</f>
        <v>0</v>
      </c>
      <c r="AO141" s="131">
        <f t="shared" si="34"/>
        <v>0</v>
      </c>
      <c r="AP141" s="86"/>
      <c r="AQ141" s="136">
        <f>ROUND((AR141/100)*693*Taula1[[#This Row],[Mesos naturals sencers treballats període justificat (01/01/2023 - 31/03/2023)]],2)</f>
        <v>0</v>
      </c>
      <c r="AR141" s="89">
        <f>Taula1[[#This Row],[% Jornada segons contracte
(no posar el símbol %) ]]-Taula1[[#This Row],[% Reducció salari per baix rendiment        (no posar el símbol %)]]</f>
        <v>0</v>
      </c>
      <c r="AS141" s="136">
        <f>ROUND((AT141/100)*22.78356164*Taula1[[#This Row],[Dies treballats període justificat (01/01/2023 - 31/03/2023)              no comptabilitzats com a mes natural sencer]],2)</f>
        <v>0</v>
      </c>
      <c r="AT141" s="89">
        <f>Taula1[[#This Row],[% Jornada segons contracte
(no posar el símbol %) ]]-Taula1[[#This Row],[% Reducció salari per baix rendiment        (no posar el símbol %)]]</f>
        <v>0</v>
      </c>
      <c r="AU141" s="136">
        <f t="shared" si="35"/>
        <v>0</v>
      </c>
      <c r="AV141" s="86"/>
      <c r="AW141" s="136">
        <f>ROUND((AX141/100)*693*Taula1[[#This Row],[Espai reservat Administració  (mesos)]],2)</f>
        <v>0</v>
      </c>
      <c r="AX141" s="89">
        <f>Taula1[[#This Row],[% Jornada segons contracte
(no posar el símbol %) ]]-Taula1[[#This Row],[% Reducció salari per baix rendiment        (no posar el símbol %)]]</f>
        <v>0</v>
      </c>
      <c r="AY141" s="131">
        <f>ROUND((AZ141/100)*22.78356164*Taula1[[#This Row],[Espai reservat Administració (dies)]],2)</f>
        <v>0</v>
      </c>
      <c r="AZ141" s="79">
        <f>Taula1[[#This Row],[% Jornada segons contracte
(no posar el símbol %) ]]-Taula1[[#This Row],[% Reducció salari per baix rendiment        (no posar el símbol %)]]</f>
        <v>0</v>
      </c>
      <c r="BA141" s="131">
        <f t="shared" si="36"/>
        <v>0</v>
      </c>
      <c r="BB141" s="83"/>
      <c r="BC141" s="131">
        <f>IF(Taula1[[#This Row],[Grup justificat     (fer servir opcions de la llista desplegable)]]=1,AI141,0)</f>
        <v>0</v>
      </c>
      <c r="BD141" s="131">
        <f>IF(Taula1[[#This Row],[Grup justificat     (fer servir opcions de la llista desplegable)]]=2,AU141,0)</f>
        <v>0</v>
      </c>
      <c r="BE141" s="83"/>
      <c r="BF141" s="131">
        <f>IF(Taula1[[#This Row],[Espai reservat Administració]]=1,AO141,0)</f>
        <v>0</v>
      </c>
      <c r="BG141" s="131">
        <f>IF(Taula1[[#This Row],[Espai reservat Administració]]=2,BA141,0)</f>
        <v>0</v>
      </c>
      <c r="BH141" s="83"/>
      <c r="BI141" s="124">
        <f>IF(Taula1[[#This Row],[Grup justificat     (fer servir opcions de la llista desplegable)]]=1,1,0)</f>
        <v>0</v>
      </c>
      <c r="BJ141" s="124">
        <f>IF(Taula1[[#This Row],[Espai reservat Administració]]=1,1,0)</f>
        <v>0</v>
      </c>
      <c r="BK141" s="125"/>
      <c r="BL141" s="124">
        <f>IF(Taula1[[#This Row],[Grup justificat     (fer servir opcions de la llista desplegable)]]=2,1,0)</f>
        <v>0</v>
      </c>
      <c r="BM141" s="124">
        <f>IF(Taula1[[#This Row],[Espai reservat Administració]]=2,1,0)</f>
        <v>0</v>
      </c>
      <c r="BN141" s="73"/>
      <c r="BO141" s="73"/>
      <c r="BP141" s="73"/>
      <c r="BQ141" s="73"/>
      <c r="BR141" s="73"/>
      <c r="BS141" s="73"/>
      <c r="BT141" s="73"/>
      <c r="BU141" s="73"/>
      <c r="BV141" s="73"/>
      <c r="BW141" s="73"/>
      <c r="BX141" s="73"/>
      <c r="BY141" s="73"/>
      <c r="BZ141" s="73"/>
      <c r="CA141" s="73"/>
      <c r="CB141" s="73"/>
      <c r="CC141" s="73"/>
      <c r="CD141" s="73"/>
      <c r="CE141" s="73"/>
      <c r="CF141" s="73"/>
      <c r="CG141" s="63">
        <f t="shared" si="37"/>
        <v>0</v>
      </c>
      <c r="CH141" s="63">
        <f t="shared" si="38"/>
        <v>0</v>
      </c>
      <c r="CI141" s="73"/>
      <c r="CJ141" s="63">
        <f>IF(Taula1[[#This Row],[Tipus de contracte                                  (fer servir opcions de la llista desplegable)]]="Indefinit",1,0)</f>
        <v>0</v>
      </c>
      <c r="CK141" s="63">
        <f>IF(Taula1[[#This Row],[Tipus de contracte                                  (fer servir opcions de la llista desplegable)]]="Temporal, igual o superior a 6 mesos",1,0)</f>
        <v>0</v>
      </c>
      <c r="CL141" s="63">
        <f>IF(Taula1[[#This Row],[Tipus de contracte                                  (fer servir opcions de la llista desplegable)]]="Substitució per IT",1,0)</f>
        <v>0</v>
      </c>
      <c r="CM141" s="73"/>
      <c r="CN141" s="63">
        <f>IF(Taula1[[#This Row],[Relació llocs de treball]]&gt;=1,1,0)</f>
        <v>0</v>
      </c>
      <c r="CO141" s="73"/>
      <c r="CP141" s="63">
        <f>IF(Taula1[[#This Row],[Identitat de gènere                                                          (fer servir opcions de la llista desplegable)]]="Home",1,0)</f>
        <v>0</v>
      </c>
      <c r="CQ141" s="63">
        <f>IF(Taula1[[#This Row],[Identitat de gènere                                                          (fer servir opcions de la llista desplegable)]]="Dona",1,0)</f>
        <v>0</v>
      </c>
      <c r="CR141" s="63">
        <f>IF(Taula1[[#This Row],[Identitat de gènere                                                          (fer servir opcions de la llista desplegable)]]="No binari",1,0)</f>
        <v>0</v>
      </c>
      <c r="CS141" s="73"/>
      <c r="CT141" s="63">
        <f t="shared" si="32"/>
        <v>0</v>
      </c>
      <c r="CU141" s="64">
        <f t="shared" si="39"/>
        <v>0</v>
      </c>
      <c r="CW141" s="64">
        <f t="shared" si="40"/>
        <v>0</v>
      </c>
      <c r="CX141" s="64">
        <f t="shared" si="41"/>
        <v>0</v>
      </c>
      <c r="CY141" s="64">
        <f t="shared" si="42"/>
        <v>0</v>
      </c>
      <c r="CZ141" s="64">
        <f t="shared" si="43"/>
        <v>0</v>
      </c>
      <c r="DB141" s="64">
        <f t="shared" si="44"/>
        <v>0</v>
      </c>
      <c r="DC141" s="64">
        <f t="shared" si="45"/>
        <v>0</v>
      </c>
      <c r="DD141" s="64">
        <f t="shared" si="46"/>
        <v>0</v>
      </c>
      <c r="DE141" s="64">
        <f t="shared" si="47"/>
        <v>0</v>
      </c>
    </row>
    <row r="142" spans="2:109" x14ac:dyDescent="0.3">
      <c r="B142" s="167"/>
      <c r="C142" s="186"/>
      <c r="D142" s="2"/>
      <c r="E142" s="67"/>
      <c r="F142" s="5"/>
      <c r="G142" s="5"/>
      <c r="H142" s="187"/>
      <c r="I142" s="111" t="str">
        <f ca="1">IF(Taula1[[#This Row],[Data naixement (format dd/mm/aaaa)]]="","0",DATEDIF(Taula1[[#This Row],[Data naixement (format dd/mm/aaaa)]],TODAY(),"Y"))</f>
        <v>0</v>
      </c>
      <c r="J142" s="6"/>
      <c r="K142" s="6"/>
      <c r="L142" s="6"/>
      <c r="M142" s="6"/>
      <c r="N142" s="56"/>
      <c r="O142" s="56"/>
      <c r="P142" s="56"/>
      <c r="Q142" s="6"/>
      <c r="R142" s="7"/>
      <c r="S142" s="143">
        <f>Taula1[[#This Row],[Mesos naturals sencers treballats període justificat (01/01/2023 - 31/03/2023)]]</f>
        <v>0</v>
      </c>
      <c r="T142" s="194">
        <f>Taula1[[#This Row],[Dies treballats període justificat (01/01/2023 - 31/03/2023)              no comptabilitzats com a mes natural sencer]]</f>
        <v>0</v>
      </c>
      <c r="U142" s="12"/>
      <c r="V142" s="7"/>
      <c r="W142" s="188"/>
      <c r="X142" s="188"/>
      <c r="Y142" s="188"/>
      <c r="Z142" s="188"/>
      <c r="AA142" s="190"/>
      <c r="AB142" s="143">
        <f>Taula1[[#This Row],[Grup justificat     (fer servir opcions de la llista desplegable)]]</f>
        <v>0</v>
      </c>
      <c r="AC142" s="182"/>
      <c r="AD142" s="80"/>
      <c r="AE142" s="131">
        <f>ROUND((AF142/100)*756*Taula1[[#This Row],[Mesos naturals sencers treballats període justificat (01/01/2023 - 31/03/2023)]],2)</f>
        <v>0</v>
      </c>
      <c r="AF142" s="79">
        <f>Taula1[[#This Row],[% Jornada segons contracte
(no posar el símbol %) ]]-Taula1[[#This Row],[% Reducció salari per baix rendiment        (no posar el símbol %)]]</f>
        <v>0</v>
      </c>
      <c r="AG142" s="131">
        <f>ROUND((AH142/100)*24.8547945*Taula1[[#This Row],[Dies treballats període justificat (01/01/2023 - 31/03/2023)              no comptabilitzats com a mes natural sencer]],2)</f>
        <v>0</v>
      </c>
      <c r="AH142" s="79">
        <f>Taula1[[#This Row],[% Jornada segons contracte
(no posar el símbol %) ]]-Taula1[[#This Row],[% Reducció salari per baix rendiment        (no posar el símbol %)]]</f>
        <v>0</v>
      </c>
      <c r="AI142" s="131">
        <f t="shared" si="33"/>
        <v>0</v>
      </c>
      <c r="AJ142" s="183"/>
      <c r="AK142" s="131">
        <f>ROUND((AL142/100)*756*Taula1[[#This Row],[Espai reservat Administració  (mesos)]],2)</f>
        <v>0</v>
      </c>
      <c r="AL142" s="79">
        <f>Taula1[[#This Row],[% Jornada segons contracte
(no posar el símbol %) ]]-Taula1[[#This Row],[% Reducció salari per baix rendiment        (no posar el símbol %)]]</f>
        <v>0</v>
      </c>
      <c r="AM142" s="131">
        <f>ROUND((AN142/100)*24.8547945*Taula1[[#This Row],[Espai reservat Administració (dies)]],2)</f>
        <v>0</v>
      </c>
      <c r="AN142" s="79">
        <f>Taula1[[#This Row],[% Jornada segons contracte
(no posar el símbol %) ]]-Taula1[[#This Row],[% Reducció salari per baix rendiment        (no posar el símbol %)]]</f>
        <v>0</v>
      </c>
      <c r="AO142" s="131">
        <f t="shared" si="34"/>
        <v>0</v>
      </c>
      <c r="AP142" s="86"/>
      <c r="AQ142" s="136">
        <f>ROUND((AR142/100)*693*Taula1[[#This Row],[Mesos naturals sencers treballats període justificat (01/01/2023 - 31/03/2023)]],2)</f>
        <v>0</v>
      </c>
      <c r="AR142" s="89">
        <f>Taula1[[#This Row],[% Jornada segons contracte
(no posar el símbol %) ]]-Taula1[[#This Row],[% Reducció salari per baix rendiment        (no posar el símbol %)]]</f>
        <v>0</v>
      </c>
      <c r="AS142" s="136">
        <f>ROUND((AT142/100)*22.78356164*Taula1[[#This Row],[Dies treballats període justificat (01/01/2023 - 31/03/2023)              no comptabilitzats com a mes natural sencer]],2)</f>
        <v>0</v>
      </c>
      <c r="AT142" s="89">
        <f>Taula1[[#This Row],[% Jornada segons contracte
(no posar el símbol %) ]]-Taula1[[#This Row],[% Reducció salari per baix rendiment        (no posar el símbol %)]]</f>
        <v>0</v>
      </c>
      <c r="AU142" s="136">
        <f t="shared" si="35"/>
        <v>0</v>
      </c>
      <c r="AV142" s="86"/>
      <c r="AW142" s="136">
        <f>ROUND((AX142/100)*693*Taula1[[#This Row],[Espai reservat Administració  (mesos)]],2)</f>
        <v>0</v>
      </c>
      <c r="AX142" s="89">
        <f>Taula1[[#This Row],[% Jornada segons contracte
(no posar el símbol %) ]]-Taula1[[#This Row],[% Reducció salari per baix rendiment        (no posar el símbol %)]]</f>
        <v>0</v>
      </c>
      <c r="AY142" s="131">
        <f>ROUND((AZ142/100)*22.78356164*Taula1[[#This Row],[Espai reservat Administració (dies)]],2)</f>
        <v>0</v>
      </c>
      <c r="AZ142" s="79">
        <f>Taula1[[#This Row],[% Jornada segons contracte
(no posar el símbol %) ]]-Taula1[[#This Row],[% Reducció salari per baix rendiment        (no posar el símbol %)]]</f>
        <v>0</v>
      </c>
      <c r="BA142" s="131">
        <f t="shared" si="36"/>
        <v>0</v>
      </c>
      <c r="BB142" s="83"/>
      <c r="BC142" s="131">
        <f>IF(Taula1[[#This Row],[Grup justificat     (fer servir opcions de la llista desplegable)]]=1,AI142,0)</f>
        <v>0</v>
      </c>
      <c r="BD142" s="131">
        <f>IF(Taula1[[#This Row],[Grup justificat     (fer servir opcions de la llista desplegable)]]=2,AU142,0)</f>
        <v>0</v>
      </c>
      <c r="BE142" s="83"/>
      <c r="BF142" s="131">
        <f>IF(Taula1[[#This Row],[Espai reservat Administració]]=1,AO142,0)</f>
        <v>0</v>
      </c>
      <c r="BG142" s="131">
        <f>IF(Taula1[[#This Row],[Espai reservat Administració]]=2,BA142,0)</f>
        <v>0</v>
      </c>
      <c r="BH142" s="83"/>
      <c r="BI142" s="124">
        <f>IF(Taula1[[#This Row],[Grup justificat     (fer servir opcions de la llista desplegable)]]=1,1,0)</f>
        <v>0</v>
      </c>
      <c r="BJ142" s="124">
        <f>IF(Taula1[[#This Row],[Espai reservat Administració]]=1,1,0)</f>
        <v>0</v>
      </c>
      <c r="BK142" s="125"/>
      <c r="BL142" s="124">
        <f>IF(Taula1[[#This Row],[Grup justificat     (fer servir opcions de la llista desplegable)]]=2,1,0)</f>
        <v>0</v>
      </c>
      <c r="BM142" s="124">
        <f>IF(Taula1[[#This Row],[Espai reservat Administració]]=2,1,0)</f>
        <v>0</v>
      </c>
      <c r="BN142" s="73"/>
      <c r="BO142" s="73"/>
      <c r="BP142" s="73"/>
      <c r="BQ142" s="73"/>
      <c r="BR142" s="73"/>
      <c r="BS142" s="73"/>
      <c r="BT142" s="73"/>
      <c r="BU142" s="73"/>
      <c r="BV142" s="73"/>
      <c r="BW142" s="73"/>
      <c r="BX142" s="73"/>
      <c r="BY142" s="73"/>
      <c r="BZ142" s="73"/>
      <c r="CA142" s="73"/>
      <c r="CB142" s="73"/>
      <c r="CC142" s="73"/>
      <c r="CD142" s="73"/>
      <c r="CE142" s="73"/>
      <c r="CF142" s="73"/>
      <c r="CG142" s="63">
        <f t="shared" si="37"/>
        <v>0</v>
      </c>
      <c r="CH142" s="63">
        <f t="shared" si="38"/>
        <v>0</v>
      </c>
      <c r="CI142" s="73"/>
      <c r="CJ142" s="63">
        <f>IF(Taula1[[#This Row],[Tipus de contracte                                  (fer servir opcions de la llista desplegable)]]="Indefinit",1,0)</f>
        <v>0</v>
      </c>
      <c r="CK142" s="63">
        <f>IF(Taula1[[#This Row],[Tipus de contracte                                  (fer servir opcions de la llista desplegable)]]="Temporal, igual o superior a 6 mesos",1,0)</f>
        <v>0</v>
      </c>
      <c r="CL142" s="63">
        <f>IF(Taula1[[#This Row],[Tipus de contracte                                  (fer servir opcions de la llista desplegable)]]="Substitució per IT",1,0)</f>
        <v>0</v>
      </c>
      <c r="CM142" s="73"/>
      <c r="CN142" s="63">
        <f>IF(Taula1[[#This Row],[Relació llocs de treball]]&gt;=1,1,0)</f>
        <v>0</v>
      </c>
      <c r="CO142" s="73"/>
      <c r="CP142" s="63">
        <f>IF(Taula1[[#This Row],[Identitat de gènere                                                          (fer servir opcions de la llista desplegable)]]="Home",1,0)</f>
        <v>0</v>
      </c>
      <c r="CQ142" s="63">
        <f>IF(Taula1[[#This Row],[Identitat de gènere                                                          (fer servir opcions de la llista desplegable)]]="Dona",1,0)</f>
        <v>0</v>
      </c>
      <c r="CR142" s="63">
        <f>IF(Taula1[[#This Row],[Identitat de gènere                                                          (fer servir opcions de la llista desplegable)]]="No binari",1,0)</f>
        <v>0</v>
      </c>
      <c r="CS142" s="73"/>
      <c r="CT142" s="63">
        <f t="shared" si="32"/>
        <v>0</v>
      </c>
      <c r="CU142" s="64">
        <f t="shared" si="39"/>
        <v>0</v>
      </c>
      <c r="CW142" s="64">
        <f t="shared" si="40"/>
        <v>0</v>
      </c>
      <c r="CX142" s="64">
        <f t="shared" si="41"/>
        <v>0</v>
      </c>
      <c r="CY142" s="64">
        <f t="shared" si="42"/>
        <v>0</v>
      </c>
      <c r="CZ142" s="64">
        <f t="shared" si="43"/>
        <v>0</v>
      </c>
      <c r="DB142" s="64">
        <f t="shared" si="44"/>
        <v>0</v>
      </c>
      <c r="DC142" s="64">
        <f t="shared" si="45"/>
        <v>0</v>
      </c>
      <c r="DD142" s="64">
        <f t="shared" si="46"/>
        <v>0</v>
      </c>
      <c r="DE142" s="64">
        <f t="shared" si="47"/>
        <v>0</v>
      </c>
    </row>
    <row r="143" spans="2:109" x14ac:dyDescent="0.3">
      <c r="B143" s="167"/>
      <c r="C143" s="186"/>
      <c r="D143" s="2"/>
      <c r="E143" s="67"/>
      <c r="F143" s="5"/>
      <c r="G143" s="5"/>
      <c r="H143" s="187"/>
      <c r="I143" s="111" t="str">
        <f ca="1">IF(Taula1[[#This Row],[Data naixement (format dd/mm/aaaa)]]="","0",DATEDIF(Taula1[[#This Row],[Data naixement (format dd/mm/aaaa)]],TODAY(),"Y"))</f>
        <v>0</v>
      </c>
      <c r="J143" s="6"/>
      <c r="K143" s="6"/>
      <c r="L143" s="6"/>
      <c r="M143" s="6"/>
      <c r="N143" s="56"/>
      <c r="O143" s="56"/>
      <c r="P143" s="56"/>
      <c r="Q143" s="6"/>
      <c r="R143" s="7"/>
      <c r="S143" s="143">
        <f>Taula1[[#This Row],[Mesos naturals sencers treballats període justificat (01/01/2023 - 31/03/2023)]]</f>
        <v>0</v>
      </c>
      <c r="T143" s="194">
        <f>Taula1[[#This Row],[Dies treballats període justificat (01/01/2023 - 31/03/2023)              no comptabilitzats com a mes natural sencer]]</f>
        <v>0</v>
      </c>
      <c r="U143" s="12"/>
      <c r="V143" s="7"/>
      <c r="W143" s="188"/>
      <c r="X143" s="188"/>
      <c r="Y143" s="188"/>
      <c r="Z143" s="188"/>
      <c r="AA143" s="190"/>
      <c r="AB143" s="143">
        <f>Taula1[[#This Row],[Grup justificat     (fer servir opcions de la llista desplegable)]]</f>
        <v>0</v>
      </c>
      <c r="AC143" s="182"/>
      <c r="AD143" s="80"/>
      <c r="AE143" s="131">
        <f>ROUND((AF143/100)*756*Taula1[[#This Row],[Mesos naturals sencers treballats període justificat (01/01/2023 - 31/03/2023)]],2)</f>
        <v>0</v>
      </c>
      <c r="AF143" s="79">
        <f>Taula1[[#This Row],[% Jornada segons contracte
(no posar el símbol %) ]]-Taula1[[#This Row],[% Reducció salari per baix rendiment        (no posar el símbol %)]]</f>
        <v>0</v>
      </c>
      <c r="AG143" s="131">
        <f>ROUND((AH143/100)*24.8547945*Taula1[[#This Row],[Dies treballats període justificat (01/01/2023 - 31/03/2023)              no comptabilitzats com a mes natural sencer]],2)</f>
        <v>0</v>
      </c>
      <c r="AH143" s="79">
        <f>Taula1[[#This Row],[% Jornada segons contracte
(no posar el símbol %) ]]-Taula1[[#This Row],[% Reducció salari per baix rendiment        (no posar el símbol %)]]</f>
        <v>0</v>
      </c>
      <c r="AI143" s="131">
        <f t="shared" si="33"/>
        <v>0</v>
      </c>
      <c r="AJ143" s="183"/>
      <c r="AK143" s="131">
        <f>ROUND((AL143/100)*756*Taula1[[#This Row],[Espai reservat Administració  (mesos)]],2)</f>
        <v>0</v>
      </c>
      <c r="AL143" s="79">
        <f>Taula1[[#This Row],[% Jornada segons contracte
(no posar el símbol %) ]]-Taula1[[#This Row],[% Reducció salari per baix rendiment        (no posar el símbol %)]]</f>
        <v>0</v>
      </c>
      <c r="AM143" s="131">
        <f>ROUND((AN143/100)*24.8547945*Taula1[[#This Row],[Espai reservat Administració (dies)]],2)</f>
        <v>0</v>
      </c>
      <c r="AN143" s="79">
        <f>Taula1[[#This Row],[% Jornada segons contracte
(no posar el símbol %) ]]-Taula1[[#This Row],[% Reducció salari per baix rendiment        (no posar el símbol %)]]</f>
        <v>0</v>
      </c>
      <c r="AO143" s="131">
        <f t="shared" si="34"/>
        <v>0</v>
      </c>
      <c r="AP143" s="86"/>
      <c r="AQ143" s="136">
        <f>ROUND((AR143/100)*693*Taula1[[#This Row],[Mesos naturals sencers treballats període justificat (01/01/2023 - 31/03/2023)]],2)</f>
        <v>0</v>
      </c>
      <c r="AR143" s="89">
        <f>Taula1[[#This Row],[% Jornada segons contracte
(no posar el símbol %) ]]-Taula1[[#This Row],[% Reducció salari per baix rendiment        (no posar el símbol %)]]</f>
        <v>0</v>
      </c>
      <c r="AS143" s="136">
        <f>ROUND((AT143/100)*22.78356164*Taula1[[#This Row],[Dies treballats període justificat (01/01/2023 - 31/03/2023)              no comptabilitzats com a mes natural sencer]],2)</f>
        <v>0</v>
      </c>
      <c r="AT143" s="89">
        <f>Taula1[[#This Row],[% Jornada segons contracte
(no posar el símbol %) ]]-Taula1[[#This Row],[% Reducció salari per baix rendiment        (no posar el símbol %)]]</f>
        <v>0</v>
      </c>
      <c r="AU143" s="136">
        <f t="shared" si="35"/>
        <v>0</v>
      </c>
      <c r="AV143" s="86"/>
      <c r="AW143" s="136">
        <f>ROUND((AX143/100)*693*Taula1[[#This Row],[Espai reservat Administració  (mesos)]],2)</f>
        <v>0</v>
      </c>
      <c r="AX143" s="89">
        <f>Taula1[[#This Row],[% Jornada segons contracte
(no posar el símbol %) ]]-Taula1[[#This Row],[% Reducció salari per baix rendiment        (no posar el símbol %)]]</f>
        <v>0</v>
      </c>
      <c r="AY143" s="131">
        <f>ROUND((AZ143/100)*22.78356164*Taula1[[#This Row],[Espai reservat Administració (dies)]],2)</f>
        <v>0</v>
      </c>
      <c r="AZ143" s="79">
        <f>Taula1[[#This Row],[% Jornada segons contracte
(no posar el símbol %) ]]-Taula1[[#This Row],[% Reducció salari per baix rendiment        (no posar el símbol %)]]</f>
        <v>0</v>
      </c>
      <c r="BA143" s="131">
        <f t="shared" si="36"/>
        <v>0</v>
      </c>
      <c r="BB143" s="83"/>
      <c r="BC143" s="131">
        <f>IF(Taula1[[#This Row],[Grup justificat     (fer servir opcions de la llista desplegable)]]=1,AI143,0)</f>
        <v>0</v>
      </c>
      <c r="BD143" s="131">
        <f>IF(Taula1[[#This Row],[Grup justificat     (fer servir opcions de la llista desplegable)]]=2,AU143,0)</f>
        <v>0</v>
      </c>
      <c r="BE143" s="83"/>
      <c r="BF143" s="131">
        <f>IF(Taula1[[#This Row],[Espai reservat Administració]]=1,AO143,0)</f>
        <v>0</v>
      </c>
      <c r="BG143" s="131">
        <f>IF(Taula1[[#This Row],[Espai reservat Administració]]=2,BA143,0)</f>
        <v>0</v>
      </c>
      <c r="BH143" s="83"/>
      <c r="BI143" s="124">
        <f>IF(Taula1[[#This Row],[Grup justificat     (fer servir opcions de la llista desplegable)]]=1,1,0)</f>
        <v>0</v>
      </c>
      <c r="BJ143" s="124">
        <f>IF(Taula1[[#This Row],[Espai reservat Administració]]=1,1,0)</f>
        <v>0</v>
      </c>
      <c r="BK143" s="125"/>
      <c r="BL143" s="124">
        <f>IF(Taula1[[#This Row],[Grup justificat     (fer servir opcions de la llista desplegable)]]=2,1,0)</f>
        <v>0</v>
      </c>
      <c r="BM143" s="124">
        <f>IF(Taula1[[#This Row],[Espai reservat Administració]]=2,1,0)</f>
        <v>0</v>
      </c>
      <c r="BN143" s="73"/>
      <c r="BO143" s="73"/>
      <c r="BP143" s="73"/>
      <c r="BQ143" s="73"/>
      <c r="BR143" s="73"/>
      <c r="BS143" s="73"/>
      <c r="BT143" s="73"/>
      <c r="BU143" s="73"/>
      <c r="BV143" s="73"/>
      <c r="BW143" s="73"/>
      <c r="BX143" s="73"/>
      <c r="BY143" s="73"/>
      <c r="BZ143" s="73"/>
      <c r="CA143" s="73"/>
      <c r="CB143" s="73"/>
      <c r="CC143" s="73"/>
      <c r="CD143" s="73"/>
      <c r="CE143" s="73"/>
      <c r="CF143" s="73"/>
      <c r="CG143" s="63">
        <f t="shared" si="37"/>
        <v>0</v>
      </c>
      <c r="CH143" s="63">
        <f t="shared" si="38"/>
        <v>0</v>
      </c>
      <c r="CI143" s="73"/>
      <c r="CJ143" s="63">
        <f>IF(Taula1[[#This Row],[Tipus de contracte                                  (fer servir opcions de la llista desplegable)]]="Indefinit",1,0)</f>
        <v>0</v>
      </c>
      <c r="CK143" s="63">
        <f>IF(Taula1[[#This Row],[Tipus de contracte                                  (fer servir opcions de la llista desplegable)]]="Temporal, igual o superior a 6 mesos",1,0)</f>
        <v>0</v>
      </c>
      <c r="CL143" s="63">
        <f>IF(Taula1[[#This Row],[Tipus de contracte                                  (fer servir opcions de la llista desplegable)]]="Substitució per IT",1,0)</f>
        <v>0</v>
      </c>
      <c r="CM143" s="73"/>
      <c r="CN143" s="63">
        <f>IF(Taula1[[#This Row],[Relació llocs de treball]]&gt;=1,1,0)</f>
        <v>0</v>
      </c>
      <c r="CO143" s="73"/>
      <c r="CP143" s="63">
        <f>IF(Taula1[[#This Row],[Identitat de gènere                                                          (fer servir opcions de la llista desplegable)]]="Home",1,0)</f>
        <v>0</v>
      </c>
      <c r="CQ143" s="63">
        <f>IF(Taula1[[#This Row],[Identitat de gènere                                                          (fer servir opcions de la llista desplegable)]]="Dona",1,0)</f>
        <v>0</v>
      </c>
      <c r="CR143" s="63">
        <f>IF(Taula1[[#This Row],[Identitat de gènere                                                          (fer servir opcions de la llista desplegable)]]="No binari",1,0)</f>
        <v>0</v>
      </c>
      <c r="CS143" s="73"/>
      <c r="CT143" s="63">
        <f t="shared" si="32"/>
        <v>0</v>
      </c>
      <c r="CU143" s="64">
        <f t="shared" si="39"/>
        <v>0</v>
      </c>
      <c r="CW143" s="64">
        <f t="shared" si="40"/>
        <v>0</v>
      </c>
      <c r="CX143" s="64">
        <f t="shared" si="41"/>
        <v>0</v>
      </c>
      <c r="CY143" s="64">
        <f t="shared" si="42"/>
        <v>0</v>
      </c>
      <c r="CZ143" s="64">
        <f t="shared" si="43"/>
        <v>0</v>
      </c>
      <c r="DB143" s="64">
        <f t="shared" si="44"/>
        <v>0</v>
      </c>
      <c r="DC143" s="64">
        <f t="shared" si="45"/>
        <v>0</v>
      </c>
      <c r="DD143" s="64">
        <f t="shared" si="46"/>
        <v>0</v>
      </c>
      <c r="DE143" s="64">
        <f t="shared" si="47"/>
        <v>0</v>
      </c>
    </row>
    <row r="144" spans="2:109" x14ac:dyDescent="0.3">
      <c r="B144" s="167"/>
      <c r="C144" s="186"/>
      <c r="D144" s="2"/>
      <c r="E144" s="67"/>
      <c r="F144" s="5"/>
      <c r="G144" s="5"/>
      <c r="H144" s="187"/>
      <c r="I144" s="111" t="str">
        <f ca="1">IF(Taula1[[#This Row],[Data naixement (format dd/mm/aaaa)]]="","0",DATEDIF(Taula1[[#This Row],[Data naixement (format dd/mm/aaaa)]],TODAY(),"Y"))</f>
        <v>0</v>
      </c>
      <c r="J144" s="6"/>
      <c r="K144" s="6"/>
      <c r="L144" s="6"/>
      <c r="M144" s="6"/>
      <c r="N144" s="56"/>
      <c r="O144" s="56"/>
      <c r="P144" s="56"/>
      <c r="Q144" s="6"/>
      <c r="R144" s="7"/>
      <c r="S144" s="143">
        <f>Taula1[[#This Row],[Mesos naturals sencers treballats període justificat (01/01/2023 - 31/03/2023)]]</f>
        <v>0</v>
      </c>
      <c r="T144" s="194">
        <f>Taula1[[#This Row],[Dies treballats període justificat (01/01/2023 - 31/03/2023)              no comptabilitzats com a mes natural sencer]]</f>
        <v>0</v>
      </c>
      <c r="U144" s="12"/>
      <c r="V144" s="7"/>
      <c r="W144" s="188"/>
      <c r="X144" s="188"/>
      <c r="Y144" s="188"/>
      <c r="Z144" s="188"/>
      <c r="AA144" s="190"/>
      <c r="AB144" s="143">
        <f>Taula1[[#This Row],[Grup justificat     (fer servir opcions de la llista desplegable)]]</f>
        <v>0</v>
      </c>
      <c r="AC144" s="182"/>
      <c r="AD144" s="80"/>
      <c r="AE144" s="131">
        <f>ROUND((AF144/100)*756*Taula1[[#This Row],[Mesos naturals sencers treballats període justificat (01/01/2023 - 31/03/2023)]],2)</f>
        <v>0</v>
      </c>
      <c r="AF144" s="79">
        <f>Taula1[[#This Row],[% Jornada segons contracte
(no posar el símbol %) ]]-Taula1[[#This Row],[% Reducció salari per baix rendiment        (no posar el símbol %)]]</f>
        <v>0</v>
      </c>
      <c r="AG144" s="131">
        <f>ROUND((AH144/100)*24.8547945*Taula1[[#This Row],[Dies treballats període justificat (01/01/2023 - 31/03/2023)              no comptabilitzats com a mes natural sencer]],2)</f>
        <v>0</v>
      </c>
      <c r="AH144" s="79">
        <f>Taula1[[#This Row],[% Jornada segons contracte
(no posar el símbol %) ]]-Taula1[[#This Row],[% Reducció salari per baix rendiment        (no posar el símbol %)]]</f>
        <v>0</v>
      </c>
      <c r="AI144" s="131">
        <f t="shared" si="33"/>
        <v>0</v>
      </c>
      <c r="AJ144" s="183"/>
      <c r="AK144" s="131">
        <f>ROUND((AL144/100)*756*Taula1[[#This Row],[Espai reservat Administració  (mesos)]],2)</f>
        <v>0</v>
      </c>
      <c r="AL144" s="79">
        <f>Taula1[[#This Row],[% Jornada segons contracte
(no posar el símbol %) ]]-Taula1[[#This Row],[% Reducció salari per baix rendiment        (no posar el símbol %)]]</f>
        <v>0</v>
      </c>
      <c r="AM144" s="131">
        <f>ROUND((AN144/100)*24.8547945*Taula1[[#This Row],[Espai reservat Administració (dies)]],2)</f>
        <v>0</v>
      </c>
      <c r="AN144" s="79">
        <f>Taula1[[#This Row],[% Jornada segons contracte
(no posar el símbol %) ]]-Taula1[[#This Row],[% Reducció salari per baix rendiment        (no posar el símbol %)]]</f>
        <v>0</v>
      </c>
      <c r="AO144" s="131">
        <f t="shared" si="34"/>
        <v>0</v>
      </c>
      <c r="AP144" s="86"/>
      <c r="AQ144" s="136">
        <f>ROUND((AR144/100)*693*Taula1[[#This Row],[Mesos naturals sencers treballats període justificat (01/01/2023 - 31/03/2023)]],2)</f>
        <v>0</v>
      </c>
      <c r="AR144" s="89">
        <f>Taula1[[#This Row],[% Jornada segons contracte
(no posar el símbol %) ]]-Taula1[[#This Row],[% Reducció salari per baix rendiment        (no posar el símbol %)]]</f>
        <v>0</v>
      </c>
      <c r="AS144" s="136">
        <f>ROUND((AT144/100)*22.78356164*Taula1[[#This Row],[Dies treballats període justificat (01/01/2023 - 31/03/2023)              no comptabilitzats com a mes natural sencer]],2)</f>
        <v>0</v>
      </c>
      <c r="AT144" s="89">
        <f>Taula1[[#This Row],[% Jornada segons contracte
(no posar el símbol %) ]]-Taula1[[#This Row],[% Reducció salari per baix rendiment        (no posar el símbol %)]]</f>
        <v>0</v>
      </c>
      <c r="AU144" s="136">
        <f t="shared" si="35"/>
        <v>0</v>
      </c>
      <c r="AV144" s="86"/>
      <c r="AW144" s="136">
        <f>ROUND((AX144/100)*693*Taula1[[#This Row],[Espai reservat Administració  (mesos)]],2)</f>
        <v>0</v>
      </c>
      <c r="AX144" s="89">
        <f>Taula1[[#This Row],[% Jornada segons contracte
(no posar el símbol %) ]]-Taula1[[#This Row],[% Reducció salari per baix rendiment        (no posar el símbol %)]]</f>
        <v>0</v>
      </c>
      <c r="AY144" s="131">
        <f>ROUND((AZ144/100)*22.78356164*Taula1[[#This Row],[Espai reservat Administració (dies)]],2)</f>
        <v>0</v>
      </c>
      <c r="AZ144" s="79">
        <f>Taula1[[#This Row],[% Jornada segons contracte
(no posar el símbol %) ]]-Taula1[[#This Row],[% Reducció salari per baix rendiment        (no posar el símbol %)]]</f>
        <v>0</v>
      </c>
      <c r="BA144" s="131">
        <f t="shared" si="36"/>
        <v>0</v>
      </c>
      <c r="BB144" s="83"/>
      <c r="BC144" s="131">
        <f>IF(Taula1[[#This Row],[Grup justificat     (fer servir opcions de la llista desplegable)]]=1,AI144,0)</f>
        <v>0</v>
      </c>
      <c r="BD144" s="131">
        <f>IF(Taula1[[#This Row],[Grup justificat     (fer servir opcions de la llista desplegable)]]=2,AU144,0)</f>
        <v>0</v>
      </c>
      <c r="BE144" s="83"/>
      <c r="BF144" s="131">
        <f>IF(Taula1[[#This Row],[Espai reservat Administració]]=1,AO144,0)</f>
        <v>0</v>
      </c>
      <c r="BG144" s="131">
        <f>IF(Taula1[[#This Row],[Espai reservat Administració]]=2,BA144,0)</f>
        <v>0</v>
      </c>
      <c r="BH144" s="83"/>
      <c r="BI144" s="124">
        <f>IF(Taula1[[#This Row],[Grup justificat     (fer servir opcions de la llista desplegable)]]=1,1,0)</f>
        <v>0</v>
      </c>
      <c r="BJ144" s="124">
        <f>IF(Taula1[[#This Row],[Espai reservat Administració]]=1,1,0)</f>
        <v>0</v>
      </c>
      <c r="BK144" s="125"/>
      <c r="BL144" s="124">
        <f>IF(Taula1[[#This Row],[Grup justificat     (fer servir opcions de la llista desplegable)]]=2,1,0)</f>
        <v>0</v>
      </c>
      <c r="BM144" s="124">
        <f>IF(Taula1[[#This Row],[Espai reservat Administració]]=2,1,0)</f>
        <v>0</v>
      </c>
      <c r="BN144" s="73"/>
      <c r="BO144" s="73"/>
      <c r="BP144" s="73"/>
      <c r="BQ144" s="73"/>
      <c r="BR144" s="73"/>
      <c r="BS144" s="73"/>
      <c r="BT144" s="73"/>
      <c r="BU144" s="73"/>
      <c r="BV144" s="73"/>
      <c r="BW144" s="73"/>
      <c r="BX144" s="73"/>
      <c r="BY144" s="73"/>
      <c r="BZ144" s="73"/>
      <c r="CA144" s="73"/>
      <c r="CB144" s="73"/>
      <c r="CC144" s="73"/>
      <c r="CD144" s="73"/>
      <c r="CE144" s="73"/>
      <c r="CF144" s="73"/>
      <c r="CG144" s="63">
        <f t="shared" si="37"/>
        <v>0</v>
      </c>
      <c r="CH144" s="63">
        <f t="shared" si="38"/>
        <v>0</v>
      </c>
      <c r="CI144" s="73"/>
      <c r="CJ144" s="63">
        <f>IF(Taula1[[#This Row],[Tipus de contracte                                  (fer servir opcions de la llista desplegable)]]="Indefinit",1,0)</f>
        <v>0</v>
      </c>
      <c r="CK144" s="63">
        <f>IF(Taula1[[#This Row],[Tipus de contracte                                  (fer servir opcions de la llista desplegable)]]="Temporal, igual o superior a 6 mesos",1,0)</f>
        <v>0</v>
      </c>
      <c r="CL144" s="63">
        <f>IF(Taula1[[#This Row],[Tipus de contracte                                  (fer servir opcions de la llista desplegable)]]="Substitució per IT",1,0)</f>
        <v>0</v>
      </c>
      <c r="CM144" s="73"/>
      <c r="CN144" s="63">
        <f>IF(Taula1[[#This Row],[Relació llocs de treball]]&gt;=1,1,0)</f>
        <v>0</v>
      </c>
      <c r="CO144" s="73"/>
      <c r="CP144" s="63">
        <f>IF(Taula1[[#This Row],[Identitat de gènere                                                          (fer servir opcions de la llista desplegable)]]="Home",1,0)</f>
        <v>0</v>
      </c>
      <c r="CQ144" s="63">
        <f>IF(Taula1[[#This Row],[Identitat de gènere                                                          (fer servir opcions de la llista desplegable)]]="Dona",1,0)</f>
        <v>0</v>
      </c>
      <c r="CR144" s="63">
        <f>IF(Taula1[[#This Row],[Identitat de gènere                                                          (fer servir opcions de la llista desplegable)]]="No binari",1,0)</f>
        <v>0</v>
      </c>
      <c r="CS144" s="73"/>
      <c r="CT144" s="63">
        <f t="shared" si="32"/>
        <v>0</v>
      </c>
      <c r="CU144" s="64">
        <f t="shared" si="39"/>
        <v>0</v>
      </c>
      <c r="CW144" s="64">
        <f t="shared" si="40"/>
        <v>0</v>
      </c>
      <c r="CX144" s="64">
        <f t="shared" si="41"/>
        <v>0</v>
      </c>
      <c r="CY144" s="64">
        <f t="shared" si="42"/>
        <v>0</v>
      </c>
      <c r="CZ144" s="64">
        <f t="shared" si="43"/>
        <v>0</v>
      </c>
      <c r="DB144" s="64">
        <f t="shared" si="44"/>
        <v>0</v>
      </c>
      <c r="DC144" s="64">
        <f t="shared" si="45"/>
        <v>0</v>
      </c>
      <c r="DD144" s="64">
        <f t="shared" si="46"/>
        <v>0</v>
      </c>
      <c r="DE144" s="64">
        <f t="shared" si="47"/>
        <v>0</v>
      </c>
    </row>
    <row r="145" spans="2:109" x14ac:dyDescent="0.3">
      <c r="B145" s="167"/>
      <c r="C145" s="186"/>
      <c r="D145" s="2"/>
      <c r="E145" s="67"/>
      <c r="F145" s="5"/>
      <c r="G145" s="5"/>
      <c r="H145" s="187"/>
      <c r="I145" s="111" t="str">
        <f ca="1">IF(Taula1[[#This Row],[Data naixement (format dd/mm/aaaa)]]="","0",DATEDIF(Taula1[[#This Row],[Data naixement (format dd/mm/aaaa)]],TODAY(),"Y"))</f>
        <v>0</v>
      </c>
      <c r="J145" s="6"/>
      <c r="K145" s="6"/>
      <c r="L145" s="6"/>
      <c r="M145" s="6"/>
      <c r="N145" s="56"/>
      <c r="O145" s="56"/>
      <c r="P145" s="56"/>
      <c r="Q145" s="6"/>
      <c r="R145" s="7"/>
      <c r="S145" s="143">
        <f>Taula1[[#This Row],[Mesos naturals sencers treballats període justificat (01/01/2023 - 31/03/2023)]]</f>
        <v>0</v>
      </c>
      <c r="T145" s="194">
        <f>Taula1[[#This Row],[Dies treballats període justificat (01/01/2023 - 31/03/2023)              no comptabilitzats com a mes natural sencer]]</f>
        <v>0</v>
      </c>
      <c r="U145" s="12"/>
      <c r="V145" s="7"/>
      <c r="W145" s="188"/>
      <c r="X145" s="188"/>
      <c r="Y145" s="188"/>
      <c r="Z145" s="188"/>
      <c r="AA145" s="190"/>
      <c r="AB145" s="143">
        <f>Taula1[[#This Row],[Grup justificat     (fer servir opcions de la llista desplegable)]]</f>
        <v>0</v>
      </c>
      <c r="AC145" s="182"/>
      <c r="AD145" s="80"/>
      <c r="AE145" s="131">
        <f>ROUND((AF145/100)*756*Taula1[[#This Row],[Mesos naturals sencers treballats període justificat (01/01/2023 - 31/03/2023)]],2)</f>
        <v>0</v>
      </c>
      <c r="AF145" s="79">
        <f>Taula1[[#This Row],[% Jornada segons contracte
(no posar el símbol %) ]]-Taula1[[#This Row],[% Reducció salari per baix rendiment        (no posar el símbol %)]]</f>
        <v>0</v>
      </c>
      <c r="AG145" s="131">
        <f>ROUND((AH145/100)*24.8547945*Taula1[[#This Row],[Dies treballats període justificat (01/01/2023 - 31/03/2023)              no comptabilitzats com a mes natural sencer]],2)</f>
        <v>0</v>
      </c>
      <c r="AH145" s="79">
        <f>Taula1[[#This Row],[% Jornada segons contracte
(no posar el símbol %) ]]-Taula1[[#This Row],[% Reducció salari per baix rendiment        (no posar el símbol %)]]</f>
        <v>0</v>
      </c>
      <c r="AI145" s="131">
        <f t="shared" si="33"/>
        <v>0</v>
      </c>
      <c r="AJ145" s="183"/>
      <c r="AK145" s="131">
        <f>ROUND((AL145/100)*756*Taula1[[#This Row],[Espai reservat Administració  (mesos)]],2)</f>
        <v>0</v>
      </c>
      <c r="AL145" s="79">
        <f>Taula1[[#This Row],[% Jornada segons contracte
(no posar el símbol %) ]]-Taula1[[#This Row],[% Reducció salari per baix rendiment        (no posar el símbol %)]]</f>
        <v>0</v>
      </c>
      <c r="AM145" s="131">
        <f>ROUND((AN145/100)*24.8547945*Taula1[[#This Row],[Espai reservat Administració (dies)]],2)</f>
        <v>0</v>
      </c>
      <c r="AN145" s="79">
        <f>Taula1[[#This Row],[% Jornada segons contracte
(no posar el símbol %) ]]-Taula1[[#This Row],[% Reducció salari per baix rendiment        (no posar el símbol %)]]</f>
        <v>0</v>
      </c>
      <c r="AO145" s="131">
        <f t="shared" si="34"/>
        <v>0</v>
      </c>
      <c r="AP145" s="86"/>
      <c r="AQ145" s="136">
        <f>ROUND((AR145/100)*693*Taula1[[#This Row],[Mesos naturals sencers treballats període justificat (01/01/2023 - 31/03/2023)]],2)</f>
        <v>0</v>
      </c>
      <c r="AR145" s="89">
        <f>Taula1[[#This Row],[% Jornada segons contracte
(no posar el símbol %) ]]-Taula1[[#This Row],[% Reducció salari per baix rendiment        (no posar el símbol %)]]</f>
        <v>0</v>
      </c>
      <c r="AS145" s="136">
        <f>ROUND((AT145/100)*22.78356164*Taula1[[#This Row],[Dies treballats període justificat (01/01/2023 - 31/03/2023)              no comptabilitzats com a mes natural sencer]],2)</f>
        <v>0</v>
      </c>
      <c r="AT145" s="89">
        <f>Taula1[[#This Row],[% Jornada segons contracte
(no posar el símbol %) ]]-Taula1[[#This Row],[% Reducció salari per baix rendiment        (no posar el símbol %)]]</f>
        <v>0</v>
      </c>
      <c r="AU145" s="136">
        <f t="shared" si="35"/>
        <v>0</v>
      </c>
      <c r="AV145" s="86"/>
      <c r="AW145" s="136">
        <f>ROUND((AX145/100)*693*Taula1[[#This Row],[Espai reservat Administració  (mesos)]],2)</f>
        <v>0</v>
      </c>
      <c r="AX145" s="89">
        <f>Taula1[[#This Row],[% Jornada segons contracte
(no posar el símbol %) ]]-Taula1[[#This Row],[% Reducció salari per baix rendiment        (no posar el símbol %)]]</f>
        <v>0</v>
      </c>
      <c r="AY145" s="131">
        <f>ROUND((AZ145/100)*22.78356164*Taula1[[#This Row],[Espai reservat Administració (dies)]],2)</f>
        <v>0</v>
      </c>
      <c r="AZ145" s="79">
        <f>Taula1[[#This Row],[% Jornada segons contracte
(no posar el símbol %) ]]-Taula1[[#This Row],[% Reducció salari per baix rendiment        (no posar el símbol %)]]</f>
        <v>0</v>
      </c>
      <c r="BA145" s="131">
        <f t="shared" si="36"/>
        <v>0</v>
      </c>
      <c r="BB145" s="83"/>
      <c r="BC145" s="131">
        <f>IF(Taula1[[#This Row],[Grup justificat     (fer servir opcions de la llista desplegable)]]=1,AI145,0)</f>
        <v>0</v>
      </c>
      <c r="BD145" s="131">
        <f>IF(Taula1[[#This Row],[Grup justificat     (fer servir opcions de la llista desplegable)]]=2,AU145,0)</f>
        <v>0</v>
      </c>
      <c r="BE145" s="83"/>
      <c r="BF145" s="131">
        <f>IF(Taula1[[#This Row],[Espai reservat Administració]]=1,AO145,0)</f>
        <v>0</v>
      </c>
      <c r="BG145" s="131">
        <f>IF(Taula1[[#This Row],[Espai reservat Administració]]=2,BA145,0)</f>
        <v>0</v>
      </c>
      <c r="BH145" s="83"/>
      <c r="BI145" s="124">
        <f>IF(Taula1[[#This Row],[Grup justificat     (fer servir opcions de la llista desplegable)]]=1,1,0)</f>
        <v>0</v>
      </c>
      <c r="BJ145" s="124">
        <f>IF(Taula1[[#This Row],[Espai reservat Administració]]=1,1,0)</f>
        <v>0</v>
      </c>
      <c r="BK145" s="125"/>
      <c r="BL145" s="124">
        <f>IF(Taula1[[#This Row],[Grup justificat     (fer servir opcions de la llista desplegable)]]=2,1,0)</f>
        <v>0</v>
      </c>
      <c r="BM145" s="124">
        <f>IF(Taula1[[#This Row],[Espai reservat Administració]]=2,1,0)</f>
        <v>0</v>
      </c>
      <c r="BN145" s="73"/>
      <c r="BO145" s="73"/>
      <c r="BP145" s="73"/>
      <c r="BQ145" s="73"/>
      <c r="BR145" s="73"/>
      <c r="BS145" s="73"/>
      <c r="BT145" s="73"/>
      <c r="BU145" s="73"/>
      <c r="BV145" s="73"/>
      <c r="BW145" s="73"/>
      <c r="BX145" s="73"/>
      <c r="BY145" s="73"/>
      <c r="BZ145" s="73"/>
      <c r="CA145" s="73"/>
      <c r="CB145" s="73"/>
      <c r="CC145" s="73"/>
      <c r="CD145" s="73"/>
      <c r="CE145" s="73"/>
      <c r="CF145" s="73"/>
      <c r="CG145" s="63">
        <f t="shared" si="37"/>
        <v>0</v>
      </c>
      <c r="CH145" s="63">
        <f t="shared" si="38"/>
        <v>0</v>
      </c>
      <c r="CI145" s="73"/>
      <c r="CJ145" s="63">
        <f>IF(Taula1[[#This Row],[Tipus de contracte                                  (fer servir opcions de la llista desplegable)]]="Indefinit",1,0)</f>
        <v>0</v>
      </c>
      <c r="CK145" s="63">
        <f>IF(Taula1[[#This Row],[Tipus de contracte                                  (fer servir opcions de la llista desplegable)]]="Temporal, igual o superior a 6 mesos",1,0)</f>
        <v>0</v>
      </c>
      <c r="CL145" s="63">
        <f>IF(Taula1[[#This Row],[Tipus de contracte                                  (fer servir opcions de la llista desplegable)]]="Substitució per IT",1,0)</f>
        <v>0</v>
      </c>
      <c r="CM145" s="73"/>
      <c r="CN145" s="63">
        <f>IF(Taula1[[#This Row],[Relació llocs de treball]]&gt;=1,1,0)</f>
        <v>0</v>
      </c>
      <c r="CO145" s="73"/>
      <c r="CP145" s="63">
        <f>IF(Taula1[[#This Row],[Identitat de gènere                                                          (fer servir opcions de la llista desplegable)]]="Home",1,0)</f>
        <v>0</v>
      </c>
      <c r="CQ145" s="63">
        <f>IF(Taula1[[#This Row],[Identitat de gènere                                                          (fer servir opcions de la llista desplegable)]]="Dona",1,0)</f>
        <v>0</v>
      </c>
      <c r="CR145" s="63">
        <f>IF(Taula1[[#This Row],[Identitat de gènere                                                          (fer servir opcions de la llista desplegable)]]="No binari",1,0)</f>
        <v>0</v>
      </c>
      <c r="CS145" s="73"/>
      <c r="CT145" s="63">
        <f t="shared" si="32"/>
        <v>0</v>
      </c>
      <c r="CU145" s="64">
        <f t="shared" si="39"/>
        <v>0</v>
      </c>
      <c r="CW145" s="64">
        <f t="shared" si="40"/>
        <v>0</v>
      </c>
      <c r="CX145" s="64">
        <f t="shared" si="41"/>
        <v>0</v>
      </c>
      <c r="CY145" s="64">
        <f t="shared" si="42"/>
        <v>0</v>
      </c>
      <c r="CZ145" s="64">
        <f t="shared" si="43"/>
        <v>0</v>
      </c>
      <c r="DB145" s="64">
        <f t="shared" si="44"/>
        <v>0</v>
      </c>
      <c r="DC145" s="64">
        <f t="shared" si="45"/>
        <v>0</v>
      </c>
      <c r="DD145" s="64">
        <f t="shared" si="46"/>
        <v>0</v>
      </c>
      <c r="DE145" s="64">
        <f t="shared" si="47"/>
        <v>0</v>
      </c>
    </row>
    <row r="146" spans="2:109" x14ac:dyDescent="0.3">
      <c r="B146" s="167"/>
      <c r="C146" s="186"/>
      <c r="D146" s="2"/>
      <c r="E146" s="67"/>
      <c r="F146" s="5"/>
      <c r="G146" s="5"/>
      <c r="H146" s="187"/>
      <c r="I146" s="111" t="str">
        <f ca="1">IF(Taula1[[#This Row],[Data naixement (format dd/mm/aaaa)]]="","0",DATEDIF(Taula1[[#This Row],[Data naixement (format dd/mm/aaaa)]],TODAY(),"Y"))</f>
        <v>0</v>
      </c>
      <c r="J146" s="6"/>
      <c r="K146" s="6"/>
      <c r="L146" s="6"/>
      <c r="M146" s="6"/>
      <c r="N146" s="56"/>
      <c r="O146" s="56"/>
      <c r="P146" s="56"/>
      <c r="Q146" s="6"/>
      <c r="R146" s="7"/>
      <c r="S146" s="143">
        <f>Taula1[[#This Row],[Mesos naturals sencers treballats període justificat (01/01/2023 - 31/03/2023)]]</f>
        <v>0</v>
      </c>
      <c r="T146" s="194">
        <f>Taula1[[#This Row],[Dies treballats període justificat (01/01/2023 - 31/03/2023)              no comptabilitzats com a mes natural sencer]]</f>
        <v>0</v>
      </c>
      <c r="U146" s="12"/>
      <c r="V146" s="7"/>
      <c r="W146" s="188"/>
      <c r="X146" s="188"/>
      <c r="Y146" s="188"/>
      <c r="Z146" s="188"/>
      <c r="AA146" s="190"/>
      <c r="AB146" s="143">
        <f>Taula1[[#This Row],[Grup justificat     (fer servir opcions de la llista desplegable)]]</f>
        <v>0</v>
      </c>
      <c r="AC146" s="182"/>
      <c r="AD146" s="80"/>
      <c r="AE146" s="131">
        <f>ROUND((AF146/100)*756*Taula1[[#This Row],[Mesos naturals sencers treballats període justificat (01/01/2023 - 31/03/2023)]],2)</f>
        <v>0</v>
      </c>
      <c r="AF146" s="79">
        <f>Taula1[[#This Row],[% Jornada segons contracte
(no posar el símbol %) ]]-Taula1[[#This Row],[% Reducció salari per baix rendiment        (no posar el símbol %)]]</f>
        <v>0</v>
      </c>
      <c r="AG146" s="131">
        <f>ROUND((AH146/100)*24.8547945*Taula1[[#This Row],[Dies treballats període justificat (01/01/2023 - 31/03/2023)              no comptabilitzats com a mes natural sencer]],2)</f>
        <v>0</v>
      </c>
      <c r="AH146" s="79">
        <f>Taula1[[#This Row],[% Jornada segons contracte
(no posar el símbol %) ]]-Taula1[[#This Row],[% Reducció salari per baix rendiment        (no posar el símbol %)]]</f>
        <v>0</v>
      </c>
      <c r="AI146" s="131">
        <f t="shared" si="33"/>
        <v>0</v>
      </c>
      <c r="AJ146" s="183"/>
      <c r="AK146" s="131">
        <f>ROUND((AL146/100)*756*Taula1[[#This Row],[Espai reservat Administració  (mesos)]],2)</f>
        <v>0</v>
      </c>
      <c r="AL146" s="79">
        <f>Taula1[[#This Row],[% Jornada segons contracte
(no posar el símbol %) ]]-Taula1[[#This Row],[% Reducció salari per baix rendiment        (no posar el símbol %)]]</f>
        <v>0</v>
      </c>
      <c r="AM146" s="131">
        <f>ROUND((AN146/100)*24.8547945*Taula1[[#This Row],[Espai reservat Administració (dies)]],2)</f>
        <v>0</v>
      </c>
      <c r="AN146" s="79">
        <f>Taula1[[#This Row],[% Jornada segons contracte
(no posar el símbol %) ]]-Taula1[[#This Row],[% Reducció salari per baix rendiment        (no posar el símbol %)]]</f>
        <v>0</v>
      </c>
      <c r="AO146" s="131">
        <f t="shared" si="34"/>
        <v>0</v>
      </c>
      <c r="AP146" s="86"/>
      <c r="AQ146" s="136">
        <f>ROUND((AR146/100)*693*Taula1[[#This Row],[Mesos naturals sencers treballats període justificat (01/01/2023 - 31/03/2023)]],2)</f>
        <v>0</v>
      </c>
      <c r="AR146" s="89">
        <f>Taula1[[#This Row],[% Jornada segons contracte
(no posar el símbol %) ]]-Taula1[[#This Row],[% Reducció salari per baix rendiment        (no posar el símbol %)]]</f>
        <v>0</v>
      </c>
      <c r="AS146" s="136">
        <f>ROUND((AT146/100)*22.78356164*Taula1[[#This Row],[Dies treballats període justificat (01/01/2023 - 31/03/2023)              no comptabilitzats com a mes natural sencer]],2)</f>
        <v>0</v>
      </c>
      <c r="AT146" s="89">
        <f>Taula1[[#This Row],[% Jornada segons contracte
(no posar el símbol %) ]]-Taula1[[#This Row],[% Reducció salari per baix rendiment        (no posar el símbol %)]]</f>
        <v>0</v>
      </c>
      <c r="AU146" s="136">
        <f t="shared" si="35"/>
        <v>0</v>
      </c>
      <c r="AV146" s="86"/>
      <c r="AW146" s="136">
        <f>ROUND((AX146/100)*693*Taula1[[#This Row],[Espai reservat Administració  (mesos)]],2)</f>
        <v>0</v>
      </c>
      <c r="AX146" s="89">
        <f>Taula1[[#This Row],[% Jornada segons contracte
(no posar el símbol %) ]]-Taula1[[#This Row],[% Reducció salari per baix rendiment        (no posar el símbol %)]]</f>
        <v>0</v>
      </c>
      <c r="AY146" s="131">
        <f>ROUND((AZ146/100)*22.78356164*Taula1[[#This Row],[Espai reservat Administració (dies)]],2)</f>
        <v>0</v>
      </c>
      <c r="AZ146" s="79">
        <f>Taula1[[#This Row],[% Jornada segons contracte
(no posar el símbol %) ]]-Taula1[[#This Row],[% Reducció salari per baix rendiment        (no posar el símbol %)]]</f>
        <v>0</v>
      </c>
      <c r="BA146" s="131">
        <f t="shared" si="36"/>
        <v>0</v>
      </c>
      <c r="BB146" s="83"/>
      <c r="BC146" s="131">
        <f>IF(Taula1[[#This Row],[Grup justificat     (fer servir opcions de la llista desplegable)]]=1,AI146,0)</f>
        <v>0</v>
      </c>
      <c r="BD146" s="131">
        <f>IF(Taula1[[#This Row],[Grup justificat     (fer servir opcions de la llista desplegable)]]=2,AU146,0)</f>
        <v>0</v>
      </c>
      <c r="BE146" s="83"/>
      <c r="BF146" s="131">
        <f>IF(Taula1[[#This Row],[Espai reservat Administració]]=1,AO146,0)</f>
        <v>0</v>
      </c>
      <c r="BG146" s="131">
        <f>IF(Taula1[[#This Row],[Espai reservat Administració]]=2,BA146,0)</f>
        <v>0</v>
      </c>
      <c r="BH146" s="83"/>
      <c r="BI146" s="124">
        <f>IF(Taula1[[#This Row],[Grup justificat     (fer servir opcions de la llista desplegable)]]=1,1,0)</f>
        <v>0</v>
      </c>
      <c r="BJ146" s="124">
        <f>IF(Taula1[[#This Row],[Espai reservat Administració]]=1,1,0)</f>
        <v>0</v>
      </c>
      <c r="BK146" s="125"/>
      <c r="BL146" s="124">
        <f>IF(Taula1[[#This Row],[Grup justificat     (fer servir opcions de la llista desplegable)]]=2,1,0)</f>
        <v>0</v>
      </c>
      <c r="BM146" s="124">
        <f>IF(Taula1[[#This Row],[Espai reservat Administració]]=2,1,0)</f>
        <v>0</v>
      </c>
      <c r="BN146" s="73"/>
      <c r="BO146" s="73"/>
      <c r="BP146" s="73"/>
      <c r="BQ146" s="73"/>
      <c r="BR146" s="73"/>
      <c r="BS146" s="73"/>
      <c r="BT146" s="73"/>
      <c r="BU146" s="73"/>
      <c r="BV146" s="73"/>
      <c r="BW146" s="73"/>
      <c r="BX146" s="73"/>
      <c r="BY146" s="73"/>
      <c r="BZ146" s="73"/>
      <c r="CA146" s="73"/>
      <c r="CB146" s="73"/>
      <c r="CC146" s="73"/>
      <c r="CD146" s="73"/>
      <c r="CE146" s="73"/>
      <c r="CF146" s="73"/>
      <c r="CG146" s="63">
        <f t="shared" si="37"/>
        <v>0</v>
      </c>
      <c r="CH146" s="63">
        <f t="shared" si="38"/>
        <v>0</v>
      </c>
      <c r="CI146" s="73"/>
      <c r="CJ146" s="63">
        <f>IF(Taula1[[#This Row],[Tipus de contracte                                  (fer servir opcions de la llista desplegable)]]="Indefinit",1,0)</f>
        <v>0</v>
      </c>
      <c r="CK146" s="63">
        <f>IF(Taula1[[#This Row],[Tipus de contracte                                  (fer servir opcions de la llista desplegable)]]="Temporal, igual o superior a 6 mesos",1,0)</f>
        <v>0</v>
      </c>
      <c r="CL146" s="63">
        <f>IF(Taula1[[#This Row],[Tipus de contracte                                  (fer servir opcions de la llista desplegable)]]="Substitució per IT",1,0)</f>
        <v>0</v>
      </c>
      <c r="CM146" s="73"/>
      <c r="CN146" s="63">
        <f>IF(Taula1[[#This Row],[Relació llocs de treball]]&gt;=1,1,0)</f>
        <v>0</v>
      </c>
      <c r="CO146" s="73"/>
      <c r="CP146" s="63">
        <f>IF(Taula1[[#This Row],[Identitat de gènere                                                          (fer servir opcions de la llista desplegable)]]="Home",1,0)</f>
        <v>0</v>
      </c>
      <c r="CQ146" s="63">
        <f>IF(Taula1[[#This Row],[Identitat de gènere                                                          (fer servir opcions de la llista desplegable)]]="Dona",1,0)</f>
        <v>0</v>
      </c>
      <c r="CR146" s="63">
        <f>IF(Taula1[[#This Row],[Identitat de gènere                                                          (fer servir opcions de la llista desplegable)]]="No binari",1,0)</f>
        <v>0</v>
      </c>
      <c r="CS146" s="73"/>
      <c r="CT146" s="63">
        <f t="shared" si="32"/>
        <v>0</v>
      </c>
      <c r="CU146" s="64">
        <f t="shared" si="39"/>
        <v>0</v>
      </c>
      <c r="CW146" s="64">
        <f t="shared" si="40"/>
        <v>0</v>
      </c>
      <c r="CX146" s="64">
        <f t="shared" si="41"/>
        <v>0</v>
      </c>
      <c r="CY146" s="64">
        <f t="shared" si="42"/>
        <v>0</v>
      </c>
      <c r="CZ146" s="64">
        <f t="shared" si="43"/>
        <v>0</v>
      </c>
      <c r="DB146" s="64">
        <f t="shared" si="44"/>
        <v>0</v>
      </c>
      <c r="DC146" s="64">
        <f t="shared" si="45"/>
        <v>0</v>
      </c>
      <c r="DD146" s="64">
        <f t="shared" si="46"/>
        <v>0</v>
      </c>
      <c r="DE146" s="64">
        <f t="shared" si="47"/>
        <v>0</v>
      </c>
    </row>
    <row r="147" spans="2:109" x14ac:dyDescent="0.3">
      <c r="B147" s="167"/>
      <c r="C147" s="186"/>
      <c r="D147" s="2"/>
      <c r="E147" s="67"/>
      <c r="F147" s="5"/>
      <c r="G147" s="5"/>
      <c r="H147" s="187"/>
      <c r="I147" s="111" t="str">
        <f ca="1">IF(Taula1[[#This Row],[Data naixement (format dd/mm/aaaa)]]="","0",DATEDIF(Taula1[[#This Row],[Data naixement (format dd/mm/aaaa)]],TODAY(),"Y"))</f>
        <v>0</v>
      </c>
      <c r="J147" s="6"/>
      <c r="K147" s="6"/>
      <c r="L147" s="6"/>
      <c r="M147" s="6"/>
      <c r="N147" s="56"/>
      <c r="O147" s="56"/>
      <c r="P147" s="56"/>
      <c r="Q147" s="6"/>
      <c r="R147" s="7"/>
      <c r="S147" s="143">
        <f>Taula1[[#This Row],[Mesos naturals sencers treballats període justificat (01/01/2023 - 31/03/2023)]]</f>
        <v>0</v>
      </c>
      <c r="T147" s="194">
        <f>Taula1[[#This Row],[Dies treballats període justificat (01/01/2023 - 31/03/2023)              no comptabilitzats com a mes natural sencer]]</f>
        <v>0</v>
      </c>
      <c r="U147" s="12"/>
      <c r="V147" s="7"/>
      <c r="W147" s="188"/>
      <c r="X147" s="188"/>
      <c r="Y147" s="188"/>
      <c r="Z147" s="188"/>
      <c r="AA147" s="190"/>
      <c r="AB147" s="143">
        <f>Taula1[[#This Row],[Grup justificat     (fer servir opcions de la llista desplegable)]]</f>
        <v>0</v>
      </c>
      <c r="AC147" s="182"/>
      <c r="AD147" s="80"/>
      <c r="AE147" s="131">
        <f>ROUND((AF147/100)*756*Taula1[[#This Row],[Mesos naturals sencers treballats període justificat (01/01/2023 - 31/03/2023)]],2)</f>
        <v>0</v>
      </c>
      <c r="AF147" s="79">
        <f>Taula1[[#This Row],[% Jornada segons contracte
(no posar el símbol %) ]]-Taula1[[#This Row],[% Reducció salari per baix rendiment        (no posar el símbol %)]]</f>
        <v>0</v>
      </c>
      <c r="AG147" s="131">
        <f>ROUND((AH147/100)*24.8547945*Taula1[[#This Row],[Dies treballats període justificat (01/01/2023 - 31/03/2023)              no comptabilitzats com a mes natural sencer]],2)</f>
        <v>0</v>
      </c>
      <c r="AH147" s="79">
        <f>Taula1[[#This Row],[% Jornada segons contracte
(no posar el símbol %) ]]-Taula1[[#This Row],[% Reducció salari per baix rendiment        (no posar el símbol %)]]</f>
        <v>0</v>
      </c>
      <c r="AI147" s="131">
        <f t="shared" si="33"/>
        <v>0</v>
      </c>
      <c r="AJ147" s="183"/>
      <c r="AK147" s="131">
        <f>ROUND((AL147/100)*756*Taula1[[#This Row],[Espai reservat Administració  (mesos)]],2)</f>
        <v>0</v>
      </c>
      <c r="AL147" s="79">
        <f>Taula1[[#This Row],[% Jornada segons contracte
(no posar el símbol %) ]]-Taula1[[#This Row],[% Reducció salari per baix rendiment        (no posar el símbol %)]]</f>
        <v>0</v>
      </c>
      <c r="AM147" s="131">
        <f>ROUND((AN147/100)*24.8547945*Taula1[[#This Row],[Espai reservat Administració (dies)]],2)</f>
        <v>0</v>
      </c>
      <c r="AN147" s="79">
        <f>Taula1[[#This Row],[% Jornada segons contracte
(no posar el símbol %) ]]-Taula1[[#This Row],[% Reducció salari per baix rendiment        (no posar el símbol %)]]</f>
        <v>0</v>
      </c>
      <c r="AO147" s="131">
        <f t="shared" si="34"/>
        <v>0</v>
      </c>
      <c r="AP147" s="86"/>
      <c r="AQ147" s="136">
        <f>ROUND((AR147/100)*693*Taula1[[#This Row],[Mesos naturals sencers treballats període justificat (01/01/2023 - 31/03/2023)]],2)</f>
        <v>0</v>
      </c>
      <c r="AR147" s="89">
        <f>Taula1[[#This Row],[% Jornada segons contracte
(no posar el símbol %) ]]-Taula1[[#This Row],[% Reducció salari per baix rendiment        (no posar el símbol %)]]</f>
        <v>0</v>
      </c>
      <c r="AS147" s="136">
        <f>ROUND((AT147/100)*22.78356164*Taula1[[#This Row],[Dies treballats període justificat (01/01/2023 - 31/03/2023)              no comptabilitzats com a mes natural sencer]],2)</f>
        <v>0</v>
      </c>
      <c r="AT147" s="89">
        <f>Taula1[[#This Row],[% Jornada segons contracte
(no posar el símbol %) ]]-Taula1[[#This Row],[% Reducció salari per baix rendiment        (no posar el símbol %)]]</f>
        <v>0</v>
      </c>
      <c r="AU147" s="136">
        <f t="shared" si="35"/>
        <v>0</v>
      </c>
      <c r="AV147" s="86"/>
      <c r="AW147" s="136">
        <f>ROUND((AX147/100)*693*Taula1[[#This Row],[Espai reservat Administració  (mesos)]],2)</f>
        <v>0</v>
      </c>
      <c r="AX147" s="89">
        <f>Taula1[[#This Row],[% Jornada segons contracte
(no posar el símbol %) ]]-Taula1[[#This Row],[% Reducció salari per baix rendiment        (no posar el símbol %)]]</f>
        <v>0</v>
      </c>
      <c r="AY147" s="131">
        <f>ROUND((AZ147/100)*22.78356164*Taula1[[#This Row],[Espai reservat Administració (dies)]],2)</f>
        <v>0</v>
      </c>
      <c r="AZ147" s="79">
        <f>Taula1[[#This Row],[% Jornada segons contracte
(no posar el símbol %) ]]-Taula1[[#This Row],[% Reducció salari per baix rendiment        (no posar el símbol %)]]</f>
        <v>0</v>
      </c>
      <c r="BA147" s="131">
        <f t="shared" si="36"/>
        <v>0</v>
      </c>
      <c r="BB147" s="83"/>
      <c r="BC147" s="131">
        <f>IF(Taula1[[#This Row],[Grup justificat     (fer servir opcions de la llista desplegable)]]=1,AI147,0)</f>
        <v>0</v>
      </c>
      <c r="BD147" s="131">
        <f>IF(Taula1[[#This Row],[Grup justificat     (fer servir opcions de la llista desplegable)]]=2,AU147,0)</f>
        <v>0</v>
      </c>
      <c r="BE147" s="83"/>
      <c r="BF147" s="131">
        <f>IF(Taula1[[#This Row],[Espai reservat Administració]]=1,AO147,0)</f>
        <v>0</v>
      </c>
      <c r="BG147" s="131">
        <f>IF(Taula1[[#This Row],[Espai reservat Administració]]=2,BA147,0)</f>
        <v>0</v>
      </c>
      <c r="BH147" s="83"/>
      <c r="BI147" s="124">
        <f>IF(Taula1[[#This Row],[Grup justificat     (fer servir opcions de la llista desplegable)]]=1,1,0)</f>
        <v>0</v>
      </c>
      <c r="BJ147" s="124">
        <f>IF(Taula1[[#This Row],[Espai reservat Administració]]=1,1,0)</f>
        <v>0</v>
      </c>
      <c r="BK147" s="125"/>
      <c r="BL147" s="124">
        <f>IF(Taula1[[#This Row],[Grup justificat     (fer servir opcions de la llista desplegable)]]=2,1,0)</f>
        <v>0</v>
      </c>
      <c r="BM147" s="124">
        <f>IF(Taula1[[#This Row],[Espai reservat Administració]]=2,1,0)</f>
        <v>0</v>
      </c>
      <c r="BN147" s="73"/>
      <c r="BO147" s="73"/>
      <c r="BP147" s="73"/>
      <c r="BQ147" s="73"/>
      <c r="BR147" s="73"/>
      <c r="BS147" s="73"/>
      <c r="BT147" s="73"/>
      <c r="BU147" s="73"/>
      <c r="BV147" s="73"/>
      <c r="BW147" s="73"/>
      <c r="BX147" s="73"/>
      <c r="BY147" s="73"/>
      <c r="BZ147" s="73"/>
      <c r="CA147" s="73"/>
      <c r="CB147" s="73"/>
      <c r="CC147" s="73"/>
      <c r="CD147" s="73"/>
      <c r="CE147" s="73"/>
      <c r="CF147" s="73"/>
      <c r="CG147" s="63">
        <f t="shared" si="37"/>
        <v>0</v>
      </c>
      <c r="CH147" s="63">
        <f t="shared" si="38"/>
        <v>0</v>
      </c>
      <c r="CI147" s="73"/>
      <c r="CJ147" s="63">
        <f>IF(Taula1[[#This Row],[Tipus de contracte                                  (fer servir opcions de la llista desplegable)]]="Indefinit",1,0)</f>
        <v>0</v>
      </c>
      <c r="CK147" s="63">
        <f>IF(Taula1[[#This Row],[Tipus de contracte                                  (fer servir opcions de la llista desplegable)]]="Temporal, igual o superior a 6 mesos",1,0)</f>
        <v>0</v>
      </c>
      <c r="CL147" s="63">
        <f>IF(Taula1[[#This Row],[Tipus de contracte                                  (fer servir opcions de la llista desplegable)]]="Substitució per IT",1,0)</f>
        <v>0</v>
      </c>
      <c r="CM147" s="73"/>
      <c r="CN147" s="63">
        <f>IF(Taula1[[#This Row],[Relació llocs de treball]]&gt;=1,1,0)</f>
        <v>0</v>
      </c>
      <c r="CO147" s="73"/>
      <c r="CP147" s="63">
        <f>IF(Taula1[[#This Row],[Identitat de gènere                                                          (fer servir opcions de la llista desplegable)]]="Home",1,0)</f>
        <v>0</v>
      </c>
      <c r="CQ147" s="63">
        <f>IF(Taula1[[#This Row],[Identitat de gènere                                                          (fer servir opcions de la llista desplegable)]]="Dona",1,0)</f>
        <v>0</v>
      </c>
      <c r="CR147" s="63">
        <f>IF(Taula1[[#This Row],[Identitat de gènere                                                          (fer servir opcions de la llista desplegable)]]="No binari",1,0)</f>
        <v>0</v>
      </c>
      <c r="CS147" s="73"/>
      <c r="CT147" s="63">
        <f t="shared" si="32"/>
        <v>0</v>
      </c>
      <c r="CU147" s="64">
        <f t="shared" si="39"/>
        <v>0</v>
      </c>
      <c r="CW147" s="64">
        <f t="shared" si="40"/>
        <v>0</v>
      </c>
      <c r="CX147" s="64">
        <f t="shared" si="41"/>
        <v>0</v>
      </c>
      <c r="CY147" s="64">
        <f t="shared" si="42"/>
        <v>0</v>
      </c>
      <c r="CZ147" s="64">
        <f t="shared" si="43"/>
        <v>0</v>
      </c>
      <c r="DB147" s="64">
        <f t="shared" si="44"/>
        <v>0</v>
      </c>
      <c r="DC147" s="64">
        <f t="shared" si="45"/>
        <v>0</v>
      </c>
      <c r="DD147" s="64">
        <f t="shared" si="46"/>
        <v>0</v>
      </c>
      <c r="DE147" s="64">
        <f t="shared" si="47"/>
        <v>0</v>
      </c>
    </row>
    <row r="148" spans="2:109" x14ac:dyDescent="0.3">
      <c r="B148" s="167"/>
      <c r="C148" s="186"/>
      <c r="D148" s="2"/>
      <c r="E148" s="67"/>
      <c r="F148" s="5"/>
      <c r="G148" s="5"/>
      <c r="H148" s="187"/>
      <c r="I148" s="111" t="str">
        <f ca="1">IF(Taula1[[#This Row],[Data naixement (format dd/mm/aaaa)]]="","0",DATEDIF(Taula1[[#This Row],[Data naixement (format dd/mm/aaaa)]],TODAY(),"Y"))</f>
        <v>0</v>
      </c>
      <c r="J148" s="6"/>
      <c r="K148" s="6"/>
      <c r="L148" s="6"/>
      <c r="M148" s="6"/>
      <c r="N148" s="56"/>
      <c r="O148" s="56"/>
      <c r="P148" s="56"/>
      <c r="Q148" s="6"/>
      <c r="R148" s="7"/>
      <c r="S148" s="143">
        <f>Taula1[[#This Row],[Mesos naturals sencers treballats període justificat (01/01/2023 - 31/03/2023)]]</f>
        <v>0</v>
      </c>
      <c r="T148" s="194">
        <f>Taula1[[#This Row],[Dies treballats període justificat (01/01/2023 - 31/03/2023)              no comptabilitzats com a mes natural sencer]]</f>
        <v>0</v>
      </c>
      <c r="U148" s="12"/>
      <c r="V148" s="7"/>
      <c r="W148" s="188"/>
      <c r="X148" s="188"/>
      <c r="Y148" s="188"/>
      <c r="Z148" s="188"/>
      <c r="AA148" s="190"/>
      <c r="AB148" s="143">
        <f>Taula1[[#This Row],[Grup justificat     (fer servir opcions de la llista desplegable)]]</f>
        <v>0</v>
      </c>
      <c r="AC148" s="182"/>
      <c r="AD148" s="80"/>
      <c r="AE148" s="131">
        <f>ROUND((AF148/100)*756*Taula1[[#This Row],[Mesos naturals sencers treballats període justificat (01/01/2023 - 31/03/2023)]],2)</f>
        <v>0</v>
      </c>
      <c r="AF148" s="79">
        <f>Taula1[[#This Row],[% Jornada segons contracte
(no posar el símbol %) ]]-Taula1[[#This Row],[% Reducció salari per baix rendiment        (no posar el símbol %)]]</f>
        <v>0</v>
      </c>
      <c r="AG148" s="131">
        <f>ROUND((AH148/100)*24.8547945*Taula1[[#This Row],[Dies treballats període justificat (01/01/2023 - 31/03/2023)              no comptabilitzats com a mes natural sencer]],2)</f>
        <v>0</v>
      </c>
      <c r="AH148" s="79">
        <f>Taula1[[#This Row],[% Jornada segons contracte
(no posar el símbol %) ]]-Taula1[[#This Row],[% Reducció salari per baix rendiment        (no posar el símbol %)]]</f>
        <v>0</v>
      </c>
      <c r="AI148" s="131">
        <f t="shared" si="33"/>
        <v>0</v>
      </c>
      <c r="AJ148" s="183"/>
      <c r="AK148" s="131">
        <f>ROUND((AL148/100)*756*Taula1[[#This Row],[Espai reservat Administració  (mesos)]],2)</f>
        <v>0</v>
      </c>
      <c r="AL148" s="79">
        <f>Taula1[[#This Row],[% Jornada segons contracte
(no posar el símbol %) ]]-Taula1[[#This Row],[% Reducció salari per baix rendiment        (no posar el símbol %)]]</f>
        <v>0</v>
      </c>
      <c r="AM148" s="131">
        <f>ROUND((AN148/100)*24.8547945*Taula1[[#This Row],[Espai reservat Administració (dies)]],2)</f>
        <v>0</v>
      </c>
      <c r="AN148" s="79">
        <f>Taula1[[#This Row],[% Jornada segons contracte
(no posar el símbol %) ]]-Taula1[[#This Row],[% Reducció salari per baix rendiment        (no posar el símbol %)]]</f>
        <v>0</v>
      </c>
      <c r="AO148" s="131">
        <f t="shared" si="34"/>
        <v>0</v>
      </c>
      <c r="AP148" s="86"/>
      <c r="AQ148" s="136">
        <f>ROUND((AR148/100)*693*Taula1[[#This Row],[Mesos naturals sencers treballats període justificat (01/01/2023 - 31/03/2023)]],2)</f>
        <v>0</v>
      </c>
      <c r="AR148" s="89">
        <f>Taula1[[#This Row],[% Jornada segons contracte
(no posar el símbol %) ]]-Taula1[[#This Row],[% Reducció salari per baix rendiment        (no posar el símbol %)]]</f>
        <v>0</v>
      </c>
      <c r="AS148" s="136">
        <f>ROUND((AT148/100)*22.78356164*Taula1[[#This Row],[Dies treballats període justificat (01/01/2023 - 31/03/2023)              no comptabilitzats com a mes natural sencer]],2)</f>
        <v>0</v>
      </c>
      <c r="AT148" s="89">
        <f>Taula1[[#This Row],[% Jornada segons contracte
(no posar el símbol %) ]]-Taula1[[#This Row],[% Reducció salari per baix rendiment        (no posar el símbol %)]]</f>
        <v>0</v>
      </c>
      <c r="AU148" s="136">
        <f t="shared" si="35"/>
        <v>0</v>
      </c>
      <c r="AV148" s="86"/>
      <c r="AW148" s="136">
        <f>ROUND((AX148/100)*693*Taula1[[#This Row],[Espai reservat Administració  (mesos)]],2)</f>
        <v>0</v>
      </c>
      <c r="AX148" s="89">
        <f>Taula1[[#This Row],[% Jornada segons contracte
(no posar el símbol %) ]]-Taula1[[#This Row],[% Reducció salari per baix rendiment        (no posar el símbol %)]]</f>
        <v>0</v>
      </c>
      <c r="AY148" s="131">
        <f>ROUND((AZ148/100)*22.78356164*Taula1[[#This Row],[Espai reservat Administració (dies)]],2)</f>
        <v>0</v>
      </c>
      <c r="AZ148" s="79">
        <f>Taula1[[#This Row],[% Jornada segons contracte
(no posar el símbol %) ]]-Taula1[[#This Row],[% Reducció salari per baix rendiment        (no posar el símbol %)]]</f>
        <v>0</v>
      </c>
      <c r="BA148" s="131">
        <f t="shared" si="36"/>
        <v>0</v>
      </c>
      <c r="BB148" s="83"/>
      <c r="BC148" s="131">
        <f>IF(Taula1[[#This Row],[Grup justificat     (fer servir opcions de la llista desplegable)]]=1,AI148,0)</f>
        <v>0</v>
      </c>
      <c r="BD148" s="131">
        <f>IF(Taula1[[#This Row],[Grup justificat     (fer servir opcions de la llista desplegable)]]=2,AU148,0)</f>
        <v>0</v>
      </c>
      <c r="BE148" s="83"/>
      <c r="BF148" s="131">
        <f>IF(Taula1[[#This Row],[Espai reservat Administració]]=1,AO148,0)</f>
        <v>0</v>
      </c>
      <c r="BG148" s="131">
        <f>IF(Taula1[[#This Row],[Espai reservat Administració]]=2,BA148,0)</f>
        <v>0</v>
      </c>
      <c r="BH148" s="83"/>
      <c r="BI148" s="124">
        <f>IF(Taula1[[#This Row],[Grup justificat     (fer servir opcions de la llista desplegable)]]=1,1,0)</f>
        <v>0</v>
      </c>
      <c r="BJ148" s="124">
        <f>IF(Taula1[[#This Row],[Espai reservat Administració]]=1,1,0)</f>
        <v>0</v>
      </c>
      <c r="BK148" s="125"/>
      <c r="BL148" s="124">
        <f>IF(Taula1[[#This Row],[Grup justificat     (fer servir opcions de la llista desplegable)]]=2,1,0)</f>
        <v>0</v>
      </c>
      <c r="BM148" s="124">
        <f>IF(Taula1[[#This Row],[Espai reservat Administració]]=2,1,0)</f>
        <v>0</v>
      </c>
      <c r="BN148" s="73"/>
      <c r="BO148" s="73"/>
      <c r="BP148" s="73"/>
      <c r="BQ148" s="73"/>
      <c r="BR148" s="73"/>
      <c r="BS148" s="73"/>
      <c r="BT148" s="73"/>
      <c r="BU148" s="73"/>
      <c r="BV148" s="73"/>
      <c r="BW148" s="73"/>
      <c r="BX148" s="73"/>
      <c r="BY148" s="73"/>
      <c r="BZ148" s="73"/>
      <c r="CA148" s="73"/>
      <c r="CB148" s="73"/>
      <c r="CC148" s="73"/>
      <c r="CD148" s="73"/>
      <c r="CE148" s="73"/>
      <c r="CF148" s="73"/>
      <c r="CG148" s="63">
        <f t="shared" si="37"/>
        <v>0</v>
      </c>
      <c r="CH148" s="63">
        <f t="shared" si="38"/>
        <v>0</v>
      </c>
      <c r="CI148" s="73"/>
      <c r="CJ148" s="63">
        <f>IF(Taula1[[#This Row],[Tipus de contracte                                  (fer servir opcions de la llista desplegable)]]="Indefinit",1,0)</f>
        <v>0</v>
      </c>
      <c r="CK148" s="63">
        <f>IF(Taula1[[#This Row],[Tipus de contracte                                  (fer servir opcions de la llista desplegable)]]="Temporal, igual o superior a 6 mesos",1,0)</f>
        <v>0</v>
      </c>
      <c r="CL148" s="63">
        <f>IF(Taula1[[#This Row],[Tipus de contracte                                  (fer servir opcions de la llista desplegable)]]="Substitució per IT",1,0)</f>
        <v>0</v>
      </c>
      <c r="CM148" s="73"/>
      <c r="CN148" s="63">
        <f>IF(Taula1[[#This Row],[Relació llocs de treball]]&gt;=1,1,0)</f>
        <v>0</v>
      </c>
      <c r="CO148" s="73"/>
      <c r="CP148" s="63">
        <f>IF(Taula1[[#This Row],[Identitat de gènere                                                          (fer servir opcions de la llista desplegable)]]="Home",1,0)</f>
        <v>0</v>
      </c>
      <c r="CQ148" s="63">
        <f>IF(Taula1[[#This Row],[Identitat de gènere                                                          (fer servir opcions de la llista desplegable)]]="Dona",1,0)</f>
        <v>0</v>
      </c>
      <c r="CR148" s="63">
        <f>IF(Taula1[[#This Row],[Identitat de gènere                                                          (fer servir opcions de la llista desplegable)]]="No binari",1,0)</f>
        <v>0</v>
      </c>
      <c r="CS148" s="73"/>
      <c r="CT148" s="63">
        <f t="shared" si="32"/>
        <v>0</v>
      </c>
      <c r="CU148" s="64">
        <f t="shared" si="39"/>
        <v>0</v>
      </c>
      <c r="CW148" s="64">
        <f t="shared" si="40"/>
        <v>0</v>
      </c>
      <c r="CX148" s="64">
        <f t="shared" si="41"/>
        <v>0</v>
      </c>
      <c r="CY148" s="64">
        <f t="shared" si="42"/>
        <v>0</v>
      </c>
      <c r="CZ148" s="64">
        <f t="shared" si="43"/>
        <v>0</v>
      </c>
      <c r="DB148" s="64">
        <f t="shared" si="44"/>
        <v>0</v>
      </c>
      <c r="DC148" s="64">
        <f t="shared" si="45"/>
        <v>0</v>
      </c>
      <c r="DD148" s="64">
        <f t="shared" si="46"/>
        <v>0</v>
      </c>
      <c r="DE148" s="64">
        <f t="shared" si="47"/>
        <v>0</v>
      </c>
    </row>
    <row r="149" spans="2:109" x14ac:dyDescent="0.3">
      <c r="B149" s="167"/>
      <c r="C149" s="186"/>
      <c r="D149" s="2"/>
      <c r="E149" s="67"/>
      <c r="F149" s="5"/>
      <c r="G149" s="5"/>
      <c r="H149" s="187"/>
      <c r="I149" s="111" t="str">
        <f ca="1">IF(Taula1[[#This Row],[Data naixement (format dd/mm/aaaa)]]="","0",DATEDIF(Taula1[[#This Row],[Data naixement (format dd/mm/aaaa)]],TODAY(),"Y"))</f>
        <v>0</v>
      </c>
      <c r="J149" s="6"/>
      <c r="K149" s="6"/>
      <c r="L149" s="6"/>
      <c r="M149" s="6"/>
      <c r="N149" s="56"/>
      <c r="O149" s="56"/>
      <c r="P149" s="56"/>
      <c r="Q149" s="6"/>
      <c r="R149" s="7"/>
      <c r="S149" s="143">
        <f>Taula1[[#This Row],[Mesos naturals sencers treballats període justificat (01/01/2023 - 31/03/2023)]]</f>
        <v>0</v>
      </c>
      <c r="T149" s="194">
        <f>Taula1[[#This Row],[Dies treballats període justificat (01/01/2023 - 31/03/2023)              no comptabilitzats com a mes natural sencer]]</f>
        <v>0</v>
      </c>
      <c r="U149" s="12"/>
      <c r="V149" s="7"/>
      <c r="W149" s="188"/>
      <c r="X149" s="188"/>
      <c r="Y149" s="188"/>
      <c r="Z149" s="188"/>
      <c r="AA149" s="190"/>
      <c r="AB149" s="143">
        <f>Taula1[[#This Row],[Grup justificat     (fer servir opcions de la llista desplegable)]]</f>
        <v>0</v>
      </c>
      <c r="AC149" s="182"/>
      <c r="AD149" s="80"/>
      <c r="AE149" s="131">
        <f>ROUND((AF149/100)*756*Taula1[[#This Row],[Mesos naturals sencers treballats període justificat (01/01/2023 - 31/03/2023)]],2)</f>
        <v>0</v>
      </c>
      <c r="AF149" s="79">
        <f>Taula1[[#This Row],[% Jornada segons contracte
(no posar el símbol %) ]]-Taula1[[#This Row],[% Reducció salari per baix rendiment        (no posar el símbol %)]]</f>
        <v>0</v>
      </c>
      <c r="AG149" s="131">
        <f>ROUND((AH149/100)*24.8547945*Taula1[[#This Row],[Dies treballats període justificat (01/01/2023 - 31/03/2023)              no comptabilitzats com a mes natural sencer]],2)</f>
        <v>0</v>
      </c>
      <c r="AH149" s="79">
        <f>Taula1[[#This Row],[% Jornada segons contracte
(no posar el símbol %) ]]-Taula1[[#This Row],[% Reducció salari per baix rendiment        (no posar el símbol %)]]</f>
        <v>0</v>
      </c>
      <c r="AI149" s="131">
        <f t="shared" si="33"/>
        <v>0</v>
      </c>
      <c r="AJ149" s="183"/>
      <c r="AK149" s="131">
        <f>ROUND((AL149/100)*756*Taula1[[#This Row],[Espai reservat Administració  (mesos)]],2)</f>
        <v>0</v>
      </c>
      <c r="AL149" s="79">
        <f>Taula1[[#This Row],[% Jornada segons contracte
(no posar el símbol %) ]]-Taula1[[#This Row],[% Reducció salari per baix rendiment        (no posar el símbol %)]]</f>
        <v>0</v>
      </c>
      <c r="AM149" s="131">
        <f>ROUND((AN149/100)*24.8547945*Taula1[[#This Row],[Espai reservat Administració (dies)]],2)</f>
        <v>0</v>
      </c>
      <c r="AN149" s="79">
        <f>Taula1[[#This Row],[% Jornada segons contracte
(no posar el símbol %) ]]-Taula1[[#This Row],[% Reducció salari per baix rendiment        (no posar el símbol %)]]</f>
        <v>0</v>
      </c>
      <c r="AO149" s="131">
        <f t="shared" si="34"/>
        <v>0</v>
      </c>
      <c r="AP149" s="86"/>
      <c r="AQ149" s="136">
        <f>ROUND((AR149/100)*693*Taula1[[#This Row],[Mesos naturals sencers treballats període justificat (01/01/2023 - 31/03/2023)]],2)</f>
        <v>0</v>
      </c>
      <c r="AR149" s="89">
        <f>Taula1[[#This Row],[% Jornada segons contracte
(no posar el símbol %) ]]-Taula1[[#This Row],[% Reducció salari per baix rendiment        (no posar el símbol %)]]</f>
        <v>0</v>
      </c>
      <c r="AS149" s="136">
        <f>ROUND((AT149/100)*22.78356164*Taula1[[#This Row],[Dies treballats període justificat (01/01/2023 - 31/03/2023)              no comptabilitzats com a mes natural sencer]],2)</f>
        <v>0</v>
      </c>
      <c r="AT149" s="89">
        <f>Taula1[[#This Row],[% Jornada segons contracte
(no posar el símbol %) ]]-Taula1[[#This Row],[% Reducció salari per baix rendiment        (no posar el símbol %)]]</f>
        <v>0</v>
      </c>
      <c r="AU149" s="136">
        <f t="shared" si="35"/>
        <v>0</v>
      </c>
      <c r="AV149" s="86"/>
      <c r="AW149" s="136">
        <f>ROUND((AX149/100)*693*Taula1[[#This Row],[Espai reservat Administració  (mesos)]],2)</f>
        <v>0</v>
      </c>
      <c r="AX149" s="89">
        <f>Taula1[[#This Row],[% Jornada segons contracte
(no posar el símbol %) ]]-Taula1[[#This Row],[% Reducció salari per baix rendiment        (no posar el símbol %)]]</f>
        <v>0</v>
      </c>
      <c r="AY149" s="131">
        <f>ROUND((AZ149/100)*22.78356164*Taula1[[#This Row],[Espai reservat Administració (dies)]],2)</f>
        <v>0</v>
      </c>
      <c r="AZ149" s="79">
        <f>Taula1[[#This Row],[% Jornada segons contracte
(no posar el símbol %) ]]-Taula1[[#This Row],[% Reducció salari per baix rendiment        (no posar el símbol %)]]</f>
        <v>0</v>
      </c>
      <c r="BA149" s="131">
        <f t="shared" si="36"/>
        <v>0</v>
      </c>
      <c r="BB149" s="83"/>
      <c r="BC149" s="131">
        <f>IF(Taula1[[#This Row],[Grup justificat     (fer servir opcions de la llista desplegable)]]=1,AI149,0)</f>
        <v>0</v>
      </c>
      <c r="BD149" s="131">
        <f>IF(Taula1[[#This Row],[Grup justificat     (fer servir opcions de la llista desplegable)]]=2,AU149,0)</f>
        <v>0</v>
      </c>
      <c r="BE149" s="83"/>
      <c r="BF149" s="131">
        <f>IF(Taula1[[#This Row],[Espai reservat Administració]]=1,AO149,0)</f>
        <v>0</v>
      </c>
      <c r="BG149" s="131">
        <f>IF(Taula1[[#This Row],[Espai reservat Administració]]=2,BA149,0)</f>
        <v>0</v>
      </c>
      <c r="BH149" s="83"/>
      <c r="BI149" s="124">
        <f>IF(Taula1[[#This Row],[Grup justificat     (fer servir opcions de la llista desplegable)]]=1,1,0)</f>
        <v>0</v>
      </c>
      <c r="BJ149" s="124">
        <f>IF(Taula1[[#This Row],[Espai reservat Administració]]=1,1,0)</f>
        <v>0</v>
      </c>
      <c r="BK149" s="125"/>
      <c r="BL149" s="124">
        <f>IF(Taula1[[#This Row],[Grup justificat     (fer servir opcions de la llista desplegable)]]=2,1,0)</f>
        <v>0</v>
      </c>
      <c r="BM149" s="124">
        <f>IF(Taula1[[#This Row],[Espai reservat Administració]]=2,1,0)</f>
        <v>0</v>
      </c>
      <c r="BN149" s="73"/>
      <c r="BO149" s="73"/>
      <c r="BP149" s="73"/>
      <c r="BQ149" s="73"/>
      <c r="BR149" s="73"/>
      <c r="BS149" s="73"/>
      <c r="BT149" s="73"/>
      <c r="BU149" s="73"/>
      <c r="BV149" s="73"/>
      <c r="BW149" s="73"/>
      <c r="BX149" s="73"/>
      <c r="BY149" s="73"/>
      <c r="BZ149" s="73"/>
      <c r="CA149" s="73"/>
      <c r="CB149" s="73"/>
      <c r="CC149" s="73"/>
      <c r="CD149" s="73"/>
      <c r="CE149" s="73"/>
      <c r="CF149" s="73"/>
      <c r="CG149" s="63">
        <f t="shared" si="37"/>
        <v>0</v>
      </c>
      <c r="CH149" s="63">
        <f t="shared" si="38"/>
        <v>0</v>
      </c>
      <c r="CI149" s="73"/>
      <c r="CJ149" s="63">
        <f>IF(Taula1[[#This Row],[Tipus de contracte                                  (fer servir opcions de la llista desplegable)]]="Indefinit",1,0)</f>
        <v>0</v>
      </c>
      <c r="CK149" s="63">
        <f>IF(Taula1[[#This Row],[Tipus de contracte                                  (fer servir opcions de la llista desplegable)]]="Temporal, igual o superior a 6 mesos",1,0)</f>
        <v>0</v>
      </c>
      <c r="CL149" s="63">
        <f>IF(Taula1[[#This Row],[Tipus de contracte                                  (fer servir opcions de la llista desplegable)]]="Substitució per IT",1,0)</f>
        <v>0</v>
      </c>
      <c r="CM149" s="73"/>
      <c r="CN149" s="63">
        <f>IF(Taula1[[#This Row],[Relació llocs de treball]]&gt;=1,1,0)</f>
        <v>0</v>
      </c>
      <c r="CO149" s="73"/>
      <c r="CP149" s="63">
        <f>IF(Taula1[[#This Row],[Identitat de gènere                                                          (fer servir opcions de la llista desplegable)]]="Home",1,0)</f>
        <v>0</v>
      </c>
      <c r="CQ149" s="63">
        <f>IF(Taula1[[#This Row],[Identitat de gènere                                                          (fer servir opcions de la llista desplegable)]]="Dona",1,0)</f>
        <v>0</v>
      </c>
      <c r="CR149" s="63">
        <f>IF(Taula1[[#This Row],[Identitat de gènere                                                          (fer servir opcions de la llista desplegable)]]="No binari",1,0)</f>
        <v>0</v>
      </c>
      <c r="CS149" s="73"/>
      <c r="CT149" s="63">
        <f t="shared" si="32"/>
        <v>0</v>
      </c>
      <c r="CU149" s="64">
        <f t="shared" si="39"/>
        <v>0</v>
      </c>
      <c r="CW149" s="64">
        <f t="shared" si="40"/>
        <v>0</v>
      </c>
      <c r="CX149" s="64">
        <f t="shared" si="41"/>
        <v>0</v>
      </c>
      <c r="CY149" s="64">
        <f t="shared" si="42"/>
        <v>0</v>
      </c>
      <c r="CZ149" s="64">
        <f t="shared" si="43"/>
        <v>0</v>
      </c>
      <c r="DB149" s="64">
        <f t="shared" si="44"/>
        <v>0</v>
      </c>
      <c r="DC149" s="64">
        <f t="shared" si="45"/>
        <v>0</v>
      </c>
      <c r="DD149" s="64">
        <f t="shared" si="46"/>
        <v>0</v>
      </c>
      <c r="DE149" s="64">
        <f t="shared" si="47"/>
        <v>0</v>
      </c>
    </row>
    <row r="150" spans="2:109" x14ac:dyDescent="0.3">
      <c r="B150" s="167"/>
      <c r="C150" s="186"/>
      <c r="D150" s="2"/>
      <c r="E150" s="67"/>
      <c r="F150" s="5"/>
      <c r="G150" s="5"/>
      <c r="H150" s="187"/>
      <c r="I150" s="111" t="str">
        <f ca="1">IF(Taula1[[#This Row],[Data naixement (format dd/mm/aaaa)]]="","0",DATEDIF(Taula1[[#This Row],[Data naixement (format dd/mm/aaaa)]],TODAY(),"Y"))</f>
        <v>0</v>
      </c>
      <c r="J150" s="6"/>
      <c r="K150" s="6"/>
      <c r="L150" s="6"/>
      <c r="M150" s="6"/>
      <c r="N150" s="56"/>
      <c r="O150" s="56"/>
      <c r="P150" s="56"/>
      <c r="Q150" s="6"/>
      <c r="R150" s="7"/>
      <c r="S150" s="143">
        <f>Taula1[[#This Row],[Mesos naturals sencers treballats període justificat (01/01/2023 - 31/03/2023)]]</f>
        <v>0</v>
      </c>
      <c r="T150" s="194">
        <f>Taula1[[#This Row],[Dies treballats període justificat (01/01/2023 - 31/03/2023)              no comptabilitzats com a mes natural sencer]]</f>
        <v>0</v>
      </c>
      <c r="U150" s="12"/>
      <c r="V150" s="7"/>
      <c r="W150" s="188"/>
      <c r="X150" s="188"/>
      <c r="Y150" s="188"/>
      <c r="Z150" s="188"/>
      <c r="AA150" s="190"/>
      <c r="AB150" s="143">
        <f>Taula1[[#This Row],[Grup justificat     (fer servir opcions de la llista desplegable)]]</f>
        <v>0</v>
      </c>
      <c r="AC150" s="182"/>
      <c r="AD150" s="80"/>
      <c r="AE150" s="131">
        <f>ROUND((AF150/100)*756*Taula1[[#This Row],[Mesos naturals sencers treballats període justificat (01/01/2023 - 31/03/2023)]],2)</f>
        <v>0</v>
      </c>
      <c r="AF150" s="79">
        <f>Taula1[[#This Row],[% Jornada segons contracte
(no posar el símbol %) ]]-Taula1[[#This Row],[% Reducció salari per baix rendiment        (no posar el símbol %)]]</f>
        <v>0</v>
      </c>
      <c r="AG150" s="131">
        <f>ROUND((AH150/100)*24.8547945*Taula1[[#This Row],[Dies treballats període justificat (01/01/2023 - 31/03/2023)              no comptabilitzats com a mes natural sencer]],2)</f>
        <v>0</v>
      </c>
      <c r="AH150" s="79">
        <f>Taula1[[#This Row],[% Jornada segons contracte
(no posar el símbol %) ]]-Taula1[[#This Row],[% Reducció salari per baix rendiment        (no posar el símbol %)]]</f>
        <v>0</v>
      </c>
      <c r="AI150" s="131">
        <f t="shared" si="33"/>
        <v>0</v>
      </c>
      <c r="AJ150" s="183"/>
      <c r="AK150" s="131">
        <f>ROUND((AL150/100)*756*Taula1[[#This Row],[Espai reservat Administració  (mesos)]],2)</f>
        <v>0</v>
      </c>
      <c r="AL150" s="79">
        <f>Taula1[[#This Row],[% Jornada segons contracte
(no posar el símbol %) ]]-Taula1[[#This Row],[% Reducció salari per baix rendiment        (no posar el símbol %)]]</f>
        <v>0</v>
      </c>
      <c r="AM150" s="131">
        <f>ROUND((AN150/100)*24.8547945*Taula1[[#This Row],[Espai reservat Administració (dies)]],2)</f>
        <v>0</v>
      </c>
      <c r="AN150" s="79">
        <f>Taula1[[#This Row],[% Jornada segons contracte
(no posar el símbol %) ]]-Taula1[[#This Row],[% Reducció salari per baix rendiment        (no posar el símbol %)]]</f>
        <v>0</v>
      </c>
      <c r="AO150" s="131">
        <f t="shared" si="34"/>
        <v>0</v>
      </c>
      <c r="AP150" s="86"/>
      <c r="AQ150" s="136">
        <f>ROUND((AR150/100)*693*Taula1[[#This Row],[Mesos naturals sencers treballats període justificat (01/01/2023 - 31/03/2023)]],2)</f>
        <v>0</v>
      </c>
      <c r="AR150" s="89">
        <f>Taula1[[#This Row],[% Jornada segons contracte
(no posar el símbol %) ]]-Taula1[[#This Row],[% Reducció salari per baix rendiment        (no posar el símbol %)]]</f>
        <v>0</v>
      </c>
      <c r="AS150" s="136">
        <f>ROUND((AT150/100)*22.78356164*Taula1[[#This Row],[Dies treballats període justificat (01/01/2023 - 31/03/2023)              no comptabilitzats com a mes natural sencer]],2)</f>
        <v>0</v>
      </c>
      <c r="AT150" s="89">
        <f>Taula1[[#This Row],[% Jornada segons contracte
(no posar el símbol %) ]]-Taula1[[#This Row],[% Reducció salari per baix rendiment        (no posar el símbol %)]]</f>
        <v>0</v>
      </c>
      <c r="AU150" s="136">
        <f t="shared" si="35"/>
        <v>0</v>
      </c>
      <c r="AV150" s="86"/>
      <c r="AW150" s="136">
        <f>ROUND((AX150/100)*693*Taula1[[#This Row],[Espai reservat Administració  (mesos)]],2)</f>
        <v>0</v>
      </c>
      <c r="AX150" s="89">
        <f>Taula1[[#This Row],[% Jornada segons contracte
(no posar el símbol %) ]]-Taula1[[#This Row],[% Reducció salari per baix rendiment        (no posar el símbol %)]]</f>
        <v>0</v>
      </c>
      <c r="AY150" s="131">
        <f>ROUND((AZ150/100)*22.78356164*Taula1[[#This Row],[Espai reservat Administració (dies)]],2)</f>
        <v>0</v>
      </c>
      <c r="AZ150" s="79">
        <f>Taula1[[#This Row],[% Jornada segons contracte
(no posar el símbol %) ]]-Taula1[[#This Row],[% Reducció salari per baix rendiment        (no posar el símbol %)]]</f>
        <v>0</v>
      </c>
      <c r="BA150" s="131">
        <f t="shared" si="36"/>
        <v>0</v>
      </c>
      <c r="BB150" s="83"/>
      <c r="BC150" s="131">
        <f>IF(Taula1[[#This Row],[Grup justificat     (fer servir opcions de la llista desplegable)]]=1,AI150,0)</f>
        <v>0</v>
      </c>
      <c r="BD150" s="131">
        <f>IF(Taula1[[#This Row],[Grup justificat     (fer servir opcions de la llista desplegable)]]=2,AU150,0)</f>
        <v>0</v>
      </c>
      <c r="BE150" s="83"/>
      <c r="BF150" s="131">
        <f>IF(Taula1[[#This Row],[Espai reservat Administració]]=1,AO150,0)</f>
        <v>0</v>
      </c>
      <c r="BG150" s="131">
        <f>IF(Taula1[[#This Row],[Espai reservat Administració]]=2,BA150,0)</f>
        <v>0</v>
      </c>
      <c r="BH150" s="83"/>
      <c r="BI150" s="124">
        <f>IF(Taula1[[#This Row],[Grup justificat     (fer servir opcions de la llista desplegable)]]=1,1,0)</f>
        <v>0</v>
      </c>
      <c r="BJ150" s="124">
        <f>IF(Taula1[[#This Row],[Espai reservat Administració]]=1,1,0)</f>
        <v>0</v>
      </c>
      <c r="BK150" s="125"/>
      <c r="BL150" s="124">
        <f>IF(Taula1[[#This Row],[Grup justificat     (fer servir opcions de la llista desplegable)]]=2,1,0)</f>
        <v>0</v>
      </c>
      <c r="BM150" s="124">
        <f>IF(Taula1[[#This Row],[Espai reservat Administració]]=2,1,0)</f>
        <v>0</v>
      </c>
      <c r="BN150" s="73"/>
      <c r="BO150" s="73"/>
      <c r="BP150" s="73"/>
      <c r="BQ150" s="73"/>
      <c r="BR150" s="73"/>
      <c r="BS150" s="73"/>
      <c r="BT150" s="73"/>
      <c r="BU150" s="73"/>
      <c r="BV150" s="73"/>
      <c r="BW150" s="73"/>
      <c r="BX150" s="73"/>
      <c r="BY150" s="73"/>
      <c r="BZ150" s="73"/>
      <c r="CA150" s="73"/>
      <c r="CB150" s="73"/>
      <c r="CC150" s="73"/>
      <c r="CD150" s="73"/>
      <c r="CE150" s="73"/>
      <c r="CF150" s="73"/>
      <c r="CG150" s="63">
        <f t="shared" si="37"/>
        <v>0</v>
      </c>
      <c r="CH150" s="63">
        <f t="shared" si="38"/>
        <v>0</v>
      </c>
      <c r="CI150" s="73"/>
      <c r="CJ150" s="63">
        <f>IF(Taula1[[#This Row],[Tipus de contracte                                  (fer servir opcions de la llista desplegable)]]="Indefinit",1,0)</f>
        <v>0</v>
      </c>
      <c r="CK150" s="63">
        <f>IF(Taula1[[#This Row],[Tipus de contracte                                  (fer servir opcions de la llista desplegable)]]="Temporal, igual o superior a 6 mesos",1,0)</f>
        <v>0</v>
      </c>
      <c r="CL150" s="63">
        <f>IF(Taula1[[#This Row],[Tipus de contracte                                  (fer servir opcions de la llista desplegable)]]="Substitució per IT",1,0)</f>
        <v>0</v>
      </c>
      <c r="CM150" s="73"/>
      <c r="CN150" s="63">
        <f>IF(Taula1[[#This Row],[Relació llocs de treball]]&gt;=1,1,0)</f>
        <v>0</v>
      </c>
      <c r="CO150" s="73"/>
      <c r="CP150" s="63">
        <f>IF(Taula1[[#This Row],[Identitat de gènere                                                          (fer servir opcions de la llista desplegable)]]="Home",1,0)</f>
        <v>0</v>
      </c>
      <c r="CQ150" s="63">
        <f>IF(Taula1[[#This Row],[Identitat de gènere                                                          (fer servir opcions de la llista desplegable)]]="Dona",1,0)</f>
        <v>0</v>
      </c>
      <c r="CR150" s="63">
        <f>IF(Taula1[[#This Row],[Identitat de gènere                                                          (fer servir opcions de la llista desplegable)]]="No binari",1,0)</f>
        <v>0</v>
      </c>
      <c r="CS150" s="73"/>
      <c r="CT150" s="63">
        <f t="shared" si="32"/>
        <v>0</v>
      </c>
      <c r="CU150" s="64">
        <f t="shared" si="39"/>
        <v>0</v>
      </c>
      <c r="CW150" s="64">
        <f t="shared" si="40"/>
        <v>0</v>
      </c>
      <c r="CX150" s="64">
        <f t="shared" si="41"/>
        <v>0</v>
      </c>
      <c r="CY150" s="64">
        <f t="shared" si="42"/>
        <v>0</v>
      </c>
      <c r="CZ150" s="64">
        <f t="shared" si="43"/>
        <v>0</v>
      </c>
      <c r="DB150" s="64">
        <f t="shared" si="44"/>
        <v>0</v>
      </c>
      <c r="DC150" s="64">
        <f t="shared" si="45"/>
        <v>0</v>
      </c>
      <c r="DD150" s="64">
        <f t="shared" si="46"/>
        <v>0</v>
      </c>
      <c r="DE150" s="64">
        <f t="shared" si="47"/>
        <v>0</v>
      </c>
    </row>
    <row r="151" spans="2:109" x14ac:dyDescent="0.3">
      <c r="B151" s="167"/>
      <c r="C151" s="186"/>
      <c r="D151" s="2"/>
      <c r="E151" s="67"/>
      <c r="F151" s="5"/>
      <c r="G151" s="5"/>
      <c r="H151" s="187"/>
      <c r="I151" s="111" t="str">
        <f ca="1">IF(Taula1[[#This Row],[Data naixement (format dd/mm/aaaa)]]="","0",DATEDIF(Taula1[[#This Row],[Data naixement (format dd/mm/aaaa)]],TODAY(),"Y"))</f>
        <v>0</v>
      </c>
      <c r="J151" s="6"/>
      <c r="K151" s="6"/>
      <c r="L151" s="6"/>
      <c r="M151" s="6"/>
      <c r="N151" s="56"/>
      <c r="O151" s="56"/>
      <c r="P151" s="56"/>
      <c r="Q151" s="6"/>
      <c r="R151" s="7"/>
      <c r="S151" s="143">
        <f>Taula1[[#This Row],[Mesos naturals sencers treballats període justificat (01/01/2023 - 31/03/2023)]]</f>
        <v>0</v>
      </c>
      <c r="T151" s="194">
        <f>Taula1[[#This Row],[Dies treballats període justificat (01/01/2023 - 31/03/2023)              no comptabilitzats com a mes natural sencer]]</f>
        <v>0</v>
      </c>
      <c r="U151" s="12"/>
      <c r="V151" s="7"/>
      <c r="W151" s="188"/>
      <c r="X151" s="188"/>
      <c r="Y151" s="188"/>
      <c r="Z151" s="188"/>
      <c r="AA151" s="190"/>
      <c r="AB151" s="143">
        <f>Taula1[[#This Row],[Grup justificat     (fer servir opcions de la llista desplegable)]]</f>
        <v>0</v>
      </c>
      <c r="AC151" s="182"/>
      <c r="AD151" s="80"/>
      <c r="AE151" s="131">
        <f>ROUND((AF151/100)*756*Taula1[[#This Row],[Mesos naturals sencers treballats període justificat (01/01/2023 - 31/03/2023)]],2)</f>
        <v>0</v>
      </c>
      <c r="AF151" s="79">
        <f>Taula1[[#This Row],[% Jornada segons contracte
(no posar el símbol %) ]]-Taula1[[#This Row],[% Reducció salari per baix rendiment        (no posar el símbol %)]]</f>
        <v>0</v>
      </c>
      <c r="AG151" s="131">
        <f>ROUND((AH151/100)*24.8547945*Taula1[[#This Row],[Dies treballats període justificat (01/01/2023 - 31/03/2023)              no comptabilitzats com a mes natural sencer]],2)</f>
        <v>0</v>
      </c>
      <c r="AH151" s="79">
        <f>Taula1[[#This Row],[% Jornada segons contracte
(no posar el símbol %) ]]-Taula1[[#This Row],[% Reducció salari per baix rendiment        (no posar el símbol %)]]</f>
        <v>0</v>
      </c>
      <c r="AI151" s="131">
        <f t="shared" si="33"/>
        <v>0</v>
      </c>
      <c r="AJ151" s="183"/>
      <c r="AK151" s="131">
        <f>ROUND((AL151/100)*756*Taula1[[#This Row],[Espai reservat Administració  (mesos)]],2)</f>
        <v>0</v>
      </c>
      <c r="AL151" s="79">
        <f>Taula1[[#This Row],[% Jornada segons contracte
(no posar el símbol %) ]]-Taula1[[#This Row],[% Reducció salari per baix rendiment        (no posar el símbol %)]]</f>
        <v>0</v>
      </c>
      <c r="AM151" s="131">
        <f>ROUND((AN151/100)*24.8547945*Taula1[[#This Row],[Espai reservat Administració (dies)]],2)</f>
        <v>0</v>
      </c>
      <c r="AN151" s="79">
        <f>Taula1[[#This Row],[% Jornada segons contracte
(no posar el símbol %) ]]-Taula1[[#This Row],[% Reducció salari per baix rendiment        (no posar el símbol %)]]</f>
        <v>0</v>
      </c>
      <c r="AO151" s="131">
        <f t="shared" si="34"/>
        <v>0</v>
      </c>
      <c r="AP151" s="86"/>
      <c r="AQ151" s="136">
        <f>ROUND((AR151/100)*693*Taula1[[#This Row],[Mesos naturals sencers treballats període justificat (01/01/2023 - 31/03/2023)]],2)</f>
        <v>0</v>
      </c>
      <c r="AR151" s="89">
        <f>Taula1[[#This Row],[% Jornada segons contracte
(no posar el símbol %) ]]-Taula1[[#This Row],[% Reducció salari per baix rendiment        (no posar el símbol %)]]</f>
        <v>0</v>
      </c>
      <c r="AS151" s="136">
        <f>ROUND((AT151/100)*22.78356164*Taula1[[#This Row],[Dies treballats període justificat (01/01/2023 - 31/03/2023)              no comptabilitzats com a mes natural sencer]],2)</f>
        <v>0</v>
      </c>
      <c r="AT151" s="89">
        <f>Taula1[[#This Row],[% Jornada segons contracte
(no posar el símbol %) ]]-Taula1[[#This Row],[% Reducció salari per baix rendiment        (no posar el símbol %)]]</f>
        <v>0</v>
      </c>
      <c r="AU151" s="136">
        <f t="shared" si="35"/>
        <v>0</v>
      </c>
      <c r="AV151" s="86"/>
      <c r="AW151" s="136">
        <f>ROUND((AX151/100)*693*Taula1[[#This Row],[Espai reservat Administració  (mesos)]],2)</f>
        <v>0</v>
      </c>
      <c r="AX151" s="89">
        <f>Taula1[[#This Row],[% Jornada segons contracte
(no posar el símbol %) ]]-Taula1[[#This Row],[% Reducció salari per baix rendiment        (no posar el símbol %)]]</f>
        <v>0</v>
      </c>
      <c r="AY151" s="131">
        <f>ROUND((AZ151/100)*22.78356164*Taula1[[#This Row],[Espai reservat Administració (dies)]],2)</f>
        <v>0</v>
      </c>
      <c r="AZ151" s="79">
        <f>Taula1[[#This Row],[% Jornada segons contracte
(no posar el símbol %) ]]-Taula1[[#This Row],[% Reducció salari per baix rendiment        (no posar el símbol %)]]</f>
        <v>0</v>
      </c>
      <c r="BA151" s="131">
        <f t="shared" si="36"/>
        <v>0</v>
      </c>
      <c r="BB151" s="83"/>
      <c r="BC151" s="131">
        <f>IF(Taula1[[#This Row],[Grup justificat     (fer servir opcions de la llista desplegable)]]=1,AI151,0)</f>
        <v>0</v>
      </c>
      <c r="BD151" s="131">
        <f>IF(Taula1[[#This Row],[Grup justificat     (fer servir opcions de la llista desplegable)]]=2,AU151,0)</f>
        <v>0</v>
      </c>
      <c r="BE151" s="83"/>
      <c r="BF151" s="131">
        <f>IF(Taula1[[#This Row],[Espai reservat Administració]]=1,AO151,0)</f>
        <v>0</v>
      </c>
      <c r="BG151" s="131">
        <f>IF(Taula1[[#This Row],[Espai reservat Administració]]=2,BA151,0)</f>
        <v>0</v>
      </c>
      <c r="BH151" s="83"/>
      <c r="BI151" s="124">
        <f>IF(Taula1[[#This Row],[Grup justificat     (fer servir opcions de la llista desplegable)]]=1,1,0)</f>
        <v>0</v>
      </c>
      <c r="BJ151" s="124">
        <f>IF(Taula1[[#This Row],[Espai reservat Administració]]=1,1,0)</f>
        <v>0</v>
      </c>
      <c r="BK151" s="125"/>
      <c r="BL151" s="124">
        <f>IF(Taula1[[#This Row],[Grup justificat     (fer servir opcions de la llista desplegable)]]=2,1,0)</f>
        <v>0</v>
      </c>
      <c r="BM151" s="124">
        <f>IF(Taula1[[#This Row],[Espai reservat Administració]]=2,1,0)</f>
        <v>0</v>
      </c>
      <c r="BN151" s="73"/>
      <c r="BO151" s="73"/>
      <c r="BP151" s="73"/>
      <c r="BQ151" s="73"/>
      <c r="BR151" s="73"/>
      <c r="BS151" s="73"/>
      <c r="BT151" s="73"/>
      <c r="BU151" s="73"/>
      <c r="BV151" s="73"/>
      <c r="BW151" s="73"/>
      <c r="BX151" s="73"/>
      <c r="BY151" s="73"/>
      <c r="BZ151" s="73"/>
      <c r="CA151" s="73"/>
      <c r="CB151" s="73"/>
      <c r="CC151" s="73"/>
      <c r="CD151" s="73"/>
      <c r="CE151" s="73"/>
      <c r="CF151" s="73"/>
      <c r="CG151" s="63">
        <f t="shared" si="37"/>
        <v>0</v>
      </c>
      <c r="CH151" s="63">
        <f t="shared" si="38"/>
        <v>0</v>
      </c>
      <c r="CI151" s="73"/>
      <c r="CJ151" s="63">
        <f>IF(Taula1[[#This Row],[Tipus de contracte                                  (fer servir opcions de la llista desplegable)]]="Indefinit",1,0)</f>
        <v>0</v>
      </c>
      <c r="CK151" s="63">
        <f>IF(Taula1[[#This Row],[Tipus de contracte                                  (fer servir opcions de la llista desplegable)]]="Temporal, igual o superior a 6 mesos",1,0)</f>
        <v>0</v>
      </c>
      <c r="CL151" s="63">
        <f>IF(Taula1[[#This Row],[Tipus de contracte                                  (fer servir opcions de la llista desplegable)]]="Substitució per IT",1,0)</f>
        <v>0</v>
      </c>
      <c r="CM151" s="73"/>
      <c r="CN151" s="63">
        <f>IF(Taula1[[#This Row],[Relació llocs de treball]]&gt;=1,1,0)</f>
        <v>0</v>
      </c>
      <c r="CO151" s="73"/>
      <c r="CP151" s="63">
        <f>IF(Taula1[[#This Row],[Identitat de gènere                                                          (fer servir opcions de la llista desplegable)]]="Home",1,0)</f>
        <v>0</v>
      </c>
      <c r="CQ151" s="63">
        <f>IF(Taula1[[#This Row],[Identitat de gènere                                                          (fer servir opcions de la llista desplegable)]]="Dona",1,0)</f>
        <v>0</v>
      </c>
      <c r="CR151" s="63">
        <f>IF(Taula1[[#This Row],[Identitat de gènere                                                          (fer servir opcions de la llista desplegable)]]="No binari",1,0)</f>
        <v>0</v>
      </c>
      <c r="CS151" s="73"/>
      <c r="CT151" s="63">
        <f t="shared" si="32"/>
        <v>0</v>
      </c>
      <c r="CU151" s="64">
        <f t="shared" si="39"/>
        <v>0</v>
      </c>
      <c r="CW151" s="64">
        <f t="shared" si="40"/>
        <v>0</v>
      </c>
      <c r="CX151" s="64">
        <f t="shared" si="41"/>
        <v>0</v>
      </c>
      <c r="CY151" s="64">
        <f t="shared" si="42"/>
        <v>0</v>
      </c>
      <c r="CZ151" s="64">
        <f t="shared" si="43"/>
        <v>0</v>
      </c>
      <c r="DB151" s="64">
        <f t="shared" si="44"/>
        <v>0</v>
      </c>
      <c r="DC151" s="64">
        <f t="shared" si="45"/>
        <v>0</v>
      </c>
      <c r="DD151" s="64">
        <f t="shared" si="46"/>
        <v>0</v>
      </c>
      <c r="DE151" s="64">
        <f t="shared" si="47"/>
        <v>0</v>
      </c>
    </row>
    <row r="152" spans="2:109" x14ac:dyDescent="0.3">
      <c r="B152" s="167"/>
      <c r="C152" s="186"/>
      <c r="D152" s="2"/>
      <c r="E152" s="67"/>
      <c r="F152" s="5"/>
      <c r="G152" s="5"/>
      <c r="H152" s="187"/>
      <c r="I152" s="111" t="str">
        <f ca="1">IF(Taula1[[#This Row],[Data naixement (format dd/mm/aaaa)]]="","0",DATEDIF(Taula1[[#This Row],[Data naixement (format dd/mm/aaaa)]],TODAY(),"Y"))</f>
        <v>0</v>
      </c>
      <c r="J152" s="6"/>
      <c r="K152" s="6"/>
      <c r="L152" s="6"/>
      <c r="M152" s="6"/>
      <c r="N152" s="56"/>
      <c r="O152" s="56"/>
      <c r="P152" s="56"/>
      <c r="Q152" s="6"/>
      <c r="R152" s="7"/>
      <c r="S152" s="143">
        <f>Taula1[[#This Row],[Mesos naturals sencers treballats període justificat (01/01/2023 - 31/03/2023)]]</f>
        <v>0</v>
      </c>
      <c r="T152" s="194">
        <f>Taula1[[#This Row],[Dies treballats període justificat (01/01/2023 - 31/03/2023)              no comptabilitzats com a mes natural sencer]]</f>
        <v>0</v>
      </c>
      <c r="U152" s="12"/>
      <c r="V152" s="7"/>
      <c r="W152" s="188"/>
      <c r="X152" s="188"/>
      <c r="Y152" s="188"/>
      <c r="Z152" s="188"/>
      <c r="AA152" s="190"/>
      <c r="AB152" s="143">
        <f>Taula1[[#This Row],[Grup justificat     (fer servir opcions de la llista desplegable)]]</f>
        <v>0</v>
      </c>
      <c r="AC152" s="182"/>
      <c r="AD152" s="80"/>
      <c r="AE152" s="131">
        <f>ROUND((AF152/100)*756*Taula1[[#This Row],[Mesos naturals sencers treballats període justificat (01/01/2023 - 31/03/2023)]],2)</f>
        <v>0</v>
      </c>
      <c r="AF152" s="79">
        <f>Taula1[[#This Row],[% Jornada segons contracte
(no posar el símbol %) ]]-Taula1[[#This Row],[% Reducció salari per baix rendiment        (no posar el símbol %)]]</f>
        <v>0</v>
      </c>
      <c r="AG152" s="131">
        <f>ROUND((AH152/100)*24.8547945*Taula1[[#This Row],[Dies treballats període justificat (01/01/2023 - 31/03/2023)              no comptabilitzats com a mes natural sencer]],2)</f>
        <v>0</v>
      </c>
      <c r="AH152" s="79">
        <f>Taula1[[#This Row],[% Jornada segons contracte
(no posar el símbol %) ]]-Taula1[[#This Row],[% Reducció salari per baix rendiment        (no posar el símbol %)]]</f>
        <v>0</v>
      </c>
      <c r="AI152" s="131">
        <f t="shared" si="33"/>
        <v>0</v>
      </c>
      <c r="AJ152" s="183"/>
      <c r="AK152" s="131">
        <f>ROUND((AL152/100)*756*Taula1[[#This Row],[Espai reservat Administració  (mesos)]],2)</f>
        <v>0</v>
      </c>
      <c r="AL152" s="79">
        <f>Taula1[[#This Row],[% Jornada segons contracte
(no posar el símbol %) ]]-Taula1[[#This Row],[% Reducció salari per baix rendiment        (no posar el símbol %)]]</f>
        <v>0</v>
      </c>
      <c r="AM152" s="131">
        <f>ROUND((AN152/100)*24.8547945*Taula1[[#This Row],[Espai reservat Administració (dies)]],2)</f>
        <v>0</v>
      </c>
      <c r="AN152" s="79">
        <f>Taula1[[#This Row],[% Jornada segons contracte
(no posar el símbol %) ]]-Taula1[[#This Row],[% Reducció salari per baix rendiment        (no posar el símbol %)]]</f>
        <v>0</v>
      </c>
      <c r="AO152" s="131">
        <f t="shared" si="34"/>
        <v>0</v>
      </c>
      <c r="AP152" s="86"/>
      <c r="AQ152" s="136">
        <f>ROUND((AR152/100)*693*Taula1[[#This Row],[Mesos naturals sencers treballats període justificat (01/01/2023 - 31/03/2023)]],2)</f>
        <v>0</v>
      </c>
      <c r="AR152" s="89">
        <f>Taula1[[#This Row],[% Jornada segons contracte
(no posar el símbol %) ]]-Taula1[[#This Row],[% Reducció salari per baix rendiment        (no posar el símbol %)]]</f>
        <v>0</v>
      </c>
      <c r="AS152" s="136">
        <f>ROUND((AT152/100)*22.78356164*Taula1[[#This Row],[Dies treballats període justificat (01/01/2023 - 31/03/2023)              no comptabilitzats com a mes natural sencer]],2)</f>
        <v>0</v>
      </c>
      <c r="AT152" s="89">
        <f>Taula1[[#This Row],[% Jornada segons contracte
(no posar el símbol %) ]]-Taula1[[#This Row],[% Reducció salari per baix rendiment        (no posar el símbol %)]]</f>
        <v>0</v>
      </c>
      <c r="AU152" s="136">
        <f t="shared" si="35"/>
        <v>0</v>
      </c>
      <c r="AV152" s="86"/>
      <c r="AW152" s="136">
        <f>ROUND((AX152/100)*693*Taula1[[#This Row],[Espai reservat Administració  (mesos)]],2)</f>
        <v>0</v>
      </c>
      <c r="AX152" s="89">
        <f>Taula1[[#This Row],[% Jornada segons contracte
(no posar el símbol %) ]]-Taula1[[#This Row],[% Reducció salari per baix rendiment        (no posar el símbol %)]]</f>
        <v>0</v>
      </c>
      <c r="AY152" s="131">
        <f>ROUND((AZ152/100)*22.78356164*Taula1[[#This Row],[Espai reservat Administració (dies)]],2)</f>
        <v>0</v>
      </c>
      <c r="AZ152" s="79">
        <f>Taula1[[#This Row],[% Jornada segons contracte
(no posar el símbol %) ]]-Taula1[[#This Row],[% Reducció salari per baix rendiment        (no posar el símbol %)]]</f>
        <v>0</v>
      </c>
      <c r="BA152" s="131">
        <f t="shared" si="36"/>
        <v>0</v>
      </c>
      <c r="BB152" s="83"/>
      <c r="BC152" s="131">
        <f>IF(Taula1[[#This Row],[Grup justificat     (fer servir opcions de la llista desplegable)]]=1,AI152,0)</f>
        <v>0</v>
      </c>
      <c r="BD152" s="131">
        <f>IF(Taula1[[#This Row],[Grup justificat     (fer servir opcions de la llista desplegable)]]=2,AU152,0)</f>
        <v>0</v>
      </c>
      <c r="BE152" s="83"/>
      <c r="BF152" s="131">
        <f>IF(Taula1[[#This Row],[Espai reservat Administració]]=1,AO152,0)</f>
        <v>0</v>
      </c>
      <c r="BG152" s="131">
        <f>IF(Taula1[[#This Row],[Espai reservat Administració]]=2,BA152,0)</f>
        <v>0</v>
      </c>
      <c r="BH152" s="83"/>
      <c r="BI152" s="124">
        <f>IF(Taula1[[#This Row],[Grup justificat     (fer servir opcions de la llista desplegable)]]=1,1,0)</f>
        <v>0</v>
      </c>
      <c r="BJ152" s="124">
        <f>IF(Taula1[[#This Row],[Espai reservat Administració]]=1,1,0)</f>
        <v>0</v>
      </c>
      <c r="BK152" s="125"/>
      <c r="BL152" s="124">
        <f>IF(Taula1[[#This Row],[Grup justificat     (fer servir opcions de la llista desplegable)]]=2,1,0)</f>
        <v>0</v>
      </c>
      <c r="BM152" s="124">
        <f>IF(Taula1[[#This Row],[Espai reservat Administració]]=2,1,0)</f>
        <v>0</v>
      </c>
      <c r="BN152" s="73"/>
      <c r="BO152" s="73"/>
      <c r="BP152" s="73"/>
      <c r="BQ152" s="73"/>
      <c r="BR152" s="73"/>
      <c r="BS152" s="73"/>
      <c r="BT152" s="73"/>
      <c r="BU152" s="73"/>
      <c r="BV152" s="73"/>
      <c r="BW152" s="73"/>
      <c r="BX152" s="73"/>
      <c r="BY152" s="73"/>
      <c r="BZ152" s="73"/>
      <c r="CA152" s="73"/>
      <c r="CB152" s="73"/>
      <c r="CC152" s="73"/>
      <c r="CD152" s="73"/>
      <c r="CE152" s="73"/>
      <c r="CF152" s="73"/>
      <c r="CG152" s="63">
        <f t="shared" si="37"/>
        <v>0</v>
      </c>
      <c r="CH152" s="63">
        <f t="shared" si="38"/>
        <v>0</v>
      </c>
      <c r="CI152" s="73"/>
      <c r="CJ152" s="63">
        <f>IF(Taula1[[#This Row],[Tipus de contracte                                  (fer servir opcions de la llista desplegable)]]="Indefinit",1,0)</f>
        <v>0</v>
      </c>
      <c r="CK152" s="63">
        <f>IF(Taula1[[#This Row],[Tipus de contracte                                  (fer servir opcions de la llista desplegable)]]="Temporal, igual o superior a 6 mesos",1,0)</f>
        <v>0</v>
      </c>
      <c r="CL152" s="63">
        <f>IF(Taula1[[#This Row],[Tipus de contracte                                  (fer servir opcions de la llista desplegable)]]="Substitució per IT",1,0)</f>
        <v>0</v>
      </c>
      <c r="CM152" s="73"/>
      <c r="CN152" s="63">
        <f>IF(Taula1[[#This Row],[Relació llocs de treball]]&gt;=1,1,0)</f>
        <v>0</v>
      </c>
      <c r="CO152" s="73"/>
      <c r="CP152" s="63">
        <f>IF(Taula1[[#This Row],[Identitat de gènere                                                          (fer servir opcions de la llista desplegable)]]="Home",1,0)</f>
        <v>0</v>
      </c>
      <c r="CQ152" s="63">
        <f>IF(Taula1[[#This Row],[Identitat de gènere                                                          (fer servir opcions de la llista desplegable)]]="Dona",1,0)</f>
        <v>0</v>
      </c>
      <c r="CR152" s="63">
        <f>IF(Taula1[[#This Row],[Identitat de gènere                                                          (fer servir opcions de la llista desplegable)]]="No binari",1,0)</f>
        <v>0</v>
      </c>
      <c r="CS152" s="73"/>
      <c r="CT152" s="63">
        <f t="shared" si="32"/>
        <v>0</v>
      </c>
      <c r="CU152" s="64">
        <f t="shared" si="39"/>
        <v>0</v>
      </c>
      <c r="CW152" s="64">
        <f t="shared" si="40"/>
        <v>0</v>
      </c>
      <c r="CX152" s="64">
        <f t="shared" si="41"/>
        <v>0</v>
      </c>
      <c r="CY152" s="64">
        <f t="shared" si="42"/>
        <v>0</v>
      </c>
      <c r="CZ152" s="64">
        <f t="shared" si="43"/>
        <v>0</v>
      </c>
      <c r="DB152" s="64">
        <f t="shared" si="44"/>
        <v>0</v>
      </c>
      <c r="DC152" s="64">
        <f t="shared" si="45"/>
        <v>0</v>
      </c>
      <c r="DD152" s="64">
        <f t="shared" si="46"/>
        <v>0</v>
      </c>
      <c r="DE152" s="64">
        <f t="shared" si="47"/>
        <v>0</v>
      </c>
    </row>
    <row r="153" spans="2:109" x14ac:dyDescent="0.3">
      <c r="B153" s="167"/>
      <c r="C153" s="186"/>
      <c r="D153" s="2"/>
      <c r="E153" s="67"/>
      <c r="F153" s="5"/>
      <c r="G153" s="5"/>
      <c r="H153" s="187"/>
      <c r="I153" s="111" t="str">
        <f ca="1">IF(Taula1[[#This Row],[Data naixement (format dd/mm/aaaa)]]="","0",DATEDIF(Taula1[[#This Row],[Data naixement (format dd/mm/aaaa)]],TODAY(),"Y"))</f>
        <v>0</v>
      </c>
      <c r="J153" s="6"/>
      <c r="K153" s="6"/>
      <c r="L153" s="6"/>
      <c r="M153" s="6"/>
      <c r="N153" s="56"/>
      <c r="O153" s="56"/>
      <c r="P153" s="56"/>
      <c r="Q153" s="6"/>
      <c r="R153" s="7"/>
      <c r="S153" s="143">
        <f>Taula1[[#This Row],[Mesos naturals sencers treballats període justificat (01/01/2023 - 31/03/2023)]]</f>
        <v>0</v>
      </c>
      <c r="T153" s="194">
        <f>Taula1[[#This Row],[Dies treballats període justificat (01/01/2023 - 31/03/2023)              no comptabilitzats com a mes natural sencer]]</f>
        <v>0</v>
      </c>
      <c r="U153" s="12"/>
      <c r="V153" s="7"/>
      <c r="W153" s="188"/>
      <c r="X153" s="188"/>
      <c r="Y153" s="188"/>
      <c r="Z153" s="188"/>
      <c r="AA153" s="190"/>
      <c r="AB153" s="143">
        <f>Taula1[[#This Row],[Grup justificat     (fer servir opcions de la llista desplegable)]]</f>
        <v>0</v>
      </c>
      <c r="AC153" s="182"/>
      <c r="AD153" s="80"/>
      <c r="AE153" s="131">
        <f>ROUND((AF153/100)*756*Taula1[[#This Row],[Mesos naturals sencers treballats període justificat (01/01/2023 - 31/03/2023)]],2)</f>
        <v>0</v>
      </c>
      <c r="AF153" s="79">
        <f>Taula1[[#This Row],[% Jornada segons contracte
(no posar el símbol %) ]]-Taula1[[#This Row],[% Reducció salari per baix rendiment        (no posar el símbol %)]]</f>
        <v>0</v>
      </c>
      <c r="AG153" s="131">
        <f>ROUND((AH153/100)*24.8547945*Taula1[[#This Row],[Dies treballats període justificat (01/01/2023 - 31/03/2023)              no comptabilitzats com a mes natural sencer]],2)</f>
        <v>0</v>
      </c>
      <c r="AH153" s="79">
        <f>Taula1[[#This Row],[% Jornada segons contracte
(no posar el símbol %) ]]-Taula1[[#This Row],[% Reducció salari per baix rendiment        (no posar el símbol %)]]</f>
        <v>0</v>
      </c>
      <c r="AI153" s="131">
        <f t="shared" si="33"/>
        <v>0</v>
      </c>
      <c r="AJ153" s="183"/>
      <c r="AK153" s="131">
        <f>ROUND((AL153/100)*756*Taula1[[#This Row],[Espai reservat Administració  (mesos)]],2)</f>
        <v>0</v>
      </c>
      <c r="AL153" s="79">
        <f>Taula1[[#This Row],[% Jornada segons contracte
(no posar el símbol %) ]]-Taula1[[#This Row],[% Reducció salari per baix rendiment        (no posar el símbol %)]]</f>
        <v>0</v>
      </c>
      <c r="AM153" s="131">
        <f>ROUND((AN153/100)*24.8547945*Taula1[[#This Row],[Espai reservat Administració (dies)]],2)</f>
        <v>0</v>
      </c>
      <c r="AN153" s="79">
        <f>Taula1[[#This Row],[% Jornada segons contracte
(no posar el símbol %) ]]-Taula1[[#This Row],[% Reducció salari per baix rendiment        (no posar el símbol %)]]</f>
        <v>0</v>
      </c>
      <c r="AO153" s="131">
        <f t="shared" si="34"/>
        <v>0</v>
      </c>
      <c r="AP153" s="86"/>
      <c r="AQ153" s="136">
        <f>ROUND((AR153/100)*693*Taula1[[#This Row],[Mesos naturals sencers treballats període justificat (01/01/2023 - 31/03/2023)]],2)</f>
        <v>0</v>
      </c>
      <c r="AR153" s="89">
        <f>Taula1[[#This Row],[% Jornada segons contracte
(no posar el símbol %) ]]-Taula1[[#This Row],[% Reducció salari per baix rendiment        (no posar el símbol %)]]</f>
        <v>0</v>
      </c>
      <c r="AS153" s="136">
        <f>ROUND((AT153/100)*22.78356164*Taula1[[#This Row],[Dies treballats període justificat (01/01/2023 - 31/03/2023)              no comptabilitzats com a mes natural sencer]],2)</f>
        <v>0</v>
      </c>
      <c r="AT153" s="89">
        <f>Taula1[[#This Row],[% Jornada segons contracte
(no posar el símbol %) ]]-Taula1[[#This Row],[% Reducció salari per baix rendiment        (no posar el símbol %)]]</f>
        <v>0</v>
      </c>
      <c r="AU153" s="136">
        <f t="shared" si="35"/>
        <v>0</v>
      </c>
      <c r="AV153" s="86"/>
      <c r="AW153" s="136">
        <f>ROUND((AX153/100)*693*Taula1[[#This Row],[Espai reservat Administració  (mesos)]],2)</f>
        <v>0</v>
      </c>
      <c r="AX153" s="89">
        <f>Taula1[[#This Row],[% Jornada segons contracte
(no posar el símbol %) ]]-Taula1[[#This Row],[% Reducció salari per baix rendiment        (no posar el símbol %)]]</f>
        <v>0</v>
      </c>
      <c r="AY153" s="131">
        <f>ROUND((AZ153/100)*22.78356164*Taula1[[#This Row],[Espai reservat Administració (dies)]],2)</f>
        <v>0</v>
      </c>
      <c r="AZ153" s="79">
        <f>Taula1[[#This Row],[% Jornada segons contracte
(no posar el símbol %) ]]-Taula1[[#This Row],[% Reducció salari per baix rendiment        (no posar el símbol %)]]</f>
        <v>0</v>
      </c>
      <c r="BA153" s="131">
        <f t="shared" si="36"/>
        <v>0</v>
      </c>
      <c r="BB153" s="83"/>
      <c r="BC153" s="131">
        <f>IF(Taula1[[#This Row],[Grup justificat     (fer servir opcions de la llista desplegable)]]=1,AI153,0)</f>
        <v>0</v>
      </c>
      <c r="BD153" s="131">
        <f>IF(Taula1[[#This Row],[Grup justificat     (fer servir opcions de la llista desplegable)]]=2,AU153,0)</f>
        <v>0</v>
      </c>
      <c r="BE153" s="83"/>
      <c r="BF153" s="131">
        <f>IF(Taula1[[#This Row],[Espai reservat Administració]]=1,AO153,0)</f>
        <v>0</v>
      </c>
      <c r="BG153" s="131">
        <f>IF(Taula1[[#This Row],[Espai reservat Administració]]=2,BA153,0)</f>
        <v>0</v>
      </c>
      <c r="BH153" s="83"/>
      <c r="BI153" s="124">
        <f>IF(Taula1[[#This Row],[Grup justificat     (fer servir opcions de la llista desplegable)]]=1,1,0)</f>
        <v>0</v>
      </c>
      <c r="BJ153" s="124">
        <f>IF(Taula1[[#This Row],[Espai reservat Administració]]=1,1,0)</f>
        <v>0</v>
      </c>
      <c r="BK153" s="125"/>
      <c r="BL153" s="124">
        <f>IF(Taula1[[#This Row],[Grup justificat     (fer servir opcions de la llista desplegable)]]=2,1,0)</f>
        <v>0</v>
      </c>
      <c r="BM153" s="124">
        <f>IF(Taula1[[#This Row],[Espai reservat Administració]]=2,1,0)</f>
        <v>0</v>
      </c>
      <c r="BN153" s="73"/>
      <c r="BO153" s="73"/>
      <c r="BP153" s="73"/>
      <c r="BQ153" s="73"/>
      <c r="BR153" s="73"/>
      <c r="BS153" s="73"/>
      <c r="BT153" s="73"/>
      <c r="BU153" s="73"/>
      <c r="BV153" s="73"/>
      <c r="BW153" s="73"/>
      <c r="BX153" s="73"/>
      <c r="BY153" s="73"/>
      <c r="BZ153" s="73"/>
      <c r="CA153" s="73"/>
      <c r="CB153" s="73"/>
      <c r="CC153" s="73"/>
      <c r="CD153" s="73"/>
      <c r="CE153" s="73"/>
      <c r="CF153" s="73"/>
      <c r="CG153" s="63">
        <f t="shared" si="37"/>
        <v>0</v>
      </c>
      <c r="CH153" s="63">
        <f t="shared" si="38"/>
        <v>0</v>
      </c>
      <c r="CI153" s="73"/>
      <c r="CJ153" s="63">
        <f>IF(Taula1[[#This Row],[Tipus de contracte                                  (fer servir opcions de la llista desplegable)]]="Indefinit",1,0)</f>
        <v>0</v>
      </c>
      <c r="CK153" s="63">
        <f>IF(Taula1[[#This Row],[Tipus de contracte                                  (fer servir opcions de la llista desplegable)]]="Temporal, igual o superior a 6 mesos",1,0)</f>
        <v>0</v>
      </c>
      <c r="CL153" s="63">
        <f>IF(Taula1[[#This Row],[Tipus de contracte                                  (fer servir opcions de la llista desplegable)]]="Substitució per IT",1,0)</f>
        <v>0</v>
      </c>
      <c r="CM153" s="73"/>
      <c r="CN153" s="63">
        <f>IF(Taula1[[#This Row],[Relació llocs de treball]]&gt;=1,1,0)</f>
        <v>0</v>
      </c>
      <c r="CO153" s="73"/>
      <c r="CP153" s="63">
        <f>IF(Taula1[[#This Row],[Identitat de gènere                                                          (fer servir opcions de la llista desplegable)]]="Home",1,0)</f>
        <v>0</v>
      </c>
      <c r="CQ153" s="63">
        <f>IF(Taula1[[#This Row],[Identitat de gènere                                                          (fer servir opcions de la llista desplegable)]]="Dona",1,0)</f>
        <v>0</v>
      </c>
      <c r="CR153" s="63">
        <f>IF(Taula1[[#This Row],[Identitat de gènere                                                          (fer servir opcions de la llista desplegable)]]="No binari",1,0)</f>
        <v>0</v>
      </c>
      <c r="CS153" s="73"/>
      <c r="CT153" s="63">
        <f t="shared" si="32"/>
        <v>0</v>
      </c>
      <c r="CU153" s="64">
        <f t="shared" si="39"/>
        <v>0</v>
      </c>
      <c r="CW153" s="64">
        <f t="shared" si="40"/>
        <v>0</v>
      </c>
      <c r="CX153" s="64">
        <f t="shared" si="41"/>
        <v>0</v>
      </c>
      <c r="CY153" s="64">
        <f t="shared" si="42"/>
        <v>0</v>
      </c>
      <c r="CZ153" s="64">
        <f t="shared" si="43"/>
        <v>0</v>
      </c>
      <c r="DB153" s="64">
        <f t="shared" si="44"/>
        <v>0</v>
      </c>
      <c r="DC153" s="64">
        <f t="shared" si="45"/>
        <v>0</v>
      </c>
      <c r="DD153" s="64">
        <f t="shared" si="46"/>
        <v>0</v>
      </c>
      <c r="DE153" s="64">
        <f t="shared" si="47"/>
        <v>0</v>
      </c>
    </row>
    <row r="154" spans="2:109" x14ac:dyDescent="0.3">
      <c r="B154" s="167"/>
      <c r="C154" s="186"/>
      <c r="D154" s="2"/>
      <c r="E154" s="67"/>
      <c r="F154" s="5"/>
      <c r="G154" s="5"/>
      <c r="H154" s="187"/>
      <c r="I154" s="111" t="str">
        <f ca="1">IF(Taula1[[#This Row],[Data naixement (format dd/mm/aaaa)]]="","0",DATEDIF(Taula1[[#This Row],[Data naixement (format dd/mm/aaaa)]],TODAY(),"Y"))</f>
        <v>0</v>
      </c>
      <c r="J154" s="6"/>
      <c r="K154" s="6"/>
      <c r="L154" s="6"/>
      <c r="M154" s="6"/>
      <c r="N154" s="56"/>
      <c r="O154" s="56"/>
      <c r="P154" s="56"/>
      <c r="Q154" s="6"/>
      <c r="R154" s="7"/>
      <c r="S154" s="143">
        <f>Taula1[[#This Row],[Mesos naturals sencers treballats període justificat (01/01/2023 - 31/03/2023)]]</f>
        <v>0</v>
      </c>
      <c r="T154" s="194">
        <f>Taula1[[#This Row],[Dies treballats període justificat (01/01/2023 - 31/03/2023)              no comptabilitzats com a mes natural sencer]]</f>
        <v>0</v>
      </c>
      <c r="U154" s="12"/>
      <c r="V154" s="7"/>
      <c r="W154" s="188"/>
      <c r="X154" s="188"/>
      <c r="Y154" s="188"/>
      <c r="Z154" s="188"/>
      <c r="AA154" s="190"/>
      <c r="AB154" s="143">
        <f>Taula1[[#This Row],[Grup justificat     (fer servir opcions de la llista desplegable)]]</f>
        <v>0</v>
      </c>
      <c r="AC154" s="182"/>
      <c r="AD154" s="80"/>
      <c r="AE154" s="131">
        <f>ROUND((AF154/100)*756*Taula1[[#This Row],[Mesos naturals sencers treballats període justificat (01/01/2023 - 31/03/2023)]],2)</f>
        <v>0</v>
      </c>
      <c r="AF154" s="79">
        <f>Taula1[[#This Row],[% Jornada segons contracte
(no posar el símbol %) ]]-Taula1[[#This Row],[% Reducció salari per baix rendiment        (no posar el símbol %)]]</f>
        <v>0</v>
      </c>
      <c r="AG154" s="131">
        <f>ROUND((AH154/100)*24.8547945*Taula1[[#This Row],[Dies treballats període justificat (01/01/2023 - 31/03/2023)              no comptabilitzats com a mes natural sencer]],2)</f>
        <v>0</v>
      </c>
      <c r="AH154" s="79">
        <f>Taula1[[#This Row],[% Jornada segons contracte
(no posar el símbol %) ]]-Taula1[[#This Row],[% Reducció salari per baix rendiment        (no posar el símbol %)]]</f>
        <v>0</v>
      </c>
      <c r="AI154" s="131">
        <f t="shared" si="33"/>
        <v>0</v>
      </c>
      <c r="AJ154" s="183"/>
      <c r="AK154" s="131">
        <f>ROUND((AL154/100)*756*Taula1[[#This Row],[Espai reservat Administració  (mesos)]],2)</f>
        <v>0</v>
      </c>
      <c r="AL154" s="79">
        <f>Taula1[[#This Row],[% Jornada segons contracte
(no posar el símbol %) ]]-Taula1[[#This Row],[% Reducció salari per baix rendiment        (no posar el símbol %)]]</f>
        <v>0</v>
      </c>
      <c r="AM154" s="131">
        <f>ROUND((AN154/100)*24.8547945*Taula1[[#This Row],[Espai reservat Administració (dies)]],2)</f>
        <v>0</v>
      </c>
      <c r="AN154" s="79">
        <f>Taula1[[#This Row],[% Jornada segons contracte
(no posar el símbol %) ]]-Taula1[[#This Row],[% Reducció salari per baix rendiment        (no posar el símbol %)]]</f>
        <v>0</v>
      </c>
      <c r="AO154" s="131">
        <f t="shared" si="34"/>
        <v>0</v>
      </c>
      <c r="AP154" s="86"/>
      <c r="AQ154" s="136">
        <f>ROUND((AR154/100)*693*Taula1[[#This Row],[Mesos naturals sencers treballats període justificat (01/01/2023 - 31/03/2023)]],2)</f>
        <v>0</v>
      </c>
      <c r="AR154" s="89">
        <f>Taula1[[#This Row],[% Jornada segons contracte
(no posar el símbol %) ]]-Taula1[[#This Row],[% Reducció salari per baix rendiment        (no posar el símbol %)]]</f>
        <v>0</v>
      </c>
      <c r="AS154" s="136">
        <f>ROUND((AT154/100)*22.78356164*Taula1[[#This Row],[Dies treballats període justificat (01/01/2023 - 31/03/2023)              no comptabilitzats com a mes natural sencer]],2)</f>
        <v>0</v>
      </c>
      <c r="AT154" s="89">
        <f>Taula1[[#This Row],[% Jornada segons contracte
(no posar el símbol %) ]]-Taula1[[#This Row],[% Reducció salari per baix rendiment        (no posar el símbol %)]]</f>
        <v>0</v>
      </c>
      <c r="AU154" s="136">
        <f t="shared" si="35"/>
        <v>0</v>
      </c>
      <c r="AV154" s="86"/>
      <c r="AW154" s="136">
        <f>ROUND((AX154/100)*693*Taula1[[#This Row],[Espai reservat Administració  (mesos)]],2)</f>
        <v>0</v>
      </c>
      <c r="AX154" s="89">
        <f>Taula1[[#This Row],[% Jornada segons contracte
(no posar el símbol %) ]]-Taula1[[#This Row],[% Reducció salari per baix rendiment        (no posar el símbol %)]]</f>
        <v>0</v>
      </c>
      <c r="AY154" s="131">
        <f>ROUND((AZ154/100)*22.78356164*Taula1[[#This Row],[Espai reservat Administració (dies)]],2)</f>
        <v>0</v>
      </c>
      <c r="AZ154" s="79">
        <f>Taula1[[#This Row],[% Jornada segons contracte
(no posar el símbol %) ]]-Taula1[[#This Row],[% Reducció salari per baix rendiment        (no posar el símbol %)]]</f>
        <v>0</v>
      </c>
      <c r="BA154" s="131">
        <f t="shared" si="36"/>
        <v>0</v>
      </c>
      <c r="BB154" s="83"/>
      <c r="BC154" s="131">
        <f>IF(Taula1[[#This Row],[Grup justificat     (fer servir opcions de la llista desplegable)]]=1,AI154,0)</f>
        <v>0</v>
      </c>
      <c r="BD154" s="131">
        <f>IF(Taula1[[#This Row],[Grup justificat     (fer servir opcions de la llista desplegable)]]=2,AU154,0)</f>
        <v>0</v>
      </c>
      <c r="BE154" s="83"/>
      <c r="BF154" s="131">
        <f>IF(Taula1[[#This Row],[Espai reservat Administració]]=1,AO154,0)</f>
        <v>0</v>
      </c>
      <c r="BG154" s="131">
        <f>IF(Taula1[[#This Row],[Espai reservat Administració]]=2,BA154,0)</f>
        <v>0</v>
      </c>
      <c r="BH154" s="83"/>
      <c r="BI154" s="124">
        <f>IF(Taula1[[#This Row],[Grup justificat     (fer servir opcions de la llista desplegable)]]=1,1,0)</f>
        <v>0</v>
      </c>
      <c r="BJ154" s="124">
        <f>IF(Taula1[[#This Row],[Espai reservat Administració]]=1,1,0)</f>
        <v>0</v>
      </c>
      <c r="BK154" s="125"/>
      <c r="BL154" s="124">
        <f>IF(Taula1[[#This Row],[Grup justificat     (fer servir opcions de la llista desplegable)]]=2,1,0)</f>
        <v>0</v>
      </c>
      <c r="BM154" s="124">
        <f>IF(Taula1[[#This Row],[Espai reservat Administració]]=2,1,0)</f>
        <v>0</v>
      </c>
      <c r="BN154" s="73"/>
      <c r="BO154" s="73"/>
      <c r="BP154" s="73"/>
      <c r="BQ154" s="73"/>
      <c r="BR154" s="73"/>
      <c r="BS154" s="73"/>
      <c r="BT154" s="73"/>
      <c r="BU154" s="73"/>
      <c r="BV154" s="73"/>
      <c r="BW154" s="73"/>
      <c r="BX154" s="73"/>
      <c r="BY154" s="73"/>
      <c r="BZ154" s="73"/>
      <c r="CA154" s="73"/>
      <c r="CB154" s="73"/>
      <c r="CC154" s="73"/>
      <c r="CD154" s="73"/>
      <c r="CE154" s="73"/>
      <c r="CF154" s="73"/>
      <c r="CG154" s="63">
        <f t="shared" si="37"/>
        <v>0</v>
      </c>
      <c r="CH154" s="63">
        <f t="shared" si="38"/>
        <v>0</v>
      </c>
      <c r="CI154" s="73"/>
      <c r="CJ154" s="63">
        <f>IF(Taula1[[#This Row],[Tipus de contracte                                  (fer servir opcions de la llista desplegable)]]="Indefinit",1,0)</f>
        <v>0</v>
      </c>
      <c r="CK154" s="63">
        <f>IF(Taula1[[#This Row],[Tipus de contracte                                  (fer servir opcions de la llista desplegable)]]="Temporal, igual o superior a 6 mesos",1,0)</f>
        <v>0</v>
      </c>
      <c r="CL154" s="63">
        <f>IF(Taula1[[#This Row],[Tipus de contracte                                  (fer servir opcions de la llista desplegable)]]="Substitució per IT",1,0)</f>
        <v>0</v>
      </c>
      <c r="CM154" s="73"/>
      <c r="CN154" s="63">
        <f>IF(Taula1[[#This Row],[Relació llocs de treball]]&gt;=1,1,0)</f>
        <v>0</v>
      </c>
      <c r="CO154" s="73"/>
      <c r="CP154" s="63">
        <f>IF(Taula1[[#This Row],[Identitat de gènere                                                          (fer servir opcions de la llista desplegable)]]="Home",1,0)</f>
        <v>0</v>
      </c>
      <c r="CQ154" s="63">
        <f>IF(Taula1[[#This Row],[Identitat de gènere                                                          (fer servir opcions de la llista desplegable)]]="Dona",1,0)</f>
        <v>0</v>
      </c>
      <c r="CR154" s="63">
        <f>IF(Taula1[[#This Row],[Identitat de gènere                                                          (fer servir opcions de la llista desplegable)]]="No binari",1,0)</f>
        <v>0</v>
      </c>
      <c r="CS154" s="73"/>
      <c r="CT154" s="63">
        <f t="shared" si="32"/>
        <v>0</v>
      </c>
      <c r="CU154" s="64">
        <f t="shared" si="39"/>
        <v>0</v>
      </c>
      <c r="CW154" s="64">
        <f t="shared" si="40"/>
        <v>0</v>
      </c>
      <c r="CX154" s="64">
        <f t="shared" si="41"/>
        <v>0</v>
      </c>
      <c r="CY154" s="64">
        <f t="shared" si="42"/>
        <v>0</v>
      </c>
      <c r="CZ154" s="64">
        <f t="shared" si="43"/>
        <v>0</v>
      </c>
      <c r="DB154" s="64">
        <f t="shared" si="44"/>
        <v>0</v>
      </c>
      <c r="DC154" s="64">
        <f t="shared" si="45"/>
        <v>0</v>
      </c>
      <c r="DD154" s="64">
        <f t="shared" si="46"/>
        <v>0</v>
      </c>
      <c r="DE154" s="64">
        <f t="shared" si="47"/>
        <v>0</v>
      </c>
    </row>
    <row r="155" spans="2:109" x14ac:dyDescent="0.3">
      <c r="B155" s="167"/>
      <c r="C155" s="186"/>
      <c r="D155" s="2"/>
      <c r="E155" s="67"/>
      <c r="F155" s="5"/>
      <c r="G155" s="5"/>
      <c r="H155" s="187"/>
      <c r="I155" s="111" t="str">
        <f ca="1">IF(Taula1[[#This Row],[Data naixement (format dd/mm/aaaa)]]="","0",DATEDIF(Taula1[[#This Row],[Data naixement (format dd/mm/aaaa)]],TODAY(),"Y"))</f>
        <v>0</v>
      </c>
      <c r="J155" s="6"/>
      <c r="K155" s="6"/>
      <c r="L155" s="6"/>
      <c r="M155" s="6"/>
      <c r="N155" s="56"/>
      <c r="O155" s="56"/>
      <c r="P155" s="56"/>
      <c r="Q155" s="6"/>
      <c r="R155" s="7"/>
      <c r="S155" s="143">
        <f>Taula1[[#This Row],[Mesos naturals sencers treballats període justificat (01/01/2023 - 31/03/2023)]]</f>
        <v>0</v>
      </c>
      <c r="T155" s="194">
        <f>Taula1[[#This Row],[Dies treballats període justificat (01/01/2023 - 31/03/2023)              no comptabilitzats com a mes natural sencer]]</f>
        <v>0</v>
      </c>
      <c r="U155" s="12"/>
      <c r="V155" s="7"/>
      <c r="W155" s="188"/>
      <c r="X155" s="188"/>
      <c r="Y155" s="188"/>
      <c r="Z155" s="188"/>
      <c r="AA155" s="190"/>
      <c r="AB155" s="143">
        <f>Taula1[[#This Row],[Grup justificat     (fer servir opcions de la llista desplegable)]]</f>
        <v>0</v>
      </c>
      <c r="AC155" s="182"/>
      <c r="AD155" s="80"/>
      <c r="AE155" s="131">
        <f>ROUND((AF155/100)*756*Taula1[[#This Row],[Mesos naturals sencers treballats període justificat (01/01/2023 - 31/03/2023)]],2)</f>
        <v>0</v>
      </c>
      <c r="AF155" s="79">
        <f>Taula1[[#This Row],[% Jornada segons contracte
(no posar el símbol %) ]]-Taula1[[#This Row],[% Reducció salari per baix rendiment        (no posar el símbol %)]]</f>
        <v>0</v>
      </c>
      <c r="AG155" s="131">
        <f>ROUND((AH155/100)*24.8547945*Taula1[[#This Row],[Dies treballats període justificat (01/01/2023 - 31/03/2023)              no comptabilitzats com a mes natural sencer]],2)</f>
        <v>0</v>
      </c>
      <c r="AH155" s="79">
        <f>Taula1[[#This Row],[% Jornada segons contracte
(no posar el símbol %) ]]-Taula1[[#This Row],[% Reducció salari per baix rendiment        (no posar el símbol %)]]</f>
        <v>0</v>
      </c>
      <c r="AI155" s="131">
        <f t="shared" si="33"/>
        <v>0</v>
      </c>
      <c r="AJ155" s="183"/>
      <c r="AK155" s="131">
        <f>ROUND((AL155/100)*756*Taula1[[#This Row],[Espai reservat Administració  (mesos)]],2)</f>
        <v>0</v>
      </c>
      <c r="AL155" s="79">
        <f>Taula1[[#This Row],[% Jornada segons contracte
(no posar el símbol %) ]]-Taula1[[#This Row],[% Reducció salari per baix rendiment        (no posar el símbol %)]]</f>
        <v>0</v>
      </c>
      <c r="AM155" s="131">
        <f>ROUND((AN155/100)*24.8547945*Taula1[[#This Row],[Espai reservat Administració (dies)]],2)</f>
        <v>0</v>
      </c>
      <c r="AN155" s="79">
        <f>Taula1[[#This Row],[% Jornada segons contracte
(no posar el símbol %) ]]-Taula1[[#This Row],[% Reducció salari per baix rendiment        (no posar el símbol %)]]</f>
        <v>0</v>
      </c>
      <c r="AO155" s="131">
        <f t="shared" si="34"/>
        <v>0</v>
      </c>
      <c r="AP155" s="86"/>
      <c r="AQ155" s="136">
        <f>ROUND((AR155/100)*693*Taula1[[#This Row],[Mesos naturals sencers treballats període justificat (01/01/2023 - 31/03/2023)]],2)</f>
        <v>0</v>
      </c>
      <c r="AR155" s="89">
        <f>Taula1[[#This Row],[% Jornada segons contracte
(no posar el símbol %) ]]-Taula1[[#This Row],[% Reducció salari per baix rendiment        (no posar el símbol %)]]</f>
        <v>0</v>
      </c>
      <c r="AS155" s="136">
        <f>ROUND((AT155/100)*22.78356164*Taula1[[#This Row],[Dies treballats període justificat (01/01/2023 - 31/03/2023)              no comptabilitzats com a mes natural sencer]],2)</f>
        <v>0</v>
      </c>
      <c r="AT155" s="89">
        <f>Taula1[[#This Row],[% Jornada segons contracte
(no posar el símbol %) ]]-Taula1[[#This Row],[% Reducció salari per baix rendiment        (no posar el símbol %)]]</f>
        <v>0</v>
      </c>
      <c r="AU155" s="136">
        <f t="shared" si="35"/>
        <v>0</v>
      </c>
      <c r="AV155" s="86"/>
      <c r="AW155" s="136">
        <f>ROUND((AX155/100)*693*Taula1[[#This Row],[Espai reservat Administració  (mesos)]],2)</f>
        <v>0</v>
      </c>
      <c r="AX155" s="89">
        <f>Taula1[[#This Row],[% Jornada segons contracte
(no posar el símbol %) ]]-Taula1[[#This Row],[% Reducció salari per baix rendiment        (no posar el símbol %)]]</f>
        <v>0</v>
      </c>
      <c r="AY155" s="131">
        <f>ROUND((AZ155/100)*22.78356164*Taula1[[#This Row],[Espai reservat Administració (dies)]],2)</f>
        <v>0</v>
      </c>
      <c r="AZ155" s="79">
        <f>Taula1[[#This Row],[% Jornada segons contracte
(no posar el símbol %) ]]-Taula1[[#This Row],[% Reducció salari per baix rendiment        (no posar el símbol %)]]</f>
        <v>0</v>
      </c>
      <c r="BA155" s="131">
        <f t="shared" si="36"/>
        <v>0</v>
      </c>
      <c r="BB155" s="83"/>
      <c r="BC155" s="131">
        <f>IF(Taula1[[#This Row],[Grup justificat     (fer servir opcions de la llista desplegable)]]=1,AI155,0)</f>
        <v>0</v>
      </c>
      <c r="BD155" s="131">
        <f>IF(Taula1[[#This Row],[Grup justificat     (fer servir opcions de la llista desplegable)]]=2,AU155,0)</f>
        <v>0</v>
      </c>
      <c r="BE155" s="83"/>
      <c r="BF155" s="131">
        <f>IF(Taula1[[#This Row],[Espai reservat Administració]]=1,AO155,0)</f>
        <v>0</v>
      </c>
      <c r="BG155" s="131">
        <f>IF(Taula1[[#This Row],[Espai reservat Administració]]=2,BA155,0)</f>
        <v>0</v>
      </c>
      <c r="BH155" s="83"/>
      <c r="BI155" s="124">
        <f>IF(Taula1[[#This Row],[Grup justificat     (fer servir opcions de la llista desplegable)]]=1,1,0)</f>
        <v>0</v>
      </c>
      <c r="BJ155" s="124">
        <f>IF(Taula1[[#This Row],[Espai reservat Administració]]=1,1,0)</f>
        <v>0</v>
      </c>
      <c r="BK155" s="125"/>
      <c r="BL155" s="124">
        <f>IF(Taula1[[#This Row],[Grup justificat     (fer servir opcions de la llista desplegable)]]=2,1,0)</f>
        <v>0</v>
      </c>
      <c r="BM155" s="124">
        <f>IF(Taula1[[#This Row],[Espai reservat Administració]]=2,1,0)</f>
        <v>0</v>
      </c>
      <c r="BN155" s="73"/>
      <c r="BO155" s="73"/>
      <c r="BP155" s="73"/>
      <c r="BQ155" s="73"/>
      <c r="BR155" s="73"/>
      <c r="BS155" s="73"/>
      <c r="BT155" s="73"/>
      <c r="BU155" s="73"/>
      <c r="BV155" s="73"/>
      <c r="BW155" s="73"/>
      <c r="BX155" s="73"/>
      <c r="BY155" s="73"/>
      <c r="BZ155" s="73"/>
      <c r="CA155" s="73"/>
      <c r="CB155" s="73"/>
      <c r="CC155" s="73"/>
      <c r="CD155" s="73"/>
      <c r="CE155" s="73"/>
      <c r="CF155" s="73"/>
      <c r="CG155" s="63">
        <f t="shared" si="37"/>
        <v>0</v>
      </c>
      <c r="CH155" s="63">
        <f t="shared" si="38"/>
        <v>0</v>
      </c>
      <c r="CI155" s="73"/>
      <c r="CJ155" s="63">
        <f>IF(Taula1[[#This Row],[Tipus de contracte                                  (fer servir opcions de la llista desplegable)]]="Indefinit",1,0)</f>
        <v>0</v>
      </c>
      <c r="CK155" s="63">
        <f>IF(Taula1[[#This Row],[Tipus de contracte                                  (fer servir opcions de la llista desplegable)]]="Temporal, igual o superior a 6 mesos",1,0)</f>
        <v>0</v>
      </c>
      <c r="CL155" s="63">
        <f>IF(Taula1[[#This Row],[Tipus de contracte                                  (fer servir opcions de la llista desplegable)]]="Substitució per IT",1,0)</f>
        <v>0</v>
      </c>
      <c r="CM155" s="73"/>
      <c r="CN155" s="63">
        <f>IF(Taula1[[#This Row],[Relació llocs de treball]]&gt;=1,1,0)</f>
        <v>0</v>
      </c>
      <c r="CO155" s="73"/>
      <c r="CP155" s="63">
        <f>IF(Taula1[[#This Row],[Identitat de gènere                                                          (fer servir opcions de la llista desplegable)]]="Home",1,0)</f>
        <v>0</v>
      </c>
      <c r="CQ155" s="63">
        <f>IF(Taula1[[#This Row],[Identitat de gènere                                                          (fer servir opcions de la llista desplegable)]]="Dona",1,0)</f>
        <v>0</v>
      </c>
      <c r="CR155" s="63">
        <f>IF(Taula1[[#This Row],[Identitat de gènere                                                          (fer servir opcions de la llista desplegable)]]="No binari",1,0)</f>
        <v>0</v>
      </c>
      <c r="CS155" s="73"/>
      <c r="CT155" s="63">
        <f t="shared" si="32"/>
        <v>0</v>
      </c>
      <c r="CU155" s="64">
        <f t="shared" si="39"/>
        <v>0</v>
      </c>
      <c r="CW155" s="64">
        <f t="shared" si="40"/>
        <v>0</v>
      </c>
      <c r="CX155" s="64">
        <f t="shared" si="41"/>
        <v>0</v>
      </c>
      <c r="CY155" s="64">
        <f t="shared" si="42"/>
        <v>0</v>
      </c>
      <c r="CZ155" s="64">
        <f t="shared" si="43"/>
        <v>0</v>
      </c>
      <c r="DB155" s="64">
        <f t="shared" si="44"/>
        <v>0</v>
      </c>
      <c r="DC155" s="64">
        <f t="shared" si="45"/>
        <v>0</v>
      </c>
      <c r="DD155" s="64">
        <f t="shared" si="46"/>
        <v>0</v>
      </c>
      <c r="DE155" s="64">
        <f t="shared" si="47"/>
        <v>0</v>
      </c>
    </row>
    <row r="156" spans="2:109" x14ac:dyDescent="0.3">
      <c r="B156" s="167"/>
      <c r="C156" s="186"/>
      <c r="D156" s="2"/>
      <c r="E156" s="67"/>
      <c r="F156" s="5"/>
      <c r="G156" s="5"/>
      <c r="H156" s="187"/>
      <c r="I156" s="111" t="str">
        <f ca="1">IF(Taula1[[#This Row],[Data naixement (format dd/mm/aaaa)]]="","0",DATEDIF(Taula1[[#This Row],[Data naixement (format dd/mm/aaaa)]],TODAY(),"Y"))</f>
        <v>0</v>
      </c>
      <c r="J156" s="6"/>
      <c r="K156" s="6"/>
      <c r="L156" s="6"/>
      <c r="M156" s="6"/>
      <c r="N156" s="56"/>
      <c r="O156" s="56"/>
      <c r="P156" s="56"/>
      <c r="Q156" s="6"/>
      <c r="R156" s="7"/>
      <c r="S156" s="143">
        <f>Taula1[[#This Row],[Mesos naturals sencers treballats període justificat (01/01/2023 - 31/03/2023)]]</f>
        <v>0</v>
      </c>
      <c r="T156" s="194">
        <f>Taula1[[#This Row],[Dies treballats període justificat (01/01/2023 - 31/03/2023)              no comptabilitzats com a mes natural sencer]]</f>
        <v>0</v>
      </c>
      <c r="U156" s="12"/>
      <c r="V156" s="7"/>
      <c r="W156" s="188"/>
      <c r="X156" s="188"/>
      <c r="Y156" s="188"/>
      <c r="Z156" s="188"/>
      <c r="AA156" s="190"/>
      <c r="AB156" s="143">
        <f>Taula1[[#This Row],[Grup justificat     (fer servir opcions de la llista desplegable)]]</f>
        <v>0</v>
      </c>
      <c r="AC156" s="182"/>
      <c r="AD156" s="80"/>
      <c r="AE156" s="131">
        <f>ROUND((AF156/100)*756*Taula1[[#This Row],[Mesos naturals sencers treballats període justificat (01/01/2023 - 31/03/2023)]],2)</f>
        <v>0</v>
      </c>
      <c r="AF156" s="79">
        <f>Taula1[[#This Row],[% Jornada segons contracte
(no posar el símbol %) ]]-Taula1[[#This Row],[% Reducció salari per baix rendiment        (no posar el símbol %)]]</f>
        <v>0</v>
      </c>
      <c r="AG156" s="131">
        <f>ROUND((AH156/100)*24.8547945*Taula1[[#This Row],[Dies treballats període justificat (01/01/2023 - 31/03/2023)              no comptabilitzats com a mes natural sencer]],2)</f>
        <v>0</v>
      </c>
      <c r="AH156" s="79">
        <f>Taula1[[#This Row],[% Jornada segons contracte
(no posar el símbol %) ]]-Taula1[[#This Row],[% Reducció salari per baix rendiment        (no posar el símbol %)]]</f>
        <v>0</v>
      </c>
      <c r="AI156" s="131">
        <f t="shared" si="33"/>
        <v>0</v>
      </c>
      <c r="AJ156" s="183"/>
      <c r="AK156" s="131">
        <f>ROUND((AL156/100)*756*Taula1[[#This Row],[Espai reservat Administració  (mesos)]],2)</f>
        <v>0</v>
      </c>
      <c r="AL156" s="79">
        <f>Taula1[[#This Row],[% Jornada segons contracte
(no posar el símbol %) ]]-Taula1[[#This Row],[% Reducció salari per baix rendiment        (no posar el símbol %)]]</f>
        <v>0</v>
      </c>
      <c r="AM156" s="131">
        <f>ROUND((AN156/100)*24.8547945*Taula1[[#This Row],[Espai reservat Administració (dies)]],2)</f>
        <v>0</v>
      </c>
      <c r="AN156" s="79">
        <f>Taula1[[#This Row],[% Jornada segons contracte
(no posar el símbol %) ]]-Taula1[[#This Row],[% Reducció salari per baix rendiment        (no posar el símbol %)]]</f>
        <v>0</v>
      </c>
      <c r="AO156" s="131">
        <f t="shared" si="34"/>
        <v>0</v>
      </c>
      <c r="AP156" s="86"/>
      <c r="AQ156" s="136">
        <f>ROUND((AR156/100)*693*Taula1[[#This Row],[Mesos naturals sencers treballats període justificat (01/01/2023 - 31/03/2023)]],2)</f>
        <v>0</v>
      </c>
      <c r="AR156" s="89">
        <f>Taula1[[#This Row],[% Jornada segons contracte
(no posar el símbol %) ]]-Taula1[[#This Row],[% Reducció salari per baix rendiment        (no posar el símbol %)]]</f>
        <v>0</v>
      </c>
      <c r="AS156" s="136">
        <f>ROUND((AT156/100)*22.78356164*Taula1[[#This Row],[Dies treballats període justificat (01/01/2023 - 31/03/2023)              no comptabilitzats com a mes natural sencer]],2)</f>
        <v>0</v>
      </c>
      <c r="AT156" s="89">
        <f>Taula1[[#This Row],[% Jornada segons contracte
(no posar el símbol %) ]]-Taula1[[#This Row],[% Reducció salari per baix rendiment        (no posar el símbol %)]]</f>
        <v>0</v>
      </c>
      <c r="AU156" s="136">
        <f t="shared" si="35"/>
        <v>0</v>
      </c>
      <c r="AV156" s="86"/>
      <c r="AW156" s="136">
        <f>ROUND((AX156/100)*693*Taula1[[#This Row],[Espai reservat Administració  (mesos)]],2)</f>
        <v>0</v>
      </c>
      <c r="AX156" s="89">
        <f>Taula1[[#This Row],[% Jornada segons contracte
(no posar el símbol %) ]]-Taula1[[#This Row],[% Reducció salari per baix rendiment        (no posar el símbol %)]]</f>
        <v>0</v>
      </c>
      <c r="AY156" s="131">
        <f>ROUND((AZ156/100)*22.78356164*Taula1[[#This Row],[Espai reservat Administració (dies)]],2)</f>
        <v>0</v>
      </c>
      <c r="AZ156" s="79">
        <f>Taula1[[#This Row],[% Jornada segons contracte
(no posar el símbol %) ]]-Taula1[[#This Row],[% Reducció salari per baix rendiment        (no posar el símbol %)]]</f>
        <v>0</v>
      </c>
      <c r="BA156" s="131">
        <f t="shared" si="36"/>
        <v>0</v>
      </c>
      <c r="BB156" s="83"/>
      <c r="BC156" s="131">
        <f>IF(Taula1[[#This Row],[Grup justificat     (fer servir opcions de la llista desplegable)]]=1,AI156,0)</f>
        <v>0</v>
      </c>
      <c r="BD156" s="131">
        <f>IF(Taula1[[#This Row],[Grup justificat     (fer servir opcions de la llista desplegable)]]=2,AU156,0)</f>
        <v>0</v>
      </c>
      <c r="BE156" s="83"/>
      <c r="BF156" s="131">
        <f>IF(Taula1[[#This Row],[Espai reservat Administració]]=1,AO156,0)</f>
        <v>0</v>
      </c>
      <c r="BG156" s="131">
        <f>IF(Taula1[[#This Row],[Espai reservat Administració]]=2,BA156,0)</f>
        <v>0</v>
      </c>
      <c r="BH156" s="83"/>
      <c r="BI156" s="124">
        <f>IF(Taula1[[#This Row],[Grup justificat     (fer servir opcions de la llista desplegable)]]=1,1,0)</f>
        <v>0</v>
      </c>
      <c r="BJ156" s="124">
        <f>IF(Taula1[[#This Row],[Espai reservat Administració]]=1,1,0)</f>
        <v>0</v>
      </c>
      <c r="BK156" s="125"/>
      <c r="BL156" s="124">
        <f>IF(Taula1[[#This Row],[Grup justificat     (fer servir opcions de la llista desplegable)]]=2,1,0)</f>
        <v>0</v>
      </c>
      <c r="BM156" s="124">
        <f>IF(Taula1[[#This Row],[Espai reservat Administració]]=2,1,0)</f>
        <v>0</v>
      </c>
      <c r="BN156" s="73"/>
      <c r="BO156" s="73"/>
      <c r="BP156" s="73"/>
      <c r="BQ156" s="73"/>
      <c r="BR156" s="73"/>
      <c r="BS156" s="73"/>
      <c r="BT156" s="73"/>
      <c r="BU156" s="73"/>
      <c r="BV156" s="73"/>
      <c r="BW156" s="73"/>
      <c r="BX156" s="73"/>
      <c r="BY156" s="73"/>
      <c r="BZ156" s="73"/>
      <c r="CA156" s="73"/>
      <c r="CB156" s="73"/>
      <c r="CC156" s="73"/>
      <c r="CD156" s="73"/>
      <c r="CE156" s="73"/>
      <c r="CF156" s="73"/>
      <c r="CG156" s="63">
        <f t="shared" si="37"/>
        <v>0</v>
      </c>
      <c r="CH156" s="63">
        <f t="shared" si="38"/>
        <v>0</v>
      </c>
      <c r="CI156" s="73"/>
      <c r="CJ156" s="63">
        <f>IF(Taula1[[#This Row],[Tipus de contracte                                  (fer servir opcions de la llista desplegable)]]="Indefinit",1,0)</f>
        <v>0</v>
      </c>
      <c r="CK156" s="63">
        <f>IF(Taula1[[#This Row],[Tipus de contracte                                  (fer servir opcions de la llista desplegable)]]="Temporal, igual o superior a 6 mesos",1,0)</f>
        <v>0</v>
      </c>
      <c r="CL156" s="63">
        <f>IF(Taula1[[#This Row],[Tipus de contracte                                  (fer servir opcions de la llista desplegable)]]="Substitució per IT",1,0)</f>
        <v>0</v>
      </c>
      <c r="CM156" s="73"/>
      <c r="CN156" s="63">
        <f>IF(Taula1[[#This Row],[Relació llocs de treball]]&gt;=1,1,0)</f>
        <v>0</v>
      </c>
      <c r="CO156" s="73"/>
      <c r="CP156" s="63">
        <f>IF(Taula1[[#This Row],[Identitat de gènere                                                          (fer servir opcions de la llista desplegable)]]="Home",1,0)</f>
        <v>0</v>
      </c>
      <c r="CQ156" s="63">
        <f>IF(Taula1[[#This Row],[Identitat de gènere                                                          (fer servir opcions de la llista desplegable)]]="Dona",1,0)</f>
        <v>0</v>
      </c>
      <c r="CR156" s="63">
        <f>IF(Taula1[[#This Row],[Identitat de gènere                                                          (fer servir opcions de la llista desplegable)]]="No binari",1,0)</f>
        <v>0</v>
      </c>
      <c r="CS156" s="73"/>
      <c r="CT156" s="63">
        <f t="shared" si="32"/>
        <v>0</v>
      </c>
      <c r="CU156" s="64">
        <f t="shared" si="39"/>
        <v>0</v>
      </c>
      <c r="CW156" s="64">
        <f t="shared" si="40"/>
        <v>0</v>
      </c>
      <c r="CX156" s="64">
        <f t="shared" si="41"/>
        <v>0</v>
      </c>
      <c r="CY156" s="64">
        <f t="shared" si="42"/>
        <v>0</v>
      </c>
      <c r="CZ156" s="64">
        <f t="shared" si="43"/>
        <v>0</v>
      </c>
      <c r="DB156" s="64">
        <f t="shared" si="44"/>
        <v>0</v>
      </c>
      <c r="DC156" s="64">
        <f t="shared" si="45"/>
        <v>0</v>
      </c>
      <c r="DD156" s="64">
        <f t="shared" si="46"/>
        <v>0</v>
      </c>
      <c r="DE156" s="64">
        <f t="shared" si="47"/>
        <v>0</v>
      </c>
    </row>
    <row r="157" spans="2:109" x14ac:dyDescent="0.3">
      <c r="B157" s="167"/>
      <c r="C157" s="186"/>
      <c r="D157" s="2"/>
      <c r="E157" s="67"/>
      <c r="F157" s="5"/>
      <c r="G157" s="5"/>
      <c r="H157" s="187"/>
      <c r="I157" s="111" t="str">
        <f ca="1">IF(Taula1[[#This Row],[Data naixement (format dd/mm/aaaa)]]="","0",DATEDIF(Taula1[[#This Row],[Data naixement (format dd/mm/aaaa)]],TODAY(),"Y"))</f>
        <v>0</v>
      </c>
      <c r="J157" s="6"/>
      <c r="K157" s="6"/>
      <c r="L157" s="6"/>
      <c r="M157" s="6"/>
      <c r="N157" s="56"/>
      <c r="O157" s="56"/>
      <c r="P157" s="56"/>
      <c r="Q157" s="6"/>
      <c r="R157" s="7"/>
      <c r="S157" s="143">
        <f>Taula1[[#This Row],[Mesos naturals sencers treballats període justificat (01/01/2023 - 31/03/2023)]]</f>
        <v>0</v>
      </c>
      <c r="T157" s="194">
        <f>Taula1[[#This Row],[Dies treballats període justificat (01/01/2023 - 31/03/2023)              no comptabilitzats com a mes natural sencer]]</f>
        <v>0</v>
      </c>
      <c r="U157" s="12"/>
      <c r="V157" s="7"/>
      <c r="W157" s="188"/>
      <c r="X157" s="188"/>
      <c r="Y157" s="188"/>
      <c r="Z157" s="188"/>
      <c r="AA157" s="190"/>
      <c r="AB157" s="143">
        <f>Taula1[[#This Row],[Grup justificat     (fer servir opcions de la llista desplegable)]]</f>
        <v>0</v>
      </c>
      <c r="AC157" s="182"/>
      <c r="AD157" s="80"/>
      <c r="AE157" s="131">
        <f>ROUND((AF157/100)*756*Taula1[[#This Row],[Mesos naturals sencers treballats període justificat (01/01/2023 - 31/03/2023)]],2)</f>
        <v>0</v>
      </c>
      <c r="AF157" s="79">
        <f>Taula1[[#This Row],[% Jornada segons contracte
(no posar el símbol %) ]]-Taula1[[#This Row],[% Reducció salari per baix rendiment        (no posar el símbol %)]]</f>
        <v>0</v>
      </c>
      <c r="AG157" s="131">
        <f>ROUND((AH157/100)*24.8547945*Taula1[[#This Row],[Dies treballats període justificat (01/01/2023 - 31/03/2023)              no comptabilitzats com a mes natural sencer]],2)</f>
        <v>0</v>
      </c>
      <c r="AH157" s="79">
        <f>Taula1[[#This Row],[% Jornada segons contracte
(no posar el símbol %) ]]-Taula1[[#This Row],[% Reducció salari per baix rendiment        (no posar el símbol %)]]</f>
        <v>0</v>
      </c>
      <c r="AI157" s="131">
        <f t="shared" si="33"/>
        <v>0</v>
      </c>
      <c r="AJ157" s="183"/>
      <c r="AK157" s="131">
        <f>ROUND((AL157/100)*756*Taula1[[#This Row],[Espai reservat Administració  (mesos)]],2)</f>
        <v>0</v>
      </c>
      <c r="AL157" s="79">
        <f>Taula1[[#This Row],[% Jornada segons contracte
(no posar el símbol %) ]]-Taula1[[#This Row],[% Reducció salari per baix rendiment        (no posar el símbol %)]]</f>
        <v>0</v>
      </c>
      <c r="AM157" s="131">
        <f>ROUND((AN157/100)*24.8547945*Taula1[[#This Row],[Espai reservat Administració (dies)]],2)</f>
        <v>0</v>
      </c>
      <c r="AN157" s="79">
        <f>Taula1[[#This Row],[% Jornada segons contracte
(no posar el símbol %) ]]-Taula1[[#This Row],[% Reducció salari per baix rendiment        (no posar el símbol %)]]</f>
        <v>0</v>
      </c>
      <c r="AO157" s="131">
        <f t="shared" si="34"/>
        <v>0</v>
      </c>
      <c r="AP157" s="86"/>
      <c r="AQ157" s="136">
        <f>ROUND((AR157/100)*693*Taula1[[#This Row],[Mesos naturals sencers treballats període justificat (01/01/2023 - 31/03/2023)]],2)</f>
        <v>0</v>
      </c>
      <c r="AR157" s="89">
        <f>Taula1[[#This Row],[% Jornada segons contracte
(no posar el símbol %) ]]-Taula1[[#This Row],[% Reducció salari per baix rendiment        (no posar el símbol %)]]</f>
        <v>0</v>
      </c>
      <c r="AS157" s="136">
        <f>ROUND((AT157/100)*22.78356164*Taula1[[#This Row],[Dies treballats període justificat (01/01/2023 - 31/03/2023)              no comptabilitzats com a mes natural sencer]],2)</f>
        <v>0</v>
      </c>
      <c r="AT157" s="89">
        <f>Taula1[[#This Row],[% Jornada segons contracte
(no posar el símbol %) ]]-Taula1[[#This Row],[% Reducció salari per baix rendiment        (no posar el símbol %)]]</f>
        <v>0</v>
      </c>
      <c r="AU157" s="136">
        <f t="shared" si="35"/>
        <v>0</v>
      </c>
      <c r="AV157" s="86"/>
      <c r="AW157" s="136">
        <f>ROUND((AX157/100)*693*Taula1[[#This Row],[Espai reservat Administració  (mesos)]],2)</f>
        <v>0</v>
      </c>
      <c r="AX157" s="89">
        <f>Taula1[[#This Row],[% Jornada segons contracte
(no posar el símbol %) ]]-Taula1[[#This Row],[% Reducció salari per baix rendiment        (no posar el símbol %)]]</f>
        <v>0</v>
      </c>
      <c r="AY157" s="131">
        <f>ROUND((AZ157/100)*22.78356164*Taula1[[#This Row],[Espai reservat Administració (dies)]],2)</f>
        <v>0</v>
      </c>
      <c r="AZ157" s="79">
        <f>Taula1[[#This Row],[% Jornada segons contracte
(no posar el símbol %) ]]-Taula1[[#This Row],[% Reducció salari per baix rendiment        (no posar el símbol %)]]</f>
        <v>0</v>
      </c>
      <c r="BA157" s="131">
        <f t="shared" si="36"/>
        <v>0</v>
      </c>
      <c r="BB157" s="83"/>
      <c r="BC157" s="131">
        <f>IF(Taula1[[#This Row],[Grup justificat     (fer servir opcions de la llista desplegable)]]=1,AI157,0)</f>
        <v>0</v>
      </c>
      <c r="BD157" s="131">
        <f>IF(Taula1[[#This Row],[Grup justificat     (fer servir opcions de la llista desplegable)]]=2,AU157,0)</f>
        <v>0</v>
      </c>
      <c r="BE157" s="83"/>
      <c r="BF157" s="131">
        <f>IF(Taula1[[#This Row],[Espai reservat Administració]]=1,AO157,0)</f>
        <v>0</v>
      </c>
      <c r="BG157" s="131">
        <f>IF(Taula1[[#This Row],[Espai reservat Administració]]=2,BA157,0)</f>
        <v>0</v>
      </c>
      <c r="BH157" s="83"/>
      <c r="BI157" s="124">
        <f>IF(Taula1[[#This Row],[Grup justificat     (fer servir opcions de la llista desplegable)]]=1,1,0)</f>
        <v>0</v>
      </c>
      <c r="BJ157" s="124">
        <f>IF(Taula1[[#This Row],[Espai reservat Administració]]=1,1,0)</f>
        <v>0</v>
      </c>
      <c r="BK157" s="125"/>
      <c r="BL157" s="124">
        <f>IF(Taula1[[#This Row],[Grup justificat     (fer servir opcions de la llista desplegable)]]=2,1,0)</f>
        <v>0</v>
      </c>
      <c r="BM157" s="124">
        <f>IF(Taula1[[#This Row],[Espai reservat Administració]]=2,1,0)</f>
        <v>0</v>
      </c>
      <c r="BN157" s="73"/>
      <c r="BO157" s="73"/>
      <c r="BP157" s="73"/>
      <c r="BQ157" s="73"/>
      <c r="BR157" s="73"/>
      <c r="BS157" s="73"/>
      <c r="BT157" s="73"/>
      <c r="BU157" s="73"/>
      <c r="BV157" s="73"/>
      <c r="BW157" s="73"/>
      <c r="BX157" s="73"/>
      <c r="BY157" s="73"/>
      <c r="BZ157" s="73"/>
      <c r="CA157" s="73"/>
      <c r="CB157" s="73"/>
      <c r="CC157" s="73"/>
      <c r="CD157" s="73"/>
      <c r="CE157" s="73"/>
      <c r="CF157" s="73"/>
      <c r="CG157" s="63">
        <f t="shared" si="37"/>
        <v>0</v>
      </c>
      <c r="CH157" s="63">
        <f t="shared" si="38"/>
        <v>0</v>
      </c>
      <c r="CI157" s="73"/>
      <c r="CJ157" s="63">
        <f>IF(Taula1[[#This Row],[Tipus de contracte                                  (fer servir opcions de la llista desplegable)]]="Indefinit",1,0)</f>
        <v>0</v>
      </c>
      <c r="CK157" s="63">
        <f>IF(Taula1[[#This Row],[Tipus de contracte                                  (fer servir opcions de la llista desplegable)]]="Temporal, igual o superior a 6 mesos",1,0)</f>
        <v>0</v>
      </c>
      <c r="CL157" s="63">
        <f>IF(Taula1[[#This Row],[Tipus de contracte                                  (fer servir opcions de la llista desplegable)]]="Substitució per IT",1,0)</f>
        <v>0</v>
      </c>
      <c r="CM157" s="73"/>
      <c r="CN157" s="63">
        <f>IF(Taula1[[#This Row],[Relació llocs de treball]]&gt;=1,1,0)</f>
        <v>0</v>
      </c>
      <c r="CO157" s="73"/>
      <c r="CP157" s="63">
        <f>IF(Taula1[[#This Row],[Identitat de gènere                                                          (fer servir opcions de la llista desplegable)]]="Home",1,0)</f>
        <v>0</v>
      </c>
      <c r="CQ157" s="63">
        <f>IF(Taula1[[#This Row],[Identitat de gènere                                                          (fer servir opcions de la llista desplegable)]]="Dona",1,0)</f>
        <v>0</v>
      </c>
      <c r="CR157" s="63">
        <f>IF(Taula1[[#This Row],[Identitat de gènere                                                          (fer servir opcions de la llista desplegable)]]="No binari",1,0)</f>
        <v>0</v>
      </c>
      <c r="CS157" s="73"/>
      <c r="CT157" s="63">
        <f t="shared" si="32"/>
        <v>0</v>
      </c>
      <c r="CU157" s="64">
        <f t="shared" si="39"/>
        <v>0</v>
      </c>
      <c r="CW157" s="64">
        <f t="shared" si="40"/>
        <v>0</v>
      </c>
      <c r="CX157" s="64">
        <f t="shared" si="41"/>
        <v>0</v>
      </c>
      <c r="CY157" s="64">
        <f t="shared" si="42"/>
        <v>0</v>
      </c>
      <c r="CZ157" s="64">
        <f t="shared" si="43"/>
        <v>0</v>
      </c>
      <c r="DB157" s="64">
        <f t="shared" si="44"/>
        <v>0</v>
      </c>
      <c r="DC157" s="64">
        <f t="shared" si="45"/>
        <v>0</v>
      </c>
      <c r="DD157" s="64">
        <f t="shared" si="46"/>
        <v>0</v>
      </c>
      <c r="DE157" s="64">
        <f t="shared" si="47"/>
        <v>0</v>
      </c>
    </row>
    <row r="158" spans="2:109" x14ac:dyDescent="0.3">
      <c r="B158" s="167"/>
      <c r="C158" s="186"/>
      <c r="D158" s="2"/>
      <c r="E158" s="67"/>
      <c r="F158" s="5"/>
      <c r="G158" s="5"/>
      <c r="H158" s="187"/>
      <c r="I158" s="111" t="str">
        <f ca="1">IF(Taula1[[#This Row],[Data naixement (format dd/mm/aaaa)]]="","0",DATEDIF(Taula1[[#This Row],[Data naixement (format dd/mm/aaaa)]],TODAY(),"Y"))</f>
        <v>0</v>
      </c>
      <c r="J158" s="6"/>
      <c r="K158" s="6"/>
      <c r="L158" s="6"/>
      <c r="M158" s="6"/>
      <c r="N158" s="56"/>
      <c r="O158" s="56"/>
      <c r="P158" s="56"/>
      <c r="Q158" s="6"/>
      <c r="R158" s="7"/>
      <c r="S158" s="143">
        <f>Taula1[[#This Row],[Mesos naturals sencers treballats període justificat (01/01/2023 - 31/03/2023)]]</f>
        <v>0</v>
      </c>
      <c r="T158" s="194">
        <f>Taula1[[#This Row],[Dies treballats període justificat (01/01/2023 - 31/03/2023)              no comptabilitzats com a mes natural sencer]]</f>
        <v>0</v>
      </c>
      <c r="U158" s="12"/>
      <c r="V158" s="7"/>
      <c r="W158" s="188"/>
      <c r="X158" s="188"/>
      <c r="Y158" s="188"/>
      <c r="Z158" s="188"/>
      <c r="AA158" s="190"/>
      <c r="AB158" s="143">
        <f>Taula1[[#This Row],[Grup justificat     (fer servir opcions de la llista desplegable)]]</f>
        <v>0</v>
      </c>
      <c r="AC158" s="182"/>
      <c r="AD158" s="80"/>
      <c r="AE158" s="131">
        <f>ROUND((AF158/100)*756*Taula1[[#This Row],[Mesos naturals sencers treballats període justificat (01/01/2023 - 31/03/2023)]],2)</f>
        <v>0</v>
      </c>
      <c r="AF158" s="79">
        <f>Taula1[[#This Row],[% Jornada segons contracte
(no posar el símbol %) ]]-Taula1[[#This Row],[% Reducció salari per baix rendiment        (no posar el símbol %)]]</f>
        <v>0</v>
      </c>
      <c r="AG158" s="131">
        <f>ROUND((AH158/100)*24.8547945*Taula1[[#This Row],[Dies treballats període justificat (01/01/2023 - 31/03/2023)              no comptabilitzats com a mes natural sencer]],2)</f>
        <v>0</v>
      </c>
      <c r="AH158" s="79">
        <f>Taula1[[#This Row],[% Jornada segons contracte
(no posar el símbol %) ]]-Taula1[[#This Row],[% Reducció salari per baix rendiment        (no posar el símbol %)]]</f>
        <v>0</v>
      </c>
      <c r="AI158" s="131">
        <f t="shared" si="33"/>
        <v>0</v>
      </c>
      <c r="AJ158" s="183"/>
      <c r="AK158" s="131">
        <f>ROUND((AL158/100)*756*Taula1[[#This Row],[Espai reservat Administració  (mesos)]],2)</f>
        <v>0</v>
      </c>
      <c r="AL158" s="79">
        <f>Taula1[[#This Row],[% Jornada segons contracte
(no posar el símbol %) ]]-Taula1[[#This Row],[% Reducció salari per baix rendiment        (no posar el símbol %)]]</f>
        <v>0</v>
      </c>
      <c r="AM158" s="131">
        <f>ROUND((AN158/100)*24.8547945*Taula1[[#This Row],[Espai reservat Administració (dies)]],2)</f>
        <v>0</v>
      </c>
      <c r="AN158" s="79">
        <f>Taula1[[#This Row],[% Jornada segons contracte
(no posar el símbol %) ]]-Taula1[[#This Row],[% Reducció salari per baix rendiment        (no posar el símbol %)]]</f>
        <v>0</v>
      </c>
      <c r="AO158" s="131">
        <f t="shared" si="34"/>
        <v>0</v>
      </c>
      <c r="AP158" s="86"/>
      <c r="AQ158" s="136">
        <f>ROUND((AR158/100)*693*Taula1[[#This Row],[Mesos naturals sencers treballats període justificat (01/01/2023 - 31/03/2023)]],2)</f>
        <v>0</v>
      </c>
      <c r="AR158" s="89">
        <f>Taula1[[#This Row],[% Jornada segons contracte
(no posar el símbol %) ]]-Taula1[[#This Row],[% Reducció salari per baix rendiment        (no posar el símbol %)]]</f>
        <v>0</v>
      </c>
      <c r="AS158" s="136">
        <f>ROUND((AT158/100)*22.78356164*Taula1[[#This Row],[Dies treballats període justificat (01/01/2023 - 31/03/2023)              no comptabilitzats com a mes natural sencer]],2)</f>
        <v>0</v>
      </c>
      <c r="AT158" s="89">
        <f>Taula1[[#This Row],[% Jornada segons contracte
(no posar el símbol %) ]]-Taula1[[#This Row],[% Reducció salari per baix rendiment        (no posar el símbol %)]]</f>
        <v>0</v>
      </c>
      <c r="AU158" s="136">
        <f t="shared" si="35"/>
        <v>0</v>
      </c>
      <c r="AV158" s="86"/>
      <c r="AW158" s="136">
        <f>ROUND((AX158/100)*693*Taula1[[#This Row],[Espai reservat Administració  (mesos)]],2)</f>
        <v>0</v>
      </c>
      <c r="AX158" s="89">
        <f>Taula1[[#This Row],[% Jornada segons contracte
(no posar el símbol %) ]]-Taula1[[#This Row],[% Reducció salari per baix rendiment        (no posar el símbol %)]]</f>
        <v>0</v>
      </c>
      <c r="AY158" s="131">
        <f>ROUND((AZ158/100)*22.78356164*Taula1[[#This Row],[Espai reservat Administració (dies)]],2)</f>
        <v>0</v>
      </c>
      <c r="AZ158" s="79">
        <f>Taula1[[#This Row],[% Jornada segons contracte
(no posar el símbol %) ]]-Taula1[[#This Row],[% Reducció salari per baix rendiment        (no posar el símbol %)]]</f>
        <v>0</v>
      </c>
      <c r="BA158" s="131">
        <f t="shared" si="36"/>
        <v>0</v>
      </c>
      <c r="BB158" s="83"/>
      <c r="BC158" s="131">
        <f>IF(Taula1[[#This Row],[Grup justificat     (fer servir opcions de la llista desplegable)]]=1,AI158,0)</f>
        <v>0</v>
      </c>
      <c r="BD158" s="131">
        <f>IF(Taula1[[#This Row],[Grup justificat     (fer servir opcions de la llista desplegable)]]=2,AU158,0)</f>
        <v>0</v>
      </c>
      <c r="BE158" s="83"/>
      <c r="BF158" s="131">
        <f>IF(Taula1[[#This Row],[Espai reservat Administració]]=1,AO158,0)</f>
        <v>0</v>
      </c>
      <c r="BG158" s="131">
        <f>IF(Taula1[[#This Row],[Espai reservat Administració]]=2,BA158,0)</f>
        <v>0</v>
      </c>
      <c r="BH158" s="83"/>
      <c r="BI158" s="124">
        <f>IF(Taula1[[#This Row],[Grup justificat     (fer servir opcions de la llista desplegable)]]=1,1,0)</f>
        <v>0</v>
      </c>
      <c r="BJ158" s="124">
        <f>IF(Taula1[[#This Row],[Espai reservat Administració]]=1,1,0)</f>
        <v>0</v>
      </c>
      <c r="BK158" s="125"/>
      <c r="BL158" s="124">
        <f>IF(Taula1[[#This Row],[Grup justificat     (fer servir opcions de la llista desplegable)]]=2,1,0)</f>
        <v>0</v>
      </c>
      <c r="BM158" s="124">
        <f>IF(Taula1[[#This Row],[Espai reservat Administració]]=2,1,0)</f>
        <v>0</v>
      </c>
      <c r="BN158" s="73"/>
      <c r="BO158" s="73"/>
      <c r="BP158" s="73"/>
      <c r="BQ158" s="73"/>
      <c r="BR158" s="73"/>
      <c r="BS158" s="73"/>
      <c r="BT158" s="73"/>
      <c r="BU158" s="73"/>
      <c r="BV158" s="73"/>
      <c r="BW158" s="73"/>
      <c r="BX158" s="73"/>
      <c r="BY158" s="73"/>
      <c r="BZ158" s="73"/>
      <c r="CA158" s="73"/>
      <c r="CB158" s="73"/>
      <c r="CC158" s="73"/>
      <c r="CD158" s="73"/>
      <c r="CE158" s="73"/>
      <c r="CF158" s="73"/>
      <c r="CG158" s="63">
        <f t="shared" si="37"/>
        <v>0</v>
      </c>
      <c r="CH158" s="63">
        <f t="shared" si="38"/>
        <v>0</v>
      </c>
      <c r="CI158" s="73"/>
      <c r="CJ158" s="63">
        <f>IF(Taula1[[#This Row],[Tipus de contracte                                  (fer servir opcions de la llista desplegable)]]="Indefinit",1,0)</f>
        <v>0</v>
      </c>
      <c r="CK158" s="63">
        <f>IF(Taula1[[#This Row],[Tipus de contracte                                  (fer servir opcions de la llista desplegable)]]="Temporal, igual o superior a 6 mesos",1,0)</f>
        <v>0</v>
      </c>
      <c r="CL158" s="63">
        <f>IF(Taula1[[#This Row],[Tipus de contracte                                  (fer servir opcions de la llista desplegable)]]="Substitució per IT",1,0)</f>
        <v>0</v>
      </c>
      <c r="CM158" s="73"/>
      <c r="CN158" s="63">
        <f>IF(Taula1[[#This Row],[Relació llocs de treball]]&gt;=1,1,0)</f>
        <v>0</v>
      </c>
      <c r="CO158" s="73"/>
      <c r="CP158" s="63">
        <f>IF(Taula1[[#This Row],[Identitat de gènere                                                          (fer servir opcions de la llista desplegable)]]="Home",1,0)</f>
        <v>0</v>
      </c>
      <c r="CQ158" s="63">
        <f>IF(Taula1[[#This Row],[Identitat de gènere                                                          (fer servir opcions de la llista desplegable)]]="Dona",1,0)</f>
        <v>0</v>
      </c>
      <c r="CR158" s="63">
        <f>IF(Taula1[[#This Row],[Identitat de gènere                                                          (fer servir opcions de la llista desplegable)]]="No binari",1,0)</f>
        <v>0</v>
      </c>
      <c r="CS158" s="73"/>
      <c r="CT158" s="63">
        <f t="shared" si="32"/>
        <v>0</v>
      </c>
      <c r="CU158" s="64">
        <f t="shared" si="39"/>
        <v>0</v>
      </c>
      <c r="CW158" s="64">
        <f t="shared" si="40"/>
        <v>0</v>
      </c>
      <c r="CX158" s="64">
        <f t="shared" si="41"/>
        <v>0</v>
      </c>
      <c r="CY158" s="64">
        <f t="shared" si="42"/>
        <v>0</v>
      </c>
      <c r="CZ158" s="64">
        <f t="shared" si="43"/>
        <v>0</v>
      </c>
      <c r="DB158" s="64">
        <f t="shared" si="44"/>
        <v>0</v>
      </c>
      <c r="DC158" s="64">
        <f t="shared" si="45"/>
        <v>0</v>
      </c>
      <c r="DD158" s="64">
        <f t="shared" si="46"/>
        <v>0</v>
      </c>
      <c r="DE158" s="64">
        <f t="shared" si="47"/>
        <v>0</v>
      </c>
    </row>
    <row r="159" spans="2:109" x14ac:dyDescent="0.3">
      <c r="B159" s="167"/>
      <c r="C159" s="186"/>
      <c r="D159" s="2"/>
      <c r="E159" s="67"/>
      <c r="F159" s="5"/>
      <c r="G159" s="5"/>
      <c r="H159" s="187"/>
      <c r="I159" s="111" t="str">
        <f ca="1">IF(Taula1[[#This Row],[Data naixement (format dd/mm/aaaa)]]="","0",DATEDIF(Taula1[[#This Row],[Data naixement (format dd/mm/aaaa)]],TODAY(),"Y"))</f>
        <v>0</v>
      </c>
      <c r="J159" s="6"/>
      <c r="K159" s="6"/>
      <c r="L159" s="6"/>
      <c r="M159" s="6"/>
      <c r="N159" s="56"/>
      <c r="O159" s="56"/>
      <c r="P159" s="56"/>
      <c r="Q159" s="6"/>
      <c r="R159" s="7"/>
      <c r="S159" s="143">
        <f>Taula1[[#This Row],[Mesos naturals sencers treballats període justificat (01/01/2023 - 31/03/2023)]]</f>
        <v>0</v>
      </c>
      <c r="T159" s="194">
        <f>Taula1[[#This Row],[Dies treballats període justificat (01/01/2023 - 31/03/2023)              no comptabilitzats com a mes natural sencer]]</f>
        <v>0</v>
      </c>
      <c r="U159" s="12"/>
      <c r="V159" s="7"/>
      <c r="W159" s="188"/>
      <c r="X159" s="188"/>
      <c r="Y159" s="188"/>
      <c r="Z159" s="188"/>
      <c r="AA159" s="190"/>
      <c r="AB159" s="143">
        <f>Taula1[[#This Row],[Grup justificat     (fer servir opcions de la llista desplegable)]]</f>
        <v>0</v>
      </c>
      <c r="AC159" s="182"/>
      <c r="AD159" s="80"/>
      <c r="AE159" s="131">
        <f>ROUND((AF159/100)*756*Taula1[[#This Row],[Mesos naturals sencers treballats període justificat (01/01/2023 - 31/03/2023)]],2)</f>
        <v>0</v>
      </c>
      <c r="AF159" s="79">
        <f>Taula1[[#This Row],[% Jornada segons contracte
(no posar el símbol %) ]]-Taula1[[#This Row],[% Reducció salari per baix rendiment        (no posar el símbol %)]]</f>
        <v>0</v>
      </c>
      <c r="AG159" s="131">
        <f>ROUND((AH159/100)*24.8547945*Taula1[[#This Row],[Dies treballats període justificat (01/01/2023 - 31/03/2023)              no comptabilitzats com a mes natural sencer]],2)</f>
        <v>0</v>
      </c>
      <c r="AH159" s="79">
        <f>Taula1[[#This Row],[% Jornada segons contracte
(no posar el símbol %) ]]-Taula1[[#This Row],[% Reducció salari per baix rendiment        (no posar el símbol %)]]</f>
        <v>0</v>
      </c>
      <c r="AI159" s="131">
        <f t="shared" si="33"/>
        <v>0</v>
      </c>
      <c r="AJ159" s="183"/>
      <c r="AK159" s="131">
        <f>ROUND((AL159/100)*756*Taula1[[#This Row],[Espai reservat Administració  (mesos)]],2)</f>
        <v>0</v>
      </c>
      <c r="AL159" s="79">
        <f>Taula1[[#This Row],[% Jornada segons contracte
(no posar el símbol %) ]]-Taula1[[#This Row],[% Reducció salari per baix rendiment        (no posar el símbol %)]]</f>
        <v>0</v>
      </c>
      <c r="AM159" s="131">
        <f>ROUND((AN159/100)*24.8547945*Taula1[[#This Row],[Espai reservat Administració (dies)]],2)</f>
        <v>0</v>
      </c>
      <c r="AN159" s="79">
        <f>Taula1[[#This Row],[% Jornada segons contracte
(no posar el símbol %) ]]-Taula1[[#This Row],[% Reducció salari per baix rendiment        (no posar el símbol %)]]</f>
        <v>0</v>
      </c>
      <c r="AO159" s="131">
        <f t="shared" si="34"/>
        <v>0</v>
      </c>
      <c r="AP159" s="86"/>
      <c r="AQ159" s="136">
        <f>ROUND((AR159/100)*693*Taula1[[#This Row],[Mesos naturals sencers treballats període justificat (01/01/2023 - 31/03/2023)]],2)</f>
        <v>0</v>
      </c>
      <c r="AR159" s="89">
        <f>Taula1[[#This Row],[% Jornada segons contracte
(no posar el símbol %) ]]-Taula1[[#This Row],[% Reducció salari per baix rendiment        (no posar el símbol %)]]</f>
        <v>0</v>
      </c>
      <c r="AS159" s="136">
        <f>ROUND((AT159/100)*22.78356164*Taula1[[#This Row],[Dies treballats període justificat (01/01/2023 - 31/03/2023)              no comptabilitzats com a mes natural sencer]],2)</f>
        <v>0</v>
      </c>
      <c r="AT159" s="89">
        <f>Taula1[[#This Row],[% Jornada segons contracte
(no posar el símbol %) ]]-Taula1[[#This Row],[% Reducció salari per baix rendiment        (no posar el símbol %)]]</f>
        <v>0</v>
      </c>
      <c r="AU159" s="136">
        <f t="shared" si="35"/>
        <v>0</v>
      </c>
      <c r="AV159" s="86"/>
      <c r="AW159" s="136">
        <f>ROUND((AX159/100)*693*Taula1[[#This Row],[Espai reservat Administració  (mesos)]],2)</f>
        <v>0</v>
      </c>
      <c r="AX159" s="89">
        <f>Taula1[[#This Row],[% Jornada segons contracte
(no posar el símbol %) ]]-Taula1[[#This Row],[% Reducció salari per baix rendiment        (no posar el símbol %)]]</f>
        <v>0</v>
      </c>
      <c r="AY159" s="131">
        <f>ROUND((AZ159/100)*22.78356164*Taula1[[#This Row],[Espai reservat Administració (dies)]],2)</f>
        <v>0</v>
      </c>
      <c r="AZ159" s="79">
        <f>Taula1[[#This Row],[% Jornada segons contracte
(no posar el símbol %) ]]-Taula1[[#This Row],[% Reducció salari per baix rendiment        (no posar el símbol %)]]</f>
        <v>0</v>
      </c>
      <c r="BA159" s="131">
        <f t="shared" si="36"/>
        <v>0</v>
      </c>
      <c r="BB159" s="83"/>
      <c r="BC159" s="131">
        <f>IF(Taula1[[#This Row],[Grup justificat     (fer servir opcions de la llista desplegable)]]=1,AI159,0)</f>
        <v>0</v>
      </c>
      <c r="BD159" s="131">
        <f>IF(Taula1[[#This Row],[Grup justificat     (fer servir opcions de la llista desplegable)]]=2,AU159,0)</f>
        <v>0</v>
      </c>
      <c r="BE159" s="83"/>
      <c r="BF159" s="131">
        <f>IF(Taula1[[#This Row],[Espai reservat Administració]]=1,AO159,0)</f>
        <v>0</v>
      </c>
      <c r="BG159" s="131">
        <f>IF(Taula1[[#This Row],[Espai reservat Administració]]=2,BA159,0)</f>
        <v>0</v>
      </c>
      <c r="BH159" s="83"/>
      <c r="BI159" s="124">
        <f>IF(Taula1[[#This Row],[Grup justificat     (fer servir opcions de la llista desplegable)]]=1,1,0)</f>
        <v>0</v>
      </c>
      <c r="BJ159" s="124">
        <f>IF(Taula1[[#This Row],[Espai reservat Administració]]=1,1,0)</f>
        <v>0</v>
      </c>
      <c r="BK159" s="125"/>
      <c r="BL159" s="124">
        <f>IF(Taula1[[#This Row],[Grup justificat     (fer servir opcions de la llista desplegable)]]=2,1,0)</f>
        <v>0</v>
      </c>
      <c r="BM159" s="124">
        <f>IF(Taula1[[#This Row],[Espai reservat Administració]]=2,1,0)</f>
        <v>0</v>
      </c>
      <c r="BN159" s="73"/>
      <c r="BO159" s="73"/>
      <c r="BP159" s="73"/>
      <c r="BQ159" s="73"/>
      <c r="BR159" s="73"/>
      <c r="BS159" s="73"/>
      <c r="BT159" s="73"/>
      <c r="BU159" s="73"/>
      <c r="BV159" s="73"/>
      <c r="BW159" s="73"/>
      <c r="BX159" s="73"/>
      <c r="BY159" s="73"/>
      <c r="BZ159" s="73"/>
      <c r="CA159" s="73"/>
      <c r="CB159" s="73"/>
      <c r="CC159" s="73"/>
      <c r="CD159" s="73"/>
      <c r="CE159" s="73"/>
      <c r="CF159" s="73"/>
      <c r="CG159" s="63">
        <f t="shared" si="37"/>
        <v>0</v>
      </c>
      <c r="CH159" s="63">
        <f t="shared" si="38"/>
        <v>0</v>
      </c>
      <c r="CI159" s="73"/>
      <c r="CJ159" s="63">
        <f>IF(Taula1[[#This Row],[Tipus de contracte                                  (fer servir opcions de la llista desplegable)]]="Indefinit",1,0)</f>
        <v>0</v>
      </c>
      <c r="CK159" s="63">
        <f>IF(Taula1[[#This Row],[Tipus de contracte                                  (fer servir opcions de la llista desplegable)]]="Temporal, igual o superior a 6 mesos",1,0)</f>
        <v>0</v>
      </c>
      <c r="CL159" s="63">
        <f>IF(Taula1[[#This Row],[Tipus de contracte                                  (fer servir opcions de la llista desplegable)]]="Substitució per IT",1,0)</f>
        <v>0</v>
      </c>
      <c r="CM159" s="73"/>
      <c r="CN159" s="63">
        <f>IF(Taula1[[#This Row],[Relació llocs de treball]]&gt;=1,1,0)</f>
        <v>0</v>
      </c>
      <c r="CO159" s="73"/>
      <c r="CP159" s="63">
        <f>IF(Taula1[[#This Row],[Identitat de gènere                                                          (fer servir opcions de la llista desplegable)]]="Home",1,0)</f>
        <v>0</v>
      </c>
      <c r="CQ159" s="63">
        <f>IF(Taula1[[#This Row],[Identitat de gènere                                                          (fer servir opcions de la llista desplegable)]]="Dona",1,0)</f>
        <v>0</v>
      </c>
      <c r="CR159" s="63">
        <f>IF(Taula1[[#This Row],[Identitat de gènere                                                          (fer servir opcions de la llista desplegable)]]="No binari",1,0)</f>
        <v>0</v>
      </c>
      <c r="CS159" s="73"/>
      <c r="CT159" s="63">
        <f t="shared" si="32"/>
        <v>0</v>
      </c>
      <c r="CU159" s="64">
        <f t="shared" si="39"/>
        <v>0</v>
      </c>
      <c r="CW159" s="64">
        <f t="shared" si="40"/>
        <v>0</v>
      </c>
      <c r="CX159" s="64">
        <f t="shared" si="41"/>
        <v>0</v>
      </c>
      <c r="CY159" s="64">
        <f t="shared" si="42"/>
        <v>0</v>
      </c>
      <c r="CZ159" s="64">
        <f t="shared" si="43"/>
        <v>0</v>
      </c>
      <c r="DB159" s="64">
        <f t="shared" si="44"/>
        <v>0</v>
      </c>
      <c r="DC159" s="64">
        <f t="shared" si="45"/>
        <v>0</v>
      </c>
      <c r="DD159" s="64">
        <f t="shared" si="46"/>
        <v>0</v>
      </c>
      <c r="DE159" s="64">
        <f t="shared" si="47"/>
        <v>0</v>
      </c>
    </row>
    <row r="160" spans="2:109" x14ac:dyDescent="0.3">
      <c r="B160" s="167"/>
      <c r="C160" s="186"/>
      <c r="D160" s="2"/>
      <c r="E160" s="67"/>
      <c r="F160" s="5"/>
      <c r="G160" s="5"/>
      <c r="H160" s="187"/>
      <c r="I160" s="111" t="str">
        <f ca="1">IF(Taula1[[#This Row],[Data naixement (format dd/mm/aaaa)]]="","0",DATEDIF(Taula1[[#This Row],[Data naixement (format dd/mm/aaaa)]],TODAY(),"Y"))</f>
        <v>0</v>
      </c>
      <c r="J160" s="6"/>
      <c r="K160" s="6"/>
      <c r="L160" s="6"/>
      <c r="M160" s="6"/>
      <c r="N160" s="56"/>
      <c r="O160" s="56"/>
      <c r="P160" s="56"/>
      <c r="Q160" s="6"/>
      <c r="R160" s="7"/>
      <c r="S160" s="143">
        <f>Taula1[[#This Row],[Mesos naturals sencers treballats període justificat (01/01/2023 - 31/03/2023)]]</f>
        <v>0</v>
      </c>
      <c r="T160" s="194">
        <f>Taula1[[#This Row],[Dies treballats període justificat (01/01/2023 - 31/03/2023)              no comptabilitzats com a mes natural sencer]]</f>
        <v>0</v>
      </c>
      <c r="U160" s="12"/>
      <c r="V160" s="7"/>
      <c r="W160" s="188"/>
      <c r="X160" s="188"/>
      <c r="Y160" s="188"/>
      <c r="Z160" s="188"/>
      <c r="AA160" s="190"/>
      <c r="AB160" s="143">
        <f>Taula1[[#This Row],[Grup justificat     (fer servir opcions de la llista desplegable)]]</f>
        <v>0</v>
      </c>
      <c r="AC160" s="182"/>
      <c r="AD160" s="80"/>
      <c r="AE160" s="131">
        <f>ROUND((AF160/100)*756*Taula1[[#This Row],[Mesos naturals sencers treballats període justificat (01/01/2023 - 31/03/2023)]],2)</f>
        <v>0</v>
      </c>
      <c r="AF160" s="79">
        <f>Taula1[[#This Row],[% Jornada segons contracte
(no posar el símbol %) ]]-Taula1[[#This Row],[% Reducció salari per baix rendiment        (no posar el símbol %)]]</f>
        <v>0</v>
      </c>
      <c r="AG160" s="131">
        <f>ROUND((AH160/100)*24.8547945*Taula1[[#This Row],[Dies treballats període justificat (01/01/2023 - 31/03/2023)              no comptabilitzats com a mes natural sencer]],2)</f>
        <v>0</v>
      </c>
      <c r="AH160" s="79">
        <f>Taula1[[#This Row],[% Jornada segons contracte
(no posar el símbol %) ]]-Taula1[[#This Row],[% Reducció salari per baix rendiment        (no posar el símbol %)]]</f>
        <v>0</v>
      </c>
      <c r="AI160" s="131">
        <f t="shared" si="33"/>
        <v>0</v>
      </c>
      <c r="AJ160" s="183"/>
      <c r="AK160" s="131">
        <f>ROUND((AL160/100)*756*Taula1[[#This Row],[Espai reservat Administració  (mesos)]],2)</f>
        <v>0</v>
      </c>
      <c r="AL160" s="79">
        <f>Taula1[[#This Row],[% Jornada segons contracte
(no posar el símbol %) ]]-Taula1[[#This Row],[% Reducció salari per baix rendiment        (no posar el símbol %)]]</f>
        <v>0</v>
      </c>
      <c r="AM160" s="131">
        <f>ROUND((AN160/100)*24.8547945*Taula1[[#This Row],[Espai reservat Administració (dies)]],2)</f>
        <v>0</v>
      </c>
      <c r="AN160" s="79">
        <f>Taula1[[#This Row],[% Jornada segons contracte
(no posar el símbol %) ]]-Taula1[[#This Row],[% Reducció salari per baix rendiment        (no posar el símbol %)]]</f>
        <v>0</v>
      </c>
      <c r="AO160" s="131">
        <f t="shared" si="34"/>
        <v>0</v>
      </c>
      <c r="AP160" s="86"/>
      <c r="AQ160" s="136">
        <f>ROUND((AR160/100)*693*Taula1[[#This Row],[Mesos naturals sencers treballats període justificat (01/01/2023 - 31/03/2023)]],2)</f>
        <v>0</v>
      </c>
      <c r="AR160" s="89">
        <f>Taula1[[#This Row],[% Jornada segons contracte
(no posar el símbol %) ]]-Taula1[[#This Row],[% Reducció salari per baix rendiment        (no posar el símbol %)]]</f>
        <v>0</v>
      </c>
      <c r="AS160" s="136">
        <f>ROUND((AT160/100)*22.78356164*Taula1[[#This Row],[Dies treballats període justificat (01/01/2023 - 31/03/2023)              no comptabilitzats com a mes natural sencer]],2)</f>
        <v>0</v>
      </c>
      <c r="AT160" s="89">
        <f>Taula1[[#This Row],[% Jornada segons contracte
(no posar el símbol %) ]]-Taula1[[#This Row],[% Reducció salari per baix rendiment        (no posar el símbol %)]]</f>
        <v>0</v>
      </c>
      <c r="AU160" s="136">
        <f t="shared" si="35"/>
        <v>0</v>
      </c>
      <c r="AV160" s="86"/>
      <c r="AW160" s="136">
        <f>ROUND((AX160/100)*693*Taula1[[#This Row],[Espai reservat Administració  (mesos)]],2)</f>
        <v>0</v>
      </c>
      <c r="AX160" s="89">
        <f>Taula1[[#This Row],[% Jornada segons contracte
(no posar el símbol %) ]]-Taula1[[#This Row],[% Reducció salari per baix rendiment        (no posar el símbol %)]]</f>
        <v>0</v>
      </c>
      <c r="AY160" s="131">
        <f>ROUND((AZ160/100)*22.78356164*Taula1[[#This Row],[Espai reservat Administració (dies)]],2)</f>
        <v>0</v>
      </c>
      <c r="AZ160" s="79">
        <f>Taula1[[#This Row],[% Jornada segons contracte
(no posar el símbol %) ]]-Taula1[[#This Row],[% Reducció salari per baix rendiment        (no posar el símbol %)]]</f>
        <v>0</v>
      </c>
      <c r="BA160" s="131">
        <f t="shared" si="36"/>
        <v>0</v>
      </c>
      <c r="BB160" s="83"/>
      <c r="BC160" s="131">
        <f>IF(Taula1[[#This Row],[Grup justificat     (fer servir opcions de la llista desplegable)]]=1,AI160,0)</f>
        <v>0</v>
      </c>
      <c r="BD160" s="131">
        <f>IF(Taula1[[#This Row],[Grup justificat     (fer servir opcions de la llista desplegable)]]=2,AU160,0)</f>
        <v>0</v>
      </c>
      <c r="BE160" s="83"/>
      <c r="BF160" s="131">
        <f>IF(Taula1[[#This Row],[Espai reservat Administració]]=1,AO160,0)</f>
        <v>0</v>
      </c>
      <c r="BG160" s="131">
        <f>IF(Taula1[[#This Row],[Espai reservat Administració]]=2,BA160,0)</f>
        <v>0</v>
      </c>
      <c r="BH160" s="83"/>
      <c r="BI160" s="124">
        <f>IF(Taula1[[#This Row],[Grup justificat     (fer servir opcions de la llista desplegable)]]=1,1,0)</f>
        <v>0</v>
      </c>
      <c r="BJ160" s="124">
        <f>IF(Taula1[[#This Row],[Espai reservat Administració]]=1,1,0)</f>
        <v>0</v>
      </c>
      <c r="BK160" s="125"/>
      <c r="BL160" s="124">
        <f>IF(Taula1[[#This Row],[Grup justificat     (fer servir opcions de la llista desplegable)]]=2,1,0)</f>
        <v>0</v>
      </c>
      <c r="BM160" s="124">
        <f>IF(Taula1[[#This Row],[Espai reservat Administració]]=2,1,0)</f>
        <v>0</v>
      </c>
      <c r="BN160" s="73"/>
      <c r="BO160" s="73"/>
      <c r="BP160" s="73"/>
      <c r="BQ160" s="73"/>
      <c r="BR160" s="73"/>
      <c r="BS160" s="73"/>
      <c r="BT160" s="73"/>
      <c r="BU160" s="73"/>
      <c r="BV160" s="73"/>
      <c r="BW160" s="73"/>
      <c r="BX160" s="73"/>
      <c r="BY160" s="73"/>
      <c r="BZ160" s="73"/>
      <c r="CA160" s="73"/>
      <c r="CB160" s="73"/>
      <c r="CC160" s="73"/>
      <c r="CD160" s="73"/>
      <c r="CE160" s="73"/>
      <c r="CF160" s="73"/>
      <c r="CG160" s="63">
        <f t="shared" si="37"/>
        <v>0</v>
      </c>
      <c r="CH160" s="63">
        <f t="shared" si="38"/>
        <v>0</v>
      </c>
      <c r="CI160" s="73"/>
      <c r="CJ160" s="63">
        <f>IF(Taula1[[#This Row],[Tipus de contracte                                  (fer servir opcions de la llista desplegable)]]="Indefinit",1,0)</f>
        <v>0</v>
      </c>
      <c r="CK160" s="63">
        <f>IF(Taula1[[#This Row],[Tipus de contracte                                  (fer servir opcions de la llista desplegable)]]="Temporal, igual o superior a 6 mesos",1,0)</f>
        <v>0</v>
      </c>
      <c r="CL160" s="63">
        <f>IF(Taula1[[#This Row],[Tipus de contracte                                  (fer servir opcions de la llista desplegable)]]="Substitució per IT",1,0)</f>
        <v>0</v>
      </c>
      <c r="CM160" s="73"/>
      <c r="CN160" s="63">
        <f>IF(Taula1[[#This Row],[Relació llocs de treball]]&gt;=1,1,0)</f>
        <v>0</v>
      </c>
      <c r="CO160" s="73"/>
      <c r="CP160" s="63">
        <f>IF(Taula1[[#This Row],[Identitat de gènere                                                          (fer servir opcions de la llista desplegable)]]="Home",1,0)</f>
        <v>0</v>
      </c>
      <c r="CQ160" s="63">
        <f>IF(Taula1[[#This Row],[Identitat de gènere                                                          (fer servir opcions de la llista desplegable)]]="Dona",1,0)</f>
        <v>0</v>
      </c>
      <c r="CR160" s="63">
        <f>IF(Taula1[[#This Row],[Identitat de gènere                                                          (fer servir opcions de la llista desplegable)]]="No binari",1,0)</f>
        <v>0</v>
      </c>
      <c r="CS160" s="73"/>
      <c r="CT160" s="63">
        <f t="shared" si="32"/>
        <v>0</v>
      </c>
      <c r="CU160" s="64">
        <f t="shared" si="39"/>
        <v>0</v>
      </c>
      <c r="CW160" s="64">
        <f t="shared" si="40"/>
        <v>0</v>
      </c>
      <c r="CX160" s="64">
        <f t="shared" si="41"/>
        <v>0</v>
      </c>
      <c r="CY160" s="64">
        <f t="shared" si="42"/>
        <v>0</v>
      </c>
      <c r="CZ160" s="64">
        <f t="shared" si="43"/>
        <v>0</v>
      </c>
      <c r="DB160" s="64">
        <f t="shared" si="44"/>
        <v>0</v>
      </c>
      <c r="DC160" s="64">
        <f t="shared" si="45"/>
        <v>0</v>
      </c>
      <c r="DD160" s="64">
        <f t="shared" si="46"/>
        <v>0</v>
      </c>
      <c r="DE160" s="64">
        <f t="shared" si="47"/>
        <v>0</v>
      </c>
    </row>
    <row r="161" spans="2:109" x14ac:dyDescent="0.3">
      <c r="B161" s="167"/>
      <c r="C161" s="186"/>
      <c r="D161" s="2"/>
      <c r="E161" s="67"/>
      <c r="F161" s="5"/>
      <c r="G161" s="5"/>
      <c r="H161" s="187"/>
      <c r="I161" s="111" t="str">
        <f ca="1">IF(Taula1[[#This Row],[Data naixement (format dd/mm/aaaa)]]="","0",DATEDIF(Taula1[[#This Row],[Data naixement (format dd/mm/aaaa)]],TODAY(),"Y"))</f>
        <v>0</v>
      </c>
      <c r="J161" s="6"/>
      <c r="K161" s="6"/>
      <c r="L161" s="6"/>
      <c r="M161" s="6"/>
      <c r="N161" s="56"/>
      <c r="O161" s="56"/>
      <c r="P161" s="56"/>
      <c r="Q161" s="6"/>
      <c r="R161" s="7"/>
      <c r="S161" s="143">
        <f>Taula1[[#This Row],[Mesos naturals sencers treballats període justificat (01/01/2023 - 31/03/2023)]]</f>
        <v>0</v>
      </c>
      <c r="T161" s="194">
        <f>Taula1[[#This Row],[Dies treballats període justificat (01/01/2023 - 31/03/2023)              no comptabilitzats com a mes natural sencer]]</f>
        <v>0</v>
      </c>
      <c r="U161" s="12"/>
      <c r="V161" s="7"/>
      <c r="W161" s="188"/>
      <c r="X161" s="188"/>
      <c r="Y161" s="188"/>
      <c r="Z161" s="188"/>
      <c r="AA161" s="190"/>
      <c r="AB161" s="143">
        <f>Taula1[[#This Row],[Grup justificat     (fer servir opcions de la llista desplegable)]]</f>
        <v>0</v>
      </c>
      <c r="AC161" s="182"/>
      <c r="AD161" s="80"/>
      <c r="AE161" s="131">
        <f>ROUND((AF161/100)*756*Taula1[[#This Row],[Mesos naturals sencers treballats període justificat (01/01/2023 - 31/03/2023)]],2)</f>
        <v>0</v>
      </c>
      <c r="AF161" s="79">
        <f>Taula1[[#This Row],[% Jornada segons contracte
(no posar el símbol %) ]]-Taula1[[#This Row],[% Reducció salari per baix rendiment        (no posar el símbol %)]]</f>
        <v>0</v>
      </c>
      <c r="AG161" s="131">
        <f>ROUND((AH161/100)*24.8547945*Taula1[[#This Row],[Dies treballats període justificat (01/01/2023 - 31/03/2023)              no comptabilitzats com a mes natural sencer]],2)</f>
        <v>0</v>
      </c>
      <c r="AH161" s="79">
        <f>Taula1[[#This Row],[% Jornada segons contracte
(no posar el símbol %) ]]-Taula1[[#This Row],[% Reducció salari per baix rendiment        (no posar el símbol %)]]</f>
        <v>0</v>
      </c>
      <c r="AI161" s="131">
        <f t="shared" si="33"/>
        <v>0</v>
      </c>
      <c r="AJ161" s="183"/>
      <c r="AK161" s="131">
        <f>ROUND((AL161/100)*756*Taula1[[#This Row],[Espai reservat Administració  (mesos)]],2)</f>
        <v>0</v>
      </c>
      <c r="AL161" s="79">
        <f>Taula1[[#This Row],[% Jornada segons contracte
(no posar el símbol %) ]]-Taula1[[#This Row],[% Reducció salari per baix rendiment        (no posar el símbol %)]]</f>
        <v>0</v>
      </c>
      <c r="AM161" s="131">
        <f>ROUND((AN161/100)*24.8547945*Taula1[[#This Row],[Espai reservat Administració (dies)]],2)</f>
        <v>0</v>
      </c>
      <c r="AN161" s="79">
        <f>Taula1[[#This Row],[% Jornada segons contracte
(no posar el símbol %) ]]-Taula1[[#This Row],[% Reducció salari per baix rendiment        (no posar el símbol %)]]</f>
        <v>0</v>
      </c>
      <c r="AO161" s="131">
        <f t="shared" si="34"/>
        <v>0</v>
      </c>
      <c r="AP161" s="86"/>
      <c r="AQ161" s="136">
        <f>ROUND((AR161/100)*693*Taula1[[#This Row],[Mesos naturals sencers treballats període justificat (01/01/2023 - 31/03/2023)]],2)</f>
        <v>0</v>
      </c>
      <c r="AR161" s="89">
        <f>Taula1[[#This Row],[% Jornada segons contracte
(no posar el símbol %) ]]-Taula1[[#This Row],[% Reducció salari per baix rendiment        (no posar el símbol %)]]</f>
        <v>0</v>
      </c>
      <c r="AS161" s="136">
        <f>ROUND((AT161/100)*22.78356164*Taula1[[#This Row],[Dies treballats període justificat (01/01/2023 - 31/03/2023)              no comptabilitzats com a mes natural sencer]],2)</f>
        <v>0</v>
      </c>
      <c r="AT161" s="89">
        <f>Taula1[[#This Row],[% Jornada segons contracte
(no posar el símbol %) ]]-Taula1[[#This Row],[% Reducció salari per baix rendiment        (no posar el símbol %)]]</f>
        <v>0</v>
      </c>
      <c r="AU161" s="136">
        <f t="shared" si="35"/>
        <v>0</v>
      </c>
      <c r="AV161" s="86"/>
      <c r="AW161" s="136">
        <f>ROUND((AX161/100)*693*Taula1[[#This Row],[Espai reservat Administració  (mesos)]],2)</f>
        <v>0</v>
      </c>
      <c r="AX161" s="89">
        <f>Taula1[[#This Row],[% Jornada segons contracte
(no posar el símbol %) ]]-Taula1[[#This Row],[% Reducció salari per baix rendiment        (no posar el símbol %)]]</f>
        <v>0</v>
      </c>
      <c r="AY161" s="131">
        <f>ROUND((AZ161/100)*22.78356164*Taula1[[#This Row],[Espai reservat Administració (dies)]],2)</f>
        <v>0</v>
      </c>
      <c r="AZ161" s="79">
        <f>Taula1[[#This Row],[% Jornada segons contracte
(no posar el símbol %) ]]-Taula1[[#This Row],[% Reducció salari per baix rendiment        (no posar el símbol %)]]</f>
        <v>0</v>
      </c>
      <c r="BA161" s="131">
        <f t="shared" si="36"/>
        <v>0</v>
      </c>
      <c r="BB161" s="83"/>
      <c r="BC161" s="131">
        <f>IF(Taula1[[#This Row],[Grup justificat     (fer servir opcions de la llista desplegable)]]=1,AI161,0)</f>
        <v>0</v>
      </c>
      <c r="BD161" s="131">
        <f>IF(Taula1[[#This Row],[Grup justificat     (fer servir opcions de la llista desplegable)]]=2,AU161,0)</f>
        <v>0</v>
      </c>
      <c r="BE161" s="83"/>
      <c r="BF161" s="131">
        <f>IF(Taula1[[#This Row],[Espai reservat Administració]]=1,AO161,0)</f>
        <v>0</v>
      </c>
      <c r="BG161" s="131">
        <f>IF(Taula1[[#This Row],[Espai reservat Administració]]=2,BA161,0)</f>
        <v>0</v>
      </c>
      <c r="BH161" s="83"/>
      <c r="BI161" s="124">
        <f>IF(Taula1[[#This Row],[Grup justificat     (fer servir opcions de la llista desplegable)]]=1,1,0)</f>
        <v>0</v>
      </c>
      <c r="BJ161" s="124">
        <f>IF(Taula1[[#This Row],[Espai reservat Administració]]=1,1,0)</f>
        <v>0</v>
      </c>
      <c r="BK161" s="125"/>
      <c r="BL161" s="124">
        <f>IF(Taula1[[#This Row],[Grup justificat     (fer servir opcions de la llista desplegable)]]=2,1,0)</f>
        <v>0</v>
      </c>
      <c r="BM161" s="124">
        <f>IF(Taula1[[#This Row],[Espai reservat Administració]]=2,1,0)</f>
        <v>0</v>
      </c>
      <c r="BN161" s="73"/>
      <c r="BO161" s="73"/>
      <c r="BP161" s="73"/>
      <c r="BQ161" s="73"/>
      <c r="BR161" s="73"/>
      <c r="BS161" s="73"/>
      <c r="BT161" s="73"/>
      <c r="BU161" s="73"/>
      <c r="BV161" s="73"/>
      <c r="BW161" s="73"/>
      <c r="BX161" s="73"/>
      <c r="BY161" s="73"/>
      <c r="BZ161" s="73"/>
      <c r="CA161" s="73"/>
      <c r="CB161" s="73"/>
      <c r="CC161" s="73"/>
      <c r="CD161" s="73"/>
      <c r="CE161" s="73"/>
      <c r="CF161" s="73"/>
      <c r="CG161" s="63">
        <f t="shared" si="37"/>
        <v>0</v>
      </c>
      <c r="CH161" s="63">
        <f t="shared" si="38"/>
        <v>0</v>
      </c>
      <c r="CI161" s="73"/>
      <c r="CJ161" s="63">
        <f>IF(Taula1[[#This Row],[Tipus de contracte                                  (fer servir opcions de la llista desplegable)]]="Indefinit",1,0)</f>
        <v>0</v>
      </c>
      <c r="CK161" s="63">
        <f>IF(Taula1[[#This Row],[Tipus de contracte                                  (fer servir opcions de la llista desplegable)]]="Temporal, igual o superior a 6 mesos",1,0)</f>
        <v>0</v>
      </c>
      <c r="CL161" s="63">
        <f>IF(Taula1[[#This Row],[Tipus de contracte                                  (fer servir opcions de la llista desplegable)]]="Substitució per IT",1,0)</f>
        <v>0</v>
      </c>
      <c r="CM161" s="73"/>
      <c r="CN161" s="63">
        <f>IF(Taula1[[#This Row],[Relació llocs de treball]]&gt;=1,1,0)</f>
        <v>0</v>
      </c>
      <c r="CO161" s="73"/>
      <c r="CP161" s="63">
        <f>IF(Taula1[[#This Row],[Identitat de gènere                                                          (fer servir opcions de la llista desplegable)]]="Home",1,0)</f>
        <v>0</v>
      </c>
      <c r="CQ161" s="63">
        <f>IF(Taula1[[#This Row],[Identitat de gènere                                                          (fer servir opcions de la llista desplegable)]]="Dona",1,0)</f>
        <v>0</v>
      </c>
      <c r="CR161" s="63">
        <f>IF(Taula1[[#This Row],[Identitat de gènere                                                          (fer servir opcions de la llista desplegable)]]="No binari",1,0)</f>
        <v>0</v>
      </c>
      <c r="CS161" s="73"/>
      <c r="CT161" s="63">
        <f t="shared" si="32"/>
        <v>0</v>
      </c>
      <c r="CU161" s="64">
        <f t="shared" si="39"/>
        <v>0</v>
      </c>
      <c r="CW161" s="64">
        <f t="shared" si="40"/>
        <v>0</v>
      </c>
      <c r="CX161" s="64">
        <f t="shared" si="41"/>
        <v>0</v>
      </c>
      <c r="CY161" s="64">
        <f t="shared" si="42"/>
        <v>0</v>
      </c>
      <c r="CZ161" s="64">
        <f t="shared" si="43"/>
        <v>0</v>
      </c>
      <c r="DB161" s="64">
        <f t="shared" si="44"/>
        <v>0</v>
      </c>
      <c r="DC161" s="64">
        <f t="shared" si="45"/>
        <v>0</v>
      </c>
      <c r="DD161" s="64">
        <f t="shared" si="46"/>
        <v>0</v>
      </c>
      <c r="DE161" s="64">
        <f t="shared" si="47"/>
        <v>0</v>
      </c>
    </row>
    <row r="162" spans="2:109" x14ac:dyDescent="0.3">
      <c r="B162" s="167"/>
      <c r="C162" s="186"/>
      <c r="D162" s="2"/>
      <c r="E162" s="67"/>
      <c r="F162" s="5"/>
      <c r="G162" s="5"/>
      <c r="H162" s="187"/>
      <c r="I162" s="111" t="str">
        <f ca="1">IF(Taula1[[#This Row],[Data naixement (format dd/mm/aaaa)]]="","0",DATEDIF(Taula1[[#This Row],[Data naixement (format dd/mm/aaaa)]],TODAY(),"Y"))</f>
        <v>0</v>
      </c>
      <c r="J162" s="6"/>
      <c r="K162" s="6"/>
      <c r="L162" s="6"/>
      <c r="M162" s="6"/>
      <c r="N162" s="56"/>
      <c r="O162" s="56"/>
      <c r="P162" s="56"/>
      <c r="Q162" s="6"/>
      <c r="R162" s="7"/>
      <c r="S162" s="143">
        <f>Taula1[[#This Row],[Mesos naturals sencers treballats període justificat (01/01/2023 - 31/03/2023)]]</f>
        <v>0</v>
      </c>
      <c r="T162" s="194">
        <f>Taula1[[#This Row],[Dies treballats període justificat (01/01/2023 - 31/03/2023)              no comptabilitzats com a mes natural sencer]]</f>
        <v>0</v>
      </c>
      <c r="U162" s="12"/>
      <c r="V162" s="7"/>
      <c r="W162" s="188"/>
      <c r="X162" s="188"/>
      <c r="Y162" s="188"/>
      <c r="Z162" s="188"/>
      <c r="AA162" s="190"/>
      <c r="AB162" s="143">
        <f>Taula1[[#This Row],[Grup justificat     (fer servir opcions de la llista desplegable)]]</f>
        <v>0</v>
      </c>
      <c r="AC162" s="182"/>
      <c r="AD162" s="80"/>
      <c r="AE162" s="131">
        <f>ROUND((AF162/100)*756*Taula1[[#This Row],[Mesos naturals sencers treballats període justificat (01/01/2023 - 31/03/2023)]],2)</f>
        <v>0</v>
      </c>
      <c r="AF162" s="79">
        <f>Taula1[[#This Row],[% Jornada segons contracte
(no posar el símbol %) ]]-Taula1[[#This Row],[% Reducció salari per baix rendiment        (no posar el símbol %)]]</f>
        <v>0</v>
      </c>
      <c r="AG162" s="131">
        <f>ROUND((AH162/100)*24.8547945*Taula1[[#This Row],[Dies treballats període justificat (01/01/2023 - 31/03/2023)              no comptabilitzats com a mes natural sencer]],2)</f>
        <v>0</v>
      </c>
      <c r="AH162" s="79">
        <f>Taula1[[#This Row],[% Jornada segons contracte
(no posar el símbol %) ]]-Taula1[[#This Row],[% Reducció salari per baix rendiment        (no posar el símbol %)]]</f>
        <v>0</v>
      </c>
      <c r="AI162" s="131">
        <f t="shared" si="33"/>
        <v>0</v>
      </c>
      <c r="AJ162" s="183"/>
      <c r="AK162" s="131">
        <f>ROUND((AL162/100)*756*Taula1[[#This Row],[Espai reservat Administració  (mesos)]],2)</f>
        <v>0</v>
      </c>
      <c r="AL162" s="79">
        <f>Taula1[[#This Row],[% Jornada segons contracte
(no posar el símbol %) ]]-Taula1[[#This Row],[% Reducció salari per baix rendiment        (no posar el símbol %)]]</f>
        <v>0</v>
      </c>
      <c r="AM162" s="131">
        <f>ROUND((AN162/100)*24.8547945*Taula1[[#This Row],[Espai reservat Administració (dies)]],2)</f>
        <v>0</v>
      </c>
      <c r="AN162" s="79">
        <f>Taula1[[#This Row],[% Jornada segons contracte
(no posar el símbol %) ]]-Taula1[[#This Row],[% Reducció salari per baix rendiment        (no posar el símbol %)]]</f>
        <v>0</v>
      </c>
      <c r="AO162" s="131">
        <f t="shared" si="34"/>
        <v>0</v>
      </c>
      <c r="AP162" s="86"/>
      <c r="AQ162" s="136">
        <f>ROUND((AR162/100)*693*Taula1[[#This Row],[Mesos naturals sencers treballats període justificat (01/01/2023 - 31/03/2023)]],2)</f>
        <v>0</v>
      </c>
      <c r="AR162" s="89">
        <f>Taula1[[#This Row],[% Jornada segons contracte
(no posar el símbol %) ]]-Taula1[[#This Row],[% Reducció salari per baix rendiment        (no posar el símbol %)]]</f>
        <v>0</v>
      </c>
      <c r="AS162" s="136">
        <f>ROUND((AT162/100)*22.78356164*Taula1[[#This Row],[Dies treballats període justificat (01/01/2023 - 31/03/2023)              no comptabilitzats com a mes natural sencer]],2)</f>
        <v>0</v>
      </c>
      <c r="AT162" s="89">
        <f>Taula1[[#This Row],[% Jornada segons contracte
(no posar el símbol %) ]]-Taula1[[#This Row],[% Reducció salari per baix rendiment        (no posar el símbol %)]]</f>
        <v>0</v>
      </c>
      <c r="AU162" s="136">
        <f t="shared" si="35"/>
        <v>0</v>
      </c>
      <c r="AV162" s="86"/>
      <c r="AW162" s="136">
        <f>ROUND((AX162/100)*693*Taula1[[#This Row],[Espai reservat Administració  (mesos)]],2)</f>
        <v>0</v>
      </c>
      <c r="AX162" s="89">
        <f>Taula1[[#This Row],[% Jornada segons contracte
(no posar el símbol %) ]]-Taula1[[#This Row],[% Reducció salari per baix rendiment        (no posar el símbol %)]]</f>
        <v>0</v>
      </c>
      <c r="AY162" s="131">
        <f>ROUND((AZ162/100)*22.78356164*Taula1[[#This Row],[Espai reservat Administració (dies)]],2)</f>
        <v>0</v>
      </c>
      <c r="AZ162" s="79">
        <f>Taula1[[#This Row],[% Jornada segons contracte
(no posar el símbol %) ]]-Taula1[[#This Row],[% Reducció salari per baix rendiment        (no posar el símbol %)]]</f>
        <v>0</v>
      </c>
      <c r="BA162" s="131">
        <f t="shared" si="36"/>
        <v>0</v>
      </c>
      <c r="BB162" s="83"/>
      <c r="BC162" s="131">
        <f>IF(Taula1[[#This Row],[Grup justificat     (fer servir opcions de la llista desplegable)]]=1,AI162,0)</f>
        <v>0</v>
      </c>
      <c r="BD162" s="131">
        <f>IF(Taula1[[#This Row],[Grup justificat     (fer servir opcions de la llista desplegable)]]=2,AU162,0)</f>
        <v>0</v>
      </c>
      <c r="BE162" s="83"/>
      <c r="BF162" s="131">
        <f>IF(Taula1[[#This Row],[Espai reservat Administració]]=1,AO162,0)</f>
        <v>0</v>
      </c>
      <c r="BG162" s="131">
        <f>IF(Taula1[[#This Row],[Espai reservat Administració]]=2,BA162,0)</f>
        <v>0</v>
      </c>
      <c r="BH162" s="83"/>
      <c r="BI162" s="124">
        <f>IF(Taula1[[#This Row],[Grup justificat     (fer servir opcions de la llista desplegable)]]=1,1,0)</f>
        <v>0</v>
      </c>
      <c r="BJ162" s="124">
        <f>IF(Taula1[[#This Row],[Espai reservat Administració]]=1,1,0)</f>
        <v>0</v>
      </c>
      <c r="BK162" s="125"/>
      <c r="BL162" s="124">
        <f>IF(Taula1[[#This Row],[Grup justificat     (fer servir opcions de la llista desplegable)]]=2,1,0)</f>
        <v>0</v>
      </c>
      <c r="BM162" s="124">
        <f>IF(Taula1[[#This Row],[Espai reservat Administració]]=2,1,0)</f>
        <v>0</v>
      </c>
      <c r="BN162" s="73"/>
      <c r="BO162" s="73"/>
      <c r="BP162" s="73"/>
      <c r="BQ162" s="73"/>
      <c r="BR162" s="73"/>
      <c r="BS162" s="73"/>
      <c r="BT162" s="73"/>
      <c r="BU162" s="73"/>
      <c r="BV162" s="73"/>
      <c r="BW162" s="73"/>
      <c r="BX162" s="73"/>
      <c r="BY162" s="73"/>
      <c r="BZ162" s="73"/>
      <c r="CA162" s="73"/>
      <c r="CB162" s="73"/>
      <c r="CC162" s="73"/>
      <c r="CD162" s="73"/>
      <c r="CE162" s="73"/>
      <c r="CF162" s="73"/>
      <c r="CG162" s="63">
        <f t="shared" si="37"/>
        <v>0</v>
      </c>
      <c r="CH162" s="63">
        <f t="shared" si="38"/>
        <v>0</v>
      </c>
      <c r="CI162" s="73"/>
      <c r="CJ162" s="63">
        <f>IF(Taula1[[#This Row],[Tipus de contracte                                  (fer servir opcions de la llista desplegable)]]="Indefinit",1,0)</f>
        <v>0</v>
      </c>
      <c r="CK162" s="63">
        <f>IF(Taula1[[#This Row],[Tipus de contracte                                  (fer servir opcions de la llista desplegable)]]="Temporal, igual o superior a 6 mesos",1,0)</f>
        <v>0</v>
      </c>
      <c r="CL162" s="63">
        <f>IF(Taula1[[#This Row],[Tipus de contracte                                  (fer servir opcions de la llista desplegable)]]="Substitució per IT",1,0)</f>
        <v>0</v>
      </c>
      <c r="CM162" s="73"/>
      <c r="CN162" s="63">
        <f>IF(Taula1[[#This Row],[Relació llocs de treball]]&gt;=1,1,0)</f>
        <v>0</v>
      </c>
      <c r="CO162" s="73"/>
      <c r="CP162" s="63">
        <f>IF(Taula1[[#This Row],[Identitat de gènere                                                          (fer servir opcions de la llista desplegable)]]="Home",1,0)</f>
        <v>0</v>
      </c>
      <c r="CQ162" s="63">
        <f>IF(Taula1[[#This Row],[Identitat de gènere                                                          (fer servir opcions de la llista desplegable)]]="Dona",1,0)</f>
        <v>0</v>
      </c>
      <c r="CR162" s="63">
        <f>IF(Taula1[[#This Row],[Identitat de gènere                                                          (fer servir opcions de la llista desplegable)]]="No binari",1,0)</f>
        <v>0</v>
      </c>
      <c r="CS162" s="73"/>
      <c r="CT162" s="63">
        <f t="shared" si="32"/>
        <v>0</v>
      </c>
      <c r="CU162" s="64">
        <f t="shared" si="39"/>
        <v>0</v>
      </c>
      <c r="CW162" s="64">
        <f t="shared" si="40"/>
        <v>0</v>
      </c>
      <c r="CX162" s="64">
        <f t="shared" si="41"/>
        <v>0</v>
      </c>
      <c r="CY162" s="64">
        <f t="shared" si="42"/>
        <v>0</v>
      </c>
      <c r="CZ162" s="64">
        <f t="shared" si="43"/>
        <v>0</v>
      </c>
      <c r="DB162" s="64">
        <f t="shared" si="44"/>
        <v>0</v>
      </c>
      <c r="DC162" s="64">
        <f t="shared" si="45"/>
        <v>0</v>
      </c>
      <c r="DD162" s="64">
        <f t="shared" si="46"/>
        <v>0</v>
      </c>
      <c r="DE162" s="64">
        <f t="shared" si="47"/>
        <v>0</v>
      </c>
    </row>
    <row r="163" spans="2:109" x14ac:dyDescent="0.3">
      <c r="B163" s="167"/>
      <c r="C163" s="186"/>
      <c r="D163" s="2"/>
      <c r="E163" s="67"/>
      <c r="F163" s="5"/>
      <c r="G163" s="5"/>
      <c r="H163" s="187"/>
      <c r="I163" s="111" t="str">
        <f ca="1">IF(Taula1[[#This Row],[Data naixement (format dd/mm/aaaa)]]="","0",DATEDIF(Taula1[[#This Row],[Data naixement (format dd/mm/aaaa)]],TODAY(),"Y"))</f>
        <v>0</v>
      </c>
      <c r="J163" s="6"/>
      <c r="K163" s="6"/>
      <c r="L163" s="6"/>
      <c r="M163" s="6"/>
      <c r="N163" s="56"/>
      <c r="O163" s="56"/>
      <c r="P163" s="56"/>
      <c r="Q163" s="6"/>
      <c r="R163" s="7"/>
      <c r="S163" s="143">
        <f>Taula1[[#This Row],[Mesos naturals sencers treballats període justificat (01/01/2023 - 31/03/2023)]]</f>
        <v>0</v>
      </c>
      <c r="T163" s="194">
        <f>Taula1[[#This Row],[Dies treballats període justificat (01/01/2023 - 31/03/2023)              no comptabilitzats com a mes natural sencer]]</f>
        <v>0</v>
      </c>
      <c r="U163" s="12"/>
      <c r="V163" s="7"/>
      <c r="W163" s="188"/>
      <c r="X163" s="188"/>
      <c r="Y163" s="188"/>
      <c r="Z163" s="188"/>
      <c r="AA163" s="190"/>
      <c r="AB163" s="143">
        <f>Taula1[[#This Row],[Grup justificat     (fer servir opcions de la llista desplegable)]]</f>
        <v>0</v>
      </c>
      <c r="AC163" s="182"/>
      <c r="AD163" s="80"/>
      <c r="AE163" s="131">
        <f>ROUND((AF163/100)*756*Taula1[[#This Row],[Mesos naturals sencers treballats període justificat (01/01/2023 - 31/03/2023)]],2)</f>
        <v>0</v>
      </c>
      <c r="AF163" s="79">
        <f>Taula1[[#This Row],[% Jornada segons contracte
(no posar el símbol %) ]]-Taula1[[#This Row],[% Reducció salari per baix rendiment        (no posar el símbol %)]]</f>
        <v>0</v>
      </c>
      <c r="AG163" s="131">
        <f>ROUND((AH163/100)*24.8547945*Taula1[[#This Row],[Dies treballats període justificat (01/01/2023 - 31/03/2023)              no comptabilitzats com a mes natural sencer]],2)</f>
        <v>0</v>
      </c>
      <c r="AH163" s="79">
        <f>Taula1[[#This Row],[% Jornada segons contracte
(no posar el símbol %) ]]-Taula1[[#This Row],[% Reducció salari per baix rendiment        (no posar el símbol %)]]</f>
        <v>0</v>
      </c>
      <c r="AI163" s="131">
        <f t="shared" si="33"/>
        <v>0</v>
      </c>
      <c r="AJ163" s="183"/>
      <c r="AK163" s="131">
        <f>ROUND((AL163/100)*756*Taula1[[#This Row],[Espai reservat Administració  (mesos)]],2)</f>
        <v>0</v>
      </c>
      <c r="AL163" s="79">
        <f>Taula1[[#This Row],[% Jornada segons contracte
(no posar el símbol %) ]]-Taula1[[#This Row],[% Reducció salari per baix rendiment        (no posar el símbol %)]]</f>
        <v>0</v>
      </c>
      <c r="AM163" s="131">
        <f>ROUND((AN163/100)*24.8547945*Taula1[[#This Row],[Espai reservat Administració (dies)]],2)</f>
        <v>0</v>
      </c>
      <c r="AN163" s="79">
        <f>Taula1[[#This Row],[% Jornada segons contracte
(no posar el símbol %) ]]-Taula1[[#This Row],[% Reducció salari per baix rendiment        (no posar el símbol %)]]</f>
        <v>0</v>
      </c>
      <c r="AO163" s="131">
        <f t="shared" si="34"/>
        <v>0</v>
      </c>
      <c r="AP163" s="86"/>
      <c r="AQ163" s="136">
        <f>ROUND((AR163/100)*693*Taula1[[#This Row],[Mesos naturals sencers treballats període justificat (01/01/2023 - 31/03/2023)]],2)</f>
        <v>0</v>
      </c>
      <c r="AR163" s="89">
        <f>Taula1[[#This Row],[% Jornada segons contracte
(no posar el símbol %) ]]-Taula1[[#This Row],[% Reducció salari per baix rendiment        (no posar el símbol %)]]</f>
        <v>0</v>
      </c>
      <c r="AS163" s="136">
        <f>ROUND((AT163/100)*22.78356164*Taula1[[#This Row],[Dies treballats període justificat (01/01/2023 - 31/03/2023)              no comptabilitzats com a mes natural sencer]],2)</f>
        <v>0</v>
      </c>
      <c r="AT163" s="89">
        <f>Taula1[[#This Row],[% Jornada segons contracte
(no posar el símbol %) ]]-Taula1[[#This Row],[% Reducció salari per baix rendiment        (no posar el símbol %)]]</f>
        <v>0</v>
      </c>
      <c r="AU163" s="136">
        <f t="shared" si="35"/>
        <v>0</v>
      </c>
      <c r="AV163" s="86"/>
      <c r="AW163" s="136">
        <f>ROUND((AX163/100)*693*Taula1[[#This Row],[Espai reservat Administració  (mesos)]],2)</f>
        <v>0</v>
      </c>
      <c r="AX163" s="89">
        <f>Taula1[[#This Row],[% Jornada segons contracte
(no posar el símbol %) ]]-Taula1[[#This Row],[% Reducció salari per baix rendiment        (no posar el símbol %)]]</f>
        <v>0</v>
      </c>
      <c r="AY163" s="131">
        <f>ROUND((AZ163/100)*22.78356164*Taula1[[#This Row],[Espai reservat Administració (dies)]],2)</f>
        <v>0</v>
      </c>
      <c r="AZ163" s="79">
        <f>Taula1[[#This Row],[% Jornada segons contracte
(no posar el símbol %) ]]-Taula1[[#This Row],[% Reducció salari per baix rendiment        (no posar el símbol %)]]</f>
        <v>0</v>
      </c>
      <c r="BA163" s="131">
        <f t="shared" si="36"/>
        <v>0</v>
      </c>
      <c r="BB163" s="83"/>
      <c r="BC163" s="131">
        <f>IF(Taula1[[#This Row],[Grup justificat     (fer servir opcions de la llista desplegable)]]=1,AI163,0)</f>
        <v>0</v>
      </c>
      <c r="BD163" s="131">
        <f>IF(Taula1[[#This Row],[Grup justificat     (fer servir opcions de la llista desplegable)]]=2,AU163,0)</f>
        <v>0</v>
      </c>
      <c r="BE163" s="83"/>
      <c r="BF163" s="131">
        <f>IF(Taula1[[#This Row],[Espai reservat Administració]]=1,AO163,0)</f>
        <v>0</v>
      </c>
      <c r="BG163" s="131">
        <f>IF(Taula1[[#This Row],[Espai reservat Administració]]=2,BA163,0)</f>
        <v>0</v>
      </c>
      <c r="BH163" s="83"/>
      <c r="BI163" s="124">
        <f>IF(Taula1[[#This Row],[Grup justificat     (fer servir opcions de la llista desplegable)]]=1,1,0)</f>
        <v>0</v>
      </c>
      <c r="BJ163" s="124">
        <f>IF(Taula1[[#This Row],[Espai reservat Administració]]=1,1,0)</f>
        <v>0</v>
      </c>
      <c r="BK163" s="125"/>
      <c r="BL163" s="124">
        <f>IF(Taula1[[#This Row],[Grup justificat     (fer servir opcions de la llista desplegable)]]=2,1,0)</f>
        <v>0</v>
      </c>
      <c r="BM163" s="124">
        <f>IF(Taula1[[#This Row],[Espai reservat Administració]]=2,1,0)</f>
        <v>0</v>
      </c>
      <c r="BN163" s="73"/>
      <c r="BO163" s="73"/>
      <c r="BP163" s="73"/>
      <c r="BQ163" s="73"/>
      <c r="BR163" s="73"/>
      <c r="BS163" s="73"/>
      <c r="BT163" s="73"/>
      <c r="BU163" s="73"/>
      <c r="BV163" s="73"/>
      <c r="BW163" s="73"/>
      <c r="BX163" s="73"/>
      <c r="BY163" s="73"/>
      <c r="BZ163" s="73"/>
      <c r="CA163" s="73"/>
      <c r="CB163" s="73"/>
      <c r="CC163" s="73"/>
      <c r="CD163" s="73"/>
      <c r="CE163" s="73"/>
      <c r="CF163" s="73"/>
      <c r="CG163" s="63">
        <f t="shared" si="37"/>
        <v>0</v>
      </c>
      <c r="CH163" s="63">
        <f t="shared" si="38"/>
        <v>0</v>
      </c>
      <c r="CI163" s="73"/>
      <c r="CJ163" s="63">
        <f>IF(Taula1[[#This Row],[Tipus de contracte                                  (fer servir opcions de la llista desplegable)]]="Indefinit",1,0)</f>
        <v>0</v>
      </c>
      <c r="CK163" s="63">
        <f>IF(Taula1[[#This Row],[Tipus de contracte                                  (fer servir opcions de la llista desplegable)]]="Temporal, igual o superior a 6 mesos",1,0)</f>
        <v>0</v>
      </c>
      <c r="CL163" s="63">
        <f>IF(Taula1[[#This Row],[Tipus de contracte                                  (fer servir opcions de la llista desplegable)]]="Substitució per IT",1,0)</f>
        <v>0</v>
      </c>
      <c r="CM163" s="73"/>
      <c r="CN163" s="63">
        <f>IF(Taula1[[#This Row],[Relació llocs de treball]]&gt;=1,1,0)</f>
        <v>0</v>
      </c>
      <c r="CO163" s="73"/>
      <c r="CP163" s="63">
        <f>IF(Taula1[[#This Row],[Identitat de gènere                                                          (fer servir opcions de la llista desplegable)]]="Home",1,0)</f>
        <v>0</v>
      </c>
      <c r="CQ163" s="63">
        <f>IF(Taula1[[#This Row],[Identitat de gènere                                                          (fer servir opcions de la llista desplegable)]]="Dona",1,0)</f>
        <v>0</v>
      </c>
      <c r="CR163" s="63">
        <f>IF(Taula1[[#This Row],[Identitat de gènere                                                          (fer servir opcions de la llista desplegable)]]="No binari",1,0)</f>
        <v>0</v>
      </c>
      <c r="CS163" s="73"/>
      <c r="CT163" s="63">
        <f t="shared" si="32"/>
        <v>0</v>
      </c>
      <c r="CU163" s="64">
        <f t="shared" si="39"/>
        <v>0</v>
      </c>
      <c r="CW163" s="64">
        <f t="shared" si="40"/>
        <v>0</v>
      </c>
      <c r="CX163" s="64">
        <f t="shared" si="41"/>
        <v>0</v>
      </c>
      <c r="CY163" s="64">
        <f t="shared" si="42"/>
        <v>0</v>
      </c>
      <c r="CZ163" s="64">
        <f t="shared" si="43"/>
        <v>0</v>
      </c>
      <c r="DB163" s="64">
        <f t="shared" si="44"/>
        <v>0</v>
      </c>
      <c r="DC163" s="64">
        <f t="shared" si="45"/>
        <v>0</v>
      </c>
      <c r="DD163" s="64">
        <f t="shared" si="46"/>
        <v>0</v>
      </c>
      <c r="DE163" s="64">
        <f t="shared" si="47"/>
        <v>0</v>
      </c>
    </row>
    <row r="164" spans="2:109" x14ac:dyDescent="0.3">
      <c r="B164" s="167"/>
      <c r="C164" s="186"/>
      <c r="D164" s="2"/>
      <c r="E164" s="67"/>
      <c r="F164" s="5"/>
      <c r="G164" s="5"/>
      <c r="H164" s="187"/>
      <c r="I164" s="111" t="str">
        <f ca="1">IF(Taula1[[#This Row],[Data naixement (format dd/mm/aaaa)]]="","0",DATEDIF(Taula1[[#This Row],[Data naixement (format dd/mm/aaaa)]],TODAY(),"Y"))</f>
        <v>0</v>
      </c>
      <c r="J164" s="6"/>
      <c r="K164" s="6"/>
      <c r="L164" s="6"/>
      <c r="M164" s="6"/>
      <c r="N164" s="56"/>
      <c r="O164" s="56"/>
      <c r="P164" s="56"/>
      <c r="Q164" s="6"/>
      <c r="R164" s="7"/>
      <c r="S164" s="143">
        <f>Taula1[[#This Row],[Mesos naturals sencers treballats període justificat (01/01/2023 - 31/03/2023)]]</f>
        <v>0</v>
      </c>
      <c r="T164" s="194">
        <f>Taula1[[#This Row],[Dies treballats període justificat (01/01/2023 - 31/03/2023)              no comptabilitzats com a mes natural sencer]]</f>
        <v>0</v>
      </c>
      <c r="U164" s="12"/>
      <c r="V164" s="7"/>
      <c r="W164" s="188"/>
      <c r="X164" s="188"/>
      <c r="Y164" s="188"/>
      <c r="Z164" s="188"/>
      <c r="AA164" s="190"/>
      <c r="AB164" s="143">
        <f>Taula1[[#This Row],[Grup justificat     (fer servir opcions de la llista desplegable)]]</f>
        <v>0</v>
      </c>
      <c r="AC164" s="182"/>
      <c r="AD164" s="80"/>
      <c r="AE164" s="131">
        <f>ROUND((AF164/100)*756*Taula1[[#This Row],[Mesos naturals sencers treballats període justificat (01/01/2023 - 31/03/2023)]],2)</f>
        <v>0</v>
      </c>
      <c r="AF164" s="79">
        <f>Taula1[[#This Row],[% Jornada segons contracte
(no posar el símbol %) ]]-Taula1[[#This Row],[% Reducció salari per baix rendiment        (no posar el símbol %)]]</f>
        <v>0</v>
      </c>
      <c r="AG164" s="131">
        <f>ROUND((AH164/100)*24.8547945*Taula1[[#This Row],[Dies treballats període justificat (01/01/2023 - 31/03/2023)              no comptabilitzats com a mes natural sencer]],2)</f>
        <v>0</v>
      </c>
      <c r="AH164" s="79">
        <f>Taula1[[#This Row],[% Jornada segons contracte
(no posar el símbol %) ]]-Taula1[[#This Row],[% Reducció salari per baix rendiment        (no posar el símbol %)]]</f>
        <v>0</v>
      </c>
      <c r="AI164" s="131">
        <f t="shared" si="33"/>
        <v>0</v>
      </c>
      <c r="AJ164" s="183"/>
      <c r="AK164" s="131">
        <f>ROUND((AL164/100)*756*Taula1[[#This Row],[Espai reservat Administració  (mesos)]],2)</f>
        <v>0</v>
      </c>
      <c r="AL164" s="79">
        <f>Taula1[[#This Row],[% Jornada segons contracte
(no posar el símbol %) ]]-Taula1[[#This Row],[% Reducció salari per baix rendiment        (no posar el símbol %)]]</f>
        <v>0</v>
      </c>
      <c r="AM164" s="131">
        <f>ROUND((AN164/100)*24.8547945*Taula1[[#This Row],[Espai reservat Administració (dies)]],2)</f>
        <v>0</v>
      </c>
      <c r="AN164" s="79">
        <f>Taula1[[#This Row],[% Jornada segons contracte
(no posar el símbol %) ]]-Taula1[[#This Row],[% Reducció salari per baix rendiment        (no posar el símbol %)]]</f>
        <v>0</v>
      </c>
      <c r="AO164" s="131">
        <f t="shared" si="34"/>
        <v>0</v>
      </c>
      <c r="AP164" s="86"/>
      <c r="AQ164" s="136">
        <f>ROUND((AR164/100)*693*Taula1[[#This Row],[Mesos naturals sencers treballats període justificat (01/01/2023 - 31/03/2023)]],2)</f>
        <v>0</v>
      </c>
      <c r="AR164" s="89">
        <f>Taula1[[#This Row],[% Jornada segons contracte
(no posar el símbol %) ]]-Taula1[[#This Row],[% Reducció salari per baix rendiment        (no posar el símbol %)]]</f>
        <v>0</v>
      </c>
      <c r="AS164" s="136">
        <f>ROUND((AT164/100)*22.78356164*Taula1[[#This Row],[Dies treballats període justificat (01/01/2023 - 31/03/2023)              no comptabilitzats com a mes natural sencer]],2)</f>
        <v>0</v>
      </c>
      <c r="AT164" s="89">
        <f>Taula1[[#This Row],[% Jornada segons contracte
(no posar el símbol %) ]]-Taula1[[#This Row],[% Reducció salari per baix rendiment        (no posar el símbol %)]]</f>
        <v>0</v>
      </c>
      <c r="AU164" s="136">
        <f t="shared" si="35"/>
        <v>0</v>
      </c>
      <c r="AV164" s="86"/>
      <c r="AW164" s="136">
        <f>ROUND((AX164/100)*693*Taula1[[#This Row],[Espai reservat Administració  (mesos)]],2)</f>
        <v>0</v>
      </c>
      <c r="AX164" s="89">
        <f>Taula1[[#This Row],[% Jornada segons contracte
(no posar el símbol %) ]]-Taula1[[#This Row],[% Reducció salari per baix rendiment        (no posar el símbol %)]]</f>
        <v>0</v>
      </c>
      <c r="AY164" s="131">
        <f>ROUND((AZ164/100)*22.78356164*Taula1[[#This Row],[Espai reservat Administració (dies)]],2)</f>
        <v>0</v>
      </c>
      <c r="AZ164" s="79">
        <f>Taula1[[#This Row],[% Jornada segons contracte
(no posar el símbol %) ]]-Taula1[[#This Row],[% Reducció salari per baix rendiment        (no posar el símbol %)]]</f>
        <v>0</v>
      </c>
      <c r="BA164" s="131">
        <f t="shared" si="36"/>
        <v>0</v>
      </c>
      <c r="BB164" s="83"/>
      <c r="BC164" s="131">
        <f>IF(Taula1[[#This Row],[Grup justificat     (fer servir opcions de la llista desplegable)]]=1,AI164,0)</f>
        <v>0</v>
      </c>
      <c r="BD164" s="131">
        <f>IF(Taula1[[#This Row],[Grup justificat     (fer servir opcions de la llista desplegable)]]=2,AU164,0)</f>
        <v>0</v>
      </c>
      <c r="BE164" s="83"/>
      <c r="BF164" s="131">
        <f>IF(Taula1[[#This Row],[Espai reservat Administració]]=1,AO164,0)</f>
        <v>0</v>
      </c>
      <c r="BG164" s="131">
        <f>IF(Taula1[[#This Row],[Espai reservat Administració]]=2,BA164,0)</f>
        <v>0</v>
      </c>
      <c r="BH164" s="83"/>
      <c r="BI164" s="124">
        <f>IF(Taula1[[#This Row],[Grup justificat     (fer servir opcions de la llista desplegable)]]=1,1,0)</f>
        <v>0</v>
      </c>
      <c r="BJ164" s="124">
        <f>IF(Taula1[[#This Row],[Espai reservat Administració]]=1,1,0)</f>
        <v>0</v>
      </c>
      <c r="BK164" s="125"/>
      <c r="BL164" s="124">
        <f>IF(Taula1[[#This Row],[Grup justificat     (fer servir opcions de la llista desplegable)]]=2,1,0)</f>
        <v>0</v>
      </c>
      <c r="BM164" s="124">
        <f>IF(Taula1[[#This Row],[Espai reservat Administració]]=2,1,0)</f>
        <v>0</v>
      </c>
      <c r="BN164" s="73"/>
      <c r="BO164" s="73"/>
      <c r="BP164" s="73"/>
      <c r="BQ164" s="73"/>
      <c r="BR164" s="73"/>
      <c r="BS164" s="73"/>
      <c r="BT164" s="73"/>
      <c r="BU164" s="73"/>
      <c r="BV164" s="73"/>
      <c r="BW164" s="73"/>
      <c r="BX164" s="73"/>
      <c r="BY164" s="73"/>
      <c r="BZ164" s="73"/>
      <c r="CA164" s="73"/>
      <c r="CB164" s="73"/>
      <c r="CC164" s="73"/>
      <c r="CD164" s="73"/>
      <c r="CE164" s="73"/>
      <c r="CF164" s="73"/>
      <c r="CG164" s="63">
        <f t="shared" si="37"/>
        <v>0</v>
      </c>
      <c r="CH164" s="63">
        <f t="shared" si="38"/>
        <v>0</v>
      </c>
      <c r="CI164" s="73"/>
      <c r="CJ164" s="63">
        <f>IF(Taula1[[#This Row],[Tipus de contracte                                  (fer servir opcions de la llista desplegable)]]="Indefinit",1,0)</f>
        <v>0</v>
      </c>
      <c r="CK164" s="63">
        <f>IF(Taula1[[#This Row],[Tipus de contracte                                  (fer servir opcions de la llista desplegable)]]="Temporal, igual o superior a 6 mesos",1,0)</f>
        <v>0</v>
      </c>
      <c r="CL164" s="63">
        <f>IF(Taula1[[#This Row],[Tipus de contracte                                  (fer servir opcions de la llista desplegable)]]="Substitució per IT",1,0)</f>
        <v>0</v>
      </c>
      <c r="CM164" s="73"/>
      <c r="CN164" s="63">
        <f>IF(Taula1[[#This Row],[Relació llocs de treball]]&gt;=1,1,0)</f>
        <v>0</v>
      </c>
      <c r="CO164" s="73"/>
      <c r="CP164" s="63">
        <f>IF(Taula1[[#This Row],[Identitat de gènere                                                          (fer servir opcions de la llista desplegable)]]="Home",1,0)</f>
        <v>0</v>
      </c>
      <c r="CQ164" s="63">
        <f>IF(Taula1[[#This Row],[Identitat de gènere                                                          (fer servir opcions de la llista desplegable)]]="Dona",1,0)</f>
        <v>0</v>
      </c>
      <c r="CR164" s="63">
        <f>IF(Taula1[[#This Row],[Identitat de gènere                                                          (fer servir opcions de la llista desplegable)]]="No binari",1,0)</f>
        <v>0</v>
      </c>
      <c r="CS164" s="73"/>
      <c r="CT164" s="63">
        <f t="shared" si="32"/>
        <v>0</v>
      </c>
      <c r="CU164" s="64">
        <f t="shared" si="39"/>
        <v>0</v>
      </c>
      <c r="CW164" s="64">
        <f t="shared" si="40"/>
        <v>0</v>
      </c>
      <c r="CX164" s="64">
        <f t="shared" si="41"/>
        <v>0</v>
      </c>
      <c r="CY164" s="64">
        <f t="shared" si="42"/>
        <v>0</v>
      </c>
      <c r="CZ164" s="64">
        <f t="shared" si="43"/>
        <v>0</v>
      </c>
      <c r="DB164" s="64">
        <f t="shared" si="44"/>
        <v>0</v>
      </c>
      <c r="DC164" s="64">
        <f t="shared" si="45"/>
        <v>0</v>
      </c>
      <c r="DD164" s="64">
        <f t="shared" si="46"/>
        <v>0</v>
      </c>
      <c r="DE164" s="64">
        <f t="shared" si="47"/>
        <v>0</v>
      </c>
    </row>
    <row r="165" spans="2:109" x14ac:dyDescent="0.3">
      <c r="B165" s="167"/>
      <c r="C165" s="186"/>
      <c r="D165" s="2"/>
      <c r="E165" s="67"/>
      <c r="F165" s="5"/>
      <c r="G165" s="5"/>
      <c r="H165" s="187"/>
      <c r="I165" s="111" t="str">
        <f ca="1">IF(Taula1[[#This Row],[Data naixement (format dd/mm/aaaa)]]="","0",DATEDIF(Taula1[[#This Row],[Data naixement (format dd/mm/aaaa)]],TODAY(),"Y"))</f>
        <v>0</v>
      </c>
      <c r="J165" s="6"/>
      <c r="K165" s="6"/>
      <c r="L165" s="6"/>
      <c r="M165" s="6"/>
      <c r="N165" s="56"/>
      <c r="O165" s="56"/>
      <c r="P165" s="56"/>
      <c r="Q165" s="6"/>
      <c r="R165" s="7"/>
      <c r="S165" s="143">
        <f>Taula1[[#This Row],[Mesos naturals sencers treballats període justificat (01/01/2023 - 31/03/2023)]]</f>
        <v>0</v>
      </c>
      <c r="T165" s="194">
        <f>Taula1[[#This Row],[Dies treballats període justificat (01/01/2023 - 31/03/2023)              no comptabilitzats com a mes natural sencer]]</f>
        <v>0</v>
      </c>
      <c r="U165" s="12"/>
      <c r="V165" s="7"/>
      <c r="W165" s="188"/>
      <c r="X165" s="188"/>
      <c r="Y165" s="188"/>
      <c r="Z165" s="188"/>
      <c r="AA165" s="190"/>
      <c r="AB165" s="143">
        <f>Taula1[[#This Row],[Grup justificat     (fer servir opcions de la llista desplegable)]]</f>
        <v>0</v>
      </c>
      <c r="AC165" s="182"/>
      <c r="AD165" s="80"/>
      <c r="AE165" s="131">
        <f>ROUND((AF165/100)*756*Taula1[[#This Row],[Mesos naturals sencers treballats període justificat (01/01/2023 - 31/03/2023)]],2)</f>
        <v>0</v>
      </c>
      <c r="AF165" s="79">
        <f>Taula1[[#This Row],[% Jornada segons contracte
(no posar el símbol %) ]]-Taula1[[#This Row],[% Reducció salari per baix rendiment        (no posar el símbol %)]]</f>
        <v>0</v>
      </c>
      <c r="AG165" s="131">
        <f>ROUND((AH165/100)*24.8547945*Taula1[[#This Row],[Dies treballats període justificat (01/01/2023 - 31/03/2023)              no comptabilitzats com a mes natural sencer]],2)</f>
        <v>0</v>
      </c>
      <c r="AH165" s="79">
        <f>Taula1[[#This Row],[% Jornada segons contracte
(no posar el símbol %) ]]-Taula1[[#This Row],[% Reducció salari per baix rendiment        (no posar el símbol %)]]</f>
        <v>0</v>
      </c>
      <c r="AI165" s="131">
        <f t="shared" si="33"/>
        <v>0</v>
      </c>
      <c r="AJ165" s="183"/>
      <c r="AK165" s="131">
        <f>ROUND((AL165/100)*756*Taula1[[#This Row],[Espai reservat Administració  (mesos)]],2)</f>
        <v>0</v>
      </c>
      <c r="AL165" s="79">
        <f>Taula1[[#This Row],[% Jornada segons contracte
(no posar el símbol %) ]]-Taula1[[#This Row],[% Reducció salari per baix rendiment        (no posar el símbol %)]]</f>
        <v>0</v>
      </c>
      <c r="AM165" s="131">
        <f>ROUND((AN165/100)*24.8547945*Taula1[[#This Row],[Espai reservat Administració (dies)]],2)</f>
        <v>0</v>
      </c>
      <c r="AN165" s="79">
        <f>Taula1[[#This Row],[% Jornada segons contracte
(no posar el símbol %) ]]-Taula1[[#This Row],[% Reducció salari per baix rendiment        (no posar el símbol %)]]</f>
        <v>0</v>
      </c>
      <c r="AO165" s="131">
        <f t="shared" si="34"/>
        <v>0</v>
      </c>
      <c r="AP165" s="86"/>
      <c r="AQ165" s="136">
        <f>ROUND((AR165/100)*693*Taula1[[#This Row],[Mesos naturals sencers treballats període justificat (01/01/2023 - 31/03/2023)]],2)</f>
        <v>0</v>
      </c>
      <c r="AR165" s="89">
        <f>Taula1[[#This Row],[% Jornada segons contracte
(no posar el símbol %) ]]-Taula1[[#This Row],[% Reducció salari per baix rendiment        (no posar el símbol %)]]</f>
        <v>0</v>
      </c>
      <c r="AS165" s="136">
        <f>ROUND((AT165/100)*22.78356164*Taula1[[#This Row],[Dies treballats període justificat (01/01/2023 - 31/03/2023)              no comptabilitzats com a mes natural sencer]],2)</f>
        <v>0</v>
      </c>
      <c r="AT165" s="89">
        <f>Taula1[[#This Row],[% Jornada segons contracte
(no posar el símbol %) ]]-Taula1[[#This Row],[% Reducció salari per baix rendiment        (no posar el símbol %)]]</f>
        <v>0</v>
      </c>
      <c r="AU165" s="136">
        <f t="shared" si="35"/>
        <v>0</v>
      </c>
      <c r="AV165" s="86"/>
      <c r="AW165" s="136">
        <f>ROUND((AX165/100)*693*Taula1[[#This Row],[Espai reservat Administració  (mesos)]],2)</f>
        <v>0</v>
      </c>
      <c r="AX165" s="89">
        <f>Taula1[[#This Row],[% Jornada segons contracte
(no posar el símbol %) ]]-Taula1[[#This Row],[% Reducció salari per baix rendiment        (no posar el símbol %)]]</f>
        <v>0</v>
      </c>
      <c r="AY165" s="131">
        <f>ROUND((AZ165/100)*22.78356164*Taula1[[#This Row],[Espai reservat Administració (dies)]],2)</f>
        <v>0</v>
      </c>
      <c r="AZ165" s="79">
        <f>Taula1[[#This Row],[% Jornada segons contracte
(no posar el símbol %) ]]-Taula1[[#This Row],[% Reducció salari per baix rendiment        (no posar el símbol %)]]</f>
        <v>0</v>
      </c>
      <c r="BA165" s="131">
        <f t="shared" si="36"/>
        <v>0</v>
      </c>
      <c r="BB165" s="83"/>
      <c r="BC165" s="131">
        <f>IF(Taula1[[#This Row],[Grup justificat     (fer servir opcions de la llista desplegable)]]=1,AI165,0)</f>
        <v>0</v>
      </c>
      <c r="BD165" s="131">
        <f>IF(Taula1[[#This Row],[Grup justificat     (fer servir opcions de la llista desplegable)]]=2,AU165,0)</f>
        <v>0</v>
      </c>
      <c r="BE165" s="83"/>
      <c r="BF165" s="131">
        <f>IF(Taula1[[#This Row],[Espai reservat Administració]]=1,AO165,0)</f>
        <v>0</v>
      </c>
      <c r="BG165" s="131">
        <f>IF(Taula1[[#This Row],[Espai reservat Administració]]=2,BA165,0)</f>
        <v>0</v>
      </c>
      <c r="BH165" s="83"/>
      <c r="BI165" s="124">
        <f>IF(Taula1[[#This Row],[Grup justificat     (fer servir opcions de la llista desplegable)]]=1,1,0)</f>
        <v>0</v>
      </c>
      <c r="BJ165" s="124">
        <f>IF(Taula1[[#This Row],[Espai reservat Administració]]=1,1,0)</f>
        <v>0</v>
      </c>
      <c r="BK165" s="125"/>
      <c r="BL165" s="124">
        <f>IF(Taula1[[#This Row],[Grup justificat     (fer servir opcions de la llista desplegable)]]=2,1,0)</f>
        <v>0</v>
      </c>
      <c r="BM165" s="124">
        <f>IF(Taula1[[#This Row],[Espai reservat Administració]]=2,1,0)</f>
        <v>0</v>
      </c>
      <c r="BN165" s="73"/>
      <c r="BO165" s="73"/>
      <c r="BP165" s="73"/>
      <c r="BQ165" s="73"/>
      <c r="BR165" s="73"/>
      <c r="BS165" s="73"/>
      <c r="BT165" s="73"/>
      <c r="BU165" s="73"/>
      <c r="BV165" s="73"/>
      <c r="BW165" s="73"/>
      <c r="BX165" s="73"/>
      <c r="BY165" s="73"/>
      <c r="BZ165" s="73"/>
      <c r="CA165" s="73"/>
      <c r="CB165" s="73"/>
      <c r="CC165" s="73"/>
      <c r="CD165" s="73"/>
      <c r="CE165" s="73"/>
      <c r="CF165" s="73"/>
      <c r="CG165" s="63">
        <f t="shared" si="37"/>
        <v>0</v>
      </c>
      <c r="CH165" s="63">
        <f t="shared" si="38"/>
        <v>0</v>
      </c>
      <c r="CI165" s="73"/>
      <c r="CJ165" s="63">
        <f>IF(Taula1[[#This Row],[Tipus de contracte                                  (fer servir opcions de la llista desplegable)]]="Indefinit",1,0)</f>
        <v>0</v>
      </c>
      <c r="CK165" s="63">
        <f>IF(Taula1[[#This Row],[Tipus de contracte                                  (fer servir opcions de la llista desplegable)]]="Temporal, igual o superior a 6 mesos",1,0)</f>
        <v>0</v>
      </c>
      <c r="CL165" s="63">
        <f>IF(Taula1[[#This Row],[Tipus de contracte                                  (fer servir opcions de la llista desplegable)]]="Substitució per IT",1,0)</f>
        <v>0</v>
      </c>
      <c r="CM165" s="73"/>
      <c r="CN165" s="63">
        <f>IF(Taula1[[#This Row],[Relació llocs de treball]]&gt;=1,1,0)</f>
        <v>0</v>
      </c>
      <c r="CO165" s="73"/>
      <c r="CP165" s="63">
        <f>IF(Taula1[[#This Row],[Identitat de gènere                                                          (fer servir opcions de la llista desplegable)]]="Home",1,0)</f>
        <v>0</v>
      </c>
      <c r="CQ165" s="63">
        <f>IF(Taula1[[#This Row],[Identitat de gènere                                                          (fer servir opcions de la llista desplegable)]]="Dona",1,0)</f>
        <v>0</v>
      </c>
      <c r="CR165" s="63">
        <f>IF(Taula1[[#This Row],[Identitat de gènere                                                          (fer servir opcions de la llista desplegable)]]="No binari",1,0)</f>
        <v>0</v>
      </c>
      <c r="CS165" s="73"/>
      <c r="CT165" s="63">
        <f t="shared" si="32"/>
        <v>0</v>
      </c>
      <c r="CU165" s="64">
        <f t="shared" si="39"/>
        <v>0</v>
      </c>
      <c r="CW165" s="64">
        <f t="shared" si="40"/>
        <v>0</v>
      </c>
      <c r="CX165" s="64">
        <f t="shared" si="41"/>
        <v>0</v>
      </c>
      <c r="CY165" s="64">
        <f t="shared" si="42"/>
        <v>0</v>
      </c>
      <c r="CZ165" s="64">
        <f t="shared" si="43"/>
        <v>0</v>
      </c>
      <c r="DB165" s="64">
        <f t="shared" si="44"/>
        <v>0</v>
      </c>
      <c r="DC165" s="64">
        <f t="shared" si="45"/>
        <v>0</v>
      </c>
      <c r="DD165" s="64">
        <f t="shared" si="46"/>
        <v>0</v>
      </c>
      <c r="DE165" s="64">
        <f t="shared" si="47"/>
        <v>0</v>
      </c>
    </row>
    <row r="166" spans="2:109" x14ac:dyDescent="0.3">
      <c r="B166" s="167"/>
      <c r="C166" s="186"/>
      <c r="D166" s="2"/>
      <c r="E166" s="67"/>
      <c r="F166" s="5"/>
      <c r="G166" s="5"/>
      <c r="H166" s="187"/>
      <c r="I166" s="111" t="str">
        <f ca="1">IF(Taula1[[#This Row],[Data naixement (format dd/mm/aaaa)]]="","0",DATEDIF(Taula1[[#This Row],[Data naixement (format dd/mm/aaaa)]],TODAY(),"Y"))</f>
        <v>0</v>
      </c>
      <c r="J166" s="6"/>
      <c r="K166" s="6"/>
      <c r="L166" s="6"/>
      <c r="M166" s="6"/>
      <c r="N166" s="56"/>
      <c r="O166" s="56"/>
      <c r="P166" s="56"/>
      <c r="Q166" s="6"/>
      <c r="R166" s="7"/>
      <c r="S166" s="143">
        <f>Taula1[[#This Row],[Mesos naturals sencers treballats període justificat (01/01/2023 - 31/03/2023)]]</f>
        <v>0</v>
      </c>
      <c r="T166" s="194">
        <f>Taula1[[#This Row],[Dies treballats període justificat (01/01/2023 - 31/03/2023)              no comptabilitzats com a mes natural sencer]]</f>
        <v>0</v>
      </c>
      <c r="U166" s="12"/>
      <c r="V166" s="7"/>
      <c r="W166" s="188"/>
      <c r="X166" s="188"/>
      <c r="Y166" s="188"/>
      <c r="Z166" s="188"/>
      <c r="AA166" s="190"/>
      <c r="AB166" s="143">
        <f>Taula1[[#This Row],[Grup justificat     (fer servir opcions de la llista desplegable)]]</f>
        <v>0</v>
      </c>
      <c r="AC166" s="182"/>
      <c r="AD166" s="80"/>
      <c r="AE166" s="131">
        <f>ROUND((AF166/100)*756*Taula1[[#This Row],[Mesos naturals sencers treballats període justificat (01/01/2023 - 31/03/2023)]],2)</f>
        <v>0</v>
      </c>
      <c r="AF166" s="79">
        <f>Taula1[[#This Row],[% Jornada segons contracte
(no posar el símbol %) ]]-Taula1[[#This Row],[% Reducció salari per baix rendiment        (no posar el símbol %)]]</f>
        <v>0</v>
      </c>
      <c r="AG166" s="131">
        <f>ROUND((AH166/100)*24.8547945*Taula1[[#This Row],[Dies treballats període justificat (01/01/2023 - 31/03/2023)              no comptabilitzats com a mes natural sencer]],2)</f>
        <v>0</v>
      </c>
      <c r="AH166" s="79">
        <f>Taula1[[#This Row],[% Jornada segons contracte
(no posar el símbol %) ]]-Taula1[[#This Row],[% Reducció salari per baix rendiment        (no posar el símbol %)]]</f>
        <v>0</v>
      </c>
      <c r="AI166" s="131">
        <f t="shared" si="33"/>
        <v>0</v>
      </c>
      <c r="AJ166" s="183"/>
      <c r="AK166" s="131">
        <f>ROUND((AL166/100)*756*Taula1[[#This Row],[Espai reservat Administració  (mesos)]],2)</f>
        <v>0</v>
      </c>
      <c r="AL166" s="79">
        <f>Taula1[[#This Row],[% Jornada segons contracte
(no posar el símbol %) ]]-Taula1[[#This Row],[% Reducció salari per baix rendiment        (no posar el símbol %)]]</f>
        <v>0</v>
      </c>
      <c r="AM166" s="131">
        <f>ROUND((AN166/100)*24.8547945*Taula1[[#This Row],[Espai reservat Administració (dies)]],2)</f>
        <v>0</v>
      </c>
      <c r="AN166" s="79">
        <f>Taula1[[#This Row],[% Jornada segons contracte
(no posar el símbol %) ]]-Taula1[[#This Row],[% Reducció salari per baix rendiment        (no posar el símbol %)]]</f>
        <v>0</v>
      </c>
      <c r="AO166" s="131">
        <f t="shared" si="34"/>
        <v>0</v>
      </c>
      <c r="AP166" s="86"/>
      <c r="AQ166" s="136">
        <f>ROUND((AR166/100)*693*Taula1[[#This Row],[Mesos naturals sencers treballats període justificat (01/01/2023 - 31/03/2023)]],2)</f>
        <v>0</v>
      </c>
      <c r="AR166" s="89">
        <f>Taula1[[#This Row],[% Jornada segons contracte
(no posar el símbol %) ]]-Taula1[[#This Row],[% Reducció salari per baix rendiment        (no posar el símbol %)]]</f>
        <v>0</v>
      </c>
      <c r="AS166" s="136">
        <f>ROUND((AT166/100)*22.78356164*Taula1[[#This Row],[Dies treballats període justificat (01/01/2023 - 31/03/2023)              no comptabilitzats com a mes natural sencer]],2)</f>
        <v>0</v>
      </c>
      <c r="AT166" s="89">
        <f>Taula1[[#This Row],[% Jornada segons contracte
(no posar el símbol %) ]]-Taula1[[#This Row],[% Reducció salari per baix rendiment        (no posar el símbol %)]]</f>
        <v>0</v>
      </c>
      <c r="AU166" s="136">
        <f t="shared" si="35"/>
        <v>0</v>
      </c>
      <c r="AV166" s="86"/>
      <c r="AW166" s="136">
        <f>ROUND((AX166/100)*693*Taula1[[#This Row],[Espai reservat Administració  (mesos)]],2)</f>
        <v>0</v>
      </c>
      <c r="AX166" s="89">
        <f>Taula1[[#This Row],[% Jornada segons contracte
(no posar el símbol %) ]]-Taula1[[#This Row],[% Reducció salari per baix rendiment        (no posar el símbol %)]]</f>
        <v>0</v>
      </c>
      <c r="AY166" s="131">
        <f>ROUND((AZ166/100)*22.78356164*Taula1[[#This Row],[Espai reservat Administració (dies)]],2)</f>
        <v>0</v>
      </c>
      <c r="AZ166" s="79">
        <f>Taula1[[#This Row],[% Jornada segons contracte
(no posar el símbol %) ]]-Taula1[[#This Row],[% Reducció salari per baix rendiment        (no posar el símbol %)]]</f>
        <v>0</v>
      </c>
      <c r="BA166" s="131">
        <f t="shared" si="36"/>
        <v>0</v>
      </c>
      <c r="BB166" s="83"/>
      <c r="BC166" s="131">
        <f>IF(Taula1[[#This Row],[Grup justificat     (fer servir opcions de la llista desplegable)]]=1,AI166,0)</f>
        <v>0</v>
      </c>
      <c r="BD166" s="131">
        <f>IF(Taula1[[#This Row],[Grup justificat     (fer servir opcions de la llista desplegable)]]=2,AU166,0)</f>
        <v>0</v>
      </c>
      <c r="BE166" s="83"/>
      <c r="BF166" s="131">
        <f>IF(Taula1[[#This Row],[Espai reservat Administració]]=1,AO166,0)</f>
        <v>0</v>
      </c>
      <c r="BG166" s="131">
        <f>IF(Taula1[[#This Row],[Espai reservat Administració]]=2,BA166,0)</f>
        <v>0</v>
      </c>
      <c r="BH166" s="83"/>
      <c r="BI166" s="124">
        <f>IF(Taula1[[#This Row],[Grup justificat     (fer servir opcions de la llista desplegable)]]=1,1,0)</f>
        <v>0</v>
      </c>
      <c r="BJ166" s="124">
        <f>IF(Taula1[[#This Row],[Espai reservat Administració]]=1,1,0)</f>
        <v>0</v>
      </c>
      <c r="BK166" s="125"/>
      <c r="BL166" s="124">
        <f>IF(Taula1[[#This Row],[Grup justificat     (fer servir opcions de la llista desplegable)]]=2,1,0)</f>
        <v>0</v>
      </c>
      <c r="BM166" s="124">
        <f>IF(Taula1[[#This Row],[Espai reservat Administració]]=2,1,0)</f>
        <v>0</v>
      </c>
      <c r="BN166" s="73"/>
      <c r="BO166" s="73"/>
      <c r="BP166" s="73"/>
      <c r="BQ166" s="73"/>
      <c r="BR166" s="73"/>
      <c r="BS166" s="73"/>
      <c r="BT166" s="73"/>
      <c r="BU166" s="73"/>
      <c r="BV166" s="73"/>
      <c r="BW166" s="73"/>
      <c r="BX166" s="73"/>
      <c r="BY166" s="73"/>
      <c r="BZ166" s="73"/>
      <c r="CA166" s="73"/>
      <c r="CB166" s="73"/>
      <c r="CC166" s="73"/>
      <c r="CD166" s="73"/>
      <c r="CE166" s="73"/>
      <c r="CF166" s="73"/>
      <c r="CG166" s="63">
        <f t="shared" si="37"/>
        <v>0</v>
      </c>
      <c r="CH166" s="63">
        <f t="shared" si="38"/>
        <v>0</v>
      </c>
      <c r="CI166" s="73"/>
      <c r="CJ166" s="63">
        <f>IF(Taula1[[#This Row],[Tipus de contracte                                  (fer servir opcions de la llista desplegable)]]="Indefinit",1,0)</f>
        <v>0</v>
      </c>
      <c r="CK166" s="63">
        <f>IF(Taula1[[#This Row],[Tipus de contracte                                  (fer servir opcions de la llista desplegable)]]="Temporal, igual o superior a 6 mesos",1,0)</f>
        <v>0</v>
      </c>
      <c r="CL166" s="63">
        <f>IF(Taula1[[#This Row],[Tipus de contracte                                  (fer servir opcions de la llista desplegable)]]="Substitució per IT",1,0)</f>
        <v>0</v>
      </c>
      <c r="CM166" s="73"/>
      <c r="CN166" s="63">
        <f>IF(Taula1[[#This Row],[Relació llocs de treball]]&gt;=1,1,0)</f>
        <v>0</v>
      </c>
      <c r="CO166" s="73"/>
      <c r="CP166" s="63">
        <f>IF(Taula1[[#This Row],[Identitat de gènere                                                          (fer servir opcions de la llista desplegable)]]="Home",1,0)</f>
        <v>0</v>
      </c>
      <c r="CQ166" s="63">
        <f>IF(Taula1[[#This Row],[Identitat de gènere                                                          (fer servir opcions de la llista desplegable)]]="Dona",1,0)</f>
        <v>0</v>
      </c>
      <c r="CR166" s="63">
        <f>IF(Taula1[[#This Row],[Identitat de gènere                                                          (fer servir opcions de la llista desplegable)]]="No binari",1,0)</f>
        <v>0</v>
      </c>
      <c r="CS166" s="73"/>
      <c r="CT166" s="63">
        <f t="shared" si="32"/>
        <v>0</v>
      </c>
      <c r="CU166" s="64">
        <f t="shared" si="39"/>
        <v>0</v>
      </c>
      <c r="CW166" s="64">
        <f t="shared" si="40"/>
        <v>0</v>
      </c>
      <c r="CX166" s="64">
        <f t="shared" si="41"/>
        <v>0</v>
      </c>
      <c r="CY166" s="64">
        <f t="shared" si="42"/>
        <v>0</v>
      </c>
      <c r="CZ166" s="64">
        <f t="shared" si="43"/>
        <v>0</v>
      </c>
      <c r="DB166" s="64">
        <f t="shared" si="44"/>
        <v>0</v>
      </c>
      <c r="DC166" s="64">
        <f t="shared" si="45"/>
        <v>0</v>
      </c>
      <c r="DD166" s="64">
        <f t="shared" si="46"/>
        <v>0</v>
      </c>
      <c r="DE166" s="64">
        <f t="shared" si="47"/>
        <v>0</v>
      </c>
    </row>
    <row r="167" spans="2:109" x14ac:dyDescent="0.3">
      <c r="B167" s="167"/>
      <c r="C167" s="186"/>
      <c r="D167" s="2"/>
      <c r="E167" s="67"/>
      <c r="F167" s="5"/>
      <c r="G167" s="5"/>
      <c r="H167" s="187"/>
      <c r="I167" s="111" t="str">
        <f ca="1">IF(Taula1[[#This Row],[Data naixement (format dd/mm/aaaa)]]="","0",DATEDIF(Taula1[[#This Row],[Data naixement (format dd/mm/aaaa)]],TODAY(),"Y"))</f>
        <v>0</v>
      </c>
      <c r="J167" s="6"/>
      <c r="K167" s="6"/>
      <c r="L167" s="6"/>
      <c r="M167" s="6"/>
      <c r="N167" s="56"/>
      <c r="O167" s="56"/>
      <c r="P167" s="56"/>
      <c r="Q167" s="6"/>
      <c r="R167" s="7"/>
      <c r="S167" s="143">
        <f>Taula1[[#This Row],[Mesos naturals sencers treballats període justificat (01/01/2023 - 31/03/2023)]]</f>
        <v>0</v>
      </c>
      <c r="T167" s="194">
        <f>Taula1[[#This Row],[Dies treballats període justificat (01/01/2023 - 31/03/2023)              no comptabilitzats com a mes natural sencer]]</f>
        <v>0</v>
      </c>
      <c r="U167" s="12"/>
      <c r="V167" s="7"/>
      <c r="W167" s="188"/>
      <c r="X167" s="188"/>
      <c r="Y167" s="188"/>
      <c r="Z167" s="188"/>
      <c r="AA167" s="190"/>
      <c r="AB167" s="143">
        <f>Taula1[[#This Row],[Grup justificat     (fer servir opcions de la llista desplegable)]]</f>
        <v>0</v>
      </c>
      <c r="AC167" s="182"/>
      <c r="AD167" s="80"/>
      <c r="AE167" s="131">
        <f>ROUND((AF167/100)*756*Taula1[[#This Row],[Mesos naturals sencers treballats període justificat (01/01/2023 - 31/03/2023)]],2)</f>
        <v>0</v>
      </c>
      <c r="AF167" s="79">
        <f>Taula1[[#This Row],[% Jornada segons contracte
(no posar el símbol %) ]]-Taula1[[#This Row],[% Reducció salari per baix rendiment        (no posar el símbol %)]]</f>
        <v>0</v>
      </c>
      <c r="AG167" s="131">
        <f>ROUND((AH167/100)*24.8547945*Taula1[[#This Row],[Dies treballats període justificat (01/01/2023 - 31/03/2023)              no comptabilitzats com a mes natural sencer]],2)</f>
        <v>0</v>
      </c>
      <c r="AH167" s="79">
        <f>Taula1[[#This Row],[% Jornada segons contracte
(no posar el símbol %) ]]-Taula1[[#This Row],[% Reducció salari per baix rendiment        (no posar el símbol %)]]</f>
        <v>0</v>
      </c>
      <c r="AI167" s="131">
        <f t="shared" si="33"/>
        <v>0</v>
      </c>
      <c r="AJ167" s="183"/>
      <c r="AK167" s="131">
        <f>ROUND((AL167/100)*756*Taula1[[#This Row],[Espai reservat Administració  (mesos)]],2)</f>
        <v>0</v>
      </c>
      <c r="AL167" s="79">
        <f>Taula1[[#This Row],[% Jornada segons contracte
(no posar el símbol %) ]]-Taula1[[#This Row],[% Reducció salari per baix rendiment        (no posar el símbol %)]]</f>
        <v>0</v>
      </c>
      <c r="AM167" s="131">
        <f>ROUND((AN167/100)*24.8547945*Taula1[[#This Row],[Espai reservat Administració (dies)]],2)</f>
        <v>0</v>
      </c>
      <c r="AN167" s="79">
        <f>Taula1[[#This Row],[% Jornada segons contracte
(no posar el símbol %) ]]-Taula1[[#This Row],[% Reducció salari per baix rendiment        (no posar el símbol %)]]</f>
        <v>0</v>
      </c>
      <c r="AO167" s="131">
        <f t="shared" si="34"/>
        <v>0</v>
      </c>
      <c r="AP167" s="86"/>
      <c r="AQ167" s="136">
        <f>ROUND((AR167/100)*693*Taula1[[#This Row],[Mesos naturals sencers treballats període justificat (01/01/2023 - 31/03/2023)]],2)</f>
        <v>0</v>
      </c>
      <c r="AR167" s="89">
        <f>Taula1[[#This Row],[% Jornada segons contracte
(no posar el símbol %) ]]-Taula1[[#This Row],[% Reducció salari per baix rendiment        (no posar el símbol %)]]</f>
        <v>0</v>
      </c>
      <c r="AS167" s="136">
        <f>ROUND((AT167/100)*22.78356164*Taula1[[#This Row],[Dies treballats període justificat (01/01/2023 - 31/03/2023)              no comptabilitzats com a mes natural sencer]],2)</f>
        <v>0</v>
      </c>
      <c r="AT167" s="89">
        <f>Taula1[[#This Row],[% Jornada segons contracte
(no posar el símbol %) ]]-Taula1[[#This Row],[% Reducció salari per baix rendiment        (no posar el símbol %)]]</f>
        <v>0</v>
      </c>
      <c r="AU167" s="136">
        <f t="shared" si="35"/>
        <v>0</v>
      </c>
      <c r="AV167" s="86"/>
      <c r="AW167" s="136">
        <f>ROUND((AX167/100)*693*Taula1[[#This Row],[Espai reservat Administració  (mesos)]],2)</f>
        <v>0</v>
      </c>
      <c r="AX167" s="89">
        <f>Taula1[[#This Row],[% Jornada segons contracte
(no posar el símbol %) ]]-Taula1[[#This Row],[% Reducció salari per baix rendiment        (no posar el símbol %)]]</f>
        <v>0</v>
      </c>
      <c r="AY167" s="131">
        <f>ROUND((AZ167/100)*22.78356164*Taula1[[#This Row],[Espai reservat Administració (dies)]],2)</f>
        <v>0</v>
      </c>
      <c r="AZ167" s="79">
        <f>Taula1[[#This Row],[% Jornada segons contracte
(no posar el símbol %) ]]-Taula1[[#This Row],[% Reducció salari per baix rendiment        (no posar el símbol %)]]</f>
        <v>0</v>
      </c>
      <c r="BA167" s="131">
        <f t="shared" si="36"/>
        <v>0</v>
      </c>
      <c r="BB167" s="83"/>
      <c r="BC167" s="131">
        <f>IF(Taula1[[#This Row],[Grup justificat     (fer servir opcions de la llista desplegable)]]=1,AI167,0)</f>
        <v>0</v>
      </c>
      <c r="BD167" s="131">
        <f>IF(Taula1[[#This Row],[Grup justificat     (fer servir opcions de la llista desplegable)]]=2,AU167,0)</f>
        <v>0</v>
      </c>
      <c r="BE167" s="83"/>
      <c r="BF167" s="131">
        <f>IF(Taula1[[#This Row],[Espai reservat Administració]]=1,AO167,0)</f>
        <v>0</v>
      </c>
      <c r="BG167" s="131">
        <f>IF(Taula1[[#This Row],[Espai reservat Administració]]=2,BA167,0)</f>
        <v>0</v>
      </c>
      <c r="BH167" s="83"/>
      <c r="BI167" s="124">
        <f>IF(Taula1[[#This Row],[Grup justificat     (fer servir opcions de la llista desplegable)]]=1,1,0)</f>
        <v>0</v>
      </c>
      <c r="BJ167" s="124">
        <f>IF(Taula1[[#This Row],[Espai reservat Administració]]=1,1,0)</f>
        <v>0</v>
      </c>
      <c r="BK167" s="125"/>
      <c r="BL167" s="124">
        <f>IF(Taula1[[#This Row],[Grup justificat     (fer servir opcions de la llista desplegable)]]=2,1,0)</f>
        <v>0</v>
      </c>
      <c r="BM167" s="124">
        <f>IF(Taula1[[#This Row],[Espai reservat Administració]]=2,1,0)</f>
        <v>0</v>
      </c>
      <c r="BN167" s="73"/>
      <c r="BO167" s="73"/>
      <c r="BP167" s="73"/>
      <c r="BQ167" s="73"/>
      <c r="BR167" s="73"/>
      <c r="BS167" s="73"/>
      <c r="BT167" s="73"/>
      <c r="BU167" s="73"/>
      <c r="BV167" s="73"/>
      <c r="BW167" s="73"/>
      <c r="BX167" s="73"/>
      <c r="BY167" s="73"/>
      <c r="BZ167" s="73"/>
      <c r="CA167" s="73"/>
      <c r="CB167" s="73"/>
      <c r="CC167" s="73"/>
      <c r="CD167" s="73"/>
      <c r="CE167" s="73"/>
      <c r="CF167" s="73"/>
      <c r="CG167" s="63">
        <f t="shared" si="37"/>
        <v>0</v>
      </c>
      <c r="CH167" s="63">
        <f t="shared" si="38"/>
        <v>0</v>
      </c>
      <c r="CI167" s="73"/>
      <c r="CJ167" s="63">
        <f>IF(Taula1[[#This Row],[Tipus de contracte                                  (fer servir opcions de la llista desplegable)]]="Indefinit",1,0)</f>
        <v>0</v>
      </c>
      <c r="CK167" s="63">
        <f>IF(Taula1[[#This Row],[Tipus de contracte                                  (fer servir opcions de la llista desplegable)]]="Temporal, igual o superior a 6 mesos",1,0)</f>
        <v>0</v>
      </c>
      <c r="CL167" s="63">
        <f>IF(Taula1[[#This Row],[Tipus de contracte                                  (fer servir opcions de la llista desplegable)]]="Substitució per IT",1,0)</f>
        <v>0</v>
      </c>
      <c r="CM167" s="73"/>
      <c r="CN167" s="63">
        <f>IF(Taula1[[#This Row],[Relació llocs de treball]]&gt;=1,1,0)</f>
        <v>0</v>
      </c>
      <c r="CO167" s="73"/>
      <c r="CP167" s="63">
        <f>IF(Taula1[[#This Row],[Identitat de gènere                                                          (fer servir opcions de la llista desplegable)]]="Home",1,0)</f>
        <v>0</v>
      </c>
      <c r="CQ167" s="63">
        <f>IF(Taula1[[#This Row],[Identitat de gènere                                                          (fer servir opcions de la llista desplegable)]]="Dona",1,0)</f>
        <v>0</v>
      </c>
      <c r="CR167" s="63">
        <f>IF(Taula1[[#This Row],[Identitat de gènere                                                          (fer servir opcions de la llista desplegable)]]="No binari",1,0)</f>
        <v>0</v>
      </c>
      <c r="CS167" s="73"/>
      <c r="CT167" s="63">
        <f t="shared" si="32"/>
        <v>0</v>
      </c>
      <c r="CU167" s="64">
        <f t="shared" si="39"/>
        <v>0</v>
      </c>
      <c r="CW167" s="64">
        <f t="shared" si="40"/>
        <v>0</v>
      </c>
      <c r="CX167" s="64">
        <f t="shared" si="41"/>
        <v>0</v>
      </c>
      <c r="CY167" s="64">
        <f t="shared" si="42"/>
        <v>0</v>
      </c>
      <c r="CZ167" s="64">
        <f t="shared" si="43"/>
        <v>0</v>
      </c>
      <c r="DB167" s="64">
        <f t="shared" si="44"/>
        <v>0</v>
      </c>
      <c r="DC167" s="64">
        <f t="shared" si="45"/>
        <v>0</v>
      </c>
      <c r="DD167" s="64">
        <f t="shared" si="46"/>
        <v>0</v>
      </c>
      <c r="DE167" s="64">
        <f t="shared" si="47"/>
        <v>0</v>
      </c>
    </row>
    <row r="168" spans="2:109" x14ac:dyDescent="0.3">
      <c r="B168" s="167"/>
      <c r="C168" s="186"/>
      <c r="D168" s="2"/>
      <c r="E168" s="67"/>
      <c r="F168" s="5"/>
      <c r="G168" s="5"/>
      <c r="H168" s="187"/>
      <c r="I168" s="111" t="str">
        <f ca="1">IF(Taula1[[#This Row],[Data naixement (format dd/mm/aaaa)]]="","0",DATEDIF(Taula1[[#This Row],[Data naixement (format dd/mm/aaaa)]],TODAY(),"Y"))</f>
        <v>0</v>
      </c>
      <c r="J168" s="6"/>
      <c r="K168" s="6"/>
      <c r="L168" s="6"/>
      <c r="M168" s="6"/>
      <c r="N168" s="56"/>
      <c r="O168" s="56"/>
      <c r="P168" s="56"/>
      <c r="Q168" s="6"/>
      <c r="R168" s="7"/>
      <c r="S168" s="143">
        <f>Taula1[[#This Row],[Mesos naturals sencers treballats període justificat (01/01/2023 - 31/03/2023)]]</f>
        <v>0</v>
      </c>
      <c r="T168" s="194">
        <f>Taula1[[#This Row],[Dies treballats període justificat (01/01/2023 - 31/03/2023)              no comptabilitzats com a mes natural sencer]]</f>
        <v>0</v>
      </c>
      <c r="U168" s="12"/>
      <c r="V168" s="7"/>
      <c r="W168" s="188"/>
      <c r="X168" s="188"/>
      <c r="Y168" s="188"/>
      <c r="Z168" s="188"/>
      <c r="AA168" s="190"/>
      <c r="AB168" s="143">
        <f>Taula1[[#This Row],[Grup justificat     (fer servir opcions de la llista desplegable)]]</f>
        <v>0</v>
      </c>
      <c r="AC168" s="182"/>
      <c r="AD168" s="80"/>
      <c r="AE168" s="131">
        <f>ROUND((AF168/100)*756*Taula1[[#This Row],[Mesos naturals sencers treballats període justificat (01/01/2023 - 31/03/2023)]],2)</f>
        <v>0</v>
      </c>
      <c r="AF168" s="79">
        <f>Taula1[[#This Row],[% Jornada segons contracte
(no posar el símbol %) ]]-Taula1[[#This Row],[% Reducció salari per baix rendiment        (no posar el símbol %)]]</f>
        <v>0</v>
      </c>
      <c r="AG168" s="131">
        <f>ROUND((AH168/100)*24.8547945*Taula1[[#This Row],[Dies treballats període justificat (01/01/2023 - 31/03/2023)              no comptabilitzats com a mes natural sencer]],2)</f>
        <v>0</v>
      </c>
      <c r="AH168" s="79">
        <f>Taula1[[#This Row],[% Jornada segons contracte
(no posar el símbol %) ]]-Taula1[[#This Row],[% Reducció salari per baix rendiment        (no posar el símbol %)]]</f>
        <v>0</v>
      </c>
      <c r="AI168" s="131">
        <f t="shared" si="33"/>
        <v>0</v>
      </c>
      <c r="AJ168" s="183"/>
      <c r="AK168" s="131">
        <f>ROUND((AL168/100)*756*Taula1[[#This Row],[Espai reservat Administració  (mesos)]],2)</f>
        <v>0</v>
      </c>
      <c r="AL168" s="79">
        <f>Taula1[[#This Row],[% Jornada segons contracte
(no posar el símbol %) ]]-Taula1[[#This Row],[% Reducció salari per baix rendiment        (no posar el símbol %)]]</f>
        <v>0</v>
      </c>
      <c r="AM168" s="131">
        <f>ROUND((AN168/100)*24.8547945*Taula1[[#This Row],[Espai reservat Administració (dies)]],2)</f>
        <v>0</v>
      </c>
      <c r="AN168" s="79">
        <f>Taula1[[#This Row],[% Jornada segons contracte
(no posar el símbol %) ]]-Taula1[[#This Row],[% Reducció salari per baix rendiment        (no posar el símbol %)]]</f>
        <v>0</v>
      </c>
      <c r="AO168" s="131">
        <f t="shared" si="34"/>
        <v>0</v>
      </c>
      <c r="AP168" s="86"/>
      <c r="AQ168" s="136">
        <f>ROUND((AR168/100)*693*Taula1[[#This Row],[Mesos naturals sencers treballats període justificat (01/01/2023 - 31/03/2023)]],2)</f>
        <v>0</v>
      </c>
      <c r="AR168" s="89">
        <f>Taula1[[#This Row],[% Jornada segons contracte
(no posar el símbol %) ]]-Taula1[[#This Row],[% Reducció salari per baix rendiment        (no posar el símbol %)]]</f>
        <v>0</v>
      </c>
      <c r="AS168" s="136">
        <f>ROUND((AT168/100)*22.78356164*Taula1[[#This Row],[Dies treballats període justificat (01/01/2023 - 31/03/2023)              no comptabilitzats com a mes natural sencer]],2)</f>
        <v>0</v>
      </c>
      <c r="AT168" s="89">
        <f>Taula1[[#This Row],[% Jornada segons contracte
(no posar el símbol %) ]]-Taula1[[#This Row],[% Reducció salari per baix rendiment        (no posar el símbol %)]]</f>
        <v>0</v>
      </c>
      <c r="AU168" s="136">
        <f t="shared" si="35"/>
        <v>0</v>
      </c>
      <c r="AV168" s="86"/>
      <c r="AW168" s="136">
        <f>ROUND((AX168/100)*693*Taula1[[#This Row],[Espai reservat Administració  (mesos)]],2)</f>
        <v>0</v>
      </c>
      <c r="AX168" s="89">
        <f>Taula1[[#This Row],[% Jornada segons contracte
(no posar el símbol %) ]]-Taula1[[#This Row],[% Reducció salari per baix rendiment        (no posar el símbol %)]]</f>
        <v>0</v>
      </c>
      <c r="AY168" s="131">
        <f>ROUND((AZ168/100)*22.78356164*Taula1[[#This Row],[Espai reservat Administració (dies)]],2)</f>
        <v>0</v>
      </c>
      <c r="AZ168" s="79">
        <f>Taula1[[#This Row],[% Jornada segons contracte
(no posar el símbol %) ]]-Taula1[[#This Row],[% Reducció salari per baix rendiment        (no posar el símbol %)]]</f>
        <v>0</v>
      </c>
      <c r="BA168" s="131">
        <f t="shared" si="36"/>
        <v>0</v>
      </c>
      <c r="BB168" s="83"/>
      <c r="BC168" s="131">
        <f>IF(Taula1[[#This Row],[Grup justificat     (fer servir opcions de la llista desplegable)]]=1,AI168,0)</f>
        <v>0</v>
      </c>
      <c r="BD168" s="131">
        <f>IF(Taula1[[#This Row],[Grup justificat     (fer servir opcions de la llista desplegable)]]=2,AU168,0)</f>
        <v>0</v>
      </c>
      <c r="BE168" s="83"/>
      <c r="BF168" s="131">
        <f>IF(Taula1[[#This Row],[Espai reservat Administració]]=1,AO168,0)</f>
        <v>0</v>
      </c>
      <c r="BG168" s="131">
        <f>IF(Taula1[[#This Row],[Espai reservat Administració]]=2,BA168,0)</f>
        <v>0</v>
      </c>
      <c r="BH168" s="83"/>
      <c r="BI168" s="124">
        <f>IF(Taula1[[#This Row],[Grup justificat     (fer servir opcions de la llista desplegable)]]=1,1,0)</f>
        <v>0</v>
      </c>
      <c r="BJ168" s="124">
        <f>IF(Taula1[[#This Row],[Espai reservat Administració]]=1,1,0)</f>
        <v>0</v>
      </c>
      <c r="BK168" s="125"/>
      <c r="BL168" s="124">
        <f>IF(Taula1[[#This Row],[Grup justificat     (fer servir opcions de la llista desplegable)]]=2,1,0)</f>
        <v>0</v>
      </c>
      <c r="BM168" s="124">
        <f>IF(Taula1[[#This Row],[Espai reservat Administració]]=2,1,0)</f>
        <v>0</v>
      </c>
      <c r="BN168" s="73"/>
      <c r="BO168" s="73"/>
      <c r="BP168" s="73"/>
      <c r="BQ168" s="73"/>
      <c r="BR168" s="73"/>
      <c r="BS168" s="73"/>
      <c r="BT168" s="73"/>
      <c r="BU168" s="73"/>
      <c r="BV168" s="73"/>
      <c r="BW168" s="73"/>
      <c r="BX168" s="73"/>
      <c r="BY168" s="73"/>
      <c r="BZ168" s="73"/>
      <c r="CA168" s="73"/>
      <c r="CB168" s="73"/>
      <c r="CC168" s="73"/>
      <c r="CD168" s="73"/>
      <c r="CE168" s="73"/>
      <c r="CF168" s="73"/>
      <c r="CG168" s="63">
        <f t="shared" si="37"/>
        <v>0</v>
      </c>
      <c r="CH168" s="63">
        <f t="shared" si="38"/>
        <v>0</v>
      </c>
      <c r="CI168" s="73"/>
      <c r="CJ168" s="63">
        <f>IF(Taula1[[#This Row],[Tipus de contracte                                  (fer servir opcions de la llista desplegable)]]="Indefinit",1,0)</f>
        <v>0</v>
      </c>
      <c r="CK168" s="63">
        <f>IF(Taula1[[#This Row],[Tipus de contracte                                  (fer servir opcions de la llista desplegable)]]="Temporal, igual o superior a 6 mesos",1,0)</f>
        <v>0</v>
      </c>
      <c r="CL168" s="63">
        <f>IF(Taula1[[#This Row],[Tipus de contracte                                  (fer servir opcions de la llista desplegable)]]="Substitució per IT",1,0)</f>
        <v>0</v>
      </c>
      <c r="CM168" s="73"/>
      <c r="CN168" s="63">
        <f>IF(Taula1[[#This Row],[Relació llocs de treball]]&gt;=1,1,0)</f>
        <v>0</v>
      </c>
      <c r="CO168" s="73"/>
      <c r="CP168" s="63">
        <f>IF(Taula1[[#This Row],[Identitat de gènere                                                          (fer servir opcions de la llista desplegable)]]="Home",1,0)</f>
        <v>0</v>
      </c>
      <c r="CQ168" s="63">
        <f>IF(Taula1[[#This Row],[Identitat de gènere                                                          (fer servir opcions de la llista desplegable)]]="Dona",1,0)</f>
        <v>0</v>
      </c>
      <c r="CR168" s="63">
        <f>IF(Taula1[[#This Row],[Identitat de gènere                                                          (fer servir opcions de la llista desplegable)]]="No binari",1,0)</f>
        <v>0</v>
      </c>
      <c r="CS168" s="73"/>
      <c r="CT168" s="63">
        <f t="shared" si="32"/>
        <v>0</v>
      </c>
      <c r="CU168" s="64">
        <f t="shared" si="39"/>
        <v>0</v>
      </c>
      <c r="CW168" s="64">
        <f t="shared" si="40"/>
        <v>0</v>
      </c>
      <c r="CX168" s="64">
        <f t="shared" si="41"/>
        <v>0</v>
      </c>
      <c r="CY168" s="64">
        <f t="shared" si="42"/>
        <v>0</v>
      </c>
      <c r="CZ168" s="64">
        <f t="shared" si="43"/>
        <v>0</v>
      </c>
      <c r="DB168" s="64">
        <f t="shared" si="44"/>
        <v>0</v>
      </c>
      <c r="DC168" s="64">
        <f t="shared" si="45"/>
        <v>0</v>
      </c>
      <c r="DD168" s="64">
        <f t="shared" si="46"/>
        <v>0</v>
      </c>
      <c r="DE168" s="64">
        <f t="shared" si="47"/>
        <v>0</v>
      </c>
    </row>
    <row r="169" spans="2:109" x14ac:dyDescent="0.3">
      <c r="B169" s="167"/>
      <c r="C169" s="186"/>
      <c r="D169" s="2"/>
      <c r="E169" s="67"/>
      <c r="F169" s="5"/>
      <c r="G169" s="5"/>
      <c r="H169" s="187"/>
      <c r="I169" s="111" t="str">
        <f ca="1">IF(Taula1[[#This Row],[Data naixement (format dd/mm/aaaa)]]="","0",DATEDIF(Taula1[[#This Row],[Data naixement (format dd/mm/aaaa)]],TODAY(),"Y"))</f>
        <v>0</v>
      </c>
      <c r="J169" s="6"/>
      <c r="K169" s="6"/>
      <c r="L169" s="6"/>
      <c r="M169" s="6"/>
      <c r="N169" s="56"/>
      <c r="O169" s="56"/>
      <c r="P169" s="56"/>
      <c r="Q169" s="6"/>
      <c r="R169" s="7"/>
      <c r="S169" s="143">
        <f>Taula1[[#This Row],[Mesos naturals sencers treballats període justificat (01/01/2023 - 31/03/2023)]]</f>
        <v>0</v>
      </c>
      <c r="T169" s="194">
        <f>Taula1[[#This Row],[Dies treballats període justificat (01/01/2023 - 31/03/2023)              no comptabilitzats com a mes natural sencer]]</f>
        <v>0</v>
      </c>
      <c r="U169" s="12"/>
      <c r="V169" s="7"/>
      <c r="W169" s="188"/>
      <c r="X169" s="188"/>
      <c r="Y169" s="188"/>
      <c r="Z169" s="188"/>
      <c r="AA169" s="190"/>
      <c r="AB169" s="143">
        <f>Taula1[[#This Row],[Grup justificat     (fer servir opcions de la llista desplegable)]]</f>
        <v>0</v>
      </c>
      <c r="AC169" s="182"/>
      <c r="AD169" s="80"/>
      <c r="AE169" s="131">
        <f>ROUND((AF169/100)*756*Taula1[[#This Row],[Mesos naturals sencers treballats període justificat (01/01/2023 - 31/03/2023)]],2)</f>
        <v>0</v>
      </c>
      <c r="AF169" s="79">
        <f>Taula1[[#This Row],[% Jornada segons contracte
(no posar el símbol %) ]]-Taula1[[#This Row],[% Reducció salari per baix rendiment        (no posar el símbol %)]]</f>
        <v>0</v>
      </c>
      <c r="AG169" s="131">
        <f>ROUND((AH169/100)*24.8547945*Taula1[[#This Row],[Dies treballats període justificat (01/01/2023 - 31/03/2023)              no comptabilitzats com a mes natural sencer]],2)</f>
        <v>0</v>
      </c>
      <c r="AH169" s="79">
        <f>Taula1[[#This Row],[% Jornada segons contracte
(no posar el símbol %) ]]-Taula1[[#This Row],[% Reducció salari per baix rendiment        (no posar el símbol %)]]</f>
        <v>0</v>
      </c>
      <c r="AI169" s="131">
        <f t="shared" si="33"/>
        <v>0</v>
      </c>
      <c r="AJ169" s="183"/>
      <c r="AK169" s="131">
        <f>ROUND((AL169/100)*756*Taula1[[#This Row],[Espai reservat Administració  (mesos)]],2)</f>
        <v>0</v>
      </c>
      <c r="AL169" s="79">
        <f>Taula1[[#This Row],[% Jornada segons contracte
(no posar el símbol %) ]]-Taula1[[#This Row],[% Reducció salari per baix rendiment        (no posar el símbol %)]]</f>
        <v>0</v>
      </c>
      <c r="AM169" s="131">
        <f>ROUND((AN169/100)*24.8547945*Taula1[[#This Row],[Espai reservat Administració (dies)]],2)</f>
        <v>0</v>
      </c>
      <c r="AN169" s="79">
        <f>Taula1[[#This Row],[% Jornada segons contracte
(no posar el símbol %) ]]-Taula1[[#This Row],[% Reducció salari per baix rendiment        (no posar el símbol %)]]</f>
        <v>0</v>
      </c>
      <c r="AO169" s="131">
        <f t="shared" si="34"/>
        <v>0</v>
      </c>
      <c r="AP169" s="86"/>
      <c r="AQ169" s="136">
        <f>ROUND((AR169/100)*693*Taula1[[#This Row],[Mesos naturals sencers treballats període justificat (01/01/2023 - 31/03/2023)]],2)</f>
        <v>0</v>
      </c>
      <c r="AR169" s="89">
        <f>Taula1[[#This Row],[% Jornada segons contracte
(no posar el símbol %) ]]-Taula1[[#This Row],[% Reducció salari per baix rendiment        (no posar el símbol %)]]</f>
        <v>0</v>
      </c>
      <c r="AS169" s="136">
        <f>ROUND((AT169/100)*22.78356164*Taula1[[#This Row],[Dies treballats període justificat (01/01/2023 - 31/03/2023)              no comptabilitzats com a mes natural sencer]],2)</f>
        <v>0</v>
      </c>
      <c r="AT169" s="89">
        <f>Taula1[[#This Row],[% Jornada segons contracte
(no posar el símbol %) ]]-Taula1[[#This Row],[% Reducció salari per baix rendiment        (no posar el símbol %)]]</f>
        <v>0</v>
      </c>
      <c r="AU169" s="136">
        <f t="shared" si="35"/>
        <v>0</v>
      </c>
      <c r="AV169" s="86"/>
      <c r="AW169" s="136">
        <f>ROUND((AX169/100)*693*Taula1[[#This Row],[Espai reservat Administració  (mesos)]],2)</f>
        <v>0</v>
      </c>
      <c r="AX169" s="89">
        <f>Taula1[[#This Row],[% Jornada segons contracte
(no posar el símbol %) ]]-Taula1[[#This Row],[% Reducció salari per baix rendiment        (no posar el símbol %)]]</f>
        <v>0</v>
      </c>
      <c r="AY169" s="131">
        <f>ROUND((AZ169/100)*22.78356164*Taula1[[#This Row],[Espai reservat Administració (dies)]],2)</f>
        <v>0</v>
      </c>
      <c r="AZ169" s="79">
        <f>Taula1[[#This Row],[% Jornada segons contracte
(no posar el símbol %) ]]-Taula1[[#This Row],[% Reducció salari per baix rendiment        (no posar el símbol %)]]</f>
        <v>0</v>
      </c>
      <c r="BA169" s="131">
        <f t="shared" si="36"/>
        <v>0</v>
      </c>
      <c r="BB169" s="83"/>
      <c r="BC169" s="131">
        <f>IF(Taula1[[#This Row],[Grup justificat     (fer servir opcions de la llista desplegable)]]=1,AI169,0)</f>
        <v>0</v>
      </c>
      <c r="BD169" s="131">
        <f>IF(Taula1[[#This Row],[Grup justificat     (fer servir opcions de la llista desplegable)]]=2,AU169,0)</f>
        <v>0</v>
      </c>
      <c r="BE169" s="83"/>
      <c r="BF169" s="131">
        <f>IF(Taula1[[#This Row],[Espai reservat Administració]]=1,AO169,0)</f>
        <v>0</v>
      </c>
      <c r="BG169" s="131">
        <f>IF(Taula1[[#This Row],[Espai reservat Administració]]=2,BA169,0)</f>
        <v>0</v>
      </c>
      <c r="BH169" s="83"/>
      <c r="BI169" s="124">
        <f>IF(Taula1[[#This Row],[Grup justificat     (fer servir opcions de la llista desplegable)]]=1,1,0)</f>
        <v>0</v>
      </c>
      <c r="BJ169" s="124">
        <f>IF(Taula1[[#This Row],[Espai reservat Administració]]=1,1,0)</f>
        <v>0</v>
      </c>
      <c r="BK169" s="125"/>
      <c r="BL169" s="124">
        <f>IF(Taula1[[#This Row],[Grup justificat     (fer servir opcions de la llista desplegable)]]=2,1,0)</f>
        <v>0</v>
      </c>
      <c r="BM169" s="124">
        <f>IF(Taula1[[#This Row],[Espai reservat Administració]]=2,1,0)</f>
        <v>0</v>
      </c>
      <c r="BN169" s="73"/>
      <c r="BO169" s="73"/>
      <c r="BP169" s="73"/>
      <c r="BQ169" s="73"/>
      <c r="BR169" s="73"/>
      <c r="BS169" s="73"/>
      <c r="BT169" s="73"/>
      <c r="BU169" s="73"/>
      <c r="BV169" s="73"/>
      <c r="BW169" s="73"/>
      <c r="BX169" s="73"/>
      <c r="BY169" s="73"/>
      <c r="BZ169" s="73"/>
      <c r="CA169" s="73"/>
      <c r="CB169" s="73"/>
      <c r="CC169" s="73"/>
      <c r="CD169" s="73"/>
      <c r="CE169" s="73"/>
      <c r="CF169" s="73"/>
      <c r="CG169" s="63">
        <f t="shared" si="37"/>
        <v>0</v>
      </c>
      <c r="CH169" s="63">
        <f t="shared" si="38"/>
        <v>0</v>
      </c>
      <c r="CI169" s="73"/>
      <c r="CJ169" s="63">
        <f>IF(Taula1[[#This Row],[Tipus de contracte                                  (fer servir opcions de la llista desplegable)]]="Indefinit",1,0)</f>
        <v>0</v>
      </c>
      <c r="CK169" s="63">
        <f>IF(Taula1[[#This Row],[Tipus de contracte                                  (fer servir opcions de la llista desplegable)]]="Temporal, igual o superior a 6 mesos",1,0)</f>
        <v>0</v>
      </c>
      <c r="CL169" s="63">
        <f>IF(Taula1[[#This Row],[Tipus de contracte                                  (fer servir opcions de la llista desplegable)]]="Substitució per IT",1,0)</f>
        <v>0</v>
      </c>
      <c r="CM169" s="73"/>
      <c r="CN169" s="63">
        <f>IF(Taula1[[#This Row],[Relació llocs de treball]]&gt;=1,1,0)</f>
        <v>0</v>
      </c>
      <c r="CO169" s="73"/>
      <c r="CP169" s="63">
        <f>IF(Taula1[[#This Row],[Identitat de gènere                                                          (fer servir opcions de la llista desplegable)]]="Home",1,0)</f>
        <v>0</v>
      </c>
      <c r="CQ169" s="63">
        <f>IF(Taula1[[#This Row],[Identitat de gènere                                                          (fer servir opcions de la llista desplegable)]]="Dona",1,0)</f>
        <v>0</v>
      </c>
      <c r="CR169" s="63">
        <f>IF(Taula1[[#This Row],[Identitat de gènere                                                          (fer servir opcions de la llista desplegable)]]="No binari",1,0)</f>
        <v>0</v>
      </c>
      <c r="CS169" s="73"/>
      <c r="CT169" s="63">
        <f t="shared" si="32"/>
        <v>0</v>
      </c>
      <c r="CU169" s="64">
        <f t="shared" si="39"/>
        <v>0</v>
      </c>
      <c r="CW169" s="64">
        <f t="shared" si="40"/>
        <v>0</v>
      </c>
      <c r="CX169" s="64">
        <f t="shared" si="41"/>
        <v>0</v>
      </c>
      <c r="CY169" s="64">
        <f t="shared" si="42"/>
        <v>0</v>
      </c>
      <c r="CZ169" s="64">
        <f t="shared" si="43"/>
        <v>0</v>
      </c>
      <c r="DB169" s="64">
        <f t="shared" si="44"/>
        <v>0</v>
      </c>
      <c r="DC169" s="64">
        <f t="shared" si="45"/>
        <v>0</v>
      </c>
      <c r="DD169" s="64">
        <f t="shared" si="46"/>
        <v>0</v>
      </c>
      <c r="DE169" s="64">
        <f t="shared" si="47"/>
        <v>0</v>
      </c>
    </row>
    <row r="170" spans="2:109" x14ac:dyDescent="0.3">
      <c r="B170" s="167"/>
      <c r="C170" s="186"/>
      <c r="D170" s="2"/>
      <c r="E170" s="67"/>
      <c r="F170" s="5"/>
      <c r="G170" s="5"/>
      <c r="H170" s="187"/>
      <c r="I170" s="111" t="str">
        <f ca="1">IF(Taula1[[#This Row],[Data naixement (format dd/mm/aaaa)]]="","0",DATEDIF(Taula1[[#This Row],[Data naixement (format dd/mm/aaaa)]],TODAY(),"Y"))</f>
        <v>0</v>
      </c>
      <c r="J170" s="6"/>
      <c r="K170" s="6"/>
      <c r="L170" s="6"/>
      <c r="M170" s="6"/>
      <c r="N170" s="56"/>
      <c r="O170" s="56"/>
      <c r="P170" s="56"/>
      <c r="Q170" s="6"/>
      <c r="R170" s="7"/>
      <c r="S170" s="143">
        <f>Taula1[[#This Row],[Mesos naturals sencers treballats període justificat (01/01/2023 - 31/03/2023)]]</f>
        <v>0</v>
      </c>
      <c r="T170" s="194">
        <f>Taula1[[#This Row],[Dies treballats període justificat (01/01/2023 - 31/03/2023)              no comptabilitzats com a mes natural sencer]]</f>
        <v>0</v>
      </c>
      <c r="U170" s="12"/>
      <c r="V170" s="7"/>
      <c r="W170" s="188"/>
      <c r="X170" s="188"/>
      <c r="Y170" s="188"/>
      <c r="Z170" s="188"/>
      <c r="AA170" s="190"/>
      <c r="AB170" s="143">
        <f>Taula1[[#This Row],[Grup justificat     (fer servir opcions de la llista desplegable)]]</f>
        <v>0</v>
      </c>
      <c r="AC170" s="182"/>
      <c r="AD170" s="80"/>
      <c r="AE170" s="131">
        <f>ROUND((AF170/100)*756*Taula1[[#This Row],[Mesos naturals sencers treballats període justificat (01/01/2023 - 31/03/2023)]],2)</f>
        <v>0</v>
      </c>
      <c r="AF170" s="79">
        <f>Taula1[[#This Row],[% Jornada segons contracte
(no posar el símbol %) ]]-Taula1[[#This Row],[% Reducció salari per baix rendiment        (no posar el símbol %)]]</f>
        <v>0</v>
      </c>
      <c r="AG170" s="131">
        <f>ROUND((AH170/100)*24.8547945*Taula1[[#This Row],[Dies treballats període justificat (01/01/2023 - 31/03/2023)              no comptabilitzats com a mes natural sencer]],2)</f>
        <v>0</v>
      </c>
      <c r="AH170" s="79">
        <f>Taula1[[#This Row],[% Jornada segons contracte
(no posar el símbol %) ]]-Taula1[[#This Row],[% Reducció salari per baix rendiment        (no posar el símbol %)]]</f>
        <v>0</v>
      </c>
      <c r="AI170" s="131">
        <f t="shared" si="33"/>
        <v>0</v>
      </c>
      <c r="AJ170" s="183"/>
      <c r="AK170" s="131">
        <f>ROUND((AL170/100)*756*Taula1[[#This Row],[Espai reservat Administració  (mesos)]],2)</f>
        <v>0</v>
      </c>
      <c r="AL170" s="79">
        <f>Taula1[[#This Row],[% Jornada segons contracte
(no posar el símbol %) ]]-Taula1[[#This Row],[% Reducció salari per baix rendiment        (no posar el símbol %)]]</f>
        <v>0</v>
      </c>
      <c r="AM170" s="131">
        <f>ROUND((AN170/100)*24.8547945*Taula1[[#This Row],[Espai reservat Administració (dies)]],2)</f>
        <v>0</v>
      </c>
      <c r="AN170" s="79">
        <f>Taula1[[#This Row],[% Jornada segons contracte
(no posar el símbol %) ]]-Taula1[[#This Row],[% Reducció salari per baix rendiment        (no posar el símbol %)]]</f>
        <v>0</v>
      </c>
      <c r="AO170" s="131">
        <f t="shared" si="34"/>
        <v>0</v>
      </c>
      <c r="AP170" s="86"/>
      <c r="AQ170" s="136">
        <f>ROUND((AR170/100)*693*Taula1[[#This Row],[Mesos naturals sencers treballats període justificat (01/01/2023 - 31/03/2023)]],2)</f>
        <v>0</v>
      </c>
      <c r="AR170" s="89">
        <f>Taula1[[#This Row],[% Jornada segons contracte
(no posar el símbol %) ]]-Taula1[[#This Row],[% Reducció salari per baix rendiment        (no posar el símbol %)]]</f>
        <v>0</v>
      </c>
      <c r="AS170" s="136">
        <f>ROUND((AT170/100)*22.78356164*Taula1[[#This Row],[Dies treballats període justificat (01/01/2023 - 31/03/2023)              no comptabilitzats com a mes natural sencer]],2)</f>
        <v>0</v>
      </c>
      <c r="AT170" s="89">
        <f>Taula1[[#This Row],[% Jornada segons contracte
(no posar el símbol %) ]]-Taula1[[#This Row],[% Reducció salari per baix rendiment        (no posar el símbol %)]]</f>
        <v>0</v>
      </c>
      <c r="AU170" s="136">
        <f t="shared" si="35"/>
        <v>0</v>
      </c>
      <c r="AV170" s="86"/>
      <c r="AW170" s="136">
        <f>ROUND((AX170/100)*693*Taula1[[#This Row],[Espai reservat Administració  (mesos)]],2)</f>
        <v>0</v>
      </c>
      <c r="AX170" s="89">
        <f>Taula1[[#This Row],[% Jornada segons contracte
(no posar el símbol %) ]]-Taula1[[#This Row],[% Reducció salari per baix rendiment        (no posar el símbol %)]]</f>
        <v>0</v>
      </c>
      <c r="AY170" s="131">
        <f>ROUND((AZ170/100)*22.78356164*Taula1[[#This Row],[Espai reservat Administració (dies)]],2)</f>
        <v>0</v>
      </c>
      <c r="AZ170" s="79">
        <f>Taula1[[#This Row],[% Jornada segons contracte
(no posar el símbol %) ]]-Taula1[[#This Row],[% Reducció salari per baix rendiment        (no posar el símbol %)]]</f>
        <v>0</v>
      </c>
      <c r="BA170" s="131">
        <f t="shared" si="36"/>
        <v>0</v>
      </c>
      <c r="BB170" s="83"/>
      <c r="BC170" s="131">
        <f>IF(Taula1[[#This Row],[Grup justificat     (fer servir opcions de la llista desplegable)]]=1,AI170,0)</f>
        <v>0</v>
      </c>
      <c r="BD170" s="131">
        <f>IF(Taula1[[#This Row],[Grup justificat     (fer servir opcions de la llista desplegable)]]=2,AU170,0)</f>
        <v>0</v>
      </c>
      <c r="BE170" s="83"/>
      <c r="BF170" s="131">
        <f>IF(Taula1[[#This Row],[Espai reservat Administració]]=1,AO170,0)</f>
        <v>0</v>
      </c>
      <c r="BG170" s="131">
        <f>IF(Taula1[[#This Row],[Espai reservat Administració]]=2,BA170,0)</f>
        <v>0</v>
      </c>
      <c r="BH170" s="83"/>
      <c r="BI170" s="124">
        <f>IF(Taula1[[#This Row],[Grup justificat     (fer servir opcions de la llista desplegable)]]=1,1,0)</f>
        <v>0</v>
      </c>
      <c r="BJ170" s="124">
        <f>IF(Taula1[[#This Row],[Espai reservat Administració]]=1,1,0)</f>
        <v>0</v>
      </c>
      <c r="BK170" s="125"/>
      <c r="BL170" s="124">
        <f>IF(Taula1[[#This Row],[Grup justificat     (fer servir opcions de la llista desplegable)]]=2,1,0)</f>
        <v>0</v>
      </c>
      <c r="BM170" s="124">
        <f>IF(Taula1[[#This Row],[Espai reservat Administració]]=2,1,0)</f>
        <v>0</v>
      </c>
      <c r="BN170" s="73"/>
      <c r="BO170" s="73"/>
      <c r="BP170" s="73"/>
      <c r="BQ170" s="73"/>
      <c r="BR170" s="73"/>
      <c r="BS170" s="73"/>
      <c r="BT170" s="73"/>
      <c r="BU170" s="73"/>
      <c r="BV170" s="73"/>
      <c r="BW170" s="73"/>
      <c r="BX170" s="73"/>
      <c r="BY170" s="73"/>
      <c r="BZ170" s="73"/>
      <c r="CA170" s="73"/>
      <c r="CB170" s="73"/>
      <c r="CC170" s="73"/>
      <c r="CD170" s="73"/>
      <c r="CE170" s="73"/>
      <c r="CF170" s="73"/>
      <c r="CG170" s="63">
        <f t="shared" si="37"/>
        <v>0</v>
      </c>
      <c r="CH170" s="63">
        <f t="shared" si="38"/>
        <v>0</v>
      </c>
      <c r="CI170" s="73"/>
      <c r="CJ170" s="63">
        <f>IF(Taula1[[#This Row],[Tipus de contracte                                  (fer servir opcions de la llista desplegable)]]="Indefinit",1,0)</f>
        <v>0</v>
      </c>
      <c r="CK170" s="63">
        <f>IF(Taula1[[#This Row],[Tipus de contracte                                  (fer servir opcions de la llista desplegable)]]="Temporal, igual o superior a 6 mesos",1,0)</f>
        <v>0</v>
      </c>
      <c r="CL170" s="63">
        <f>IF(Taula1[[#This Row],[Tipus de contracte                                  (fer servir opcions de la llista desplegable)]]="Substitució per IT",1,0)</f>
        <v>0</v>
      </c>
      <c r="CM170" s="73"/>
      <c r="CN170" s="63">
        <f>IF(Taula1[[#This Row],[Relació llocs de treball]]&gt;=1,1,0)</f>
        <v>0</v>
      </c>
      <c r="CO170" s="73"/>
      <c r="CP170" s="63">
        <f>IF(Taula1[[#This Row],[Identitat de gènere                                                          (fer servir opcions de la llista desplegable)]]="Home",1,0)</f>
        <v>0</v>
      </c>
      <c r="CQ170" s="63">
        <f>IF(Taula1[[#This Row],[Identitat de gènere                                                          (fer servir opcions de la llista desplegable)]]="Dona",1,0)</f>
        <v>0</v>
      </c>
      <c r="CR170" s="63">
        <f>IF(Taula1[[#This Row],[Identitat de gènere                                                          (fer servir opcions de la llista desplegable)]]="No binari",1,0)</f>
        <v>0</v>
      </c>
      <c r="CS170" s="73"/>
      <c r="CT170" s="63">
        <f t="shared" si="32"/>
        <v>0</v>
      </c>
      <c r="CU170" s="64">
        <f t="shared" si="39"/>
        <v>0</v>
      </c>
      <c r="CW170" s="64">
        <f t="shared" si="40"/>
        <v>0</v>
      </c>
      <c r="CX170" s="64">
        <f t="shared" si="41"/>
        <v>0</v>
      </c>
      <c r="CY170" s="64">
        <f t="shared" si="42"/>
        <v>0</v>
      </c>
      <c r="CZ170" s="64">
        <f t="shared" si="43"/>
        <v>0</v>
      </c>
      <c r="DB170" s="64">
        <f t="shared" si="44"/>
        <v>0</v>
      </c>
      <c r="DC170" s="64">
        <f t="shared" si="45"/>
        <v>0</v>
      </c>
      <c r="DD170" s="64">
        <f t="shared" si="46"/>
        <v>0</v>
      </c>
      <c r="DE170" s="64">
        <f t="shared" si="47"/>
        <v>0</v>
      </c>
    </row>
    <row r="171" spans="2:109" x14ac:dyDescent="0.3">
      <c r="B171" s="167"/>
      <c r="C171" s="186"/>
      <c r="D171" s="2"/>
      <c r="E171" s="67"/>
      <c r="F171" s="5"/>
      <c r="G171" s="5"/>
      <c r="H171" s="187"/>
      <c r="I171" s="111" t="str">
        <f ca="1">IF(Taula1[[#This Row],[Data naixement (format dd/mm/aaaa)]]="","0",DATEDIF(Taula1[[#This Row],[Data naixement (format dd/mm/aaaa)]],TODAY(),"Y"))</f>
        <v>0</v>
      </c>
      <c r="J171" s="6"/>
      <c r="K171" s="6"/>
      <c r="L171" s="6"/>
      <c r="M171" s="6"/>
      <c r="N171" s="56"/>
      <c r="O171" s="56"/>
      <c r="P171" s="56"/>
      <c r="Q171" s="6"/>
      <c r="R171" s="7"/>
      <c r="S171" s="143">
        <f>Taula1[[#This Row],[Mesos naturals sencers treballats període justificat (01/01/2023 - 31/03/2023)]]</f>
        <v>0</v>
      </c>
      <c r="T171" s="194">
        <f>Taula1[[#This Row],[Dies treballats període justificat (01/01/2023 - 31/03/2023)              no comptabilitzats com a mes natural sencer]]</f>
        <v>0</v>
      </c>
      <c r="U171" s="12"/>
      <c r="V171" s="7"/>
      <c r="W171" s="188"/>
      <c r="X171" s="188"/>
      <c r="Y171" s="188"/>
      <c r="Z171" s="188"/>
      <c r="AA171" s="190"/>
      <c r="AB171" s="143">
        <f>Taula1[[#This Row],[Grup justificat     (fer servir opcions de la llista desplegable)]]</f>
        <v>0</v>
      </c>
      <c r="AC171" s="182"/>
      <c r="AD171" s="80"/>
      <c r="AE171" s="131">
        <f>ROUND((AF171/100)*756*Taula1[[#This Row],[Mesos naturals sencers treballats període justificat (01/01/2023 - 31/03/2023)]],2)</f>
        <v>0</v>
      </c>
      <c r="AF171" s="79">
        <f>Taula1[[#This Row],[% Jornada segons contracte
(no posar el símbol %) ]]-Taula1[[#This Row],[% Reducció salari per baix rendiment        (no posar el símbol %)]]</f>
        <v>0</v>
      </c>
      <c r="AG171" s="131">
        <f>ROUND((AH171/100)*24.8547945*Taula1[[#This Row],[Dies treballats període justificat (01/01/2023 - 31/03/2023)              no comptabilitzats com a mes natural sencer]],2)</f>
        <v>0</v>
      </c>
      <c r="AH171" s="79">
        <f>Taula1[[#This Row],[% Jornada segons contracte
(no posar el símbol %) ]]-Taula1[[#This Row],[% Reducció salari per baix rendiment        (no posar el símbol %)]]</f>
        <v>0</v>
      </c>
      <c r="AI171" s="131">
        <f t="shared" si="33"/>
        <v>0</v>
      </c>
      <c r="AJ171" s="183"/>
      <c r="AK171" s="131">
        <f>ROUND((AL171/100)*756*Taula1[[#This Row],[Espai reservat Administració  (mesos)]],2)</f>
        <v>0</v>
      </c>
      <c r="AL171" s="79">
        <f>Taula1[[#This Row],[% Jornada segons contracte
(no posar el símbol %) ]]-Taula1[[#This Row],[% Reducció salari per baix rendiment        (no posar el símbol %)]]</f>
        <v>0</v>
      </c>
      <c r="AM171" s="131">
        <f>ROUND((AN171/100)*24.8547945*Taula1[[#This Row],[Espai reservat Administració (dies)]],2)</f>
        <v>0</v>
      </c>
      <c r="AN171" s="79">
        <f>Taula1[[#This Row],[% Jornada segons contracte
(no posar el símbol %) ]]-Taula1[[#This Row],[% Reducció salari per baix rendiment        (no posar el símbol %)]]</f>
        <v>0</v>
      </c>
      <c r="AO171" s="131">
        <f t="shared" si="34"/>
        <v>0</v>
      </c>
      <c r="AP171" s="86"/>
      <c r="AQ171" s="136">
        <f>ROUND((AR171/100)*693*Taula1[[#This Row],[Mesos naturals sencers treballats període justificat (01/01/2023 - 31/03/2023)]],2)</f>
        <v>0</v>
      </c>
      <c r="AR171" s="89">
        <f>Taula1[[#This Row],[% Jornada segons contracte
(no posar el símbol %) ]]-Taula1[[#This Row],[% Reducció salari per baix rendiment        (no posar el símbol %)]]</f>
        <v>0</v>
      </c>
      <c r="AS171" s="136">
        <f>ROUND((AT171/100)*22.78356164*Taula1[[#This Row],[Dies treballats període justificat (01/01/2023 - 31/03/2023)              no comptabilitzats com a mes natural sencer]],2)</f>
        <v>0</v>
      </c>
      <c r="AT171" s="89">
        <f>Taula1[[#This Row],[% Jornada segons contracte
(no posar el símbol %) ]]-Taula1[[#This Row],[% Reducció salari per baix rendiment        (no posar el símbol %)]]</f>
        <v>0</v>
      </c>
      <c r="AU171" s="136">
        <f t="shared" si="35"/>
        <v>0</v>
      </c>
      <c r="AV171" s="86"/>
      <c r="AW171" s="136">
        <f>ROUND((AX171/100)*693*Taula1[[#This Row],[Espai reservat Administració  (mesos)]],2)</f>
        <v>0</v>
      </c>
      <c r="AX171" s="89">
        <f>Taula1[[#This Row],[% Jornada segons contracte
(no posar el símbol %) ]]-Taula1[[#This Row],[% Reducció salari per baix rendiment        (no posar el símbol %)]]</f>
        <v>0</v>
      </c>
      <c r="AY171" s="131">
        <f>ROUND((AZ171/100)*22.78356164*Taula1[[#This Row],[Espai reservat Administració (dies)]],2)</f>
        <v>0</v>
      </c>
      <c r="AZ171" s="79">
        <f>Taula1[[#This Row],[% Jornada segons contracte
(no posar el símbol %) ]]-Taula1[[#This Row],[% Reducció salari per baix rendiment        (no posar el símbol %)]]</f>
        <v>0</v>
      </c>
      <c r="BA171" s="131">
        <f t="shared" si="36"/>
        <v>0</v>
      </c>
      <c r="BB171" s="83"/>
      <c r="BC171" s="131">
        <f>IF(Taula1[[#This Row],[Grup justificat     (fer servir opcions de la llista desplegable)]]=1,AI171,0)</f>
        <v>0</v>
      </c>
      <c r="BD171" s="131">
        <f>IF(Taula1[[#This Row],[Grup justificat     (fer servir opcions de la llista desplegable)]]=2,AU171,0)</f>
        <v>0</v>
      </c>
      <c r="BE171" s="83"/>
      <c r="BF171" s="131">
        <f>IF(Taula1[[#This Row],[Espai reservat Administració]]=1,AO171,0)</f>
        <v>0</v>
      </c>
      <c r="BG171" s="131">
        <f>IF(Taula1[[#This Row],[Espai reservat Administració]]=2,BA171,0)</f>
        <v>0</v>
      </c>
      <c r="BH171" s="83"/>
      <c r="BI171" s="124">
        <f>IF(Taula1[[#This Row],[Grup justificat     (fer servir opcions de la llista desplegable)]]=1,1,0)</f>
        <v>0</v>
      </c>
      <c r="BJ171" s="124">
        <f>IF(Taula1[[#This Row],[Espai reservat Administració]]=1,1,0)</f>
        <v>0</v>
      </c>
      <c r="BK171" s="125"/>
      <c r="BL171" s="124">
        <f>IF(Taula1[[#This Row],[Grup justificat     (fer servir opcions de la llista desplegable)]]=2,1,0)</f>
        <v>0</v>
      </c>
      <c r="BM171" s="124">
        <f>IF(Taula1[[#This Row],[Espai reservat Administració]]=2,1,0)</f>
        <v>0</v>
      </c>
      <c r="BN171" s="73"/>
      <c r="BO171" s="73"/>
      <c r="BP171" s="73"/>
      <c r="BQ171" s="73"/>
      <c r="BR171" s="73"/>
      <c r="BS171" s="73"/>
      <c r="BT171" s="73"/>
      <c r="BU171" s="73"/>
      <c r="BV171" s="73"/>
      <c r="BW171" s="73"/>
      <c r="BX171" s="73"/>
      <c r="BY171" s="73"/>
      <c r="BZ171" s="73"/>
      <c r="CA171" s="73"/>
      <c r="CB171" s="73"/>
      <c r="CC171" s="73"/>
      <c r="CD171" s="73"/>
      <c r="CE171" s="73"/>
      <c r="CF171" s="73"/>
      <c r="CG171" s="63">
        <f t="shared" si="37"/>
        <v>0</v>
      </c>
      <c r="CH171" s="63">
        <f t="shared" si="38"/>
        <v>0</v>
      </c>
      <c r="CI171" s="73"/>
      <c r="CJ171" s="63">
        <f>IF(Taula1[[#This Row],[Tipus de contracte                                  (fer servir opcions de la llista desplegable)]]="Indefinit",1,0)</f>
        <v>0</v>
      </c>
      <c r="CK171" s="63">
        <f>IF(Taula1[[#This Row],[Tipus de contracte                                  (fer servir opcions de la llista desplegable)]]="Temporal, igual o superior a 6 mesos",1,0)</f>
        <v>0</v>
      </c>
      <c r="CL171" s="63">
        <f>IF(Taula1[[#This Row],[Tipus de contracte                                  (fer servir opcions de la llista desplegable)]]="Substitució per IT",1,0)</f>
        <v>0</v>
      </c>
      <c r="CM171" s="73"/>
      <c r="CN171" s="63">
        <f>IF(Taula1[[#This Row],[Relació llocs de treball]]&gt;=1,1,0)</f>
        <v>0</v>
      </c>
      <c r="CO171" s="73"/>
      <c r="CP171" s="63">
        <f>IF(Taula1[[#This Row],[Identitat de gènere                                                          (fer servir opcions de la llista desplegable)]]="Home",1,0)</f>
        <v>0</v>
      </c>
      <c r="CQ171" s="63">
        <f>IF(Taula1[[#This Row],[Identitat de gènere                                                          (fer servir opcions de la llista desplegable)]]="Dona",1,0)</f>
        <v>0</v>
      </c>
      <c r="CR171" s="63">
        <f>IF(Taula1[[#This Row],[Identitat de gènere                                                          (fer servir opcions de la llista desplegable)]]="No binari",1,0)</f>
        <v>0</v>
      </c>
      <c r="CS171" s="73"/>
      <c r="CT171" s="63">
        <f t="shared" si="32"/>
        <v>0</v>
      </c>
      <c r="CU171" s="64">
        <f t="shared" si="39"/>
        <v>0</v>
      </c>
      <c r="CW171" s="64">
        <f t="shared" si="40"/>
        <v>0</v>
      </c>
      <c r="CX171" s="64">
        <f t="shared" si="41"/>
        <v>0</v>
      </c>
      <c r="CY171" s="64">
        <f t="shared" si="42"/>
        <v>0</v>
      </c>
      <c r="CZ171" s="64">
        <f t="shared" si="43"/>
        <v>0</v>
      </c>
      <c r="DB171" s="64">
        <f t="shared" si="44"/>
        <v>0</v>
      </c>
      <c r="DC171" s="64">
        <f t="shared" si="45"/>
        <v>0</v>
      </c>
      <c r="DD171" s="64">
        <f t="shared" si="46"/>
        <v>0</v>
      </c>
      <c r="DE171" s="64">
        <f t="shared" si="47"/>
        <v>0</v>
      </c>
    </row>
    <row r="172" spans="2:109" x14ac:dyDescent="0.3">
      <c r="B172" s="167"/>
      <c r="C172" s="186"/>
      <c r="D172" s="2"/>
      <c r="E172" s="67"/>
      <c r="F172" s="5"/>
      <c r="G172" s="5"/>
      <c r="H172" s="187"/>
      <c r="I172" s="111" t="str">
        <f ca="1">IF(Taula1[[#This Row],[Data naixement (format dd/mm/aaaa)]]="","0",DATEDIF(Taula1[[#This Row],[Data naixement (format dd/mm/aaaa)]],TODAY(),"Y"))</f>
        <v>0</v>
      </c>
      <c r="J172" s="6"/>
      <c r="K172" s="6"/>
      <c r="L172" s="6"/>
      <c r="M172" s="6"/>
      <c r="N172" s="56"/>
      <c r="O172" s="56"/>
      <c r="P172" s="56"/>
      <c r="Q172" s="6"/>
      <c r="R172" s="7"/>
      <c r="S172" s="143">
        <f>Taula1[[#This Row],[Mesos naturals sencers treballats període justificat (01/01/2023 - 31/03/2023)]]</f>
        <v>0</v>
      </c>
      <c r="T172" s="194">
        <f>Taula1[[#This Row],[Dies treballats període justificat (01/01/2023 - 31/03/2023)              no comptabilitzats com a mes natural sencer]]</f>
        <v>0</v>
      </c>
      <c r="U172" s="12"/>
      <c r="V172" s="7"/>
      <c r="W172" s="188"/>
      <c r="X172" s="188"/>
      <c r="Y172" s="188"/>
      <c r="Z172" s="188"/>
      <c r="AA172" s="190"/>
      <c r="AB172" s="143">
        <f>Taula1[[#This Row],[Grup justificat     (fer servir opcions de la llista desplegable)]]</f>
        <v>0</v>
      </c>
      <c r="AC172" s="182"/>
      <c r="AD172" s="80"/>
      <c r="AE172" s="131">
        <f>ROUND((AF172/100)*756*Taula1[[#This Row],[Mesos naturals sencers treballats període justificat (01/01/2023 - 31/03/2023)]],2)</f>
        <v>0</v>
      </c>
      <c r="AF172" s="79">
        <f>Taula1[[#This Row],[% Jornada segons contracte
(no posar el símbol %) ]]-Taula1[[#This Row],[% Reducció salari per baix rendiment        (no posar el símbol %)]]</f>
        <v>0</v>
      </c>
      <c r="AG172" s="131">
        <f>ROUND((AH172/100)*24.8547945*Taula1[[#This Row],[Dies treballats període justificat (01/01/2023 - 31/03/2023)              no comptabilitzats com a mes natural sencer]],2)</f>
        <v>0</v>
      </c>
      <c r="AH172" s="79">
        <f>Taula1[[#This Row],[% Jornada segons contracte
(no posar el símbol %) ]]-Taula1[[#This Row],[% Reducció salari per baix rendiment        (no posar el símbol %)]]</f>
        <v>0</v>
      </c>
      <c r="AI172" s="131">
        <f t="shared" si="33"/>
        <v>0</v>
      </c>
      <c r="AJ172" s="183"/>
      <c r="AK172" s="131">
        <f>ROUND((AL172/100)*756*Taula1[[#This Row],[Espai reservat Administració  (mesos)]],2)</f>
        <v>0</v>
      </c>
      <c r="AL172" s="79">
        <f>Taula1[[#This Row],[% Jornada segons contracte
(no posar el símbol %) ]]-Taula1[[#This Row],[% Reducció salari per baix rendiment        (no posar el símbol %)]]</f>
        <v>0</v>
      </c>
      <c r="AM172" s="131">
        <f>ROUND((AN172/100)*24.8547945*Taula1[[#This Row],[Espai reservat Administració (dies)]],2)</f>
        <v>0</v>
      </c>
      <c r="AN172" s="79">
        <f>Taula1[[#This Row],[% Jornada segons contracte
(no posar el símbol %) ]]-Taula1[[#This Row],[% Reducció salari per baix rendiment        (no posar el símbol %)]]</f>
        <v>0</v>
      </c>
      <c r="AO172" s="131">
        <f t="shared" si="34"/>
        <v>0</v>
      </c>
      <c r="AP172" s="86"/>
      <c r="AQ172" s="136">
        <f>ROUND((AR172/100)*693*Taula1[[#This Row],[Mesos naturals sencers treballats període justificat (01/01/2023 - 31/03/2023)]],2)</f>
        <v>0</v>
      </c>
      <c r="AR172" s="89">
        <f>Taula1[[#This Row],[% Jornada segons contracte
(no posar el símbol %) ]]-Taula1[[#This Row],[% Reducció salari per baix rendiment        (no posar el símbol %)]]</f>
        <v>0</v>
      </c>
      <c r="AS172" s="136">
        <f>ROUND((AT172/100)*22.78356164*Taula1[[#This Row],[Dies treballats període justificat (01/01/2023 - 31/03/2023)              no comptabilitzats com a mes natural sencer]],2)</f>
        <v>0</v>
      </c>
      <c r="AT172" s="89">
        <f>Taula1[[#This Row],[% Jornada segons contracte
(no posar el símbol %) ]]-Taula1[[#This Row],[% Reducció salari per baix rendiment        (no posar el símbol %)]]</f>
        <v>0</v>
      </c>
      <c r="AU172" s="136">
        <f t="shared" si="35"/>
        <v>0</v>
      </c>
      <c r="AV172" s="86"/>
      <c r="AW172" s="136">
        <f>ROUND((AX172/100)*693*Taula1[[#This Row],[Espai reservat Administració  (mesos)]],2)</f>
        <v>0</v>
      </c>
      <c r="AX172" s="89">
        <f>Taula1[[#This Row],[% Jornada segons contracte
(no posar el símbol %) ]]-Taula1[[#This Row],[% Reducció salari per baix rendiment        (no posar el símbol %)]]</f>
        <v>0</v>
      </c>
      <c r="AY172" s="131">
        <f>ROUND((AZ172/100)*22.78356164*Taula1[[#This Row],[Espai reservat Administració (dies)]],2)</f>
        <v>0</v>
      </c>
      <c r="AZ172" s="79">
        <f>Taula1[[#This Row],[% Jornada segons contracte
(no posar el símbol %) ]]-Taula1[[#This Row],[% Reducció salari per baix rendiment        (no posar el símbol %)]]</f>
        <v>0</v>
      </c>
      <c r="BA172" s="131">
        <f t="shared" si="36"/>
        <v>0</v>
      </c>
      <c r="BB172" s="83"/>
      <c r="BC172" s="131">
        <f>IF(Taula1[[#This Row],[Grup justificat     (fer servir opcions de la llista desplegable)]]=1,AI172,0)</f>
        <v>0</v>
      </c>
      <c r="BD172" s="131">
        <f>IF(Taula1[[#This Row],[Grup justificat     (fer servir opcions de la llista desplegable)]]=2,AU172,0)</f>
        <v>0</v>
      </c>
      <c r="BE172" s="83"/>
      <c r="BF172" s="131">
        <f>IF(Taula1[[#This Row],[Espai reservat Administració]]=1,AO172,0)</f>
        <v>0</v>
      </c>
      <c r="BG172" s="131">
        <f>IF(Taula1[[#This Row],[Espai reservat Administració]]=2,BA172,0)</f>
        <v>0</v>
      </c>
      <c r="BH172" s="83"/>
      <c r="BI172" s="124">
        <f>IF(Taula1[[#This Row],[Grup justificat     (fer servir opcions de la llista desplegable)]]=1,1,0)</f>
        <v>0</v>
      </c>
      <c r="BJ172" s="124">
        <f>IF(Taula1[[#This Row],[Espai reservat Administració]]=1,1,0)</f>
        <v>0</v>
      </c>
      <c r="BK172" s="125"/>
      <c r="BL172" s="124">
        <f>IF(Taula1[[#This Row],[Grup justificat     (fer servir opcions de la llista desplegable)]]=2,1,0)</f>
        <v>0</v>
      </c>
      <c r="BM172" s="124">
        <f>IF(Taula1[[#This Row],[Espai reservat Administració]]=2,1,0)</f>
        <v>0</v>
      </c>
      <c r="BN172" s="73"/>
      <c r="BO172" s="73"/>
      <c r="BP172" s="73"/>
      <c r="BQ172" s="73"/>
      <c r="BR172" s="73"/>
      <c r="BS172" s="73"/>
      <c r="BT172" s="73"/>
      <c r="BU172" s="73"/>
      <c r="BV172" s="73"/>
      <c r="BW172" s="73"/>
      <c r="BX172" s="73"/>
      <c r="BY172" s="73"/>
      <c r="BZ172" s="73"/>
      <c r="CA172" s="73"/>
      <c r="CB172" s="73"/>
      <c r="CC172" s="73"/>
      <c r="CD172" s="73"/>
      <c r="CE172" s="73"/>
      <c r="CF172" s="73"/>
      <c r="CG172" s="63">
        <f t="shared" si="37"/>
        <v>0</v>
      </c>
      <c r="CH172" s="63">
        <f t="shared" si="38"/>
        <v>0</v>
      </c>
      <c r="CI172" s="73"/>
      <c r="CJ172" s="63">
        <f>IF(Taula1[[#This Row],[Tipus de contracte                                  (fer servir opcions de la llista desplegable)]]="Indefinit",1,0)</f>
        <v>0</v>
      </c>
      <c r="CK172" s="63">
        <f>IF(Taula1[[#This Row],[Tipus de contracte                                  (fer servir opcions de la llista desplegable)]]="Temporal, igual o superior a 6 mesos",1,0)</f>
        <v>0</v>
      </c>
      <c r="CL172" s="63">
        <f>IF(Taula1[[#This Row],[Tipus de contracte                                  (fer servir opcions de la llista desplegable)]]="Substitució per IT",1,0)</f>
        <v>0</v>
      </c>
      <c r="CM172" s="73"/>
      <c r="CN172" s="63">
        <f>IF(Taula1[[#This Row],[Relació llocs de treball]]&gt;=1,1,0)</f>
        <v>0</v>
      </c>
      <c r="CO172" s="73"/>
      <c r="CP172" s="63">
        <f>IF(Taula1[[#This Row],[Identitat de gènere                                                          (fer servir opcions de la llista desplegable)]]="Home",1,0)</f>
        <v>0</v>
      </c>
      <c r="CQ172" s="63">
        <f>IF(Taula1[[#This Row],[Identitat de gènere                                                          (fer servir opcions de la llista desplegable)]]="Dona",1,0)</f>
        <v>0</v>
      </c>
      <c r="CR172" s="63">
        <f>IF(Taula1[[#This Row],[Identitat de gènere                                                          (fer servir opcions de la llista desplegable)]]="No binari",1,0)</f>
        <v>0</v>
      </c>
      <c r="CS172" s="73"/>
      <c r="CT172" s="63">
        <f t="shared" si="32"/>
        <v>0</v>
      </c>
      <c r="CU172" s="64">
        <f t="shared" si="39"/>
        <v>0</v>
      </c>
      <c r="CW172" s="64">
        <f t="shared" si="40"/>
        <v>0</v>
      </c>
      <c r="CX172" s="64">
        <f t="shared" si="41"/>
        <v>0</v>
      </c>
      <c r="CY172" s="64">
        <f t="shared" si="42"/>
        <v>0</v>
      </c>
      <c r="CZ172" s="64">
        <f t="shared" si="43"/>
        <v>0</v>
      </c>
      <c r="DB172" s="64">
        <f t="shared" si="44"/>
        <v>0</v>
      </c>
      <c r="DC172" s="64">
        <f t="shared" si="45"/>
        <v>0</v>
      </c>
      <c r="DD172" s="64">
        <f t="shared" si="46"/>
        <v>0</v>
      </c>
      <c r="DE172" s="64">
        <f t="shared" si="47"/>
        <v>0</v>
      </c>
    </row>
    <row r="173" spans="2:109" x14ac:dyDescent="0.3">
      <c r="B173" s="167"/>
      <c r="C173" s="186"/>
      <c r="D173" s="2"/>
      <c r="E173" s="67"/>
      <c r="F173" s="5"/>
      <c r="G173" s="5"/>
      <c r="H173" s="187"/>
      <c r="I173" s="111" t="str">
        <f ca="1">IF(Taula1[[#This Row],[Data naixement (format dd/mm/aaaa)]]="","0",DATEDIF(Taula1[[#This Row],[Data naixement (format dd/mm/aaaa)]],TODAY(),"Y"))</f>
        <v>0</v>
      </c>
      <c r="J173" s="6"/>
      <c r="K173" s="6"/>
      <c r="L173" s="6"/>
      <c r="M173" s="6"/>
      <c r="N173" s="56"/>
      <c r="O173" s="56"/>
      <c r="P173" s="56"/>
      <c r="Q173" s="6"/>
      <c r="R173" s="7"/>
      <c r="S173" s="143">
        <f>Taula1[[#This Row],[Mesos naturals sencers treballats període justificat (01/01/2023 - 31/03/2023)]]</f>
        <v>0</v>
      </c>
      <c r="T173" s="194">
        <f>Taula1[[#This Row],[Dies treballats període justificat (01/01/2023 - 31/03/2023)              no comptabilitzats com a mes natural sencer]]</f>
        <v>0</v>
      </c>
      <c r="U173" s="12"/>
      <c r="V173" s="7"/>
      <c r="W173" s="188"/>
      <c r="X173" s="188"/>
      <c r="Y173" s="188"/>
      <c r="Z173" s="188"/>
      <c r="AA173" s="190"/>
      <c r="AB173" s="143">
        <f>Taula1[[#This Row],[Grup justificat     (fer servir opcions de la llista desplegable)]]</f>
        <v>0</v>
      </c>
      <c r="AC173" s="182"/>
      <c r="AD173" s="80"/>
      <c r="AE173" s="131">
        <f>ROUND((AF173/100)*756*Taula1[[#This Row],[Mesos naturals sencers treballats període justificat (01/01/2023 - 31/03/2023)]],2)</f>
        <v>0</v>
      </c>
      <c r="AF173" s="79">
        <f>Taula1[[#This Row],[% Jornada segons contracte
(no posar el símbol %) ]]-Taula1[[#This Row],[% Reducció salari per baix rendiment        (no posar el símbol %)]]</f>
        <v>0</v>
      </c>
      <c r="AG173" s="131">
        <f>ROUND((AH173/100)*24.8547945*Taula1[[#This Row],[Dies treballats període justificat (01/01/2023 - 31/03/2023)              no comptabilitzats com a mes natural sencer]],2)</f>
        <v>0</v>
      </c>
      <c r="AH173" s="79">
        <f>Taula1[[#This Row],[% Jornada segons contracte
(no posar el símbol %) ]]-Taula1[[#This Row],[% Reducció salari per baix rendiment        (no posar el símbol %)]]</f>
        <v>0</v>
      </c>
      <c r="AI173" s="131">
        <f t="shared" si="33"/>
        <v>0</v>
      </c>
      <c r="AJ173" s="183"/>
      <c r="AK173" s="131">
        <f>ROUND((AL173/100)*756*Taula1[[#This Row],[Espai reservat Administració  (mesos)]],2)</f>
        <v>0</v>
      </c>
      <c r="AL173" s="79">
        <f>Taula1[[#This Row],[% Jornada segons contracte
(no posar el símbol %) ]]-Taula1[[#This Row],[% Reducció salari per baix rendiment        (no posar el símbol %)]]</f>
        <v>0</v>
      </c>
      <c r="AM173" s="131">
        <f>ROUND((AN173/100)*24.8547945*Taula1[[#This Row],[Espai reservat Administració (dies)]],2)</f>
        <v>0</v>
      </c>
      <c r="AN173" s="79">
        <f>Taula1[[#This Row],[% Jornada segons contracte
(no posar el símbol %) ]]-Taula1[[#This Row],[% Reducció salari per baix rendiment        (no posar el símbol %)]]</f>
        <v>0</v>
      </c>
      <c r="AO173" s="131">
        <f t="shared" si="34"/>
        <v>0</v>
      </c>
      <c r="AP173" s="86"/>
      <c r="AQ173" s="136">
        <f>ROUND((AR173/100)*693*Taula1[[#This Row],[Mesos naturals sencers treballats període justificat (01/01/2023 - 31/03/2023)]],2)</f>
        <v>0</v>
      </c>
      <c r="AR173" s="89">
        <f>Taula1[[#This Row],[% Jornada segons contracte
(no posar el símbol %) ]]-Taula1[[#This Row],[% Reducció salari per baix rendiment        (no posar el símbol %)]]</f>
        <v>0</v>
      </c>
      <c r="AS173" s="136">
        <f>ROUND((AT173/100)*22.78356164*Taula1[[#This Row],[Dies treballats període justificat (01/01/2023 - 31/03/2023)              no comptabilitzats com a mes natural sencer]],2)</f>
        <v>0</v>
      </c>
      <c r="AT173" s="89">
        <f>Taula1[[#This Row],[% Jornada segons contracte
(no posar el símbol %) ]]-Taula1[[#This Row],[% Reducció salari per baix rendiment        (no posar el símbol %)]]</f>
        <v>0</v>
      </c>
      <c r="AU173" s="136">
        <f t="shared" si="35"/>
        <v>0</v>
      </c>
      <c r="AV173" s="86"/>
      <c r="AW173" s="136">
        <f>ROUND((AX173/100)*693*Taula1[[#This Row],[Espai reservat Administració  (mesos)]],2)</f>
        <v>0</v>
      </c>
      <c r="AX173" s="89">
        <f>Taula1[[#This Row],[% Jornada segons contracte
(no posar el símbol %) ]]-Taula1[[#This Row],[% Reducció salari per baix rendiment        (no posar el símbol %)]]</f>
        <v>0</v>
      </c>
      <c r="AY173" s="131">
        <f>ROUND((AZ173/100)*22.78356164*Taula1[[#This Row],[Espai reservat Administració (dies)]],2)</f>
        <v>0</v>
      </c>
      <c r="AZ173" s="79">
        <f>Taula1[[#This Row],[% Jornada segons contracte
(no posar el símbol %) ]]-Taula1[[#This Row],[% Reducció salari per baix rendiment        (no posar el símbol %)]]</f>
        <v>0</v>
      </c>
      <c r="BA173" s="131">
        <f t="shared" si="36"/>
        <v>0</v>
      </c>
      <c r="BB173" s="83"/>
      <c r="BC173" s="131">
        <f>IF(Taula1[[#This Row],[Grup justificat     (fer servir opcions de la llista desplegable)]]=1,AI173,0)</f>
        <v>0</v>
      </c>
      <c r="BD173" s="131">
        <f>IF(Taula1[[#This Row],[Grup justificat     (fer servir opcions de la llista desplegable)]]=2,AU173,0)</f>
        <v>0</v>
      </c>
      <c r="BE173" s="83"/>
      <c r="BF173" s="131">
        <f>IF(Taula1[[#This Row],[Espai reservat Administració]]=1,AO173,0)</f>
        <v>0</v>
      </c>
      <c r="BG173" s="131">
        <f>IF(Taula1[[#This Row],[Espai reservat Administració]]=2,BA173,0)</f>
        <v>0</v>
      </c>
      <c r="BH173" s="83"/>
      <c r="BI173" s="124">
        <f>IF(Taula1[[#This Row],[Grup justificat     (fer servir opcions de la llista desplegable)]]=1,1,0)</f>
        <v>0</v>
      </c>
      <c r="BJ173" s="124">
        <f>IF(Taula1[[#This Row],[Espai reservat Administració]]=1,1,0)</f>
        <v>0</v>
      </c>
      <c r="BK173" s="125"/>
      <c r="BL173" s="124">
        <f>IF(Taula1[[#This Row],[Grup justificat     (fer servir opcions de la llista desplegable)]]=2,1,0)</f>
        <v>0</v>
      </c>
      <c r="BM173" s="124">
        <f>IF(Taula1[[#This Row],[Espai reservat Administració]]=2,1,0)</f>
        <v>0</v>
      </c>
      <c r="BN173" s="73"/>
      <c r="BO173" s="73"/>
      <c r="BP173" s="73"/>
      <c r="BQ173" s="73"/>
      <c r="BR173" s="73"/>
      <c r="BS173" s="73"/>
      <c r="BT173" s="73"/>
      <c r="BU173" s="73"/>
      <c r="BV173" s="73"/>
      <c r="BW173" s="73"/>
      <c r="BX173" s="73"/>
      <c r="BY173" s="73"/>
      <c r="BZ173" s="73"/>
      <c r="CA173" s="73"/>
      <c r="CB173" s="73"/>
      <c r="CC173" s="73"/>
      <c r="CD173" s="73"/>
      <c r="CE173" s="73"/>
      <c r="CF173" s="73"/>
      <c r="CG173" s="63">
        <f t="shared" si="37"/>
        <v>0</v>
      </c>
      <c r="CH173" s="63">
        <f t="shared" si="38"/>
        <v>0</v>
      </c>
      <c r="CI173" s="73"/>
      <c r="CJ173" s="63">
        <f>IF(Taula1[[#This Row],[Tipus de contracte                                  (fer servir opcions de la llista desplegable)]]="Indefinit",1,0)</f>
        <v>0</v>
      </c>
      <c r="CK173" s="63">
        <f>IF(Taula1[[#This Row],[Tipus de contracte                                  (fer servir opcions de la llista desplegable)]]="Temporal, igual o superior a 6 mesos",1,0)</f>
        <v>0</v>
      </c>
      <c r="CL173" s="63">
        <f>IF(Taula1[[#This Row],[Tipus de contracte                                  (fer servir opcions de la llista desplegable)]]="Substitució per IT",1,0)</f>
        <v>0</v>
      </c>
      <c r="CM173" s="73"/>
      <c r="CN173" s="63">
        <f>IF(Taula1[[#This Row],[Relació llocs de treball]]&gt;=1,1,0)</f>
        <v>0</v>
      </c>
      <c r="CO173" s="73"/>
      <c r="CP173" s="63">
        <f>IF(Taula1[[#This Row],[Identitat de gènere                                                          (fer servir opcions de la llista desplegable)]]="Home",1,0)</f>
        <v>0</v>
      </c>
      <c r="CQ173" s="63">
        <f>IF(Taula1[[#This Row],[Identitat de gènere                                                          (fer servir opcions de la llista desplegable)]]="Dona",1,0)</f>
        <v>0</v>
      </c>
      <c r="CR173" s="63">
        <f>IF(Taula1[[#This Row],[Identitat de gènere                                                          (fer servir opcions de la llista desplegable)]]="No binari",1,0)</f>
        <v>0</v>
      </c>
      <c r="CS173" s="73"/>
      <c r="CT173" s="63">
        <f t="shared" si="32"/>
        <v>0</v>
      </c>
      <c r="CU173" s="64">
        <f t="shared" si="39"/>
        <v>0</v>
      </c>
      <c r="CW173" s="64">
        <f t="shared" si="40"/>
        <v>0</v>
      </c>
      <c r="CX173" s="64">
        <f t="shared" si="41"/>
        <v>0</v>
      </c>
      <c r="CY173" s="64">
        <f t="shared" si="42"/>
        <v>0</v>
      </c>
      <c r="CZ173" s="64">
        <f t="shared" si="43"/>
        <v>0</v>
      </c>
      <c r="DB173" s="64">
        <f t="shared" si="44"/>
        <v>0</v>
      </c>
      <c r="DC173" s="64">
        <f t="shared" si="45"/>
        <v>0</v>
      </c>
      <c r="DD173" s="64">
        <f t="shared" si="46"/>
        <v>0</v>
      </c>
      <c r="DE173" s="64">
        <f t="shared" si="47"/>
        <v>0</v>
      </c>
    </row>
    <row r="174" spans="2:109" x14ac:dyDescent="0.3">
      <c r="B174" s="167"/>
      <c r="C174" s="186"/>
      <c r="D174" s="2"/>
      <c r="E174" s="67"/>
      <c r="F174" s="5"/>
      <c r="G174" s="5"/>
      <c r="H174" s="187"/>
      <c r="I174" s="111" t="str">
        <f ca="1">IF(Taula1[[#This Row],[Data naixement (format dd/mm/aaaa)]]="","0",DATEDIF(Taula1[[#This Row],[Data naixement (format dd/mm/aaaa)]],TODAY(),"Y"))</f>
        <v>0</v>
      </c>
      <c r="J174" s="6"/>
      <c r="K174" s="6"/>
      <c r="L174" s="6"/>
      <c r="M174" s="6"/>
      <c r="N174" s="56"/>
      <c r="O174" s="56"/>
      <c r="P174" s="56"/>
      <c r="Q174" s="6"/>
      <c r="R174" s="7"/>
      <c r="S174" s="143">
        <f>Taula1[[#This Row],[Mesos naturals sencers treballats període justificat (01/01/2023 - 31/03/2023)]]</f>
        <v>0</v>
      </c>
      <c r="T174" s="194">
        <f>Taula1[[#This Row],[Dies treballats període justificat (01/01/2023 - 31/03/2023)              no comptabilitzats com a mes natural sencer]]</f>
        <v>0</v>
      </c>
      <c r="U174" s="12"/>
      <c r="V174" s="7"/>
      <c r="W174" s="188"/>
      <c r="X174" s="188"/>
      <c r="Y174" s="188"/>
      <c r="Z174" s="188"/>
      <c r="AA174" s="190"/>
      <c r="AB174" s="143">
        <f>Taula1[[#This Row],[Grup justificat     (fer servir opcions de la llista desplegable)]]</f>
        <v>0</v>
      </c>
      <c r="AC174" s="182"/>
      <c r="AD174" s="80"/>
      <c r="AE174" s="131">
        <f>ROUND((AF174/100)*756*Taula1[[#This Row],[Mesos naturals sencers treballats període justificat (01/01/2023 - 31/03/2023)]],2)</f>
        <v>0</v>
      </c>
      <c r="AF174" s="79">
        <f>Taula1[[#This Row],[% Jornada segons contracte
(no posar el símbol %) ]]-Taula1[[#This Row],[% Reducció salari per baix rendiment        (no posar el símbol %)]]</f>
        <v>0</v>
      </c>
      <c r="AG174" s="131">
        <f>ROUND((AH174/100)*24.8547945*Taula1[[#This Row],[Dies treballats període justificat (01/01/2023 - 31/03/2023)              no comptabilitzats com a mes natural sencer]],2)</f>
        <v>0</v>
      </c>
      <c r="AH174" s="79">
        <f>Taula1[[#This Row],[% Jornada segons contracte
(no posar el símbol %) ]]-Taula1[[#This Row],[% Reducció salari per baix rendiment        (no posar el símbol %)]]</f>
        <v>0</v>
      </c>
      <c r="AI174" s="131">
        <f t="shared" si="33"/>
        <v>0</v>
      </c>
      <c r="AJ174" s="183"/>
      <c r="AK174" s="131">
        <f>ROUND((AL174/100)*756*Taula1[[#This Row],[Espai reservat Administració  (mesos)]],2)</f>
        <v>0</v>
      </c>
      <c r="AL174" s="79">
        <f>Taula1[[#This Row],[% Jornada segons contracte
(no posar el símbol %) ]]-Taula1[[#This Row],[% Reducció salari per baix rendiment        (no posar el símbol %)]]</f>
        <v>0</v>
      </c>
      <c r="AM174" s="131">
        <f>ROUND((AN174/100)*24.8547945*Taula1[[#This Row],[Espai reservat Administració (dies)]],2)</f>
        <v>0</v>
      </c>
      <c r="AN174" s="79">
        <f>Taula1[[#This Row],[% Jornada segons contracte
(no posar el símbol %) ]]-Taula1[[#This Row],[% Reducció salari per baix rendiment        (no posar el símbol %)]]</f>
        <v>0</v>
      </c>
      <c r="AO174" s="131">
        <f t="shared" si="34"/>
        <v>0</v>
      </c>
      <c r="AP174" s="86"/>
      <c r="AQ174" s="136">
        <f>ROUND((AR174/100)*693*Taula1[[#This Row],[Mesos naturals sencers treballats període justificat (01/01/2023 - 31/03/2023)]],2)</f>
        <v>0</v>
      </c>
      <c r="AR174" s="89">
        <f>Taula1[[#This Row],[% Jornada segons contracte
(no posar el símbol %) ]]-Taula1[[#This Row],[% Reducció salari per baix rendiment        (no posar el símbol %)]]</f>
        <v>0</v>
      </c>
      <c r="AS174" s="136">
        <f>ROUND((AT174/100)*22.78356164*Taula1[[#This Row],[Dies treballats període justificat (01/01/2023 - 31/03/2023)              no comptabilitzats com a mes natural sencer]],2)</f>
        <v>0</v>
      </c>
      <c r="AT174" s="89">
        <f>Taula1[[#This Row],[% Jornada segons contracte
(no posar el símbol %) ]]-Taula1[[#This Row],[% Reducció salari per baix rendiment        (no posar el símbol %)]]</f>
        <v>0</v>
      </c>
      <c r="AU174" s="136">
        <f t="shared" si="35"/>
        <v>0</v>
      </c>
      <c r="AV174" s="86"/>
      <c r="AW174" s="136">
        <f>ROUND((AX174/100)*693*Taula1[[#This Row],[Espai reservat Administració  (mesos)]],2)</f>
        <v>0</v>
      </c>
      <c r="AX174" s="89">
        <f>Taula1[[#This Row],[% Jornada segons contracte
(no posar el símbol %) ]]-Taula1[[#This Row],[% Reducció salari per baix rendiment        (no posar el símbol %)]]</f>
        <v>0</v>
      </c>
      <c r="AY174" s="131">
        <f>ROUND((AZ174/100)*22.78356164*Taula1[[#This Row],[Espai reservat Administració (dies)]],2)</f>
        <v>0</v>
      </c>
      <c r="AZ174" s="79">
        <f>Taula1[[#This Row],[% Jornada segons contracte
(no posar el símbol %) ]]-Taula1[[#This Row],[% Reducció salari per baix rendiment        (no posar el símbol %)]]</f>
        <v>0</v>
      </c>
      <c r="BA174" s="131">
        <f t="shared" si="36"/>
        <v>0</v>
      </c>
      <c r="BB174" s="83"/>
      <c r="BC174" s="131">
        <f>IF(Taula1[[#This Row],[Grup justificat     (fer servir opcions de la llista desplegable)]]=1,AI174,0)</f>
        <v>0</v>
      </c>
      <c r="BD174" s="131">
        <f>IF(Taula1[[#This Row],[Grup justificat     (fer servir opcions de la llista desplegable)]]=2,AU174,0)</f>
        <v>0</v>
      </c>
      <c r="BE174" s="83"/>
      <c r="BF174" s="131">
        <f>IF(Taula1[[#This Row],[Espai reservat Administració]]=1,AO174,0)</f>
        <v>0</v>
      </c>
      <c r="BG174" s="131">
        <f>IF(Taula1[[#This Row],[Espai reservat Administració]]=2,BA174,0)</f>
        <v>0</v>
      </c>
      <c r="BH174" s="83"/>
      <c r="BI174" s="124">
        <f>IF(Taula1[[#This Row],[Grup justificat     (fer servir opcions de la llista desplegable)]]=1,1,0)</f>
        <v>0</v>
      </c>
      <c r="BJ174" s="124">
        <f>IF(Taula1[[#This Row],[Espai reservat Administració]]=1,1,0)</f>
        <v>0</v>
      </c>
      <c r="BK174" s="125"/>
      <c r="BL174" s="124">
        <f>IF(Taula1[[#This Row],[Grup justificat     (fer servir opcions de la llista desplegable)]]=2,1,0)</f>
        <v>0</v>
      </c>
      <c r="BM174" s="124">
        <f>IF(Taula1[[#This Row],[Espai reservat Administració]]=2,1,0)</f>
        <v>0</v>
      </c>
      <c r="BN174" s="73"/>
      <c r="BO174" s="73"/>
      <c r="BP174" s="73"/>
      <c r="BQ174" s="73"/>
      <c r="BR174" s="73"/>
      <c r="BS174" s="73"/>
      <c r="BT174" s="73"/>
      <c r="BU174" s="73"/>
      <c r="BV174" s="73"/>
      <c r="BW174" s="73"/>
      <c r="BX174" s="73"/>
      <c r="BY174" s="73"/>
      <c r="BZ174" s="73"/>
      <c r="CA174" s="73"/>
      <c r="CB174" s="73"/>
      <c r="CC174" s="73"/>
      <c r="CD174" s="73"/>
      <c r="CE174" s="73"/>
      <c r="CF174" s="73"/>
      <c r="CG174" s="63">
        <f t="shared" si="37"/>
        <v>0</v>
      </c>
      <c r="CH174" s="63">
        <f t="shared" si="38"/>
        <v>0</v>
      </c>
      <c r="CI174" s="73"/>
      <c r="CJ174" s="63">
        <f>IF(Taula1[[#This Row],[Tipus de contracte                                  (fer servir opcions de la llista desplegable)]]="Indefinit",1,0)</f>
        <v>0</v>
      </c>
      <c r="CK174" s="63">
        <f>IF(Taula1[[#This Row],[Tipus de contracte                                  (fer servir opcions de la llista desplegable)]]="Temporal, igual o superior a 6 mesos",1,0)</f>
        <v>0</v>
      </c>
      <c r="CL174" s="63">
        <f>IF(Taula1[[#This Row],[Tipus de contracte                                  (fer servir opcions de la llista desplegable)]]="Substitució per IT",1,0)</f>
        <v>0</v>
      </c>
      <c r="CM174" s="73"/>
      <c r="CN174" s="63">
        <f>IF(Taula1[[#This Row],[Relació llocs de treball]]&gt;=1,1,0)</f>
        <v>0</v>
      </c>
      <c r="CO174" s="73"/>
      <c r="CP174" s="63">
        <f>IF(Taula1[[#This Row],[Identitat de gènere                                                          (fer servir opcions de la llista desplegable)]]="Home",1,0)</f>
        <v>0</v>
      </c>
      <c r="CQ174" s="63">
        <f>IF(Taula1[[#This Row],[Identitat de gènere                                                          (fer servir opcions de la llista desplegable)]]="Dona",1,0)</f>
        <v>0</v>
      </c>
      <c r="CR174" s="63">
        <f>IF(Taula1[[#This Row],[Identitat de gènere                                                          (fer servir opcions de la llista desplegable)]]="No binari",1,0)</f>
        <v>0</v>
      </c>
      <c r="CS174" s="73"/>
      <c r="CT174" s="63">
        <f t="shared" si="32"/>
        <v>0</v>
      </c>
      <c r="CU174" s="64">
        <f t="shared" si="39"/>
        <v>0</v>
      </c>
      <c r="CW174" s="64">
        <f t="shared" si="40"/>
        <v>0</v>
      </c>
      <c r="CX174" s="64">
        <f t="shared" si="41"/>
        <v>0</v>
      </c>
      <c r="CY174" s="64">
        <f t="shared" si="42"/>
        <v>0</v>
      </c>
      <c r="CZ174" s="64">
        <f t="shared" si="43"/>
        <v>0</v>
      </c>
      <c r="DB174" s="64">
        <f t="shared" si="44"/>
        <v>0</v>
      </c>
      <c r="DC174" s="64">
        <f t="shared" si="45"/>
        <v>0</v>
      </c>
      <c r="DD174" s="64">
        <f t="shared" si="46"/>
        <v>0</v>
      </c>
      <c r="DE174" s="64">
        <f t="shared" si="47"/>
        <v>0</v>
      </c>
    </row>
    <row r="175" spans="2:109" x14ac:dyDescent="0.3">
      <c r="B175" s="167"/>
      <c r="C175" s="186"/>
      <c r="D175" s="2"/>
      <c r="E175" s="67"/>
      <c r="F175" s="5"/>
      <c r="G175" s="5"/>
      <c r="H175" s="187"/>
      <c r="I175" s="111" t="str">
        <f ca="1">IF(Taula1[[#This Row],[Data naixement (format dd/mm/aaaa)]]="","0",DATEDIF(Taula1[[#This Row],[Data naixement (format dd/mm/aaaa)]],TODAY(),"Y"))</f>
        <v>0</v>
      </c>
      <c r="J175" s="6"/>
      <c r="K175" s="6"/>
      <c r="L175" s="6"/>
      <c r="M175" s="6"/>
      <c r="N175" s="56"/>
      <c r="O175" s="56"/>
      <c r="P175" s="56"/>
      <c r="Q175" s="6"/>
      <c r="R175" s="7"/>
      <c r="S175" s="143">
        <f>Taula1[[#This Row],[Mesos naturals sencers treballats període justificat (01/01/2023 - 31/03/2023)]]</f>
        <v>0</v>
      </c>
      <c r="T175" s="194">
        <f>Taula1[[#This Row],[Dies treballats període justificat (01/01/2023 - 31/03/2023)              no comptabilitzats com a mes natural sencer]]</f>
        <v>0</v>
      </c>
      <c r="U175" s="12"/>
      <c r="V175" s="7"/>
      <c r="W175" s="188"/>
      <c r="X175" s="188"/>
      <c r="Y175" s="188"/>
      <c r="Z175" s="188"/>
      <c r="AA175" s="190"/>
      <c r="AB175" s="143">
        <f>Taula1[[#This Row],[Grup justificat     (fer servir opcions de la llista desplegable)]]</f>
        <v>0</v>
      </c>
      <c r="AC175" s="182"/>
      <c r="AD175" s="80"/>
      <c r="AE175" s="131">
        <f>ROUND((AF175/100)*756*Taula1[[#This Row],[Mesos naturals sencers treballats període justificat (01/01/2023 - 31/03/2023)]],2)</f>
        <v>0</v>
      </c>
      <c r="AF175" s="79">
        <f>Taula1[[#This Row],[% Jornada segons contracte
(no posar el símbol %) ]]-Taula1[[#This Row],[% Reducció salari per baix rendiment        (no posar el símbol %)]]</f>
        <v>0</v>
      </c>
      <c r="AG175" s="131">
        <f>ROUND((AH175/100)*24.8547945*Taula1[[#This Row],[Dies treballats període justificat (01/01/2023 - 31/03/2023)              no comptabilitzats com a mes natural sencer]],2)</f>
        <v>0</v>
      </c>
      <c r="AH175" s="79">
        <f>Taula1[[#This Row],[% Jornada segons contracte
(no posar el símbol %) ]]-Taula1[[#This Row],[% Reducció salari per baix rendiment        (no posar el símbol %)]]</f>
        <v>0</v>
      </c>
      <c r="AI175" s="131">
        <f t="shared" si="33"/>
        <v>0</v>
      </c>
      <c r="AJ175" s="183"/>
      <c r="AK175" s="131">
        <f>ROUND((AL175/100)*756*Taula1[[#This Row],[Espai reservat Administració  (mesos)]],2)</f>
        <v>0</v>
      </c>
      <c r="AL175" s="79">
        <f>Taula1[[#This Row],[% Jornada segons contracte
(no posar el símbol %) ]]-Taula1[[#This Row],[% Reducció salari per baix rendiment        (no posar el símbol %)]]</f>
        <v>0</v>
      </c>
      <c r="AM175" s="131">
        <f>ROUND((AN175/100)*24.8547945*Taula1[[#This Row],[Espai reservat Administració (dies)]],2)</f>
        <v>0</v>
      </c>
      <c r="AN175" s="79">
        <f>Taula1[[#This Row],[% Jornada segons contracte
(no posar el símbol %) ]]-Taula1[[#This Row],[% Reducció salari per baix rendiment        (no posar el símbol %)]]</f>
        <v>0</v>
      </c>
      <c r="AO175" s="131">
        <f t="shared" si="34"/>
        <v>0</v>
      </c>
      <c r="AP175" s="86"/>
      <c r="AQ175" s="136">
        <f>ROUND((AR175/100)*693*Taula1[[#This Row],[Mesos naturals sencers treballats període justificat (01/01/2023 - 31/03/2023)]],2)</f>
        <v>0</v>
      </c>
      <c r="AR175" s="89">
        <f>Taula1[[#This Row],[% Jornada segons contracte
(no posar el símbol %) ]]-Taula1[[#This Row],[% Reducció salari per baix rendiment        (no posar el símbol %)]]</f>
        <v>0</v>
      </c>
      <c r="AS175" s="136">
        <f>ROUND((AT175/100)*22.78356164*Taula1[[#This Row],[Dies treballats període justificat (01/01/2023 - 31/03/2023)              no comptabilitzats com a mes natural sencer]],2)</f>
        <v>0</v>
      </c>
      <c r="AT175" s="89">
        <f>Taula1[[#This Row],[% Jornada segons contracte
(no posar el símbol %) ]]-Taula1[[#This Row],[% Reducció salari per baix rendiment        (no posar el símbol %)]]</f>
        <v>0</v>
      </c>
      <c r="AU175" s="136">
        <f t="shared" si="35"/>
        <v>0</v>
      </c>
      <c r="AV175" s="86"/>
      <c r="AW175" s="136">
        <f>ROUND((AX175/100)*693*Taula1[[#This Row],[Espai reservat Administració  (mesos)]],2)</f>
        <v>0</v>
      </c>
      <c r="AX175" s="89">
        <f>Taula1[[#This Row],[% Jornada segons contracte
(no posar el símbol %) ]]-Taula1[[#This Row],[% Reducció salari per baix rendiment        (no posar el símbol %)]]</f>
        <v>0</v>
      </c>
      <c r="AY175" s="131">
        <f>ROUND((AZ175/100)*22.78356164*Taula1[[#This Row],[Espai reservat Administració (dies)]],2)</f>
        <v>0</v>
      </c>
      <c r="AZ175" s="79">
        <f>Taula1[[#This Row],[% Jornada segons contracte
(no posar el símbol %) ]]-Taula1[[#This Row],[% Reducció salari per baix rendiment        (no posar el símbol %)]]</f>
        <v>0</v>
      </c>
      <c r="BA175" s="131">
        <f t="shared" si="36"/>
        <v>0</v>
      </c>
      <c r="BB175" s="83"/>
      <c r="BC175" s="131">
        <f>IF(Taula1[[#This Row],[Grup justificat     (fer servir opcions de la llista desplegable)]]=1,AI175,0)</f>
        <v>0</v>
      </c>
      <c r="BD175" s="131">
        <f>IF(Taula1[[#This Row],[Grup justificat     (fer servir opcions de la llista desplegable)]]=2,AU175,0)</f>
        <v>0</v>
      </c>
      <c r="BE175" s="83"/>
      <c r="BF175" s="131">
        <f>IF(Taula1[[#This Row],[Espai reservat Administració]]=1,AO175,0)</f>
        <v>0</v>
      </c>
      <c r="BG175" s="131">
        <f>IF(Taula1[[#This Row],[Espai reservat Administració]]=2,BA175,0)</f>
        <v>0</v>
      </c>
      <c r="BH175" s="83"/>
      <c r="BI175" s="124">
        <f>IF(Taula1[[#This Row],[Grup justificat     (fer servir opcions de la llista desplegable)]]=1,1,0)</f>
        <v>0</v>
      </c>
      <c r="BJ175" s="124">
        <f>IF(Taula1[[#This Row],[Espai reservat Administració]]=1,1,0)</f>
        <v>0</v>
      </c>
      <c r="BK175" s="125"/>
      <c r="BL175" s="124">
        <f>IF(Taula1[[#This Row],[Grup justificat     (fer servir opcions de la llista desplegable)]]=2,1,0)</f>
        <v>0</v>
      </c>
      <c r="BM175" s="124">
        <f>IF(Taula1[[#This Row],[Espai reservat Administració]]=2,1,0)</f>
        <v>0</v>
      </c>
      <c r="BN175" s="73"/>
      <c r="BO175" s="73"/>
      <c r="BP175" s="73"/>
      <c r="BQ175" s="73"/>
      <c r="BR175" s="73"/>
      <c r="BS175" s="73"/>
      <c r="BT175" s="73"/>
      <c r="BU175" s="73"/>
      <c r="BV175" s="73"/>
      <c r="BW175" s="73"/>
      <c r="BX175" s="73"/>
      <c r="BY175" s="73"/>
      <c r="BZ175" s="73"/>
      <c r="CA175" s="73"/>
      <c r="CB175" s="73"/>
      <c r="CC175" s="73"/>
      <c r="CD175" s="73"/>
      <c r="CE175" s="73"/>
      <c r="CF175" s="73"/>
      <c r="CG175" s="63">
        <f t="shared" si="37"/>
        <v>0</v>
      </c>
      <c r="CH175" s="63">
        <f t="shared" si="38"/>
        <v>0</v>
      </c>
      <c r="CI175" s="73"/>
      <c r="CJ175" s="63">
        <f>IF(Taula1[[#This Row],[Tipus de contracte                                  (fer servir opcions de la llista desplegable)]]="Indefinit",1,0)</f>
        <v>0</v>
      </c>
      <c r="CK175" s="63">
        <f>IF(Taula1[[#This Row],[Tipus de contracte                                  (fer servir opcions de la llista desplegable)]]="Temporal, igual o superior a 6 mesos",1,0)</f>
        <v>0</v>
      </c>
      <c r="CL175" s="63">
        <f>IF(Taula1[[#This Row],[Tipus de contracte                                  (fer servir opcions de la llista desplegable)]]="Substitució per IT",1,0)</f>
        <v>0</v>
      </c>
      <c r="CM175" s="73"/>
      <c r="CN175" s="63">
        <f>IF(Taula1[[#This Row],[Relació llocs de treball]]&gt;=1,1,0)</f>
        <v>0</v>
      </c>
      <c r="CO175" s="73"/>
      <c r="CP175" s="63">
        <f>IF(Taula1[[#This Row],[Identitat de gènere                                                          (fer servir opcions de la llista desplegable)]]="Home",1,0)</f>
        <v>0</v>
      </c>
      <c r="CQ175" s="63">
        <f>IF(Taula1[[#This Row],[Identitat de gènere                                                          (fer servir opcions de la llista desplegable)]]="Dona",1,0)</f>
        <v>0</v>
      </c>
      <c r="CR175" s="63">
        <f>IF(Taula1[[#This Row],[Identitat de gènere                                                          (fer servir opcions de la llista desplegable)]]="No binari",1,0)</f>
        <v>0</v>
      </c>
      <c r="CS175" s="73"/>
      <c r="CT175" s="63">
        <f t="shared" si="32"/>
        <v>0</v>
      </c>
      <c r="CU175" s="64">
        <f t="shared" si="39"/>
        <v>0</v>
      </c>
      <c r="CW175" s="64">
        <f t="shared" si="40"/>
        <v>0</v>
      </c>
      <c r="CX175" s="64">
        <f t="shared" si="41"/>
        <v>0</v>
      </c>
      <c r="CY175" s="64">
        <f t="shared" si="42"/>
        <v>0</v>
      </c>
      <c r="CZ175" s="64">
        <f t="shared" si="43"/>
        <v>0</v>
      </c>
      <c r="DB175" s="64">
        <f t="shared" si="44"/>
        <v>0</v>
      </c>
      <c r="DC175" s="64">
        <f t="shared" si="45"/>
        <v>0</v>
      </c>
      <c r="DD175" s="64">
        <f t="shared" si="46"/>
        <v>0</v>
      </c>
      <c r="DE175" s="64">
        <f t="shared" si="47"/>
        <v>0</v>
      </c>
    </row>
    <row r="176" spans="2:109" x14ac:dyDescent="0.3">
      <c r="B176" s="167"/>
      <c r="C176" s="186"/>
      <c r="D176" s="2"/>
      <c r="E176" s="67"/>
      <c r="F176" s="5"/>
      <c r="G176" s="5"/>
      <c r="H176" s="187"/>
      <c r="I176" s="111" t="str">
        <f ca="1">IF(Taula1[[#This Row],[Data naixement (format dd/mm/aaaa)]]="","0",DATEDIF(Taula1[[#This Row],[Data naixement (format dd/mm/aaaa)]],TODAY(),"Y"))</f>
        <v>0</v>
      </c>
      <c r="J176" s="6"/>
      <c r="K176" s="6"/>
      <c r="L176" s="6"/>
      <c r="M176" s="6"/>
      <c r="N176" s="56"/>
      <c r="O176" s="56"/>
      <c r="P176" s="56"/>
      <c r="Q176" s="6"/>
      <c r="R176" s="7"/>
      <c r="S176" s="143">
        <f>Taula1[[#This Row],[Mesos naturals sencers treballats període justificat (01/01/2023 - 31/03/2023)]]</f>
        <v>0</v>
      </c>
      <c r="T176" s="194">
        <f>Taula1[[#This Row],[Dies treballats període justificat (01/01/2023 - 31/03/2023)              no comptabilitzats com a mes natural sencer]]</f>
        <v>0</v>
      </c>
      <c r="U176" s="12"/>
      <c r="V176" s="7"/>
      <c r="W176" s="188"/>
      <c r="X176" s="188"/>
      <c r="Y176" s="188"/>
      <c r="Z176" s="188"/>
      <c r="AA176" s="190"/>
      <c r="AB176" s="143">
        <f>Taula1[[#This Row],[Grup justificat     (fer servir opcions de la llista desplegable)]]</f>
        <v>0</v>
      </c>
      <c r="AC176" s="182"/>
      <c r="AD176" s="80"/>
      <c r="AE176" s="131">
        <f>ROUND((AF176/100)*756*Taula1[[#This Row],[Mesos naturals sencers treballats període justificat (01/01/2023 - 31/03/2023)]],2)</f>
        <v>0</v>
      </c>
      <c r="AF176" s="79">
        <f>Taula1[[#This Row],[% Jornada segons contracte
(no posar el símbol %) ]]-Taula1[[#This Row],[% Reducció salari per baix rendiment        (no posar el símbol %)]]</f>
        <v>0</v>
      </c>
      <c r="AG176" s="131">
        <f>ROUND((AH176/100)*24.8547945*Taula1[[#This Row],[Dies treballats període justificat (01/01/2023 - 31/03/2023)              no comptabilitzats com a mes natural sencer]],2)</f>
        <v>0</v>
      </c>
      <c r="AH176" s="79">
        <f>Taula1[[#This Row],[% Jornada segons contracte
(no posar el símbol %) ]]-Taula1[[#This Row],[% Reducció salari per baix rendiment        (no posar el símbol %)]]</f>
        <v>0</v>
      </c>
      <c r="AI176" s="131">
        <f t="shared" si="33"/>
        <v>0</v>
      </c>
      <c r="AJ176" s="183"/>
      <c r="AK176" s="131">
        <f>ROUND((AL176/100)*756*Taula1[[#This Row],[Espai reservat Administració  (mesos)]],2)</f>
        <v>0</v>
      </c>
      <c r="AL176" s="79">
        <f>Taula1[[#This Row],[% Jornada segons contracte
(no posar el símbol %) ]]-Taula1[[#This Row],[% Reducció salari per baix rendiment        (no posar el símbol %)]]</f>
        <v>0</v>
      </c>
      <c r="AM176" s="131">
        <f>ROUND((AN176/100)*24.8547945*Taula1[[#This Row],[Espai reservat Administració (dies)]],2)</f>
        <v>0</v>
      </c>
      <c r="AN176" s="79">
        <f>Taula1[[#This Row],[% Jornada segons contracte
(no posar el símbol %) ]]-Taula1[[#This Row],[% Reducció salari per baix rendiment        (no posar el símbol %)]]</f>
        <v>0</v>
      </c>
      <c r="AO176" s="131">
        <f t="shared" si="34"/>
        <v>0</v>
      </c>
      <c r="AP176" s="86"/>
      <c r="AQ176" s="136">
        <f>ROUND((AR176/100)*693*Taula1[[#This Row],[Mesos naturals sencers treballats període justificat (01/01/2023 - 31/03/2023)]],2)</f>
        <v>0</v>
      </c>
      <c r="AR176" s="89">
        <f>Taula1[[#This Row],[% Jornada segons contracte
(no posar el símbol %) ]]-Taula1[[#This Row],[% Reducció salari per baix rendiment        (no posar el símbol %)]]</f>
        <v>0</v>
      </c>
      <c r="AS176" s="136">
        <f>ROUND((AT176/100)*22.78356164*Taula1[[#This Row],[Dies treballats període justificat (01/01/2023 - 31/03/2023)              no comptabilitzats com a mes natural sencer]],2)</f>
        <v>0</v>
      </c>
      <c r="AT176" s="89">
        <f>Taula1[[#This Row],[% Jornada segons contracte
(no posar el símbol %) ]]-Taula1[[#This Row],[% Reducció salari per baix rendiment        (no posar el símbol %)]]</f>
        <v>0</v>
      </c>
      <c r="AU176" s="136">
        <f t="shared" si="35"/>
        <v>0</v>
      </c>
      <c r="AV176" s="86"/>
      <c r="AW176" s="136">
        <f>ROUND((AX176/100)*693*Taula1[[#This Row],[Espai reservat Administració  (mesos)]],2)</f>
        <v>0</v>
      </c>
      <c r="AX176" s="89">
        <f>Taula1[[#This Row],[% Jornada segons contracte
(no posar el símbol %) ]]-Taula1[[#This Row],[% Reducció salari per baix rendiment        (no posar el símbol %)]]</f>
        <v>0</v>
      </c>
      <c r="AY176" s="131">
        <f>ROUND((AZ176/100)*22.78356164*Taula1[[#This Row],[Espai reservat Administració (dies)]],2)</f>
        <v>0</v>
      </c>
      <c r="AZ176" s="79">
        <f>Taula1[[#This Row],[% Jornada segons contracte
(no posar el símbol %) ]]-Taula1[[#This Row],[% Reducció salari per baix rendiment        (no posar el símbol %)]]</f>
        <v>0</v>
      </c>
      <c r="BA176" s="131">
        <f t="shared" si="36"/>
        <v>0</v>
      </c>
      <c r="BB176" s="83"/>
      <c r="BC176" s="131">
        <f>IF(Taula1[[#This Row],[Grup justificat     (fer servir opcions de la llista desplegable)]]=1,AI176,0)</f>
        <v>0</v>
      </c>
      <c r="BD176" s="131">
        <f>IF(Taula1[[#This Row],[Grup justificat     (fer servir opcions de la llista desplegable)]]=2,AU176,0)</f>
        <v>0</v>
      </c>
      <c r="BE176" s="83"/>
      <c r="BF176" s="131">
        <f>IF(Taula1[[#This Row],[Espai reservat Administració]]=1,AO176,0)</f>
        <v>0</v>
      </c>
      <c r="BG176" s="131">
        <f>IF(Taula1[[#This Row],[Espai reservat Administració]]=2,BA176,0)</f>
        <v>0</v>
      </c>
      <c r="BH176" s="83"/>
      <c r="BI176" s="124">
        <f>IF(Taula1[[#This Row],[Grup justificat     (fer servir opcions de la llista desplegable)]]=1,1,0)</f>
        <v>0</v>
      </c>
      <c r="BJ176" s="124">
        <f>IF(Taula1[[#This Row],[Espai reservat Administració]]=1,1,0)</f>
        <v>0</v>
      </c>
      <c r="BK176" s="125"/>
      <c r="BL176" s="124">
        <f>IF(Taula1[[#This Row],[Grup justificat     (fer servir opcions de la llista desplegable)]]=2,1,0)</f>
        <v>0</v>
      </c>
      <c r="BM176" s="124">
        <f>IF(Taula1[[#This Row],[Espai reservat Administració]]=2,1,0)</f>
        <v>0</v>
      </c>
      <c r="BN176" s="73"/>
      <c r="BO176" s="73"/>
      <c r="BP176" s="73"/>
      <c r="BQ176" s="73"/>
      <c r="BR176" s="73"/>
      <c r="BS176" s="73"/>
      <c r="BT176" s="73"/>
      <c r="BU176" s="73"/>
      <c r="BV176" s="73"/>
      <c r="BW176" s="73"/>
      <c r="BX176" s="73"/>
      <c r="BY176" s="73"/>
      <c r="BZ176" s="73"/>
      <c r="CA176" s="73"/>
      <c r="CB176" s="73"/>
      <c r="CC176" s="73"/>
      <c r="CD176" s="73"/>
      <c r="CE176" s="73"/>
      <c r="CF176" s="73"/>
      <c r="CG176" s="63">
        <f t="shared" si="37"/>
        <v>0</v>
      </c>
      <c r="CH176" s="63">
        <f t="shared" si="38"/>
        <v>0</v>
      </c>
      <c r="CI176" s="73"/>
      <c r="CJ176" s="63">
        <f>IF(Taula1[[#This Row],[Tipus de contracte                                  (fer servir opcions de la llista desplegable)]]="Indefinit",1,0)</f>
        <v>0</v>
      </c>
      <c r="CK176" s="63">
        <f>IF(Taula1[[#This Row],[Tipus de contracte                                  (fer servir opcions de la llista desplegable)]]="Temporal, igual o superior a 6 mesos",1,0)</f>
        <v>0</v>
      </c>
      <c r="CL176" s="63">
        <f>IF(Taula1[[#This Row],[Tipus de contracte                                  (fer servir opcions de la llista desplegable)]]="Substitució per IT",1,0)</f>
        <v>0</v>
      </c>
      <c r="CM176" s="73"/>
      <c r="CN176" s="63">
        <f>IF(Taula1[[#This Row],[Relació llocs de treball]]&gt;=1,1,0)</f>
        <v>0</v>
      </c>
      <c r="CO176" s="73"/>
      <c r="CP176" s="63">
        <f>IF(Taula1[[#This Row],[Identitat de gènere                                                          (fer servir opcions de la llista desplegable)]]="Home",1,0)</f>
        <v>0</v>
      </c>
      <c r="CQ176" s="63">
        <f>IF(Taula1[[#This Row],[Identitat de gènere                                                          (fer servir opcions de la llista desplegable)]]="Dona",1,0)</f>
        <v>0</v>
      </c>
      <c r="CR176" s="63">
        <f>IF(Taula1[[#This Row],[Identitat de gènere                                                          (fer servir opcions de la llista desplegable)]]="No binari",1,0)</f>
        <v>0</v>
      </c>
      <c r="CS176" s="73"/>
      <c r="CT176" s="63">
        <f t="shared" si="32"/>
        <v>0</v>
      </c>
      <c r="CU176" s="64">
        <f t="shared" si="39"/>
        <v>0</v>
      </c>
      <c r="CW176" s="64">
        <f t="shared" si="40"/>
        <v>0</v>
      </c>
      <c r="CX176" s="64">
        <f t="shared" si="41"/>
        <v>0</v>
      </c>
      <c r="CY176" s="64">
        <f t="shared" si="42"/>
        <v>0</v>
      </c>
      <c r="CZ176" s="64">
        <f t="shared" si="43"/>
        <v>0</v>
      </c>
      <c r="DB176" s="64">
        <f t="shared" si="44"/>
        <v>0</v>
      </c>
      <c r="DC176" s="64">
        <f t="shared" si="45"/>
        <v>0</v>
      </c>
      <c r="DD176" s="64">
        <f t="shared" si="46"/>
        <v>0</v>
      </c>
      <c r="DE176" s="64">
        <f t="shared" si="47"/>
        <v>0</v>
      </c>
    </row>
    <row r="177" spans="2:109" x14ac:dyDescent="0.3">
      <c r="B177" s="167"/>
      <c r="C177" s="186"/>
      <c r="D177" s="2"/>
      <c r="E177" s="67"/>
      <c r="F177" s="5"/>
      <c r="G177" s="5"/>
      <c r="H177" s="187"/>
      <c r="I177" s="111" t="str">
        <f ca="1">IF(Taula1[[#This Row],[Data naixement (format dd/mm/aaaa)]]="","0",DATEDIF(Taula1[[#This Row],[Data naixement (format dd/mm/aaaa)]],TODAY(),"Y"))</f>
        <v>0</v>
      </c>
      <c r="J177" s="6"/>
      <c r="K177" s="6"/>
      <c r="L177" s="6"/>
      <c r="M177" s="6"/>
      <c r="N177" s="56"/>
      <c r="O177" s="56"/>
      <c r="P177" s="56"/>
      <c r="Q177" s="6"/>
      <c r="R177" s="7"/>
      <c r="S177" s="143">
        <f>Taula1[[#This Row],[Mesos naturals sencers treballats període justificat (01/01/2023 - 31/03/2023)]]</f>
        <v>0</v>
      </c>
      <c r="T177" s="194">
        <f>Taula1[[#This Row],[Dies treballats període justificat (01/01/2023 - 31/03/2023)              no comptabilitzats com a mes natural sencer]]</f>
        <v>0</v>
      </c>
      <c r="U177" s="12"/>
      <c r="V177" s="7"/>
      <c r="W177" s="188"/>
      <c r="X177" s="188"/>
      <c r="Y177" s="188"/>
      <c r="Z177" s="188"/>
      <c r="AA177" s="190"/>
      <c r="AB177" s="143">
        <f>Taula1[[#This Row],[Grup justificat     (fer servir opcions de la llista desplegable)]]</f>
        <v>0</v>
      </c>
      <c r="AC177" s="182"/>
      <c r="AD177" s="80"/>
      <c r="AE177" s="131">
        <f>ROUND((AF177/100)*756*Taula1[[#This Row],[Mesos naturals sencers treballats període justificat (01/01/2023 - 31/03/2023)]],2)</f>
        <v>0</v>
      </c>
      <c r="AF177" s="79">
        <f>Taula1[[#This Row],[% Jornada segons contracte
(no posar el símbol %) ]]-Taula1[[#This Row],[% Reducció salari per baix rendiment        (no posar el símbol %)]]</f>
        <v>0</v>
      </c>
      <c r="AG177" s="131">
        <f>ROUND((AH177/100)*24.8547945*Taula1[[#This Row],[Dies treballats període justificat (01/01/2023 - 31/03/2023)              no comptabilitzats com a mes natural sencer]],2)</f>
        <v>0</v>
      </c>
      <c r="AH177" s="79">
        <f>Taula1[[#This Row],[% Jornada segons contracte
(no posar el símbol %) ]]-Taula1[[#This Row],[% Reducció salari per baix rendiment        (no posar el símbol %)]]</f>
        <v>0</v>
      </c>
      <c r="AI177" s="131">
        <f t="shared" si="33"/>
        <v>0</v>
      </c>
      <c r="AJ177" s="183"/>
      <c r="AK177" s="131">
        <f>ROUND((AL177/100)*756*Taula1[[#This Row],[Espai reservat Administració  (mesos)]],2)</f>
        <v>0</v>
      </c>
      <c r="AL177" s="79">
        <f>Taula1[[#This Row],[% Jornada segons contracte
(no posar el símbol %) ]]-Taula1[[#This Row],[% Reducció salari per baix rendiment        (no posar el símbol %)]]</f>
        <v>0</v>
      </c>
      <c r="AM177" s="131">
        <f>ROUND((AN177/100)*24.8547945*Taula1[[#This Row],[Espai reservat Administració (dies)]],2)</f>
        <v>0</v>
      </c>
      <c r="AN177" s="79">
        <f>Taula1[[#This Row],[% Jornada segons contracte
(no posar el símbol %) ]]-Taula1[[#This Row],[% Reducció salari per baix rendiment        (no posar el símbol %)]]</f>
        <v>0</v>
      </c>
      <c r="AO177" s="131">
        <f t="shared" si="34"/>
        <v>0</v>
      </c>
      <c r="AP177" s="86"/>
      <c r="AQ177" s="136">
        <f>ROUND((AR177/100)*693*Taula1[[#This Row],[Mesos naturals sencers treballats període justificat (01/01/2023 - 31/03/2023)]],2)</f>
        <v>0</v>
      </c>
      <c r="AR177" s="89">
        <f>Taula1[[#This Row],[% Jornada segons contracte
(no posar el símbol %) ]]-Taula1[[#This Row],[% Reducció salari per baix rendiment        (no posar el símbol %)]]</f>
        <v>0</v>
      </c>
      <c r="AS177" s="136">
        <f>ROUND((AT177/100)*22.78356164*Taula1[[#This Row],[Dies treballats període justificat (01/01/2023 - 31/03/2023)              no comptabilitzats com a mes natural sencer]],2)</f>
        <v>0</v>
      </c>
      <c r="AT177" s="89">
        <f>Taula1[[#This Row],[% Jornada segons contracte
(no posar el símbol %) ]]-Taula1[[#This Row],[% Reducció salari per baix rendiment        (no posar el símbol %)]]</f>
        <v>0</v>
      </c>
      <c r="AU177" s="136">
        <f t="shared" si="35"/>
        <v>0</v>
      </c>
      <c r="AV177" s="86"/>
      <c r="AW177" s="136">
        <f>ROUND((AX177/100)*693*Taula1[[#This Row],[Espai reservat Administració  (mesos)]],2)</f>
        <v>0</v>
      </c>
      <c r="AX177" s="89">
        <f>Taula1[[#This Row],[% Jornada segons contracte
(no posar el símbol %) ]]-Taula1[[#This Row],[% Reducció salari per baix rendiment        (no posar el símbol %)]]</f>
        <v>0</v>
      </c>
      <c r="AY177" s="131">
        <f>ROUND((AZ177/100)*22.78356164*Taula1[[#This Row],[Espai reservat Administració (dies)]],2)</f>
        <v>0</v>
      </c>
      <c r="AZ177" s="79">
        <f>Taula1[[#This Row],[% Jornada segons contracte
(no posar el símbol %) ]]-Taula1[[#This Row],[% Reducció salari per baix rendiment        (no posar el símbol %)]]</f>
        <v>0</v>
      </c>
      <c r="BA177" s="131">
        <f t="shared" si="36"/>
        <v>0</v>
      </c>
      <c r="BB177" s="83"/>
      <c r="BC177" s="131">
        <f>IF(Taula1[[#This Row],[Grup justificat     (fer servir opcions de la llista desplegable)]]=1,AI177,0)</f>
        <v>0</v>
      </c>
      <c r="BD177" s="131">
        <f>IF(Taula1[[#This Row],[Grup justificat     (fer servir opcions de la llista desplegable)]]=2,AU177,0)</f>
        <v>0</v>
      </c>
      <c r="BE177" s="83"/>
      <c r="BF177" s="131">
        <f>IF(Taula1[[#This Row],[Espai reservat Administració]]=1,AO177,0)</f>
        <v>0</v>
      </c>
      <c r="BG177" s="131">
        <f>IF(Taula1[[#This Row],[Espai reservat Administració]]=2,BA177,0)</f>
        <v>0</v>
      </c>
      <c r="BH177" s="83"/>
      <c r="BI177" s="124">
        <f>IF(Taula1[[#This Row],[Grup justificat     (fer servir opcions de la llista desplegable)]]=1,1,0)</f>
        <v>0</v>
      </c>
      <c r="BJ177" s="124">
        <f>IF(Taula1[[#This Row],[Espai reservat Administració]]=1,1,0)</f>
        <v>0</v>
      </c>
      <c r="BK177" s="125"/>
      <c r="BL177" s="124">
        <f>IF(Taula1[[#This Row],[Grup justificat     (fer servir opcions de la llista desplegable)]]=2,1,0)</f>
        <v>0</v>
      </c>
      <c r="BM177" s="124">
        <f>IF(Taula1[[#This Row],[Espai reservat Administració]]=2,1,0)</f>
        <v>0</v>
      </c>
      <c r="BN177" s="73"/>
      <c r="BO177" s="73"/>
      <c r="BP177" s="73"/>
      <c r="BQ177" s="73"/>
      <c r="BR177" s="73"/>
      <c r="BS177" s="73"/>
      <c r="BT177" s="73"/>
      <c r="BU177" s="73"/>
      <c r="BV177" s="73"/>
      <c r="BW177" s="73"/>
      <c r="BX177" s="73"/>
      <c r="BY177" s="73"/>
      <c r="BZ177" s="73"/>
      <c r="CA177" s="73"/>
      <c r="CB177" s="73"/>
      <c r="CC177" s="73"/>
      <c r="CD177" s="73"/>
      <c r="CE177" s="73"/>
      <c r="CF177" s="73"/>
      <c r="CG177" s="63">
        <f t="shared" si="37"/>
        <v>0</v>
      </c>
      <c r="CH177" s="63">
        <f t="shared" si="38"/>
        <v>0</v>
      </c>
      <c r="CI177" s="73"/>
      <c r="CJ177" s="63">
        <f>IF(Taula1[[#This Row],[Tipus de contracte                                  (fer servir opcions de la llista desplegable)]]="Indefinit",1,0)</f>
        <v>0</v>
      </c>
      <c r="CK177" s="63">
        <f>IF(Taula1[[#This Row],[Tipus de contracte                                  (fer servir opcions de la llista desplegable)]]="Temporal, igual o superior a 6 mesos",1,0)</f>
        <v>0</v>
      </c>
      <c r="CL177" s="63">
        <f>IF(Taula1[[#This Row],[Tipus de contracte                                  (fer servir opcions de la llista desplegable)]]="Substitució per IT",1,0)</f>
        <v>0</v>
      </c>
      <c r="CM177" s="73"/>
      <c r="CN177" s="63">
        <f>IF(Taula1[[#This Row],[Relació llocs de treball]]&gt;=1,1,0)</f>
        <v>0</v>
      </c>
      <c r="CO177" s="73"/>
      <c r="CP177" s="63">
        <f>IF(Taula1[[#This Row],[Identitat de gènere                                                          (fer servir opcions de la llista desplegable)]]="Home",1,0)</f>
        <v>0</v>
      </c>
      <c r="CQ177" s="63">
        <f>IF(Taula1[[#This Row],[Identitat de gènere                                                          (fer servir opcions de la llista desplegable)]]="Dona",1,0)</f>
        <v>0</v>
      </c>
      <c r="CR177" s="63">
        <f>IF(Taula1[[#This Row],[Identitat de gènere                                                          (fer servir opcions de la llista desplegable)]]="No binari",1,0)</f>
        <v>0</v>
      </c>
      <c r="CS177" s="73"/>
      <c r="CT177" s="63">
        <f t="shared" si="32"/>
        <v>0</v>
      </c>
      <c r="CU177" s="64">
        <f t="shared" si="39"/>
        <v>0</v>
      </c>
      <c r="CW177" s="64">
        <f t="shared" si="40"/>
        <v>0</v>
      </c>
      <c r="CX177" s="64">
        <f t="shared" si="41"/>
        <v>0</v>
      </c>
      <c r="CY177" s="64">
        <f t="shared" si="42"/>
        <v>0</v>
      </c>
      <c r="CZ177" s="64">
        <f t="shared" si="43"/>
        <v>0</v>
      </c>
      <c r="DB177" s="64">
        <f t="shared" si="44"/>
        <v>0</v>
      </c>
      <c r="DC177" s="64">
        <f t="shared" si="45"/>
        <v>0</v>
      </c>
      <c r="DD177" s="64">
        <f t="shared" si="46"/>
        <v>0</v>
      </c>
      <c r="DE177" s="64">
        <f t="shared" si="47"/>
        <v>0</v>
      </c>
    </row>
    <row r="178" spans="2:109" x14ac:dyDescent="0.3">
      <c r="B178" s="167"/>
      <c r="C178" s="186"/>
      <c r="D178" s="2"/>
      <c r="E178" s="67"/>
      <c r="F178" s="5"/>
      <c r="G178" s="5"/>
      <c r="H178" s="187"/>
      <c r="I178" s="111" t="str">
        <f ca="1">IF(Taula1[[#This Row],[Data naixement (format dd/mm/aaaa)]]="","0",DATEDIF(Taula1[[#This Row],[Data naixement (format dd/mm/aaaa)]],TODAY(),"Y"))</f>
        <v>0</v>
      </c>
      <c r="J178" s="6"/>
      <c r="K178" s="6"/>
      <c r="L178" s="6"/>
      <c r="M178" s="6"/>
      <c r="N178" s="56"/>
      <c r="O178" s="56"/>
      <c r="P178" s="56"/>
      <c r="Q178" s="6"/>
      <c r="R178" s="7"/>
      <c r="S178" s="143">
        <f>Taula1[[#This Row],[Mesos naturals sencers treballats període justificat (01/01/2023 - 31/03/2023)]]</f>
        <v>0</v>
      </c>
      <c r="T178" s="194">
        <f>Taula1[[#This Row],[Dies treballats període justificat (01/01/2023 - 31/03/2023)              no comptabilitzats com a mes natural sencer]]</f>
        <v>0</v>
      </c>
      <c r="U178" s="12"/>
      <c r="V178" s="7"/>
      <c r="W178" s="188"/>
      <c r="X178" s="188"/>
      <c r="Y178" s="188"/>
      <c r="Z178" s="188"/>
      <c r="AA178" s="190"/>
      <c r="AB178" s="143">
        <f>Taula1[[#This Row],[Grup justificat     (fer servir opcions de la llista desplegable)]]</f>
        <v>0</v>
      </c>
      <c r="AC178" s="182"/>
      <c r="AD178" s="80"/>
      <c r="AE178" s="131">
        <f>ROUND((AF178/100)*756*Taula1[[#This Row],[Mesos naturals sencers treballats període justificat (01/01/2023 - 31/03/2023)]],2)</f>
        <v>0</v>
      </c>
      <c r="AF178" s="79">
        <f>Taula1[[#This Row],[% Jornada segons contracte
(no posar el símbol %) ]]-Taula1[[#This Row],[% Reducció salari per baix rendiment        (no posar el símbol %)]]</f>
        <v>0</v>
      </c>
      <c r="AG178" s="131">
        <f>ROUND((AH178/100)*24.8547945*Taula1[[#This Row],[Dies treballats període justificat (01/01/2023 - 31/03/2023)              no comptabilitzats com a mes natural sencer]],2)</f>
        <v>0</v>
      </c>
      <c r="AH178" s="79">
        <f>Taula1[[#This Row],[% Jornada segons contracte
(no posar el símbol %) ]]-Taula1[[#This Row],[% Reducció salari per baix rendiment        (no posar el símbol %)]]</f>
        <v>0</v>
      </c>
      <c r="AI178" s="131">
        <f t="shared" si="33"/>
        <v>0</v>
      </c>
      <c r="AJ178" s="183"/>
      <c r="AK178" s="131">
        <f>ROUND((AL178/100)*756*Taula1[[#This Row],[Espai reservat Administració  (mesos)]],2)</f>
        <v>0</v>
      </c>
      <c r="AL178" s="79">
        <f>Taula1[[#This Row],[% Jornada segons contracte
(no posar el símbol %) ]]-Taula1[[#This Row],[% Reducció salari per baix rendiment        (no posar el símbol %)]]</f>
        <v>0</v>
      </c>
      <c r="AM178" s="131">
        <f>ROUND((AN178/100)*24.8547945*Taula1[[#This Row],[Espai reservat Administració (dies)]],2)</f>
        <v>0</v>
      </c>
      <c r="AN178" s="79">
        <f>Taula1[[#This Row],[% Jornada segons contracte
(no posar el símbol %) ]]-Taula1[[#This Row],[% Reducció salari per baix rendiment        (no posar el símbol %)]]</f>
        <v>0</v>
      </c>
      <c r="AO178" s="131">
        <f t="shared" si="34"/>
        <v>0</v>
      </c>
      <c r="AP178" s="86"/>
      <c r="AQ178" s="136">
        <f>ROUND((AR178/100)*693*Taula1[[#This Row],[Mesos naturals sencers treballats període justificat (01/01/2023 - 31/03/2023)]],2)</f>
        <v>0</v>
      </c>
      <c r="AR178" s="89">
        <f>Taula1[[#This Row],[% Jornada segons contracte
(no posar el símbol %) ]]-Taula1[[#This Row],[% Reducció salari per baix rendiment        (no posar el símbol %)]]</f>
        <v>0</v>
      </c>
      <c r="AS178" s="136">
        <f>ROUND((AT178/100)*22.78356164*Taula1[[#This Row],[Dies treballats període justificat (01/01/2023 - 31/03/2023)              no comptabilitzats com a mes natural sencer]],2)</f>
        <v>0</v>
      </c>
      <c r="AT178" s="89">
        <f>Taula1[[#This Row],[% Jornada segons contracte
(no posar el símbol %) ]]-Taula1[[#This Row],[% Reducció salari per baix rendiment        (no posar el símbol %)]]</f>
        <v>0</v>
      </c>
      <c r="AU178" s="136">
        <f t="shared" si="35"/>
        <v>0</v>
      </c>
      <c r="AV178" s="86"/>
      <c r="AW178" s="136">
        <f>ROUND((AX178/100)*693*Taula1[[#This Row],[Espai reservat Administració  (mesos)]],2)</f>
        <v>0</v>
      </c>
      <c r="AX178" s="89">
        <f>Taula1[[#This Row],[% Jornada segons contracte
(no posar el símbol %) ]]-Taula1[[#This Row],[% Reducció salari per baix rendiment        (no posar el símbol %)]]</f>
        <v>0</v>
      </c>
      <c r="AY178" s="131">
        <f>ROUND((AZ178/100)*22.78356164*Taula1[[#This Row],[Espai reservat Administració (dies)]],2)</f>
        <v>0</v>
      </c>
      <c r="AZ178" s="79">
        <f>Taula1[[#This Row],[% Jornada segons contracte
(no posar el símbol %) ]]-Taula1[[#This Row],[% Reducció salari per baix rendiment        (no posar el símbol %)]]</f>
        <v>0</v>
      </c>
      <c r="BA178" s="131">
        <f t="shared" si="36"/>
        <v>0</v>
      </c>
      <c r="BB178" s="83"/>
      <c r="BC178" s="131">
        <f>IF(Taula1[[#This Row],[Grup justificat     (fer servir opcions de la llista desplegable)]]=1,AI178,0)</f>
        <v>0</v>
      </c>
      <c r="BD178" s="131">
        <f>IF(Taula1[[#This Row],[Grup justificat     (fer servir opcions de la llista desplegable)]]=2,AU178,0)</f>
        <v>0</v>
      </c>
      <c r="BE178" s="83"/>
      <c r="BF178" s="131">
        <f>IF(Taula1[[#This Row],[Espai reservat Administració]]=1,AO178,0)</f>
        <v>0</v>
      </c>
      <c r="BG178" s="131">
        <f>IF(Taula1[[#This Row],[Espai reservat Administració]]=2,BA178,0)</f>
        <v>0</v>
      </c>
      <c r="BH178" s="83"/>
      <c r="BI178" s="124">
        <f>IF(Taula1[[#This Row],[Grup justificat     (fer servir opcions de la llista desplegable)]]=1,1,0)</f>
        <v>0</v>
      </c>
      <c r="BJ178" s="124">
        <f>IF(Taula1[[#This Row],[Espai reservat Administració]]=1,1,0)</f>
        <v>0</v>
      </c>
      <c r="BK178" s="125"/>
      <c r="BL178" s="124">
        <f>IF(Taula1[[#This Row],[Grup justificat     (fer servir opcions de la llista desplegable)]]=2,1,0)</f>
        <v>0</v>
      </c>
      <c r="BM178" s="124">
        <f>IF(Taula1[[#This Row],[Espai reservat Administració]]=2,1,0)</f>
        <v>0</v>
      </c>
      <c r="BN178" s="73"/>
      <c r="BO178" s="73"/>
      <c r="BP178" s="73"/>
      <c r="BQ178" s="73"/>
      <c r="BR178" s="73"/>
      <c r="BS178" s="73"/>
      <c r="BT178" s="73"/>
      <c r="BU178" s="73"/>
      <c r="BV178" s="73"/>
      <c r="BW178" s="73"/>
      <c r="BX178" s="73"/>
      <c r="BY178" s="73"/>
      <c r="BZ178" s="73"/>
      <c r="CA178" s="73"/>
      <c r="CB178" s="73"/>
      <c r="CC178" s="73"/>
      <c r="CD178" s="73"/>
      <c r="CE178" s="73"/>
      <c r="CF178" s="73"/>
      <c r="CG178" s="63">
        <f t="shared" si="37"/>
        <v>0</v>
      </c>
      <c r="CH178" s="63">
        <f t="shared" si="38"/>
        <v>0</v>
      </c>
      <c r="CI178" s="73"/>
      <c r="CJ178" s="63">
        <f>IF(Taula1[[#This Row],[Tipus de contracte                                  (fer servir opcions de la llista desplegable)]]="Indefinit",1,0)</f>
        <v>0</v>
      </c>
      <c r="CK178" s="63">
        <f>IF(Taula1[[#This Row],[Tipus de contracte                                  (fer servir opcions de la llista desplegable)]]="Temporal, igual o superior a 6 mesos",1,0)</f>
        <v>0</v>
      </c>
      <c r="CL178" s="63">
        <f>IF(Taula1[[#This Row],[Tipus de contracte                                  (fer servir opcions de la llista desplegable)]]="Substitució per IT",1,0)</f>
        <v>0</v>
      </c>
      <c r="CM178" s="73"/>
      <c r="CN178" s="63">
        <f>IF(Taula1[[#This Row],[Relació llocs de treball]]&gt;=1,1,0)</f>
        <v>0</v>
      </c>
      <c r="CO178" s="73"/>
      <c r="CP178" s="63">
        <f>IF(Taula1[[#This Row],[Identitat de gènere                                                          (fer servir opcions de la llista desplegable)]]="Home",1,0)</f>
        <v>0</v>
      </c>
      <c r="CQ178" s="63">
        <f>IF(Taula1[[#This Row],[Identitat de gènere                                                          (fer servir opcions de la llista desplegable)]]="Dona",1,0)</f>
        <v>0</v>
      </c>
      <c r="CR178" s="63">
        <f>IF(Taula1[[#This Row],[Identitat de gènere                                                          (fer servir opcions de la llista desplegable)]]="No binari",1,0)</f>
        <v>0</v>
      </c>
      <c r="CS178" s="73"/>
      <c r="CT178" s="63">
        <f t="shared" si="32"/>
        <v>0</v>
      </c>
      <c r="CU178" s="64">
        <f t="shared" si="39"/>
        <v>0</v>
      </c>
      <c r="CW178" s="64">
        <f t="shared" si="40"/>
        <v>0</v>
      </c>
      <c r="CX178" s="64">
        <f t="shared" si="41"/>
        <v>0</v>
      </c>
      <c r="CY178" s="64">
        <f t="shared" si="42"/>
        <v>0</v>
      </c>
      <c r="CZ178" s="64">
        <f t="shared" si="43"/>
        <v>0</v>
      </c>
      <c r="DB178" s="64">
        <f t="shared" si="44"/>
        <v>0</v>
      </c>
      <c r="DC178" s="64">
        <f t="shared" si="45"/>
        <v>0</v>
      </c>
      <c r="DD178" s="64">
        <f t="shared" si="46"/>
        <v>0</v>
      </c>
      <c r="DE178" s="64">
        <f t="shared" si="47"/>
        <v>0</v>
      </c>
    </row>
    <row r="179" spans="2:109" x14ac:dyDescent="0.3">
      <c r="B179" s="167"/>
      <c r="C179" s="186"/>
      <c r="D179" s="2"/>
      <c r="E179" s="67"/>
      <c r="F179" s="5"/>
      <c r="G179" s="5"/>
      <c r="H179" s="187"/>
      <c r="I179" s="111" t="str">
        <f ca="1">IF(Taula1[[#This Row],[Data naixement (format dd/mm/aaaa)]]="","0",DATEDIF(Taula1[[#This Row],[Data naixement (format dd/mm/aaaa)]],TODAY(),"Y"))</f>
        <v>0</v>
      </c>
      <c r="J179" s="6"/>
      <c r="K179" s="6"/>
      <c r="L179" s="6"/>
      <c r="M179" s="6"/>
      <c r="N179" s="56"/>
      <c r="O179" s="56"/>
      <c r="P179" s="56"/>
      <c r="Q179" s="6"/>
      <c r="R179" s="7"/>
      <c r="S179" s="143">
        <f>Taula1[[#This Row],[Mesos naturals sencers treballats període justificat (01/01/2023 - 31/03/2023)]]</f>
        <v>0</v>
      </c>
      <c r="T179" s="194">
        <f>Taula1[[#This Row],[Dies treballats període justificat (01/01/2023 - 31/03/2023)              no comptabilitzats com a mes natural sencer]]</f>
        <v>0</v>
      </c>
      <c r="U179" s="12"/>
      <c r="V179" s="7"/>
      <c r="W179" s="188"/>
      <c r="X179" s="188"/>
      <c r="Y179" s="188"/>
      <c r="Z179" s="188"/>
      <c r="AA179" s="190"/>
      <c r="AB179" s="143">
        <f>Taula1[[#This Row],[Grup justificat     (fer servir opcions de la llista desplegable)]]</f>
        <v>0</v>
      </c>
      <c r="AC179" s="182"/>
      <c r="AD179" s="80"/>
      <c r="AE179" s="131">
        <f>ROUND((AF179/100)*756*Taula1[[#This Row],[Mesos naturals sencers treballats període justificat (01/01/2023 - 31/03/2023)]],2)</f>
        <v>0</v>
      </c>
      <c r="AF179" s="79">
        <f>Taula1[[#This Row],[% Jornada segons contracte
(no posar el símbol %) ]]-Taula1[[#This Row],[% Reducció salari per baix rendiment        (no posar el símbol %)]]</f>
        <v>0</v>
      </c>
      <c r="AG179" s="131">
        <f>ROUND((AH179/100)*24.8547945*Taula1[[#This Row],[Dies treballats període justificat (01/01/2023 - 31/03/2023)              no comptabilitzats com a mes natural sencer]],2)</f>
        <v>0</v>
      </c>
      <c r="AH179" s="79">
        <f>Taula1[[#This Row],[% Jornada segons contracte
(no posar el símbol %) ]]-Taula1[[#This Row],[% Reducció salari per baix rendiment        (no posar el símbol %)]]</f>
        <v>0</v>
      </c>
      <c r="AI179" s="131">
        <f t="shared" si="33"/>
        <v>0</v>
      </c>
      <c r="AJ179" s="183"/>
      <c r="AK179" s="131">
        <f>ROUND((AL179/100)*756*Taula1[[#This Row],[Espai reservat Administració  (mesos)]],2)</f>
        <v>0</v>
      </c>
      <c r="AL179" s="79">
        <f>Taula1[[#This Row],[% Jornada segons contracte
(no posar el símbol %) ]]-Taula1[[#This Row],[% Reducció salari per baix rendiment        (no posar el símbol %)]]</f>
        <v>0</v>
      </c>
      <c r="AM179" s="131">
        <f>ROUND((AN179/100)*24.8547945*Taula1[[#This Row],[Espai reservat Administració (dies)]],2)</f>
        <v>0</v>
      </c>
      <c r="AN179" s="79">
        <f>Taula1[[#This Row],[% Jornada segons contracte
(no posar el símbol %) ]]-Taula1[[#This Row],[% Reducció salari per baix rendiment        (no posar el símbol %)]]</f>
        <v>0</v>
      </c>
      <c r="AO179" s="131">
        <f t="shared" si="34"/>
        <v>0</v>
      </c>
      <c r="AP179" s="86"/>
      <c r="AQ179" s="136">
        <f>ROUND((AR179/100)*693*Taula1[[#This Row],[Mesos naturals sencers treballats període justificat (01/01/2023 - 31/03/2023)]],2)</f>
        <v>0</v>
      </c>
      <c r="AR179" s="89">
        <f>Taula1[[#This Row],[% Jornada segons contracte
(no posar el símbol %) ]]-Taula1[[#This Row],[% Reducció salari per baix rendiment        (no posar el símbol %)]]</f>
        <v>0</v>
      </c>
      <c r="AS179" s="136">
        <f>ROUND((AT179/100)*22.78356164*Taula1[[#This Row],[Dies treballats període justificat (01/01/2023 - 31/03/2023)              no comptabilitzats com a mes natural sencer]],2)</f>
        <v>0</v>
      </c>
      <c r="AT179" s="89">
        <f>Taula1[[#This Row],[% Jornada segons contracte
(no posar el símbol %) ]]-Taula1[[#This Row],[% Reducció salari per baix rendiment        (no posar el símbol %)]]</f>
        <v>0</v>
      </c>
      <c r="AU179" s="136">
        <f t="shared" si="35"/>
        <v>0</v>
      </c>
      <c r="AV179" s="86"/>
      <c r="AW179" s="136">
        <f>ROUND((AX179/100)*693*Taula1[[#This Row],[Espai reservat Administració  (mesos)]],2)</f>
        <v>0</v>
      </c>
      <c r="AX179" s="89">
        <f>Taula1[[#This Row],[% Jornada segons contracte
(no posar el símbol %) ]]-Taula1[[#This Row],[% Reducció salari per baix rendiment        (no posar el símbol %)]]</f>
        <v>0</v>
      </c>
      <c r="AY179" s="131">
        <f>ROUND((AZ179/100)*22.78356164*Taula1[[#This Row],[Espai reservat Administració (dies)]],2)</f>
        <v>0</v>
      </c>
      <c r="AZ179" s="79">
        <f>Taula1[[#This Row],[% Jornada segons contracte
(no posar el símbol %) ]]-Taula1[[#This Row],[% Reducció salari per baix rendiment        (no posar el símbol %)]]</f>
        <v>0</v>
      </c>
      <c r="BA179" s="131">
        <f t="shared" si="36"/>
        <v>0</v>
      </c>
      <c r="BB179" s="83"/>
      <c r="BC179" s="131">
        <f>IF(Taula1[[#This Row],[Grup justificat     (fer servir opcions de la llista desplegable)]]=1,AI179,0)</f>
        <v>0</v>
      </c>
      <c r="BD179" s="131">
        <f>IF(Taula1[[#This Row],[Grup justificat     (fer servir opcions de la llista desplegable)]]=2,AU179,0)</f>
        <v>0</v>
      </c>
      <c r="BE179" s="83"/>
      <c r="BF179" s="131">
        <f>IF(Taula1[[#This Row],[Espai reservat Administració]]=1,AO179,0)</f>
        <v>0</v>
      </c>
      <c r="BG179" s="131">
        <f>IF(Taula1[[#This Row],[Espai reservat Administració]]=2,BA179,0)</f>
        <v>0</v>
      </c>
      <c r="BH179" s="83"/>
      <c r="BI179" s="124">
        <f>IF(Taula1[[#This Row],[Grup justificat     (fer servir opcions de la llista desplegable)]]=1,1,0)</f>
        <v>0</v>
      </c>
      <c r="BJ179" s="124">
        <f>IF(Taula1[[#This Row],[Espai reservat Administració]]=1,1,0)</f>
        <v>0</v>
      </c>
      <c r="BK179" s="125"/>
      <c r="BL179" s="124">
        <f>IF(Taula1[[#This Row],[Grup justificat     (fer servir opcions de la llista desplegable)]]=2,1,0)</f>
        <v>0</v>
      </c>
      <c r="BM179" s="124">
        <f>IF(Taula1[[#This Row],[Espai reservat Administració]]=2,1,0)</f>
        <v>0</v>
      </c>
      <c r="BN179" s="73"/>
      <c r="BO179" s="73"/>
      <c r="BP179" s="73"/>
      <c r="BQ179" s="73"/>
      <c r="BR179" s="73"/>
      <c r="BS179" s="73"/>
      <c r="BT179" s="73"/>
      <c r="BU179" s="73"/>
      <c r="BV179" s="73"/>
      <c r="BW179" s="73"/>
      <c r="BX179" s="73"/>
      <c r="BY179" s="73"/>
      <c r="BZ179" s="73"/>
      <c r="CA179" s="73"/>
      <c r="CB179" s="73"/>
      <c r="CC179" s="73"/>
      <c r="CD179" s="73"/>
      <c r="CE179" s="73"/>
      <c r="CF179" s="73"/>
      <c r="CG179" s="63">
        <f t="shared" si="37"/>
        <v>0</v>
      </c>
      <c r="CH179" s="63">
        <f t="shared" si="38"/>
        <v>0</v>
      </c>
      <c r="CI179" s="73"/>
      <c r="CJ179" s="63">
        <f>IF(Taula1[[#This Row],[Tipus de contracte                                  (fer servir opcions de la llista desplegable)]]="Indefinit",1,0)</f>
        <v>0</v>
      </c>
      <c r="CK179" s="63">
        <f>IF(Taula1[[#This Row],[Tipus de contracte                                  (fer servir opcions de la llista desplegable)]]="Temporal, igual o superior a 6 mesos",1,0)</f>
        <v>0</v>
      </c>
      <c r="CL179" s="63">
        <f>IF(Taula1[[#This Row],[Tipus de contracte                                  (fer servir opcions de la llista desplegable)]]="Substitució per IT",1,0)</f>
        <v>0</v>
      </c>
      <c r="CM179" s="73"/>
      <c r="CN179" s="63">
        <f>IF(Taula1[[#This Row],[Relació llocs de treball]]&gt;=1,1,0)</f>
        <v>0</v>
      </c>
      <c r="CO179" s="73"/>
      <c r="CP179" s="63">
        <f>IF(Taula1[[#This Row],[Identitat de gènere                                                          (fer servir opcions de la llista desplegable)]]="Home",1,0)</f>
        <v>0</v>
      </c>
      <c r="CQ179" s="63">
        <f>IF(Taula1[[#This Row],[Identitat de gènere                                                          (fer servir opcions de la llista desplegable)]]="Dona",1,0)</f>
        <v>0</v>
      </c>
      <c r="CR179" s="63">
        <f>IF(Taula1[[#This Row],[Identitat de gènere                                                          (fer servir opcions de la llista desplegable)]]="No binari",1,0)</f>
        <v>0</v>
      </c>
      <c r="CS179" s="73"/>
      <c r="CT179" s="63">
        <f t="shared" si="32"/>
        <v>0</v>
      </c>
      <c r="CU179" s="64">
        <f t="shared" si="39"/>
        <v>0</v>
      </c>
      <c r="CW179" s="64">
        <f t="shared" si="40"/>
        <v>0</v>
      </c>
      <c r="CX179" s="64">
        <f t="shared" si="41"/>
        <v>0</v>
      </c>
      <c r="CY179" s="64">
        <f t="shared" si="42"/>
        <v>0</v>
      </c>
      <c r="CZ179" s="64">
        <f t="shared" si="43"/>
        <v>0</v>
      </c>
      <c r="DB179" s="64">
        <f t="shared" si="44"/>
        <v>0</v>
      </c>
      <c r="DC179" s="64">
        <f t="shared" si="45"/>
        <v>0</v>
      </c>
      <c r="DD179" s="64">
        <f t="shared" si="46"/>
        <v>0</v>
      </c>
      <c r="DE179" s="64">
        <f t="shared" si="47"/>
        <v>0</v>
      </c>
    </row>
    <row r="180" spans="2:109" x14ac:dyDescent="0.3">
      <c r="B180" s="167"/>
      <c r="C180" s="186"/>
      <c r="D180" s="2"/>
      <c r="E180" s="67"/>
      <c r="F180" s="5"/>
      <c r="G180" s="5"/>
      <c r="H180" s="187"/>
      <c r="I180" s="111" t="str">
        <f ca="1">IF(Taula1[[#This Row],[Data naixement (format dd/mm/aaaa)]]="","0",DATEDIF(Taula1[[#This Row],[Data naixement (format dd/mm/aaaa)]],TODAY(),"Y"))</f>
        <v>0</v>
      </c>
      <c r="J180" s="6"/>
      <c r="K180" s="6"/>
      <c r="L180" s="6"/>
      <c r="M180" s="6"/>
      <c r="N180" s="56"/>
      <c r="O180" s="56"/>
      <c r="P180" s="56"/>
      <c r="Q180" s="6"/>
      <c r="R180" s="7"/>
      <c r="S180" s="143">
        <f>Taula1[[#This Row],[Mesos naturals sencers treballats període justificat (01/01/2023 - 31/03/2023)]]</f>
        <v>0</v>
      </c>
      <c r="T180" s="194">
        <f>Taula1[[#This Row],[Dies treballats període justificat (01/01/2023 - 31/03/2023)              no comptabilitzats com a mes natural sencer]]</f>
        <v>0</v>
      </c>
      <c r="U180" s="12"/>
      <c r="V180" s="7"/>
      <c r="W180" s="188"/>
      <c r="X180" s="188"/>
      <c r="Y180" s="188"/>
      <c r="Z180" s="188"/>
      <c r="AA180" s="190"/>
      <c r="AB180" s="143">
        <f>Taula1[[#This Row],[Grup justificat     (fer servir opcions de la llista desplegable)]]</f>
        <v>0</v>
      </c>
      <c r="AC180" s="182"/>
      <c r="AD180" s="80"/>
      <c r="AE180" s="131">
        <f>ROUND((AF180/100)*756*Taula1[[#This Row],[Mesos naturals sencers treballats període justificat (01/01/2023 - 31/03/2023)]],2)</f>
        <v>0</v>
      </c>
      <c r="AF180" s="79">
        <f>Taula1[[#This Row],[% Jornada segons contracte
(no posar el símbol %) ]]-Taula1[[#This Row],[% Reducció salari per baix rendiment        (no posar el símbol %)]]</f>
        <v>0</v>
      </c>
      <c r="AG180" s="131">
        <f>ROUND((AH180/100)*24.8547945*Taula1[[#This Row],[Dies treballats període justificat (01/01/2023 - 31/03/2023)              no comptabilitzats com a mes natural sencer]],2)</f>
        <v>0</v>
      </c>
      <c r="AH180" s="79">
        <f>Taula1[[#This Row],[% Jornada segons contracte
(no posar el símbol %) ]]-Taula1[[#This Row],[% Reducció salari per baix rendiment        (no posar el símbol %)]]</f>
        <v>0</v>
      </c>
      <c r="AI180" s="131">
        <f t="shared" si="33"/>
        <v>0</v>
      </c>
      <c r="AJ180" s="183"/>
      <c r="AK180" s="131">
        <f>ROUND((AL180/100)*756*Taula1[[#This Row],[Espai reservat Administració  (mesos)]],2)</f>
        <v>0</v>
      </c>
      <c r="AL180" s="79">
        <f>Taula1[[#This Row],[% Jornada segons contracte
(no posar el símbol %) ]]-Taula1[[#This Row],[% Reducció salari per baix rendiment        (no posar el símbol %)]]</f>
        <v>0</v>
      </c>
      <c r="AM180" s="131">
        <f>ROUND((AN180/100)*24.8547945*Taula1[[#This Row],[Espai reservat Administració (dies)]],2)</f>
        <v>0</v>
      </c>
      <c r="AN180" s="79">
        <f>Taula1[[#This Row],[% Jornada segons contracte
(no posar el símbol %) ]]-Taula1[[#This Row],[% Reducció salari per baix rendiment        (no posar el símbol %)]]</f>
        <v>0</v>
      </c>
      <c r="AO180" s="131">
        <f t="shared" si="34"/>
        <v>0</v>
      </c>
      <c r="AP180" s="86"/>
      <c r="AQ180" s="136">
        <f>ROUND((AR180/100)*693*Taula1[[#This Row],[Mesos naturals sencers treballats període justificat (01/01/2023 - 31/03/2023)]],2)</f>
        <v>0</v>
      </c>
      <c r="AR180" s="89">
        <f>Taula1[[#This Row],[% Jornada segons contracte
(no posar el símbol %) ]]-Taula1[[#This Row],[% Reducció salari per baix rendiment        (no posar el símbol %)]]</f>
        <v>0</v>
      </c>
      <c r="AS180" s="136">
        <f>ROUND((AT180/100)*22.78356164*Taula1[[#This Row],[Dies treballats període justificat (01/01/2023 - 31/03/2023)              no comptabilitzats com a mes natural sencer]],2)</f>
        <v>0</v>
      </c>
      <c r="AT180" s="89">
        <f>Taula1[[#This Row],[% Jornada segons contracte
(no posar el símbol %) ]]-Taula1[[#This Row],[% Reducció salari per baix rendiment        (no posar el símbol %)]]</f>
        <v>0</v>
      </c>
      <c r="AU180" s="136">
        <f t="shared" si="35"/>
        <v>0</v>
      </c>
      <c r="AV180" s="86"/>
      <c r="AW180" s="136">
        <f>ROUND((AX180/100)*693*Taula1[[#This Row],[Espai reservat Administració  (mesos)]],2)</f>
        <v>0</v>
      </c>
      <c r="AX180" s="89">
        <f>Taula1[[#This Row],[% Jornada segons contracte
(no posar el símbol %) ]]-Taula1[[#This Row],[% Reducció salari per baix rendiment        (no posar el símbol %)]]</f>
        <v>0</v>
      </c>
      <c r="AY180" s="131">
        <f>ROUND((AZ180/100)*22.78356164*Taula1[[#This Row],[Espai reservat Administració (dies)]],2)</f>
        <v>0</v>
      </c>
      <c r="AZ180" s="79">
        <f>Taula1[[#This Row],[% Jornada segons contracte
(no posar el símbol %) ]]-Taula1[[#This Row],[% Reducció salari per baix rendiment        (no posar el símbol %)]]</f>
        <v>0</v>
      </c>
      <c r="BA180" s="131">
        <f t="shared" si="36"/>
        <v>0</v>
      </c>
      <c r="BB180" s="83"/>
      <c r="BC180" s="131">
        <f>IF(Taula1[[#This Row],[Grup justificat     (fer servir opcions de la llista desplegable)]]=1,AI180,0)</f>
        <v>0</v>
      </c>
      <c r="BD180" s="131">
        <f>IF(Taula1[[#This Row],[Grup justificat     (fer servir opcions de la llista desplegable)]]=2,AU180,0)</f>
        <v>0</v>
      </c>
      <c r="BE180" s="83"/>
      <c r="BF180" s="131">
        <f>IF(Taula1[[#This Row],[Espai reservat Administració]]=1,AO180,0)</f>
        <v>0</v>
      </c>
      <c r="BG180" s="131">
        <f>IF(Taula1[[#This Row],[Espai reservat Administració]]=2,BA180,0)</f>
        <v>0</v>
      </c>
      <c r="BH180" s="83"/>
      <c r="BI180" s="124">
        <f>IF(Taula1[[#This Row],[Grup justificat     (fer servir opcions de la llista desplegable)]]=1,1,0)</f>
        <v>0</v>
      </c>
      <c r="BJ180" s="124">
        <f>IF(Taula1[[#This Row],[Espai reservat Administració]]=1,1,0)</f>
        <v>0</v>
      </c>
      <c r="BK180" s="125"/>
      <c r="BL180" s="124">
        <f>IF(Taula1[[#This Row],[Grup justificat     (fer servir opcions de la llista desplegable)]]=2,1,0)</f>
        <v>0</v>
      </c>
      <c r="BM180" s="124">
        <f>IF(Taula1[[#This Row],[Espai reservat Administració]]=2,1,0)</f>
        <v>0</v>
      </c>
      <c r="BN180" s="73"/>
      <c r="BO180" s="73"/>
      <c r="BP180" s="73"/>
      <c r="BQ180" s="73"/>
      <c r="BR180" s="73"/>
      <c r="BS180" s="73"/>
      <c r="BT180" s="73"/>
      <c r="BU180" s="73"/>
      <c r="BV180" s="73"/>
      <c r="BW180" s="73"/>
      <c r="BX180" s="73"/>
      <c r="BY180" s="73"/>
      <c r="BZ180" s="73"/>
      <c r="CA180" s="73"/>
      <c r="CB180" s="73"/>
      <c r="CC180" s="73"/>
      <c r="CD180" s="73"/>
      <c r="CE180" s="73"/>
      <c r="CF180" s="73"/>
      <c r="CG180" s="63">
        <f t="shared" si="37"/>
        <v>0</v>
      </c>
      <c r="CH180" s="63">
        <f t="shared" si="38"/>
        <v>0</v>
      </c>
      <c r="CI180" s="73"/>
      <c r="CJ180" s="63">
        <f>IF(Taula1[[#This Row],[Tipus de contracte                                  (fer servir opcions de la llista desplegable)]]="Indefinit",1,0)</f>
        <v>0</v>
      </c>
      <c r="CK180" s="63">
        <f>IF(Taula1[[#This Row],[Tipus de contracte                                  (fer servir opcions de la llista desplegable)]]="Temporal, igual o superior a 6 mesos",1,0)</f>
        <v>0</v>
      </c>
      <c r="CL180" s="63">
        <f>IF(Taula1[[#This Row],[Tipus de contracte                                  (fer servir opcions de la llista desplegable)]]="Substitució per IT",1,0)</f>
        <v>0</v>
      </c>
      <c r="CM180" s="73"/>
      <c r="CN180" s="63">
        <f>IF(Taula1[[#This Row],[Relació llocs de treball]]&gt;=1,1,0)</f>
        <v>0</v>
      </c>
      <c r="CO180" s="73"/>
      <c r="CP180" s="63">
        <f>IF(Taula1[[#This Row],[Identitat de gènere                                                          (fer servir opcions de la llista desplegable)]]="Home",1,0)</f>
        <v>0</v>
      </c>
      <c r="CQ180" s="63">
        <f>IF(Taula1[[#This Row],[Identitat de gènere                                                          (fer servir opcions de la llista desplegable)]]="Dona",1,0)</f>
        <v>0</v>
      </c>
      <c r="CR180" s="63">
        <f>IF(Taula1[[#This Row],[Identitat de gènere                                                          (fer servir opcions de la llista desplegable)]]="No binari",1,0)</f>
        <v>0</v>
      </c>
      <c r="CS180" s="73"/>
      <c r="CT180" s="63">
        <f t="shared" si="32"/>
        <v>0</v>
      </c>
      <c r="CU180" s="64">
        <f t="shared" si="39"/>
        <v>0</v>
      </c>
      <c r="CW180" s="64">
        <f t="shared" si="40"/>
        <v>0</v>
      </c>
      <c r="CX180" s="64">
        <f t="shared" si="41"/>
        <v>0</v>
      </c>
      <c r="CY180" s="64">
        <f t="shared" si="42"/>
        <v>0</v>
      </c>
      <c r="CZ180" s="64">
        <f t="shared" si="43"/>
        <v>0</v>
      </c>
      <c r="DB180" s="64">
        <f t="shared" si="44"/>
        <v>0</v>
      </c>
      <c r="DC180" s="64">
        <f t="shared" si="45"/>
        <v>0</v>
      </c>
      <c r="DD180" s="64">
        <f t="shared" si="46"/>
        <v>0</v>
      </c>
      <c r="DE180" s="64">
        <f t="shared" si="47"/>
        <v>0</v>
      </c>
    </row>
    <row r="181" spans="2:109" x14ac:dyDescent="0.3">
      <c r="B181" s="167"/>
      <c r="C181" s="186"/>
      <c r="D181" s="2"/>
      <c r="E181" s="67"/>
      <c r="F181" s="5"/>
      <c r="G181" s="5"/>
      <c r="H181" s="187"/>
      <c r="I181" s="111" t="str">
        <f ca="1">IF(Taula1[[#This Row],[Data naixement (format dd/mm/aaaa)]]="","0",DATEDIF(Taula1[[#This Row],[Data naixement (format dd/mm/aaaa)]],TODAY(),"Y"))</f>
        <v>0</v>
      </c>
      <c r="J181" s="6"/>
      <c r="K181" s="6"/>
      <c r="L181" s="6"/>
      <c r="M181" s="6"/>
      <c r="N181" s="56"/>
      <c r="O181" s="56"/>
      <c r="P181" s="56"/>
      <c r="Q181" s="6"/>
      <c r="R181" s="7"/>
      <c r="S181" s="143">
        <f>Taula1[[#This Row],[Mesos naturals sencers treballats període justificat (01/01/2023 - 31/03/2023)]]</f>
        <v>0</v>
      </c>
      <c r="T181" s="194">
        <f>Taula1[[#This Row],[Dies treballats període justificat (01/01/2023 - 31/03/2023)              no comptabilitzats com a mes natural sencer]]</f>
        <v>0</v>
      </c>
      <c r="U181" s="12"/>
      <c r="V181" s="7"/>
      <c r="W181" s="188"/>
      <c r="X181" s="188"/>
      <c r="Y181" s="188"/>
      <c r="Z181" s="188"/>
      <c r="AA181" s="190"/>
      <c r="AB181" s="143">
        <f>Taula1[[#This Row],[Grup justificat     (fer servir opcions de la llista desplegable)]]</f>
        <v>0</v>
      </c>
      <c r="AC181" s="182"/>
      <c r="AD181" s="80"/>
      <c r="AE181" s="131">
        <f>ROUND((AF181/100)*756*Taula1[[#This Row],[Mesos naturals sencers treballats període justificat (01/01/2023 - 31/03/2023)]],2)</f>
        <v>0</v>
      </c>
      <c r="AF181" s="79">
        <f>Taula1[[#This Row],[% Jornada segons contracte
(no posar el símbol %) ]]-Taula1[[#This Row],[% Reducció salari per baix rendiment        (no posar el símbol %)]]</f>
        <v>0</v>
      </c>
      <c r="AG181" s="131">
        <f>ROUND((AH181/100)*24.8547945*Taula1[[#This Row],[Dies treballats període justificat (01/01/2023 - 31/03/2023)              no comptabilitzats com a mes natural sencer]],2)</f>
        <v>0</v>
      </c>
      <c r="AH181" s="79">
        <f>Taula1[[#This Row],[% Jornada segons contracte
(no posar el símbol %) ]]-Taula1[[#This Row],[% Reducció salari per baix rendiment        (no posar el símbol %)]]</f>
        <v>0</v>
      </c>
      <c r="AI181" s="131">
        <f t="shared" si="33"/>
        <v>0</v>
      </c>
      <c r="AJ181" s="183"/>
      <c r="AK181" s="131">
        <f>ROUND((AL181/100)*756*Taula1[[#This Row],[Espai reservat Administració  (mesos)]],2)</f>
        <v>0</v>
      </c>
      <c r="AL181" s="79">
        <f>Taula1[[#This Row],[% Jornada segons contracte
(no posar el símbol %) ]]-Taula1[[#This Row],[% Reducció salari per baix rendiment        (no posar el símbol %)]]</f>
        <v>0</v>
      </c>
      <c r="AM181" s="131">
        <f>ROUND((AN181/100)*24.8547945*Taula1[[#This Row],[Espai reservat Administració (dies)]],2)</f>
        <v>0</v>
      </c>
      <c r="AN181" s="79">
        <f>Taula1[[#This Row],[% Jornada segons contracte
(no posar el símbol %) ]]-Taula1[[#This Row],[% Reducció salari per baix rendiment        (no posar el símbol %)]]</f>
        <v>0</v>
      </c>
      <c r="AO181" s="131">
        <f t="shared" si="34"/>
        <v>0</v>
      </c>
      <c r="AP181" s="86"/>
      <c r="AQ181" s="136">
        <f>ROUND((AR181/100)*693*Taula1[[#This Row],[Mesos naturals sencers treballats període justificat (01/01/2023 - 31/03/2023)]],2)</f>
        <v>0</v>
      </c>
      <c r="AR181" s="89">
        <f>Taula1[[#This Row],[% Jornada segons contracte
(no posar el símbol %) ]]-Taula1[[#This Row],[% Reducció salari per baix rendiment        (no posar el símbol %)]]</f>
        <v>0</v>
      </c>
      <c r="AS181" s="136">
        <f>ROUND((AT181/100)*22.78356164*Taula1[[#This Row],[Dies treballats període justificat (01/01/2023 - 31/03/2023)              no comptabilitzats com a mes natural sencer]],2)</f>
        <v>0</v>
      </c>
      <c r="AT181" s="89">
        <f>Taula1[[#This Row],[% Jornada segons contracte
(no posar el símbol %) ]]-Taula1[[#This Row],[% Reducció salari per baix rendiment        (no posar el símbol %)]]</f>
        <v>0</v>
      </c>
      <c r="AU181" s="136">
        <f t="shared" si="35"/>
        <v>0</v>
      </c>
      <c r="AV181" s="86"/>
      <c r="AW181" s="136">
        <f>ROUND((AX181/100)*693*Taula1[[#This Row],[Espai reservat Administració  (mesos)]],2)</f>
        <v>0</v>
      </c>
      <c r="AX181" s="89">
        <f>Taula1[[#This Row],[% Jornada segons contracte
(no posar el símbol %) ]]-Taula1[[#This Row],[% Reducció salari per baix rendiment        (no posar el símbol %)]]</f>
        <v>0</v>
      </c>
      <c r="AY181" s="131">
        <f>ROUND((AZ181/100)*22.78356164*Taula1[[#This Row],[Espai reservat Administració (dies)]],2)</f>
        <v>0</v>
      </c>
      <c r="AZ181" s="79">
        <f>Taula1[[#This Row],[% Jornada segons contracte
(no posar el símbol %) ]]-Taula1[[#This Row],[% Reducció salari per baix rendiment        (no posar el símbol %)]]</f>
        <v>0</v>
      </c>
      <c r="BA181" s="131">
        <f t="shared" si="36"/>
        <v>0</v>
      </c>
      <c r="BB181" s="83"/>
      <c r="BC181" s="131">
        <f>IF(Taula1[[#This Row],[Grup justificat     (fer servir opcions de la llista desplegable)]]=1,AI181,0)</f>
        <v>0</v>
      </c>
      <c r="BD181" s="131">
        <f>IF(Taula1[[#This Row],[Grup justificat     (fer servir opcions de la llista desplegable)]]=2,AU181,0)</f>
        <v>0</v>
      </c>
      <c r="BE181" s="83"/>
      <c r="BF181" s="131">
        <f>IF(Taula1[[#This Row],[Espai reservat Administració]]=1,AO181,0)</f>
        <v>0</v>
      </c>
      <c r="BG181" s="131">
        <f>IF(Taula1[[#This Row],[Espai reservat Administració]]=2,BA181,0)</f>
        <v>0</v>
      </c>
      <c r="BH181" s="83"/>
      <c r="BI181" s="124">
        <f>IF(Taula1[[#This Row],[Grup justificat     (fer servir opcions de la llista desplegable)]]=1,1,0)</f>
        <v>0</v>
      </c>
      <c r="BJ181" s="124">
        <f>IF(Taula1[[#This Row],[Espai reservat Administració]]=1,1,0)</f>
        <v>0</v>
      </c>
      <c r="BK181" s="125"/>
      <c r="BL181" s="124">
        <f>IF(Taula1[[#This Row],[Grup justificat     (fer servir opcions de la llista desplegable)]]=2,1,0)</f>
        <v>0</v>
      </c>
      <c r="BM181" s="124">
        <f>IF(Taula1[[#This Row],[Espai reservat Administració]]=2,1,0)</f>
        <v>0</v>
      </c>
      <c r="BN181" s="73"/>
      <c r="BO181" s="73"/>
      <c r="BP181" s="73"/>
      <c r="BQ181" s="73"/>
      <c r="BR181" s="73"/>
      <c r="BS181" s="73"/>
      <c r="BT181" s="73"/>
      <c r="BU181" s="73"/>
      <c r="BV181" s="73"/>
      <c r="BW181" s="73"/>
      <c r="BX181" s="73"/>
      <c r="BY181" s="73"/>
      <c r="BZ181" s="73"/>
      <c r="CA181" s="73"/>
      <c r="CB181" s="73"/>
      <c r="CC181" s="73"/>
      <c r="CD181" s="73"/>
      <c r="CE181" s="73"/>
      <c r="CF181" s="73"/>
      <c r="CG181" s="63">
        <f t="shared" si="37"/>
        <v>0</v>
      </c>
      <c r="CH181" s="63">
        <f t="shared" si="38"/>
        <v>0</v>
      </c>
      <c r="CI181" s="73"/>
      <c r="CJ181" s="63">
        <f>IF(Taula1[[#This Row],[Tipus de contracte                                  (fer servir opcions de la llista desplegable)]]="Indefinit",1,0)</f>
        <v>0</v>
      </c>
      <c r="CK181" s="63">
        <f>IF(Taula1[[#This Row],[Tipus de contracte                                  (fer servir opcions de la llista desplegable)]]="Temporal, igual o superior a 6 mesos",1,0)</f>
        <v>0</v>
      </c>
      <c r="CL181" s="63">
        <f>IF(Taula1[[#This Row],[Tipus de contracte                                  (fer servir opcions de la llista desplegable)]]="Substitució per IT",1,0)</f>
        <v>0</v>
      </c>
      <c r="CM181" s="73"/>
      <c r="CN181" s="63">
        <f>IF(Taula1[[#This Row],[Relació llocs de treball]]&gt;=1,1,0)</f>
        <v>0</v>
      </c>
      <c r="CO181" s="73"/>
      <c r="CP181" s="63">
        <f>IF(Taula1[[#This Row],[Identitat de gènere                                                          (fer servir opcions de la llista desplegable)]]="Home",1,0)</f>
        <v>0</v>
      </c>
      <c r="CQ181" s="63">
        <f>IF(Taula1[[#This Row],[Identitat de gènere                                                          (fer servir opcions de la llista desplegable)]]="Dona",1,0)</f>
        <v>0</v>
      </c>
      <c r="CR181" s="63">
        <f>IF(Taula1[[#This Row],[Identitat de gènere                                                          (fer servir opcions de la llista desplegable)]]="No binari",1,0)</f>
        <v>0</v>
      </c>
      <c r="CS181" s="73"/>
      <c r="CT181" s="63">
        <f t="shared" si="32"/>
        <v>0</v>
      </c>
      <c r="CU181" s="64">
        <f t="shared" si="39"/>
        <v>0</v>
      </c>
      <c r="CW181" s="64">
        <f t="shared" si="40"/>
        <v>0</v>
      </c>
      <c r="CX181" s="64">
        <f t="shared" si="41"/>
        <v>0</v>
      </c>
      <c r="CY181" s="64">
        <f t="shared" si="42"/>
        <v>0</v>
      </c>
      <c r="CZ181" s="64">
        <f t="shared" si="43"/>
        <v>0</v>
      </c>
      <c r="DB181" s="64">
        <f t="shared" si="44"/>
        <v>0</v>
      </c>
      <c r="DC181" s="64">
        <f t="shared" si="45"/>
        <v>0</v>
      </c>
      <c r="DD181" s="64">
        <f t="shared" si="46"/>
        <v>0</v>
      </c>
      <c r="DE181" s="64">
        <f t="shared" si="47"/>
        <v>0</v>
      </c>
    </row>
    <row r="182" spans="2:109" x14ac:dyDescent="0.3">
      <c r="B182" s="167"/>
      <c r="C182" s="186"/>
      <c r="D182" s="2"/>
      <c r="E182" s="67"/>
      <c r="F182" s="5"/>
      <c r="G182" s="5"/>
      <c r="H182" s="187"/>
      <c r="I182" s="111" t="str">
        <f ca="1">IF(Taula1[[#This Row],[Data naixement (format dd/mm/aaaa)]]="","0",DATEDIF(Taula1[[#This Row],[Data naixement (format dd/mm/aaaa)]],TODAY(),"Y"))</f>
        <v>0</v>
      </c>
      <c r="J182" s="6"/>
      <c r="K182" s="6"/>
      <c r="L182" s="6"/>
      <c r="M182" s="6"/>
      <c r="N182" s="56"/>
      <c r="O182" s="56"/>
      <c r="P182" s="56"/>
      <c r="Q182" s="6"/>
      <c r="R182" s="7"/>
      <c r="S182" s="143">
        <f>Taula1[[#This Row],[Mesos naturals sencers treballats període justificat (01/01/2023 - 31/03/2023)]]</f>
        <v>0</v>
      </c>
      <c r="T182" s="194">
        <f>Taula1[[#This Row],[Dies treballats període justificat (01/01/2023 - 31/03/2023)              no comptabilitzats com a mes natural sencer]]</f>
        <v>0</v>
      </c>
      <c r="U182" s="12"/>
      <c r="V182" s="7"/>
      <c r="W182" s="188"/>
      <c r="X182" s="188"/>
      <c r="Y182" s="188"/>
      <c r="Z182" s="188"/>
      <c r="AA182" s="190"/>
      <c r="AB182" s="143">
        <f>Taula1[[#This Row],[Grup justificat     (fer servir opcions de la llista desplegable)]]</f>
        <v>0</v>
      </c>
      <c r="AC182" s="182"/>
      <c r="AD182" s="80"/>
      <c r="AE182" s="131">
        <f>ROUND((AF182/100)*756*Taula1[[#This Row],[Mesos naturals sencers treballats període justificat (01/01/2023 - 31/03/2023)]],2)</f>
        <v>0</v>
      </c>
      <c r="AF182" s="79">
        <f>Taula1[[#This Row],[% Jornada segons contracte
(no posar el símbol %) ]]-Taula1[[#This Row],[% Reducció salari per baix rendiment        (no posar el símbol %)]]</f>
        <v>0</v>
      </c>
      <c r="AG182" s="131">
        <f>ROUND((AH182/100)*24.8547945*Taula1[[#This Row],[Dies treballats període justificat (01/01/2023 - 31/03/2023)              no comptabilitzats com a mes natural sencer]],2)</f>
        <v>0</v>
      </c>
      <c r="AH182" s="79">
        <f>Taula1[[#This Row],[% Jornada segons contracte
(no posar el símbol %) ]]-Taula1[[#This Row],[% Reducció salari per baix rendiment        (no posar el símbol %)]]</f>
        <v>0</v>
      </c>
      <c r="AI182" s="131">
        <f t="shared" si="33"/>
        <v>0</v>
      </c>
      <c r="AJ182" s="183"/>
      <c r="AK182" s="131">
        <f>ROUND((AL182/100)*756*Taula1[[#This Row],[Espai reservat Administració  (mesos)]],2)</f>
        <v>0</v>
      </c>
      <c r="AL182" s="79">
        <f>Taula1[[#This Row],[% Jornada segons contracte
(no posar el símbol %) ]]-Taula1[[#This Row],[% Reducció salari per baix rendiment        (no posar el símbol %)]]</f>
        <v>0</v>
      </c>
      <c r="AM182" s="131">
        <f>ROUND((AN182/100)*24.8547945*Taula1[[#This Row],[Espai reservat Administració (dies)]],2)</f>
        <v>0</v>
      </c>
      <c r="AN182" s="79">
        <f>Taula1[[#This Row],[% Jornada segons contracte
(no posar el símbol %) ]]-Taula1[[#This Row],[% Reducció salari per baix rendiment        (no posar el símbol %)]]</f>
        <v>0</v>
      </c>
      <c r="AO182" s="131">
        <f t="shared" si="34"/>
        <v>0</v>
      </c>
      <c r="AP182" s="86"/>
      <c r="AQ182" s="136">
        <f>ROUND((AR182/100)*693*Taula1[[#This Row],[Mesos naturals sencers treballats període justificat (01/01/2023 - 31/03/2023)]],2)</f>
        <v>0</v>
      </c>
      <c r="AR182" s="89">
        <f>Taula1[[#This Row],[% Jornada segons contracte
(no posar el símbol %) ]]-Taula1[[#This Row],[% Reducció salari per baix rendiment        (no posar el símbol %)]]</f>
        <v>0</v>
      </c>
      <c r="AS182" s="136">
        <f>ROUND((AT182/100)*22.78356164*Taula1[[#This Row],[Dies treballats període justificat (01/01/2023 - 31/03/2023)              no comptabilitzats com a mes natural sencer]],2)</f>
        <v>0</v>
      </c>
      <c r="AT182" s="89">
        <f>Taula1[[#This Row],[% Jornada segons contracte
(no posar el símbol %) ]]-Taula1[[#This Row],[% Reducció salari per baix rendiment        (no posar el símbol %)]]</f>
        <v>0</v>
      </c>
      <c r="AU182" s="136">
        <f t="shared" si="35"/>
        <v>0</v>
      </c>
      <c r="AV182" s="86"/>
      <c r="AW182" s="136">
        <f>ROUND((AX182/100)*693*Taula1[[#This Row],[Espai reservat Administració  (mesos)]],2)</f>
        <v>0</v>
      </c>
      <c r="AX182" s="89">
        <f>Taula1[[#This Row],[% Jornada segons contracte
(no posar el símbol %) ]]-Taula1[[#This Row],[% Reducció salari per baix rendiment        (no posar el símbol %)]]</f>
        <v>0</v>
      </c>
      <c r="AY182" s="131">
        <f>ROUND((AZ182/100)*22.78356164*Taula1[[#This Row],[Espai reservat Administració (dies)]],2)</f>
        <v>0</v>
      </c>
      <c r="AZ182" s="79">
        <f>Taula1[[#This Row],[% Jornada segons contracte
(no posar el símbol %) ]]-Taula1[[#This Row],[% Reducció salari per baix rendiment        (no posar el símbol %)]]</f>
        <v>0</v>
      </c>
      <c r="BA182" s="131">
        <f t="shared" si="36"/>
        <v>0</v>
      </c>
      <c r="BB182" s="83"/>
      <c r="BC182" s="131">
        <f>IF(Taula1[[#This Row],[Grup justificat     (fer servir opcions de la llista desplegable)]]=1,AI182,0)</f>
        <v>0</v>
      </c>
      <c r="BD182" s="131">
        <f>IF(Taula1[[#This Row],[Grup justificat     (fer servir opcions de la llista desplegable)]]=2,AU182,0)</f>
        <v>0</v>
      </c>
      <c r="BE182" s="83"/>
      <c r="BF182" s="131">
        <f>IF(Taula1[[#This Row],[Espai reservat Administració]]=1,AO182,0)</f>
        <v>0</v>
      </c>
      <c r="BG182" s="131">
        <f>IF(Taula1[[#This Row],[Espai reservat Administració]]=2,BA182,0)</f>
        <v>0</v>
      </c>
      <c r="BH182" s="83"/>
      <c r="BI182" s="124">
        <f>IF(Taula1[[#This Row],[Grup justificat     (fer servir opcions de la llista desplegable)]]=1,1,0)</f>
        <v>0</v>
      </c>
      <c r="BJ182" s="124">
        <f>IF(Taula1[[#This Row],[Espai reservat Administració]]=1,1,0)</f>
        <v>0</v>
      </c>
      <c r="BK182" s="125"/>
      <c r="BL182" s="124">
        <f>IF(Taula1[[#This Row],[Grup justificat     (fer servir opcions de la llista desplegable)]]=2,1,0)</f>
        <v>0</v>
      </c>
      <c r="BM182" s="124">
        <f>IF(Taula1[[#This Row],[Espai reservat Administració]]=2,1,0)</f>
        <v>0</v>
      </c>
      <c r="BN182" s="73"/>
      <c r="BO182" s="73"/>
      <c r="BP182" s="73"/>
      <c r="BQ182" s="73"/>
      <c r="BR182" s="73"/>
      <c r="BS182" s="73"/>
      <c r="BT182" s="73"/>
      <c r="BU182" s="73"/>
      <c r="BV182" s="73"/>
      <c r="BW182" s="73"/>
      <c r="BX182" s="73"/>
      <c r="BY182" s="73"/>
      <c r="BZ182" s="73"/>
      <c r="CA182" s="73"/>
      <c r="CB182" s="73"/>
      <c r="CC182" s="73"/>
      <c r="CD182" s="73"/>
      <c r="CE182" s="73"/>
      <c r="CF182" s="73"/>
      <c r="CG182" s="63">
        <f t="shared" si="37"/>
        <v>0</v>
      </c>
      <c r="CH182" s="63">
        <f t="shared" si="38"/>
        <v>0</v>
      </c>
      <c r="CI182" s="73"/>
      <c r="CJ182" s="63">
        <f>IF(Taula1[[#This Row],[Tipus de contracte                                  (fer servir opcions de la llista desplegable)]]="Indefinit",1,0)</f>
        <v>0</v>
      </c>
      <c r="CK182" s="63">
        <f>IF(Taula1[[#This Row],[Tipus de contracte                                  (fer servir opcions de la llista desplegable)]]="Temporal, igual o superior a 6 mesos",1,0)</f>
        <v>0</v>
      </c>
      <c r="CL182" s="63">
        <f>IF(Taula1[[#This Row],[Tipus de contracte                                  (fer servir opcions de la llista desplegable)]]="Substitució per IT",1,0)</f>
        <v>0</v>
      </c>
      <c r="CM182" s="73"/>
      <c r="CN182" s="63">
        <f>IF(Taula1[[#This Row],[Relació llocs de treball]]&gt;=1,1,0)</f>
        <v>0</v>
      </c>
      <c r="CO182" s="73"/>
      <c r="CP182" s="63">
        <f>IF(Taula1[[#This Row],[Identitat de gènere                                                          (fer servir opcions de la llista desplegable)]]="Home",1,0)</f>
        <v>0</v>
      </c>
      <c r="CQ182" s="63">
        <f>IF(Taula1[[#This Row],[Identitat de gènere                                                          (fer servir opcions de la llista desplegable)]]="Dona",1,0)</f>
        <v>0</v>
      </c>
      <c r="CR182" s="63">
        <f>IF(Taula1[[#This Row],[Identitat de gènere                                                          (fer servir opcions de la llista desplegable)]]="No binari",1,0)</f>
        <v>0</v>
      </c>
      <c r="CS182" s="73"/>
      <c r="CT182" s="63">
        <f t="shared" si="32"/>
        <v>0</v>
      </c>
      <c r="CU182" s="64">
        <f t="shared" si="39"/>
        <v>0</v>
      </c>
      <c r="CW182" s="64">
        <f t="shared" si="40"/>
        <v>0</v>
      </c>
      <c r="CX182" s="64">
        <f t="shared" si="41"/>
        <v>0</v>
      </c>
      <c r="CY182" s="64">
        <f t="shared" si="42"/>
        <v>0</v>
      </c>
      <c r="CZ182" s="64">
        <f t="shared" si="43"/>
        <v>0</v>
      </c>
      <c r="DB182" s="64">
        <f t="shared" si="44"/>
        <v>0</v>
      </c>
      <c r="DC182" s="64">
        <f t="shared" si="45"/>
        <v>0</v>
      </c>
      <c r="DD182" s="64">
        <f t="shared" si="46"/>
        <v>0</v>
      </c>
      <c r="DE182" s="64">
        <f t="shared" si="47"/>
        <v>0</v>
      </c>
    </row>
    <row r="183" spans="2:109" x14ac:dyDescent="0.3">
      <c r="B183" s="167"/>
      <c r="C183" s="186"/>
      <c r="D183" s="2"/>
      <c r="E183" s="67"/>
      <c r="F183" s="5"/>
      <c r="G183" s="5"/>
      <c r="H183" s="187"/>
      <c r="I183" s="111" t="str">
        <f ca="1">IF(Taula1[[#This Row],[Data naixement (format dd/mm/aaaa)]]="","0",DATEDIF(Taula1[[#This Row],[Data naixement (format dd/mm/aaaa)]],TODAY(),"Y"))</f>
        <v>0</v>
      </c>
      <c r="J183" s="6"/>
      <c r="K183" s="6"/>
      <c r="L183" s="6"/>
      <c r="M183" s="6"/>
      <c r="N183" s="56"/>
      <c r="O183" s="56"/>
      <c r="P183" s="56"/>
      <c r="Q183" s="6"/>
      <c r="R183" s="7"/>
      <c r="S183" s="143">
        <f>Taula1[[#This Row],[Mesos naturals sencers treballats període justificat (01/01/2023 - 31/03/2023)]]</f>
        <v>0</v>
      </c>
      <c r="T183" s="194">
        <f>Taula1[[#This Row],[Dies treballats període justificat (01/01/2023 - 31/03/2023)              no comptabilitzats com a mes natural sencer]]</f>
        <v>0</v>
      </c>
      <c r="U183" s="12"/>
      <c r="V183" s="7"/>
      <c r="W183" s="188"/>
      <c r="X183" s="188"/>
      <c r="Y183" s="188"/>
      <c r="Z183" s="188"/>
      <c r="AA183" s="190"/>
      <c r="AB183" s="143">
        <f>Taula1[[#This Row],[Grup justificat     (fer servir opcions de la llista desplegable)]]</f>
        <v>0</v>
      </c>
      <c r="AC183" s="182"/>
      <c r="AD183" s="80"/>
      <c r="AE183" s="131">
        <f>ROUND((AF183/100)*756*Taula1[[#This Row],[Mesos naturals sencers treballats període justificat (01/01/2023 - 31/03/2023)]],2)</f>
        <v>0</v>
      </c>
      <c r="AF183" s="79">
        <f>Taula1[[#This Row],[% Jornada segons contracte
(no posar el símbol %) ]]-Taula1[[#This Row],[% Reducció salari per baix rendiment        (no posar el símbol %)]]</f>
        <v>0</v>
      </c>
      <c r="AG183" s="131">
        <f>ROUND((AH183/100)*24.8547945*Taula1[[#This Row],[Dies treballats període justificat (01/01/2023 - 31/03/2023)              no comptabilitzats com a mes natural sencer]],2)</f>
        <v>0</v>
      </c>
      <c r="AH183" s="79">
        <f>Taula1[[#This Row],[% Jornada segons contracte
(no posar el símbol %) ]]-Taula1[[#This Row],[% Reducció salari per baix rendiment        (no posar el símbol %)]]</f>
        <v>0</v>
      </c>
      <c r="AI183" s="131">
        <f t="shared" si="33"/>
        <v>0</v>
      </c>
      <c r="AJ183" s="183"/>
      <c r="AK183" s="131">
        <f>ROUND((AL183/100)*756*Taula1[[#This Row],[Espai reservat Administració  (mesos)]],2)</f>
        <v>0</v>
      </c>
      <c r="AL183" s="79">
        <f>Taula1[[#This Row],[% Jornada segons contracte
(no posar el símbol %) ]]-Taula1[[#This Row],[% Reducció salari per baix rendiment        (no posar el símbol %)]]</f>
        <v>0</v>
      </c>
      <c r="AM183" s="131">
        <f>ROUND((AN183/100)*24.8547945*Taula1[[#This Row],[Espai reservat Administració (dies)]],2)</f>
        <v>0</v>
      </c>
      <c r="AN183" s="79">
        <f>Taula1[[#This Row],[% Jornada segons contracte
(no posar el símbol %) ]]-Taula1[[#This Row],[% Reducció salari per baix rendiment        (no posar el símbol %)]]</f>
        <v>0</v>
      </c>
      <c r="AO183" s="131">
        <f t="shared" si="34"/>
        <v>0</v>
      </c>
      <c r="AP183" s="86"/>
      <c r="AQ183" s="136">
        <f>ROUND((AR183/100)*693*Taula1[[#This Row],[Mesos naturals sencers treballats període justificat (01/01/2023 - 31/03/2023)]],2)</f>
        <v>0</v>
      </c>
      <c r="AR183" s="89">
        <f>Taula1[[#This Row],[% Jornada segons contracte
(no posar el símbol %) ]]-Taula1[[#This Row],[% Reducció salari per baix rendiment        (no posar el símbol %)]]</f>
        <v>0</v>
      </c>
      <c r="AS183" s="136">
        <f>ROUND((AT183/100)*22.78356164*Taula1[[#This Row],[Dies treballats període justificat (01/01/2023 - 31/03/2023)              no comptabilitzats com a mes natural sencer]],2)</f>
        <v>0</v>
      </c>
      <c r="AT183" s="89">
        <f>Taula1[[#This Row],[% Jornada segons contracte
(no posar el símbol %) ]]-Taula1[[#This Row],[% Reducció salari per baix rendiment        (no posar el símbol %)]]</f>
        <v>0</v>
      </c>
      <c r="AU183" s="136">
        <f t="shared" si="35"/>
        <v>0</v>
      </c>
      <c r="AV183" s="86"/>
      <c r="AW183" s="136">
        <f>ROUND((AX183/100)*693*Taula1[[#This Row],[Espai reservat Administració  (mesos)]],2)</f>
        <v>0</v>
      </c>
      <c r="AX183" s="89">
        <f>Taula1[[#This Row],[% Jornada segons contracte
(no posar el símbol %) ]]-Taula1[[#This Row],[% Reducció salari per baix rendiment        (no posar el símbol %)]]</f>
        <v>0</v>
      </c>
      <c r="AY183" s="131">
        <f>ROUND((AZ183/100)*22.78356164*Taula1[[#This Row],[Espai reservat Administració (dies)]],2)</f>
        <v>0</v>
      </c>
      <c r="AZ183" s="79">
        <f>Taula1[[#This Row],[% Jornada segons contracte
(no posar el símbol %) ]]-Taula1[[#This Row],[% Reducció salari per baix rendiment        (no posar el símbol %)]]</f>
        <v>0</v>
      </c>
      <c r="BA183" s="131">
        <f t="shared" si="36"/>
        <v>0</v>
      </c>
      <c r="BB183" s="83"/>
      <c r="BC183" s="131">
        <f>IF(Taula1[[#This Row],[Grup justificat     (fer servir opcions de la llista desplegable)]]=1,AI183,0)</f>
        <v>0</v>
      </c>
      <c r="BD183" s="131">
        <f>IF(Taula1[[#This Row],[Grup justificat     (fer servir opcions de la llista desplegable)]]=2,AU183,0)</f>
        <v>0</v>
      </c>
      <c r="BE183" s="83"/>
      <c r="BF183" s="131">
        <f>IF(Taula1[[#This Row],[Espai reservat Administració]]=1,AO183,0)</f>
        <v>0</v>
      </c>
      <c r="BG183" s="131">
        <f>IF(Taula1[[#This Row],[Espai reservat Administració]]=2,BA183,0)</f>
        <v>0</v>
      </c>
      <c r="BH183" s="83"/>
      <c r="BI183" s="124">
        <f>IF(Taula1[[#This Row],[Grup justificat     (fer servir opcions de la llista desplegable)]]=1,1,0)</f>
        <v>0</v>
      </c>
      <c r="BJ183" s="124">
        <f>IF(Taula1[[#This Row],[Espai reservat Administració]]=1,1,0)</f>
        <v>0</v>
      </c>
      <c r="BK183" s="125"/>
      <c r="BL183" s="124">
        <f>IF(Taula1[[#This Row],[Grup justificat     (fer servir opcions de la llista desplegable)]]=2,1,0)</f>
        <v>0</v>
      </c>
      <c r="BM183" s="124">
        <f>IF(Taula1[[#This Row],[Espai reservat Administració]]=2,1,0)</f>
        <v>0</v>
      </c>
      <c r="BN183" s="73"/>
      <c r="BO183" s="73"/>
      <c r="BP183" s="73"/>
      <c r="BQ183" s="73"/>
      <c r="BR183" s="73"/>
      <c r="BS183" s="73"/>
      <c r="BT183" s="73"/>
      <c r="BU183" s="73"/>
      <c r="BV183" s="73"/>
      <c r="BW183" s="73"/>
      <c r="BX183" s="73"/>
      <c r="BY183" s="73"/>
      <c r="BZ183" s="73"/>
      <c r="CA183" s="73"/>
      <c r="CB183" s="73"/>
      <c r="CC183" s="73"/>
      <c r="CD183" s="73"/>
      <c r="CE183" s="73"/>
      <c r="CF183" s="73"/>
      <c r="CG183" s="63">
        <f t="shared" si="37"/>
        <v>0</v>
      </c>
      <c r="CH183" s="63">
        <f t="shared" si="38"/>
        <v>0</v>
      </c>
      <c r="CI183" s="73"/>
      <c r="CJ183" s="63">
        <f>IF(Taula1[[#This Row],[Tipus de contracte                                  (fer servir opcions de la llista desplegable)]]="Indefinit",1,0)</f>
        <v>0</v>
      </c>
      <c r="CK183" s="63">
        <f>IF(Taula1[[#This Row],[Tipus de contracte                                  (fer servir opcions de la llista desplegable)]]="Temporal, igual o superior a 6 mesos",1,0)</f>
        <v>0</v>
      </c>
      <c r="CL183" s="63">
        <f>IF(Taula1[[#This Row],[Tipus de contracte                                  (fer servir opcions de la llista desplegable)]]="Substitució per IT",1,0)</f>
        <v>0</v>
      </c>
      <c r="CM183" s="73"/>
      <c r="CN183" s="63">
        <f>IF(Taula1[[#This Row],[Relació llocs de treball]]&gt;=1,1,0)</f>
        <v>0</v>
      </c>
      <c r="CO183" s="73"/>
      <c r="CP183" s="63">
        <f>IF(Taula1[[#This Row],[Identitat de gènere                                                          (fer servir opcions de la llista desplegable)]]="Home",1,0)</f>
        <v>0</v>
      </c>
      <c r="CQ183" s="63">
        <f>IF(Taula1[[#This Row],[Identitat de gènere                                                          (fer servir opcions de la llista desplegable)]]="Dona",1,0)</f>
        <v>0</v>
      </c>
      <c r="CR183" s="63">
        <f>IF(Taula1[[#This Row],[Identitat de gènere                                                          (fer servir opcions de la llista desplegable)]]="No binari",1,0)</f>
        <v>0</v>
      </c>
      <c r="CS183" s="73"/>
      <c r="CT183" s="63">
        <f t="shared" si="32"/>
        <v>0</v>
      </c>
      <c r="CU183" s="64">
        <f t="shared" si="39"/>
        <v>0</v>
      </c>
      <c r="CW183" s="64">
        <f t="shared" si="40"/>
        <v>0</v>
      </c>
      <c r="CX183" s="64">
        <f t="shared" si="41"/>
        <v>0</v>
      </c>
      <c r="CY183" s="64">
        <f t="shared" si="42"/>
        <v>0</v>
      </c>
      <c r="CZ183" s="64">
        <f t="shared" si="43"/>
        <v>0</v>
      </c>
      <c r="DB183" s="64">
        <f t="shared" si="44"/>
        <v>0</v>
      </c>
      <c r="DC183" s="64">
        <f t="shared" si="45"/>
        <v>0</v>
      </c>
      <c r="DD183" s="64">
        <f t="shared" si="46"/>
        <v>0</v>
      </c>
      <c r="DE183" s="64">
        <f t="shared" si="47"/>
        <v>0</v>
      </c>
    </row>
    <row r="184" spans="2:109" x14ac:dyDescent="0.3">
      <c r="B184" s="167"/>
      <c r="C184" s="186"/>
      <c r="D184" s="2"/>
      <c r="E184" s="67"/>
      <c r="F184" s="5"/>
      <c r="G184" s="5"/>
      <c r="H184" s="187"/>
      <c r="I184" s="111" t="str">
        <f ca="1">IF(Taula1[[#This Row],[Data naixement (format dd/mm/aaaa)]]="","0",DATEDIF(Taula1[[#This Row],[Data naixement (format dd/mm/aaaa)]],TODAY(),"Y"))</f>
        <v>0</v>
      </c>
      <c r="J184" s="6"/>
      <c r="K184" s="6"/>
      <c r="L184" s="6"/>
      <c r="M184" s="6"/>
      <c r="N184" s="56"/>
      <c r="O184" s="56"/>
      <c r="P184" s="56"/>
      <c r="Q184" s="6"/>
      <c r="R184" s="7"/>
      <c r="S184" s="143">
        <f>Taula1[[#This Row],[Mesos naturals sencers treballats període justificat (01/01/2023 - 31/03/2023)]]</f>
        <v>0</v>
      </c>
      <c r="T184" s="194">
        <f>Taula1[[#This Row],[Dies treballats període justificat (01/01/2023 - 31/03/2023)              no comptabilitzats com a mes natural sencer]]</f>
        <v>0</v>
      </c>
      <c r="U184" s="12"/>
      <c r="V184" s="7"/>
      <c r="W184" s="188"/>
      <c r="X184" s="188"/>
      <c r="Y184" s="188"/>
      <c r="Z184" s="188"/>
      <c r="AA184" s="190"/>
      <c r="AB184" s="143">
        <f>Taula1[[#This Row],[Grup justificat     (fer servir opcions de la llista desplegable)]]</f>
        <v>0</v>
      </c>
      <c r="AC184" s="182"/>
      <c r="AD184" s="80"/>
      <c r="AE184" s="131">
        <f>ROUND((AF184/100)*756*Taula1[[#This Row],[Mesos naturals sencers treballats període justificat (01/01/2023 - 31/03/2023)]],2)</f>
        <v>0</v>
      </c>
      <c r="AF184" s="79">
        <f>Taula1[[#This Row],[% Jornada segons contracte
(no posar el símbol %) ]]-Taula1[[#This Row],[% Reducció salari per baix rendiment        (no posar el símbol %)]]</f>
        <v>0</v>
      </c>
      <c r="AG184" s="131">
        <f>ROUND((AH184/100)*24.8547945*Taula1[[#This Row],[Dies treballats període justificat (01/01/2023 - 31/03/2023)              no comptabilitzats com a mes natural sencer]],2)</f>
        <v>0</v>
      </c>
      <c r="AH184" s="79">
        <f>Taula1[[#This Row],[% Jornada segons contracte
(no posar el símbol %) ]]-Taula1[[#This Row],[% Reducció salari per baix rendiment        (no posar el símbol %)]]</f>
        <v>0</v>
      </c>
      <c r="AI184" s="131">
        <f t="shared" si="33"/>
        <v>0</v>
      </c>
      <c r="AJ184" s="183"/>
      <c r="AK184" s="131">
        <f>ROUND((AL184/100)*756*Taula1[[#This Row],[Espai reservat Administració  (mesos)]],2)</f>
        <v>0</v>
      </c>
      <c r="AL184" s="79">
        <f>Taula1[[#This Row],[% Jornada segons contracte
(no posar el símbol %) ]]-Taula1[[#This Row],[% Reducció salari per baix rendiment        (no posar el símbol %)]]</f>
        <v>0</v>
      </c>
      <c r="AM184" s="131">
        <f>ROUND((AN184/100)*24.8547945*Taula1[[#This Row],[Espai reservat Administració (dies)]],2)</f>
        <v>0</v>
      </c>
      <c r="AN184" s="79">
        <f>Taula1[[#This Row],[% Jornada segons contracte
(no posar el símbol %) ]]-Taula1[[#This Row],[% Reducció salari per baix rendiment        (no posar el símbol %)]]</f>
        <v>0</v>
      </c>
      <c r="AO184" s="131">
        <f t="shared" si="34"/>
        <v>0</v>
      </c>
      <c r="AP184" s="86"/>
      <c r="AQ184" s="136">
        <f>ROUND((AR184/100)*693*Taula1[[#This Row],[Mesos naturals sencers treballats període justificat (01/01/2023 - 31/03/2023)]],2)</f>
        <v>0</v>
      </c>
      <c r="AR184" s="89">
        <f>Taula1[[#This Row],[% Jornada segons contracte
(no posar el símbol %) ]]-Taula1[[#This Row],[% Reducció salari per baix rendiment        (no posar el símbol %)]]</f>
        <v>0</v>
      </c>
      <c r="AS184" s="136">
        <f>ROUND((AT184/100)*22.78356164*Taula1[[#This Row],[Dies treballats període justificat (01/01/2023 - 31/03/2023)              no comptabilitzats com a mes natural sencer]],2)</f>
        <v>0</v>
      </c>
      <c r="AT184" s="89">
        <f>Taula1[[#This Row],[% Jornada segons contracte
(no posar el símbol %) ]]-Taula1[[#This Row],[% Reducció salari per baix rendiment        (no posar el símbol %)]]</f>
        <v>0</v>
      </c>
      <c r="AU184" s="136">
        <f t="shared" si="35"/>
        <v>0</v>
      </c>
      <c r="AV184" s="86"/>
      <c r="AW184" s="136">
        <f>ROUND((AX184/100)*693*Taula1[[#This Row],[Espai reservat Administració  (mesos)]],2)</f>
        <v>0</v>
      </c>
      <c r="AX184" s="89">
        <f>Taula1[[#This Row],[% Jornada segons contracte
(no posar el símbol %) ]]-Taula1[[#This Row],[% Reducció salari per baix rendiment        (no posar el símbol %)]]</f>
        <v>0</v>
      </c>
      <c r="AY184" s="131">
        <f>ROUND((AZ184/100)*22.78356164*Taula1[[#This Row],[Espai reservat Administració (dies)]],2)</f>
        <v>0</v>
      </c>
      <c r="AZ184" s="79">
        <f>Taula1[[#This Row],[% Jornada segons contracte
(no posar el símbol %) ]]-Taula1[[#This Row],[% Reducció salari per baix rendiment        (no posar el símbol %)]]</f>
        <v>0</v>
      </c>
      <c r="BA184" s="131">
        <f t="shared" si="36"/>
        <v>0</v>
      </c>
      <c r="BB184" s="83"/>
      <c r="BC184" s="131">
        <f>IF(Taula1[[#This Row],[Grup justificat     (fer servir opcions de la llista desplegable)]]=1,AI184,0)</f>
        <v>0</v>
      </c>
      <c r="BD184" s="131">
        <f>IF(Taula1[[#This Row],[Grup justificat     (fer servir opcions de la llista desplegable)]]=2,AU184,0)</f>
        <v>0</v>
      </c>
      <c r="BE184" s="83"/>
      <c r="BF184" s="131">
        <f>IF(Taula1[[#This Row],[Espai reservat Administració]]=1,AO184,0)</f>
        <v>0</v>
      </c>
      <c r="BG184" s="131">
        <f>IF(Taula1[[#This Row],[Espai reservat Administració]]=2,BA184,0)</f>
        <v>0</v>
      </c>
      <c r="BH184" s="83"/>
      <c r="BI184" s="124">
        <f>IF(Taula1[[#This Row],[Grup justificat     (fer servir opcions de la llista desplegable)]]=1,1,0)</f>
        <v>0</v>
      </c>
      <c r="BJ184" s="124">
        <f>IF(Taula1[[#This Row],[Espai reservat Administració]]=1,1,0)</f>
        <v>0</v>
      </c>
      <c r="BK184" s="125"/>
      <c r="BL184" s="124">
        <f>IF(Taula1[[#This Row],[Grup justificat     (fer servir opcions de la llista desplegable)]]=2,1,0)</f>
        <v>0</v>
      </c>
      <c r="BM184" s="124">
        <f>IF(Taula1[[#This Row],[Espai reservat Administració]]=2,1,0)</f>
        <v>0</v>
      </c>
      <c r="BN184" s="73"/>
      <c r="BO184" s="73"/>
      <c r="BP184" s="73"/>
      <c r="BQ184" s="73"/>
      <c r="BR184" s="73"/>
      <c r="BS184" s="73"/>
      <c r="BT184" s="73"/>
      <c r="BU184" s="73"/>
      <c r="BV184" s="73"/>
      <c r="BW184" s="73"/>
      <c r="BX184" s="73"/>
      <c r="BY184" s="73"/>
      <c r="BZ184" s="73"/>
      <c r="CA184" s="73"/>
      <c r="CB184" s="73"/>
      <c r="CC184" s="73"/>
      <c r="CD184" s="73"/>
      <c r="CE184" s="73"/>
      <c r="CF184" s="73"/>
      <c r="CG184" s="63">
        <f t="shared" si="37"/>
        <v>0</v>
      </c>
      <c r="CH184" s="63">
        <f t="shared" si="38"/>
        <v>0</v>
      </c>
      <c r="CI184" s="73"/>
      <c r="CJ184" s="63">
        <f>IF(Taula1[[#This Row],[Tipus de contracte                                  (fer servir opcions de la llista desplegable)]]="Indefinit",1,0)</f>
        <v>0</v>
      </c>
      <c r="CK184" s="63">
        <f>IF(Taula1[[#This Row],[Tipus de contracte                                  (fer servir opcions de la llista desplegable)]]="Temporal, igual o superior a 6 mesos",1,0)</f>
        <v>0</v>
      </c>
      <c r="CL184" s="63">
        <f>IF(Taula1[[#This Row],[Tipus de contracte                                  (fer servir opcions de la llista desplegable)]]="Substitució per IT",1,0)</f>
        <v>0</v>
      </c>
      <c r="CM184" s="73"/>
      <c r="CN184" s="63">
        <f>IF(Taula1[[#This Row],[Relació llocs de treball]]&gt;=1,1,0)</f>
        <v>0</v>
      </c>
      <c r="CO184" s="73"/>
      <c r="CP184" s="63">
        <f>IF(Taula1[[#This Row],[Identitat de gènere                                                          (fer servir opcions de la llista desplegable)]]="Home",1,0)</f>
        <v>0</v>
      </c>
      <c r="CQ184" s="63">
        <f>IF(Taula1[[#This Row],[Identitat de gènere                                                          (fer servir opcions de la llista desplegable)]]="Dona",1,0)</f>
        <v>0</v>
      </c>
      <c r="CR184" s="63">
        <f>IF(Taula1[[#This Row],[Identitat de gènere                                                          (fer servir opcions de la llista desplegable)]]="No binari",1,0)</f>
        <v>0</v>
      </c>
      <c r="CS184" s="73"/>
      <c r="CT184" s="63">
        <f t="shared" si="32"/>
        <v>0</v>
      </c>
      <c r="CU184" s="64">
        <f t="shared" si="39"/>
        <v>0</v>
      </c>
      <c r="CW184" s="64">
        <f t="shared" si="40"/>
        <v>0</v>
      </c>
      <c r="CX184" s="64">
        <f t="shared" si="41"/>
        <v>0</v>
      </c>
      <c r="CY184" s="64">
        <f t="shared" si="42"/>
        <v>0</v>
      </c>
      <c r="CZ184" s="64">
        <f t="shared" si="43"/>
        <v>0</v>
      </c>
      <c r="DB184" s="64">
        <f t="shared" si="44"/>
        <v>0</v>
      </c>
      <c r="DC184" s="64">
        <f t="shared" si="45"/>
        <v>0</v>
      </c>
      <c r="DD184" s="64">
        <f t="shared" si="46"/>
        <v>0</v>
      </c>
      <c r="DE184" s="64">
        <f t="shared" si="47"/>
        <v>0</v>
      </c>
    </row>
    <row r="185" spans="2:109" x14ac:dyDescent="0.3">
      <c r="B185" s="167"/>
      <c r="C185" s="186"/>
      <c r="D185" s="2"/>
      <c r="E185" s="67"/>
      <c r="F185" s="5"/>
      <c r="G185" s="5"/>
      <c r="H185" s="187"/>
      <c r="I185" s="111" t="str">
        <f ca="1">IF(Taula1[[#This Row],[Data naixement (format dd/mm/aaaa)]]="","0",DATEDIF(Taula1[[#This Row],[Data naixement (format dd/mm/aaaa)]],TODAY(),"Y"))</f>
        <v>0</v>
      </c>
      <c r="J185" s="6"/>
      <c r="K185" s="6"/>
      <c r="L185" s="6"/>
      <c r="M185" s="6"/>
      <c r="N185" s="56"/>
      <c r="O185" s="56"/>
      <c r="P185" s="56"/>
      <c r="Q185" s="6"/>
      <c r="R185" s="7"/>
      <c r="S185" s="143">
        <f>Taula1[[#This Row],[Mesos naturals sencers treballats període justificat (01/01/2023 - 31/03/2023)]]</f>
        <v>0</v>
      </c>
      <c r="T185" s="194">
        <f>Taula1[[#This Row],[Dies treballats període justificat (01/01/2023 - 31/03/2023)              no comptabilitzats com a mes natural sencer]]</f>
        <v>0</v>
      </c>
      <c r="U185" s="12"/>
      <c r="V185" s="7"/>
      <c r="W185" s="188"/>
      <c r="X185" s="188"/>
      <c r="Y185" s="188"/>
      <c r="Z185" s="188"/>
      <c r="AA185" s="190"/>
      <c r="AB185" s="143">
        <f>Taula1[[#This Row],[Grup justificat     (fer servir opcions de la llista desplegable)]]</f>
        <v>0</v>
      </c>
      <c r="AC185" s="182"/>
      <c r="AD185" s="80"/>
      <c r="AE185" s="131">
        <f>ROUND((AF185/100)*756*Taula1[[#This Row],[Mesos naturals sencers treballats període justificat (01/01/2023 - 31/03/2023)]],2)</f>
        <v>0</v>
      </c>
      <c r="AF185" s="79">
        <f>Taula1[[#This Row],[% Jornada segons contracte
(no posar el símbol %) ]]-Taula1[[#This Row],[% Reducció salari per baix rendiment        (no posar el símbol %)]]</f>
        <v>0</v>
      </c>
      <c r="AG185" s="131">
        <f>ROUND((AH185/100)*24.8547945*Taula1[[#This Row],[Dies treballats període justificat (01/01/2023 - 31/03/2023)              no comptabilitzats com a mes natural sencer]],2)</f>
        <v>0</v>
      </c>
      <c r="AH185" s="79">
        <f>Taula1[[#This Row],[% Jornada segons contracte
(no posar el símbol %) ]]-Taula1[[#This Row],[% Reducció salari per baix rendiment        (no posar el símbol %)]]</f>
        <v>0</v>
      </c>
      <c r="AI185" s="131">
        <f t="shared" si="33"/>
        <v>0</v>
      </c>
      <c r="AJ185" s="183"/>
      <c r="AK185" s="131">
        <f>ROUND((AL185/100)*756*Taula1[[#This Row],[Espai reservat Administració  (mesos)]],2)</f>
        <v>0</v>
      </c>
      <c r="AL185" s="79">
        <f>Taula1[[#This Row],[% Jornada segons contracte
(no posar el símbol %) ]]-Taula1[[#This Row],[% Reducció salari per baix rendiment        (no posar el símbol %)]]</f>
        <v>0</v>
      </c>
      <c r="AM185" s="131">
        <f>ROUND((AN185/100)*24.8547945*Taula1[[#This Row],[Espai reservat Administració (dies)]],2)</f>
        <v>0</v>
      </c>
      <c r="AN185" s="79">
        <f>Taula1[[#This Row],[% Jornada segons contracte
(no posar el símbol %) ]]-Taula1[[#This Row],[% Reducció salari per baix rendiment        (no posar el símbol %)]]</f>
        <v>0</v>
      </c>
      <c r="AO185" s="131">
        <f t="shared" si="34"/>
        <v>0</v>
      </c>
      <c r="AP185" s="86"/>
      <c r="AQ185" s="136">
        <f>ROUND((AR185/100)*693*Taula1[[#This Row],[Mesos naturals sencers treballats període justificat (01/01/2023 - 31/03/2023)]],2)</f>
        <v>0</v>
      </c>
      <c r="AR185" s="89">
        <f>Taula1[[#This Row],[% Jornada segons contracte
(no posar el símbol %) ]]-Taula1[[#This Row],[% Reducció salari per baix rendiment        (no posar el símbol %)]]</f>
        <v>0</v>
      </c>
      <c r="AS185" s="136">
        <f>ROUND((AT185/100)*22.78356164*Taula1[[#This Row],[Dies treballats període justificat (01/01/2023 - 31/03/2023)              no comptabilitzats com a mes natural sencer]],2)</f>
        <v>0</v>
      </c>
      <c r="AT185" s="89">
        <f>Taula1[[#This Row],[% Jornada segons contracte
(no posar el símbol %) ]]-Taula1[[#This Row],[% Reducció salari per baix rendiment        (no posar el símbol %)]]</f>
        <v>0</v>
      </c>
      <c r="AU185" s="136">
        <f t="shared" si="35"/>
        <v>0</v>
      </c>
      <c r="AV185" s="86"/>
      <c r="AW185" s="136">
        <f>ROUND((AX185/100)*693*Taula1[[#This Row],[Espai reservat Administració  (mesos)]],2)</f>
        <v>0</v>
      </c>
      <c r="AX185" s="89">
        <f>Taula1[[#This Row],[% Jornada segons contracte
(no posar el símbol %) ]]-Taula1[[#This Row],[% Reducció salari per baix rendiment        (no posar el símbol %)]]</f>
        <v>0</v>
      </c>
      <c r="AY185" s="131">
        <f>ROUND((AZ185/100)*22.78356164*Taula1[[#This Row],[Espai reservat Administració (dies)]],2)</f>
        <v>0</v>
      </c>
      <c r="AZ185" s="79">
        <f>Taula1[[#This Row],[% Jornada segons contracte
(no posar el símbol %) ]]-Taula1[[#This Row],[% Reducció salari per baix rendiment        (no posar el símbol %)]]</f>
        <v>0</v>
      </c>
      <c r="BA185" s="131">
        <f t="shared" si="36"/>
        <v>0</v>
      </c>
      <c r="BB185" s="83"/>
      <c r="BC185" s="131">
        <f>IF(Taula1[[#This Row],[Grup justificat     (fer servir opcions de la llista desplegable)]]=1,AI185,0)</f>
        <v>0</v>
      </c>
      <c r="BD185" s="131">
        <f>IF(Taula1[[#This Row],[Grup justificat     (fer servir opcions de la llista desplegable)]]=2,AU185,0)</f>
        <v>0</v>
      </c>
      <c r="BE185" s="83"/>
      <c r="BF185" s="131">
        <f>IF(Taula1[[#This Row],[Espai reservat Administració]]=1,AO185,0)</f>
        <v>0</v>
      </c>
      <c r="BG185" s="131">
        <f>IF(Taula1[[#This Row],[Espai reservat Administració]]=2,BA185,0)</f>
        <v>0</v>
      </c>
      <c r="BH185" s="83"/>
      <c r="BI185" s="124">
        <f>IF(Taula1[[#This Row],[Grup justificat     (fer servir opcions de la llista desplegable)]]=1,1,0)</f>
        <v>0</v>
      </c>
      <c r="BJ185" s="124">
        <f>IF(Taula1[[#This Row],[Espai reservat Administració]]=1,1,0)</f>
        <v>0</v>
      </c>
      <c r="BK185" s="125"/>
      <c r="BL185" s="124">
        <f>IF(Taula1[[#This Row],[Grup justificat     (fer servir opcions de la llista desplegable)]]=2,1,0)</f>
        <v>0</v>
      </c>
      <c r="BM185" s="124">
        <f>IF(Taula1[[#This Row],[Espai reservat Administració]]=2,1,0)</f>
        <v>0</v>
      </c>
      <c r="BN185" s="73"/>
      <c r="BO185" s="73"/>
      <c r="BP185" s="73"/>
      <c r="BQ185" s="73"/>
      <c r="BR185" s="73"/>
      <c r="BS185" s="73"/>
      <c r="BT185" s="73"/>
      <c r="BU185" s="73"/>
      <c r="BV185" s="73"/>
      <c r="BW185" s="73"/>
      <c r="BX185" s="73"/>
      <c r="BY185" s="73"/>
      <c r="BZ185" s="73"/>
      <c r="CA185" s="73"/>
      <c r="CB185" s="73"/>
      <c r="CC185" s="73"/>
      <c r="CD185" s="73"/>
      <c r="CE185" s="73"/>
      <c r="CF185" s="73"/>
      <c r="CG185" s="63">
        <f t="shared" si="37"/>
        <v>0</v>
      </c>
      <c r="CH185" s="63">
        <f t="shared" si="38"/>
        <v>0</v>
      </c>
      <c r="CI185" s="73"/>
      <c r="CJ185" s="63">
        <f>IF(Taula1[[#This Row],[Tipus de contracte                                  (fer servir opcions de la llista desplegable)]]="Indefinit",1,0)</f>
        <v>0</v>
      </c>
      <c r="CK185" s="63">
        <f>IF(Taula1[[#This Row],[Tipus de contracte                                  (fer servir opcions de la llista desplegable)]]="Temporal, igual o superior a 6 mesos",1,0)</f>
        <v>0</v>
      </c>
      <c r="CL185" s="63">
        <f>IF(Taula1[[#This Row],[Tipus de contracte                                  (fer servir opcions de la llista desplegable)]]="Substitució per IT",1,0)</f>
        <v>0</v>
      </c>
      <c r="CM185" s="73"/>
      <c r="CN185" s="63">
        <f>IF(Taula1[[#This Row],[Relació llocs de treball]]&gt;=1,1,0)</f>
        <v>0</v>
      </c>
      <c r="CO185" s="73"/>
      <c r="CP185" s="63">
        <f>IF(Taula1[[#This Row],[Identitat de gènere                                                          (fer servir opcions de la llista desplegable)]]="Home",1,0)</f>
        <v>0</v>
      </c>
      <c r="CQ185" s="63">
        <f>IF(Taula1[[#This Row],[Identitat de gènere                                                          (fer servir opcions de la llista desplegable)]]="Dona",1,0)</f>
        <v>0</v>
      </c>
      <c r="CR185" s="63">
        <f>IF(Taula1[[#This Row],[Identitat de gènere                                                          (fer servir opcions de la llista desplegable)]]="No binari",1,0)</f>
        <v>0</v>
      </c>
      <c r="CS185" s="73"/>
      <c r="CT185" s="63">
        <f t="shared" si="32"/>
        <v>0</v>
      </c>
      <c r="CU185" s="64">
        <f t="shared" si="39"/>
        <v>0</v>
      </c>
      <c r="CW185" s="64">
        <f t="shared" si="40"/>
        <v>0</v>
      </c>
      <c r="CX185" s="64">
        <f t="shared" si="41"/>
        <v>0</v>
      </c>
      <c r="CY185" s="64">
        <f t="shared" si="42"/>
        <v>0</v>
      </c>
      <c r="CZ185" s="64">
        <f t="shared" si="43"/>
        <v>0</v>
      </c>
      <c r="DB185" s="64">
        <f t="shared" si="44"/>
        <v>0</v>
      </c>
      <c r="DC185" s="64">
        <f t="shared" si="45"/>
        <v>0</v>
      </c>
      <c r="DD185" s="64">
        <f t="shared" si="46"/>
        <v>0</v>
      </c>
      <c r="DE185" s="64">
        <f t="shared" si="47"/>
        <v>0</v>
      </c>
    </row>
    <row r="186" spans="2:109" x14ac:dyDescent="0.3">
      <c r="B186" s="167"/>
      <c r="C186" s="186"/>
      <c r="D186" s="2"/>
      <c r="E186" s="67"/>
      <c r="F186" s="5"/>
      <c r="G186" s="5"/>
      <c r="H186" s="187"/>
      <c r="I186" s="111" t="str">
        <f ca="1">IF(Taula1[[#This Row],[Data naixement (format dd/mm/aaaa)]]="","0",DATEDIF(Taula1[[#This Row],[Data naixement (format dd/mm/aaaa)]],TODAY(),"Y"))</f>
        <v>0</v>
      </c>
      <c r="J186" s="6"/>
      <c r="K186" s="6"/>
      <c r="L186" s="6"/>
      <c r="M186" s="6"/>
      <c r="N186" s="56"/>
      <c r="O186" s="56"/>
      <c r="P186" s="56"/>
      <c r="Q186" s="6"/>
      <c r="R186" s="7"/>
      <c r="S186" s="143">
        <f>Taula1[[#This Row],[Mesos naturals sencers treballats període justificat (01/01/2023 - 31/03/2023)]]</f>
        <v>0</v>
      </c>
      <c r="T186" s="194">
        <f>Taula1[[#This Row],[Dies treballats període justificat (01/01/2023 - 31/03/2023)              no comptabilitzats com a mes natural sencer]]</f>
        <v>0</v>
      </c>
      <c r="U186" s="12"/>
      <c r="V186" s="7"/>
      <c r="W186" s="188"/>
      <c r="X186" s="188"/>
      <c r="Y186" s="188"/>
      <c r="Z186" s="188"/>
      <c r="AA186" s="190"/>
      <c r="AB186" s="143">
        <f>Taula1[[#This Row],[Grup justificat     (fer servir opcions de la llista desplegable)]]</f>
        <v>0</v>
      </c>
      <c r="AC186" s="182"/>
      <c r="AD186" s="80"/>
      <c r="AE186" s="131">
        <f>ROUND((AF186/100)*756*Taula1[[#This Row],[Mesos naturals sencers treballats període justificat (01/01/2023 - 31/03/2023)]],2)</f>
        <v>0</v>
      </c>
      <c r="AF186" s="79">
        <f>Taula1[[#This Row],[% Jornada segons contracte
(no posar el símbol %) ]]-Taula1[[#This Row],[% Reducció salari per baix rendiment        (no posar el símbol %)]]</f>
        <v>0</v>
      </c>
      <c r="AG186" s="131">
        <f>ROUND((AH186/100)*24.8547945*Taula1[[#This Row],[Dies treballats període justificat (01/01/2023 - 31/03/2023)              no comptabilitzats com a mes natural sencer]],2)</f>
        <v>0</v>
      </c>
      <c r="AH186" s="79">
        <f>Taula1[[#This Row],[% Jornada segons contracte
(no posar el símbol %) ]]-Taula1[[#This Row],[% Reducció salari per baix rendiment        (no posar el símbol %)]]</f>
        <v>0</v>
      </c>
      <c r="AI186" s="131">
        <f t="shared" si="33"/>
        <v>0</v>
      </c>
      <c r="AJ186" s="183"/>
      <c r="AK186" s="131">
        <f>ROUND((AL186/100)*756*Taula1[[#This Row],[Espai reservat Administració  (mesos)]],2)</f>
        <v>0</v>
      </c>
      <c r="AL186" s="79">
        <f>Taula1[[#This Row],[% Jornada segons contracte
(no posar el símbol %) ]]-Taula1[[#This Row],[% Reducció salari per baix rendiment        (no posar el símbol %)]]</f>
        <v>0</v>
      </c>
      <c r="AM186" s="131">
        <f>ROUND((AN186/100)*24.8547945*Taula1[[#This Row],[Espai reservat Administració (dies)]],2)</f>
        <v>0</v>
      </c>
      <c r="AN186" s="79">
        <f>Taula1[[#This Row],[% Jornada segons contracte
(no posar el símbol %) ]]-Taula1[[#This Row],[% Reducció salari per baix rendiment        (no posar el símbol %)]]</f>
        <v>0</v>
      </c>
      <c r="AO186" s="131">
        <f t="shared" si="34"/>
        <v>0</v>
      </c>
      <c r="AP186" s="86"/>
      <c r="AQ186" s="136">
        <f>ROUND((AR186/100)*693*Taula1[[#This Row],[Mesos naturals sencers treballats període justificat (01/01/2023 - 31/03/2023)]],2)</f>
        <v>0</v>
      </c>
      <c r="AR186" s="89">
        <f>Taula1[[#This Row],[% Jornada segons contracte
(no posar el símbol %) ]]-Taula1[[#This Row],[% Reducció salari per baix rendiment        (no posar el símbol %)]]</f>
        <v>0</v>
      </c>
      <c r="AS186" s="136">
        <f>ROUND((AT186/100)*22.78356164*Taula1[[#This Row],[Dies treballats període justificat (01/01/2023 - 31/03/2023)              no comptabilitzats com a mes natural sencer]],2)</f>
        <v>0</v>
      </c>
      <c r="AT186" s="89">
        <f>Taula1[[#This Row],[% Jornada segons contracte
(no posar el símbol %) ]]-Taula1[[#This Row],[% Reducció salari per baix rendiment        (no posar el símbol %)]]</f>
        <v>0</v>
      </c>
      <c r="AU186" s="136">
        <f t="shared" si="35"/>
        <v>0</v>
      </c>
      <c r="AV186" s="86"/>
      <c r="AW186" s="136">
        <f>ROUND((AX186/100)*693*Taula1[[#This Row],[Espai reservat Administració  (mesos)]],2)</f>
        <v>0</v>
      </c>
      <c r="AX186" s="89">
        <f>Taula1[[#This Row],[% Jornada segons contracte
(no posar el símbol %) ]]-Taula1[[#This Row],[% Reducció salari per baix rendiment        (no posar el símbol %)]]</f>
        <v>0</v>
      </c>
      <c r="AY186" s="131">
        <f>ROUND((AZ186/100)*22.78356164*Taula1[[#This Row],[Espai reservat Administració (dies)]],2)</f>
        <v>0</v>
      </c>
      <c r="AZ186" s="79">
        <f>Taula1[[#This Row],[% Jornada segons contracte
(no posar el símbol %) ]]-Taula1[[#This Row],[% Reducció salari per baix rendiment        (no posar el símbol %)]]</f>
        <v>0</v>
      </c>
      <c r="BA186" s="131">
        <f t="shared" si="36"/>
        <v>0</v>
      </c>
      <c r="BB186" s="83"/>
      <c r="BC186" s="131">
        <f>IF(Taula1[[#This Row],[Grup justificat     (fer servir opcions de la llista desplegable)]]=1,AI186,0)</f>
        <v>0</v>
      </c>
      <c r="BD186" s="131">
        <f>IF(Taula1[[#This Row],[Grup justificat     (fer servir opcions de la llista desplegable)]]=2,AU186,0)</f>
        <v>0</v>
      </c>
      <c r="BE186" s="83"/>
      <c r="BF186" s="131">
        <f>IF(Taula1[[#This Row],[Espai reservat Administració]]=1,AO186,0)</f>
        <v>0</v>
      </c>
      <c r="BG186" s="131">
        <f>IF(Taula1[[#This Row],[Espai reservat Administració]]=2,BA186,0)</f>
        <v>0</v>
      </c>
      <c r="BH186" s="83"/>
      <c r="BI186" s="124">
        <f>IF(Taula1[[#This Row],[Grup justificat     (fer servir opcions de la llista desplegable)]]=1,1,0)</f>
        <v>0</v>
      </c>
      <c r="BJ186" s="124">
        <f>IF(Taula1[[#This Row],[Espai reservat Administració]]=1,1,0)</f>
        <v>0</v>
      </c>
      <c r="BK186" s="125"/>
      <c r="BL186" s="124">
        <f>IF(Taula1[[#This Row],[Grup justificat     (fer servir opcions de la llista desplegable)]]=2,1,0)</f>
        <v>0</v>
      </c>
      <c r="BM186" s="124">
        <f>IF(Taula1[[#This Row],[Espai reservat Administració]]=2,1,0)</f>
        <v>0</v>
      </c>
      <c r="BN186" s="73"/>
      <c r="BO186" s="73"/>
      <c r="BP186" s="73"/>
      <c r="BQ186" s="73"/>
      <c r="BR186" s="73"/>
      <c r="BS186" s="73"/>
      <c r="BT186" s="73"/>
      <c r="BU186" s="73"/>
      <c r="BV186" s="73"/>
      <c r="BW186" s="73"/>
      <c r="BX186" s="73"/>
      <c r="BY186" s="73"/>
      <c r="BZ186" s="73"/>
      <c r="CA186" s="73"/>
      <c r="CB186" s="73"/>
      <c r="CC186" s="73"/>
      <c r="CD186" s="73"/>
      <c r="CE186" s="73"/>
      <c r="CF186" s="73"/>
      <c r="CG186" s="63">
        <f t="shared" si="37"/>
        <v>0</v>
      </c>
      <c r="CH186" s="63">
        <f t="shared" si="38"/>
        <v>0</v>
      </c>
      <c r="CI186" s="73"/>
      <c r="CJ186" s="63">
        <f>IF(Taula1[[#This Row],[Tipus de contracte                                  (fer servir opcions de la llista desplegable)]]="Indefinit",1,0)</f>
        <v>0</v>
      </c>
      <c r="CK186" s="63">
        <f>IF(Taula1[[#This Row],[Tipus de contracte                                  (fer servir opcions de la llista desplegable)]]="Temporal, igual o superior a 6 mesos",1,0)</f>
        <v>0</v>
      </c>
      <c r="CL186" s="63">
        <f>IF(Taula1[[#This Row],[Tipus de contracte                                  (fer servir opcions de la llista desplegable)]]="Substitució per IT",1,0)</f>
        <v>0</v>
      </c>
      <c r="CM186" s="73"/>
      <c r="CN186" s="63">
        <f>IF(Taula1[[#This Row],[Relació llocs de treball]]&gt;=1,1,0)</f>
        <v>0</v>
      </c>
      <c r="CO186" s="73"/>
      <c r="CP186" s="63">
        <f>IF(Taula1[[#This Row],[Identitat de gènere                                                          (fer servir opcions de la llista desplegable)]]="Home",1,0)</f>
        <v>0</v>
      </c>
      <c r="CQ186" s="63">
        <f>IF(Taula1[[#This Row],[Identitat de gènere                                                          (fer servir opcions de la llista desplegable)]]="Dona",1,0)</f>
        <v>0</v>
      </c>
      <c r="CR186" s="63">
        <f>IF(Taula1[[#This Row],[Identitat de gènere                                                          (fer servir opcions de la llista desplegable)]]="No binari",1,0)</f>
        <v>0</v>
      </c>
      <c r="CS186" s="73"/>
      <c r="CT186" s="63">
        <f t="shared" si="32"/>
        <v>0</v>
      </c>
      <c r="CU186" s="64">
        <f t="shared" si="39"/>
        <v>0</v>
      </c>
      <c r="CW186" s="64">
        <f t="shared" si="40"/>
        <v>0</v>
      </c>
      <c r="CX186" s="64">
        <f t="shared" si="41"/>
        <v>0</v>
      </c>
      <c r="CY186" s="64">
        <f t="shared" si="42"/>
        <v>0</v>
      </c>
      <c r="CZ186" s="64">
        <f t="shared" si="43"/>
        <v>0</v>
      </c>
      <c r="DB186" s="64">
        <f t="shared" si="44"/>
        <v>0</v>
      </c>
      <c r="DC186" s="64">
        <f t="shared" si="45"/>
        <v>0</v>
      </c>
      <c r="DD186" s="64">
        <f t="shared" si="46"/>
        <v>0</v>
      </c>
      <c r="DE186" s="64">
        <f t="shared" si="47"/>
        <v>0</v>
      </c>
    </row>
    <row r="187" spans="2:109" x14ac:dyDescent="0.3">
      <c r="B187" s="167"/>
      <c r="C187" s="186"/>
      <c r="D187" s="2"/>
      <c r="E187" s="67"/>
      <c r="F187" s="5"/>
      <c r="G187" s="5"/>
      <c r="H187" s="187"/>
      <c r="I187" s="111" t="str">
        <f ca="1">IF(Taula1[[#This Row],[Data naixement (format dd/mm/aaaa)]]="","0",DATEDIF(Taula1[[#This Row],[Data naixement (format dd/mm/aaaa)]],TODAY(),"Y"))</f>
        <v>0</v>
      </c>
      <c r="J187" s="6"/>
      <c r="K187" s="6"/>
      <c r="L187" s="6"/>
      <c r="M187" s="6"/>
      <c r="N187" s="56"/>
      <c r="O187" s="56"/>
      <c r="P187" s="56"/>
      <c r="Q187" s="6"/>
      <c r="R187" s="7"/>
      <c r="S187" s="143">
        <f>Taula1[[#This Row],[Mesos naturals sencers treballats període justificat (01/01/2023 - 31/03/2023)]]</f>
        <v>0</v>
      </c>
      <c r="T187" s="194">
        <f>Taula1[[#This Row],[Dies treballats període justificat (01/01/2023 - 31/03/2023)              no comptabilitzats com a mes natural sencer]]</f>
        <v>0</v>
      </c>
      <c r="U187" s="12"/>
      <c r="V187" s="7"/>
      <c r="W187" s="188"/>
      <c r="X187" s="188"/>
      <c r="Y187" s="188"/>
      <c r="Z187" s="188"/>
      <c r="AA187" s="190"/>
      <c r="AB187" s="143">
        <f>Taula1[[#This Row],[Grup justificat     (fer servir opcions de la llista desplegable)]]</f>
        <v>0</v>
      </c>
      <c r="AC187" s="182"/>
      <c r="AD187" s="80"/>
      <c r="AE187" s="131">
        <f>ROUND((AF187/100)*756*Taula1[[#This Row],[Mesos naturals sencers treballats període justificat (01/01/2023 - 31/03/2023)]],2)</f>
        <v>0</v>
      </c>
      <c r="AF187" s="79">
        <f>Taula1[[#This Row],[% Jornada segons contracte
(no posar el símbol %) ]]-Taula1[[#This Row],[% Reducció salari per baix rendiment        (no posar el símbol %)]]</f>
        <v>0</v>
      </c>
      <c r="AG187" s="131">
        <f>ROUND((AH187/100)*24.8547945*Taula1[[#This Row],[Dies treballats període justificat (01/01/2023 - 31/03/2023)              no comptabilitzats com a mes natural sencer]],2)</f>
        <v>0</v>
      </c>
      <c r="AH187" s="79">
        <f>Taula1[[#This Row],[% Jornada segons contracte
(no posar el símbol %) ]]-Taula1[[#This Row],[% Reducció salari per baix rendiment        (no posar el símbol %)]]</f>
        <v>0</v>
      </c>
      <c r="AI187" s="131">
        <f t="shared" si="33"/>
        <v>0</v>
      </c>
      <c r="AJ187" s="183"/>
      <c r="AK187" s="131">
        <f>ROUND((AL187/100)*756*Taula1[[#This Row],[Espai reservat Administració  (mesos)]],2)</f>
        <v>0</v>
      </c>
      <c r="AL187" s="79">
        <f>Taula1[[#This Row],[% Jornada segons contracte
(no posar el símbol %) ]]-Taula1[[#This Row],[% Reducció salari per baix rendiment        (no posar el símbol %)]]</f>
        <v>0</v>
      </c>
      <c r="AM187" s="131">
        <f>ROUND((AN187/100)*24.8547945*Taula1[[#This Row],[Espai reservat Administració (dies)]],2)</f>
        <v>0</v>
      </c>
      <c r="AN187" s="79">
        <f>Taula1[[#This Row],[% Jornada segons contracte
(no posar el símbol %) ]]-Taula1[[#This Row],[% Reducció salari per baix rendiment        (no posar el símbol %)]]</f>
        <v>0</v>
      </c>
      <c r="AO187" s="131">
        <f t="shared" si="34"/>
        <v>0</v>
      </c>
      <c r="AP187" s="86"/>
      <c r="AQ187" s="136">
        <f>ROUND((AR187/100)*693*Taula1[[#This Row],[Mesos naturals sencers treballats període justificat (01/01/2023 - 31/03/2023)]],2)</f>
        <v>0</v>
      </c>
      <c r="AR187" s="89">
        <f>Taula1[[#This Row],[% Jornada segons contracte
(no posar el símbol %) ]]-Taula1[[#This Row],[% Reducció salari per baix rendiment        (no posar el símbol %)]]</f>
        <v>0</v>
      </c>
      <c r="AS187" s="136">
        <f>ROUND((AT187/100)*22.78356164*Taula1[[#This Row],[Dies treballats període justificat (01/01/2023 - 31/03/2023)              no comptabilitzats com a mes natural sencer]],2)</f>
        <v>0</v>
      </c>
      <c r="AT187" s="89">
        <f>Taula1[[#This Row],[% Jornada segons contracte
(no posar el símbol %) ]]-Taula1[[#This Row],[% Reducció salari per baix rendiment        (no posar el símbol %)]]</f>
        <v>0</v>
      </c>
      <c r="AU187" s="136">
        <f t="shared" si="35"/>
        <v>0</v>
      </c>
      <c r="AV187" s="86"/>
      <c r="AW187" s="136">
        <f>ROUND((AX187/100)*693*Taula1[[#This Row],[Espai reservat Administració  (mesos)]],2)</f>
        <v>0</v>
      </c>
      <c r="AX187" s="89">
        <f>Taula1[[#This Row],[% Jornada segons contracte
(no posar el símbol %) ]]-Taula1[[#This Row],[% Reducció salari per baix rendiment        (no posar el símbol %)]]</f>
        <v>0</v>
      </c>
      <c r="AY187" s="131">
        <f>ROUND((AZ187/100)*22.78356164*Taula1[[#This Row],[Espai reservat Administració (dies)]],2)</f>
        <v>0</v>
      </c>
      <c r="AZ187" s="79">
        <f>Taula1[[#This Row],[% Jornada segons contracte
(no posar el símbol %) ]]-Taula1[[#This Row],[% Reducció salari per baix rendiment        (no posar el símbol %)]]</f>
        <v>0</v>
      </c>
      <c r="BA187" s="131">
        <f t="shared" si="36"/>
        <v>0</v>
      </c>
      <c r="BB187" s="83"/>
      <c r="BC187" s="131">
        <f>IF(Taula1[[#This Row],[Grup justificat     (fer servir opcions de la llista desplegable)]]=1,AI187,0)</f>
        <v>0</v>
      </c>
      <c r="BD187" s="131">
        <f>IF(Taula1[[#This Row],[Grup justificat     (fer servir opcions de la llista desplegable)]]=2,AU187,0)</f>
        <v>0</v>
      </c>
      <c r="BE187" s="83"/>
      <c r="BF187" s="131">
        <f>IF(Taula1[[#This Row],[Espai reservat Administració]]=1,AO187,0)</f>
        <v>0</v>
      </c>
      <c r="BG187" s="131">
        <f>IF(Taula1[[#This Row],[Espai reservat Administració]]=2,BA187,0)</f>
        <v>0</v>
      </c>
      <c r="BH187" s="83"/>
      <c r="BI187" s="124">
        <f>IF(Taula1[[#This Row],[Grup justificat     (fer servir opcions de la llista desplegable)]]=1,1,0)</f>
        <v>0</v>
      </c>
      <c r="BJ187" s="124">
        <f>IF(Taula1[[#This Row],[Espai reservat Administració]]=1,1,0)</f>
        <v>0</v>
      </c>
      <c r="BK187" s="125"/>
      <c r="BL187" s="124">
        <f>IF(Taula1[[#This Row],[Grup justificat     (fer servir opcions de la llista desplegable)]]=2,1,0)</f>
        <v>0</v>
      </c>
      <c r="BM187" s="124">
        <f>IF(Taula1[[#This Row],[Espai reservat Administració]]=2,1,0)</f>
        <v>0</v>
      </c>
      <c r="BN187" s="73"/>
      <c r="BO187" s="73"/>
      <c r="BP187" s="73"/>
      <c r="BQ187" s="73"/>
      <c r="BR187" s="73"/>
      <c r="BS187" s="73"/>
      <c r="BT187" s="73"/>
      <c r="BU187" s="73"/>
      <c r="BV187" s="73"/>
      <c r="BW187" s="73"/>
      <c r="BX187" s="73"/>
      <c r="BY187" s="73"/>
      <c r="BZ187" s="73"/>
      <c r="CA187" s="73"/>
      <c r="CB187" s="73"/>
      <c r="CC187" s="73"/>
      <c r="CD187" s="73"/>
      <c r="CE187" s="73"/>
      <c r="CF187" s="73"/>
      <c r="CG187" s="63">
        <f t="shared" si="37"/>
        <v>0</v>
      </c>
      <c r="CH187" s="63">
        <f t="shared" si="38"/>
        <v>0</v>
      </c>
      <c r="CI187" s="73"/>
      <c r="CJ187" s="63">
        <f>IF(Taula1[[#This Row],[Tipus de contracte                                  (fer servir opcions de la llista desplegable)]]="Indefinit",1,0)</f>
        <v>0</v>
      </c>
      <c r="CK187" s="63">
        <f>IF(Taula1[[#This Row],[Tipus de contracte                                  (fer servir opcions de la llista desplegable)]]="Temporal, igual o superior a 6 mesos",1,0)</f>
        <v>0</v>
      </c>
      <c r="CL187" s="63">
        <f>IF(Taula1[[#This Row],[Tipus de contracte                                  (fer servir opcions de la llista desplegable)]]="Substitució per IT",1,0)</f>
        <v>0</v>
      </c>
      <c r="CM187" s="73"/>
      <c r="CN187" s="63">
        <f>IF(Taula1[[#This Row],[Relació llocs de treball]]&gt;=1,1,0)</f>
        <v>0</v>
      </c>
      <c r="CO187" s="73"/>
      <c r="CP187" s="63">
        <f>IF(Taula1[[#This Row],[Identitat de gènere                                                          (fer servir opcions de la llista desplegable)]]="Home",1,0)</f>
        <v>0</v>
      </c>
      <c r="CQ187" s="63">
        <f>IF(Taula1[[#This Row],[Identitat de gènere                                                          (fer servir opcions de la llista desplegable)]]="Dona",1,0)</f>
        <v>0</v>
      </c>
      <c r="CR187" s="63">
        <f>IF(Taula1[[#This Row],[Identitat de gènere                                                          (fer servir opcions de la llista desplegable)]]="No binari",1,0)</f>
        <v>0</v>
      </c>
      <c r="CS187" s="73"/>
      <c r="CT187" s="63">
        <f t="shared" si="32"/>
        <v>0</v>
      </c>
      <c r="CU187" s="64">
        <f t="shared" si="39"/>
        <v>0</v>
      </c>
      <c r="CW187" s="64">
        <f t="shared" si="40"/>
        <v>0</v>
      </c>
      <c r="CX187" s="64">
        <f t="shared" si="41"/>
        <v>0</v>
      </c>
      <c r="CY187" s="64">
        <f t="shared" si="42"/>
        <v>0</v>
      </c>
      <c r="CZ187" s="64">
        <f t="shared" si="43"/>
        <v>0</v>
      </c>
      <c r="DB187" s="64">
        <f t="shared" si="44"/>
        <v>0</v>
      </c>
      <c r="DC187" s="64">
        <f t="shared" si="45"/>
        <v>0</v>
      </c>
      <c r="DD187" s="64">
        <f t="shared" si="46"/>
        <v>0</v>
      </c>
      <c r="DE187" s="64">
        <f t="shared" si="47"/>
        <v>0</v>
      </c>
    </row>
    <row r="188" spans="2:109" x14ac:dyDescent="0.3">
      <c r="B188" s="167"/>
      <c r="C188" s="186"/>
      <c r="D188" s="2"/>
      <c r="E188" s="67"/>
      <c r="F188" s="5"/>
      <c r="G188" s="5"/>
      <c r="H188" s="187"/>
      <c r="I188" s="111" t="str">
        <f ca="1">IF(Taula1[[#This Row],[Data naixement (format dd/mm/aaaa)]]="","0",DATEDIF(Taula1[[#This Row],[Data naixement (format dd/mm/aaaa)]],TODAY(),"Y"))</f>
        <v>0</v>
      </c>
      <c r="J188" s="6"/>
      <c r="K188" s="6"/>
      <c r="L188" s="6"/>
      <c r="M188" s="6"/>
      <c r="N188" s="56"/>
      <c r="O188" s="56"/>
      <c r="P188" s="56"/>
      <c r="Q188" s="6"/>
      <c r="R188" s="7"/>
      <c r="S188" s="143">
        <f>Taula1[[#This Row],[Mesos naturals sencers treballats període justificat (01/01/2023 - 31/03/2023)]]</f>
        <v>0</v>
      </c>
      <c r="T188" s="194">
        <f>Taula1[[#This Row],[Dies treballats període justificat (01/01/2023 - 31/03/2023)              no comptabilitzats com a mes natural sencer]]</f>
        <v>0</v>
      </c>
      <c r="U188" s="12"/>
      <c r="V188" s="7"/>
      <c r="W188" s="188"/>
      <c r="X188" s="188"/>
      <c r="Y188" s="188"/>
      <c r="Z188" s="188"/>
      <c r="AA188" s="190"/>
      <c r="AB188" s="143">
        <f>Taula1[[#This Row],[Grup justificat     (fer servir opcions de la llista desplegable)]]</f>
        <v>0</v>
      </c>
      <c r="AC188" s="182"/>
      <c r="AD188" s="80"/>
      <c r="AE188" s="131">
        <f>ROUND((AF188/100)*756*Taula1[[#This Row],[Mesos naturals sencers treballats període justificat (01/01/2023 - 31/03/2023)]],2)</f>
        <v>0</v>
      </c>
      <c r="AF188" s="79">
        <f>Taula1[[#This Row],[% Jornada segons contracte
(no posar el símbol %) ]]-Taula1[[#This Row],[% Reducció salari per baix rendiment        (no posar el símbol %)]]</f>
        <v>0</v>
      </c>
      <c r="AG188" s="131">
        <f>ROUND((AH188/100)*24.8547945*Taula1[[#This Row],[Dies treballats període justificat (01/01/2023 - 31/03/2023)              no comptabilitzats com a mes natural sencer]],2)</f>
        <v>0</v>
      </c>
      <c r="AH188" s="79">
        <f>Taula1[[#This Row],[% Jornada segons contracte
(no posar el símbol %) ]]-Taula1[[#This Row],[% Reducció salari per baix rendiment        (no posar el símbol %)]]</f>
        <v>0</v>
      </c>
      <c r="AI188" s="131">
        <f t="shared" si="33"/>
        <v>0</v>
      </c>
      <c r="AJ188" s="183"/>
      <c r="AK188" s="131">
        <f>ROUND((AL188/100)*756*Taula1[[#This Row],[Espai reservat Administració  (mesos)]],2)</f>
        <v>0</v>
      </c>
      <c r="AL188" s="79">
        <f>Taula1[[#This Row],[% Jornada segons contracte
(no posar el símbol %) ]]-Taula1[[#This Row],[% Reducció salari per baix rendiment        (no posar el símbol %)]]</f>
        <v>0</v>
      </c>
      <c r="AM188" s="131">
        <f>ROUND((AN188/100)*24.8547945*Taula1[[#This Row],[Espai reservat Administració (dies)]],2)</f>
        <v>0</v>
      </c>
      <c r="AN188" s="79">
        <f>Taula1[[#This Row],[% Jornada segons contracte
(no posar el símbol %) ]]-Taula1[[#This Row],[% Reducció salari per baix rendiment        (no posar el símbol %)]]</f>
        <v>0</v>
      </c>
      <c r="AO188" s="131">
        <f t="shared" si="34"/>
        <v>0</v>
      </c>
      <c r="AP188" s="86"/>
      <c r="AQ188" s="136">
        <f>ROUND((AR188/100)*693*Taula1[[#This Row],[Mesos naturals sencers treballats període justificat (01/01/2023 - 31/03/2023)]],2)</f>
        <v>0</v>
      </c>
      <c r="AR188" s="89">
        <f>Taula1[[#This Row],[% Jornada segons contracte
(no posar el símbol %) ]]-Taula1[[#This Row],[% Reducció salari per baix rendiment        (no posar el símbol %)]]</f>
        <v>0</v>
      </c>
      <c r="AS188" s="136">
        <f>ROUND((AT188/100)*22.78356164*Taula1[[#This Row],[Dies treballats període justificat (01/01/2023 - 31/03/2023)              no comptabilitzats com a mes natural sencer]],2)</f>
        <v>0</v>
      </c>
      <c r="AT188" s="89">
        <f>Taula1[[#This Row],[% Jornada segons contracte
(no posar el símbol %) ]]-Taula1[[#This Row],[% Reducció salari per baix rendiment        (no posar el símbol %)]]</f>
        <v>0</v>
      </c>
      <c r="AU188" s="136">
        <f t="shared" si="35"/>
        <v>0</v>
      </c>
      <c r="AV188" s="86"/>
      <c r="AW188" s="136">
        <f>ROUND((AX188/100)*693*Taula1[[#This Row],[Espai reservat Administració  (mesos)]],2)</f>
        <v>0</v>
      </c>
      <c r="AX188" s="89">
        <f>Taula1[[#This Row],[% Jornada segons contracte
(no posar el símbol %) ]]-Taula1[[#This Row],[% Reducció salari per baix rendiment        (no posar el símbol %)]]</f>
        <v>0</v>
      </c>
      <c r="AY188" s="131">
        <f>ROUND((AZ188/100)*22.78356164*Taula1[[#This Row],[Espai reservat Administració (dies)]],2)</f>
        <v>0</v>
      </c>
      <c r="AZ188" s="79">
        <f>Taula1[[#This Row],[% Jornada segons contracte
(no posar el símbol %) ]]-Taula1[[#This Row],[% Reducció salari per baix rendiment        (no posar el símbol %)]]</f>
        <v>0</v>
      </c>
      <c r="BA188" s="131">
        <f t="shared" si="36"/>
        <v>0</v>
      </c>
      <c r="BB188" s="83"/>
      <c r="BC188" s="131">
        <f>IF(Taula1[[#This Row],[Grup justificat     (fer servir opcions de la llista desplegable)]]=1,AI188,0)</f>
        <v>0</v>
      </c>
      <c r="BD188" s="131">
        <f>IF(Taula1[[#This Row],[Grup justificat     (fer servir opcions de la llista desplegable)]]=2,AU188,0)</f>
        <v>0</v>
      </c>
      <c r="BE188" s="83"/>
      <c r="BF188" s="131">
        <f>IF(Taula1[[#This Row],[Espai reservat Administració]]=1,AO188,0)</f>
        <v>0</v>
      </c>
      <c r="BG188" s="131">
        <f>IF(Taula1[[#This Row],[Espai reservat Administració]]=2,BA188,0)</f>
        <v>0</v>
      </c>
      <c r="BH188" s="83"/>
      <c r="BI188" s="124">
        <f>IF(Taula1[[#This Row],[Grup justificat     (fer servir opcions de la llista desplegable)]]=1,1,0)</f>
        <v>0</v>
      </c>
      <c r="BJ188" s="124">
        <f>IF(Taula1[[#This Row],[Espai reservat Administració]]=1,1,0)</f>
        <v>0</v>
      </c>
      <c r="BK188" s="125"/>
      <c r="BL188" s="124">
        <f>IF(Taula1[[#This Row],[Grup justificat     (fer servir opcions de la llista desplegable)]]=2,1,0)</f>
        <v>0</v>
      </c>
      <c r="BM188" s="124">
        <f>IF(Taula1[[#This Row],[Espai reservat Administració]]=2,1,0)</f>
        <v>0</v>
      </c>
      <c r="BN188" s="73"/>
      <c r="BO188" s="73"/>
      <c r="BP188" s="73"/>
      <c r="BQ188" s="73"/>
      <c r="BR188" s="73"/>
      <c r="BS188" s="73"/>
      <c r="BT188" s="73"/>
      <c r="BU188" s="73"/>
      <c r="BV188" s="73"/>
      <c r="BW188" s="73"/>
      <c r="BX188" s="73"/>
      <c r="BY188" s="73"/>
      <c r="BZ188" s="73"/>
      <c r="CA188" s="73"/>
      <c r="CB188" s="73"/>
      <c r="CC188" s="73"/>
      <c r="CD188" s="73"/>
      <c r="CE188" s="73"/>
      <c r="CF188" s="73"/>
      <c r="CG188" s="63">
        <f t="shared" si="37"/>
        <v>0</v>
      </c>
      <c r="CH188" s="63">
        <f t="shared" si="38"/>
        <v>0</v>
      </c>
      <c r="CI188" s="73"/>
      <c r="CJ188" s="63">
        <f>IF(Taula1[[#This Row],[Tipus de contracte                                  (fer servir opcions de la llista desplegable)]]="Indefinit",1,0)</f>
        <v>0</v>
      </c>
      <c r="CK188" s="63">
        <f>IF(Taula1[[#This Row],[Tipus de contracte                                  (fer servir opcions de la llista desplegable)]]="Temporal, igual o superior a 6 mesos",1,0)</f>
        <v>0</v>
      </c>
      <c r="CL188" s="63">
        <f>IF(Taula1[[#This Row],[Tipus de contracte                                  (fer servir opcions de la llista desplegable)]]="Substitució per IT",1,0)</f>
        <v>0</v>
      </c>
      <c r="CM188" s="73"/>
      <c r="CN188" s="63">
        <f>IF(Taula1[[#This Row],[Relació llocs de treball]]&gt;=1,1,0)</f>
        <v>0</v>
      </c>
      <c r="CO188" s="73"/>
      <c r="CP188" s="63">
        <f>IF(Taula1[[#This Row],[Identitat de gènere                                                          (fer servir opcions de la llista desplegable)]]="Home",1,0)</f>
        <v>0</v>
      </c>
      <c r="CQ188" s="63">
        <f>IF(Taula1[[#This Row],[Identitat de gènere                                                          (fer servir opcions de la llista desplegable)]]="Dona",1,0)</f>
        <v>0</v>
      </c>
      <c r="CR188" s="63">
        <f>IF(Taula1[[#This Row],[Identitat de gènere                                                          (fer servir opcions de la llista desplegable)]]="No binari",1,0)</f>
        <v>0</v>
      </c>
      <c r="CS188" s="73"/>
      <c r="CT188" s="63">
        <f t="shared" si="32"/>
        <v>0</v>
      </c>
      <c r="CU188" s="64">
        <f t="shared" si="39"/>
        <v>0</v>
      </c>
      <c r="CW188" s="64">
        <f t="shared" si="40"/>
        <v>0</v>
      </c>
      <c r="CX188" s="64">
        <f t="shared" si="41"/>
        <v>0</v>
      </c>
      <c r="CY188" s="64">
        <f t="shared" si="42"/>
        <v>0</v>
      </c>
      <c r="CZ188" s="64">
        <f t="shared" si="43"/>
        <v>0</v>
      </c>
      <c r="DB188" s="64">
        <f t="shared" si="44"/>
        <v>0</v>
      </c>
      <c r="DC188" s="64">
        <f t="shared" si="45"/>
        <v>0</v>
      </c>
      <c r="DD188" s="64">
        <f t="shared" si="46"/>
        <v>0</v>
      </c>
      <c r="DE188" s="64">
        <f t="shared" si="47"/>
        <v>0</v>
      </c>
    </row>
    <row r="189" spans="2:109" x14ac:dyDescent="0.3">
      <c r="B189" s="167"/>
      <c r="C189" s="186"/>
      <c r="D189" s="2"/>
      <c r="E189" s="67"/>
      <c r="F189" s="5"/>
      <c r="G189" s="5"/>
      <c r="H189" s="187"/>
      <c r="I189" s="111" t="str">
        <f ca="1">IF(Taula1[[#This Row],[Data naixement (format dd/mm/aaaa)]]="","0",DATEDIF(Taula1[[#This Row],[Data naixement (format dd/mm/aaaa)]],TODAY(),"Y"))</f>
        <v>0</v>
      </c>
      <c r="J189" s="6"/>
      <c r="K189" s="6"/>
      <c r="L189" s="6"/>
      <c r="M189" s="6"/>
      <c r="N189" s="56"/>
      <c r="O189" s="56"/>
      <c r="P189" s="56"/>
      <c r="Q189" s="6"/>
      <c r="R189" s="7"/>
      <c r="S189" s="143">
        <f>Taula1[[#This Row],[Mesos naturals sencers treballats període justificat (01/01/2023 - 31/03/2023)]]</f>
        <v>0</v>
      </c>
      <c r="T189" s="194">
        <f>Taula1[[#This Row],[Dies treballats període justificat (01/01/2023 - 31/03/2023)              no comptabilitzats com a mes natural sencer]]</f>
        <v>0</v>
      </c>
      <c r="U189" s="12"/>
      <c r="V189" s="7"/>
      <c r="W189" s="188"/>
      <c r="X189" s="188"/>
      <c r="Y189" s="188"/>
      <c r="Z189" s="188"/>
      <c r="AA189" s="190"/>
      <c r="AB189" s="143">
        <f>Taula1[[#This Row],[Grup justificat     (fer servir opcions de la llista desplegable)]]</f>
        <v>0</v>
      </c>
      <c r="AC189" s="182"/>
      <c r="AD189" s="80"/>
      <c r="AE189" s="131">
        <f>ROUND((AF189/100)*756*Taula1[[#This Row],[Mesos naturals sencers treballats període justificat (01/01/2023 - 31/03/2023)]],2)</f>
        <v>0</v>
      </c>
      <c r="AF189" s="79">
        <f>Taula1[[#This Row],[% Jornada segons contracte
(no posar el símbol %) ]]-Taula1[[#This Row],[% Reducció salari per baix rendiment        (no posar el símbol %)]]</f>
        <v>0</v>
      </c>
      <c r="AG189" s="131">
        <f>ROUND((AH189/100)*24.8547945*Taula1[[#This Row],[Dies treballats període justificat (01/01/2023 - 31/03/2023)              no comptabilitzats com a mes natural sencer]],2)</f>
        <v>0</v>
      </c>
      <c r="AH189" s="79">
        <f>Taula1[[#This Row],[% Jornada segons contracte
(no posar el símbol %) ]]-Taula1[[#This Row],[% Reducció salari per baix rendiment        (no posar el símbol %)]]</f>
        <v>0</v>
      </c>
      <c r="AI189" s="131">
        <f t="shared" si="33"/>
        <v>0</v>
      </c>
      <c r="AJ189" s="183"/>
      <c r="AK189" s="131">
        <f>ROUND((AL189/100)*756*Taula1[[#This Row],[Espai reservat Administració  (mesos)]],2)</f>
        <v>0</v>
      </c>
      <c r="AL189" s="79">
        <f>Taula1[[#This Row],[% Jornada segons contracte
(no posar el símbol %) ]]-Taula1[[#This Row],[% Reducció salari per baix rendiment        (no posar el símbol %)]]</f>
        <v>0</v>
      </c>
      <c r="AM189" s="131">
        <f>ROUND((AN189/100)*24.8547945*Taula1[[#This Row],[Espai reservat Administració (dies)]],2)</f>
        <v>0</v>
      </c>
      <c r="AN189" s="79">
        <f>Taula1[[#This Row],[% Jornada segons contracte
(no posar el símbol %) ]]-Taula1[[#This Row],[% Reducció salari per baix rendiment        (no posar el símbol %)]]</f>
        <v>0</v>
      </c>
      <c r="AO189" s="131">
        <f t="shared" si="34"/>
        <v>0</v>
      </c>
      <c r="AP189" s="86"/>
      <c r="AQ189" s="136">
        <f>ROUND((AR189/100)*693*Taula1[[#This Row],[Mesos naturals sencers treballats període justificat (01/01/2023 - 31/03/2023)]],2)</f>
        <v>0</v>
      </c>
      <c r="AR189" s="89">
        <f>Taula1[[#This Row],[% Jornada segons contracte
(no posar el símbol %) ]]-Taula1[[#This Row],[% Reducció salari per baix rendiment        (no posar el símbol %)]]</f>
        <v>0</v>
      </c>
      <c r="AS189" s="136">
        <f>ROUND((AT189/100)*22.78356164*Taula1[[#This Row],[Dies treballats període justificat (01/01/2023 - 31/03/2023)              no comptabilitzats com a mes natural sencer]],2)</f>
        <v>0</v>
      </c>
      <c r="AT189" s="89">
        <f>Taula1[[#This Row],[% Jornada segons contracte
(no posar el símbol %) ]]-Taula1[[#This Row],[% Reducció salari per baix rendiment        (no posar el símbol %)]]</f>
        <v>0</v>
      </c>
      <c r="AU189" s="136">
        <f t="shared" si="35"/>
        <v>0</v>
      </c>
      <c r="AV189" s="86"/>
      <c r="AW189" s="136">
        <f>ROUND((AX189/100)*693*Taula1[[#This Row],[Espai reservat Administració  (mesos)]],2)</f>
        <v>0</v>
      </c>
      <c r="AX189" s="89">
        <f>Taula1[[#This Row],[% Jornada segons contracte
(no posar el símbol %) ]]-Taula1[[#This Row],[% Reducció salari per baix rendiment        (no posar el símbol %)]]</f>
        <v>0</v>
      </c>
      <c r="AY189" s="131">
        <f>ROUND((AZ189/100)*22.78356164*Taula1[[#This Row],[Espai reservat Administració (dies)]],2)</f>
        <v>0</v>
      </c>
      <c r="AZ189" s="79">
        <f>Taula1[[#This Row],[% Jornada segons contracte
(no posar el símbol %) ]]-Taula1[[#This Row],[% Reducció salari per baix rendiment        (no posar el símbol %)]]</f>
        <v>0</v>
      </c>
      <c r="BA189" s="131">
        <f t="shared" si="36"/>
        <v>0</v>
      </c>
      <c r="BB189" s="83"/>
      <c r="BC189" s="131">
        <f>IF(Taula1[[#This Row],[Grup justificat     (fer servir opcions de la llista desplegable)]]=1,AI189,0)</f>
        <v>0</v>
      </c>
      <c r="BD189" s="131">
        <f>IF(Taula1[[#This Row],[Grup justificat     (fer servir opcions de la llista desplegable)]]=2,AU189,0)</f>
        <v>0</v>
      </c>
      <c r="BE189" s="83"/>
      <c r="BF189" s="131">
        <f>IF(Taula1[[#This Row],[Espai reservat Administració]]=1,AO189,0)</f>
        <v>0</v>
      </c>
      <c r="BG189" s="131">
        <f>IF(Taula1[[#This Row],[Espai reservat Administració]]=2,BA189,0)</f>
        <v>0</v>
      </c>
      <c r="BH189" s="83"/>
      <c r="BI189" s="124">
        <f>IF(Taula1[[#This Row],[Grup justificat     (fer servir opcions de la llista desplegable)]]=1,1,0)</f>
        <v>0</v>
      </c>
      <c r="BJ189" s="124">
        <f>IF(Taula1[[#This Row],[Espai reservat Administració]]=1,1,0)</f>
        <v>0</v>
      </c>
      <c r="BK189" s="125"/>
      <c r="BL189" s="124">
        <f>IF(Taula1[[#This Row],[Grup justificat     (fer servir opcions de la llista desplegable)]]=2,1,0)</f>
        <v>0</v>
      </c>
      <c r="BM189" s="124">
        <f>IF(Taula1[[#This Row],[Espai reservat Administració]]=2,1,0)</f>
        <v>0</v>
      </c>
      <c r="BN189" s="73"/>
      <c r="BO189" s="73"/>
      <c r="BP189" s="73"/>
      <c r="BQ189" s="73"/>
      <c r="BR189" s="73"/>
      <c r="BS189" s="73"/>
      <c r="BT189" s="73"/>
      <c r="BU189" s="73"/>
      <c r="BV189" s="73"/>
      <c r="BW189" s="73"/>
      <c r="BX189" s="73"/>
      <c r="BY189" s="73"/>
      <c r="BZ189" s="73"/>
      <c r="CA189" s="73"/>
      <c r="CB189" s="73"/>
      <c r="CC189" s="73"/>
      <c r="CD189" s="73"/>
      <c r="CE189" s="73"/>
      <c r="CF189" s="73"/>
      <c r="CG189" s="63">
        <f t="shared" si="37"/>
        <v>0</v>
      </c>
      <c r="CH189" s="63">
        <f t="shared" si="38"/>
        <v>0</v>
      </c>
      <c r="CI189" s="73"/>
      <c r="CJ189" s="63">
        <f>IF(Taula1[[#This Row],[Tipus de contracte                                  (fer servir opcions de la llista desplegable)]]="Indefinit",1,0)</f>
        <v>0</v>
      </c>
      <c r="CK189" s="63">
        <f>IF(Taula1[[#This Row],[Tipus de contracte                                  (fer servir opcions de la llista desplegable)]]="Temporal, igual o superior a 6 mesos",1,0)</f>
        <v>0</v>
      </c>
      <c r="CL189" s="63">
        <f>IF(Taula1[[#This Row],[Tipus de contracte                                  (fer servir opcions de la llista desplegable)]]="Substitució per IT",1,0)</f>
        <v>0</v>
      </c>
      <c r="CM189" s="73"/>
      <c r="CN189" s="63">
        <f>IF(Taula1[[#This Row],[Relació llocs de treball]]&gt;=1,1,0)</f>
        <v>0</v>
      </c>
      <c r="CO189" s="73"/>
      <c r="CP189" s="63">
        <f>IF(Taula1[[#This Row],[Identitat de gènere                                                          (fer servir opcions de la llista desplegable)]]="Home",1,0)</f>
        <v>0</v>
      </c>
      <c r="CQ189" s="63">
        <f>IF(Taula1[[#This Row],[Identitat de gènere                                                          (fer servir opcions de la llista desplegable)]]="Dona",1,0)</f>
        <v>0</v>
      </c>
      <c r="CR189" s="63">
        <f>IF(Taula1[[#This Row],[Identitat de gènere                                                          (fer servir opcions de la llista desplegable)]]="No binari",1,0)</f>
        <v>0</v>
      </c>
      <c r="CS189" s="73"/>
      <c r="CT189" s="63">
        <f t="shared" si="32"/>
        <v>0</v>
      </c>
      <c r="CU189" s="64">
        <f t="shared" si="39"/>
        <v>0</v>
      </c>
      <c r="CW189" s="64">
        <f t="shared" si="40"/>
        <v>0</v>
      </c>
      <c r="CX189" s="64">
        <f t="shared" si="41"/>
        <v>0</v>
      </c>
      <c r="CY189" s="64">
        <f t="shared" si="42"/>
        <v>0</v>
      </c>
      <c r="CZ189" s="64">
        <f t="shared" si="43"/>
        <v>0</v>
      </c>
      <c r="DB189" s="64">
        <f t="shared" si="44"/>
        <v>0</v>
      </c>
      <c r="DC189" s="64">
        <f t="shared" si="45"/>
        <v>0</v>
      </c>
      <c r="DD189" s="64">
        <f t="shared" si="46"/>
        <v>0</v>
      </c>
      <c r="DE189" s="64">
        <f t="shared" si="47"/>
        <v>0</v>
      </c>
    </row>
    <row r="190" spans="2:109" x14ac:dyDescent="0.3">
      <c r="B190" s="167"/>
      <c r="C190" s="186"/>
      <c r="D190" s="2"/>
      <c r="E190" s="67"/>
      <c r="F190" s="5"/>
      <c r="G190" s="5"/>
      <c r="H190" s="187"/>
      <c r="I190" s="111" t="str">
        <f ca="1">IF(Taula1[[#This Row],[Data naixement (format dd/mm/aaaa)]]="","0",DATEDIF(Taula1[[#This Row],[Data naixement (format dd/mm/aaaa)]],TODAY(),"Y"))</f>
        <v>0</v>
      </c>
      <c r="J190" s="6"/>
      <c r="K190" s="6"/>
      <c r="L190" s="6"/>
      <c r="M190" s="6"/>
      <c r="N190" s="56"/>
      <c r="O190" s="56"/>
      <c r="P190" s="56"/>
      <c r="Q190" s="6"/>
      <c r="R190" s="7"/>
      <c r="S190" s="143">
        <f>Taula1[[#This Row],[Mesos naturals sencers treballats període justificat (01/01/2023 - 31/03/2023)]]</f>
        <v>0</v>
      </c>
      <c r="T190" s="194">
        <f>Taula1[[#This Row],[Dies treballats període justificat (01/01/2023 - 31/03/2023)              no comptabilitzats com a mes natural sencer]]</f>
        <v>0</v>
      </c>
      <c r="U190" s="12"/>
      <c r="V190" s="7"/>
      <c r="W190" s="188"/>
      <c r="X190" s="188"/>
      <c r="Y190" s="188"/>
      <c r="Z190" s="188"/>
      <c r="AA190" s="190"/>
      <c r="AB190" s="143">
        <f>Taula1[[#This Row],[Grup justificat     (fer servir opcions de la llista desplegable)]]</f>
        <v>0</v>
      </c>
      <c r="AC190" s="182"/>
      <c r="AD190" s="80"/>
      <c r="AE190" s="131">
        <f>ROUND((AF190/100)*756*Taula1[[#This Row],[Mesos naturals sencers treballats període justificat (01/01/2023 - 31/03/2023)]],2)</f>
        <v>0</v>
      </c>
      <c r="AF190" s="79">
        <f>Taula1[[#This Row],[% Jornada segons contracte
(no posar el símbol %) ]]-Taula1[[#This Row],[% Reducció salari per baix rendiment        (no posar el símbol %)]]</f>
        <v>0</v>
      </c>
      <c r="AG190" s="131">
        <f>ROUND((AH190/100)*24.8547945*Taula1[[#This Row],[Dies treballats període justificat (01/01/2023 - 31/03/2023)              no comptabilitzats com a mes natural sencer]],2)</f>
        <v>0</v>
      </c>
      <c r="AH190" s="79">
        <f>Taula1[[#This Row],[% Jornada segons contracte
(no posar el símbol %) ]]-Taula1[[#This Row],[% Reducció salari per baix rendiment        (no posar el símbol %)]]</f>
        <v>0</v>
      </c>
      <c r="AI190" s="131">
        <f t="shared" si="33"/>
        <v>0</v>
      </c>
      <c r="AJ190" s="183"/>
      <c r="AK190" s="131">
        <f>ROUND((AL190/100)*756*Taula1[[#This Row],[Espai reservat Administració  (mesos)]],2)</f>
        <v>0</v>
      </c>
      <c r="AL190" s="79">
        <f>Taula1[[#This Row],[% Jornada segons contracte
(no posar el símbol %) ]]-Taula1[[#This Row],[% Reducció salari per baix rendiment        (no posar el símbol %)]]</f>
        <v>0</v>
      </c>
      <c r="AM190" s="131">
        <f>ROUND((AN190/100)*24.8547945*Taula1[[#This Row],[Espai reservat Administració (dies)]],2)</f>
        <v>0</v>
      </c>
      <c r="AN190" s="79">
        <f>Taula1[[#This Row],[% Jornada segons contracte
(no posar el símbol %) ]]-Taula1[[#This Row],[% Reducció salari per baix rendiment        (no posar el símbol %)]]</f>
        <v>0</v>
      </c>
      <c r="AO190" s="131">
        <f t="shared" si="34"/>
        <v>0</v>
      </c>
      <c r="AP190" s="86"/>
      <c r="AQ190" s="136">
        <f>ROUND((AR190/100)*693*Taula1[[#This Row],[Mesos naturals sencers treballats període justificat (01/01/2023 - 31/03/2023)]],2)</f>
        <v>0</v>
      </c>
      <c r="AR190" s="89">
        <f>Taula1[[#This Row],[% Jornada segons contracte
(no posar el símbol %) ]]-Taula1[[#This Row],[% Reducció salari per baix rendiment        (no posar el símbol %)]]</f>
        <v>0</v>
      </c>
      <c r="AS190" s="136">
        <f>ROUND((AT190/100)*22.78356164*Taula1[[#This Row],[Dies treballats període justificat (01/01/2023 - 31/03/2023)              no comptabilitzats com a mes natural sencer]],2)</f>
        <v>0</v>
      </c>
      <c r="AT190" s="89">
        <f>Taula1[[#This Row],[% Jornada segons contracte
(no posar el símbol %) ]]-Taula1[[#This Row],[% Reducció salari per baix rendiment        (no posar el símbol %)]]</f>
        <v>0</v>
      </c>
      <c r="AU190" s="136">
        <f t="shared" si="35"/>
        <v>0</v>
      </c>
      <c r="AV190" s="86"/>
      <c r="AW190" s="136">
        <f>ROUND((AX190/100)*693*Taula1[[#This Row],[Espai reservat Administració  (mesos)]],2)</f>
        <v>0</v>
      </c>
      <c r="AX190" s="89">
        <f>Taula1[[#This Row],[% Jornada segons contracte
(no posar el símbol %) ]]-Taula1[[#This Row],[% Reducció salari per baix rendiment        (no posar el símbol %)]]</f>
        <v>0</v>
      </c>
      <c r="AY190" s="131">
        <f>ROUND((AZ190/100)*22.78356164*Taula1[[#This Row],[Espai reservat Administració (dies)]],2)</f>
        <v>0</v>
      </c>
      <c r="AZ190" s="79">
        <f>Taula1[[#This Row],[% Jornada segons contracte
(no posar el símbol %) ]]-Taula1[[#This Row],[% Reducció salari per baix rendiment        (no posar el símbol %)]]</f>
        <v>0</v>
      </c>
      <c r="BA190" s="131">
        <f t="shared" si="36"/>
        <v>0</v>
      </c>
      <c r="BB190" s="83"/>
      <c r="BC190" s="131">
        <f>IF(Taula1[[#This Row],[Grup justificat     (fer servir opcions de la llista desplegable)]]=1,AI190,0)</f>
        <v>0</v>
      </c>
      <c r="BD190" s="131">
        <f>IF(Taula1[[#This Row],[Grup justificat     (fer servir opcions de la llista desplegable)]]=2,AU190,0)</f>
        <v>0</v>
      </c>
      <c r="BE190" s="83"/>
      <c r="BF190" s="131">
        <f>IF(Taula1[[#This Row],[Espai reservat Administració]]=1,AO190,0)</f>
        <v>0</v>
      </c>
      <c r="BG190" s="131">
        <f>IF(Taula1[[#This Row],[Espai reservat Administració]]=2,BA190,0)</f>
        <v>0</v>
      </c>
      <c r="BH190" s="83"/>
      <c r="BI190" s="124">
        <f>IF(Taula1[[#This Row],[Grup justificat     (fer servir opcions de la llista desplegable)]]=1,1,0)</f>
        <v>0</v>
      </c>
      <c r="BJ190" s="124">
        <f>IF(Taula1[[#This Row],[Espai reservat Administració]]=1,1,0)</f>
        <v>0</v>
      </c>
      <c r="BK190" s="125"/>
      <c r="BL190" s="124">
        <f>IF(Taula1[[#This Row],[Grup justificat     (fer servir opcions de la llista desplegable)]]=2,1,0)</f>
        <v>0</v>
      </c>
      <c r="BM190" s="124">
        <f>IF(Taula1[[#This Row],[Espai reservat Administració]]=2,1,0)</f>
        <v>0</v>
      </c>
      <c r="BN190" s="73"/>
      <c r="BO190" s="73"/>
      <c r="BP190" s="73"/>
      <c r="BQ190" s="73"/>
      <c r="BR190" s="73"/>
      <c r="BS190" s="73"/>
      <c r="BT190" s="73"/>
      <c r="BU190" s="73"/>
      <c r="BV190" s="73"/>
      <c r="BW190" s="73"/>
      <c r="BX190" s="73"/>
      <c r="BY190" s="73"/>
      <c r="BZ190" s="73"/>
      <c r="CA190" s="73"/>
      <c r="CB190" s="73"/>
      <c r="CC190" s="73"/>
      <c r="CD190" s="73"/>
      <c r="CE190" s="73"/>
      <c r="CF190" s="73"/>
      <c r="CG190" s="63">
        <f t="shared" si="37"/>
        <v>0</v>
      </c>
      <c r="CH190" s="63">
        <f t="shared" si="38"/>
        <v>0</v>
      </c>
      <c r="CI190" s="73"/>
      <c r="CJ190" s="63">
        <f>IF(Taula1[[#This Row],[Tipus de contracte                                  (fer servir opcions de la llista desplegable)]]="Indefinit",1,0)</f>
        <v>0</v>
      </c>
      <c r="CK190" s="63">
        <f>IF(Taula1[[#This Row],[Tipus de contracte                                  (fer servir opcions de la llista desplegable)]]="Temporal, igual o superior a 6 mesos",1,0)</f>
        <v>0</v>
      </c>
      <c r="CL190" s="63">
        <f>IF(Taula1[[#This Row],[Tipus de contracte                                  (fer servir opcions de la llista desplegable)]]="Substitució per IT",1,0)</f>
        <v>0</v>
      </c>
      <c r="CM190" s="73"/>
      <c r="CN190" s="63">
        <f>IF(Taula1[[#This Row],[Relació llocs de treball]]&gt;=1,1,0)</f>
        <v>0</v>
      </c>
      <c r="CO190" s="73"/>
      <c r="CP190" s="63">
        <f>IF(Taula1[[#This Row],[Identitat de gènere                                                          (fer servir opcions de la llista desplegable)]]="Home",1,0)</f>
        <v>0</v>
      </c>
      <c r="CQ190" s="63">
        <f>IF(Taula1[[#This Row],[Identitat de gènere                                                          (fer servir opcions de la llista desplegable)]]="Dona",1,0)</f>
        <v>0</v>
      </c>
      <c r="CR190" s="63">
        <f>IF(Taula1[[#This Row],[Identitat de gènere                                                          (fer servir opcions de la llista desplegable)]]="No binari",1,0)</f>
        <v>0</v>
      </c>
      <c r="CS190" s="73"/>
      <c r="CT190" s="63">
        <f t="shared" si="32"/>
        <v>0</v>
      </c>
      <c r="CU190" s="64">
        <f t="shared" si="39"/>
        <v>0</v>
      </c>
      <c r="CW190" s="64">
        <f t="shared" si="40"/>
        <v>0</v>
      </c>
      <c r="CX190" s="64">
        <f t="shared" si="41"/>
        <v>0</v>
      </c>
      <c r="CY190" s="64">
        <f t="shared" si="42"/>
        <v>0</v>
      </c>
      <c r="CZ190" s="64">
        <f t="shared" si="43"/>
        <v>0</v>
      </c>
      <c r="DB190" s="64">
        <f t="shared" si="44"/>
        <v>0</v>
      </c>
      <c r="DC190" s="64">
        <f t="shared" si="45"/>
        <v>0</v>
      </c>
      <c r="DD190" s="64">
        <f t="shared" si="46"/>
        <v>0</v>
      </c>
      <c r="DE190" s="64">
        <f t="shared" si="47"/>
        <v>0</v>
      </c>
    </row>
    <row r="191" spans="2:109" x14ac:dyDescent="0.3">
      <c r="B191" s="167"/>
      <c r="C191" s="186"/>
      <c r="D191" s="2"/>
      <c r="E191" s="67"/>
      <c r="F191" s="5"/>
      <c r="G191" s="5"/>
      <c r="H191" s="187"/>
      <c r="I191" s="111" t="str">
        <f ca="1">IF(Taula1[[#This Row],[Data naixement (format dd/mm/aaaa)]]="","0",DATEDIF(Taula1[[#This Row],[Data naixement (format dd/mm/aaaa)]],TODAY(),"Y"))</f>
        <v>0</v>
      </c>
      <c r="J191" s="6"/>
      <c r="K191" s="6"/>
      <c r="L191" s="6"/>
      <c r="M191" s="6"/>
      <c r="N191" s="56"/>
      <c r="O191" s="56"/>
      <c r="P191" s="56"/>
      <c r="Q191" s="6"/>
      <c r="R191" s="7"/>
      <c r="S191" s="143">
        <f>Taula1[[#This Row],[Mesos naturals sencers treballats període justificat (01/01/2023 - 31/03/2023)]]</f>
        <v>0</v>
      </c>
      <c r="T191" s="194">
        <f>Taula1[[#This Row],[Dies treballats període justificat (01/01/2023 - 31/03/2023)              no comptabilitzats com a mes natural sencer]]</f>
        <v>0</v>
      </c>
      <c r="U191" s="12"/>
      <c r="V191" s="7"/>
      <c r="W191" s="188"/>
      <c r="X191" s="188"/>
      <c r="Y191" s="188"/>
      <c r="Z191" s="188"/>
      <c r="AA191" s="190"/>
      <c r="AB191" s="143">
        <f>Taula1[[#This Row],[Grup justificat     (fer servir opcions de la llista desplegable)]]</f>
        <v>0</v>
      </c>
      <c r="AC191" s="182"/>
      <c r="AD191" s="80"/>
      <c r="AE191" s="131">
        <f>ROUND((AF191/100)*756*Taula1[[#This Row],[Mesos naturals sencers treballats període justificat (01/01/2023 - 31/03/2023)]],2)</f>
        <v>0</v>
      </c>
      <c r="AF191" s="79">
        <f>Taula1[[#This Row],[% Jornada segons contracte
(no posar el símbol %) ]]-Taula1[[#This Row],[% Reducció salari per baix rendiment        (no posar el símbol %)]]</f>
        <v>0</v>
      </c>
      <c r="AG191" s="131">
        <f>ROUND((AH191/100)*24.8547945*Taula1[[#This Row],[Dies treballats període justificat (01/01/2023 - 31/03/2023)              no comptabilitzats com a mes natural sencer]],2)</f>
        <v>0</v>
      </c>
      <c r="AH191" s="79">
        <f>Taula1[[#This Row],[% Jornada segons contracte
(no posar el símbol %) ]]-Taula1[[#This Row],[% Reducció salari per baix rendiment        (no posar el símbol %)]]</f>
        <v>0</v>
      </c>
      <c r="AI191" s="131">
        <f t="shared" si="33"/>
        <v>0</v>
      </c>
      <c r="AJ191" s="183"/>
      <c r="AK191" s="131">
        <f>ROUND((AL191/100)*756*Taula1[[#This Row],[Espai reservat Administració  (mesos)]],2)</f>
        <v>0</v>
      </c>
      <c r="AL191" s="79">
        <f>Taula1[[#This Row],[% Jornada segons contracte
(no posar el símbol %) ]]-Taula1[[#This Row],[% Reducció salari per baix rendiment        (no posar el símbol %)]]</f>
        <v>0</v>
      </c>
      <c r="AM191" s="131">
        <f>ROUND((AN191/100)*24.8547945*Taula1[[#This Row],[Espai reservat Administració (dies)]],2)</f>
        <v>0</v>
      </c>
      <c r="AN191" s="79">
        <f>Taula1[[#This Row],[% Jornada segons contracte
(no posar el símbol %) ]]-Taula1[[#This Row],[% Reducció salari per baix rendiment        (no posar el símbol %)]]</f>
        <v>0</v>
      </c>
      <c r="AO191" s="131">
        <f t="shared" si="34"/>
        <v>0</v>
      </c>
      <c r="AP191" s="86"/>
      <c r="AQ191" s="136">
        <f>ROUND((AR191/100)*693*Taula1[[#This Row],[Mesos naturals sencers treballats període justificat (01/01/2023 - 31/03/2023)]],2)</f>
        <v>0</v>
      </c>
      <c r="AR191" s="89">
        <f>Taula1[[#This Row],[% Jornada segons contracte
(no posar el símbol %) ]]-Taula1[[#This Row],[% Reducció salari per baix rendiment        (no posar el símbol %)]]</f>
        <v>0</v>
      </c>
      <c r="AS191" s="136">
        <f>ROUND((AT191/100)*22.78356164*Taula1[[#This Row],[Dies treballats període justificat (01/01/2023 - 31/03/2023)              no comptabilitzats com a mes natural sencer]],2)</f>
        <v>0</v>
      </c>
      <c r="AT191" s="89">
        <f>Taula1[[#This Row],[% Jornada segons contracte
(no posar el símbol %) ]]-Taula1[[#This Row],[% Reducció salari per baix rendiment        (no posar el símbol %)]]</f>
        <v>0</v>
      </c>
      <c r="AU191" s="136">
        <f t="shared" si="35"/>
        <v>0</v>
      </c>
      <c r="AV191" s="86"/>
      <c r="AW191" s="136">
        <f>ROUND((AX191/100)*693*Taula1[[#This Row],[Espai reservat Administració  (mesos)]],2)</f>
        <v>0</v>
      </c>
      <c r="AX191" s="89">
        <f>Taula1[[#This Row],[% Jornada segons contracte
(no posar el símbol %) ]]-Taula1[[#This Row],[% Reducció salari per baix rendiment        (no posar el símbol %)]]</f>
        <v>0</v>
      </c>
      <c r="AY191" s="131">
        <f>ROUND((AZ191/100)*22.78356164*Taula1[[#This Row],[Espai reservat Administració (dies)]],2)</f>
        <v>0</v>
      </c>
      <c r="AZ191" s="79">
        <f>Taula1[[#This Row],[% Jornada segons contracte
(no posar el símbol %) ]]-Taula1[[#This Row],[% Reducció salari per baix rendiment        (no posar el símbol %)]]</f>
        <v>0</v>
      </c>
      <c r="BA191" s="131">
        <f t="shared" si="36"/>
        <v>0</v>
      </c>
      <c r="BB191" s="83"/>
      <c r="BC191" s="131">
        <f>IF(Taula1[[#This Row],[Grup justificat     (fer servir opcions de la llista desplegable)]]=1,AI191,0)</f>
        <v>0</v>
      </c>
      <c r="BD191" s="131">
        <f>IF(Taula1[[#This Row],[Grup justificat     (fer servir opcions de la llista desplegable)]]=2,AU191,0)</f>
        <v>0</v>
      </c>
      <c r="BE191" s="83"/>
      <c r="BF191" s="131">
        <f>IF(Taula1[[#This Row],[Espai reservat Administració]]=1,AO191,0)</f>
        <v>0</v>
      </c>
      <c r="BG191" s="131">
        <f>IF(Taula1[[#This Row],[Espai reservat Administració]]=2,BA191,0)</f>
        <v>0</v>
      </c>
      <c r="BH191" s="83"/>
      <c r="BI191" s="124">
        <f>IF(Taula1[[#This Row],[Grup justificat     (fer servir opcions de la llista desplegable)]]=1,1,0)</f>
        <v>0</v>
      </c>
      <c r="BJ191" s="124">
        <f>IF(Taula1[[#This Row],[Espai reservat Administració]]=1,1,0)</f>
        <v>0</v>
      </c>
      <c r="BK191" s="125"/>
      <c r="BL191" s="124">
        <f>IF(Taula1[[#This Row],[Grup justificat     (fer servir opcions de la llista desplegable)]]=2,1,0)</f>
        <v>0</v>
      </c>
      <c r="BM191" s="124">
        <f>IF(Taula1[[#This Row],[Espai reservat Administració]]=2,1,0)</f>
        <v>0</v>
      </c>
      <c r="BN191" s="73"/>
      <c r="BO191" s="73"/>
      <c r="BP191" s="73"/>
      <c r="BQ191" s="73"/>
      <c r="BR191" s="73"/>
      <c r="BS191" s="73"/>
      <c r="BT191" s="73"/>
      <c r="BU191" s="73"/>
      <c r="BV191" s="73"/>
      <c r="BW191" s="73"/>
      <c r="BX191" s="73"/>
      <c r="BY191" s="73"/>
      <c r="BZ191" s="73"/>
      <c r="CA191" s="73"/>
      <c r="CB191" s="73"/>
      <c r="CC191" s="73"/>
      <c r="CD191" s="73"/>
      <c r="CE191" s="73"/>
      <c r="CF191" s="73"/>
      <c r="CG191" s="63">
        <f t="shared" si="37"/>
        <v>0</v>
      </c>
      <c r="CH191" s="63">
        <f t="shared" si="38"/>
        <v>0</v>
      </c>
      <c r="CI191" s="73"/>
      <c r="CJ191" s="63">
        <f>IF(Taula1[[#This Row],[Tipus de contracte                                  (fer servir opcions de la llista desplegable)]]="Indefinit",1,0)</f>
        <v>0</v>
      </c>
      <c r="CK191" s="63">
        <f>IF(Taula1[[#This Row],[Tipus de contracte                                  (fer servir opcions de la llista desplegable)]]="Temporal, igual o superior a 6 mesos",1,0)</f>
        <v>0</v>
      </c>
      <c r="CL191" s="63">
        <f>IF(Taula1[[#This Row],[Tipus de contracte                                  (fer servir opcions de la llista desplegable)]]="Substitució per IT",1,0)</f>
        <v>0</v>
      </c>
      <c r="CM191" s="73"/>
      <c r="CN191" s="63">
        <f>IF(Taula1[[#This Row],[Relació llocs de treball]]&gt;=1,1,0)</f>
        <v>0</v>
      </c>
      <c r="CO191" s="73"/>
      <c r="CP191" s="63">
        <f>IF(Taula1[[#This Row],[Identitat de gènere                                                          (fer servir opcions de la llista desplegable)]]="Home",1,0)</f>
        <v>0</v>
      </c>
      <c r="CQ191" s="63">
        <f>IF(Taula1[[#This Row],[Identitat de gènere                                                          (fer servir opcions de la llista desplegable)]]="Dona",1,0)</f>
        <v>0</v>
      </c>
      <c r="CR191" s="63">
        <f>IF(Taula1[[#This Row],[Identitat de gènere                                                          (fer servir opcions de la llista desplegable)]]="No binari",1,0)</f>
        <v>0</v>
      </c>
      <c r="CS191" s="73"/>
      <c r="CT191" s="63">
        <f t="shared" si="32"/>
        <v>0</v>
      </c>
      <c r="CU191" s="64">
        <f t="shared" si="39"/>
        <v>0</v>
      </c>
      <c r="CW191" s="64">
        <f t="shared" si="40"/>
        <v>0</v>
      </c>
      <c r="CX191" s="64">
        <f t="shared" si="41"/>
        <v>0</v>
      </c>
      <c r="CY191" s="64">
        <f t="shared" si="42"/>
        <v>0</v>
      </c>
      <c r="CZ191" s="64">
        <f t="shared" si="43"/>
        <v>0</v>
      </c>
      <c r="DB191" s="64">
        <f t="shared" si="44"/>
        <v>0</v>
      </c>
      <c r="DC191" s="64">
        <f t="shared" si="45"/>
        <v>0</v>
      </c>
      <c r="DD191" s="64">
        <f t="shared" si="46"/>
        <v>0</v>
      </c>
      <c r="DE191" s="64">
        <f t="shared" si="47"/>
        <v>0</v>
      </c>
    </row>
    <row r="192" spans="2:109" x14ac:dyDescent="0.3">
      <c r="B192" s="167"/>
      <c r="C192" s="186"/>
      <c r="D192" s="2"/>
      <c r="E192" s="67"/>
      <c r="F192" s="5"/>
      <c r="G192" s="5"/>
      <c r="H192" s="187"/>
      <c r="I192" s="111" t="str">
        <f ca="1">IF(Taula1[[#This Row],[Data naixement (format dd/mm/aaaa)]]="","0",DATEDIF(Taula1[[#This Row],[Data naixement (format dd/mm/aaaa)]],TODAY(),"Y"))</f>
        <v>0</v>
      </c>
      <c r="J192" s="6"/>
      <c r="K192" s="6"/>
      <c r="L192" s="6"/>
      <c r="M192" s="6"/>
      <c r="N192" s="56"/>
      <c r="O192" s="56"/>
      <c r="P192" s="56"/>
      <c r="Q192" s="6"/>
      <c r="R192" s="7"/>
      <c r="S192" s="143">
        <f>Taula1[[#This Row],[Mesos naturals sencers treballats període justificat (01/01/2023 - 31/03/2023)]]</f>
        <v>0</v>
      </c>
      <c r="T192" s="194">
        <f>Taula1[[#This Row],[Dies treballats període justificat (01/01/2023 - 31/03/2023)              no comptabilitzats com a mes natural sencer]]</f>
        <v>0</v>
      </c>
      <c r="U192" s="12"/>
      <c r="V192" s="7"/>
      <c r="W192" s="188"/>
      <c r="X192" s="188"/>
      <c r="Y192" s="188"/>
      <c r="Z192" s="188"/>
      <c r="AA192" s="190"/>
      <c r="AB192" s="143">
        <f>Taula1[[#This Row],[Grup justificat     (fer servir opcions de la llista desplegable)]]</f>
        <v>0</v>
      </c>
      <c r="AC192" s="182"/>
      <c r="AD192" s="80"/>
      <c r="AE192" s="131">
        <f>ROUND((AF192/100)*756*Taula1[[#This Row],[Mesos naturals sencers treballats període justificat (01/01/2023 - 31/03/2023)]],2)</f>
        <v>0</v>
      </c>
      <c r="AF192" s="79">
        <f>Taula1[[#This Row],[% Jornada segons contracte
(no posar el símbol %) ]]-Taula1[[#This Row],[% Reducció salari per baix rendiment        (no posar el símbol %)]]</f>
        <v>0</v>
      </c>
      <c r="AG192" s="131">
        <f>ROUND((AH192/100)*24.8547945*Taula1[[#This Row],[Dies treballats període justificat (01/01/2023 - 31/03/2023)              no comptabilitzats com a mes natural sencer]],2)</f>
        <v>0</v>
      </c>
      <c r="AH192" s="79">
        <f>Taula1[[#This Row],[% Jornada segons contracte
(no posar el símbol %) ]]-Taula1[[#This Row],[% Reducció salari per baix rendiment        (no posar el símbol %)]]</f>
        <v>0</v>
      </c>
      <c r="AI192" s="131">
        <f t="shared" si="33"/>
        <v>0</v>
      </c>
      <c r="AJ192" s="183"/>
      <c r="AK192" s="131">
        <f>ROUND((AL192/100)*756*Taula1[[#This Row],[Espai reservat Administració  (mesos)]],2)</f>
        <v>0</v>
      </c>
      <c r="AL192" s="79">
        <f>Taula1[[#This Row],[% Jornada segons contracte
(no posar el símbol %) ]]-Taula1[[#This Row],[% Reducció salari per baix rendiment        (no posar el símbol %)]]</f>
        <v>0</v>
      </c>
      <c r="AM192" s="131">
        <f>ROUND((AN192/100)*24.8547945*Taula1[[#This Row],[Espai reservat Administració (dies)]],2)</f>
        <v>0</v>
      </c>
      <c r="AN192" s="79">
        <f>Taula1[[#This Row],[% Jornada segons contracte
(no posar el símbol %) ]]-Taula1[[#This Row],[% Reducció salari per baix rendiment        (no posar el símbol %)]]</f>
        <v>0</v>
      </c>
      <c r="AO192" s="131">
        <f t="shared" si="34"/>
        <v>0</v>
      </c>
      <c r="AP192" s="86"/>
      <c r="AQ192" s="136">
        <f>ROUND((AR192/100)*693*Taula1[[#This Row],[Mesos naturals sencers treballats període justificat (01/01/2023 - 31/03/2023)]],2)</f>
        <v>0</v>
      </c>
      <c r="AR192" s="89">
        <f>Taula1[[#This Row],[% Jornada segons contracte
(no posar el símbol %) ]]-Taula1[[#This Row],[% Reducció salari per baix rendiment        (no posar el símbol %)]]</f>
        <v>0</v>
      </c>
      <c r="AS192" s="136">
        <f>ROUND((AT192/100)*22.78356164*Taula1[[#This Row],[Dies treballats període justificat (01/01/2023 - 31/03/2023)              no comptabilitzats com a mes natural sencer]],2)</f>
        <v>0</v>
      </c>
      <c r="AT192" s="89">
        <f>Taula1[[#This Row],[% Jornada segons contracte
(no posar el símbol %) ]]-Taula1[[#This Row],[% Reducció salari per baix rendiment        (no posar el símbol %)]]</f>
        <v>0</v>
      </c>
      <c r="AU192" s="136">
        <f t="shared" si="35"/>
        <v>0</v>
      </c>
      <c r="AV192" s="86"/>
      <c r="AW192" s="136">
        <f>ROUND((AX192/100)*693*Taula1[[#This Row],[Espai reservat Administració  (mesos)]],2)</f>
        <v>0</v>
      </c>
      <c r="AX192" s="89">
        <f>Taula1[[#This Row],[% Jornada segons contracte
(no posar el símbol %) ]]-Taula1[[#This Row],[% Reducció salari per baix rendiment        (no posar el símbol %)]]</f>
        <v>0</v>
      </c>
      <c r="AY192" s="131">
        <f>ROUND((AZ192/100)*22.78356164*Taula1[[#This Row],[Espai reservat Administració (dies)]],2)</f>
        <v>0</v>
      </c>
      <c r="AZ192" s="79">
        <f>Taula1[[#This Row],[% Jornada segons contracte
(no posar el símbol %) ]]-Taula1[[#This Row],[% Reducció salari per baix rendiment        (no posar el símbol %)]]</f>
        <v>0</v>
      </c>
      <c r="BA192" s="131">
        <f t="shared" si="36"/>
        <v>0</v>
      </c>
      <c r="BB192" s="83"/>
      <c r="BC192" s="131">
        <f>IF(Taula1[[#This Row],[Grup justificat     (fer servir opcions de la llista desplegable)]]=1,AI192,0)</f>
        <v>0</v>
      </c>
      <c r="BD192" s="131">
        <f>IF(Taula1[[#This Row],[Grup justificat     (fer servir opcions de la llista desplegable)]]=2,AU192,0)</f>
        <v>0</v>
      </c>
      <c r="BE192" s="83"/>
      <c r="BF192" s="131">
        <f>IF(Taula1[[#This Row],[Espai reservat Administració]]=1,AO192,0)</f>
        <v>0</v>
      </c>
      <c r="BG192" s="131">
        <f>IF(Taula1[[#This Row],[Espai reservat Administració]]=2,BA192,0)</f>
        <v>0</v>
      </c>
      <c r="BH192" s="83"/>
      <c r="BI192" s="124">
        <f>IF(Taula1[[#This Row],[Grup justificat     (fer servir opcions de la llista desplegable)]]=1,1,0)</f>
        <v>0</v>
      </c>
      <c r="BJ192" s="124">
        <f>IF(Taula1[[#This Row],[Espai reservat Administració]]=1,1,0)</f>
        <v>0</v>
      </c>
      <c r="BK192" s="125"/>
      <c r="BL192" s="124">
        <f>IF(Taula1[[#This Row],[Grup justificat     (fer servir opcions de la llista desplegable)]]=2,1,0)</f>
        <v>0</v>
      </c>
      <c r="BM192" s="124">
        <f>IF(Taula1[[#This Row],[Espai reservat Administració]]=2,1,0)</f>
        <v>0</v>
      </c>
      <c r="BN192" s="73"/>
      <c r="BO192" s="73"/>
      <c r="BP192" s="73"/>
      <c r="BQ192" s="73"/>
      <c r="BR192" s="73"/>
      <c r="BS192" s="73"/>
      <c r="BT192" s="73"/>
      <c r="BU192" s="73"/>
      <c r="BV192" s="73"/>
      <c r="BW192" s="73"/>
      <c r="BX192" s="73"/>
      <c r="BY192" s="73"/>
      <c r="BZ192" s="73"/>
      <c r="CA192" s="73"/>
      <c r="CB192" s="73"/>
      <c r="CC192" s="73"/>
      <c r="CD192" s="73"/>
      <c r="CE192" s="73"/>
      <c r="CF192" s="73"/>
      <c r="CG192" s="63">
        <f t="shared" si="37"/>
        <v>0</v>
      </c>
      <c r="CH192" s="63">
        <f t="shared" si="38"/>
        <v>0</v>
      </c>
      <c r="CI192" s="73"/>
      <c r="CJ192" s="63">
        <f>IF(Taula1[[#This Row],[Tipus de contracte                                  (fer servir opcions de la llista desplegable)]]="Indefinit",1,0)</f>
        <v>0</v>
      </c>
      <c r="CK192" s="63">
        <f>IF(Taula1[[#This Row],[Tipus de contracte                                  (fer servir opcions de la llista desplegable)]]="Temporal, igual o superior a 6 mesos",1,0)</f>
        <v>0</v>
      </c>
      <c r="CL192" s="63">
        <f>IF(Taula1[[#This Row],[Tipus de contracte                                  (fer servir opcions de la llista desplegable)]]="Substitució per IT",1,0)</f>
        <v>0</v>
      </c>
      <c r="CM192" s="73"/>
      <c r="CN192" s="63">
        <f>IF(Taula1[[#This Row],[Relació llocs de treball]]&gt;=1,1,0)</f>
        <v>0</v>
      </c>
      <c r="CO192" s="73"/>
      <c r="CP192" s="63">
        <f>IF(Taula1[[#This Row],[Identitat de gènere                                                          (fer servir opcions de la llista desplegable)]]="Home",1,0)</f>
        <v>0</v>
      </c>
      <c r="CQ192" s="63">
        <f>IF(Taula1[[#This Row],[Identitat de gènere                                                          (fer servir opcions de la llista desplegable)]]="Dona",1,0)</f>
        <v>0</v>
      </c>
      <c r="CR192" s="63">
        <f>IF(Taula1[[#This Row],[Identitat de gènere                                                          (fer servir opcions de la llista desplegable)]]="No binari",1,0)</f>
        <v>0</v>
      </c>
      <c r="CS192" s="73"/>
      <c r="CT192" s="63">
        <f t="shared" si="32"/>
        <v>0</v>
      </c>
      <c r="CU192" s="64">
        <f t="shared" si="39"/>
        <v>0</v>
      </c>
      <c r="CW192" s="64">
        <f t="shared" si="40"/>
        <v>0</v>
      </c>
      <c r="CX192" s="64">
        <f t="shared" si="41"/>
        <v>0</v>
      </c>
      <c r="CY192" s="64">
        <f t="shared" si="42"/>
        <v>0</v>
      </c>
      <c r="CZ192" s="64">
        <f t="shared" si="43"/>
        <v>0</v>
      </c>
      <c r="DB192" s="64">
        <f t="shared" si="44"/>
        <v>0</v>
      </c>
      <c r="DC192" s="64">
        <f t="shared" si="45"/>
        <v>0</v>
      </c>
      <c r="DD192" s="64">
        <f t="shared" si="46"/>
        <v>0</v>
      </c>
      <c r="DE192" s="64">
        <f t="shared" si="47"/>
        <v>0</v>
      </c>
    </row>
    <row r="193" spans="2:109" x14ac:dyDescent="0.3">
      <c r="B193" s="167"/>
      <c r="C193" s="186"/>
      <c r="D193" s="2"/>
      <c r="E193" s="67"/>
      <c r="F193" s="5"/>
      <c r="G193" s="5"/>
      <c r="H193" s="187"/>
      <c r="I193" s="111" t="str">
        <f ca="1">IF(Taula1[[#This Row],[Data naixement (format dd/mm/aaaa)]]="","0",DATEDIF(Taula1[[#This Row],[Data naixement (format dd/mm/aaaa)]],TODAY(),"Y"))</f>
        <v>0</v>
      </c>
      <c r="J193" s="6"/>
      <c r="K193" s="6"/>
      <c r="L193" s="6"/>
      <c r="M193" s="6"/>
      <c r="N193" s="56"/>
      <c r="O193" s="56"/>
      <c r="P193" s="56"/>
      <c r="Q193" s="6"/>
      <c r="R193" s="7"/>
      <c r="S193" s="143">
        <f>Taula1[[#This Row],[Mesos naturals sencers treballats període justificat (01/01/2023 - 31/03/2023)]]</f>
        <v>0</v>
      </c>
      <c r="T193" s="194">
        <f>Taula1[[#This Row],[Dies treballats període justificat (01/01/2023 - 31/03/2023)              no comptabilitzats com a mes natural sencer]]</f>
        <v>0</v>
      </c>
      <c r="U193" s="12"/>
      <c r="V193" s="7"/>
      <c r="W193" s="188"/>
      <c r="X193" s="188"/>
      <c r="Y193" s="188"/>
      <c r="Z193" s="188"/>
      <c r="AA193" s="190"/>
      <c r="AB193" s="143">
        <f>Taula1[[#This Row],[Grup justificat     (fer servir opcions de la llista desplegable)]]</f>
        <v>0</v>
      </c>
      <c r="AC193" s="182"/>
      <c r="AD193" s="80"/>
      <c r="AE193" s="131">
        <f>ROUND((AF193/100)*756*Taula1[[#This Row],[Mesos naturals sencers treballats període justificat (01/01/2023 - 31/03/2023)]],2)</f>
        <v>0</v>
      </c>
      <c r="AF193" s="79">
        <f>Taula1[[#This Row],[% Jornada segons contracte
(no posar el símbol %) ]]-Taula1[[#This Row],[% Reducció salari per baix rendiment        (no posar el símbol %)]]</f>
        <v>0</v>
      </c>
      <c r="AG193" s="131">
        <f>ROUND((AH193/100)*24.8547945*Taula1[[#This Row],[Dies treballats període justificat (01/01/2023 - 31/03/2023)              no comptabilitzats com a mes natural sencer]],2)</f>
        <v>0</v>
      </c>
      <c r="AH193" s="79">
        <f>Taula1[[#This Row],[% Jornada segons contracte
(no posar el símbol %) ]]-Taula1[[#This Row],[% Reducció salari per baix rendiment        (no posar el símbol %)]]</f>
        <v>0</v>
      </c>
      <c r="AI193" s="131">
        <f t="shared" si="33"/>
        <v>0</v>
      </c>
      <c r="AJ193" s="183"/>
      <c r="AK193" s="131">
        <f>ROUND((AL193/100)*756*Taula1[[#This Row],[Espai reservat Administració  (mesos)]],2)</f>
        <v>0</v>
      </c>
      <c r="AL193" s="79">
        <f>Taula1[[#This Row],[% Jornada segons contracte
(no posar el símbol %) ]]-Taula1[[#This Row],[% Reducció salari per baix rendiment        (no posar el símbol %)]]</f>
        <v>0</v>
      </c>
      <c r="AM193" s="131">
        <f>ROUND((AN193/100)*24.8547945*Taula1[[#This Row],[Espai reservat Administració (dies)]],2)</f>
        <v>0</v>
      </c>
      <c r="AN193" s="79">
        <f>Taula1[[#This Row],[% Jornada segons contracte
(no posar el símbol %) ]]-Taula1[[#This Row],[% Reducció salari per baix rendiment        (no posar el símbol %)]]</f>
        <v>0</v>
      </c>
      <c r="AO193" s="131">
        <f t="shared" si="34"/>
        <v>0</v>
      </c>
      <c r="AP193" s="86"/>
      <c r="AQ193" s="136">
        <f>ROUND((AR193/100)*693*Taula1[[#This Row],[Mesos naturals sencers treballats període justificat (01/01/2023 - 31/03/2023)]],2)</f>
        <v>0</v>
      </c>
      <c r="AR193" s="89">
        <f>Taula1[[#This Row],[% Jornada segons contracte
(no posar el símbol %) ]]-Taula1[[#This Row],[% Reducció salari per baix rendiment        (no posar el símbol %)]]</f>
        <v>0</v>
      </c>
      <c r="AS193" s="136">
        <f>ROUND((AT193/100)*22.78356164*Taula1[[#This Row],[Dies treballats període justificat (01/01/2023 - 31/03/2023)              no comptabilitzats com a mes natural sencer]],2)</f>
        <v>0</v>
      </c>
      <c r="AT193" s="89">
        <f>Taula1[[#This Row],[% Jornada segons contracte
(no posar el símbol %) ]]-Taula1[[#This Row],[% Reducció salari per baix rendiment        (no posar el símbol %)]]</f>
        <v>0</v>
      </c>
      <c r="AU193" s="136">
        <f t="shared" si="35"/>
        <v>0</v>
      </c>
      <c r="AV193" s="86"/>
      <c r="AW193" s="136">
        <f>ROUND((AX193/100)*693*Taula1[[#This Row],[Espai reservat Administració  (mesos)]],2)</f>
        <v>0</v>
      </c>
      <c r="AX193" s="89">
        <f>Taula1[[#This Row],[% Jornada segons contracte
(no posar el símbol %) ]]-Taula1[[#This Row],[% Reducció salari per baix rendiment        (no posar el símbol %)]]</f>
        <v>0</v>
      </c>
      <c r="AY193" s="131">
        <f>ROUND((AZ193/100)*22.78356164*Taula1[[#This Row],[Espai reservat Administració (dies)]],2)</f>
        <v>0</v>
      </c>
      <c r="AZ193" s="79">
        <f>Taula1[[#This Row],[% Jornada segons contracte
(no posar el símbol %) ]]-Taula1[[#This Row],[% Reducció salari per baix rendiment        (no posar el símbol %)]]</f>
        <v>0</v>
      </c>
      <c r="BA193" s="131">
        <f t="shared" si="36"/>
        <v>0</v>
      </c>
      <c r="BB193" s="83"/>
      <c r="BC193" s="131">
        <f>IF(Taula1[[#This Row],[Grup justificat     (fer servir opcions de la llista desplegable)]]=1,AI193,0)</f>
        <v>0</v>
      </c>
      <c r="BD193" s="131">
        <f>IF(Taula1[[#This Row],[Grup justificat     (fer servir opcions de la llista desplegable)]]=2,AU193,0)</f>
        <v>0</v>
      </c>
      <c r="BE193" s="83"/>
      <c r="BF193" s="131">
        <f>IF(Taula1[[#This Row],[Espai reservat Administració]]=1,AO193,0)</f>
        <v>0</v>
      </c>
      <c r="BG193" s="131">
        <f>IF(Taula1[[#This Row],[Espai reservat Administració]]=2,BA193,0)</f>
        <v>0</v>
      </c>
      <c r="BH193" s="83"/>
      <c r="BI193" s="124">
        <f>IF(Taula1[[#This Row],[Grup justificat     (fer servir opcions de la llista desplegable)]]=1,1,0)</f>
        <v>0</v>
      </c>
      <c r="BJ193" s="124">
        <f>IF(Taula1[[#This Row],[Espai reservat Administració]]=1,1,0)</f>
        <v>0</v>
      </c>
      <c r="BK193" s="125"/>
      <c r="BL193" s="124">
        <f>IF(Taula1[[#This Row],[Grup justificat     (fer servir opcions de la llista desplegable)]]=2,1,0)</f>
        <v>0</v>
      </c>
      <c r="BM193" s="124">
        <f>IF(Taula1[[#This Row],[Espai reservat Administració]]=2,1,0)</f>
        <v>0</v>
      </c>
      <c r="BN193" s="73"/>
      <c r="BO193" s="73"/>
      <c r="BP193" s="73"/>
      <c r="BQ193" s="73"/>
      <c r="BR193" s="73"/>
      <c r="BS193" s="73"/>
      <c r="BT193" s="73"/>
      <c r="BU193" s="73"/>
      <c r="BV193" s="73"/>
      <c r="BW193" s="73"/>
      <c r="BX193" s="73"/>
      <c r="BY193" s="73"/>
      <c r="BZ193" s="73"/>
      <c r="CA193" s="73"/>
      <c r="CB193" s="73"/>
      <c r="CC193" s="73"/>
      <c r="CD193" s="73"/>
      <c r="CE193" s="73"/>
      <c r="CF193" s="73"/>
      <c r="CG193" s="63">
        <f t="shared" si="37"/>
        <v>0</v>
      </c>
      <c r="CH193" s="63">
        <f t="shared" si="38"/>
        <v>0</v>
      </c>
      <c r="CI193" s="73"/>
      <c r="CJ193" s="63">
        <f>IF(Taula1[[#This Row],[Tipus de contracte                                  (fer servir opcions de la llista desplegable)]]="Indefinit",1,0)</f>
        <v>0</v>
      </c>
      <c r="CK193" s="63">
        <f>IF(Taula1[[#This Row],[Tipus de contracte                                  (fer servir opcions de la llista desplegable)]]="Temporal, igual o superior a 6 mesos",1,0)</f>
        <v>0</v>
      </c>
      <c r="CL193" s="63">
        <f>IF(Taula1[[#This Row],[Tipus de contracte                                  (fer servir opcions de la llista desplegable)]]="Substitució per IT",1,0)</f>
        <v>0</v>
      </c>
      <c r="CM193" s="73"/>
      <c r="CN193" s="63">
        <f>IF(Taula1[[#This Row],[Relació llocs de treball]]&gt;=1,1,0)</f>
        <v>0</v>
      </c>
      <c r="CO193" s="73"/>
      <c r="CP193" s="63">
        <f>IF(Taula1[[#This Row],[Identitat de gènere                                                          (fer servir opcions de la llista desplegable)]]="Home",1,0)</f>
        <v>0</v>
      </c>
      <c r="CQ193" s="63">
        <f>IF(Taula1[[#This Row],[Identitat de gènere                                                          (fer servir opcions de la llista desplegable)]]="Dona",1,0)</f>
        <v>0</v>
      </c>
      <c r="CR193" s="63">
        <f>IF(Taula1[[#This Row],[Identitat de gènere                                                          (fer servir opcions de la llista desplegable)]]="No binari",1,0)</f>
        <v>0</v>
      </c>
      <c r="CS193" s="73"/>
      <c r="CT193" s="63">
        <f t="shared" si="32"/>
        <v>0</v>
      </c>
      <c r="CU193" s="64">
        <f t="shared" si="39"/>
        <v>0</v>
      </c>
      <c r="CW193" s="64">
        <f t="shared" si="40"/>
        <v>0</v>
      </c>
      <c r="CX193" s="64">
        <f t="shared" si="41"/>
        <v>0</v>
      </c>
      <c r="CY193" s="64">
        <f t="shared" si="42"/>
        <v>0</v>
      </c>
      <c r="CZ193" s="64">
        <f t="shared" si="43"/>
        <v>0</v>
      </c>
      <c r="DB193" s="64">
        <f t="shared" si="44"/>
        <v>0</v>
      </c>
      <c r="DC193" s="64">
        <f t="shared" si="45"/>
        <v>0</v>
      </c>
      <c r="DD193" s="64">
        <f t="shared" si="46"/>
        <v>0</v>
      </c>
      <c r="DE193" s="64">
        <f t="shared" si="47"/>
        <v>0</v>
      </c>
    </row>
    <row r="194" spans="2:109" x14ac:dyDescent="0.3">
      <c r="B194" s="167"/>
      <c r="C194" s="186"/>
      <c r="D194" s="2"/>
      <c r="E194" s="67"/>
      <c r="F194" s="5"/>
      <c r="G194" s="5"/>
      <c r="H194" s="187"/>
      <c r="I194" s="111" t="str">
        <f ca="1">IF(Taula1[[#This Row],[Data naixement (format dd/mm/aaaa)]]="","0",DATEDIF(Taula1[[#This Row],[Data naixement (format dd/mm/aaaa)]],TODAY(),"Y"))</f>
        <v>0</v>
      </c>
      <c r="J194" s="6"/>
      <c r="K194" s="6"/>
      <c r="L194" s="6"/>
      <c r="M194" s="6"/>
      <c r="N194" s="56"/>
      <c r="O194" s="56"/>
      <c r="P194" s="56"/>
      <c r="Q194" s="6"/>
      <c r="R194" s="7"/>
      <c r="S194" s="143">
        <f>Taula1[[#This Row],[Mesos naturals sencers treballats període justificat (01/01/2023 - 31/03/2023)]]</f>
        <v>0</v>
      </c>
      <c r="T194" s="194">
        <f>Taula1[[#This Row],[Dies treballats període justificat (01/01/2023 - 31/03/2023)              no comptabilitzats com a mes natural sencer]]</f>
        <v>0</v>
      </c>
      <c r="U194" s="12"/>
      <c r="V194" s="7"/>
      <c r="W194" s="188"/>
      <c r="X194" s="188"/>
      <c r="Y194" s="188"/>
      <c r="Z194" s="188"/>
      <c r="AA194" s="190"/>
      <c r="AB194" s="143">
        <f>Taula1[[#This Row],[Grup justificat     (fer servir opcions de la llista desplegable)]]</f>
        <v>0</v>
      </c>
      <c r="AC194" s="182"/>
      <c r="AD194" s="80"/>
      <c r="AE194" s="131">
        <f>ROUND((AF194/100)*756*Taula1[[#This Row],[Mesos naturals sencers treballats període justificat (01/01/2023 - 31/03/2023)]],2)</f>
        <v>0</v>
      </c>
      <c r="AF194" s="79">
        <f>Taula1[[#This Row],[% Jornada segons contracte
(no posar el símbol %) ]]-Taula1[[#This Row],[% Reducció salari per baix rendiment        (no posar el símbol %)]]</f>
        <v>0</v>
      </c>
      <c r="AG194" s="131">
        <f>ROUND((AH194/100)*24.8547945*Taula1[[#This Row],[Dies treballats període justificat (01/01/2023 - 31/03/2023)              no comptabilitzats com a mes natural sencer]],2)</f>
        <v>0</v>
      </c>
      <c r="AH194" s="79">
        <f>Taula1[[#This Row],[% Jornada segons contracte
(no posar el símbol %) ]]-Taula1[[#This Row],[% Reducció salari per baix rendiment        (no posar el símbol %)]]</f>
        <v>0</v>
      </c>
      <c r="AI194" s="131">
        <f t="shared" si="33"/>
        <v>0</v>
      </c>
      <c r="AJ194" s="183"/>
      <c r="AK194" s="131">
        <f>ROUND((AL194/100)*756*Taula1[[#This Row],[Espai reservat Administració  (mesos)]],2)</f>
        <v>0</v>
      </c>
      <c r="AL194" s="79">
        <f>Taula1[[#This Row],[% Jornada segons contracte
(no posar el símbol %) ]]-Taula1[[#This Row],[% Reducció salari per baix rendiment        (no posar el símbol %)]]</f>
        <v>0</v>
      </c>
      <c r="AM194" s="131">
        <f>ROUND((AN194/100)*24.8547945*Taula1[[#This Row],[Espai reservat Administració (dies)]],2)</f>
        <v>0</v>
      </c>
      <c r="AN194" s="79">
        <f>Taula1[[#This Row],[% Jornada segons contracte
(no posar el símbol %) ]]-Taula1[[#This Row],[% Reducció salari per baix rendiment        (no posar el símbol %)]]</f>
        <v>0</v>
      </c>
      <c r="AO194" s="131">
        <f t="shared" si="34"/>
        <v>0</v>
      </c>
      <c r="AP194" s="86"/>
      <c r="AQ194" s="136">
        <f>ROUND((AR194/100)*693*Taula1[[#This Row],[Mesos naturals sencers treballats període justificat (01/01/2023 - 31/03/2023)]],2)</f>
        <v>0</v>
      </c>
      <c r="AR194" s="89">
        <f>Taula1[[#This Row],[% Jornada segons contracte
(no posar el símbol %) ]]-Taula1[[#This Row],[% Reducció salari per baix rendiment        (no posar el símbol %)]]</f>
        <v>0</v>
      </c>
      <c r="AS194" s="136">
        <f>ROUND((AT194/100)*22.78356164*Taula1[[#This Row],[Dies treballats període justificat (01/01/2023 - 31/03/2023)              no comptabilitzats com a mes natural sencer]],2)</f>
        <v>0</v>
      </c>
      <c r="AT194" s="89">
        <f>Taula1[[#This Row],[% Jornada segons contracte
(no posar el símbol %) ]]-Taula1[[#This Row],[% Reducció salari per baix rendiment        (no posar el símbol %)]]</f>
        <v>0</v>
      </c>
      <c r="AU194" s="136">
        <f t="shared" si="35"/>
        <v>0</v>
      </c>
      <c r="AV194" s="86"/>
      <c r="AW194" s="136">
        <f>ROUND((AX194/100)*693*Taula1[[#This Row],[Espai reservat Administració  (mesos)]],2)</f>
        <v>0</v>
      </c>
      <c r="AX194" s="89">
        <f>Taula1[[#This Row],[% Jornada segons contracte
(no posar el símbol %) ]]-Taula1[[#This Row],[% Reducció salari per baix rendiment        (no posar el símbol %)]]</f>
        <v>0</v>
      </c>
      <c r="AY194" s="131">
        <f>ROUND((AZ194/100)*22.78356164*Taula1[[#This Row],[Espai reservat Administració (dies)]],2)</f>
        <v>0</v>
      </c>
      <c r="AZ194" s="79">
        <f>Taula1[[#This Row],[% Jornada segons contracte
(no posar el símbol %) ]]-Taula1[[#This Row],[% Reducció salari per baix rendiment        (no posar el símbol %)]]</f>
        <v>0</v>
      </c>
      <c r="BA194" s="131">
        <f t="shared" si="36"/>
        <v>0</v>
      </c>
      <c r="BB194" s="83"/>
      <c r="BC194" s="131">
        <f>IF(Taula1[[#This Row],[Grup justificat     (fer servir opcions de la llista desplegable)]]=1,AI194,0)</f>
        <v>0</v>
      </c>
      <c r="BD194" s="131">
        <f>IF(Taula1[[#This Row],[Grup justificat     (fer servir opcions de la llista desplegable)]]=2,AU194,0)</f>
        <v>0</v>
      </c>
      <c r="BE194" s="83"/>
      <c r="BF194" s="131">
        <f>IF(Taula1[[#This Row],[Espai reservat Administració]]=1,AO194,0)</f>
        <v>0</v>
      </c>
      <c r="BG194" s="131">
        <f>IF(Taula1[[#This Row],[Espai reservat Administració]]=2,BA194,0)</f>
        <v>0</v>
      </c>
      <c r="BH194" s="83"/>
      <c r="BI194" s="124">
        <f>IF(Taula1[[#This Row],[Grup justificat     (fer servir opcions de la llista desplegable)]]=1,1,0)</f>
        <v>0</v>
      </c>
      <c r="BJ194" s="124">
        <f>IF(Taula1[[#This Row],[Espai reservat Administració]]=1,1,0)</f>
        <v>0</v>
      </c>
      <c r="BK194" s="125"/>
      <c r="BL194" s="124">
        <f>IF(Taula1[[#This Row],[Grup justificat     (fer servir opcions de la llista desplegable)]]=2,1,0)</f>
        <v>0</v>
      </c>
      <c r="BM194" s="124">
        <f>IF(Taula1[[#This Row],[Espai reservat Administració]]=2,1,0)</f>
        <v>0</v>
      </c>
      <c r="BN194" s="73"/>
      <c r="BO194" s="73"/>
      <c r="BP194" s="73"/>
      <c r="BQ194" s="73"/>
      <c r="BR194" s="73"/>
      <c r="BS194" s="73"/>
      <c r="BT194" s="73"/>
      <c r="BU194" s="73"/>
      <c r="BV194" s="73"/>
      <c r="BW194" s="73"/>
      <c r="BX194" s="73"/>
      <c r="BY194" s="73"/>
      <c r="BZ194" s="73"/>
      <c r="CA194" s="73"/>
      <c r="CB194" s="73"/>
      <c r="CC194" s="73"/>
      <c r="CD194" s="73"/>
      <c r="CE194" s="73"/>
      <c r="CF194" s="73"/>
      <c r="CG194" s="63">
        <f t="shared" si="37"/>
        <v>0</v>
      </c>
      <c r="CH194" s="63">
        <f t="shared" si="38"/>
        <v>0</v>
      </c>
      <c r="CI194" s="73"/>
      <c r="CJ194" s="63">
        <f>IF(Taula1[[#This Row],[Tipus de contracte                                  (fer servir opcions de la llista desplegable)]]="Indefinit",1,0)</f>
        <v>0</v>
      </c>
      <c r="CK194" s="63">
        <f>IF(Taula1[[#This Row],[Tipus de contracte                                  (fer servir opcions de la llista desplegable)]]="Temporal, igual o superior a 6 mesos",1,0)</f>
        <v>0</v>
      </c>
      <c r="CL194" s="63">
        <f>IF(Taula1[[#This Row],[Tipus de contracte                                  (fer servir opcions de la llista desplegable)]]="Substitució per IT",1,0)</f>
        <v>0</v>
      </c>
      <c r="CM194" s="73"/>
      <c r="CN194" s="63">
        <f>IF(Taula1[[#This Row],[Relació llocs de treball]]&gt;=1,1,0)</f>
        <v>0</v>
      </c>
      <c r="CO194" s="73"/>
      <c r="CP194" s="63">
        <f>IF(Taula1[[#This Row],[Identitat de gènere                                                          (fer servir opcions de la llista desplegable)]]="Home",1,0)</f>
        <v>0</v>
      </c>
      <c r="CQ194" s="63">
        <f>IF(Taula1[[#This Row],[Identitat de gènere                                                          (fer servir opcions de la llista desplegable)]]="Dona",1,0)</f>
        <v>0</v>
      </c>
      <c r="CR194" s="63">
        <f>IF(Taula1[[#This Row],[Identitat de gènere                                                          (fer servir opcions de la llista desplegable)]]="No binari",1,0)</f>
        <v>0</v>
      </c>
      <c r="CS194" s="73"/>
      <c r="CT194" s="63">
        <f t="shared" si="32"/>
        <v>0</v>
      </c>
      <c r="CU194" s="64">
        <f t="shared" si="39"/>
        <v>0</v>
      </c>
      <c r="CW194" s="64">
        <f t="shared" si="40"/>
        <v>0</v>
      </c>
      <c r="CX194" s="64">
        <f t="shared" si="41"/>
        <v>0</v>
      </c>
      <c r="CY194" s="64">
        <f t="shared" si="42"/>
        <v>0</v>
      </c>
      <c r="CZ194" s="64">
        <f t="shared" si="43"/>
        <v>0</v>
      </c>
      <c r="DB194" s="64">
        <f t="shared" si="44"/>
        <v>0</v>
      </c>
      <c r="DC194" s="64">
        <f t="shared" si="45"/>
        <v>0</v>
      </c>
      <c r="DD194" s="64">
        <f t="shared" si="46"/>
        <v>0</v>
      </c>
      <c r="DE194" s="64">
        <f t="shared" si="47"/>
        <v>0</v>
      </c>
    </row>
    <row r="195" spans="2:109" x14ac:dyDescent="0.3">
      <c r="B195" s="167"/>
      <c r="C195" s="186"/>
      <c r="D195" s="2"/>
      <c r="E195" s="67"/>
      <c r="F195" s="5"/>
      <c r="G195" s="5"/>
      <c r="H195" s="187"/>
      <c r="I195" s="111" t="str">
        <f ca="1">IF(Taula1[[#This Row],[Data naixement (format dd/mm/aaaa)]]="","0",DATEDIF(Taula1[[#This Row],[Data naixement (format dd/mm/aaaa)]],TODAY(),"Y"))</f>
        <v>0</v>
      </c>
      <c r="J195" s="6"/>
      <c r="K195" s="6"/>
      <c r="L195" s="6"/>
      <c r="M195" s="6"/>
      <c r="N195" s="56"/>
      <c r="O195" s="56"/>
      <c r="P195" s="56"/>
      <c r="Q195" s="6"/>
      <c r="R195" s="7"/>
      <c r="S195" s="143">
        <f>Taula1[[#This Row],[Mesos naturals sencers treballats període justificat (01/01/2023 - 31/03/2023)]]</f>
        <v>0</v>
      </c>
      <c r="T195" s="194">
        <f>Taula1[[#This Row],[Dies treballats període justificat (01/01/2023 - 31/03/2023)              no comptabilitzats com a mes natural sencer]]</f>
        <v>0</v>
      </c>
      <c r="U195" s="12"/>
      <c r="V195" s="7"/>
      <c r="W195" s="188"/>
      <c r="X195" s="188"/>
      <c r="Y195" s="188"/>
      <c r="Z195" s="188"/>
      <c r="AA195" s="190"/>
      <c r="AB195" s="143">
        <f>Taula1[[#This Row],[Grup justificat     (fer servir opcions de la llista desplegable)]]</f>
        <v>0</v>
      </c>
      <c r="AC195" s="182"/>
      <c r="AD195" s="80"/>
      <c r="AE195" s="131">
        <f>ROUND((AF195/100)*756*Taula1[[#This Row],[Mesos naturals sencers treballats període justificat (01/01/2023 - 31/03/2023)]],2)</f>
        <v>0</v>
      </c>
      <c r="AF195" s="79">
        <f>Taula1[[#This Row],[% Jornada segons contracte
(no posar el símbol %) ]]-Taula1[[#This Row],[% Reducció salari per baix rendiment        (no posar el símbol %)]]</f>
        <v>0</v>
      </c>
      <c r="AG195" s="131">
        <f>ROUND((AH195/100)*24.8547945*Taula1[[#This Row],[Dies treballats període justificat (01/01/2023 - 31/03/2023)              no comptabilitzats com a mes natural sencer]],2)</f>
        <v>0</v>
      </c>
      <c r="AH195" s="79">
        <f>Taula1[[#This Row],[% Jornada segons contracte
(no posar el símbol %) ]]-Taula1[[#This Row],[% Reducció salari per baix rendiment        (no posar el símbol %)]]</f>
        <v>0</v>
      </c>
      <c r="AI195" s="131">
        <f t="shared" si="33"/>
        <v>0</v>
      </c>
      <c r="AJ195" s="183"/>
      <c r="AK195" s="131">
        <f>ROUND((AL195/100)*756*Taula1[[#This Row],[Espai reservat Administració  (mesos)]],2)</f>
        <v>0</v>
      </c>
      <c r="AL195" s="79">
        <f>Taula1[[#This Row],[% Jornada segons contracte
(no posar el símbol %) ]]-Taula1[[#This Row],[% Reducció salari per baix rendiment        (no posar el símbol %)]]</f>
        <v>0</v>
      </c>
      <c r="AM195" s="131">
        <f>ROUND((AN195/100)*24.8547945*Taula1[[#This Row],[Espai reservat Administració (dies)]],2)</f>
        <v>0</v>
      </c>
      <c r="AN195" s="79">
        <f>Taula1[[#This Row],[% Jornada segons contracte
(no posar el símbol %) ]]-Taula1[[#This Row],[% Reducció salari per baix rendiment        (no posar el símbol %)]]</f>
        <v>0</v>
      </c>
      <c r="AO195" s="131">
        <f t="shared" si="34"/>
        <v>0</v>
      </c>
      <c r="AP195" s="86"/>
      <c r="AQ195" s="136">
        <f>ROUND((AR195/100)*693*Taula1[[#This Row],[Mesos naturals sencers treballats període justificat (01/01/2023 - 31/03/2023)]],2)</f>
        <v>0</v>
      </c>
      <c r="AR195" s="89">
        <f>Taula1[[#This Row],[% Jornada segons contracte
(no posar el símbol %) ]]-Taula1[[#This Row],[% Reducció salari per baix rendiment        (no posar el símbol %)]]</f>
        <v>0</v>
      </c>
      <c r="AS195" s="136">
        <f>ROUND((AT195/100)*22.78356164*Taula1[[#This Row],[Dies treballats període justificat (01/01/2023 - 31/03/2023)              no comptabilitzats com a mes natural sencer]],2)</f>
        <v>0</v>
      </c>
      <c r="AT195" s="89">
        <f>Taula1[[#This Row],[% Jornada segons contracte
(no posar el símbol %) ]]-Taula1[[#This Row],[% Reducció salari per baix rendiment        (no posar el símbol %)]]</f>
        <v>0</v>
      </c>
      <c r="AU195" s="136">
        <f t="shared" si="35"/>
        <v>0</v>
      </c>
      <c r="AV195" s="86"/>
      <c r="AW195" s="136">
        <f>ROUND((AX195/100)*693*Taula1[[#This Row],[Espai reservat Administració  (mesos)]],2)</f>
        <v>0</v>
      </c>
      <c r="AX195" s="89">
        <f>Taula1[[#This Row],[% Jornada segons contracte
(no posar el símbol %) ]]-Taula1[[#This Row],[% Reducció salari per baix rendiment        (no posar el símbol %)]]</f>
        <v>0</v>
      </c>
      <c r="AY195" s="131">
        <f>ROUND((AZ195/100)*22.78356164*Taula1[[#This Row],[Espai reservat Administració (dies)]],2)</f>
        <v>0</v>
      </c>
      <c r="AZ195" s="79">
        <f>Taula1[[#This Row],[% Jornada segons contracte
(no posar el símbol %) ]]-Taula1[[#This Row],[% Reducció salari per baix rendiment        (no posar el símbol %)]]</f>
        <v>0</v>
      </c>
      <c r="BA195" s="131">
        <f t="shared" si="36"/>
        <v>0</v>
      </c>
      <c r="BB195" s="83"/>
      <c r="BC195" s="131">
        <f>IF(Taula1[[#This Row],[Grup justificat     (fer servir opcions de la llista desplegable)]]=1,AI195,0)</f>
        <v>0</v>
      </c>
      <c r="BD195" s="131">
        <f>IF(Taula1[[#This Row],[Grup justificat     (fer servir opcions de la llista desplegable)]]=2,AU195,0)</f>
        <v>0</v>
      </c>
      <c r="BE195" s="83"/>
      <c r="BF195" s="131">
        <f>IF(Taula1[[#This Row],[Espai reservat Administració]]=1,AO195,0)</f>
        <v>0</v>
      </c>
      <c r="BG195" s="131">
        <f>IF(Taula1[[#This Row],[Espai reservat Administració]]=2,BA195,0)</f>
        <v>0</v>
      </c>
      <c r="BH195" s="83"/>
      <c r="BI195" s="124">
        <f>IF(Taula1[[#This Row],[Grup justificat     (fer servir opcions de la llista desplegable)]]=1,1,0)</f>
        <v>0</v>
      </c>
      <c r="BJ195" s="124">
        <f>IF(Taula1[[#This Row],[Espai reservat Administració]]=1,1,0)</f>
        <v>0</v>
      </c>
      <c r="BK195" s="125"/>
      <c r="BL195" s="124">
        <f>IF(Taula1[[#This Row],[Grup justificat     (fer servir opcions de la llista desplegable)]]=2,1,0)</f>
        <v>0</v>
      </c>
      <c r="BM195" s="124">
        <f>IF(Taula1[[#This Row],[Espai reservat Administració]]=2,1,0)</f>
        <v>0</v>
      </c>
      <c r="BN195" s="73"/>
      <c r="BO195" s="73"/>
      <c r="BP195" s="73"/>
      <c r="BQ195" s="73"/>
      <c r="BR195" s="73"/>
      <c r="BS195" s="73"/>
      <c r="BT195" s="73"/>
      <c r="BU195" s="73"/>
      <c r="BV195" s="73"/>
      <c r="BW195" s="73"/>
      <c r="BX195" s="73"/>
      <c r="BY195" s="73"/>
      <c r="BZ195" s="73"/>
      <c r="CA195" s="73"/>
      <c r="CB195" s="73"/>
      <c r="CC195" s="73"/>
      <c r="CD195" s="73"/>
      <c r="CE195" s="73"/>
      <c r="CF195" s="73"/>
      <c r="CG195" s="63">
        <f t="shared" si="37"/>
        <v>0</v>
      </c>
      <c r="CH195" s="63">
        <f t="shared" si="38"/>
        <v>0</v>
      </c>
      <c r="CI195" s="73"/>
      <c r="CJ195" s="63">
        <f>IF(Taula1[[#This Row],[Tipus de contracte                                  (fer servir opcions de la llista desplegable)]]="Indefinit",1,0)</f>
        <v>0</v>
      </c>
      <c r="CK195" s="63">
        <f>IF(Taula1[[#This Row],[Tipus de contracte                                  (fer servir opcions de la llista desplegable)]]="Temporal, igual o superior a 6 mesos",1,0)</f>
        <v>0</v>
      </c>
      <c r="CL195" s="63">
        <f>IF(Taula1[[#This Row],[Tipus de contracte                                  (fer servir opcions de la llista desplegable)]]="Substitució per IT",1,0)</f>
        <v>0</v>
      </c>
      <c r="CM195" s="73"/>
      <c r="CN195" s="63">
        <f>IF(Taula1[[#This Row],[Relació llocs de treball]]&gt;=1,1,0)</f>
        <v>0</v>
      </c>
      <c r="CO195" s="73"/>
      <c r="CP195" s="63">
        <f>IF(Taula1[[#This Row],[Identitat de gènere                                                          (fer servir opcions de la llista desplegable)]]="Home",1,0)</f>
        <v>0</v>
      </c>
      <c r="CQ195" s="63">
        <f>IF(Taula1[[#This Row],[Identitat de gènere                                                          (fer servir opcions de la llista desplegable)]]="Dona",1,0)</f>
        <v>0</v>
      </c>
      <c r="CR195" s="63">
        <f>IF(Taula1[[#This Row],[Identitat de gènere                                                          (fer servir opcions de la llista desplegable)]]="No binari",1,0)</f>
        <v>0</v>
      </c>
      <c r="CS195" s="73"/>
      <c r="CT195" s="63">
        <f t="shared" si="32"/>
        <v>0</v>
      </c>
      <c r="CU195" s="64">
        <f t="shared" si="39"/>
        <v>0</v>
      </c>
      <c r="CW195" s="64">
        <f t="shared" si="40"/>
        <v>0</v>
      </c>
      <c r="CX195" s="64">
        <f t="shared" si="41"/>
        <v>0</v>
      </c>
      <c r="CY195" s="64">
        <f t="shared" si="42"/>
        <v>0</v>
      </c>
      <c r="CZ195" s="64">
        <f t="shared" si="43"/>
        <v>0</v>
      </c>
      <c r="DB195" s="64">
        <f t="shared" si="44"/>
        <v>0</v>
      </c>
      <c r="DC195" s="64">
        <f t="shared" si="45"/>
        <v>0</v>
      </c>
      <c r="DD195" s="64">
        <f t="shared" si="46"/>
        <v>0</v>
      </c>
      <c r="DE195" s="64">
        <f t="shared" si="47"/>
        <v>0</v>
      </c>
    </row>
    <row r="196" spans="2:109" x14ac:dyDescent="0.3">
      <c r="B196" s="167"/>
      <c r="C196" s="186"/>
      <c r="D196" s="2"/>
      <c r="E196" s="67"/>
      <c r="F196" s="5"/>
      <c r="G196" s="5"/>
      <c r="H196" s="187"/>
      <c r="I196" s="111" t="str">
        <f ca="1">IF(Taula1[[#This Row],[Data naixement (format dd/mm/aaaa)]]="","0",DATEDIF(Taula1[[#This Row],[Data naixement (format dd/mm/aaaa)]],TODAY(),"Y"))</f>
        <v>0</v>
      </c>
      <c r="J196" s="6"/>
      <c r="K196" s="6"/>
      <c r="L196" s="6"/>
      <c r="M196" s="6"/>
      <c r="N196" s="56"/>
      <c r="O196" s="56"/>
      <c r="P196" s="56"/>
      <c r="Q196" s="6"/>
      <c r="R196" s="7"/>
      <c r="S196" s="143">
        <f>Taula1[[#This Row],[Mesos naturals sencers treballats període justificat (01/01/2023 - 31/03/2023)]]</f>
        <v>0</v>
      </c>
      <c r="T196" s="194">
        <f>Taula1[[#This Row],[Dies treballats període justificat (01/01/2023 - 31/03/2023)              no comptabilitzats com a mes natural sencer]]</f>
        <v>0</v>
      </c>
      <c r="U196" s="12"/>
      <c r="V196" s="7"/>
      <c r="W196" s="188"/>
      <c r="X196" s="188"/>
      <c r="Y196" s="188"/>
      <c r="Z196" s="188"/>
      <c r="AA196" s="190"/>
      <c r="AB196" s="143">
        <f>Taula1[[#This Row],[Grup justificat     (fer servir opcions de la llista desplegable)]]</f>
        <v>0</v>
      </c>
      <c r="AC196" s="182"/>
      <c r="AD196" s="80"/>
      <c r="AE196" s="131">
        <f>ROUND((AF196/100)*756*Taula1[[#This Row],[Mesos naturals sencers treballats període justificat (01/01/2023 - 31/03/2023)]],2)</f>
        <v>0</v>
      </c>
      <c r="AF196" s="79">
        <f>Taula1[[#This Row],[% Jornada segons contracte
(no posar el símbol %) ]]-Taula1[[#This Row],[% Reducció salari per baix rendiment        (no posar el símbol %)]]</f>
        <v>0</v>
      </c>
      <c r="AG196" s="131">
        <f>ROUND((AH196/100)*24.8547945*Taula1[[#This Row],[Dies treballats període justificat (01/01/2023 - 31/03/2023)              no comptabilitzats com a mes natural sencer]],2)</f>
        <v>0</v>
      </c>
      <c r="AH196" s="79">
        <f>Taula1[[#This Row],[% Jornada segons contracte
(no posar el símbol %) ]]-Taula1[[#This Row],[% Reducció salari per baix rendiment        (no posar el símbol %)]]</f>
        <v>0</v>
      </c>
      <c r="AI196" s="131">
        <f t="shared" si="33"/>
        <v>0</v>
      </c>
      <c r="AJ196" s="183"/>
      <c r="AK196" s="131">
        <f>ROUND((AL196/100)*756*Taula1[[#This Row],[Espai reservat Administració  (mesos)]],2)</f>
        <v>0</v>
      </c>
      <c r="AL196" s="79">
        <f>Taula1[[#This Row],[% Jornada segons contracte
(no posar el símbol %) ]]-Taula1[[#This Row],[% Reducció salari per baix rendiment        (no posar el símbol %)]]</f>
        <v>0</v>
      </c>
      <c r="AM196" s="131">
        <f>ROUND((AN196/100)*24.8547945*Taula1[[#This Row],[Espai reservat Administració (dies)]],2)</f>
        <v>0</v>
      </c>
      <c r="AN196" s="79">
        <f>Taula1[[#This Row],[% Jornada segons contracte
(no posar el símbol %) ]]-Taula1[[#This Row],[% Reducció salari per baix rendiment        (no posar el símbol %)]]</f>
        <v>0</v>
      </c>
      <c r="AO196" s="131">
        <f t="shared" si="34"/>
        <v>0</v>
      </c>
      <c r="AP196" s="86"/>
      <c r="AQ196" s="136">
        <f>ROUND((AR196/100)*693*Taula1[[#This Row],[Mesos naturals sencers treballats període justificat (01/01/2023 - 31/03/2023)]],2)</f>
        <v>0</v>
      </c>
      <c r="AR196" s="89">
        <f>Taula1[[#This Row],[% Jornada segons contracte
(no posar el símbol %) ]]-Taula1[[#This Row],[% Reducció salari per baix rendiment        (no posar el símbol %)]]</f>
        <v>0</v>
      </c>
      <c r="AS196" s="136">
        <f>ROUND((AT196/100)*22.78356164*Taula1[[#This Row],[Dies treballats període justificat (01/01/2023 - 31/03/2023)              no comptabilitzats com a mes natural sencer]],2)</f>
        <v>0</v>
      </c>
      <c r="AT196" s="89">
        <f>Taula1[[#This Row],[% Jornada segons contracte
(no posar el símbol %) ]]-Taula1[[#This Row],[% Reducció salari per baix rendiment        (no posar el símbol %)]]</f>
        <v>0</v>
      </c>
      <c r="AU196" s="136">
        <f t="shared" si="35"/>
        <v>0</v>
      </c>
      <c r="AV196" s="86"/>
      <c r="AW196" s="136">
        <f>ROUND((AX196/100)*693*Taula1[[#This Row],[Espai reservat Administració  (mesos)]],2)</f>
        <v>0</v>
      </c>
      <c r="AX196" s="89">
        <f>Taula1[[#This Row],[% Jornada segons contracte
(no posar el símbol %) ]]-Taula1[[#This Row],[% Reducció salari per baix rendiment        (no posar el símbol %)]]</f>
        <v>0</v>
      </c>
      <c r="AY196" s="131">
        <f>ROUND((AZ196/100)*22.78356164*Taula1[[#This Row],[Espai reservat Administració (dies)]],2)</f>
        <v>0</v>
      </c>
      <c r="AZ196" s="79">
        <f>Taula1[[#This Row],[% Jornada segons contracte
(no posar el símbol %) ]]-Taula1[[#This Row],[% Reducció salari per baix rendiment        (no posar el símbol %)]]</f>
        <v>0</v>
      </c>
      <c r="BA196" s="131">
        <f t="shared" si="36"/>
        <v>0</v>
      </c>
      <c r="BB196" s="83"/>
      <c r="BC196" s="131">
        <f>IF(Taula1[[#This Row],[Grup justificat     (fer servir opcions de la llista desplegable)]]=1,AI196,0)</f>
        <v>0</v>
      </c>
      <c r="BD196" s="131">
        <f>IF(Taula1[[#This Row],[Grup justificat     (fer servir opcions de la llista desplegable)]]=2,AU196,0)</f>
        <v>0</v>
      </c>
      <c r="BE196" s="83"/>
      <c r="BF196" s="131">
        <f>IF(Taula1[[#This Row],[Espai reservat Administració]]=1,AO196,0)</f>
        <v>0</v>
      </c>
      <c r="BG196" s="131">
        <f>IF(Taula1[[#This Row],[Espai reservat Administració]]=2,BA196,0)</f>
        <v>0</v>
      </c>
      <c r="BH196" s="83"/>
      <c r="BI196" s="124">
        <f>IF(Taula1[[#This Row],[Grup justificat     (fer servir opcions de la llista desplegable)]]=1,1,0)</f>
        <v>0</v>
      </c>
      <c r="BJ196" s="124">
        <f>IF(Taula1[[#This Row],[Espai reservat Administració]]=1,1,0)</f>
        <v>0</v>
      </c>
      <c r="BK196" s="125"/>
      <c r="BL196" s="124">
        <f>IF(Taula1[[#This Row],[Grup justificat     (fer servir opcions de la llista desplegable)]]=2,1,0)</f>
        <v>0</v>
      </c>
      <c r="BM196" s="124">
        <f>IF(Taula1[[#This Row],[Espai reservat Administració]]=2,1,0)</f>
        <v>0</v>
      </c>
      <c r="BN196" s="73"/>
      <c r="BO196" s="73"/>
      <c r="BP196" s="73"/>
      <c r="BQ196" s="73"/>
      <c r="BR196" s="73"/>
      <c r="BS196" s="73"/>
      <c r="BT196" s="73"/>
      <c r="BU196" s="73"/>
      <c r="BV196" s="73"/>
      <c r="BW196" s="73"/>
      <c r="BX196" s="73"/>
      <c r="BY196" s="73"/>
      <c r="BZ196" s="73"/>
      <c r="CA196" s="73"/>
      <c r="CB196" s="73"/>
      <c r="CC196" s="73"/>
      <c r="CD196" s="73"/>
      <c r="CE196" s="73"/>
      <c r="CF196" s="73"/>
      <c r="CG196" s="63">
        <f t="shared" si="37"/>
        <v>0</v>
      </c>
      <c r="CH196" s="63">
        <f t="shared" si="38"/>
        <v>0</v>
      </c>
      <c r="CI196" s="73"/>
      <c r="CJ196" s="63">
        <f>IF(Taula1[[#This Row],[Tipus de contracte                                  (fer servir opcions de la llista desplegable)]]="Indefinit",1,0)</f>
        <v>0</v>
      </c>
      <c r="CK196" s="63">
        <f>IF(Taula1[[#This Row],[Tipus de contracte                                  (fer servir opcions de la llista desplegable)]]="Temporal, igual o superior a 6 mesos",1,0)</f>
        <v>0</v>
      </c>
      <c r="CL196" s="63">
        <f>IF(Taula1[[#This Row],[Tipus de contracte                                  (fer servir opcions de la llista desplegable)]]="Substitució per IT",1,0)</f>
        <v>0</v>
      </c>
      <c r="CM196" s="73"/>
      <c r="CN196" s="63">
        <f>IF(Taula1[[#This Row],[Relació llocs de treball]]&gt;=1,1,0)</f>
        <v>0</v>
      </c>
      <c r="CO196" s="73"/>
      <c r="CP196" s="63">
        <f>IF(Taula1[[#This Row],[Identitat de gènere                                                          (fer servir opcions de la llista desplegable)]]="Home",1,0)</f>
        <v>0</v>
      </c>
      <c r="CQ196" s="63">
        <f>IF(Taula1[[#This Row],[Identitat de gènere                                                          (fer servir opcions de la llista desplegable)]]="Dona",1,0)</f>
        <v>0</v>
      </c>
      <c r="CR196" s="63">
        <f>IF(Taula1[[#This Row],[Identitat de gènere                                                          (fer servir opcions de la llista desplegable)]]="No binari",1,0)</f>
        <v>0</v>
      </c>
      <c r="CS196" s="73"/>
      <c r="CT196" s="63">
        <f t="shared" si="32"/>
        <v>0</v>
      </c>
      <c r="CU196" s="64">
        <f t="shared" si="39"/>
        <v>0</v>
      </c>
      <c r="CW196" s="64">
        <f t="shared" si="40"/>
        <v>0</v>
      </c>
      <c r="CX196" s="64">
        <f t="shared" si="41"/>
        <v>0</v>
      </c>
      <c r="CY196" s="64">
        <f t="shared" si="42"/>
        <v>0</v>
      </c>
      <c r="CZ196" s="64">
        <f t="shared" si="43"/>
        <v>0</v>
      </c>
      <c r="DB196" s="64">
        <f t="shared" si="44"/>
        <v>0</v>
      </c>
      <c r="DC196" s="64">
        <f t="shared" si="45"/>
        <v>0</v>
      </c>
      <c r="DD196" s="64">
        <f t="shared" si="46"/>
        <v>0</v>
      </c>
      <c r="DE196" s="64">
        <f t="shared" si="47"/>
        <v>0</v>
      </c>
    </row>
    <row r="197" spans="2:109" x14ac:dyDescent="0.3">
      <c r="B197" s="167"/>
      <c r="C197" s="186"/>
      <c r="D197" s="2"/>
      <c r="E197" s="67"/>
      <c r="F197" s="5"/>
      <c r="G197" s="5"/>
      <c r="H197" s="187"/>
      <c r="I197" s="111" t="str">
        <f ca="1">IF(Taula1[[#This Row],[Data naixement (format dd/mm/aaaa)]]="","0",DATEDIF(Taula1[[#This Row],[Data naixement (format dd/mm/aaaa)]],TODAY(),"Y"))</f>
        <v>0</v>
      </c>
      <c r="J197" s="6"/>
      <c r="K197" s="6"/>
      <c r="L197" s="6"/>
      <c r="M197" s="6"/>
      <c r="N197" s="56"/>
      <c r="O197" s="56"/>
      <c r="P197" s="56"/>
      <c r="Q197" s="6"/>
      <c r="R197" s="7"/>
      <c r="S197" s="143">
        <f>Taula1[[#This Row],[Mesos naturals sencers treballats període justificat (01/01/2023 - 31/03/2023)]]</f>
        <v>0</v>
      </c>
      <c r="T197" s="194">
        <f>Taula1[[#This Row],[Dies treballats període justificat (01/01/2023 - 31/03/2023)              no comptabilitzats com a mes natural sencer]]</f>
        <v>0</v>
      </c>
      <c r="U197" s="12"/>
      <c r="V197" s="7"/>
      <c r="W197" s="188"/>
      <c r="X197" s="188"/>
      <c r="Y197" s="188"/>
      <c r="Z197" s="188"/>
      <c r="AA197" s="190"/>
      <c r="AB197" s="143">
        <f>Taula1[[#This Row],[Grup justificat     (fer servir opcions de la llista desplegable)]]</f>
        <v>0</v>
      </c>
      <c r="AC197" s="182"/>
      <c r="AD197" s="80"/>
      <c r="AE197" s="131">
        <f>ROUND((AF197/100)*756*Taula1[[#This Row],[Mesos naturals sencers treballats període justificat (01/01/2023 - 31/03/2023)]],2)</f>
        <v>0</v>
      </c>
      <c r="AF197" s="79">
        <f>Taula1[[#This Row],[% Jornada segons contracte
(no posar el símbol %) ]]-Taula1[[#This Row],[% Reducció salari per baix rendiment        (no posar el símbol %)]]</f>
        <v>0</v>
      </c>
      <c r="AG197" s="131">
        <f>ROUND((AH197/100)*24.8547945*Taula1[[#This Row],[Dies treballats període justificat (01/01/2023 - 31/03/2023)              no comptabilitzats com a mes natural sencer]],2)</f>
        <v>0</v>
      </c>
      <c r="AH197" s="79">
        <f>Taula1[[#This Row],[% Jornada segons contracte
(no posar el símbol %) ]]-Taula1[[#This Row],[% Reducció salari per baix rendiment        (no posar el símbol %)]]</f>
        <v>0</v>
      </c>
      <c r="AI197" s="131">
        <f t="shared" si="33"/>
        <v>0</v>
      </c>
      <c r="AJ197" s="183"/>
      <c r="AK197" s="131">
        <f>ROUND((AL197/100)*756*Taula1[[#This Row],[Espai reservat Administració  (mesos)]],2)</f>
        <v>0</v>
      </c>
      <c r="AL197" s="79">
        <f>Taula1[[#This Row],[% Jornada segons contracte
(no posar el símbol %) ]]-Taula1[[#This Row],[% Reducció salari per baix rendiment        (no posar el símbol %)]]</f>
        <v>0</v>
      </c>
      <c r="AM197" s="131">
        <f>ROUND((AN197/100)*24.8547945*Taula1[[#This Row],[Espai reservat Administració (dies)]],2)</f>
        <v>0</v>
      </c>
      <c r="AN197" s="79">
        <f>Taula1[[#This Row],[% Jornada segons contracte
(no posar el símbol %) ]]-Taula1[[#This Row],[% Reducció salari per baix rendiment        (no posar el símbol %)]]</f>
        <v>0</v>
      </c>
      <c r="AO197" s="131">
        <f t="shared" si="34"/>
        <v>0</v>
      </c>
      <c r="AP197" s="86"/>
      <c r="AQ197" s="136">
        <f>ROUND((AR197/100)*693*Taula1[[#This Row],[Mesos naturals sencers treballats període justificat (01/01/2023 - 31/03/2023)]],2)</f>
        <v>0</v>
      </c>
      <c r="AR197" s="89">
        <f>Taula1[[#This Row],[% Jornada segons contracte
(no posar el símbol %) ]]-Taula1[[#This Row],[% Reducció salari per baix rendiment        (no posar el símbol %)]]</f>
        <v>0</v>
      </c>
      <c r="AS197" s="136">
        <f>ROUND((AT197/100)*22.78356164*Taula1[[#This Row],[Dies treballats període justificat (01/01/2023 - 31/03/2023)              no comptabilitzats com a mes natural sencer]],2)</f>
        <v>0</v>
      </c>
      <c r="AT197" s="89">
        <f>Taula1[[#This Row],[% Jornada segons contracte
(no posar el símbol %) ]]-Taula1[[#This Row],[% Reducció salari per baix rendiment        (no posar el símbol %)]]</f>
        <v>0</v>
      </c>
      <c r="AU197" s="136">
        <f t="shared" si="35"/>
        <v>0</v>
      </c>
      <c r="AV197" s="86"/>
      <c r="AW197" s="136">
        <f>ROUND((AX197/100)*693*Taula1[[#This Row],[Espai reservat Administració  (mesos)]],2)</f>
        <v>0</v>
      </c>
      <c r="AX197" s="89">
        <f>Taula1[[#This Row],[% Jornada segons contracte
(no posar el símbol %) ]]-Taula1[[#This Row],[% Reducció salari per baix rendiment        (no posar el símbol %)]]</f>
        <v>0</v>
      </c>
      <c r="AY197" s="131">
        <f>ROUND((AZ197/100)*22.78356164*Taula1[[#This Row],[Espai reservat Administració (dies)]],2)</f>
        <v>0</v>
      </c>
      <c r="AZ197" s="79">
        <f>Taula1[[#This Row],[% Jornada segons contracte
(no posar el símbol %) ]]-Taula1[[#This Row],[% Reducció salari per baix rendiment        (no posar el símbol %)]]</f>
        <v>0</v>
      </c>
      <c r="BA197" s="131">
        <f t="shared" si="36"/>
        <v>0</v>
      </c>
      <c r="BB197" s="83"/>
      <c r="BC197" s="131">
        <f>IF(Taula1[[#This Row],[Grup justificat     (fer servir opcions de la llista desplegable)]]=1,AI197,0)</f>
        <v>0</v>
      </c>
      <c r="BD197" s="131">
        <f>IF(Taula1[[#This Row],[Grup justificat     (fer servir opcions de la llista desplegable)]]=2,AU197,0)</f>
        <v>0</v>
      </c>
      <c r="BE197" s="83"/>
      <c r="BF197" s="131">
        <f>IF(Taula1[[#This Row],[Espai reservat Administració]]=1,AO197,0)</f>
        <v>0</v>
      </c>
      <c r="BG197" s="131">
        <f>IF(Taula1[[#This Row],[Espai reservat Administració]]=2,BA197,0)</f>
        <v>0</v>
      </c>
      <c r="BH197" s="83"/>
      <c r="BI197" s="124">
        <f>IF(Taula1[[#This Row],[Grup justificat     (fer servir opcions de la llista desplegable)]]=1,1,0)</f>
        <v>0</v>
      </c>
      <c r="BJ197" s="124">
        <f>IF(Taula1[[#This Row],[Espai reservat Administració]]=1,1,0)</f>
        <v>0</v>
      </c>
      <c r="BK197" s="125"/>
      <c r="BL197" s="124">
        <f>IF(Taula1[[#This Row],[Grup justificat     (fer servir opcions de la llista desplegable)]]=2,1,0)</f>
        <v>0</v>
      </c>
      <c r="BM197" s="124">
        <f>IF(Taula1[[#This Row],[Espai reservat Administració]]=2,1,0)</f>
        <v>0</v>
      </c>
      <c r="BN197" s="73"/>
      <c r="BO197" s="73"/>
      <c r="BP197" s="73"/>
      <c r="BQ197" s="73"/>
      <c r="BR197" s="73"/>
      <c r="BS197" s="73"/>
      <c r="BT197" s="73"/>
      <c r="BU197" s="73"/>
      <c r="BV197" s="73"/>
      <c r="BW197" s="73"/>
      <c r="BX197" s="73"/>
      <c r="BY197" s="73"/>
      <c r="BZ197" s="73"/>
      <c r="CA197" s="73"/>
      <c r="CB197" s="73"/>
      <c r="CC197" s="73"/>
      <c r="CD197" s="73"/>
      <c r="CE197" s="73"/>
      <c r="CF197" s="73"/>
      <c r="CG197" s="63">
        <f t="shared" si="37"/>
        <v>0</v>
      </c>
      <c r="CH197" s="63">
        <f t="shared" si="38"/>
        <v>0</v>
      </c>
      <c r="CI197" s="73"/>
      <c r="CJ197" s="63">
        <f>IF(Taula1[[#This Row],[Tipus de contracte                                  (fer servir opcions de la llista desplegable)]]="Indefinit",1,0)</f>
        <v>0</v>
      </c>
      <c r="CK197" s="63">
        <f>IF(Taula1[[#This Row],[Tipus de contracte                                  (fer servir opcions de la llista desplegable)]]="Temporal, igual o superior a 6 mesos",1,0)</f>
        <v>0</v>
      </c>
      <c r="CL197" s="63">
        <f>IF(Taula1[[#This Row],[Tipus de contracte                                  (fer servir opcions de la llista desplegable)]]="Substitució per IT",1,0)</f>
        <v>0</v>
      </c>
      <c r="CM197" s="73"/>
      <c r="CN197" s="63">
        <f>IF(Taula1[[#This Row],[Relació llocs de treball]]&gt;=1,1,0)</f>
        <v>0</v>
      </c>
      <c r="CO197" s="73"/>
      <c r="CP197" s="63">
        <f>IF(Taula1[[#This Row],[Identitat de gènere                                                          (fer servir opcions de la llista desplegable)]]="Home",1,0)</f>
        <v>0</v>
      </c>
      <c r="CQ197" s="63">
        <f>IF(Taula1[[#This Row],[Identitat de gènere                                                          (fer servir opcions de la llista desplegable)]]="Dona",1,0)</f>
        <v>0</v>
      </c>
      <c r="CR197" s="63">
        <f>IF(Taula1[[#This Row],[Identitat de gènere                                                          (fer servir opcions de la llista desplegable)]]="No binari",1,0)</f>
        <v>0</v>
      </c>
      <c r="CS197" s="73"/>
      <c r="CT197" s="63">
        <f t="shared" si="32"/>
        <v>0</v>
      </c>
      <c r="CU197" s="64">
        <f t="shared" si="39"/>
        <v>0</v>
      </c>
      <c r="CW197" s="64">
        <f t="shared" si="40"/>
        <v>0</v>
      </c>
      <c r="CX197" s="64">
        <f t="shared" si="41"/>
        <v>0</v>
      </c>
      <c r="CY197" s="64">
        <f t="shared" si="42"/>
        <v>0</v>
      </c>
      <c r="CZ197" s="64">
        <f t="shared" si="43"/>
        <v>0</v>
      </c>
      <c r="DB197" s="64">
        <f t="shared" si="44"/>
        <v>0</v>
      </c>
      <c r="DC197" s="64">
        <f t="shared" si="45"/>
        <v>0</v>
      </c>
      <c r="DD197" s="64">
        <f t="shared" si="46"/>
        <v>0</v>
      </c>
      <c r="DE197" s="64">
        <f t="shared" si="47"/>
        <v>0</v>
      </c>
    </row>
    <row r="198" spans="2:109" x14ac:dyDescent="0.3">
      <c r="B198" s="167"/>
      <c r="C198" s="186"/>
      <c r="D198" s="2"/>
      <c r="E198" s="67"/>
      <c r="F198" s="5"/>
      <c r="G198" s="5"/>
      <c r="H198" s="187"/>
      <c r="I198" s="111" t="str">
        <f ca="1">IF(Taula1[[#This Row],[Data naixement (format dd/mm/aaaa)]]="","0",DATEDIF(Taula1[[#This Row],[Data naixement (format dd/mm/aaaa)]],TODAY(),"Y"))</f>
        <v>0</v>
      </c>
      <c r="J198" s="6"/>
      <c r="K198" s="6"/>
      <c r="L198" s="6"/>
      <c r="M198" s="6"/>
      <c r="N198" s="56"/>
      <c r="O198" s="56"/>
      <c r="P198" s="56"/>
      <c r="Q198" s="6"/>
      <c r="R198" s="7"/>
      <c r="S198" s="143">
        <f>Taula1[[#This Row],[Mesos naturals sencers treballats període justificat (01/01/2023 - 31/03/2023)]]</f>
        <v>0</v>
      </c>
      <c r="T198" s="194">
        <f>Taula1[[#This Row],[Dies treballats període justificat (01/01/2023 - 31/03/2023)              no comptabilitzats com a mes natural sencer]]</f>
        <v>0</v>
      </c>
      <c r="U198" s="12"/>
      <c r="V198" s="7"/>
      <c r="W198" s="188"/>
      <c r="X198" s="188"/>
      <c r="Y198" s="188"/>
      <c r="Z198" s="188"/>
      <c r="AA198" s="190"/>
      <c r="AB198" s="143">
        <f>Taula1[[#This Row],[Grup justificat     (fer servir opcions de la llista desplegable)]]</f>
        <v>0</v>
      </c>
      <c r="AC198" s="182"/>
      <c r="AD198" s="80"/>
      <c r="AE198" s="131">
        <f>ROUND((AF198/100)*756*Taula1[[#This Row],[Mesos naturals sencers treballats període justificat (01/01/2023 - 31/03/2023)]],2)</f>
        <v>0</v>
      </c>
      <c r="AF198" s="79">
        <f>Taula1[[#This Row],[% Jornada segons contracte
(no posar el símbol %) ]]-Taula1[[#This Row],[% Reducció salari per baix rendiment        (no posar el símbol %)]]</f>
        <v>0</v>
      </c>
      <c r="AG198" s="131">
        <f>ROUND((AH198/100)*24.8547945*Taula1[[#This Row],[Dies treballats període justificat (01/01/2023 - 31/03/2023)              no comptabilitzats com a mes natural sencer]],2)</f>
        <v>0</v>
      </c>
      <c r="AH198" s="79">
        <f>Taula1[[#This Row],[% Jornada segons contracte
(no posar el símbol %) ]]-Taula1[[#This Row],[% Reducció salari per baix rendiment        (no posar el símbol %)]]</f>
        <v>0</v>
      </c>
      <c r="AI198" s="131">
        <f t="shared" si="33"/>
        <v>0</v>
      </c>
      <c r="AJ198" s="183"/>
      <c r="AK198" s="131">
        <f>ROUND((AL198/100)*756*Taula1[[#This Row],[Espai reservat Administració  (mesos)]],2)</f>
        <v>0</v>
      </c>
      <c r="AL198" s="79">
        <f>Taula1[[#This Row],[% Jornada segons contracte
(no posar el símbol %) ]]-Taula1[[#This Row],[% Reducció salari per baix rendiment        (no posar el símbol %)]]</f>
        <v>0</v>
      </c>
      <c r="AM198" s="131">
        <f>ROUND((AN198/100)*24.8547945*Taula1[[#This Row],[Espai reservat Administració (dies)]],2)</f>
        <v>0</v>
      </c>
      <c r="AN198" s="79">
        <f>Taula1[[#This Row],[% Jornada segons contracte
(no posar el símbol %) ]]-Taula1[[#This Row],[% Reducció salari per baix rendiment        (no posar el símbol %)]]</f>
        <v>0</v>
      </c>
      <c r="AO198" s="131">
        <f t="shared" si="34"/>
        <v>0</v>
      </c>
      <c r="AP198" s="86"/>
      <c r="AQ198" s="136">
        <f>ROUND((AR198/100)*693*Taula1[[#This Row],[Mesos naturals sencers treballats període justificat (01/01/2023 - 31/03/2023)]],2)</f>
        <v>0</v>
      </c>
      <c r="AR198" s="89">
        <f>Taula1[[#This Row],[% Jornada segons contracte
(no posar el símbol %) ]]-Taula1[[#This Row],[% Reducció salari per baix rendiment        (no posar el símbol %)]]</f>
        <v>0</v>
      </c>
      <c r="AS198" s="136">
        <f>ROUND((AT198/100)*22.78356164*Taula1[[#This Row],[Dies treballats període justificat (01/01/2023 - 31/03/2023)              no comptabilitzats com a mes natural sencer]],2)</f>
        <v>0</v>
      </c>
      <c r="AT198" s="89">
        <f>Taula1[[#This Row],[% Jornada segons contracte
(no posar el símbol %) ]]-Taula1[[#This Row],[% Reducció salari per baix rendiment        (no posar el símbol %)]]</f>
        <v>0</v>
      </c>
      <c r="AU198" s="136">
        <f t="shared" si="35"/>
        <v>0</v>
      </c>
      <c r="AV198" s="86"/>
      <c r="AW198" s="136">
        <f>ROUND((AX198/100)*693*Taula1[[#This Row],[Espai reservat Administració  (mesos)]],2)</f>
        <v>0</v>
      </c>
      <c r="AX198" s="89">
        <f>Taula1[[#This Row],[% Jornada segons contracte
(no posar el símbol %) ]]-Taula1[[#This Row],[% Reducció salari per baix rendiment        (no posar el símbol %)]]</f>
        <v>0</v>
      </c>
      <c r="AY198" s="131">
        <f>ROUND((AZ198/100)*22.78356164*Taula1[[#This Row],[Espai reservat Administració (dies)]],2)</f>
        <v>0</v>
      </c>
      <c r="AZ198" s="79">
        <f>Taula1[[#This Row],[% Jornada segons contracte
(no posar el símbol %) ]]-Taula1[[#This Row],[% Reducció salari per baix rendiment        (no posar el símbol %)]]</f>
        <v>0</v>
      </c>
      <c r="BA198" s="131">
        <f t="shared" si="36"/>
        <v>0</v>
      </c>
      <c r="BB198" s="83"/>
      <c r="BC198" s="131">
        <f>IF(Taula1[[#This Row],[Grup justificat     (fer servir opcions de la llista desplegable)]]=1,AI198,0)</f>
        <v>0</v>
      </c>
      <c r="BD198" s="131">
        <f>IF(Taula1[[#This Row],[Grup justificat     (fer servir opcions de la llista desplegable)]]=2,AU198,0)</f>
        <v>0</v>
      </c>
      <c r="BE198" s="83"/>
      <c r="BF198" s="131">
        <f>IF(Taula1[[#This Row],[Espai reservat Administració]]=1,AO198,0)</f>
        <v>0</v>
      </c>
      <c r="BG198" s="131">
        <f>IF(Taula1[[#This Row],[Espai reservat Administració]]=2,BA198,0)</f>
        <v>0</v>
      </c>
      <c r="BH198" s="83"/>
      <c r="BI198" s="124">
        <f>IF(Taula1[[#This Row],[Grup justificat     (fer servir opcions de la llista desplegable)]]=1,1,0)</f>
        <v>0</v>
      </c>
      <c r="BJ198" s="124">
        <f>IF(Taula1[[#This Row],[Espai reservat Administració]]=1,1,0)</f>
        <v>0</v>
      </c>
      <c r="BK198" s="125"/>
      <c r="BL198" s="124">
        <f>IF(Taula1[[#This Row],[Grup justificat     (fer servir opcions de la llista desplegable)]]=2,1,0)</f>
        <v>0</v>
      </c>
      <c r="BM198" s="124">
        <f>IF(Taula1[[#This Row],[Espai reservat Administració]]=2,1,0)</f>
        <v>0</v>
      </c>
      <c r="BN198" s="73"/>
      <c r="BO198" s="73"/>
      <c r="BP198" s="73"/>
      <c r="BQ198" s="73"/>
      <c r="BR198" s="73"/>
      <c r="BS198" s="73"/>
      <c r="BT198" s="73"/>
      <c r="BU198" s="73"/>
      <c r="BV198" s="73"/>
      <c r="BW198" s="73"/>
      <c r="BX198" s="73"/>
      <c r="BY198" s="73"/>
      <c r="BZ198" s="73"/>
      <c r="CA198" s="73"/>
      <c r="CB198" s="73"/>
      <c r="CC198" s="73"/>
      <c r="CD198" s="73"/>
      <c r="CE198" s="73"/>
      <c r="CF198" s="73"/>
      <c r="CG198" s="63">
        <f t="shared" si="37"/>
        <v>0</v>
      </c>
      <c r="CH198" s="63">
        <f t="shared" si="38"/>
        <v>0</v>
      </c>
      <c r="CI198" s="73"/>
      <c r="CJ198" s="63">
        <f>IF(Taula1[[#This Row],[Tipus de contracte                                  (fer servir opcions de la llista desplegable)]]="Indefinit",1,0)</f>
        <v>0</v>
      </c>
      <c r="CK198" s="63">
        <f>IF(Taula1[[#This Row],[Tipus de contracte                                  (fer servir opcions de la llista desplegable)]]="Temporal, igual o superior a 6 mesos",1,0)</f>
        <v>0</v>
      </c>
      <c r="CL198" s="63">
        <f>IF(Taula1[[#This Row],[Tipus de contracte                                  (fer servir opcions de la llista desplegable)]]="Substitució per IT",1,0)</f>
        <v>0</v>
      </c>
      <c r="CM198" s="73"/>
      <c r="CN198" s="63">
        <f>IF(Taula1[[#This Row],[Relació llocs de treball]]&gt;=1,1,0)</f>
        <v>0</v>
      </c>
      <c r="CO198" s="73"/>
      <c r="CP198" s="63">
        <f>IF(Taula1[[#This Row],[Identitat de gènere                                                          (fer servir opcions de la llista desplegable)]]="Home",1,0)</f>
        <v>0</v>
      </c>
      <c r="CQ198" s="63">
        <f>IF(Taula1[[#This Row],[Identitat de gènere                                                          (fer servir opcions de la llista desplegable)]]="Dona",1,0)</f>
        <v>0</v>
      </c>
      <c r="CR198" s="63">
        <f>IF(Taula1[[#This Row],[Identitat de gènere                                                          (fer servir opcions de la llista desplegable)]]="No binari",1,0)</f>
        <v>0</v>
      </c>
      <c r="CS198" s="73"/>
      <c r="CT198" s="63">
        <f t="shared" si="32"/>
        <v>0</v>
      </c>
      <c r="CU198" s="64">
        <f t="shared" si="39"/>
        <v>0</v>
      </c>
      <c r="CW198" s="64">
        <f t="shared" si="40"/>
        <v>0</v>
      </c>
      <c r="CX198" s="64">
        <f t="shared" si="41"/>
        <v>0</v>
      </c>
      <c r="CY198" s="64">
        <f t="shared" si="42"/>
        <v>0</v>
      </c>
      <c r="CZ198" s="64">
        <f t="shared" si="43"/>
        <v>0</v>
      </c>
      <c r="DB198" s="64">
        <f t="shared" si="44"/>
        <v>0</v>
      </c>
      <c r="DC198" s="64">
        <f t="shared" si="45"/>
        <v>0</v>
      </c>
      <c r="DD198" s="64">
        <f t="shared" si="46"/>
        <v>0</v>
      </c>
      <c r="DE198" s="64">
        <f t="shared" si="47"/>
        <v>0</v>
      </c>
    </row>
    <row r="199" spans="2:109" x14ac:dyDescent="0.3">
      <c r="B199" s="167"/>
      <c r="C199" s="186"/>
      <c r="D199" s="2"/>
      <c r="E199" s="67"/>
      <c r="F199" s="5"/>
      <c r="G199" s="5"/>
      <c r="H199" s="187"/>
      <c r="I199" s="111" t="str">
        <f ca="1">IF(Taula1[[#This Row],[Data naixement (format dd/mm/aaaa)]]="","0",DATEDIF(Taula1[[#This Row],[Data naixement (format dd/mm/aaaa)]],TODAY(),"Y"))</f>
        <v>0</v>
      </c>
      <c r="J199" s="6"/>
      <c r="K199" s="6"/>
      <c r="L199" s="6"/>
      <c r="M199" s="6"/>
      <c r="N199" s="56"/>
      <c r="O199" s="56"/>
      <c r="P199" s="56"/>
      <c r="Q199" s="6"/>
      <c r="R199" s="7"/>
      <c r="S199" s="143">
        <f>Taula1[[#This Row],[Mesos naturals sencers treballats període justificat (01/01/2023 - 31/03/2023)]]</f>
        <v>0</v>
      </c>
      <c r="T199" s="194">
        <f>Taula1[[#This Row],[Dies treballats període justificat (01/01/2023 - 31/03/2023)              no comptabilitzats com a mes natural sencer]]</f>
        <v>0</v>
      </c>
      <c r="U199" s="12"/>
      <c r="V199" s="7"/>
      <c r="W199" s="188"/>
      <c r="X199" s="188"/>
      <c r="Y199" s="188"/>
      <c r="Z199" s="188"/>
      <c r="AA199" s="190"/>
      <c r="AB199" s="143">
        <f>Taula1[[#This Row],[Grup justificat     (fer servir opcions de la llista desplegable)]]</f>
        <v>0</v>
      </c>
      <c r="AC199" s="182"/>
      <c r="AD199" s="80"/>
      <c r="AE199" s="131">
        <f>ROUND((AF199/100)*756*Taula1[[#This Row],[Mesos naturals sencers treballats període justificat (01/01/2023 - 31/03/2023)]],2)</f>
        <v>0</v>
      </c>
      <c r="AF199" s="79">
        <f>Taula1[[#This Row],[% Jornada segons contracte
(no posar el símbol %) ]]-Taula1[[#This Row],[% Reducció salari per baix rendiment        (no posar el símbol %)]]</f>
        <v>0</v>
      </c>
      <c r="AG199" s="131">
        <f>ROUND((AH199/100)*24.8547945*Taula1[[#This Row],[Dies treballats període justificat (01/01/2023 - 31/03/2023)              no comptabilitzats com a mes natural sencer]],2)</f>
        <v>0</v>
      </c>
      <c r="AH199" s="79">
        <f>Taula1[[#This Row],[% Jornada segons contracte
(no posar el símbol %) ]]-Taula1[[#This Row],[% Reducció salari per baix rendiment        (no posar el símbol %)]]</f>
        <v>0</v>
      </c>
      <c r="AI199" s="131">
        <f t="shared" si="33"/>
        <v>0</v>
      </c>
      <c r="AJ199" s="183"/>
      <c r="AK199" s="131">
        <f>ROUND((AL199/100)*756*Taula1[[#This Row],[Espai reservat Administració  (mesos)]],2)</f>
        <v>0</v>
      </c>
      <c r="AL199" s="79">
        <f>Taula1[[#This Row],[% Jornada segons contracte
(no posar el símbol %) ]]-Taula1[[#This Row],[% Reducció salari per baix rendiment        (no posar el símbol %)]]</f>
        <v>0</v>
      </c>
      <c r="AM199" s="131">
        <f>ROUND((AN199/100)*24.8547945*Taula1[[#This Row],[Espai reservat Administració (dies)]],2)</f>
        <v>0</v>
      </c>
      <c r="AN199" s="79">
        <f>Taula1[[#This Row],[% Jornada segons contracte
(no posar el símbol %) ]]-Taula1[[#This Row],[% Reducció salari per baix rendiment        (no posar el símbol %)]]</f>
        <v>0</v>
      </c>
      <c r="AO199" s="131">
        <f t="shared" si="34"/>
        <v>0</v>
      </c>
      <c r="AP199" s="86"/>
      <c r="AQ199" s="136">
        <f>ROUND((AR199/100)*693*Taula1[[#This Row],[Mesos naturals sencers treballats període justificat (01/01/2023 - 31/03/2023)]],2)</f>
        <v>0</v>
      </c>
      <c r="AR199" s="89">
        <f>Taula1[[#This Row],[% Jornada segons contracte
(no posar el símbol %) ]]-Taula1[[#This Row],[% Reducció salari per baix rendiment        (no posar el símbol %)]]</f>
        <v>0</v>
      </c>
      <c r="AS199" s="136">
        <f>ROUND((AT199/100)*22.78356164*Taula1[[#This Row],[Dies treballats període justificat (01/01/2023 - 31/03/2023)              no comptabilitzats com a mes natural sencer]],2)</f>
        <v>0</v>
      </c>
      <c r="AT199" s="89">
        <f>Taula1[[#This Row],[% Jornada segons contracte
(no posar el símbol %) ]]-Taula1[[#This Row],[% Reducció salari per baix rendiment        (no posar el símbol %)]]</f>
        <v>0</v>
      </c>
      <c r="AU199" s="136">
        <f t="shared" si="35"/>
        <v>0</v>
      </c>
      <c r="AV199" s="86"/>
      <c r="AW199" s="136">
        <f>ROUND((AX199/100)*693*Taula1[[#This Row],[Espai reservat Administració  (mesos)]],2)</f>
        <v>0</v>
      </c>
      <c r="AX199" s="89">
        <f>Taula1[[#This Row],[% Jornada segons contracte
(no posar el símbol %) ]]-Taula1[[#This Row],[% Reducció salari per baix rendiment        (no posar el símbol %)]]</f>
        <v>0</v>
      </c>
      <c r="AY199" s="131">
        <f>ROUND((AZ199/100)*22.78356164*Taula1[[#This Row],[Espai reservat Administració (dies)]],2)</f>
        <v>0</v>
      </c>
      <c r="AZ199" s="79">
        <f>Taula1[[#This Row],[% Jornada segons contracte
(no posar el símbol %) ]]-Taula1[[#This Row],[% Reducció salari per baix rendiment        (no posar el símbol %)]]</f>
        <v>0</v>
      </c>
      <c r="BA199" s="131">
        <f t="shared" si="36"/>
        <v>0</v>
      </c>
      <c r="BB199" s="83"/>
      <c r="BC199" s="131">
        <f>IF(Taula1[[#This Row],[Grup justificat     (fer servir opcions de la llista desplegable)]]=1,AI199,0)</f>
        <v>0</v>
      </c>
      <c r="BD199" s="131">
        <f>IF(Taula1[[#This Row],[Grup justificat     (fer servir opcions de la llista desplegable)]]=2,AU199,0)</f>
        <v>0</v>
      </c>
      <c r="BE199" s="83"/>
      <c r="BF199" s="131">
        <f>IF(Taula1[[#This Row],[Espai reservat Administració]]=1,AO199,0)</f>
        <v>0</v>
      </c>
      <c r="BG199" s="131">
        <f>IF(Taula1[[#This Row],[Espai reservat Administració]]=2,BA199,0)</f>
        <v>0</v>
      </c>
      <c r="BH199" s="83"/>
      <c r="BI199" s="124">
        <f>IF(Taula1[[#This Row],[Grup justificat     (fer servir opcions de la llista desplegable)]]=1,1,0)</f>
        <v>0</v>
      </c>
      <c r="BJ199" s="124">
        <f>IF(Taula1[[#This Row],[Espai reservat Administració]]=1,1,0)</f>
        <v>0</v>
      </c>
      <c r="BK199" s="125"/>
      <c r="BL199" s="124">
        <f>IF(Taula1[[#This Row],[Grup justificat     (fer servir opcions de la llista desplegable)]]=2,1,0)</f>
        <v>0</v>
      </c>
      <c r="BM199" s="124">
        <f>IF(Taula1[[#This Row],[Espai reservat Administració]]=2,1,0)</f>
        <v>0</v>
      </c>
      <c r="BN199" s="73"/>
      <c r="BO199" s="73"/>
      <c r="BP199" s="73"/>
      <c r="BQ199" s="73"/>
      <c r="BR199" s="73"/>
      <c r="BS199" s="73"/>
      <c r="BT199" s="73"/>
      <c r="BU199" s="73"/>
      <c r="BV199" s="73"/>
      <c r="BW199" s="73"/>
      <c r="BX199" s="73"/>
      <c r="BY199" s="73"/>
      <c r="BZ199" s="73"/>
      <c r="CA199" s="73"/>
      <c r="CB199" s="73"/>
      <c r="CC199" s="73"/>
      <c r="CD199" s="73"/>
      <c r="CE199" s="73"/>
      <c r="CF199" s="73"/>
      <c r="CG199" s="63">
        <f t="shared" si="37"/>
        <v>0</v>
      </c>
      <c r="CH199" s="63">
        <f t="shared" si="38"/>
        <v>0</v>
      </c>
      <c r="CI199" s="73"/>
      <c r="CJ199" s="63">
        <f>IF(Taula1[[#This Row],[Tipus de contracte                                  (fer servir opcions de la llista desplegable)]]="Indefinit",1,0)</f>
        <v>0</v>
      </c>
      <c r="CK199" s="63">
        <f>IF(Taula1[[#This Row],[Tipus de contracte                                  (fer servir opcions de la llista desplegable)]]="Temporal, igual o superior a 6 mesos",1,0)</f>
        <v>0</v>
      </c>
      <c r="CL199" s="63">
        <f>IF(Taula1[[#This Row],[Tipus de contracte                                  (fer servir opcions de la llista desplegable)]]="Substitució per IT",1,0)</f>
        <v>0</v>
      </c>
      <c r="CM199" s="73"/>
      <c r="CN199" s="63">
        <f>IF(Taula1[[#This Row],[Relació llocs de treball]]&gt;=1,1,0)</f>
        <v>0</v>
      </c>
      <c r="CO199" s="73"/>
      <c r="CP199" s="63">
        <f>IF(Taula1[[#This Row],[Identitat de gènere                                                          (fer servir opcions de la llista desplegable)]]="Home",1,0)</f>
        <v>0</v>
      </c>
      <c r="CQ199" s="63">
        <f>IF(Taula1[[#This Row],[Identitat de gènere                                                          (fer servir opcions de la llista desplegable)]]="Dona",1,0)</f>
        <v>0</v>
      </c>
      <c r="CR199" s="63">
        <f>IF(Taula1[[#This Row],[Identitat de gènere                                                          (fer servir opcions de la llista desplegable)]]="No binari",1,0)</f>
        <v>0</v>
      </c>
      <c r="CS199" s="73"/>
      <c r="CT199" s="63">
        <f t="shared" ref="CT199:CT262" si="48">IF(F199="Home",1,0)</f>
        <v>0</v>
      </c>
      <c r="CU199" s="64">
        <f t="shared" si="39"/>
        <v>0</v>
      </c>
      <c r="CW199" s="64">
        <f t="shared" si="40"/>
        <v>0</v>
      </c>
      <c r="CX199" s="64">
        <f t="shared" si="41"/>
        <v>0</v>
      </c>
      <c r="CY199" s="64">
        <f t="shared" si="42"/>
        <v>0</v>
      </c>
      <c r="CZ199" s="64">
        <f t="shared" si="43"/>
        <v>0</v>
      </c>
      <c r="DB199" s="64">
        <f t="shared" si="44"/>
        <v>0</v>
      </c>
      <c r="DC199" s="64">
        <f t="shared" si="45"/>
        <v>0</v>
      </c>
      <c r="DD199" s="64">
        <f t="shared" si="46"/>
        <v>0</v>
      </c>
      <c r="DE199" s="64">
        <f t="shared" si="47"/>
        <v>0</v>
      </c>
    </row>
    <row r="200" spans="2:109" x14ac:dyDescent="0.3">
      <c r="B200" s="167"/>
      <c r="C200" s="186"/>
      <c r="D200" s="2"/>
      <c r="E200" s="67"/>
      <c r="F200" s="5"/>
      <c r="G200" s="5"/>
      <c r="H200" s="187"/>
      <c r="I200" s="111" t="str">
        <f ca="1">IF(Taula1[[#This Row],[Data naixement (format dd/mm/aaaa)]]="","0",DATEDIF(Taula1[[#This Row],[Data naixement (format dd/mm/aaaa)]],TODAY(),"Y"))</f>
        <v>0</v>
      </c>
      <c r="J200" s="6"/>
      <c r="K200" s="6"/>
      <c r="L200" s="6"/>
      <c r="M200" s="6"/>
      <c r="N200" s="56"/>
      <c r="O200" s="56"/>
      <c r="P200" s="56"/>
      <c r="Q200" s="6"/>
      <c r="R200" s="7"/>
      <c r="S200" s="143">
        <f>Taula1[[#This Row],[Mesos naturals sencers treballats període justificat (01/01/2023 - 31/03/2023)]]</f>
        <v>0</v>
      </c>
      <c r="T200" s="194">
        <f>Taula1[[#This Row],[Dies treballats període justificat (01/01/2023 - 31/03/2023)              no comptabilitzats com a mes natural sencer]]</f>
        <v>0</v>
      </c>
      <c r="U200" s="12"/>
      <c r="V200" s="7"/>
      <c r="W200" s="188"/>
      <c r="X200" s="188"/>
      <c r="Y200" s="188"/>
      <c r="Z200" s="188"/>
      <c r="AA200" s="190"/>
      <c r="AB200" s="143">
        <f>Taula1[[#This Row],[Grup justificat     (fer servir opcions de la llista desplegable)]]</f>
        <v>0</v>
      </c>
      <c r="AC200" s="182"/>
      <c r="AD200" s="80"/>
      <c r="AE200" s="131">
        <f>ROUND((AF200/100)*756*Taula1[[#This Row],[Mesos naturals sencers treballats període justificat (01/01/2023 - 31/03/2023)]],2)</f>
        <v>0</v>
      </c>
      <c r="AF200" s="79">
        <f>Taula1[[#This Row],[% Jornada segons contracte
(no posar el símbol %) ]]-Taula1[[#This Row],[% Reducció salari per baix rendiment        (no posar el símbol %)]]</f>
        <v>0</v>
      </c>
      <c r="AG200" s="131">
        <f>ROUND((AH200/100)*24.8547945*Taula1[[#This Row],[Dies treballats període justificat (01/01/2023 - 31/03/2023)              no comptabilitzats com a mes natural sencer]],2)</f>
        <v>0</v>
      </c>
      <c r="AH200" s="79">
        <f>Taula1[[#This Row],[% Jornada segons contracte
(no posar el símbol %) ]]-Taula1[[#This Row],[% Reducció salari per baix rendiment        (no posar el símbol %)]]</f>
        <v>0</v>
      </c>
      <c r="AI200" s="131">
        <f t="shared" ref="AI200:AI263" si="49">ROUND(AE200+AG200,2)</f>
        <v>0</v>
      </c>
      <c r="AJ200" s="183"/>
      <c r="AK200" s="131">
        <f>ROUND((AL200/100)*756*Taula1[[#This Row],[Espai reservat Administració  (mesos)]],2)</f>
        <v>0</v>
      </c>
      <c r="AL200" s="79">
        <f>Taula1[[#This Row],[% Jornada segons contracte
(no posar el símbol %) ]]-Taula1[[#This Row],[% Reducció salari per baix rendiment        (no posar el símbol %)]]</f>
        <v>0</v>
      </c>
      <c r="AM200" s="131">
        <f>ROUND((AN200/100)*24.8547945*Taula1[[#This Row],[Espai reservat Administració (dies)]],2)</f>
        <v>0</v>
      </c>
      <c r="AN200" s="79">
        <f>Taula1[[#This Row],[% Jornada segons contracte
(no posar el símbol %) ]]-Taula1[[#This Row],[% Reducció salari per baix rendiment        (no posar el símbol %)]]</f>
        <v>0</v>
      </c>
      <c r="AO200" s="131">
        <f t="shared" ref="AO200:AO263" si="50">ROUND(AK200+AM200,2)</f>
        <v>0</v>
      </c>
      <c r="AP200" s="86"/>
      <c r="AQ200" s="136">
        <f>ROUND((AR200/100)*693*Taula1[[#This Row],[Mesos naturals sencers treballats període justificat (01/01/2023 - 31/03/2023)]],2)</f>
        <v>0</v>
      </c>
      <c r="AR200" s="89">
        <f>Taula1[[#This Row],[% Jornada segons contracte
(no posar el símbol %) ]]-Taula1[[#This Row],[% Reducció salari per baix rendiment        (no posar el símbol %)]]</f>
        <v>0</v>
      </c>
      <c r="AS200" s="136">
        <f>ROUND((AT200/100)*22.78356164*Taula1[[#This Row],[Dies treballats període justificat (01/01/2023 - 31/03/2023)              no comptabilitzats com a mes natural sencer]],2)</f>
        <v>0</v>
      </c>
      <c r="AT200" s="89">
        <f>Taula1[[#This Row],[% Jornada segons contracte
(no posar el símbol %) ]]-Taula1[[#This Row],[% Reducció salari per baix rendiment        (no posar el símbol %)]]</f>
        <v>0</v>
      </c>
      <c r="AU200" s="136">
        <f t="shared" ref="AU200:AU263" si="51">ROUND(AQ200+AS200,2)</f>
        <v>0</v>
      </c>
      <c r="AV200" s="86"/>
      <c r="AW200" s="136">
        <f>ROUND((AX200/100)*693*Taula1[[#This Row],[Espai reservat Administració  (mesos)]],2)</f>
        <v>0</v>
      </c>
      <c r="AX200" s="89">
        <f>Taula1[[#This Row],[% Jornada segons contracte
(no posar el símbol %) ]]-Taula1[[#This Row],[% Reducció salari per baix rendiment        (no posar el símbol %)]]</f>
        <v>0</v>
      </c>
      <c r="AY200" s="131">
        <f>ROUND((AZ200/100)*22.78356164*Taula1[[#This Row],[Espai reservat Administració (dies)]],2)</f>
        <v>0</v>
      </c>
      <c r="AZ200" s="79">
        <f>Taula1[[#This Row],[% Jornada segons contracte
(no posar el símbol %) ]]-Taula1[[#This Row],[% Reducció salari per baix rendiment        (no posar el símbol %)]]</f>
        <v>0</v>
      </c>
      <c r="BA200" s="131">
        <f t="shared" ref="BA200:BA263" si="52">ROUND(AW200+AY200,2)</f>
        <v>0</v>
      </c>
      <c r="BB200" s="83"/>
      <c r="BC200" s="131">
        <f>IF(Taula1[[#This Row],[Grup justificat     (fer servir opcions de la llista desplegable)]]=1,AI200,0)</f>
        <v>0</v>
      </c>
      <c r="BD200" s="131">
        <f>IF(Taula1[[#This Row],[Grup justificat     (fer servir opcions de la llista desplegable)]]=2,AU200,0)</f>
        <v>0</v>
      </c>
      <c r="BE200" s="83"/>
      <c r="BF200" s="131">
        <f>IF(Taula1[[#This Row],[Espai reservat Administració]]=1,AO200,0)</f>
        <v>0</v>
      </c>
      <c r="BG200" s="131">
        <f>IF(Taula1[[#This Row],[Espai reservat Administració]]=2,BA200,0)</f>
        <v>0</v>
      </c>
      <c r="BH200" s="83"/>
      <c r="BI200" s="124">
        <f>IF(Taula1[[#This Row],[Grup justificat     (fer servir opcions de la llista desplegable)]]=1,1,0)</f>
        <v>0</v>
      </c>
      <c r="BJ200" s="124">
        <f>IF(Taula1[[#This Row],[Espai reservat Administració]]=1,1,0)</f>
        <v>0</v>
      </c>
      <c r="BK200" s="125"/>
      <c r="BL200" s="124">
        <f>IF(Taula1[[#This Row],[Grup justificat     (fer servir opcions de la llista desplegable)]]=2,1,0)</f>
        <v>0</v>
      </c>
      <c r="BM200" s="124">
        <f>IF(Taula1[[#This Row],[Espai reservat Administració]]=2,1,0)</f>
        <v>0</v>
      </c>
      <c r="BN200" s="73"/>
      <c r="BO200" s="73"/>
      <c r="BP200" s="73"/>
      <c r="BQ200" s="73"/>
      <c r="BR200" s="73"/>
      <c r="BS200" s="73"/>
      <c r="BT200" s="73"/>
      <c r="BU200" s="73"/>
      <c r="BV200" s="73"/>
      <c r="BW200" s="73"/>
      <c r="BX200" s="73"/>
      <c r="BY200" s="73"/>
      <c r="BZ200" s="73"/>
      <c r="CA200" s="73"/>
      <c r="CB200" s="73"/>
      <c r="CC200" s="73"/>
      <c r="CD200" s="73"/>
      <c r="CE200" s="73"/>
      <c r="CF200" s="73"/>
      <c r="CG200" s="63">
        <f t="shared" ref="CG200:CG263" si="53">IF(V200="Sí",1,0)</f>
        <v>0</v>
      </c>
      <c r="CH200" s="63">
        <f t="shared" ref="CH200:CH263" si="54">IF(V200="No",1,0)</f>
        <v>0</v>
      </c>
      <c r="CI200" s="73"/>
      <c r="CJ200" s="63">
        <f>IF(Taula1[[#This Row],[Tipus de contracte                                  (fer servir opcions de la llista desplegable)]]="Indefinit",1,0)</f>
        <v>0</v>
      </c>
      <c r="CK200" s="63">
        <f>IF(Taula1[[#This Row],[Tipus de contracte                                  (fer servir opcions de la llista desplegable)]]="Temporal, igual o superior a 6 mesos",1,0)</f>
        <v>0</v>
      </c>
      <c r="CL200" s="63">
        <f>IF(Taula1[[#This Row],[Tipus de contracte                                  (fer servir opcions de la llista desplegable)]]="Substitució per IT",1,0)</f>
        <v>0</v>
      </c>
      <c r="CM200" s="73"/>
      <c r="CN200" s="63">
        <f>IF(Taula1[[#This Row],[Relació llocs de treball]]&gt;=1,1,0)</f>
        <v>0</v>
      </c>
      <c r="CO200" s="73"/>
      <c r="CP200" s="63">
        <f>IF(Taula1[[#This Row],[Identitat de gènere                                                          (fer servir opcions de la llista desplegable)]]="Home",1,0)</f>
        <v>0</v>
      </c>
      <c r="CQ200" s="63">
        <f>IF(Taula1[[#This Row],[Identitat de gènere                                                          (fer servir opcions de la llista desplegable)]]="Dona",1,0)</f>
        <v>0</v>
      </c>
      <c r="CR200" s="63">
        <f>IF(Taula1[[#This Row],[Identitat de gènere                                                          (fer servir opcions de la llista desplegable)]]="No binari",1,0)</f>
        <v>0</v>
      </c>
      <c r="CS200" s="73"/>
      <c r="CT200" s="63">
        <f t="shared" si="48"/>
        <v>0</v>
      </c>
      <c r="CU200" s="64">
        <f t="shared" ref="CU200:CU263" si="55">IF(F200="Dona",1,0)</f>
        <v>0</v>
      </c>
      <c r="CW200" s="64">
        <f t="shared" ref="CW200:CW263" si="56">IF(AA200=1,1,0)</f>
        <v>0</v>
      </c>
      <c r="CX200" s="64">
        <f t="shared" ref="CX200:CX263" si="57">IF(AA200=2,1,0)</f>
        <v>0</v>
      </c>
      <c r="CY200" s="64">
        <f t="shared" ref="CY200:CY263" si="58">IF(AA200=3,1,0)</f>
        <v>0</v>
      </c>
      <c r="CZ200" s="64">
        <f t="shared" ref="CZ200:CZ263" si="59">IF(AA200=4,1,0)</f>
        <v>0</v>
      </c>
      <c r="DB200" s="64">
        <f t="shared" ref="DB200:DB263" si="60">IF(AB200=1,1,0)</f>
        <v>0</v>
      </c>
      <c r="DC200" s="64">
        <f t="shared" ref="DC200:DC263" si="61">IF(AB200=2,1,0)</f>
        <v>0</v>
      </c>
      <c r="DD200" s="64">
        <f t="shared" ref="DD200:DD263" si="62">IF(AB200=3,1,0)</f>
        <v>0</v>
      </c>
      <c r="DE200" s="64">
        <f t="shared" ref="DE200:DE263" si="63">IF(AB200=4,1,0)</f>
        <v>0</v>
      </c>
    </row>
    <row r="201" spans="2:109" x14ac:dyDescent="0.3">
      <c r="B201" s="167"/>
      <c r="C201" s="186"/>
      <c r="D201" s="2"/>
      <c r="E201" s="67"/>
      <c r="F201" s="5"/>
      <c r="G201" s="5"/>
      <c r="H201" s="187"/>
      <c r="I201" s="111" t="str">
        <f ca="1">IF(Taula1[[#This Row],[Data naixement (format dd/mm/aaaa)]]="","0",DATEDIF(Taula1[[#This Row],[Data naixement (format dd/mm/aaaa)]],TODAY(),"Y"))</f>
        <v>0</v>
      </c>
      <c r="J201" s="6"/>
      <c r="K201" s="6"/>
      <c r="L201" s="6"/>
      <c r="M201" s="6"/>
      <c r="N201" s="56"/>
      <c r="O201" s="56"/>
      <c r="P201" s="56"/>
      <c r="Q201" s="6"/>
      <c r="R201" s="7"/>
      <c r="S201" s="143">
        <f>Taula1[[#This Row],[Mesos naturals sencers treballats període justificat (01/01/2023 - 31/03/2023)]]</f>
        <v>0</v>
      </c>
      <c r="T201" s="194">
        <f>Taula1[[#This Row],[Dies treballats període justificat (01/01/2023 - 31/03/2023)              no comptabilitzats com a mes natural sencer]]</f>
        <v>0</v>
      </c>
      <c r="U201" s="12"/>
      <c r="V201" s="7"/>
      <c r="W201" s="188"/>
      <c r="X201" s="188"/>
      <c r="Y201" s="188"/>
      <c r="Z201" s="188"/>
      <c r="AA201" s="190"/>
      <c r="AB201" s="143">
        <f>Taula1[[#This Row],[Grup justificat     (fer servir opcions de la llista desplegable)]]</f>
        <v>0</v>
      </c>
      <c r="AC201" s="182"/>
      <c r="AD201" s="80"/>
      <c r="AE201" s="131">
        <f>ROUND((AF201/100)*756*Taula1[[#This Row],[Mesos naturals sencers treballats període justificat (01/01/2023 - 31/03/2023)]],2)</f>
        <v>0</v>
      </c>
      <c r="AF201" s="79">
        <f>Taula1[[#This Row],[% Jornada segons contracte
(no posar el símbol %) ]]-Taula1[[#This Row],[% Reducció salari per baix rendiment        (no posar el símbol %)]]</f>
        <v>0</v>
      </c>
      <c r="AG201" s="131">
        <f>ROUND((AH201/100)*24.8547945*Taula1[[#This Row],[Dies treballats període justificat (01/01/2023 - 31/03/2023)              no comptabilitzats com a mes natural sencer]],2)</f>
        <v>0</v>
      </c>
      <c r="AH201" s="79">
        <f>Taula1[[#This Row],[% Jornada segons contracte
(no posar el símbol %) ]]-Taula1[[#This Row],[% Reducció salari per baix rendiment        (no posar el símbol %)]]</f>
        <v>0</v>
      </c>
      <c r="AI201" s="131">
        <f t="shared" si="49"/>
        <v>0</v>
      </c>
      <c r="AJ201" s="183"/>
      <c r="AK201" s="131">
        <f>ROUND((AL201/100)*756*Taula1[[#This Row],[Espai reservat Administració  (mesos)]],2)</f>
        <v>0</v>
      </c>
      <c r="AL201" s="79">
        <f>Taula1[[#This Row],[% Jornada segons contracte
(no posar el símbol %) ]]-Taula1[[#This Row],[% Reducció salari per baix rendiment        (no posar el símbol %)]]</f>
        <v>0</v>
      </c>
      <c r="AM201" s="131">
        <f>ROUND((AN201/100)*24.8547945*Taula1[[#This Row],[Espai reservat Administració (dies)]],2)</f>
        <v>0</v>
      </c>
      <c r="AN201" s="79">
        <f>Taula1[[#This Row],[% Jornada segons contracte
(no posar el símbol %) ]]-Taula1[[#This Row],[% Reducció salari per baix rendiment        (no posar el símbol %)]]</f>
        <v>0</v>
      </c>
      <c r="AO201" s="131">
        <f t="shared" si="50"/>
        <v>0</v>
      </c>
      <c r="AP201" s="86"/>
      <c r="AQ201" s="136">
        <f>ROUND((AR201/100)*693*Taula1[[#This Row],[Mesos naturals sencers treballats període justificat (01/01/2023 - 31/03/2023)]],2)</f>
        <v>0</v>
      </c>
      <c r="AR201" s="89">
        <f>Taula1[[#This Row],[% Jornada segons contracte
(no posar el símbol %) ]]-Taula1[[#This Row],[% Reducció salari per baix rendiment        (no posar el símbol %)]]</f>
        <v>0</v>
      </c>
      <c r="AS201" s="136">
        <f>ROUND((AT201/100)*22.78356164*Taula1[[#This Row],[Dies treballats període justificat (01/01/2023 - 31/03/2023)              no comptabilitzats com a mes natural sencer]],2)</f>
        <v>0</v>
      </c>
      <c r="AT201" s="89">
        <f>Taula1[[#This Row],[% Jornada segons contracte
(no posar el símbol %) ]]-Taula1[[#This Row],[% Reducció salari per baix rendiment        (no posar el símbol %)]]</f>
        <v>0</v>
      </c>
      <c r="AU201" s="136">
        <f t="shared" si="51"/>
        <v>0</v>
      </c>
      <c r="AV201" s="86"/>
      <c r="AW201" s="136">
        <f>ROUND((AX201/100)*693*Taula1[[#This Row],[Espai reservat Administració  (mesos)]],2)</f>
        <v>0</v>
      </c>
      <c r="AX201" s="89">
        <f>Taula1[[#This Row],[% Jornada segons contracte
(no posar el símbol %) ]]-Taula1[[#This Row],[% Reducció salari per baix rendiment        (no posar el símbol %)]]</f>
        <v>0</v>
      </c>
      <c r="AY201" s="131">
        <f>ROUND((AZ201/100)*22.78356164*Taula1[[#This Row],[Espai reservat Administració (dies)]],2)</f>
        <v>0</v>
      </c>
      <c r="AZ201" s="79">
        <f>Taula1[[#This Row],[% Jornada segons contracte
(no posar el símbol %) ]]-Taula1[[#This Row],[% Reducció salari per baix rendiment        (no posar el símbol %)]]</f>
        <v>0</v>
      </c>
      <c r="BA201" s="131">
        <f t="shared" si="52"/>
        <v>0</v>
      </c>
      <c r="BB201" s="83"/>
      <c r="BC201" s="131">
        <f>IF(Taula1[[#This Row],[Grup justificat     (fer servir opcions de la llista desplegable)]]=1,AI201,0)</f>
        <v>0</v>
      </c>
      <c r="BD201" s="131">
        <f>IF(Taula1[[#This Row],[Grup justificat     (fer servir opcions de la llista desplegable)]]=2,AU201,0)</f>
        <v>0</v>
      </c>
      <c r="BE201" s="83"/>
      <c r="BF201" s="131">
        <f>IF(Taula1[[#This Row],[Espai reservat Administració]]=1,AO201,0)</f>
        <v>0</v>
      </c>
      <c r="BG201" s="131">
        <f>IF(Taula1[[#This Row],[Espai reservat Administració]]=2,BA201,0)</f>
        <v>0</v>
      </c>
      <c r="BH201" s="83"/>
      <c r="BI201" s="124">
        <f>IF(Taula1[[#This Row],[Grup justificat     (fer servir opcions de la llista desplegable)]]=1,1,0)</f>
        <v>0</v>
      </c>
      <c r="BJ201" s="124">
        <f>IF(Taula1[[#This Row],[Espai reservat Administració]]=1,1,0)</f>
        <v>0</v>
      </c>
      <c r="BK201" s="125"/>
      <c r="BL201" s="124">
        <f>IF(Taula1[[#This Row],[Grup justificat     (fer servir opcions de la llista desplegable)]]=2,1,0)</f>
        <v>0</v>
      </c>
      <c r="BM201" s="124">
        <f>IF(Taula1[[#This Row],[Espai reservat Administració]]=2,1,0)</f>
        <v>0</v>
      </c>
      <c r="BN201" s="73"/>
      <c r="BO201" s="73"/>
      <c r="BP201" s="73"/>
      <c r="BQ201" s="73"/>
      <c r="BR201" s="73"/>
      <c r="BS201" s="73"/>
      <c r="BT201" s="73"/>
      <c r="BU201" s="73"/>
      <c r="BV201" s="73"/>
      <c r="BW201" s="73"/>
      <c r="BX201" s="73"/>
      <c r="BY201" s="73"/>
      <c r="BZ201" s="73"/>
      <c r="CA201" s="73"/>
      <c r="CB201" s="73"/>
      <c r="CC201" s="73"/>
      <c r="CD201" s="73"/>
      <c r="CE201" s="73"/>
      <c r="CF201" s="73"/>
      <c r="CG201" s="63">
        <f t="shared" si="53"/>
        <v>0</v>
      </c>
      <c r="CH201" s="63">
        <f t="shared" si="54"/>
        <v>0</v>
      </c>
      <c r="CI201" s="73"/>
      <c r="CJ201" s="63">
        <f>IF(Taula1[[#This Row],[Tipus de contracte                                  (fer servir opcions de la llista desplegable)]]="Indefinit",1,0)</f>
        <v>0</v>
      </c>
      <c r="CK201" s="63">
        <f>IF(Taula1[[#This Row],[Tipus de contracte                                  (fer servir opcions de la llista desplegable)]]="Temporal, igual o superior a 6 mesos",1,0)</f>
        <v>0</v>
      </c>
      <c r="CL201" s="63">
        <f>IF(Taula1[[#This Row],[Tipus de contracte                                  (fer servir opcions de la llista desplegable)]]="Substitució per IT",1,0)</f>
        <v>0</v>
      </c>
      <c r="CM201" s="73"/>
      <c r="CN201" s="63">
        <f>IF(Taula1[[#This Row],[Relació llocs de treball]]&gt;=1,1,0)</f>
        <v>0</v>
      </c>
      <c r="CO201" s="73"/>
      <c r="CP201" s="63">
        <f>IF(Taula1[[#This Row],[Identitat de gènere                                                          (fer servir opcions de la llista desplegable)]]="Home",1,0)</f>
        <v>0</v>
      </c>
      <c r="CQ201" s="63">
        <f>IF(Taula1[[#This Row],[Identitat de gènere                                                          (fer servir opcions de la llista desplegable)]]="Dona",1,0)</f>
        <v>0</v>
      </c>
      <c r="CR201" s="63">
        <f>IF(Taula1[[#This Row],[Identitat de gènere                                                          (fer servir opcions de la llista desplegable)]]="No binari",1,0)</f>
        <v>0</v>
      </c>
      <c r="CS201" s="73"/>
      <c r="CT201" s="63">
        <f t="shared" si="48"/>
        <v>0</v>
      </c>
      <c r="CU201" s="64">
        <f t="shared" si="55"/>
        <v>0</v>
      </c>
      <c r="CW201" s="64">
        <f t="shared" si="56"/>
        <v>0</v>
      </c>
      <c r="CX201" s="64">
        <f t="shared" si="57"/>
        <v>0</v>
      </c>
      <c r="CY201" s="64">
        <f t="shared" si="58"/>
        <v>0</v>
      </c>
      <c r="CZ201" s="64">
        <f t="shared" si="59"/>
        <v>0</v>
      </c>
      <c r="DB201" s="64">
        <f t="shared" si="60"/>
        <v>0</v>
      </c>
      <c r="DC201" s="64">
        <f t="shared" si="61"/>
        <v>0</v>
      </c>
      <c r="DD201" s="64">
        <f t="shared" si="62"/>
        <v>0</v>
      </c>
      <c r="DE201" s="64">
        <f t="shared" si="63"/>
        <v>0</v>
      </c>
    </row>
    <row r="202" spans="2:109" x14ac:dyDescent="0.3">
      <c r="B202" s="167"/>
      <c r="C202" s="186"/>
      <c r="D202" s="2"/>
      <c r="E202" s="67"/>
      <c r="F202" s="5"/>
      <c r="G202" s="5"/>
      <c r="H202" s="187"/>
      <c r="I202" s="111" t="str">
        <f ca="1">IF(Taula1[[#This Row],[Data naixement (format dd/mm/aaaa)]]="","0",DATEDIF(Taula1[[#This Row],[Data naixement (format dd/mm/aaaa)]],TODAY(),"Y"))</f>
        <v>0</v>
      </c>
      <c r="J202" s="6"/>
      <c r="K202" s="6"/>
      <c r="L202" s="6"/>
      <c r="M202" s="6"/>
      <c r="N202" s="56"/>
      <c r="O202" s="56"/>
      <c r="P202" s="56"/>
      <c r="Q202" s="6"/>
      <c r="R202" s="7"/>
      <c r="S202" s="143">
        <f>Taula1[[#This Row],[Mesos naturals sencers treballats període justificat (01/01/2023 - 31/03/2023)]]</f>
        <v>0</v>
      </c>
      <c r="T202" s="194">
        <f>Taula1[[#This Row],[Dies treballats període justificat (01/01/2023 - 31/03/2023)              no comptabilitzats com a mes natural sencer]]</f>
        <v>0</v>
      </c>
      <c r="U202" s="12"/>
      <c r="V202" s="7"/>
      <c r="W202" s="188"/>
      <c r="X202" s="188"/>
      <c r="Y202" s="188"/>
      <c r="Z202" s="188"/>
      <c r="AA202" s="190"/>
      <c r="AB202" s="143">
        <f>Taula1[[#This Row],[Grup justificat     (fer servir opcions de la llista desplegable)]]</f>
        <v>0</v>
      </c>
      <c r="AC202" s="182"/>
      <c r="AD202" s="80"/>
      <c r="AE202" s="131">
        <f>ROUND((AF202/100)*756*Taula1[[#This Row],[Mesos naturals sencers treballats període justificat (01/01/2023 - 31/03/2023)]],2)</f>
        <v>0</v>
      </c>
      <c r="AF202" s="79">
        <f>Taula1[[#This Row],[% Jornada segons contracte
(no posar el símbol %) ]]-Taula1[[#This Row],[% Reducció salari per baix rendiment        (no posar el símbol %)]]</f>
        <v>0</v>
      </c>
      <c r="AG202" s="131">
        <f>ROUND((AH202/100)*24.8547945*Taula1[[#This Row],[Dies treballats període justificat (01/01/2023 - 31/03/2023)              no comptabilitzats com a mes natural sencer]],2)</f>
        <v>0</v>
      </c>
      <c r="AH202" s="79">
        <f>Taula1[[#This Row],[% Jornada segons contracte
(no posar el símbol %) ]]-Taula1[[#This Row],[% Reducció salari per baix rendiment        (no posar el símbol %)]]</f>
        <v>0</v>
      </c>
      <c r="AI202" s="131">
        <f t="shared" si="49"/>
        <v>0</v>
      </c>
      <c r="AJ202" s="183"/>
      <c r="AK202" s="131">
        <f>ROUND((AL202/100)*756*Taula1[[#This Row],[Espai reservat Administració  (mesos)]],2)</f>
        <v>0</v>
      </c>
      <c r="AL202" s="79">
        <f>Taula1[[#This Row],[% Jornada segons contracte
(no posar el símbol %) ]]-Taula1[[#This Row],[% Reducció salari per baix rendiment        (no posar el símbol %)]]</f>
        <v>0</v>
      </c>
      <c r="AM202" s="131">
        <f>ROUND((AN202/100)*24.8547945*Taula1[[#This Row],[Espai reservat Administració (dies)]],2)</f>
        <v>0</v>
      </c>
      <c r="AN202" s="79">
        <f>Taula1[[#This Row],[% Jornada segons contracte
(no posar el símbol %) ]]-Taula1[[#This Row],[% Reducció salari per baix rendiment        (no posar el símbol %)]]</f>
        <v>0</v>
      </c>
      <c r="AO202" s="131">
        <f t="shared" si="50"/>
        <v>0</v>
      </c>
      <c r="AP202" s="86"/>
      <c r="AQ202" s="136">
        <f>ROUND((AR202/100)*693*Taula1[[#This Row],[Mesos naturals sencers treballats període justificat (01/01/2023 - 31/03/2023)]],2)</f>
        <v>0</v>
      </c>
      <c r="AR202" s="89">
        <f>Taula1[[#This Row],[% Jornada segons contracte
(no posar el símbol %) ]]-Taula1[[#This Row],[% Reducció salari per baix rendiment        (no posar el símbol %)]]</f>
        <v>0</v>
      </c>
      <c r="AS202" s="136">
        <f>ROUND((AT202/100)*22.78356164*Taula1[[#This Row],[Dies treballats període justificat (01/01/2023 - 31/03/2023)              no comptabilitzats com a mes natural sencer]],2)</f>
        <v>0</v>
      </c>
      <c r="AT202" s="89">
        <f>Taula1[[#This Row],[% Jornada segons contracte
(no posar el símbol %) ]]-Taula1[[#This Row],[% Reducció salari per baix rendiment        (no posar el símbol %)]]</f>
        <v>0</v>
      </c>
      <c r="AU202" s="136">
        <f t="shared" si="51"/>
        <v>0</v>
      </c>
      <c r="AV202" s="86"/>
      <c r="AW202" s="136">
        <f>ROUND((AX202/100)*693*Taula1[[#This Row],[Espai reservat Administració  (mesos)]],2)</f>
        <v>0</v>
      </c>
      <c r="AX202" s="89">
        <f>Taula1[[#This Row],[% Jornada segons contracte
(no posar el símbol %) ]]-Taula1[[#This Row],[% Reducció salari per baix rendiment        (no posar el símbol %)]]</f>
        <v>0</v>
      </c>
      <c r="AY202" s="131">
        <f>ROUND((AZ202/100)*22.78356164*Taula1[[#This Row],[Espai reservat Administració (dies)]],2)</f>
        <v>0</v>
      </c>
      <c r="AZ202" s="79">
        <f>Taula1[[#This Row],[% Jornada segons contracte
(no posar el símbol %) ]]-Taula1[[#This Row],[% Reducció salari per baix rendiment        (no posar el símbol %)]]</f>
        <v>0</v>
      </c>
      <c r="BA202" s="131">
        <f t="shared" si="52"/>
        <v>0</v>
      </c>
      <c r="BB202" s="83"/>
      <c r="BC202" s="131">
        <f>IF(Taula1[[#This Row],[Grup justificat     (fer servir opcions de la llista desplegable)]]=1,AI202,0)</f>
        <v>0</v>
      </c>
      <c r="BD202" s="131">
        <f>IF(Taula1[[#This Row],[Grup justificat     (fer servir opcions de la llista desplegable)]]=2,AU202,0)</f>
        <v>0</v>
      </c>
      <c r="BE202" s="83"/>
      <c r="BF202" s="131">
        <f>IF(Taula1[[#This Row],[Espai reservat Administració]]=1,AO202,0)</f>
        <v>0</v>
      </c>
      <c r="BG202" s="131">
        <f>IF(Taula1[[#This Row],[Espai reservat Administració]]=2,BA202,0)</f>
        <v>0</v>
      </c>
      <c r="BH202" s="83"/>
      <c r="BI202" s="124">
        <f>IF(Taula1[[#This Row],[Grup justificat     (fer servir opcions de la llista desplegable)]]=1,1,0)</f>
        <v>0</v>
      </c>
      <c r="BJ202" s="124">
        <f>IF(Taula1[[#This Row],[Espai reservat Administració]]=1,1,0)</f>
        <v>0</v>
      </c>
      <c r="BK202" s="125"/>
      <c r="BL202" s="124">
        <f>IF(Taula1[[#This Row],[Grup justificat     (fer servir opcions de la llista desplegable)]]=2,1,0)</f>
        <v>0</v>
      </c>
      <c r="BM202" s="124">
        <f>IF(Taula1[[#This Row],[Espai reservat Administració]]=2,1,0)</f>
        <v>0</v>
      </c>
      <c r="BN202" s="73"/>
      <c r="BO202" s="73"/>
      <c r="BP202" s="73"/>
      <c r="BQ202" s="73"/>
      <c r="BR202" s="73"/>
      <c r="BS202" s="73"/>
      <c r="BT202" s="73"/>
      <c r="BU202" s="73"/>
      <c r="BV202" s="73"/>
      <c r="BW202" s="73"/>
      <c r="BX202" s="73"/>
      <c r="BY202" s="73"/>
      <c r="BZ202" s="73"/>
      <c r="CA202" s="73"/>
      <c r="CB202" s="73"/>
      <c r="CC202" s="73"/>
      <c r="CD202" s="73"/>
      <c r="CE202" s="73"/>
      <c r="CF202" s="73"/>
      <c r="CG202" s="63">
        <f t="shared" si="53"/>
        <v>0</v>
      </c>
      <c r="CH202" s="63">
        <f t="shared" si="54"/>
        <v>0</v>
      </c>
      <c r="CI202" s="73"/>
      <c r="CJ202" s="63">
        <f>IF(Taula1[[#This Row],[Tipus de contracte                                  (fer servir opcions de la llista desplegable)]]="Indefinit",1,0)</f>
        <v>0</v>
      </c>
      <c r="CK202" s="63">
        <f>IF(Taula1[[#This Row],[Tipus de contracte                                  (fer servir opcions de la llista desplegable)]]="Temporal, igual o superior a 6 mesos",1,0)</f>
        <v>0</v>
      </c>
      <c r="CL202" s="63">
        <f>IF(Taula1[[#This Row],[Tipus de contracte                                  (fer servir opcions de la llista desplegable)]]="Substitució per IT",1,0)</f>
        <v>0</v>
      </c>
      <c r="CM202" s="73"/>
      <c r="CN202" s="63">
        <f>IF(Taula1[[#This Row],[Relació llocs de treball]]&gt;=1,1,0)</f>
        <v>0</v>
      </c>
      <c r="CO202" s="73"/>
      <c r="CP202" s="63">
        <f>IF(Taula1[[#This Row],[Identitat de gènere                                                          (fer servir opcions de la llista desplegable)]]="Home",1,0)</f>
        <v>0</v>
      </c>
      <c r="CQ202" s="63">
        <f>IF(Taula1[[#This Row],[Identitat de gènere                                                          (fer servir opcions de la llista desplegable)]]="Dona",1,0)</f>
        <v>0</v>
      </c>
      <c r="CR202" s="63">
        <f>IF(Taula1[[#This Row],[Identitat de gènere                                                          (fer servir opcions de la llista desplegable)]]="No binari",1,0)</f>
        <v>0</v>
      </c>
      <c r="CS202" s="73"/>
      <c r="CT202" s="63">
        <f t="shared" si="48"/>
        <v>0</v>
      </c>
      <c r="CU202" s="64">
        <f t="shared" si="55"/>
        <v>0</v>
      </c>
      <c r="CW202" s="64">
        <f t="shared" si="56"/>
        <v>0</v>
      </c>
      <c r="CX202" s="64">
        <f t="shared" si="57"/>
        <v>0</v>
      </c>
      <c r="CY202" s="64">
        <f t="shared" si="58"/>
        <v>0</v>
      </c>
      <c r="CZ202" s="64">
        <f t="shared" si="59"/>
        <v>0</v>
      </c>
      <c r="DB202" s="64">
        <f t="shared" si="60"/>
        <v>0</v>
      </c>
      <c r="DC202" s="64">
        <f t="shared" si="61"/>
        <v>0</v>
      </c>
      <c r="DD202" s="64">
        <f t="shared" si="62"/>
        <v>0</v>
      </c>
      <c r="DE202" s="64">
        <f t="shared" si="63"/>
        <v>0</v>
      </c>
    </row>
    <row r="203" spans="2:109" x14ac:dyDescent="0.3">
      <c r="B203" s="167"/>
      <c r="C203" s="186"/>
      <c r="D203" s="2"/>
      <c r="E203" s="67"/>
      <c r="F203" s="5"/>
      <c r="G203" s="5"/>
      <c r="H203" s="187"/>
      <c r="I203" s="111" t="str">
        <f ca="1">IF(Taula1[[#This Row],[Data naixement (format dd/mm/aaaa)]]="","0",DATEDIF(Taula1[[#This Row],[Data naixement (format dd/mm/aaaa)]],TODAY(),"Y"))</f>
        <v>0</v>
      </c>
      <c r="J203" s="6"/>
      <c r="K203" s="6"/>
      <c r="L203" s="6"/>
      <c r="M203" s="6"/>
      <c r="N203" s="56"/>
      <c r="O203" s="56"/>
      <c r="P203" s="56"/>
      <c r="Q203" s="6"/>
      <c r="R203" s="7"/>
      <c r="S203" s="143">
        <f>Taula1[[#This Row],[Mesos naturals sencers treballats període justificat (01/01/2023 - 31/03/2023)]]</f>
        <v>0</v>
      </c>
      <c r="T203" s="194">
        <f>Taula1[[#This Row],[Dies treballats període justificat (01/01/2023 - 31/03/2023)              no comptabilitzats com a mes natural sencer]]</f>
        <v>0</v>
      </c>
      <c r="U203" s="12"/>
      <c r="V203" s="7"/>
      <c r="W203" s="188"/>
      <c r="X203" s="188"/>
      <c r="Y203" s="188"/>
      <c r="Z203" s="188"/>
      <c r="AA203" s="190"/>
      <c r="AB203" s="143">
        <f>Taula1[[#This Row],[Grup justificat     (fer servir opcions de la llista desplegable)]]</f>
        <v>0</v>
      </c>
      <c r="AC203" s="182"/>
      <c r="AD203" s="80"/>
      <c r="AE203" s="131">
        <f>ROUND((AF203/100)*756*Taula1[[#This Row],[Mesos naturals sencers treballats període justificat (01/01/2023 - 31/03/2023)]],2)</f>
        <v>0</v>
      </c>
      <c r="AF203" s="79">
        <f>Taula1[[#This Row],[% Jornada segons contracte
(no posar el símbol %) ]]-Taula1[[#This Row],[% Reducció salari per baix rendiment        (no posar el símbol %)]]</f>
        <v>0</v>
      </c>
      <c r="AG203" s="131">
        <f>ROUND((AH203/100)*24.8547945*Taula1[[#This Row],[Dies treballats període justificat (01/01/2023 - 31/03/2023)              no comptabilitzats com a mes natural sencer]],2)</f>
        <v>0</v>
      </c>
      <c r="AH203" s="79">
        <f>Taula1[[#This Row],[% Jornada segons contracte
(no posar el símbol %) ]]-Taula1[[#This Row],[% Reducció salari per baix rendiment        (no posar el símbol %)]]</f>
        <v>0</v>
      </c>
      <c r="AI203" s="131">
        <f t="shared" si="49"/>
        <v>0</v>
      </c>
      <c r="AJ203" s="183"/>
      <c r="AK203" s="131">
        <f>ROUND((AL203/100)*756*Taula1[[#This Row],[Espai reservat Administració  (mesos)]],2)</f>
        <v>0</v>
      </c>
      <c r="AL203" s="79">
        <f>Taula1[[#This Row],[% Jornada segons contracte
(no posar el símbol %) ]]-Taula1[[#This Row],[% Reducció salari per baix rendiment        (no posar el símbol %)]]</f>
        <v>0</v>
      </c>
      <c r="AM203" s="131">
        <f>ROUND((AN203/100)*24.8547945*Taula1[[#This Row],[Espai reservat Administració (dies)]],2)</f>
        <v>0</v>
      </c>
      <c r="AN203" s="79">
        <f>Taula1[[#This Row],[% Jornada segons contracte
(no posar el símbol %) ]]-Taula1[[#This Row],[% Reducció salari per baix rendiment        (no posar el símbol %)]]</f>
        <v>0</v>
      </c>
      <c r="AO203" s="131">
        <f t="shared" si="50"/>
        <v>0</v>
      </c>
      <c r="AP203" s="86"/>
      <c r="AQ203" s="136">
        <f>ROUND((AR203/100)*693*Taula1[[#This Row],[Mesos naturals sencers treballats període justificat (01/01/2023 - 31/03/2023)]],2)</f>
        <v>0</v>
      </c>
      <c r="AR203" s="89">
        <f>Taula1[[#This Row],[% Jornada segons contracte
(no posar el símbol %) ]]-Taula1[[#This Row],[% Reducció salari per baix rendiment        (no posar el símbol %)]]</f>
        <v>0</v>
      </c>
      <c r="AS203" s="136">
        <f>ROUND((AT203/100)*22.78356164*Taula1[[#This Row],[Dies treballats període justificat (01/01/2023 - 31/03/2023)              no comptabilitzats com a mes natural sencer]],2)</f>
        <v>0</v>
      </c>
      <c r="AT203" s="89">
        <f>Taula1[[#This Row],[% Jornada segons contracte
(no posar el símbol %) ]]-Taula1[[#This Row],[% Reducció salari per baix rendiment        (no posar el símbol %)]]</f>
        <v>0</v>
      </c>
      <c r="AU203" s="136">
        <f t="shared" si="51"/>
        <v>0</v>
      </c>
      <c r="AV203" s="86"/>
      <c r="AW203" s="136">
        <f>ROUND((AX203/100)*693*Taula1[[#This Row],[Espai reservat Administració  (mesos)]],2)</f>
        <v>0</v>
      </c>
      <c r="AX203" s="89">
        <f>Taula1[[#This Row],[% Jornada segons contracte
(no posar el símbol %) ]]-Taula1[[#This Row],[% Reducció salari per baix rendiment        (no posar el símbol %)]]</f>
        <v>0</v>
      </c>
      <c r="AY203" s="131">
        <f>ROUND((AZ203/100)*22.78356164*Taula1[[#This Row],[Espai reservat Administració (dies)]],2)</f>
        <v>0</v>
      </c>
      <c r="AZ203" s="79">
        <f>Taula1[[#This Row],[% Jornada segons contracte
(no posar el símbol %) ]]-Taula1[[#This Row],[% Reducció salari per baix rendiment        (no posar el símbol %)]]</f>
        <v>0</v>
      </c>
      <c r="BA203" s="131">
        <f t="shared" si="52"/>
        <v>0</v>
      </c>
      <c r="BB203" s="83"/>
      <c r="BC203" s="131">
        <f>IF(Taula1[[#This Row],[Grup justificat     (fer servir opcions de la llista desplegable)]]=1,AI203,0)</f>
        <v>0</v>
      </c>
      <c r="BD203" s="131">
        <f>IF(Taula1[[#This Row],[Grup justificat     (fer servir opcions de la llista desplegable)]]=2,AU203,0)</f>
        <v>0</v>
      </c>
      <c r="BE203" s="83"/>
      <c r="BF203" s="131">
        <f>IF(Taula1[[#This Row],[Espai reservat Administració]]=1,AO203,0)</f>
        <v>0</v>
      </c>
      <c r="BG203" s="131">
        <f>IF(Taula1[[#This Row],[Espai reservat Administració]]=2,BA203,0)</f>
        <v>0</v>
      </c>
      <c r="BH203" s="83"/>
      <c r="BI203" s="124">
        <f>IF(Taula1[[#This Row],[Grup justificat     (fer servir opcions de la llista desplegable)]]=1,1,0)</f>
        <v>0</v>
      </c>
      <c r="BJ203" s="124">
        <f>IF(Taula1[[#This Row],[Espai reservat Administració]]=1,1,0)</f>
        <v>0</v>
      </c>
      <c r="BK203" s="125"/>
      <c r="BL203" s="124">
        <f>IF(Taula1[[#This Row],[Grup justificat     (fer servir opcions de la llista desplegable)]]=2,1,0)</f>
        <v>0</v>
      </c>
      <c r="BM203" s="124">
        <f>IF(Taula1[[#This Row],[Espai reservat Administració]]=2,1,0)</f>
        <v>0</v>
      </c>
      <c r="BN203" s="73"/>
      <c r="BO203" s="73"/>
      <c r="BP203" s="73"/>
      <c r="BQ203" s="73"/>
      <c r="BR203" s="73"/>
      <c r="BS203" s="73"/>
      <c r="BT203" s="73"/>
      <c r="BU203" s="73"/>
      <c r="BV203" s="73"/>
      <c r="BW203" s="73"/>
      <c r="BX203" s="73"/>
      <c r="BY203" s="73"/>
      <c r="BZ203" s="73"/>
      <c r="CA203" s="73"/>
      <c r="CB203" s="73"/>
      <c r="CC203" s="73"/>
      <c r="CD203" s="73"/>
      <c r="CE203" s="73"/>
      <c r="CF203" s="73"/>
      <c r="CG203" s="63">
        <f t="shared" si="53"/>
        <v>0</v>
      </c>
      <c r="CH203" s="63">
        <f t="shared" si="54"/>
        <v>0</v>
      </c>
      <c r="CI203" s="73"/>
      <c r="CJ203" s="63">
        <f>IF(Taula1[[#This Row],[Tipus de contracte                                  (fer servir opcions de la llista desplegable)]]="Indefinit",1,0)</f>
        <v>0</v>
      </c>
      <c r="CK203" s="63">
        <f>IF(Taula1[[#This Row],[Tipus de contracte                                  (fer servir opcions de la llista desplegable)]]="Temporal, igual o superior a 6 mesos",1,0)</f>
        <v>0</v>
      </c>
      <c r="CL203" s="63">
        <f>IF(Taula1[[#This Row],[Tipus de contracte                                  (fer servir opcions de la llista desplegable)]]="Substitució per IT",1,0)</f>
        <v>0</v>
      </c>
      <c r="CM203" s="73"/>
      <c r="CN203" s="63">
        <f>IF(Taula1[[#This Row],[Relació llocs de treball]]&gt;=1,1,0)</f>
        <v>0</v>
      </c>
      <c r="CO203" s="73"/>
      <c r="CP203" s="63">
        <f>IF(Taula1[[#This Row],[Identitat de gènere                                                          (fer servir opcions de la llista desplegable)]]="Home",1,0)</f>
        <v>0</v>
      </c>
      <c r="CQ203" s="63">
        <f>IF(Taula1[[#This Row],[Identitat de gènere                                                          (fer servir opcions de la llista desplegable)]]="Dona",1,0)</f>
        <v>0</v>
      </c>
      <c r="CR203" s="63">
        <f>IF(Taula1[[#This Row],[Identitat de gènere                                                          (fer servir opcions de la llista desplegable)]]="No binari",1,0)</f>
        <v>0</v>
      </c>
      <c r="CS203" s="73"/>
      <c r="CT203" s="63">
        <f t="shared" si="48"/>
        <v>0</v>
      </c>
      <c r="CU203" s="64">
        <f t="shared" si="55"/>
        <v>0</v>
      </c>
      <c r="CW203" s="64">
        <f t="shared" si="56"/>
        <v>0</v>
      </c>
      <c r="CX203" s="64">
        <f t="shared" si="57"/>
        <v>0</v>
      </c>
      <c r="CY203" s="64">
        <f t="shared" si="58"/>
        <v>0</v>
      </c>
      <c r="CZ203" s="64">
        <f t="shared" si="59"/>
        <v>0</v>
      </c>
      <c r="DB203" s="64">
        <f t="shared" si="60"/>
        <v>0</v>
      </c>
      <c r="DC203" s="64">
        <f t="shared" si="61"/>
        <v>0</v>
      </c>
      <c r="DD203" s="64">
        <f t="shared" si="62"/>
        <v>0</v>
      </c>
      <c r="DE203" s="64">
        <f t="shared" si="63"/>
        <v>0</v>
      </c>
    </row>
    <row r="204" spans="2:109" x14ac:dyDescent="0.3">
      <c r="B204" s="167"/>
      <c r="C204" s="186"/>
      <c r="D204" s="2"/>
      <c r="E204" s="67"/>
      <c r="F204" s="5"/>
      <c r="G204" s="5"/>
      <c r="H204" s="187"/>
      <c r="I204" s="111" t="str">
        <f ca="1">IF(Taula1[[#This Row],[Data naixement (format dd/mm/aaaa)]]="","0",DATEDIF(Taula1[[#This Row],[Data naixement (format dd/mm/aaaa)]],TODAY(),"Y"))</f>
        <v>0</v>
      </c>
      <c r="J204" s="6"/>
      <c r="K204" s="6"/>
      <c r="L204" s="6"/>
      <c r="M204" s="6"/>
      <c r="N204" s="56"/>
      <c r="O204" s="56"/>
      <c r="P204" s="56"/>
      <c r="Q204" s="6"/>
      <c r="R204" s="7"/>
      <c r="S204" s="143">
        <f>Taula1[[#This Row],[Mesos naturals sencers treballats període justificat (01/01/2023 - 31/03/2023)]]</f>
        <v>0</v>
      </c>
      <c r="T204" s="194">
        <f>Taula1[[#This Row],[Dies treballats període justificat (01/01/2023 - 31/03/2023)              no comptabilitzats com a mes natural sencer]]</f>
        <v>0</v>
      </c>
      <c r="U204" s="12"/>
      <c r="V204" s="7"/>
      <c r="W204" s="188"/>
      <c r="X204" s="188"/>
      <c r="Y204" s="188"/>
      <c r="Z204" s="188"/>
      <c r="AA204" s="190"/>
      <c r="AB204" s="143">
        <f>Taula1[[#This Row],[Grup justificat     (fer servir opcions de la llista desplegable)]]</f>
        <v>0</v>
      </c>
      <c r="AC204" s="182"/>
      <c r="AD204" s="80"/>
      <c r="AE204" s="131">
        <f>ROUND((AF204/100)*756*Taula1[[#This Row],[Mesos naturals sencers treballats període justificat (01/01/2023 - 31/03/2023)]],2)</f>
        <v>0</v>
      </c>
      <c r="AF204" s="79">
        <f>Taula1[[#This Row],[% Jornada segons contracte
(no posar el símbol %) ]]-Taula1[[#This Row],[% Reducció salari per baix rendiment        (no posar el símbol %)]]</f>
        <v>0</v>
      </c>
      <c r="AG204" s="131">
        <f>ROUND((AH204/100)*24.8547945*Taula1[[#This Row],[Dies treballats període justificat (01/01/2023 - 31/03/2023)              no comptabilitzats com a mes natural sencer]],2)</f>
        <v>0</v>
      </c>
      <c r="AH204" s="79">
        <f>Taula1[[#This Row],[% Jornada segons contracte
(no posar el símbol %) ]]-Taula1[[#This Row],[% Reducció salari per baix rendiment        (no posar el símbol %)]]</f>
        <v>0</v>
      </c>
      <c r="AI204" s="131">
        <f t="shared" si="49"/>
        <v>0</v>
      </c>
      <c r="AJ204" s="183"/>
      <c r="AK204" s="131">
        <f>ROUND((AL204/100)*756*Taula1[[#This Row],[Espai reservat Administració  (mesos)]],2)</f>
        <v>0</v>
      </c>
      <c r="AL204" s="79">
        <f>Taula1[[#This Row],[% Jornada segons contracte
(no posar el símbol %) ]]-Taula1[[#This Row],[% Reducció salari per baix rendiment        (no posar el símbol %)]]</f>
        <v>0</v>
      </c>
      <c r="AM204" s="131">
        <f>ROUND((AN204/100)*24.8547945*Taula1[[#This Row],[Espai reservat Administració (dies)]],2)</f>
        <v>0</v>
      </c>
      <c r="AN204" s="79">
        <f>Taula1[[#This Row],[% Jornada segons contracte
(no posar el símbol %) ]]-Taula1[[#This Row],[% Reducció salari per baix rendiment        (no posar el símbol %)]]</f>
        <v>0</v>
      </c>
      <c r="AO204" s="131">
        <f t="shared" si="50"/>
        <v>0</v>
      </c>
      <c r="AP204" s="86"/>
      <c r="AQ204" s="136">
        <f>ROUND((AR204/100)*693*Taula1[[#This Row],[Mesos naturals sencers treballats període justificat (01/01/2023 - 31/03/2023)]],2)</f>
        <v>0</v>
      </c>
      <c r="AR204" s="89">
        <f>Taula1[[#This Row],[% Jornada segons contracte
(no posar el símbol %) ]]-Taula1[[#This Row],[% Reducció salari per baix rendiment        (no posar el símbol %)]]</f>
        <v>0</v>
      </c>
      <c r="AS204" s="136">
        <f>ROUND((AT204/100)*22.78356164*Taula1[[#This Row],[Dies treballats període justificat (01/01/2023 - 31/03/2023)              no comptabilitzats com a mes natural sencer]],2)</f>
        <v>0</v>
      </c>
      <c r="AT204" s="89">
        <f>Taula1[[#This Row],[% Jornada segons contracte
(no posar el símbol %) ]]-Taula1[[#This Row],[% Reducció salari per baix rendiment        (no posar el símbol %)]]</f>
        <v>0</v>
      </c>
      <c r="AU204" s="136">
        <f t="shared" si="51"/>
        <v>0</v>
      </c>
      <c r="AV204" s="86"/>
      <c r="AW204" s="136">
        <f>ROUND((AX204/100)*693*Taula1[[#This Row],[Espai reservat Administració  (mesos)]],2)</f>
        <v>0</v>
      </c>
      <c r="AX204" s="89">
        <f>Taula1[[#This Row],[% Jornada segons contracte
(no posar el símbol %) ]]-Taula1[[#This Row],[% Reducció salari per baix rendiment        (no posar el símbol %)]]</f>
        <v>0</v>
      </c>
      <c r="AY204" s="131">
        <f>ROUND((AZ204/100)*22.78356164*Taula1[[#This Row],[Espai reservat Administració (dies)]],2)</f>
        <v>0</v>
      </c>
      <c r="AZ204" s="79">
        <f>Taula1[[#This Row],[% Jornada segons contracte
(no posar el símbol %) ]]-Taula1[[#This Row],[% Reducció salari per baix rendiment        (no posar el símbol %)]]</f>
        <v>0</v>
      </c>
      <c r="BA204" s="131">
        <f t="shared" si="52"/>
        <v>0</v>
      </c>
      <c r="BB204" s="83"/>
      <c r="BC204" s="131">
        <f>IF(Taula1[[#This Row],[Grup justificat     (fer servir opcions de la llista desplegable)]]=1,AI204,0)</f>
        <v>0</v>
      </c>
      <c r="BD204" s="131">
        <f>IF(Taula1[[#This Row],[Grup justificat     (fer servir opcions de la llista desplegable)]]=2,AU204,0)</f>
        <v>0</v>
      </c>
      <c r="BE204" s="83"/>
      <c r="BF204" s="131">
        <f>IF(Taula1[[#This Row],[Espai reservat Administració]]=1,AO204,0)</f>
        <v>0</v>
      </c>
      <c r="BG204" s="131">
        <f>IF(Taula1[[#This Row],[Espai reservat Administració]]=2,BA204,0)</f>
        <v>0</v>
      </c>
      <c r="BH204" s="83"/>
      <c r="BI204" s="124">
        <f>IF(Taula1[[#This Row],[Grup justificat     (fer servir opcions de la llista desplegable)]]=1,1,0)</f>
        <v>0</v>
      </c>
      <c r="BJ204" s="124">
        <f>IF(Taula1[[#This Row],[Espai reservat Administració]]=1,1,0)</f>
        <v>0</v>
      </c>
      <c r="BK204" s="125"/>
      <c r="BL204" s="124">
        <f>IF(Taula1[[#This Row],[Grup justificat     (fer servir opcions de la llista desplegable)]]=2,1,0)</f>
        <v>0</v>
      </c>
      <c r="BM204" s="124">
        <f>IF(Taula1[[#This Row],[Espai reservat Administració]]=2,1,0)</f>
        <v>0</v>
      </c>
      <c r="BN204" s="73"/>
      <c r="BO204" s="73"/>
      <c r="BP204" s="73"/>
      <c r="BQ204" s="73"/>
      <c r="BR204" s="73"/>
      <c r="BS204" s="73"/>
      <c r="BT204" s="73"/>
      <c r="BU204" s="73"/>
      <c r="BV204" s="73"/>
      <c r="BW204" s="73"/>
      <c r="BX204" s="73"/>
      <c r="BY204" s="73"/>
      <c r="BZ204" s="73"/>
      <c r="CA204" s="73"/>
      <c r="CB204" s="73"/>
      <c r="CC204" s="73"/>
      <c r="CD204" s="73"/>
      <c r="CE204" s="73"/>
      <c r="CF204" s="73"/>
      <c r="CG204" s="63">
        <f t="shared" si="53"/>
        <v>0</v>
      </c>
      <c r="CH204" s="63">
        <f t="shared" si="54"/>
        <v>0</v>
      </c>
      <c r="CI204" s="73"/>
      <c r="CJ204" s="63">
        <f>IF(Taula1[[#This Row],[Tipus de contracte                                  (fer servir opcions de la llista desplegable)]]="Indefinit",1,0)</f>
        <v>0</v>
      </c>
      <c r="CK204" s="63">
        <f>IF(Taula1[[#This Row],[Tipus de contracte                                  (fer servir opcions de la llista desplegable)]]="Temporal, igual o superior a 6 mesos",1,0)</f>
        <v>0</v>
      </c>
      <c r="CL204" s="63">
        <f>IF(Taula1[[#This Row],[Tipus de contracte                                  (fer servir opcions de la llista desplegable)]]="Substitució per IT",1,0)</f>
        <v>0</v>
      </c>
      <c r="CM204" s="73"/>
      <c r="CN204" s="63">
        <f>IF(Taula1[[#This Row],[Relació llocs de treball]]&gt;=1,1,0)</f>
        <v>0</v>
      </c>
      <c r="CO204" s="73"/>
      <c r="CP204" s="63">
        <f>IF(Taula1[[#This Row],[Identitat de gènere                                                          (fer servir opcions de la llista desplegable)]]="Home",1,0)</f>
        <v>0</v>
      </c>
      <c r="CQ204" s="63">
        <f>IF(Taula1[[#This Row],[Identitat de gènere                                                          (fer servir opcions de la llista desplegable)]]="Dona",1,0)</f>
        <v>0</v>
      </c>
      <c r="CR204" s="63">
        <f>IF(Taula1[[#This Row],[Identitat de gènere                                                          (fer servir opcions de la llista desplegable)]]="No binari",1,0)</f>
        <v>0</v>
      </c>
      <c r="CS204" s="73"/>
      <c r="CT204" s="63">
        <f t="shared" si="48"/>
        <v>0</v>
      </c>
      <c r="CU204" s="64">
        <f t="shared" si="55"/>
        <v>0</v>
      </c>
      <c r="CW204" s="64">
        <f t="shared" si="56"/>
        <v>0</v>
      </c>
      <c r="CX204" s="64">
        <f t="shared" si="57"/>
        <v>0</v>
      </c>
      <c r="CY204" s="64">
        <f t="shared" si="58"/>
        <v>0</v>
      </c>
      <c r="CZ204" s="64">
        <f t="shared" si="59"/>
        <v>0</v>
      </c>
      <c r="DB204" s="64">
        <f t="shared" si="60"/>
        <v>0</v>
      </c>
      <c r="DC204" s="64">
        <f t="shared" si="61"/>
        <v>0</v>
      </c>
      <c r="DD204" s="64">
        <f t="shared" si="62"/>
        <v>0</v>
      </c>
      <c r="DE204" s="64">
        <f t="shared" si="63"/>
        <v>0</v>
      </c>
    </row>
    <row r="205" spans="2:109" x14ac:dyDescent="0.3">
      <c r="B205" s="167"/>
      <c r="C205" s="186"/>
      <c r="D205" s="2"/>
      <c r="E205" s="67"/>
      <c r="F205" s="5"/>
      <c r="G205" s="5"/>
      <c r="H205" s="187"/>
      <c r="I205" s="111" t="str">
        <f ca="1">IF(Taula1[[#This Row],[Data naixement (format dd/mm/aaaa)]]="","0",DATEDIF(Taula1[[#This Row],[Data naixement (format dd/mm/aaaa)]],TODAY(),"Y"))</f>
        <v>0</v>
      </c>
      <c r="J205" s="6"/>
      <c r="K205" s="6"/>
      <c r="L205" s="6"/>
      <c r="M205" s="6"/>
      <c r="N205" s="56"/>
      <c r="O205" s="56"/>
      <c r="P205" s="56"/>
      <c r="Q205" s="6"/>
      <c r="R205" s="7"/>
      <c r="S205" s="143">
        <f>Taula1[[#This Row],[Mesos naturals sencers treballats període justificat (01/01/2023 - 31/03/2023)]]</f>
        <v>0</v>
      </c>
      <c r="T205" s="194">
        <f>Taula1[[#This Row],[Dies treballats període justificat (01/01/2023 - 31/03/2023)              no comptabilitzats com a mes natural sencer]]</f>
        <v>0</v>
      </c>
      <c r="U205" s="12"/>
      <c r="V205" s="7"/>
      <c r="W205" s="188"/>
      <c r="X205" s="188"/>
      <c r="Y205" s="188"/>
      <c r="Z205" s="188"/>
      <c r="AA205" s="190"/>
      <c r="AB205" s="143">
        <f>Taula1[[#This Row],[Grup justificat     (fer servir opcions de la llista desplegable)]]</f>
        <v>0</v>
      </c>
      <c r="AC205" s="182"/>
      <c r="AD205" s="80"/>
      <c r="AE205" s="131">
        <f>ROUND((AF205/100)*756*Taula1[[#This Row],[Mesos naturals sencers treballats període justificat (01/01/2023 - 31/03/2023)]],2)</f>
        <v>0</v>
      </c>
      <c r="AF205" s="79">
        <f>Taula1[[#This Row],[% Jornada segons contracte
(no posar el símbol %) ]]-Taula1[[#This Row],[% Reducció salari per baix rendiment        (no posar el símbol %)]]</f>
        <v>0</v>
      </c>
      <c r="AG205" s="131">
        <f>ROUND((AH205/100)*24.8547945*Taula1[[#This Row],[Dies treballats període justificat (01/01/2023 - 31/03/2023)              no comptabilitzats com a mes natural sencer]],2)</f>
        <v>0</v>
      </c>
      <c r="AH205" s="79">
        <f>Taula1[[#This Row],[% Jornada segons contracte
(no posar el símbol %) ]]-Taula1[[#This Row],[% Reducció salari per baix rendiment        (no posar el símbol %)]]</f>
        <v>0</v>
      </c>
      <c r="AI205" s="131">
        <f t="shared" si="49"/>
        <v>0</v>
      </c>
      <c r="AJ205" s="183"/>
      <c r="AK205" s="131">
        <f>ROUND((AL205/100)*756*Taula1[[#This Row],[Espai reservat Administració  (mesos)]],2)</f>
        <v>0</v>
      </c>
      <c r="AL205" s="79">
        <f>Taula1[[#This Row],[% Jornada segons contracte
(no posar el símbol %) ]]-Taula1[[#This Row],[% Reducció salari per baix rendiment        (no posar el símbol %)]]</f>
        <v>0</v>
      </c>
      <c r="AM205" s="131">
        <f>ROUND((AN205/100)*24.8547945*Taula1[[#This Row],[Espai reservat Administració (dies)]],2)</f>
        <v>0</v>
      </c>
      <c r="AN205" s="79">
        <f>Taula1[[#This Row],[% Jornada segons contracte
(no posar el símbol %) ]]-Taula1[[#This Row],[% Reducció salari per baix rendiment        (no posar el símbol %)]]</f>
        <v>0</v>
      </c>
      <c r="AO205" s="131">
        <f t="shared" si="50"/>
        <v>0</v>
      </c>
      <c r="AP205" s="86"/>
      <c r="AQ205" s="136">
        <f>ROUND((AR205/100)*693*Taula1[[#This Row],[Mesos naturals sencers treballats període justificat (01/01/2023 - 31/03/2023)]],2)</f>
        <v>0</v>
      </c>
      <c r="AR205" s="89">
        <f>Taula1[[#This Row],[% Jornada segons contracte
(no posar el símbol %) ]]-Taula1[[#This Row],[% Reducció salari per baix rendiment        (no posar el símbol %)]]</f>
        <v>0</v>
      </c>
      <c r="AS205" s="136">
        <f>ROUND((AT205/100)*22.78356164*Taula1[[#This Row],[Dies treballats període justificat (01/01/2023 - 31/03/2023)              no comptabilitzats com a mes natural sencer]],2)</f>
        <v>0</v>
      </c>
      <c r="AT205" s="89">
        <f>Taula1[[#This Row],[% Jornada segons contracte
(no posar el símbol %) ]]-Taula1[[#This Row],[% Reducció salari per baix rendiment        (no posar el símbol %)]]</f>
        <v>0</v>
      </c>
      <c r="AU205" s="136">
        <f t="shared" si="51"/>
        <v>0</v>
      </c>
      <c r="AV205" s="86"/>
      <c r="AW205" s="136">
        <f>ROUND((AX205/100)*693*Taula1[[#This Row],[Espai reservat Administració  (mesos)]],2)</f>
        <v>0</v>
      </c>
      <c r="AX205" s="89">
        <f>Taula1[[#This Row],[% Jornada segons contracte
(no posar el símbol %) ]]-Taula1[[#This Row],[% Reducció salari per baix rendiment        (no posar el símbol %)]]</f>
        <v>0</v>
      </c>
      <c r="AY205" s="131">
        <f>ROUND((AZ205/100)*22.78356164*Taula1[[#This Row],[Espai reservat Administració (dies)]],2)</f>
        <v>0</v>
      </c>
      <c r="AZ205" s="79">
        <f>Taula1[[#This Row],[% Jornada segons contracte
(no posar el símbol %) ]]-Taula1[[#This Row],[% Reducció salari per baix rendiment        (no posar el símbol %)]]</f>
        <v>0</v>
      </c>
      <c r="BA205" s="131">
        <f t="shared" si="52"/>
        <v>0</v>
      </c>
      <c r="BB205" s="83"/>
      <c r="BC205" s="131">
        <f>IF(Taula1[[#This Row],[Grup justificat     (fer servir opcions de la llista desplegable)]]=1,AI205,0)</f>
        <v>0</v>
      </c>
      <c r="BD205" s="131">
        <f>IF(Taula1[[#This Row],[Grup justificat     (fer servir opcions de la llista desplegable)]]=2,AU205,0)</f>
        <v>0</v>
      </c>
      <c r="BE205" s="83"/>
      <c r="BF205" s="131">
        <f>IF(Taula1[[#This Row],[Espai reservat Administració]]=1,AO205,0)</f>
        <v>0</v>
      </c>
      <c r="BG205" s="131">
        <f>IF(Taula1[[#This Row],[Espai reservat Administració]]=2,BA205,0)</f>
        <v>0</v>
      </c>
      <c r="BH205" s="83"/>
      <c r="BI205" s="124">
        <f>IF(Taula1[[#This Row],[Grup justificat     (fer servir opcions de la llista desplegable)]]=1,1,0)</f>
        <v>0</v>
      </c>
      <c r="BJ205" s="124">
        <f>IF(Taula1[[#This Row],[Espai reservat Administració]]=1,1,0)</f>
        <v>0</v>
      </c>
      <c r="BK205" s="125"/>
      <c r="BL205" s="124">
        <f>IF(Taula1[[#This Row],[Grup justificat     (fer servir opcions de la llista desplegable)]]=2,1,0)</f>
        <v>0</v>
      </c>
      <c r="BM205" s="124">
        <f>IF(Taula1[[#This Row],[Espai reservat Administració]]=2,1,0)</f>
        <v>0</v>
      </c>
      <c r="BN205" s="73"/>
      <c r="BO205" s="73"/>
      <c r="BP205" s="73"/>
      <c r="BQ205" s="73"/>
      <c r="BR205" s="73"/>
      <c r="BS205" s="73"/>
      <c r="BT205" s="73"/>
      <c r="BU205" s="73"/>
      <c r="BV205" s="73"/>
      <c r="BW205" s="73"/>
      <c r="BX205" s="73"/>
      <c r="BY205" s="73"/>
      <c r="BZ205" s="73"/>
      <c r="CA205" s="73"/>
      <c r="CB205" s="73"/>
      <c r="CC205" s="73"/>
      <c r="CD205" s="73"/>
      <c r="CE205" s="73"/>
      <c r="CF205" s="73"/>
      <c r="CG205" s="63">
        <f t="shared" si="53"/>
        <v>0</v>
      </c>
      <c r="CH205" s="63">
        <f t="shared" si="54"/>
        <v>0</v>
      </c>
      <c r="CI205" s="73"/>
      <c r="CJ205" s="63">
        <f>IF(Taula1[[#This Row],[Tipus de contracte                                  (fer servir opcions de la llista desplegable)]]="Indefinit",1,0)</f>
        <v>0</v>
      </c>
      <c r="CK205" s="63">
        <f>IF(Taula1[[#This Row],[Tipus de contracte                                  (fer servir opcions de la llista desplegable)]]="Temporal, igual o superior a 6 mesos",1,0)</f>
        <v>0</v>
      </c>
      <c r="CL205" s="63">
        <f>IF(Taula1[[#This Row],[Tipus de contracte                                  (fer servir opcions de la llista desplegable)]]="Substitució per IT",1,0)</f>
        <v>0</v>
      </c>
      <c r="CM205" s="73"/>
      <c r="CN205" s="63">
        <f>IF(Taula1[[#This Row],[Relació llocs de treball]]&gt;=1,1,0)</f>
        <v>0</v>
      </c>
      <c r="CO205" s="73"/>
      <c r="CP205" s="63">
        <f>IF(Taula1[[#This Row],[Identitat de gènere                                                          (fer servir opcions de la llista desplegable)]]="Home",1,0)</f>
        <v>0</v>
      </c>
      <c r="CQ205" s="63">
        <f>IF(Taula1[[#This Row],[Identitat de gènere                                                          (fer servir opcions de la llista desplegable)]]="Dona",1,0)</f>
        <v>0</v>
      </c>
      <c r="CR205" s="63">
        <f>IF(Taula1[[#This Row],[Identitat de gènere                                                          (fer servir opcions de la llista desplegable)]]="No binari",1,0)</f>
        <v>0</v>
      </c>
      <c r="CS205" s="73"/>
      <c r="CT205" s="63">
        <f t="shared" si="48"/>
        <v>0</v>
      </c>
      <c r="CU205" s="64">
        <f t="shared" si="55"/>
        <v>0</v>
      </c>
      <c r="CW205" s="64">
        <f t="shared" si="56"/>
        <v>0</v>
      </c>
      <c r="CX205" s="64">
        <f t="shared" si="57"/>
        <v>0</v>
      </c>
      <c r="CY205" s="64">
        <f t="shared" si="58"/>
        <v>0</v>
      </c>
      <c r="CZ205" s="64">
        <f t="shared" si="59"/>
        <v>0</v>
      </c>
      <c r="DB205" s="64">
        <f t="shared" si="60"/>
        <v>0</v>
      </c>
      <c r="DC205" s="64">
        <f t="shared" si="61"/>
        <v>0</v>
      </c>
      <c r="DD205" s="64">
        <f t="shared" si="62"/>
        <v>0</v>
      </c>
      <c r="DE205" s="64">
        <f t="shared" si="63"/>
        <v>0</v>
      </c>
    </row>
    <row r="206" spans="2:109" x14ac:dyDescent="0.3">
      <c r="B206" s="167"/>
      <c r="C206" s="186"/>
      <c r="D206" s="2"/>
      <c r="E206" s="67"/>
      <c r="F206" s="5"/>
      <c r="G206" s="5"/>
      <c r="H206" s="187"/>
      <c r="I206" s="111" t="str">
        <f ca="1">IF(Taula1[[#This Row],[Data naixement (format dd/mm/aaaa)]]="","0",DATEDIF(Taula1[[#This Row],[Data naixement (format dd/mm/aaaa)]],TODAY(),"Y"))</f>
        <v>0</v>
      </c>
      <c r="J206" s="6"/>
      <c r="K206" s="6"/>
      <c r="L206" s="6"/>
      <c r="M206" s="6"/>
      <c r="N206" s="56"/>
      <c r="O206" s="56"/>
      <c r="P206" s="56"/>
      <c r="Q206" s="6"/>
      <c r="R206" s="7"/>
      <c r="S206" s="143">
        <f>Taula1[[#This Row],[Mesos naturals sencers treballats període justificat (01/01/2023 - 31/03/2023)]]</f>
        <v>0</v>
      </c>
      <c r="T206" s="194">
        <f>Taula1[[#This Row],[Dies treballats període justificat (01/01/2023 - 31/03/2023)              no comptabilitzats com a mes natural sencer]]</f>
        <v>0</v>
      </c>
      <c r="U206" s="12"/>
      <c r="V206" s="7"/>
      <c r="W206" s="188"/>
      <c r="X206" s="188"/>
      <c r="Y206" s="188"/>
      <c r="Z206" s="188"/>
      <c r="AA206" s="190"/>
      <c r="AB206" s="143">
        <f>Taula1[[#This Row],[Grup justificat     (fer servir opcions de la llista desplegable)]]</f>
        <v>0</v>
      </c>
      <c r="AC206" s="182"/>
      <c r="AD206" s="80"/>
      <c r="AE206" s="131">
        <f>ROUND((AF206/100)*756*Taula1[[#This Row],[Mesos naturals sencers treballats període justificat (01/01/2023 - 31/03/2023)]],2)</f>
        <v>0</v>
      </c>
      <c r="AF206" s="79">
        <f>Taula1[[#This Row],[% Jornada segons contracte
(no posar el símbol %) ]]-Taula1[[#This Row],[% Reducció salari per baix rendiment        (no posar el símbol %)]]</f>
        <v>0</v>
      </c>
      <c r="AG206" s="131">
        <f>ROUND((AH206/100)*24.8547945*Taula1[[#This Row],[Dies treballats període justificat (01/01/2023 - 31/03/2023)              no comptabilitzats com a mes natural sencer]],2)</f>
        <v>0</v>
      </c>
      <c r="AH206" s="79">
        <f>Taula1[[#This Row],[% Jornada segons contracte
(no posar el símbol %) ]]-Taula1[[#This Row],[% Reducció salari per baix rendiment        (no posar el símbol %)]]</f>
        <v>0</v>
      </c>
      <c r="AI206" s="131">
        <f t="shared" si="49"/>
        <v>0</v>
      </c>
      <c r="AJ206" s="183"/>
      <c r="AK206" s="131">
        <f>ROUND((AL206/100)*756*Taula1[[#This Row],[Espai reservat Administració  (mesos)]],2)</f>
        <v>0</v>
      </c>
      <c r="AL206" s="79">
        <f>Taula1[[#This Row],[% Jornada segons contracte
(no posar el símbol %) ]]-Taula1[[#This Row],[% Reducció salari per baix rendiment        (no posar el símbol %)]]</f>
        <v>0</v>
      </c>
      <c r="AM206" s="131">
        <f>ROUND((AN206/100)*24.8547945*Taula1[[#This Row],[Espai reservat Administració (dies)]],2)</f>
        <v>0</v>
      </c>
      <c r="AN206" s="79">
        <f>Taula1[[#This Row],[% Jornada segons contracte
(no posar el símbol %) ]]-Taula1[[#This Row],[% Reducció salari per baix rendiment        (no posar el símbol %)]]</f>
        <v>0</v>
      </c>
      <c r="AO206" s="131">
        <f t="shared" si="50"/>
        <v>0</v>
      </c>
      <c r="AP206" s="86"/>
      <c r="AQ206" s="136">
        <f>ROUND((AR206/100)*693*Taula1[[#This Row],[Mesos naturals sencers treballats període justificat (01/01/2023 - 31/03/2023)]],2)</f>
        <v>0</v>
      </c>
      <c r="AR206" s="89">
        <f>Taula1[[#This Row],[% Jornada segons contracte
(no posar el símbol %) ]]-Taula1[[#This Row],[% Reducció salari per baix rendiment        (no posar el símbol %)]]</f>
        <v>0</v>
      </c>
      <c r="AS206" s="136">
        <f>ROUND((AT206/100)*22.78356164*Taula1[[#This Row],[Dies treballats període justificat (01/01/2023 - 31/03/2023)              no comptabilitzats com a mes natural sencer]],2)</f>
        <v>0</v>
      </c>
      <c r="AT206" s="89">
        <f>Taula1[[#This Row],[% Jornada segons contracte
(no posar el símbol %) ]]-Taula1[[#This Row],[% Reducció salari per baix rendiment        (no posar el símbol %)]]</f>
        <v>0</v>
      </c>
      <c r="AU206" s="136">
        <f t="shared" si="51"/>
        <v>0</v>
      </c>
      <c r="AV206" s="86"/>
      <c r="AW206" s="136">
        <f>ROUND((AX206/100)*693*Taula1[[#This Row],[Espai reservat Administració  (mesos)]],2)</f>
        <v>0</v>
      </c>
      <c r="AX206" s="89">
        <f>Taula1[[#This Row],[% Jornada segons contracte
(no posar el símbol %) ]]-Taula1[[#This Row],[% Reducció salari per baix rendiment        (no posar el símbol %)]]</f>
        <v>0</v>
      </c>
      <c r="AY206" s="131">
        <f>ROUND((AZ206/100)*22.78356164*Taula1[[#This Row],[Espai reservat Administració (dies)]],2)</f>
        <v>0</v>
      </c>
      <c r="AZ206" s="79">
        <f>Taula1[[#This Row],[% Jornada segons contracte
(no posar el símbol %) ]]-Taula1[[#This Row],[% Reducció salari per baix rendiment        (no posar el símbol %)]]</f>
        <v>0</v>
      </c>
      <c r="BA206" s="131">
        <f t="shared" si="52"/>
        <v>0</v>
      </c>
      <c r="BB206" s="83"/>
      <c r="BC206" s="131">
        <f>IF(Taula1[[#This Row],[Grup justificat     (fer servir opcions de la llista desplegable)]]=1,AI206,0)</f>
        <v>0</v>
      </c>
      <c r="BD206" s="131">
        <f>IF(Taula1[[#This Row],[Grup justificat     (fer servir opcions de la llista desplegable)]]=2,AU206,0)</f>
        <v>0</v>
      </c>
      <c r="BE206" s="83"/>
      <c r="BF206" s="131">
        <f>IF(Taula1[[#This Row],[Espai reservat Administració]]=1,AO206,0)</f>
        <v>0</v>
      </c>
      <c r="BG206" s="131">
        <f>IF(Taula1[[#This Row],[Espai reservat Administració]]=2,BA206,0)</f>
        <v>0</v>
      </c>
      <c r="BH206" s="83"/>
      <c r="BI206" s="124">
        <f>IF(Taula1[[#This Row],[Grup justificat     (fer servir opcions de la llista desplegable)]]=1,1,0)</f>
        <v>0</v>
      </c>
      <c r="BJ206" s="124">
        <f>IF(Taula1[[#This Row],[Espai reservat Administració]]=1,1,0)</f>
        <v>0</v>
      </c>
      <c r="BK206" s="125"/>
      <c r="BL206" s="124">
        <f>IF(Taula1[[#This Row],[Grup justificat     (fer servir opcions de la llista desplegable)]]=2,1,0)</f>
        <v>0</v>
      </c>
      <c r="BM206" s="124">
        <f>IF(Taula1[[#This Row],[Espai reservat Administració]]=2,1,0)</f>
        <v>0</v>
      </c>
      <c r="BN206" s="73"/>
      <c r="BO206" s="73"/>
      <c r="BP206" s="73"/>
      <c r="BQ206" s="73"/>
      <c r="BR206" s="73"/>
      <c r="BS206" s="73"/>
      <c r="BT206" s="73"/>
      <c r="BU206" s="73"/>
      <c r="BV206" s="73"/>
      <c r="BW206" s="73"/>
      <c r="BX206" s="73"/>
      <c r="BY206" s="73"/>
      <c r="BZ206" s="73"/>
      <c r="CA206" s="73"/>
      <c r="CB206" s="73"/>
      <c r="CC206" s="73"/>
      <c r="CD206" s="73"/>
      <c r="CE206" s="73"/>
      <c r="CF206" s="73"/>
      <c r="CG206" s="63">
        <f t="shared" si="53"/>
        <v>0</v>
      </c>
      <c r="CH206" s="63">
        <f t="shared" si="54"/>
        <v>0</v>
      </c>
      <c r="CI206" s="73"/>
      <c r="CJ206" s="63">
        <f>IF(Taula1[[#This Row],[Tipus de contracte                                  (fer servir opcions de la llista desplegable)]]="Indefinit",1,0)</f>
        <v>0</v>
      </c>
      <c r="CK206" s="63">
        <f>IF(Taula1[[#This Row],[Tipus de contracte                                  (fer servir opcions de la llista desplegable)]]="Temporal, igual o superior a 6 mesos",1,0)</f>
        <v>0</v>
      </c>
      <c r="CL206" s="63">
        <f>IF(Taula1[[#This Row],[Tipus de contracte                                  (fer servir opcions de la llista desplegable)]]="Substitució per IT",1,0)</f>
        <v>0</v>
      </c>
      <c r="CM206" s="73"/>
      <c r="CN206" s="63">
        <f>IF(Taula1[[#This Row],[Relació llocs de treball]]&gt;=1,1,0)</f>
        <v>0</v>
      </c>
      <c r="CO206" s="73"/>
      <c r="CP206" s="63">
        <f>IF(Taula1[[#This Row],[Identitat de gènere                                                          (fer servir opcions de la llista desplegable)]]="Home",1,0)</f>
        <v>0</v>
      </c>
      <c r="CQ206" s="63">
        <f>IF(Taula1[[#This Row],[Identitat de gènere                                                          (fer servir opcions de la llista desplegable)]]="Dona",1,0)</f>
        <v>0</v>
      </c>
      <c r="CR206" s="63">
        <f>IF(Taula1[[#This Row],[Identitat de gènere                                                          (fer servir opcions de la llista desplegable)]]="No binari",1,0)</f>
        <v>0</v>
      </c>
      <c r="CS206" s="73"/>
      <c r="CT206" s="63">
        <f t="shared" si="48"/>
        <v>0</v>
      </c>
      <c r="CU206" s="64">
        <f t="shared" si="55"/>
        <v>0</v>
      </c>
      <c r="CW206" s="64">
        <f t="shared" si="56"/>
        <v>0</v>
      </c>
      <c r="CX206" s="64">
        <f t="shared" si="57"/>
        <v>0</v>
      </c>
      <c r="CY206" s="64">
        <f t="shared" si="58"/>
        <v>0</v>
      </c>
      <c r="CZ206" s="64">
        <f t="shared" si="59"/>
        <v>0</v>
      </c>
      <c r="DB206" s="64">
        <f t="shared" si="60"/>
        <v>0</v>
      </c>
      <c r="DC206" s="64">
        <f t="shared" si="61"/>
        <v>0</v>
      </c>
      <c r="DD206" s="64">
        <f t="shared" si="62"/>
        <v>0</v>
      </c>
      <c r="DE206" s="64">
        <f t="shared" si="63"/>
        <v>0</v>
      </c>
    </row>
    <row r="207" spans="2:109" x14ac:dyDescent="0.3">
      <c r="B207" s="167"/>
      <c r="C207" s="186"/>
      <c r="D207" s="2"/>
      <c r="E207" s="67"/>
      <c r="F207" s="5"/>
      <c r="G207" s="5"/>
      <c r="H207" s="187"/>
      <c r="I207" s="111" t="str">
        <f ca="1">IF(Taula1[[#This Row],[Data naixement (format dd/mm/aaaa)]]="","0",DATEDIF(Taula1[[#This Row],[Data naixement (format dd/mm/aaaa)]],TODAY(),"Y"))</f>
        <v>0</v>
      </c>
      <c r="J207" s="6"/>
      <c r="K207" s="6"/>
      <c r="L207" s="6"/>
      <c r="M207" s="6"/>
      <c r="N207" s="56"/>
      <c r="O207" s="56"/>
      <c r="P207" s="56"/>
      <c r="Q207" s="6"/>
      <c r="R207" s="7"/>
      <c r="S207" s="143">
        <f>Taula1[[#This Row],[Mesos naturals sencers treballats període justificat (01/01/2023 - 31/03/2023)]]</f>
        <v>0</v>
      </c>
      <c r="T207" s="194">
        <f>Taula1[[#This Row],[Dies treballats període justificat (01/01/2023 - 31/03/2023)              no comptabilitzats com a mes natural sencer]]</f>
        <v>0</v>
      </c>
      <c r="U207" s="12"/>
      <c r="V207" s="7"/>
      <c r="W207" s="188"/>
      <c r="X207" s="188"/>
      <c r="Y207" s="188"/>
      <c r="Z207" s="188"/>
      <c r="AA207" s="190"/>
      <c r="AB207" s="143">
        <f>Taula1[[#This Row],[Grup justificat     (fer servir opcions de la llista desplegable)]]</f>
        <v>0</v>
      </c>
      <c r="AC207" s="182"/>
      <c r="AD207" s="80"/>
      <c r="AE207" s="131">
        <f>ROUND((AF207/100)*756*Taula1[[#This Row],[Mesos naturals sencers treballats període justificat (01/01/2023 - 31/03/2023)]],2)</f>
        <v>0</v>
      </c>
      <c r="AF207" s="79">
        <f>Taula1[[#This Row],[% Jornada segons contracte
(no posar el símbol %) ]]-Taula1[[#This Row],[% Reducció salari per baix rendiment        (no posar el símbol %)]]</f>
        <v>0</v>
      </c>
      <c r="AG207" s="131">
        <f>ROUND((AH207/100)*24.8547945*Taula1[[#This Row],[Dies treballats període justificat (01/01/2023 - 31/03/2023)              no comptabilitzats com a mes natural sencer]],2)</f>
        <v>0</v>
      </c>
      <c r="AH207" s="79">
        <f>Taula1[[#This Row],[% Jornada segons contracte
(no posar el símbol %) ]]-Taula1[[#This Row],[% Reducció salari per baix rendiment        (no posar el símbol %)]]</f>
        <v>0</v>
      </c>
      <c r="AI207" s="131">
        <f t="shared" si="49"/>
        <v>0</v>
      </c>
      <c r="AJ207" s="183"/>
      <c r="AK207" s="131">
        <f>ROUND((AL207/100)*756*Taula1[[#This Row],[Espai reservat Administració  (mesos)]],2)</f>
        <v>0</v>
      </c>
      <c r="AL207" s="79">
        <f>Taula1[[#This Row],[% Jornada segons contracte
(no posar el símbol %) ]]-Taula1[[#This Row],[% Reducció salari per baix rendiment        (no posar el símbol %)]]</f>
        <v>0</v>
      </c>
      <c r="AM207" s="131">
        <f>ROUND((AN207/100)*24.8547945*Taula1[[#This Row],[Espai reservat Administració (dies)]],2)</f>
        <v>0</v>
      </c>
      <c r="AN207" s="79">
        <f>Taula1[[#This Row],[% Jornada segons contracte
(no posar el símbol %) ]]-Taula1[[#This Row],[% Reducció salari per baix rendiment        (no posar el símbol %)]]</f>
        <v>0</v>
      </c>
      <c r="AO207" s="131">
        <f t="shared" si="50"/>
        <v>0</v>
      </c>
      <c r="AP207" s="86"/>
      <c r="AQ207" s="136">
        <f>ROUND((AR207/100)*693*Taula1[[#This Row],[Mesos naturals sencers treballats període justificat (01/01/2023 - 31/03/2023)]],2)</f>
        <v>0</v>
      </c>
      <c r="AR207" s="89">
        <f>Taula1[[#This Row],[% Jornada segons contracte
(no posar el símbol %) ]]-Taula1[[#This Row],[% Reducció salari per baix rendiment        (no posar el símbol %)]]</f>
        <v>0</v>
      </c>
      <c r="AS207" s="136">
        <f>ROUND((AT207/100)*22.78356164*Taula1[[#This Row],[Dies treballats període justificat (01/01/2023 - 31/03/2023)              no comptabilitzats com a mes natural sencer]],2)</f>
        <v>0</v>
      </c>
      <c r="AT207" s="89">
        <f>Taula1[[#This Row],[% Jornada segons contracte
(no posar el símbol %) ]]-Taula1[[#This Row],[% Reducció salari per baix rendiment        (no posar el símbol %)]]</f>
        <v>0</v>
      </c>
      <c r="AU207" s="136">
        <f t="shared" si="51"/>
        <v>0</v>
      </c>
      <c r="AV207" s="86"/>
      <c r="AW207" s="136">
        <f>ROUND((AX207/100)*693*Taula1[[#This Row],[Espai reservat Administració  (mesos)]],2)</f>
        <v>0</v>
      </c>
      <c r="AX207" s="89">
        <f>Taula1[[#This Row],[% Jornada segons contracte
(no posar el símbol %) ]]-Taula1[[#This Row],[% Reducció salari per baix rendiment        (no posar el símbol %)]]</f>
        <v>0</v>
      </c>
      <c r="AY207" s="131">
        <f>ROUND((AZ207/100)*22.78356164*Taula1[[#This Row],[Espai reservat Administració (dies)]],2)</f>
        <v>0</v>
      </c>
      <c r="AZ207" s="79">
        <f>Taula1[[#This Row],[% Jornada segons contracte
(no posar el símbol %) ]]-Taula1[[#This Row],[% Reducció salari per baix rendiment        (no posar el símbol %)]]</f>
        <v>0</v>
      </c>
      <c r="BA207" s="131">
        <f t="shared" si="52"/>
        <v>0</v>
      </c>
      <c r="BB207" s="83"/>
      <c r="BC207" s="131">
        <f>IF(Taula1[[#This Row],[Grup justificat     (fer servir opcions de la llista desplegable)]]=1,AI207,0)</f>
        <v>0</v>
      </c>
      <c r="BD207" s="131">
        <f>IF(Taula1[[#This Row],[Grup justificat     (fer servir opcions de la llista desplegable)]]=2,AU207,0)</f>
        <v>0</v>
      </c>
      <c r="BE207" s="83"/>
      <c r="BF207" s="131">
        <f>IF(Taula1[[#This Row],[Espai reservat Administració]]=1,AO207,0)</f>
        <v>0</v>
      </c>
      <c r="BG207" s="131">
        <f>IF(Taula1[[#This Row],[Espai reservat Administració]]=2,BA207,0)</f>
        <v>0</v>
      </c>
      <c r="BH207" s="83"/>
      <c r="BI207" s="124">
        <f>IF(Taula1[[#This Row],[Grup justificat     (fer servir opcions de la llista desplegable)]]=1,1,0)</f>
        <v>0</v>
      </c>
      <c r="BJ207" s="124">
        <f>IF(Taula1[[#This Row],[Espai reservat Administració]]=1,1,0)</f>
        <v>0</v>
      </c>
      <c r="BK207" s="125"/>
      <c r="BL207" s="124">
        <f>IF(Taula1[[#This Row],[Grup justificat     (fer servir opcions de la llista desplegable)]]=2,1,0)</f>
        <v>0</v>
      </c>
      <c r="BM207" s="124">
        <f>IF(Taula1[[#This Row],[Espai reservat Administració]]=2,1,0)</f>
        <v>0</v>
      </c>
      <c r="BN207" s="73"/>
      <c r="BO207" s="73"/>
      <c r="BP207" s="73"/>
      <c r="BQ207" s="73"/>
      <c r="BR207" s="73"/>
      <c r="BS207" s="73"/>
      <c r="BT207" s="73"/>
      <c r="BU207" s="73"/>
      <c r="BV207" s="73"/>
      <c r="BW207" s="73"/>
      <c r="BX207" s="73"/>
      <c r="BY207" s="73"/>
      <c r="BZ207" s="73"/>
      <c r="CA207" s="73"/>
      <c r="CB207" s="73"/>
      <c r="CC207" s="73"/>
      <c r="CD207" s="73"/>
      <c r="CE207" s="73"/>
      <c r="CF207" s="73"/>
      <c r="CG207" s="63">
        <f t="shared" si="53"/>
        <v>0</v>
      </c>
      <c r="CH207" s="63">
        <f t="shared" si="54"/>
        <v>0</v>
      </c>
      <c r="CI207" s="73"/>
      <c r="CJ207" s="63">
        <f>IF(Taula1[[#This Row],[Tipus de contracte                                  (fer servir opcions de la llista desplegable)]]="Indefinit",1,0)</f>
        <v>0</v>
      </c>
      <c r="CK207" s="63">
        <f>IF(Taula1[[#This Row],[Tipus de contracte                                  (fer servir opcions de la llista desplegable)]]="Temporal, igual o superior a 6 mesos",1,0)</f>
        <v>0</v>
      </c>
      <c r="CL207" s="63">
        <f>IF(Taula1[[#This Row],[Tipus de contracte                                  (fer servir opcions de la llista desplegable)]]="Substitució per IT",1,0)</f>
        <v>0</v>
      </c>
      <c r="CM207" s="73"/>
      <c r="CN207" s="63">
        <f>IF(Taula1[[#This Row],[Relació llocs de treball]]&gt;=1,1,0)</f>
        <v>0</v>
      </c>
      <c r="CO207" s="73"/>
      <c r="CP207" s="63">
        <f>IF(Taula1[[#This Row],[Identitat de gènere                                                          (fer servir opcions de la llista desplegable)]]="Home",1,0)</f>
        <v>0</v>
      </c>
      <c r="CQ207" s="63">
        <f>IF(Taula1[[#This Row],[Identitat de gènere                                                          (fer servir opcions de la llista desplegable)]]="Dona",1,0)</f>
        <v>0</v>
      </c>
      <c r="CR207" s="63">
        <f>IF(Taula1[[#This Row],[Identitat de gènere                                                          (fer servir opcions de la llista desplegable)]]="No binari",1,0)</f>
        <v>0</v>
      </c>
      <c r="CS207" s="73"/>
      <c r="CT207" s="63">
        <f t="shared" si="48"/>
        <v>0</v>
      </c>
      <c r="CU207" s="64">
        <f t="shared" si="55"/>
        <v>0</v>
      </c>
      <c r="CW207" s="64">
        <f t="shared" si="56"/>
        <v>0</v>
      </c>
      <c r="CX207" s="64">
        <f t="shared" si="57"/>
        <v>0</v>
      </c>
      <c r="CY207" s="64">
        <f t="shared" si="58"/>
        <v>0</v>
      </c>
      <c r="CZ207" s="64">
        <f t="shared" si="59"/>
        <v>0</v>
      </c>
      <c r="DB207" s="64">
        <f t="shared" si="60"/>
        <v>0</v>
      </c>
      <c r="DC207" s="64">
        <f t="shared" si="61"/>
        <v>0</v>
      </c>
      <c r="DD207" s="64">
        <f t="shared" si="62"/>
        <v>0</v>
      </c>
      <c r="DE207" s="64">
        <f t="shared" si="63"/>
        <v>0</v>
      </c>
    </row>
    <row r="208" spans="2:109" x14ac:dyDescent="0.3">
      <c r="B208" s="167"/>
      <c r="C208" s="186"/>
      <c r="D208" s="2"/>
      <c r="E208" s="67"/>
      <c r="F208" s="5"/>
      <c r="G208" s="5"/>
      <c r="H208" s="187"/>
      <c r="I208" s="111" t="str">
        <f ca="1">IF(Taula1[[#This Row],[Data naixement (format dd/mm/aaaa)]]="","0",DATEDIF(Taula1[[#This Row],[Data naixement (format dd/mm/aaaa)]],TODAY(),"Y"))</f>
        <v>0</v>
      </c>
      <c r="J208" s="6"/>
      <c r="K208" s="6"/>
      <c r="L208" s="6"/>
      <c r="M208" s="6"/>
      <c r="N208" s="56"/>
      <c r="O208" s="56"/>
      <c r="P208" s="56"/>
      <c r="Q208" s="6"/>
      <c r="R208" s="7"/>
      <c r="S208" s="143">
        <f>Taula1[[#This Row],[Mesos naturals sencers treballats període justificat (01/01/2023 - 31/03/2023)]]</f>
        <v>0</v>
      </c>
      <c r="T208" s="194">
        <f>Taula1[[#This Row],[Dies treballats període justificat (01/01/2023 - 31/03/2023)              no comptabilitzats com a mes natural sencer]]</f>
        <v>0</v>
      </c>
      <c r="U208" s="12"/>
      <c r="V208" s="7"/>
      <c r="W208" s="188"/>
      <c r="X208" s="188"/>
      <c r="Y208" s="188"/>
      <c r="Z208" s="188"/>
      <c r="AA208" s="190"/>
      <c r="AB208" s="143">
        <f>Taula1[[#This Row],[Grup justificat     (fer servir opcions de la llista desplegable)]]</f>
        <v>0</v>
      </c>
      <c r="AC208" s="182"/>
      <c r="AD208" s="80"/>
      <c r="AE208" s="131">
        <f>ROUND((AF208/100)*756*Taula1[[#This Row],[Mesos naturals sencers treballats període justificat (01/01/2023 - 31/03/2023)]],2)</f>
        <v>0</v>
      </c>
      <c r="AF208" s="79">
        <f>Taula1[[#This Row],[% Jornada segons contracte
(no posar el símbol %) ]]-Taula1[[#This Row],[% Reducció salari per baix rendiment        (no posar el símbol %)]]</f>
        <v>0</v>
      </c>
      <c r="AG208" s="131">
        <f>ROUND((AH208/100)*24.8547945*Taula1[[#This Row],[Dies treballats període justificat (01/01/2023 - 31/03/2023)              no comptabilitzats com a mes natural sencer]],2)</f>
        <v>0</v>
      </c>
      <c r="AH208" s="79">
        <f>Taula1[[#This Row],[% Jornada segons contracte
(no posar el símbol %) ]]-Taula1[[#This Row],[% Reducció salari per baix rendiment        (no posar el símbol %)]]</f>
        <v>0</v>
      </c>
      <c r="AI208" s="131">
        <f t="shared" si="49"/>
        <v>0</v>
      </c>
      <c r="AJ208" s="183"/>
      <c r="AK208" s="131">
        <f>ROUND((AL208/100)*756*Taula1[[#This Row],[Espai reservat Administració  (mesos)]],2)</f>
        <v>0</v>
      </c>
      <c r="AL208" s="79">
        <f>Taula1[[#This Row],[% Jornada segons contracte
(no posar el símbol %) ]]-Taula1[[#This Row],[% Reducció salari per baix rendiment        (no posar el símbol %)]]</f>
        <v>0</v>
      </c>
      <c r="AM208" s="131">
        <f>ROUND((AN208/100)*24.8547945*Taula1[[#This Row],[Espai reservat Administració (dies)]],2)</f>
        <v>0</v>
      </c>
      <c r="AN208" s="79">
        <f>Taula1[[#This Row],[% Jornada segons contracte
(no posar el símbol %) ]]-Taula1[[#This Row],[% Reducció salari per baix rendiment        (no posar el símbol %)]]</f>
        <v>0</v>
      </c>
      <c r="AO208" s="131">
        <f t="shared" si="50"/>
        <v>0</v>
      </c>
      <c r="AP208" s="86"/>
      <c r="AQ208" s="136">
        <f>ROUND((AR208/100)*693*Taula1[[#This Row],[Mesos naturals sencers treballats període justificat (01/01/2023 - 31/03/2023)]],2)</f>
        <v>0</v>
      </c>
      <c r="AR208" s="89">
        <f>Taula1[[#This Row],[% Jornada segons contracte
(no posar el símbol %) ]]-Taula1[[#This Row],[% Reducció salari per baix rendiment        (no posar el símbol %)]]</f>
        <v>0</v>
      </c>
      <c r="AS208" s="136">
        <f>ROUND((AT208/100)*22.78356164*Taula1[[#This Row],[Dies treballats període justificat (01/01/2023 - 31/03/2023)              no comptabilitzats com a mes natural sencer]],2)</f>
        <v>0</v>
      </c>
      <c r="AT208" s="89">
        <f>Taula1[[#This Row],[% Jornada segons contracte
(no posar el símbol %) ]]-Taula1[[#This Row],[% Reducció salari per baix rendiment        (no posar el símbol %)]]</f>
        <v>0</v>
      </c>
      <c r="AU208" s="136">
        <f t="shared" si="51"/>
        <v>0</v>
      </c>
      <c r="AV208" s="86"/>
      <c r="AW208" s="136">
        <f>ROUND((AX208/100)*693*Taula1[[#This Row],[Espai reservat Administració  (mesos)]],2)</f>
        <v>0</v>
      </c>
      <c r="AX208" s="89">
        <f>Taula1[[#This Row],[% Jornada segons contracte
(no posar el símbol %) ]]-Taula1[[#This Row],[% Reducció salari per baix rendiment        (no posar el símbol %)]]</f>
        <v>0</v>
      </c>
      <c r="AY208" s="131">
        <f>ROUND((AZ208/100)*22.78356164*Taula1[[#This Row],[Espai reservat Administració (dies)]],2)</f>
        <v>0</v>
      </c>
      <c r="AZ208" s="79">
        <f>Taula1[[#This Row],[% Jornada segons contracte
(no posar el símbol %) ]]-Taula1[[#This Row],[% Reducció salari per baix rendiment        (no posar el símbol %)]]</f>
        <v>0</v>
      </c>
      <c r="BA208" s="131">
        <f t="shared" si="52"/>
        <v>0</v>
      </c>
      <c r="BB208" s="83"/>
      <c r="BC208" s="131">
        <f>IF(Taula1[[#This Row],[Grup justificat     (fer servir opcions de la llista desplegable)]]=1,AI208,0)</f>
        <v>0</v>
      </c>
      <c r="BD208" s="131">
        <f>IF(Taula1[[#This Row],[Grup justificat     (fer servir opcions de la llista desplegable)]]=2,AU208,0)</f>
        <v>0</v>
      </c>
      <c r="BE208" s="83"/>
      <c r="BF208" s="131">
        <f>IF(Taula1[[#This Row],[Espai reservat Administració]]=1,AO208,0)</f>
        <v>0</v>
      </c>
      <c r="BG208" s="131">
        <f>IF(Taula1[[#This Row],[Espai reservat Administració]]=2,BA208,0)</f>
        <v>0</v>
      </c>
      <c r="BH208" s="83"/>
      <c r="BI208" s="124">
        <f>IF(Taula1[[#This Row],[Grup justificat     (fer servir opcions de la llista desplegable)]]=1,1,0)</f>
        <v>0</v>
      </c>
      <c r="BJ208" s="124">
        <f>IF(Taula1[[#This Row],[Espai reservat Administració]]=1,1,0)</f>
        <v>0</v>
      </c>
      <c r="BK208" s="125"/>
      <c r="BL208" s="124">
        <f>IF(Taula1[[#This Row],[Grup justificat     (fer servir opcions de la llista desplegable)]]=2,1,0)</f>
        <v>0</v>
      </c>
      <c r="BM208" s="124">
        <f>IF(Taula1[[#This Row],[Espai reservat Administració]]=2,1,0)</f>
        <v>0</v>
      </c>
      <c r="BN208" s="73"/>
      <c r="BO208" s="73"/>
      <c r="BP208" s="73"/>
      <c r="BQ208" s="73"/>
      <c r="BR208" s="73"/>
      <c r="BS208" s="73"/>
      <c r="BT208" s="73"/>
      <c r="BU208" s="73"/>
      <c r="BV208" s="73"/>
      <c r="BW208" s="73"/>
      <c r="BX208" s="73"/>
      <c r="BY208" s="73"/>
      <c r="BZ208" s="73"/>
      <c r="CA208" s="73"/>
      <c r="CB208" s="73"/>
      <c r="CC208" s="73"/>
      <c r="CD208" s="73"/>
      <c r="CE208" s="73"/>
      <c r="CF208" s="73"/>
      <c r="CG208" s="63">
        <f t="shared" si="53"/>
        <v>0</v>
      </c>
      <c r="CH208" s="63">
        <f t="shared" si="54"/>
        <v>0</v>
      </c>
      <c r="CI208" s="73"/>
      <c r="CJ208" s="63">
        <f>IF(Taula1[[#This Row],[Tipus de contracte                                  (fer servir opcions de la llista desplegable)]]="Indefinit",1,0)</f>
        <v>0</v>
      </c>
      <c r="CK208" s="63">
        <f>IF(Taula1[[#This Row],[Tipus de contracte                                  (fer servir opcions de la llista desplegable)]]="Temporal, igual o superior a 6 mesos",1,0)</f>
        <v>0</v>
      </c>
      <c r="CL208" s="63">
        <f>IF(Taula1[[#This Row],[Tipus de contracte                                  (fer servir opcions de la llista desplegable)]]="Substitució per IT",1,0)</f>
        <v>0</v>
      </c>
      <c r="CM208" s="73"/>
      <c r="CN208" s="63">
        <f>IF(Taula1[[#This Row],[Relació llocs de treball]]&gt;=1,1,0)</f>
        <v>0</v>
      </c>
      <c r="CO208" s="73"/>
      <c r="CP208" s="63">
        <f>IF(Taula1[[#This Row],[Identitat de gènere                                                          (fer servir opcions de la llista desplegable)]]="Home",1,0)</f>
        <v>0</v>
      </c>
      <c r="CQ208" s="63">
        <f>IF(Taula1[[#This Row],[Identitat de gènere                                                          (fer servir opcions de la llista desplegable)]]="Dona",1,0)</f>
        <v>0</v>
      </c>
      <c r="CR208" s="63">
        <f>IF(Taula1[[#This Row],[Identitat de gènere                                                          (fer servir opcions de la llista desplegable)]]="No binari",1,0)</f>
        <v>0</v>
      </c>
      <c r="CS208" s="73"/>
      <c r="CT208" s="63">
        <f t="shared" si="48"/>
        <v>0</v>
      </c>
      <c r="CU208" s="64">
        <f t="shared" si="55"/>
        <v>0</v>
      </c>
      <c r="CW208" s="64">
        <f t="shared" si="56"/>
        <v>0</v>
      </c>
      <c r="CX208" s="64">
        <f t="shared" si="57"/>
        <v>0</v>
      </c>
      <c r="CY208" s="64">
        <f t="shared" si="58"/>
        <v>0</v>
      </c>
      <c r="CZ208" s="64">
        <f t="shared" si="59"/>
        <v>0</v>
      </c>
      <c r="DB208" s="64">
        <f t="shared" si="60"/>
        <v>0</v>
      </c>
      <c r="DC208" s="64">
        <f t="shared" si="61"/>
        <v>0</v>
      </c>
      <c r="DD208" s="64">
        <f t="shared" si="62"/>
        <v>0</v>
      </c>
      <c r="DE208" s="64">
        <f t="shared" si="63"/>
        <v>0</v>
      </c>
    </row>
    <row r="209" spans="2:109" x14ac:dyDescent="0.3">
      <c r="B209" s="167"/>
      <c r="C209" s="186"/>
      <c r="D209" s="2"/>
      <c r="E209" s="67"/>
      <c r="F209" s="5"/>
      <c r="G209" s="5"/>
      <c r="H209" s="187"/>
      <c r="I209" s="111" t="str">
        <f ca="1">IF(Taula1[[#This Row],[Data naixement (format dd/mm/aaaa)]]="","0",DATEDIF(Taula1[[#This Row],[Data naixement (format dd/mm/aaaa)]],TODAY(),"Y"))</f>
        <v>0</v>
      </c>
      <c r="J209" s="6"/>
      <c r="K209" s="6"/>
      <c r="L209" s="6"/>
      <c r="M209" s="6"/>
      <c r="N209" s="56"/>
      <c r="O209" s="56"/>
      <c r="P209" s="56"/>
      <c r="Q209" s="6"/>
      <c r="R209" s="7"/>
      <c r="S209" s="143">
        <f>Taula1[[#This Row],[Mesos naturals sencers treballats període justificat (01/01/2023 - 31/03/2023)]]</f>
        <v>0</v>
      </c>
      <c r="T209" s="194">
        <f>Taula1[[#This Row],[Dies treballats període justificat (01/01/2023 - 31/03/2023)              no comptabilitzats com a mes natural sencer]]</f>
        <v>0</v>
      </c>
      <c r="U209" s="12"/>
      <c r="V209" s="7"/>
      <c r="W209" s="188"/>
      <c r="X209" s="188"/>
      <c r="Y209" s="188"/>
      <c r="Z209" s="188"/>
      <c r="AA209" s="190"/>
      <c r="AB209" s="143">
        <f>Taula1[[#This Row],[Grup justificat     (fer servir opcions de la llista desplegable)]]</f>
        <v>0</v>
      </c>
      <c r="AC209" s="182"/>
      <c r="AD209" s="80"/>
      <c r="AE209" s="131">
        <f>ROUND((AF209/100)*756*Taula1[[#This Row],[Mesos naturals sencers treballats període justificat (01/01/2023 - 31/03/2023)]],2)</f>
        <v>0</v>
      </c>
      <c r="AF209" s="79">
        <f>Taula1[[#This Row],[% Jornada segons contracte
(no posar el símbol %) ]]-Taula1[[#This Row],[% Reducció salari per baix rendiment        (no posar el símbol %)]]</f>
        <v>0</v>
      </c>
      <c r="AG209" s="131">
        <f>ROUND((AH209/100)*24.8547945*Taula1[[#This Row],[Dies treballats període justificat (01/01/2023 - 31/03/2023)              no comptabilitzats com a mes natural sencer]],2)</f>
        <v>0</v>
      </c>
      <c r="AH209" s="79">
        <f>Taula1[[#This Row],[% Jornada segons contracte
(no posar el símbol %) ]]-Taula1[[#This Row],[% Reducció salari per baix rendiment        (no posar el símbol %)]]</f>
        <v>0</v>
      </c>
      <c r="AI209" s="131">
        <f t="shared" si="49"/>
        <v>0</v>
      </c>
      <c r="AJ209" s="183"/>
      <c r="AK209" s="131">
        <f>ROUND((AL209/100)*756*Taula1[[#This Row],[Espai reservat Administració  (mesos)]],2)</f>
        <v>0</v>
      </c>
      <c r="AL209" s="79">
        <f>Taula1[[#This Row],[% Jornada segons contracte
(no posar el símbol %) ]]-Taula1[[#This Row],[% Reducció salari per baix rendiment        (no posar el símbol %)]]</f>
        <v>0</v>
      </c>
      <c r="AM209" s="131">
        <f>ROUND((AN209/100)*24.8547945*Taula1[[#This Row],[Espai reservat Administració (dies)]],2)</f>
        <v>0</v>
      </c>
      <c r="AN209" s="79">
        <f>Taula1[[#This Row],[% Jornada segons contracte
(no posar el símbol %) ]]-Taula1[[#This Row],[% Reducció salari per baix rendiment        (no posar el símbol %)]]</f>
        <v>0</v>
      </c>
      <c r="AO209" s="131">
        <f t="shared" si="50"/>
        <v>0</v>
      </c>
      <c r="AP209" s="86"/>
      <c r="AQ209" s="136">
        <f>ROUND((AR209/100)*693*Taula1[[#This Row],[Mesos naturals sencers treballats període justificat (01/01/2023 - 31/03/2023)]],2)</f>
        <v>0</v>
      </c>
      <c r="AR209" s="89">
        <f>Taula1[[#This Row],[% Jornada segons contracte
(no posar el símbol %) ]]-Taula1[[#This Row],[% Reducció salari per baix rendiment        (no posar el símbol %)]]</f>
        <v>0</v>
      </c>
      <c r="AS209" s="136">
        <f>ROUND((AT209/100)*22.78356164*Taula1[[#This Row],[Dies treballats període justificat (01/01/2023 - 31/03/2023)              no comptabilitzats com a mes natural sencer]],2)</f>
        <v>0</v>
      </c>
      <c r="AT209" s="89">
        <f>Taula1[[#This Row],[% Jornada segons contracte
(no posar el símbol %) ]]-Taula1[[#This Row],[% Reducció salari per baix rendiment        (no posar el símbol %)]]</f>
        <v>0</v>
      </c>
      <c r="AU209" s="136">
        <f t="shared" si="51"/>
        <v>0</v>
      </c>
      <c r="AV209" s="86"/>
      <c r="AW209" s="136">
        <f>ROUND((AX209/100)*693*Taula1[[#This Row],[Espai reservat Administració  (mesos)]],2)</f>
        <v>0</v>
      </c>
      <c r="AX209" s="89">
        <f>Taula1[[#This Row],[% Jornada segons contracte
(no posar el símbol %) ]]-Taula1[[#This Row],[% Reducció salari per baix rendiment        (no posar el símbol %)]]</f>
        <v>0</v>
      </c>
      <c r="AY209" s="131">
        <f>ROUND((AZ209/100)*22.78356164*Taula1[[#This Row],[Espai reservat Administració (dies)]],2)</f>
        <v>0</v>
      </c>
      <c r="AZ209" s="79">
        <f>Taula1[[#This Row],[% Jornada segons contracte
(no posar el símbol %) ]]-Taula1[[#This Row],[% Reducció salari per baix rendiment        (no posar el símbol %)]]</f>
        <v>0</v>
      </c>
      <c r="BA209" s="131">
        <f t="shared" si="52"/>
        <v>0</v>
      </c>
      <c r="BB209" s="83"/>
      <c r="BC209" s="131">
        <f>IF(Taula1[[#This Row],[Grup justificat     (fer servir opcions de la llista desplegable)]]=1,AI209,0)</f>
        <v>0</v>
      </c>
      <c r="BD209" s="131">
        <f>IF(Taula1[[#This Row],[Grup justificat     (fer servir opcions de la llista desplegable)]]=2,AU209,0)</f>
        <v>0</v>
      </c>
      <c r="BE209" s="83"/>
      <c r="BF209" s="131">
        <f>IF(Taula1[[#This Row],[Espai reservat Administració]]=1,AO209,0)</f>
        <v>0</v>
      </c>
      <c r="BG209" s="131">
        <f>IF(Taula1[[#This Row],[Espai reservat Administració]]=2,BA209,0)</f>
        <v>0</v>
      </c>
      <c r="BH209" s="83"/>
      <c r="BI209" s="124">
        <f>IF(Taula1[[#This Row],[Grup justificat     (fer servir opcions de la llista desplegable)]]=1,1,0)</f>
        <v>0</v>
      </c>
      <c r="BJ209" s="124">
        <f>IF(Taula1[[#This Row],[Espai reservat Administració]]=1,1,0)</f>
        <v>0</v>
      </c>
      <c r="BK209" s="125"/>
      <c r="BL209" s="124">
        <f>IF(Taula1[[#This Row],[Grup justificat     (fer servir opcions de la llista desplegable)]]=2,1,0)</f>
        <v>0</v>
      </c>
      <c r="BM209" s="124">
        <f>IF(Taula1[[#This Row],[Espai reservat Administració]]=2,1,0)</f>
        <v>0</v>
      </c>
      <c r="BN209" s="73"/>
      <c r="BO209" s="73"/>
      <c r="BP209" s="73"/>
      <c r="BQ209" s="73"/>
      <c r="BR209" s="73"/>
      <c r="BS209" s="73"/>
      <c r="BT209" s="73"/>
      <c r="BU209" s="73"/>
      <c r="BV209" s="73"/>
      <c r="BW209" s="73"/>
      <c r="BX209" s="73"/>
      <c r="BY209" s="73"/>
      <c r="BZ209" s="73"/>
      <c r="CA209" s="73"/>
      <c r="CB209" s="73"/>
      <c r="CC209" s="73"/>
      <c r="CD209" s="73"/>
      <c r="CE209" s="73"/>
      <c r="CF209" s="73"/>
      <c r="CG209" s="63">
        <f t="shared" si="53"/>
        <v>0</v>
      </c>
      <c r="CH209" s="63">
        <f t="shared" si="54"/>
        <v>0</v>
      </c>
      <c r="CI209" s="73"/>
      <c r="CJ209" s="63">
        <f>IF(Taula1[[#This Row],[Tipus de contracte                                  (fer servir opcions de la llista desplegable)]]="Indefinit",1,0)</f>
        <v>0</v>
      </c>
      <c r="CK209" s="63">
        <f>IF(Taula1[[#This Row],[Tipus de contracte                                  (fer servir opcions de la llista desplegable)]]="Temporal, igual o superior a 6 mesos",1,0)</f>
        <v>0</v>
      </c>
      <c r="CL209" s="63">
        <f>IF(Taula1[[#This Row],[Tipus de contracte                                  (fer servir opcions de la llista desplegable)]]="Substitució per IT",1,0)</f>
        <v>0</v>
      </c>
      <c r="CM209" s="73"/>
      <c r="CN209" s="63">
        <f>IF(Taula1[[#This Row],[Relació llocs de treball]]&gt;=1,1,0)</f>
        <v>0</v>
      </c>
      <c r="CO209" s="73"/>
      <c r="CP209" s="63">
        <f>IF(Taula1[[#This Row],[Identitat de gènere                                                          (fer servir opcions de la llista desplegable)]]="Home",1,0)</f>
        <v>0</v>
      </c>
      <c r="CQ209" s="63">
        <f>IF(Taula1[[#This Row],[Identitat de gènere                                                          (fer servir opcions de la llista desplegable)]]="Dona",1,0)</f>
        <v>0</v>
      </c>
      <c r="CR209" s="63">
        <f>IF(Taula1[[#This Row],[Identitat de gènere                                                          (fer servir opcions de la llista desplegable)]]="No binari",1,0)</f>
        <v>0</v>
      </c>
      <c r="CS209" s="73"/>
      <c r="CT209" s="63">
        <f t="shared" si="48"/>
        <v>0</v>
      </c>
      <c r="CU209" s="64">
        <f t="shared" si="55"/>
        <v>0</v>
      </c>
      <c r="CW209" s="64">
        <f t="shared" si="56"/>
        <v>0</v>
      </c>
      <c r="CX209" s="64">
        <f t="shared" si="57"/>
        <v>0</v>
      </c>
      <c r="CY209" s="64">
        <f t="shared" si="58"/>
        <v>0</v>
      </c>
      <c r="CZ209" s="64">
        <f t="shared" si="59"/>
        <v>0</v>
      </c>
      <c r="DB209" s="64">
        <f t="shared" si="60"/>
        <v>0</v>
      </c>
      <c r="DC209" s="64">
        <f t="shared" si="61"/>
        <v>0</v>
      </c>
      <c r="DD209" s="64">
        <f t="shared" si="62"/>
        <v>0</v>
      </c>
      <c r="DE209" s="64">
        <f t="shared" si="63"/>
        <v>0</v>
      </c>
    </row>
    <row r="210" spans="2:109" x14ac:dyDescent="0.3">
      <c r="B210" s="167"/>
      <c r="C210" s="186"/>
      <c r="D210" s="2"/>
      <c r="E210" s="67"/>
      <c r="F210" s="5"/>
      <c r="G210" s="5"/>
      <c r="H210" s="187"/>
      <c r="I210" s="111" t="str">
        <f ca="1">IF(Taula1[[#This Row],[Data naixement (format dd/mm/aaaa)]]="","0",DATEDIF(Taula1[[#This Row],[Data naixement (format dd/mm/aaaa)]],TODAY(),"Y"))</f>
        <v>0</v>
      </c>
      <c r="J210" s="6"/>
      <c r="K210" s="6"/>
      <c r="L210" s="6"/>
      <c r="M210" s="6"/>
      <c r="N210" s="56"/>
      <c r="O210" s="56"/>
      <c r="P210" s="56"/>
      <c r="Q210" s="6"/>
      <c r="R210" s="7"/>
      <c r="S210" s="143">
        <f>Taula1[[#This Row],[Mesos naturals sencers treballats període justificat (01/01/2023 - 31/03/2023)]]</f>
        <v>0</v>
      </c>
      <c r="T210" s="194">
        <f>Taula1[[#This Row],[Dies treballats període justificat (01/01/2023 - 31/03/2023)              no comptabilitzats com a mes natural sencer]]</f>
        <v>0</v>
      </c>
      <c r="U210" s="12"/>
      <c r="V210" s="7"/>
      <c r="W210" s="188"/>
      <c r="X210" s="188"/>
      <c r="Y210" s="188"/>
      <c r="Z210" s="188"/>
      <c r="AA210" s="190"/>
      <c r="AB210" s="143">
        <f>Taula1[[#This Row],[Grup justificat     (fer servir opcions de la llista desplegable)]]</f>
        <v>0</v>
      </c>
      <c r="AC210" s="182"/>
      <c r="AD210" s="80"/>
      <c r="AE210" s="131">
        <f>ROUND((AF210/100)*756*Taula1[[#This Row],[Mesos naturals sencers treballats període justificat (01/01/2023 - 31/03/2023)]],2)</f>
        <v>0</v>
      </c>
      <c r="AF210" s="79">
        <f>Taula1[[#This Row],[% Jornada segons contracte
(no posar el símbol %) ]]-Taula1[[#This Row],[% Reducció salari per baix rendiment        (no posar el símbol %)]]</f>
        <v>0</v>
      </c>
      <c r="AG210" s="131">
        <f>ROUND((AH210/100)*24.8547945*Taula1[[#This Row],[Dies treballats període justificat (01/01/2023 - 31/03/2023)              no comptabilitzats com a mes natural sencer]],2)</f>
        <v>0</v>
      </c>
      <c r="AH210" s="79">
        <f>Taula1[[#This Row],[% Jornada segons contracte
(no posar el símbol %) ]]-Taula1[[#This Row],[% Reducció salari per baix rendiment        (no posar el símbol %)]]</f>
        <v>0</v>
      </c>
      <c r="AI210" s="131">
        <f t="shared" si="49"/>
        <v>0</v>
      </c>
      <c r="AJ210" s="183"/>
      <c r="AK210" s="131">
        <f>ROUND((AL210/100)*756*Taula1[[#This Row],[Espai reservat Administració  (mesos)]],2)</f>
        <v>0</v>
      </c>
      <c r="AL210" s="79">
        <f>Taula1[[#This Row],[% Jornada segons contracte
(no posar el símbol %) ]]-Taula1[[#This Row],[% Reducció salari per baix rendiment        (no posar el símbol %)]]</f>
        <v>0</v>
      </c>
      <c r="AM210" s="131">
        <f>ROUND((AN210/100)*24.8547945*Taula1[[#This Row],[Espai reservat Administració (dies)]],2)</f>
        <v>0</v>
      </c>
      <c r="AN210" s="79">
        <f>Taula1[[#This Row],[% Jornada segons contracte
(no posar el símbol %) ]]-Taula1[[#This Row],[% Reducció salari per baix rendiment        (no posar el símbol %)]]</f>
        <v>0</v>
      </c>
      <c r="AO210" s="131">
        <f t="shared" si="50"/>
        <v>0</v>
      </c>
      <c r="AP210" s="86"/>
      <c r="AQ210" s="136">
        <f>ROUND((AR210/100)*693*Taula1[[#This Row],[Mesos naturals sencers treballats període justificat (01/01/2023 - 31/03/2023)]],2)</f>
        <v>0</v>
      </c>
      <c r="AR210" s="89">
        <f>Taula1[[#This Row],[% Jornada segons contracte
(no posar el símbol %) ]]-Taula1[[#This Row],[% Reducció salari per baix rendiment        (no posar el símbol %)]]</f>
        <v>0</v>
      </c>
      <c r="AS210" s="136">
        <f>ROUND((AT210/100)*22.78356164*Taula1[[#This Row],[Dies treballats període justificat (01/01/2023 - 31/03/2023)              no comptabilitzats com a mes natural sencer]],2)</f>
        <v>0</v>
      </c>
      <c r="AT210" s="89">
        <f>Taula1[[#This Row],[% Jornada segons contracte
(no posar el símbol %) ]]-Taula1[[#This Row],[% Reducció salari per baix rendiment        (no posar el símbol %)]]</f>
        <v>0</v>
      </c>
      <c r="AU210" s="136">
        <f t="shared" si="51"/>
        <v>0</v>
      </c>
      <c r="AV210" s="86"/>
      <c r="AW210" s="136">
        <f>ROUND((AX210/100)*693*Taula1[[#This Row],[Espai reservat Administració  (mesos)]],2)</f>
        <v>0</v>
      </c>
      <c r="AX210" s="89">
        <f>Taula1[[#This Row],[% Jornada segons contracte
(no posar el símbol %) ]]-Taula1[[#This Row],[% Reducció salari per baix rendiment        (no posar el símbol %)]]</f>
        <v>0</v>
      </c>
      <c r="AY210" s="131">
        <f>ROUND((AZ210/100)*22.78356164*Taula1[[#This Row],[Espai reservat Administració (dies)]],2)</f>
        <v>0</v>
      </c>
      <c r="AZ210" s="79">
        <f>Taula1[[#This Row],[% Jornada segons contracte
(no posar el símbol %) ]]-Taula1[[#This Row],[% Reducció salari per baix rendiment        (no posar el símbol %)]]</f>
        <v>0</v>
      </c>
      <c r="BA210" s="131">
        <f t="shared" si="52"/>
        <v>0</v>
      </c>
      <c r="BB210" s="83"/>
      <c r="BC210" s="131">
        <f>IF(Taula1[[#This Row],[Grup justificat     (fer servir opcions de la llista desplegable)]]=1,AI210,0)</f>
        <v>0</v>
      </c>
      <c r="BD210" s="131">
        <f>IF(Taula1[[#This Row],[Grup justificat     (fer servir opcions de la llista desplegable)]]=2,AU210,0)</f>
        <v>0</v>
      </c>
      <c r="BE210" s="83"/>
      <c r="BF210" s="131">
        <f>IF(Taula1[[#This Row],[Espai reservat Administració]]=1,AO210,0)</f>
        <v>0</v>
      </c>
      <c r="BG210" s="131">
        <f>IF(Taula1[[#This Row],[Espai reservat Administració]]=2,BA210,0)</f>
        <v>0</v>
      </c>
      <c r="BH210" s="83"/>
      <c r="BI210" s="124">
        <f>IF(Taula1[[#This Row],[Grup justificat     (fer servir opcions de la llista desplegable)]]=1,1,0)</f>
        <v>0</v>
      </c>
      <c r="BJ210" s="124">
        <f>IF(Taula1[[#This Row],[Espai reservat Administració]]=1,1,0)</f>
        <v>0</v>
      </c>
      <c r="BK210" s="125"/>
      <c r="BL210" s="124">
        <f>IF(Taula1[[#This Row],[Grup justificat     (fer servir opcions de la llista desplegable)]]=2,1,0)</f>
        <v>0</v>
      </c>
      <c r="BM210" s="124">
        <f>IF(Taula1[[#This Row],[Espai reservat Administració]]=2,1,0)</f>
        <v>0</v>
      </c>
      <c r="BN210" s="73"/>
      <c r="BO210" s="73"/>
      <c r="BP210" s="73"/>
      <c r="BQ210" s="73"/>
      <c r="BR210" s="73"/>
      <c r="BS210" s="73"/>
      <c r="BT210" s="73"/>
      <c r="BU210" s="73"/>
      <c r="BV210" s="73"/>
      <c r="BW210" s="73"/>
      <c r="BX210" s="73"/>
      <c r="BY210" s="73"/>
      <c r="BZ210" s="73"/>
      <c r="CA210" s="73"/>
      <c r="CB210" s="73"/>
      <c r="CC210" s="73"/>
      <c r="CD210" s="73"/>
      <c r="CE210" s="73"/>
      <c r="CF210" s="73"/>
      <c r="CG210" s="63">
        <f t="shared" si="53"/>
        <v>0</v>
      </c>
      <c r="CH210" s="63">
        <f t="shared" si="54"/>
        <v>0</v>
      </c>
      <c r="CI210" s="73"/>
      <c r="CJ210" s="63">
        <f>IF(Taula1[[#This Row],[Tipus de contracte                                  (fer servir opcions de la llista desplegable)]]="Indefinit",1,0)</f>
        <v>0</v>
      </c>
      <c r="CK210" s="63">
        <f>IF(Taula1[[#This Row],[Tipus de contracte                                  (fer servir opcions de la llista desplegable)]]="Temporal, igual o superior a 6 mesos",1,0)</f>
        <v>0</v>
      </c>
      <c r="CL210" s="63">
        <f>IF(Taula1[[#This Row],[Tipus de contracte                                  (fer servir opcions de la llista desplegable)]]="Substitució per IT",1,0)</f>
        <v>0</v>
      </c>
      <c r="CM210" s="73"/>
      <c r="CN210" s="63">
        <f>IF(Taula1[[#This Row],[Relació llocs de treball]]&gt;=1,1,0)</f>
        <v>0</v>
      </c>
      <c r="CO210" s="73"/>
      <c r="CP210" s="63">
        <f>IF(Taula1[[#This Row],[Identitat de gènere                                                          (fer servir opcions de la llista desplegable)]]="Home",1,0)</f>
        <v>0</v>
      </c>
      <c r="CQ210" s="63">
        <f>IF(Taula1[[#This Row],[Identitat de gènere                                                          (fer servir opcions de la llista desplegable)]]="Dona",1,0)</f>
        <v>0</v>
      </c>
      <c r="CR210" s="63">
        <f>IF(Taula1[[#This Row],[Identitat de gènere                                                          (fer servir opcions de la llista desplegable)]]="No binari",1,0)</f>
        <v>0</v>
      </c>
      <c r="CS210" s="73"/>
      <c r="CT210" s="63">
        <f t="shared" si="48"/>
        <v>0</v>
      </c>
      <c r="CU210" s="64">
        <f t="shared" si="55"/>
        <v>0</v>
      </c>
      <c r="CW210" s="64">
        <f t="shared" si="56"/>
        <v>0</v>
      </c>
      <c r="CX210" s="64">
        <f t="shared" si="57"/>
        <v>0</v>
      </c>
      <c r="CY210" s="64">
        <f t="shared" si="58"/>
        <v>0</v>
      </c>
      <c r="CZ210" s="64">
        <f t="shared" si="59"/>
        <v>0</v>
      </c>
      <c r="DB210" s="64">
        <f t="shared" si="60"/>
        <v>0</v>
      </c>
      <c r="DC210" s="64">
        <f t="shared" si="61"/>
        <v>0</v>
      </c>
      <c r="DD210" s="64">
        <f t="shared" si="62"/>
        <v>0</v>
      </c>
      <c r="DE210" s="64">
        <f t="shared" si="63"/>
        <v>0</v>
      </c>
    </row>
    <row r="211" spans="2:109" x14ac:dyDescent="0.3">
      <c r="B211" s="167"/>
      <c r="C211" s="186"/>
      <c r="D211" s="2"/>
      <c r="E211" s="67"/>
      <c r="F211" s="5"/>
      <c r="G211" s="5"/>
      <c r="H211" s="187"/>
      <c r="I211" s="111" t="str">
        <f ca="1">IF(Taula1[[#This Row],[Data naixement (format dd/mm/aaaa)]]="","0",DATEDIF(Taula1[[#This Row],[Data naixement (format dd/mm/aaaa)]],TODAY(),"Y"))</f>
        <v>0</v>
      </c>
      <c r="J211" s="6"/>
      <c r="K211" s="6"/>
      <c r="L211" s="6"/>
      <c r="M211" s="6"/>
      <c r="N211" s="56"/>
      <c r="O211" s="56"/>
      <c r="P211" s="56"/>
      <c r="Q211" s="6"/>
      <c r="R211" s="7"/>
      <c r="S211" s="143">
        <f>Taula1[[#This Row],[Mesos naturals sencers treballats període justificat (01/01/2023 - 31/03/2023)]]</f>
        <v>0</v>
      </c>
      <c r="T211" s="194">
        <f>Taula1[[#This Row],[Dies treballats període justificat (01/01/2023 - 31/03/2023)              no comptabilitzats com a mes natural sencer]]</f>
        <v>0</v>
      </c>
      <c r="U211" s="12"/>
      <c r="V211" s="7"/>
      <c r="W211" s="188"/>
      <c r="X211" s="188"/>
      <c r="Y211" s="188"/>
      <c r="Z211" s="188"/>
      <c r="AA211" s="190"/>
      <c r="AB211" s="143">
        <f>Taula1[[#This Row],[Grup justificat     (fer servir opcions de la llista desplegable)]]</f>
        <v>0</v>
      </c>
      <c r="AC211" s="182"/>
      <c r="AD211" s="80"/>
      <c r="AE211" s="131">
        <f>ROUND((AF211/100)*756*Taula1[[#This Row],[Mesos naturals sencers treballats període justificat (01/01/2023 - 31/03/2023)]],2)</f>
        <v>0</v>
      </c>
      <c r="AF211" s="79">
        <f>Taula1[[#This Row],[% Jornada segons contracte
(no posar el símbol %) ]]-Taula1[[#This Row],[% Reducció salari per baix rendiment        (no posar el símbol %)]]</f>
        <v>0</v>
      </c>
      <c r="AG211" s="131">
        <f>ROUND((AH211/100)*24.8547945*Taula1[[#This Row],[Dies treballats període justificat (01/01/2023 - 31/03/2023)              no comptabilitzats com a mes natural sencer]],2)</f>
        <v>0</v>
      </c>
      <c r="AH211" s="79">
        <f>Taula1[[#This Row],[% Jornada segons contracte
(no posar el símbol %) ]]-Taula1[[#This Row],[% Reducció salari per baix rendiment        (no posar el símbol %)]]</f>
        <v>0</v>
      </c>
      <c r="AI211" s="131">
        <f t="shared" si="49"/>
        <v>0</v>
      </c>
      <c r="AJ211" s="183"/>
      <c r="AK211" s="131">
        <f>ROUND((AL211/100)*756*Taula1[[#This Row],[Espai reservat Administració  (mesos)]],2)</f>
        <v>0</v>
      </c>
      <c r="AL211" s="79">
        <f>Taula1[[#This Row],[% Jornada segons contracte
(no posar el símbol %) ]]-Taula1[[#This Row],[% Reducció salari per baix rendiment        (no posar el símbol %)]]</f>
        <v>0</v>
      </c>
      <c r="AM211" s="131">
        <f>ROUND((AN211/100)*24.8547945*Taula1[[#This Row],[Espai reservat Administració (dies)]],2)</f>
        <v>0</v>
      </c>
      <c r="AN211" s="79">
        <f>Taula1[[#This Row],[% Jornada segons contracte
(no posar el símbol %) ]]-Taula1[[#This Row],[% Reducció salari per baix rendiment        (no posar el símbol %)]]</f>
        <v>0</v>
      </c>
      <c r="AO211" s="131">
        <f t="shared" si="50"/>
        <v>0</v>
      </c>
      <c r="AP211" s="86"/>
      <c r="AQ211" s="136">
        <f>ROUND((AR211/100)*693*Taula1[[#This Row],[Mesos naturals sencers treballats període justificat (01/01/2023 - 31/03/2023)]],2)</f>
        <v>0</v>
      </c>
      <c r="AR211" s="89">
        <f>Taula1[[#This Row],[% Jornada segons contracte
(no posar el símbol %) ]]-Taula1[[#This Row],[% Reducció salari per baix rendiment        (no posar el símbol %)]]</f>
        <v>0</v>
      </c>
      <c r="AS211" s="136">
        <f>ROUND((AT211/100)*22.78356164*Taula1[[#This Row],[Dies treballats període justificat (01/01/2023 - 31/03/2023)              no comptabilitzats com a mes natural sencer]],2)</f>
        <v>0</v>
      </c>
      <c r="AT211" s="89">
        <f>Taula1[[#This Row],[% Jornada segons contracte
(no posar el símbol %) ]]-Taula1[[#This Row],[% Reducció salari per baix rendiment        (no posar el símbol %)]]</f>
        <v>0</v>
      </c>
      <c r="AU211" s="136">
        <f t="shared" si="51"/>
        <v>0</v>
      </c>
      <c r="AV211" s="86"/>
      <c r="AW211" s="136">
        <f>ROUND((AX211/100)*693*Taula1[[#This Row],[Espai reservat Administració  (mesos)]],2)</f>
        <v>0</v>
      </c>
      <c r="AX211" s="89">
        <f>Taula1[[#This Row],[% Jornada segons contracte
(no posar el símbol %) ]]-Taula1[[#This Row],[% Reducció salari per baix rendiment        (no posar el símbol %)]]</f>
        <v>0</v>
      </c>
      <c r="AY211" s="131">
        <f>ROUND((AZ211/100)*22.78356164*Taula1[[#This Row],[Espai reservat Administració (dies)]],2)</f>
        <v>0</v>
      </c>
      <c r="AZ211" s="79">
        <f>Taula1[[#This Row],[% Jornada segons contracte
(no posar el símbol %) ]]-Taula1[[#This Row],[% Reducció salari per baix rendiment        (no posar el símbol %)]]</f>
        <v>0</v>
      </c>
      <c r="BA211" s="131">
        <f t="shared" si="52"/>
        <v>0</v>
      </c>
      <c r="BB211" s="83"/>
      <c r="BC211" s="131">
        <f>IF(Taula1[[#This Row],[Grup justificat     (fer servir opcions de la llista desplegable)]]=1,AI211,0)</f>
        <v>0</v>
      </c>
      <c r="BD211" s="131">
        <f>IF(Taula1[[#This Row],[Grup justificat     (fer servir opcions de la llista desplegable)]]=2,AU211,0)</f>
        <v>0</v>
      </c>
      <c r="BE211" s="83"/>
      <c r="BF211" s="131">
        <f>IF(Taula1[[#This Row],[Espai reservat Administració]]=1,AO211,0)</f>
        <v>0</v>
      </c>
      <c r="BG211" s="131">
        <f>IF(Taula1[[#This Row],[Espai reservat Administració]]=2,BA211,0)</f>
        <v>0</v>
      </c>
      <c r="BH211" s="83"/>
      <c r="BI211" s="124">
        <f>IF(Taula1[[#This Row],[Grup justificat     (fer servir opcions de la llista desplegable)]]=1,1,0)</f>
        <v>0</v>
      </c>
      <c r="BJ211" s="124">
        <f>IF(Taula1[[#This Row],[Espai reservat Administració]]=1,1,0)</f>
        <v>0</v>
      </c>
      <c r="BK211" s="125"/>
      <c r="BL211" s="124">
        <f>IF(Taula1[[#This Row],[Grup justificat     (fer servir opcions de la llista desplegable)]]=2,1,0)</f>
        <v>0</v>
      </c>
      <c r="BM211" s="124">
        <f>IF(Taula1[[#This Row],[Espai reservat Administració]]=2,1,0)</f>
        <v>0</v>
      </c>
      <c r="BN211" s="73"/>
      <c r="BO211" s="73"/>
      <c r="BP211" s="73"/>
      <c r="BQ211" s="73"/>
      <c r="BR211" s="73"/>
      <c r="BS211" s="73"/>
      <c r="BT211" s="73"/>
      <c r="BU211" s="73"/>
      <c r="BV211" s="73"/>
      <c r="BW211" s="73"/>
      <c r="BX211" s="73"/>
      <c r="BY211" s="73"/>
      <c r="BZ211" s="73"/>
      <c r="CA211" s="73"/>
      <c r="CB211" s="73"/>
      <c r="CC211" s="73"/>
      <c r="CD211" s="73"/>
      <c r="CE211" s="73"/>
      <c r="CF211" s="73"/>
      <c r="CG211" s="63">
        <f t="shared" si="53"/>
        <v>0</v>
      </c>
      <c r="CH211" s="63">
        <f t="shared" si="54"/>
        <v>0</v>
      </c>
      <c r="CI211" s="73"/>
      <c r="CJ211" s="63">
        <f>IF(Taula1[[#This Row],[Tipus de contracte                                  (fer servir opcions de la llista desplegable)]]="Indefinit",1,0)</f>
        <v>0</v>
      </c>
      <c r="CK211" s="63">
        <f>IF(Taula1[[#This Row],[Tipus de contracte                                  (fer servir opcions de la llista desplegable)]]="Temporal, igual o superior a 6 mesos",1,0)</f>
        <v>0</v>
      </c>
      <c r="CL211" s="63">
        <f>IF(Taula1[[#This Row],[Tipus de contracte                                  (fer servir opcions de la llista desplegable)]]="Substitució per IT",1,0)</f>
        <v>0</v>
      </c>
      <c r="CM211" s="73"/>
      <c r="CN211" s="63">
        <f>IF(Taula1[[#This Row],[Relació llocs de treball]]&gt;=1,1,0)</f>
        <v>0</v>
      </c>
      <c r="CO211" s="73"/>
      <c r="CP211" s="63">
        <f>IF(Taula1[[#This Row],[Identitat de gènere                                                          (fer servir opcions de la llista desplegable)]]="Home",1,0)</f>
        <v>0</v>
      </c>
      <c r="CQ211" s="63">
        <f>IF(Taula1[[#This Row],[Identitat de gènere                                                          (fer servir opcions de la llista desplegable)]]="Dona",1,0)</f>
        <v>0</v>
      </c>
      <c r="CR211" s="63">
        <f>IF(Taula1[[#This Row],[Identitat de gènere                                                          (fer servir opcions de la llista desplegable)]]="No binari",1,0)</f>
        <v>0</v>
      </c>
      <c r="CS211" s="73"/>
      <c r="CT211" s="63">
        <f t="shared" si="48"/>
        <v>0</v>
      </c>
      <c r="CU211" s="64">
        <f t="shared" si="55"/>
        <v>0</v>
      </c>
      <c r="CW211" s="64">
        <f t="shared" si="56"/>
        <v>0</v>
      </c>
      <c r="CX211" s="64">
        <f t="shared" si="57"/>
        <v>0</v>
      </c>
      <c r="CY211" s="64">
        <f t="shared" si="58"/>
        <v>0</v>
      </c>
      <c r="CZ211" s="64">
        <f t="shared" si="59"/>
        <v>0</v>
      </c>
      <c r="DB211" s="64">
        <f t="shared" si="60"/>
        <v>0</v>
      </c>
      <c r="DC211" s="64">
        <f t="shared" si="61"/>
        <v>0</v>
      </c>
      <c r="DD211" s="64">
        <f t="shared" si="62"/>
        <v>0</v>
      </c>
      <c r="DE211" s="64">
        <f t="shared" si="63"/>
        <v>0</v>
      </c>
    </row>
    <row r="212" spans="2:109" x14ac:dyDescent="0.3">
      <c r="B212" s="167"/>
      <c r="C212" s="186"/>
      <c r="D212" s="2"/>
      <c r="E212" s="67"/>
      <c r="F212" s="5"/>
      <c r="G212" s="5"/>
      <c r="H212" s="187"/>
      <c r="I212" s="111" t="str">
        <f ca="1">IF(Taula1[[#This Row],[Data naixement (format dd/mm/aaaa)]]="","0",DATEDIF(Taula1[[#This Row],[Data naixement (format dd/mm/aaaa)]],TODAY(),"Y"))</f>
        <v>0</v>
      </c>
      <c r="J212" s="6"/>
      <c r="K212" s="6"/>
      <c r="L212" s="6"/>
      <c r="M212" s="6"/>
      <c r="N212" s="56"/>
      <c r="O212" s="56"/>
      <c r="P212" s="56"/>
      <c r="Q212" s="6"/>
      <c r="R212" s="7"/>
      <c r="S212" s="143">
        <f>Taula1[[#This Row],[Mesos naturals sencers treballats període justificat (01/01/2023 - 31/03/2023)]]</f>
        <v>0</v>
      </c>
      <c r="T212" s="194">
        <f>Taula1[[#This Row],[Dies treballats període justificat (01/01/2023 - 31/03/2023)              no comptabilitzats com a mes natural sencer]]</f>
        <v>0</v>
      </c>
      <c r="U212" s="12"/>
      <c r="V212" s="7"/>
      <c r="W212" s="188"/>
      <c r="X212" s="188"/>
      <c r="Y212" s="188"/>
      <c r="Z212" s="188"/>
      <c r="AA212" s="190"/>
      <c r="AB212" s="143">
        <f>Taula1[[#This Row],[Grup justificat     (fer servir opcions de la llista desplegable)]]</f>
        <v>0</v>
      </c>
      <c r="AC212" s="182"/>
      <c r="AD212" s="80"/>
      <c r="AE212" s="131">
        <f>ROUND((AF212/100)*756*Taula1[[#This Row],[Mesos naturals sencers treballats període justificat (01/01/2023 - 31/03/2023)]],2)</f>
        <v>0</v>
      </c>
      <c r="AF212" s="79">
        <f>Taula1[[#This Row],[% Jornada segons contracte
(no posar el símbol %) ]]-Taula1[[#This Row],[% Reducció salari per baix rendiment        (no posar el símbol %)]]</f>
        <v>0</v>
      </c>
      <c r="AG212" s="131">
        <f>ROUND((AH212/100)*24.8547945*Taula1[[#This Row],[Dies treballats període justificat (01/01/2023 - 31/03/2023)              no comptabilitzats com a mes natural sencer]],2)</f>
        <v>0</v>
      </c>
      <c r="AH212" s="79">
        <f>Taula1[[#This Row],[% Jornada segons contracte
(no posar el símbol %) ]]-Taula1[[#This Row],[% Reducció salari per baix rendiment        (no posar el símbol %)]]</f>
        <v>0</v>
      </c>
      <c r="AI212" s="131">
        <f t="shared" si="49"/>
        <v>0</v>
      </c>
      <c r="AJ212" s="183"/>
      <c r="AK212" s="131">
        <f>ROUND((AL212/100)*756*Taula1[[#This Row],[Espai reservat Administració  (mesos)]],2)</f>
        <v>0</v>
      </c>
      <c r="AL212" s="79">
        <f>Taula1[[#This Row],[% Jornada segons contracte
(no posar el símbol %) ]]-Taula1[[#This Row],[% Reducció salari per baix rendiment        (no posar el símbol %)]]</f>
        <v>0</v>
      </c>
      <c r="AM212" s="131">
        <f>ROUND((AN212/100)*24.8547945*Taula1[[#This Row],[Espai reservat Administració (dies)]],2)</f>
        <v>0</v>
      </c>
      <c r="AN212" s="79">
        <f>Taula1[[#This Row],[% Jornada segons contracte
(no posar el símbol %) ]]-Taula1[[#This Row],[% Reducció salari per baix rendiment        (no posar el símbol %)]]</f>
        <v>0</v>
      </c>
      <c r="AO212" s="131">
        <f t="shared" si="50"/>
        <v>0</v>
      </c>
      <c r="AP212" s="86"/>
      <c r="AQ212" s="136">
        <f>ROUND((AR212/100)*693*Taula1[[#This Row],[Mesos naturals sencers treballats període justificat (01/01/2023 - 31/03/2023)]],2)</f>
        <v>0</v>
      </c>
      <c r="AR212" s="89">
        <f>Taula1[[#This Row],[% Jornada segons contracte
(no posar el símbol %) ]]-Taula1[[#This Row],[% Reducció salari per baix rendiment        (no posar el símbol %)]]</f>
        <v>0</v>
      </c>
      <c r="AS212" s="136">
        <f>ROUND((AT212/100)*22.78356164*Taula1[[#This Row],[Dies treballats període justificat (01/01/2023 - 31/03/2023)              no comptabilitzats com a mes natural sencer]],2)</f>
        <v>0</v>
      </c>
      <c r="AT212" s="89">
        <f>Taula1[[#This Row],[% Jornada segons contracte
(no posar el símbol %) ]]-Taula1[[#This Row],[% Reducció salari per baix rendiment        (no posar el símbol %)]]</f>
        <v>0</v>
      </c>
      <c r="AU212" s="136">
        <f t="shared" si="51"/>
        <v>0</v>
      </c>
      <c r="AV212" s="86"/>
      <c r="AW212" s="136">
        <f>ROUND((AX212/100)*693*Taula1[[#This Row],[Espai reservat Administració  (mesos)]],2)</f>
        <v>0</v>
      </c>
      <c r="AX212" s="89">
        <f>Taula1[[#This Row],[% Jornada segons contracte
(no posar el símbol %) ]]-Taula1[[#This Row],[% Reducció salari per baix rendiment        (no posar el símbol %)]]</f>
        <v>0</v>
      </c>
      <c r="AY212" s="131">
        <f>ROUND((AZ212/100)*22.78356164*Taula1[[#This Row],[Espai reservat Administració (dies)]],2)</f>
        <v>0</v>
      </c>
      <c r="AZ212" s="79">
        <f>Taula1[[#This Row],[% Jornada segons contracte
(no posar el símbol %) ]]-Taula1[[#This Row],[% Reducció salari per baix rendiment        (no posar el símbol %)]]</f>
        <v>0</v>
      </c>
      <c r="BA212" s="131">
        <f t="shared" si="52"/>
        <v>0</v>
      </c>
      <c r="BB212" s="83"/>
      <c r="BC212" s="131">
        <f>IF(Taula1[[#This Row],[Grup justificat     (fer servir opcions de la llista desplegable)]]=1,AI212,0)</f>
        <v>0</v>
      </c>
      <c r="BD212" s="131">
        <f>IF(Taula1[[#This Row],[Grup justificat     (fer servir opcions de la llista desplegable)]]=2,AU212,0)</f>
        <v>0</v>
      </c>
      <c r="BE212" s="83"/>
      <c r="BF212" s="131">
        <f>IF(Taula1[[#This Row],[Espai reservat Administració]]=1,AO212,0)</f>
        <v>0</v>
      </c>
      <c r="BG212" s="131">
        <f>IF(Taula1[[#This Row],[Espai reservat Administració]]=2,BA212,0)</f>
        <v>0</v>
      </c>
      <c r="BH212" s="83"/>
      <c r="BI212" s="124">
        <f>IF(Taula1[[#This Row],[Grup justificat     (fer servir opcions de la llista desplegable)]]=1,1,0)</f>
        <v>0</v>
      </c>
      <c r="BJ212" s="124">
        <f>IF(Taula1[[#This Row],[Espai reservat Administració]]=1,1,0)</f>
        <v>0</v>
      </c>
      <c r="BK212" s="125"/>
      <c r="BL212" s="124">
        <f>IF(Taula1[[#This Row],[Grup justificat     (fer servir opcions de la llista desplegable)]]=2,1,0)</f>
        <v>0</v>
      </c>
      <c r="BM212" s="124">
        <f>IF(Taula1[[#This Row],[Espai reservat Administració]]=2,1,0)</f>
        <v>0</v>
      </c>
      <c r="BN212" s="73"/>
      <c r="BO212" s="73"/>
      <c r="BP212" s="73"/>
      <c r="BQ212" s="73"/>
      <c r="BR212" s="73"/>
      <c r="BS212" s="73"/>
      <c r="BT212" s="73"/>
      <c r="BU212" s="73"/>
      <c r="BV212" s="73"/>
      <c r="BW212" s="73"/>
      <c r="BX212" s="73"/>
      <c r="BY212" s="73"/>
      <c r="BZ212" s="73"/>
      <c r="CA212" s="73"/>
      <c r="CB212" s="73"/>
      <c r="CC212" s="73"/>
      <c r="CD212" s="73"/>
      <c r="CE212" s="73"/>
      <c r="CF212" s="73"/>
      <c r="CG212" s="63">
        <f t="shared" si="53"/>
        <v>0</v>
      </c>
      <c r="CH212" s="63">
        <f t="shared" si="54"/>
        <v>0</v>
      </c>
      <c r="CI212" s="73"/>
      <c r="CJ212" s="63">
        <f>IF(Taula1[[#This Row],[Tipus de contracte                                  (fer servir opcions de la llista desplegable)]]="Indefinit",1,0)</f>
        <v>0</v>
      </c>
      <c r="CK212" s="63">
        <f>IF(Taula1[[#This Row],[Tipus de contracte                                  (fer servir opcions de la llista desplegable)]]="Temporal, igual o superior a 6 mesos",1,0)</f>
        <v>0</v>
      </c>
      <c r="CL212" s="63">
        <f>IF(Taula1[[#This Row],[Tipus de contracte                                  (fer servir opcions de la llista desplegable)]]="Substitució per IT",1,0)</f>
        <v>0</v>
      </c>
      <c r="CM212" s="73"/>
      <c r="CN212" s="63">
        <f>IF(Taula1[[#This Row],[Relació llocs de treball]]&gt;=1,1,0)</f>
        <v>0</v>
      </c>
      <c r="CO212" s="73"/>
      <c r="CP212" s="63">
        <f>IF(Taula1[[#This Row],[Identitat de gènere                                                          (fer servir opcions de la llista desplegable)]]="Home",1,0)</f>
        <v>0</v>
      </c>
      <c r="CQ212" s="63">
        <f>IF(Taula1[[#This Row],[Identitat de gènere                                                          (fer servir opcions de la llista desplegable)]]="Dona",1,0)</f>
        <v>0</v>
      </c>
      <c r="CR212" s="63">
        <f>IF(Taula1[[#This Row],[Identitat de gènere                                                          (fer servir opcions de la llista desplegable)]]="No binari",1,0)</f>
        <v>0</v>
      </c>
      <c r="CS212" s="73"/>
      <c r="CT212" s="63">
        <f t="shared" si="48"/>
        <v>0</v>
      </c>
      <c r="CU212" s="64">
        <f t="shared" si="55"/>
        <v>0</v>
      </c>
      <c r="CW212" s="64">
        <f t="shared" si="56"/>
        <v>0</v>
      </c>
      <c r="CX212" s="64">
        <f t="shared" si="57"/>
        <v>0</v>
      </c>
      <c r="CY212" s="64">
        <f t="shared" si="58"/>
        <v>0</v>
      </c>
      <c r="CZ212" s="64">
        <f t="shared" si="59"/>
        <v>0</v>
      </c>
      <c r="DB212" s="64">
        <f t="shared" si="60"/>
        <v>0</v>
      </c>
      <c r="DC212" s="64">
        <f t="shared" si="61"/>
        <v>0</v>
      </c>
      <c r="DD212" s="64">
        <f t="shared" si="62"/>
        <v>0</v>
      </c>
      <c r="DE212" s="64">
        <f t="shared" si="63"/>
        <v>0</v>
      </c>
    </row>
    <row r="213" spans="2:109" x14ac:dyDescent="0.3">
      <c r="B213" s="167"/>
      <c r="C213" s="186"/>
      <c r="D213" s="2"/>
      <c r="E213" s="67"/>
      <c r="F213" s="5"/>
      <c r="G213" s="5"/>
      <c r="H213" s="187"/>
      <c r="I213" s="111" t="str">
        <f ca="1">IF(Taula1[[#This Row],[Data naixement (format dd/mm/aaaa)]]="","0",DATEDIF(Taula1[[#This Row],[Data naixement (format dd/mm/aaaa)]],TODAY(),"Y"))</f>
        <v>0</v>
      </c>
      <c r="J213" s="6"/>
      <c r="K213" s="6"/>
      <c r="L213" s="6"/>
      <c r="M213" s="6"/>
      <c r="N213" s="56"/>
      <c r="O213" s="56"/>
      <c r="P213" s="56"/>
      <c r="Q213" s="6"/>
      <c r="R213" s="7"/>
      <c r="S213" s="143">
        <f>Taula1[[#This Row],[Mesos naturals sencers treballats període justificat (01/01/2023 - 31/03/2023)]]</f>
        <v>0</v>
      </c>
      <c r="T213" s="194">
        <f>Taula1[[#This Row],[Dies treballats període justificat (01/01/2023 - 31/03/2023)              no comptabilitzats com a mes natural sencer]]</f>
        <v>0</v>
      </c>
      <c r="U213" s="12"/>
      <c r="V213" s="7"/>
      <c r="W213" s="188"/>
      <c r="X213" s="188"/>
      <c r="Y213" s="188"/>
      <c r="Z213" s="188"/>
      <c r="AA213" s="190"/>
      <c r="AB213" s="143">
        <f>Taula1[[#This Row],[Grup justificat     (fer servir opcions de la llista desplegable)]]</f>
        <v>0</v>
      </c>
      <c r="AC213" s="182"/>
      <c r="AD213" s="80"/>
      <c r="AE213" s="131">
        <f>ROUND((AF213/100)*756*Taula1[[#This Row],[Mesos naturals sencers treballats període justificat (01/01/2023 - 31/03/2023)]],2)</f>
        <v>0</v>
      </c>
      <c r="AF213" s="79">
        <f>Taula1[[#This Row],[% Jornada segons contracte
(no posar el símbol %) ]]-Taula1[[#This Row],[% Reducció salari per baix rendiment        (no posar el símbol %)]]</f>
        <v>0</v>
      </c>
      <c r="AG213" s="131">
        <f>ROUND((AH213/100)*24.8547945*Taula1[[#This Row],[Dies treballats període justificat (01/01/2023 - 31/03/2023)              no comptabilitzats com a mes natural sencer]],2)</f>
        <v>0</v>
      </c>
      <c r="AH213" s="79">
        <f>Taula1[[#This Row],[% Jornada segons contracte
(no posar el símbol %) ]]-Taula1[[#This Row],[% Reducció salari per baix rendiment        (no posar el símbol %)]]</f>
        <v>0</v>
      </c>
      <c r="AI213" s="131">
        <f t="shared" si="49"/>
        <v>0</v>
      </c>
      <c r="AJ213" s="183"/>
      <c r="AK213" s="131">
        <f>ROUND((AL213/100)*756*Taula1[[#This Row],[Espai reservat Administració  (mesos)]],2)</f>
        <v>0</v>
      </c>
      <c r="AL213" s="79">
        <f>Taula1[[#This Row],[% Jornada segons contracte
(no posar el símbol %) ]]-Taula1[[#This Row],[% Reducció salari per baix rendiment        (no posar el símbol %)]]</f>
        <v>0</v>
      </c>
      <c r="AM213" s="131">
        <f>ROUND((AN213/100)*24.8547945*Taula1[[#This Row],[Espai reservat Administració (dies)]],2)</f>
        <v>0</v>
      </c>
      <c r="AN213" s="79">
        <f>Taula1[[#This Row],[% Jornada segons contracte
(no posar el símbol %) ]]-Taula1[[#This Row],[% Reducció salari per baix rendiment        (no posar el símbol %)]]</f>
        <v>0</v>
      </c>
      <c r="AO213" s="131">
        <f t="shared" si="50"/>
        <v>0</v>
      </c>
      <c r="AP213" s="86"/>
      <c r="AQ213" s="136">
        <f>ROUND((AR213/100)*693*Taula1[[#This Row],[Mesos naturals sencers treballats període justificat (01/01/2023 - 31/03/2023)]],2)</f>
        <v>0</v>
      </c>
      <c r="AR213" s="89">
        <f>Taula1[[#This Row],[% Jornada segons contracte
(no posar el símbol %) ]]-Taula1[[#This Row],[% Reducció salari per baix rendiment        (no posar el símbol %)]]</f>
        <v>0</v>
      </c>
      <c r="AS213" s="136">
        <f>ROUND((AT213/100)*22.78356164*Taula1[[#This Row],[Dies treballats període justificat (01/01/2023 - 31/03/2023)              no comptabilitzats com a mes natural sencer]],2)</f>
        <v>0</v>
      </c>
      <c r="AT213" s="89">
        <f>Taula1[[#This Row],[% Jornada segons contracte
(no posar el símbol %) ]]-Taula1[[#This Row],[% Reducció salari per baix rendiment        (no posar el símbol %)]]</f>
        <v>0</v>
      </c>
      <c r="AU213" s="136">
        <f t="shared" si="51"/>
        <v>0</v>
      </c>
      <c r="AV213" s="86"/>
      <c r="AW213" s="136">
        <f>ROUND((AX213/100)*693*Taula1[[#This Row],[Espai reservat Administració  (mesos)]],2)</f>
        <v>0</v>
      </c>
      <c r="AX213" s="89">
        <f>Taula1[[#This Row],[% Jornada segons contracte
(no posar el símbol %) ]]-Taula1[[#This Row],[% Reducció salari per baix rendiment        (no posar el símbol %)]]</f>
        <v>0</v>
      </c>
      <c r="AY213" s="131">
        <f>ROUND((AZ213/100)*22.78356164*Taula1[[#This Row],[Espai reservat Administració (dies)]],2)</f>
        <v>0</v>
      </c>
      <c r="AZ213" s="79">
        <f>Taula1[[#This Row],[% Jornada segons contracte
(no posar el símbol %) ]]-Taula1[[#This Row],[% Reducció salari per baix rendiment        (no posar el símbol %)]]</f>
        <v>0</v>
      </c>
      <c r="BA213" s="131">
        <f t="shared" si="52"/>
        <v>0</v>
      </c>
      <c r="BB213" s="83"/>
      <c r="BC213" s="131">
        <f>IF(Taula1[[#This Row],[Grup justificat     (fer servir opcions de la llista desplegable)]]=1,AI213,0)</f>
        <v>0</v>
      </c>
      <c r="BD213" s="131">
        <f>IF(Taula1[[#This Row],[Grup justificat     (fer servir opcions de la llista desplegable)]]=2,AU213,0)</f>
        <v>0</v>
      </c>
      <c r="BE213" s="83"/>
      <c r="BF213" s="131">
        <f>IF(Taula1[[#This Row],[Espai reservat Administració]]=1,AO213,0)</f>
        <v>0</v>
      </c>
      <c r="BG213" s="131">
        <f>IF(Taula1[[#This Row],[Espai reservat Administració]]=2,BA213,0)</f>
        <v>0</v>
      </c>
      <c r="BH213" s="83"/>
      <c r="BI213" s="124">
        <f>IF(Taula1[[#This Row],[Grup justificat     (fer servir opcions de la llista desplegable)]]=1,1,0)</f>
        <v>0</v>
      </c>
      <c r="BJ213" s="124">
        <f>IF(Taula1[[#This Row],[Espai reservat Administració]]=1,1,0)</f>
        <v>0</v>
      </c>
      <c r="BK213" s="125"/>
      <c r="BL213" s="124">
        <f>IF(Taula1[[#This Row],[Grup justificat     (fer servir opcions de la llista desplegable)]]=2,1,0)</f>
        <v>0</v>
      </c>
      <c r="BM213" s="124">
        <f>IF(Taula1[[#This Row],[Espai reservat Administració]]=2,1,0)</f>
        <v>0</v>
      </c>
      <c r="BN213" s="73"/>
      <c r="BO213" s="73"/>
      <c r="BP213" s="73"/>
      <c r="BQ213" s="73"/>
      <c r="BR213" s="73"/>
      <c r="BS213" s="73"/>
      <c r="BT213" s="73"/>
      <c r="BU213" s="73"/>
      <c r="BV213" s="73"/>
      <c r="BW213" s="73"/>
      <c r="BX213" s="73"/>
      <c r="BY213" s="73"/>
      <c r="BZ213" s="73"/>
      <c r="CA213" s="73"/>
      <c r="CB213" s="73"/>
      <c r="CC213" s="73"/>
      <c r="CD213" s="73"/>
      <c r="CE213" s="73"/>
      <c r="CF213" s="73"/>
      <c r="CG213" s="63">
        <f t="shared" si="53"/>
        <v>0</v>
      </c>
      <c r="CH213" s="63">
        <f t="shared" si="54"/>
        <v>0</v>
      </c>
      <c r="CI213" s="73"/>
      <c r="CJ213" s="63">
        <f>IF(Taula1[[#This Row],[Tipus de contracte                                  (fer servir opcions de la llista desplegable)]]="Indefinit",1,0)</f>
        <v>0</v>
      </c>
      <c r="CK213" s="63">
        <f>IF(Taula1[[#This Row],[Tipus de contracte                                  (fer servir opcions de la llista desplegable)]]="Temporal, igual o superior a 6 mesos",1,0)</f>
        <v>0</v>
      </c>
      <c r="CL213" s="63">
        <f>IF(Taula1[[#This Row],[Tipus de contracte                                  (fer servir opcions de la llista desplegable)]]="Substitució per IT",1,0)</f>
        <v>0</v>
      </c>
      <c r="CM213" s="73"/>
      <c r="CN213" s="63">
        <f>IF(Taula1[[#This Row],[Relació llocs de treball]]&gt;=1,1,0)</f>
        <v>0</v>
      </c>
      <c r="CO213" s="73"/>
      <c r="CP213" s="63">
        <f>IF(Taula1[[#This Row],[Identitat de gènere                                                          (fer servir opcions de la llista desplegable)]]="Home",1,0)</f>
        <v>0</v>
      </c>
      <c r="CQ213" s="63">
        <f>IF(Taula1[[#This Row],[Identitat de gènere                                                          (fer servir opcions de la llista desplegable)]]="Dona",1,0)</f>
        <v>0</v>
      </c>
      <c r="CR213" s="63">
        <f>IF(Taula1[[#This Row],[Identitat de gènere                                                          (fer servir opcions de la llista desplegable)]]="No binari",1,0)</f>
        <v>0</v>
      </c>
      <c r="CS213" s="73"/>
      <c r="CT213" s="63">
        <f t="shared" si="48"/>
        <v>0</v>
      </c>
      <c r="CU213" s="64">
        <f t="shared" si="55"/>
        <v>0</v>
      </c>
      <c r="CW213" s="64">
        <f t="shared" si="56"/>
        <v>0</v>
      </c>
      <c r="CX213" s="64">
        <f t="shared" si="57"/>
        <v>0</v>
      </c>
      <c r="CY213" s="64">
        <f t="shared" si="58"/>
        <v>0</v>
      </c>
      <c r="CZ213" s="64">
        <f t="shared" si="59"/>
        <v>0</v>
      </c>
      <c r="DB213" s="64">
        <f t="shared" si="60"/>
        <v>0</v>
      </c>
      <c r="DC213" s="64">
        <f t="shared" si="61"/>
        <v>0</v>
      </c>
      <c r="DD213" s="64">
        <f t="shared" si="62"/>
        <v>0</v>
      </c>
      <c r="DE213" s="64">
        <f t="shared" si="63"/>
        <v>0</v>
      </c>
    </row>
    <row r="214" spans="2:109" x14ac:dyDescent="0.3">
      <c r="B214" s="167"/>
      <c r="C214" s="186"/>
      <c r="D214" s="2"/>
      <c r="E214" s="67"/>
      <c r="F214" s="5"/>
      <c r="G214" s="5"/>
      <c r="H214" s="187"/>
      <c r="I214" s="111" t="str">
        <f ca="1">IF(Taula1[[#This Row],[Data naixement (format dd/mm/aaaa)]]="","0",DATEDIF(Taula1[[#This Row],[Data naixement (format dd/mm/aaaa)]],TODAY(),"Y"))</f>
        <v>0</v>
      </c>
      <c r="J214" s="6"/>
      <c r="K214" s="6"/>
      <c r="L214" s="6"/>
      <c r="M214" s="6"/>
      <c r="N214" s="56"/>
      <c r="O214" s="56"/>
      <c r="P214" s="56"/>
      <c r="Q214" s="6"/>
      <c r="R214" s="7"/>
      <c r="S214" s="143">
        <f>Taula1[[#This Row],[Mesos naturals sencers treballats període justificat (01/01/2023 - 31/03/2023)]]</f>
        <v>0</v>
      </c>
      <c r="T214" s="194">
        <f>Taula1[[#This Row],[Dies treballats període justificat (01/01/2023 - 31/03/2023)              no comptabilitzats com a mes natural sencer]]</f>
        <v>0</v>
      </c>
      <c r="U214" s="12"/>
      <c r="V214" s="7"/>
      <c r="W214" s="188"/>
      <c r="X214" s="188"/>
      <c r="Y214" s="188"/>
      <c r="Z214" s="188"/>
      <c r="AA214" s="190"/>
      <c r="AB214" s="143">
        <f>Taula1[[#This Row],[Grup justificat     (fer servir opcions de la llista desplegable)]]</f>
        <v>0</v>
      </c>
      <c r="AC214" s="182"/>
      <c r="AD214" s="80"/>
      <c r="AE214" s="131">
        <f>ROUND((AF214/100)*756*Taula1[[#This Row],[Mesos naturals sencers treballats període justificat (01/01/2023 - 31/03/2023)]],2)</f>
        <v>0</v>
      </c>
      <c r="AF214" s="79">
        <f>Taula1[[#This Row],[% Jornada segons contracte
(no posar el símbol %) ]]-Taula1[[#This Row],[% Reducció salari per baix rendiment        (no posar el símbol %)]]</f>
        <v>0</v>
      </c>
      <c r="AG214" s="131">
        <f>ROUND((AH214/100)*24.8547945*Taula1[[#This Row],[Dies treballats període justificat (01/01/2023 - 31/03/2023)              no comptabilitzats com a mes natural sencer]],2)</f>
        <v>0</v>
      </c>
      <c r="AH214" s="79">
        <f>Taula1[[#This Row],[% Jornada segons contracte
(no posar el símbol %) ]]-Taula1[[#This Row],[% Reducció salari per baix rendiment        (no posar el símbol %)]]</f>
        <v>0</v>
      </c>
      <c r="AI214" s="131">
        <f t="shared" si="49"/>
        <v>0</v>
      </c>
      <c r="AJ214" s="183"/>
      <c r="AK214" s="131">
        <f>ROUND((AL214/100)*756*Taula1[[#This Row],[Espai reservat Administració  (mesos)]],2)</f>
        <v>0</v>
      </c>
      <c r="AL214" s="79">
        <f>Taula1[[#This Row],[% Jornada segons contracte
(no posar el símbol %) ]]-Taula1[[#This Row],[% Reducció salari per baix rendiment        (no posar el símbol %)]]</f>
        <v>0</v>
      </c>
      <c r="AM214" s="131">
        <f>ROUND((AN214/100)*24.8547945*Taula1[[#This Row],[Espai reservat Administració (dies)]],2)</f>
        <v>0</v>
      </c>
      <c r="AN214" s="79">
        <f>Taula1[[#This Row],[% Jornada segons contracte
(no posar el símbol %) ]]-Taula1[[#This Row],[% Reducció salari per baix rendiment        (no posar el símbol %)]]</f>
        <v>0</v>
      </c>
      <c r="AO214" s="131">
        <f t="shared" si="50"/>
        <v>0</v>
      </c>
      <c r="AP214" s="86"/>
      <c r="AQ214" s="136">
        <f>ROUND((AR214/100)*693*Taula1[[#This Row],[Mesos naturals sencers treballats període justificat (01/01/2023 - 31/03/2023)]],2)</f>
        <v>0</v>
      </c>
      <c r="AR214" s="89">
        <f>Taula1[[#This Row],[% Jornada segons contracte
(no posar el símbol %) ]]-Taula1[[#This Row],[% Reducció salari per baix rendiment        (no posar el símbol %)]]</f>
        <v>0</v>
      </c>
      <c r="AS214" s="136">
        <f>ROUND((AT214/100)*22.78356164*Taula1[[#This Row],[Dies treballats període justificat (01/01/2023 - 31/03/2023)              no comptabilitzats com a mes natural sencer]],2)</f>
        <v>0</v>
      </c>
      <c r="AT214" s="89">
        <f>Taula1[[#This Row],[% Jornada segons contracte
(no posar el símbol %) ]]-Taula1[[#This Row],[% Reducció salari per baix rendiment        (no posar el símbol %)]]</f>
        <v>0</v>
      </c>
      <c r="AU214" s="136">
        <f t="shared" si="51"/>
        <v>0</v>
      </c>
      <c r="AV214" s="86"/>
      <c r="AW214" s="136">
        <f>ROUND((AX214/100)*693*Taula1[[#This Row],[Espai reservat Administració  (mesos)]],2)</f>
        <v>0</v>
      </c>
      <c r="AX214" s="89">
        <f>Taula1[[#This Row],[% Jornada segons contracte
(no posar el símbol %) ]]-Taula1[[#This Row],[% Reducció salari per baix rendiment        (no posar el símbol %)]]</f>
        <v>0</v>
      </c>
      <c r="AY214" s="131">
        <f>ROUND((AZ214/100)*22.78356164*Taula1[[#This Row],[Espai reservat Administració (dies)]],2)</f>
        <v>0</v>
      </c>
      <c r="AZ214" s="79">
        <f>Taula1[[#This Row],[% Jornada segons contracte
(no posar el símbol %) ]]-Taula1[[#This Row],[% Reducció salari per baix rendiment        (no posar el símbol %)]]</f>
        <v>0</v>
      </c>
      <c r="BA214" s="131">
        <f t="shared" si="52"/>
        <v>0</v>
      </c>
      <c r="BB214" s="83"/>
      <c r="BC214" s="131">
        <f>IF(Taula1[[#This Row],[Grup justificat     (fer servir opcions de la llista desplegable)]]=1,AI214,0)</f>
        <v>0</v>
      </c>
      <c r="BD214" s="131">
        <f>IF(Taula1[[#This Row],[Grup justificat     (fer servir opcions de la llista desplegable)]]=2,AU214,0)</f>
        <v>0</v>
      </c>
      <c r="BE214" s="83"/>
      <c r="BF214" s="131">
        <f>IF(Taula1[[#This Row],[Espai reservat Administració]]=1,AO214,0)</f>
        <v>0</v>
      </c>
      <c r="BG214" s="131">
        <f>IF(Taula1[[#This Row],[Espai reservat Administració]]=2,BA214,0)</f>
        <v>0</v>
      </c>
      <c r="BH214" s="83"/>
      <c r="BI214" s="124">
        <f>IF(Taula1[[#This Row],[Grup justificat     (fer servir opcions de la llista desplegable)]]=1,1,0)</f>
        <v>0</v>
      </c>
      <c r="BJ214" s="124">
        <f>IF(Taula1[[#This Row],[Espai reservat Administració]]=1,1,0)</f>
        <v>0</v>
      </c>
      <c r="BK214" s="125"/>
      <c r="BL214" s="124">
        <f>IF(Taula1[[#This Row],[Grup justificat     (fer servir opcions de la llista desplegable)]]=2,1,0)</f>
        <v>0</v>
      </c>
      <c r="BM214" s="124">
        <f>IF(Taula1[[#This Row],[Espai reservat Administració]]=2,1,0)</f>
        <v>0</v>
      </c>
      <c r="BN214" s="73"/>
      <c r="BO214" s="73"/>
      <c r="BP214" s="73"/>
      <c r="BQ214" s="73"/>
      <c r="BR214" s="73"/>
      <c r="BS214" s="73"/>
      <c r="BT214" s="73"/>
      <c r="BU214" s="73"/>
      <c r="BV214" s="73"/>
      <c r="BW214" s="73"/>
      <c r="BX214" s="73"/>
      <c r="BY214" s="73"/>
      <c r="BZ214" s="73"/>
      <c r="CA214" s="73"/>
      <c r="CB214" s="73"/>
      <c r="CC214" s="73"/>
      <c r="CD214" s="73"/>
      <c r="CE214" s="73"/>
      <c r="CF214" s="73"/>
      <c r="CG214" s="63">
        <f t="shared" si="53"/>
        <v>0</v>
      </c>
      <c r="CH214" s="63">
        <f t="shared" si="54"/>
        <v>0</v>
      </c>
      <c r="CI214" s="73"/>
      <c r="CJ214" s="63">
        <f>IF(Taula1[[#This Row],[Tipus de contracte                                  (fer servir opcions de la llista desplegable)]]="Indefinit",1,0)</f>
        <v>0</v>
      </c>
      <c r="CK214" s="63">
        <f>IF(Taula1[[#This Row],[Tipus de contracte                                  (fer servir opcions de la llista desplegable)]]="Temporal, igual o superior a 6 mesos",1,0)</f>
        <v>0</v>
      </c>
      <c r="CL214" s="63">
        <f>IF(Taula1[[#This Row],[Tipus de contracte                                  (fer servir opcions de la llista desplegable)]]="Substitució per IT",1,0)</f>
        <v>0</v>
      </c>
      <c r="CM214" s="73"/>
      <c r="CN214" s="63">
        <f>IF(Taula1[[#This Row],[Relació llocs de treball]]&gt;=1,1,0)</f>
        <v>0</v>
      </c>
      <c r="CO214" s="73"/>
      <c r="CP214" s="63">
        <f>IF(Taula1[[#This Row],[Identitat de gènere                                                          (fer servir opcions de la llista desplegable)]]="Home",1,0)</f>
        <v>0</v>
      </c>
      <c r="CQ214" s="63">
        <f>IF(Taula1[[#This Row],[Identitat de gènere                                                          (fer servir opcions de la llista desplegable)]]="Dona",1,0)</f>
        <v>0</v>
      </c>
      <c r="CR214" s="63">
        <f>IF(Taula1[[#This Row],[Identitat de gènere                                                          (fer servir opcions de la llista desplegable)]]="No binari",1,0)</f>
        <v>0</v>
      </c>
      <c r="CS214" s="73"/>
      <c r="CT214" s="63">
        <f t="shared" si="48"/>
        <v>0</v>
      </c>
      <c r="CU214" s="64">
        <f t="shared" si="55"/>
        <v>0</v>
      </c>
      <c r="CW214" s="64">
        <f t="shared" si="56"/>
        <v>0</v>
      </c>
      <c r="CX214" s="64">
        <f t="shared" si="57"/>
        <v>0</v>
      </c>
      <c r="CY214" s="64">
        <f t="shared" si="58"/>
        <v>0</v>
      </c>
      <c r="CZ214" s="64">
        <f t="shared" si="59"/>
        <v>0</v>
      </c>
      <c r="DB214" s="64">
        <f t="shared" si="60"/>
        <v>0</v>
      </c>
      <c r="DC214" s="64">
        <f t="shared" si="61"/>
        <v>0</v>
      </c>
      <c r="DD214" s="64">
        <f t="shared" si="62"/>
        <v>0</v>
      </c>
      <c r="DE214" s="64">
        <f t="shared" si="63"/>
        <v>0</v>
      </c>
    </row>
    <row r="215" spans="2:109" x14ac:dyDescent="0.3">
      <c r="B215" s="167"/>
      <c r="C215" s="186"/>
      <c r="D215" s="2"/>
      <c r="E215" s="67"/>
      <c r="F215" s="5"/>
      <c r="G215" s="5"/>
      <c r="H215" s="187"/>
      <c r="I215" s="111" t="str">
        <f ca="1">IF(Taula1[[#This Row],[Data naixement (format dd/mm/aaaa)]]="","0",DATEDIF(Taula1[[#This Row],[Data naixement (format dd/mm/aaaa)]],TODAY(),"Y"))</f>
        <v>0</v>
      </c>
      <c r="J215" s="6"/>
      <c r="K215" s="6"/>
      <c r="L215" s="6"/>
      <c r="M215" s="6"/>
      <c r="N215" s="56"/>
      <c r="O215" s="56"/>
      <c r="P215" s="56"/>
      <c r="Q215" s="6"/>
      <c r="R215" s="7"/>
      <c r="S215" s="143">
        <f>Taula1[[#This Row],[Mesos naturals sencers treballats període justificat (01/01/2023 - 31/03/2023)]]</f>
        <v>0</v>
      </c>
      <c r="T215" s="194">
        <f>Taula1[[#This Row],[Dies treballats període justificat (01/01/2023 - 31/03/2023)              no comptabilitzats com a mes natural sencer]]</f>
        <v>0</v>
      </c>
      <c r="U215" s="12"/>
      <c r="V215" s="7"/>
      <c r="W215" s="188"/>
      <c r="X215" s="188"/>
      <c r="Y215" s="188"/>
      <c r="Z215" s="188"/>
      <c r="AA215" s="190"/>
      <c r="AB215" s="143">
        <f>Taula1[[#This Row],[Grup justificat     (fer servir opcions de la llista desplegable)]]</f>
        <v>0</v>
      </c>
      <c r="AC215" s="182"/>
      <c r="AD215" s="80"/>
      <c r="AE215" s="131">
        <f>ROUND((AF215/100)*756*Taula1[[#This Row],[Mesos naturals sencers treballats període justificat (01/01/2023 - 31/03/2023)]],2)</f>
        <v>0</v>
      </c>
      <c r="AF215" s="79">
        <f>Taula1[[#This Row],[% Jornada segons contracte
(no posar el símbol %) ]]-Taula1[[#This Row],[% Reducció salari per baix rendiment        (no posar el símbol %)]]</f>
        <v>0</v>
      </c>
      <c r="AG215" s="131">
        <f>ROUND((AH215/100)*24.8547945*Taula1[[#This Row],[Dies treballats període justificat (01/01/2023 - 31/03/2023)              no comptabilitzats com a mes natural sencer]],2)</f>
        <v>0</v>
      </c>
      <c r="AH215" s="79">
        <f>Taula1[[#This Row],[% Jornada segons contracte
(no posar el símbol %) ]]-Taula1[[#This Row],[% Reducció salari per baix rendiment        (no posar el símbol %)]]</f>
        <v>0</v>
      </c>
      <c r="AI215" s="131">
        <f t="shared" si="49"/>
        <v>0</v>
      </c>
      <c r="AJ215" s="183"/>
      <c r="AK215" s="131">
        <f>ROUND((AL215/100)*756*Taula1[[#This Row],[Espai reservat Administració  (mesos)]],2)</f>
        <v>0</v>
      </c>
      <c r="AL215" s="79">
        <f>Taula1[[#This Row],[% Jornada segons contracte
(no posar el símbol %) ]]-Taula1[[#This Row],[% Reducció salari per baix rendiment        (no posar el símbol %)]]</f>
        <v>0</v>
      </c>
      <c r="AM215" s="131">
        <f>ROUND((AN215/100)*24.8547945*Taula1[[#This Row],[Espai reservat Administració (dies)]],2)</f>
        <v>0</v>
      </c>
      <c r="AN215" s="79">
        <f>Taula1[[#This Row],[% Jornada segons contracte
(no posar el símbol %) ]]-Taula1[[#This Row],[% Reducció salari per baix rendiment        (no posar el símbol %)]]</f>
        <v>0</v>
      </c>
      <c r="AO215" s="131">
        <f t="shared" si="50"/>
        <v>0</v>
      </c>
      <c r="AP215" s="86"/>
      <c r="AQ215" s="136">
        <f>ROUND((AR215/100)*693*Taula1[[#This Row],[Mesos naturals sencers treballats període justificat (01/01/2023 - 31/03/2023)]],2)</f>
        <v>0</v>
      </c>
      <c r="AR215" s="89">
        <f>Taula1[[#This Row],[% Jornada segons contracte
(no posar el símbol %) ]]-Taula1[[#This Row],[% Reducció salari per baix rendiment        (no posar el símbol %)]]</f>
        <v>0</v>
      </c>
      <c r="AS215" s="136">
        <f>ROUND((AT215/100)*22.78356164*Taula1[[#This Row],[Dies treballats període justificat (01/01/2023 - 31/03/2023)              no comptabilitzats com a mes natural sencer]],2)</f>
        <v>0</v>
      </c>
      <c r="AT215" s="89">
        <f>Taula1[[#This Row],[% Jornada segons contracte
(no posar el símbol %) ]]-Taula1[[#This Row],[% Reducció salari per baix rendiment        (no posar el símbol %)]]</f>
        <v>0</v>
      </c>
      <c r="AU215" s="136">
        <f t="shared" si="51"/>
        <v>0</v>
      </c>
      <c r="AV215" s="86"/>
      <c r="AW215" s="136">
        <f>ROUND((AX215/100)*693*Taula1[[#This Row],[Espai reservat Administració  (mesos)]],2)</f>
        <v>0</v>
      </c>
      <c r="AX215" s="89">
        <f>Taula1[[#This Row],[% Jornada segons contracte
(no posar el símbol %) ]]-Taula1[[#This Row],[% Reducció salari per baix rendiment        (no posar el símbol %)]]</f>
        <v>0</v>
      </c>
      <c r="AY215" s="131">
        <f>ROUND((AZ215/100)*22.78356164*Taula1[[#This Row],[Espai reservat Administració (dies)]],2)</f>
        <v>0</v>
      </c>
      <c r="AZ215" s="79">
        <f>Taula1[[#This Row],[% Jornada segons contracte
(no posar el símbol %) ]]-Taula1[[#This Row],[% Reducció salari per baix rendiment        (no posar el símbol %)]]</f>
        <v>0</v>
      </c>
      <c r="BA215" s="131">
        <f t="shared" si="52"/>
        <v>0</v>
      </c>
      <c r="BB215" s="83"/>
      <c r="BC215" s="131">
        <f>IF(Taula1[[#This Row],[Grup justificat     (fer servir opcions de la llista desplegable)]]=1,AI215,0)</f>
        <v>0</v>
      </c>
      <c r="BD215" s="131">
        <f>IF(Taula1[[#This Row],[Grup justificat     (fer servir opcions de la llista desplegable)]]=2,AU215,0)</f>
        <v>0</v>
      </c>
      <c r="BE215" s="83"/>
      <c r="BF215" s="131">
        <f>IF(Taula1[[#This Row],[Espai reservat Administració]]=1,AO215,0)</f>
        <v>0</v>
      </c>
      <c r="BG215" s="131">
        <f>IF(Taula1[[#This Row],[Espai reservat Administració]]=2,BA215,0)</f>
        <v>0</v>
      </c>
      <c r="BH215" s="83"/>
      <c r="BI215" s="124">
        <f>IF(Taula1[[#This Row],[Grup justificat     (fer servir opcions de la llista desplegable)]]=1,1,0)</f>
        <v>0</v>
      </c>
      <c r="BJ215" s="124">
        <f>IF(Taula1[[#This Row],[Espai reservat Administració]]=1,1,0)</f>
        <v>0</v>
      </c>
      <c r="BK215" s="125"/>
      <c r="BL215" s="124">
        <f>IF(Taula1[[#This Row],[Grup justificat     (fer servir opcions de la llista desplegable)]]=2,1,0)</f>
        <v>0</v>
      </c>
      <c r="BM215" s="124">
        <f>IF(Taula1[[#This Row],[Espai reservat Administració]]=2,1,0)</f>
        <v>0</v>
      </c>
      <c r="BN215" s="73"/>
      <c r="BO215" s="73"/>
      <c r="BP215" s="73"/>
      <c r="BQ215" s="73"/>
      <c r="BR215" s="73"/>
      <c r="BS215" s="73"/>
      <c r="BT215" s="73"/>
      <c r="BU215" s="73"/>
      <c r="BV215" s="73"/>
      <c r="BW215" s="73"/>
      <c r="BX215" s="73"/>
      <c r="BY215" s="73"/>
      <c r="BZ215" s="73"/>
      <c r="CA215" s="73"/>
      <c r="CB215" s="73"/>
      <c r="CC215" s="73"/>
      <c r="CD215" s="73"/>
      <c r="CE215" s="73"/>
      <c r="CF215" s="73"/>
      <c r="CG215" s="63">
        <f t="shared" si="53"/>
        <v>0</v>
      </c>
      <c r="CH215" s="63">
        <f t="shared" si="54"/>
        <v>0</v>
      </c>
      <c r="CI215" s="73"/>
      <c r="CJ215" s="63">
        <f>IF(Taula1[[#This Row],[Tipus de contracte                                  (fer servir opcions de la llista desplegable)]]="Indefinit",1,0)</f>
        <v>0</v>
      </c>
      <c r="CK215" s="63">
        <f>IF(Taula1[[#This Row],[Tipus de contracte                                  (fer servir opcions de la llista desplegable)]]="Temporal, igual o superior a 6 mesos",1,0)</f>
        <v>0</v>
      </c>
      <c r="CL215" s="63">
        <f>IF(Taula1[[#This Row],[Tipus de contracte                                  (fer servir opcions de la llista desplegable)]]="Substitució per IT",1,0)</f>
        <v>0</v>
      </c>
      <c r="CM215" s="73"/>
      <c r="CN215" s="63">
        <f>IF(Taula1[[#This Row],[Relació llocs de treball]]&gt;=1,1,0)</f>
        <v>0</v>
      </c>
      <c r="CO215" s="73"/>
      <c r="CP215" s="63">
        <f>IF(Taula1[[#This Row],[Identitat de gènere                                                          (fer servir opcions de la llista desplegable)]]="Home",1,0)</f>
        <v>0</v>
      </c>
      <c r="CQ215" s="63">
        <f>IF(Taula1[[#This Row],[Identitat de gènere                                                          (fer servir opcions de la llista desplegable)]]="Dona",1,0)</f>
        <v>0</v>
      </c>
      <c r="CR215" s="63">
        <f>IF(Taula1[[#This Row],[Identitat de gènere                                                          (fer servir opcions de la llista desplegable)]]="No binari",1,0)</f>
        <v>0</v>
      </c>
      <c r="CS215" s="73"/>
      <c r="CT215" s="63">
        <f t="shared" si="48"/>
        <v>0</v>
      </c>
      <c r="CU215" s="64">
        <f t="shared" si="55"/>
        <v>0</v>
      </c>
      <c r="CW215" s="64">
        <f t="shared" si="56"/>
        <v>0</v>
      </c>
      <c r="CX215" s="64">
        <f t="shared" si="57"/>
        <v>0</v>
      </c>
      <c r="CY215" s="64">
        <f t="shared" si="58"/>
        <v>0</v>
      </c>
      <c r="CZ215" s="64">
        <f t="shared" si="59"/>
        <v>0</v>
      </c>
      <c r="DB215" s="64">
        <f t="shared" si="60"/>
        <v>0</v>
      </c>
      <c r="DC215" s="64">
        <f t="shared" si="61"/>
        <v>0</v>
      </c>
      <c r="DD215" s="64">
        <f t="shared" si="62"/>
        <v>0</v>
      </c>
      <c r="DE215" s="64">
        <f t="shared" si="63"/>
        <v>0</v>
      </c>
    </row>
    <row r="216" spans="2:109" x14ac:dyDescent="0.3">
      <c r="B216" s="167"/>
      <c r="C216" s="186"/>
      <c r="D216" s="2"/>
      <c r="E216" s="67"/>
      <c r="F216" s="5"/>
      <c r="G216" s="5"/>
      <c r="H216" s="187"/>
      <c r="I216" s="111" t="str">
        <f ca="1">IF(Taula1[[#This Row],[Data naixement (format dd/mm/aaaa)]]="","0",DATEDIF(Taula1[[#This Row],[Data naixement (format dd/mm/aaaa)]],TODAY(),"Y"))</f>
        <v>0</v>
      </c>
      <c r="J216" s="6"/>
      <c r="K216" s="6"/>
      <c r="L216" s="6"/>
      <c r="M216" s="6"/>
      <c r="N216" s="56"/>
      <c r="O216" s="56"/>
      <c r="P216" s="56"/>
      <c r="Q216" s="6"/>
      <c r="R216" s="7"/>
      <c r="S216" s="143">
        <f>Taula1[[#This Row],[Mesos naturals sencers treballats període justificat (01/01/2023 - 31/03/2023)]]</f>
        <v>0</v>
      </c>
      <c r="T216" s="194">
        <f>Taula1[[#This Row],[Dies treballats període justificat (01/01/2023 - 31/03/2023)              no comptabilitzats com a mes natural sencer]]</f>
        <v>0</v>
      </c>
      <c r="U216" s="12"/>
      <c r="V216" s="7"/>
      <c r="W216" s="188"/>
      <c r="X216" s="188"/>
      <c r="Y216" s="188"/>
      <c r="Z216" s="188"/>
      <c r="AA216" s="190"/>
      <c r="AB216" s="143">
        <f>Taula1[[#This Row],[Grup justificat     (fer servir opcions de la llista desplegable)]]</f>
        <v>0</v>
      </c>
      <c r="AC216" s="182"/>
      <c r="AD216" s="80"/>
      <c r="AE216" s="131">
        <f>ROUND((AF216/100)*756*Taula1[[#This Row],[Mesos naturals sencers treballats període justificat (01/01/2023 - 31/03/2023)]],2)</f>
        <v>0</v>
      </c>
      <c r="AF216" s="79">
        <f>Taula1[[#This Row],[% Jornada segons contracte
(no posar el símbol %) ]]-Taula1[[#This Row],[% Reducció salari per baix rendiment        (no posar el símbol %)]]</f>
        <v>0</v>
      </c>
      <c r="AG216" s="131">
        <f>ROUND((AH216/100)*24.8547945*Taula1[[#This Row],[Dies treballats període justificat (01/01/2023 - 31/03/2023)              no comptabilitzats com a mes natural sencer]],2)</f>
        <v>0</v>
      </c>
      <c r="AH216" s="79">
        <f>Taula1[[#This Row],[% Jornada segons contracte
(no posar el símbol %) ]]-Taula1[[#This Row],[% Reducció salari per baix rendiment        (no posar el símbol %)]]</f>
        <v>0</v>
      </c>
      <c r="AI216" s="131">
        <f t="shared" si="49"/>
        <v>0</v>
      </c>
      <c r="AJ216" s="183"/>
      <c r="AK216" s="131">
        <f>ROUND((AL216/100)*756*Taula1[[#This Row],[Espai reservat Administració  (mesos)]],2)</f>
        <v>0</v>
      </c>
      <c r="AL216" s="79">
        <f>Taula1[[#This Row],[% Jornada segons contracte
(no posar el símbol %) ]]-Taula1[[#This Row],[% Reducció salari per baix rendiment        (no posar el símbol %)]]</f>
        <v>0</v>
      </c>
      <c r="AM216" s="131">
        <f>ROUND((AN216/100)*24.8547945*Taula1[[#This Row],[Espai reservat Administració (dies)]],2)</f>
        <v>0</v>
      </c>
      <c r="AN216" s="79">
        <f>Taula1[[#This Row],[% Jornada segons contracte
(no posar el símbol %) ]]-Taula1[[#This Row],[% Reducció salari per baix rendiment        (no posar el símbol %)]]</f>
        <v>0</v>
      </c>
      <c r="AO216" s="131">
        <f t="shared" si="50"/>
        <v>0</v>
      </c>
      <c r="AP216" s="86"/>
      <c r="AQ216" s="136">
        <f>ROUND((AR216/100)*693*Taula1[[#This Row],[Mesos naturals sencers treballats període justificat (01/01/2023 - 31/03/2023)]],2)</f>
        <v>0</v>
      </c>
      <c r="AR216" s="89">
        <f>Taula1[[#This Row],[% Jornada segons contracte
(no posar el símbol %) ]]-Taula1[[#This Row],[% Reducció salari per baix rendiment        (no posar el símbol %)]]</f>
        <v>0</v>
      </c>
      <c r="AS216" s="136">
        <f>ROUND((AT216/100)*22.78356164*Taula1[[#This Row],[Dies treballats període justificat (01/01/2023 - 31/03/2023)              no comptabilitzats com a mes natural sencer]],2)</f>
        <v>0</v>
      </c>
      <c r="AT216" s="89">
        <f>Taula1[[#This Row],[% Jornada segons contracte
(no posar el símbol %) ]]-Taula1[[#This Row],[% Reducció salari per baix rendiment        (no posar el símbol %)]]</f>
        <v>0</v>
      </c>
      <c r="AU216" s="136">
        <f t="shared" si="51"/>
        <v>0</v>
      </c>
      <c r="AV216" s="86"/>
      <c r="AW216" s="136">
        <f>ROUND((AX216/100)*693*Taula1[[#This Row],[Espai reservat Administració  (mesos)]],2)</f>
        <v>0</v>
      </c>
      <c r="AX216" s="89">
        <f>Taula1[[#This Row],[% Jornada segons contracte
(no posar el símbol %) ]]-Taula1[[#This Row],[% Reducció salari per baix rendiment        (no posar el símbol %)]]</f>
        <v>0</v>
      </c>
      <c r="AY216" s="131">
        <f>ROUND((AZ216/100)*22.78356164*Taula1[[#This Row],[Espai reservat Administració (dies)]],2)</f>
        <v>0</v>
      </c>
      <c r="AZ216" s="79">
        <f>Taula1[[#This Row],[% Jornada segons contracte
(no posar el símbol %) ]]-Taula1[[#This Row],[% Reducció salari per baix rendiment        (no posar el símbol %)]]</f>
        <v>0</v>
      </c>
      <c r="BA216" s="131">
        <f t="shared" si="52"/>
        <v>0</v>
      </c>
      <c r="BB216" s="83"/>
      <c r="BC216" s="131">
        <f>IF(Taula1[[#This Row],[Grup justificat     (fer servir opcions de la llista desplegable)]]=1,AI216,0)</f>
        <v>0</v>
      </c>
      <c r="BD216" s="131">
        <f>IF(Taula1[[#This Row],[Grup justificat     (fer servir opcions de la llista desplegable)]]=2,AU216,0)</f>
        <v>0</v>
      </c>
      <c r="BE216" s="83"/>
      <c r="BF216" s="131">
        <f>IF(Taula1[[#This Row],[Espai reservat Administració]]=1,AO216,0)</f>
        <v>0</v>
      </c>
      <c r="BG216" s="131">
        <f>IF(Taula1[[#This Row],[Espai reservat Administració]]=2,BA216,0)</f>
        <v>0</v>
      </c>
      <c r="BH216" s="83"/>
      <c r="BI216" s="124">
        <f>IF(Taula1[[#This Row],[Grup justificat     (fer servir opcions de la llista desplegable)]]=1,1,0)</f>
        <v>0</v>
      </c>
      <c r="BJ216" s="124">
        <f>IF(Taula1[[#This Row],[Espai reservat Administració]]=1,1,0)</f>
        <v>0</v>
      </c>
      <c r="BK216" s="125"/>
      <c r="BL216" s="124">
        <f>IF(Taula1[[#This Row],[Grup justificat     (fer servir opcions de la llista desplegable)]]=2,1,0)</f>
        <v>0</v>
      </c>
      <c r="BM216" s="124">
        <f>IF(Taula1[[#This Row],[Espai reservat Administració]]=2,1,0)</f>
        <v>0</v>
      </c>
      <c r="BN216" s="73"/>
      <c r="BO216" s="73"/>
      <c r="BP216" s="73"/>
      <c r="BQ216" s="73"/>
      <c r="BR216" s="73"/>
      <c r="BS216" s="73"/>
      <c r="BT216" s="73"/>
      <c r="BU216" s="73"/>
      <c r="BV216" s="73"/>
      <c r="BW216" s="73"/>
      <c r="BX216" s="73"/>
      <c r="BY216" s="73"/>
      <c r="BZ216" s="73"/>
      <c r="CA216" s="73"/>
      <c r="CB216" s="73"/>
      <c r="CC216" s="73"/>
      <c r="CD216" s="73"/>
      <c r="CE216" s="73"/>
      <c r="CF216" s="73"/>
      <c r="CG216" s="63">
        <f t="shared" si="53"/>
        <v>0</v>
      </c>
      <c r="CH216" s="63">
        <f t="shared" si="54"/>
        <v>0</v>
      </c>
      <c r="CI216" s="73"/>
      <c r="CJ216" s="63">
        <f>IF(Taula1[[#This Row],[Tipus de contracte                                  (fer servir opcions de la llista desplegable)]]="Indefinit",1,0)</f>
        <v>0</v>
      </c>
      <c r="CK216" s="63">
        <f>IF(Taula1[[#This Row],[Tipus de contracte                                  (fer servir opcions de la llista desplegable)]]="Temporal, igual o superior a 6 mesos",1,0)</f>
        <v>0</v>
      </c>
      <c r="CL216" s="63">
        <f>IF(Taula1[[#This Row],[Tipus de contracte                                  (fer servir opcions de la llista desplegable)]]="Substitució per IT",1,0)</f>
        <v>0</v>
      </c>
      <c r="CM216" s="73"/>
      <c r="CN216" s="63">
        <f>IF(Taula1[[#This Row],[Relació llocs de treball]]&gt;=1,1,0)</f>
        <v>0</v>
      </c>
      <c r="CO216" s="73"/>
      <c r="CP216" s="63">
        <f>IF(Taula1[[#This Row],[Identitat de gènere                                                          (fer servir opcions de la llista desplegable)]]="Home",1,0)</f>
        <v>0</v>
      </c>
      <c r="CQ216" s="63">
        <f>IF(Taula1[[#This Row],[Identitat de gènere                                                          (fer servir opcions de la llista desplegable)]]="Dona",1,0)</f>
        <v>0</v>
      </c>
      <c r="CR216" s="63">
        <f>IF(Taula1[[#This Row],[Identitat de gènere                                                          (fer servir opcions de la llista desplegable)]]="No binari",1,0)</f>
        <v>0</v>
      </c>
      <c r="CS216" s="73"/>
      <c r="CT216" s="63">
        <f t="shared" si="48"/>
        <v>0</v>
      </c>
      <c r="CU216" s="64">
        <f t="shared" si="55"/>
        <v>0</v>
      </c>
      <c r="CW216" s="64">
        <f t="shared" si="56"/>
        <v>0</v>
      </c>
      <c r="CX216" s="64">
        <f t="shared" si="57"/>
        <v>0</v>
      </c>
      <c r="CY216" s="64">
        <f t="shared" si="58"/>
        <v>0</v>
      </c>
      <c r="CZ216" s="64">
        <f t="shared" si="59"/>
        <v>0</v>
      </c>
      <c r="DB216" s="64">
        <f t="shared" si="60"/>
        <v>0</v>
      </c>
      <c r="DC216" s="64">
        <f t="shared" si="61"/>
        <v>0</v>
      </c>
      <c r="DD216" s="64">
        <f t="shared" si="62"/>
        <v>0</v>
      </c>
      <c r="DE216" s="64">
        <f t="shared" si="63"/>
        <v>0</v>
      </c>
    </row>
    <row r="217" spans="2:109" x14ac:dyDescent="0.3">
      <c r="B217" s="167"/>
      <c r="C217" s="186"/>
      <c r="D217" s="2"/>
      <c r="E217" s="67"/>
      <c r="F217" s="5"/>
      <c r="G217" s="5"/>
      <c r="H217" s="187"/>
      <c r="I217" s="111" t="str">
        <f ca="1">IF(Taula1[[#This Row],[Data naixement (format dd/mm/aaaa)]]="","0",DATEDIF(Taula1[[#This Row],[Data naixement (format dd/mm/aaaa)]],TODAY(),"Y"))</f>
        <v>0</v>
      </c>
      <c r="J217" s="6"/>
      <c r="K217" s="6"/>
      <c r="L217" s="6"/>
      <c r="M217" s="6"/>
      <c r="N217" s="56"/>
      <c r="O217" s="56"/>
      <c r="P217" s="56"/>
      <c r="Q217" s="6"/>
      <c r="R217" s="7"/>
      <c r="S217" s="143">
        <f>Taula1[[#This Row],[Mesos naturals sencers treballats període justificat (01/01/2023 - 31/03/2023)]]</f>
        <v>0</v>
      </c>
      <c r="T217" s="194">
        <f>Taula1[[#This Row],[Dies treballats període justificat (01/01/2023 - 31/03/2023)              no comptabilitzats com a mes natural sencer]]</f>
        <v>0</v>
      </c>
      <c r="U217" s="12"/>
      <c r="V217" s="7"/>
      <c r="W217" s="188"/>
      <c r="X217" s="188"/>
      <c r="Y217" s="188"/>
      <c r="Z217" s="188"/>
      <c r="AA217" s="190"/>
      <c r="AB217" s="143">
        <f>Taula1[[#This Row],[Grup justificat     (fer servir opcions de la llista desplegable)]]</f>
        <v>0</v>
      </c>
      <c r="AC217" s="182"/>
      <c r="AD217" s="80"/>
      <c r="AE217" s="131">
        <f>ROUND((AF217/100)*756*Taula1[[#This Row],[Mesos naturals sencers treballats període justificat (01/01/2023 - 31/03/2023)]],2)</f>
        <v>0</v>
      </c>
      <c r="AF217" s="79">
        <f>Taula1[[#This Row],[% Jornada segons contracte
(no posar el símbol %) ]]-Taula1[[#This Row],[% Reducció salari per baix rendiment        (no posar el símbol %)]]</f>
        <v>0</v>
      </c>
      <c r="AG217" s="131">
        <f>ROUND((AH217/100)*24.8547945*Taula1[[#This Row],[Dies treballats període justificat (01/01/2023 - 31/03/2023)              no comptabilitzats com a mes natural sencer]],2)</f>
        <v>0</v>
      </c>
      <c r="AH217" s="79">
        <f>Taula1[[#This Row],[% Jornada segons contracte
(no posar el símbol %) ]]-Taula1[[#This Row],[% Reducció salari per baix rendiment        (no posar el símbol %)]]</f>
        <v>0</v>
      </c>
      <c r="AI217" s="131">
        <f t="shared" si="49"/>
        <v>0</v>
      </c>
      <c r="AJ217" s="183"/>
      <c r="AK217" s="131">
        <f>ROUND((AL217/100)*756*Taula1[[#This Row],[Espai reservat Administració  (mesos)]],2)</f>
        <v>0</v>
      </c>
      <c r="AL217" s="79">
        <f>Taula1[[#This Row],[% Jornada segons contracte
(no posar el símbol %) ]]-Taula1[[#This Row],[% Reducció salari per baix rendiment        (no posar el símbol %)]]</f>
        <v>0</v>
      </c>
      <c r="AM217" s="131">
        <f>ROUND((AN217/100)*24.8547945*Taula1[[#This Row],[Espai reservat Administració (dies)]],2)</f>
        <v>0</v>
      </c>
      <c r="AN217" s="79">
        <f>Taula1[[#This Row],[% Jornada segons contracte
(no posar el símbol %) ]]-Taula1[[#This Row],[% Reducció salari per baix rendiment        (no posar el símbol %)]]</f>
        <v>0</v>
      </c>
      <c r="AO217" s="131">
        <f t="shared" si="50"/>
        <v>0</v>
      </c>
      <c r="AP217" s="86"/>
      <c r="AQ217" s="136">
        <f>ROUND((AR217/100)*693*Taula1[[#This Row],[Mesos naturals sencers treballats període justificat (01/01/2023 - 31/03/2023)]],2)</f>
        <v>0</v>
      </c>
      <c r="AR217" s="89">
        <f>Taula1[[#This Row],[% Jornada segons contracte
(no posar el símbol %) ]]-Taula1[[#This Row],[% Reducció salari per baix rendiment        (no posar el símbol %)]]</f>
        <v>0</v>
      </c>
      <c r="AS217" s="136">
        <f>ROUND((AT217/100)*22.78356164*Taula1[[#This Row],[Dies treballats període justificat (01/01/2023 - 31/03/2023)              no comptabilitzats com a mes natural sencer]],2)</f>
        <v>0</v>
      </c>
      <c r="AT217" s="89">
        <f>Taula1[[#This Row],[% Jornada segons contracte
(no posar el símbol %) ]]-Taula1[[#This Row],[% Reducció salari per baix rendiment        (no posar el símbol %)]]</f>
        <v>0</v>
      </c>
      <c r="AU217" s="136">
        <f t="shared" si="51"/>
        <v>0</v>
      </c>
      <c r="AV217" s="86"/>
      <c r="AW217" s="136">
        <f>ROUND((AX217/100)*693*Taula1[[#This Row],[Espai reservat Administració  (mesos)]],2)</f>
        <v>0</v>
      </c>
      <c r="AX217" s="89">
        <f>Taula1[[#This Row],[% Jornada segons contracte
(no posar el símbol %) ]]-Taula1[[#This Row],[% Reducció salari per baix rendiment        (no posar el símbol %)]]</f>
        <v>0</v>
      </c>
      <c r="AY217" s="131">
        <f>ROUND((AZ217/100)*22.78356164*Taula1[[#This Row],[Espai reservat Administració (dies)]],2)</f>
        <v>0</v>
      </c>
      <c r="AZ217" s="79">
        <f>Taula1[[#This Row],[% Jornada segons contracte
(no posar el símbol %) ]]-Taula1[[#This Row],[% Reducció salari per baix rendiment        (no posar el símbol %)]]</f>
        <v>0</v>
      </c>
      <c r="BA217" s="131">
        <f t="shared" si="52"/>
        <v>0</v>
      </c>
      <c r="BB217" s="83"/>
      <c r="BC217" s="131">
        <f>IF(Taula1[[#This Row],[Grup justificat     (fer servir opcions de la llista desplegable)]]=1,AI217,0)</f>
        <v>0</v>
      </c>
      <c r="BD217" s="131">
        <f>IF(Taula1[[#This Row],[Grup justificat     (fer servir opcions de la llista desplegable)]]=2,AU217,0)</f>
        <v>0</v>
      </c>
      <c r="BE217" s="83"/>
      <c r="BF217" s="131">
        <f>IF(Taula1[[#This Row],[Espai reservat Administració]]=1,AO217,0)</f>
        <v>0</v>
      </c>
      <c r="BG217" s="131">
        <f>IF(Taula1[[#This Row],[Espai reservat Administració]]=2,BA217,0)</f>
        <v>0</v>
      </c>
      <c r="BH217" s="83"/>
      <c r="BI217" s="124">
        <f>IF(Taula1[[#This Row],[Grup justificat     (fer servir opcions de la llista desplegable)]]=1,1,0)</f>
        <v>0</v>
      </c>
      <c r="BJ217" s="124">
        <f>IF(Taula1[[#This Row],[Espai reservat Administració]]=1,1,0)</f>
        <v>0</v>
      </c>
      <c r="BK217" s="125"/>
      <c r="BL217" s="124">
        <f>IF(Taula1[[#This Row],[Grup justificat     (fer servir opcions de la llista desplegable)]]=2,1,0)</f>
        <v>0</v>
      </c>
      <c r="BM217" s="124">
        <f>IF(Taula1[[#This Row],[Espai reservat Administració]]=2,1,0)</f>
        <v>0</v>
      </c>
      <c r="BN217" s="73"/>
      <c r="BO217" s="73"/>
      <c r="BP217" s="73"/>
      <c r="BQ217" s="73"/>
      <c r="BR217" s="73"/>
      <c r="BS217" s="73"/>
      <c r="BT217" s="73"/>
      <c r="BU217" s="73"/>
      <c r="BV217" s="73"/>
      <c r="BW217" s="73"/>
      <c r="BX217" s="73"/>
      <c r="BY217" s="73"/>
      <c r="BZ217" s="73"/>
      <c r="CA217" s="73"/>
      <c r="CB217" s="73"/>
      <c r="CC217" s="73"/>
      <c r="CD217" s="73"/>
      <c r="CE217" s="73"/>
      <c r="CF217" s="73"/>
      <c r="CG217" s="63">
        <f t="shared" si="53"/>
        <v>0</v>
      </c>
      <c r="CH217" s="63">
        <f t="shared" si="54"/>
        <v>0</v>
      </c>
      <c r="CI217" s="73"/>
      <c r="CJ217" s="63">
        <f>IF(Taula1[[#This Row],[Tipus de contracte                                  (fer servir opcions de la llista desplegable)]]="Indefinit",1,0)</f>
        <v>0</v>
      </c>
      <c r="CK217" s="63">
        <f>IF(Taula1[[#This Row],[Tipus de contracte                                  (fer servir opcions de la llista desplegable)]]="Temporal, igual o superior a 6 mesos",1,0)</f>
        <v>0</v>
      </c>
      <c r="CL217" s="63">
        <f>IF(Taula1[[#This Row],[Tipus de contracte                                  (fer servir opcions de la llista desplegable)]]="Substitució per IT",1,0)</f>
        <v>0</v>
      </c>
      <c r="CM217" s="73"/>
      <c r="CN217" s="63">
        <f>IF(Taula1[[#This Row],[Relació llocs de treball]]&gt;=1,1,0)</f>
        <v>0</v>
      </c>
      <c r="CO217" s="73"/>
      <c r="CP217" s="63">
        <f>IF(Taula1[[#This Row],[Identitat de gènere                                                          (fer servir opcions de la llista desplegable)]]="Home",1,0)</f>
        <v>0</v>
      </c>
      <c r="CQ217" s="63">
        <f>IF(Taula1[[#This Row],[Identitat de gènere                                                          (fer servir opcions de la llista desplegable)]]="Dona",1,0)</f>
        <v>0</v>
      </c>
      <c r="CR217" s="63">
        <f>IF(Taula1[[#This Row],[Identitat de gènere                                                          (fer servir opcions de la llista desplegable)]]="No binari",1,0)</f>
        <v>0</v>
      </c>
      <c r="CS217" s="73"/>
      <c r="CT217" s="63">
        <f t="shared" si="48"/>
        <v>0</v>
      </c>
      <c r="CU217" s="64">
        <f t="shared" si="55"/>
        <v>0</v>
      </c>
      <c r="CW217" s="64">
        <f t="shared" si="56"/>
        <v>0</v>
      </c>
      <c r="CX217" s="64">
        <f t="shared" si="57"/>
        <v>0</v>
      </c>
      <c r="CY217" s="64">
        <f t="shared" si="58"/>
        <v>0</v>
      </c>
      <c r="CZ217" s="64">
        <f t="shared" si="59"/>
        <v>0</v>
      </c>
      <c r="DB217" s="64">
        <f t="shared" si="60"/>
        <v>0</v>
      </c>
      <c r="DC217" s="64">
        <f t="shared" si="61"/>
        <v>0</v>
      </c>
      <c r="DD217" s="64">
        <f t="shared" si="62"/>
        <v>0</v>
      </c>
      <c r="DE217" s="64">
        <f t="shared" si="63"/>
        <v>0</v>
      </c>
    </row>
    <row r="218" spans="2:109" x14ac:dyDescent="0.3">
      <c r="B218" s="167"/>
      <c r="C218" s="186"/>
      <c r="D218" s="2"/>
      <c r="E218" s="67"/>
      <c r="F218" s="5"/>
      <c r="G218" s="5"/>
      <c r="H218" s="187"/>
      <c r="I218" s="111" t="str">
        <f ca="1">IF(Taula1[[#This Row],[Data naixement (format dd/mm/aaaa)]]="","0",DATEDIF(Taula1[[#This Row],[Data naixement (format dd/mm/aaaa)]],TODAY(),"Y"))</f>
        <v>0</v>
      </c>
      <c r="J218" s="6"/>
      <c r="K218" s="6"/>
      <c r="L218" s="6"/>
      <c r="M218" s="6"/>
      <c r="N218" s="56"/>
      <c r="O218" s="56"/>
      <c r="P218" s="56"/>
      <c r="Q218" s="6"/>
      <c r="R218" s="7"/>
      <c r="S218" s="143">
        <f>Taula1[[#This Row],[Mesos naturals sencers treballats període justificat (01/01/2023 - 31/03/2023)]]</f>
        <v>0</v>
      </c>
      <c r="T218" s="194">
        <f>Taula1[[#This Row],[Dies treballats període justificat (01/01/2023 - 31/03/2023)              no comptabilitzats com a mes natural sencer]]</f>
        <v>0</v>
      </c>
      <c r="U218" s="12"/>
      <c r="V218" s="7"/>
      <c r="W218" s="188"/>
      <c r="X218" s="188"/>
      <c r="Y218" s="188"/>
      <c r="Z218" s="188"/>
      <c r="AA218" s="190"/>
      <c r="AB218" s="143">
        <f>Taula1[[#This Row],[Grup justificat     (fer servir opcions de la llista desplegable)]]</f>
        <v>0</v>
      </c>
      <c r="AC218" s="182"/>
      <c r="AD218" s="80"/>
      <c r="AE218" s="131">
        <f>ROUND((AF218/100)*756*Taula1[[#This Row],[Mesos naturals sencers treballats període justificat (01/01/2023 - 31/03/2023)]],2)</f>
        <v>0</v>
      </c>
      <c r="AF218" s="79">
        <f>Taula1[[#This Row],[% Jornada segons contracte
(no posar el símbol %) ]]-Taula1[[#This Row],[% Reducció salari per baix rendiment        (no posar el símbol %)]]</f>
        <v>0</v>
      </c>
      <c r="AG218" s="131">
        <f>ROUND((AH218/100)*24.8547945*Taula1[[#This Row],[Dies treballats període justificat (01/01/2023 - 31/03/2023)              no comptabilitzats com a mes natural sencer]],2)</f>
        <v>0</v>
      </c>
      <c r="AH218" s="79">
        <f>Taula1[[#This Row],[% Jornada segons contracte
(no posar el símbol %) ]]-Taula1[[#This Row],[% Reducció salari per baix rendiment        (no posar el símbol %)]]</f>
        <v>0</v>
      </c>
      <c r="AI218" s="131">
        <f t="shared" si="49"/>
        <v>0</v>
      </c>
      <c r="AJ218" s="183"/>
      <c r="AK218" s="131">
        <f>ROUND((AL218/100)*756*Taula1[[#This Row],[Espai reservat Administració  (mesos)]],2)</f>
        <v>0</v>
      </c>
      <c r="AL218" s="79">
        <f>Taula1[[#This Row],[% Jornada segons contracte
(no posar el símbol %) ]]-Taula1[[#This Row],[% Reducció salari per baix rendiment        (no posar el símbol %)]]</f>
        <v>0</v>
      </c>
      <c r="AM218" s="131">
        <f>ROUND((AN218/100)*24.8547945*Taula1[[#This Row],[Espai reservat Administració (dies)]],2)</f>
        <v>0</v>
      </c>
      <c r="AN218" s="79">
        <f>Taula1[[#This Row],[% Jornada segons contracte
(no posar el símbol %) ]]-Taula1[[#This Row],[% Reducció salari per baix rendiment        (no posar el símbol %)]]</f>
        <v>0</v>
      </c>
      <c r="AO218" s="131">
        <f t="shared" si="50"/>
        <v>0</v>
      </c>
      <c r="AP218" s="86"/>
      <c r="AQ218" s="136">
        <f>ROUND((AR218/100)*693*Taula1[[#This Row],[Mesos naturals sencers treballats període justificat (01/01/2023 - 31/03/2023)]],2)</f>
        <v>0</v>
      </c>
      <c r="AR218" s="89">
        <f>Taula1[[#This Row],[% Jornada segons contracte
(no posar el símbol %) ]]-Taula1[[#This Row],[% Reducció salari per baix rendiment        (no posar el símbol %)]]</f>
        <v>0</v>
      </c>
      <c r="AS218" s="136">
        <f>ROUND((AT218/100)*22.78356164*Taula1[[#This Row],[Dies treballats període justificat (01/01/2023 - 31/03/2023)              no comptabilitzats com a mes natural sencer]],2)</f>
        <v>0</v>
      </c>
      <c r="AT218" s="89">
        <f>Taula1[[#This Row],[% Jornada segons contracte
(no posar el símbol %) ]]-Taula1[[#This Row],[% Reducció salari per baix rendiment        (no posar el símbol %)]]</f>
        <v>0</v>
      </c>
      <c r="AU218" s="136">
        <f t="shared" si="51"/>
        <v>0</v>
      </c>
      <c r="AV218" s="86"/>
      <c r="AW218" s="136">
        <f>ROUND((AX218/100)*693*Taula1[[#This Row],[Espai reservat Administració  (mesos)]],2)</f>
        <v>0</v>
      </c>
      <c r="AX218" s="89">
        <f>Taula1[[#This Row],[% Jornada segons contracte
(no posar el símbol %) ]]-Taula1[[#This Row],[% Reducció salari per baix rendiment        (no posar el símbol %)]]</f>
        <v>0</v>
      </c>
      <c r="AY218" s="131">
        <f>ROUND((AZ218/100)*22.78356164*Taula1[[#This Row],[Espai reservat Administració (dies)]],2)</f>
        <v>0</v>
      </c>
      <c r="AZ218" s="79">
        <f>Taula1[[#This Row],[% Jornada segons contracte
(no posar el símbol %) ]]-Taula1[[#This Row],[% Reducció salari per baix rendiment        (no posar el símbol %)]]</f>
        <v>0</v>
      </c>
      <c r="BA218" s="131">
        <f t="shared" si="52"/>
        <v>0</v>
      </c>
      <c r="BB218" s="83"/>
      <c r="BC218" s="131">
        <f>IF(Taula1[[#This Row],[Grup justificat     (fer servir opcions de la llista desplegable)]]=1,AI218,0)</f>
        <v>0</v>
      </c>
      <c r="BD218" s="131">
        <f>IF(Taula1[[#This Row],[Grup justificat     (fer servir opcions de la llista desplegable)]]=2,AU218,0)</f>
        <v>0</v>
      </c>
      <c r="BE218" s="83"/>
      <c r="BF218" s="131">
        <f>IF(Taula1[[#This Row],[Espai reservat Administració]]=1,AO218,0)</f>
        <v>0</v>
      </c>
      <c r="BG218" s="131">
        <f>IF(Taula1[[#This Row],[Espai reservat Administració]]=2,BA218,0)</f>
        <v>0</v>
      </c>
      <c r="BH218" s="83"/>
      <c r="BI218" s="124">
        <f>IF(Taula1[[#This Row],[Grup justificat     (fer servir opcions de la llista desplegable)]]=1,1,0)</f>
        <v>0</v>
      </c>
      <c r="BJ218" s="124">
        <f>IF(Taula1[[#This Row],[Espai reservat Administració]]=1,1,0)</f>
        <v>0</v>
      </c>
      <c r="BK218" s="125"/>
      <c r="BL218" s="124">
        <f>IF(Taula1[[#This Row],[Grup justificat     (fer servir opcions de la llista desplegable)]]=2,1,0)</f>
        <v>0</v>
      </c>
      <c r="BM218" s="124">
        <f>IF(Taula1[[#This Row],[Espai reservat Administració]]=2,1,0)</f>
        <v>0</v>
      </c>
      <c r="BN218" s="73"/>
      <c r="BO218" s="73"/>
      <c r="BP218" s="73"/>
      <c r="BQ218" s="73"/>
      <c r="BR218" s="73"/>
      <c r="BS218" s="73"/>
      <c r="BT218" s="73"/>
      <c r="BU218" s="73"/>
      <c r="BV218" s="73"/>
      <c r="BW218" s="73"/>
      <c r="BX218" s="73"/>
      <c r="BY218" s="73"/>
      <c r="BZ218" s="73"/>
      <c r="CA218" s="73"/>
      <c r="CB218" s="73"/>
      <c r="CC218" s="73"/>
      <c r="CD218" s="73"/>
      <c r="CE218" s="73"/>
      <c r="CF218" s="73"/>
      <c r="CG218" s="63">
        <f t="shared" si="53"/>
        <v>0</v>
      </c>
      <c r="CH218" s="63">
        <f t="shared" si="54"/>
        <v>0</v>
      </c>
      <c r="CI218" s="73"/>
      <c r="CJ218" s="63">
        <f>IF(Taula1[[#This Row],[Tipus de contracte                                  (fer servir opcions de la llista desplegable)]]="Indefinit",1,0)</f>
        <v>0</v>
      </c>
      <c r="CK218" s="63">
        <f>IF(Taula1[[#This Row],[Tipus de contracte                                  (fer servir opcions de la llista desplegable)]]="Temporal, igual o superior a 6 mesos",1,0)</f>
        <v>0</v>
      </c>
      <c r="CL218" s="63">
        <f>IF(Taula1[[#This Row],[Tipus de contracte                                  (fer servir opcions de la llista desplegable)]]="Substitució per IT",1,0)</f>
        <v>0</v>
      </c>
      <c r="CM218" s="73"/>
      <c r="CN218" s="63">
        <f>IF(Taula1[[#This Row],[Relació llocs de treball]]&gt;=1,1,0)</f>
        <v>0</v>
      </c>
      <c r="CO218" s="73"/>
      <c r="CP218" s="63">
        <f>IF(Taula1[[#This Row],[Identitat de gènere                                                          (fer servir opcions de la llista desplegable)]]="Home",1,0)</f>
        <v>0</v>
      </c>
      <c r="CQ218" s="63">
        <f>IF(Taula1[[#This Row],[Identitat de gènere                                                          (fer servir opcions de la llista desplegable)]]="Dona",1,0)</f>
        <v>0</v>
      </c>
      <c r="CR218" s="63">
        <f>IF(Taula1[[#This Row],[Identitat de gènere                                                          (fer servir opcions de la llista desplegable)]]="No binari",1,0)</f>
        <v>0</v>
      </c>
      <c r="CS218" s="73"/>
      <c r="CT218" s="63">
        <f t="shared" si="48"/>
        <v>0</v>
      </c>
      <c r="CU218" s="64">
        <f t="shared" si="55"/>
        <v>0</v>
      </c>
      <c r="CW218" s="64">
        <f t="shared" si="56"/>
        <v>0</v>
      </c>
      <c r="CX218" s="64">
        <f t="shared" si="57"/>
        <v>0</v>
      </c>
      <c r="CY218" s="64">
        <f t="shared" si="58"/>
        <v>0</v>
      </c>
      <c r="CZ218" s="64">
        <f t="shared" si="59"/>
        <v>0</v>
      </c>
      <c r="DB218" s="64">
        <f t="shared" si="60"/>
        <v>0</v>
      </c>
      <c r="DC218" s="64">
        <f t="shared" si="61"/>
        <v>0</v>
      </c>
      <c r="DD218" s="64">
        <f t="shared" si="62"/>
        <v>0</v>
      </c>
      <c r="DE218" s="64">
        <f t="shared" si="63"/>
        <v>0</v>
      </c>
    </row>
    <row r="219" spans="2:109" x14ac:dyDescent="0.3">
      <c r="B219" s="167"/>
      <c r="C219" s="186"/>
      <c r="D219" s="2"/>
      <c r="E219" s="67"/>
      <c r="F219" s="5"/>
      <c r="G219" s="5"/>
      <c r="H219" s="187"/>
      <c r="I219" s="111" t="str">
        <f ca="1">IF(Taula1[[#This Row],[Data naixement (format dd/mm/aaaa)]]="","0",DATEDIF(Taula1[[#This Row],[Data naixement (format dd/mm/aaaa)]],TODAY(),"Y"))</f>
        <v>0</v>
      </c>
      <c r="J219" s="6"/>
      <c r="K219" s="6"/>
      <c r="L219" s="6"/>
      <c r="M219" s="6"/>
      <c r="N219" s="56"/>
      <c r="O219" s="56"/>
      <c r="P219" s="56"/>
      <c r="Q219" s="6"/>
      <c r="R219" s="7"/>
      <c r="S219" s="143">
        <f>Taula1[[#This Row],[Mesos naturals sencers treballats període justificat (01/01/2023 - 31/03/2023)]]</f>
        <v>0</v>
      </c>
      <c r="T219" s="194">
        <f>Taula1[[#This Row],[Dies treballats període justificat (01/01/2023 - 31/03/2023)              no comptabilitzats com a mes natural sencer]]</f>
        <v>0</v>
      </c>
      <c r="U219" s="12"/>
      <c r="V219" s="7"/>
      <c r="W219" s="188"/>
      <c r="X219" s="188"/>
      <c r="Y219" s="188"/>
      <c r="Z219" s="188"/>
      <c r="AA219" s="190"/>
      <c r="AB219" s="143">
        <f>Taula1[[#This Row],[Grup justificat     (fer servir opcions de la llista desplegable)]]</f>
        <v>0</v>
      </c>
      <c r="AC219" s="182"/>
      <c r="AD219" s="80"/>
      <c r="AE219" s="131">
        <f>ROUND((AF219/100)*756*Taula1[[#This Row],[Mesos naturals sencers treballats període justificat (01/01/2023 - 31/03/2023)]],2)</f>
        <v>0</v>
      </c>
      <c r="AF219" s="79">
        <f>Taula1[[#This Row],[% Jornada segons contracte
(no posar el símbol %) ]]-Taula1[[#This Row],[% Reducció salari per baix rendiment        (no posar el símbol %)]]</f>
        <v>0</v>
      </c>
      <c r="AG219" s="131">
        <f>ROUND((AH219/100)*24.8547945*Taula1[[#This Row],[Dies treballats període justificat (01/01/2023 - 31/03/2023)              no comptabilitzats com a mes natural sencer]],2)</f>
        <v>0</v>
      </c>
      <c r="AH219" s="79">
        <f>Taula1[[#This Row],[% Jornada segons contracte
(no posar el símbol %) ]]-Taula1[[#This Row],[% Reducció salari per baix rendiment        (no posar el símbol %)]]</f>
        <v>0</v>
      </c>
      <c r="AI219" s="131">
        <f t="shared" si="49"/>
        <v>0</v>
      </c>
      <c r="AJ219" s="183"/>
      <c r="AK219" s="131">
        <f>ROUND((AL219/100)*756*Taula1[[#This Row],[Espai reservat Administració  (mesos)]],2)</f>
        <v>0</v>
      </c>
      <c r="AL219" s="79">
        <f>Taula1[[#This Row],[% Jornada segons contracte
(no posar el símbol %) ]]-Taula1[[#This Row],[% Reducció salari per baix rendiment        (no posar el símbol %)]]</f>
        <v>0</v>
      </c>
      <c r="AM219" s="131">
        <f>ROUND((AN219/100)*24.8547945*Taula1[[#This Row],[Espai reservat Administració (dies)]],2)</f>
        <v>0</v>
      </c>
      <c r="AN219" s="79">
        <f>Taula1[[#This Row],[% Jornada segons contracte
(no posar el símbol %) ]]-Taula1[[#This Row],[% Reducció salari per baix rendiment        (no posar el símbol %)]]</f>
        <v>0</v>
      </c>
      <c r="AO219" s="131">
        <f t="shared" si="50"/>
        <v>0</v>
      </c>
      <c r="AP219" s="86"/>
      <c r="AQ219" s="136">
        <f>ROUND((AR219/100)*693*Taula1[[#This Row],[Mesos naturals sencers treballats període justificat (01/01/2023 - 31/03/2023)]],2)</f>
        <v>0</v>
      </c>
      <c r="AR219" s="89">
        <f>Taula1[[#This Row],[% Jornada segons contracte
(no posar el símbol %) ]]-Taula1[[#This Row],[% Reducció salari per baix rendiment        (no posar el símbol %)]]</f>
        <v>0</v>
      </c>
      <c r="AS219" s="136">
        <f>ROUND((AT219/100)*22.78356164*Taula1[[#This Row],[Dies treballats període justificat (01/01/2023 - 31/03/2023)              no comptabilitzats com a mes natural sencer]],2)</f>
        <v>0</v>
      </c>
      <c r="AT219" s="89">
        <f>Taula1[[#This Row],[% Jornada segons contracte
(no posar el símbol %) ]]-Taula1[[#This Row],[% Reducció salari per baix rendiment        (no posar el símbol %)]]</f>
        <v>0</v>
      </c>
      <c r="AU219" s="136">
        <f t="shared" si="51"/>
        <v>0</v>
      </c>
      <c r="AV219" s="86"/>
      <c r="AW219" s="136">
        <f>ROUND((AX219/100)*693*Taula1[[#This Row],[Espai reservat Administració  (mesos)]],2)</f>
        <v>0</v>
      </c>
      <c r="AX219" s="89">
        <f>Taula1[[#This Row],[% Jornada segons contracte
(no posar el símbol %) ]]-Taula1[[#This Row],[% Reducció salari per baix rendiment        (no posar el símbol %)]]</f>
        <v>0</v>
      </c>
      <c r="AY219" s="131">
        <f>ROUND((AZ219/100)*22.78356164*Taula1[[#This Row],[Espai reservat Administració (dies)]],2)</f>
        <v>0</v>
      </c>
      <c r="AZ219" s="79">
        <f>Taula1[[#This Row],[% Jornada segons contracte
(no posar el símbol %) ]]-Taula1[[#This Row],[% Reducció salari per baix rendiment        (no posar el símbol %)]]</f>
        <v>0</v>
      </c>
      <c r="BA219" s="131">
        <f t="shared" si="52"/>
        <v>0</v>
      </c>
      <c r="BB219" s="83"/>
      <c r="BC219" s="131">
        <f>IF(Taula1[[#This Row],[Grup justificat     (fer servir opcions de la llista desplegable)]]=1,AI219,0)</f>
        <v>0</v>
      </c>
      <c r="BD219" s="131">
        <f>IF(Taula1[[#This Row],[Grup justificat     (fer servir opcions de la llista desplegable)]]=2,AU219,0)</f>
        <v>0</v>
      </c>
      <c r="BE219" s="83"/>
      <c r="BF219" s="131">
        <f>IF(Taula1[[#This Row],[Espai reservat Administració]]=1,AO219,0)</f>
        <v>0</v>
      </c>
      <c r="BG219" s="131">
        <f>IF(Taula1[[#This Row],[Espai reservat Administració]]=2,BA219,0)</f>
        <v>0</v>
      </c>
      <c r="BH219" s="83"/>
      <c r="BI219" s="124">
        <f>IF(Taula1[[#This Row],[Grup justificat     (fer servir opcions de la llista desplegable)]]=1,1,0)</f>
        <v>0</v>
      </c>
      <c r="BJ219" s="124">
        <f>IF(Taula1[[#This Row],[Espai reservat Administració]]=1,1,0)</f>
        <v>0</v>
      </c>
      <c r="BK219" s="125"/>
      <c r="BL219" s="124">
        <f>IF(Taula1[[#This Row],[Grup justificat     (fer servir opcions de la llista desplegable)]]=2,1,0)</f>
        <v>0</v>
      </c>
      <c r="BM219" s="124">
        <f>IF(Taula1[[#This Row],[Espai reservat Administració]]=2,1,0)</f>
        <v>0</v>
      </c>
      <c r="BN219" s="73"/>
      <c r="BO219" s="73"/>
      <c r="BP219" s="73"/>
      <c r="BQ219" s="73"/>
      <c r="BR219" s="73"/>
      <c r="BS219" s="73"/>
      <c r="BT219" s="73"/>
      <c r="BU219" s="73"/>
      <c r="BV219" s="73"/>
      <c r="BW219" s="73"/>
      <c r="BX219" s="73"/>
      <c r="BY219" s="73"/>
      <c r="BZ219" s="73"/>
      <c r="CA219" s="73"/>
      <c r="CB219" s="73"/>
      <c r="CC219" s="73"/>
      <c r="CD219" s="73"/>
      <c r="CE219" s="73"/>
      <c r="CF219" s="73"/>
      <c r="CG219" s="63">
        <f t="shared" si="53"/>
        <v>0</v>
      </c>
      <c r="CH219" s="63">
        <f t="shared" si="54"/>
        <v>0</v>
      </c>
      <c r="CI219" s="73"/>
      <c r="CJ219" s="63">
        <f>IF(Taula1[[#This Row],[Tipus de contracte                                  (fer servir opcions de la llista desplegable)]]="Indefinit",1,0)</f>
        <v>0</v>
      </c>
      <c r="CK219" s="63">
        <f>IF(Taula1[[#This Row],[Tipus de contracte                                  (fer servir opcions de la llista desplegable)]]="Temporal, igual o superior a 6 mesos",1,0)</f>
        <v>0</v>
      </c>
      <c r="CL219" s="63">
        <f>IF(Taula1[[#This Row],[Tipus de contracte                                  (fer servir opcions de la llista desplegable)]]="Substitució per IT",1,0)</f>
        <v>0</v>
      </c>
      <c r="CM219" s="73"/>
      <c r="CN219" s="63">
        <f>IF(Taula1[[#This Row],[Relació llocs de treball]]&gt;=1,1,0)</f>
        <v>0</v>
      </c>
      <c r="CO219" s="73"/>
      <c r="CP219" s="63">
        <f>IF(Taula1[[#This Row],[Identitat de gènere                                                          (fer servir opcions de la llista desplegable)]]="Home",1,0)</f>
        <v>0</v>
      </c>
      <c r="CQ219" s="63">
        <f>IF(Taula1[[#This Row],[Identitat de gènere                                                          (fer servir opcions de la llista desplegable)]]="Dona",1,0)</f>
        <v>0</v>
      </c>
      <c r="CR219" s="63">
        <f>IF(Taula1[[#This Row],[Identitat de gènere                                                          (fer servir opcions de la llista desplegable)]]="No binari",1,0)</f>
        <v>0</v>
      </c>
      <c r="CS219" s="73"/>
      <c r="CT219" s="63">
        <f t="shared" si="48"/>
        <v>0</v>
      </c>
      <c r="CU219" s="64">
        <f t="shared" si="55"/>
        <v>0</v>
      </c>
      <c r="CW219" s="64">
        <f t="shared" si="56"/>
        <v>0</v>
      </c>
      <c r="CX219" s="64">
        <f t="shared" si="57"/>
        <v>0</v>
      </c>
      <c r="CY219" s="64">
        <f t="shared" si="58"/>
        <v>0</v>
      </c>
      <c r="CZ219" s="64">
        <f t="shared" si="59"/>
        <v>0</v>
      </c>
      <c r="DB219" s="64">
        <f t="shared" si="60"/>
        <v>0</v>
      </c>
      <c r="DC219" s="64">
        <f t="shared" si="61"/>
        <v>0</v>
      </c>
      <c r="DD219" s="64">
        <f t="shared" si="62"/>
        <v>0</v>
      </c>
      <c r="DE219" s="64">
        <f t="shared" si="63"/>
        <v>0</v>
      </c>
    </row>
    <row r="220" spans="2:109" x14ac:dyDescent="0.3">
      <c r="B220" s="167"/>
      <c r="C220" s="186"/>
      <c r="D220" s="2"/>
      <c r="E220" s="67"/>
      <c r="F220" s="5"/>
      <c r="G220" s="5"/>
      <c r="H220" s="187"/>
      <c r="I220" s="111" t="str">
        <f ca="1">IF(Taula1[[#This Row],[Data naixement (format dd/mm/aaaa)]]="","0",DATEDIF(Taula1[[#This Row],[Data naixement (format dd/mm/aaaa)]],TODAY(),"Y"))</f>
        <v>0</v>
      </c>
      <c r="J220" s="6"/>
      <c r="K220" s="6"/>
      <c r="L220" s="6"/>
      <c r="M220" s="6"/>
      <c r="N220" s="56"/>
      <c r="O220" s="56"/>
      <c r="P220" s="56"/>
      <c r="Q220" s="6"/>
      <c r="R220" s="7"/>
      <c r="S220" s="143">
        <f>Taula1[[#This Row],[Mesos naturals sencers treballats període justificat (01/01/2023 - 31/03/2023)]]</f>
        <v>0</v>
      </c>
      <c r="T220" s="194">
        <f>Taula1[[#This Row],[Dies treballats període justificat (01/01/2023 - 31/03/2023)              no comptabilitzats com a mes natural sencer]]</f>
        <v>0</v>
      </c>
      <c r="U220" s="12"/>
      <c r="V220" s="7"/>
      <c r="W220" s="188"/>
      <c r="X220" s="188"/>
      <c r="Y220" s="188"/>
      <c r="Z220" s="188"/>
      <c r="AA220" s="190"/>
      <c r="AB220" s="143">
        <f>Taula1[[#This Row],[Grup justificat     (fer servir opcions de la llista desplegable)]]</f>
        <v>0</v>
      </c>
      <c r="AC220" s="182"/>
      <c r="AD220" s="80"/>
      <c r="AE220" s="131">
        <f>ROUND((AF220/100)*756*Taula1[[#This Row],[Mesos naturals sencers treballats període justificat (01/01/2023 - 31/03/2023)]],2)</f>
        <v>0</v>
      </c>
      <c r="AF220" s="79">
        <f>Taula1[[#This Row],[% Jornada segons contracte
(no posar el símbol %) ]]-Taula1[[#This Row],[% Reducció salari per baix rendiment        (no posar el símbol %)]]</f>
        <v>0</v>
      </c>
      <c r="AG220" s="131">
        <f>ROUND((AH220/100)*24.8547945*Taula1[[#This Row],[Dies treballats període justificat (01/01/2023 - 31/03/2023)              no comptabilitzats com a mes natural sencer]],2)</f>
        <v>0</v>
      </c>
      <c r="AH220" s="79">
        <f>Taula1[[#This Row],[% Jornada segons contracte
(no posar el símbol %) ]]-Taula1[[#This Row],[% Reducció salari per baix rendiment        (no posar el símbol %)]]</f>
        <v>0</v>
      </c>
      <c r="AI220" s="131">
        <f t="shared" si="49"/>
        <v>0</v>
      </c>
      <c r="AJ220" s="183"/>
      <c r="AK220" s="131">
        <f>ROUND((AL220/100)*756*Taula1[[#This Row],[Espai reservat Administració  (mesos)]],2)</f>
        <v>0</v>
      </c>
      <c r="AL220" s="79">
        <f>Taula1[[#This Row],[% Jornada segons contracte
(no posar el símbol %) ]]-Taula1[[#This Row],[% Reducció salari per baix rendiment        (no posar el símbol %)]]</f>
        <v>0</v>
      </c>
      <c r="AM220" s="131">
        <f>ROUND((AN220/100)*24.8547945*Taula1[[#This Row],[Espai reservat Administració (dies)]],2)</f>
        <v>0</v>
      </c>
      <c r="AN220" s="79">
        <f>Taula1[[#This Row],[% Jornada segons contracte
(no posar el símbol %) ]]-Taula1[[#This Row],[% Reducció salari per baix rendiment        (no posar el símbol %)]]</f>
        <v>0</v>
      </c>
      <c r="AO220" s="131">
        <f t="shared" si="50"/>
        <v>0</v>
      </c>
      <c r="AP220" s="86"/>
      <c r="AQ220" s="136">
        <f>ROUND((AR220/100)*693*Taula1[[#This Row],[Mesos naturals sencers treballats període justificat (01/01/2023 - 31/03/2023)]],2)</f>
        <v>0</v>
      </c>
      <c r="AR220" s="89">
        <f>Taula1[[#This Row],[% Jornada segons contracte
(no posar el símbol %) ]]-Taula1[[#This Row],[% Reducció salari per baix rendiment        (no posar el símbol %)]]</f>
        <v>0</v>
      </c>
      <c r="AS220" s="136">
        <f>ROUND((AT220/100)*22.78356164*Taula1[[#This Row],[Dies treballats període justificat (01/01/2023 - 31/03/2023)              no comptabilitzats com a mes natural sencer]],2)</f>
        <v>0</v>
      </c>
      <c r="AT220" s="89">
        <f>Taula1[[#This Row],[% Jornada segons contracte
(no posar el símbol %) ]]-Taula1[[#This Row],[% Reducció salari per baix rendiment        (no posar el símbol %)]]</f>
        <v>0</v>
      </c>
      <c r="AU220" s="136">
        <f t="shared" si="51"/>
        <v>0</v>
      </c>
      <c r="AV220" s="86"/>
      <c r="AW220" s="136">
        <f>ROUND((AX220/100)*693*Taula1[[#This Row],[Espai reservat Administració  (mesos)]],2)</f>
        <v>0</v>
      </c>
      <c r="AX220" s="89">
        <f>Taula1[[#This Row],[% Jornada segons contracte
(no posar el símbol %) ]]-Taula1[[#This Row],[% Reducció salari per baix rendiment        (no posar el símbol %)]]</f>
        <v>0</v>
      </c>
      <c r="AY220" s="131">
        <f>ROUND((AZ220/100)*22.78356164*Taula1[[#This Row],[Espai reservat Administració (dies)]],2)</f>
        <v>0</v>
      </c>
      <c r="AZ220" s="79">
        <f>Taula1[[#This Row],[% Jornada segons contracte
(no posar el símbol %) ]]-Taula1[[#This Row],[% Reducció salari per baix rendiment        (no posar el símbol %)]]</f>
        <v>0</v>
      </c>
      <c r="BA220" s="131">
        <f t="shared" si="52"/>
        <v>0</v>
      </c>
      <c r="BB220" s="83"/>
      <c r="BC220" s="131">
        <f>IF(Taula1[[#This Row],[Grup justificat     (fer servir opcions de la llista desplegable)]]=1,AI220,0)</f>
        <v>0</v>
      </c>
      <c r="BD220" s="131">
        <f>IF(Taula1[[#This Row],[Grup justificat     (fer servir opcions de la llista desplegable)]]=2,AU220,0)</f>
        <v>0</v>
      </c>
      <c r="BE220" s="83"/>
      <c r="BF220" s="131">
        <f>IF(Taula1[[#This Row],[Espai reservat Administració]]=1,AO220,0)</f>
        <v>0</v>
      </c>
      <c r="BG220" s="131">
        <f>IF(Taula1[[#This Row],[Espai reservat Administració]]=2,BA220,0)</f>
        <v>0</v>
      </c>
      <c r="BH220" s="83"/>
      <c r="BI220" s="124">
        <f>IF(Taula1[[#This Row],[Grup justificat     (fer servir opcions de la llista desplegable)]]=1,1,0)</f>
        <v>0</v>
      </c>
      <c r="BJ220" s="124">
        <f>IF(Taula1[[#This Row],[Espai reservat Administració]]=1,1,0)</f>
        <v>0</v>
      </c>
      <c r="BK220" s="125"/>
      <c r="BL220" s="124">
        <f>IF(Taula1[[#This Row],[Grup justificat     (fer servir opcions de la llista desplegable)]]=2,1,0)</f>
        <v>0</v>
      </c>
      <c r="BM220" s="124">
        <f>IF(Taula1[[#This Row],[Espai reservat Administració]]=2,1,0)</f>
        <v>0</v>
      </c>
      <c r="BN220" s="73"/>
      <c r="BO220" s="73"/>
      <c r="BP220" s="73"/>
      <c r="BQ220" s="73"/>
      <c r="BR220" s="73"/>
      <c r="BS220" s="73"/>
      <c r="BT220" s="73"/>
      <c r="BU220" s="73"/>
      <c r="BV220" s="73"/>
      <c r="BW220" s="73"/>
      <c r="BX220" s="73"/>
      <c r="BY220" s="73"/>
      <c r="BZ220" s="73"/>
      <c r="CA220" s="73"/>
      <c r="CB220" s="73"/>
      <c r="CC220" s="73"/>
      <c r="CD220" s="73"/>
      <c r="CE220" s="73"/>
      <c r="CF220" s="73"/>
      <c r="CG220" s="63">
        <f t="shared" si="53"/>
        <v>0</v>
      </c>
      <c r="CH220" s="63">
        <f t="shared" si="54"/>
        <v>0</v>
      </c>
      <c r="CI220" s="73"/>
      <c r="CJ220" s="63">
        <f>IF(Taula1[[#This Row],[Tipus de contracte                                  (fer servir opcions de la llista desplegable)]]="Indefinit",1,0)</f>
        <v>0</v>
      </c>
      <c r="CK220" s="63">
        <f>IF(Taula1[[#This Row],[Tipus de contracte                                  (fer servir opcions de la llista desplegable)]]="Temporal, igual o superior a 6 mesos",1,0)</f>
        <v>0</v>
      </c>
      <c r="CL220" s="63">
        <f>IF(Taula1[[#This Row],[Tipus de contracte                                  (fer servir opcions de la llista desplegable)]]="Substitució per IT",1,0)</f>
        <v>0</v>
      </c>
      <c r="CM220" s="73"/>
      <c r="CN220" s="63">
        <f>IF(Taula1[[#This Row],[Relació llocs de treball]]&gt;=1,1,0)</f>
        <v>0</v>
      </c>
      <c r="CO220" s="73"/>
      <c r="CP220" s="63">
        <f>IF(Taula1[[#This Row],[Identitat de gènere                                                          (fer servir opcions de la llista desplegable)]]="Home",1,0)</f>
        <v>0</v>
      </c>
      <c r="CQ220" s="63">
        <f>IF(Taula1[[#This Row],[Identitat de gènere                                                          (fer servir opcions de la llista desplegable)]]="Dona",1,0)</f>
        <v>0</v>
      </c>
      <c r="CR220" s="63">
        <f>IF(Taula1[[#This Row],[Identitat de gènere                                                          (fer servir opcions de la llista desplegable)]]="No binari",1,0)</f>
        <v>0</v>
      </c>
      <c r="CS220" s="73"/>
      <c r="CT220" s="63">
        <f t="shared" si="48"/>
        <v>0</v>
      </c>
      <c r="CU220" s="64">
        <f t="shared" si="55"/>
        <v>0</v>
      </c>
      <c r="CW220" s="64">
        <f t="shared" si="56"/>
        <v>0</v>
      </c>
      <c r="CX220" s="64">
        <f t="shared" si="57"/>
        <v>0</v>
      </c>
      <c r="CY220" s="64">
        <f t="shared" si="58"/>
        <v>0</v>
      </c>
      <c r="CZ220" s="64">
        <f t="shared" si="59"/>
        <v>0</v>
      </c>
      <c r="DB220" s="64">
        <f t="shared" si="60"/>
        <v>0</v>
      </c>
      <c r="DC220" s="64">
        <f t="shared" si="61"/>
        <v>0</v>
      </c>
      <c r="DD220" s="64">
        <f t="shared" si="62"/>
        <v>0</v>
      </c>
      <c r="DE220" s="64">
        <f t="shared" si="63"/>
        <v>0</v>
      </c>
    </row>
    <row r="221" spans="2:109" x14ac:dyDescent="0.3">
      <c r="B221" s="167"/>
      <c r="C221" s="186"/>
      <c r="D221" s="2"/>
      <c r="E221" s="67"/>
      <c r="F221" s="5"/>
      <c r="G221" s="5"/>
      <c r="H221" s="187"/>
      <c r="I221" s="111" t="str">
        <f ca="1">IF(Taula1[[#This Row],[Data naixement (format dd/mm/aaaa)]]="","0",DATEDIF(Taula1[[#This Row],[Data naixement (format dd/mm/aaaa)]],TODAY(),"Y"))</f>
        <v>0</v>
      </c>
      <c r="J221" s="6"/>
      <c r="K221" s="6"/>
      <c r="L221" s="6"/>
      <c r="M221" s="6"/>
      <c r="N221" s="56"/>
      <c r="O221" s="56"/>
      <c r="P221" s="56"/>
      <c r="Q221" s="6"/>
      <c r="R221" s="7"/>
      <c r="S221" s="143">
        <f>Taula1[[#This Row],[Mesos naturals sencers treballats període justificat (01/01/2023 - 31/03/2023)]]</f>
        <v>0</v>
      </c>
      <c r="T221" s="194">
        <f>Taula1[[#This Row],[Dies treballats període justificat (01/01/2023 - 31/03/2023)              no comptabilitzats com a mes natural sencer]]</f>
        <v>0</v>
      </c>
      <c r="U221" s="12"/>
      <c r="V221" s="7"/>
      <c r="W221" s="188"/>
      <c r="X221" s="188"/>
      <c r="Y221" s="188"/>
      <c r="Z221" s="188"/>
      <c r="AA221" s="190"/>
      <c r="AB221" s="143">
        <f>Taula1[[#This Row],[Grup justificat     (fer servir opcions de la llista desplegable)]]</f>
        <v>0</v>
      </c>
      <c r="AC221" s="182"/>
      <c r="AD221" s="80"/>
      <c r="AE221" s="131">
        <f>ROUND((AF221/100)*756*Taula1[[#This Row],[Mesos naturals sencers treballats període justificat (01/01/2023 - 31/03/2023)]],2)</f>
        <v>0</v>
      </c>
      <c r="AF221" s="79">
        <f>Taula1[[#This Row],[% Jornada segons contracte
(no posar el símbol %) ]]-Taula1[[#This Row],[% Reducció salari per baix rendiment        (no posar el símbol %)]]</f>
        <v>0</v>
      </c>
      <c r="AG221" s="131">
        <f>ROUND((AH221/100)*24.8547945*Taula1[[#This Row],[Dies treballats període justificat (01/01/2023 - 31/03/2023)              no comptabilitzats com a mes natural sencer]],2)</f>
        <v>0</v>
      </c>
      <c r="AH221" s="79">
        <f>Taula1[[#This Row],[% Jornada segons contracte
(no posar el símbol %) ]]-Taula1[[#This Row],[% Reducció salari per baix rendiment        (no posar el símbol %)]]</f>
        <v>0</v>
      </c>
      <c r="AI221" s="131">
        <f t="shared" si="49"/>
        <v>0</v>
      </c>
      <c r="AJ221" s="183"/>
      <c r="AK221" s="131">
        <f>ROUND((AL221/100)*756*Taula1[[#This Row],[Espai reservat Administració  (mesos)]],2)</f>
        <v>0</v>
      </c>
      <c r="AL221" s="79">
        <f>Taula1[[#This Row],[% Jornada segons contracte
(no posar el símbol %) ]]-Taula1[[#This Row],[% Reducció salari per baix rendiment        (no posar el símbol %)]]</f>
        <v>0</v>
      </c>
      <c r="AM221" s="131">
        <f>ROUND((AN221/100)*24.8547945*Taula1[[#This Row],[Espai reservat Administració (dies)]],2)</f>
        <v>0</v>
      </c>
      <c r="AN221" s="79">
        <f>Taula1[[#This Row],[% Jornada segons contracte
(no posar el símbol %) ]]-Taula1[[#This Row],[% Reducció salari per baix rendiment        (no posar el símbol %)]]</f>
        <v>0</v>
      </c>
      <c r="AO221" s="131">
        <f t="shared" si="50"/>
        <v>0</v>
      </c>
      <c r="AP221" s="86"/>
      <c r="AQ221" s="136">
        <f>ROUND((AR221/100)*693*Taula1[[#This Row],[Mesos naturals sencers treballats període justificat (01/01/2023 - 31/03/2023)]],2)</f>
        <v>0</v>
      </c>
      <c r="AR221" s="89">
        <f>Taula1[[#This Row],[% Jornada segons contracte
(no posar el símbol %) ]]-Taula1[[#This Row],[% Reducció salari per baix rendiment        (no posar el símbol %)]]</f>
        <v>0</v>
      </c>
      <c r="AS221" s="136">
        <f>ROUND((AT221/100)*22.78356164*Taula1[[#This Row],[Dies treballats període justificat (01/01/2023 - 31/03/2023)              no comptabilitzats com a mes natural sencer]],2)</f>
        <v>0</v>
      </c>
      <c r="AT221" s="89">
        <f>Taula1[[#This Row],[% Jornada segons contracte
(no posar el símbol %) ]]-Taula1[[#This Row],[% Reducció salari per baix rendiment        (no posar el símbol %)]]</f>
        <v>0</v>
      </c>
      <c r="AU221" s="136">
        <f t="shared" si="51"/>
        <v>0</v>
      </c>
      <c r="AV221" s="86"/>
      <c r="AW221" s="136">
        <f>ROUND((AX221/100)*693*Taula1[[#This Row],[Espai reservat Administració  (mesos)]],2)</f>
        <v>0</v>
      </c>
      <c r="AX221" s="89">
        <f>Taula1[[#This Row],[% Jornada segons contracte
(no posar el símbol %) ]]-Taula1[[#This Row],[% Reducció salari per baix rendiment        (no posar el símbol %)]]</f>
        <v>0</v>
      </c>
      <c r="AY221" s="131">
        <f>ROUND((AZ221/100)*22.78356164*Taula1[[#This Row],[Espai reservat Administració (dies)]],2)</f>
        <v>0</v>
      </c>
      <c r="AZ221" s="79">
        <f>Taula1[[#This Row],[% Jornada segons contracte
(no posar el símbol %) ]]-Taula1[[#This Row],[% Reducció salari per baix rendiment        (no posar el símbol %)]]</f>
        <v>0</v>
      </c>
      <c r="BA221" s="131">
        <f t="shared" si="52"/>
        <v>0</v>
      </c>
      <c r="BB221" s="83"/>
      <c r="BC221" s="131">
        <f>IF(Taula1[[#This Row],[Grup justificat     (fer servir opcions de la llista desplegable)]]=1,AI221,0)</f>
        <v>0</v>
      </c>
      <c r="BD221" s="131">
        <f>IF(Taula1[[#This Row],[Grup justificat     (fer servir opcions de la llista desplegable)]]=2,AU221,0)</f>
        <v>0</v>
      </c>
      <c r="BE221" s="83"/>
      <c r="BF221" s="131">
        <f>IF(Taula1[[#This Row],[Espai reservat Administració]]=1,AO221,0)</f>
        <v>0</v>
      </c>
      <c r="BG221" s="131">
        <f>IF(Taula1[[#This Row],[Espai reservat Administració]]=2,BA221,0)</f>
        <v>0</v>
      </c>
      <c r="BH221" s="83"/>
      <c r="BI221" s="124">
        <f>IF(Taula1[[#This Row],[Grup justificat     (fer servir opcions de la llista desplegable)]]=1,1,0)</f>
        <v>0</v>
      </c>
      <c r="BJ221" s="124">
        <f>IF(Taula1[[#This Row],[Espai reservat Administració]]=1,1,0)</f>
        <v>0</v>
      </c>
      <c r="BK221" s="125"/>
      <c r="BL221" s="124">
        <f>IF(Taula1[[#This Row],[Grup justificat     (fer servir opcions de la llista desplegable)]]=2,1,0)</f>
        <v>0</v>
      </c>
      <c r="BM221" s="124">
        <f>IF(Taula1[[#This Row],[Espai reservat Administració]]=2,1,0)</f>
        <v>0</v>
      </c>
      <c r="BN221" s="73"/>
      <c r="BO221" s="73"/>
      <c r="BP221" s="73"/>
      <c r="BQ221" s="73"/>
      <c r="BR221" s="73"/>
      <c r="BS221" s="73"/>
      <c r="BT221" s="73"/>
      <c r="BU221" s="73"/>
      <c r="BV221" s="73"/>
      <c r="BW221" s="73"/>
      <c r="BX221" s="73"/>
      <c r="BY221" s="73"/>
      <c r="BZ221" s="73"/>
      <c r="CA221" s="73"/>
      <c r="CB221" s="73"/>
      <c r="CC221" s="73"/>
      <c r="CD221" s="73"/>
      <c r="CE221" s="73"/>
      <c r="CF221" s="73"/>
      <c r="CG221" s="63">
        <f t="shared" si="53"/>
        <v>0</v>
      </c>
      <c r="CH221" s="63">
        <f t="shared" si="54"/>
        <v>0</v>
      </c>
      <c r="CI221" s="73"/>
      <c r="CJ221" s="63">
        <f>IF(Taula1[[#This Row],[Tipus de contracte                                  (fer servir opcions de la llista desplegable)]]="Indefinit",1,0)</f>
        <v>0</v>
      </c>
      <c r="CK221" s="63">
        <f>IF(Taula1[[#This Row],[Tipus de contracte                                  (fer servir opcions de la llista desplegable)]]="Temporal, igual o superior a 6 mesos",1,0)</f>
        <v>0</v>
      </c>
      <c r="CL221" s="63">
        <f>IF(Taula1[[#This Row],[Tipus de contracte                                  (fer servir opcions de la llista desplegable)]]="Substitució per IT",1,0)</f>
        <v>0</v>
      </c>
      <c r="CM221" s="73"/>
      <c r="CN221" s="63">
        <f>IF(Taula1[[#This Row],[Relació llocs de treball]]&gt;=1,1,0)</f>
        <v>0</v>
      </c>
      <c r="CO221" s="73"/>
      <c r="CP221" s="63">
        <f>IF(Taula1[[#This Row],[Identitat de gènere                                                          (fer servir opcions de la llista desplegable)]]="Home",1,0)</f>
        <v>0</v>
      </c>
      <c r="CQ221" s="63">
        <f>IF(Taula1[[#This Row],[Identitat de gènere                                                          (fer servir opcions de la llista desplegable)]]="Dona",1,0)</f>
        <v>0</v>
      </c>
      <c r="CR221" s="63">
        <f>IF(Taula1[[#This Row],[Identitat de gènere                                                          (fer servir opcions de la llista desplegable)]]="No binari",1,0)</f>
        <v>0</v>
      </c>
      <c r="CS221" s="73"/>
      <c r="CT221" s="63">
        <f t="shared" si="48"/>
        <v>0</v>
      </c>
      <c r="CU221" s="64">
        <f t="shared" si="55"/>
        <v>0</v>
      </c>
      <c r="CW221" s="64">
        <f t="shared" si="56"/>
        <v>0</v>
      </c>
      <c r="CX221" s="64">
        <f t="shared" si="57"/>
        <v>0</v>
      </c>
      <c r="CY221" s="64">
        <f t="shared" si="58"/>
        <v>0</v>
      </c>
      <c r="CZ221" s="64">
        <f t="shared" si="59"/>
        <v>0</v>
      </c>
      <c r="DB221" s="64">
        <f t="shared" si="60"/>
        <v>0</v>
      </c>
      <c r="DC221" s="64">
        <f t="shared" si="61"/>
        <v>0</v>
      </c>
      <c r="DD221" s="64">
        <f t="shared" si="62"/>
        <v>0</v>
      </c>
      <c r="DE221" s="64">
        <f t="shared" si="63"/>
        <v>0</v>
      </c>
    </row>
    <row r="222" spans="2:109" x14ac:dyDescent="0.3">
      <c r="B222" s="167"/>
      <c r="C222" s="186"/>
      <c r="D222" s="2"/>
      <c r="E222" s="67"/>
      <c r="F222" s="5"/>
      <c r="G222" s="5"/>
      <c r="H222" s="187"/>
      <c r="I222" s="111" t="str">
        <f ca="1">IF(Taula1[[#This Row],[Data naixement (format dd/mm/aaaa)]]="","0",DATEDIF(Taula1[[#This Row],[Data naixement (format dd/mm/aaaa)]],TODAY(),"Y"))</f>
        <v>0</v>
      </c>
      <c r="J222" s="6"/>
      <c r="K222" s="6"/>
      <c r="L222" s="6"/>
      <c r="M222" s="6"/>
      <c r="N222" s="56"/>
      <c r="O222" s="56"/>
      <c r="P222" s="56"/>
      <c r="Q222" s="6"/>
      <c r="R222" s="7"/>
      <c r="S222" s="143">
        <f>Taula1[[#This Row],[Mesos naturals sencers treballats període justificat (01/01/2023 - 31/03/2023)]]</f>
        <v>0</v>
      </c>
      <c r="T222" s="194">
        <f>Taula1[[#This Row],[Dies treballats període justificat (01/01/2023 - 31/03/2023)              no comptabilitzats com a mes natural sencer]]</f>
        <v>0</v>
      </c>
      <c r="U222" s="12"/>
      <c r="V222" s="7"/>
      <c r="W222" s="188"/>
      <c r="X222" s="188"/>
      <c r="Y222" s="188"/>
      <c r="Z222" s="188"/>
      <c r="AA222" s="190"/>
      <c r="AB222" s="143">
        <f>Taula1[[#This Row],[Grup justificat     (fer servir opcions de la llista desplegable)]]</f>
        <v>0</v>
      </c>
      <c r="AC222" s="182"/>
      <c r="AD222" s="80"/>
      <c r="AE222" s="131">
        <f>ROUND((AF222/100)*756*Taula1[[#This Row],[Mesos naturals sencers treballats període justificat (01/01/2023 - 31/03/2023)]],2)</f>
        <v>0</v>
      </c>
      <c r="AF222" s="79">
        <f>Taula1[[#This Row],[% Jornada segons contracte
(no posar el símbol %) ]]-Taula1[[#This Row],[% Reducció salari per baix rendiment        (no posar el símbol %)]]</f>
        <v>0</v>
      </c>
      <c r="AG222" s="131">
        <f>ROUND((AH222/100)*24.8547945*Taula1[[#This Row],[Dies treballats període justificat (01/01/2023 - 31/03/2023)              no comptabilitzats com a mes natural sencer]],2)</f>
        <v>0</v>
      </c>
      <c r="AH222" s="79">
        <f>Taula1[[#This Row],[% Jornada segons contracte
(no posar el símbol %) ]]-Taula1[[#This Row],[% Reducció salari per baix rendiment        (no posar el símbol %)]]</f>
        <v>0</v>
      </c>
      <c r="AI222" s="131">
        <f t="shared" si="49"/>
        <v>0</v>
      </c>
      <c r="AJ222" s="183"/>
      <c r="AK222" s="131">
        <f>ROUND((AL222/100)*756*Taula1[[#This Row],[Espai reservat Administració  (mesos)]],2)</f>
        <v>0</v>
      </c>
      <c r="AL222" s="79">
        <f>Taula1[[#This Row],[% Jornada segons contracte
(no posar el símbol %) ]]-Taula1[[#This Row],[% Reducció salari per baix rendiment        (no posar el símbol %)]]</f>
        <v>0</v>
      </c>
      <c r="AM222" s="131">
        <f>ROUND((AN222/100)*24.8547945*Taula1[[#This Row],[Espai reservat Administració (dies)]],2)</f>
        <v>0</v>
      </c>
      <c r="AN222" s="79">
        <f>Taula1[[#This Row],[% Jornada segons contracte
(no posar el símbol %) ]]-Taula1[[#This Row],[% Reducció salari per baix rendiment        (no posar el símbol %)]]</f>
        <v>0</v>
      </c>
      <c r="AO222" s="131">
        <f t="shared" si="50"/>
        <v>0</v>
      </c>
      <c r="AP222" s="86"/>
      <c r="AQ222" s="136">
        <f>ROUND((AR222/100)*693*Taula1[[#This Row],[Mesos naturals sencers treballats període justificat (01/01/2023 - 31/03/2023)]],2)</f>
        <v>0</v>
      </c>
      <c r="AR222" s="89">
        <f>Taula1[[#This Row],[% Jornada segons contracte
(no posar el símbol %) ]]-Taula1[[#This Row],[% Reducció salari per baix rendiment        (no posar el símbol %)]]</f>
        <v>0</v>
      </c>
      <c r="AS222" s="136">
        <f>ROUND((AT222/100)*22.78356164*Taula1[[#This Row],[Dies treballats període justificat (01/01/2023 - 31/03/2023)              no comptabilitzats com a mes natural sencer]],2)</f>
        <v>0</v>
      </c>
      <c r="AT222" s="89">
        <f>Taula1[[#This Row],[% Jornada segons contracte
(no posar el símbol %) ]]-Taula1[[#This Row],[% Reducció salari per baix rendiment        (no posar el símbol %)]]</f>
        <v>0</v>
      </c>
      <c r="AU222" s="136">
        <f t="shared" si="51"/>
        <v>0</v>
      </c>
      <c r="AV222" s="86"/>
      <c r="AW222" s="136">
        <f>ROUND((AX222/100)*693*Taula1[[#This Row],[Espai reservat Administració  (mesos)]],2)</f>
        <v>0</v>
      </c>
      <c r="AX222" s="89">
        <f>Taula1[[#This Row],[% Jornada segons contracte
(no posar el símbol %) ]]-Taula1[[#This Row],[% Reducció salari per baix rendiment        (no posar el símbol %)]]</f>
        <v>0</v>
      </c>
      <c r="AY222" s="131">
        <f>ROUND((AZ222/100)*22.78356164*Taula1[[#This Row],[Espai reservat Administració (dies)]],2)</f>
        <v>0</v>
      </c>
      <c r="AZ222" s="79">
        <f>Taula1[[#This Row],[% Jornada segons contracte
(no posar el símbol %) ]]-Taula1[[#This Row],[% Reducció salari per baix rendiment        (no posar el símbol %)]]</f>
        <v>0</v>
      </c>
      <c r="BA222" s="131">
        <f t="shared" si="52"/>
        <v>0</v>
      </c>
      <c r="BB222" s="83"/>
      <c r="BC222" s="131">
        <f>IF(Taula1[[#This Row],[Grup justificat     (fer servir opcions de la llista desplegable)]]=1,AI222,0)</f>
        <v>0</v>
      </c>
      <c r="BD222" s="131">
        <f>IF(Taula1[[#This Row],[Grup justificat     (fer servir opcions de la llista desplegable)]]=2,AU222,0)</f>
        <v>0</v>
      </c>
      <c r="BE222" s="83"/>
      <c r="BF222" s="131">
        <f>IF(Taula1[[#This Row],[Espai reservat Administració]]=1,AO222,0)</f>
        <v>0</v>
      </c>
      <c r="BG222" s="131">
        <f>IF(Taula1[[#This Row],[Espai reservat Administració]]=2,BA222,0)</f>
        <v>0</v>
      </c>
      <c r="BH222" s="83"/>
      <c r="BI222" s="124">
        <f>IF(Taula1[[#This Row],[Grup justificat     (fer servir opcions de la llista desplegable)]]=1,1,0)</f>
        <v>0</v>
      </c>
      <c r="BJ222" s="124">
        <f>IF(Taula1[[#This Row],[Espai reservat Administració]]=1,1,0)</f>
        <v>0</v>
      </c>
      <c r="BK222" s="125"/>
      <c r="BL222" s="124">
        <f>IF(Taula1[[#This Row],[Grup justificat     (fer servir opcions de la llista desplegable)]]=2,1,0)</f>
        <v>0</v>
      </c>
      <c r="BM222" s="124">
        <f>IF(Taula1[[#This Row],[Espai reservat Administració]]=2,1,0)</f>
        <v>0</v>
      </c>
      <c r="BN222" s="73"/>
      <c r="BO222" s="73"/>
      <c r="BP222" s="73"/>
      <c r="BQ222" s="73"/>
      <c r="BR222" s="73"/>
      <c r="BS222" s="73"/>
      <c r="BT222" s="73"/>
      <c r="BU222" s="73"/>
      <c r="BV222" s="73"/>
      <c r="BW222" s="73"/>
      <c r="BX222" s="73"/>
      <c r="BY222" s="73"/>
      <c r="BZ222" s="73"/>
      <c r="CA222" s="73"/>
      <c r="CB222" s="73"/>
      <c r="CC222" s="73"/>
      <c r="CD222" s="73"/>
      <c r="CE222" s="73"/>
      <c r="CF222" s="73"/>
      <c r="CG222" s="63">
        <f t="shared" si="53"/>
        <v>0</v>
      </c>
      <c r="CH222" s="63">
        <f t="shared" si="54"/>
        <v>0</v>
      </c>
      <c r="CI222" s="73"/>
      <c r="CJ222" s="63">
        <f>IF(Taula1[[#This Row],[Tipus de contracte                                  (fer servir opcions de la llista desplegable)]]="Indefinit",1,0)</f>
        <v>0</v>
      </c>
      <c r="CK222" s="63">
        <f>IF(Taula1[[#This Row],[Tipus de contracte                                  (fer servir opcions de la llista desplegable)]]="Temporal, igual o superior a 6 mesos",1,0)</f>
        <v>0</v>
      </c>
      <c r="CL222" s="63">
        <f>IF(Taula1[[#This Row],[Tipus de contracte                                  (fer servir opcions de la llista desplegable)]]="Substitució per IT",1,0)</f>
        <v>0</v>
      </c>
      <c r="CM222" s="73"/>
      <c r="CN222" s="63">
        <f>IF(Taula1[[#This Row],[Relació llocs de treball]]&gt;=1,1,0)</f>
        <v>0</v>
      </c>
      <c r="CO222" s="73"/>
      <c r="CP222" s="63">
        <f>IF(Taula1[[#This Row],[Identitat de gènere                                                          (fer servir opcions de la llista desplegable)]]="Home",1,0)</f>
        <v>0</v>
      </c>
      <c r="CQ222" s="63">
        <f>IF(Taula1[[#This Row],[Identitat de gènere                                                          (fer servir opcions de la llista desplegable)]]="Dona",1,0)</f>
        <v>0</v>
      </c>
      <c r="CR222" s="63">
        <f>IF(Taula1[[#This Row],[Identitat de gènere                                                          (fer servir opcions de la llista desplegable)]]="No binari",1,0)</f>
        <v>0</v>
      </c>
      <c r="CS222" s="73"/>
      <c r="CT222" s="63">
        <f t="shared" si="48"/>
        <v>0</v>
      </c>
      <c r="CU222" s="64">
        <f t="shared" si="55"/>
        <v>0</v>
      </c>
      <c r="CW222" s="64">
        <f t="shared" si="56"/>
        <v>0</v>
      </c>
      <c r="CX222" s="64">
        <f t="shared" si="57"/>
        <v>0</v>
      </c>
      <c r="CY222" s="64">
        <f t="shared" si="58"/>
        <v>0</v>
      </c>
      <c r="CZ222" s="64">
        <f t="shared" si="59"/>
        <v>0</v>
      </c>
      <c r="DB222" s="64">
        <f t="shared" si="60"/>
        <v>0</v>
      </c>
      <c r="DC222" s="64">
        <f t="shared" si="61"/>
        <v>0</v>
      </c>
      <c r="DD222" s="64">
        <f t="shared" si="62"/>
        <v>0</v>
      </c>
      <c r="DE222" s="64">
        <f t="shared" si="63"/>
        <v>0</v>
      </c>
    </row>
    <row r="223" spans="2:109" x14ac:dyDescent="0.3">
      <c r="B223" s="167"/>
      <c r="C223" s="186"/>
      <c r="D223" s="2"/>
      <c r="E223" s="67"/>
      <c r="F223" s="5"/>
      <c r="G223" s="5"/>
      <c r="H223" s="187"/>
      <c r="I223" s="111" t="str">
        <f ca="1">IF(Taula1[[#This Row],[Data naixement (format dd/mm/aaaa)]]="","0",DATEDIF(Taula1[[#This Row],[Data naixement (format dd/mm/aaaa)]],TODAY(),"Y"))</f>
        <v>0</v>
      </c>
      <c r="J223" s="6"/>
      <c r="K223" s="6"/>
      <c r="L223" s="6"/>
      <c r="M223" s="6"/>
      <c r="N223" s="56"/>
      <c r="O223" s="56"/>
      <c r="P223" s="56"/>
      <c r="Q223" s="6"/>
      <c r="R223" s="7"/>
      <c r="S223" s="143">
        <f>Taula1[[#This Row],[Mesos naturals sencers treballats període justificat (01/01/2023 - 31/03/2023)]]</f>
        <v>0</v>
      </c>
      <c r="T223" s="194">
        <f>Taula1[[#This Row],[Dies treballats període justificat (01/01/2023 - 31/03/2023)              no comptabilitzats com a mes natural sencer]]</f>
        <v>0</v>
      </c>
      <c r="U223" s="12"/>
      <c r="V223" s="7"/>
      <c r="W223" s="188"/>
      <c r="X223" s="188"/>
      <c r="Y223" s="188"/>
      <c r="Z223" s="188"/>
      <c r="AA223" s="190"/>
      <c r="AB223" s="143">
        <f>Taula1[[#This Row],[Grup justificat     (fer servir opcions de la llista desplegable)]]</f>
        <v>0</v>
      </c>
      <c r="AC223" s="182"/>
      <c r="AD223" s="80"/>
      <c r="AE223" s="131">
        <f>ROUND((AF223/100)*756*Taula1[[#This Row],[Mesos naturals sencers treballats període justificat (01/01/2023 - 31/03/2023)]],2)</f>
        <v>0</v>
      </c>
      <c r="AF223" s="79">
        <f>Taula1[[#This Row],[% Jornada segons contracte
(no posar el símbol %) ]]-Taula1[[#This Row],[% Reducció salari per baix rendiment        (no posar el símbol %)]]</f>
        <v>0</v>
      </c>
      <c r="AG223" s="131">
        <f>ROUND((AH223/100)*24.8547945*Taula1[[#This Row],[Dies treballats període justificat (01/01/2023 - 31/03/2023)              no comptabilitzats com a mes natural sencer]],2)</f>
        <v>0</v>
      </c>
      <c r="AH223" s="79">
        <f>Taula1[[#This Row],[% Jornada segons contracte
(no posar el símbol %) ]]-Taula1[[#This Row],[% Reducció salari per baix rendiment        (no posar el símbol %)]]</f>
        <v>0</v>
      </c>
      <c r="AI223" s="131">
        <f t="shared" si="49"/>
        <v>0</v>
      </c>
      <c r="AJ223" s="183"/>
      <c r="AK223" s="131">
        <f>ROUND((AL223/100)*756*Taula1[[#This Row],[Espai reservat Administració  (mesos)]],2)</f>
        <v>0</v>
      </c>
      <c r="AL223" s="79">
        <f>Taula1[[#This Row],[% Jornada segons contracte
(no posar el símbol %) ]]-Taula1[[#This Row],[% Reducció salari per baix rendiment        (no posar el símbol %)]]</f>
        <v>0</v>
      </c>
      <c r="AM223" s="131">
        <f>ROUND((AN223/100)*24.8547945*Taula1[[#This Row],[Espai reservat Administració (dies)]],2)</f>
        <v>0</v>
      </c>
      <c r="AN223" s="79">
        <f>Taula1[[#This Row],[% Jornada segons contracte
(no posar el símbol %) ]]-Taula1[[#This Row],[% Reducció salari per baix rendiment        (no posar el símbol %)]]</f>
        <v>0</v>
      </c>
      <c r="AO223" s="131">
        <f t="shared" si="50"/>
        <v>0</v>
      </c>
      <c r="AP223" s="86"/>
      <c r="AQ223" s="136">
        <f>ROUND((AR223/100)*693*Taula1[[#This Row],[Mesos naturals sencers treballats període justificat (01/01/2023 - 31/03/2023)]],2)</f>
        <v>0</v>
      </c>
      <c r="AR223" s="89">
        <f>Taula1[[#This Row],[% Jornada segons contracte
(no posar el símbol %) ]]-Taula1[[#This Row],[% Reducció salari per baix rendiment        (no posar el símbol %)]]</f>
        <v>0</v>
      </c>
      <c r="AS223" s="136">
        <f>ROUND((AT223/100)*22.78356164*Taula1[[#This Row],[Dies treballats període justificat (01/01/2023 - 31/03/2023)              no comptabilitzats com a mes natural sencer]],2)</f>
        <v>0</v>
      </c>
      <c r="AT223" s="89">
        <f>Taula1[[#This Row],[% Jornada segons contracte
(no posar el símbol %) ]]-Taula1[[#This Row],[% Reducció salari per baix rendiment        (no posar el símbol %)]]</f>
        <v>0</v>
      </c>
      <c r="AU223" s="136">
        <f t="shared" si="51"/>
        <v>0</v>
      </c>
      <c r="AV223" s="86"/>
      <c r="AW223" s="136">
        <f>ROUND((AX223/100)*693*Taula1[[#This Row],[Espai reservat Administració  (mesos)]],2)</f>
        <v>0</v>
      </c>
      <c r="AX223" s="89">
        <f>Taula1[[#This Row],[% Jornada segons contracte
(no posar el símbol %) ]]-Taula1[[#This Row],[% Reducció salari per baix rendiment        (no posar el símbol %)]]</f>
        <v>0</v>
      </c>
      <c r="AY223" s="131">
        <f>ROUND((AZ223/100)*22.78356164*Taula1[[#This Row],[Espai reservat Administració (dies)]],2)</f>
        <v>0</v>
      </c>
      <c r="AZ223" s="79">
        <f>Taula1[[#This Row],[% Jornada segons contracte
(no posar el símbol %) ]]-Taula1[[#This Row],[% Reducció salari per baix rendiment        (no posar el símbol %)]]</f>
        <v>0</v>
      </c>
      <c r="BA223" s="131">
        <f t="shared" si="52"/>
        <v>0</v>
      </c>
      <c r="BB223" s="83"/>
      <c r="BC223" s="131">
        <f>IF(Taula1[[#This Row],[Grup justificat     (fer servir opcions de la llista desplegable)]]=1,AI223,0)</f>
        <v>0</v>
      </c>
      <c r="BD223" s="131">
        <f>IF(Taula1[[#This Row],[Grup justificat     (fer servir opcions de la llista desplegable)]]=2,AU223,0)</f>
        <v>0</v>
      </c>
      <c r="BE223" s="83"/>
      <c r="BF223" s="131">
        <f>IF(Taula1[[#This Row],[Espai reservat Administració]]=1,AO223,0)</f>
        <v>0</v>
      </c>
      <c r="BG223" s="131">
        <f>IF(Taula1[[#This Row],[Espai reservat Administració]]=2,BA223,0)</f>
        <v>0</v>
      </c>
      <c r="BH223" s="83"/>
      <c r="BI223" s="124">
        <f>IF(Taula1[[#This Row],[Grup justificat     (fer servir opcions de la llista desplegable)]]=1,1,0)</f>
        <v>0</v>
      </c>
      <c r="BJ223" s="124">
        <f>IF(Taula1[[#This Row],[Espai reservat Administració]]=1,1,0)</f>
        <v>0</v>
      </c>
      <c r="BK223" s="125"/>
      <c r="BL223" s="124">
        <f>IF(Taula1[[#This Row],[Grup justificat     (fer servir opcions de la llista desplegable)]]=2,1,0)</f>
        <v>0</v>
      </c>
      <c r="BM223" s="124">
        <f>IF(Taula1[[#This Row],[Espai reservat Administració]]=2,1,0)</f>
        <v>0</v>
      </c>
      <c r="BN223" s="73"/>
      <c r="BO223" s="73"/>
      <c r="BP223" s="73"/>
      <c r="BQ223" s="73"/>
      <c r="BR223" s="73"/>
      <c r="BS223" s="73"/>
      <c r="BT223" s="73"/>
      <c r="BU223" s="73"/>
      <c r="BV223" s="73"/>
      <c r="BW223" s="73"/>
      <c r="BX223" s="73"/>
      <c r="BY223" s="73"/>
      <c r="BZ223" s="73"/>
      <c r="CA223" s="73"/>
      <c r="CB223" s="73"/>
      <c r="CC223" s="73"/>
      <c r="CD223" s="73"/>
      <c r="CE223" s="73"/>
      <c r="CF223" s="73"/>
      <c r="CG223" s="63">
        <f t="shared" si="53"/>
        <v>0</v>
      </c>
      <c r="CH223" s="63">
        <f t="shared" si="54"/>
        <v>0</v>
      </c>
      <c r="CI223" s="73"/>
      <c r="CJ223" s="63">
        <f>IF(Taula1[[#This Row],[Tipus de contracte                                  (fer servir opcions de la llista desplegable)]]="Indefinit",1,0)</f>
        <v>0</v>
      </c>
      <c r="CK223" s="63">
        <f>IF(Taula1[[#This Row],[Tipus de contracte                                  (fer servir opcions de la llista desplegable)]]="Temporal, igual o superior a 6 mesos",1,0)</f>
        <v>0</v>
      </c>
      <c r="CL223" s="63">
        <f>IF(Taula1[[#This Row],[Tipus de contracte                                  (fer servir opcions de la llista desplegable)]]="Substitució per IT",1,0)</f>
        <v>0</v>
      </c>
      <c r="CM223" s="73"/>
      <c r="CN223" s="63">
        <f>IF(Taula1[[#This Row],[Relació llocs de treball]]&gt;=1,1,0)</f>
        <v>0</v>
      </c>
      <c r="CO223" s="73"/>
      <c r="CP223" s="63">
        <f>IF(Taula1[[#This Row],[Identitat de gènere                                                          (fer servir opcions de la llista desplegable)]]="Home",1,0)</f>
        <v>0</v>
      </c>
      <c r="CQ223" s="63">
        <f>IF(Taula1[[#This Row],[Identitat de gènere                                                          (fer servir opcions de la llista desplegable)]]="Dona",1,0)</f>
        <v>0</v>
      </c>
      <c r="CR223" s="63">
        <f>IF(Taula1[[#This Row],[Identitat de gènere                                                          (fer servir opcions de la llista desplegable)]]="No binari",1,0)</f>
        <v>0</v>
      </c>
      <c r="CS223" s="73"/>
      <c r="CT223" s="63">
        <f t="shared" si="48"/>
        <v>0</v>
      </c>
      <c r="CU223" s="64">
        <f t="shared" si="55"/>
        <v>0</v>
      </c>
      <c r="CW223" s="64">
        <f t="shared" si="56"/>
        <v>0</v>
      </c>
      <c r="CX223" s="64">
        <f t="shared" si="57"/>
        <v>0</v>
      </c>
      <c r="CY223" s="64">
        <f t="shared" si="58"/>
        <v>0</v>
      </c>
      <c r="CZ223" s="64">
        <f t="shared" si="59"/>
        <v>0</v>
      </c>
      <c r="DB223" s="64">
        <f t="shared" si="60"/>
        <v>0</v>
      </c>
      <c r="DC223" s="64">
        <f t="shared" si="61"/>
        <v>0</v>
      </c>
      <c r="DD223" s="64">
        <f t="shared" si="62"/>
        <v>0</v>
      </c>
      <c r="DE223" s="64">
        <f t="shared" si="63"/>
        <v>0</v>
      </c>
    </row>
    <row r="224" spans="2:109" x14ac:dyDescent="0.3">
      <c r="B224" s="167"/>
      <c r="C224" s="186"/>
      <c r="D224" s="2"/>
      <c r="E224" s="67"/>
      <c r="F224" s="5"/>
      <c r="G224" s="5"/>
      <c r="H224" s="187"/>
      <c r="I224" s="111" t="str">
        <f ca="1">IF(Taula1[[#This Row],[Data naixement (format dd/mm/aaaa)]]="","0",DATEDIF(Taula1[[#This Row],[Data naixement (format dd/mm/aaaa)]],TODAY(),"Y"))</f>
        <v>0</v>
      </c>
      <c r="J224" s="6"/>
      <c r="K224" s="6"/>
      <c r="L224" s="6"/>
      <c r="M224" s="6"/>
      <c r="N224" s="56"/>
      <c r="O224" s="56"/>
      <c r="P224" s="56"/>
      <c r="Q224" s="6"/>
      <c r="R224" s="7"/>
      <c r="S224" s="143">
        <f>Taula1[[#This Row],[Mesos naturals sencers treballats període justificat (01/01/2023 - 31/03/2023)]]</f>
        <v>0</v>
      </c>
      <c r="T224" s="194">
        <f>Taula1[[#This Row],[Dies treballats període justificat (01/01/2023 - 31/03/2023)              no comptabilitzats com a mes natural sencer]]</f>
        <v>0</v>
      </c>
      <c r="U224" s="12"/>
      <c r="V224" s="7"/>
      <c r="W224" s="188"/>
      <c r="X224" s="188"/>
      <c r="Y224" s="188"/>
      <c r="Z224" s="188"/>
      <c r="AA224" s="190"/>
      <c r="AB224" s="143">
        <f>Taula1[[#This Row],[Grup justificat     (fer servir opcions de la llista desplegable)]]</f>
        <v>0</v>
      </c>
      <c r="AC224" s="182"/>
      <c r="AD224" s="80"/>
      <c r="AE224" s="131">
        <f>ROUND((AF224/100)*756*Taula1[[#This Row],[Mesos naturals sencers treballats període justificat (01/01/2023 - 31/03/2023)]],2)</f>
        <v>0</v>
      </c>
      <c r="AF224" s="79">
        <f>Taula1[[#This Row],[% Jornada segons contracte
(no posar el símbol %) ]]-Taula1[[#This Row],[% Reducció salari per baix rendiment        (no posar el símbol %)]]</f>
        <v>0</v>
      </c>
      <c r="AG224" s="131">
        <f>ROUND((AH224/100)*24.8547945*Taula1[[#This Row],[Dies treballats període justificat (01/01/2023 - 31/03/2023)              no comptabilitzats com a mes natural sencer]],2)</f>
        <v>0</v>
      </c>
      <c r="AH224" s="79">
        <f>Taula1[[#This Row],[% Jornada segons contracte
(no posar el símbol %) ]]-Taula1[[#This Row],[% Reducció salari per baix rendiment        (no posar el símbol %)]]</f>
        <v>0</v>
      </c>
      <c r="AI224" s="131">
        <f t="shared" si="49"/>
        <v>0</v>
      </c>
      <c r="AJ224" s="183"/>
      <c r="AK224" s="131">
        <f>ROUND((AL224/100)*756*Taula1[[#This Row],[Espai reservat Administració  (mesos)]],2)</f>
        <v>0</v>
      </c>
      <c r="AL224" s="79">
        <f>Taula1[[#This Row],[% Jornada segons contracte
(no posar el símbol %) ]]-Taula1[[#This Row],[% Reducció salari per baix rendiment        (no posar el símbol %)]]</f>
        <v>0</v>
      </c>
      <c r="AM224" s="131">
        <f>ROUND((AN224/100)*24.8547945*Taula1[[#This Row],[Espai reservat Administració (dies)]],2)</f>
        <v>0</v>
      </c>
      <c r="AN224" s="79">
        <f>Taula1[[#This Row],[% Jornada segons contracte
(no posar el símbol %) ]]-Taula1[[#This Row],[% Reducció salari per baix rendiment        (no posar el símbol %)]]</f>
        <v>0</v>
      </c>
      <c r="AO224" s="131">
        <f t="shared" si="50"/>
        <v>0</v>
      </c>
      <c r="AP224" s="86"/>
      <c r="AQ224" s="136">
        <f>ROUND((AR224/100)*693*Taula1[[#This Row],[Mesos naturals sencers treballats període justificat (01/01/2023 - 31/03/2023)]],2)</f>
        <v>0</v>
      </c>
      <c r="AR224" s="89">
        <f>Taula1[[#This Row],[% Jornada segons contracte
(no posar el símbol %) ]]-Taula1[[#This Row],[% Reducció salari per baix rendiment        (no posar el símbol %)]]</f>
        <v>0</v>
      </c>
      <c r="AS224" s="136">
        <f>ROUND((AT224/100)*22.78356164*Taula1[[#This Row],[Dies treballats període justificat (01/01/2023 - 31/03/2023)              no comptabilitzats com a mes natural sencer]],2)</f>
        <v>0</v>
      </c>
      <c r="AT224" s="89">
        <f>Taula1[[#This Row],[% Jornada segons contracte
(no posar el símbol %) ]]-Taula1[[#This Row],[% Reducció salari per baix rendiment        (no posar el símbol %)]]</f>
        <v>0</v>
      </c>
      <c r="AU224" s="136">
        <f t="shared" si="51"/>
        <v>0</v>
      </c>
      <c r="AV224" s="86"/>
      <c r="AW224" s="136">
        <f>ROUND((AX224/100)*693*Taula1[[#This Row],[Espai reservat Administració  (mesos)]],2)</f>
        <v>0</v>
      </c>
      <c r="AX224" s="89">
        <f>Taula1[[#This Row],[% Jornada segons contracte
(no posar el símbol %) ]]-Taula1[[#This Row],[% Reducció salari per baix rendiment        (no posar el símbol %)]]</f>
        <v>0</v>
      </c>
      <c r="AY224" s="131">
        <f>ROUND((AZ224/100)*22.78356164*Taula1[[#This Row],[Espai reservat Administració (dies)]],2)</f>
        <v>0</v>
      </c>
      <c r="AZ224" s="79">
        <f>Taula1[[#This Row],[% Jornada segons contracte
(no posar el símbol %) ]]-Taula1[[#This Row],[% Reducció salari per baix rendiment        (no posar el símbol %)]]</f>
        <v>0</v>
      </c>
      <c r="BA224" s="131">
        <f t="shared" si="52"/>
        <v>0</v>
      </c>
      <c r="BB224" s="83"/>
      <c r="BC224" s="131">
        <f>IF(Taula1[[#This Row],[Grup justificat     (fer servir opcions de la llista desplegable)]]=1,AI224,0)</f>
        <v>0</v>
      </c>
      <c r="BD224" s="131">
        <f>IF(Taula1[[#This Row],[Grup justificat     (fer servir opcions de la llista desplegable)]]=2,AU224,0)</f>
        <v>0</v>
      </c>
      <c r="BE224" s="83"/>
      <c r="BF224" s="131">
        <f>IF(Taula1[[#This Row],[Espai reservat Administració]]=1,AO224,0)</f>
        <v>0</v>
      </c>
      <c r="BG224" s="131">
        <f>IF(Taula1[[#This Row],[Espai reservat Administració]]=2,BA224,0)</f>
        <v>0</v>
      </c>
      <c r="BH224" s="83"/>
      <c r="BI224" s="124">
        <f>IF(Taula1[[#This Row],[Grup justificat     (fer servir opcions de la llista desplegable)]]=1,1,0)</f>
        <v>0</v>
      </c>
      <c r="BJ224" s="124">
        <f>IF(Taula1[[#This Row],[Espai reservat Administració]]=1,1,0)</f>
        <v>0</v>
      </c>
      <c r="BK224" s="125"/>
      <c r="BL224" s="124">
        <f>IF(Taula1[[#This Row],[Grup justificat     (fer servir opcions de la llista desplegable)]]=2,1,0)</f>
        <v>0</v>
      </c>
      <c r="BM224" s="124">
        <f>IF(Taula1[[#This Row],[Espai reservat Administració]]=2,1,0)</f>
        <v>0</v>
      </c>
      <c r="BN224" s="73"/>
      <c r="BO224" s="73"/>
      <c r="BP224" s="73"/>
      <c r="BQ224" s="73"/>
      <c r="BR224" s="73"/>
      <c r="BS224" s="73"/>
      <c r="BT224" s="73"/>
      <c r="BU224" s="73"/>
      <c r="BV224" s="73"/>
      <c r="BW224" s="73"/>
      <c r="BX224" s="73"/>
      <c r="BY224" s="73"/>
      <c r="BZ224" s="73"/>
      <c r="CA224" s="73"/>
      <c r="CB224" s="73"/>
      <c r="CC224" s="73"/>
      <c r="CD224" s="73"/>
      <c r="CE224" s="73"/>
      <c r="CF224" s="73"/>
      <c r="CG224" s="63">
        <f t="shared" si="53"/>
        <v>0</v>
      </c>
      <c r="CH224" s="63">
        <f t="shared" si="54"/>
        <v>0</v>
      </c>
      <c r="CI224" s="73"/>
      <c r="CJ224" s="63">
        <f>IF(Taula1[[#This Row],[Tipus de contracte                                  (fer servir opcions de la llista desplegable)]]="Indefinit",1,0)</f>
        <v>0</v>
      </c>
      <c r="CK224" s="63">
        <f>IF(Taula1[[#This Row],[Tipus de contracte                                  (fer servir opcions de la llista desplegable)]]="Temporal, igual o superior a 6 mesos",1,0)</f>
        <v>0</v>
      </c>
      <c r="CL224" s="63">
        <f>IF(Taula1[[#This Row],[Tipus de contracte                                  (fer servir opcions de la llista desplegable)]]="Substitució per IT",1,0)</f>
        <v>0</v>
      </c>
      <c r="CM224" s="73"/>
      <c r="CN224" s="63">
        <f>IF(Taula1[[#This Row],[Relació llocs de treball]]&gt;=1,1,0)</f>
        <v>0</v>
      </c>
      <c r="CO224" s="73"/>
      <c r="CP224" s="63">
        <f>IF(Taula1[[#This Row],[Identitat de gènere                                                          (fer servir opcions de la llista desplegable)]]="Home",1,0)</f>
        <v>0</v>
      </c>
      <c r="CQ224" s="63">
        <f>IF(Taula1[[#This Row],[Identitat de gènere                                                          (fer servir opcions de la llista desplegable)]]="Dona",1,0)</f>
        <v>0</v>
      </c>
      <c r="CR224" s="63">
        <f>IF(Taula1[[#This Row],[Identitat de gènere                                                          (fer servir opcions de la llista desplegable)]]="No binari",1,0)</f>
        <v>0</v>
      </c>
      <c r="CS224" s="73"/>
      <c r="CT224" s="63">
        <f t="shared" si="48"/>
        <v>0</v>
      </c>
      <c r="CU224" s="64">
        <f t="shared" si="55"/>
        <v>0</v>
      </c>
      <c r="CW224" s="64">
        <f t="shared" si="56"/>
        <v>0</v>
      </c>
      <c r="CX224" s="64">
        <f t="shared" si="57"/>
        <v>0</v>
      </c>
      <c r="CY224" s="64">
        <f t="shared" si="58"/>
        <v>0</v>
      </c>
      <c r="CZ224" s="64">
        <f t="shared" si="59"/>
        <v>0</v>
      </c>
      <c r="DB224" s="64">
        <f t="shared" si="60"/>
        <v>0</v>
      </c>
      <c r="DC224" s="64">
        <f t="shared" si="61"/>
        <v>0</v>
      </c>
      <c r="DD224" s="64">
        <f t="shared" si="62"/>
        <v>0</v>
      </c>
      <c r="DE224" s="64">
        <f t="shared" si="63"/>
        <v>0</v>
      </c>
    </row>
    <row r="225" spans="2:109" x14ac:dyDescent="0.3">
      <c r="B225" s="167"/>
      <c r="C225" s="186"/>
      <c r="D225" s="2"/>
      <c r="E225" s="67"/>
      <c r="F225" s="5"/>
      <c r="G225" s="5"/>
      <c r="H225" s="187"/>
      <c r="I225" s="111" t="str">
        <f ca="1">IF(Taula1[[#This Row],[Data naixement (format dd/mm/aaaa)]]="","0",DATEDIF(Taula1[[#This Row],[Data naixement (format dd/mm/aaaa)]],TODAY(),"Y"))</f>
        <v>0</v>
      </c>
      <c r="J225" s="6"/>
      <c r="K225" s="6"/>
      <c r="L225" s="6"/>
      <c r="M225" s="6"/>
      <c r="N225" s="56"/>
      <c r="O225" s="56"/>
      <c r="P225" s="56"/>
      <c r="Q225" s="6"/>
      <c r="R225" s="7"/>
      <c r="S225" s="143">
        <f>Taula1[[#This Row],[Mesos naturals sencers treballats període justificat (01/01/2023 - 31/03/2023)]]</f>
        <v>0</v>
      </c>
      <c r="T225" s="194">
        <f>Taula1[[#This Row],[Dies treballats període justificat (01/01/2023 - 31/03/2023)              no comptabilitzats com a mes natural sencer]]</f>
        <v>0</v>
      </c>
      <c r="U225" s="12"/>
      <c r="V225" s="7"/>
      <c r="W225" s="188"/>
      <c r="X225" s="188"/>
      <c r="Y225" s="188"/>
      <c r="Z225" s="188"/>
      <c r="AA225" s="190"/>
      <c r="AB225" s="143">
        <f>Taula1[[#This Row],[Grup justificat     (fer servir opcions de la llista desplegable)]]</f>
        <v>0</v>
      </c>
      <c r="AC225" s="182"/>
      <c r="AD225" s="80"/>
      <c r="AE225" s="131">
        <f>ROUND((AF225/100)*756*Taula1[[#This Row],[Mesos naturals sencers treballats període justificat (01/01/2023 - 31/03/2023)]],2)</f>
        <v>0</v>
      </c>
      <c r="AF225" s="79">
        <f>Taula1[[#This Row],[% Jornada segons contracte
(no posar el símbol %) ]]-Taula1[[#This Row],[% Reducció salari per baix rendiment        (no posar el símbol %)]]</f>
        <v>0</v>
      </c>
      <c r="AG225" s="131">
        <f>ROUND((AH225/100)*24.8547945*Taula1[[#This Row],[Dies treballats període justificat (01/01/2023 - 31/03/2023)              no comptabilitzats com a mes natural sencer]],2)</f>
        <v>0</v>
      </c>
      <c r="AH225" s="79">
        <f>Taula1[[#This Row],[% Jornada segons contracte
(no posar el símbol %) ]]-Taula1[[#This Row],[% Reducció salari per baix rendiment        (no posar el símbol %)]]</f>
        <v>0</v>
      </c>
      <c r="AI225" s="131">
        <f t="shared" si="49"/>
        <v>0</v>
      </c>
      <c r="AJ225" s="183"/>
      <c r="AK225" s="131">
        <f>ROUND((AL225/100)*756*Taula1[[#This Row],[Espai reservat Administració  (mesos)]],2)</f>
        <v>0</v>
      </c>
      <c r="AL225" s="79">
        <f>Taula1[[#This Row],[% Jornada segons contracte
(no posar el símbol %) ]]-Taula1[[#This Row],[% Reducció salari per baix rendiment        (no posar el símbol %)]]</f>
        <v>0</v>
      </c>
      <c r="AM225" s="131">
        <f>ROUND((AN225/100)*24.8547945*Taula1[[#This Row],[Espai reservat Administració (dies)]],2)</f>
        <v>0</v>
      </c>
      <c r="AN225" s="79">
        <f>Taula1[[#This Row],[% Jornada segons contracte
(no posar el símbol %) ]]-Taula1[[#This Row],[% Reducció salari per baix rendiment        (no posar el símbol %)]]</f>
        <v>0</v>
      </c>
      <c r="AO225" s="131">
        <f t="shared" si="50"/>
        <v>0</v>
      </c>
      <c r="AP225" s="86"/>
      <c r="AQ225" s="136">
        <f>ROUND((AR225/100)*693*Taula1[[#This Row],[Mesos naturals sencers treballats període justificat (01/01/2023 - 31/03/2023)]],2)</f>
        <v>0</v>
      </c>
      <c r="AR225" s="89">
        <f>Taula1[[#This Row],[% Jornada segons contracte
(no posar el símbol %) ]]-Taula1[[#This Row],[% Reducció salari per baix rendiment        (no posar el símbol %)]]</f>
        <v>0</v>
      </c>
      <c r="AS225" s="136">
        <f>ROUND((AT225/100)*22.78356164*Taula1[[#This Row],[Dies treballats període justificat (01/01/2023 - 31/03/2023)              no comptabilitzats com a mes natural sencer]],2)</f>
        <v>0</v>
      </c>
      <c r="AT225" s="89">
        <f>Taula1[[#This Row],[% Jornada segons contracte
(no posar el símbol %) ]]-Taula1[[#This Row],[% Reducció salari per baix rendiment        (no posar el símbol %)]]</f>
        <v>0</v>
      </c>
      <c r="AU225" s="136">
        <f t="shared" si="51"/>
        <v>0</v>
      </c>
      <c r="AV225" s="86"/>
      <c r="AW225" s="136">
        <f>ROUND((AX225/100)*693*Taula1[[#This Row],[Espai reservat Administració  (mesos)]],2)</f>
        <v>0</v>
      </c>
      <c r="AX225" s="89">
        <f>Taula1[[#This Row],[% Jornada segons contracte
(no posar el símbol %) ]]-Taula1[[#This Row],[% Reducció salari per baix rendiment        (no posar el símbol %)]]</f>
        <v>0</v>
      </c>
      <c r="AY225" s="131">
        <f>ROUND((AZ225/100)*22.78356164*Taula1[[#This Row],[Espai reservat Administració (dies)]],2)</f>
        <v>0</v>
      </c>
      <c r="AZ225" s="79">
        <f>Taula1[[#This Row],[% Jornada segons contracte
(no posar el símbol %) ]]-Taula1[[#This Row],[% Reducció salari per baix rendiment        (no posar el símbol %)]]</f>
        <v>0</v>
      </c>
      <c r="BA225" s="131">
        <f t="shared" si="52"/>
        <v>0</v>
      </c>
      <c r="BB225" s="83"/>
      <c r="BC225" s="131">
        <f>IF(Taula1[[#This Row],[Grup justificat     (fer servir opcions de la llista desplegable)]]=1,AI225,0)</f>
        <v>0</v>
      </c>
      <c r="BD225" s="131">
        <f>IF(Taula1[[#This Row],[Grup justificat     (fer servir opcions de la llista desplegable)]]=2,AU225,0)</f>
        <v>0</v>
      </c>
      <c r="BE225" s="83"/>
      <c r="BF225" s="131">
        <f>IF(Taula1[[#This Row],[Espai reservat Administració]]=1,AO225,0)</f>
        <v>0</v>
      </c>
      <c r="BG225" s="131">
        <f>IF(Taula1[[#This Row],[Espai reservat Administració]]=2,BA225,0)</f>
        <v>0</v>
      </c>
      <c r="BH225" s="83"/>
      <c r="BI225" s="124">
        <f>IF(Taula1[[#This Row],[Grup justificat     (fer servir opcions de la llista desplegable)]]=1,1,0)</f>
        <v>0</v>
      </c>
      <c r="BJ225" s="124">
        <f>IF(Taula1[[#This Row],[Espai reservat Administració]]=1,1,0)</f>
        <v>0</v>
      </c>
      <c r="BK225" s="125"/>
      <c r="BL225" s="124">
        <f>IF(Taula1[[#This Row],[Grup justificat     (fer servir opcions de la llista desplegable)]]=2,1,0)</f>
        <v>0</v>
      </c>
      <c r="BM225" s="124">
        <f>IF(Taula1[[#This Row],[Espai reservat Administració]]=2,1,0)</f>
        <v>0</v>
      </c>
      <c r="BN225" s="73"/>
      <c r="BO225" s="73"/>
      <c r="BP225" s="73"/>
      <c r="BQ225" s="73"/>
      <c r="BR225" s="73"/>
      <c r="BS225" s="73"/>
      <c r="BT225" s="73"/>
      <c r="BU225" s="73"/>
      <c r="BV225" s="73"/>
      <c r="BW225" s="73"/>
      <c r="BX225" s="73"/>
      <c r="BY225" s="73"/>
      <c r="BZ225" s="73"/>
      <c r="CA225" s="73"/>
      <c r="CB225" s="73"/>
      <c r="CC225" s="73"/>
      <c r="CD225" s="73"/>
      <c r="CE225" s="73"/>
      <c r="CF225" s="73"/>
      <c r="CG225" s="63">
        <f t="shared" si="53"/>
        <v>0</v>
      </c>
      <c r="CH225" s="63">
        <f t="shared" si="54"/>
        <v>0</v>
      </c>
      <c r="CI225" s="73"/>
      <c r="CJ225" s="63">
        <f>IF(Taula1[[#This Row],[Tipus de contracte                                  (fer servir opcions de la llista desplegable)]]="Indefinit",1,0)</f>
        <v>0</v>
      </c>
      <c r="CK225" s="63">
        <f>IF(Taula1[[#This Row],[Tipus de contracte                                  (fer servir opcions de la llista desplegable)]]="Temporal, igual o superior a 6 mesos",1,0)</f>
        <v>0</v>
      </c>
      <c r="CL225" s="63">
        <f>IF(Taula1[[#This Row],[Tipus de contracte                                  (fer servir opcions de la llista desplegable)]]="Substitució per IT",1,0)</f>
        <v>0</v>
      </c>
      <c r="CM225" s="73"/>
      <c r="CN225" s="63">
        <f>IF(Taula1[[#This Row],[Relació llocs de treball]]&gt;=1,1,0)</f>
        <v>0</v>
      </c>
      <c r="CO225" s="73"/>
      <c r="CP225" s="63">
        <f>IF(Taula1[[#This Row],[Identitat de gènere                                                          (fer servir opcions de la llista desplegable)]]="Home",1,0)</f>
        <v>0</v>
      </c>
      <c r="CQ225" s="63">
        <f>IF(Taula1[[#This Row],[Identitat de gènere                                                          (fer servir opcions de la llista desplegable)]]="Dona",1,0)</f>
        <v>0</v>
      </c>
      <c r="CR225" s="63">
        <f>IF(Taula1[[#This Row],[Identitat de gènere                                                          (fer servir opcions de la llista desplegable)]]="No binari",1,0)</f>
        <v>0</v>
      </c>
      <c r="CS225" s="73"/>
      <c r="CT225" s="63">
        <f t="shared" si="48"/>
        <v>0</v>
      </c>
      <c r="CU225" s="64">
        <f t="shared" si="55"/>
        <v>0</v>
      </c>
      <c r="CW225" s="64">
        <f t="shared" si="56"/>
        <v>0</v>
      </c>
      <c r="CX225" s="64">
        <f t="shared" si="57"/>
        <v>0</v>
      </c>
      <c r="CY225" s="64">
        <f t="shared" si="58"/>
        <v>0</v>
      </c>
      <c r="CZ225" s="64">
        <f t="shared" si="59"/>
        <v>0</v>
      </c>
      <c r="DB225" s="64">
        <f t="shared" si="60"/>
        <v>0</v>
      </c>
      <c r="DC225" s="64">
        <f t="shared" si="61"/>
        <v>0</v>
      </c>
      <c r="DD225" s="64">
        <f t="shared" si="62"/>
        <v>0</v>
      </c>
      <c r="DE225" s="64">
        <f t="shared" si="63"/>
        <v>0</v>
      </c>
    </row>
    <row r="226" spans="2:109" x14ac:dyDescent="0.3">
      <c r="B226" s="167"/>
      <c r="C226" s="186"/>
      <c r="D226" s="2"/>
      <c r="E226" s="67"/>
      <c r="F226" s="5"/>
      <c r="G226" s="5"/>
      <c r="H226" s="187"/>
      <c r="I226" s="111" t="str">
        <f ca="1">IF(Taula1[[#This Row],[Data naixement (format dd/mm/aaaa)]]="","0",DATEDIF(Taula1[[#This Row],[Data naixement (format dd/mm/aaaa)]],TODAY(),"Y"))</f>
        <v>0</v>
      </c>
      <c r="J226" s="6"/>
      <c r="K226" s="6"/>
      <c r="L226" s="6"/>
      <c r="M226" s="6"/>
      <c r="N226" s="56"/>
      <c r="O226" s="56"/>
      <c r="P226" s="56"/>
      <c r="Q226" s="6"/>
      <c r="R226" s="7"/>
      <c r="S226" s="143">
        <f>Taula1[[#This Row],[Mesos naturals sencers treballats període justificat (01/01/2023 - 31/03/2023)]]</f>
        <v>0</v>
      </c>
      <c r="T226" s="194">
        <f>Taula1[[#This Row],[Dies treballats període justificat (01/01/2023 - 31/03/2023)              no comptabilitzats com a mes natural sencer]]</f>
        <v>0</v>
      </c>
      <c r="U226" s="12"/>
      <c r="V226" s="7"/>
      <c r="W226" s="188"/>
      <c r="X226" s="188"/>
      <c r="Y226" s="188"/>
      <c r="Z226" s="188"/>
      <c r="AA226" s="190"/>
      <c r="AB226" s="143">
        <f>Taula1[[#This Row],[Grup justificat     (fer servir opcions de la llista desplegable)]]</f>
        <v>0</v>
      </c>
      <c r="AC226" s="182"/>
      <c r="AD226" s="80"/>
      <c r="AE226" s="131">
        <f>ROUND((AF226/100)*756*Taula1[[#This Row],[Mesos naturals sencers treballats període justificat (01/01/2023 - 31/03/2023)]],2)</f>
        <v>0</v>
      </c>
      <c r="AF226" s="79">
        <f>Taula1[[#This Row],[% Jornada segons contracte
(no posar el símbol %) ]]-Taula1[[#This Row],[% Reducció salari per baix rendiment        (no posar el símbol %)]]</f>
        <v>0</v>
      </c>
      <c r="AG226" s="131">
        <f>ROUND((AH226/100)*24.8547945*Taula1[[#This Row],[Dies treballats període justificat (01/01/2023 - 31/03/2023)              no comptabilitzats com a mes natural sencer]],2)</f>
        <v>0</v>
      </c>
      <c r="AH226" s="79">
        <f>Taula1[[#This Row],[% Jornada segons contracte
(no posar el símbol %) ]]-Taula1[[#This Row],[% Reducció salari per baix rendiment        (no posar el símbol %)]]</f>
        <v>0</v>
      </c>
      <c r="AI226" s="131">
        <f t="shared" si="49"/>
        <v>0</v>
      </c>
      <c r="AJ226" s="183"/>
      <c r="AK226" s="131">
        <f>ROUND((AL226/100)*756*Taula1[[#This Row],[Espai reservat Administració  (mesos)]],2)</f>
        <v>0</v>
      </c>
      <c r="AL226" s="79">
        <f>Taula1[[#This Row],[% Jornada segons contracte
(no posar el símbol %) ]]-Taula1[[#This Row],[% Reducció salari per baix rendiment        (no posar el símbol %)]]</f>
        <v>0</v>
      </c>
      <c r="AM226" s="131">
        <f>ROUND((AN226/100)*24.8547945*Taula1[[#This Row],[Espai reservat Administració (dies)]],2)</f>
        <v>0</v>
      </c>
      <c r="AN226" s="79">
        <f>Taula1[[#This Row],[% Jornada segons contracte
(no posar el símbol %) ]]-Taula1[[#This Row],[% Reducció salari per baix rendiment        (no posar el símbol %)]]</f>
        <v>0</v>
      </c>
      <c r="AO226" s="131">
        <f t="shared" si="50"/>
        <v>0</v>
      </c>
      <c r="AP226" s="86"/>
      <c r="AQ226" s="136">
        <f>ROUND((AR226/100)*693*Taula1[[#This Row],[Mesos naturals sencers treballats període justificat (01/01/2023 - 31/03/2023)]],2)</f>
        <v>0</v>
      </c>
      <c r="AR226" s="89">
        <f>Taula1[[#This Row],[% Jornada segons contracte
(no posar el símbol %) ]]-Taula1[[#This Row],[% Reducció salari per baix rendiment        (no posar el símbol %)]]</f>
        <v>0</v>
      </c>
      <c r="AS226" s="136">
        <f>ROUND((AT226/100)*22.78356164*Taula1[[#This Row],[Dies treballats període justificat (01/01/2023 - 31/03/2023)              no comptabilitzats com a mes natural sencer]],2)</f>
        <v>0</v>
      </c>
      <c r="AT226" s="89">
        <f>Taula1[[#This Row],[% Jornada segons contracte
(no posar el símbol %) ]]-Taula1[[#This Row],[% Reducció salari per baix rendiment        (no posar el símbol %)]]</f>
        <v>0</v>
      </c>
      <c r="AU226" s="136">
        <f t="shared" si="51"/>
        <v>0</v>
      </c>
      <c r="AV226" s="86"/>
      <c r="AW226" s="136">
        <f>ROUND((AX226/100)*693*Taula1[[#This Row],[Espai reservat Administració  (mesos)]],2)</f>
        <v>0</v>
      </c>
      <c r="AX226" s="89">
        <f>Taula1[[#This Row],[% Jornada segons contracte
(no posar el símbol %) ]]-Taula1[[#This Row],[% Reducció salari per baix rendiment        (no posar el símbol %)]]</f>
        <v>0</v>
      </c>
      <c r="AY226" s="131">
        <f>ROUND((AZ226/100)*22.78356164*Taula1[[#This Row],[Espai reservat Administració (dies)]],2)</f>
        <v>0</v>
      </c>
      <c r="AZ226" s="79">
        <f>Taula1[[#This Row],[% Jornada segons contracte
(no posar el símbol %) ]]-Taula1[[#This Row],[% Reducció salari per baix rendiment        (no posar el símbol %)]]</f>
        <v>0</v>
      </c>
      <c r="BA226" s="131">
        <f t="shared" si="52"/>
        <v>0</v>
      </c>
      <c r="BB226" s="83"/>
      <c r="BC226" s="131">
        <f>IF(Taula1[[#This Row],[Grup justificat     (fer servir opcions de la llista desplegable)]]=1,AI226,0)</f>
        <v>0</v>
      </c>
      <c r="BD226" s="131">
        <f>IF(Taula1[[#This Row],[Grup justificat     (fer servir opcions de la llista desplegable)]]=2,AU226,0)</f>
        <v>0</v>
      </c>
      <c r="BE226" s="83"/>
      <c r="BF226" s="131">
        <f>IF(Taula1[[#This Row],[Espai reservat Administració]]=1,AO226,0)</f>
        <v>0</v>
      </c>
      <c r="BG226" s="131">
        <f>IF(Taula1[[#This Row],[Espai reservat Administració]]=2,BA226,0)</f>
        <v>0</v>
      </c>
      <c r="BH226" s="83"/>
      <c r="BI226" s="124">
        <f>IF(Taula1[[#This Row],[Grup justificat     (fer servir opcions de la llista desplegable)]]=1,1,0)</f>
        <v>0</v>
      </c>
      <c r="BJ226" s="124">
        <f>IF(Taula1[[#This Row],[Espai reservat Administració]]=1,1,0)</f>
        <v>0</v>
      </c>
      <c r="BK226" s="125"/>
      <c r="BL226" s="124">
        <f>IF(Taula1[[#This Row],[Grup justificat     (fer servir opcions de la llista desplegable)]]=2,1,0)</f>
        <v>0</v>
      </c>
      <c r="BM226" s="124">
        <f>IF(Taula1[[#This Row],[Espai reservat Administració]]=2,1,0)</f>
        <v>0</v>
      </c>
      <c r="BN226" s="73"/>
      <c r="BO226" s="73"/>
      <c r="BP226" s="73"/>
      <c r="BQ226" s="73"/>
      <c r="BR226" s="73"/>
      <c r="BS226" s="73"/>
      <c r="BT226" s="73"/>
      <c r="BU226" s="73"/>
      <c r="BV226" s="73"/>
      <c r="BW226" s="73"/>
      <c r="BX226" s="73"/>
      <c r="BY226" s="73"/>
      <c r="BZ226" s="73"/>
      <c r="CA226" s="73"/>
      <c r="CB226" s="73"/>
      <c r="CC226" s="73"/>
      <c r="CD226" s="73"/>
      <c r="CE226" s="73"/>
      <c r="CF226" s="73"/>
      <c r="CG226" s="63">
        <f t="shared" si="53"/>
        <v>0</v>
      </c>
      <c r="CH226" s="63">
        <f t="shared" si="54"/>
        <v>0</v>
      </c>
      <c r="CI226" s="73"/>
      <c r="CJ226" s="63">
        <f>IF(Taula1[[#This Row],[Tipus de contracte                                  (fer servir opcions de la llista desplegable)]]="Indefinit",1,0)</f>
        <v>0</v>
      </c>
      <c r="CK226" s="63">
        <f>IF(Taula1[[#This Row],[Tipus de contracte                                  (fer servir opcions de la llista desplegable)]]="Temporal, igual o superior a 6 mesos",1,0)</f>
        <v>0</v>
      </c>
      <c r="CL226" s="63">
        <f>IF(Taula1[[#This Row],[Tipus de contracte                                  (fer servir opcions de la llista desplegable)]]="Substitució per IT",1,0)</f>
        <v>0</v>
      </c>
      <c r="CM226" s="73"/>
      <c r="CN226" s="63">
        <f>IF(Taula1[[#This Row],[Relació llocs de treball]]&gt;=1,1,0)</f>
        <v>0</v>
      </c>
      <c r="CO226" s="73"/>
      <c r="CP226" s="63">
        <f>IF(Taula1[[#This Row],[Identitat de gènere                                                          (fer servir opcions de la llista desplegable)]]="Home",1,0)</f>
        <v>0</v>
      </c>
      <c r="CQ226" s="63">
        <f>IF(Taula1[[#This Row],[Identitat de gènere                                                          (fer servir opcions de la llista desplegable)]]="Dona",1,0)</f>
        <v>0</v>
      </c>
      <c r="CR226" s="63">
        <f>IF(Taula1[[#This Row],[Identitat de gènere                                                          (fer servir opcions de la llista desplegable)]]="No binari",1,0)</f>
        <v>0</v>
      </c>
      <c r="CS226" s="73"/>
      <c r="CT226" s="63">
        <f t="shared" si="48"/>
        <v>0</v>
      </c>
      <c r="CU226" s="64">
        <f t="shared" si="55"/>
        <v>0</v>
      </c>
      <c r="CW226" s="64">
        <f t="shared" si="56"/>
        <v>0</v>
      </c>
      <c r="CX226" s="64">
        <f t="shared" si="57"/>
        <v>0</v>
      </c>
      <c r="CY226" s="64">
        <f t="shared" si="58"/>
        <v>0</v>
      </c>
      <c r="CZ226" s="64">
        <f t="shared" si="59"/>
        <v>0</v>
      </c>
      <c r="DB226" s="64">
        <f t="shared" si="60"/>
        <v>0</v>
      </c>
      <c r="DC226" s="64">
        <f t="shared" si="61"/>
        <v>0</v>
      </c>
      <c r="DD226" s="64">
        <f t="shared" si="62"/>
        <v>0</v>
      </c>
      <c r="DE226" s="64">
        <f t="shared" si="63"/>
        <v>0</v>
      </c>
    </row>
    <row r="227" spans="2:109" x14ac:dyDescent="0.3">
      <c r="B227" s="167"/>
      <c r="C227" s="186"/>
      <c r="D227" s="2"/>
      <c r="E227" s="67"/>
      <c r="F227" s="5"/>
      <c r="G227" s="5"/>
      <c r="H227" s="187"/>
      <c r="I227" s="111" t="str">
        <f ca="1">IF(Taula1[[#This Row],[Data naixement (format dd/mm/aaaa)]]="","0",DATEDIF(Taula1[[#This Row],[Data naixement (format dd/mm/aaaa)]],TODAY(),"Y"))</f>
        <v>0</v>
      </c>
      <c r="J227" s="6"/>
      <c r="K227" s="6"/>
      <c r="L227" s="6"/>
      <c r="M227" s="6"/>
      <c r="N227" s="56"/>
      <c r="O227" s="56"/>
      <c r="P227" s="56"/>
      <c r="Q227" s="6"/>
      <c r="R227" s="7"/>
      <c r="S227" s="143">
        <f>Taula1[[#This Row],[Mesos naturals sencers treballats període justificat (01/01/2023 - 31/03/2023)]]</f>
        <v>0</v>
      </c>
      <c r="T227" s="194">
        <f>Taula1[[#This Row],[Dies treballats període justificat (01/01/2023 - 31/03/2023)              no comptabilitzats com a mes natural sencer]]</f>
        <v>0</v>
      </c>
      <c r="U227" s="12"/>
      <c r="V227" s="7"/>
      <c r="W227" s="188"/>
      <c r="X227" s="188"/>
      <c r="Y227" s="188"/>
      <c r="Z227" s="188"/>
      <c r="AA227" s="190"/>
      <c r="AB227" s="143">
        <f>Taula1[[#This Row],[Grup justificat     (fer servir opcions de la llista desplegable)]]</f>
        <v>0</v>
      </c>
      <c r="AC227" s="182"/>
      <c r="AD227" s="80"/>
      <c r="AE227" s="131">
        <f>ROUND((AF227/100)*756*Taula1[[#This Row],[Mesos naturals sencers treballats període justificat (01/01/2023 - 31/03/2023)]],2)</f>
        <v>0</v>
      </c>
      <c r="AF227" s="79">
        <f>Taula1[[#This Row],[% Jornada segons contracte
(no posar el símbol %) ]]-Taula1[[#This Row],[% Reducció salari per baix rendiment        (no posar el símbol %)]]</f>
        <v>0</v>
      </c>
      <c r="AG227" s="131">
        <f>ROUND((AH227/100)*24.8547945*Taula1[[#This Row],[Dies treballats període justificat (01/01/2023 - 31/03/2023)              no comptabilitzats com a mes natural sencer]],2)</f>
        <v>0</v>
      </c>
      <c r="AH227" s="79">
        <f>Taula1[[#This Row],[% Jornada segons contracte
(no posar el símbol %) ]]-Taula1[[#This Row],[% Reducció salari per baix rendiment        (no posar el símbol %)]]</f>
        <v>0</v>
      </c>
      <c r="AI227" s="131">
        <f t="shared" si="49"/>
        <v>0</v>
      </c>
      <c r="AJ227" s="183"/>
      <c r="AK227" s="131">
        <f>ROUND((AL227/100)*756*Taula1[[#This Row],[Espai reservat Administració  (mesos)]],2)</f>
        <v>0</v>
      </c>
      <c r="AL227" s="79">
        <f>Taula1[[#This Row],[% Jornada segons contracte
(no posar el símbol %) ]]-Taula1[[#This Row],[% Reducció salari per baix rendiment        (no posar el símbol %)]]</f>
        <v>0</v>
      </c>
      <c r="AM227" s="131">
        <f>ROUND((AN227/100)*24.8547945*Taula1[[#This Row],[Espai reservat Administració (dies)]],2)</f>
        <v>0</v>
      </c>
      <c r="AN227" s="79">
        <f>Taula1[[#This Row],[% Jornada segons contracte
(no posar el símbol %) ]]-Taula1[[#This Row],[% Reducció salari per baix rendiment        (no posar el símbol %)]]</f>
        <v>0</v>
      </c>
      <c r="AO227" s="131">
        <f t="shared" si="50"/>
        <v>0</v>
      </c>
      <c r="AP227" s="86"/>
      <c r="AQ227" s="136">
        <f>ROUND((AR227/100)*693*Taula1[[#This Row],[Mesos naturals sencers treballats període justificat (01/01/2023 - 31/03/2023)]],2)</f>
        <v>0</v>
      </c>
      <c r="AR227" s="89">
        <f>Taula1[[#This Row],[% Jornada segons contracte
(no posar el símbol %) ]]-Taula1[[#This Row],[% Reducció salari per baix rendiment        (no posar el símbol %)]]</f>
        <v>0</v>
      </c>
      <c r="AS227" s="136">
        <f>ROUND((AT227/100)*22.78356164*Taula1[[#This Row],[Dies treballats període justificat (01/01/2023 - 31/03/2023)              no comptabilitzats com a mes natural sencer]],2)</f>
        <v>0</v>
      </c>
      <c r="AT227" s="89">
        <f>Taula1[[#This Row],[% Jornada segons contracte
(no posar el símbol %) ]]-Taula1[[#This Row],[% Reducció salari per baix rendiment        (no posar el símbol %)]]</f>
        <v>0</v>
      </c>
      <c r="AU227" s="136">
        <f t="shared" si="51"/>
        <v>0</v>
      </c>
      <c r="AV227" s="86"/>
      <c r="AW227" s="136">
        <f>ROUND((AX227/100)*693*Taula1[[#This Row],[Espai reservat Administració  (mesos)]],2)</f>
        <v>0</v>
      </c>
      <c r="AX227" s="89">
        <f>Taula1[[#This Row],[% Jornada segons contracte
(no posar el símbol %) ]]-Taula1[[#This Row],[% Reducció salari per baix rendiment        (no posar el símbol %)]]</f>
        <v>0</v>
      </c>
      <c r="AY227" s="131">
        <f>ROUND((AZ227/100)*22.78356164*Taula1[[#This Row],[Espai reservat Administració (dies)]],2)</f>
        <v>0</v>
      </c>
      <c r="AZ227" s="79">
        <f>Taula1[[#This Row],[% Jornada segons contracte
(no posar el símbol %) ]]-Taula1[[#This Row],[% Reducció salari per baix rendiment        (no posar el símbol %)]]</f>
        <v>0</v>
      </c>
      <c r="BA227" s="131">
        <f t="shared" si="52"/>
        <v>0</v>
      </c>
      <c r="BB227" s="83"/>
      <c r="BC227" s="131">
        <f>IF(Taula1[[#This Row],[Grup justificat     (fer servir opcions de la llista desplegable)]]=1,AI227,0)</f>
        <v>0</v>
      </c>
      <c r="BD227" s="131">
        <f>IF(Taula1[[#This Row],[Grup justificat     (fer servir opcions de la llista desplegable)]]=2,AU227,0)</f>
        <v>0</v>
      </c>
      <c r="BE227" s="83"/>
      <c r="BF227" s="131">
        <f>IF(Taula1[[#This Row],[Espai reservat Administració]]=1,AO227,0)</f>
        <v>0</v>
      </c>
      <c r="BG227" s="131">
        <f>IF(Taula1[[#This Row],[Espai reservat Administració]]=2,BA227,0)</f>
        <v>0</v>
      </c>
      <c r="BH227" s="83"/>
      <c r="BI227" s="124">
        <f>IF(Taula1[[#This Row],[Grup justificat     (fer servir opcions de la llista desplegable)]]=1,1,0)</f>
        <v>0</v>
      </c>
      <c r="BJ227" s="124">
        <f>IF(Taula1[[#This Row],[Espai reservat Administració]]=1,1,0)</f>
        <v>0</v>
      </c>
      <c r="BK227" s="125"/>
      <c r="BL227" s="124">
        <f>IF(Taula1[[#This Row],[Grup justificat     (fer servir opcions de la llista desplegable)]]=2,1,0)</f>
        <v>0</v>
      </c>
      <c r="BM227" s="124">
        <f>IF(Taula1[[#This Row],[Espai reservat Administració]]=2,1,0)</f>
        <v>0</v>
      </c>
      <c r="BN227" s="73"/>
      <c r="BO227" s="73"/>
      <c r="BP227" s="73"/>
      <c r="BQ227" s="73"/>
      <c r="BR227" s="73"/>
      <c r="BS227" s="73"/>
      <c r="BT227" s="73"/>
      <c r="BU227" s="73"/>
      <c r="BV227" s="73"/>
      <c r="BW227" s="73"/>
      <c r="BX227" s="73"/>
      <c r="BY227" s="73"/>
      <c r="BZ227" s="73"/>
      <c r="CA227" s="73"/>
      <c r="CB227" s="73"/>
      <c r="CC227" s="73"/>
      <c r="CD227" s="73"/>
      <c r="CE227" s="73"/>
      <c r="CF227" s="73"/>
      <c r="CG227" s="63">
        <f t="shared" si="53"/>
        <v>0</v>
      </c>
      <c r="CH227" s="63">
        <f t="shared" si="54"/>
        <v>0</v>
      </c>
      <c r="CI227" s="73"/>
      <c r="CJ227" s="63">
        <f>IF(Taula1[[#This Row],[Tipus de contracte                                  (fer servir opcions de la llista desplegable)]]="Indefinit",1,0)</f>
        <v>0</v>
      </c>
      <c r="CK227" s="63">
        <f>IF(Taula1[[#This Row],[Tipus de contracte                                  (fer servir opcions de la llista desplegable)]]="Temporal, igual o superior a 6 mesos",1,0)</f>
        <v>0</v>
      </c>
      <c r="CL227" s="63">
        <f>IF(Taula1[[#This Row],[Tipus de contracte                                  (fer servir opcions de la llista desplegable)]]="Substitució per IT",1,0)</f>
        <v>0</v>
      </c>
      <c r="CM227" s="73"/>
      <c r="CN227" s="63">
        <f>IF(Taula1[[#This Row],[Relació llocs de treball]]&gt;=1,1,0)</f>
        <v>0</v>
      </c>
      <c r="CO227" s="73"/>
      <c r="CP227" s="63">
        <f>IF(Taula1[[#This Row],[Identitat de gènere                                                          (fer servir opcions de la llista desplegable)]]="Home",1,0)</f>
        <v>0</v>
      </c>
      <c r="CQ227" s="63">
        <f>IF(Taula1[[#This Row],[Identitat de gènere                                                          (fer servir opcions de la llista desplegable)]]="Dona",1,0)</f>
        <v>0</v>
      </c>
      <c r="CR227" s="63">
        <f>IF(Taula1[[#This Row],[Identitat de gènere                                                          (fer servir opcions de la llista desplegable)]]="No binari",1,0)</f>
        <v>0</v>
      </c>
      <c r="CS227" s="73"/>
      <c r="CT227" s="63">
        <f t="shared" si="48"/>
        <v>0</v>
      </c>
      <c r="CU227" s="64">
        <f t="shared" si="55"/>
        <v>0</v>
      </c>
      <c r="CW227" s="64">
        <f t="shared" si="56"/>
        <v>0</v>
      </c>
      <c r="CX227" s="64">
        <f t="shared" si="57"/>
        <v>0</v>
      </c>
      <c r="CY227" s="64">
        <f t="shared" si="58"/>
        <v>0</v>
      </c>
      <c r="CZ227" s="64">
        <f t="shared" si="59"/>
        <v>0</v>
      </c>
      <c r="DB227" s="64">
        <f t="shared" si="60"/>
        <v>0</v>
      </c>
      <c r="DC227" s="64">
        <f t="shared" si="61"/>
        <v>0</v>
      </c>
      <c r="DD227" s="64">
        <f t="shared" si="62"/>
        <v>0</v>
      </c>
      <c r="DE227" s="64">
        <f t="shared" si="63"/>
        <v>0</v>
      </c>
    </row>
    <row r="228" spans="2:109" x14ac:dyDescent="0.3">
      <c r="B228" s="167"/>
      <c r="C228" s="186"/>
      <c r="D228" s="2"/>
      <c r="E228" s="67"/>
      <c r="F228" s="5"/>
      <c r="G228" s="5"/>
      <c r="H228" s="187"/>
      <c r="I228" s="111" t="str">
        <f ca="1">IF(Taula1[[#This Row],[Data naixement (format dd/mm/aaaa)]]="","0",DATEDIF(Taula1[[#This Row],[Data naixement (format dd/mm/aaaa)]],TODAY(),"Y"))</f>
        <v>0</v>
      </c>
      <c r="J228" s="6"/>
      <c r="K228" s="6"/>
      <c r="L228" s="6"/>
      <c r="M228" s="6"/>
      <c r="N228" s="56"/>
      <c r="O228" s="56"/>
      <c r="P228" s="56"/>
      <c r="Q228" s="6"/>
      <c r="R228" s="7"/>
      <c r="S228" s="143">
        <f>Taula1[[#This Row],[Mesos naturals sencers treballats període justificat (01/01/2023 - 31/03/2023)]]</f>
        <v>0</v>
      </c>
      <c r="T228" s="194">
        <f>Taula1[[#This Row],[Dies treballats període justificat (01/01/2023 - 31/03/2023)              no comptabilitzats com a mes natural sencer]]</f>
        <v>0</v>
      </c>
      <c r="U228" s="12"/>
      <c r="V228" s="7"/>
      <c r="W228" s="188"/>
      <c r="X228" s="188"/>
      <c r="Y228" s="188"/>
      <c r="Z228" s="188"/>
      <c r="AA228" s="190"/>
      <c r="AB228" s="143">
        <f>Taula1[[#This Row],[Grup justificat     (fer servir opcions de la llista desplegable)]]</f>
        <v>0</v>
      </c>
      <c r="AC228" s="182"/>
      <c r="AD228" s="80"/>
      <c r="AE228" s="131">
        <f>ROUND((AF228/100)*756*Taula1[[#This Row],[Mesos naturals sencers treballats període justificat (01/01/2023 - 31/03/2023)]],2)</f>
        <v>0</v>
      </c>
      <c r="AF228" s="79">
        <f>Taula1[[#This Row],[% Jornada segons contracte
(no posar el símbol %) ]]-Taula1[[#This Row],[% Reducció salari per baix rendiment        (no posar el símbol %)]]</f>
        <v>0</v>
      </c>
      <c r="AG228" s="131">
        <f>ROUND((AH228/100)*24.8547945*Taula1[[#This Row],[Dies treballats període justificat (01/01/2023 - 31/03/2023)              no comptabilitzats com a mes natural sencer]],2)</f>
        <v>0</v>
      </c>
      <c r="AH228" s="79">
        <f>Taula1[[#This Row],[% Jornada segons contracte
(no posar el símbol %) ]]-Taula1[[#This Row],[% Reducció salari per baix rendiment        (no posar el símbol %)]]</f>
        <v>0</v>
      </c>
      <c r="AI228" s="131">
        <f t="shared" si="49"/>
        <v>0</v>
      </c>
      <c r="AJ228" s="183"/>
      <c r="AK228" s="131">
        <f>ROUND((AL228/100)*756*Taula1[[#This Row],[Espai reservat Administració  (mesos)]],2)</f>
        <v>0</v>
      </c>
      <c r="AL228" s="79">
        <f>Taula1[[#This Row],[% Jornada segons contracte
(no posar el símbol %) ]]-Taula1[[#This Row],[% Reducció salari per baix rendiment        (no posar el símbol %)]]</f>
        <v>0</v>
      </c>
      <c r="AM228" s="131">
        <f>ROUND((AN228/100)*24.8547945*Taula1[[#This Row],[Espai reservat Administració (dies)]],2)</f>
        <v>0</v>
      </c>
      <c r="AN228" s="79">
        <f>Taula1[[#This Row],[% Jornada segons contracte
(no posar el símbol %) ]]-Taula1[[#This Row],[% Reducció salari per baix rendiment        (no posar el símbol %)]]</f>
        <v>0</v>
      </c>
      <c r="AO228" s="131">
        <f t="shared" si="50"/>
        <v>0</v>
      </c>
      <c r="AP228" s="86"/>
      <c r="AQ228" s="136">
        <f>ROUND((AR228/100)*693*Taula1[[#This Row],[Mesos naturals sencers treballats període justificat (01/01/2023 - 31/03/2023)]],2)</f>
        <v>0</v>
      </c>
      <c r="AR228" s="89">
        <f>Taula1[[#This Row],[% Jornada segons contracte
(no posar el símbol %) ]]-Taula1[[#This Row],[% Reducció salari per baix rendiment        (no posar el símbol %)]]</f>
        <v>0</v>
      </c>
      <c r="AS228" s="136">
        <f>ROUND((AT228/100)*22.78356164*Taula1[[#This Row],[Dies treballats període justificat (01/01/2023 - 31/03/2023)              no comptabilitzats com a mes natural sencer]],2)</f>
        <v>0</v>
      </c>
      <c r="AT228" s="89">
        <f>Taula1[[#This Row],[% Jornada segons contracte
(no posar el símbol %) ]]-Taula1[[#This Row],[% Reducció salari per baix rendiment        (no posar el símbol %)]]</f>
        <v>0</v>
      </c>
      <c r="AU228" s="136">
        <f t="shared" si="51"/>
        <v>0</v>
      </c>
      <c r="AV228" s="86"/>
      <c r="AW228" s="136">
        <f>ROUND((AX228/100)*693*Taula1[[#This Row],[Espai reservat Administració  (mesos)]],2)</f>
        <v>0</v>
      </c>
      <c r="AX228" s="89">
        <f>Taula1[[#This Row],[% Jornada segons contracte
(no posar el símbol %) ]]-Taula1[[#This Row],[% Reducció salari per baix rendiment        (no posar el símbol %)]]</f>
        <v>0</v>
      </c>
      <c r="AY228" s="131">
        <f>ROUND((AZ228/100)*22.78356164*Taula1[[#This Row],[Espai reservat Administració (dies)]],2)</f>
        <v>0</v>
      </c>
      <c r="AZ228" s="79">
        <f>Taula1[[#This Row],[% Jornada segons contracte
(no posar el símbol %) ]]-Taula1[[#This Row],[% Reducció salari per baix rendiment        (no posar el símbol %)]]</f>
        <v>0</v>
      </c>
      <c r="BA228" s="131">
        <f t="shared" si="52"/>
        <v>0</v>
      </c>
      <c r="BB228" s="83"/>
      <c r="BC228" s="131">
        <f>IF(Taula1[[#This Row],[Grup justificat     (fer servir opcions de la llista desplegable)]]=1,AI228,0)</f>
        <v>0</v>
      </c>
      <c r="BD228" s="131">
        <f>IF(Taula1[[#This Row],[Grup justificat     (fer servir opcions de la llista desplegable)]]=2,AU228,0)</f>
        <v>0</v>
      </c>
      <c r="BE228" s="83"/>
      <c r="BF228" s="131">
        <f>IF(Taula1[[#This Row],[Espai reservat Administració]]=1,AO228,0)</f>
        <v>0</v>
      </c>
      <c r="BG228" s="131">
        <f>IF(Taula1[[#This Row],[Espai reservat Administració]]=2,BA228,0)</f>
        <v>0</v>
      </c>
      <c r="BH228" s="83"/>
      <c r="BI228" s="124">
        <f>IF(Taula1[[#This Row],[Grup justificat     (fer servir opcions de la llista desplegable)]]=1,1,0)</f>
        <v>0</v>
      </c>
      <c r="BJ228" s="124">
        <f>IF(Taula1[[#This Row],[Espai reservat Administració]]=1,1,0)</f>
        <v>0</v>
      </c>
      <c r="BK228" s="125"/>
      <c r="BL228" s="124">
        <f>IF(Taula1[[#This Row],[Grup justificat     (fer servir opcions de la llista desplegable)]]=2,1,0)</f>
        <v>0</v>
      </c>
      <c r="BM228" s="124">
        <f>IF(Taula1[[#This Row],[Espai reservat Administració]]=2,1,0)</f>
        <v>0</v>
      </c>
      <c r="BN228" s="73"/>
      <c r="BO228" s="73"/>
      <c r="BP228" s="73"/>
      <c r="BQ228" s="73"/>
      <c r="BR228" s="73"/>
      <c r="BS228" s="73"/>
      <c r="BT228" s="73"/>
      <c r="BU228" s="73"/>
      <c r="BV228" s="73"/>
      <c r="BW228" s="73"/>
      <c r="BX228" s="73"/>
      <c r="BY228" s="73"/>
      <c r="BZ228" s="73"/>
      <c r="CA228" s="73"/>
      <c r="CB228" s="73"/>
      <c r="CC228" s="73"/>
      <c r="CD228" s="73"/>
      <c r="CE228" s="73"/>
      <c r="CF228" s="73"/>
      <c r="CG228" s="63">
        <f t="shared" si="53"/>
        <v>0</v>
      </c>
      <c r="CH228" s="63">
        <f t="shared" si="54"/>
        <v>0</v>
      </c>
      <c r="CI228" s="73"/>
      <c r="CJ228" s="63">
        <f>IF(Taula1[[#This Row],[Tipus de contracte                                  (fer servir opcions de la llista desplegable)]]="Indefinit",1,0)</f>
        <v>0</v>
      </c>
      <c r="CK228" s="63">
        <f>IF(Taula1[[#This Row],[Tipus de contracte                                  (fer servir opcions de la llista desplegable)]]="Temporal, igual o superior a 6 mesos",1,0)</f>
        <v>0</v>
      </c>
      <c r="CL228" s="63">
        <f>IF(Taula1[[#This Row],[Tipus de contracte                                  (fer servir opcions de la llista desplegable)]]="Substitució per IT",1,0)</f>
        <v>0</v>
      </c>
      <c r="CM228" s="73"/>
      <c r="CN228" s="63">
        <f>IF(Taula1[[#This Row],[Relació llocs de treball]]&gt;=1,1,0)</f>
        <v>0</v>
      </c>
      <c r="CO228" s="73"/>
      <c r="CP228" s="63">
        <f>IF(Taula1[[#This Row],[Identitat de gènere                                                          (fer servir opcions de la llista desplegable)]]="Home",1,0)</f>
        <v>0</v>
      </c>
      <c r="CQ228" s="63">
        <f>IF(Taula1[[#This Row],[Identitat de gènere                                                          (fer servir opcions de la llista desplegable)]]="Dona",1,0)</f>
        <v>0</v>
      </c>
      <c r="CR228" s="63">
        <f>IF(Taula1[[#This Row],[Identitat de gènere                                                          (fer servir opcions de la llista desplegable)]]="No binari",1,0)</f>
        <v>0</v>
      </c>
      <c r="CS228" s="73"/>
      <c r="CT228" s="63">
        <f t="shared" si="48"/>
        <v>0</v>
      </c>
      <c r="CU228" s="64">
        <f t="shared" si="55"/>
        <v>0</v>
      </c>
      <c r="CW228" s="64">
        <f t="shared" si="56"/>
        <v>0</v>
      </c>
      <c r="CX228" s="64">
        <f t="shared" si="57"/>
        <v>0</v>
      </c>
      <c r="CY228" s="64">
        <f t="shared" si="58"/>
        <v>0</v>
      </c>
      <c r="CZ228" s="64">
        <f t="shared" si="59"/>
        <v>0</v>
      </c>
      <c r="DB228" s="64">
        <f t="shared" si="60"/>
        <v>0</v>
      </c>
      <c r="DC228" s="64">
        <f t="shared" si="61"/>
        <v>0</v>
      </c>
      <c r="DD228" s="64">
        <f t="shared" si="62"/>
        <v>0</v>
      </c>
      <c r="DE228" s="64">
        <f t="shared" si="63"/>
        <v>0</v>
      </c>
    </row>
    <row r="229" spans="2:109" x14ac:dyDescent="0.3">
      <c r="B229" s="167"/>
      <c r="C229" s="186"/>
      <c r="D229" s="2"/>
      <c r="E229" s="67"/>
      <c r="F229" s="5"/>
      <c r="G229" s="5"/>
      <c r="H229" s="187"/>
      <c r="I229" s="111" t="str">
        <f ca="1">IF(Taula1[[#This Row],[Data naixement (format dd/mm/aaaa)]]="","0",DATEDIF(Taula1[[#This Row],[Data naixement (format dd/mm/aaaa)]],TODAY(),"Y"))</f>
        <v>0</v>
      </c>
      <c r="J229" s="6"/>
      <c r="K229" s="6"/>
      <c r="L229" s="6"/>
      <c r="M229" s="6"/>
      <c r="N229" s="56"/>
      <c r="O229" s="56"/>
      <c r="P229" s="56"/>
      <c r="Q229" s="6"/>
      <c r="R229" s="7"/>
      <c r="S229" s="143">
        <f>Taula1[[#This Row],[Mesos naturals sencers treballats període justificat (01/01/2023 - 31/03/2023)]]</f>
        <v>0</v>
      </c>
      <c r="T229" s="194">
        <f>Taula1[[#This Row],[Dies treballats període justificat (01/01/2023 - 31/03/2023)              no comptabilitzats com a mes natural sencer]]</f>
        <v>0</v>
      </c>
      <c r="U229" s="12"/>
      <c r="V229" s="7"/>
      <c r="W229" s="188"/>
      <c r="X229" s="188"/>
      <c r="Y229" s="188"/>
      <c r="Z229" s="188"/>
      <c r="AA229" s="190"/>
      <c r="AB229" s="143">
        <f>Taula1[[#This Row],[Grup justificat     (fer servir opcions de la llista desplegable)]]</f>
        <v>0</v>
      </c>
      <c r="AC229" s="182"/>
      <c r="AD229" s="80"/>
      <c r="AE229" s="131">
        <f>ROUND((AF229/100)*756*Taula1[[#This Row],[Mesos naturals sencers treballats període justificat (01/01/2023 - 31/03/2023)]],2)</f>
        <v>0</v>
      </c>
      <c r="AF229" s="79">
        <f>Taula1[[#This Row],[% Jornada segons contracte
(no posar el símbol %) ]]-Taula1[[#This Row],[% Reducció salari per baix rendiment        (no posar el símbol %)]]</f>
        <v>0</v>
      </c>
      <c r="AG229" s="131">
        <f>ROUND((AH229/100)*24.8547945*Taula1[[#This Row],[Dies treballats període justificat (01/01/2023 - 31/03/2023)              no comptabilitzats com a mes natural sencer]],2)</f>
        <v>0</v>
      </c>
      <c r="AH229" s="79">
        <f>Taula1[[#This Row],[% Jornada segons contracte
(no posar el símbol %) ]]-Taula1[[#This Row],[% Reducció salari per baix rendiment        (no posar el símbol %)]]</f>
        <v>0</v>
      </c>
      <c r="AI229" s="131">
        <f t="shared" si="49"/>
        <v>0</v>
      </c>
      <c r="AJ229" s="183"/>
      <c r="AK229" s="131">
        <f>ROUND((AL229/100)*756*Taula1[[#This Row],[Espai reservat Administració  (mesos)]],2)</f>
        <v>0</v>
      </c>
      <c r="AL229" s="79">
        <f>Taula1[[#This Row],[% Jornada segons contracte
(no posar el símbol %) ]]-Taula1[[#This Row],[% Reducció salari per baix rendiment        (no posar el símbol %)]]</f>
        <v>0</v>
      </c>
      <c r="AM229" s="131">
        <f>ROUND((AN229/100)*24.8547945*Taula1[[#This Row],[Espai reservat Administració (dies)]],2)</f>
        <v>0</v>
      </c>
      <c r="AN229" s="79">
        <f>Taula1[[#This Row],[% Jornada segons contracte
(no posar el símbol %) ]]-Taula1[[#This Row],[% Reducció salari per baix rendiment        (no posar el símbol %)]]</f>
        <v>0</v>
      </c>
      <c r="AO229" s="131">
        <f t="shared" si="50"/>
        <v>0</v>
      </c>
      <c r="AP229" s="86"/>
      <c r="AQ229" s="136">
        <f>ROUND((AR229/100)*693*Taula1[[#This Row],[Mesos naturals sencers treballats període justificat (01/01/2023 - 31/03/2023)]],2)</f>
        <v>0</v>
      </c>
      <c r="AR229" s="89">
        <f>Taula1[[#This Row],[% Jornada segons contracte
(no posar el símbol %) ]]-Taula1[[#This Row],[% Reducció salari per baix rendiment        (no posar el símbol %)]]</f>
        <v>0</v>
      </c>
      <c r="AS229" s="136">
        <f>ROUND((AT229/100)*22.78356164*Taula1[[#This Row],[Dies treballats període justificat (01/01/2023 - 31/03/2023)              no comptabilitzats com a mes natural sencer]],2)</f>
        <v>0</v>
      </c>
      <c r="AT229" s="89">
        <f>Taula1[[#This Row],[% Jornada segons contracte
(no posar el símbol %) ]]-Taula1[[#This Row],[% Reducció salari per baix rendiment        (no posar el símbol %)]]</f>
        <v>0</v>
      </c>
      <c r="AU229" s="136">
        <f t="shared" si="51"/>
        <v>0</v>
      </c>
      <c r="AV229" s="86"/>
      <c r="AW229" s="136">
        <f>ROUND((AX229/100)*693*Taula1[[#This Row],[Espai reservat Administració  (mesos)]],2)</f>
        <v>0</v>
      </c>
      <c r="AX229" s="89">
        <f>Taula1[[#This Row],[% Jornada segons contracte
(no posar el símbol %) ]]-Taula1[[#This Row],[% Reducció salari per baix rendiment        (no posar el símbol %)]]</f>
        <v>0</v>
      </c>
      <c r="AY229" s="131">
        <f>ROUND((AZ229/100)*22.78356164*Taula1[[#This Row],[Espai reservat Administració (dies)]],2)</f>
        <v>0</v>
      </c>
      <c r="AZ229" s="79">
        <f>Taula1[[#This Row],[% Jornada segons contracte
(no posar el símbol %) ]]-Taula1[[#This Row],[% Reducció salari per baix rendiment        (no posar el símbol %)]]</f>
        <v>0</v>
      </c>
      <c r="BA229" s="131">
        <f t="shared" si="52"/>
        <v>0</v>
      </c>
      <c r="BB229" s="83"/>
      <c r="BC229" s="131">
        <f>IF(Taula1[[#This Row],[Grup justificat     (fer servir opcions de la llista desplegable)]]=1,AI229,0)</f>
        <v>0</v>
      </c>
      <c r="BD229" s="131">
        <f>IF(Taula1[[#This Row],[Grup justificat     (fer servir opcions de la llista desplegable)]]=2,AU229,0)</f>
        <v>0</v>
      </c>
      <c r="BE229" s="83"/>
      <c r="BF229" s="131">
        <f>IF(Taula1[[#This Row],[Espai reservat Administració]]=1,AO229,0)</f>
        <v>0</v>
      </c>
      <c r="BG229" s="131">
        <f>IF(Taula1[[#This Row],[Espai reservat Administració]]=2,BA229,0)</f>
        <v>0</v>
      </c>
      <c r="BH229" s="83"/>
      <c r="BI229" s="124">
        <f>IF(Taula1[[#This Row],[Grup justificat     (fer servir opcions de la llista desplegable)]]=1,1,0)</f>
        <v>0</v>
      </c>
      <c r="BJ229" s="124">
        <f>IF(Taula1[[#This Row],[Espai reservat Administració]]=1,1,0)</f>
        <v>0</v>
      </c>
      <c r="BK229" s="125"/>
      <c r="BL229" s="124">
        <f>IF(Taula1[[#This Row],[Grup justificat     (fer servir opcions de la llista desplegable)]]=2,1,0)</f>
        <v>0</v>
      </c>
      <c r="BM229" s="124">
        <f>IF(Taula1[[#This Row],[Espai reservat Administració]]=2,1,0)</f>
        <v>0</v>
      </c>
      <c r="BN229" s="73"/>
      <c r="BO229" s="73"/>
      <c r="BP229" s="73"/>
      <c r="BQ229" s="73"/>
      <c r="BR229" s="73"/>
      <c r="BS229" s="73"/>
      <c r="BT229" s="73"/>
      <c r="BU229" s="73"/>
      <c r="BV229" s="73"/>
      <c r="BW229" s="73"/>
      <c r="BX229" s="73"/>
      <c r="BY229" s="73"/>
      <c r="BZ229" s="73"/>
      <c r="CA229" s="73"/>
      <c r="CB229" s="73"/>
      <c r="CC229" s="73"/>
      <c r="CD229" s="73"/>
      <c r="CE229" s="73"/>
      <c r="CF229" s="73"/>
      <c r="CG229" s="63">
        <f t="shared" si="53"/>
        <v>0</v>
      </c>
      <c r="CH229" s="63">
        <f t="shared" si="54"/>
        <v>0</v>
      </c>
      <c r="CI229" s="73"/>
      <c r="CJ229" s="63">
        <f>IF(Taula1[[#This Row],[Tipus de contracte                                  (fer servir opcions de la llista desplegable)]]="Indefinit",1,0)</f>
        <v>0</v>
      </c>
      <c r="CK229" s="63">
        <f>IF(Taula1[[#This Row],[Tipus de contracte                                  (fer servir opcions de la llista desplegable)]]="Temporal, igual o superior a 6 mesos",1,0)</f>
        <v>0</v>
      </c>
      <c r="CL229" s="63">
        <f>IF(Taula1[[#This Row],[Tipus de contracte                                  (fer servir opcions de la llista desplegable)]]="Substitució per IT",1,0)</f>
        <v>0</v>
      </c>
      <c r="CM229" s="73"/>
      <c r="CN229" s="63">
        <f>IF(Taula1[[#This Row],[Relació llocs de treball]]&gt;=1,1,0)</f>
        <v>0</v>
      </c>
      <c r="CO229" s="73"/>
      <c r="CP229" s="63">
        <f>IF(Taula1[[#This Row],[Identitat de gènere                                                          (fer servir opcions de la llista desplegable)]]="Home",1,0)</f>
        <v>0</v>
      </c>
      <c r="CQ229" s="63">
        <f>IF(Taula1[[#This Row],[Identitat de gènere                                                          (fer servir opcions de la llista desplegable)]]="Dona",1,0)</f>
        <v>0</v>
      </c>
      <c r="CR229" s="63">
        <f>IF(Taula1[[#This Row],[Identitat de gènere                                                          (fer servir opcions de la llista desplegable)]]="No binari",1,0)</f>
        <v>0</v>
      </c>
      <c r="CS229" s="73"/>
      <c r="CT229" s="63">
        <f t="shared" si="48"/>
        <v>0</v>
      </c>
      <c r="CU229" s="64">
        <f t="shared" si="55"/>
        <v>0</v>
      </c>
      <c r="CW229" s="64">
        <f t="shared" si="56"/>
        <v>0</v>
      </c>
      <c r="CX229" s="64">
        <f t="shared" si="57"/>
        <v>0</v>
      </c>
      <c r="CY229" s="64">
        <f t="shared" si="58"/>
        <v>0</v>
      </c>
      <c r="CZ229" s="64">
        <f t="shared" si="59"/>
        <v>0</v>
      </c>
      <c r="DB229" s="64">
        <f t="shared" si="60"/>
        <v>0</v>
      </c>
      <c r="DC229" s="64">
        <f t="shared" si="61"/>
        <v>0</v>
      </c>
      <c r="DD229" s="64">
        <f t="shared" si="62"/>
        <v>0</v>
      </c>
      <c r="DE229" s="64">
        <f t="shared" si="63"/>
        <v>0</v>
      </c>
    </row>
    <row r="230" spans="2:109" x14ac:dyDescent="0.3">
      <c r="B230" s="167"/>
      <c r="C230" s="186"/>
      <c r="D230" s="2"/>
      <c r="E230" s="67"/>
      <c r="F230" s="5"/>
      <c r="G230" s="5"/>
      <c r="H230" s="187"/>
      <c r="I230" s="111" t="str">
        <f ca="1">IF(Taula1[[#This Row],[Data naixement (format dd/mm/aaaa)]]="","0",DATEDIF(Taula1[[#This Row],[Data naixement (format dd/mm/aaaa)]],TODAY(),"Y"))</f>
        <v>0</v>
      </c>
      <c r="J230" s="6"/>
      <c r="K230" s="6"/>
      <c r="L230" s="6"/>
      <c r="M230" s="6"/>
      <c r="N230" s="56"/>
      <c r="O230" s="56"/>
      <c r="P230" s="56"/>
      <c r="Q230" s="6"/>
      <c r="R230" s="7"/>
      <c r="S230" s="143">
        <f>Taula1[[#This Row],[Mesos naturals sencers treballats període justificat (01/01/2023 - 31/03/2023)]]</f>
        <v>0</v>
      </c>
      <c r="T230" s="194">
        <f>Taula1[[#This Row],[Dies treballats període justificat (01/01/2023 - 31/03/2023)              no comptabilitzats com a mes natural sencer]]</f>
        <v>0</v>
      </c>
      <c r="U230" s="12"/>
      <c r="V230" s="7"/>
      <c r="W230" s="188"/>
      <c r="X230" s="188"/>
      <c r="Y230" s="188"/>
      <c r="Z230" s="188"/>
      <c r="AA230" s="190"/>
      <c r="AB230" s="143">
        <f>Taula1[[#This Row],[Grup justificat     (fer servir opcions de la llista desplegable)]]</f>
        <v>0</v>
      </c>
      <c r="AC230" s="182"/>
      <c r="AD230" s="80"/>
      <c r="AE230" s="131">
        <f>ROUND((AF230/100)*756*Taula1[[#This Row],[Mesos naturals sencers treballats període justificat (01/01/2023 - 31/03/2023)]],2)</f>
        <v>0</v>
      </c>
      <c r="AF230" s="79">
        <f>Taula1[[#This Row],[% Jornada segons contracte
(no posar el símbol %) ]]-Taula1[[#This Row],[% Reducció salari per baix rendiment        (no posar el símbol %)]]</f>
        <v>0</v>
      </c>
      <c r="AG230" s="131">
        <f>ROUND((AH230/100)*24.8547945*Taula1[[#This Row],[Dies treballats període justificat (01/01/2023 - 31/03/2023)              no comptabilitzats com a mes natural sencer]],2)</f>
        <v>0</v>
      </c>
      <c r="AH230" s="79">
        <f>Taula1[[#This Row],[% Jornada segons contracte
(no posar el símbol %) ]]-Taula1[[#This Row],[% Reducció salari per baix rendiment        (no posar el símbol %)]]</f>
        <v>0</v>
      </c>
      <c r="AI230" s="131">
        <f t="shared" si="49"/>
        <v>0</v>
      </c>
      <c r="AJ230" s="183"/>
      <c r="AK230" s="131">
        <f>ROUND((AL230/100)*756*Taula1[[#This Row],[Espai reservat Administració  (mesos)]],2)</f>
        <v>0</v>
      </c>
      <c r="AL230" s="79">
        <f>Taula1[[#This Row],[% Jornada segons contracte
(no posar el símbol %) ]]-Taula1[[#This Row],[% Reducció salari per baix rendiment        (no posar el símbol %)]]</f>
        <v>0</v>
      </c>
      <c r="AM230" s="131">
        <f>ROUND((AN230/100)*24.8547945*Taula1[[#This Row],[Espai reservat Administració (dies)]],2)</f>
        <v>0</v>
      </c>
      <c r="AN230" s="79">
        <f>Taula1[[#This Row],[% Jornada segons contracte
(no posar el símbol %) ]]-Taula1[[#This Row],[% Reducció salari per baix rendiment        (no posar el símbol %)]]</f>
        <v>0</v>
      </c>
      <c r="AO230" s="131">
        <f t="shared" si="50"/>
        <v>0</v>
      </c>
      <c r="AP230" s="86"/>
      <c r="AQ230" s="136">
        <f>ROUND((AR230/100)*693*Taula1[[#This Row],[Mesos naturals sencers treballats període justificat (01/01/2023 - 31/03/2023)]],2)</f>
        <v>0</v>
      </c>
      <c r="AR230" s="89">
        <f>Taula1[[#This Row],[% Jornada segons contracte
(no posar el símbol %) ]]-Taula1[[#This Row],[% Reducció salari per baix rendiment        (no posar el símbol %)]]</f>
        <v>0</v>
      </c>
      <c r="AS230" s="136">
        <f>ROUND((AT230/100)*22.78356164*Taula1[[#This Row],[Dies treballats període justificat (01/01/2023 - 31/03/2023)              no comptabilitzats com a mes natural sencer]],2)</f>
        <v>0</v>
      </c>
      <c r="AT230" s="89">
        <f>Taula1[[#This Row],[% Jornada segons contracte
(no posar el símbol %) ]]-Taula1[[#This Row],[% Reducció salari per baix rendiment        (no posar el símbol %)]]</f>
        <v>0</v>
      </c>
      <c r="AU230" s="136">
        <f t="shared" si="51"/>
        <v>0</v>
      </c>
      <c r="AV230" s="86"/>
      <c r="AW230" s="136">
        <f>ROUND((AX230/100)*693*Taula1[[#This Row],[Espai reservat Administració  (mesos)]],2)</f>
        <v>0</v>
      </c>
      <c r="AX230" s="89">
        <f>Taula1[[#This Row],[% Jornada segons contracte
(no posar el símbol %) ]]-Taula1[[#This Row],[% Reducció salari per baix rendiment        (no posar el símbol %)]]</f>
        <v>0</v>
      </c>
      <c r="AY230" s="131">
        <f>ROUND((AZ230/100)*22.78356164*Taula1[[#This Row],[Espai reservat Administració (dies)]],2)</f>
        <v>0</v>
      </c>
      <c r="AZ230" s="79">
        <f>Taula1[[#This Row],[% Jornada segons contracte
(no posar el símbol %) ]]-Taula1[[#This Row],[% Reducció salari per baix rendiment        (no posar el símbol %)]]</f>
        <v>0</v>
      </c>
      <c r="BA230" s="131">
        <f t="shared" si="52"/>
        <v>0</v>
      </c>
      <c r="BB230" s="83"/>
      <c r="BC230" s="131">
        <f>IF(Taula1[[#This Row],[Grup justificat     (fer servir opcions de la llista desplegable)]]=1,AI230,0)</f>
        <v>0</v>
      </c>
      <c r="BD230" s="131">
        <f>IF(Taula1[[#This Row],[Grup justificat     (fer servir opcions de la llista desplegable)]]=2,AU230,0)</f>
        <v>0</v>
      </c>
      <c r="BE230" s="83"/>
      <c r="BF230" s="131">
        <f>IF(Taula1[[#This Row],[Espai reservat Administració]]=1,AO230,0)</f>
        <v>0</v>
      </c>
      <c r="BG230" s="131">
        <f>IF(Taula1[[#This Row],[Espai reservat Administració]]=2,BA230,0)</f>
        <v>0</v>
      </c>
      <c r="BH230" s="83"/>
      <c r="BI230" s="124">
        <f>IF(Taula1[[#This Row],[Grup justificat     (fer servir opcions de la llista desplegable)]]=1,1,0)</f>
        <v>0</v>
      </c>
      <c r="BJ230" s="124">
        <f>IF(Taula1[[#This Row],[Espai reservat Administració]]=1,1,0)</f>
        <v>0</v>
      </c>
      <c r="BK230" s="125"/>
      <c r="BL230" s="124">
        <f>IF(Taula1[[#This Row],[Grup justificat     (fer servir opcions de la llista desplegable)]]=2,1,0)</f>
        <v>0</v>
      </c>
      <c r="BM230" s="124">
        <f>IF(Taula1[[#This Row],[Espai reservat Administració]]=2,1,0)</f>
        <v>0</v>
      </c>
      <c r="BN230" s="73"/>
      <c r="BO230" s="73"/>
      <c r="BP230" s="73"/>
      <c r="BQ230" s="73"/>
      <c r="BR230" s="73"/>
      <c r="BS230" s="73"/>
      <c r="BT230" s="73"/>
      <c r="BU230" s="73"/>
      <c r="BV230" s="73"/>
      <c r="BW230" s="73"/>
      <c r="BX230" s="73"/>
      <c r="BY230" s="73"/>
      <c r="BZ230" s="73"/>
      <c r="CA230" s="73"/>
      <c r="CB230" s="73"/>
      <c r="CC230" s="73"/>
      <c r="CD230" s="73"/>
      <c r="CE230" s="73"/>
      <c r="CF230" s="73"/>
      <c r="CG230" s="63">
        <f t="shared" si="53"/>
        <v>0</v>
      </c>
      <c r="CH230" s="63">
        <f t="shared" si="54"/>
        <v>0</v>
      </c>
      <c r="CI230" s="73"/>
      <c r="CJ230" s="63">
        <f>IF(Taula1[[#This Row],[Tipus de contracte                                  (fer servir opcions de la llista desplegable)]]="Indefinit",1,0)</f>
        <v>0</v>
      </c>
      <c r="CK230" s="63">
        <f>IF(Taula1[[#This Row],[Tipus de contracte                                  (fer servir opcions de la llista desplegable)]]="Temporal, igual o superior a 6 mesos",1,0)</f>
        <v>0</v>
      </c>
      <c r="CL230" s="63">
        <f>IF(Taula1[[#This Row],[Tipus de contracte                                  (fer servir opcions de la llista desplegable)]]="Substitució per IT",1,0)</f>
        <v>0</v>
      </c>
      <c r="CM230" s="73"/>
      <c r="CN230" s="63">
        <f>IF(Taula1[[#This Row],[Relació llocs de treball]]&gt;=1,1,0)</f>
        <v>0</v>
      </c>
      <c r="CO230" s="73"/>
      <c r="CP230" s="63">
        <f>IF(Taula1[[#This Row],[Identitat de gènere                                                          (fer servir opcions de la llista desplegable)]]="Home",1,0)</f>
        <v>0</v>
      </c>
      <c r="CQ230" s="63">
        <f>IF(Taula1[[#This Row],[Identitat de gènere                                                          (fer servir opcions de la llista desplegable)]]="Dona",1,0)</f>
        <v>0</v>
      </c>
      <c r="CR230" s="63">
        <f>IF(Taula1[[#This Row],[Identitat de gènere                                                          (fer servir opcions de la llista desplegable)]]="No binari",1,0)</f>
        <v>0</v>
      </c>
      <c r="CS230" s="73"/>
      <c r="CT230" s="63">
        <f t="shared" si="48"/>
        <v>0</v>
      </c>
      <c r="CU230" s="64">
        <f t="shared" si="55"/>
        <v>0</v>
      </c>
      <c r="CW230" s="64">
        <f t="shared" si="56"/>
        <v>0</v>
      </c>
      <c r="CX230" s="64">
        <f t="shared" si="57"/>
        <v>0</v>
      </c>
      <c r="CY230" s="64">
        <f t="shared" si="58"/>
        <v>0</v>
      </c>
      <c r="CZ230" s="64">
        <f t="shared" si="59"/>
        <v>0</v>
      </c>
      <c r="DB230" s="64">
        <f t="shared" si="60"/>
        <v>0</v>
      </c>
      <c r="DC230" s="64">
        <f t="shared" si="61"/>
        <v>0</v>
      </c>
      <c r="DD230" s="64">
        <f t="shared" si="62"/>
        <v>0</v>
      </c>
      <c r="DE230" s="64">
        <f t="shared" si="63"/>
        <v>0</v>
      </c>
    </row>
    <row r="231" spans="2:109" x14ac:dyDescent="0.3">
      <c r="B231" s="167"/>
      <c r="C231" s="186"/>
      <c r="D231" s="2"/>
      <c r="E231" s="67"/>
      <c r="F231" s="5"/>
      <c r="G231" s="5"/>
      <c r="H231" s="187"/>
      <c r="I231" s="111" t="str">
        <f ca="1">IF(Taula1[[#This Row],[Data naixement (format dd/mm/aaaa)]]="","0",DATEDIF(Taula1[[#This Row],[Data naixement (format dd/mm/aaaa)]],TODAY(),"Y"))</f>
        <v>0</v>
      </c>
      <c r="J231" s="6"/>
      <c r="K231" s="6"/>
      <c r="L231" s="6"/>
      <c r="M231" s="6"/>
      <c r="N231" s="56"/>
      <c r="O231" s="56"/>
      <c r="P231" s="56"/>
      <c r="Q231" s="6"/>
      <c r="R231" s="7"/>
      <c r="S231" s="143">
        <f>Taula1[[#This Row],[Mesos naturals sencers treballats període justificat (01/01/2023 - 31/03/2023)]]</f>
        <v>0</v>
      </c>
      <c r="T231" s="194">
        <f>Taula1[[#This Row],[Dies treballats període justificat (01/01/2023 - 31/03/2023)              no comptabilitzats com a mes natural sencer]]</f>
        <v>0</v>
      </c>
      <c r="U231" s="12"/>
      <c r="V231" s="7"/>
      <c r="W231" s="188"/>
      <c r="X231" s="188"/>
      <c r="Y231" s="188"/>
      <c r="Z231" s="188"/>
      <c r="AA231" s="190"/>
      <c r="AB231" s="143">
        <f>Taula1[[#This Row],[Grup justificat     (fer servir opcions de la llista desplegable)]]</f>
        <v>0</v>
      </c>
      <c r="AC231" s="182"/>
      <c r="AD231" s="80"/>
      <c r="AE231" s="131">
        <f>ROUND((AF231/100)*756*Taula1[[#This Row],[Mesos naturals sencers treballats període justificat (01/01/2023 - 31/03/2023)]],2)</f>
        <v>0</v>
      </c>
      <c r="AF231" s="79">
        <f>Taula1[[#This Row],[% Jornada segons contracte
(no posar el símbol %) ]]-Taula1[[#This Row],[% Reducció salari per baix rendiment        (no posar el símbol %)]]</f>
        <v>0</v>
      </c>
      <c r="AG231" s="131">
        <f>ROUND((AH231/100)*24.8547945*Taula1[[#This Row],[Dies treballats període justificat (01/01/2023 - 31/03/2023)              no comptabilitzats com a mes natural sencer]],2)</f>
        <v>0</v>
      </c>
      <c r="AH231" s="79">
        <f>Taula1[[#This Row],[% Jornada segons contracte
(no posar el símbol %) ]]-Taula1[[#This Row],[% Reducció salari per baix rendiment        (no posar el símbol %)]]</f>
        <v>0</v>
      </c>
      <c r="AI231" s="131">
        <f t="shared" si="49"/>
        <v>0</v>
      </c>
      <c r="AJ231" s="183"/>
      <c r="AK231" s="131">
        <f>ROUND((AL231/100)*756*Taula1[[#This Row],[Espai reservat Administració  (mesos)]],2)</f>
        <v>0</v>
      </c>
      <c r="AL231" s="79">
        <f>Taula1[[#This Row],[% Jornada segons contracte
(no posar el símbol %) ]]-Taula1[[#This Row],[% Reducció salari per baix rendiment        (no posar el símbol %)]]</f>
        <v>0</v>
      </c>
      <c r="AM231" s="131">
        <f>ROUND((AN231/100)*24.8547945*Taula1[[#This Row],[Espai reservat Administració (dies)]],2)</f>
        <v>0</v>
      </c>
      <c r="AN231" s="79">
        <f>Taula1[[#This Row],[% Jornada segons contracte
(no posar el símbol %) ]]-Taula1[[#This Row],[% Reducció salari per baix rendiment        (no posar el símbol %)]]</f>
        <v>0</v>
      </c>
      <c r="AO231" s="131">
        <f t="shared" si="50"/>
        <v>0</v>
      </c>
      <c r="AP231" s="86"/>
      <c r="AQ231" s="136">
        <f>ROUND((AR231/100)*693*Taula1[[#This Row],[Mesos naturals sencers treballats període justificat (01/01/2023 - 31/03/2023)]],2)</f>
        <v>0</v>
      </c>
      <c r="AR231" s="89">
        <f>Taula1[[#This Row],[% Jornada segons contracte
(no posar el símbol %) ]]-Taula1[[#This Row],[% Reducció salari per baix rendiment        (no posar el símbol %)]]</f>
        <v>0</v>
      </c>
      <c r="AS231" s="136">
        <f>ROUND((AT231/100)*22.78356164*Taula1[[#This Row],[Dies treballats període justificat (01/01/2023 - 31/03/2023)              no comptabilitzats com a mes natural sencer]],2)</f>
        <v>0</v>
      </c>
      <c r="AT231" s="89">
        <f>Taula1[[#This Row],[% Jornada segons contracte
(no posar el símbol %) ]]-Taula1[[#This Row],[% Reducció salari per baix rendiment        (no posar el símbol %)]]</f>
        <v>0</v>
      </c>
      <c r="AU231" s="136">
        <f t="shared" si="51"/>
        <v>0</v>
      </c>
      <c r="AV231" s="86"/>
      <c r="AW231" s="136">
        <f>ROUND((AX231/100)*693*Taula1[[#This Row],[Espai reservat Administració  (mesos)]],2)</f>
        <v>0</v>
      </c>
      <c r="AX231" s="89">
        <f>Taula1[[#This Row],[% Jornada segons contracte
(no posar el símbol %) ]]-Taula1[[#This Row],[% Reducció salari per baix rendiment        (no posar el símbol %)]]</f>
        <v>0</v>
      </c>
      <c r="AY231" s="131">
        <f>ROUND((AZ231/100)*22.78356164*Taula1[[#This Row],[Espai reservat Administració (dies)]],2)</f>
        <v>0</v>
      </c>
      <c r="AZ231" s="79">
        <f>Taula1[[#This Row],[% Jornada segons contracte
(no posar el símbol %) ]]-Taula1[[#This Row],[% Reducció salari per baix rendiment        (no posar el símbol %)]]</f>
        <v>0</v>
      </c>
      <c r="BA231" s="131">
        <f t="shared" si="52"/>
        <v>0</v>
      </c>
      <c r="BB231" s="83"/>
      <c r="BC231" s="131">
        <f>IF(Taula1[[#This Row],[Grup justificat     (fer servir opcions de la llista desplegable)]]=1,AI231,0)</f>
        <v>0</v>
      </c>
      <c r="BD231" s="131">
        <f>IF(Taula1[[#This Row],[Grup justificat     (fer servir opcions de la llista desplegable)]]=2,AU231,0)</f>
        <v>0</v>
      </c>
      <c r="BE231" s="83"/>
      <c r="BF231" s="131">
        <f>IF(Taula1[[#This Row],[Espai reservat Administració]]=1,AO231,0)</f>
        <v>0</v>
      </c>
      <c r="BG231" s="131">
        <f>IF(Taula1[[#This Row],[Espai reservat Administració]]=2,BA231,0)</f>
        <v>0</v>
      </c>
      <c r="BH231" s="83"/>
      <c r="BI231" s="124">
        <f>IF(Taula1[[#This Row],[Grup justificat     (fer servir opcions de la llista desplegable)]]=1,1,0)</f>
        <v>0</v>
      </c>
      <c r="BJ231" s="124">
        <f>IF(Taula1[[#This Row],[Espai reservat Administració]]=1,1,0)</f>
        <v>0</v>
      </c>
      <c r="BK231" s="125"/>
      <c r="BL231" s="124">
        <f>IF(Taula1[[#This Row],[Grup justificat     (fer servir opcions de la llista desplegable)]]=2,1,0)</f>
        <v>0</v>
      </c>
      <c r="BM231" s="124">
        <f>IF(Taula1[[#This Row],[Espai reservat Administració]]=2,1,0)</f>
        <v>0</v>
      </c>
      <c r="BN231" s="73"/>
      <c r="BO231" s="73"/>
      <c r="BP231" s="73"/>
      <c r="BQ231" s="73"/>
      <c r="BR231" s="73"/>
      <c r="BS231" s="73"/>
      <c r="BT231" s="73"/>
      <c r="BU231" s="73"/>
      <c r="BV231" s="73"/>
      <c r="BW231" s="73"/>
      <c r="BX231" s="73"/>
      <c r="BY231" s="73"/>
      <c r="BZ231" s="73"/>
      <c r="CA231" s="73"/>
      <c r="CB231" s="73"/>
      <c r="CC231" s="73"/>
      <c r="CD231" s="73"/>
      <c r="CE231" s="73"/>
      <c r="CF231" s="73"/>
      <c r="CG231" s="63">
        <f t="shared" si="53"/>
        <v>0</v>
      </c>
      <c r="CH231" s="63">
        <f t="shared" si="54"/>
        <v>0</v>
      </c>
      <c r="CI231" s="73"/>
      <c r="CJ231" s="63">
        <f>IF(Taula1[[#This Row],[Tipus de contracte                                  (fer servir opcions de la llista desplegable)]]="Indefinit",1,0)</f>
        <v>0</v>
      </c>
      <c r="CK231" s="63">
        <f>IF(Taula1[[#This Row],[Tipus de contracte                                  (fer servir opcions de la llista desplegable)]]="Temporal, igual o superior a 6 mesos",1,0)</f>
        <v>0</v>
      </c>
      <c r="CL231" s="63">
        <f>IF(Taula1[[#This Row],[Tipus de contracte                                  (fer servir opcions de la llista desplegable)]]="Substitució per IT",1,0)</f>
        <v>0</v>
      </c>
      <c r="CM231" s="73"/>
      <c r="CN231" s="63">
        <f>IF(Taula1[[#This Row],[Relació llocs de treball]]&gt;=1,1,0)</f>
        <v>0</v>
      </c>
      <c r="CO231" s="73"/>
      <c r="CP231" s="63">
        <f>IF(Taula1[[#This Row],[Identitat de gènere                                                          (fer servir opcions de la llista desplegable)]]="Home",1,0)</f>
        <v>0</v>
      </c>
      <c r="CQ231" s="63">
        <f>IF(Taula1[[#This Row],[Identitat de gènere                                                          (fer servir opcions de la llista desplegable)]]="Dona",1,0)</f>
        <v>0</v>
      </c>
      <c r="CR231" s="63">
        <f>IF(Taula1[[#This Row],[Identitat de gènere                                                          (fer servir opcions de la llista desplegable)]]="No binari",1,0)</f>
        <v>0</v>
      </c>
      <c r="CS231" s="73"/>
      <c r="CT231" s="63">
        <f t="shared" si="48"/>
        <v>0</v>
      </c>
      <c r="CU231" s="64">
        <f t="shared" si="55"/>
        <v>0</v>
      </c>
      <c r="CW231" s="64">
        <f t="shared" si="56"/>
        <v>0</v>
      </c>
      <c r="CX231" s="64">
        <f t="shared" si="57"/>
        <v>0</v>
      </c>
      <c r="CY231" s="64">
        <f t="shared" si="58"/>
        <v>0</v>
      </c>
      <c r="CZ231" s="64">
        <f t="shared" si="59"/>
        <v>0</v>
      </c>
      <c r="DB231" s="64">
        <f t="shared" si="60"/>
        <v>0</v>
      </c>
      <c r="DC231" s="64">
        <f t="shared" si="61"/>
        <v>0</v>
      </c>
      <c r="DD231" s="64">
        <f t="shared" si="62"/>
        <v>0</v>
      </c>
      <c r="DE231" s="64">
        <f t="shared" si="63"/>
        <v>0</v>
      </c>
    </row>
    <row r="232" spans="2:109" x14ac:dyDescent="0.3">
      <c r="B232" s="167"/>
      <c r="C232" s="186"/>
      <c r="D232" s="2"/>
      <c r="E232" s="67"/>
      <c r="F232" s="5"/>
      <c r="G232" s="5"/>
      <c r="H232" s="187"/>
      <c r="I232" s="111" t="str">
        <f ca="1">IF(Taula1[[#This Row],[Data naixement (format dd/mm/aaaa)]]="","0",DATEDIF(Taula1[[#This Row],[Data naixement (format dd/mm/aaaa)]],TODAY(),"Y"))</f>
        <v>0</v>
      </c>
      <c r="J232" s="6"/>
      <c r="K232" s="6"/>
      <c r="L232" s="6"/>
      <c r="M232" s="6"/>
      <c r="N232" s="56"/>
      <c r="O232" s="56"/>
      <c r="P232" s="56"/>
      <c r="Q232" s="6"/>
      <c r="R232" s="7"/>
      <c r="S232" s="143">
        <f>Taula1[[#This Row],[Mesos naturals sencers treballats període justificat (01/01/2023 - 31/03/2023)]]</f>
        <v>0</v>
      </c>
      <c r="T232" s="194">
        <f>Taula1[[#This Row],[Dies treballats període justificat (01/01/2023 - 31/03/2023)              no comptabilitzats com a mes natural sencer]]</f>
        <v>0</v>
      </c>
      <c r="U232" s="12"/>
      <c r="V232" s="7"/>
      <c r="W232" s="188"/>
      <c r="X232" s="188"/>
      <c r="Y232" s="188"/>
      <c r="Z232" s="188"/>
      <c r="AA232" s="190"/>
      <c r="AB232" s="143">
        <f>Taula1[[#This Row],[Grup justificat     (fer servir opcions de la llista desplegable)]]</f>
        <v>0</v>
      </c>
      <c r="AC232" s="182"/>
      <c r="AD232" s="80"/>
      <c r="AE232" s="131">
        <f>ROUND((AF232/100)*756*Taula1[[#This Row],[Mesos naturals sencers treballats període justificat (01/01/2023 - 31/03/2023)]],2)</f>
        <v>0</v>
      </c>
      <c r="AF232" s="79">
        <f>Taula1[[#This Row],[% Jornada segons contracte
(no posar el símbol %) ]]-Taula1[[#This Row],[% Reducció salari per baix rendiment        (no posar el símbol %)]]</f>
        <v>0</v>
      </c>
      <c r="AG232" s="131">
        <f>ROUND((AH232/100)*24.8547945*Taula1[[#This Row],[Dies treballats període justificat (01/01/2023 - 31/03/2023)              no comptabilitzats com a mes natural sencer]],2)</f>
        <v>0</v>
      </c>
      <c r="AH232" s="79">
        <f>Taula1[[#This Row],[% Jornada segons contracte
(no posar el símbol %) ]]-Taula1[[#This Row],[% Reducció salari per baix rendiment        (no posar el símbol %)]]</f>
        <v>0</v>
      </c>
      <c r="AI232" s="131">
        <f t="shared" si="49"/>
        <v>0</v>
      </c>
      <c r="AJ232" s="183"/>
      <c r="AK232" s="131">
        <f>ROUND((AL232/100)*756*Taula1[[#This Row],[Espai reservat Administració  (mesos)]],2)</f>
        <v>0</v>
      </c>
      <c r="AL232" s="79">
        <f>Taula1[[#This Row],[% Jornada segons contracte
(no posar el símbol %) ]]-Taula1[[#This Row],[% Reducció salari per baix rendiment        (no posar el símbol %)]]</f>
        <v>0</v>
      </c>
      <c r="AM232" s="131">
        <f>ROUND((AN232/100)*24.8547945*Taula1[[#This Row],[Espai reservat Administració (dies)]],2)</f>
        <v>0</v>
      </c>
      <c r="AN232" s="79">
        <f>Taula1[[#This Row],[% Jornada segons contracte
(no posar el símbol %) ]]-Taula1[[#This Row],[% Reducció salari per baix rendiment        (no posar el símbol %)]]</f>
        <v>0</v>
      </c>
      <c r="AO232" s="131">
        <f t="shared" si="50"/>
        <v>0</v>
      </c>
      <c r="AP232" s="86"/>
      <c r="AQ232" s="136">
        <f>ROUND((AR232/100)*693*Taula1[[#This Row],[Mesos naturals sencers treballats període justificat (01/01/2023 - 31/03/2023)]],2)</f>
        <v>0</v>
      </c>
      <c r="AR232" s="89">
        <f>Taula1[[#This Row],[% Jornada segons contracte
(no posar el símbol %) ]]-Taula1[[#This Row],[% Reducció salari per baix rendiment        (no posar el símbol %)]]</f>
        <v>0</v>
      </c>
      <c r="AS232" s="136">
        <f>ROUND((AT232/100)*22.78356164*Taula1[[#This Row],[Dies treballats període justificat (01/01/2023 - 31/03/2023)              no comptabilitzats com a mes natural sencer]],2)</f>
        <v>0</v>
      </c>
      <c r="AT232" s="89">
        <f>Taula1[[#This Row],[% Jornada segons contracte
(no posar el símbol %) ]]-Taula1[[#This Row],[% Reducció salari per baix rendiment        (no posar el símbol %)]]</f>
        <v>0</v>
      </c>
      <c r="AU232" s="136">
        <f t="shared" si="51"/>
        <v>0</v>
      </c>
      <c r="AV232" s="86"/>
      <c r="AW232" s="136">
        <f>ROUND((AX232/100)*693*Taula1[[#This Row],[Espai reservat Administració  (mesos)]],2)</f>
        <v>0</v>
      </c>
      <c r="AX232" s="89">
        <f>Taula1[[#This Row],[% Jornada segons contracte
(no posar el símbol %) ]]-Taula1[[#This Row],[% Reducció salari per baix rendiment        (no posar el símbol %)]]</f>
        <v>0</v>
      </c>
      <c r="AY232" s="131">
        <f>ROUND((AZ232/100)*22.78356164*Taula1[[#This Row],[Espai reservat Administració (dies)]],2)</f>
        <v>0</v>
      </c>
      <c r="AZ232" s="79">
        <f>Taula1[[#This Row],[% Jornada segons contracte
(no posar el símbol %) ]]-Taula1[[#This Row],[% Reducció salari per baix rendiment        (no posar el símbol %)]]</f>
        <v>0</v>
      </c>
      <c r="BA232" s="131">
        <f t="shared" si="52"/>
        <v>0</v>
      </c>
      <c r="BB232" s="83"/>
      <c r="BC232" s="131">
        <f>IF(Taula1[[#This Row],[Grup justificat     (fer servir opcions de la llista desplegable)]]=1,AI232,0)</f>
        <v>0</v>
      </c>
      <c r="BD232" s="131">
        <f>IF(Taula1[[#This Row],[Grup justificat     (fer servir opcions de la llista desplegable)]]=2,AU232,0)</f>
        <v>0</v>
      </c>
      <c r="BE232" s="83"/>
      <c r="BF232" s="131">
        <f>IF(Taula1[[#This Row],[Espai reservat Administració]]=1,AO232,0)</f>
        <v>0</v>
      </c>
      <c r="BG232" s="131">
        <f>IF(Taula1[[#This Row],[Espai reservat Administració]]=2,BA232,0)</f>
        <v>0</v>
      </c>
      <c r="BH232" s="83"/>
      <c r="BI232" s="124">
        <f>IF(Taula1[[#This Row],[Grup justificat     (fer servir opcions de la llista desplegable)]]=1,1,0)</f>
        <v>0</v>
      </c>
      <c r="BJ232" s="124">
        <f>IF(Taula1[[#This Row],[Espai reservat Administració]]=1,1,0)</f>
        <v>0</v>
      </c>
      <c r="BK232" s="125"/>
      <c r="BL232" s="124">
        <f>IF(Taula1[[#This Row],[Grup justificat     (fer servir opcions de la llista desplegable)]]=2,1,0)</f>
        <v>0</v>
      </c>
      <c r="BM232" s="124">
        <f>IF(Taula1[[#This Row],[Espai reservat Administració]]=2,1,0)</f>
        <v>0</v>
      </c>
      <c r="BN232" s="73"/>
      <c r="BO232" s="73"/>
      <c r="BP232" s="73"/>
      <c r="BQ232" s="73"/>
      <c r="BR232" s="73"/>
      <c r="BS232" s="73"/>
      <c r="BT232" s="73"/>
      <c r="BU232" s="73"/>
      <c r="BV232" s="73"/>
      <c r="BW232" s="73"/>
      <c r="BX232" s="73"/>
      <c r="BY232" s="73"/>
      <c r="BZ232" s="73"/>
      <c r="CA232" s="73"/>
      <c r="CB232" s="73"/>
      <c r="CC232" s="73"/>
      <c r="CD232" s="73"/>
      <c r="CE232" s="73"/>
      <c r="CF232" s="73"/>
      <c r="CG232" s="63">
        <f t="shared" si="53"/>
        <v>0</v>
      </c>
      <c r="CH232" s="63">
        <f t="shared" si="54"/>
        <v>0</v>
      </c>
      <c r="CI232" s="73"/>
      <c r="CJ232" s="63">
        <f>IF(Taula1[[#This Row],[Tipus de contracte                                  (fer servir opcions de la llista desplegable)]]="Indefinit",1,0)</f>
        <v>0</v>
      </c>
      <c r="CK232" s="63">
        <f>IF(Taula1[[#This Row],[Tipus de contracte                                  (fer servir opcions de la llista desplegable)]]="Temporal, igual o superior a 6 mesos",1,0)</f>
        <v>0</v>
      </c>
      <c r="CL232" s="63">
        <f>IF(Taula1[[#This Row],[Tipus de contracte                                  (fer servir opcions de la llista desplegable)]]="Substitució per IT",1,0)</f>
        <v>0</v>
      </c>
      <c r="CM232" s="73"/>
      <c r="CN232" s="63">
        <f>IF(Taula1[[#This Row],[Relació llocs de treball]]&gt;=1,1,0)</f>
        <v>0</v>
      </c>
      <c r="CO232" s="73"/>
      <c r="CP232" s="63">
        <f>IF(Taula1[[#This Row],[Identitat de gènere                                                          (fer servir opcions de la llista desplegable)]]="Home",1,0)</f>
        <v>0</v>
      </c>
      <c r="CQ232" s="63">
        <f>IF(Taula1[[#This Row],[Identitat de gènere                                                          (fer servir opcions de la llista desplegable)]]="Dona",1,0)</f>
        <v>0</v>
      </c>
      <c r="CR232" s="63">
        <f>IF(Taula1[[#This Row],[Identitat de gènere                                                          (fer servir opcions de la llista desplegable)]]="No binari",1,0)</f>
        <v>0</v>
      </c>
      <c r="CS232" s="73"/>
      <c r="CT232" s="63">
        <f t="shared" si="48"/>
        <v>0</v>
      </c>
      <c r="CU232" s="64">
        <f t="shared" si="55"/>
        <v>0</v>
      </c>
      <c r="CW232" s="64">
        <f t="shared" si="56"/>
        <v>0</v>
      </c>
      <c r="CX232" s="64">
        <f t="shared" si="57"/>
        <v>0</v>
      </c>
      <c r="CY232" s="64">
        <f t="shared" si="58"/>
        <v>0</v>
      </c>
      <c r="CZ232" s="64">
        <f t="shared" si="59"/>
        <v>0</v>
      </c>
      <c r="DB232" s="64">
        <f t="shared" si="60"/>
        <v>0</v>
      </c>
      <c r="DC232" s="64">
        <f t="shared" si="61"/>
        <v>0</v>
      </c>
      <c r="DD232" s="64">
        <f t="shared" si="62"/>
        <v>0</v>
      </c>
      <c r="DE232" s="64">
        <f t="shared" si="63"/>
        <v>0</v>
      </c>
    </row>
    <row r="233" spans="2:109" x14ac:dyDescent="0.3">
      <c r="B233" s="167"/>
      <c r="C233" s="186"/>
      <c r="D233" s="2"/>
      <c r="E233" s="67"/>
      <c r="F233" s="5"/>
      <c r="G233" s="5"/>
      <c r="H233" s="187"/>
      <c r="I233" s="111" t="str">
        <f ca="1">IF(Taula1[[#This Row],[Data naixement (format dd/mm/aaaa)]]="","0",DATEDIF(Taula1[[#This Row],[Data naixement (format dd/mm/aaaa)]],TODAY(),"Y"))</f>
        <v>0</v>
      </c>
      <c r="J233" s="6"/>
      <c r="K233" s="6"/>
      <c r="L233" s="6"/>
      <c r="M233" s="6"/>
      <c r="N233" s="56"/>
      <c r="O233" s="56"/>
      <c r="P233" s="56"/>
      <c r="Q233" s="6"/>
      <c r="R233" s="7"/>
      <c r="S233" s="143">
        <f>Taula1[[#This Row],[Mesos naturals sencers treballats període justificat (01/01/2023 - 31/03/2023)]]</f>
        <v>0</v>
      </c>
      <c r="T233" s="194">
        <f>Taula1[[#This Row],[Dies treballats període justificat (01/01/2023 - 31/03/2023)              no comptabilitzats com a mes natural sencer]]</f>
        <v>0</v>
      </c>
      <c r="U233" s="12"/>
      <c r="V233" s="7"/>
      <c r="W233" s="188"/>
      <c r="X233" s="188"/>
      <c r="Y233" s="188"/>
      <c r="Z233" s="188"/>
      <c r="AA233" s="190"/>
      <c r="AB233" s="143">
        <f>Taula1[[#This Row],[Grup justificat     (fer servir opcions de la llista desplegable)]]</f>
        <v>0</v>
      </c>
      <c r="AC233" s="182"/>
      <c r="AD233" s="80"/>
      <c r="AE233" s="131">
        <f>ROUND((AF233/100)*756*Taula1[[#This Row],[Mesos naturals sencers treballats període justificat (01/01/2023 - 31/03/2023)]],2)</f>
        <v>0</v>
      </c>
      <c r="AF233" s="79">
        <f>Taula1[[#This Row],[% Jornada segons contracte
(no posar el símbol %) ]]-Taula1[[#This Row],[% Reducció salari per baix rendiment        (no posar el símbol %)]]</f>
        <v>0</v>
      </c>
      <c r="AG233" s="131">
        <f>ROUND((AH233/100)*24.8547945*Taula1[[#This Row],[Dies treballats període justificat (01/01/2023 - 31/03/2023)              no comptabilitzats com a mes natural sencer]],2)</f>
        <v>0</v>
      </c>
      <c r="AH233" s="79">
        <f>Taula1[[#This Row],[% Jornada segons contracte
(no posar el símbol %) ]]-Taula1[[#This Row],[% Reducció salari per baix rendiment        (no posar el símbol %)]]</f>
        <v>0</v>
      </c>
      <c r="AI233" s="131">
        <f t="shared" si="49"/>
        <v>0</v>
      </c>
      <c r="AJ233" s="183"/>
      <c r="AK233" s="131">
        <f>ROUND((AL233/100)*756*Taula1[[#This Row],[Espai reservat Administració  (mesos)]],2)</f>
        <v>0</v>
      </c>
      <c r="AL233" s="79">
        <f>Taula1[[#This Row],[% Jornada segons contracte
(no posar el símbol %) ]]-Taula1[[#This Row],[% Reducció salari per baix rendiment        (no posar el símbol %)]]</f>
        <v>0</v>
      </c>
      <c r="AM233" s="131">
        <f>ROUND((AN233/100)*24.8547945*Taula1[[#This Row],[Espai reservat Administració (dies)]],2)</f>
        <v>0</v>
      </c>
      <c r="AN233" s="79">
        <f>Taula1[[#This Row],[% Jornada segons contracte
(no posar el símbol %) ]]-Taula1[[#This Row],[% Reducció salari per baix rendiment        (no posar el símbol %)]]</f>
        <v>0</v>
      </c>
      <c r="AO233" s="131">
        <f t="shared" si="50"/>
        <v>0</v>
      </c>
      <c r="AP233" s="86"/>
      <c r="AQ233" s="136">
        <f>ROUND((AR233/100)*693*Taula1[[#This Row],[Mesos naturals sencers treballats període justificat (01/01/2023 - 31/03/2023)]],2)</f>
        <v>0</v>
      </c>
      <c r="AR233" s="89">
        <f>Taula1[[#This Row],[% Jornada segons contracte
(no posar el símbol %) ]]-Taula1[[#This Row],[% Reducció salari per baix rendiment        (no posar el símbol %)]]</f>
        <v>0</v>
      </c>
      <c r="AS233" s="136">
        <f>ROUND((AT233/100)*22.78356164*Taula1[[#This Row],[Dies treballats període justificat (01/01/2023 - 31/03/2023)              no comptabilitzats com a mes natural sencer]],2)</f>
        <v>0</v>
      </c>
      <c r="AT233" s="89">
        <f>Taula1[[#This Row],[% Jornada segons contracte
(no posar el símbol %) ]]-Taula1[[#This Row],[% Reducció salari per baix rendiment        (no posar el símbol %)]]</f>
        <v>0</v>
      </c>
      <c r="AU233" s="136">
        <f t="shared" si="51"/>
        <v>0</v>
      </c>
      <c r="AV233" s="86"/>
      <c r="AW233" s="136">
        <f>ROUND((AX233/100)*693*Taula1[[#This Row],[Espai reservat Administració  (mesos)]],2)</f>
        <v>0</v>
      </c>
      <c r="AX233" s="89">
        <f>Taula1[[#This Row],[% Jornada segons contracte
(no posar el símbol %) ]]-Taula1[[#This Row],[% Reducció salari per baix rendiment        (no posar el símbol %)]]</f>
        <v>0</v>
      </c>
      <c r="AY233" s="131">
        <f>ROUND((AZ233/100)*22.78356164*Taula1[[#This Row],[Espai reservat Administració (dies)]],2)</f>
        <v>0</v>
      </c>
      <c r="AZ233" s="79">
        <f>Taula1[[#This Row],[% Jornada segons contracte
(no posar el símbol %) ]]-Taula1[[#This Row],[% Reducció salari per baix rendiment        (no posar el símbol %)]]</f>
        <v>0</v>
      </c>
      <c r="BA233" s="131">
        <f t="shared" si="52"/>
        <v>0</v>
      </c>
      <c r="BB233" s="83"/>
      <c r="BC233" s="131">
        <f>IF(Taula1[[#This Row],[Grup justificat     (fer servir opcions de la llista desplegable)]]=1,AI233,0)</f>
        <v>0</v>
      </c>
      <c r="BD233" s="131">
        <f>IF(Taula1[[#This Row],[Grup justificat     (fer servir opcions de la llista desplegable)]]=2,AU233,0)</f>
        <v>0</v>
      </c>
      <c r="BE233" s="83"/>
      <c r="BF233" s="131">
        <f>IF(Taula1[[#This Row],[Espai reservat Administració]]=1,AO233,0)</f>
        <v>0</v>
      </c>
      <c r="BG233" s="131">
        <f>IF(Taula1[[#This Row],[Espai reservat Administració]]=2,BA233,0)</f>
        <v>0</v>
      </c>
      <c r="BH233" s="83"/>
      <c r="BI233" s="124">
        <f>IF(Taula1[[#This Row],[Grup justificat     (fer servir opcions de la llista desplegable)]]=1,1,0)</f>
        <v>0</v>
      </c>
      <c r="BJ233" s="124">
        <f>IF(Taula1[[#This Row],[Espai reservat Administració]]=1,1,0)</f>
        <v>0</v>
      </c>
      <c r="BK233" s="125"/>
      <c r="BL233" s="124">
        <f>IF(Taula1[[#This Row],[Grup justificat     (fer servir opcions de la llista desplegable)]]=2,1,0)</f>
        <v>0</v>
      </c>
      <c r="BM233" s="124">
        <f>IF(Taula1[[#This Row],[Espai reservat Administració]]=2,1,0)</f>
        <v>0</v>
      </c>
      <c r="BN233" s="73"/>
      <c r="BO233" s="73"/>
      <c r="BP233" s="73"/>
      <c r="BQ233" s="73"/>
      <c r="BR233" s="73"/>
      <c r="BS233" s="73"/>
      <c r="BT233" s="73"/>
      <c r="BU233" s="73"/>
      <c r="BV233" s="73"/>
      <c r="BW233" s="73"/>
      <c r="BX233" s="73"/>
      <c r="BY233" s="73"/>
      <c r="BZ233" s="73"/>
      <c r="CA233" s="73"/>
      <c r="CB233" s="73"/>
      <c r="CC233" s="73"/>
      <c r="CD233" s="73"/>
      <c r="CE233" s="73"/>
      <c r="CF233" s="73"/>
      <c r="CG233" s="63">
        <f t="shared" si="53"/>
        <v>0</v>
      </c>
      <c r="CH233" s="63">
        <f t="shared" si="54"/>
        <v>0</v>
      </c>
      <c r="CI233" s="73"/>
      <c r="CJ233" s="63">
        <f>IF(Taula1[[#This Row],[Tipus de contracte                                  (fer servir opcions de la llista desplegable)]]="Indefinit",1,0)</f>
        <v>0</v>
      </c>
      <c r="CK233" s="63">
        <f>IF(Taula1[[#This Row],[Tipus de contracte                                  (fer servir opcions de la llista desplegable)]]="Temporal, igual o superior a 6 mesos",1,0)</f>
        <v>0</v>
      </c>
      <c r="CL233" s="63">
        <f>IF(Taula1[[#This Row],[Tipus de contracte                                  (fer servir opcions de la llista desplegable)]]="Substitució per IT",1,0)</f>
        <v>0</v>
      </c>
      <c r="CM233" s="73"/>
      <c r="CN233" s="63">
        <f>IF(Taula1[[#This Row],[Relació llocs de treball]]&gt;=1,1,0)</f>
        <v>0</v>
      </c>
      <c r="CO233" s="73"/>
      <c r="CP233" s="63">
        <f>IF(Taula1[[#This Row],[Identitat de gènere                                                          (fer servir opcions de la llista desplegable)]]="Home",1,0)</f>
        <v>0</v>
      </c>
      <c r="CQ233" s="63">
        <f>IF(Taula1[[#This Row],[Identitat de gènere                                                          (fer servir opcions de la llista desplegable)]]="Dona",1,0)</f>
        <v>0</v>
      </c>
      <c r="CR233" s="63">
        <f>IF(Taula1[[#This Row],[Identitat de gènere                                                          (fer servir opcions de la llista desplegable)]]="No binari",1,0)</f>
        <v>0</v>
      </c>
      <c r="CS233" s="73"/>
      <c r="CT233" s="63">
        <f t="shared" si="48"/>
        <v>0</v>
      </c>
      <c r="CU233" s="64">
        <f t="shared" si="55"/>
        <v>0</v>
      </c>
      <c r="CW233" s="64">
        <f t="shared" si="56"/>
        <v>0</v>
      </c>
      <c r="CX233" s="64">
        <f t="shared" si="57"/>
        <v>0</v>
      </c>
      <c r="CY233" s="64">
        <f t="shared" si="58"/>
        <v>0</v>
      </c>
      <c r="CZ233" s="64">
        <f t="shared" si="59"/>
        <v>0</v>
      </c>
      <c r="DB233" s="64">
        <f t="shared" si="60"/>
        <v>0</v>
      </c>
      <c r="DC233" s="64">
        <f t="shared" si="61"/>
        <v>0</v>
      </c>
      <c r="DD233" s="64">
        <f t="shared" si="62"/>
        <v>0</v>
      </c>
      <c r="DE233" s="64">
        <f t="shared" si="63"/>
        <v>0</v>
      </c>
    </row>
    <row r="234" spans="2:109" x14ac:dyDescent="0.3">
      <c r="B234" s="167"/>
      <c r="C234" s="186"/>
      <c r="D234" s="2"/>
      <c r="E234" s="67"/>
      <c r="F234" s="5"/>
      <c r="G234" s="5"/>
      <c r="H234" s="187"/>
      <c r="I234" s="111" t="str">
        <f ca="1">IF(Taula1[[#This Row],[Data naixement (format dd/mm/aaaa)]]="","0",DATEDIF(Taula1[[#This Row],[Data naixement (format dd/mm/aaaa)]],TODAY(),"Y"))</f>
        <v>0</v>
      </c>
      <c r="J234" s="6"/>
      <c r="K234" s="6"/>
      <c r="L234" s="6"/>
      <c r="M234" s="6"/>
      <c r="N234" s="56"/>
      <c r="O234" s="56"/>
      <c r="P234" s="56"/>
      <c r="Q234" s="6"/>
      <c r="R234" s="7"/>
      <c r="S234" s="143">
        <f>Taula1[[#This Row],[Mesos naturals sencers treballats període justificat (01/01/2023 - 31/03/2023)]]</f>
        <v>0</v>
      </c>
      <c r="T234" s="194">
        <f>Taula1[[#This Row],[Dies treballats període justificat (01/01/2023 - 31/03/2023)              no comptabilitzats com a mes natural sencer]]</f>
        <v>0</v>
      </c>
      <c r="U234" s="12"/>
      <c r="V234" s="7"/>
      <c r="W234" s="188"/>
      <c r="X234" s="188"/>
      <c r="Y234" s="188"/>
      <c r="Z234" s="188"/>
      <c r="AA234" s="190"/>
      <c r="AB234" s="143">
        <f>Taula1[[#This Row],[Grup justificat     (fer servir opcions de la llista desplegable)]]</f>
        <v>0</v>
      </c>
      <c r="AC234" s="182"/>
      <c r="AD234" s="80"/>
      <c r="AE234" s="131">
        <f>ROUND((AF234/100)*756*Taula1[[#This Row],[Mesos naturals sencers treballats període justificat (01/01/2023 - 31/03/2023)]],2)</f>
        <v>0</v>
      </c>
      <c r="AF234" s="79">
        <f>Taula1[[#This Row],[% Jornada segons contracte
(no posar el símbol %) ]]-Taula1[[#This Row],[% Reducció salari per baix rendiment        (no posar el símbol %)]]</f>
        <v>0</v>
      </c>
      <c r="AG234" s="131">
        <f>ROUND((AH234/100)*24.8547945*Taula1[[#This Row],[Dies treballats període justificat (01/01/2023 - 31/03/2023)              no comptabilitzats com a mes natural sencer]],2)</f>
        <v>0</v>
      </c>
      <c r="AH234" s="79">
        <f>Taula1[[#This Row],[% Jornada segons contracte
(no posar el símbol %) ]]-Taula1[[#This Row],[% Reducció salari per baix rendiment        (no posar el símbol %)]]</f>
        <v>0</v>
      </c>
      <c r="AI234" s="131">
        <f t="shared" si="49"/>
        <v>0</v>
      </c>
      <c r="AJ234" s="183"/>
      <c r="AK234" s="131">
        <f>ROUND((AL234/100)*756*Taula1[[#This Row],[Espai reservat Administració  (mesos)]],2)</f>
        <v>0</v>
      </c>
      <c r="AL234" s="79">
        <f>Taula1[[#This Row],[% Jornada segons contracte
(no posar el símbol %) ]]-Taula1[[#This Row],[% Reducció salari per baix rendiment        (no posar el símbol %)]]</f>
        <v>0</v>
      </c>
      <c r="AM234" s="131">
        <f>ROUND((AN234/100)*24.8547945*Taula1[[#This Row],[Espai reservat Administració (dies)]],2)</f>
        <v>0</v>
      </c>
      <c r="AN234" s="79">
        <f>Taula1[[#This Row],[% Jornada segons contracte
(no posar el símbol %) ]]-Taula1[[#This Row],[% Reducció salari per baix rendiment        (no posar el símbol %)]]</f>
        <v>0</v>
      </c>
      <c r="AO234" s="131">
        <f t="shared" si="50"/>
        <v>0</v>
      </c>
      <c r="AP234" s="86"/>
      <c r="AQ234" s="136">
        <f>ROUND((AR234/100)*693*Taula1[[#This Row],[Mesos naturals sencers treballats període justificat (01/01/2023 - 31/03/2023)]],2)</f>
        <v>0</v>
      </c>
      <c r="AR234" s="89">
        <f>Taula1[[#This Row],[% Jornada segons contracte
(no posar el símbol %) ]]-Taula1[[#This Row],[% Reducció salari per baix rendiment        (no posar el símbol %)]]</f>
        <v>0</v>
      </c>
      <c r="AS234" s="136">
        <f>ROUND((AT234/100)*22.78356164*Taula1[[#This Row],[Dies treballats període justificat (01/01/2023 - 31/03/2023)              no comptabilitzats com a mes natural sencer]],2)</f>
        <v>0</v>
      </c>
      <c r="AT234" s="89">
        <f>Taula1[[#This Row],[% Jornada segons contracte
(no posar el símbol %) ]]-Taula1[[#This Row],[% Reducció salari per baix rendiment        (no posar el símbol %)]]</f>
        <v>0</v>
      </c>
      <c r="AU234" s="136">
        <f t="shared" si="51"/>
        <v>0</v>
      </c>
      <c r="AV234" s="86"/>
      <c r="AW234" s="136">
        <f>ROUND((AX234/100)*693*Taula1[[#This Row],[Espai reservat Administració  (mesos)]],2)</f>
        <v>0</v>
      </c>
      <c r="AX234" s="89">
        <f>Taula1[[#This Row],[% Jornada segons contracte
(no posar el símbol %) ]]-Taula1[[#This Row],[% Reducció salari per baix rendiment        (no posar el símbol %)]]</f>
        <v>0</v>
      </c>
      <c r="AY234" s="131">
        <f>ROUND((AZ234/100)*22.78356164*Taula1[[#This Row],[Espai reservat Administració (dies)]],2)</f>
        <v>0</v>
      </c>
      <c r="AZ234" s="79">
        <f>Taula1[[#This Row],[% Jornada segons contracte
(no posar el símbol %) ]]-Taula1[[#This Row],[% Reducció salari per baix rendiment        (no posar el símbol %)]]</f>
        <v>0</v>
      </c>
      <c r="BA234" s="131">
        <f t="shared" si="52"/>
        <v>0</v>
      </c>
      <c r="BB234" s="83"/>
      <c r="BC234" s="131">
        <f>IF(Taula1[[#This Row],[Grup justificat     (fer servir opcions de la llista desplegable)]]=1,AI234,0)</f>
        <v>0</v>
      </c>
      <c r="BD234" s="131">
        <f>IF(Taula1[[#This Row],[Grup justificat     (fer servir opcions de la llista desplegable)]]=2,AU234,0)</f>
        <v>0</v>
      </c>
      <c r="BE234" s="83"/>
      <c r="BF234" s="131">
        <f>IF(Taula1[[#This Row],[Espai reservat Administració]]=1,AO234,0)</f>
        <v>0</v>
      </c>
      <c r="BG234" s="131">
        <f>IF(Taula1[[#This Row],[Espai reservat Administració]]=2,BA234,0)</f>
        <v>0</v>
      </c>
      <c r="BH234" s="83"/>
      <c r="BI234" s="124">
        <f>IF(Taula1[[#This Row],[Grup justificat     (fer servir opcions de la llista desplegable)]]=1,1,0)</f>
        <v>0</v>
      </c>
      <c r="BJ234" s="124">
        <f>IF(Taula1[[#This Row],[Espai reservat Administració]]=1,1,0)</f>
        <v>0</v>
      </c>
      <c r="BK234" s="125"/>
      <c r="BL234" s="124">
        <f>IF(Taula1[[#This Row],[Grup justificat     (fer servir opcions de la llista desplegable)]]=2,1,0)</f>
        <v>0</v>
      </c>
      <c r="BM234" s="124">
        <f>IF(Taula1[[#This Row],[Espai reservat Administració]]=2,1,0)</f>
        <v>0</v>
      </c>
      <c r="BN234" s="73"/>
      <c r="BO234" s="73"/>
      <c r="BP234" s="73"/>
      <c r="BQ234" s="73"/>
      <c r="BR234" s="73"/>
      <c r="BS234" s="73"/>
      <c r="BT234" s="73"/>
      <c r="BU234" s="73"/>
      <c r="BV234" s="73"/>
      <c r="BW234" s="73"/>
      <c r="BX234" s="73"/>
      <c r="BY234" s="73"/>
      <c r="BZ234" s="73"/>
      <c r="CA234" s="73"/>
      <c r="CB234" s="73"/>
      <c r="CC234" s="73"/>
      <c r="CD234" s="73"/>
      <c r="CE234" s="73"/>
      <c r="CF234" s="73"/>
      <c r="CG234" s="63">
        <f t="shared" si="53"/>
        <v>0</v>
      </c>
      <c r="CH234" s="63">
        <f t="shared" si="54"/>
        <v>0</v>
      </c>
      <c r="CI234" s="73"/>
      <c r="CJ234" s="63">
        <f>IF(Taula1[[#This Row],[Tipus de contracte                                  (fer servir opcions de la llista desplegable)]]="Indefinit",1,0)</f>
        <v>0</v>
      </c>
      <c r="CK234" s="63">
        <f>IF(Taula1[[#This Row],[Tipus de contracte                                  (fer servir opcions de la llista desplegable)]]="Temporal, igual o superior a 6 mesos",1,0)</f>
        <v>0</v>
      </c>
      <c r="CL234" s="63">
        <f>IF(Taula1[[#This Row],[Tipus de contracte                                  (fer servir opcions de la llista desplegable)]]="Substitució per IT",1,0)</f>
        <v>0</v>
      </c>
      <c r="CM234" s="73"/>
      <c r="CN234" s="63">
        <f>IF(Taula1[[#This Row],[Relació llocs de treball]]&gt;=1,1,0)</f>
        <v>0</v>
      </c>
      <c r="CO234" s="73"/>
      <c r="CP234" s="63">
        <f>IF(Taula1[[#This Row],[Identitat de gènere                                                          (fer servir opcions de la llista desplegable)]]="Home",1,0)</f>
        <v>0</v>
      </c>
      <c r="CQ234" s="63">
        <f>IF(Taula1[[#This Row],[Identitat de gènere                                                          (fer servir opcions de la llista desplegable)]]="Dona",1,0)</f>
        <v>0</v>
      </c>
      <c r="CR234" s="63">
        <f>IF(Taula1[[#This Row],[Identitat de gènere                                                          (fer servir opcions de la llista desplegable)]]="No binari",1,0)</f>
        <v>0</v>
      </c>
      <c r="CS234" s="73"/>
      <c r="CT234" s="63">
        <f t="shared" si="48"/>
        <v>0</v>
      </c>
      <c r="CU234" s="64">
        <f t="shared" si="55"/>
        <v>0</v>
      </c>
      <c r="CW234" s="64">
        <f t="shared" si="56"/>
        <v>0</v>
      </c>
      <c r="CX234" s="64">
        <f t="shared" si="57"/>
        <v>0</v>
      </c>
      <c r="CY234" s="64">
        <f t="shared" si="58"/>
        <v>0</v>
      </c>
      <c r="CZ234" s="64">
        <f t="shared" si="59"/>
        <v>0</v>
      </c>
      <c r="DB234" s="64">
        <f t="shared" si="60"/>
        <v>0</v>
      </c>
      <c r="DC234" s="64">
        <f t="shared" si="61"/>
        <v>0</v>
      </c>
      <c r="DD234" s="64">
        <f t="shared" si="62"/>
        <v>0</v>
      </c>
      <c r="DE234" s="64">
        <f t="shared" si="63"/>
        <v>0</v>
      </c>
    </row>
    <row r="235" spans="2:109" x14ac:dyDescent="0.3">
      <c r="B235" s="167"/>
      <c r="C235" s="186"/>
      <c r="D235" s="2"/>
      <c r="E235" s="67"/>
      <c r="F235" s="5"/>
      <c r="G235" s="5"/>
      <c r="H235" s="187"/>
      <c r="I235" s="111" t="str">
        <f ca="1">IF(Taula1[[#This Row],[Data naixement (format dd/mm/aaaa)]]="","0",DATEDIF(Taula1[[#This Row],[Data naixement (format dd/mm/aaaa)]],TODAY(),"Y"))</f>
        <v>0</v>
      </c>
      <c r="J235" s="6"/>
      <c r="K235" s="6"/>
      <c r="L235" s="6"/>
      <c r="M235" s="6"/>
      <c r="N235" s="56"/>
      <c r="O235" s="56"/>
      <c r="P235" s="56"/>
      <c r="Q235" s="6"/>
      <c r="R235" s="7"/>
      <c r="S235" s="143">
        <f>Taula1[[#This Row],[Mesos naturals sencers treballats període justificat (01/01/2023 - 31/03/2023)]]</f>
        <v>0</v>
      </c>
      <c r="T235" s="194">
        <f>Taula1[[#This Row],[Dies treballats període justificat (01/01/2023 - 31/03/2023)              no comptabilitzats com a mes natural sencer]]</f>
        <v>0</v>
      </c>
      <c r="U235" s="12"/>
      <c r="V235" s="7"/>
      <c r="W235" s="188"/>
      <c r="X235" s="188"/>
      <c r="Y235" s="188"/>
      <c r="Z235" s="188"/>
      <c r="AA235" s="190"/>
      <c r="AB235" s="143">
        <f>Taula1[[#This Row],[Grup justificat     (fer servir opcions de la llista desplegable)]]</f>
        <v>0</v>
      </c>
      <c r="AC235" s="182"/>
      <c r="AD235" s="80"/>
      <c r="AE235" s="131">
        <f>ROUND((AF235/100)*756*Taula1[[#This Row],[Mesos naturals sencers treballats període justificat (01/01/2023 - 31/03/2023)]],2)</f>
        <v>0</v>
      </c>
      <c r="AF235" s="79">
        <f>Taula1[[#This Row],[% Jornada segons contracte
(no posar el símbol %) ]]-Taula1[[#This Row],[% Reducció salari per baix rendiment        (no posar el símbol %)]]</f>
        <v>0</v>
      </c>
      <c r="AG235" s="131">
        <f>ROUND((AH235/100)*24.8547945*Taula1[[#This Row],[Dies treballats període justificat (01/01/2023 - 31/03/2023)              no comptabilitzats com a mes natural sencer]],2)</f>
        <v>0</v>
      </c>
      <c r="AH235" s="79">
        <f>Taula1[[#This Row],[% Jornada segons contracte
(no posar el símbol %) ]]-Taula1[[#This Row],[% Reducció salari per baix rendiment        (no posar el símbol %)]]</f>
        <v>0</v>
      </c>
      <c r="AI235" s="131">
        <f t="shared" si="49"/>
        <v>0</v>
      </c>
      <c r="AJ235" s="183"/>
      <c r="AK235" s="131">
        <f>ROUND((AL235/100)*756*Taula1[[#This Row],[Espai reservat Administració  (mesos)]],2)</f>
        <v>0</v>
      </c>
      <c r="AL235" s="79">
        <f>Taula1[[#This Row],[% Jornada segons contracte
(no posar el símbol %) ]]-Taula1[[#This Row],[% Reducció salari per baix rendiment        (no posar el símbol %)]]</f>
        <v>0</v>
      </c>
      <c r="AM235" s="131">
        <f>ROUND((AN235/100)*24.8547945*Taula1[[#This Row],[Espai reservat Administració (dies)]],2)</f>
        <v>0</v>
      </c>
      <c r="AN235" s="79">
        <f>Taula1[[#This Row],[% Jornada segons contracte
(no posar el símbol %) ]]-Taula1[[#This Row],[% Reducció salari per baix rendiment        (no posar el símbol %)]]</f>
        <v>0</v>
      </c>
      <c r="AO235" s="131">
        <f t="shared" si="50"/>
        <v>0</v>
      </c>
      <c r="AP235" s="86"/>
      <c r="AQ235" s="136">
        <f>ROUND((AR235/100)*693*Taula1[[#This Row],[Mesos naturals sencers treballats període justificat (01/01/2023 - 31/03/2023)]],2)</f>
        <v>0</v>
      </c>
      <c r="AR235" s="89">
        <f>Taula1[[#This Row],[% Jornada segons contracte
(no posar el símbol %) ]]-Taula1[[#This Row],[% Reducció salari per baix rendiment        (no posar el símbol %)]]</f>
        <v>0</v>
      </c>
      <c r="AS235" s="136">
        <f>ROUND((AT235/100)*22.78356164*Taula1[[#This Row],[Dies treballats període justificat (01/01/2023 - 31/03/2023)              no comptabilitzats com a mes natural sencer]],2)</f>
        <v>0</v>
      </c>
      <c r="AT235" s="89">
        <f>Taula1[[#This Row],[% Jornada segons contracte
(no posar el símbol %) ]]-Taula1[[#This Row],[% Reducció salari per baix rendiment        (no posar el símbol %)]]</f>
        <v>0</v>
      </c>
      <c r="AU235" s="136">
        <f t="shared" si="51"/>
        <v>0</v>
      </c>
      <c r="AV235" s="86"/>
      <c r="AW235" s="136">
        <f>ROUND((AX235/100)*693*Taula1[[#This Row],[Espai reservat Administració  (mesos)]],2)</f>
        <v>0</v>
      </c>
      <c r="AX235" s="89">
        <f>Taula1[[#This Row],[% Jornada segons contracte
(no posar el símbol %) ]]-Taula1[[#This Row],[% Reducció salari per baix rendiment        (no posar el símbol %)]]</f>
        <v>0</v>
      </c>
      <c r="AY235" s="131">
        <f>ROUND((AZ235/100)*22.78356164*Taula1[[#This Row],[Espai reservat Administració (dies)]],2)</f>
        <v>0</v>
      </c>
      <c r="AZ235" s="79">
        <f>Taula1[[#This Row],[% Jornada segons contracte
(no posar el símbol %) ]]-Taula1[[#This Row],[% Reducció salari per baix rendiment        (no posar el símbol %)]]</f>
        <v>0</v>
      </c>
      <c r="BA235" s="131">
        <f t="shared" si="52"/>
        <v>0</v>
      </c>
      <c r="BB235" s="83"/>
      <c r="BC235" s="131">
        <f>IF(Taula1[[#This Row],[Grup justificat     (fer servir opcions de la llista desplegable)]]=1,AI235,0)</f>
        <v>0</v>
      </c>
      <c r="BD235" s="131">
        <f>IF(Taula1[[#This Row],[Grup justificat     (fer servir opcions de la llista desplegable)]]=2,AU235,0)</f>
        <v>0</v>
      </c>
      <c r="BE235" s="83"/>
      <c r="BF235" s="131">
        <f>IF(Taula1[[#This Row],[Espai reservat Administració]]=1,AO235,0)</f>
        <v>0</v>
      </c>
      <c r="BG235" s="131">
        <f>IF(Taula1[[#This Row],[Espai reservat Administració]]=2,BA235,0)</f>
        <v>0</v>
      </c>
      <c r="BH235" s="83"/>
      <c r="BI235" s="124">
        <f>IF(Taula1[[#This Row],[Grup justificat     (fer servir opcions de la llista desplegable)]]=1,1,0)</f>
        <v>0</v>
      </c>
      <c r="BJ235" s="124">
        <f>IF(Taula1[[#This Row],[Espai reservat Administració]]=1,1,0)</f>
        <v>0</v>
      </c>
      <c r="BK235" s="125"/>
      <c r="BL235" s="124">
        <f>IF(Taula1[[#This Row],[Grup justificat     (fer servir opcions de la llista desplegable)]]=2,1,0)</f>
        <v>0</v>
      </c>
      <c r="BM235" s="124">
        <f>IF(Taula1[[#This Row],[Espai reservat Administració]]=2,1,0)</f>
        <v>0</v>
      </c>
      <c r="BN235" s="73"/>
      <c r="BO235" s="73"/>
      <c r="BP235" s="73"/>
      <c r="BQ235" s="73"/>
      <c r="BR235" s="73"/>
      <c r="BS235" s="73"/>
      <c r="BT235" s="73"/>
      <c r="BU235" s="73"/>
      <c r="BV235" s="73"/>
      <c r="BW235" s="73"/>
      <c r="BX235" s="73"/>
      <c r="BY235" s="73"/>
      <c r="BZ235" s="73"/>
      <c r="CA235" s="73"/>
      <c r="CB235" s="73"/>
      <c r="CC235" s="73"/>
      <c r="CD235" s="73"/>
      <c r="CE235" s="73"/>
      <c r="CF235" s="73"/>
      <c r="CG235" s="63">
        <f t="shared" si="53"/>
        <v>0</v>
      </c>
      <c r="CH235" s="63">
        <f t="shared" si="54"/>
        <v>0</v>
      </c>
      <c r="CI235" s="73"/>
      <c r="CJ235" s="63">
        <f>IF(Taula1[[#This Row],[Tipus de contracte                                  (fer servir opcions de la llista desplegable)]]="Indefinit",1,0)</f>
        <v>0</v>
      </c>
      <c r="CK235" s="63">
        <f>IF(Taula1[[#This Row],[Tipus de contracte                                  (fer servir opcions de la llista desplegable)]]="Temporal, igual o superior a 6 mesos",1,0)</f>
        <v>0</v>
      </c>
      <c r="CL235" s="63">
        <f>IF(Taula1[[#This Row],[Tipus de contracte                                  (fer servir opcions de la llista desplegable)]]="Substitució per IT",1,0)</f>
        <v>0</v>
      </c>
      <c r="CM235" s="73"/>
      <c r="CN235" s="63">
        <f>IF(Taula1[[#This Row],[Relació llocs de treball]]&gt;=1,1,0)</f>
        <v>0</v>
      </c>
      <c r="CO235" s="73"/>
      <c r="CP235" s="63">
        <f>IF(Taula1[[#This Row],[Identitat de gènere                                                          (fer servir opcions de la llista desplegable)]]="Home",1,0)</f>
        <v>0</v>
      </c>
      <c r="CQ235" s="63">
        <f>IF(Taula1[[#This Row],[Identitat de gènere                                                          (fer servir opcions de la llista desplegable)]]="Dona",1,0)</f>
        <v>0</v>
      </c>
      <c r="CR235" s="63">
        <f>IF(Taula1[[#This Row],[Identitat de gènere                                                          (fer servir opcions de la llista desplegable)]]="No binari",1,0)</f>
        <v>0</v>
      </c>
      <c r="CS235" s="73"/>
      <c r="CT235" s="63">
        <f t="shared" si="48"/>
        <v>0</v>
      </c>
      <c r="CU235" s="64">
        <f t="shared" si="55"/>
        <v>0</v>
      </c>
      <c r="CW235" s="64">
        <f t="shared" si="56"/>
        <v>0</v>
      </c>
      <c r="CX235" s="64">
        <f t="shared" si="57"/>
        <v>0</v>
      </c>
      <c r="CY235" s="64">
        <f t="shared" si="58"/>
        <v>0</v>
      </c>
      <c r="CZ235" s="64">
        <f t="shared" si="59"/>
        <v>0</v>
      </c>
      <c r="DB235" s="64">
        <f t="shared" si="60"/>
        <v>0</v>
      </c>
      <c r="DC235" s="64">
        <f t="shared" si="61"/>
        <v>0</v>
      </c>
      <c r="DD235" s="64">
        <f t="shared" si="62"/>
        <v>0</v>
      </c>
      <c r="DE235" s="64">
        <f t="shared" si="63"/>
        <v>0</v>
      </c>
    </row>
    <row r="236" spans="2:109" x14ac:dyDescent="0.3">
      <c r="B236" s="167"/>
      <c r="C236" s="186"/>
      <c r="D236" s="2"/>
      <c r="E236" s="67"/>
      <c r="F236" s="5"/>
      <c r="G236" s="5"/>
      <c r="H236" s="187"/>
      <c r="I236" s="111" t="str">
        <f ca="1">IF(Taula1[[#This Row],[Data naixement (format dd/mm/aaaa)]]="","0",DATEDIF(Taula1[[#This Row],[Data naixement (format dd/mm/aaaa)]],TODAY(),"Y"))</f>
        <v>0</v>
      </c>
      <c r="J236" s="6"/>
      <c r="K236" s="6"/>
      <c r="L236" s="6"/>
      <c r="M236" s="6"/>
      <c r="N236" s="56"/>
      <c r="O236" s="56"/>
      <c r="P236" s="56"/>
      <c r="Q236" s="6"/>
      <c r="R236" s="7"/>
      <c r="S236" s="143">
        <f>Taula1[[#This Row],[Mesos naturals sencers treballats període justificat (01/01/2023 - 31/03/2023)]]</f>
        <v>0</v>
      </c>
      <c r="T236" s="194">
        <f>Taula1[[#This Row],[Dies treballats període justificat (01/01/2023 - 31/03/2023)              no comptabilitzats com a mes natural sencer]]</f>
        <v>0</v>
      </c>
      <c r="U236" s="12"/>
      <c r="V236" s="7"/>
      <c r="W236" s="188"/>
      <c r="X236" s="188"/>
      <c r="Y236" s="188"/>
      <c r="Z236" s="188"/>
      <c r="AA236" s="190"/>
      <c r="AB236" s="143">
        <f>Taula1[[#This Row],[Grup justificat     (fer servir opcions de la llista desplegable)]]</f>
        <v>0</v>
      </c>
      <c r="AC236" s="182"/>
      <c r="AD236" s="80"/>
      <c r="AE236" s="131">
        <f>ROUND((AF236/100)*756*Taula1[[#This Row],[Mesos naturals sencers treballats període justificat (01/01/2023 - 31/03/2023)]],2)</f>
        <v>0</v>
      </c>
      <c r="AF236" s="79">
        <f>Taula1[[#This Row],[% Jornada segons contracte
(no posar el símbol %) ]]-Taula1[[#This Row],[% Reducció salari per baix rendiment        (no posar el símbol %)]]</f>
        <v>0</v>
      </c>
      <c r="AG236" s="131">
        <f>ROUND((AH236/100)*24.8547945*Taula1[[#This Row],[Dies treballats període justificat (01/01/2023 - 31/03/2023)              no comptabilitzats com a mes natural sencer]],2)</f>
        <v>0</v>
      </c>
      <c r="AH236" s="79">
        <f>Taula1[[#This Row],[% Jornada segons contracte
(no posar el símbol %) ]]-Taula1[[#This Row],[% Reducció salari per baix rendiment        (no posar el símbol %)]]</f>
        <v>0</v>
      </c>
      <c r="AI236" s="131">
        <f t="shared" si="49"/>
        <v>0</v>
      </c>
      <c r="AJ236" s="183"/>
      <c r="AK236" s="131">
        <f>ROUND((AL236/100)*756*Taula1[[#This Row],[Espai reservat Administració  (mesos)]],2)</f>
        <v>0</v>
      </c>
      <c r="AL236" s="79">
        <f>Taula1[[#This Row],[% Jornada segons contracte
(no posar el símbol %) ]]-Taula1[[#This Row],[% Reducció salari per baix rendiment        (no posar el símbol %)]]</f>
        <v>0</v>
      </c>
      <c r="AM236" s="131">
        <f>ROUND((AN236/100)*24.8547945*Taula1[[#This Row],[Espai reservat Administració (dies)]],2)</f>
        <v>0</v>
      </c>
      <c r="AN236" s="79">
        <f>Taula1[[#This Row],[% Jornada segons contracte
(no posar el símbol %) ]]-Taula1[[#This Row],[% Reducció salari per baix rendiment        (no posar el símbol %)]]</f>
        <v>0</v>
      </c>
      <c r="AO236" s="131">
        <f t="shared" si="50"/>
        <v>0</v>
      </c>
      <c r="AP236" s="86"/>
      <c r="AQ236" s="136">
        <f>ROUND((AR236/100)*693*Taula1[[#This Row],[Mesos naturals sencers treballats període justificat (01/01/2023 - 31/03/2023)]],2)</f>
        <v>0</v>
      </c>
      <c r="AR236" s="89">
        <f>Taula1[[#This Row],[% Jornada segons contracte
(no posar el símbol %) ]]-Taula1[[#This Row],[% Reducció salari per baix rendiment        (no posar el símbol %)]]</f>
        <v>0</v>
      </c>
      <c r="AS236" s="136">
        <f>ROUND((AT236/100)*22.78356164*Taula1[[#This Row],[Dies treballats període justificat (01/01/2023 - 31/03/2023)              no comptabilitzats com a mes natural sencer]],2)</f>
        <v>0</v>
      </c>
      <c r="AT236" s="89">
        <f>Taula1[[#This Row],[% Jornada segons contracte
(no posar el símbol %) ]]-Taula1[[#This Row],[% Reducció salari per baix rendiment        (no posar el símbol %)]]</f>
        <v>0</v>
      </c>
      <c r="AU236" s="136">
        <f t="shared" si="51"/>
        <v>0</v>
      </c>
      <c r="AV236" s="86"/>
      <c r="AW236" s="136">
        <f>ROUND((AX236/100)*693*Taula1[[#This Row],[Espai reservat Administració  (mesos)]],2)</f>
        <v>0</v>
      </c>
      <c r="AX236" s="89">
        <f>Taula1[[#This Row],[% Jornada segons contracte
(no posar el símbol %) ]]-Taula1[[#This Row],[% Reducció salari per baix rendiment        (no posar el símbol %)]]</f>
        <v>0</v>
      </c>
      <c r="AY236" s="131">
        <f>ROUND((AZ236/100)*22.78356164*Taula1[[#This Row],[Espai reservat Administració (dies)]],2)</f>
        <v>0</v>
      </c>
      <c r="AZ236" s="79">
        <f>Taula1[[#This Row],[% Jornada segons contracte
(no posar el símbol %) ]]-Taula1[[#This Row],[% Reducció salari per baix rendiment        (no posar el símbol %)]]</f>
        <v>0</v>
      </c>
      <c r="BA236" s="131">
        <f t="shared" si="52"/>
        <v>0</v>
      </c>
      <c r="BB236" s="83"/>
      <c r="BC236" s="131">
        <f>IF(Taula1[[#This Row],[Grup justificat     (fer servir opcions de la llista desplegable)]]=1,AI236,0)</f>
        <v>0</v>
      </c>
      <c r="BD236" s="131">
        <f>IF(Taula1[[#This Row],[Grup justificat     (fer servir opcions de la llista desplegable)]]=2,AU236,0)</f>
        <v>0</v>
      </c>
      <c r="BE236" s="83"/>
      <c r="BF236" s="131">
        <f>IF(Taula1[[#This Row],[Espai reservat Administració]]=1,AO236,0)</f>
        <v>0</v>
      </c>
      <c r="BG236" s="131">
        <f>IF(Taula1[[#This Row],[Espai reservat Administració]]=2,BA236,0)</f>
        <v>0</v>
      </c>
      <c r="BH236" s="83"/>
      <c r="BI236" s="124">
        <f>IF(Taula1[[#This Row],[Grup justificat     (fer servir opcions de la llista desplegable)]]=1,1,0)</f>
        <v>0</v>
      </c>
      <c r="BJ236" s="124">
        <f>IF(Taula1[[#This Row],[Espai reservat Administració]]=1,1,0)</f>
        <v>0</v>
      </c>
      <c r="BK236" s="125"/>
      <c r="BL236" s="124">
        <f>IF(Taula1[[#This Row],[Grup justificat     (fer servir opcions de la llista desplegable)]]=2,1,0)</f>
        <v>0</v>
      </c>
      <c r="BM236" s="124">
        <f>IF(Taula1[[#This Row],[Espai reservat Administració]]=2,1,0)</f>
        <v>0</v>
      </c>
      <c r="BN236" s="73"/>
      <c r="BO236" s="73"/>
      <c r="BP236" s="73"/>
      <c r="BQ236" s="73"/>
      <c r="BR236" s="73"/>
      <c r="BS236" s="73"/>
      <c r="BT236" s="73"/>
      <c r="BU236" s="73"/>
      <c r="BV236" s="73"/>
      <c r="BW236" s="73"/>
      <c r="BX236" s="73"/>
      <c r="BY236" s="73"/>
      <c r="BZ236" s="73"/>
      <c r="CA236" s="73"/>
      <c r="CB236" s="73"/>
      <c r="CC236" s="73"/>
      <c r="CD236" s="73"/>
      <c r="CE236" s="73"/>
      <c r="CF236" s="73"/>
      <c r="CG236" s="63">
        <f t="shared" si="53"/>
        <v>0</v>
      </c>
      <c r="CH236" s="63">
        <f t="shared" si="54"/>
        <v>0</v>
      </c>
      <c r="CI236" s="73"/>
      <c r="CJ236" s="63">
        <f>IF(Taula1[[#This Row],[Tipus de contracte                                  (fer servir opcions de la llista desplegable)]]="Indefinit",1,0)</f>
        <v>0</v>
      </c>
      <c r="CK236" s="63">
        <f>IF(Taula1[[#This Row],[Tipus de contracte                                  (fer servir opcions de la llista desplegable)]]="Temporal, igual o superior a 6 mesos",1,0)</f>
        <v>0</v>
      </c>
      <c r="CL236" s="63">
        <f>IF(Taula1[[#This Row],[Tipus de contracte                                  (fer servir opcions de la llista desplegable)]]="Substitució per IT",1,0)</f>
        <v>0</v>
      </c>
      <c r="CM236" s="73"/>
      <c r="CN236" s="63">
        <f>IF(Taula1[[#This Row],[Relació llocs de treball]]&gt;=1,1,0)</f>
        <v>0</v>
      </c>
      <c r="CO236" s="73"/>
      <c r="CP236" s="63">
        <f>IF(Taula1[[#This Row],[Identitat de gènere                                                          (fer servir opcions de la llista desplegable)]]="Home",1,0)</f>
        <v>0</v>
      </c>
      <c r="CQ236" s="63">
        <f>IF(Taula1[[#This Row],[Identitat de gènere                                                          (fer servir opcions de la llista desplegable)]]="Dona",1,0)</f>
        <v>0</v>
      </c>
      <c r="CR236" s="63">
        <f>IF(Taula1[[#This Row],[Identitat de gènere                                                          (fer servir opcions de la llista desplegable)]]="No binari",1,0)</f>
        <v>0</v>
      </c>
      <c r="CS236" s="73"/>
      <c r="CT236" s="63">
        <f t="shared" si="48"/>
        <v>0</v>
      </c>
      <c r="CU236" s="64">
        <f t="shared" si="55"/>
        <v>0</v>
      </c>
      <c r="CW236" s="64">
        <f t="shared" si="56"/>
        <v>0</v>
      </c>
      <c r="CX236" s="64">
        <f t="shared" si="57"/>
        <v>0</v>
      </c>
      <c r="CY236" s="64">
        <f t="shared" si="58"/>
        <v>0</v>
      </c>
      <c r="CZ236" s="64">
        <f t="shared" si="59"/>
        <v>0</v>
      </c>
      <c r="DB236" s="64">
        <f t="shared" si="60"/>
        <v>0</v>
      </c>
      <c r="DC236" s="64">
        <f t="shared" si="61"/>
        <v>0</v>
      </c>
      <c r="DD236" s="64">
        <f t="shared" si="62"/>
        <v>0</v>
      </c>
      <c r="DE236" s="64">
        <f t="shared" si="63"/>
        <v>0</v>
      </c>
    </row>
    <row r="237" spans="2:109" x14ac:dyDescent="0.3">
      <c r="B237" s="167"/>
      <c r="C237" s="186"/>
      <c r="D237" s="2"/>
      <c r="E237" s="67"/>
      <c r="F237" s="5"/>
      <c r="G237" s="5"/>
      <c r="H237" s="187"/>
      <c r="I237" s="111" t="str">
        <f ca="1">IF(Taula1[[#This Row],[Data naixement (format dd/mm/aaaa)]]="","0",DATEDIF(Taula1[[#This Row],[Data naixement (format dd/mm/aaaa)]],TODAY(),"Y"))</f>
        <v>0</v>
      </c>
      <c r="J237" s="6"/>
      <c r="K237" s="6"/>
      <c r="L237" s="6"/>
      <c r="M237" s="6"/>
      <c r="N237" s="56"/>
      <c r="O237" s="56"/>
      <c r="P237" s="56"/>
      <c r="Q237" s="6"/>
      <c r="R237" s="7"/>
      <c r="S237" s="143">
        <f>Taula1[[#This Row],[Mesos naturals sencers treballats període justificat (01/01/2023 - 31/03/2023)]]</f>
        <v>0</v>
      </c>
      <c r="T237" s="194">
        <f>Taula1[[#This Row],[Dies treballats període justificat (01/01/2023 - 31/03/2023)              no comptabilitzats com a mes natural sencer]]</f>
        <v>0</v>
      </c>
      <c r="U237" s="12"/>
      <c r="V237" s="7"/>
      <c r="W237" s="188"/>
      <c r="X237" s="188"/>
      <c r="Y237" s="188"/>
      <c r="Z237" s="188"/>
      <c r="AA237" s="190"/>
      <c r="AB237" s="143">
        <f>Taula1[[#This Row],[Grup justificat     (fer servir opcions de la llista desplegable)]]</f>
        <v>0</v>
      </c>
      <c r="AC237" s="182"/>
      <c r="AD237" s="80"/>
      <c r="AE237" s="131">
        <f>ROUND((AF237/100)*756*Taula1[[#This Row],[Mesos naturals sencers treballats període justificat (01/01/2023 - 31/03/2023)]],2)</f>
        <v>0</v>
      </c>
      <c r="AF237" s="79">
        <f>Taula1[[#This Row],[% Jornada segons contracte
(no posar el símbol %) ]]-Taula1[[#This Row],[% Reducció salari per baix rendiment        (no posar el símbol %)]]</f>
        <v>0</v>
      </c>
      <c r="AG237" s="131">
        <f>ROUND((AH237/100)*24.8547945*Taula1[[#This Row],[Dies treballats període justificat (01/01/2023 - 31/03/2023)              no comptabilitzats com a mes natural sencer]],2)</f>
        <v>0</v>
      </c>
      <c r="AH237" s="79">
        <f>Taula1[[#This Row],[% Jornada segons contracte
(no posar el símbol %) ]]-Taula1[[#This Row],[% Reducció salari per baix rendiment        (no posar el símbol %)]]</f>
        <v>0</v>
      </c>
      <c r="AI237" s="131">
        <f t="shared" si="49"/>
        <v>0</v>
      </c>
      <c r="AJ237" s="183"/>
      <c r="AK237" s="131">
        <f>ROUND((AL237/100)*756*Taula1[[#This Row],[Espai reservat Administració  (mesos)]],2)</f>
        <v>0</v>
      </c>
      <c r="AL237" s="79">
        <f>Taula1[[#This Row],[% Jornada segons contracte
(no posar el símbol %) ]]-Taula1[[#This Row],[% Reducció salari per baix rendiment        (no posar el símbol %)]]</f>
        <v>0</v>
      </c>
      <c r="AM237" s="131">
        <f>ROUND((AN237/100)*24.8547945*Taula1[[#This Row],[Espai reservat Administració (dies)]],2)</f>
        <v>0</v>
      </c>
      <c r="AN237" s="79">
        <f>Taula1[[#This Row],[% Jornada segons contracte
(no posar el símbol %) ]]-Taula1[[#This Row],[% Reducció salari per baix rendiment        (no posar el símbol %)]]</f>
        <v>0</v>
      </c>
      <c r="AO237" s="131">
        <f t="shared" si="50"/>
        <v>0</v>
      </c>
      <c r="AP237" s="86"/>
      <c r="AQ237" s="136">
        <f>ROUND((AR237/100)*693*Taula1[[#This Row],[Mesos naturals sencers treballats període justificat (01/01/2023 - 31/03/2023)]],2)</f>
        <v>0</v>
      </c>
      <c r="AR237" s="89">
        <f>Taula1[[#This Row],[% Jornada segons contracte
(no posar el símbol %) ]]-Taula1[[#This Row],[% Reducció salari per baix rendiment        (no posar el símbol %)]]</f>
        <v>0</v>
      </c>
      <c r="AS237" s="136">
        <f>ROUND((AT237/100)*22.78356164*Taula1[[#This Row],[Dies treballats període justificat (01/01/2023 - 31/03/2023)              no comptabilitzats com a mes natural sencer]],2)</f>
        <v>0</v>
      </c>
      <c r="AT237" s="89">
        <f>Taula1[[#This Row],[% Jornada segons contracte
(no posar el símbol %) ]]-Taula1[[#This Row],[% Reducció salari per baix rendiment        (no posar el símbol %)]]</f>
        <v>0</v>
      </c>
      <c r="AU237" s="136">
        <f t="shared" si="51"/>
        <v>0</v>
      </c>
      <c r="AV237" s="86"/>
      <c r="AW237" s="136">
        <f>ROUND((AX237/100)*693*Taula1[[#This Row],[Espai reservat Administració  (mesos)]],2)</f>
        <v>0</v>
      </c>
      <c r="AX237" s="89">
        <f>Taula1[[#This Row],[% Jornada segons contracte
(no posar el símbol %) ]]-Taula1[[#This Row],[% Reducció salari per baix rendiment        (no posar el símbol %)]]</f>
        <v>0</v>
      </c>
      <c r="AY237" s="131">
        <f>ROUND((AZ237/100)*22.78356164*Taula1[[#This Row],[Espai reservat Administració (dies)]],2)</f>
        <v>0</v>
      </c>
      <c r="AZ237" s="79">
        <f>Taula1[[#This Row],[% Jornada segons contracte
(no posar el símbol %) ]]-Taula1[[#This Row],[% Reducció salari per baix rendiment        (no posar el símbol %)]]</f>
        <v>0</v>
      </c>
      <c r="BA237" s="131">
        <f t="shared" si="52"/>
        <v>0</v>
      </c>
      <c r="BB237" s="83"/>
      <c r="BC237" s="131">
        <f>IF(Taula1[[#This Row],[Grup justificat     (fer servir opcions de la llista desplegable)]]=1,AI237,0)</f>
        <v>0</v>
      </c>
      <c r="BD237" s="131">
        <f>IF(Taula1[[#This Row],[Grup justificat     (fer servir opcions de la llista desplegable)]]=2,AU237,0)</f>
        <v>0</v>
      </c>
      <c r="BE237" s="83"/>
      <c r="BF237" s="131">
        <f>IF(Taula1[[#This Row],[Espai reservat Administració]]=1,AO237,0)</f>
        <v>0</v>
      </c>
      <c r="BG237" s="131">
        <f>IF(Taula1[[#This Row],[Espai reservat Administració]]=2,BA237,0)</f>
        <v>0</v>
      </c>
      <c r="BH237" s="83"/>
      <c r="BI237" s="124">
        <f>IF(Taula1[[#This Row],[Grup justificat     (fer servir opcions de la llista desplegable)]]=1,1,0)</f>
        <v>0</v>
      </c>
      <c r="BJ237" s="124">
        <f>IF(Taula1[[#This Row],[Espai reservat Administració]]=1,1,0)</f>
        <v>0</v>
      </c>
      <c r="BK237" s="125"/>
      <c r="BL237" s="124">
        <f>IF(Taula1[[#This Row],[Grup justificat     (fer servir opcions de la llista desplegable)]]=2,1,0)</f>
        <v>0</v>
      </c>
      <c r="BM237" s="124">
        <f>IF(Taula1[[#This Row],[Espai reservat Administració]]=2,1,0)</f>
        <v>0</v>
      </c>
      <c r="BN237" s="73"/>
      <c r="BO237" s="73"/>
      <c r="BP237" s="73"/>
      <c r="BQ237" s="73"/>
      <c r="BR237" s="73"/>
      <c r="BS237" s="73"/>
      <c r="BT237" s="73"/>
      <c r="BU237" s="73"/>
      <c r="BV237" s="73"/>
      <c r="BW237" s="73"/>
      <c r="BX237" s="73"/>
      <c r="BY237" s="73"/>
      <c r="BZ237" s="73"/>
      <c r="CA237" s="73"/>
      <c r="CB237" s="73"/>
      <c r="CC237" s="73"/>
      <c r="CD237" s="73"/>
      <c r="CE237" s="73"/>
      <c r="CF237" s="73"/>
      <c r="CG237" s="63">
        <f t="shared" si="53"/>
        <v>0</v>
      </c>
      <c r="CH237" s="63">
        <f t="shared" si="54"/>
        <v>0</v>
      </c>
      <c r="CI237" s="73"/>
      <c r="CJ237" s="63">
        <f>IF(Taula1[[#This Row],[Tipus de contracte                                  (fer servir opcions de la llista desplegable)]]="Indefinit",1,0)</f>
        <v>0</v>
      </c>
      <c r="CK237" s="63">
        <f>IF(Taula1[[#This Row],[Tipus de contracte                                  (fer servir opcions de la llista desplegable)]]="Temporal, igual o superior a 6 mesos",1,0)</f>
        <v>0</v>
      </c>
      <c r="CL237" s="63">
        <f>IF(Taula1[[#This Row],[Tipus de contracte                                  (fer servir opcions de la llista desplegable)]]="Substitució per IT",1,0)</f>
        <v>0</v>
      </c>
      <c r="CM237" s="73"/>
      <c r="CN237" s="63">
        <f>IF(Taula1[[#This Row],[Relació llocs de treball]]&gt;=1,1,0)</f>
        <v>0</v>
      </c>
      <c r="CO237" s="73"/>
      <c r="CP237" s="63">
        <f>IF(Taula1[[#This Row],[Identitat de gènere                                                          (fer servir opcions de la llista desplegable)]]="Home",1,0)</f>
        <v>0</v>
      </c>
      <c r="CQ237" s="63">
        <f>IF(Taula1[[#This Row],[Identitat de gènere                                                          (fer servir opcions de la llista desplegable)]]="Dona",1,0)</f>
        <v>0</v>
      </c>
      <c r="CR237" s="63">
        <f>IF(Taula1[[#This Row],[Identitat de gènere                                                          (fer servir opcions de la llista desplegable)]]="No binari",1,0)</f>
        <v>0</v>
      </c>
      <c r="CS237" s="73"/>
      <c r="CT237" s="63">
        <f t="shared" si="48"/>
        <v>0</v>
      </c>
      <c r="CU237" s="64">
        <f t="shared" si="55"/>
        <v>0</v>
      </c>
      <c r="CW237" s="64">
        <f t="shared" si="56"/>
        <v>0</v>
      </c>
      <c r="CX237" s="64">
        <f t="shared" si="57"/>
        <v>0</v>
      </c>
      <c r="CY237" s="64">
        <f t="shared" si="58"/>
        <v>0</v>
      </c>
      <c r="CZ237" s="64">
        <f t="shared" si="59"/>
        <v>0</v>
      </c>
      <c r="DB237" s="64">
        <f t="shared" si="60"/>
        <v>0</v>
      </c>
      <c r="DC237" s="64">
        <f t="shared" si="61"/>
        <v>0</v>
      </c>
      <c r="DD237" s="64">
        <f t="shared" si="62"/>
        <v>0</v>
      </c>
      <c r="DE237" s="64">
        <f t="shared" si="63"/>
        <v>0</v>
      </c>
    </row>
    <row r="238" spans="2:109" x14ac:dyDescent="0.3">
      <c r="B238" s="167"/>
      <c r="C238" s="186"/>
      <c r="D238" s="2"/>
      <c r="E238" s="67"/>
      <c r="F238" s="5"/>
      <c r="G238" s="5"/>
      <c r="H238" s="187"/>
      <c r="I238" s="111" t="str">
        <f ca="1">IF(Taula1[[#This Row],[Data naixement (format dd/mm/aaaa)]]="","0",DATEDIF(Taula1[[#This Row],[Data naixement (format dd/mm/aaaa)]],TODAY(),"Y"))</f>
        <v>0</v>
      </c>
      <c r="J238" s="6"/>
      <c r="K238" s="6"/>
      <c r="L238" s="6"/>
      <c r="M238" s="6"/>
      <c r="N238" s="56"/>
      <c r="O238" s="56"/>
      <c r="P238" s="56"/>
      <c r="Q238" s="6"/>
      <c r="R238" s="7"/>
      <c r="S238" s="143">
        <f>Taula1[[#This Row],[Mesos naturals sencers treballats període justificat (01/01/2023 - 31/03/2023)]]</f>
        <v>0</v>
      </c>
      <c r="T238" s="194">
        <f>Taula1[[#This Row],[Dies treballats període justificat (01/01/2023 - 31/03/2023)              no comptabilitzats com a mes natural sencer]]</f>
        <v>0</v>
      </c>
      <c r="U238" s="12"/>
      <c r="V238" s="7"/>
      <c r="W238" s="188"/>
      <c r="X238" s="188"/>
      <c r="Y238" s="188"/>
      <c r="Z238" s="188"/>
      <c r="AA238" s="190"/>
      <c r="AB238" s="143">
        <f>Taula1[[#This Row],[Grup justificat     (fer servir opcions de la llista desplegable)]]</f>
        <v>0</v>
      </c>
      <c r="AC238" s="182"/>
      <c r="AD238" s="80"/>
      <c r="AE238" s="131">
        <f>ROUND((AF238/100)*756*Taula1[[#This Row],[Mesos naturals sencers treballats període justificat (01/01/2023 - 31/03/2023)]],2)</f>
        <v>0</v>
      </c>
      <c r="AF238" s="79">
        <f>Taula1[[#This Row],[% Jornada segons contracte
(no posar el símbol %) ]]-Taula1[[#This Row],[% Reducció salari per baix rendiment        (no posar el símbol %)]]</f>
        <v>0</v>
      </c>
      <c r="AG238" s="131">
        <f>ROUND((AH238/100)*24.8547945*Taula1[[#This Row],[Dies treballats període justificat (01/01/2023 - 31/03/2023)              no comptabilitzats com a mes natural sencer]],2)</f>
        <v>0</v>
      </c>
      <c r="AH238" s="79">
        <f>Taula1[[#This Row],[% Jornada segons contracte
(no posar el símbol %) ]]-Taula1[[#This Row],[% Reducció salari per baix rendiment        (no posar el símbol %)]]</f>
        <v>0</v>
      </c>
      <c r="AI238" s="131">
        <f t="shared" si="49"/>
        <v>0</v>
      </c>
      <c r="AJ238" s="183"/>
      <c r="AK238" s="131">
        <f>ROUND((AL238/100)*756*Taula1[[#This Row],[Espai reservat Administració  (mesos)]],2)</f>
        <v>0</v>
      </c>
      <c r="AL238" s="79">
        <f>Taula1[[#This Row],[% Jornada segons contracte
(no posar el símbol %) ]]-Taula1[[#This Row],[% Reducció salari per baix rendiment        (no posar el símbol %)]]</f>
        <v>0</v>
      </c>
      <c r="AM238" s="131">
        <f>ROUND((AN238/100)*24.8547945*Taula1[[#This Row],[Espai reservat Administració (dies)]],2)</f>
        <v>0</v>
      </c>
      <c r="AN238" s="79">
        <f>Taula1[[#This Row],[% Jornada segons contracte
(no posar el símbol %) ]]-Taula1[[#This Row],[% Reducció salari per baix rendiment        (no posar el símbol %)]]</f>
        <v>0</v>
      </c>
      <c r="AO238" s="131">
        <f t="shared" si="50"/>
        <v>0</v>
      </c>
      <c r="AP238" s="86"/>
      <c r="AQ238" s="136">
        <f>ROUND((AR238/100)*693*Taula1[[#This Row],[Mesos naturals sencers treballats període justificat (01/01/2023 - 31/03/2023)]],2)</f>
        <v>0</v>
      </c>
      <c r="AR238" s="89">
        <f>Taula1[[#This Row],[% Jornada segons contracte
(no posar el símbol %) ]]-Taula1[[#This Row],[% Reducció salari per baix rendiment        (no posar el símbol %)]]</f>
        <v>0</v>
      </c>
      <c r="AS238" s="136">
        <f>ROUND((AT238/100)*22.78356164*Taula1[[#This Row],[Dies treballats període justificat (01/01/2023 - 31/03/2023)              no comptabilitzats com a mes natural sencer]],2)</f>
        <v>0</v>
      </c>
      <c r="AT238" s="89">
        <f>Taula1[[#This Row],[% Jornada segons contracte
(no posar el símbol %) ]]-Taula1[[#This Row],[% Reducció salari per baix rendiment        (no posar el símbol %)]]</f>
        <v>0</v>
      </c>
      <c r="AU238" s="136">
        <f t="shared" si="51"/>
        <v>0</v>
      </c>
      <c r="AV238" s="86"/>
      <c r="AW238" s="136">
        <f>ROUND((AX238/100)*693*Taula1[[#This Row],[Espai reservat Administració  (mesos)]],2)</f>
        <v>0</v>
      </c>
      <c r="AX238" s="89">
        <f>Taula1[[#This Row],[% Jornada segons contracte
(no posar el símbol %) ]]-Taula1[[#This Row],[% Reducció salari per baix rendiment        (no posar el símbol %)]]</f>
        <v>0</v>
      </c>
      <c r="AY238" s="131">
        <f>ROUND((AZ238/100)*22.78356164*Taula1[[#This Row],[Espai reservat Administració (dies)]],2)</f>
        <v>0</v>
      </c>
      <c r="AZ238" s="79">
        <f>Taula1[[#This Row],[% Jornada segons contracte
(no posar el símbol %) ]]-Taula1[[#This Row],[% Reducció salari per baix rendiment        (no posar el símbol %)]]</f>
        <v>0</v>
      </c>
      <c r="BA238" s="131">
        <f t="shared" si="52"/>
        <v>0</v>
      </c>
      <c r="BB238" s="83"/>
      <c r="BC238" s="131">
        <f>IF(Taula1[[#This Row],[Grup justificat     (fer servir opcions de la llista desplegable)]]=1,AI238,0)</f>
        <v>0</v>
      </c>
      <c r="BD238" s="131">
        <f>IF(Taula1[[#This Row],[Grup justificat     (fer servir opcions de la llista desplegable)]]=2,AU238,0)</f>
        <v>0</v>
      </c>
      <c r="BE238" s="83"/>
      <c r="BF238" s="131">
        <f>IF(Taula1[[#This Row],[Espai reservat Administració]]=1,AO238,0)</f>
        <v>0</v>
      </c>
      <c r="BG238" s="131">
        <f>IF(Taula1[[#This Row],[Espai reservat Administració]]=2,BA238,0)</f>
        <v>0</v>
      </c>
      <c r="BH238" s="83"/>
      <c r="BI238" s="124">
        <f>IF(Taula1[[#This Row],[Grup justificat     (fer servir opcions de la llista desplegable)]]=1,1,0)</f>
        <v>0</v>
      </c>
      <c r="BJ238" s="124">
        <f>IF(Taula1[[#This Row],[Espai reservat Administració]]=1,1,0)</f>
        <v>0</v>
      </c>
      <c r="BK238" s="125"/>
      <c r="BL238" s="124">
        <f>IF(Taula1[[#This Row],[Grup justificat     (fer servir opcions de la llista desplegable)]]=2,1,0)</f>
        <v>0</v>
      </c>
      <c r="BM238" s="124">
        <f>IF(Taula1[[#This Row],[Espai reservat Administració]]=2,1,0)</f>
        <v>0</v>
      </c>
      <c r="BN238" s="73"/>
      <c r="BO238" s="73"/>
      <c r="BP238" s="73"/>
      <c r="BQ238" s="73"/>
      <c r="BR238" s="73"/>
      <c r="BS238" s="73"/>
      <c r="BT238" s="73"/>
      <c r="BU238" s="73"/>
      <c r="BV238" s="73"/>
      <c r="BW238" s="73"/>
      <c r="BX238" s="73"/>
      <c r="BY238" s="73"/>
      <c r="BZ238" s="73"/>
      <c r="CA238" s="73"/>
      <c r="CB238" s="73"/>
      <c r="CC238" s="73"/>
      <c r="CD238" s="73"/>
      <c r="CE238" s="73"/>
      <c r="CF238" s="73"/>
      <c r="CG238" s="63">
        <f t="shared" si="53"/>
        <v>0</v>
      </c>
      <c r="CH238" s="63">
        <f t="shared" si="54"/>
        <v>0</v>
      </c>
      <c r="CI238" s="73"/>
      <c r="CJ238" s="63">
        <f>IF(Taula1[[#This Row],[Tipus de contracte                                  (fer servir opcions de la llista desplegable)]]="Indefinit",1,0)</f>
        <v>0</v>
      </c>
      <c r="CK238" s="63">
        <f>IF(Taula1[[#This Row],[Tipus de contracte                                  (fer servir opcions de la llista desplegable)]]="Temporal, igual o superior a 6 mesos",1,0)</f>
        <v>0</v>
      </c>
      <c r="CL238" s="63">
        <f>IF(Taula1[[#This Row],[Tipus de contracte                                  (fer servir opcions de la llista desplegable)]]="Substitució per IT",1,0)</f>
        <v>0</v>
      </c>
      <c r="CM238" s="73"/>
      <c r="CN238" s="63">
        <f>IF(Taula1[[#This Row],[Relació llocs de treball]]&gt;=1,1,0)</f>
        <v>0</v>
      </c>
      <c r="CO238" s="73"/>
      <c r="CP238" s="63">
        <f>IF(Taula1[[#This Row],[Identitat de gènere                                                          (fer servir opcions de la llista desplegable)]]="Home",1,0)</f>
        <v>0</v>
      </c>
      <c r="CQ238" s="63">
        <f>IF(Taula1[[#This Row],[Identitat de gènere                                                          (fer servir opcions de la llista desplegable)]]="Dona",1,0)</f>
        <v>0</v>
      </c>
      <c r="CR238" s="63">
        <f>IF(Taula1[[#This Row],[Identitat de gènere                                                          (fer servir opcions de la llista desplegable)]]="No binari",1,0)</f>
        <v>0</v>
      </c>
      <c r="CS238" s="73"/>
      <c r="CT238" s="63">
        <f t="shared" si="48"/>
        <v>0</v>
      </c>
      <c r="CU238" s="64">
        <f t="shared" si="55"/>
        <v>0</v>
      </c>
      <c r="CW238" s="64">
        <f t="shared" si="56"/>
        <v>0</v>
      </c>
      <c r="CX238" s="64">
        <f t="shared" si="57"/>
        <v>0</v>
      </c>
      <c r="CY238" s="64">
        <f t="shared" si="58"/>
        <v>0</v>
      </c>
      <c r="CZ238" s="64">
        <f t="shared" si="59"/>
        <v>0</v>
      </c>
      <c r="DB238" s="64">
        <f t="shared" si="60"/>
        <v>0</v>
      </c>
      <c r="DC238" s="64">
        <f t="shared" si="61"/>
        <v>0</v>
      </c>
      <c r="DD238" s="64">
        <f t="shared" si="62"/>
        <v>0</v>
      </c>
      <c r="DE238" s="64">
        <f t="shared" si="63"/>
        <v>0</v>
      </c>
    </row>
    <row r="239" spans="2:109" x14ac:dyDescent="0.3">
      <c r="B239" s="167"/>
      <c r="C239" s="186"/>
      <c r="D239" s="2"/>
      <c r="E239" s="67"/>
      <c r="F239" s="5"/>
      <c r="G239" s="5"/>
      <c r="H239" s="187"/>
      <c r="I239" s="111" t="str">
        <f ca="1">IF(Taula1[[#This Row],[Data naixement (format dd/mm/aaaa)]]="","0",DATEDIF(Taula1[[#This Row],[Data naixement (format dd/mm/aaaa)]],TODAY(),"Y"))</f>
        <v>0</v>
      </c>
      <c r="J239" s="6"/>
      <c r="K239" s="6"/>
      <c r="L239" s="6"/>
      <c r="M239" s="6"/>
      <c r="N239" s="56"/>
      <c r="O239" s="56"/>
      <c r="P239" s="56"/>
      <c r="Q239" s="6"/>
      <c r="R239" s="7"/>
      <c r="S239" s="143">
        <f>Taula1[[#This Row],[Mesos naturals sencers treballats període justificat (01/01/2023 - 31/03/2023)]]</f>
        <v>0</v>
      </c>
      <c r="T239" s="194">
        <f>Taula1[[#This Row],[Dies treballats període justificat (01/01/2023 - 31/03/2023)              no comptabilitzats com a mes natural sencer]]</f>
        <v>0</v>
      </c>
      <c r="U239" s="12"/>
      <c r="V239" s="7"/>
      <c r="W239" s="188"/>
      <c r="X239" s="188"/>
      <c r="Y239" s="188"/>
      <c r="Z239" s="188"/>
      <c r="AA239" s="190"/>
      <c r="AB239" s="143">
        <f>Taula1[[#This Row],[Grup justificat     (fer servir opcions de la llista desplegable)]]</f>
        <v>0</v>
      </c>
      <c r="AC239" s="182"/>
      <c r="AD239" s="80"/>
      <c r="AE239" s="131">
        <f>ROUND((AF239/100)*756*Taula1[[#This Row],[Mesos naturals sencers treballats període justificat (01/01/2023 - 31/03/2023)]],2)</f>
        <v>0</v>
      </c>
      <c r="AF239" s="79">
        <f>Taula1[[#This Row],[% Jornada segons contracte
(no posar el símbol %) ]]-Taula1[[#This Row],[% Reducció salari per baix rendiment        (no posar el símbol %)]]</f>
        <v>0</v>
      </c>
      <c r="AG239" s="131">
        <f>ROUND((AH239/100)*24.8547945*Taula1[[#This Row],[Dies treballats període justificat (01/01/2023 - 31/03/2023)              no comptabilitzats com a mes natural sencer]],2)</f>
        <v>0</v>
      </c>
      <c r="AH239" s="79">
        <f>Taula1[[#This Row],[% Jornada segons contracte
(no posar el símbol %) ]]-Taula1[[#This Row],[% Reducció salari per baix rendiment        (no posar el símbol %)]]</f>
        <v>0</v>
      </c>
      <c r="AI239" s="131">
        <f t="shared" si="49"/>
        <v>0</v>
      </c>
      <c r="AJ239" s="183"/>
      <c r="AK239" s="131">
        <f>ROUND((AL239/100)*756*Taula1[[#This Row],[Espai reservat Administració  (mesos)]],2)</f>
        <v>0</v>
      </c>
      <c r="AL239" s="79">
        <f>Taula1[[#This Row],[% Jornada segons contracte
(no posar el símbol %) ]]-Taula1[[#This Row],[% Reducció salari per baix rendiment        (no posar el símbol %)]]</f>
        <v>0</v>
      </c>
      <c r="AM239" s="131">
        <f>ROUND((AN239/100)*24.8547945*Taula1[[#This Row],[Espai reservat Administració (dies)]],2)</f>
        <v>0</v>
      </c>
      <c r="AN239" s="79">
        <f>Taula1[[#This Row],[% Jornada segons contracte
(no posar el símbol %) ]]-Taula1[[#This Row],[% Reducció salari per baix rendiment        (no posar el símbol %)]]</f>
        <v>0</v>
      </c>
      <c r="AO239" s="131">
        <f t="shared" si="50"/>
        <v>0</v>
      </c>
      <c r="AP239" s="86"/>
      <c r="AQ239" s="136">
        <f>ROUND((AR239/100)*693*Taula1[[#This Row],[Mesos naturals sencers treballats període justificat (01/01/2023 - 31/03/2023)]],2)</f>
        <v>0</v>
      </c>
      <c r="AR239" s="89">
        <f>Taula1[[#This Row],[% Jornada segons contracte
(no posar el símbol %) ]]-Taula1[[#This Row],[% Reducció salari per baix rendiment        (no posar el símbol %)]]</f>
        <v>0</v>
      </c>
      <c r="AS239" s="136">
        <f>ROUND((AT239/100)*22.78356164*Taula1[[#This Row],[Dies treballats període justificat (01/01/2023 - 31/03/2023)              no comptabilitzats com a mes natural sencer]],2)</f>
        <v>0</v>
      </c>
      <c r="AT239" s="89">
        <f>Taula1[[#This Row],[% Jornada segons contracte
(no posar el símbol %) ]]-Taula1[[#This Row],[% Reducció salari per baix rendiment        (no posar el símbol %)]]</f>
        <v>0</v>
      </c>
      <c r="AU239" s="136">
        <f t="shared" si="51"/>
        <v>0</v>
      </c>
      <c r="AV239" s="86"/>
      <c r="AW239" s="136">
        <f>ROUND((AX239/100)*693*Taula1[[#This Row],[Espai reservat Administració  (mesos)]],2)</f>
        <v>0</v>
      </c>
      <c r="AX239" s="89">
        <f>Taula1[[#This Row],[% Jornada segons contracte
(no posar el símbol %) ]]-Taula1[[#This Row],[% Reducció salari per baix rendiment        (no posar el símbol %)]]</f>
        <v>0</v>
      </c>
      <c r="AY239" s="131">
        <f>ROUND((AZ239/100)*22.78356164*Taula1[[#This Row],[Espai reservat Administració (dies)]],2)</f>
        <v>0</v>
      </c>
      <c r="AZ239" s="79">
        <f>Taula1[[#This Row],[% Jornada segons contracte
(no posar el símbol %) ]]-Taula1[[#This Row],[% Reducció salari per baix rendiment        (no posar el símbol %)]]</f>
        <v>0</v>
      </c>
      <c r="BA239" s="131">
        <f t="shared" si="52"/>
        <v>0</v>
      </c>
      <c r="BB239" s="83"/>
      <c r="BC239" s="131">
        <f>IF(Taula1[[#This Row],[Grup justificat     (fer servir opcions de la llista desplegable)]]=1,AI239,0)</f>
        <v>0</v>
      </c>
      <c r="BD239" s="131">
        <f>IF(Taula1[[#This Row],[Grup justificat     (fer servir opcions de la llista desplegable)]]=2,AU239,0)</f>
        <v>0</v>
      </c>
      <c r="BE239" s="83"/>
      <c r="BF239" s="131">
        <f>IF(Taula1[[#This Row],[Espai reservat Administració]]=1,AO239,0)</f>
        <v>0</v>
      </c>
      <c r="BG239" s="131">
        <f>IF(Taula1[[#This Row],[Espai reservat Administració]]=2,BA239,0)</f>
        <v>0</v>
      </c>
      <c r="BH239" s="83"/>
      <c r="BI239" s="124">
        <f>IF(Taula1[[#This Row],[Grup justificat     (fer servir opcions de la llista desplegable)]]=1,1,0)</f>
        <v>0</v>
      </c>
      <c r="BJ239" s="124">
        <f>IF(Taula1[[#This Row],[Espai reservat Administració]]=1,1,0)</f>
        <v>0</v>
      </c>
      <c r="BK239" s="125"/>
      <c r="BL239" s="124">
        <f>IF(Taula1[[#This Row],[Grup justificat     (fer servir opcions de la llista desplegable)]]=2,1,0)</f>
        <v>0</v>
      </c>
      <c r="BM239" s="124">
        <f>IF(Taula1[[#This Row],[Espai reservat Administració]]=2,1,0)</f>
        <v>0</v>
      </c>
      <c r="BN239" s="73"/>
      <c r="BO239" s="73"/>
      <c r="BP239" s="73"/>
      <c r="BQ239" s="73"/>
      <c r="BR239" s="73"/>
      <c r="BS239" s="73"/>
      <c r="BT239" s="73"/>
      <c r="BU239" s="73"/>
      <c r="BV239" s="73"/>
      <c r="BW239" s="73"/>
      <c r="BX239" s="73"/>
      <c r="BY239" s="73"/>
      <c r="BZ239" s="73"/>
      <c r="CA239" s="73"/>
      <c r="CB239" s="73"/>
      <c r="CC239" s="73"/>
      <c r="CD239" s="73"/>
      <c r="CE239" s="73"/>
      <c r="CF239" s="73"/>
      <c r="CG239" s="63">
        <f t="shared" si="53"/>
        <v>0</v>
      </c>
      <c r="CH239" s="63">
        <f t="shared" si="54"/>
        <v>0</v>
      </c>
      <c r="CI239" s="73"/>
      <c r="CJ239" s="63">
        <f>IF(Taula1[[#This Row],[Tipus de contracte                                  (fer servir opcions de la llista desplegable)]]="Indefinit",1,0)</f>
        <v>0</v>
      </c>
      <c r="CK239" s="63">
        <f>IF(Taula1[[#This Row],[Tipus de contracte                                  (fer servir opcions de la llista desplegable)]]="Temporal, igual o superior a 6 mesos",1,0)</f>
        <v>0</v>
      </c>
      <c r="CL239" s="63">
        <f>IF(Taula1[[#This Row],[Tipus de contracte                                  (fer servir opcions de la llista desplegable)]]="Substitució per IT",1,0)</f>
        <v>0</v>
      </c>
      <c r="CM239" s="73"/>
      <c r="CN239" s="63">
        <f>IF(Taula1[[#This Row],[Relació llocs de treball]]&gt;=1,1,0)</f>
        <v>0</v>
      </c>
      <c r="CO239" s="73"/>
      <c r="CP239" s="63">
        <f>IF(Taula1[[#This Row],[Identitat de gènere                                                          (fer servir opcions de la llista desplegable)]]="Home",1,0)</f>
        <v>0</v>
      </c>
      <c r="CQ239" s="63">
        <f>IF(Taula1[[#This Row],[Identitat de gènere                                                          (fer servir opcions de la llista desplegable)]]="Dona",1,0)</f>
        <v>0</v>
      </c>
      <c r="CR239" s="63">
        <f>IF(Taula1[[#This Row],[Identitat de gènere                                                          (fer servir opcions de la llista desplegable)]]="No binari",1,0)</f>
        <v>0</v>
      </c>
      <c r="CS239" s="73"/>
      <c r="CT239" s="63">
        <f t="shared" si="48"/>
        <v>0</v>
      </c>
      <c r="CU239" s="64">
        <f t="shared" si="55"/>
        <v>0</v>
      </c>
      <c r="CW239" s="64">
        <f t="shared" si="56"/>
        <v>0</v>
      </c>
      <c r="CX239" s="64">
        <f t="shared" si="57"/>
        <v>0</v>
      </c>
      <c r="CY239" s="64">
        <f t="shared" si="58"/>
        <v>0</v>
      </c>
      <c r="CZ239" s="64">
        <f t="shared" si="59"/>
        <v>0</v>
      </c>
      <c r="DB239" s="64">
        <f t="shared" si="60"/>
        <v>0</v>
      </c>
      <c r="DC239" s="64">
        <f t="shared" si="61"/>
        <v>0</v>
      </c>
      <c r="DD239" s="64">
        <f t="shared" si="62"/>
        <v>0</v>
      </c>
      <c r="DE239" s="64">
        <f t="shared" si="63"/>
        <v>0</v>
      </c>
    </row>
    <row r="240" spans="2:109" x14ac:dyDescent="0.3">
      <c r="B240" s="167"/>
      <c r="C240" s="186"/>
      <c r="D240" s="2"/>
      <c r="E240" s="67"/>
      <c r="F240" s="5"/>
      <c r="G240" s="5"/>
      <c r="H240" s="187"/>
      <c r="I240" s="111" t="str">
        <f ca="1">IF(Taula1[[#This Row],[Data naixement (format dd/mm/aaaa)]]="","0",DATEDIF(Taula1[[#This Row],[Data naixement (format dd/mm/aaaa)]],TODAY(),"Y"))</f>
        <v>0</v>
      </c>
      <c r="J240" s="6"/>
      <c r="K240" s="6"/>
      <c r="L240" s="6"/>
      <c r="M240" s="6"/>
      <c r="N240" s="56"/>
      <c r="O240" s="56"/>
      <c r="P240" s="56"/>
      <c r="Q240" s="6"/>
      <c r="R240" s="7"/>
      <c r="S240" s="143">
        <f>Taula1[[#This Row],[Mesos naturals sencers treballats període justificat (01/01/2023 - 31/03/2023)]]</f>
        <v>0</v>
      </c>
      <c r="T240" s="194">
        <f>Taula1[[#This Row],[Dies treballats període justificat (01/01/2023 - 31/03/2023)              no comptabilitzats com a mes natural sencer]]</f>
        <v>0</v>
      </c>
      <c r="U240" s="12"/>
      <c r="V240" s="7"/>
      <c r="W240" s="188"/>
      <c r="X240" s="188"/>
      <c r="Y240" s="188"/>
      <c r="Z240" s="188"/>
      <c r="AA240" s="190"/>
      <c r="AB240" s="143">
        <f>Taula1[[#This Row],[Grup justificat     (fer servir opcions de la llista desplegable)]]</f>
        <v>0</v>
      </c>
      <c r="AC240" s="182"/>
      <c r="AD240" s="80"/>
      <c r="AE240" s="131">
        <f>ROUND((AF240/100)*756*Taula1[[#This Row],[Mesos naturals sencers treballats període justificat (01/01/2023 - 31/03/2023)]],2)</f>
        <v>0</v>
      </c>
      <c r="AF240" s="79">
        <f>Taula1[[#This Row],[% Jornada segons contracte
(no posar el símbol %) ]]-Taula1[[#This Row],[% Reducció salari per baix rendiment        (no posar el símbol %)]]</f>
        <v>0</v>
      </c>
      <c r="AG240" s="131">
        <f>ROUND((AH240/100)*24.8547945*Taula1[[#This Row],[Dies treballats període justificat (01/01/2023 - 31/03/2023)              no comptabilitzats com a mes natural sencer]],2)</f>
        <v>0</v>
      </c>
      <c r="AH240" s="79">
        <f>Taula1[[#This Row],[% Jornada segons contracte
(no posar el símbol %) ]]-Taula1[[#This Row],[% Reducció salari per baix rendiment        (no posar el símbol %)]]</f>
        <v>0</v>
      </c>
      <c r="AI240" s="131">
        <f t="shared" si="49"/>
        <v>0</v>
      </c>
      <c r="AJ240" s="183"/>
      <c r="AK240" s="131">
        <f>ROUND((AL240/100)*756*Taula1[[#This Row],[Espai reservat Administració  (mesos)]],2)</f>
        <v>0</v>
      </c>
      <c r="AL240" s="79">
        <f>Taula1[[#This Row],[% Jornada segons contracte
(no posar el símbol %) ]]-Taula1[[#This Row],[% Reducció salari per baix rendiment        (no posar el símbol %)]]</f>
        <v>0</v>
      </c>
      <c r="AM240" s="131">
        <f>ROUND((AN240/100)*24.8547945*Taula1[[#This Row],[Espai reservat Administració (dies)]],2)</f>
        <v>0</v>
      </c>
      <c r="AN240" s="79">
        <f>Taula1[[#This Row],[% Jornada segons contracte
(no posar el símbol %) ]]-Taula1[[#This Row],[% Reducció salari per baix rendiment        (no posar el símbol %)]]</f>
        <v>0</v>
      </c>
      <c r="AO240" s="131">
        <f t="shared" si="50"/>
        <v>0</v>
      </c>
      <c r="AP240" s="86"/>
      <c r="AQ240" s="136">
        <f>ROUND((AR240/100)*693*Taula1[[#This Row],[Mesos naturals sencers treballats període justificat (01/01/2023 - 31/03/2023)]],2)</f>
        <v>0</v>
      </c>
      <c r="AR240" s="89">
        <f>Taula1[[#This Row],[% Jornada segons contracte
(no posar el símbol %) ]]-Taula1[[#This Row],[% Reducció salari per baix rendiment        (no posar el símbol %)]]</f>
        <v>0</v>
      </c>
      <c r="AS240" s="136">
        <f>ROUND((AT240/100)*22.78356164*Taula1[[#This Row],[Dies treballats període justificat (01/01/2023 - 31/03/2023)              no comptabilitzats com a mes natural sencer]],2)</f>
        <v>0</v>
      </c>
      <c r="AT240" s="89">
        <f>Taula1[[#This Row],[% Jornada segons contracte
(no posar el símbol %) ]]-Taula1[[#This Row],[% Reducció salari per baix rendiment        (no posar el símbol %)]]</f>
        <v>0</v>
      </c>
      <c r="AU240" s="136">
        <f t="shared" si="51"/>
        <v>0</v>
      </c>
      <c r="AV240" s="86"/>
      <c r="AW240" s="136">
        <f>ROUND((AX240/100)*693*Taula1[[#This Row],[Espai reservat Administració  (mesos)]],2)</f>
        <v>0</v>
      </c>
      <c r="AX240" s="89">
        <f>Taula1[[#This Row],[% Jornada segons contracte
(no posar el símbol %) ]]-Taula1[[#This Row],[% Reducció salari per baix rendiment        (no posar el símbol %)]]</f>
        <v>0</v>
      </c>
      <c r="AY240" s="131">
        <f>ROUND((AZ240/100)*22.78356164*Taula1[[#This Row],[Espai reservat Administració (dies)]],2)</f>
        <v>0</v>
      </c>
      <c r="AZ240" s="79">
        <f>Taula1[[#This Row],[% Jornada segons contracte
(no posar el símbol %) ]]-Taula1[[#This Row],[% Reducció salari per baix rendiment        (no posar el símbol %)]]</f>
        <v>0</v>
      </c>
      <c r="BA240" s="131">
        <f t="shared" si="52"/>
        <v>0</v>
      </c>
      <c r="BB240" s="83"/>
      <c r="BC240" s="131">
        <f>IF(Taula1[[#This Row],[Grup justificat     (fer servir opcions de la llista desplegable)]]=1,AI240,0)</f>
        <v>0</v>
      </c>
      <c r="BD240" s="131">
        <f>IF(Taula1[[#This Row],[Grup justificat     (fer servir opcions de la llista desplegable)]]=2,AU240,0)</f>
        <v>0</v>
      </c>
      <c r="BE240" s="83"/>
      <c r="BF240" s="131">
        <f>IF(Taula1[[#This Row],[Espai reservat Administració]]=1,AO240,0)</f>
        <v>0</v>
      </c>
      <c r="BG240" s="131">
        <f>IF(Taula1[[#This Row],[Espai reservat Administració]]=2,BA240,0)</f>
        <v>0</v>
      </c>
      <c r="BH240" s="83"/>
      <c r="BI240" s="124">
        <f>IF(Taula1[[#This Row],[Grup justificat     (fer servir opcions de la llista desplegable)]]=1,1,0)</f>
        <v>0</v>
      </c>
      <c r="BJ240" s="124">
        <f>IF(Taula1[[#This Row],[Espai reservat Administració]]=1,1,0)</f>
        <v>0</v>
      </c>
      <c r="BK240" s="125"/>
      <c r="BL240" s="124">
        <f>IF(Taula1[[#This Row],[Grup justificat     (fer servir opcions de la llista desplegable)]]=2,1,0)</f>
        <v>0</v>
      </c>
      <c r="BM240" s="124">
        <f>IF(Taula1[[#This Row],[Espai reservat Administració]]=2,1,0)</f>
        <v>0</v>
      </c>
      <c r="BN240" s="73"/>
      <c r="BO240" s="73"/>
      <c r="BP240" s="73"/>
      <c r="BQ240" s="73"/>
      <c r="BR240" s="73"/>
      <c r="BS240" s="73"/>
      <c r="BT240" s="73"/>
      <c r="BU240" s="73"/>
      <c r="BV240" s="73"/>
      <c r="BW240" s="73"/>
      <c r="BX240" s="73"/>
      <c r="BY240" s="73"/>
      <c r="BZ240" s="73"/>
      <c r="CA240" s="73"/>
      <c r="CB240" s="73"/>
      <c r="CC240" s="73"/>
      <c r="CD240" s="73"/>
      <c r="CE240" s="73"/>
      <c r="CF240" s="73"/>
      <c r="CG240" s="63">
        <f t="shared" si="53"/>
        <v>0</v>
      </c>
      <c r="CH240" s="63">
        <f t="shared" si="54"/>
        <v>0</v>
      </c>
      <c r="CI240" s="73"/>
      <c r="CJ240" s="63">
        <f>IF(Taula1[[#This Row],[Tipus de contracte                                  (fer servir opcions de la llista desplegable)]]="Indefinit",1,0)</f>
        <v>0</v>
      </c>
      <c r="CK240" s="63">
        <f>IF(Taula1[[#This Row],[Tipus de contracte                                  (fer servir opcions de la llista desplegable)]]="Temporal, igual o superior a 6 mesos",1,0)</f>
        <v>0</v>
      </c>
      <c r="CL240" s="63">
        <f>IF(Taula1[[#This Row],[Tipus de contracte                                  (fer servir opcions de la llista desplegable)]]="Substitució per IT",1,0)</f>
        <v>0</v>
      </c>
      <c r="CM240" s="73"/>
      <c r="CN240" s="63">
        <f>IF(Taula1[[#This Row],[Relació llocs de treball]]&gt;=1,1,0)</f>
        <v>0</v>
      </c>
      <c r="CO240" s="73"/>
      <c r="CP240" s="63">
        <f>IF(Taula1[[#This Row],[Identitat de gènere                                                          (fer servir opcions de la llista desplegable)]]="Home",1,0)</f>
        <v>0</v>
      </c>
      <c r="CQ240" s="63">
        <f>IF(Taula1[[#This Row],[Identitat de gènere                                                          (fer servir opcions de la llista desplegable)]]="Dona",1,0)</f>
        <v>0</v>
      </c>
      <c r="CR240" s="63">
        <f>IF(Taula1[[#This Row],[Identitat de gènere                                                          (fer servir opcions de la llista desplegable)]]="No binari",1,0)</f>
        <v>0</v>
      </c>
      <c r="CS240" s="73"/>
      <c r="CT240" s="63">
        <f t="shared" si="48"/>
        <v>0</v>
      </c>
      <c r="CU240" s="64">
        <f t="shared" si="55"/>
        <v>0</v>
      </c>
      <c r="CW240" s="64">
        <f t="shared" si="56"/>
        <v>0</v>
      </c>
      <c r="CX240" s="64">
        <f t="shared" si="57"/>
        <v>0</v>
      </c>
      <c r="CY240" s="64">
        <f t="shared" si="58"/>
        <v>0</v>
      </c>
      <c r="CZ240" s="64">
        <f t="shared" si="59"/>
        <v>0</v>
      </c>
      <c r="DB240" s="64">
        <f t="shared" si="60"/>
        <v>0</v>
      </c>
      <c r="DC240" s="64">
        <f t="shared" si="61"/>
        <v>0</v>
      </c>
      <c r="DD240" s="64">
        <f t="shared" si="62"/>
        <v>0</v>
      </c>
      <c r="DE240" s="64">
        <f t="shared" si="63"/>
        <v>0</v>
      </c>
    </row>
    <row r="241" spans="2:109" x14ac:dyDescent="0.3">
      <c r="B241" s="167"/>
      <c r="C241" s="186"/>
      <c r="D241" s="2"/>
      <c r="E241" s="67"/>
      <c r="F241" s="5"/>
      <c r="G241" s="5"/>
      <c r="H241" s="187"/>
      <c r="I241" s="111" t="str">
        <f ca="1">IF(Taula1[[#This Row],[Data naixement (format dd/mm/aaaa)]]="","0",DATEDIF(Taula1[[#This Row],[Data naixement (format dd/mm/aaaa)]],TODAY(),"Y"))</f>
        <v>0</v>
      </c>
      <c r="J241" s="6"/>
      <c r="K241" s="6"/>
      <c r="L241" s="6"/>
      <c r="M241" s="6"/>
      <c r="N241" s="56"/>
      <c r="O241" s="56"/>
      <c r="P241" s="56"/>
      <c r="Q241" s="6"/>
      <c r="R241" s="7"/>
      <c r="S241" s="143">
        <f>Taula1[[#This Row],[Mesos naturals sencers treballats període justificat (01/01/2023 - 31/03/2023)]]</f>
        <v>0</v>
      </c>
      <c r="T241" s="194">
        <f>Taula1[[#This Row],[Dies treballats període justificat (01/01/2023 - 31/03/2023)              no comptabilitzats com a mes natural sencer]]</f>
        <v>0</v>
      </c>
      <c r="U241" s="12"/>
      <c r="V241" s="7"/>
      <c r="W241" s="188"/>
      <c r="X241" s="188"/>
      <c r="Y241" s="188"/>
      <c r="Z241" s="188"/>
      <c r="AA241" s="190"/>
      <c r="AB241" s="143">
        <f>Taula1[[#This Row],[Grup justificat     (fer servir opcions de la llista desplegable)]]</f>
        <v>0</v>
      </c>
      <c r="AC241" s="182"/>
      <c r="AD241" s="80"/>
      <c r="AE241" s="131">
        <f>ROUND((AF241/100)*756*Taula1[[#This Row],[Mesos naturals sencers treballats període justificat (01/01/2023 - 31/03/2023)]],2)</f>
        <v>0</v>
      </c>
      <c r="AF241" s="79">
        <f>Taula1[[#This Row],[% Jornada segons contracte
(no posar el símbol %) ]]-Taula1[[#This Row],[% Reducció salari per baix rendiment        (no posar el símbol %)]]</f>
        <v>0</v>
      </c>
      <c r="AG241" s="131">
        <f>ROUND((AH241/100)*24.8547945*Taula1[[#This Row],[Dies treballats període justificat (01/01/2023 - 31/03/2023)              no comptabilitzats com a mes natural sencer]],2)</f>
        <v>0</v>
      </c>
      <c r="AH241" s="79">
        <f>Taula1[[#This Row],[% Jornada segons contracte
(no posar el símbol %) ]]-Taula1[[#This Row],[% Reducció salari per baix rendiment        (no posar el símbol %)]]</f>
        <v>0</v>
      </c>
      <c r="AI241" s="131">
        <f t="shared" si="49"/>
        <v>0</v>
      </c>
      <c r="AJ241" s="183"/>
      <c r="AK241" s="131">
        <f>ROUND((AL241/100)*756*Taula1[[#This Row],[Espai reservat Administració  (mesos)]],2)</f>
        <v>0</v>
      </c>
      <c r="AL241" s="79">
        <f>Taula1[[#This Row],[% Jornada segons contracte
(no posar el símbol %) ]]-Taula1[[#This Row],[% Reducció salari per baix rendiment        (no posar el símbol %)]]</f>
        <v>0</v>
      </c>
      <c r="AM241" s="131">
        <f>ROUND((AN241/100)*24.8547945*Taula1[[#This Row],[Espai reservat Administració (dies)]],2)</f>
        <v>0</v>
      </c>
      <c r="AN241" s="79">
        <f>Taula1[[#This Row],[% Jornada segons contracte
(no posar el símbol %) ]]-Taula1[[#This Row],[% Reducció salari per baix rendiment        (no posar el símbol %)]]</f>
        <v>0</v>
      </c>
      <c r="AO241" s="131">
        <f t="shared" si="50"/>
        <v>0</v>
      </c>
      <c r="AP241" s="86"/>
      <c r="AQ241" s="136">
        <f>ROUND((AR241/100)*693*Taula1[[#This Row],[Mesos naturals sencers treballats període justificat (01/01/2023 - 31/03/2023)]],2)</f>
        <v>0</v>
      </c>
      <c r="AR241" s="89">
        <f>Taula1[[#This Row],[% Jornada segons contracte
(no posar el símbol %) ]]-Taula1[[#This Row],[% Reducció salari per baix rendiment        (no posar el símbol %)]]</f>
        <v>0</v>
      </c>
      <c r="AS241" s="136">
        <f>ROUND((AT241/100)*22.78356164*Taula1[[#This Row],[Dies treballats període justificat (01/01/2023 - 31/03/2023)              no comptabilitzats com a mes natural sencer]],2)</f>
        <v>0</v>
      </c>
      <c r="AT241" s="89">
        <f>Taula1[[#This Row],[% Jornada segons contracte
(no posar el símbol %) ]]-Taula1[[#This Row],[% Reducció salari per baix rendiment        (no posar el símbol %)]]</f>
        <v>0</v>
      </c>
      <c r="AU241" s="136">
        <f t="shared" si="51"/>
        <v>0</v>
      </c>
      <c r="AV241" s="86"/>
      <c r="AW241" s="136">
        <f>ROUND((AX241/100)*693*Taula1[[#This Row],[Espai reservat Administració  (mesos)]],2)</f>
        <v>0</v>
      </c>
      <c r="AX241" s="89">
        <f>Taula1[[#This Row],[% Jornada segons contracte
(no posar el símbol %) ]]-Taula1[[#This Row],[% Reducció salari per baix rendiment        (no posar el símbol %)]]</f>
        <v>0</v>
      </c>
      <c r="AY241" s="131">
        <f>ROUND((AZ241/100)*22.78356164*Taula1[[#This Row],[Espai reservat Administració (dies)]],2)</f>
        <v>0</v>
      </c>
      <c r="AZ241" s="79">
        <f>Taula1[[#This Row],[% Jornada segons contracte
(no posar el símbol %) ]]-Taula1[[#This Row],[% Reducció salari per baix rendiment        (no posar el símbol %)]]</f>
        <v>0</v>
      </c>
      <c r="BA241" s="131">
        <f t="shared" si="52"/>
        <v>0</v>
      </c>
      <c r="BB241" s="83"/>
      <c r="BC241" s="131">
        <f>IF(Taula1[[#This Row],[Grup justificat     (fer servir opcions de la llista desplegable)]]=1,AI241,0)</f>
        <v>0</v>
      </c>
      <c r="BD241" s="131">
        <f>IF(Taula1[[#This Row],[Grup justificat     (fer servir opcions de la llista desplegable)]]=2,AU241,0)</f>
        <v>0</v>
      </c>
      <c r="BE241" s="83"/>
      <c r="BF241" s="131">
        <f>IF(Taula1[[#This Row],[Espai reservat Administració]]=1,AO241,0)</f>
        <v>0</v>
      </c>
      <c r="BG241" s="131">
        <f>IF(Taula1[[#This Row],[Espai reservat Administració]]=2,BA241,0)</f>
        <v>0</v>
      </c>
      <c r="BH241" s="83"/>
      <c r="BI241" s="124">
        <f>IF(Taula1[[#This Row],[Grup justificat     (fer servir opcions de la llista desplegable)]]=1,1,0)</f>
        <v>0</v>
      </c>
      <c r="BJ241" s="124">
        <f>IF(Taula1[[#This Row],[Espai reservat Administració]]=1,1,0)</f>
        <v>0</v>
      </c>
      <c r="BK241" s="125"/>
      <c r="BL241" s="124">
        <f>IF(Taula1[[#This Row],[Grup justificat     (fer servir opcions de la llista desplegable)]]=2,1,0)</f>
        <v>0</v>
      </c>
      <c r="BM241" s="124">
        <f>IF(Taula1[[#This Row],[Espai reservat Administració]]=2,1,0)</f>
        <v>0</v>
      </c>
      <c r="BN241" s="73"/>
      <c r="BO241" s="73"/>
      <c r="BP241" s="73"/>
      <c r="BQ241" s="73"/>
      <c r="BR241" s="73"/>
      <c r="BS241" s="73"/>
      <c r="BT241" s="73"/>
      <c r="BU241" s="73"/>
      <c r="BV241" s="73"/>
      <c r="BW241" s="73"/>
      <c r="BX241" s="73"/>
      <c r="BY241" s="73"/>
      <c r="BZ241" s="73"/>
      <c r="CA241" s="73"/>
      <c r="CB241" s="73"/>
      <c r="CC241" s="73"/>
      <c r="CD241" s="73"/>
      <c r="CE241" s="73"/>
      <c r="CF241" s="73"/>
      <c r="CG241" s="63">
        <f t="shared" si="53"/>
        <v>0</v>
      </c>
      <c r="CH241" s="63">
        <f t="shared" si="54"/>
        <v>0</v>
      </c>
      <c r="CI241" s="73"/>
      <c r="CJ241" s="63">
        <f>IF(Taula1[[#This Row],[Tipus de contracte                                  (fer servir opcions de la llista desplegable)]]="Indefinit",1,0)</f>
        <v>0</v>
      </c>
      <c r="CK241" s="63">
        <f>IF(Taula1[[#This Row],[Tipus de contracte                                  (fer servir opcions de la llista desplegable)]]="Temporal, igual o superior a 6 mesos",1,0)</f>
        <v>0</v>
      </c>
      <c r="CL241" s="63">
        <f>IF(Taula1[[#This Row],[Tipus de contracte                                  (fer servir opcions de la llista desplegable)]]="Substitució per IT",1,0)</f>
        <v>0</v>
      </c>
      <c r="CM241" s="73"/>
      <c r="CN241" s="63">
        <f>IF(Taula1[[#This Row],[Relació llocs de treball]]&gt;=1,1,0)</f>
        <v>0</v>
      </c>
      <c r="CO241" s="73"/>
      <c r="CP241" s="63">
        <f>IF(Taula1[[#This Row],[Identitat de gènere                                                          (fer servir opcions de la llista desplegable)]]="Home",1,0)</f>
        <v>0</v>
      </c>
      <c r="CQ241" s="63">
        <f>IF(Taula1[[#This Row],[Identitat de gènere                                                          (fer servir opcions de la llista desplegable)]]="Dona",1,0)</f>
        <v>0</v>
      </c>
      <c r="CR241" s="63">
        <f>IF(Taula1[[#This Row],[Identitat de gènere                                                          (fer servir opcions de la llista desplegable)]]="No binari",1,0)</f>
        <v>0</v>
      </c>
      <c r="CS241" s="73"/>
      <c r="CT241" s="63">
        <f t="shared" si="48"/>
        <v>0</v>
      </c>
      <c r="CU241" s="64">
        <f t="shared" si="55"/>
        <v>0</v>
      </c>
      <c r="CW241" s="64">
        <f t="shared" si="56"/>
        <v>0</v>
      </c>
      <c r="CX241" s="64">
        <f t="shared" si="57"/>
        <v>0</v>
      </c>
      <c r="CY241" s="64">
        <f t="shared" si="58"/>
        <v>0</v>
      </c>
      <c r="CZ241" s="64">
        <f t="shared" si="59"/>
        <v>0</v>
      </c>
      <c r="DB241" s="64">
        <f t="shared" si="60"/>
        <v>0</v>
      </c>
      <c r="DC241" s="64">
        <f t="shared" si="61"/>
        <v>0</v>
      </c>
      <c r="DD241" s="64">
        <f t="shared" si="62"/>
        <v>0</v>
      </c>
      <c r="DE241" s="64">
        <f t="shared" si="63"/>
        <v>0</v>
      </c>
    </row>
    <row r="242" spans="2:109" x14ac:dyDescent="0.3">
      <c r="B242" s="167"/>
      <c r="C242" s="186"/>
      <c r="D242" s="2"/>
      <c r="E242" s="67"/>
      <c r="F242" s="5"/>
      <c r="G242" s="5"/>
      <c r="H242" s="187"/>
      <c r="I242" s="111" t="str">
        <f ca="1">IF(Taula1[[#This Row],[Data naixement (format dd/mm/aaaa)]]="","0",DATEDIF(Taula1[[#This Row],[Data naixement (format dd/mm/aaaa)]],TODAY(),"Y"))</f>
        <v>0</v>
      </c>
      <c r="J242" s="6"/>
      <c r="K242" s="6"/>
      <c r="L242" s="6"/>
      <c r="M242" s="6"/>
      <c r="N242" s="56"/>
      <c r="O242" s="56"/>
      <c r="P242" s="56"/>
      <c r="Q242" s="6"/>
      <c r="R242" s="7"/>
      <c r="S242" s="143">
        <f>Taula1[[#This Row],[Mesos naturals sencers treballats període justificat (01/01/2023 - 31/03/2023)]]</f>
        <v>0</v>
      </c>
      <c r="T242" s="194">
        <f>Taula1[[#This Row],[Dies treballats període justificat (01/01/2023 - 31/03/2023)              no comptabilitzats com a mes natural sencer]]</f>
        <v>0</v>
      </c>
      <c r="U242" s="12"/>
      <c r="V242" s="7"/>
      <c r="W242" s="188"/>
      <c r="X242" s="188"/>
      <c r="Y242" s="188"/>
      <c r="Z242" s="188"/>
      <c r="AA242" s="190"/>
      <c r="AB242" s="143">
        <f>Taula1[[#This Row],[Grup justificat     (fer servir opcions de la llista desplegable)]]</f>
        <v>0</v>
      </c>
      <c r="AC242" s="182"/>
      <c r="AD242" s="80"/>
      <c r="AE242" s="131">
        <f>ROUND((AF242/100)*756*Taula1[[#This Row],[Mesos naturals sencers treballats període justificat (01/01/2023 - 31/03/2023)]],2)</f>
        <v>0</v>
      </c>
      <c r="AF242" s="79">
        <f>Taula1[[#This Row],[% Jornada segons contracte
(no posar el símbol %) ]]-Taula1[[#This Row],[% Reducció salari per baix rendiment        (no posar el símbol %)]]</f>
        <v>0</v>
      </c>
      <c r="AG242" s="131">
        <f>ROUND((AH242/100)*24.8547945*Taula1[[#This Row],[Dies treballats període justificat (01/01/2023 - 31/03/2023)              no comptabilitzats com a mes natural sencer]],2)</f>
        <v>0</v>
      </c>
      <c r="AH242" s="79">
        <f>Taula1[[#This Row],[% Jornada segons contracte
(no posar el símbol %) ]]-Taula1[[#This Row],[% Reducció salari per baix rendiment        (no posar el símbol %)]]</f>
        <v>0</v>
      </c>
      <c r="AI242" s="131">
        <f t="shared" si="49"/>
        <v>0</v>
      </c>
      <c r="AJ242" s="183"/>
      <c r="AK242" s="131">
        <f>ROUND((AL242/100)*756*Taula1[[#This Row],[Espai reservat Administració  (mesos)]],2)</f>
        <v>0</v>
      </c>
      <c r="AL242" s="79">
        <f>Taula1[[#This Row],[% Jornada segons contracte
(no posar el símbol %) ]]-Taula1[[#This Row],[% Reducció salari per baix rendiment        (no posar el símbol %)]]</f>
        <v>0</v>
      </c>
      <c r="AM242" s="131">
        <f>ROUND((AN242/100)*24.8547945*Taula1[[#This Row],[Espai reservat Administració (dies)]],2)</f>
        <v>0</v>
      </c>
      <c r="AN242" s="79">
        <f>Taula1[[#This Row],[% Jornada segons contracte
(no posar el símbol %) ]]-Taula1[[#This Row],[% Reducció salari per baix rendiment        (no posar el símbol %)]]</f>
        <v>0</v>
      </c>
      <c r="AO242" s="131">
        <f t="shared" si="50"/>
        <v>0</v>
      </c>
      <c r="AP242" s="86"/>
      <c r="AQ242" s="136">
        <f>ROUND((AR242/100)*693*Taula1[[#This Row],[Mesos naturals sencers treballats període justificat (01/01/2023 - 31/03/2023)]],2)</f>
        <v>0</v>
      </c>
      <c r="AR242" s="89">
        <f>Taula1[[#This Row],[% Jornada segons contracte
(no posar el símbol %) ]]-Taula1[[#This Row],[% Reducció salari per baix rendiment        (no posar el símbol %)]]</f>
        <v>0</v>
      </c>
      <c r="AS242" s="136">
        <f>ROUND((AT242/100)*22.78356164*Taula1[[#This Row],[Dies treballats període justificat (01/01/2023 - 31/03/2023)              no comptabilitzats com a mes natural sencer]],2)</f>
        <v>0</v>
      </c>
      <c r="AT242" s="89">
        <f>Taula1[[#This Row],[% Jornada segons contracte
(no posar el símbol %) ]]-Taula1[[#This Row],[% Reducció salari per baix rendiment        (no posar el símbol %)]]</f>
        <v>0</v>
      </c>
      <c r="AU242" s="136">
        <f t="shared" si="51"/>
        <v>0</v>
      </c>
      <c r="AV242" s="86"/>
      <c r="AW242" s="136">
        <f>ROUND((AX242/100)*693*Taula1[[#This Row],[Espai reservat Administració  (mesos)]],2)</f>
        <v>0</v>
      </c>
      <c r="AX242" s="89">
        <f>Taula1[[#This Row],[% Jornada segons contracte
(no posar el símbol %) ]]-Taula1[[#This Row],[% Reducció salari per baix rendiment        (no posar el símbol %)]]</f>
        <v>0</v>
      </c>
      <c r="AY242" s="131">
        <f>ROUND((AZ242/100)*22.78356164*Taula1[[#This Row],[Espai reservat Administració (dies)]],2)</f>
        <v>0</v>
      </c>
      <c r="AZ242" s="79">
        <f>Taula1[[#This Row],[% Jornada segons contracte
(no posar el símbol %) ]]-Taula1[[#This Row],[% Reducció salari per baix rendiment        (no posar el símbol %)]]</f>
        <v>0</v>
      </c>
      <c r="BA242" s="131">
        <f t="shared" si="52"/>
        <v>0</v>
      </c>
      <c r="BB242" s="83"/>
      <c r="BC242" s="131">
        <f>IF(Taula1[[#This Row],[Grup justificat     (fer servir opcions de la llista desplegable)]]=1,AI242,0)</f>
        <v>0</v>
      </c>
      <c r="BD242" s="131">
        <f>IF(Taula1[[#This Row],[Grup justificat     (fer servir opcions de la llista desplegable)]]=2,AU242,0)</f>
        <v>0</v>
      </c>
      <c r="BE242" s="83"/>
      <c r="BF242" s="131">
        <f>IF(Taula1[[#This Row],[Espai reservat Administració]]=1,AO242,0)</f>
        <v>0</v>
      </c>
      <c r="BG242" s="131">
        <f>IF(Taula1[[#This Row],[Espai reservat Administració]]=2,BA242,0)</f>
        <v>0</v>
      </c>
      <c r="BH242" s="83"/>
      <c r="BI242" s="124">
        <f>IF(Taula1[[#This Row],[Grup justificat     (fer servir opcions de la llista desplegable)]]=1,1,0)</f>
        <v>0</v>
      </c>
      <c r="BJ242" s="124">
        <f>IF(Taula1[[#This Row],[Espai reservat Administració]]=1,1,0)</f>
        <v>0</v>
      </c>
      <c r="BK242" s="125"/>
      <c r="BL242" s="124">
        <f>IF(Taula1[[#This Row],[Grup justificat     (fer servir opcions de la llista desplegable)]]=2,1,0)</f>
        <v>0</v>
      </c>
      <c r="BM242" s="124">
        <f>IF(Taula1[[#This Row],[Espai reservat Administració]]=2,1,0)</f>
        <v>0</v>
      </c>
      <c r="BN242" s="73"/>
      <c r="BO242" s="73"/>
      <c r="BP242" s="73"/>
      <c r="BQ242" s="73"/>
      <c r="BR242" s="73"/>
      <c r="BS242" s="73"/>
      <c r="BT242" s="73"/>
      <c r="BU242" s="73"/>
      <c r="BV242" s="73"/>
      <c r="BW242" s="73"/>
      <c r="BX242" s="73"/>
      <c r="BY242" s="73"/>
      <c r="BZ242" s="73"/>
      <c r="CA242" s="73"/>
      <c r="CB242" s="73"/>
      <c r="CC242" s="73"/>
      <c r="CD242" s="73"/>
      <c r="CE242" s="73"/>
      <c r="CF242" s="73"/>
      <c r="CG242" s="63">
        <f t="shared" si="53"/>
        <v>0</v>
      </c>
      <c r="CH242" s="63">
        <f t="shared" si="54"/>
        <v>0</v>
      </c>
      <c r="CI242" s="73"/>
      <c r="CJ242" s="63">
        <f>IF(Taula1[[#This Row],[Tipus de contracte                                  (fer servir opcions de la llista desplegable)]]="Indefinit",1,0)</f>
        <v>0</v>
      </c>
      <c r="CK242" s="63">
        <f>IF(Taula1[[#This Row],[Tipus de contracte                                  (fer servir opcions de la llista desplegable)]]="Temporal, igual o superior a 6 mesos",1,0)</f>
        <v>0</v>
      </c>
      <c r="CL242" s="63">
        <f>IF(Taula1[[#This Row],[Tipus de contracte                                  (fer servir opcions de la llista desplegable)]]="Substitució per IT",1,0)</f>
        <v>0</v>
      </c>
      <c r="CM242" s="73"/>
      <c r="CN242" s="63">
        <f>IF(Taula1[[#This Row],[Relació llocs de treball]]&gt;=1,1,0)</f>
        <v>0</v>
      </c>
      <c r="CO242" s="73"/>
      <c r="CP242" s="63">
        <f>IF(Taula1[[#This Row],[Identitat de gènere                                                          (fer servir opcions de la llista desplegable)]]="Home",1,0)</f>
        <v>0</v>
      </c>
      <c r="CQ242" s="63">
        <f>IF(Taula1[[#This Row],[Identitat de gènere                                                          (fer servir opcions de la llista desplegable)]]="Dona",1,0)</f>
        <v>0</v>
      </c>
      <c r="CR242" s="63">
        <f>IF(Taula1[[#This Row],[Identitat de gènere                                                          (fer servir opcions de la llista desplegable)]]="No binari",1,0)</f>
        <v>0</v>
      </c>
      <c r="CS242" s="73"/>
      <c r="CT242" s="63">
        <f t="shared" si="48"/>
        <v>0</v>
      </c>
      <c r="CU242" s="64">
        <f t="shared" si="55"/>
        <v>0</v>
      </c>
      <c r="CW242" s="64">
        <f t="shared" si="56"/>
        <v>0</v>
      </c>
      <c r="CX242" s="64">
        <f t="shared" si="57"/>
        <v>0</v>
      </c>
      <c r="CY242" s="64">
        <f t="shared" si="58"/>
        <v>0</v>
      </c>
      <c r="CZ242" s="64">
        <f t="shared" si="59"/>
        <v>0</v>
      </c>
      <c r="DB242" s="64">
        <f t="shared" si="60"/>
        <v>0</v>
      </c>
      <c r="DC242" s="64">
        <f t="shared" si="61"/>
        <v>0</v>
      </c>
      <c r="DD242" s="64">
        <f t="shared" si="62"/>
        <v>0</v>
      </c>
      <c r="DE242" s="64">
        <f t="shared" si="63"/>
        <v>0</v>
      </c>
    </row>
    <row r="243" spans="2:109" x14ac:dyDescent="0.3">
      <c r="B243" s="167"/>
      <c r="C243" s="186"/>
      <c r="D243" s="2"/>
      <c r="E243" s="67"/>
      <c r="F243" s="5"/>
      <c r="G243" s="5"/>
      <c r="H243" s="187"/>
      <c r="I243" s="111" t="str">
        <f ca="1">IF(Taula1[[#This Row],[Data naixement (format dd/mm/aaaa)]]="","0",DATEDIF(Taula1[[#This Row],[Data naixement (format dd/mm/aaaa)]],TODAY(),"Y"))</f>
        <v>0</v>
      </c>
      <c r="J243" s="6"/>
      <c r="K243" s="6"/>
      <c r="L243" s="6"/>
      <c r="M243" s="6"/>
      <c r="N243" s="56"/>
      <c r="O243" s="56"/>
      <c r="P243" s="56"/>
      <c r="Q243" s="6"/>
      <c r="R243" s="7"/>
      <c r="S243" s="143">
        <f>Taula1[[#This Row],[Mesos naturals sencers treballats període justificat (01/01/2023 - 31/03/2023)]]</f>
        <v>0</v>
      </c>
      <c r="T243" s="194">
        <f>Taula1[[#This Row],[Dies treballats període justificat (01/01/2023 - 31/03/2023)              no comptabilitzats com a mes natural sencer]]</f>
        <v>0</v>
      </c>
      <c r="U243" s="12"/>
      <c r="V243" s="7"/>
      <c r="W243" s="188"/>
      <c r="X243" s="188"/>
      <c r="Y243" s="188"/>
      <c r="Z243" s="188"/>
      <c r="AA243" s="190"/>
      <c r="AB243" s="143">
        <f>Taula1[[#This Row],[Grup justificat     (fer servir opcions de la llista desplegable)]]</f>
        <v>0</v>
      </c>
      <c r="AC243" s="182"/>
      <c r="AD243" s="80"/>
      <c r="AE243" s="131">
        <f>ROUND((AF243/100)*756*Taula1[[#This Row],[Mesos naturals sencers treballats període justificat (01/01/2023 - 31/03/2023)]],2)</f>
        <v>0</v>
      </c>
      <c r="AF243" s="79">
        <f>Taula1[[#This Row],[% Jornada segons contracte
(no posar el símbol %) ]]-Taula1[[#This Row],[% Reducció salari per baix rendiment        (no posar el símbol %)]]</f>
        <v>0</v>
      </c>
      <c r="AG243" s="131">
        <f>ROUND((AH243/100)*24.8547945*Taula1[[#This Row],[Dies treballats període justificat (01/01/2023 - 31/03/2023)              no comptabilitzats com a mes natural sencer]],2)</f>
        <v>0</v>
      </c>
      <c r="AH243" s="79">
        <f>Taula1[[#This Row],[% Jornada segons contracte
(no posar el símbol %) ]]-Taula1[[#This Row],[% Reducció salari per baix rendiment        (no posar el símbol %)]]</f>
        <v>0</v>
      </c>
      <c r="AI243" s="131">
        <f t="shared" si="49"/>
        <v>0</v>
      </c>
      <c r="AJ243" s="183"/>
      <c r="AK243" s="131">
        <f>ROUND((AL243/100)*756*Taula1[[#This Row],[Espai reservat Administració  (mesos)]],2)</f>
        <v>0</v>
      </c>
      <c r="AL243" s="79">
        <f>Taula1[[#This Row],[% Jornada segons contracte
(no posar el símbol %) ]]-Taula1[[#This Row],[% Reducció salari per baix rendiment        (no posar el símbol %)]]</f>
        <v>0</v>
      </c>
      <c r="AM243" s="131">
        <f>ROUND((AN243/100)*24.8547945*Taula1[[#This Row],[Espai reservat Administració (dies)]],2)</f>
        <v>0</v>
      </c>
      <c r="AN243" s="79">
        <f>Taula1[[#This Row],[% Jornada segons contracte
(no posar el símbol %) ]]-Taula1[[#This Row],[% Reducció salari per baix rendiment        (no posar el símbol %)]]</f>
        <v>0</v>
      </c>
      <c r="AO243" s="131">
        <f t="shared" si="50"/>
        <v>0</v>
      </c>
      <c r="AP243" s="86"/>
      <c r="AQ243" s="136">
        <f>ROUND((AR243/100)*693*Taula1[[#This Row],[Mesos naturals sencers treballats període justificat (01/01/2023 - 31/03/2023)]],2)</f>
        <v>0</v>
      </c>
      <c r="AR243" s="89">
        <f>Taula1[[#This Row],[% Jornada segons contracte
(no posar el símbol %) ]]-Taula1[[#This Row],[% Reducció salari per baix rendiment        (no posar el símbol %)]]</f>
        <v>0</v>
      </c>
      <c r="AS243" s="136">
        <f>ROUND((AT243/100)*22.78356164*Taula1[[#This Row],[Dies treballats període justificat (01/01/2023 - 31/03/2023)              no comptabilitzats com a mes natural sencer]],2)</f>
        <v>0</v>
      </c>
      <c r="AT243" s="89">
        <f>Taula1[[#This Row],[% Jornada segons contracte
(no posar el símbol %) ]]-Taula1[[#This Row],[% Reducció salari per baix rendiment        (no posar el símbol %)]]</f>
        <v>0</v>
      </c>
      <c r="AU243" s="136">
        <f t="shared" si="51"/>
        <v>0</v>
      </c>
      <c r="AV243" s="86"/>
      <c r="AW243" s="136">
        <f>ROUND((AX243/100)*693*Taula1[[#This Row],[Espai reservat Administració  (mesos)]],2)</f>
        <v>0</v>
      </c>
      <c r="AX243" s="89">
        <f>Taula1[[#This Row],[% Jornada segons contracte
(no posar el símbol %) ]]-Taula1[[#This Row],[% Reducció salari per baix rendiment        (no posar el símbol %)]]</f>
        <v>0</v>
      </c>
      <c r="AY243" s="131">
        <f>ROUND((AZ243/100)*22.78356164*Taula1[[#This Row],[Espai reservat Administració (dies)]],2)</f>
        <v>0</v>
      </c>
      <c r="AZ243" s="79">
        <f>Taula1[[#This Row],[% Jornada segons contracte
(no posar el símbol %) ]]-Taula1[[#This Row],[% Reducció salari per baix rendiment        (no posar el símbol %)]]</f>
        <v>0</v>
      </c>
      <c r="BA243" s="131">
        <f t="shared" si="52"/>
        <v>0</v>
      </c>
      <c r="BB243" s="83"/>
      <c r="BC243" s="131">
        <f>IF(Taula1[[#This Row],[Grup justificat     (fer servir opcions de la llista desplegable)]]=1,AI243,0)</f>
        <v>0</v>
      </c>
      <c r="BD243" s="131">
        <f>IF(Taula1[[#This Row],[Grup justificat     (fer servir opcions de la llista desplegable)]]=2,AU243,0)</f>
        <v>0</v>
      </c>
      <c r="BE243" s="83"/>
      <c r="BF243" s="131">
        <f>IF(Taula1[[#This Row],[Espai reservat Administració]]=1,AO243,0)</f>
        <v>0</v>
      </c>
      <c r="BG243" s="131">
        <f>IF(Taula1[[#This Row],[Espai reservat Administració]]=2,BA243,0)</f>
        <v>0</v>
      </c>
      <c r="BH243" s="83"/>
      <c r="BI243" s="124">
        <f>IF(Taula1[[#This Row],[Grup justificat     (fer servir opcions de la llista desplegable)]]=1,1,0)</f>
        <v>0</v>
      </c>
      <c r="BJ243" s="124">
        <f>IF(Taula1[[#This Row],[Espai reservat Administració]]=1,1,0)</f>
        <v>0</v>
      </c>
      <c r="BK243" s="125"/>
      <c r="BL243" s="124">
        <f>IF(Taula1[[#This Row],[Grup justificat     (fer servir opcions de la llista desplegable)]]=2,1,0)</f>
        <v>0</v>
      </c>
      <c r="BM243" s="124">
        <f>IF(Taula1[[#This Row],[Espai reservat Administració]]=2,1,0)</f>
        <v>0</v>
      </c>
      <c r="BN243" s="73"/>
      <c r="BO243" s="73"/>
      <c r="BP243" s="73"/>
      <c r="BQ243" s="73"/>
      <c r="BR243" s="73"/>
      <c r="BS243" s="73"/>
      <c r="BT243" s="73"/>
      <c r="BU243" s="73"/>
      <c r="BV243" s="73"/>
      <c r="BW243" s="73"/>
      <c r="BX243" s="73"/>
      <c r="BY243" s="73"/>
      <c r="BZ243" s="73"/>
      <c r="CA243" s="73"/>
      <c r="CB243" s="73"/>
      <c r="CC243" s="73"/>
      <c r="CD243" s="73"/>
      <c r="CE243" s="73"/>
      <c r="CF243" s="73"/>
      <c r="CG243" s="63">
        <f t="shared" si="53"/>
        <v>0</v>
      </c>
      <c r="CH243" s="63">
        <f t="shared" si="54"/>
        <v>0</v>
      </c>
      <c r="CI243" s="73"/>
      <c r="CJ243" s="63">
        <f>IF(Taula1[[#This Row],[Tipus de contracte                                  (fer servir opcions de la llista desplegable)]]="Indefinit",1,0)</f>
        <v>0</v>
      </c>
      <c r="CK243" s="63">
        <f>IF(Taula1[[#This Row],[Tipus de contracte                                  (fer servir opcions de la llista desplegable)]]="Temporal, igual o superior a 6 mesos",1,0)</f>
        <v>0</v>
      </c>
      <c r="CL243" s="63">
        <f>IF(Taula1[[#This Row],[Tipus de contracte                                  (fer servir opcions de la llista desplegable)]]="Substitució per IT",1,0)</f>
        <v>0</v>
      </c>
      <c r="CM243" s="73"/>
      <c r="CN243" s="63">
        <f>IF(Taula1[[#This Row],[Relació llocs de treball]]&gt;=1,1,0)</f>
        <v>0</v>
      </c>
      <c r="CO243" s="73"/>
      <c r="CP243" s="63">
        <f>IF(Taula1[[#This Row],[Identitat de gènere                                                          (fer servir opcions de la llista desplegable)]]="Home",1,0)</f>
        <v>0</v>
      </c>
      <c r="CQ243" s="63">
        <f>IF(Taula1[[#This Row],[Identitat de gènere                                                          (fer servir opcions de la llista desplegable)]]="Dona",1,0)</f>
        <v>0</v>
      </c>
      <c r="CR243" s="63">
        <f>IF(Taula1[[#This Row],[Identitat de gènere                                                          (fer servir opcions de la llista desplegable)]]="No binari",1,0)</f>
        <v>0</v>
      </c>
      <c r="CS243" s="73"/>
      <c r="CT243" s="63">
        <f t="shared" si="48"/>
        <v>0</v>
      </c>
      <c r="CU243" s="64">
        <f t="shared" si="55"/>
        <v>0</v>
      </c>
      <c r="CW243" s="64">
        <f t="shared" si="56"/>
        <v>0</v>
      </c>
      <c r="CX243" s="64">
        <f t="shared" si="57"/>
        <v>0</v>
      </c>
      <c r="CY243" s="64">
        <f t="shared" si="58"/>
        <v>0</v>
      </c>
      <c r="CZ243" s="64">
        <f t="shared" si="59"/>
        <v>0</v>
      </c>
      <c r="DB243" s="64">
        <f t="shared" si="60"/>
        <v>0</v>
      </c>
      <c r="DC243" s="64">
        <f t="shared" si="61"/>
        <v>0</v>
      </c>
      <c r="DD243" s="64">
        <f t="shared" si="62"/>
        <v>0</v>
      </c>
      <c r="DE243" s="64">
        <f t="shared" si="63"/>
        <v>0</v>
      </c>
    </row>
    <row r="244" spans="2:109" x14ac:dyDescent="0.3">
      <c r="B244" s="167"/>
      <c r="C244" s="186"/>
      <c r="D244" s="2"/>
      <c r="E244" s="67"/>
      <c r="F244" s="5"/>
      <c r="G244" s="5"/>
      <c r="H244" s="187"/>
      <c r="I244" s="111" t="str">
        <f ca="1">IF(Taula1[[#This Row],[Data naixement (format dd/mm/aaaa)]]="","0",DATEDIF(Taula1[[#This Row],[Data naixement (format dd/mm/aaaa)]],TODAY(),"Y"))</f>
        <v>0</v>
      </c>
      <c r="J244" s="6"/>
      <c r="K244" s="6"/>
      <c r="L244" s="6"/>
      <c r="M244" s="6"/>
      <c r="N244" s="56"/>
      <c r="O244" s="56"/>
      <c r="P244" s="56"/>
      <c r="Q244" s="6"/>
      <c r="R244" s="7"/>
      <c r="S244" s="143">
        <f>Taula1[[#This Row],[Mesos naturals sencers treballats període justificat (01/01/2023 - 31/03/2023)]]</f>
        <v>0</v>
      </c>
      <c r="T244" s="194">
        <f>Taula1[[#This Row],[Dies treballats període justificat (01/01/2023 - 31/03/2023)              no comptabilitzats com a mes natural sencer]]</f>
        <v>0</v>
      </c>
      <c r="U244" s="12"/>
      <c r="V244" s="7"/>
      <c r="W244" s="188"/>
      <c r="X244" s="188"/>
      <c r="Y244" s="188"/>
      <c r="Z244" s="188"/>
      <c r="AA244" s="190"/>
      <c r="AB244" s="143">
        <f>Taula1[[#This Row],[Grup justificat     (fer servir opcions de la llista desplegable)]]</f>
        <v>0</v>
      </c>
      <c r="AC244" s="182"/>
      <c r="AD244" s="80"/>
      <c r="AE244" s="131">
        <f>ROUND((AF244/100)*756*Taula1[[#This Row],[Mesos naturals sencers treballats període justificat (01/01/2023 - 31/03/2023)]],2)</f>
        <v>0</v>
      </c>
      <c r="AF244" s="79">
        <f>Taula1[[#This Row],[% Jornada segons contracte
(no posar el símbol %) ]]-Taula1[[#This Row],[% Reducció salari per baix rendiment        (no posar el símbol %)]]</f>
        <v>0</v>
      </c>
      <c r="AG244" s="131">
        <f>ROUND((AH244/100)*24.8547945*Taula1[[#This Row],[Dies treballats període justificat (01/01/2023 - 31/03/2023)              no comptabilitzats com a mes natural sencer]],2)</f>
        <v>0</v>
      </c>
      <c r="AH244" s="79">
        <f>Taula1[[#This Row],[% Jornada segons contracte
(no posar el símbol %) ]]-Taula1[[#This Row],[% Reducció salari per baix rendiment        (no posar el símbol %)]]</f>
        <v>0</v>
      </c>
      <c r="AI244" s="131">
        <f t="shared" si="49"/>
        <v>0</v>
      </c>
      <c r="AJ244" s="183"/>
      <c r="AK244" s="131">
        <f>ROUND((AL244/100)*756*Taula1[[#This Row],[Espai reservat Administració  (mesos)]],2)</f>
        <v>0</v>
      </c>
      <c r="AL244" s="79">
        <f>Taula1[[#This Row],[% Jornada segons contracte
(no posar el símbol %) ]]-Taula1[[#This Row],[% Reducció salari per baix rendiment        (no posar el símbol %)]]</f>
        <v>0</v>
      </c>
      <c r="AM244" s="131">
        <f>ROUND((AN244/100)*24.8547945*Taula1[[#This Row],[Espai reservat Administració (dies)]],2)</f>
        <v>0</v>
      </c>
      <c r="AN244" s="79">
        <f>Taula1[[#This Row],[% Jornada segons contracte
(no posar el símbol %) ]]-Taula1[[#This Row],[% Reducció salari per baix rendiment        (no posar el símbol %)]]</f>
        <v>0</v>
      </c>
      <c r="AO244" s="131">
        <f t="shared" si="50"/>
        <v>0</v>
      </c>
      <c r="AP244" s="86"/>
      <c r="AQ244" s="136">
        <f>ROUND((AR244/100)*693*Taula1[[#This Row],[Mesos naturals sencers treballats període justificat (01/01/2023 - 31/03/2023)]],2)</f>
        <v>0</v>
      </c>
      <c r="AR244" s="89">
        <f>Taula1[[#This Row],[% Jornada segons contracte
(no posar el símbol %) ]]-Taula1[[#This Row],[% Reducció salari per baix rendiment        (no posar el símbol %)]]</f>
        <v>0</v>
      </c>
      <c r="AS244" s="136">
        <f>ROUND((AT244/100)*22.78356164*Taula1[[#This Row],[Dies treballats període justificat (01/01/2023 - 31/03/2023)              no comptabilitzats com a mes natural sencer]],2)</f>
        <v>0</v>
      </c>
      <c r="AT244" s="89">
        <f>Taula1[[#This Row],[% Jornada segons contracte
(no posar el símbol %) ]]-Taula1[[#This Row],[% Reducció salari per baix rendiment        (no posar el símbol %)]]</f>
        <v>0</v>
      </c>
      <c r="AU244" s="136">
        <f t="shared" si="51"/>
        <v>0</v>
      </c>
      <c r="AV244" s="86"/>
      <c r="AW244" s="136">
        <f>ROUND((AX244/100)*693*Taula1[[#This Row],[Espai reservat Administració  (mesos)]],2)</f>
        <v>0</v>
      </c>
      <c r="AX244" s="89">
        <f>Taula1[[#This Row],[% Jornada segons contracte
(no posar el símbol %) ]]-Taula1[[#This Row],[% Reducció salari per baix rendiment        (no posar el símbol %)]]</f>
        <v>0</v>
      </c>
      <c r="AY244" s="131">
        <f>ROUND((AZ244/100)*22.78356164*Taula1[[#This Row],[Espai reservat Administració (dies)]],2)</f>
        <v>0</v>
      </c>
      <c r="AZ244" s="79">
        <f>Taula1[[#This Row],[% Jornada segons contracte
(no posar el símbol %) ]]-Taula1[[#This Row],[% Reducció salari per baix rendiment        (no posar el símbol %)]]</f>
        <v>0</v>
      </c>
      <c r="BA244" s="131">
        <f t="shared" si="52"/>
        <v>0</v>
      </c>
      <c r="BB244" s="83"/>
      <c r="BC244" s="131">
        <f>IF(Taula1[[#This Row],[Grup justificat     (fer servir opcions de la llista desplegable)]]=1,AI244,0)</f>
        <v>0</v>
      </c>
      <c r="BD244" s="131">
        <f>IF(Taula1[[#This Row],[Grup justificat     (fer servir opcions de la llista desplegable)]]=2,AU244,0)</f>
        <v>0</v>
      </c>
      <c r="BE244" s="83"/>
      <c r="BF244" s="131">
        <f>IF(Taula1[[#This Row],[Espai reservat Administració]]=1,AO244,0)</f>
        <v>0</v>
      </c>
      <c r="BG244" s="131">
        <f>IF(Taula1[[#This Row],[Espai reservat Administració]]=2,BA244,0)</f>
        <v>0</v>
      </c>
      <c r="BH244" s="83"/>
      <c r="BI244" s="124">
        <f>IF(Taula1[[#This Row],[Grup justificat     (fer servir opcions de la llista desplegable)]]=1,1,0)</f>
        <v>0</v>
      </c>
      <c r="BJ244" s="124">
        <f>IF(Taula1[[#This Row],[Espai reservat Administració]]=1,1,0)</f>
        <v>0</v>
      </c>
      <c r="BK244" s="125"/>
      <c r="BL244" s="124">
        <f>IF(Taula1[[#This Row],[Grup justificat     (fer servir opcions de la llista desplegable)]]=2,1,0)</f>
        <v>0</v>
      </c>
      <c r="BM244" s="124">
        <f>IF(Taula1[[#This Row],[Espai reservat Administració]]=2,1,0)</f>
        <v>0</v>
      </c>
      <c r="BN244" s="73"/>
      <c r="BO244" s="73"/>
      <c r="BP244" s="73"/>
      <c r="BQ244" s="73"/>
      <c r="BR244" s="73"/>
      <c r="BS244" s="73"/>
      <c r="BT244" s="73"/>
      <c r="BU244" s="73"/>
      <c r="BV244" s="73"/>
      <c r="BW244" s="73"/>
      <c r="BX244" s="73"/>
      <c r="BY244" s="73"/>
      <c r="BZ244" s="73"/>
      <c r="CA244" s="73"/>
      <c r="CB244" s="73"/>
      <c r="CC244" s="73"/>
      <c r="CD244" s="73"/>
      <c r="CE244" s="73"/>
      <c r="CF244" s="73"/>
      <c r="CG244" s="63">
        <f t="shared" si="53"/>
        <v>0</v>
      </c>
      <c r="CH244" s="63">
        <f t="shared" si="54"/>
        <v>0</v>
      </c>
      <c r="CI244" s="73"/>
      <c r="CJ244" s="63">
        <f>IF(Taula1[[#This Row],[Tipus de contracte                                  (fer servir opcions de la llista desplegable)]]="Indefinit",1,0)</f>
        <v>0</v>
      </c>
      <c r="CK244" s="63">
        <f>IF(Taula1[[#This Row],[Tipus de contracte                                  (fer servir opcions de la llista desplegable)]]="Temporal, igual o superior a 6 mesos",1,0)</f>
        <v>0</v>
      </c>
      <c r="CL244" s="63">
        <f>IF(Taula1[[#This Row],[Tipus de contracte                                  (fer servir opcions de la llista desplegable)]]="Substitució per IT",1,0)</f>
        <v>0</v>
      </c>
      <c r="CM244" s="73"/>
      <c r="CN244" s="63">
        <f>IF(Taula1[[#This Row],[Relació llocs de treball]]&gt;=1,1,0)</f>
        <v>0</v>
      </c>
      <c r="CO244" s="73"/>
      <c r="CP244" s="63">
        <f>IF(Taula1[[#This Row],[Identitat de gènere                                                          (fer servir opcions de la llista desplegable)]]="Home",1,0)</f>
        <v>0</v>
      </c>
      <c r="CQ244" s="63">
        <f>IF(Taula1[[#This Row],[Identitat de gènere                                                          (fer servir opcions de la llista desplegable)]]="Dona",1,0)</f>
        <v>0</v>
      </c>
      <c r="CR244" s="63">
        <f>IF(Taula1[[#This Row],[Identitat de gènere                                                          (fer servir opcions de la llista desplegable)]]="No binari",1,0)</f>
        <v>0</v>
      </c>
      <c r="CS244" s="73"/>
      <c r="CT244" s="63">
        <f t="shared" si="48"/>
        <v>0</v>
      </c>
      <c r="CU244" s="64">
        <f t="shared" si="55"/>
        <v>0</v>
      </c>
      <c r="CW244" s="64">
        <f t="shared" si="56"/>
        <v>0</v>
      </c>
      <c r="CX244" s="64">
        <f t="shared" si="57"/>
        <v>0</v>
      </c>
      <c r="CY244" s="64">
        <f t="shared" si="58"/>
        <v>0</v>
      </c>
      <c r="CZ244" s="64">
        <f t="shared" si="59"/>
        <v>0</v>
      </c>
      <c r="DB244" s="64">
        <f t="shared" si="60"/>
        <v>0</v>
      </c>
      <c r="DC244" s="64">
        <f t="shared" si="61"/>
        <v>0</v>
      </c>
      <c r="DD244" s="64">
        <f t="shared" si="62"/>
        <v>0</v>
      </c>
      <c r="DE244" s="64">
        <f t="shared" si="63"/>
        <v>0</v>
      </c>
    </row>
    <row r="245" spans="2:109" x14ac:dyDescent="0.3">
      <c r="B245" s="167"/>
      <c r="C245" s="186"/>
      <c r="D245" s="2"/>
      <c r="E245" s="67"/>
      <c r="F245" s="5"/>
      <c r="G245" s="5"/>
      <c r="H245" s="187"/>
      <c r="I245" s="111" t="str">
        <f ca="1">IF(Taula1[[#This Row],[Data naixement (format dd/mm/aaaa)]]="","0",DATEDIF(Taula1[[#This Row],[Data naixement (format dd/mm/aaaa)]],TODAY(),"Y"))</f>
        <v>0</v>
      </c>
      <c r="J245" s="6"/>
      <c r="K245" s="6"/>
      <c r="L245" s="6"/>
      <c r="M245" s="6"/>
      <c r="N245" s="56"/>
      <c r="O245" s="56"/>
      <c r="P245" s="56"/>
      <c r="Q245" s="6"/>
      <c r="R245" s="7"/>
      <c r="S245" s="143">
        <f>Taula1[[#This Row],[Mesos naturals sencers treballats període justificat (01/01/2023 - 31/03/2023)]]</f>
        <v>0</v>
      </c>
      <c r="T245" s="194">
        <f>Taula1[[#This Row],[Dies treballats període justificat (01/01/2023 - 31/03/2023)              no comptabilitzats com a mes natural sencer]]</f>
        <v>0</v>
      </c>
      <c r="U245" s="12"/>
      <c r="V245" s="7"/>
      <c r="W245" s="188"/>
      <c r="X245" s="188"/>
      <c r="Y245" s="188"/>
      <c r="Z245" s="188"/>
      <c r="AA245" s="190"/>
      <c r="AB245" s="143">
        <f>Taula1[[#This Row],[Grup justificat     (fer servir opcions de la llista desplegable)]]</f>
        <v>0</v>
      </c>
      <c r="AC245" s="182"/>
      <c r="AD245" s="80"/>
      <c r="AE245" s="131">
        <f>ROUND((AF245/100)*756*Taula1[[#This Row],[Mesos naturals sencers treballats període justificat (01/01/2023 - 31/03/2023)]],2)</f>
        <v>0</v>
      </c>
      <c r="AF245" s="79">
        <f>Taula1[[#This Row],[% Jornada segons contracte
(no posar el símbol %) ]]-Taula1[[#This Row],[% Reducció salari per baix rendiment        (no posar el símbol %)]]</f>
        <v>0</v>
      </c>
      <c r="AG245" s="131">
        <f>ROUND((AH245/100)*24.8547945*Taula1[[#This Row],[Dies treballats període justificat (01/01/2023 - 31/03/2023)              no comptabilitzats com a mes natural sencer]],2)</f>
        <v>0</v>
      </c>
      <c r="AH245" s="79">
        <f>Taula1[[#This Row],[% Jornada segons contracte
(no posar el símbol %) ]]-Taula1[[#This Row],[% Reducció salari per baix rendiment        (no posar el símbol %)]]</f>
        <v>0</v>
      </c>
      <c r="AI245" s="131">
        <f t="shared" si="49"/>
        <v>0</v>
      </c>
      <c r="AJ245" s="183"/>
      <c r="AK245" s="131">
        <f>ROUND((AL245/100)*756*Taula1[[#This Row],[Espai reservat Administració  (mesos)]],2)</f>
        <v>0</v>
      </c>
      <c r="AL245" s="79">
        <f>Taula1[[#This Row],[% Jornada segons contracte
(no posar el símbol %) ]]-Taula1[[#This Row],[% Reducció salari per baix rendiment        (no posar el símbol %)]]</f>
        <v>0</v>
      </c>
      <c r="AM245" s="131">
        <f>ROUND((AN245/100)*24.8547945*Taula1[[#This Row],[Espai reservat Administració (dies)]],2)</f>
        <v>0</v>
      </c>
      <c r="AN245" s="79">
        <f>Taula1[[#This Row],[% Jornada segons contracte
(no posar el símbol %) ]]-Taula1[[#This Row],[% Reducció salari per baix rendiment        (no posar el símbol %)]]</f>
        <v>0</v>
      </c>
      <c r="AO245" s="131">
        <f t="shared" si="50"/>
        <v>0</v>
      </c>
      <c r="AP245" s="86"/>
      <c r="AQ245" s="136">
        <f>ROUND((AR245/100)*693*Taula1[[#This Row],[Mesos naturals sencers treballats període justificat (01/01/2023 - 31/03/2023)]],2)</f>
        <v>0</v>
      </c>
      <c r="AR245" s="89">
        <f>Taula1[[#This Row],[% Jornada segons contracte
(no posar el símbol %) ]]-Taula1[[#This Row],[% Reducció salari per baix rendiment        (no posar el símbol %)]]</f>
        <v>0</v>
      </c>
      <c r="AS245" s="136">
        <f>ROUND((AT245/100)*22.78356164*Taula1[[#This Row],[Dies treballats període justificat (01/01/2023 - 31/03/2023)              no comptabilitzats com a mes natural sencer]],2)</f>
        <v>0</v>
      </c>
      <c r="AT245" s="89">
        <f>Taula1[[#This Row],[% Jornada segons contracte
(no posar el símbol %) ]]-Taula1[[#This Row],[% Reducció salari per baix rendiment        (no posar el símbol %)]]</f>
        <v>0</v>
      </c>
      <c r="AU245" s="136">
        <f t="shared" si="51"/>
        <v>0</v>
      </c>
      <c r="AV245" s="86"/>
      <c r="AW245" s="136">
        <f>ROUND((AX245/100)*693*Taula1[[#This Row],[Espai reservat Administració  (mesos)]],2)</f>
        <v>0</v>
      </c>
      <c r="AX245" s="89">
        <f>Taula1[[#This Row],[% Jornada segons contracte
(no posar el símbol %) ]]-Taula1[[#This Row],[% Reducció salari per baix rendiment        (no posar el símbol %)]]</f>
        <v>0</v>
      </c>
      <c r="AY245" s="131">
        <f>ROUND((AZ245/100)*22.78356164*Taula1[[#This Row],[Espai reservat Administració (dies)]],2)</f>
        <v>0</v>
      </c>
      <c r="AZ245" s="79">
        <f>Taula1[[#This Row],[% Jornada segons contracte
(no posar el símbol %) ]]-Taula1[[#This Row],[% Reducció salari per baix rendiment        (no posar el símbol %)]]</f>
        <v>0</v>
      </c>
      <c r="BA245" s="131">
        <f t="shared" si="52"/>
        <v>0</v>
      </c>
      <c r="BB245" s="83"/>
      <c r="BC245" s="131">
        <f>IF(Taula1[[#This Row],[Grup justificat     (fer servir opcions de la llista desplegable)]]=1,AI245,0)</f>
        <v>0</v>
      </c>
      <c r="BD245" s="131">
        <f>IF(Taula1[[#This Row],[Grup justificat     (fer servir opcions de la llista desplegable)]]=2,AU245,0)</f>
        <v>0</v>
      </c>
      <c r="BE245" s="83"/>
      <c r="BF245" s="131">
        <f>IF(Taula1[[#This Row],[Espai reservat Administració]]=1,AO245,0)</f>
        <v>0</v>
      </c>
      <c r="BG245" s="131">
        <f>IF(Taula1[[#This Row],[Espai reservat Administració]]=2,BA245,0)</f>
        <v>0</v>
      </c>
      <c r="BH245" s="83"/>
      <c r="BI245" s="124">
        <f>IF(Taula1[[#This Row],[Grup justificat     (fer servir opcions de la llista desplegable)]]=1,1,0)</f>
        <v>0</v>
      </c>
      <c r="BJ245" s="124">
        <f>IF(Taula1[[#This Row],[Espai reservat Administració]]=1,1,0)</f>
        <v>0</v>
      </c>
      <c r="BK245" s="125"/>
      <c r="BL245" s="124">
        <f>IF(Taula1[[#This Row],[Grup justificat     (fer servir opcions de la llista desplegable)]]=2,1,0)</f>
        <v>0</v>
      </c>
      <c r="BM245" s="124">
        <f>IF(Taula1[[#This Row],[Espai reservat Administració]]=2,1,0)</f>
        <v>0</v>
      </c>
      <c r="BN245" s="73"/>
      <c r="BO245" s="73"/>
      <c r="BP245" s="73"/>
      <c r="BQ245" s="73"/>
      <c r="BR245" s="73"/>
      <c r="BS245" s="73"/>
      <c r="BT245" s="73"/>
      <c r="BU245" s="73"/>
      <c r="BV245" s="73"/>
      <c r="BW245" s="73"/>
      <c r="BX245" s="73"/>
      <c r="BY245" s="73"/>
      <c r="BZ245" s="73"/>
      <c r="CA245" s="73"/>
      <c r="CB245" s="73"/>
      <c r="CC245" s="73"/>
      <c r="CD245" s="73"/>
      <c r="CE245" s="73"/>
      <c r="CF245" s="73"/>
      <c r="CG245" s="63">
        <f t="shared" si="53"/>
        <v>0</v>
      </c>
      <c r="CH245" s="63">
        <f t="shared" si="54"/>
        <v>0</v>
      </c>
      <c r="CI245" s="73"/>
      <c r="CJ245" s="63">
        <f>IF(Taula1[[#This Row],[Tipus de contracte                                  (fer servir opcions de la llista desplegable)]]="Indefinit",1,0)</f>
        <v>0</v>
      </c>
      <c r="CK245" s="63">
        <f>IF(Taula1[[#This Row],[Tipus de contracte                                  (fer servir opcions de la llista desplegable)]]="Temporal, igual o superior a 6 mesos",1,0)</f>
        <v>0</v>
      </c>
      <c r="CL245" s="63">
        <f>IF(Taula1[[#This Row],[Tipus de contracte                                  (fer servir opcions de la llista desplegable)]]="Substitució per IT",1,0)</f>
        <v>0</v>
      </c>
      <c r="CM245" s="73"/>
      <c r="CN245" s="63">
        <f>IF(Taula1[[#This Row],[Relació llocs de treball]]&gt;=1,1,0)</f>
        <v>0</v>
      </c>
      <c r="CO245" s="73"/>
      <c r="CP245" s="63">
        <f>IF(Taula1[[#This Row],[Identitat de gènere                                                          (fer servir opcions de la llista desplegable)]]="Home",1,0)</f>
        <v>0</v>
      </c>
      <c r="CQ245" s="63">
        <f>IF(Taula1[[#This Row],[Identitat de gènere                                                          (fer servir opcions de la llista desplegable)]]="Dona",1,0)</f>
        <v>0</v>
      </c>
      <c r="CR245" s="63">
        <f>IF(Taula1[[#This Row],[Identitat de gènere                                                          (fer servir opcions de la llista desplegable)]]="No binari",1,0)</f>
        <v>0</v>
      </c>
      <c r="CS245" s="73"/>
      <c r="CT245" s="63">
        <f t="shared" si="48"/>
        <v>0</v>
      </c>
      <c r="CU245" s="64">
        <f t="shared" si="55"/>
        <v>0</v>
      </c>
      <c r="CW245" s="64">
        <f t="shared" si="56"/>
        <v>0</v>
      </c>
      <c r="CX245" s="64">
        <f t="shared" si="57"/>
        <v>0</v>
      </c>
      <c r="CY245" s="64">
        <f t="shared" si="58"/>
        <v>0</v>
      </c>
      <c r="CZ245" s="64">
        <f t="shared" si="59"/>
        <v>0</v>
      </c>
      <c r="DB245" s="64">
        <f t="shared" si="60"/>
        <v>0</v>
      </c>
      <c r="DC245" s="64">
        <f t="shared" si="61"/>
        <v>0</v>
      </c>
      <c r="DD245" s="64">
        <f t="shared" si="62"/>
        <v>0</v>
      </c>
      <c r="DE245" s="64">
        <f t="shared" si="63"/>
        <v>0</v>
      </c>
    </row>
    <row r="246" spans="2:109" x14ac:dyDescent="0.3">
      <c r="B246" s="167"/>
      <c r="C246" s="186"/>
      <c r="D246" s="2"/>
      <c r="E246" s="67"/>
      <c r="F246" s="5"/>
      <c r="G246" s="5"/>
      <c r="H246" s="187"/>
      <c r="I246" s="111" t="str">
        <f ca="1">IF(Taula1[[#This Row],[Data naixement (format dd/mm/aaaa)]]="","0",DATEDIF(Taula1[[#This Row],[Data naixement (format dd/mm/aaaa)]],TODAY(),"Y"))</f>
        <v>0</v>
      </c>
      <c r="J246" s="6"/>
      <c r="K246" s="6"/>
      <c r="L246" s="6"/>
      <c r="M246" s="6"/>
      <c r="N246" s="56"/>
      <c r="O246" s="56"/>
      <c r="P246" s="56"/>
      <c r="Q246" s="6"/>
      <c r="R246" s="7"/>
      <c r="S246" s="143">
        <f>Taula1[[#This Row],[Mesos naturals sencers treballats període justificat (01/01/2023 - 31/03/2023)]]</f>
        <v>0</v>
      </c>
      <c r="T246" s="194">
        <f>Taula1[[#This Row],[Dies treballats període justificat (01/01/2023 - 31/03/2023)              no comptabilitzats com a mes natural sencer]]</f>
        <v>0</v>
      </c>
      <c r="U246" s="12"/>
      <c r="V246" s="7"/>
      <c r="W246" s="188"/>
      <c r="X246" s="188"/>
      <c r="Y246" s="188"/>
      <c r="Z246" s="188"/>
      <c r="AA246" s="190"/>
      <c r="AB246" s="143">
        <f>Taula1[[#This Row],[Grup justificat     (fer servir opcions de la llista desplegable)]]</f>
        <v>0</v>
      </c>
      <c r="AC246" s="182"/>
      <c r="AD246" s="80"/>
      <c r="AE246" s="131">
        <f>ROUND((AF246/100)*756*Taula1[[#This Row],[Mesos naturals sencers treballats període justificat (01/01/2023 - 31/03/2023)]],2)</f>
        <v>0</v>
      </c>
      <c r="AF246" s="79">
        <f>Taula1[[#This Row],[% Jornada segons contracte
(no posar el símbol %) ]]-Taula1[[#This Row],[% Reducció salari per baix rendiment        (no posar el símbol %)]]</f>
        <v>0</v>
      </c>
      <c r="AG246" s="131">
        <f>ROUND((AH246/100)*24.8547945*Taula1[[#This Row],[Dies treballats període justificat (01/01/2023 - 31/03/2023)              no comptabilitzats com a mes natural sencer]],2)</f>
        <v>0</v>
      </c>
      <c r="AH246" s="79">
        <f>Taula1[[#This Row],[% Jornada segons contracte
(no posar el símbol %) ]]-Taula1[[#This Row],[% Reducció salari per baix rendiment        (no posar el símbol %)]]</f>
        <v>0</v>
      </c>
      <c r="AI246" s="131">
        <f t="shared" si="49"/>
        <v>0</v>
      </c>
      <c r="AJ246" s="183"/>
      <c r="AK246" s="131">
        <f>ROUND((AL246/100)*756*Taula1[[#This Row],[Espai reservat Administració  (mesos)]],2)</f>
        <v>0</v>
      </c>
      <c r="AL246" s="79">
        <f>Taula1[[#This Row],[% Jornada segons contracte
(no posar el símbol %) ]]-Taula1[[#This Row],[% Reducció salari per baix rendiment        (no posar el símbol %)]]</f>
        <v>0</v>
      </c>
      <c r="AM246" s="131">
        <f>ROUND((AN246/100)*24.8547945*Taula1[[#This Row],[Espai reservat Administració (dies)]],2)</f>
        <v>0</v>
      </c>
      <c r="AN246" s="79">
        <f>Taula1[[#This Row],[% Jornada segons contracte
(no posar el símbol %) ]]-Taula1[[#This Row],[% Reducció salari per baix rendiment        (no posar el símbol %)]]</f>
        <v>0</v>
      </c>
      <c r="AO246" s="131">
        <f t="shared" si="50"/>
        <v>0</v>
      </c>
      <c r="AP246" s="86"/>
      <c r="AQ246" s="136">
        <f>ROUND((AR246/100)*693*Taula1[[#This Row],[Mesos naturals sencers treballats període justificat (01/01/2023 - 31/03/2023)]],2)</f>
        <v>0</v>
      </c>
      <c r="AR246" s="89">
        <f>Taula1[[#This Row],[% Jornada segons contracte
(no posar el símbol %) ]]-Taula1[[#This Row],[% Reducció salari per baix rendiment        (no posar el símbol %)]]</f>
        <v>0</v>
      </c>
      <c r="AS246" s="136">
        <f>ROUND((AT246/100)*22.78356164*Taula1[[#This Row],[Dies treballats període justificat (01/01/2023 - 31/03/2023)              no comptabilitzats com a mes natural sencer]],2)</f>
        <v>0</v>
      </c>
      <c r="AT246" s="89">
        <f>Taula1[[#This Row],[% Jornada segons contracte
(no posar el símbol %) ]]-Taula1[[#This Row],[% Reducció salari per baix rendiment        (no posar el símbol %)]]</f>
        <v>0</v>
      </c>
      <c r="AU246" s="136">
        <f t="shared" si="51"/>
        <v>0</v>
      </c>
      <c r="AV246" s="86"/>
      <c r="AW246" s="136">
        <f>ROUND((AX246/100)*693*Taula1[[#This Row],[Espai reservat Administració  (mesos)]],2)</f>
        <v>0</v>
      </c>
      <c r="AX246" s="89">
        <f>Taula1[[#This Row],[% Jornada segons contracte
(no posar el símbol %) ]]-Taula1[[#This Row],[% Reducció salari per baix rendiment        (no posar el símbol %)]]</f>
        <v>0</v>
      </c>
      <c r="AY246" s="131">
        <f>ROUND((AZ246/100)*22.78356164*Taula1[[#This Row],[Espai reservat Administració (dies)]],2)</f>
        <v>0</v>
      </c>
      <c r="AZ246" s="79">
        <f>Taula1[[#This Row],[% Jornada segons contracte
(no posar el símbol %) ]]-Taula1[[#This Row],[% Reducció salari per baix rendiment        (no posar el símbol %)]]</f>
        <v>0</v>
      </c>
      <c r="BA246" s="131">
        <f t="shared" si="52"/>
        <v>0</v>
      </c>
      <c r="BB246" s="83"/>
      <c r="BC246" s="131">
        <f>IF(Taula1[[#This Row],[Grup justificat     (fer servir opcions de la llista desplegable)]]=1,AI246,0)</f>
        <v>0</v>
      </c>
      <c r="BD246" s="131">
        <f>IF(Taula1[[#This Row],[Grup justificat     (fer servir opcions de la llista desplegable)]]=2,AU246,0)</f>
        <v>0</v>
      </c>
      <c r="BE246" s="83"/>
      <c r="BF246" s="131">
        <f>IF(Taula1[[#This Row],[Espai reservat Administració]]=1,AO246,0)</f>
        <v>0</v>
      </c>
      <c r="BG246" s="131">
        <f>IF(Taula1[[#This Row],[Espai reservat Administració]]=2,BA246,0)</f>
        <v>0</v>
      </c>
      <c r="BH246" s="83"/>
      <c r="BI246" s="124">
        <f>IF(Taula1[[#This Row],[Grup justificat     (fer servir opcions de la llista desplegable)]]=1,1,0)</f>
        <v>0</v>
      </c>
      <c r="BJ246" s="124">
        <f>IF(Taula1[[#This Row],[Espai reservat Administració]]=1,1,0)</f>
        <v>0</v>
      </c>
      <c r="BK246" s="125"/>
      <c r="BL246" s="124">
        <f>IF(Taula1[[#This Row],[Grup justificat     (fer servir opcions de la llista desplegable)]]=2,1,0)</f>
        <v>0</v>
      </c>
      <c r="BM246" s="124">
        <f>IF(Taula1[[#This Row],[Espai reservat Administració]]=2,1,0)</f>
        <v>0</v>
      </c>
      <c r="BN246" s="73"/>
      <c r="BO246" s="73"/>
      <c r="BP246" s="73"/>
      <c r="BQ246" s="73"/>
      <c r="BR246" s="73"/>
      <c r="BS246" s="73"/>
      <c r="BT246" s="73"/>
      <c r="BU246" s="73"/>
      <c r="BV246" s="73"/>
      <c r="BW246" s="73"/>
      <c r="BX246" s="73"/>
      <c r="BY246" s="73"/>
      <c r="BZ246" s="73"/>
      <c r="CA246" s="73"/>
      <c r="CB246" s="73"/>
      <c r="CC246" s="73"/>
      <c r="CD246" s="73"/>
      <c r="CE246" s="73"/>
      <c r="CF246" s="73"/>
      <c r="CG246" s="63">
        <f t="shared" si="53"/>
        <v>0</v>
      </c>
      <c r="CH246" s="63">
        <f t="shared" si="54"/>
        <v>0</v>
      </c>
      <c r="CI246" s="73"/>
      <c r="CJ246" s="63">
        <f>IF(Taula1[[#This Row],[Tipus de contracte                                  (fer servir opcions de la llista desplegable)]]="Indefinit",1,0)</f>
        <v>0</v>
      </c>
      <c r="CK246" s="63">
        <f>IF(Taula1[[#This Row],[Tipus de contracte                                  (fer servir opcions de la llista desplegable)]]="Temporal, igual o superior a 6 mesos",1,0)</f>
        <v>0</v>
      </c>
      <c r="CL246" s="63">
        <f>IF(Taula1[[#This Row],[Tipus de contracte                                  (fer servir opcions de la llista desplegable)]]="Substitució per IT",1,0)</f>
        <v>0</v>
      </c>
      <c r="CM246" s="73"/>
      <c r="CN246" s="63">
        <f>IF(Taula1[[#This Row],[Relació llocs de treball]]&gt;=1,1,0)</f>
        <v>0</v>
      </c>
      <c r="CO246" s="73"/>
      <c r="CP246" s="63">
        <f>IF(Taula1[[#This Row],[Identitat de gènere                                                          (fer servir opcions de la llista desplegable)]]="Home",1,0)</f>
        <v>0</v>
      </c>
      <c r="CQ246" s="63">
        <f>IF(Taula1[[#This Row],[Identitat de gènere                                                          (fer servir opcions de la llista desplegable)]]="Dona",1,0)</f>
        <v>0</v>
      </c>
      <c r="CR246" s="63">
        <f>IF(Taula1[[#This Row],[Identitat de gènere                                                          (fer servir opcions de la llista desplegable)]]="No binari",1,0)</f>
        <v>0</v>
      </c>
      <c r="CS246" s="73"/>
      <c r="CT246" s="63">
        <f t="shared" si="48"/>
        <v>0</v>
      </c>
      <c r="CU246" s="64">
        <f t="shared" si="55"/>
        <v>0</v>
      </c>
      <c r="CW246" s="64">
        <f t="shared" si="56"/>
        <v>0</v>
      </c>
      <c r="CX246" s="64">
        <f t="shared" si="57"/>
        <v>0</v>
      </c>
      <c r="CY246" s="64">
        <f t="shared" si="58"/>
        <v>0</v>
      </c>
      <c r="CZ246" s="64">
        <f t="shared" si="59"/>
        <v>0</v>
      </c>
      <c r="DB246" s="64">
        <f t="shared" si="60"/>
        <v>0</v>
      </c>
      <c r="DC246" s="64">
        <f t="shared" si="61"/>
        <v>0</v>
      </c>
      <c r="DD246" s="64">
        <f t="shared" si="62"/>
        <v>0</v>
      </c>
      <c r="DE246" s="64">
        <f t="shared" si="63"/>
        <v>0</v>
      </c>
    </row>
    <row r="247" spans="2:109" x14ac:dyDescent="0.3">
      <c r="B247" s="167"/>
      <c r="C247" s="186"/>
      <c r="D247" s="2"/>
      <c r="E247" s="67"/>
      <c r="F247" s="5"/>
      <c r="G247" s="5"/>
      <c r="H247" s="187"/>
      <c r="I247" s="111" t="str">
        <f ca="1">IF(Taula1[[#This Row],[Data naixement (format dd/mm/aaaa)]]="","0",DATEDIF(Taula1[[#This Row],[Data naixement (format dd/mm/aaaa)]],TODAY(),"Y"))</f>
        <v>0</v>
      </c>
      <c r="J247" s="6"/>
      <c r="K247" s="6"/>
      <c r="L247" s="6"/>
      <c r="M247" s="6"/>
      <c r="N247" s="56"/>
      <c r="O247" s="56"/>
      <c r="P247" s="56"/>
      <c r="Q247" s="6"/>
      <c r="R247" s="7"/>
      <c r="S247" s="143">
        <f>Taula1[[#This Row],[Mesos naturals sencers treballats període justificat (01/01/2023 - 31/03/2023)]]</f>
        <v>0</v>
      </c>
      <c r="T247" s="194">
        <f>Taula1[[#This Row],[Dies treballats període justificat (01/01/2023 - 31/03/2023)              no comptabilitzats com a mes natural sencer]]</f>
        <v>0</v>
      </c>
      <c r="U247" s="12"/>
      <c r="V247" s="7"/>
      <c r="W247" s="188"/>
      <c r="X247" s="188"/>
      <c r="Y247" s="188"/>
      <c r="Z247" s="188"/>
      <c r="AA247" s="190"/>
      <c r="AB247" s="143">
        <f>Taula1[[#This Row],[Grup justificat     (fer servir opcions de la llista desplegable)]]</f>
        <v>0</v>
      </c>
      <c r="AC247" s="182"/>
      <c r="AD247" s="80"/>
      <c r="AE247" s="131">
        <f>ROUND((AF247/100)*756*Taula1[[#This Row],[Mesos naturals sencers treballats període justificat (01/01/2023 - 31/03/2023)]],2)</f>
        <v>0</v>
      </c>
      <c r="AF247" s="79">
        <f>Taula1[[#This Row],[% Jornada segons contracte
(no posar el símbol %) ]]-Taula1[[#This Row],[% Reducció salari per baix rendiment        (no posar el símbol %)]]</f>
        <v>0</v>
      </c>
      <c r="AG247" s="131">
        <f>ROUND((AH247/100)*24.8547945*Taula1[[#This Row],[Dies treballats període justificat (01/01/2023 - 31/03/2023)              no comptabilitzats com a mes natural sencer]],2)</f>
        <v>0</v>
      </c>
      <c r="AH247" s="79">
        <f>Taula1[[#This Row],[% Jornada segons contracte
(no posar el símbol %) ]]-Taula1[[#This Row],[% Reducció salari per baix rendiment        (no posar el símbol %)]]</f>
        <v>0</v>
      </c>
      <c r="AI247" s="131">
        <f t="shared" si="49"/>
        <v>0</v>
      </c>
      <c r="AJ247" s="183"/>
      <c r="AK247" s="131">
        <f>ROUND((AL247/100)*756*Taula1[[#This Row],[Espai reservat Administració  (mesos)]],2)</f>
        <v>0</v>
      </c>
      <c r="AL247" s="79">
        <f>Taula1[[#This Row],[% Jornada segons contracte
(no posar el símbol %) ]]-Taula1[[#This Row],[% Reducció salari per baix rendiment        (no posar el símbol %)]]</f>
        <v>0</v>
      </c>
      <c r="AM247" s="131">
        <f>ROUND((AN247/100)*24.8547945*Taula1[[#This Row],[Espai reservat Administració (dies)]],2)</f>
        <v>0</v>
      </c>
      <c r="AN247" s="79">
        <f>Taula1[[#This Row],[% Jornada segons contracte
(no posar el símbol %) ]]-Taula1[[#This Row],[% Reducció salari per baix rendiment        (no posar el símbol %)]]</f>
        <v>0</v>
      </c>
      <c r="AO247" s="131">
        <f t="shared" si="50"/>
        <v>0</v>
      </c>
      <c r="AP247" s="86"/>
      <c r="AQ247" s="136">
        <f>ROUND((AR247/100)*693*Taula1[[#This Row],[Mesos naturals sencers treballats període justificat (01/01/2023 - 31/03/2023)]],2)</f>
        <v>0</v>
      </c>
      <c r="AR247" s="89">
        <f>Taula1[[#This Row],[% Jornada segons contracte
(no posar el símbol %) ]]-Taula1[[#This Row],[% Reducció salari per baix rendiment        (no posar el símbol %)]]</f>
        <v>0</v>
      </c>
      <c r="AS247" s="136">
        <f>ROUND((AT247/100)*22.78356164*Taula1[[#This Row],[Dies treballats període justificat (01/01/2023 - 31/03/2023)              no comptabilitzats com a mes natural sencer]],2)</f>
        <v>0</v>
      </c>
      <c r="AT247" s="89">
        <f>Taula1[[#This Row],[% Jornada segons contracte
(no posar el símbol %) ]]-Taula1[[#This Row],[% Reducció salari per baix rendiment        (no posar el símbol %)]]</f>
        <v>0</v>
      </c>
      <c r="AU247" s="136">
        <f t="shared" si="51"/>
        <v>0</v>
      </c>
      <c r="AV247" s="86"/>
      <c r="AW247" s="136">
        <f>ROUND((AX247/100)*693*Taula1[[#This Row],[Espai reservat Administració  (mesos)]],2)</f>
        <v>0</v>
      </c>
      <c r="AX247" s="89">
        <f>Taula1[[#This Row],[% Jornada segons contracte
(no posar el símbol %) ]]-Taula1[[#This Row],[% Reducció salari per baix rendiment        (no posar el símbol %)]]</f>
        <v>0</v>
      </c>
      <c r="AY247" s="131">
        <f>ROUND((AZ247/100)*22.78356164*Taula1[[#This Row],[Espai reservat Administració (dies)]],2)</f>
        <v>0</v>
      </c>
      <c r="AZ247" s="79">
        <f>Taula1[[#This Row],[% Jornada segons contracte
(no posar el símbol %) ]]-Taula1[[#This Row],[% Reducció salari per baix rendiment        (no posar el símbol %)]]</f>
        <v>0</v>
      </c>
      <c r="BA247" s="131">
        <f t="shared" si="52"/>
        <v>0</v>
      </c>
      <c r="BB247" s="83"/>
      <c r="BC247" s="131">
        <f>IF(Taula1[[#This Row],[Grup justificat     (fer servir opcions de la llista desplegable)]]=1,AI247,0)</f>
        <v>0</v>
      </c>
      <c r="BD247" s="131">
        <f>IF(Taula1[[#This Row],[Grup justificat     (fer servir opcions de la llista desplegable)]]=2,AU247,0)</f>
        <v>0</v>
      </c>
      <c r="BE247" s="83"/>
      <c r="BF247" s="131">
        <f>IF(Taula1[[#This Row],[Espai reservat Administració]]=1,AO247,0)</f>
        <v>0</v>
      </c>
      <c r="BG247" s="131">
        <f>IF(Taula1[[#This Row],[Espai reservat Administració]]=2,BA247,0)</f>
        <v>0</v>
      </c>
      <c r="BH247" s="83"/>
      <c r="BI247" s="124">
        <f>IF(Taula1[[#This Row],[Grup justificat     (fer servir opcions de la llista desplegable)]]=1,1,0)</f>
        <v>0</v>
      </c>
      <c r="BJ247" s="124">
        <f>IF(Taula1[[#This Row],[Espai reservat Administració]]=1,1,0)</f>
        <v>0</v>
      </c>
      <c r="BK247" s="125"/>
      <c r="BL247" s="124">
        <f>IF(Taula1[[#This Row],[Grup justificat     (fer servir opcions de la llista desplegable)]]=2,1,0)</f>
        <v>0</v>
      </c>
      <c r="BM247" s="124">
        <f>IF(Taula1[[#This Row],[Espai reservat Administració]]=2,1,0)</f>
        <v>0</v>
      </c>
      <c r="BN247" s="73"/>
      <c r="BO247" s="73"/>
      <c r="BP247" s="73"/>
      <c r="BQ247" s="73"/>
      <c r="BR247" s="73"/>
      <c r="BS247" s="73"/>
      <c r="BT247" s="73"/>
      <c r="BU247" s="73"/>
      <c r="BV247" s="73"/>
      <c r="BW247" s="73"/>
      <c r="BX247" s="73"/>
      <c r="BY247" s="73"/>
      <c r="BZ247" s="73"/>
      <c r="CA247" s="73"/>
      <c r="CB247" s="73"/>
      <c r="CC247" s="73"/>
      <c r="CD247" s="73"/>
      <c r="CE247" s="73"/>
      <c r="CF247" s="73"/>
      <c r="CG247" s="63">
        <f t="shared" si="53"/>
        <v>0</v>
      </c>
      <c r="CH247" s="63">
        <f t="shared" si="54"/>
        <v>0</v>
      </c>
      <c r="CI247" s="73"/>
      <c r="CJ247" s="63">
        <f>IF(Taula1[[#This Row],[Tipus de contracte                                  (fer servir opcions de la llista desplegable)]]="Indefinit",1,0)</f>
        <v>0</v>
      </c>
      <c r="CK247" s="63">
        <f>IF(Taula1[[#This Row],[Tipus de contracte                                  (fer servir opcions de la llista desplegable)]]="Temporal, igual o superior a 6 mesos",1,0)</f>
        <v>0</v>
      </c>
      <c r="CL247" s="63">
        <f>IF(Taula1[[#This Row],[Tipus de contracte                                  (fer servir opcions de la llista desplegable)]]="Substitució per IT",1,0)</f>
        <v>0</v>
      </c>
      <c r="CM247" s="73"/>
      <c r="CN247" s="63">
        <f>IF(Taula1[[#This Row],[Relació llocs de treball]]&gt;=1,1,0)</f>
        <v>0</v>
      </c>
      <c r="CO247" s="73"/>
      <c r="CP247" s="63">
        <f>IF(Taula1[[#This Row],[Identitat de gènere                                                          (fer servir opcions de la llista desplegable)]]="Home",1,0)</f>
        <v>0</v>
      </c>
      <c r="CQ247" s="63">
        <f>IF(Taula1[[#This Row],[Identitat de gènere                                                          (fer servir opcions de la llista desplegable)]]="Dona",1,0)</f>
        <v>0</v>
      </c>
      <c r="CR247" s="63">
        <f>IF(Taula1[[#This Row],[Identitat de gènere                                                          (fer servir opcions de la llista desplegable)]]="No binari",1,0)</f>
        <v>0</v>
      </c>
      <c r="CS247" s="73"/>
      <c r="CT247" s="63">
        <f t="shared" si="48"/>
        <v>0</v>
      </c>
      <c r="CU247" s="64">
        <f t="shared" si="55"/>
        <v>0</v>
      </c>
      <c r="CW247" s="64">
        <f t="shared" si="56"/>
        <v>0</v>
      </c>
      <c r="CX247" s="64">
        <f t="shared" si="57"/>
        <v>0</v>
      </c>
      <c r="CY247" s="64">
        <f t="shared" si="58"/>
        <v>0</v>
      </c>
      <c r="CZ247" s="64">
        <f t="shared" si="59"/>
        <v>0</v>
      </c>
      <c r="DB247" s="64">
        <f t="shared" si="60"/>
        <v>0</v>
      </c>
      <c r="DC247" s="64">
        <f t="shared" si="61"/>
        <v>0</v>
      </c>
      <c r="DD247" s="64">
        <f t="shared" si="62"/>
        <v>0</v>
      </c>
      <c r="DE247" s="64">
        <f t="shared" si="63"/>
        <v>0</v>
      </c>
    </row>
    <row r="248" spans="2:109" x14ac:dyDescent="0.3">
      <c r="B248" s="167"/>
      <c r="C248" s="186"/>
      <c r="D248" s="2"/>
      <c r="E248" s="67"/>
      <c r="F248" s="5"/>
      <c r="G248" s="5"/>
      <c r="H248" s="187"/>
      <c r="I248" s="111" t="str">
        <f ca="1">IF(Taula1[[#This Row],[Data naixement (format dd/mm/aaaa)]]="","0",DATEDIF(Taula1[[#This Row],[Data naixement (format dd/mm/aaaa)]],TODAY(),"Y"))</f>
        <v>0</v>
      </c>
      <c r="J248" s="6"/>
      <c r="K248" s="6"/>
      <c r="L248" s="6"/>
      <c r="M248" s="6"/>
      <c r="N248" s="56"/>
      <c r="O248" s="56"/>
      <c r="P248" s="56"/>
      <c r="Q248" s="6"/>
      <c r="R248" s="7"/>
      <c r="S248" s="143">
        <f>Taula1[[#This Row],[Mesos naturals sencers treballats període justificat (01/01/2023 - 31/03/2023)]]</f>
        <v>0</v>
      </c>
      <c r="T248" s="194">
        <f>Taula1[[#This Row],[Dies treballats període justificat (01/01/2023 - 31/03/2023)              no comptabilitzats com a mes natural sencer]]</f>
        <v>0</v>
      </c>
      <c r="U248" s="12"/>
      <c r="V248" s="7"/>
      <c r="W248" s="188"/>
      <c r="X248" s="188"/>
      <c r="Y248" s="188"/>
      <c r="Z248" s="188"/>
      <c r="AA248" s="190"/>
      <c r="AB248" s="143">
        <f>Taula1[[#This Row],[Grup justificat     (fer servir opcions de la llista desplegable)]]</f>
        <v>0</v>
      </c>
      <c r="AC248" s="182"/>
      <c r="AD248" s="80"/>
      <c r="AE248" s="131">
        <f>ROUND((AF248/100)*756*Taula1[[#This Row],[Mesos naturals sencers treballats període justificat (01/01/2023 - 31/03/2023)]],2)</f>
        <v>0</v>
      </c>
      <c r="AF248" s="79">
        <f>Taula1[[#This Row],[% Jornada segons contracte
(no posar el símbol %) ]]-Taula1[[#This Row],[% Reducció salari per baix rendiment        (no posar el símbol %)]]</f>
        <v>0</v>
      </c>
      <c r="AG248" s="131">
        <f>ROUND((AH248/100)*24.8547945*Taula1[[#This Row],[Dies treballats període justificat (01/01/2023 - 31/03/2023)              no comptabilitzats com a mes natural sencer]],2)</f>
        <v>0</v>
      </c>
      <c r="AH248" s="79">
        <f>Taula1[[#This Row],[% Jornada segons contracte
(no posar el símbol %) ]]-Taula1[[#This Row],[% Reducció salari per baix rendiment        (no posar el símbol %)]]</f>
        <v>0</v>
      </c>
      <c r="AI248" s="131">
        <f t="shared" si="49"/>
        <v>0</v>
      </c>
      <c r="AJ248" s="183"/>
      <c r="AK248" s="131">
        <f>ROUND((AL248/100)*756*Taula1[[#This Row],[Espai reservat Administració  (mesos)]],2)</f>
        <v>0</v>
      </c>
      <c r="AL248" s="79">
        <f>Taula1[[#This Row],[% Jornada segons contracte
(no posar el símbol %) ]]-Taula1[[#This Row],[% Reducció salari per baix rendiment        (no posar el símbol %)]]</f>
        <v>0</v>
      </c>
      <c r="AM248" s="131">
        <f>ROUND((AN248/100)*24.8547945*Taula1[[#This Row],[Espai reservat Administració (dies)]],2)</f>
        <v>0</v>
      </c>
      <c r="AN248" s="79">
        <f>Taula1[[#This Row],[% Jornada segons contracte
(no posar el símbol %) ]]-Taula1[[#This Row],[% Reducció salari per baix rendiment        (no posar el símbol %)]]</f>
        <v>0</v>
      </c>
      <c r="AO248" s="131">
        <f t="shared" si="50"/>
        <v>0</v>
      </c>
      <c r="AP248" s="86"/>
      <c r="AQ248" s="136">
        <f>ROUND((AR248/100)*693*Taula1[[#This Row],[Mesos naturals sencers treballats període justificat (01/01/2023 - 31/03/2023)]],2)</f>
        <v>0</v>
      </c>
      <c r="AR248" s="89">
        <f>Taula1[[#This Row],[% Jornada segons contracte
(no posar el símbol %) ]]-Taula1[[#This Row],[% Reducció salari per baix rendiment        (no posar el símbol %)]]</f>
        <v>0</v>
      </c>
      <c r="AS248" s="136">
        <f>ROUND((AT248/100)*22.78356164*Taula1[[#This Row],[Dies treballats període justificat (01/01/2023 - 31/03/2023)              no comptabilitzats com a mes natural sencer]],2)</f>
        <v>0</v>
      </c>
      <c r="AT248" s="89">
        <f>Taula1[[#This Row],[% Jornada segons contracte
(no posar el símbol %) ]]-Taula1[[#This Row],[% Reducció salari per baix rendiment        (no posar el símbol %)]]</f>
        <v>0</v>
      </c>
      <c r="AU248" s="136">
        <f t="shared" si="51"/>
        <v>0</v>
      </c>
      <c r="AV248" s="86"/>
      <c r="AW248" s="136">
        <f>ROUND((AX248/100)*693*Taula1[[#This Row],[Espai reservat Administració  (mesos)]],2)</f>
        <v>0</v>
      </c>
      <c r="AX248" s="89">
        <f>Taula1[[#This Row],[% Jornada segons contracte
(no posar el símbol %) ]]-Taula1[[#This Row],[% Reducció salari per baix rendiment        (no posar el símbol %)]]</f>
        <v>0</v>
      </c>
      <c r="AY248" s="131">
        <f>ROUND((AZ248/100)*22.78356164*Taula1[[#This Row],[Espai reservat Administració (dies)]],2)</f>
        <v>0</v>
      </c>
      <c r="AZ248" s="79">
        <f>Taula1[[#This Row],[% Jornada segons contracte
(no posar el símbol %) ]]-Taula1[[#This Row],[% Reducció salari per baix rendiment        (no posar el símbol %)]]</f>
        <v>0</v>
      </c>
      <c r="BA248" s="131">
        <f t="shared" si="52"/>
        <v>0</v>
      </c>
      <c r="BB248" s="83"/>
      <c r="BC248" s="131">
        <f>IF(Taula1[[#This Row],[Grup justificat     (fer servir opcions de la llista desplegable)]]=1,AI248,0)</f>
        <v>0</v>
      </c>
      <c r="BD248" s="131">
        <f>IF(Taula1[[#This Row],[Grup justificat     (fer servir opcions de la llista desplegable)]]=2,AU248,0)</f>
        <v>0</v>
      </c>
      <c r="BE248" s="83"/>
      <c r="BF248" s="131">
        <f>IF(Taula1[[#This Row],[Espai reservat Administració]]=1,AO248,0)</f>
        <v>0</v>
      </c>
      <c r="BG248" s="131">
        <f>IF(Taula1[[#This Row],[Espai reservat Administració]]=2,BA248,0)</f>
        <v>0</v>
      </c>
      <c r="BH248" s="83"/>
      <c r="BI248" s="124">
        <f>IF(Taula1[[#This Row],[Grup justificat     (fer servir opcions de la llista desplegable)]]=1,1,0)</f>
        <v>0</v>
      </c>
      <c r="BJ248" s="124">
        <f>IF(Taula1[[#This Row],[Espai reservat Administració]]=1,1,0)</f>
        <v>0</v>
      </c>
      <c r="BK248" s="125"/>
      <c r="BL248" s="124">
        <f>IF(Taula1[[#This Row],[Grup justificat     (fer servir opcions de la llista desplegable)]]=2,1,0)</f>
        <v>0</v>
      </c>
      <c r="BM248" s="124">
        <f>IF(Taula1[[#This Row],[Espai reservat Administració]]=2,1,0)</f>
        <v>0</v>
      </c>
      <c r="BN248" s="73"/>
      <c r="BO248" s="73"/>
      <c r="BP248" s="73"/>
      <c r="BQ248" s="73"/>
      <c r="BR248" s="73"/>
      <c r="BS248" s="73"/>
      <c r="BT248" s="73"/>
      <c r="BU248" s="73"/>
      <c r="BV248" s="73"/>
      <c r="BW248" s="73"/>
      <c r="BX248" s="73"/>
      <c r="BY248" s="73"/>
      <c r="BZ248" s="73"/>
      <c r="CA248" s="73"/>
      <c r="CB248" s="73"/>
      <c r="CC248" s="73"/>
      <c r="CD248" s="73"/>
      <c r="CE248" s="73"/>
      <c r="CF248" s="73"/>
      <c r="CG248" s="63">
        <f t="shared" si="53"/>
        <v>0</v>
      </c>
      <c r="CH248" s="63">
        <f t="shared" si="54"/>
        <v>0</v>
      </c>
      <c r="CI248" s="73"/>
      <c r="CJ248" s="63">
        <f>IF(Taula1[[#This Row],[Tipus de contracte                                  (fer servir opcions de la llista desplegable)]]="Indefinit",1,0)</f>
        <v>0</v>
      </c>
      <c r="CK248" s="63">
        <f>IF(Taula1[[#This Row],[Tipus de contracte                                  (fer servir opcions de la llista desplegable)]]="Temporal, igual o superior a 6 mesos",1,0)</f>
        <v>0</v>
      </c>
      <c r="CL248" s="63">
        <f>IF(Taula1[[#This Row],[Tipus de contracte                                  (fer servir opcions de la llista desplegable)]]="Substitució per IT",1,0)</f>
        <v>0</v>
      </c>
      <c r="CM248" s="73"/>
      <c r="CN248" s="63">
        <f>IF(Taula1[[#This Row],[Relació llocs de treball]]&gt;=1,1,0)</f>
        <v>0</v>
      </c>
      <c r="CO248" s="73"/>
      <c r="CP248" s="63">
        <f>IF(Taula1[[#This Row],[Identitat de gènere                                                          (fer servir opcions de la llista desplegable)]]="Home",1,0)</f>
        <v>0</v>
      </c>
      <c r="CQ248" s="63">
        <f>IF(Taula1[[#This Row],[Identitat de gènere                                                          (fer servir opcions de la llista desplegable)]]="Dona",1,0)</f>
        <v>0</v>
      </c>
      <c r="CR248" s="63">
        <f>IF(Taula1[[#This Row],[Identitat de gènere                                                          (fer servir opcions de la llista desplegable)]]="No binari",1,0)</f>
        <v>0</v>
      </c>
      <c r="CS248" s="73"/>
      <c r="CT248" s="63">
        <f t="shared" si="48"/>
        <v>0</v>
      </c>
      <c r="CU248" s="64">
        <f t="shared" si="55"/>
        <v>0</v>
      </c>
      <c r="CW248" s="64">
        <f t="shared" si="56"/>
        <v>0</v>
      </c>
      <c r="CX248" s="64">
        <f t="shared" si="57"/>
        <v>0</v>
      </c>
      <c r="CY248" s="64">
        <f t="shared" si="58"/>
        <v>0</v>
      </c>
      <c r="CZ248" s="64">
        <f t="shared" si="59"/>
        <v>0</v>
      </c>
      <c r="DB248" s="64">
        <f t="shared" si="60"/>
        <v>0</v>
      </c>
      <c r="DC248" s="64">
        <f t="shared" si="61"/>
        <v>0</v>
      </c>
      <c r="DD248" s="64">
        <f t="shared" si="62"/>
        <v>0</v>
      </c>
      <c r="DE248" s="64">
        <f t="shared" si="63"/>
        <v>0</v>
      </c>
    </row>
    <row r="249" spans="2:109" x14ac:dyDescent="0.3">
      <c r="B249" s="167"/>
      <c r="C249" s="186"/>
      <c r="D249" s="2"/>
      <c r="E249" s="67"/>
      <c r="F249" s="5"/>
      <c r="G249" s="5"/>
      <c r="H249" s="187"/>
      <c r="I249" s="111" t="str">
        <f ca="1">IF(Taula1[[#This Row],[Data naixement (format dd/mm/aaaa)]]="","0",DATEDIF(Taula1[[#This Row],[Data naixement (format dd/mm/aaaa)]],TODAY(),"Y"))</f>
        <v>0</v>
      </c>
      <c r="J249" s="6"/>
      <c r="K249" s="6"/>
      <c r="L249" s="6"/>
      <c r="M249" s="6"/>
      <c r="N249" s="56"/>
      <c r="O249" s="56"/>
      <c r="P249" s="56"/>
      <c r="Q249" s="6"/>
      <c r="R249" s="7"/>
      <c r="S249" s="143">
        <f>Taula1[[#This Row],[Mesos naturals sencers treballats període justificat (01/01/2023 - 31/03/2023)]]</f>
        <v>0</v>
      </c>
      <c r="T249" s="194">
        <f>Taula1[[#This Row],[Dies treballats període justificat (01/01/2023 - 31/03/2023)              no comptabilitzats com a mes natural sencer]]</f>
        <v>0</v>
      </c>
      <c r="U249" s="12"/>
      <c r="V249" s="7"/>
      <c r="W249" s="188"/>
      <c r="X249" s="188"/>
      <c r="Y249" s="188"/>
      <c r="Z249" s="188"/>
      <c r="AA249" s="190"/>
      <c r="AB249" s="143">
        <f>Taula1[[#This Row],[Grup justificat     (fer servir opcions de la llista desplegable)]]</f>
        <v>0</v>
      </c>
      <c r="AC249" s="182"/>
      <c r="AD249" s="80"/>
      <c r="AE249" s="131">
        <f>ROUND((AF249/100)*756*Taula1[[#This Row],[Mesos naturals sencers treballats període justificat (01/01/2023 - 31/03/2023)]],2)</f>
        <v>0</v>
      </c>
      <c r="AF249" s="79">
        <f>Taula1[[#This Row],[% Jornada segons contracte
(no posar el símbol %) ]]-Taula1[[#This Row],[% Reducció salari per baix rendiment        (no posar el símbol %)]]</f>
        <v>0</v>
      </c>
      <c r="AG249" s="131">
        <f>ROUND((AH249/100)*24.8547945*Taula1[[#This Row],[Dies treballats període justificat (01/01/2023 - 31/03/2023)              no comptabilitzats com a mes natural sencer]],2)</f>
        <v>0</v>
      </c>
      <c r="AH249" s="79">
        <f>Taula1[[#This Row],[% Jornada segons contracte
(no posar el símbol %) ]]-Taula1[[#This Row],[% Reducció salari per baix rendiment        (no posar el símbol %)]]</f>
        <v>0</v>
      </c>
      <c r="AI249" s="131">
        <f t="shared" si="49"/>
        <v>0</v>
      </c>
      <c r="AJ249" s="183"/>
      <c r="AK249" s="131">
        <f>ROUND((AL249/100)*756*Taula1[[#This Row],[Espai reservat Administració  (mesos)]],2)</f>
        <v>0</v>
      </c>
      <c r="AL249" s="79">
        <f>Taula1[[#This Row],[% Jornada segons contracte
(no posar el símbol %) ]]-Taula1[[#This Row],[% Reducció salari per baix rendiment        (no posar el símbol %)]]</f>
        <v>0</v>
      </c>
      <c r="AM249" s="131">
        <f>ROUND((AN249/100)*24.8547945*Taula1[[#This Row],[Espai reservat Administració (dies)]],2)</f>
        <v>0</v>
      </c>
      <c r="AN249" s="79">
        <f>Taula1[[#This Row],[% Jornada segons contracte
(no posar el símbol %) ]]-Taula1[[#This Row],[% Reducció salari per baix rendiment        (no posar el símbol %)]]</f>
        <v>0</v>
      </c>
      <c r="AO249" s="131">
        <f t="shared" si="50"/>
        <v>0</v>
      </c>
      <c r="AP249" s="86"/>
      <c r="AQ249" s="136">
        <f>ROUND((AR249/100)*693*Taula1[[#This Row],[Mesos naturals sencers treballats període justificat (01/01/2023 - 31/03/2023)]],2)</f>
        <v>0</v>
      </c>
      <c r="AR249" s="89">
        <f>Taula1[[#This Row],[% Jornada segons contracte
(no posar el símbol %) ]]-Taula1[[#This Row],[% Reducció salari per baix rendiment        (no posar el símbol %)]]</f>
        <v>0</v>
      </c>
      <c r="AS249" s="136">
        <f>ROUND((AT249/100)*22.78356164*Taula1[[#This Row],[Dies treballats període justificat (01/01/2023 - 31/03/2023)              no comptabilitzats com a mes natural sencer]],2)</f>
        <v>0</v>
      </c>
      <c r="AT249" s="89">
        <f>Taula1[[#This Row],[% Jornada segons contracte
(no posar el símbol %) ]]-Taula1[[#This Row],[% Reducció salari per baix rendiment        (no posar el símbol %)]]</f>
        <v>0</v>
      </c>
      <c r="AU249" s="136">
        <f t="shared" si="51"/>
        <v>0</v>
      </c>
      <c r="AV249" s="86"/>
      <c r="AW249" s="136">
        <f>ROUND((AX249/100)*693*Taula1[[#This Row],[Espai reservat Administració  (mesos)]],2)</f>
        <v>0</v>
      </c>
      <c r="AX249" s="89">
        <f>Taula1[[#This Row],[% Jornada segons contracte
(no posar el símbol %) ]]-Taula1[[#This Row],[% Reducció salari per baix rendiment        (no posar el símbol %)]]</f>
        <v>0</v>
      </c>
      <c r="AY249" s="131">
        <f>ROUND((AZ249/100)*22.78356164*Taula1[[#This Row],[Espai reservat Administració (dies)]],2)</f>
        <v>0</v>
      </c>
      <c r="AZ249" s="79">
        <f>Taula1[[#This Row],[% Jornada segons contracte
(no posar el símbol %) ]]-Taula1[[#This Row],[% Reducció salari per baix rendiment        (no posar el símbol %)]]</f>
        <v>0</v>
      </c>
      <c r="BA249" s="131">
        <f t="shared" si="52"/>
        <v>0</v>
      </c>
      <c r="BB249" s="83"/>
      <c r="BC249" s="131">
        <f>IF(Taula1[[#This Row],[Grup justificat     (fer servir opcions de la llista desplegable)]]=1,AI249,0)</f>
        <v>0</v>
      </c>
      <c r="BD249" s="131">
        <f>IF(Taula1[[#This Row],[Grup justificat     (fer servir opcions de la llista desplegable)]]=2,AU249,0)</f>
        <v>0</v>
      </c>
      <c r="BE249" s="83"/>
      <c r="BF249" s="131">
        <f>IF(Taula1[[#This Row],[Espai reservat Administració]]=1,AO249,0)</f>
        <v>0</v>
      </c>
      <c r="BG249" s="131">
        <f>IF(Taula1[[#This Row],[Espai reservat Administració]]=2,BA249,0)</f>
        <v>0</v>
      </c>
      <c r="BH249" s="83"/>
      <c r="BI249" s="124">
        <f>IF(Taula1[[#This Row],[Grup justificat     (fer servir opcions de la llista desplegable)]]=1,1,0)</f>
        <v>0</v>
      </c>
      <c r="BJ249" s="124">
        <f>IF(Taula1[[#This Row],[Espai reservat Administració]]=1,1,0)</f>
        <v>0</v>
      </c>
      <c r="BK249" s="125"/>
      <c r="BL249" s="124">
        <f>IF(Taula1[[#This Row],[Grup justificat     (fer servir opcions de la llista desplegable)]]=2,1,0)</f>
        <v>0</v>
      </c>
      <c r="BM249" s="124">
        <f>IF(Taula1[[#This Row],[Espai reservat Administració]]=2,1,0)</f>
        <v>0</v>
      </c>
      <c r="BN249" s="73"/>
      <c r="BO249" s="73"/>
      <c r="BP249" s="73"/>
      <c r="BQ249" s="73"/>
      <c r="BR249" s="73"/>
      <c r="BS249" s="73"/>
      <c r="BT249" s="73"/>
      <c r="BU249" s="73"/>
      <c r="BV249" s="73"/>
      <c r="BW249" s="73"/>
      <c r="BX249" s="73"/>
      <c r="BY249" s="73"/>
      <c r="BZ249" s="73"/>
      <c r="CA249" s="73"/>
      <c r="CB249" s="73"/>
      <c r="CC249" s="73"/>
      <c r="CD249" s="73"/>
      <c r="CE249" s="73"/>
      <c r="CF249" s="73"/>
      <c r="CG249" s="63">
        <f t="shared" si="53"/>
        <v>0</v>
      </c>
      <c r="CH249" s="63">
        <f t="shared" si="54"/>
        <v>0</v>
      </c>
      <c r="CI249" s="73"/>
      <c r="CJ249" s="63">
        <f>IF(Taula1[[#This Row],[Tipus de contracte                                  (fer servir opcions de la llista desplegable)]]="Indefinit",1,0)</f>
        <v>0</v>
      </c>
      <c r="CK249" s="63">
        <f>IF(Taula1[[#This Row],[Tipus de contracte                                  (fer servir opcions de la llista desplegable)]]="Temporal, igual o superior a 6 mesos",1,0)</f>
        <v>0</v>
      </c>
      <c r="CL249" s="63">
        <f>IF(Taula1[[#This Row],[Tipus de contracte                                  (fer servir opcions de la llista desplegable)]]="Substitució per IT",1,0)</f>
        <v>0</v>
      </c>
      <c r="CM249" s="73"/>
      <c r="CN249" s="63">
        <f>IF(Taula1[[#This Row],[Relació llocs de treball]]&gt;=1,1,0)</f>
        <v>0</v>
      </c>
      <c r="CO249" s="73"/>
      <c r="CP249" s="63">
        <f>IF(Taula1[[#This Row],[Identitat de gènere                                                          (fer servir opcions de la llista desplegable)]]="Home",1,0)</f>
        <v>0</v>
      </c>
      <c r="CQ249" s="63">
        <f>IF(Taula1[[#This Row],[Identitat de gènere                                                          (fer servir opcions de la llista desplegable)]]="Dona",1,0)</f>
        <v>0</v>
      </c>
      <c r="CR249" s="63">
        <f>IF(Taula1[[#This Row],[Identitat de gènere                                                          (fer servir opcions de la llista desplegable)]]="No binari",1,0)</f>
        <v>0</v>
      </c>
      <c r="CS249" s="73"/>
      <c r="CT249" s="63">
        <f t="shared" si="48"/>
        <v>0</v>
      </c>
      <c r="CU249" s="64">
        <f t="shared" si="55"/>
        <v>0</v>
      </c>
      <c r="CW249" s="64">
        <f t="shared" si="56"/>
        <v>0</v>
      </c>
      <c r="CX249" s="64">
        <f t="shared" si="57"/>
        <v>0</v>
      </c>
      <c r="CY249" s="64">
        <f t="shared" si="58"/>
        <v>0</v>
      </c>
      <c r="CZ249" s="64">
        <f t="shared" si="59"/>
        <v>0</v>
      </c>
      <c r="DB249" s="64">
        <f t="shared" si="60"/>
        <v>0</v>
      </c>
      <c r="DC249" s="64">
        <f t="shared" si="61"/>
        <v>0</v>
      </c>
      <c r="DD249" s="64">
        <f t="shared" si="62"/>
        <v>0</v>
      </c>
      <c r="DE249" s="64">
        <f t="shared" si="63"/>
        <v>0</v>
      </c>
    </row>
    <row r="250" spans="2:109" x14ac:dyDescent="0.3">
      <c r="B250" s="167"/>
      <c r="C250" s="186"/>
      <c r="D250" s="2"/>
      <c r="E250" s="67"/>
      <c r="F250" s="5"/>
      <c r="G250" s="5"/>
      <c r="H250" s="187"/>
      <c r="I250" s="111" t="str">
        <f ca="1">IF(Taula1[[#This Row],[Data naixement (format dd/mm/aaaa)]]="","0",DATEDIF(Taula1[[#This Row],[Data naixement (format dd/mm/aaaa)]],TODAY(),"Y"))</f>
        <v>0</v>
      </c>
      <c r="J250" s="6"/>
      <c r="K250" s="6"/>
      <c r="L250" s="6"/>
      <c r="M250" s="6"/>
      <c r="N250" s="56"/>
      <c r="O250" s="56"/>
      <c r="P250" s="56"/>
      <c r="Q250" s="6"/>
      <c r="R250" s="7"/>
      <c r="S250" s="143">
        <f>Taula1[[#This Row],[Mesos naturals sencers treballats període justificat (01/01/2023 - 31/03/2023)]]</f>
        <v>0</v>
      </c>
      <c r="T250" s="194">
        <f>Taula1[[#This Row],[Dies treballats període justificat (01/01/2023 - 31/03/2023)              no comptabilitzats com a mes natural sencer]]</f>
        <v>0</v>
      </c>
      <c r="U250" s="12"/>
      <c r="V250" s="7"/>
      <c r="W250" s="188"/>
      <c r="X250" s="188"/>
      <c r="Y250" s="188"/>
      <c r="Z250" s="188"/>
      <c r="AA250" s="190"/>
      <c r="AB250" s="143">
        <f>Taula1[[#This Row],[Grup justificat     (fer servir opcions de la llista desplegable)]]</f>
        <v>0</v>
      </c>
      <c r="AC250" s="182"/>
      <c r="AD250" s="80"/>
      <c r="AE250" s="131">
        <f>ROUND((AF250/100)*756*Taula1[[#This Row],[Mesos naturals sencers treballats període justificat (01/01/2023 - 31/03/2023)]],2)</f>
        <v>0</v>
      </c>
      <c r="AF250" s="79">
        <f>Taula1[[#This Row],[% Jornada segons contracte
(no posar el símbol %) ]]-Taula1[[#This Row],[% Reducció salari per baix rendiment        (no posar el símbol %)]]</f>
        <v>0</v>
      </c>
      <c r="AG250" s="131">
        <f>ROUND((AH250/100)*24.8547945*Taula1[[#This Row],[Dies treballats període justificat (01/01/2023 - 31/03/2023)              no comptabilitzats com a mes natural sencer]],2)</f>
        <v>0</v>
      </c>
      <c r="AH250" s="79">
        <f>Taula1[[#This Row],[% Jornada segons contracte
(no posar el símbol %) ]]-Taula1[[#This Row],[% Reducció salari per baix rendiment        (no posar el símbol %)]]</f>
        <v>0</v>
      </c>
      <c r="AI250" s="131">
        <f t="shared" si="49"/>
        <v>0</v>
      </c>
      <c r="AJ250" s="183"/>
      <c r="AK250" s="131">
        <f>ROUND((AL250/100)*756*Taula1[[#This Row],[Espai reservat Administració  (mesos)]],2)</f>
        <v>0</v>
      </c>
      <c r="AL250" s="79">
        <f>Taula1[[#This Row],[% Jornada segons contracte
(no posar el símbol %) ]]-Taula1[[#This Row],[% Reducció salari per baix rendiment        (no posar el símbol %)]]</f>
        <v>0</v>
      </c>
      <c r="AM250" s="131">
        <f>ROUND((AN250/100)*24.8547945*Taula1[[#This Row],[Espai reservat Administració (dies)]],2)</f>
        <v>0</v>
      </c>
      <c r="AN250" s="79">
        <f>Taula1[[#This Row],[% Jornada segons contracte
(no posar el símbol %) ]]-Taula1[[#This Row],[% Reducció salari per baix rendiment        (no posar el símbol %)]]</f>
        <v>0</v>
      </c>
      <c r="AO250" s="131">
        <f t="shared" si="50"/>
        <v>0</v>
      </c>
      <c r="AP250" s="86"/>
      <c r="AQ250" s="136">
        <f>ROUND((AR250/100)*693*Taula1[[#This Row],[Mesos naturals sencers treballats període justificat (01/01/2023 - 31/03/2023)]],2)</f>
        <v>0</v>
      </c>
      <c r="AR250" s="89">
        <f>Taula1[[#This Row],[% Jornada segons contracte
(no posar el símbol %) ]]-Taula1[[#This Row],[% Reducció salari per baix rendiment        (no posar el símbol %)]]</f>
        <v>0</v>
      </c>
      <c r="AS250" s="136">
        <f>ROUND((AT250/100)*22.78356164*Taula1[[#This Row],[Dies treballats període justificat (01/01/2023 - 31/03/2023)              no comptabilitzats com a mes natural sencer]],2)</f>
        <v>0</v>
      </c>
      <c r="AT250" s="89">
        <f>Taula1[[#This Row],[% Jornada segons contracte
(no posar el símbol %) ]]-Taula1[[#This Row],[% Reducció salari per baix rendiment        (no posar el símbol %)]]</f>
        <v>0</v>
      </c>
      <c r="AU250" s="136">
        <f t="shared" si="51"/>
        <v>0</v>
      </c>
      <c r="AV250" s="86"/>
      <c r="AW250" s="136">
        <f>ROUND((AX250/100)*693*Taula1[[#This Row],[Espai reservat Administració  (mesos)]],2)</f>
        <v>0</v>
      </c>
      <c r="AX250" s="89">
        <f>Taula1[[#This Row],[% Jornada segons contracte
(no posar el símbol %) ]]-Taula1[[#This Row],[% Reducció salari per baix rendiment        (no posar el símbol %)]]</f>
        <v>0</v>
      </c>
      <c r="AY250" s="131">
        <f>ROUND((AZ250/100)*22.78356164*Taula1[[#This Row],[Espai reservat Administració (dies)]],2)</f>
        <v>0</v>
      </c>
      <c r="AZ250" s="79">
        <f>Taula1[[#This Row],[% Jornada segons contracte
(no posar el símbol %) ]]-Taula1[[#This Row],[% Reducció salari per baix rendiment        (no posar el símbol %)]]</f>
        <v>0</v>
      </c>
      <c r="BA250" s="131">
        <f t="shared" si="52"/>
        <v>0</v>
      </c>
      <c r="BB250" s="83"/>
      <c r="BC250" s="131">
        <f>IF(Taula1[[#This Row],[Grup justificat     (fer servir opcions de la llista desplegable)]]=1,AI250,0)</f>
        <v>0</v>
      </c>
      <c r="BD250" s="131">
        <f>IF(Taula1[[#This Row],[Grup justificat     (fer servir opcions de la llista desplegable)]]=2,AU250,0)</f>
        <v>0</v>
      </c>
      <c r="BE250" s="83"/>
      <c r="BF250" s="131">
        <f>IF(Taula1[[#This Row],[Espai reservat Administració]]=1,AO250,0)</f>
        <v>0</v>
      </c>
      <c r="BG250" s="131">
        <f>IF(Taula1[[#This Row],[Espai reservat Administració]]=2,BA250,0)</f>
        <v>0</v>
      </c>
      <c r="BH250" s="83"/>
      <c r="BI250" s="124">
        <f>IF(Taula1[[#This Row],[Grup justificat     (fer servir opcions de la llista desplegable)]]=1,1,0)</f>
        <v>0</v>
      </c>
      <c r="BJ250" s="124">
        <f>IF(Taula1[[#This Row],[Espai reservat Administració]]=1,1,0)</f>
        <v>0</v>
      </c>
      <c r="BK250" s="125"/>
      <c r="BL250" s="124">
        <f>IF(Taula1[[#This Row],[Grup justificat     (fer servir opcions de la llista desplegable)]]=2,1,0)</f>
        <v>0</v>
      </c>
      <c r="BM250" s="124">
        <f>IF(Taula1[[#This Row],[Espai reservat Administració]]=2,1,0)</f>
        <v>0</v>
      </c>
      <c r="BN250" s="73"/>
      <c r="BO250" s="73"/>
      <c r="BP250" s="73"/>
      <c r="BQ250" s="73"/>
      <c r="BR250" s="73"/>
      <c r="BS250" s="73"/>
      <c r="BT250" s="73"/>
      <c r="BU250" s="73"/>
      <c r="BV250" s="73"/>
      <c r="BW250" s="73"/>
      <c r="BX250" s="73"/>
      <c r="BY250" s="73"/>
      <c r="BZ250" s="73"/>
      <c r="CA250" s="73"/>
      <c r="CB250" s="73"/>
      <c r="CC250" s="73"/>
      <c r="CD250" s="73"/>
      <c r="CE250" s="73"/>
      <c r="CF250" s="73"/>
      <c r="CG250" s="63">
        <f t="shared" si="53"/>
        <v>0</v>
      </c>
      <c r="CH250" s="63">
        <f t="shared" si="54"/>
        <v>0</v>
      </c>
      <c r="CI250" s="73"/>
      <c r="CJ250" s="63">
        <f>IF(Taula1[[#This Row],[Tipus de contracte                                  (fer servir opcions de la llista desplegable)]]="Indefinit",1,0)</f>
        <v>0</v>
      </c>
      <c r="CK250" s="63">
        <f>IF(Taula1[[#This Row],[Tipus de contracte                                  (fer servir opcions de la llista desplegable)]]="Temporal, igual o superior a 6 mesos",1,0)</f>
        <v>0</v>
      </c>
      <c r="CL250" s="63">
        <f>IF(Taula1[[#This Row],[Tipus de contracte                                  (fer servir opcions de la llista desplegable)]]="Substitució per IT",1,0)</f>
        <v>0</v>
      </c>
      <c r="CM250" s="73"/>
      <c r="CN250" s="63">
        <f>IF(Taula1[[#This Row],[Relació llocs de treball]]&gt;=1,1,0)</f>
        <v>0</v>
      </c>
      <c r="CO250" s="73"/>
      <c r="CP250" s="63">
        <f>IF(Taula1[[#This Row],[Identitat de gènere                                                          (fer servir opcions de la llista desplegable)]]="Home",1,0)</f>
        <v>0</v>
      </c>
      <c r="CQ250" s="63">
        <f>IF(Taula1[[#This Row],[Identitat de gènere                                                          (fer servir opcions de la llista desplegable)]]="Dona",1,0)</f>
        <v>0</v>
      </c>
      <c r="CR250" s="63">
        <f>IF(Taula1[[#This Row],[Identitat de gènere                                                          (fer servir opcions de la llista desplegable)]]="No binari",1,0)</f>
        <v>0</v>
      </c>
      <c r="CS250" s="73"/>
      <c r="CT250" s="63">
        <f t="shared" si="48"/>
        <v>0</v>
      </c>
      <c r="CU250" s="64">
        <f t="shared" si="55"/>
        <v>0</v>
      </c>
      <c r="CW250" s="64">
        <f t="shared" si="56"/>
        <v>0</v>
      </c>
      <c r="CX250" s="64">
        <f t="shared" si="57"/>
        <v>0</v>
      </c>
      <c r="CY250" s="64">
        <f t="shared" si="58"/>
        <v>0</v>
      </c>
      <c r="CZ250" s="64">
        <f t="shared" si="59"/>
        <v>0</v>
      </c>
      <c r="DB250" s="64">
        <f t="shared" si="60"/>
        <v>0</v>
      </c>
      <c r="DC250" s="64">
        <f t="shared" si="61"/>
        <v>0</v>
      </c>
      <c r="DD250" s="64">
        <f t="shared" si="62"/>
        <v>0</v>
      </c>
      <c r="DE250" s="64">
        <f t="shared" si="63"/>
        <v>0</v>
      </c>
    </row>
    <row r="251" spans="2:109" x14ac:dyDescent="0.3">
      <c r="B251" s="167"/>
      <c r="C251" s="186"/>
      <c r="D251" s="2"/>
      <c r="E251" s="67"/>
      <c r="F251" s="5"/>
      <c r="G251" s="5"/>
      <c r="H251" s="187"/>
      <c r="I251" s="111" t="str">
        <f ca="1">IF(Taula1[[#This Row],[Data naixement (format dd/mm/aaaa)]]="","0",DATEDIF(Taula1[[#This Row],[Data naixement (format dd/mm/aaaa)]],TODAY(),"Y"))</f>
        <v>0</v>
      </c>
      <c r="J251" s="6"/>
      <c r="K251" s="6"/>
      <c r="L251" s="6"/>
      <c r="M251" s="6"/>
      <c r="N251" s="56"/>
      <c r="O251" s="56"/>
      <c r="P251" s="56"/>
      <c r="Q251" s="6"/>
      <c r="R251" s="7"/>
      <c r="S251" s="143">
        <f>Taula1[[#This Row],[Mesos naturals sencers treballats període justificat (01/01/2023 - 31/03/2023)]]</f>
        <v>0</v>
      </c>
      <c r="T251" s="194">
        <f>Taula1[[#This Row],[Dies treballats període justificat (01/01/2023 - 31/03/2023)              no comptabilitzats com a mes natural sencer]]</f>
        <v>0</v>
      </c>
      <c r="U251" s="12"/>
      <c r="V251" s="7"/>
      <c r="W251" s="188"/>
      <c r="X251" s="188"/>
      <c r="Y251" s="188"/>
      <c r="Z251" s="188"/>
      <c r="AA251" s="190"/>
      <c r="AB251" s="143">
        <f>Taula1[[#This Row],[Grup justificat     (fer servir opcions de la llista desplegable)]]</f>
        <v>0</v>
      </c>
      <c r="AC251" s="182"/>
      <c r="AD251" s="80"/>
      <c r="AE251" s="131">
        <f>ROUND((AF251/100)*756*Taula1[[#This Row],[Mesos naturals sencers treballats període justificat (01/01/2023 - 31/03/2023)]],2)</f>
        <v>0</v>
      </c>
      <c r="AF251" s="79">
        <f>Taula1[[#This Row],[% Jornada segons contracte
(no posar el símbol %) ]]-Taula1[[#This Row],[% Reducció salari per baix rendiment        (no posar el símbol %)]]</f>
        <v>0</v>
      </c>
      <c r="AG251" s="131">
        <f>ROUND((AH251/100)*24.8547945*Taula1[[#This Row],[Dies treballats període justificat (01/01/2023 - 31/03/2023)              no comptabilitzats com a mes natural sencer]],2)</f>
        <v>0</v>
      </c>
      <c r="AH251" s="79">
        <f>Taula1[[#This Row],[% Jornada segons contracte
(no posar el símbol %) ]]-Taula1[[#This Row],[% Reducció salari per baix rendiment        (no posar el símbol %)]]</f>
        <v>0</v>
      </c>
      <c r="AI251" s="131">
        <f t="shared" si="49"/>
        <v>0</v>
      </c>
      <c r="AJ251" s="183"/>
      <c r="AK251" s="131">
        <f>ROUND((AL251/100)*756*Taula1[[#This Row],[Espai reservat Administració  (mesos)]],2)</f>
        <v>0</v>
      </c>
      <c r="AL251" s="79">
        <f>Taula1[[#This Row],[% Jornada segons contracte
(no posar el símbol %) ]]-Taula1[[#This Row],[% Reducció salari per baix rendiment        (no posar el símbol %)]]</f>
        <v>0</v>
      </c>
      <c r="AM251" s="131">
        <f>ROUND((AN251/100)*24.8547945*Taula1[[#This Row],[Espai reservat Administració (dies)]],2)</f>
        <v>0</v>
      </c>
      <c r="AN251" s="79">
        <f>Taula1[[#This Row],[% Jornada segons contracte
(no posar el símbol %) ]]-Taula1[[#This Row],[% Reducció salari per baix rendiment        (no posar el símbol %)]]</f>
        <v>0</v>
      </c>
      <c r="AO251" s="131">
        <f t="shared" si="50"/>
        <v>0</v>
      </c>
      <c r="AP251" s="86"/>
      <c r="AQ251" s="136">
        <f>ROUND((AR251/100)*693*Taula1[[#This Row],[Mesos naturals sencers treballats període justificat (01/01/2023 - 31/03/2023)]],2)</f>
        <v>0</v>
      </c>
      <c r="AR251" s="89">
        <f>Taula1[[#This Row],[% Jornada segons contracte
(no posar el símbol %) ]]-Taula1[[#This Row],[% Reducció salari per baix rendiment        (no posar el símbol %)]]</f>
        <v>0</v>
      </c>
      <c r="AS251" s="136">
        <f>ROUND((AT251/100)*22.78356164*Taula1[[#This Row],[Dies treballats període justificat (01/01/2023 - 31/03/2023)              no comptabilitzats com a mes natural sencer]],2)</f>
        <v>0</v>
      </c>
      <c r="AT251" s="89">
        <f>Taula1[[#This Row],[% Jornada segons contracte
(no posar el símbol %) ]]-Taula1[[#This Row],[% Reducció salari per baix rendiment        (no posar el símbol %)]]</f>
        <v>0</v>
      </c>
      <c r="AU251" s="136">
        <f t="shared" si="51"/>
        <v>0</v>
      </c>
      <c r="AV251" s="86"/>
      <c r="AW251" s="136">
        <f>ROUND((AX251/100)*693*Taula1[[#This Row],[Espai reservat Administració  (mesos)]],2)</f>
        <v>0</v>
      </c>
      <c r="AX251" s="89">
        <f>Taula1[[#This Row],[% Jornada segons contracte
(no posar el símbol %) ]]-Taula1[[#This Row],[% Reducció salari per baix rendiment        (no posar el símbol %)]]</f>
        <v>0</v>
      </c>
      <c r="AY251" s="131">
        <f>ROUND((AZ251/100)*22.78356164*Taula1[[#This Row],[Espai reservat Administració (dies)]],2)</f>
        <v>0</v>
      </c>
      <c r="AZ251" s="79">
        <f>Taula1[[#This Row],[% Jornada segons contracte
(no posar el símbol %) ]]-Taula1[[#This Row],[% Reducció salari per baix rendiment        (no posar el símbol %)]]</f>
        <v>0</v>
      </c>
      <c r="BA251" s="131">
        <f t="shared" si="52"/>
        <v>0</v>
      </c>
      <c r="BB251" s="83"/>
      <c r="BC251" s="131">
        <f>IF(Taula1[[#This Row],[Grup justificat     (fer servir opcions de la llista desplegable)]]=1,AI251,0)</f>
        <v>0</v>
      </c>
      <c r="BD251" s="131">
        <f>IF(Taula1[[#This Row],[Grup justificat     (fer servir opcions de la llista desplegable)]]=2,AU251,0)</f>
        <v>0</v>
      </c>
      <c r="BE251" s="83"/>
      <c r="BF251" s="131">
        <f>IF(Taula1[[#This Row],[Espai reservat Administració]]=1,AO251,0)</f>
        <v>0</v>
      </c>
      <c r="BG251" s="131">
        <f>IF(Taula1[[#This Row],[Espai reservat Administració]]=2,BA251,0)</f>
        <v>0</v>
      </c>
      <c r="BH251" s="83"/>
      <c r="BI251" s="124">
        <f>IF(Taula1[[#This Row],[Grup justificat     (fer servir opcions de la llista desplegable)]]=1,1,0)</f>
        <v>0</v>
      </c>
      <c r="BJ251" s="124">
        <f>IF(Taula1[[#This Row],[Espai reservat Administració]]=1,1,0)</f>
        <v>0</v>
      </c>
      <c r="BK251" s="125"/>
      <c r="BL251" s="124">
        <f>IF(Taula1[[#This Row],[Grup justificat     (fer servir opcions de la llista desplegable)]]=2,1,0)</f>
        <v>0</v>
      </c>
      <c r="BM251" s="124">
        <f>IF(Taula1[[#This Row],[Espai reservat Administració]]=2,1,0)</f>
        <v>0</v>
      </c>
      <c r="BN251" s="73"/>
      <c r="BO251" s="73"/>
      <c r="BP251" s="73"/>
      <c r="BQ251" s="73"/>
      <c r="BR251" s="73"/>
      <c r="BS251" s="73"/>
      <c r="BT251" s="73"/>
      <c r="BU251" s="73"/>
      <c r="BV251" s="73"/>
      <c r="BW251" s="73"/>
      <c r="BX251" s="73"/>
      <c r="BY251" s="73"/>
      <c r="BZ251" s="73"/>
      <c r="CA251" s="73"/>
      <c r="CB251" s="73"/>
      <c r="CC251" s="73"/>
      <c r="CD251" s="73"/>
      <c r="CE251" s="73"/>
      <c r="CF251" s="73"/>
      <c r="CG251" s="63">
        <f t="shared" si="53"/>
        <v>0</v>
      </c>
      <c r="CH251" s="63">
        <f t="shared" si="54"/>
        <v>0</v>
      </c>
      <c r="CI251" s="73"/>
      <c r="CJ251" s="63">
        <f>IF(Taula1[[#This Row],[Tipus de contracte                                  (fer servir opcions de la llista desplegable)]]="Indefinit",1,0)</f>
        <v>0</v>
      </c>
      <c r="CK251" s="63">
        <f>IF(Taula1[[#This Row],[Tipus de contracte                                  (fer servir opcions de la llista desplegable)]]="Temporal, igual o superior a 6 mesos",1,0)</f>
        <v>0</v>
      </c>
      <c r="CL251" s="63">
        <f>IF(Taula1[[#This Row],[Tipus de contracte                                  (fer servir opcions de la llista desplegable)]]="Substitució per IT",1,0)</f>
        <v>0</v>
      </c>
      <c r="CM251" s="73"/>
      <c r="CN251" s="63">
        <f>IF(Taula1[[#This Row],[Relació llocs de treball]]&gt;=1,1,0)</f>
        <v>0</v>
      </c>
      <c r="CO251" s="73"/>
      <c r="CP251" s="63">
        <f>IF(Taula1[[#This Row],[Identitat de gènere                                                          (fer servir opcions de la llista desplegable)]]="Home",1,0)</f>
        <v>0</v>
      </c>
      <c r="CQ251" s="63">
        <f>IF(Taula1[[#This Row],[Identitat de gènere                                                          (fer servir opcions de la llista desplegable)]]="Dona",1,0)</f>
        <v>0</v>
      </c>
      <c r="CR251" s="63">
        <f>IF(Taula1[[#This Row],[Identitat de gènere                                                          (fer servir opcions de la llista desplegable)]]="No binari",1,0)</f>
        <v>0</v>
      </c>
      <c r="CS251" s="73"/>
      <c r="CT251" s="63">
        <f t="shared" si="48"/>
        <v>0</v>
      </c>
      <c r="CU251" s="64">
        <f t="shared" si="55"/>
        <v>0</v>
      </c>
      <c r="CW251" s="64">
        <f t="shared" si="56"/>
        <v>0</v>
      </c>
      <c r="CX251" s="64">
        <f t="shared" si="57"/>
        <v>0</v>
      </c>
      <c r="CY251" s="64">
        <f t="shared" si="58"/>
        <v>0</v>
      </c>
      <c r="CZ251" s="64">
        <f t="shared" si="59"/>
        <v>0</v>
      </c>
      <c r="DB251" s="64">
        <f t="shared" si="60"/>
        <v>0</v>
      </c>
      <c r="DC251" s="64">
        <f t="shared" si="61"/>
        <v>0</v>
      </c>
      <c r="DD251" s="64">
        <f t="shared" si="62"/>
        <v>0</v>
      </c>
      <c r="DE251" s="64">
        <f t="shared" si="63"/>
        <v>0</v>
      </c>
    </row>
    <row r="252" spans="2:109" x14ac:dyDescent="0.3">
      <c r="B252" s="167"/>
      <c r="C252" s="186"/>
      <c r="D252" s="2"/>
      <c r="E252" s="67"/>
      <c r="F252" s="5"/>
      <c r="G252" s="5"/>
      <c r="H252" s="187"/>
      <c r="I252" s="111" t="str">
        <f ca="1">IF(Taula1[[#This Row],[Data naixement (format dd/mm/aaaa)]]="","0",DATEDIF(Taula1[[#This Row],[Data naixement (format dd/mm/aaaa)]],TODAY(),"Y"))</f>
        <v>0</v>
      </c>
      <c r="J252" s="6"/>
      <c r="K252" s="6"/>
      <c r="L252" s="6"/>
      <c r="M252" s="6"/>
      <c r="N252" s="56"/>
      <c r="O252" s="56"/>
      <c r="P252" s="56"/>
      <c r="Q252" s="6"/>
      <c r="R252" s="7"/>
      <c r="S252" s="143">
        <f>Taula1[[#This Row],[Mesos naturals sencers treballats període justificat (01/01/2023 - 31/03/2023)]]</f>
        <v>0</v>
      </c>
      <c r="T252" s="194">
        <f>Taula1[[#This Row],[Dies treballats període justificat (01/01/2023 - 31/03/2023)              no comptabilitzats com a mes natural sencer]]</f>
        <v>0</v>
      </c>
      <c r="U252" s="12"/>
      <c r="V252" s="7"/>
      <c r="W252" s="188"/>
      <c r="X252" s="188"/>
      <c r="Y252" s="188"/>
      <c r="Z252" s="188"/>
      <c r="AA252" s="190"/>
      <c r="AB252" s="143">
        <f>Taula1[[#This Row],[Grup justificat     (fer servir opcions de la llista desplegable)]]</f>
        <v>0</v>
      </c>
      <c r="AC252" s="182"/>
      <c r="AD252" s="80"/>
      <c r="AE252" s="131">
        <f>ROUND((AF252/100)*756*Taula1[[#This Row],[Mesos naturals sencers treballats període justificat (01/01/2023 - 31/03/2023)]],2)</f>
        <v>0</v>
      </c>
      <c r="AF252" s="79">
        <f>Taula1[[#This Row],[% Jornada segons contracte
(no posar el símbol %) ]]-Taula1[[#This Row],[% Reducció salari per baix rendiment        (no posar el símbol %)]]</f>
        <v>0</v>
      </c>
      <c r="AG252" s="131">
        <f>ROUND((AH252/100)*24.8547945*Taula1[[#This Row],[Dies treballats període justificat (01/01/2023 - 31/03/2023)              no comptabilitzats com a mes natural sencer]],2)</f>
        <v>0</v>
      </c>
      <c r="AH252" s="79">
        <f>Taula1[[#This Row],[% Jornada segons contracte
(no posar el símbol %) ]]-Taula1[[#This Row],[% Reducció salari per baix rendiment        (no posar el símbol %)]]</f>
        <v>0</v>
      </c>
      <c r="AI252" s="131">
        <f t="shared" si="49"/>
        <v>0</v>
      </c>
      <c r="AJ252" s="183"/>
      <c r="AK252" s="131">
        <f>ROUND((AL252/100)*756*Taula1[[#This Row],[Espai reservat Administració  (mesos)]],2)</f>
        <v>0</v>
      </c>
      <c r="AL252" s="79">
        <f>Taula1[[#This Row],[% Jornada segons contracte
(no posar el símbol %) ]]-Taula1[[#This Row],[% Reducció salari per baix rendiment        (no posar el símbol %)]]</f>
        <v>0</v>
      </c>
      <c r="AM252" s="131">
        <f>ROUND((AN252/100)*24.8547945*Taula1[[#This Row],[Espai reservat Administració (dies)]],2)</f>
        <v>0</v>
      </c>
      <c r="AN252" s="79">
        <f>Taula1[[#This Row],[% Jornada segons contracte
(no posar el símbol %) ]]-Taula1[[#This Row],[% Reducció salari per baix rendiment        (no posar el símbol %)]]</f>
        <v>0</v>
      </c>
      <c r="AO252" s="131">
        <f t="shared" si="50"/>
        <v>0</v>
      </c>
      <c r="AP252" s="86"/>
      <c r="AQ252" s="136">
        <f>ROUND((AR252/100)*693*Taula1[[#This Row],[Mesos naturals sencers treballats període justificat (01/01/2023 - 31/03/2023)]],2)</f>
        <v>0</v>
      </c>
      <c r="AR252" s="89">
        <f>Taula1[[#This Row],[% Jornada segons contracte
(no posar el símbol %) ]]-Taula1[[#This Row],[% Reducció salari per baix rendiment        (no posar el símbol %)]]</f>
        <v>0</v>
      </c>
      <c r="AS252" s="136">
        <f>ROUND((AT252/100)*22.78356164*Taula1[[#This Row],[Dies treballats període justificat (01/01/2023 - 31/03/2023)              no comptabilitzats com a mes natural sencer]],2)</f>
        <v>0</v>
      </c>
      <c r="AT252" s="89">
        <f>Taula1[[#This Row],[% Jornada segons contracte
(no posar el símbol %) ]]-Taula1[[#This Row],[% Reducció salari per baix rendiment        (no posar el símbol %)]]</f>
        <v>0</v>
      </c>
      <c r="AU252" s="136">
        <f t="shared" si="51"/>
        <v>0</v>
      </c>
      <c r="AV252" s="86"/>
      <c r="AW252" s="136">
        <f>ROUND((AX252/100)*693*Taula1[[#This Row],[Espai reservat Administració  (mesos)]],2)</f>
        <v>0</v>
      </c>
      <c r="AX252" s="89">
        <f>Taula1[[#This Row],[% Jornada segons contracte
(no posar el símbol %) ]]-Taula1[[#This Row],[% Reducció salari per baix rendiment        (no posar el símbol %)]]</f>
        <v>0</v>
      </c>
      <c r="AY252" s="131">
        <f>ROUND((AZ252/100)*22.78356164*Taula1[[#This Row],[Espai reservat Administració (dies)]],2)</f>
        <v>0</v>
      </c>
      <c r="AZ252" s="79">
        <f>Taula1[[#This Row],[% Jornada segons contracte
(no posar el símbol %) ]]-Taula1[[#This Row],[% Reducció salari per baix rendiment        (no posar el símbol %)]]</f>
        <v>0</v>
      </c>
      <c r="BA252" s="131">
        <f t="shared" si="52"/>
        <v>0</v>
      </c>
      <c r="BB252" s="83"/>
      <c r="BC252" s="131">
        <f>IF(Taula1[[#This Row],[Grup justificat     (fer servir opcions de la llista desplegable)]]=1,AI252,0)</f>
        <v>0</v>
      </c>
      <c r="BD252" s="131">
        <f>IF(Taula1[[#This Row],[Grup justificat     (fer servir opcions de la llista desplegable)]]=2,AU252,0)</f>
        <v>0</v>
      </c>
      <c r="BE252" s="83"/>
      <c r="BF252" s="131">
        <f>IF(Taula1[[#This Row],[Espai reservat Administració]]=1,AO252,0)</f>
        <v>0</v>
      </c>
      <c r="BG252" s="131">
        <f>IF(Taula1[[#This Row],[Espai reservat Administració]]=2,BA252,0)</f>
        <v>0</v>
      </c>
      <c r="BH252" s="83"/>
      <c r="BI252" s="124">
        <f>IF(Taula1[[#This Row],[Grup justificat     (fer servir opcions de la llista desplegable)]]=1,1,0)</f>
        <v>0</v>
      </c>
      <c r="BJ252" s="124">
        <f>IF(Taula1[[#This Row],[Espai reservat Administració]]=1,1,0)</f>
        <v>0</v>
      </c>
      <c r="BK252" s="125"/>
      <c r="BL252" s="124">
        <f>IF(Taula1[[#This Row],[Grup justificat     (fer servir opcions de la llista desplegable)]]=2,1,0)</f>
        <v>0</v>
      </c>
      <c r="BM252" s="124">
        <f>IF(Taula1[[#This Row],[Espai reservat Administració]]=2,1,0)</f>
        <v>0</v>
      </c>
      <c r="BN252" s="73"/>
      <c r="BO252" s="73"/>
      <c r="BP252" s="73"/>
      <c r="BQ252" s="73"/>
      <c r="BR252" s="73"/>
      <c r="BS252" s="73"/>
      <c r="BT252" s="73"/>
      <c r="BU252" s="73"/>
      <c r="BV252" s="73"/>
      <c r="BW252" s="73"/>
      <c r="BX252" s="73"/>
      <c r="BY252" s="73"/>
      <c r="BZ252" s="73"/>
      <c r="CA252" s="73"/>
      <c r="CB252" s="73"/>
      <c r="CC252" s="73"/>
      <c r="CD252" s="73"/>
      <c r="CE252" s="73"/>
      <c r="CF252" s="73"/>
      <c r="CG252" s="63">
        <f t="shared" si="53"/>
        <v>0</v>
      </c>
      <c r="CH252" s="63">
        <f t="shared" si="54"/>
        <v>0</v>
      </c>
      <c r="CI252" s="73"/>
      <c r="CJ252" s="63">
        <f>IF(Taula1[[#This Row],[Tipus de contracte                                  (fer servir opcions de la llista desplegable)]]="Indefinit",1,0)</f>
        <v>0</v>
      </c>
      <c r="CK252" s="63">
        <f>IF(Taula1[[#This Row],[Tipus de contracte                                  (fer servir opcions de la llista desplegable)]]="Temporal, igual o superior a 6 mesos",1,0)</f>
        <v>0</v>
      </c>
      <c r="CL252" s="63">
        <f>IF(Taula1[[#This Row],[Tipus de contracte                                  (fer servir opcions de la llista desplegable)]]="Substitució per IT",1,0)</f>
        <v>0</v>
      </c>
      <c r="CM252" s="73"/>
      <c r="CN252" s="63">
        <f>IF(Taula1[[#This Row],[Relació llocs de treball]]&gt;=1,1,0)</f>
        <v>0</v>
      </c>
      <c r="CO252" s="73"/>
      <c r="CP252" s="63">
        <f>IF(Taula1[[#This Row],[Identitat de gènere                                                          (fer servir opcions de la llista desplegable)]]="Home",1,0)</f>
        <v>0</v>
      </c>
      <c r="CQ252" s="63">
        <f>IF(Taula1[[#This Row],[Identitat de gènere                                                          (fer servir opcions de la llista desplegable)]]="Dona",1,0)</f>
        <v>0</v>
      </c>
      <c r="CR252" s="63">
        <f>IF(Taula1[[#This Row],[Identitat de gènere                                                          (fer servir opcions de la llista desplegable)]]="No binari",1,0)</f>
        <v>0</v>
      </c>
      <c r="CS252" s="73"/>
      <c r="CT252" s="63">
        <f t="shared" si="48"/>
        <v>0</v>
      </c>
      <c r="CU252" s="64">
        <f t="shared" si="55"/>
        <v>0</v>
      </c>
      <c r="CW252" s="64">
        <f t="shared" si="56"/>
        <v>0</v>
      </c>
      <c r="CX252" s="64">
        <f t="shared" si="57"/>
        <v>0</v>
      </c>
      <c r="CY252" s="64">
        <f t="shared" si="58"/>
        <v>0</v>
      </c>
      <c r="CZ252" s="64">
        <f t="shared" si="59"/>
        <v>0</v>
      </c>
      <c r="DB252" s="64">
        <f t="shared" si="60"/>
        <v>0</v>
      </c>
      <c r="DC252" s="64">
        <f t="shared" si="61"/>
        <v>0</v>
      </c>
      <c r="DD252" s="64">
        <f t="shared" si="62"/>
        <v>0</v>
      </c>
      <c r="DE252" s="64">
        <f t="shared" si="63"/>
        <v>0</v>
      </c>
    </row>
    <row r="253" spans="2:109" x14ac:dyDescent="0.3">
      <c r="B253" s="167"/>
      <c r="C253" s="186"/>
      <c r="D253" s="2"/>
      <c r="E253" s="67"/>
      <c r="F253" s="5"/>
      <c r="G253" s="5"/>
      <c r="H253" s="187"/>
      <c r="I253" s="111" t="str">
        <f ca="1">IF(Taula1[[#This Row],[Data naixement (format dd/mm/aaaa)]]="","0",DATEDIF(Taula1[[#This Row],[Data naixement (format dd/mm/aaaa)]],TODAY(),"Y"))</f>
        <v>0</v>
      </c>
      <c r="J253" s="6"/>
      <c r="K253" s="6"/>
      <c r="L253" s="6"/>
      <c r="M253" s="6"/>
      <c r="N253" s="56"/>
      <c r="O253" s="56"/>
      <c r="P253" s="56"/>
      <c r="Q253" s="6"/>
      <c r="R253" s="7"/>
      <c r="S253" s="143">
        <f>Taula1[[#This Row],[Mesos naturals sencers treballats període justificat (01/01/2023 - 31/03/2023)]]</f>
        <v>0</v>
      </c>
      <c r="T253" s="194">
        <f>Taula1[[#This Row],[Dies treballats període justificat (01/01/2023 - 31/03/2023)              no comptabilitzats com a mes natural sencer]]</f>
        <v>0</v>
      </c>
      <c r="U253" s="12"/>
      <c r="V253" s="7"/>
      <c r="W253" s="188"/>
      <c r="X253" s="188"/>
      <c r="Y253" s="188"/>
      <c r="Z253" s="188"/>
      <c r="AA253" s="190"/>
      <c r="AB253" s="143">
        <f>Taula1[[#This Row],[Grup justificat     (fer servir opcions de la llista desplegable)]]</f>
        <v>0</v>
      </c>
      <c r="AC253" s="182"/>
      <c r="AD253" s="80"/>
      <c r="AE253" s="131">
        <f>ROUND((AF253/100)*756*Taula1[[#This Row],[Mesos naturals sencers treballats període justificat (01/01/2023 - 31/03/2023)]],2)</f>
        <v>0</v>
      </c>
      <c r="AF253" s="79">
        <f>Taula1[[#This Row],[% Jornada segons contracte
(no posar el símbol %) ]]-Taula1[[#This Row],[% Reducció salari per baix rendiment        (no posar el símbol %)]]</f>
        <v>0</v>
      </c>
      <c r="AG253" s="131">
        <f>ROUND((AH253/100)*24.8547945*Taula1[[#This Row],[Dies treballats període justificat (01/01/2023 - 31/03/2023)              no comptabilitzats com a mes natural sencer]],2)</f>
        <v>0</v>
      </c>
      <c r="AH253" s="79">
        <f>Taula1[[#This Row],[% Jornada segons contracte
(no posar el símbol %) ]]-Taula1[[#This Row],[% Reducció salari per baix rendiment        (no posar el símbol %)]]</f>
        <v>0</v>
      </c>
      <c r="AI253" s="131">
        <f t="shared" si="49"/>
        <v>0</v>
      </c>
      <c r="AJ253" s="183"/>
      <c r="AK253" s="131">
        <f>ROUND((AL253/100)*756*Taula1[[#This Row],[Espai reservat Administració  (mesos)]],2)</f>
        <v>0</v>
      </c>
      <c r="AL253" s="79">
        <f>Taula1[[#This Row],[% Jornada segons contracte
(no posar el símbol %) ]]-Taula1[[#This Row],[% Reducció salari per baix rendiment        (no posar el símbol %)]]</f>
        <v>0</v>
      </c>
      <c r="AM253" s="131">
        <f>ROUND((AN253/100)*24.8547945*Taula1[[#This Row],[Espai reservat Administració (dies)]],2)</f>
        <v>0</v>
      </c>
      <c r="AN253" s="79">
        <f>Taula1[[#This Row],[% Jornada segons contracte
(no posar el símbol %) ]]-Taula1[[#This Row],[% Reducció salari per baix rendiment        (no posar el símbol %)]]</f>
        <v>0</v>
      </c>
      <c r="AO253" s="131">
        <f t="shared" si="50"/>
        <v>0</v>
      </c>
      <c r="AP253" s="86"/>
      <c r="AQ253" s="136">
        <f>ROUND((AR253/100)*693*Taula1[[#This Row],[Mesos naturals sencers treballats període justificat (01/01/2023 - 31/03/2023)]],2)</f>
        <v>0</v>
      </c>
      <c r="AR253" s="89">
        <f>Taula1[[#This Row],[% Jornada segons contracte
(no posar el símbol %) ]]-Taula1[[#This Row],[% Reducció salari per baix rendiment        (no posar el símbol %)]]</f>
        <v>0</v>
      </c>
      <c r="AS253" s="136">
        <f>ROUND((AT253/100)*22.78356164*Taula1[[#This Row],[Dies treballats període justificat (01/01/2023 - 31/03/2023)              no comptabilitzats com a mes natural sencer]],2)</f>
        <v>0</v>
      </c>
      <c r="AT253" s="89">
        <f>Taula1[[#This Row],[% Jornada segons contracte
(no posar el símbol %) ]]-Taula1[[#This Row],[% Reducció salari per baix rendiment        (no posar el símbol %)]]</f>
        <v>0</v>
      </c>
      <c r="AU253" s="136">
        <f t="shared" si="51"/>
        <v>0</v>
      </c>
      <c r="AV253" s="86"/>
      <c r="AW253" s="136">
        <f>ROUND((AX253/100)*693*Taula1[[#This Row],[Espai reservat Administració  (mesos)]],2)</f>
        <v>0</v>
      </c>
      <c r="AX253" s="89">
        <f>Taula1[[#This Row],[% Jornada segons contracte
(no posar el símbol %) ]]-Taula1[[#This Row],[% Reducció salari per baix rendiment        (no posar el símbol %)]]</f>
        <v>0</v>
      </c>
      <c r="AY253" s="131">
        <f>ROUND((AZ253/100)*22.78356164*Taula1[[#This Row],[Espai reservat Administració (dies)]],2)</f>
        <v>0</v>
      </c>
      <c r="AZ253" s="79">
        <f>Taula1[[#This Row],[% Jornada segons contracte
(no posar el símbol %) ]]-Taula1[[#This Row],[% Reducció salari per baix rendiment        (no posar el símbol %)]]</f>
        <v>0</v>
      </c>
      <c r="BA253" s="131">
        <f t="shared" si="52"/>
        <v>0</v>
      </c>
      <c r="BB253" s="83"/>
      <c r="BC253" s="131">
        <f>IF(Taula1[[#This Row],[Grup justificat     (fer servir opcions de la llista desplegable)]]=1,AI253,0)</f>
        <v>0</v>
      </c>
      <c r="BD253" s="131">
        <f>IF(Taula1[[#This Row],[Grup justificat     (fer servir opcions de la llista desplegable)]]=2,AU253,0)</f>
        <v>0</v>
      </c>
      <c r="BE253" s="83"/>
      <c r="BF253" s="131">
        <f>IF(Taula1[[#This Row],[Espai reservat Administració]]=1,AO253,0)</f>
        <v>0</v>
      </c>
      <c r="BG253" s="131">
        <f>IF(Taula1[[#This Row],[Espai reservat Administració]]=2,BA253,0)</f>
        <v>0</v>
      </c>
      <c r="BH253" s="83"/>
      <c r="BI253" s="124">
        <f>IF(Taula1[[#This Row],[Grup justificat     (fer servir opcions de la llista desplegable)]]=1,1,0)</f>
        <v>0</v>
      </c>
      <c r="BJ253" s="124">
        <f>IF(Taula1[[#This Row],[Espai reservat Administració]]=1,1,0)</f>
        <v>0</v>
      </c>
      <c r="BK253" s="125"/>
      <c r="BL253" s="124">
        <f>IF(Taula1[[#This Row],[Grup justificat     (fer servir opcions de la llista desplegable)]]=2,1,0)</f>
        <v>0</v>
      </c>
      <c r="BM253" s="124">
        <f>IF(Taula1[[#This Row],[Espai reservat Administració]]=2,1,0)</f>
        <v>0</v>
      </c>
      <c r="BN253" s="73"/>
      <c r="BO253" s="73"/>
      <c r="BP253" s="73"/>
      <c r="BQ253" s="73"/>
      <c r="BR253" s="73"/>
      <c r="BS253" s="73"/>
      <c r="BT253" s="73"/>
      <c r="BU253" s="73"/>
      <c r="BV253" s="73"/>
      <c r="BW253" s="73"/>
      <c r="BX253" s="73"/>
      <c r="BY253" s="73"/>
      <c r="BZ253" s="73"/>
      <c r="CA253" s="73"/>
      <c r="CB253" s="73"/>
      <c r="CC253" s="73"/>
      <c r="CD253" s="73"/>
      <c r="CE253" s="73"/>
      <c r="CF253" s="73"/>
      <c r="CG253" s="63">
        <f t="shared" si="53"/>
        <v>0</v>
      </c>
      <c r="CH253" s="63">
        <f t="shared" si="54"/>
        <v>0</v>
      </c>
      <c r="CI253" s="73"/>
      <c r="CJ253" s="63">
        <f>IF(Taula1[[#This Row],[Tipus de contracte                                  (fer servir opcions de la llista desplegable)]]="Indefinit",1,0)</f>
        <v>0</v>
      </c>
      <c r="CK253" s="63">
        <f>IF(Taula1[[#This Row],[Tipus de contracte                                  (fer servir opcions de la llista desplegable)]]="Temporal, igual o superior a 6 mesos",1,0)</f>
        <v>0</v>
      </c>
      <c r="CL253" s="63">
        <f>IF(Taula1[[#This Row],[Tipus de contracte                                  (fer servir opcions de la llista desplegable)]]="Substitució per IT",1,0)</f>
        <v>0</v>
      </c>
      <c r="CM253" s="73"/>
      <c r="CN253" s="63">
        <f>IF(Taula1[[#This Row],[Relació llocs de treball]]&gt;=1,1,0)</f>
        <v>0</v>
      </c>
      <c r="CO253" s="73"/>
      <c r="CP253" s="63">
        <f>IF(Taula1[[#This Row],[Identitat de gènere                                                          (fer servir opcions de la llista desplegable)]]="Home",1,0)</f>
        <v>0</v>
      </c>
      <c r="CQ253" s="63">
        <f>IF(Taula1[[#This Row],[Identitat de gènere                                                          (fer servir opcions de la llista desplegable)]]="Dona",1,0)</f>
        <v>0</v>
      </c>
      <c r="CR253" s="63">
        <f>IF(Taula1[[#This Row],[Identitat de gènere                                                          (fer servir opcions de la llista desplegable)]]="No binari",1,0)</f>
        <v>0</v>
      </c>
      <c r="CS253" s="73"/>
      <c r="CT253" s="63">
        <f t="shared" si="48"/>
        <v>0</v>
      </c>
      <c r="CU253" s="64">
        <f t="shared" si="55"/>
        <v>0</v>
      </c>
      <c r="CW253" s="64">
        <f t="shared" si="56"/>
        <v>0</v>
      </c>
      <c r="CX253" s="64">
        <f t="shared" si="57"/>
        <v>0</v>
      </c>
      <c r="CY253" s="64">
        <f t="shared" si="58"/>
        <v>0</v>
      </c>
      <c r="CZ253" s="64">
        <f t="shared" si="59"/>
        <v>0</v>
      </c>
      <c r="DB253" s="64">
        <f t="shared" si="60"/>
        <v>0</v>
      </c>
      <c r="DC253" s="64">
        <f t="shared" si="61"/>
        <v>0</v>
      </c>
      <c r="DD253" s="64">
        <f t="shared" si="62"/>
        <v>0</v>
      </c>
      <c r="DE253" s="64">
        <f t="shared" si="63"/>
        <v>0</v>
      </c>
    </row>
    <row r="254" spans="2:109" x14ac:dyDescent="0.3">
      <c r="B254" s="167"/>
      <c r="C254" s="186"/>
      <c r="D254" s="2"/>
      <c r="E254" s="67"/>
      <c r="F254" s="5"/>
      <c r="G254" s="5"/>
      <c r="H254" s="187"/>
      <c r="I254" s="111" t="str">
        <f ca="1">IF(Taula1[[#This Row],[Data naixement (format dd/mm/aaaa)]]="","0",DATEDIF(Taula1[[#This Row],[Data naixement (format dd/mm/aaaa)]],TODAY(),"Y"))</f>
        <v>0</v>
      </c>
      <c r="J254" s="6"/>
      <c r="K254" s="6"/>
      <c r="L254" s="6"/>
      <c r="M254" s="6"/>
      <c r="N254" s="56"/>
      <c r="O254" s="56"/>
      <c r="P254" s="56"/>
      <c r="Q254" s="6"/>
      <c r="R254" s="7"/>
      <c r="S254" s="143">
        <f>Taula1[[#This Row],[Mesos naturals sencers treballats període justificat (01/01/2023 - 31/03/2023)]]</f>
        <v>0</v>
      </c>
      <c r="T254" s="194">
        <f>Taula1[[#This Row],[Dies treballats període justificat (01/01/2023 - 31/03/2023)              no comptabilitzats com a mes natural sencer]]</f>
        <v>0</v>
      </c>
      <c r="U254" s="12"/>
      <c r="V254" s="7"/>
      <c r="W254" s="188"/>
      <c r="X254" s="188"/>
      <c r="Y254" s="188"/>
      <c r="Z254" s="188"/>
      <c r="AA254" s="190"/>
      <c r="AB254" s="143">
        <f>Taula1[[#This Row],[Grup justificat     (fer servir opcions de la llista desplegable)]]</f>
        <v>0</v>
      </c>
      <c r="AC254" s="182"/>
      <c r="AD254" s="80"/>
      <c r="AE254" s="131">
        <f>ROUND((AF254/100)*756*Taula1[[#This Row],[Mesos naturals sencers treballats període justificat (01/01/2023 - 31/03/2023)]],2)</f>
        <v>0</v>
      </c>
      <c r="AF254" s="79">
        <f>Taula1[[#This Row],[% Jornada segons contracte
(no posar el símbol %) ]]-Taula1[[#This Row],[% Reducció salari per baix rendiment        (no posar el símbol %)]]</f>
        <v>0</v>
      </c>
      <c r="AG254" s="131">
        <f>ROUND((AH254/100)*24.8547945*Taula1[[#This Row],[Dies treballats període justificat (01/01/2023 - 31/03/2023)              no comptabilitzats com a mes natural sencer]],2)</f>
        <v>0</v>
      </c>
      <c r="AH254" s="79">
        <f>Taula1[[#This Row],[% Jornada segons contracte
(no posar el símbol %) ]]-Taula1[[#This Row],[% Reducció salari per baix rendiment        (no posar el símbol %)]]</f>
        <v>0</v>
      </c>
      <c r="AI254" s="131">
        <f t="shared" si="49"/>
        <v>0</v>
      </c>
      <c r="AJ254" s="183"/>
      <c r="AK254" s="131">
        <f>ROUND((AL254/100)*756*Taula1[[#This Row],[Espai reservat Administració  (mesos)]],2)</f>
        <v>0</v>
      </c>
      <c r="AL254" s="79">
        <f>Taula1[[#This Row],[% Jornada segons contracte
(no posar el símbol %) ]]-Taula1[[#This Row],[% Reducció salari per baix rendiment        (no posar el símbol %)]]</f>
        <v>0</v>
      </c>
      <c r="AM254" s="131">
        <f>ROUND((AN254/100)*24.8547945*Taula1[[#This Row],[Espai reservat Administració (dies)]],2)</f>
        <v>0</v>
      </c>
      <c r="AN254" s="79">
        <f>Taula1[[#This Row],[% Jornada segons contracte
(no posar el símbol %) ]]-Taula1[[#This Row],[% Reducció salari per baix rendiment        (no posar el símbol %)]]</f>
        <v>0</v>
      </c>
      <c r="AO254" s="131">
        <f t="shared" si="50"/>
        <v>0</v>
      </c>
      <c r="AP254" s="86"/>
      <c r="AQ254" s="136">
        <f>ROUND((AR254/100)*693*Taula1[[#This Row],[Mesos naturals sencers treballats període justificat (01/01/2023 - 31/03/2023)]],2)</f>
        <v>0</v>
      </c>
      <c r="AR254" s="89">
        <f>Taula1[[#This Row],[% Jornada segons contracte
(no posar el símbol %) ]]-Taula1[[#This Row],[% Reducció salari per baix rendiment        (no posar el símbol %)]]</f>
        <v>0</v>
      </c>
      <c r="AS254" s="136">
        <f>ROUND((AT254/100)*22.78356164*Taula1[[#This Row],[Dies treballats període justificat (01/01/2023 - 31/03/2023)              no comptabilitzats com a mes natural sencer]],2)</f>
        <v>0</v>
      </c>
      <c r="AT254" s="89">
        <f>Taula1[[#This Row],[% Jornada segons contracte
(no posar el símbol %) ]]-Taula1[[#This Row],[% Reducció salari per baix rendiment        (no posar el símbol %)]]</f>
        <v>0</v>
      </c>
      <c r="AU254" s="136">
        <f t="shared" si="51"/>
        <v>0</v>
      </c>
      <c r="AV254" s="86"/>
      <c r="AW254" s="136">
        <f>ROUND((AX254/100)*693*Taula1[[#This Row],[Espai reservat Administració  (mesos)]],2)</f>
        <v>0</v>
      </c>
      <c r="AX254" s="89">
        <f>Taula1[[#This Row],[% Jornada segons contracte
(no posar el símbol %) ]]-Taula1[[#This Row],[% Reducció salari per baix rendiment        (no posar el símbol %)]]</f>
        <v>0</v>
      </c>
      <c r="AY254" s="131">
        <f>ROUND((AZ254/100)*22.78356164*Taula1[[#This Row],[Espai reservat Administració (dies)]],2)</f>
        <v>0</v>
      </c>
      <c r="AZ254" s="79">
        <f>Taula1[[#This Row],[% Jornada segons contracte
(no posar el símbol %) ]]-Taula1[[#This Row],[% Reducció salari per baix rendiment        (no posar el símbol %)]]</f>
        <v>0</v>
      </c>
      <c r="BA254" s="131">
        <f t="shared" si="52"/>
        <v>0</v>
      </c>
      <c r="BB254" s="83"/>
      <c r="BC254" s="131">
        <f>IF(Taula1[[#This Row],[Grup justificat     (fer servir opcions de la llista desplegable)]]=1,AI254,0)</f>
        <v>0</v>
      </c>
      <c r="BD254" s="131">
        <f>IF(Taula1[[#This Row],[Grup justificat     (fer servir opcions de la llista desplegable)]]=2,AU254,0)</f>
        <v>0</v>
      </c>
      <c r="BE254" s="83"/>
      <c r="BF254" s="131">
        <f>IF(Taula1[[#This Row],[Espai reservat Administració]]=1,AO254,0)</f>
        <v>0</v>
      </c>
      <c r="BG254" s="131">
        <f>IF(Taula1[[#This Row],[Espai reservat Administració]]=2,BA254,0)</f>
        <v>0</v>
      </c>
      <c r="BH254" s="83"/>
      <c r="BI254" s="124">
        <f>IF(Taula1[[#This Row],[Grup justificat     (fer servir opcions de la llista desplegable)]]=1,1,0)</f>
        <v>0</v>
      </c>
      <c r="BJ254" s="124">
        <f>IF(Taula1[[#This Row],[Espai reservat Administració]]=1,1,0)</f>
        <v>0</v>
      </c>
      <c r="BK254" s="125"/>
      <c r="BL254" s="124">
        <f>IF(Taula1[[#This Row],[Grup justificat     (fer servir opcions de la llista desplegable)]]=2,1,0)</f>
        <v>0</v>
      </c>
      <c r="BM254" s="124">
        <f>IF(Taula1[[#This Row],[Espai reservat Administració]]=2,1,0)</f>
        <v>0</v>
      </c>
      <c r="BN254" s="73"/>
      <c r="BO254" s="73"/>
      <c r="BP254" s="73"/>
      <c r="BQ254" s="73"/>
      <c r="BR254" s="73"/>
      <c r="BS254" s="73"/>
      <c r="BT254" s="73"/>
      <c r="BU254" s="73"/>
      <c r="BV254" s="73"/>
      <c r="BW254" s="73"/>
      <c r="BX254" s="73"/>
      <c r="BY254" s="73"/>
      <c r="BZ254" s="73"/>
      <c r="CA254" s="73"/>
      <c r="CB254" s="73"/>
      <c r="CC254" s="73"/>
      <c r="CD254" s="73"/>
      <c r="CE254" s="73"/>
      <c r="CF254" s="73"/>
      <c r="CG254" s="63">
        <f t="shared" si="53"/>
        <v>0</v>
      </c>
      <c r="CH254" s="63">
        <f t="shared" si="54"/>
        <v>0</v>
      </c>
      <c r="CI254" s="73"/>
      <c r="CJ254" s="63">
        <f>IF(Taula1[[#This Row],[Tipus de contracte                                  (fer servir opcions de la llista desplegable)]]="Indefinit",1,0)</f>
        <v>0</v>
      </c>
      <c r="CK254" s="63">
        <f>IF(Taula1[[#This Row],[Tipus de contracte                                  (fer servir opcions de la llista desplegable)]]="Temporal, igual o superior a 6 mesos",1,0)</f>
        <v>0</v>
      </c>
      <c r="CL254" s="63">
        <f>IF(Taula1[[#This Row],[Tipus de contracte                                  (fer servir opcions de la llista desplegable)]]="Substitució per IT",1,0)</f>
        <v>0</v>
      </c>
      <c r="CM254" s="73"/>
      <c r="CN254" s="63">
        <f>IF(Taula1[[#This Row],[Relació llocs de treball]]&gt;=1,1,0)</f>
        <v>0</v>
      </c>
      <c r="CO254" s="73"/>
      <c r="CP254" s="63">
        <f>IF(Taula1[[#This Row],[Identitat de gènere                                                          (fer servir opcions de la llista desplegable)]]="Home",1,0)</f>
        <v>0</v>
      </c>
      <c r="CQ254" s="63">
        <f>IF(Taula1[[#This Row],[Identitat de gènere                                                          (fer servir opcions de la llista desplegable)]]="Dona",1,0)</f>
        <v>0</v>
      </c>
      <c r="CR254" s="63">
        <f>IF(Taula1[[#This Row],[Identitat de gènere                                                          (fer servir opcions de la llista desplegable)]]="No binari",1,0)</f>
        <v>0</v>
      </c>
      <c r="CS254" s="73"/>
      <c r="CT254" s="63">
        <f t="shared" si="48"/>
        <v>0</v>
      </c>
      <c r="CU254" s="64">
        <f t="shared" si="55"/>
        <v>0</v>
      </c>
      <c r="CW254" s="64">
        <f t="shared" si="56"/>
        <v>0</v>
      </c>
      <c r="CX254" s="64">
        <f t="shared" si="57"/>
        <v>0</v>
      </c>
      <c r="CY254" s="64">
        <f t="shared" si="58"/>
        <v>0</v>
      </c>
      <c r="CZ254" s="64">
        <f t="shared" si="59"/>
        <v>0</v>
      </c>
      <c r="DB254" s="64">
        <f t="shared" si="60"/>
        <v>0</v>
      </c>
      <c r="DC254" s="64">
        <f t="shared" si="61"/>
        <v>0</v>
      </c>
      <c r="DD254" s="64">
        <f t="shared" si="62"/>
        <v>0</v>
      </c>
      <c r="DE254" s="64">
        <f t="shared" si="63"/>
        <v>0</v>
      </c>
    </row>
    <row r="255" spans="2:109" x14ac:dyDescent="0.3">
      <c r="B255" s="167"/>
      <c r="C255" s="186"/>
      <c r="D255" s="2"/>
      <c r="E255" s="67"/>
      <c r="F255" s="5"/>
      <c r="G255" s="5"/>
      <c r="H255" s="187"/>
      <c r="I255" s="111" t="str">
        <f ca="1">IF(Taula1[[#This Row],[Data naixement (format dd/mm/aaaa)]]="","0",DATEDIF(Taula1[[#This Row],[Data naixement (format dd/mm/aaaa)]],TODAY(),"Y"))</f>
        <v>0</v>
      </c>
      <c r="J255" s="6"/>
      <c r="K255" s="6"/>
      <c r="L255" s="6"/>
      <c r="M255" s="6"/>
      <c r="N255" s="56"/>
      <c r="O255" s="56"/>
      <c r="P255" s="56"/>
      <c r="Q255" s="6"/>
      <c r="R255" s="7"/>
      <c r="S255" s="143">
        <f>Taula1[[#This Row],[Mesos naturals sencers treballats període justificat (01/01/2023 - 31/03/2023)]]</f>
        <v>0</v>
      </c>
      <c r="T255" s="194">
        <f>Taula1[[#This Row],[Dies treballats període justificat (01/01/2023 - 31/03/2023)              no comptabilitzats com a mes natural sencer]]</f>
        <v>0</v>
      </c>
      <c r="U255" s="12"/>
      <c r="V255" s="7"/>
      <c r="W255" s="188"/>
      <c r="X255" s="188"/>
      <c r="Y255" s="188"/>
      <c r="Z255" s="188"/>
      <c r="AA255" s="190"/>
      <c r="AB255" s="143">
        <f>Taula1[[#This Row],[Grup justificat     (fer servir opcions de la llista desplegable)]]</f>
        <v>0</v>
      </c>
      <c r="AC255" s="182"/>
      <c r="AD255" s="80"/>
      <c r="AE255" s="131">
        <f>ROUND((AF255/100)*756*Taula1[[#This Row],[Mesos naturals sencers treballats període justificat (01/01/2023 - 31/03/2023)]],2)</f>
        <v>0</v>
      </c>
      <c r="AF255" s="79">
        <f>Taula1[[#This Row],[% Jornada segons contracte
(no posar el símbol %) ]]-Taula1[[#This Row],[% Reducció salari per baix rendiment        (no posar el símbol %)]]</f>
        <v>0</v>
      </c>
      <c r="AG255" s="131">
        <f>ROUND((AH255/100)*24.8547945*Taula1[[#This Row],[Dies treballats període justificat (01/01/2023 - 31/03/2023)              no comptabilitzats com a mes natural sencer]],2)</f>
        <v>0</v>
      </c>
      <c r="AH255" s="79">
        <f>Taula1[[#This Row],[% Jornada segons contracte
(no posar el símbol %) ]]-Taula1[[#This Row],[% Reducció salari per baix rendiment        (no posar el símbol %)]]</f>
        <v>0</v>
      </c>
      <c r="AI255" s="131">
        <f t="shared" si="49"/>
        <v>0</v>
      </c>
      <c r="AJ255" s="183"/>
      <c r="AK255" s="131">
        <f>ROUND((AL255/100)*756*Taula1[[#This Row],[Espai reservat Administració  (mesos)]],2)</f>
        <v>0</v>
      </c>
      <c r="AL255" s="79">
        <f>Taula1[[#This Row],[% Jornada segons contracte
(no posar el símbol %) ]]-Taula1[[#This Row],[% Reducció salari per baix rendiment        (no posar el símbol %)]]</f>
        <v>0</v>
      </c>
      <c r="AM255" s="131">
        <f>ROUND((AN255/100)*24.8547945*Taula1[[#This Row],[Espai reservat Administració (dies)]],2)</f>
        <v>0</v>
      </c>
      <c r="AN255" s="79">
        <f>Taula1[[#This Row],[% Jornada segons contracte
(no posar el símbol %) ]]-Taula1[[#This Row],[% Reducció salari per baix rendiment        (no posar el símbol %)]]</f>
        <v>0</v>
      </c>
      <c r="AO255" s="131">
        <f t="shared" si="50"/>
        <v>0</v>
      </c>
      <c r="AP255" s="86"/>
      <c r="AQ255" s="136">
        <f>ROUND((AR255/100)*693*Taula1[[#This Row],[Mesos naturals sencers treballats període justificat (01/01/2023 - 31/03/2023)]],2)</f>
        <v>0</v>
      </c>
      <c r="AR255" s="89">
        <f>Taula1[[#This Row],[% Jornada segons contracte
(no posar el símbol %) ]]-Taula1[[#This Row],[% Reducció salari per baix rendiment        (no posar el símbol %)]]</f>
        <v>0</v>
      </c>
      <c r="AS255" s="136">
        <f>ROUND((AT255/100)*22.78356164*Taula1[[#This Row],[Dies treballats període justificat (01/01/2023 - 31/03/2023)              no comptabilitzats com a mes natural sencer]],2)</f>
        <v>0</v>
      </c>
      <c r="AT255" s="89">
        <f>Taula1[[#This Row],[% Jornada segons contracte
(no posar el símbol %) ]]-Taula1[[#This Row],[% Reducció salari per baix rendiment        (no posar el símbol %)]]</f>
        <v>0</v>
      </c>
      <c r="AU255" s="136">
        <f t="shared" si="51"/>
        <v>0</v>
      </c>
      <c r="AV255" s="86"/>
      <c r="AW255" s="136">
        <f>ROUND((AX255/100)*693*Taula1[[#This Row],[Espai reservat Administració  (mesos)]],2)</f>
        <v>0</v>
      </c>
      <c r="AX255" s="89">
        <f>Taula1[[#This Row],[% Jornada segons contracte
(no posar el símbol %) ]]-Taula1[[#This Row],[% Reducció salari per baix rendiment        (no posar el símbol %)]]</f>
        <v>0</v>
      </c>
      <c r="AY255" s="131">
        <f>ROUND((AZ255/100)*22.78356164*Taula1[[#This Row],[Espai reservat Administració (dies)]],2)</f>
        <v>0</v>
      </c>
      <c r="AZ255" s="79">
        <f>Taula1[[#This Row],[% Jornada segons contracte
(no posar el símbol %) ]]-Taula1[[#This Row],[% Reducció salari per baix rendiment        (no posar el símbol %)]]</f>
        <v>0</v>
      </c>
      <c r="BA255" s="131">
        <f t="shared" si="52"/>
        <v>0</v>
      </c>
      <c r="BB255" s="83"/>
      <c r="BC255" s="131">
        <f>IF(Taula1[[#This Row],[Grup justificat     (fer servir opcions de la llista desplegable)]]=1,AI255,0)</f>
        <v>0</v>
      </c>
      <c r="BD255" s="131">
        <f>IF(Taula1[[#This Row],[Grup justificat     (fer servir opcions de la llista desplegable)]]=2,AU255,0)</f>
        <v>0</v>
      </c>
      <c r="BE255" s="83"/>
      <c r="BF255" s="131">
        <f>IF(Taula1[[#This Row],[Espai reservat Administració]]=1,AO255,0)</f>
        <v>0</v>
      </c>
      <c r="BG255" s="131">
        <f>IF(Taula1[[#This Row],[Espai reservat Administració]]=2,BA255,0)</f>
        <v>0</v>
      </c>
      <c r="BH255" s="83"/>
      <c r="BI255" s="124">
        <f>IF(Taula1[[#This Row],[Grup justificat     (fer servir opcions de la llista desplegable)]]=1,1,0)</f>
        <v>0</v>
      </c>
      <c r="BJ255" s="124">
        <f>IF(Taula1[[#This Row],[Espai reservat Administració]]=1,1,0)</f>
        <v>0</v>
      </c>
      <c r="BK255" s="125"/>
      <c r="BL255" s="124">
        <f>IF(Taula1[[#This Row],[Grup justificat     (fer servir opcions de la llista desplegable)]]=2,1,0)</f>
        <v>0</v>
      </c>
      <c r="BM255" s="124">
        <f>IF(Taula1[[#This Row],[Espai reservat Administració]]=2,1,0)</f>
        <v>0</v>
      </c>
      <c r="BN255" s="73"/>
      <c r="BO255" s="73"/>
      <c r="BP255" s="73"/>
      <c r="BQ255" s="73"/>
      <c r="BR255" s="73"/>
      <c r="BS255" s="73"/>
      <c r="BT255" s="73"/>
      <c r="BU255" s="73"/>
      <c r="BV255" s="73"/>
      <c r="BW255" s="73"/>
      <c r="BX255" s="73"/>
      <c r="BY255" s="73"/>
      <c r="BZ255" s="73"/>
      <c r="CA255" s="73"/>
      <c r="CB255" s="73"/>
      <c r="CC255" s="73"/>
      <c r="CD255" s="73"/>
      <c r="CE255" s="73"/>
      <c r="CF255" s="73"/>
      <c r="CG255" s="63">
        <f t="shared" si="53"/>
        <v>0</v>
      </c>
      <c r="CH255" s="63">
        <f t="shared" si="54"/>
        <v>0</v>
      </c>
      <c r="CI255" s="73"/>
      <c r="CJ255" s="63">
        <f>IF(Taula1[[#This Row],[Tipus de contracte                                  (fer servir opcions de la llista desplegable)]]="Indefinit",1,0)</f>
        <v>0</v>
      </c>
      <c r="CK255" s="63">
        <f>IF(Taula1[[#This Row],[Tipus de contracte                                  (fer servir opcions de la llista desplegable)]]="Temporal, igual o superior a 6 mesos",1,0)</f>
        <v>0</v>
      </c>
      <c r="CL255" s="63">
        <f>IF(Taula1[[#This Row],[Tipus de contracte                                  (fer servir opcions de la llista desplegable)]]="Substitució per IT",1,0)</f>
        <v>0</v>
      </c>
      <c r="CM255" s="73"/>
      <c r="CN255" s="63">
        <f>IF(Taula1[[#This Row],[Relació llocs de treball]]&gt;=1,1,0)</f>
        <v>0</v>
      </c>
      <c r="CO255" s="73"/>
      <c r="CP255" s="63">
        <f>IF(Taula1[[#This Row],[Identitat de gènere                                                          (fer servir opcions de la llista desplegable)]]="Home",1,0)</f>
        <v>0</v>
      </c>
      <c r="CQ255" s="63">
        <f>IF(Taula1[[#This Row],[Identitat de gènere                                                          (fer servir opcions de la llista desplegable)]]="Dona",1,0)</f>
        <v>0</v>
      </c>
      <c r="CR255" s="63">
        <f>IF(Taula1[[#This Row],[Identitat de gènere                                                          (fer servir opcions de la llista desplegable)]]="No binari",1,0)</f>
        <v>0</v>
      </c>
      <c r="CS255" s="73"/>
      <c r="CT255" s="63">
        <f t="shared" si="48"/>
        <v>0</v>
      </c>
      <c r="CU255" s="64">
        <f t="shared" si="55"/>
        <v>0</v>
      </c>
      <c r="CW255" s="64">
        <f t="shared" si="56"/>
        <v>0</v>
      </c>
      <c r="CX255" s="64">
        <f t="shared" si="57"/>
        <v>0</v>
      </c>
      <c r="CY255" s="64">
        <f t="shared" si="58"/>
        <v>0</v>
      </c>
      <c r="CZ255" s="64">
        <f t="shared" si="59"/>
        <v>0</v>
      </c>
      <c r="DB255" s="64">
        <f t="shared" si="60"/>
        <v>0</v>
      </c>
      <c r="DC255" s="64">
        <f t="shared" si="61"/>
        <v>0</v>
      </c>
      <c r="DD255" s="64">
        <f t="shared" si="62"/>
        <v>0</v>
      </c>
      <c r="DE255" s="64">
        <f t="shared" si="63"/>
        <v>0</v>
      </c>
    </row>
    <row r="256" spans="2:109" x14ac:dyDescent="0.3">
      <c r="B256" s="167"/>
      <c r="C256" s="186"/>
      <c r="D256" s="2"/>
      <c r="E256" s="67"/>
      <c r="F256" s="5"/>
      <c r="G256" s="5"/>
      <c r="H256" s="187"/>
      <c r="I256" s="111" t="str">
        <f ca="1">IF(Taula1[[#This Row],[Data naixement (format dd/mm/aaaa)]]="","0",DATEDIF(Taula1[[#This Row],[Data naixement (format dd/mm/aaaa)]],TODAY(),"Y"))</f>
        <v>0</v>
      </c>
      <c r="J256" s="6"/>
      <c r="K256" s="6"/>
      <c r="L256" s="6"/>
      <c r="M256" s="6"/>
      <c r="N256" s="56"/>
      <c r="O256" s="56"/>
      <c r="P256" s="56"/>
      <c r="Q256" s="6"/>
      <c r="R256" s="7"/>
      <c r="S256" s="143">
        <f>Taula1[[#This Row],[Mesos naturals sencers treballats període justificat (01/01/2023 - 31/03/2023)]]</f>
        <v>0</v>
      </c>
      <c r="T256" s="194">
        <f>Taula1[[#This Row],[Dies treballats període justificat (01/01/2023 - 31/03/2023)              no comptabilitzats com a mes natural sencer]]</f>
        <v>0</v>
      </c>
      <c r="U256" s="12"/>
      <c r="V256" s="7"/>
      <c r="W256" s="188"/>
      <c r="X256" s="188"/>
      <c r="Y256" s="188"/>
      <c r="Z256" s="188"/>
      <c r="AA256" s="190"/>
      <c r="AB256" s="143">
        <f>Taula1[[#This Row],[Grup justificat     (fer servir opcions de la llista desplegable)]]</f>
        <v>0</v>
      </c>
      <c r="AC256" s="182"/>
      <c r="AD256" s="80"/>
      <c r="AE256" s="131">
        <f>ROUND((AF256/100)*756*Taula1[[#This Row],[Mesos naturals sencers treballats període justificat (01/01/2023 - 31/03/2023)]],2)</f>
        <v>0</v>
      </c>
      <c r="AF256" s="79">
        <f>Taula1[[#This Row],[% Jornada segons contracte
(no posar el símbol %) ]]-Taula1[[#This Row],[% Reducció salari per baix rendiment        (no posar el símbol %)]]</f>
        <v>0</v>
      </c>
      <c r="AG256" s="131">
        <f>ROUND((AH256/100)*24.8547945*Taula1[[#This Row],[Dies treballats període justificat (01/01/2023 - 31/03/2023)              no comptabilitzats com a mes natural sencer]],2)</f>
        <v>0</v>
      </c>
      <c r="AH256" s="79">
        <f>Taula1[[#This Row],[% Jornada segons contracte
(no posar el símbol %) ]]-Taula1[[#This Row],[% Reducció salari per baix rendiment        (no posar el símbol %)]]</f>
        <v>0</v>
      </c>
      <c r="AI256" s="131">
        <f t="shared" si="49"/>
        <v>0</v>
      </c>
      <c r="AJ256" s="183"/>
      <c r="AK256" s="131">
        <f>ROUND((AL256/100)*756*Taula1[[#This Row],[Espai reservat Administració  (mesos)]],2)</f>
        <v>0</v>
      </c>
      <c r="AL256" s="79">
        <f>Taula1[[#This Row],[% Jornada segons contracte
(no posar el símbol %) ]]-Taula1[[#This Row],[% Reducció salari per baix rendiment        (no posar el símbol %)]]</f>
        <v>0</v>
      </c>
      <c r="AM256" s="131">
        <f>ROUND((AN256/100)*24.8547945*Taula1[[#This Row],[Espai reservat Administració (dies)]],2)</f>
        <v>0</v>
      </c>
      <c r="AN256" s="79">
        <f>Taula1[[#This Row],[% Jornada segons contracte
(no posar el símbol %) ]]-Taula1[[#This Row],[% Reducció salari per baix rendiment        (no posar el símbol %)]]</f>
        <v>0</v>
      </c>
      <c r="AO256" s="131">
        <f t="shared" si="50"/>
        <v>0</v>
      </c>
      <c r="AP256" s="86"/>
      <c r="AQ256" s="136">
        <f>ROUND((AR256/100)*693*Taula1[[#This Row],[Mesos naturals sencers treballats període justificat (01/01/2023 - 31/03/2023)]],2)</f>
        <v>0</v>
      </c>
      <c r="AR256" s="89">
        <f>Taula1[[#This Row],[% Jornada segons contracte
(no posar el símbol %) ]]-Taula1[[#This Row],[% Reducció salari per baix rendiment        (no posar el símbol %)]]</f>
        <v>0</v>
      </c>
      <c r="AS256" s="136">
        <f>ROUND((AT256/100)*22.78356164*Taula1[[#This Row],[Dies treballats període justificat (01/01/2023 - 31/03/2023)              no comptabilitzats com a mes natural sencer]],2)</f>
        <v>0</v>
      </c>
      <c r="AT256" s="89">
        <f>Taula1[[#This Row],[% Jornada segons contracte
(no posar el símbol %) ]]-Taula1[[#This Row],[% Reducció salari per baix rendiment        (no posar el símbol %)]]</f>
        <v>0</v>
      </c>
      <c r="AU256" s="136">
        <f t="shared" si="51"/>
        <v>0</v>
      </c>
      <c r="AV256" s="86"/>
      <c r="AW256" s="136">
        <f>ROUND((AX256/100)*693*Taula1[[#This Row],[Espai reservat Administració  (mesos)]],2)</f>
        <v>0</v>
      </c>
      <c r="AX256" s="89">
        <f>Taula1[[#This Row],[% Jornada segons contracte
(no posar el símbol %) ]]-Taula1[[#This Row],[% Reducció salari per baix rendiment        (no posar el símbol %)]]</f>
        <v>0</v>
      </c>
      <c r="AY256" s="131">
        <f>ROUND((AZ256/100)*22.78356164*Taula1[[#This Row],[Espai reservat Administració (dies)]],2)</f>
        <v>0</v>
      </c>
      <c r="AZ256" s="79">
        <f>Taula1[[#This Row],[% Jornada segons contracte
(no posar el símbol %) ]]-Taula1[[#This Row],[% Reducció salari per baix rendiment        (no posar el símbol %)]]</f>
        <v>0</v>
      </c>
      <c r="BA256" s="131">
        <f t="shared" si="52"/>
        <v>0</v>
      </c>
      <c r="BB256" s="83"/>
      <c r="BC256" s="131">
        <f>IF(Taula1[[#This Row],[Grup justificat     (fer servir opcions de la llista desplegable)]]=1,AI256,0)</f>
        <v>0</v>
      </c>
      <c r="BD256" s="131">
        <f>IF(Taula1[[#This Row],[Grup justificat     (fer servir opcions de la llista desplegable)]]=2,AU256,0)</f>
        <v>0</v>
      </c>
      <c r="BE256" s="83"/>
      <c r="BF256" s="131">
        <f>IF(Taula1[[#This Row],[Espai reservat Administració]]=1,AO256,0)</f>
        <v>0</v>
      </c>
      <c r="BG256" s="131">
        <f>IF(Taula1[[#This Row],[Espai reservat Administració]]=2,BA256,0)</f>
        <v>0</v>
      </c>
      <c r="BH256" s="83"/>
      <c r="BI256" s="124">
        <f>IF(Taula1[[#This Row],[Grup justificat     (fer servir opcions de la llista desplegable)]]=1,1,0)</f>
        <v>0</v>
      </c>
      <c r="BJ256" s="124">
        <f>IF(Taula1[[#This Row],[Espai reservat Administració]]=1,1,0)</f>
        <v>0</v>
      </c>
      <c r="BK256" s="125"/>
      <c r="BL256" s="124">
        <f>IF(Taula1[[#This Row],[Grup justificat     (fer servir opcions de la llista desplegable)]]=2,1,0)</f>
        <v>0</v>
      </c>
      <c r="BM256" s="124">
        <f>IF(Taula1[[#This Row],[Espai reservat Administració]]=2,1,0)</f>
        <v>0</v>
      </c>
      <c r="BN256" s="73"/>
      <c r="BO256" s="73"/>
      <c r="BP256" s="73"/>
      <c r="BQ256" s="73"/>
      <c r="BR256" s="73"/>
      <c r="BS256" s="73"/>
      <c r="BT256" s="73"/>
      <c r="BU256" s="73"/>
      <c r="BV256" s="73"/>
      <c r="BW256" s="73"/>
      <c r="BX256" s="73"/>
      <c r="BY256" s="73"/>
      <c r="BZ256" s="73"/>
      <c r="CA256" s="73"/>
      <c r="CB256" s="73"/>
      <c r="CC256" s="73"/>
      <c r="CD256" s="73"/>
      <c r="CE256" s="73"/>
      <c r="CF256" s="73"/>
      <c r="CG256" s="63">
        <f t="shared" si="53"/>
        <v>0</v>
      </c>
      <c r="CH256" s="63">
        <f t="shared" si="54"/>
        <v>0</v>
      </c>
      <c r="CI256" s="73"/>
      <c r="CJ256" s="63">
        <f>IF(Taula1[[#This Row],[Tipus de contracte                                  (fer servir opcions de la llista desplegable)]]="Indefinit",1,0)</f>
        <v>0</v>
      </c>
      <c r="CK256" s="63">
        <f>IF(Taula1[[#This Row],[Tipus de contracte                                  (fer servir opcions de la llista desplegable)]]="Temporal, igual o superior a 6 mesos",1,0)</f>
        <v>0</v>
      </c>
      <c r="CL256" s="63">
        <f>IF(Taula1[[#This Row],[Tipus de contracte                                  (fer servir opcions de la llista desplegable)]]="Substitució per IT",1,0)</f>
        <v>0</v>
      </c>
      <c r="CM256" s="73"/>
      <c r="CN256" s="63">
        <f>IF(Taula1[[#This Row],[Relació llocs de treball]]&gt;=1,1,0)</f>
        <v>0</v>
      </c>
      <c r="CO256" s="73"/>
      <c r="CP256" s="63">
        <f>IF(Taula1[[#This Row],[Identitat de gènere                                                          (fer servir opcions de la llista desplegable)]]="Home",1,0)</f>
        <v>0</v>
      </c>
      <c r="CQ256" s="63">
        <f>IF(Taula1[[#This Row],[Identitat de gènere                                                          (fer servir opcions de la llista desplegable)]]="Dona",1,0)</f>
        <v>0</v>
      </c>
      <c r="CR256" s="63">
        <f>IF(Taula1[[#This Row],[Identitat de gènere                                                          (fer servir opcions de la llista desplegable)]]="No binari",1,0)</f>
        <v>0</v>
      </c>
      <c r="CS256" s="73"/>
      <c r="CT256" s="63">
        <f t="shared" si="48"/>
        <v>0</v>
      </c>
      <c r="CU256" s="64">
        <f t="shared" si="55"/>
        <v>0</v>
      </c>
      <c r="CW256" s="64">
        <f t="shared" si="56"/>
        <v>0</v>
      </c>
      <c r="CX256" s="64">
        <f t="shared" si="57"/>
        <v>0</v>
      </c>
      <c r="CY256" s="64">
        <f t="shared" si="58"/>
        <v>0</v>
      </c>
      <c r="CZ256" s="64">
        <f t="shared" si="59"/>
        <v>0</v>
      </c>
      <c r="DB256" s="64">
        <f t="shared" si="60"/>
        <v>0</v>
      </c>
      <c r="DC256" s="64">
        <f t="shared" si="61"/>
        <v>0</v>
      </c>
      <c r="DD256" s="64">
        <f t="shared" si="62"/>
        <v>0</v>
      </c>
      <c r="DE256" s="64">
        <f t="shared" si="63"/>
        <v>0</v>
      </c>
    </row>
    <row r="257" spans="2:109" x14ac:dyDescent="0.3">
      <c r="B257" s="167"/>
      <c r="C257" s="186"/>
      <c r="D257" s="2"/>
      <c r="E257" s="67"/>
      <c r="F257" s="5"/>
      <c r="G257" s="5"/>
      <c r="H257" s="187"/>
      <c r="I257" s="111" t="str">
        <f ca="1">IF(Taula1[[#This Row],[Data naixement (format dd/mm/aaaa)]]="","0",DATEDIF(Taula1[[#This Row],[Data naixement (format dd/mm/aaaa)]],TODAY(),"Y"))</f>
        <v>0</v>
      </c>
      <c r="J257" s="6"/>
      <c r="K257" s="6"/>
      <c r="L257" s="6"/>
      <c r="M257" s="6"/>
      <c r="N257" s="56"/>
      <c r="O257" s="56"/>
      <c r="P257" s="56"/>
      <c r="Q257" s="6"/>
      <c r="R257" s="7"/>
      <c r="S257" s="143">
        <f>Taula1[[#This Row],[Mesos naturals sencers treballats període justificat (01/01/2023 - 31/03/2023)]]</f>
        <v>0</v>
      </c>
      <c r="T257" s="194">
        <f>Taula1[[#This Row],[Dies treballats període justificat (01/01/2023 - 31/03/2023)              no comptabilitzats com a mes natural sencer]]</f>
        <v>0</v>
      </c>
      <c r="U257" s="12"/>
      <c r="V257" s="7"/>
      <c r="W257" s="188"/>
      <c r="X257" s="188"/>
      <c r="Y257" s="188"/>
      <c r="Z257" s="188"/>
      <c r="AA257" s="190"/>
      <c r="AB257" s="143">
        <f>Taula1[[#This Row],[Grup justificat     (fer servir opcions de la llista desplegable)]]</f>
        <v>0</v>
      </c>
      <c r="AC257" s="182"/>
      <c r="AD257" s="80"/>
      <c r="AE257" s="131">
        <f>ROUND((AF257/100)*756*Taula1[[#This Row],[Mesos naturals sencers treballats període justificat (01/01/2023 - 31/03/2023)]],2)</f>
        <v>0</v>
      </c>
      <c r="AF257" s="79">
        <f>Taula1[[#This Row],[% Jornada segons contracte
(no posar el símbol %) ]]-Taula1[[#This Row],[% Reducció salari per baix rendiment        (no posar el símbol %)]]</f>
        <v>0</v>
      </c>
      <c r="AG257" s="131">
        <f>ROUND((AH257/100)*24.8547945*Taula1[[#This Row],[Dies treballats període justificat (01/01/2023 - 31/03/2023)              no comptabilitzats com a mes natural sencer]],2)</f>
        <v>0</v>
      </c>
      <c r="AH257" s="79">
        <f>Taula1[[#This Row],[% Jornada segons contracte
(no posar el símbol %) ]]-Taula1[[#This Row],[% Reducció salari per baix rendiment        (no posar el símbol %)]]</f>
        <v>0</v>
      </c>
      <c r="AI257" s="131">
        <f t="shared" si="49"/>
        <v>0</v>
      </c>
      <c r="AJ257" s="183"/>
      <c r="AK257" s="131">
        <f>ROUND((AL257/100)*756*Taula1[[#This Row],[Espai reservat Administració  (mesos)]],2)</f>
        <v>0</v>
      </c>
      <c r="AL257" s="79">
        <f>Taula1[[#This Row],[% Jornada segons contracte
(no posar el símbol %) ]]-Taula1[[#This Row],[% Reducció salari per baix rendiment        (no posar el símbol %)]]</f>
        <v>0</v>
      </c>
      <c r="AM257" s="131">
        <f>ROUND((AN257/100)*24.8547945*Taula1[[#This Row],[Espai reservat Administració (dies)]],2)</f>
        <v>0</v>
      </c>
      <c r="AN257" s="79">
        <f>Taula1[[#This Row],[% Jornada segons contracte
(no posar el símbol %) ]]-Taula1[[#This Row],[% Reducció salari per baix rendiment        (no posar el símbol %)]]</f>
        <v>0</v>
      </c>
      <c r="AO257" s="131">
        <f t="shared" si="50"/>
        <v>0</v>
      </c>
      <c r="AP257" s="86"/>
      <c r="AQ257" s="136">
        <f>ROUND((AR257/100)*693*Taula1[[#This Row],[Mesos naturals sencers treballats període justificat (01/01/2023 - 31/03/2023)]],2)</f>
        <v>0</v>
      </c>
      <c r="AR257" s="89">
        <f>Taula1[[#This Row],[% Jornada segons contracte
(no posar el símbol %) ]]-Taula1[[#This Row],[% Reducció salari per baix rendiment        (no posar el símbol %)]]</f>
        <v>0</v>
      </c>
      <c r="AS257" s="136">
        <f>ROUND((AT257/100)*22.78356164*Taula1[[#This Row],[Dies treballats període justificat (01/01/2023 - 31/03/2023)              no comptabilitzats com a mes natural sencer]],2)</f>
        <v>0</v>
      </c>
      <c r="AT257" s="89">
        <f>Taula1[[#This Row],[% Jornada segons contracte
(no posar el símbol %) ]]-Taula1[[#This Row],[% Reducció salari per baix rendiment        (no posar el símbol %)]]</f>
        <v>0</v>
      </c>
      <c r="AU257" s="136">
        <f t="shared" si="51"/>
        <v>0</v>
      </c>
      <c r="AV257" s="86"/>
      <c r="AW257" s="136">
        <f>ROUND((AX257/100)*693*Taula1[[#This Row],[Espai reservat Administració  (mesos)]],2)</f>
        <v>0</v>
      </c>
      <c r="AX257" s="89">
        <f>Taula1[[#This Row],[% Jornada segons contracte
(no posar el símbol %) ]]-Taula1[[#This Row],[% Reducció salari per baix rendiment        (no posar el símbol %)]]</f>
        <v>0</v>
      </c>
      <c r="AY257" s="131">
        <f>ROUND((AZ257/100)*22.78356164*Taula1[[#This Row],[Espai reservat Administració (dies)]],2)</f>
        <v>0</v>
      </c>
      <c r="AZ257" s="79">
        <f>Taula1[[#This Row],[% Jornada segons contracte
(no posar el símbol %) ]]-Taula1[[#This Row],[% Reducció salari per baix rendiment        (no posar el símbol %)]]</f>
        <v>0</v>
      </c>
      <c r="BA257" s="131">
        <f t="shared" si="52"/>
        <v>0</v>
      </c>
      <c r="BB257" s="83"/>
      <c r="BC257" s="131">
        <f>IF(Taula1[[#This Row],[Grup justificat     (fer servir opcions de la llista desplegable)]]=1,AI257,0)</f>
        <v>0</v>
      </c>
      <c r="BD257" s="131">
        <f>IF(Taula1[[#This Row],[Grup justificat     (fer servir opcions de la llista desplegable)]]=2,AU257,0)</f>
        <v>0</v>
      </c>
      <c r="BE257" s="83"/>
      <c r="BF257" s="131">
        <f>IF(Taula1[[#This Row],[Espai reservat Administració]]=1,AO257,0)</f>
        <v>0</v>
      </c>
      <c r="BG257" s="131">
        <f>IF(Taula1[[#This Row],[Espai reservat Administració]]=2,BA257,0)</f>
        <v>0</v>
      </c>
      <c r="BH257" s="83"/>
      <c r="BI257" s="124">
        <f>IF(Taula1[[#This Row],[Grup justificat     (fer servir opcions de la llista desplegable)]]=1,1,0)</f>
        <v>0</v>
      </c>
      <c r="BJ257" s="124">
        <f>IF(Taula1[[#This Row],[Espai reservat Administració]]=1,1,0)</f>
        <v>0</v>
      </c>
      <c r="BK257" s="125"/>
      <c r="BL257" s="124">
        <f>IF(Taula1[[#This Row],[Grup justificat     (fer servir opcions de la llista desplegable)]]=2,1,0)</f>
        <v>0</v>
      </c>
      <c r="BM257" s="124">
        <f>IF(Taula1[[#This Row],[Espai reservat Administració]]=2,1,0)</f>
        <v>0</v>
      </c>
      <c r="BN257" s="73"/>
      <c r="BO257" s="73"/>
      <c r="BP257" s="73"/>
      <c r="BQ257" s="73"/>
      <c r="BR257" s="73"/>
      <c r="BS257" s="73"/>
      <c r="BT257" s="73"/>
      <c r="BU257" s="73"/>
      <c r="BV257" s="73"/>
      <c r="BW257" s="73"/>
      <c r="BX257" s="73"/>
      <c r="BY257" s="73"/>
      <c r="BZ257" s="73"/>
      <c r="CA257" s="73"/>
      <c r="CB257" s="73"/>
      <c r="CC257" s="73"/>
      <c r="CD257" s="73"/>
      <c r="CE257" s="73"/>
      <c r="CF257" s="73"/>
      <c r="CG257" s="63">
        <f t="shared" si="53"/>
        <v>0</v>
      </c>
      <c r="CH257" s="63">
        <f t="shared" si="54"/>
        <v>0</v>
      </c>
      <c r="CI257" s="73"/>
      <c r="CJ257" s="63">
        <f>IF(Taula1[[#This Row],[Tipus de contracte                                  (fer servir opcions de la llista desplegable)]]="Indefinit",1,0)</f>
        <v>0</v>
      </c>
      <c r="CK257" s="63">
        <f>IF(Taula1[[#This Row],[Tipus de contracte                                  (fer servir opcions de la llista desplegable)]]="Temporal, igual o superior a 6 mesos",1,0)</f>
        <v>0</v>
      </c>
      <c r="CL257" s="63">
        <f>IF(Taula1[[#This Row],[Tipus de contracte                                  (fer servir opcions de la llista desplegable)]]="Substitució per IT",1,0)</f>
        <v>0</v>
      </c>
      <c r="CM257" s="73"/>
      <c r="CN257" s="63">
        <f>IF(Taula1[[#This Row],[Relació llocs de treball]]&gt;=1,1,0)</f>
        <v>0</v>
      </c>
      <c r="CO257" s="73"/>
      <c r="CP257" s="63">
        <f>IF(Taula1[[#This Row],[Identitat de gènere                                                          (fer servir opcions de la llista desplegable)]]="Home",1,0)</f>
        <v>0</v>
      </c>
      <c r="CQ257" s="63">
        <f>IF(Taula1[[#This Row],[Identitat de gènere                                                          (fer servir opcions de la llista desplegable)]]="Dona",1,0)</f>
        <v>0</v>
      </c>
      <c r="CR257" s="63">
        <f>IF(Taula1[[#This Row],[Identitat de gènere                                                          (fer servir opcions de la llista desplegable)]]="No binari",1,0)</f>
        <v>0</v>
      </c>
      <c r="CS257" s="73"/>
      <c r="CT257" s="63">
        <f t="shared" si="48"/>
        <v>0</v>
      </c>
      <c r="CU257" s="64">
        <f t="shared" si="55"/>
        <v>0</v>
      </c>
      <c r="CW257" s="64">
        <f t="shared" si="56"/>
        <v>0</v>
      </c>
      <c r="CX257" s="64">
        <f t="shared" si="57"/>
        <v>0</v>
      </c>
      <c r="CY257" s="64">
        <f t="shared" si="58"/>
        <v>0</v>
      </c>
      <c r="CZ257" s="64">
        <f t="shared" si="59"/>
        <v>0</v>
      </c>
      <c r="DB257" s="64">
        <f t="shared" si="60"/>
        <v>0</v>
      </c>
      <c r="DC257" s="64">
        <f t="shared" si="61"/>
        <v>0</v>
      </c>
      <c r="DD257" s="64">
        <f t="shared" si="62"/>
        <v>0</v>
      </c>
      <c r="DE257" s="64">
        <f t="shared" si="63"/>
        <v>0</v>
      </c>
    </row>
    <row r="258" spans="2:109" x14ac:dyDescent="0.3">
      <c r="B258" s="167"/>
      <c r="C258" s="186"/>
      <c r="D258" s="2"/>
      <c r="E258" s="67"/>
      <c r="F258" s="5"/>
      <c r="G258" s="5"/>
      <c r="H258" s="187"/>
      <c r="I258" s="111" t="str">
        <f ca="1">IF(Taula1[[#This Row],[Data naixement (format dd/mm/aaaa)]]="","0",DATEDIF(Taula1[[#This Row],[Data naixement (format dd/mm/aaaa)]],TODAY(),"Y"))</f>
        <v>0</v>
      </c>
      <c r="J258" s="6"/>
      <c r="K258" s="6"/>
      <c r="L258" s="6"/>
      <c r="M258" s="6"/>
      <c r="N258" s="56"/>
      <c r="O258" s="56"/>
      <c r="P258" s="56"/>
      <c r="Q258" s="6"/>
      <c r="R258" s="7"/>
      <c r="S258" s="143">
        <f>Taula1[[#This Row],[Mesos naturals sencers treballats període justificat (01/01/2023 - 31/03/2023)]]</f>
        <v>0</v>
      </c>
      <c r="T258" s="194">
        <f>Taula1[[#This Row],[Dies treballats període justificat (01/01/2023 - 31/03/2023)              no comptabilitzats com a mes natural sencer]]</f>
        <v>0</v>
      </c>
      <c r="U258" s="12"/>
      <c r="V258" s="7"/>
      <c r="W258" s="188"/>
      <c r="X258" s="188"/>
      <c r="Y258" s="188"/>
      <c r="Z258" s="188"/>
      <c r="AA258" s="190"/>
      <c r="AB258" s="143">
        <f>Taula1[[#This Row],[Grup justificat     (fer servir opcions de la llista desplegable)]]</f>
        <v>0</v>
      </c>
      <c r="AC258" s="182"/>
      <c r="AD258" s="80"/>
      <c r="AE258" s="131">
        <f>ROUND((AF258/100)*756*Taula1[[#This Row],[Mesos naturals sencers treballats període justificat (01/01/2023 - 31/03/2023)]],2)</f>
        <v>0</v>
      </c>
      <c r="AF258" s="79">
        <f>Taula1[[#This Row],[% Jornada segons contracte
(no posar el símbol %) ]]-Taula1[[#This Row],[% Reducció salari per baix rendiment        (no posar el símbol %)]]</f>
        <v>0</v>
      </c>
      <c r="AG258" s="131">
        <f>ROUND((AH258/100)*24.8547945*Taula1[[#This Row],[Dies treballats període justificat (01/01/2023 - 31/03/2023)              no comptabilitzats com a mes natural sencer]],2)</f>
        <v>0</v>
      </c>
      <c r="AH258" s="79">
        <f>Taula1[[#This Row],[% Jornada segons contracte
(no posar el símbol %) ]]-Taula1[[#This Row],[% Reducció salari per baix rendiment        (no posar el símbol %)]]</f>
        <v>0</v>
      </c>
      <c r="AI258" s="131">
        <f t="shared" si="49"/>
        <v>0</v>
      </c>
      <c r="AJ258" s="183"/>
      <c r="AK258" s="131">
        <f>ROUND((AL258/100)*756*Taula1[[#This Row],[Espai reservat Administració  (mesos)]],2)</f>
        <v>0</v>
      </c>
      <c r="AL258" s="79">
        <f>Taula1[[#This Row],[% Jornada segons contracte
(no posar el símbol %) ]]-Taula1[[#This Row],[% Reducció salari per baix rendiment        (no posar el símbol %)]]</f>
        <v>0</v>
      </c>
      <c r="AM258" s="131">
        <f>ROUND((AN258/100)*24.8547945*Taula1[[#This Row],[Espai reservat Administració (dies)]],2)</f>
        <v>0</v>
      </c>
      <c r="AN258" s="79">
        <f>Taula1[[#This Row],[% Jornada segons contracte
(no posar el símbol %) ]]-Taula1[[#This Row],[% Reducció salari per baix rendiment        (no posar el símbol %)]]</f>
        <v>0</v>
      </c>
      <c r="AO258" s="131">
        <f t="shared" si="50"/>
        <v>0</v>
      </c>
      <c r="AP258" s="86"/>
      <c r="AQ258" s="136">
        <f>ROUND((AR258/100)*693*Taula1[[#This Row],[Mesos naturals sencers treballats període justificat (01/01/2023 - 31/03/2023)]],2)</f>
        <v>0</v>
      </c>
      <c r="AR258" s="89">
        <f>Taula1[[#This Row],[% Jornada segons contracte
(no posar el símbol %) ]]-Taula1[[#This Row],[% Reducció salari per baix rendiment        (no posar el símbol %)]]</f>
        <v>0</v>
      </c>
      <c r="AS258" s="136">
        <f>ROUND((AT258/100)*22.78356164*Taula1[[#This Row],[Dies treballats període justificat (01/01/2023 - 31/03/2023)              no comptabilitzats com a mes natural sencer]],2)</f>
        <v>0</v>
      </c>
      <c r="AT258" s="89">
        <f>Taula1[[#This Row],[% Jornada segons contracte
(no posar el símbol %) ]]-Taula1[[#This Row],[% Reducció salari per baix rendiment        (no posar el símbol %)]]</f>
        <v>0</v>
      </c>
      <c r="AU258" s="136">
        <f t="shared" si="51"/>
        <v>0</v>
      </c>
      <c r="AV258" s="86"/>
      <c r="AW258" s="136">
        <f>ROUND((AX258/100)*693*Taula1[[#This Row],[Espai reservat Administració  (mesos)]],2)</f>
        <v>0</v>
      </c>
      <c r="AX258" s="89">
        <f>Taula1[[#This Row],[% Jornada segons contracte
(no posar el símbol %) ]]-Taula1[[#This Row],[% Reducció salari per baix rendiment        (no posar el símbol %)]]</f>
        <v>0</v>
      </c>
      <c r="AY258" s="131">
        <f>ROUND((AZ258/100)*22.78356164*Taula1[[#This Row],[Espai reservat Administració (dies)]],2)</f>
        <v>0</v>
      </c>
      <c r="AZ258" s="79">
        <f>Taula1[[#This Row],[% Jornada segons contracte
(no posar el símbol %) ]]-Taula1[[#This Row],[% Reducció salari per baix rendiment        (no posar el símbol %)]]</f>
        <v>0</v>
      </c>
      <c r="BA258" s="131">
        <f t="shared" si="52"/>
        <v>0</v>
      </c>
      <c r="BB258" s="83"/>
      <c r="BC258" s="131">
        <f>IF(Taula1[[#This Row],[Grup justificat     (fer servir opcions de la llista desplegable)]]=1,AI258,0)</f>
        <v>0</v>
      </c>
      <c r="BD258" s="131">
        <f>IF(Taula1[[#This Row],[Grup justificat     (fer servir opcions de la llista desplegable)]]=2,AU258,0)</f>
        <v>0</v>
      </c>
      <c r="BE258" s="83"/>
      <c r="BF258" s="131">
        <f>IF(Taula1[[#This Row],[Espai reservat Administració]]=1,AO258,0)</f>
        <v>0</v>
      </c>
      <c r="BG258" s="131">
        <f>IF(Taula1[[#This Row],[Espai reservat Administració]]=2,BA258,0)</f>
        <v>0</v>
      </c>
      <c r="BH258" s="83"/>
      <c r="BI258" s="124">
        <f>IF(Taula1[[#This Row],[Grup justificat     (fer servir opcions de la llista desplegable)]]=1,1,0)</f>
        <v>0</v>
      </c>
      <c r="BJ258" s="124">
        <f>IF(Taula1[[#This Row],[Espai reservat Administració]]=1,1,0)</f>
        <v>0</v>
      </c>
      <c r="BK258" s="125"/>
      <c r="BL258" s="124">
        <f>IF(Taula1[[#This Row],[Grup justificat     (fer servir opcions de la llista desplegable)]]=2,1,0)</f>
        <v>0</v>
      </c>
      <c r="BM258" s="124">
        <f>IF(Taula1[[#This Row],[Espai reservat Administració]]=2,1,0)</f>
        <v>0</v>
      </c>
      <c r="BN258" s="73"/>
      <c r="BO258" s="73"/>
      <c r="BP258" s="73"/>
      <c r="BQ258" s="73"/>
      <c r="BR258" s="73"/>
      <c r="BS258" s="73"/>
      <c r="BT258" s="73"/>
      <c r="BU258" s="73"/>
      <c r="BV258" s="73"/>
      <c r="BW258" s="73"/>
      <c r="BX258" s="73"/>
      <c r="BY258" s="73"/>
      <c r="BZ258" s="73"/>
      <c r="CA258" s="73"/>
      <c r="CB258" s="73"/>
      <c r="CC258" s="73"/>
      <c r="CD258" s="73"/>
      <c r="CE258" s="73"/>
      <c r="CF258" s="73"/>
      <c r="CG258" s="63">
        <f t="shared" si="53"/>
        <v>0</v>
      </c>
      <c r="CH258" s="63">
        <f t="shared" si="54"/>
        <v>0</v>
      </c>
      <c r="CI258" s="73"/>
      <c r="CJ258" s="63">
        <f>IF(Taula1[[#This Row],[Tipus de contracte                                  (fer servir opcions de la llista desplegable)]]="Indefinit",1,0)</f>
        <v>0</v>
      </c>
      <c r="CK258" s="63">
        <f>IF(Taula1[[#This Row],[Tipus de contracte                                  (fer servir opcions de la llista desplegable)]]="Temporal, igual o superior a 6 mesos",1,0)</f>
        <v>0</v>
      </c>
      <c r="CL258" s="63">
        <f>IF(Taula1[[#This Row],[Tipus de contracte                                  (fer servir opcions de la llista desplegable)]]="Substitució per IT",1,0)</f>
        <v>0</v>
      </c>
      <c r="CM258" s="73"/>
      <c r="CN258" s="63">
        <f>IF(Taula1[[#This Row],[Relació llocs de treball]]&gt;=1,1,0)</f>
        <v>0</v>
      </c>
      <c r="CO258" s="73"/>
      <c r="CP258" s="63">
        <f>IF(Taula1[[#This Row],[Identitat de gènere                                                          (fer servir opcions de la llista desplegable)]]="Home",1,0)</f>
        <v>0</v>
      </c>
      <c r="CQ258" s="63">
        <f>IF(Taula1[[#This Row],[Identitat de gènere                                                          (fer servir opcions de la llista desplegable)]]="Dona",1,0)</f>
        <v>0</v>
      </c>
      <c r="CR258" s="63">
        <f>IF(Taula1[[#This Row],[Identitat de gènere                                                          (fer servir opcions de la llista desplegable)]]="No binari",1,0)</f>
        <v>0</v>
      </c>
      <c r="CS258" s="73"/>
      <c r="CT258" s="63">
        <f t="shared" si="48"/>
        <v>0</v>
      </c>
      <c r="CU258" s="64">
        <f t="shared" si="55"/>
        <v>0</v>
      </c>
      <c r="CW258" s="64">
        <f t="shared" si="56"/>
        <v>0</v>
      </c>
      <c r="CX258" s="64">
        <f t="shared" si="57"/>
        <v>0</v>
      </c>
      <c r="CY258" s="64">
        <f t="shared" si="58"/>
        <v>0</v>
      </c>
      <c r="CZ258" s="64">
        <f t="shared" si="59"/>
        <v>0</v>
      </c>
      <c r="DB258" s="64">
        <f t="shared" si="60"/>
        <v>0</v>
      </c>
      <c r="DC258" s="64">
        <f t="shared" si="61"/>
        <v>0</v>
      </c>
      <c r="DD258" s="64">
        <f t="shared" si="62"/>
        <v>0</v>
      </c>
      <c r="DE258" s="64">
        <f t="shared" si="63"/>
        <v>0</v>
      </c>
    </row>
    <row r="259" spans="2:109" x14ac:dyDescent="0.3">
      <c r="B259" s="167"/>
      <c r="C259" s="186"/>
      <c r="D259" s="2"/>
      <c r="E259" s="67"/>
      <c r="F259" s="5"/>
      <c r="G259" s="5"/>
      <c r="H259" s="187"/>
      <c r="I259" s="111" t="str">
        <f ca="1">IF(Taula1[[#This Row],[Data naixement (format dd/mm/aaaa)]]="","0",DATEDIF(Taula1[[#This Row],[Data naixement (format dd/mm/aaaa)]],TODAY(),"Y"))</f>
        <v>0</v>
      </c>
      <c r="J259" s="6"/>
      <c r="K259" s="6"/>
      <c r="L259" s="6"/>
      <c r="M259" s="6"/>
      <c r="N259" s="56"/>
      <c r="O259" s="56"/>
      <c r="P259" s="56"/>
      <c r="Q259" s="6"/>
      <c r="R259" s="7"/>
      <c r="S259" s="143">
        <f>Taula1[[#This Row],[Mesos naturals sencers treballats període justificat (01/01/2023 - 31/03/2023)]]</f>
        <v>0</v>
      </c>
      <c r="T259" s="194">
        <f>Taula1[[#This Row],[Dies treballats període justificat (01/01/2023 - 31/03/2023)              no comptabilitzats com a mes natural sencer]]</f>
        <v>0</v>
      </c>
      <c r="U259" s="12"/>
      <c r="V259" s="7"/>
      <c r="W259" s="188"/>
      <c r="X259" s="188"/>
      <c r="Y259" s="188"/>
      <c r="Z259" s="188"/>
      <c r="AA259" s="190"/>
      <c r="AB259" s="143">
        <f>Taula1[[#This Row],[Grup justificat     (fer servir opcions de la llista desplegable)]]</f>
        <v>0</v>
      </c>
      <c r="AC259" s="182"/>
      <c r="AD259" s="80"/>
      <c r="AE259" s="131">
        <f>ROUND((AF259/100)*756*Taula1[[#This Row],[Mesos naturals sencers treballats període justificat (01/01/2023 - 31/03/2023)]],2)</f>
        <v>0</v>
      </c>
      <c r="AF259" s="79">
        <f>Taula1[[#This Row],[% Jornada segons contracte
(no posar el símbol %) ]]-Taula1[[#This Row],[% Reducció salari per baix rendiment        (no posar el símbol %)]]</f>
        <v>0</v>
      </c>
      <c r="AG259" s="131">
        <f>ROUND((AH259/100)*24.8547945*Taula1[[#This Row],[Dies treballats període justificat (01/01/2023 - 31/03/2023)              no comptabilitzats com a mes natural sencer]],2)</f>
        <v>0</v>
      </c>
      <c r="AH259" s="79">
        <f>Taula1[[#This Row],[% Jornada segons contracte
(no posar el símbol %) ]]-Taula1[[#This Row],[% Reducció salari per baix rendiment        (no posar el símbol %)]]</f>
        <v>0</v>
      </c>
      <c r="AI259" s="131">
        <f t="shared" si="49"/>
        <v>0</v>
      </c>
      <c r="AJ259" s="183"/>
      <c r="AK259" s="131">
        <f>ROUND((AL259/100)*756*Taula1[[#This Row],[Espai reservat Administració  (mesos)]],2)</f>
        <v>0</v>
      </c>
      <c r="AL259" s="79">
        <f>Taula1[[#This Row],[% Jornada segons contracte
(no posar el símbol %) ]]-Taula1[[#This Row],[% Reducció salari per baix rendiment        (no posar el símbol %)]]</f>
        <v>0</v>
      </c>
      <c r="AM259" s="131">
        <f>ROUND((AN259/100)*24.8547945*Taula1[[#This Row],[Espai reservat Administració (dies)]],2)</f>
        <v>0</v>
      </c>
      <c r="AN259" s="79">
        <f>Taula1[[#This Row],[% Jornada segons contracte
(no posar el símbol %) ]]-Taula1[[#This Row],[% Reducció salari per baix rendiment        (no posar el símbol %)]]</f>
        <v>0</v>
      </c>
      <c r="AO259" s="131">
        <f t="shared" si="50"/>
        <v>0</v>
      </c>
      <c r="AP259" s="86"/>
      <c r="AQ259" s="136">
        <f>ROUND((AR259/100)*693*Taula1[[#This Row],[Mesos naturals sencers treballats període justificat (01/01/2023 - 31/03/2023)]],2)</f>
        <v>0</v>
      </c>
      <c r="AR259" s="89">
        <f>Taula1[[#This Row],[% Jornada segons contracte
(no posar el símbol %) ]]-Taula1[[#This Row],[% Reducció salari per baix rendiment        (no posar el símbol %)]]</f>
        <v>0</v>
      </c>
      <c r="AS259" s="136">
        <f>ROUND((AT259/100)*22.78356164*Taula1[[#This Row],[Dies treballats període justificat (01/01/2023 - 31/03/2023)              no comptabilitzats com a mes natural sencer]],2)</f>
        <v>0</v>
      </c>
      <c r="AT259" s="89">
        <f>Taula1[[#This Row],[% Jornada segons contracte
(no posar el símbol %) ]]-Taula1[[#This Row],[% Reducció salari per baix rendiment        (no posar el símbol %)]]</f>
        <v>0</v>
      </c>
      <c r="AU259" s="136">
        <f t="shared" si="51"/>
        <v>0</v>
      </c>
      <c r="AV259" s="86"/>
      <c r="AW259" s="136">
        <f>ROUND((AX259/100)*693*Taula1[[#This Row],[Espai reservat Administració  (mesos)]],2)</f>
        <v>0</v>
      </c>
      <c r="AX259" s="89">
        <f>Taula1[[#This Row],[% Jornada segons contracte
(no posar el símbol %) ]]-Taula1[[#This Row],[% Reducció salari per baix rendiment        (no posar el símbol %)]]</f>
        <v>0</v>
      </c>
      <c r="AY259" s="131">
        <f>ROUND((AZ259/100)*22.78356164*Taula1[[#This Row],[Espai reservat Administració (dies)]],2)</f>
        <v>0</v>
      </c>
      <c r="AZ259" s="79">
        <f>Taula1[[#This Row],[% Jornada segons contracte
(no posar el símbol %) ]]-Taula1[[#This Row],[% Reducció salari per baix rendiment        (no posar el símbol %)]]</f>
        <v>0</v>
      </c>
      <c r="BA259" s="131">
        <f t="shared" si="52"/>
        <v>0</v>
      </c>
      <c r="BB259" s="83"/>
      <c r="BC259" s="131">
        <f>IF(Taula1[[#This Row],[Grup justificat     (fer servir opcions de la llista desplegable)]]=1,AI259,0)</f>
        <v>0</v>
      </c>
      <c r="BD259" s="131">
        <f>IF(Taula1[[#This Row],[Grup justificat     (fer servir opcions de la llista desplegable)]]=2,AU259,0)</f>
        <v>0</v>
      </c>
      <c r="BE259" s="83"/>
      <c r="BF259" s="131">
        <f>IF(Taula1[[#This Row],[Espai reservat Administració]]=1,AO259,0)</f>
        <v>0</v>
      </c>
      <c r="BG259" s="131">
        <f>IF(Taula1[[#This Row],[Espai reservat Administració]]=2,BA259,0)</f>
        <v>0</v>
      </c>
      <c r="BH259" s="83"/>
      <c r="BI259" s="124">
        <f>IF(Taula1[[#This Row],[Grup justificat     (fer servir opcions de la llista desplegable)]]=1,1,0)</f>
        <v>0</v>
      </c>
      <c r="BJ259" s="124">
        <f>IF(Taula1[[#This Row],[Espai reservat Administració]]=1,1,0)</f>
        <v>0</v>
      </c>
      <c r="BK259" s="125"/>
      <c r="BL259" s="124">
        <f>IF(Taula1[[#This Row],[Grup justificat     (fer servir opcions de la llista desplegable)]]=2,1,0)</f>
        <v>0</v>
      </c>
      <c r="BM259" s="124">
        <f>IF(Taula1[[#This Row],[Espai reservat Administració]]=2,1,0)</f>
        <v>0</v>
      </c>
      <c r="BN259" s="73"/>
      <c r="BO259" s="73"/>
      <c r="BP259" s="73"/>
      <c r="BQ259" s="73"/>
      <c r="BR259" s="73"/>
      <c r="BS259" s="73"/>
      <c r="BT259" s="73"/>
      <c r="BU259" s="73"/>
      <c r="BV259" s="73"/>
      <c r="BW259" s="73"/>
      <c r="BX259" s="73"/>
      <c r="BY259" s="73"/>
      <c r="BZ259" s="73"/>
      <c r="CA259" s="73"/>
      <c r="CB259" s="73"/>
      <c r="CC259" s="73"/>
      <c r="CD259" s="73"/>
      <c r="CE259" s="73"/>
      <c r="CF259" s="73"/>
      <c r="CG259" s="63">
        <f t="shared" si="53"/>
        <v>0</v>
      </c>
      <c r="CH259" s="63">
        <f t="shared" si="54"/>
        <v>0</v>
      </c>
      <c r="CI259" s="73"/>
      <c r="CJ259" s="63">
        <f>IF(Taula1[[#This Row],[Tipus de contracte                                  (fer servir opcions de la llista desplegable)]]="Indefinit",1,0)</f>
        <v>0</v>
      </c>
      <c r="CK259" s="63">
        <f>IF(Taula1[[#This Row],[Tipus de contracte                                  (fer servir opcions de la llista desplegable)]]="Temporal, igual o superior a 6 mesos",1,0)</f>
        <v>0</v>
      </c>
      <c r="CL259" s="63">
        <f>IF(Taula1[[#This Row],[Tipus de contracte                                  (fer servir opcions de la llista desplegable)]]="Substitució per IT",1,0)</f>
        <v>0</v>
      </c>
      <c r="CM259" s="73"/>
      <c r="CN259" s="63">
        <f>IF(Taula1[[#This Row],[Relació llocs de treball]]&gt;=1,1,0)</f>
        <v>0</v>
      </c>
      <c r="CO259" s="73"/>
      <c r="CP259" s="63">
        <f>IF(Taula1[[#This Row],[Identitat de gènere                                                          (fer servir opcions de la llista desplegable)]]="Home",1,0)</f>
        <v>0</v>
      </c>
      <c r="CQ259" s="63">
        <f>IF(Taula1[[#This Row],[Identitat de gènere                                                          (fer servir opcions de la llista desplegable)]]="Dona",1,0)</f>
        <v>0</v>
      </c>
      <c r="CR259" s="63">
        <f>IF(Taula1[[#This Row],[Identitat de gènere                                                          (fer servir opcions de la llista desplegable)]]="No binari",1,0)</f>
        <v>0</v>
      </c>
      <c r="CS259" s="73"/>
      <c r="CT259" s="63">
        <f t="shared" si="48"/>
        <v>0</v>
      </c>
      <c r="CU259" s="64">
        <f t="shared" si="55"/>
        <v>0</v>
      </c>
      <c r="CW259" s="64">
        <f t="shared" si="56"/>
        <v>0</v>
      </c>
      <c r="CX259" s="64">
        <f t="shared" si="57"/>
        <v>0</v>
      </c>
      <c r="CY259" s="64">
        <f t="shared" si="58"/>
        <v>0</v>
      </c>
      <c r="CZ259" s="64">
        <f t="shared" si="59"/>
        <v>0</v>
      </c>
      <c r="DB259" s="64">
        <f t="shared" si="60"/>
        <v>0</v>
      </c>
      <c r="DC259" s="64">
        <f t="shared" si="61"/>
        <v>0</v>
      </c>
      <c r="DD259" s="64">
        <f t="shared" si="62"/>
        <v>0</v>
      </c>
      <c r="DE259" s="64">
        <f t="shared" si="63"/>
        <v>0</v>
      </c>
    </row>
    <row r="260" spans="2:109" x14ac:dyDescent="0.3">
      <c r="B260" s="167"/>
      <c r="C260" s="186"/>
      <c r="D260" s="2"/>
      <c r="E260" s="67"/>
      <c r="F260" s="5"/>
      <c r="G260" s="5"/>
      <c r="H260" s="187"/>
      <c r="I260" s="111" t="str">
        <f ca="1">IF(Taula1[[#This Row],[Data naixement (format dd/mm/aaaa)]]="","0",DATEDIF(Taula1[[#This Row],[Data naixement (format dd/mm/aaaa)]],TODAY(),"Y"))</f>
        <v>0</v>
      </c>
      <c r="J260" s="6"/>
      <c r="K260" s="6"/>
      <c r="L260" s="6"/>
      <c r="M260" s="6"/>
      <c r="N260" s="56"/>
      <c r="O260" s="56"/>
      <c r="P260" s="56"/>
      <c r="Q260" s="6"/>
      <c r="R260" s="7"/>
      <c r="S260" s="143">
        <f>Taula1[[#This Row],[Mesos naturals sencers treballats període justificat (01/01/2023 - 31/03/2023)]]</f>
        <v>0</v>
      </c>
      <c r="T260" s="194">
        <f>Taula1[[#This Row],[Dies treballats període justificat (01/01/2023 - 31/03/2023)              no comptabilitzats com a mes natural sencer]]</f>
        <v>0</v>
      </c>
      <c r="U260" s="12"/>
      <c r="V260" s="7"/>
      <c r="W260" s="188"/>
      <c r="X260" s="188"/>
      <c r="Y260" s="188"/>
      <c r="Z260" s="188"/>
      <c r="AA260" s="190"/>
      <c r="AB260" s="143">
        <f>Taula1[[#This Row],[Grup justificat     (fer servir opcions de la llista desplegable)]]</f>
        <v>0</v>
      </c>
      <c r="AC260" s="182"/>
      <c r="AD260" s="80"/>
      <c r="AE260" s="131">
        <f>ROUND((AF260/100)*756*Taula1[[#This Row],[Mesos naturals sencers treballats període justificat (01/01/2023 - 31/03/2023)]],2)</f>
        <v>0</v>
      </c>
      <c r="AF260" s="79">
        <f>Taula1[[#This Row],[% Jornada segons contracte
(no posar el símbol %) ]]-Taula1[[#This Row],[% Reducció salari per baix rendiment        (no posar el símbol %)]]</f>
        <v>0</v>
      </c>
      <c r="AG260" s="131">
        <f>ROUND((AH260/100)*24.8547945*Taula1[[#This Row],[Dies treballats període justificat (01/01/2023 - 31/03/2023)              no comptabilitzats com a mes natural sencer]],2)</f>
        <v>0</v>
      </c>
      <c r="AH260" s="79">
        <f>Taula1[[#This Row],[% Jornada segons contracte
(no posar el símbol %) ]]-Taula1[[#This Row],[% Reducció salari per baix rendiment        (no posar el símbol %)]]</f>
        <v>0</v>
      </c>
      <c r="AI260" s="131">
        <f t="shared" si="49"/>
        <v>0</v>
      </c>
      <c r="AJ260" s="183"/>
      <c r="AK260" s="131">
        <f>ROUND((AL260/100)*756*Taula1[[#This Row],[Espai reservat Administració  (mesos)]],2)</f>
        <v>0</v>
      </c>
      <c r="AL260" s="79">
        <f>Taula1[[#This Row],[% Jornada segons contracte
(no posar el símbol %) ]]-Taula1[[#This Row],[% Reducció salari per baix rendiment        (no posar el símbol %)]]</f>
        <v>0</v>
      </c>
      <c r="AM260" s="131">
        <f>ROUND((AN260/100)*24.8547945*Taula1[[#This Row],[Espai reservat Administració (dies)]],2)</f>
        <v>0</v>
      </c>
      <c r="AN260" s="79">
        <f>Taula1[[#This Row],[% Jornada segons contracte
(no posar el símbol %) ]]-Taula1[[#This Row],[% Reducció salari per baix rendiment        (no posar el símbol %)]]</f>
        <v>0</v>
      </c>
      <c r="AO260" s="131">
        <f t="shared" si="50"/>
        <v>0</v>
      </c>
      <c r="AP260" s="86"/>
      <c r="AQ260" s="136">
        <f>ROUND((AR260/100)*693*Taula1[[#This Row],[Mesos naturals sencers treballats període justificat (01/01/2023 - 31/03/2023)]],2)</f>
        <v>0</v>
      </c>
      <c r="AR260" s="89">
        <f>Taula1[[#This Row],[% Jornada segons contracte
(no posar el símbol %) ]]-Taula1[[#This Row],[% Reducció salari per baix rendiment        (no posar el símbol %)]]</f>
        <v>0</v>
      </c>
      <c r="AS260" s="136">
        <f>ROUND((AT260/100)*22.78356164*Taula1[[#This Row],[Dies treballats període justificat (01/01/2023 - 31/03/2023)              no comptabilitzats com a mes natural sencer]],2)</f>
        <v>0</v>
      </c>
      <c r="AT260" s="89">
        <f>Taula1[[#This Row],[% Jornada segons contracte
(no posar el símbol %) ]]-Taula1[[#This Row],[% Reducció salari per baix rendiment        (no posar el símbol %)]]</f>
        <v>0</v>
      </c>
      <c r="AU260" s="136">
        <f t="shared" si="51"/>
        <v>0</v>
      </c>
      <c r="AV260" s="86"/>
      <c r="AW260" s="136">
        <f>ROUND((AX260/100)*693*Taula1[[#This Row],[Espai reservat Administració  (mesos)]],2)</f>
        <v>0</v>
      </c>
      <c r="AX260" s="89">
        <f>Taula1[[#This Row],[% Jornada segons contracte
(no posar el símbol %) ]]-Taula1[[#This Row],[% Reducció salari per baix rendiment        (no posar el símbol %)]]</f>
        <v>0</v>
      </c>
      <c r="AY260" s="131">
        <f>ROUND((AZ260/100)*22.78356164*Taula1[[#This Row],[Espai reservat Administració (dies)]],2)</f>
        <v>0</v>
      </c>
      <c r="AZ260" s="79">
        <f>Taula1[[#This Row],[% Jornada segons contracte
(no posar el símbol %) ]]-Taula1[[#This Row],[% Reducció salari per baix rendiment        (no posar el símbol %)]]</f>
        <v>0</v>
      </c>
      <c r="BA260" s="131">
        <f t="shared" si="52"/>
        <v>0</v>
      </c>
      <c r="BB260" s="83"/>
      <c r="BC260" s="131">
        <f>IF(Taula1[[#This Row],[Grup justificat     (fer servir opcions de la llista desplegable)]]=1,AI260,0)</f>
        <v>0</v>
      </c>
      <c r="BD260" s="131">
        <f>IF(Taula1[[#This Row],[Grup justificat     (fer servir opcions de la llista desplegable)]]=2,AU260,0)</f>
        <v>0</v>
      </c>
      <c r="BE260" s="83"/>
      <c r="BF260" s="131">
        <f>IF(Taula1[[#This Row],[Espai reservat Administració]]=1,AO260,0)</f>
        <v>0</v>
      </c>
      <c r="BG260" s="131">
        <f>IF(Taula1[[#This Row],[Espai reservat Administració]]=2,BA260,0)</f>
        <v>0</v>
      </c>
      <c r="BH260" s="83"/>
      <c r="BI260" s="124">
        <f>IF(Taula1[[#This Row],[Grup justificat     (fer servir opcions de la llista desplegable)]]=1,1,0)</f>
        <v>0</v>
      </c>
      <c r="BJ260" s="124">
        <f>IF(Taula1[[#This Row],[Espai reservat Administració]]=1,1,0)</f>
        <v>0</v>
      </c>
      <c r="BK260" s="125"/>
      <c r="BL260" s="124">
        <f>IF(Taula1[[#This Row],[Grup justificat     (fer servir opcions de la llista desplegable)]]=2,1,0)</f>
        <v>0</v>
      </c>
      <c r="BM260" s="124">
        <f>IF(Taula1[[#This Row],[Espai reservat Administració]]=2,1,0)</f>
        <v>0</v>
      </c>
      <c r="BN260" s="73"/>
      <c r="BO260" s="73"/>
      <c r="BP260" s="73"/>
      <c r="BQ260" s="73"/>
      <c r="BR260" s="73"/>
      <c r="BS260" s="73"/>
      <c r="BT260" s="73"/>
      <c r="BU260" s="73"/>
      <c r="BV260" s="73"/>
      <c r="BW260" s="73"/>
      <c r="BX260" s="73"/>
      <c r="BY260" s="73"/>
      <c r="BZ260" s="73"/>
      <c r="CA260" s="73"/>
      <c r="CB260" s="73"/>
      <c r="CC260" s="73"/>
      <c r="CD260" s="73"/>
      <c r="CE260" s="73"/>
      <c r="CF260" s="73"/>
      <c r="CG260" s="63">
        <f t="shared" si="53"/>
        <v>0</v>
      </c>
      <c r="CH260" s="63">
        <f t="shared" si="54"/>
        <v>0</v>
      </c>
      <c r="CI260" s="73"/>
      <c r="CJ260" s="63">
        <f>IF(Taula1[[#This Row],[Tipus de contracte                                  (fer servir opcions de la llista desplegable)]]="Indefinit",1,0)</f>
        <v>0</v>
      </c>
      <c r="CK260" s="63">
        <f>IF(Taula1[[#This Row],[Tipus de contracte                                  (fer servir opcions de la llista desplegable)]]="Temporal, igual o superior a 6 mesos",1,0)</f>
        <v>0</v>
      </c>
      <c r="CL260" s="63">
        <f>IF(Taula1[[#This Row],[Tipus de contracte                                  (fer servir opcions de la llista desplegable)]]="Substitució per IT",1,0)</f>
        <v>0</v>
      </c>
      <c r="CM260" s="73"/>
      <c r="CN260" s="63">
        <f>IF(Taula1[[#This Row],[Relació llocs de treball]]&gt;=1,1,0)</f>
        <v>0</v>
      </c>
      <c r="CO260" s="73"/>
      <c r="CP260" s="63">
        <f>IF(Taula1[[#This Row],[Identitat de gènere                                                          (fer servir opcions de la llista desplegable)]]="Home",1,0)</f>
        <v>0</v>
      </c>
      <c r="CQ260" s="63">
        <f>IF(Taula1[[#This Row],[Identitat de gènere                                                          (fer servir opcions de la llista desplegable)]]="Dona",1,0)</f>
        <v>0</v>
      </c>
      <c r="CR260" s="63">
        <f>IF(Taula1[[#This Row],[Identitat de gènere                                                          (fer servir opcions de la llista desplegable)]]="No binari",1,0)</f>
        <v>0</v>
      </c>
      <c r="CS260" s="73"/>
      <c r="CT260" s="63">
        <f t="shared" si="48"/>
        <v>0</v>
      </c>
      <c r="CU260" s="64">
        <f t="shared" si="55"/>
        <v>0</v>
      </c>
      <c r="CW260" s="64">
        <f t="shared" si="56"/>
        <v>0</v>
      </c>
      <c r="CX260" s="64">
        <f t="shared" si="57"/>
        <v>0</v>
      </c>
      <c r="CY260" s="64">
        <f t="shared" si="58"/>
        <v>0</v>
      </c>
      <c r="CZ260" s="64">
        <f t="shared" si="59"/>
        <v>0</v>
      </c>
      <c r="DB260" s="64">
        <f t="shared" si="60"/>
        <v>0</v>
      </c>
      <c r="DC260" s="64">
        <f t="shared" si="61"/>
        <v>0</v>
      </c>
      <c r="DD260" s="64">
        <f t="shared" si="62"/>
        <v>0</v>
      </c>
      <c r="DE260" s="64">
        <f t="shared" si="63"/>
        <v>0</v>
      </c>
    </row>
    <row r="261" spans="2:109" x14ac:dyDescent="0.3">
      <c r="B261" s="167"/>
      <c r="C261" s="186"/>
      <c r="D261" s="2"/>
      <c r="E261" s="67"/>
      <c r="F261" s="5"/>
      <c r="G261" s="5"/>
      <c r="H261" s="187"/>
      <c r="I261" s="111" t="str">
        <f ca="1">IF(Taula1[[#This Row],[Data naixement (format dd/mm/aaaa)]]="","0",DATEDIF(Taula1[[#This Row],[Data naixement (format dd/mm/aaaa)]],TODAY(),"Y"))</f>
        <v>0</v>
      </c>
      <c r="J261" s="6"/>
      <c r="K261" s="6"/>
      <c r="L261" s="6"/>
      <c r="M261" s="6"/>
      <c r="N261" s="56"/>
      <c r="O261" s="56"/>
      <c r="P261" s="56"/>
      <c r="Q261" s="6"/>
      <c r="R261" s="7"/>
      <c r="S261" s="143">
        <f>Taula1[[#This Row],[Mesos naturals sencers treballats període justificat (01/01/2023 - 31/03/2023)]]</f>
        <v>0</v>
      </c>
      <c r="T261" s="194">
        <f>Taula1[[#This Row],[Dies treballats període justificat (01/01/2023 - 31/03/2023)              no comptabilitzats com a mes natural sencer]]</f>
        <v>0</v>
      </c>
      <c r="U261" s="12"/>
      <c r="V261" s="7"/>
      <c r="W261" s="188"/>
      <c r="X261" s="188"/>
      <c r="Y261" s="188"/>
      <c r="Z261" s="188"/>
      <c r="AA261" s="190"/>
      <c r="AB261" s="143">
        <f>Taula1[[#This Row],[Grup justificat     (fer servir opcions de la llista desplegable)]]</f>
        <v>0</v>
      </c>
      <c r="AC261" s="182"/>
      <c r="AD261" s="80"/>
      <c r="AE261" s="131">
        <f>ROUND((AF261/100)*756*Taula1[[#This Row],[Mesos naturals sencers treballats període justificat (01/01/2023 - 31/03/2023)]],2)</f>
        <v>0</v>
      </c>
      <c r="AF261" s="79">
        <f>Taula1[[#This Row],[% Jornada segons contracte
(no posar el símbol %) ]]-Taula1[[#This Row],[% Reducció salari per baix rendiment        (no posar el símbol %)]]</f>
        <v>0</v>
      </c>
      <c r="AG261" s="131">
        <f>ROUND((AH261/100)*24.8547945*Taula1[[#This Row],[Dies treballats període justificat (01/01/2023 - 31/03/2023)              no comptabilitzats com a mes natural sencer]],2)</f>
        <v>0</v>
      </c>
      <c r="AH261" s="79">
        <f>Taula1[[#This Row],[% Jornada segons contracte
(no posar el símbol %) ]]-Taula1[[#This Row],[% Reducció salari per baix rendiment        (no posar el símbol %)]]</f>
        <v>0</v>
      </c>
      <c r="AI261" s="131">
        <f t="shared" si="49"/>
        <v>0</v>
      </c>
      <c r="AJ261" s="183"/>
      <c r="AK261" s="131">
        <f>ROUND((AL261/100)*756*Taula1[[#This Row],[Espai reservat Administració  (mesos)]],2)</f>
        <v>0</v>
      </c>
      <c r="AL261" s="79">
        <f>Taula1[[#This Row],[% Jornada segons contracte
(no posar el símbol %) ]]-Taula1[[#This Row],[% Reducció salari per baix rendiment        (no posar el símbol %)]]</f>
        <v>0</v>
      </c>
      <c r="AM261" s="131">
        <f>ROUND((AN261/100)*24.8547945*Taula1[[#This Row],[Espai reservat Administració (dies)]],2)</f>
        <v>0</v>
      </c>
      <c r="AN261" s="79">
        <f>Taula1[[#This Row],[% Jornada segons contracte
(no posar el símbol %) ]]-Taula1[[#This Row],[% Reducció salari per baix rendiment        (no posar el símbol %)]]</f>
        <v>0</v>
      </c>
      <c r="AO261" s="131">
        <f t="shared" si="50"/>
        <v>0</v>
      </c>
      <c r="AP261" s="86"/>
      <c r="AQ261" s="136">
        <f>ROUND((AR261/100)*693*Taula1[[#This Row],[Mesos naturals sencers treballats període justificat (01/01/2023 - 31/03/2023)]],2)</f>
        <v>0</v>
      </c>
      <c r="AR261" s="89">
        <f>Taula1[[#This Row],[% Jornada segons contracte
(no posar el símbol %) ]]-Taula1[[#This Row],[% Reducció salari per baix rendiment        (no posar el símbol %)]]</f>
        <v>0</v>
      </c>
      <c r="AS261" s="136">
        <f>ROUND((AT261/100)*22.78356164*Taula1[[#This Row],[Dies treballats període justificat (01/01/2023 - 31/03/2023)              no comptabilitzats com a mes natural sencer]],2)</f>
        <v>0</v>
      </c>
      <c r="AT261" s="89">
        <f>Taula1[[#This Row],[% Jornada segons contracte
(no posar el símbol %) ]]-Taula1[[#This Row],[% Reducció salari per baix rendiment        (no posar el símbol %)]]</f>
        <v>0</v>
      </c>
      <c r="AU261" s="136">
        <f t="shared" si="51"/>
        <v>0</v>
      </c>
      <c r="AV261" s="86"/>
      <c r="AW261" s="136">
        <f>ROUND((AX261/100)*693*Taula1[[#This Row],[Espai reservat Administració  (mesos)]],2)</f>
        <v>0</v>
      </c>
      <c r="AX261" s="89">
        <f>Taula1[[#This Row],[% Jornada segons contracte
(no posar el símbol %) ]]-Taula1[[#This Row],[% Reducció salari per baix rendiment        (no posar el símbol %)]]</f>
        <v>0</v>
      </c>
      <c r="AY261" s="131">
        <f>ROUND((AZ261/100)*22.78356164*Taula1[[#This Row],[Espai reservat Administració (dies)]],2)</f>
        <v>0</v>
      </c>
      <c r="AZ261" s="79">
        <f>Taula1[[#This Row],[% Jornada segons contracte
(no posar el símbol %) ]]-Taula1[[#This Row],[% Reducció salari per baix rendiment        (no posar el símbol %)]]</f>
        <v>0</v>
      </c>
      <c r="BA261" s="131">
        <f t="shared" si="52"/>
        <v>0</v>
      </c>
      <c r="BB261" s="83"/>
      <c r="BC261" s="131">
        <f>IF(Taula1[[#This Row],[Grup justificat     (fer servir opcions de la llista desplegable)]]=1,AI261,0)</f>
        <v>0</v>
      </c>
      <c r="BD261" s="131">
        <f>IF(Taula1[[#This Row],[Grup justificat     (fer servir opcions de la llista desplegable)]]=2,AU261,0)</f>
        <v>0</v>
      </c>
      <c r="BE261" s="83"/>
      <c r="BF261" s="131">
        <f>IF(Taula1[[#This Row],[Espai reservat Administració]]=1,AO261,0)</f>
        <v>0</v>
      </c>
      <c r="BG261" s="131">
        <f>IF(Taula1[[#This Row],[Espai reservat Administració]]=2,BA261,0)</f>
        <v>0</v>
      </c>
      <c r="BH261" s="83"/>
      <c r="BI261" s="124">
        <f>IF(Taula1[[#This Row],[Grup justificat     (fer servir opcions de la llista desplegable)]]=1,1,0)</f>
        <v>0</v>
      </c>
      <c r="BJ261" s="124">
        <f>IF(Taula1[[#This Row],[Espai reservat Administració]]=1,1,0)</f>
        <v>0</v>
      </c>
      <c r="BK261" s="125"/>
      <c r="BL261" s="124">
        <f>IF(Taula1[[#This Row],[Grup justificat     (fer servir opcions de la llista desplegable)]]=2,1,0)</f>
        <v>0</v>
      </c>
      <c r="BM261" s="124">
        <f>IF(Taula1[[#This Row],[Espai reservat Administració]]=2,1,0)</f>
        <v>0</v>
      </c>
      <c r="BN261" s="73"/>
      <c r="BO261" s="73"/>
      <c r="BP261" s="73"/>
      <c r="BQ261" s="73"/>
      <c r="BR261" s="73"/>
      <c r="BS261" s="73"/>
      <c r="BT261" s="73"/>
      <c r="BU261" s="73"/>
      <c r="BV261" s="73"/>
      <c r="BW261" s="73"/>
      <c r="BX261" s="73"/>
      <c r="BY261" s="73"/>
      <c r="BZ261" s="73"/>
      <c r="CA261" s="73"/>
      <c r="CB261" s="73"/>
      <c r="CC261" s="73"/>
      <c r="CD261" s="73"/>
      <c r="CE261" s="73"/>
      <c r="CF261" s="73"/>
      <c r="CG261" s="63">
        <f t="shared" si="53"/>
        <v>0</v>
      </c>
      <c r="CH261" s="63">
        <f t="shared" si="54"/>
        <v>0</v>
      </c>
      <c r="CI261" s="73"/>
      <c r="CJ261" s="63">
        <f>IF(Taula1[[#This Row],[Tipus de contracte                                  (fer servir opcions de la llista desplegable)]]="Indefinit",1,0)</f>
        <v>0</v>
      </c>
      <c r="CK261" s="63">
        <f>IF(Taula1[[#This Row],[Tipus de contracte                                  (fer servir opcions de la llista desplegable)]]="Temporal, igual o superior a 6 mesos",1,0)</f>
        <v>0</v>
      </c>
      <c r="CL261" s="63">
        <f>IF(Taula1[[#This Row],[Tipus de contracte                                  (fer servir opcions de la llista desplegable)]]="Substitució per IT",1,0)</f>
        <v>0</v>
      </c>
      <c r="CM261" s="73"/>
      <c r="CN261" s="63">
        <f>IF(Taula1[[#This Row],[Relació llocs de treball]]&gt;=1,1,0)</f>
        <v>0</v>
      </c>
      <c r="CO261" s="73"/>
      <c r="CP261" s="63">
        <f>IF(Taula1[[#This Row],[Identitat de gènere                                                          (fer servir opcions de la llista desplegable)]]="Home",1,0)</f>
        <v>0</v>
      </c>
      <c r="CQ261" s="63">
        <f>IF(Taula1[[#This Row],[Identitat de gènere                                                          (fer servir opcions de la llista desplegable)]]="Dona",1,0)</f>
        <v>0</v>
      </c>
      <c r="CR261" s="63">
        <f>IF(Taula1[[#This Row],[Identitat de gènere                                                          (fer servir opcions de la llista desplegable)]]="No binari",1,0)</f>
        <v>0</v>
      </c>
      <c r="CS261" s="73"/>
      <c r="CT261" s="63">
        <f t="shared" si="48"/>
        <v>0</v>
      </c>
      <c r="CU261" s="64">
        <f t="shared" si="55"/>
        <v>0</v>
      </c>
      <c r="CW261" s="64">
        <f t="shared" si="56"/>
        <v>0</v>
      </c>
      <c r="CX261" s="64">
        <f t="shared" si="57"/>
        <v>0</v>
      </c>
      <c r="CY261" s="64">
        <f t="shared" si="58"/>
        <v>0</v>
      </c>
      <c r="CZ261" s="64">
        <f t="shared" si="59"/>
        <v>0</v>
      </c>
      <c r="DB261" s="64">
        <f t="shared" si="60"/>
        <v>0</v>
      </c>
      <c r="DC261" s="64">
        <f t="shared" si="61"/>
        <v>0</v>
      </c>
      <c r="DD261" s="64">
        <f t="shared" si="62"/>
        <v>0</v>
      </c>
      <c r="DE261" s="64">
        <f t="shared" si="63"/>
        <v>0</v>
      </c>
    </row>
    <row r="262" spans="2:109" x14ac:dyDescent="0.3">
      <c r="B262" s="167"/>
      <c r="C262" s="186"/>
      <c r="D262" s="2"/>
      <c r="E262" s="67"/>
      <c r="F262" s="5"/>
      <c r="G262" s="5"/>
      <c r="H262" s="187"/>
      <c r="I262" s="111" t="str">
        <f ca="1">IF(Taula1[[#This Row],[Data naixement (format dd/mm/aaaa)]]="","0",DATEDIF(Taula1[[#This Row],[Data naixement (format dd/mm/aaaa)]],TODAY(),"Y"))</f>
        <v>0</v>
      </c>
      <c r="J262" s="6"/>
      <c r="K262" s="6"/>
      <c r="L262" s="6"/>
      <c r="M262" s="6"/>
      <c r="N262" s="56"/>
      <c r="O262" s="56"/>
      <c r="P262" s="56"/>
      <c r="Q262" s="6"/>
      <c r="R262" s="7"/>
      <c r="S262" s="143">
        <f>Taula1[[#This Row],[Mesos naturals sencers treballats període justificat (01/01/2023 - 31/03/2023)]]</f>
        <v>0</v>
      </c>
      <c r="T262" s="194">
        <f>Taula1[[#This Row],[Dies treballats període justificat (01/01/2023 - 31/03/2023)              no comptabilitzats com a mes natural sencer]]</f>
        <v>0</v>
      </c>
      <c r="U262" s="12"/>
      <c r="V262" s="7"/>
      <c r="W262" s="188"/>
      <c r="X262" s="188"/>
      <c r="Y262" s="188"/>
      <c r="Z262" s="188"/>
      <c r="AA262" s="190"/>
      <c r="AB262" s="143">
        <f>Taula1[[#This Row],[Grup justificat     (fer servir opcions de la llista desplegable)]]</f>
        <v>0</v>
      </c>
      <c r="AC262" s="182"/>
      <c r="AD262" s="80"/>
      <c r="AE262" s="131">
        <f>ROUND((AF262/100)*756*Taula1[[#This Row],[Mesos naturals sencers treballats període justificat (01/01/2023 - 31/03/2023)]],2)</f>
        <v>0</v>
      </c>
      <c r="AF262" s="79">
        <f>Taula1[[#This Row],[% Jornada segons contracte
(no posar el símbol %) ]]-Taula1[[#This Row],[% Reducció salari per baix rendiment        (no posar el símbol %)]]</f>
        <v>0</v>
      </c>
      <c r="AG262" s="131">
        <f>ROUND((AH262/100)*24.8547945*Taula1[[#This Row],[Dies treballats període justificat (01/01/2023 - 31/03/2023)              no comptabilitzats com a mes natural sencer]],2)</f>
        <v>0</v>
      </c>
      <c r="AH262" s="79">
        <f>Taula1[[#This Row],[% Jornada segons contracte
(no posar el símbol %) ]]-Taula1[[#This Row],[% Reducció salari per baix rendiment        (no posar el símbol %)]]</f>
        <v>0</v>
      </c>
      <c r="AI262" s="131">
        <f t="shared" si="49"/>
        <v>0</v>
      </c>
      <c r="AJ262" s="183"/>
      <c r="AK262" s="131">
        <f>ROUND((AL262/100)*756*Taula1[[#This Row],[Espai reservat Administració  (mesos)]],2)</f>
        <v>0</v>
      </c>
      <c r="AL262" s="79">
        <f>Taula1[[#This Row],[% Jornada segons contracte
(no posar el símbol %) ]]-Taula1[[#This Row],[% Reducció salari per baix rendiment        (no posar el símbol %)]]</f>
        <v>0</v>
      </c>
      <c r="AM262" s="131">
        <f>ROUND((AN262/100)*24.8547945*Taula1[[#This Row],[Espai reservat Administració (dies)]],2)</f>
        <v>0</v>
      </c>
      <c r="AN262" s="79">
        <f>Taula1[[#This Row],[% Jornada segons contracte
(no posar el símbol %) ]]-Taula1[[#This Row],[% Reducció salari per baix rendiment        (no posar el símbol %)]]</f>
        <v>0</v>
      </c>
      <c r="AO262" s="131">
        <f t="shared" si="50"/>
        <v>0</v>
      </c>
      <c r="AP262" s="86"/>
      <c r="AQ262" s="136">
        <f>ROUND((AR262/100)*693*Taula1[[#This Row],[Mesos naturals sencers treballats període justificat (01/01/2023 - 31/03/2023)]],2)</f>
        <v>0</v>
      </c>
      <c r="AR262" s="89">
        <f>Taula1[[#This Row],[% Jornada segons contracte
(no posar el símbol %) ]]-Taula1[[#This Row],[% Reducció salari per baix rendiment        (no posar el símbol %)]]</f>
        <v>0</v>
      </c>
      <c r="AS262" s="136">
        <f>ROUND((AT262/100)*22.78356164*Taula1[[#This Row],[Dies treballats període justificat (01/01/2023 - 31/03/2023)              no comptabilitzats com a mes natural sencer]],2)</f>
        <v>0</v>
      </c>
      <c r="AT262" s="89">
        <f>Taula1[[#This Row],[% Jornada segons contracte
(no posar el símbol %) ]]-Taula1[[#This Row],[% Reducció salari per baix rendiment        (no posar el símbol %)]]</f>
        <v>0</v>
      </c>
      <c r="AU262" s="136">
        <f t="shared" si="51"/>
        <v>0</v>
      </c>
      <c r="AV262" s="86"/>
      <c r="AW262" s="136">
        <f>ROUND((AX262/100)*693*Taula1[[#This Row],[Espai reservat Administració  (mesos)]],2)</f>
        <v>0</v>
      </c>
      <c r="AX262" s="89">
        <f>Taula1[[#This Row],[% Jornada segons contracte
(no posar el símbol %) ]]-Taula1[[#This Row],[% Reducció salari per baix rendiment        (no posar el símbol %)]]</f>
        <v>0</v>
      </c>
      <c r="AY262" s="131">
        <f>ROUND((AZ262/100)*22.78356164*Taula1[[#This Row],[Espai reservat Administració (dies)]],2)</f>
        <v>0</v>
      </c>
      <c r="AZ262" s="79">
        <f>Taula1[[#This Row],[% Jornada segons contracte
(no posar el símbol %) ]]-Taula1[[#This Row],[% Reducció salari per baix rendiment        (no posar el símbol %)]]</f>
        <v>0</v>
      </c>
      <c r="BA262" s="131">
        <f t="shared" si="52"/>
        <v>0</v>
      </c>
      <c r="BB262" s="83"/>
      <c r="BC262" s="131">
        <f>IF(Taula1[[#This Row],[Grup justificat     (fer servir opcions de la llista desplegable)]]=1,AI262,0)</f>
        <v>0</v>
      </c>
      <c r="BD262" s="131">
        <f>IF(Taula1[[#This Row],[Grup justificat     (fer servir opcions de la llista desplegable)]]=2,AU262,0)</f>
        <v>0</v>
      </c>
      <c r="BE262" s="83"/>
      <c r="BF262" s="131">
        <f>IF(Taula1[[#This Row],[Espai reservat Administració]]=1,AO262,0)</f>
        <v>0</v>
      </c>
      <c r="BG262" s="131">
        <f>IF(Taula1[[#This Row],[Espai reservat Administració]]=2,BA262,0)</f>
        <v>0</v>
      </c>
      <c r="BH262" s="83"/>
      <c r="BI262" s="124">
        <f>IF(Taula1[[#This Row],[Grup justificat     (fer servir opcions de la llista desplegable)]]=1,1,0)</f>
        <v>0</v>
      </c>
      <c r="BJ262" s="124">
        <f>IF(Taula1[[#This Row],[Espai reservat Administració]]=1,1,0)</f>
        <v>0</v>
      </c>
      <c r="BK262" s="125"/>
      <c r="BL262" s="124">
        <f>IF(Taula1[[#This Row],[Grup justificat     (fer servir opcions de la llista desplegable)]]=2,1,0)</f>
        <v>0</v>
      </c>
      <c r="BM262" s="124">
        <f>IF(Taula1[[#This Row],[Espai reservat Administració]]=2,1,0)</f>
        <v>0</v>
      </c>
      <c r="BN262" s="73"/>
      <c r="BO262" s="73"/>
      <c r="BP262" s="73"/>
      <c r="BQ262" s="73"/>
      <c r="BR262" s="73"/>
      <c r="BS262" s="73"/>
      <c r="BT262" s="73"/>
      <c r="BU262" s="73"/>
      <c r="BV262" s="73"/>
      <c r="BW262" s="73"/>
      <c r="BX262" s="73"/>
      <c r="BY262" s="73"/>
      <c r="BZ262" s="73"/>
      <c r="CA262" s="73"/>
      <c r="CB262" s="73"/>
      <c r="CC262" s="73"/>
      <c r="CD262" s="73"/>
      <c r="CE262" s="73"/>
      <c r="CF262" s="73"/>
      <c r="CG262" s="63">
        <f t="shared" si="53"/>
        <v>0</v>
      </c>
      <c r="CH262" s="63">
        <f t="shared" si="54"/>
        <v>0</v>
      </c>
      <c r="CI262" s="73"/>
      <c r="CJ262" s="63">
        <f>IF(Taula1[[#This Row],[Tipus de contracte                                  (fer servir opcions de la llista desplegable)]]="Indefinit",1,0)</f>
        <v>0</v>
      </c>
      <c r="CK262" s="63">
        <f>IF(Taula1[[#This Row],[Tipus de contracte                                  (fer servir opcions de la llista desplegable)]]="Temporal, igual o superior a 6 mesos",1,0)</f>
        <v>0</v>
      </c>
      <c r="CL262" s="63">
        <f>IF(Taula1[[#This Row],[Tipus de contracte                                  (fer servir opcions de la llista desplegable)]]="Substitució per IT",1,0)</f>
        <v>0</v>
      </c>
      <c r="CM262" s="73"/>
      <c r="CN262" s="63">
        <f>IF(Taula1[[#This Row],[Relació llocs de treball]]&gt;=1,1,0)</f>
        <v>0</v>
      </c>
      <c r="CO262" s="73"/>
      <c r="CP262" s="63">
        <f>IF(Taula1[[#This Row],[Identitat de gènere                                                          (fer servir opcions de la llista desplegable)]]="Home",1,0)</f>
        <v>0</v>
      </c>
      <c r="CQ262" s="63">
        <f>IF(Taula1[[#This Row],[Identitat de gènere                                                          (fer servir opcions de la llista desplegable)]]="Dona",1,0)</f>
        <v>0</v>
      </c>
      <c r="CR262" s="63">
        <f>IF(Taula1[[#This Row],[Identitat de gènere                                                          (fer servir opcions de la llista desplegable)]]="No binari",1,0)</f>
        <v>0</v>
      </c>
      <c r="CS262" s="73"/>
      <c r="CT262" s="63">
        <f t="shared" si="48"/>
        <v>0</v>
      </c>
      <c r="CU262" s="64">
        <f t="shared" si="55"/>
        <v>0</v>
      </c>
      <c r="CW262" s="64">
        <f t="shared" si="56"/>
        <v>0</v>
      </c>
      <c r="CX262" s="64">
        <f t="shared" si="57"/>
        <v>0</v>
      </c>
      <c r="CY262" s="64">
        <f t="shared" si="58"/>
        <v>0</v>
      </c>
      <c r="CZ262" s="64">
        <f t="shared" si="59"/>
        <v>0</v>
      </c>
      <c r="DB262" s="64">
        <f t="shared" si="60"/>
        <v>0</v>
      </c>
      <c r="DC262" s="64">
        <f t="shared" si="61"/>
        <v>0</v>
      </c>
      <c r="DD262" s="64">
        <f t="shared" si="62"/>
        <v>0</v>
      </c>
      <c r="DE262" s="64">
        <f t="shared" si="63"/>
        <v>0</v>
      </c>
    </row>
    <row r="263" spans="2:109" x14ac:dyDescent="0.3">
      <c r="B263" s="167"/>
      <c r="C263" s="186"/>
      <c r="D263" s="2"/>
      <c r="E263" s="67"/>
      <c r="F263" s="5"/>
      <c r="G263" s="5"/>
      <c r="H263" s="187"/>
      <c r="I263" s="111" t="str">
        <f ca="1">IF(Taula1[[#This Row],[Data naixement (format dd/mm/aaaa)]]="","0",DATEDIF(Taula1[[#This Row],[Data naixement (format dd/mm/aaaa)]],TODAY(),"Y"))</f>
        <v>0</v>
      </c>
      <c r="J263" s="6"/>
      <c r="K263" s="6"/>
      <c r="L263" s="6"/>
      <c r="M263" s="6"/>
      <c r="N263" s="56"/>
      <c r="O263" s="56"/>
      <c r="P263" s="56"/>
      <c r="Q263" s="6"/>
      <c r="R263" s="7"/>
      <c r="S263" s="143">
        <f>Taula1[[#This Row],[Mesos naturals sencers treballats període justificat (01/01/2023 - 31/03/2023)]]</f>
        <v>0</v>
      </c>
      <c r="T263" s="194">
        <f>Taula1[[#This Row],[Dies treballats període justificat (01/01/2023 - 31/03/2023)              no comptabilitzats com a mes natural sencer]]</f>
        <v>0</v>
      </c>
      <c r="U263" s="12"/>
      <c r="V263" s="7"/>
      <c r="W263" s="188"/>
      <c r="X263" s="188"/>
      <c r="Y263" s="188"/>
      <c r="Z263" s="188"/>
      <c r="AA263" s="190"/>
      <c r="AB263" s="143">
        <f>Taula1[[#This Row],[Grup justificat     (fer servir opcions de la llista desplegable)]]</f>
        <v>0</v>
      </c>
      <c r="AC263" s="182"/>
      <c r="AD263" s="80"/>
      <c r="AE263" s="131">
        <f>ROUND((AF263/100)*756*Taula1[[#This Row],[Mesos naturals sencers treballats període justificat (01/01/2023 - 31/03/2023)]],2)</f>
        <v>0</v>
      </c>
      <c r="AF263" s="79">
        <f>Taula1[[#This Row],[% Jornada segons contracte
(no posar el símbol %) ]]-Taula1[[#This Row],[% Reducció salari per baix rendiment        (no posar el símbol %)]]</f>
        <v>0</v>
      </c>
      <c r="AG263" s="131">
        <f>ROUND((AH263/100)*24.8547945*Taula1[[#This Row],[Dies treballats període justificat (01/01/2023 - 31/03/2023)              no comptabilitzats com a mes natural sencer]],2)</f>
        <v>0</v>
      </c>
      <c r="AH263" s="79">
        <f>Taula1[[#This Row],[% Jornada segons contracte
(no posar el símbol %) ]]-Taula1[[#This Row],[% Reducció salari per baix rendiment        (no posar el símbol %)]]</f>
        <v>0</v>
      </c>
      <c r="AI263" s="131">
        <f t="shared" si="49"/>
        <v>0</v>
      </c>
      <c r="AJ263" s="183"/>
      <c r="AK263" s="131">
        <f>ROUND((AL263/100)*756*Taula1[[#This Row],[Espai reservat Administració  (mesos)]],2)</f>
        <v>0</v>
      </c>
      <c r="AL263" s="79">
        <f>Taula1[[#This Row],[% Jornada segons contracte
(no posar el símbol %) ]]-Taula1[[#This Row],[% Reducció salari per baix rendiment        (no posar el símbol %)]]</f>
        <v>0</v>
      </c>
      <c r="AM263" s="131">
        <f>ROUND((AN263/100)*24.8547945*Taula1[[#This Row],[Espai reservat Administració (dies)]],2)</f>
        <v>0</v>
      </c>
      <c r="AN263" s="79">
        <f>Taula1[[#This Row],[% Jornada segons contracte
(no posar el símbol %) ]]-Taula1[[#This Row],[% Reducció salari per baix rendiment        (no posar el símbol %)]]</f>
        <v>0</v>
      </c>
      <c r="AO263" s="131">
        <f t="shared" si="50"/>
        <v>0</v>
      </c>
      <c r="AP263" s="86"/>
      <c r="AQ263" s="136">
        <f>ROUND((AR263/100)*693*Taula1[[#This Row],[Mesos naturals sencers treballats període justificat (01/01/2023 - 31/03/2023)]],2)</f>
        <v>0</v>
      </c>
      <c r="AR263" s="89">
        <f>Taula1[[#This Row],[% Jornada segons contracte
(no posar el símbol %) ]]-Taula1[[#This Row],[% Reducció salari per baix rendiment        (no posar el símbol %)]]</f>
        <v>0</v>
      </c>
      <c r="AS263" s="136">
        <f>ROUND((AT263/100)*22.78356164*Taula1[[#This Row],[Dies treballats període justificat (01/01/2023 - 31/03/2023)              no comptabilitzats com a mes natural sencer]],2)</f>
        <v>0</v>
      </c>
      <c r="AT263" s="89">
        <f>Taula1[[#This Row],[% Jornada segons contracte
(no posar el símbol %) ]]-Taula1[[#This Row],[% Reducció salari per baix rendiment        (no posar el símbol %)]]</f>
        <v>0</v>
      </c>
      <c r="AU263" s="136">
        <f t="shared" si="51"/>
        <v>0</v>
      </c>
      <c r="AV263" s="86"/>
      <c r="AW263" s="136">
        <f>ROUND((AX263/100)*693*Taula1[[#This Row],[Espai reservat Administració  (mesos)]],2)</f>
        <v>0</v>
      </c>
      <c r="AX263" s="89">
        <f>Taula1[[#This Row],[% Jornada segons contracte
(no posar el símbol %) ]]-Taula1[[#This Row],[% Reducció salari per baix rendiment        (no posar el símbol %)]]</f>
        <v>0</v>
      </c>
      <c r="AY263" s="131">
        <f>ROUND((AZ263/100)*22.78356164*Taula1[[#This Row],[Espai reservat Administració (dies)]],2)</f>
        <v>0</v>
      </c>
      <c r="AZ263" s="79">
        <f>Taula1[[#This Row],[% Jornada segons contracte
(no posar el símbol %) ]]-Taula1[[#This Row],[% Reducció salari per baix rendiment        (no posar el símbol %)]]</f>
        <v>0</v>
      </c>
      <c r="BA263" s="131">
        <f t="shared" si="52"/>
        <v>0</v>
      </c>
      <c r="BB263" s="83"/>
      <c r="BC263" s="131">
        <f>IF(Taula1[[#This Row],[Grup justificat     (fer servir opcions de la llista desplegable)]]=1,AI263,0)</f>
        <v>0</v>
      </c>
      <c r="BD263" s="131">
        <f>IF(Taula1[[#This Row],[Grup justificat     (fer servir opcions de la llista desplegable)]]=2,AU263,0)</f>
        <v>0</v>
      </c>
      <c r="BE263" s="83"/>
      <c r="BF263" s="131">
        <f>IF(Taula1[[#This Row],[Espai reservat Administració]]=1,AO263,0)</f>
        <v>0</v>
      </c>
      <c r="BG263" s="131">
        <f>IF(Taula1[[#This Row],[Espai reservat Administració]]=2,BA263,0)</f>
        <v>0</v>
      </c>
      <c r="BH263" s="83"/>
      <c r="BI263" s="124">
        <f>IF(Taula1[[#This Row],[Grup justificat     (fer servir opcions de la llista desplegable)]]=1,1,0)</f>
        <v>0</v>
      </c>
      <c r="BJ263" s="124">
        <f>IF(Taula1[[#This Row],[Espai reservat Administració]]=1,1,0)</f>
        <v>0</v>
      </c>
      <c r="BK263" s="125"/>
      <c r="BL263" s="124">
        <f>IF(Taula1[[#This Row],[Grup justificat     (fer servir opcions de la llista desplegable)]]=2,1,0)</f>
        <v>0</v>
      </c>
      <c r="BM263" s="124">
        <f>IF(Taula1[[#This Row],[Espai reservat Administració]]=2,1,0)</f>
        <v>0</v>
      </c>
      <c r="BN263" s="73"/>
      <c r="BO263" s="73"/>
      <c r="BP263" s="73"/>
      <c r="BQ263" s="73"/>
      <c r="BR263" s="73"/>
      <c r="BS263" s="73"/>
      <c r="BT263" s="73"/>
      <c r="BU263" s="73"/>
      <c r="BV263" s="73"/>
      <c r="BW263" s="73"/>
      <c r="BX263" s="73"/>
      <c r="BY263" s="73"/>
      <c r="BZ263" s="73"/>
      <c r="CA263" s="73"/>
      <c r="CB263" s="73"/>
      <c r="CC263" s="73"/>
      <c r="CD263" s="73"/>
      <c r="CE263" s="73"/>
      <c r="CF263" s="73"/>
      <c r="CG263" s="63">
        <f t="shared" si="53"/>
        <v>0</v>
      </c>
      <c r="CH263" s="63">
        <f t="shared" si="54"/>
        <v>0</v>
      </c>
      <c r="CI263" s="73"/>
      <c r="CJ263" s="63">
        <f>IF(Taula1[[#This Row],[Tipus de contracte                                  (fer servir opcions de la llista desplegable)]]="Indefinit",1,0)</f>
        <v>0</v>
      </c>
      <c r="CK263" s="63">
        <f>IF(Taula1[[#This Row],[Tipus de contracte                                  (fer servir opcions de la llista desplegable)]]="Temporal, igual o superior a 6 mesos",1,0)</f>
        <v>0</v>
      </c>
      <c r="CL263" s="63">
        <f>IF(Taula1[[#This Row],[Tipus de contracte                                  (fer servir opcions de la llista desplegable)]]="Substitució per IT",1,0)</f>
        <v>0</v>
      </c>
      <c r="CM263" s="73"/>
      <c r="CN263" s="63">
        <f>IF(Taula1[[#This Row],[Relació llocs de treball]]&gt;=1,1,0)</f>
        <v>0</v>
      </c>
      <c r="CO263" s="73"/>
      <c r="CP263" s="63">
        <f>IF(Taula1[[#This Row],[Identitat de gènere                                                          (fer servir opcions de la llista desplegable)]]="Home",1,0)</f>
        <v>0</v>
      </c>
      <c r="CQ263" s="63">
        <f>IF(Taula1[[#This Row],[Identitat de gènere                                                          (fer servir opcions de la llista desplegable)]]="Dona",1,0)</f>
        <v>0</v>
      </c>
      <c r="CR263" s="63">
        <f>IF(Taula1[[#This Row],[Identitat de gènere                                                          (fer servir opcions de la llista desplegable)]]="No binari",1,0)</f>
        <v>0</v>
      </c>
      <c r="CS263" s="73"/>
      <c r="CT263" s="63">
        <f t="shared" ref="CT263:CT326" si="64">IF(F263="Home",1,0)</f>
        <v>0</v>
      </c>
      <c r="CU263" s="64">
        <f t="shared" si="55"/>
        <v>0</v>
      </c>
      <c r="CW263" s="64">
        <f t="shared" si="56"/>
        <v>0</v>
      </c>
      <c r="CX263" s="64">
        <f t="shared" si="57"/>
        <v>0</v>
      </c>
      <c r="CY263" s="64">
        <f t="shared" si="58"/>
        <v>0</v>
      </c>
      <c r="CZ263" s="64">
        <f t="shared" si="59"/>
        <v>0</v>
      </c>
      <c r="DB263" s="64">
        <f t="shared" si="60"/>
        <v>0</v>
      </c>
      <c r="DC263" s="64">
        <f t="shared" si="61"/>
        <v>0</v>
      </c>
      <c r="DD263" s="64">
        <f t="shared" si="62"/>
        <v>0</v>
      </c>
      <c r="DE263" s="64">
        <f t="shared" si="63"/>
        <v>0</v>
      </c>
    </row>
    <row r="264" spans="2:109" x14ac:dyDescent="0.3">
      <c r="B264" s="167"/>
      <c r="C264" s="186"/>
      <c r="D264" s="2"/>
      <c r="E264" s="67"/>
      <c r="F264" s="5"/>
      <c r="G264" s="5"/>
      <c r="H264" s="187"/>
      <c r="I264" s="111" t="str">
        <f ca="1">IF(Taula1[[#This Row],[Data naixement (format dd/mm/aaaa)]]="","0",DATEDIF(Taula1[[#This Row],[Data naixement (format dd/mm/aaaa)]],TODAY(),"Y"))</f>
        <v>0</v>
      </c>
      <c r="J264" s="6"/>
      <c r="K264" s="6"/>
      <c r="L264" s="6"/>
      <c r="M264" s="6"/>
      <c r="N264" s="56"/>
      <c r="O264" s="56"/>
      <c r="P264" s="56"/>
      <c r="Q264" s="6"/>
      <c r="R264" s="7"/>
      <c r="S264" s="143">
        <f>Taula1[[#This Row],[Mesos naturals sencers treballats període justificat (01/01/2023 - 31/03/2023)]]</f>
        <v>0</v>
      </c>
      <c r="T264" s="194">
        <f>Taula1[[#This Row],[Dies treballats període justificat (01/01/2023 - 31/03/2023)              no comptabilitzats com a mes natural sencer]]</f>
        <v>0</v>
      </c>
      <c r="U264" s="12"/>
      <c r="V264" s="7"/>
      <c r="W264" s="188"/>
      <c r="X264" s="188"/>
      <c r="Y264" s="188"/>
      <c r="Z264" s="188"/>
      <c r="AA264" s="190"/>
      <c r="AB264" s="143">
        <f>Taula1[[#This Row],[Grup justificat     (fer servir opcions de la llista desplegable)]]</f>
        <v>0</v>
      </c>
      <c r="AC264" s="182"/>
      <c r="AD264" s="80"/>
      <c r="AE264" s="131">
        <f>ROUND((AF264/100)*756*Taula1[[#This Row],[Mesos naturals sencers treballats període justificat (01/01/2023 - 31/03/2023)]],2)</f>
        <v>0</v>
      </c>
      <c r="AF264" s="79">
        <f>Taula1[[#This Row],[% Jornada segons contracte
(no posar el símbol %) ]]-Taula1[[#This Row],[% Reducció salari per baix rendiment        (no posar el símbol %)]]</f>
        <v>0</v>
      </c>
      <c r="AG264" s="131">
        <f>ROUND((AH264/100)*24.8547945*Taula1[[#This Row],[Dies treballats període justificat (01/01/2023 - 31/03/2023)              no comptabilitzats com a mes natural sencer]],2)</f>
        <v>0</v>
      </c>
      <c r="AH264" s="79">
        <f>Taula1[[#This Row],[% Jornada segons contracte
(no posar el símbol %) ]]-Taula1[[#This Row],[% Reducció salari per baix rendiment        (no posar el símbol %)]]</f>
        <v>0</v>
      </c>
      <c r="AI264" s="131">
        <f t="shared" ref="AI264:AI327" si="65">ROUND(AE264+AG264,2)</f>
        <v>0</v>
      </c>
      <c r="AJ264" s="183"/>
      <c r="AK264" s="131">
        <f>ROUND((AL264/100)*756*Taula1[[#This Row],[Espai reservat Administració  (mesos)]],2)</f>
        <v>0</v>
      </c>
      <c r="AL264" s="79">
        <f>Taula1[[#This Row],[% Jornada segons contracte
(no posar el símbol %) ]]-Taula1[[#This Row],[% Reducció salari per baix rendiment        (no posar el símbol %)]]</f>
        <v>0</v>
      </c>
      <c r="AM264" s="131">
        <f>ROUND((AN264/100)*24.8547945*Taula1[[#This Row],[Espai reservat Administració (dies)]],2)</f>
        <v>0</v>
      </c>
      <c r="AN264" s="79">
        <f>Taula1[[#This Row],[% Jornada segons contracte
(no posar el símbol %) ]]-Taula1[[#This Row],[% Reducció salari per baix rendiment        (no posar el símbol %)]]</f>
        <v>0</v>
      </c>
      <c r="AO264" s="131">
        <f t="shared" ref="AO264:AO327" si="66">ROUND(AK264+AM264,2)</f>
        <v>0</v>
      </c>
      <c r="AP264" s="86"/>
      <c r="AQ264" s="136">
        <f>ROUND((AR264/100)*693*Taula1[[#This Row],[Mesos naturals sencers treballats període justificat (01/01/2023 - 31/03/2023)]],2)</f>
        <v>0</v>
      </c>
      <c r="AR264" s="89">
        <f>Taula1[[#This Row],[% Jornada segons contracte
(no posar el símbol %) ]]-Taula1[[#This Row],[% Reducció salari per baix rendiment        (no posar el símbol %)]]</f>
        <v>0</v>
      </c>
      <c r="AS264" s="136">
        <f>ROUND((AT264/100)*22.78356164*Taula1[[#This Row],[Dies treballats període justificat (01/01/2023 - 31/03/2023)              no comptabilitzats com a mes natural sencer]],2)</f>
        <v>0</v>
      </c>
      <c r="AT264" s="89">
        <f>Taula1[[#This Row],[% Jornada segons contracte
(no posar el símbol %) ]]-Taula1[[#This Row],[% Reducció salari per baix rendiment        (no posar el símbol %)]]</f>
        <v>0</v>
      </c>
      <c r="AU264" s="136">
        <f t="shared" ref="AU264:AU327" si="67">ROUND(AQ264+AS264,2)</f>
        <v>0</v>
      </c>
      <c r="AV264" s="86"/>
      <c r="AW264" s="136">
        <f>ROUND((AX264/100)*693*Taula1[[#This Row],[Espai reservat Administració  (mesos)]],2)</f>
        <v>0</v>
      </c>
      <c r="AX264" s="89">
        <f>Taula1[[#This Row],[% Jornada segons contracte
(no posar el símbol %) ]]-Taula1[[#This Row],[% Reducció salari per baix rendiment        (no posar el símbol %)]]</f>
        <v>0</v>
      </c>
      <c r="AY264" s="131">
        <f>ROUND((AZ264/100)*22.78356164*Taula1[[#This Row],[Espai reservat Administració (dies)]],2)</f>
        <v>0</v>
      </c>
      <c r="AZ264" s="79">
        <f>Taula1[[#This Row],[% Jornada segons contracte
(no posar el símbol %) ]]-Taula1[[#This Row],[% Reducció salari per baix rendiment        (no posar el símbol %)]]</f>
        <v>0</v>
      </c>
      <c r="BA264" s="131">
        <f t="shared" ref="BA264:BA327" si="68">ROUND(AW264+AY264,2)</f>
        <v>0</v>
      </c>
      <c r="BB264" s="83"/>
      <c r="BC264" s="131">
        <f>IF(Taula1[[#This Row],[Grup justificat     (fer servir opcions de la llista desplegable)]]=1,AI264,0)</f>
        <v>0</v>
      </c>
      <c r="BD264" s="131">
        <f>IF(Taula1[[#This Row],[Grup justificat     (fer servir opcions de la llista desplegable)]]=2,AU264,0)</f>
        <v>0</v>
      </c>
      <c r="BE264" s="83"/>
      <c r="BF264" s="131">
        <f>IF(Taula1[[#This Row],[Espai reservat Administració]]=1,AO264,0)</f>
        <v>0</v>
      </c>
      <c r="BG264" s="131">
        <f>IF(Taula1[[#This Row],[Espai reservat Administració]]=2,BA264,0)</f>
        <v>0</v>
      </c>
      <c r="BH264" s="83"/>
      <c r="BI264" s="124">
        <f>IF(Taula1[[#This Row],[Grup justificat     (fer servir opcions de la llista desplegable)]]=1,1,0)</f>
        <v>0</v>
      </c>
      <c r="BJ264" s="124">
        <f>IF(Taula1[[#This Row],[Espai reservat Administració]]=1,1,0)</f>
        <v>0</v>
      </c>
      <c r="BK264" s="125"/>
      <c r="BL264" s="124">
        <f>IF(Taula1[[#This Row],[Grup justificat     (fer servir opcions de la llista desplegable)]]=2,1,0)</f>
        <v>0</v>
      </c>
      <c r="BM264" s="124">
        <f>IF(Taula1[[#This Row],[Espai reservat Administració]]=2,1,0)</f>
        <v>0</v>
      </c>
      <c r="BN264" s="73"/>
      <c r="BO264" s="73"/>
      <c r="BP264" s="73"/>
      <c r="BQ264" s="73"/>
      <c r="BR264" s="73"/>
      <c r="BS264" s="73"/>
      <c r="BT264" s="73"/>
      <c r="BU264" s="73"/>
      <c r="BV264" s="73"/>
      <c r="BW264" s="73"/>
      <c r="BX264" s="73"/>
      <c r="BY264" s="73"/>
      <c r="BZ264" s="73"/>
      <c r="CA264" s="73"/>
      <c r="CB264" s="73"/>
      <c r="CC264" s="73"/>
      <c r="CD264" s="73"/>
      <c r="CE264" s="73"/>
      <c r="CF264" s="73"/>
      <c r="CG264" s="63">
        <f t="shared" ref="CG264:CG327" si="69">IF(V264="Sí",1,0)</f>
        <v>0</v>
      </c>
      <c r="CH264" s="63">
        <f t="shared" ref="CH264:CH327" si="70">IF(V264="No",1,0)</f>
        <v>0</v>
      </c>
      <c r="CI264" s="73"/>
      <c r="CJ264" s="63">
        <f>IF(Taula1[[#This Row],[Tipus de contracte                                  (fer servir opcions de la llista desplegable)]]="Indefinit",1,0)</f>
        <v>0</v>
      </c>
      <c r="CK264" s="63">
        <f>IF(Taula1[[#This Row],[Tipus de contracte                                  (fer servir opcions de la llista desplegable)]]="Temporal, igual o superior a 6 mesos",1,0)</f>
        <v>0</v>
      </c>
      <c r="CL264" s="63">
        <f>IF(Taula1[[#This Row],[Tipus de contracte                                  (fer servir opcions de la llista desplegable)]]="Substitució per IT",1,0)</f>
        <v>0</v>
      </c>
      <c r="CM264" s="73"/>
      <c r="CN264" s="63">
        <f>IF(Taula1[[#This Row],[Relació llocs de treball]]&gt;=1,1,0)</f>
        <v>0</v>
      </c>
      <c r="CO264" s="73"/>
      <c r="CP264" s="63">
        <f>IF(Taula1[[#This Row],[Identitat de gènere                                                          (fer servir opcions de la llista desplegable)]]="Home",1,0)</f>
        <v>0</v>
      </c>
      <c r="CQ264" s="63">
        <f>IF(Taula1[[#This Row],[Identitat de gènere                                                          (fer servir opcions de la llista desplegable)]]="Dona",1,0)</f>
        <v>0</v>
      </c>
      <c r="CR264" s="63">
        <f>IF(Taula1[[#This Row],[Identitat de gènere                                                          (fer servir opcions de la llista desplegable)]]="No binari",1,0)</f>
        <v>0</v>
      </c>
      <c r="CS264" s="73"/>
      <c r="CT264" s="63">
        <f t="shared" si="64"/>
        <v>0</v>
      </c>
      <c r="CU264" s="64">
        <f t="shared" ref="CU264:CU327" si="71">IF(F264="Dona",1,0)</f>
        <v>0</v>
      </c>
      <c r="CW264" s="64">
        <f t="shared" ref="CW264:CW327" si="72">IF(AA264=1,1,0)</f>
        <v>0</v>
      </c>
      <c r="CX264" s="64">
        <f t="shared" ref="CX264:CX327" si="73">IF(AA264=2,1,0)</f>
        <v>0</v>
      </c>
      <c r="CY264" s="64">
        <f t="shared" ref="CY264:CY327" si="74">IF(AA264=3,1,0)</f>
        <v>0</v>
      </c>
      <c r="CZ264" s="64">
        <f t="shared" ref="CZ264:CZ327" si="75">IF(AA264=4,1,0)</f>
        <v>0</v>
      </c>
      <c r="DB264" s="64">
        <f t="shared" ref="DB264:DB327" si="76">IF(AB264=1,1,0)</f>
        <v>0</v>
      </c>
      <c r="DC264" s="64">
        <f t="shared" ref="DC264:DC327" si="77">IF(AB264=2,1,0)</f>
        <v>0</v>
      </c>
      <c r="DD264" s="64">
        <f t="shared" ref="DD264:DD327" si="78">IF(AB264=3,1,0)</f>
        <v>0</v>
      </c>
      <c r="DE264" s="64">
        <f t="shared" ref="DE264:DE327" si="79">IF(AB264=4,1,0)</f>
        <v>0</v>
      </c>
    </row>
    <row r="265" spans="2:109" x14ac:dyDescent="0.3">
      <c r="B265" s="167"/>
      <c r="C265" s="186"/>
      <c r="D265" s="2"/>
      <c r="E265" s="67"/>
      <c r="F265" s="5"/>
      <c r="G265" s="5"/>
      <c r="H265" s="187"/>
      <c r="I265" s="111" t="str">
        <f ca="1">IF(Taula1[[#This Row],[Data naixement (format dd/mm/aaaa)]]="","0",DATEDIF(Taula1[[#This Row],[Data naixement (format dd/mm/aaaa)]],TODAY(),"Y"))</f>
        <v>0</v>
      </c>
      <c r="J265" s="6"/>
      <c r="K265" s="6"/>
      <c r="L265" s="6"/>
      <c r="M265" s="6"/>
      <c r="N265" s="56"/>
      <c r="O265" s="56"/>
      <c r="P265" s="56"/>
      <c r="Q265" s="6"/>
      <c r="R265" s="7"/>
      <c r="S265" s="143">
        <f>Taula1[[#This Row],[Mesos naturals sencers treballats període justificat (01/01/2023 - 31/03/2023)]]</f>
        <v>0</v>
      </c>
      <c r="T265" s="194">
        <f>Taula1[[#This Row],[Dies treballats període justificat (01/01/2023 - 31/03/2023)              no comptabilitzats com a mes natural sencer]]</f>
        <v>0</v>
      </c>
      <c r="U265" s="12"/>
      <c r="V265" s="7"/>
      <c r="W265" s="188"/>
      <c r="X265" s="188"/>
      <c r="Y265" s="188"/>
      <c r="Z265" s="188"/>
      <c r="AA265" s="190"/>
      <c r="AB265" s="143">
        <f>Taula1[[#This Row],[Grup justificat     (fer servir opcions de la llista desplegable)]]</f>
        <v>0</v>
      </c>
      <c r="AC265" s="182"/>
      <c r="AD265" s="80"/>
      <c r="AE265" s="131">
        <f>ROUND((AF265/100)*756*Taula1[[#This Row],[Mesos naturals sencers treballats període justificat (01/01/2023 - 31/03/2023)]],2)</f>
        <v>0</v>
      </c>
      <c r="AF265" s="79">
        <f>Taula1[[#This Row],[% Jornada segons contracte
(no posar el símbol %) ]]-Taula1[[#This Row],[% Reducció salari per baix rendiment        (no posar el símbol %)]]</f>
        <v>0</v>
      </c>
      <c r="AG265" s="131">
        <f>ROUND((AH265/100)*24.8547945*Taula1[[#This Row],[Dies treballats període justificat (01/01/2023 - 31/03/2023)              no comptabilitzats com a mes natural sencer]],2)</f>
        <v>0</v>
      </c>
      <c r="AH265" s="79">
        <f>Taula1[[#This Row],[% Jornada segons contracte
(no posar el símbol %) ]]-Taula1[[#This Row],[% Reducció salari per baix rendiment        (no posar el símbol %)]]</f>
        <v>0</v>
      </c>
      <c r="AI265" s="131">
        <f t="shared" si="65"/>
        <v>0</v>
      </c>
      <c r="AJ265" s="183"/>
      <c r="AK265" s="131">
        <f>ROUND((AL265/100)*756*Taula1[[#This Row],[Espai reservat Administració  (mesos)]],2)</f>
        <v>0</v>
      </c>
      <c r="AL265" s="79">
        <f>Taula1[[#This Row],[% Jornada segons contracte
(no posar el símbol %) ]]-Taula1[[#This Row],[% Reducció salari per baix rendiment        (no posar el símbol %)]]</f>
        <v>0</v>
      </c>
      <c r="AM265" s="131">
        <f>ROUND((AN265/100)*24.8547945*Taula1[[#This Row],[Espai reservat Administració (dies)]],2)</f>
        <v>0</v>
      </c>
      <c r="AN265" s="79">
        <f>Taula1[[#This Row],[% Jornada segons contracte
(no posar el símbol %) ]]-Taula1[[#This Row],[% Reducció salari per baix rendiment        (no posar el símbol %)]]</f>
        <v>0</v>
      </c>
      <c r="AO265" s="131">
        <f t="shared" si="66"/>
        <v>0</v>
      </c>
      <c r="AP265" s="86"/>
      <c r="AQ265" s="136">
        <f>ROUND((AR265/100)*693*Taula1[[#This Row],[Mesos naturals sencers treballats període justificat (01/01/2023 - 31/03/2023)]],2)</f>
        <v>0</v>
      </c>
      <c r="AR265" s="89">
        <f>Taula1[[#This Row],[% Jornada segons contracte
(no posar el símbol %) ]]-Taula1[[#This Row],[% Reducció salari per baix rendiment        (no posar el símbol %)]]</f>
        <v>0</v>
      </c>
      <c r="AS265" s="136">
        <f>ROUND((AT265/100)*22.78356164*Taula1[[#This Row],[Dies treballats període justificat (01/01/2023 - 31/03/2023)              no comptabilitzats com a mes natural sencer]],2)</f>
        <v>0</v>
      </c>
      <c r="AT265" s="89">
        <f>Taula1[[#This Row],[% Jornada segons contracte
(no posar el símbol %) ]]-Taula1[[#This Row],[% Reducció salari per baix rendiment        (no posar el símbol %)]]</f>
        <v>0</v>
      </c>
      <c r="AU265" s="136">
        <f t="shared" si="67"/>
        <v>0</v>
      </c>
      <c r="AV265" s="86"/>
      <c r="AW265" s="136">
        <f>ROUND((AX265/100)*693*Taula1[[#This Row],[Espai reservat Administració  (mesos)]],2)</f>
        <v>0</v>
      </c>
      <c r="AX265" s="89">
        <f>Taula1[[#This Row],[% Jornada segons contracte
(no posar el símbol %) ]]-Taula1[[#This Row],[% Reducció salari per baix rendiment        (no posar el símbol %)]]</f>
        <v>0</v>
      </c>
      <c r="AY265" s="131">
        <f>ROUND((AZ265/100)*22.78356164*Taula1[[#This Row],[Espai reservat Administració (dies)]],2)</f>
        <v>0</v>
      </c>
      <c r="AZ265" s="79">
        <f>Taula1[[#This Row],[% Jornada segons contracte
(no posar el símbol %) ]]-Taula1[[#This Row],[% Reducció salari per baix rendiment        (no posar el símbol %)]]</f>
        <v>0</v>
      </c>
      <c r="BA265" s="131">
        <f t="shared" si="68"/>
        <v>0</v>
      </c>
      <c r="BB265" s="83"/>
      <c r="BC265" s="131">
        <f>IF(Taula1[[#This Row],[Grup justificat     (fer servir opcions de la llista desplegable)]]=1,AI265,0)</f>
        <v>0</v>
      </c>
      <c r="BD265" s="131">
        <f>IF(Taula1[[#This Row],[Grup justificat     (fer servir opcions de la llista desplegable)]]=2,AU265,0)</f>
        <v>0</v>
      </c>
      <c r="BE265" s="83"/>
      <c r="BF265" s="131">
        <f>IF(Taula1[[#This Row],[Espai reservat Administració]]=1,AO265,0)</f>
        <v>0</v>
      </c>
      <c r="BG265" s="131">
        <f>IF(Taula1[[#This Row],[Espai reservat Administració]]=2,BA265,0)</f>
        <v>0</v>
      </c>
      <c r="BH265" s="83"/>
      <c r="BI265" s="124">
        <f>IF(Taula1[[#This Row],[Grup justificat     (fer servir opcions de la llista desplegable)]]=1,1,0)</f>
        <v>0</v>
      </c>
      <c r="BJ265" s="124">
        <f>IF(Taula1[[#This Row],[Espai reservat Administració]]=1,1,0)</f>
        <v>0</v>
      </c>
      <c r="BK265" s="125"/>
      <c r="BL265" s="124">
        <f>IF(Taula1[[#This Row],[Grup justificat     (fer servir opcions de la llista desplegable)]]=2,1,0)</f>
        <v>0</v>
      </c>
      <c r="BM265" s="124">
        <f>IF(Taula1[[#This Row],[Espai reservat Administració]]=2,1,0)</f>
        <v>0</v>
      </c>
      <c r="BN265" s="73"/>
      <c r="BO265" s="73"/>
      <c r="BP265" s="73"/>
      <c r="BQ265" s="73"/>
      <c r="BR265" s="73"/>
      <c r="BS265" s="73"/>
      <c r="BT265" s="73"/>
      <c r="BU265" s="73"/>
      <c r="BV265" s="73"/>
      <c r="BW265" s="73"/>
      <c r="BX265" s="73"/>
      <c r="BY265" s="73"/>
      <c r="BZ265" s="73"/>
      <c r="CA265" s="73"/>
      <c r="CB265" s="73"/>
      <c r="CC265" s="73"/>
      <c r="CD265" s="73"/>
      <c r="CE265" s="73"/>
      <c r="CF265" s="73"/>
      <c r="CG265" s="63">
        <f t="shared" si="69"/>
        <v>0</v>
      </c>
      <c r="CH265" s="63">
        <f t="shared" si="70"/>
        <v>0</v>
      </c>
      <c r="CI265" s="73"/>
      <c r="CJ265" s="63">
        <f>IF(Taula1[[#This Row],[Tipus de contracte                                  (fer servir opcions de la llista desplegable)]]="Indefinit",1,0)</f>
        <v>0</v>
      </c>
      <c r="CK265" s="63">
        <f>IF(Taula1[[#This Row],[Tipus de contracte                                  (fer servir opcions de la llista desplegable)]]="Temporal, igual o superior a 6 mesos",1,0)</f>
        <v>0</v>
      </c>
      <c r="CL265" s="63">
        <f>IF(Taula1[[#This Row],[Tipus de contracte                                  (fer servir opcions de la llista desplegable)]]="Substitució per IT",1,0)</f>
        <v>0</v>
      </c>
      <c r="CM265" s="73"/>
      <c r="CN265" s="63">
        <f>IF(Taula1[[#This Row],[Relació llocs de treball]]&gt;=1,1,0)</f>
        <v>0</v>
      </c>
      <c r="CO265" s="73"/>
      <c r="CP265" s="63">
        <f>IF(Taula1[[#This Row],[Identitat de gènere                                                          (fer servir opcions de la llista desplegable)]]="Home",1,0)</f>
        <v>0</v>
      </c>
      <c r="CQ265" s="63">
        <f>IF(Taula1[[#This Row],[Identitat de gènere                                                          (fer servir opcions de la llista desplegable)]]="Dona",1,0)</f>
        <v>0</v>
      </c>
      <c r="CR265" s="63">
        <f>IF(Taula1[[#This Row],[Identitat de gènere                                                          (fer servir opcions de la llista desplegable)]]="No binari",1,0)</f>
        <v>0</v>
      </c>
      <c r="CS265" s="73"/>
      <c r="CT265" s="63">
        <f t="shared" si="64"/>
        <v>0</v>
      </c>
      <c r="CU265" s="64">
        <f t="shared" si="71"/>
        <v>0</v>
      </c>
      <c r="CW265" s="64">
        <f t="shared" si="72"/>
        <v>0</v>
      </c>
      <c r="CX265" s="64">
        <f t="shared" si="73"/>
        <v>0</v>
      </c>
      <c r="CY265" s="64">
        <f t="shared" si="74"/>
        <v>0</v>
      </c>
      <c r="CZ265" s="64">
        <f t="shared" si="75"/>
        <v>0</v>
      </c>
      <c r="DB265" s="64">
        <f t="shared" si="76"/>
        <v>0</v>
      </c>
      <c r="DC265" s="64">
        <f t="shared" si="77"/>
        <v>0</v>
      </c>
      <c r="DD265" s="64">
        <f t="shared" si="78"/>
        <v>0</v>
      </c>
      <c r="DE265" s="64">
        <f t="shared" si="79"/>
        <v>0</v>
      </c>
    </row>
    <row r="266" spans="2:109" x14ac:dyDescent="0.3">
      <c r="B266" s="167"/>
      <c r="C266" s="186"/>
      <c r="D266" s="2"/>
      <c r="E266" s="67"/>
      <c r="F266" s="5"/>
      <c r="G266" s="5"/>
      <c r="H266" s="187"/>
      <c r="I266" s="111" t="str">
        <f ca="1">IF(Taula1[[#This Row],[Data naixement (format dd/mm/aaaa)]]="","0",DATEDIF(Taula1[[#This Row],[Data naixement (format dd/mm/aaaa)]],TODAY(),"Y"))</f>
        <v>0</v>
      </c>
      <c r="J266" s="6"/>
      <c r="K266" s="6"/>
      <c r="L266" s="6"/>
      <c r="M266" s="6"/>
      <c r="N266" s="56"/>
      <c r="O266" s="56"/>
      <c r="P266" s="56"/>
      <c r="Q266" s="6"/>
      <c r="R266" s="7"/>
      <c r="S266" s="143">
        <f>Taula1[[#This Row],[Mesos naturals sencers treballats període justificat (01/01/2023 - 31/03/2023)]]</f>
        <v>0</v>
      </c>
      <c r="T266" s="194">
        <f>Taula1[[#This Row],[Dies treballats període justificat (01/01/2023 - 31/03/2023)              no comptabilitzats com a mes natural sencer]]</f>
        <v>0</v>
      </c>
      <c r="U266" s="12"/>
      <c r="V266" s="7"/>
      <c r="W266" s="188"/>
      <c r="X266" s="188"/>
      <c r="Y266" s="188"/>
      <c r="Z266" s="188"/>
      <c r="AA266" s="190"/>
      <c r="AB266" s="143">
        <f>Taula1[[#This Row],[Grup justificat     (fer servir opcions de la llista desplegable)]]</f>
        <v>0</v>
      </c>
      <c r="AC266" s="182"/>
      <c r="AD266" s="80"/>
      <c r="AE266" s="131">
        <f>ROUND((AF266/100)*756*Taula1[[#This Row],[Mesos naturals sencers treballats període justificat (01/01/2023 - 31/03/2023)]],2)</f>
        <v>0</v>
      </c>
      <c r="AF266" s="79">
        <f>Taula1[[#This Row],[% Jornada segons contracte
(no posar el símbol %) ]]-Taula1[[#This Row],[% Reducció salari per baix rendiment        (no posar el símbol %)]]</f>
        <v>0</v>
      </c>
      <c r="AG266" s="131">
        <f>ROUND((AH266/100)*24.8547945*Taula1[[#This Row],[Dies treballats període justificat (01/01/2023 - 31/03/2023)              no comptabilitzats com a mes natural sencer]],2)</f>
        <v>0</v>
      </c>
      <c r="AH266" s="79">
        <f>Taula1[[#This Row],[% Jornada segons contracte
(no posar el símbol %) ]]-Taula1[[#This Row],[% Reducció salari per baix rendiment        (no posar el símbol %)]]</f>
        <v>0</v>
      </c>
      <c r="AI266" s="131">
        <f t="shared" si="65"/>
        <v>0</v>
      </c>
      <c r="AJ266" s="183"/>
      <c r="AK266" s="131">
        <f>ROUND((AL266/100)*756*Taula1[[#This Row],[Espai reservat Administració  (mesos)]],2)</f>
        <v>0</v>
      </c>
      <c r="AL266" s="79">
        <f>Taula1[[#This Row],[% Jornada segons contracte
(no posar el símbol %) ]]-Taula1[[#This Row],[% Reducció salari per baix rendiment        (no posar el símbol %)]]</f>
        <v>0</v>
      </c>
      <c r="AM266" s="131">
        <f>ROUND((AN266/100)*24.8547945*Taula1[[#This Row],[Espai reservat Administració (dies)]],2)</f>
        <v>0</v>
      </c>
      <c r="AN266" s="79">
        <f>Taula1[[#This Row],[% Jornada segons contracte
(no posar el símbol %) ]]-Taula1[[#This Row],[% Reducció salari per baix rendiment        (no posar el símbol %)]]</f>
        <v>0</v>
      </c>
      <c r="AO266" s="131">
        <f t="shared" si="66"/>
        <v>0</v>
      </c>
      <c r="AP266" s="86"/>
      <c r="AQ266" s="136">
        <f>ROUND((AR266/100)*693*Taula1[[#This Row],[Mesos naturals sencers treballats període justificat (01/01/2023 - 31/03/2023)]],2)</f>
        <v>0</v>
      </c>
      <c r="AR266" s="89">
        <f>Taula1[[#This Row],[% Jornada segons contracte
(no posar el símbol %) ]]-Taula1[[#This Row],[% Reducció salari per baix rendiment        (no posar el símbol %)]]</f>
        <v>0</v>
      </c>
      <c r="AS266" s="136">
        <f>ROUND((AT266/100)*22.78356164*Taula1[[#This Row],[Dies treballats període justificat (01/01/2023 - 31/03/2023)              no comptabilitzats com a mes natural sencer]],2)</f>
        <v>0</v>
      </c>
      <c r="AT266" s="89">
        <f>Taula1[[#This Row],[% Jornada segons contracte
(no posar el símbol %) ]]-Taula1[[#This Row],[% Reducció salari per baix rendiment        (no posar el símbol %)]]</f>
        <v>0</v>
      </c>
      <c r="AU266" s="136">
        <f t="shared" si="67"/>
        <v>0</v>
      </c>
      <c r="AV266" s="86"/>
      <c r="AW266" s="136">
        <f>ROUND((AX266/100)*693*Taula1[[#This Row],[Espai reservat Administració  (mesos)]],2)</f>
        <v>0</v>
      </c>
      <c r="AX266" s="89">
        <f>Taula1[[#This Row],[% Jornada segons contracte
(no posar el símbol %) ]]-Taula1[[#This Row],[% Reducció salari per baix rendiment        (no posar el símbol %)]]</f>
        <v>0</v>
      </c>
      <c r="AY266" s="131">
        <f>ROUND((AZ266/100)*22.78356164*Taula1[[#This Row],[Espai reservat Administració (dies)]],2)</f>
        <v>0</v>
      </c>
      <c r="AZ266" s="79">
        <f>Taula1[[#This Row],[% Jornada segons contracte
(no posar el símbol %) ]]-Taula1[[#This Row],[% Reducció salari per baix rendiment        (no posar el símbol %)]]</f>
        <v>0</v>
      </c>
      <c r="BA266" s="131">
        <f t="shared" si="68"/>
        <v>0</v>
      </c>
      <c r="BB266" s="83"/>
      <c r="BC266" s="131">
        <f>IF(Taula1[[#This Row],[Grup justificat     (fer servir opcions de la llista desplegable)]]=1,AI266,0)</f>
        <v>0</v>
      </c>
      <c r="BD266" s="131">
        <f>IF(Taula1[[#This Row],[Grup justificat     (fer servir opcions de la llista desplegable)]]=2,AU266,0)</f>
        <v>0</v>
      </c>
      <c r="BE266" s="83"/>
      <c r="BF266" s="131">
        <f>IF(Taula1[[#This Row],[Espai reservat Administració]]=1,AO266,0)</f>
        <v>0</v>
      </c>
      <c r="BG266" s="131">
        <f>IF(Taula1[[#This Row],[Espai reservat Administració]]=2,BA266,0)</f>
        <v>0</v>
      </c>
      <c r="BH266" s="83"/>
      <c r="BI266" s="124">
        <f>IF(Taula1[[#This Row],[Grup justificat     (fer servir opcions de la llista desplegable)]]=1,1,0)</f>
        <v>0</v>
      </c>
      <c r="BJ266" s="124">
        <f>IF(Taula1[[#This Row],[Espai reservat Administració]]=1,1,0)</f>
        <v>0</v>
      </c>
      <c r="BK266" s="125"/>
      <c r="BL266" s="124">
        <f>IF(Taula1[[#This Row],[Grup justificat     (fer servir opcions de la llista desplegable)]]=2,1,0)</f>
        <v>0</v>
      </c>
      <c r="BM266" s="124">
        <f>IF(Taula1[[#This Row],[Espai reservat Administració]]=2,1,0)</f>
        <v>0</v>
      </c>
      <c r="BN266" s="73"/>
      <c r="BO266" s="73"/>
      <c r="BP266" s="73"/>
      <c r="BQ266" s="73"/>
      <c r="BR266" s="73"/>
      <c r="BS266" s="73"/>
      <c r="BT266" s="73"/>
      <c r="BU266" s="73"/>
      <c r="BV266" s="73"/>
      <c r="BW266" s="73"/>
      <c r="BX266" s="73"/>
      <c r="BY266" s="73"/>
      <c r="BZ266" s="73"/>
      <c r="CA266" s="73"/>
      <c r="CB266" s="73"/>
      <c r="CC266" s="73"/>
      <c r="CD266" s="73"/>
      <c r="CE266" s="73"/>
      <c r="CF266" s="73"/>
      <c r="CG266" s="63">
        <f t="shared" si="69"/>
        <v>0</v>
      </c>
      <c r="CH266" s="63">
        <f t="shared" si="70"/>
        <v>0</v>
      </c>
      <c r="CI266" s="73"/>
      <c r="CJ266" s="63">
        <f>IF(Taula1[[#This Row],[Tipus de contracte                                  (fer servir opcions de la llista desplegable)]]="Indefinit",1,0)</f>
        <v>0</v>
      </c>
      <c r="CK266" s="63">
        <f>IF(Taula1[[#This Row],[Tipus de contracte                                  (fer servir opcions de la llista desplegable)]]="Temporal, igual o superior a 6 mesos",1,0)</f>
        <v>0</v>
      </c>
      <c r="CL266" s="63">
        <f>IF(Taula1[[#This Row],[Tipus de contracte                                  (fer servir opcions de la llista desplegable)]]="Substitució per IT",1,0)</f>
        <v>0</v>
      </c>
      <c r="CM266" s="73"/>
      <c r="CN266" s="63">
        <f>IF(Taula1[[#This Row],[Relació llocs de treball]]&gt;=1,1,0)</f>
        <v>0</v>
      </c>
      <c r="CO266" s="73"/>
      <c r="CP266" s="63">
        <f>IF(Taula1[[#This Row],[Identitat de gènere                                                          (fer servir opcions de la llista desplegable)]]="Home",1,0)</f>
        <v>0</v>
      </c>
      <c r="CQ266" s="63">
        <f>IF(Taula1[[#This Row],[Identitat de gènere                                                          (fer servir opcions de la llista desplegable)]]="Dona",1,0)</f>
        <v>0</v>
      </c>
      <c r="CR266" s="63">
        <f>IF(Taula1[[#This Row],[Identitat de gènere                                                          (fer servir opcions de la llista desplegable)]]="No binari",1,0)</f>
        <v>0</v>
      </c>
      <c r="CS266" s="73"/>
      <c r="CT266" s="63">
        <f t="shared" si="64"/>
        <v>0</v>
      </c>
      <c r="CU266" s="64">
        <f t="shared" si="71"/>
        <v>0</v>
      </c>
      <c r="CW266" s="64">
        <f t="shared" si="72"/>
        <v>0</v>
      </c>
      <c r="CX266" s="64">
        <f t="shared" si="73"/>
        <v>0</v>
      </c>
      <c r="CY266" s="64">
        <f t="shared" si="74"/>
        <v>0</v>
      </c>
      <c r="CZ266" s="64">
        <f t="shared" si="75"/>
        <v>0</v>
      </c>
      <c r="DB266" s="64">
        <f t="shared" si="76"/>
        <v>0</v>
      </c>
      <c r="DC266" s="64">
        <f t="shared" si="77"/>
        <v>0</v>
      </c>
      <c r="DD266" s="64">
        <f t="shared" si="78"/>
        <v>0</v>
      </c>
      <c r="DE266" s="64">
        <f t="shared" si="79"/>
        <v>0</v>
      </c>
    </row>
    <row r="267" spans="2:109" x14ac:dyDescent="0.3">
      <c r="B267" s="167"/>
      <c r="C267" s="186"/>
      <c r="D267" s="2"/>
      <c r="E267" s="67"/>
      <c r="F267" s="5"/>
      <c r="G267" s="5"/>
      <c r="H267" s="187"/>
      <c r="I267" s="111" t="str">
        <f ca="1">IF(Taula1[[#This Row],[Data naixement (format dd/mm/aaaa)]]="","0",DATEDIF(Taula1[[#This Row],[Data naixement (format dd/mm/aaaa)]],TODAY(),"Y"))</f>
        <v>0</v>
      </c>
      <c r="J267" s="6"/>
      <c r="K267" s="6"/>
      <c r="L267" s="6"/>
      <c r="M267" s="6"/>
      <c r="N267" s="56"/>
      <c r="O267" s="56"/>
      <c r="P267" s="56"/>
      <c r="Q267" s="6"/>
      <c r="R267" s="7"/>
      <c r="S267" s="143">
        <f>Taula1[[#This Row],[Mesos naturals sencers treballats període justificat (01/01/2023 - 31/03/2023)]]</f>
        <v>0</v>
      </c>
      <c r="T267" s="194">
        <f>Taula1[[#This Row],[Dies treballats període justificat (01/01/2023 - 31/03/2023)              no comptabilitzats com a mes natural sencer]]</f>
        <v>0</v>
      </c>
      <c r="U267" s="12"/>
      <c r="V267" s="7"/>
      <c r="W267" s="188"/>
      <c r="X267" s="188"/>
      <c r="Y267" s="188"/>
      <c r="Z267" s="188"/>
      <c r="AA267" s="190"/>
      <c r="AB267" s="143">
        <f>Taula1[[#This Row],[Grup justificat     (fer servir opcions de la llista desplegable)]]</f>
        <v>0</v>
      </c>
      <c r="AC267" s="182"/>
      <c r="AD267" s="80"/>
      <c r="AE267" s="131">
        <f>ROUND((AF267/100)*756*Taula1[[#This Row],[Mesos naturals sencers treballats període justificat (01/01/2023 - 31/03/2023)]],2)</f>
        <v>0</v>
      </c>
      <c r="AF267" s="79">
        <f>Taula1[[#This Row],[% Jornada segons contracte
(no posar el símbol %) ]]-Taula1[[#This Row],[% Reducció salari per baix rendiment        (no posar el símbol %)]]</f>
        <v>0</v>
      </c>
      <c r="AG267" s="131">
        <f>ROUND((AH267/100)*24.8547945*Taula1[[#This Row],[Dies treballats període justificat (01/01/2023 - 31/03/2023)              no comptabilitzats com a mes natural sencer]],2)</f>
        <v>0</v>
      </c>
      <c r="AH267" s="79">
        <f>Taula1[[#This Row],[% Jornada segons contracte
(no posar el símbol %) ]]-Taula1[[#This Row],[% Reducció salari per baix rendiment        (no posar el símbol %)]]</f>
        <v>0</v>
      </c>
      <c r="AI267" s="131">
        <f t="shared" si="65"/>
        <v>0</v>
      </c>
      <c r="AJ267" s="183"/>
      <c r="AK267" s="131">
        <f>ROUND((AL267/100)*756*Taula1[[#This Row],[Espai reservat Administració  (mesos)]],2)</f>
        <v>0</v>
      </c>
      <c r="AL267" s="79">
        <f>Taula1[[#This Row],[% Jornada segons contracte
(no posar el símbol %) ]]-Taula1[[#This Row],[% Reducció salari per baix rendiment        (no posar el símbol %)]]</f>
        <v>0</v>
      </c>
      <c r="AM267" s="131">
        <f>ROUND((AN267/100)*24.8547945*Taula1[[#This Row],[Espai reservat Administració (dies)]],2)</f>
        <v>0</v>
      </c>
      <c r="AN267" s="79">
        <f>Taula1[[#This Row],[% Jornada segons contracte
(no posar el símbol %) ]]-Taula1[[#This Row],[% Reducció salari per baix rendiment        (no posar el símbol %)]]</f>
        <v>0</v>
      </c>
      <c r="AO267" s="131">
        <f t="shared" si="66"/>
        <v>0</v>
      </c>
      <c r="AP267" s="86"/>
      <c r="AQ267" s="136">
        <f>ROUND((AR267/100)*693*Taula1[[#This Row],[Mesos naturals sencers treballats període justificat (01/01/2023 - 31/03/2023)]],2)</f>
        <v>0</v>
      </c>
      <c r="AR267" s="89">
        <f>Taula1[[#This Row],[% Jornada segons contracte
(no posar el símbol %) ]]-Taula1[[#This Row],[% Reducció salari per baix rendiment        (no posar el símbol %)]]</f>
        <v>0</v>
      </c>
      <c r="AS267" s="136">
        <f>ROUND((AT267/100)*22.78356164*Taula1[[#This Row],[Dies treballats període justificat (01/01/2023 - 31/03/2023)              no comptabilitzats com a mes natural sencer]],2)</f>
        <v>0</v>
      </c>
      <c r="AT267" s="89">
        <f>Taula1[[#This Row],[% Jornada segons contracte
(no posar el símbol %) ]]-Taula1[[#This Row],[% Reducció salari per baix rendiment        (no posar el símbol %)]]</f>
        <v>0</v>
      </c>
      <c r="AU267" s="136">
        <f t="shared" si="67"/>
        <v>0</v>
      </c>
      <c r="AV267" s="86"/>
      <c r="AW267" s="136">
        <f>ROUND((AX267/100)*693*Taula1[[#This Row],[Espai reservat Administració  (mesos)]],2)</f>
        <v>0</v>
      </c>
      <c r="AX267" s="89">
        <f>Taula1[[#This Row],[% Jornada segons contracte
(no posar el símbol %) ]]-Taula1[[#This Row],[% Reducció salari per baix rendiment        (no posar el símbol %)]]</f>
        <v>0</v>
      </c>
      <c r="AY267" s="131">
        <f>ROUND((AZ267/100)*22.78356164*Taula1[[#This Row],[Espai reservat Administració (dies)]],2)</f>
        <v>0</v>
      </c>
      <c r="AZ267" s="79">
        <f>Taula1[[#This Row],[% Jornada segons contracte
(no posar el símbol %) ]]-Taula1[[#This Row],[% Reducció salari per baix rendiment        (no posar el símbol %)]]</f>
        <v>0</v>
      </c>
      <c r="BA267" s="131">
        <f t="shared" si="68"/>
        <v>0</v>
      </c>
      <c r="BB267" s="83"/>
      <c r="BC267" s="131">
        <f>IF(Taula1[[#This Row],[Grup justificat     (fer servir opcions de la llista desplegable)]]=1,AI267,0)</f>
        <v>0</v>
      </c>
      <c r="BD267" s="131">
        <f>IF(Taula1[[#This Row],[Grup justificat     (fer servir opcions de la llista desplegable)]]=2,AU267,0)</f>
        <v>0</v>
      </c>
      <c r="BE267" s="83"/>
      <c r="BF267" s="131">
        <f>IF(Taula1[[#This Row],[Espai reservat Administració]]=1,AO267,0)</f>
        <v>0</v>
      </c>
      <c r="BG267" s="131">
        <f>IF(Taula1[[#This Row],[Espai reservat Administració]]=2,BA267,0)</f>
        <v>0</v>
      </c>
      <c r="BH267" s="83"/>
      <c r="BI267" s="124">
        <f>IF(Taula1[[#This Row],[Grup justificat     (fer servir opcions de la llista desplegable)]]=1,1,0)</f>
        <v>0</v>
      </c>
      <c r="BJ267" s="124">
        <f>IF(Taula1[[#This Row],[Espai reservat Administració]]=1,1,0)</f>
        <v>0</v>
      </c>
      <c r="BK267" s="125"/>
      <c r="BL267" s="124">
        <f>IF(Taula1[[#This Row],[Grup justificat     (fer servir opcions de la llista desplegable)]]=2,1,0)</f>
        <v>0</v>
      </c>
      <c r="BM267" s="124">
        <f>IF(Taula1[[#This Row],[Espai reservat Administració]]=2,1,0)</f>
        <v>0</v>
      </c>
      <c r="BN267" s="73"/>
      <c r="BO267" s="73"/>
      <c r="BP267" s="73"/>
      <c r="BQ267" s="73"/>
      <c r="BR267" s="73"/>
      <c r="BS267" s="73"/>
      <c r="BT267" s="73"/>
      <c r="BU267" s="73"/>
      <c r="BV267" s="73"/>
      <c r="BW267" s="73"/>
      <c r="BX267" s="73"/>
      <c r="BY267" s="73"/>
      <c r="BZ267" s="73"/>
      <c r="CA267" s="73"/>
      <c r="CB267" s="73"/>
      <c r="CC267" s="73"/>
      <c r="CD267" s="73"/>
      <c r="CE267" s="73"/>
      <c r="CF267" s="73"/>
      <c r="CG267" s="63">
        <f t="shared" si="69"/>
        <v>0</v>
      </c>
      <c r="CH267" s="63">
        <f t="shared" si="70"/>
        <v>0</v>
      </c>
      <c r="CI267" s="73"/>
      <c r="CJ267" s="63">
        <f>IF(Taula1[[#This Row],[Tipus de contracte                                  (fer servir opcions de la llista desplegable)]]="Indefinit",1,0)</f>
        <v>0</v>
      </c>
      <c r="CK267" s="63">
        <f>IF(Taula1[[#This Row],[Tipus de contracte                                  (fer servir opcions de la llista desplegable)]]="Temporal, igual o superior a 6 mesos",1,0)</f>
        <v>0</v>
      </c>
      <c r="CL267" s="63">
        <f>IF(Taula1[[#This Row],[Tipus de contracte                                  (fer servir opcions de la llista desplegable)]]="Substitució per IT",1,0)</f>
        <v>0</v>
      </c>
      <c r="CM267" s="73"/>
      <c r="CN267" s="63">
        <f>IF(Taula1[[#This Row],[Relació llocs de treball]]&gt;=1,1,0)</f>
        <v>0</v>
      </c>
      <c r="CO267" s="73"/>
      <c r="CP267" s="63">
        <f>IF(Taula1[[#This Row],[Identitat de gènere                                                          (fer servir opcions de la llista desplegable)]]="Home",1,0)</f>
        <v>0</v>
      </c>
      <c r="CQ267" s="63">
        <f>IF(Taula1[[#This Row],[Identitat de gènere                                                          (fer servir opcions de la llista desplegable)]]="Dona",1,0)</f>
        <v>0</v>
      </c>
      <c r="CR267" s="63">
        <f>IF(Taula1[[#This Row],[Identitat de gènere                                                          (fer servir opcions de la llista desplegable)]]="No binari",1,0)</f>
        <v>0</v>
      </c>
      <c r="CS267" s="73"/>
      <c r="CT267" s="63">
        <f t="shared" si="64"/>
        <v>0</v>
      </c>
      <c r="CU267" s="64">
        <f t="shared" si="71"/>
        <v>0</v>
      </c>
      <c r="CW267" s="64">
        <f t="shared" si="72"/>
        <v>0</v>
      </c>
      <c r="CX267" s="64">
        <f t="shared" si="73"/>
        <v>0</v>
      </c>
      <c r="CY267" s="64">
        <f t="shared" si="74"/>
        <v>0</v>
      </c>
      <c r="CZ267" s="64">
        <f t="shared" si="75"/>
        <v>0</v>
      </c>
      <c r="DB267" s="64">
        <f t="shared" si="76"/>
        <v>0</v>
      </c>
      <c r="DC267" s="64">
        <f t="shared" si="77"/>
        <v>0</v>
      </c>
      <c r="DD267" s="64">
        <f t="shared" si="78"/>
        <v>0</v>
      </c>
      <c r="DE267" s="64">
        <f t="shared" si="79"/>
        <v>0</v>
      </c>
    </row>
    <row r="268" spans="2:109" x14ac:dyDescent="0.3">
      <c r="B268" s="167"/>
      <c r="C268" s="186"/>
      <c r="D268" s="2"/>
      <c r="E268" s="67"/>
      <c r="F268" s="5"/>
      <c r="G268" s="5"/>
      <c r="H268" s="187"/>
      <c r="I268" s="111" t="str">
        <f ca="1">IF(Taula1[[#This Row],[Data naixement (format dd/mm/aaaa)]]="","0",DATEDIF(Taula1[[#This Row],[Data naixement (format dd/mm/aaaa)]],TODAY(),"Y"))</f>
        <v>0</v>
      </c>
      <c r="J268" s="6"/>
      <c r="K268" s="6"/>
      <c r="L268" s="6"/>
      <c r="M268" s="6"/>
      <c r="N268" s="56"/>
      <c r="O268" s="56"/>
      <c r="P268" s="56"/>
      <c r="Q268" s="6"/>
      <c r="R268" s="7"/>
      <c r="S268" s="143">
        <f>Taula1[[#This Row],[Mesos naturals sencers treballats període justificat (01/01/2023 - 31/03/2023)]]</f>
        <v>0</v>
      </c>
      <c r="T268" s="194">
        <f>Taula1[[#This Row],[Dies treballats període justificat (01/01/2023 - 31/03/2023)              no comptabilitzats com a mes natural sencer]]</f>
        <v>0</v>
      </c>
      <c r="U268" s="12"/>
      <c r="V268" s="7"/>
      <c r="W268" s="188"/>
      <c r="X268" s="188"/>
      <c r="Y268" s="188"/>
      <c r="Z268" s="188"/>
      <c r="AA268" s="190"/>
      <c r="AB268" s="143">
        <f>Taula1[[#This Row],[Grup justificat     (fer servir opcions de la llista desplegable)]]</f>
        <v>0</v>
      </c>
      <c r="AC268" s="182"/>
      <c r="AD268" s="80"/>
      <c r="AE268" s="131">
        <f>ROUND((AF268/100)*756*Taula1[[#This Row],[Mesos naturals sencers treballats període justificat (01/01/2023 - 31/03/2023)]],2)</f>
        <v>0</v>
      </c>
      <c r="AF268" s="79">
        <f>Taula1[[#This Row],[% Jornada segons contracte
(no posar el símbol %) ]]-Taula1[[#This Row],[% Reducció salari per baix rendiment        (no posar el símbol %)]]</f>
        <v>0</v>
      </c>
      <c r="AG268" s="131">
        <f>ROUND((AH268/100)*24.8547945*Taula1[[#This Row],[Dies treballats període justificat (01/01/2023 - 31/03/2023)              no comptabilitzats com a mes natural sencer]],2)</f>
        <v>0</v>
      </c>
      <c r="AH268" s="79">
        <f>Taula1[[#This Row],[% Jornada segons contracte
(no posar el símbol %) ]]-Taula1[[#This Row],[% Reducció salari per baix rendiment        (no posar el símbol %)]]</f>
        <v>0</v>
      </c>
      <c r="AI268" s="131">
        <f t="shared" si="65"/>
        <v>0</v>
      </c>
      <c r="AJ268" s="183"/>
      <c r="AK268" s="131">
        <f>ROUND((AL268/100)*756*Taula1[[#This Row],[Espai reservat Administració  (mesos)]],2)</f>
        <v>0</v>
      </c>
      <c r="AL268" s="79">
        <f>Taula1[[#This Row],[% Jornada segons contracte
(no posar el símbol %) ]]-Taula1[[#This Row],[% Reducció salari per baix rendiment        (no posar el símbol %)]]</f>
        <v>0</v>
      </c>
      <c r="AM268" s="131">
        <f>ROUND((AN268/100)*24.8547945*Taula1[[#This Row],[Espai reservat Administració (dies)]],2)</f>
        <v>0</v>
      </c>
      <c r="AN268" s="79">
        <f>Taula1[[#This Row],[% Jornada segons contracte
(no posar el símbol %) ]]-Taula1[[#This Row],[% Reducció salari per baix rendiment        (no posar el símbol %)]]</f>
        <v>0</v>
      </c>
      <c r="AO268" s="131">
        <f t="shared" si="66"/>
        <v>0</v>
      </c>
      <c r="AP268" s="86"/>
      <c r="AQ268" s="136">
        <f>ROUND((AR268/100)*693*Taula1[[#This Row],[Mesos naturals sencers treballats període justificat (01/01/2023 - 31/03/2023)]],2)</f>
        <v>0</v>
      </c>
      <c r="AR268" s="89">
        <f>Taula1[[#This Row],[% Jornada segons contracte
(no posar el símbol %) ]]-Taula1[[#This Row],[% Reducció salari per baix rendiment        (no posar el símbol %)]]</f>
        <v>0</v>
      </c>
      <c r="AS268" s="136">
        <f>ROUND((AT268/100)*22.78356164*Taula1[[#This Row],[Dies treballats període justificat (01/01/2023 - 31/03/2023)              no comptabilitzats com a mes natural sencer]],2)</f>
        <v>0</v>
      </c>
      <c r="AT268" s="89">
        <f>Taula1[[#This Row],[% Jornada segons contracte
(no posar el símbol %) ]]-Taula1[[#This Row],[% Reducció salari per baix rendiment        (no posar el símbol %)]]</f>
        <v>0</v>
      </c>
      <c r="AU268" s="136">
        <f t="shared" si="67"/>
        <v>0</v>
      </c>
      <c r="AV268" s="86"/>
      <c r="AW268" s="136">
        <f>ROUND((AX268/100)*693*Taula1[[#This Row],[Espai reservat Administració  (mesos)]],2)</f>
        <v>0</v>
      </c>
      <c r="AX268" s="89">
        <f>Taula1[[#This Row],[% Jornada segons contracte
(no posar el símbol %) ]]-Taula1[[#This Row],[% Reducció salari per baix rendiment        (no posar el símbol %)]]</f>
        <v>0</v>
      </c>
      <c r="AY268" s="131">
        <f>ROUND((AZ268/100)*22.78356164*Taula1[[#This Row],[Espai reservat Administració (dies)]],2)</f>
        <v>0</v>
      </c>
      <c r="AZ268" s="79">
        <f>Taula1[[#This Row],[% Jornada segons contracte
(no posar el símbol %) ]]-Taula1[[#This Row],[% Reducció salari per baix rendiment        (no posar el símbol %)]]</f>
        <v>0</v>
      </c>
      <c r="BA268" s="131">
        <f t="shared" si="68"/>
        <v>0</v>
      </c>
      <c r="BB268" s="83"/>
      <c r="BC268" s="131">
        <f>IF(Taula1[[#This Row],[Grup justificat     (fer servir opcions de la llista desplegable)]]=1,AI268,0)</f>
        <v>0</v>
      </c>
      <c r="BD268" s="131">
        <f>IF(Taula1[[#This Row],[Grup justificat     (fer servir opcions de la llista desplegable)]]=2,AU268,0)</f>
        <v>0</v>
      </c>
      <c r="BE268" s="83"/>
      <c r="BF268" s="131">
        <f>IF(Taula1[[#This Row],[Espai reservat Administració]]=1,AO268,0)</f>
        <v>0</v>
      </c>
      <c r="BG268" s="131">
        <f>IF(Taula1[[#This Row],[Espai reservat Administració]]=2,BA268,0)</f>
        <v>0</v>
      </c>
      <c r="BH268" s="83"/>
      <c r="BI268" s="124">
        <f>IF(Taula1[[#This Row],[Grup justificat     (fer servir opcions de la llista desplegable)]]=1,1,0)</f>
        <v>0</v>
      </c>
      <c r="BJ268" s="124">
        <f>IF(Taula1[[#This Row],[Espai reservat Administració]]=1,1,0)</f>
        <v>0</v>
      </c>
      <c r="BK268" s="125"/>
      <c r="BL268" s="124">
        <f>IF(Taula1[[#This Row],[Grup justificat     (fer servir opcions de la llista desplegable)]]=2,1,0)</f>
        <v>0</v>
      </c>
      <c r="BM268" s="124">
        <f>IF(Taula1[[#This Row],[Espai reservat Administració]]=2,1,0)</f>
        <v>0</v>
      </c>
      <c r="BN268" s="73"/>
      <c r="BO268" s="73"/>
      <c r="BP268" s="73"/>
      <c r="BQ268" s="73"/>
      <c r="BR268" s="73"/>
      <c r="BS268" s="73"/>
      <c r="BT268" s="73"/>
      <c r="BU268" s="73"/>
      <c r="BV268" s="73"/>
      <c r="BW268" s="73"/>
      <c r="BX268" s="73"/>
      <c r="BY268" s="73"/>
      <c r="BZ268" s="73"/>
      <c r="CA268" s="73"/>
      <c r="CB268" s="73"/>
      <c r="CC268" s="73"/>
      <c r="CD268" s="73"/>
      <c r="CE268" s="73"/>
      <c r="CF268" s="73"/>
      <c r="CG268" s="63">
        <f t="shared" si="69"/>
        <v>0</v>
      </c>
      <c r="CH268" s="63">
        <f t="shared" si="70"/>
        <v>0</v>
      </c>
      <c r="CI268" s="73"/>
      <c r="CJ268" s="63">
        <f>IF(Taula1[[#This Row],[Tipus de contracte                                  (fer servir opcions de la llista desplegable)]]="Indefinit",1,0)</f>
        <v>0</v>
      </c>
      <c r="CK268" s="63">
        <f>IF(Taula1[[#This Row],[Tipus de contracte                                  (fer servir opcions de la llista desplegable)]]="Temporal, igual o superior a 6 mesos",1,0)</f>
        <v>0</v>
      </c>
      <c r="CL268" s="63">
        <f>IF(Taula1[[#This Row],[Tipus de contracte                                  (fer servir opcions de la llista desplegable)]]="Substitució per IT",1,0)</f>
        <v>0</v>
      </c>
      <c r="CM268" s="73"/>
      <c r="CN268" s="63">
        <f>IF(Taula1[[#This Row],[Relació llocs de treball]]&gt;=1,1,0)</f>
        <v>0</v>
      </c>
      <c r="CO268" s="73"/>
      <c r="CP268" s="63">
        <f>IF(Taula1[[#This Row],[Identitat de gènere                                                          (fer servir opcions de la llista desplegable)]]="Home",1,0)</f>
        <v>0</v>
      </c>
      <c r="CQ268" s="63">
        <f>IF(Taula1[[#This Row],[Identitat de gènere                                                          (fer servir opcions de la llista desplegable)]]="Dona",1,0)</f>
        <v>0</v>
      </c>
      <c r="CR268" s="63">
        <f>IF(Taula1[[#This Row],[Identitat de gènere                                                          (fer servir opcions de la llista desplegable)]]="No binari",1,0)</f>
        <v>0</v>
      </c>
      <c r="CS268" s="73"/>
      <c r="CT268" s="63">
        <f t="shared" si="64"/>
        <v>0</v>
      </c>
      <c r="CU268" s="64">
        <f t="shared" si="71"/>
        <v>0</v>
      </c>
      <c r="CW268" s="64">
        <f t="shared" si="72"/>
        <v>0</v>
      </c>
      <c r="CX268" s="64">
        <f t="shared" si="73"/>
        <v>0</v>
      </c>
      <c r="CY268" s="64">
        <f t="shared" si="74"/>
        <v>0</v>
      </c>
      <c r="CZ268" s="64">
        <f t="shared" si="75"/>
        <v>0</v>
      </c>
      <c r="DB268" s="64">
        <f t="shared" si="76"/>
        <v>0</v>
      </c>
      <c r="DC268" s="64">
        <f t="shared" si="77"/>
        <v>0</v>
      </c>
      <c r="DD268" s="64">
        <f t="shared" si="78"/>
        <v>0</v>
      </c>
      <c r="DE268" s="64">
        <f t="shared" si="79"/>
        <v>0</v>
      </c>
    </row>
    <row r="269" spans="2:109" x14ac:dyDescent="0.3">
      <c r="B269" s="167"/>
      <c r="C269" s="186"/>
      <c r="D269" s="2"/>
      <c r="E269" s="67"/>
      <c r="F269" s="5"/>
      <c r="G269" s="5"/>
      <c r="H269" s="187"/>
      <c r="I269" s="111" t="str">
        <f ca="1">IF(Taula1[[#This Row],[Data naixement (format dd/mm/aaaa)]]="","0",DATEDIF(Taula1[[#This Row],[Data naixement (format dd/mm/aaaa)]],TODAY(),"Y"))</f>
        <v>0</v>
      </c>
      <c r="J269" s="6"/>
      <c r="K269" s="6"/>
      <c r="L269" s="6"/>
      <c r="M269" s="6"/>
      <c r="N269" s="56"/>
      <c r="O269" s="56"/>
      <c r="P269" s="56"/>
      <c r="Q269" s="6"/>
      <c r="R269" s="7"/>
      <c r="S269" s="143">
        <f>Taula1[[#This Row],[Mesos naturals sencers treballats període justificat (01/01/2023 - 31/03/2023)]]</f>
        <v>0</v>
      </c>
      <c r="T269" s="194">
        <f>Taula1[[#This Row],[Dies treballats període justificat (01/01/2023 - 31/03/2023)              no comptabilitzats com a mes natural sencer]]</f>
        <v>0</v>
      </c>
      <c r="U269" s="12"/>
      <c r="V269" s="7"/>
      <c r="W269" s="188"/>
      <c r="X269" s="188"/>
      <c r="Y269" s="188"/>
      <c r="Z269" s="188"/>
      <c r="AA269" s="190"/>
      <c r="AB269" s="143">
        <f>Taula1[[#This Row],[Grup justificat     (fer servir opcions de la llista desplegable)]]</f>
        <v>0</v>
      </c>
      <c r="AC269" s="182"/>
      <c r="AD269" s="80"/>
      <c r="AE269" s="131">
        <f>ROUND((AF269/100)*756*Taula1[[#This Row],[Mesos naturals sencers treballats període justificat (01/01/2023 - 31/03/2023)]],2)</f>
        <v>0</v>
      </c>
      <c r="AF269" s="79">
        <f>Taula1[[#This Row],[% Jornada segons contracte
(no posar el símbol %) ]]-Taula1[[#This Row],[% Reducció salari per baix rendiment        (no posar el símbol %)]]</f>
        <v>0</v>
      </c>
      <c r="AG269" s="131">
        <f>ROUND((AH269/100)*24.8547945*Taula1[[#This Row],[Dies treballats període justificat (01/01/2023 - 31/03/2023)              no comptabilitzats com a mes natural sencer]],2)</f>
        <v>0</v>
      </c>
      <c r="AH269" s="79">
        <f>Taula1[[#This Row],[% Jornada segons contracte
(no posar el símbol %) ]]-Taula1[[#This Row],[% Reducció salari per baix rendiment        (no posar el símbol %)]]</f>
        <v>0</v>
      </c>
      <c r="AI269" s="131">
        <f t="shared" si="65"/>
        <v>0</v>
      </c>
      <c r="AJ269" s="183"/>
      <c r="AK269" s="131">
        <f>ROUND((AL269/100)*756*Taula1[[#This Row],[Espai reservat Administració  (mesos)]],2)</f>
        <v>0</v>
      </c>
      <c r="AL269" s="79">
        <f>Taula1[[#This Row],[% Jornada segons contracte
(no posar el símbol %) ]]-Taula1[[#This Row],[% Reducció salari per baix rendiment        (no posar el símbol %)]]</f>
        <v>0</v>
      </c>
      <c r="AM269" s="131">
        <f>ROUND((AN269/100)*24.8547945*Taula1[[#This Row],[Espai reservat Administració (dies)]],2)</f>
        <v>0</v>
      </c>
      <c r="AN269" s="79">
        <f>Taula1[[#This Row],[% Jornada segons contracte
(no posar el símbol %) ]]-Taula1[[#This Row],[% Reducció salari per baix rendiment        (no posar el símbol %)]]</f>
        <v>0</v>
      </c>
      <c r="AO269" s="131">
        <f t="shared" si="66"/>
        <v>0</v>
      </c>
      <c r="AP269" s="86"/>
      <c r="AQ269" s="136">
        <f>ROUND((AR269/100)*693*Taula1[[#This Row],[Mesos naturals sencers treballats període justificat (01/01/2023 - 31/03/2023)]],2)</f>
        <v>0</v>
      </c>
      <c r="AR269" s="89">
        <f>Taula1[[#This Row],[% Jornada segons contracte
(no posar el símbol %) ]]-Taula1[[#This Row],[% Reducció salari per baix rendiment        (no posar el símbol %)]]</f>
        <v>0</v>
      </c>
      <c r="AS269" s="136">
        <f>ROUND((AT269/100)*22.78356164*Taula1[[#This Row],[Dies treballats període justificat (01/01/2023 - 31/03/2023)              no comptabilitzats com a mes natural sencer]],2)</f>
        <v>0</v>
      </c>
      <c r="AT269" s="89">
        <f>Taula1[[#This Row],[% Jornada segons contracte
(no posar el símbol %) ]]-Taula1[[#This Row],[% Reducció salari per baix rendiment        (no posar el símbol %)]]</f>
        <v>0</v>
      </c>
      <c r="AU269" s="136">
        <f t="shared" si="67"/>
        <v>0</v>
      </c>
      <c r="AV269" s="86"/>
      <c r="AW269" s="136">
        <f>ROUND((AX269/100)*693*Taula1[[#This Row],[Espai reservat Administració  (mesos)]],2)</f>
        <v>0</v>
      </c>
      <c r="AX269" s="89">
        <f>Taula1[[#This Row],[% Jornada segons contracte
(no posar el símbol %) ]]-Taula1[[#This Row],[% Reducció salari per baix rendiment        (no posar el símbol %)]]</f>
        <v>0</v>
      </c>
      <c r="AY269" s="131">
        <f>ROUND((AZ269/100)*22.78356164*Taula1[[#This Row],[Espai reservat Administració (dies)]],2)</f>
        <v>0</v>
      </c>
      <c r="AZ269" s="79">
        <f>Taula1[[#This Row],[% Jornada segons contracte
(no posar el símbol %) ]]-Taula1[[#This Row],[% Reducció salari per baix rendiment        (no posar el símbol %)]]</f>
        <v>0</v>
      </c>
      <c r="BA269" s="131">
        <f t="shared" si="68"/>
        <v>0</v>
      </c>
      <c r="BB269" s="83"/>
      <c r="BC269" s="131">
        <f>IF(Taula1[[#This Row],[Grup justificat     (fer servir opcions de la llista desplegable)]]=1,AI269,0)</f>
        <v>0</v>
      </c>
      <c r="BD269" s="131">
        <f>IF(Taula1[[#This Row],[Grup justificat     (fer servir opcions de la llista desplegable)]]=2,AU269,0)</f>
        <v>0</v>
      </c>
      <c r="BE269" s="83"/>
      <c r="BF269" s="131">
        <f>IF(Taula1[[#This Row],[Espai reservat Administració]]=1,AO269,0)</f>
        <v>0</v>
      </c>
      <c r="BG269" s="131">
        <f>IF(Taula1[[#This Row],[Espai reservat Administració]]=2,BA269,0)</f>
        <v>0</v>
      </c>
      <c r="BH269" s="83"/>
      <c r="BI269" s="124">
        <f>IF(Taula1[[#This Row],[Grup justificat     (fer servir opcions de la llista desplegable)]]=1,1,0)</f>
        <v>0</v>
      </c>
      <c r="BJ269" s="124">
        <f>IF(Taula1[[#This Row],[Espai reservat Administració]]=1,1,0)</f>
        <v>0</v>
      </c>
      <c r="BK269" s="125"/>
      <c r="BL269" s="124">
        <f>IF(Taula1[[#This Row],[Grup justificat     (fer servir opcions de la llista desplegable)]]=2,1,0)</f>
        <v>0</v>
      </c>
      <c r="BM269" s="124">
        <f>IF(Taula1[[#This Row],[Espai reservat Administració]]=2,1,0)</f>
        <v>0</v>
      </c>
      <c r="BN269" s="73"/>
      <c r="BO269" s="73"/>
      <c r="BP269" s="73"/>
      <c r="BQ269" s="73"/>
      <c r="BR269" s="73"/>
      <c r="BS269" s="73"/>
      <c r="BT269" s="73"/>
      <c r="BU269" s="73"/>
      <c r="BV269" s="73"/>
      <c r="BW269" s="73"/>
      <c r="BX269" s="73"/>
      <c r="BY269" s="73"/>
      <c r="BZ269" s="73"/>
      <c r="CA269" s="73"/>
      <c r="CB269" s="73"/>
      <c r="CC269" s="73"/>
      <c r="CD269" s="73"/>
      <c r="CE269" s="73"/>
      <c r="CF269" s="73"/>
      <c r="CG269" s="63">
        <f t="shared" si="69"/>
        <v>0</v>
      </c>
      <c r="CH269" s="63">
        <f t="shared" si="70"/>
        <v>0</v>
      </c>
      <c r="CI269" s="73"/>
      <c r="CJ269" s="63">
        <f>IF(Taula1[[#This Row],[Tipus de contracte                                  (fer servir opcions de la llista desplegable)]]="Indefinit",1,0)</f>
        <v>0</v>
      </c>
      <c r="CK269" s="63">
        <f>IF(Taula1[[#This Row],[Tipus de contracte                                  (fer servir opcions de la llista desplegable)]]="Temporal, igual o superior a 6 mesos",1,0)</f>
        <v>0</v>
      </c>
      <c r="CL269" s="63">
        <f>IF(Taula1[[#This Row],[Tipus de contracte                                  (fer servir opcions de la llista desplegable)]]="Substitució per IT",1,0)</f>
        <v>0</v>
      </c>
      <c r="CM269" s="73"/>
      <c r="CN269" s="63">
        <f>IF(Taula1[[#This Row],[Relació llocs de treball]]&gt;=1,1,0)</f>
        <v>0</v>
      </c>
      <c r="CO269" s="73"/>
      <c r="CP269" s="63">
        <f>IF(Taula1[[#This Row],[Identitat de gènere                                                          (fer servir opcions de la llista desplegable)]]="Home",1,0)</f>
        <v>0</v>
      </c>
      <c r="CQ269" s="63">
        <f>IF(Taula1[[#This Row],[Identitat de gènere                                                          (fer servir opcions de la llista desplegable)]]="Dona",1,0)</f>
        <v>0</v>
      </c>
      <c r="CR269" s="63">
        <f>IF(Taula1[[#This Row],[Identitat de gènere                                                          (fer servir opcions de la llista desplegable)]]="No binari",1,0)</f>
        <v>0</v>
      </c>
      <c r="CS269" s="73"/>
      <c r="CT269" s="63">
        <f t="shared" si="64"/>
        <v>0</v>
      </c>
      <c r="CU269" s="64">
        <f t="shared" si="71"/>
        <v>0</v>
      </c>
      <c r="CW269" s="64">
        <f t="shared" si="72"/>
        <v>0</v>
      </c>
      <c r="CX269" s="64">
        <f t="shared" si="73"/>
        <v>0</v>
      </c>
      <c r="CY269" s="64">
        <f t="shared" si="74"/>
        <v>0</v>
      </c>
      <c r="CZ269" s="64">
        <f t="shared" si="75"/>
        <v>0</v>
      </c>
      <c r="DB269" s="64">
        <f t="shared" si="76"/>
        <v>0</v>
      </c>
      <c r="DC269" s="64">
        <f t="shared" si="77"/>
        <v>0</v>
      </c>
      <c r="DD269" s="64">
        <f t="shared" si="78"/>
        <v>0</v>
      </c>
      <c r="DE269" s="64">
        <f t="shared" si="79"/>
        <v>0</v>
      </c>
    </row>
    <row r="270" spans="2:109" x14ac:dyDescent="0.3">
      <c r="B270" s="167"/>
      <c r="C270" s="186"/>
      <c r="D270" s="2"/>
      <c r="E270" s="67"/>
      <c r="F270" s="5"/>
      <c r="G270" s="5"/>
      <c r="H270" s="187"/>
      <c r="I270" s="111" t="str">
        <f ca="1">IF(Taula1[[#This Row],[Data naixement (format dd/mm/aaaa)]]="","0",DATEDIF(Taula1[[#This Row],[Data naixement (format dd/mm/aaaa)]],TODAY(),"Y"))</f>
        <v>0</v>
      </c>
      <c r="J270" s="6"/>
      <c r="K270" s="6"/>
      <c r="L270" s="6"/>
      <c r="M270" s="6"/>
      <c r="N270" s="56"/>
      <c r="O270" s="56"/>
      <c r="P270" s="56"/>
      <c r="Q270" s="6"/>
      <c r="R270" s="7"/>
      <c r="S270" s="143">
        <f>Taula1[[#This Row],[Mesos naturals sencers treballats període justificat (01/01/2023 - 31/03/2023)]]</f>
        <v>0</v>
      </c>
      <c r="T270" s="194">
        <f>Taula1[[#This Row],[Dies treballats període justificat (01/01/2023 - 31/03/2023)              no comptabilitzats com a mes natural sencer]]</f>
        <v>0</v>
      </c>
      <c r="U270" s="12"/>
      <c r="V270" s="7"/>
      <c r="W270" s="188"/>
      <c r="X270" s="188"/>
      <c r="Y270" s="188"/>
      <c r="Z270" s="188"/>
      <c r="AA270" s="190"/>
      <c r="AB270" s="143">
        <f>Taula1[[#This Row],[Grup justificat     (fer servir opcions de la llista desplegable)]]</f>
        <v>0</v>
      </c>
      <c r="AC270" s="182"/>
      <c r="AD270" s="80"/>
      <c r="AE270" s="131">
        <f>ROUND((AF270/100)*756*Taula1[[#This Row],[Mesos naturals sencers treballats període justificat (01/01/2023 - 31/03/2023)]],2)</f>
        <v>0</v>
      </c>
      <c r="AF270" s="79">
        <f>Taula1[[#This Row],[% Jornada segons contracte
(no posar el símbol %) ]]-Taula1[[#This Row],[% Reducció salari per baix rendiment        (no posar el símbol %)]]</f>
        <v>0</v>
      </c>
      <c r="AG270" s="131">
        <f>ROUND((AH270/100)*24.8547945*Taula1[[#This Row],[Dies treballats període justificat (01/01/2023 - 31/03/2023)              no comptabilitzats com a mes natural sencer]],2)</f>
        <v>0</v>
      </c>
      <c r="AH270" s="79">
        <f>Taula1[[#This Row],[% Jornada segons contracte
(no posar el símbol %) ]]-Taula1[[#This Row],[% Reducció salari per baix rendiment        (no posar el símbol %)]]</f>
        <v>0</v>
      </c>
      <c r="AI270" s="131">
        <f t="shared" si="65"/>
        <v>0</v>
      </c>
      <c r="AJ270" s="183"/>
      <c r="AK270" s="131">
        <f>ROUND((AL270/100)*756*Taula1[[#This Row],[Espai reservat Administració  (mesos)]],2)</f>
        <v>0</v>
      </c>
      <c r="AL270" s="79">
        <f>Taula1[[#This Row],[% Jornada segons contracte
(no posar el símbol %) ]]-Taula1[[#This Row],[% Reducció salari per baix rendiment        (no posar el símbol %)]]</f>
        <v>0</v>
      </c>
      <c r="AM270" s="131">
        <f>ROUND((AN270/100)*24.8547945*Taula1[[#This Row],[Espai reservat Administració (dies)]],2)</f>
        <v>0</v>
      </c>
      <c r="AN270" s="79">
        <f>Taula1[[#This Row],[% Jornada segons contracte
(no posar el símbol %) ]]-Taula1[[#This Row],[% Reducció salari per baix rendiment        (no posar el símbol %)]]</f>
        <v>0</v>
      </c>
      <c r="AO270" s="131">
        <f t="shared" si="66"/>
        <v>0</v>
      </c>
      <c r="AP270" s="86"/>
      <c r="AQ270" s="136">
        <f>ROUND((AR270/100)*693*Taula1[[#This Row],[Mesos naturals sencers treballats període justificat (01/01/2023 - 31/03/2023)]],2)</f>
        <v>0</v>
      </c>
      <c r="AR270" s="89">
        <f>Taula1[[#This Row],[% Jornada segons contracte
(no posar el símbol %) ]]-Taula1[[#This Row],[% Reducció salari per baix rendiment        (no posar el símbol %)]]</f>
        <v>0</v>
      </c>
      <c r="AS270" s="136">
        <f>ROUND((AT270/100)*22.78356164*Taula1[[#This Row],[Dies treballats període justificat (01/01/2023 - 31/03/2023)              no comptabilitzats com a mes natural sencer]],2)</f>
        <v>0</v>
      </c>
      <c r="AT270" s="89">
        <f>Taula1[[#This Row],[% Jornada segons contracte
(no posar el símbol %) ]]-Taula1[[#This Row],[% Reducció salari per baix rendiment        (no posar el símbol %)]]</f>
        <v>0</v>
      </c>
      <c r="AU270" s="136">
        <f t="shared" si="67"/>
        <v>0</v>
      </c>
      <c r="AV270" s="86"/>
      <c r="AW270" s="136">
        <f>ROUND((AX270/100)*693*Taula1[[#This Row],[Espai reservat Administració  (mesos)]],2)</f>
        <v>0</v>
      </c>
      <c r="AX270" s="89">
        <f>Taula1[[#This Row],[% Jornada segons contracte
(no posar el símbol %) ]]-Taula1[[#This Row],[% Reducció salari per baix rendiment        (no posar el símbol %)]]</f>
        <v>0</v>
      </c>
      <c r="AY270" s="131">
        <f>ROUND((AZ270/100)*22.78356164*Taula1[[#This Row],[Espai reservat Administració (dies)]],2)</f>
        <v>0</v>
      </c>
      <c r="AZ270" s="79">
        <f>Taula1[[#This Row],[% Jornada segons contracte
(no posar el símbol %) ]]-Taula1[[#This Row],[% Reducció salari per baix rendiment        (no posar el símbol %)]]</f>
        <v>0</v>
      </c>
      <c r="BA270" s="131">
        <f t="shared" si="68"/>
        <v>0</v>
      </c>
      <c r="BB270" s="83"/>
      <c r="BC270" s="131">
        <f>IF(Taula1[[#This Row],[Grup justificat     (fer servir opcions de la llista desplegable)]]=1,AI270,0)</f>
        <v>0</v>
      </c>
      <c r="BD270" s="131">
        <f>IF(Taula1[[#This Row],[Grup justificat     (fer servir opcions de la llista desplegable)]]=2,AU270,0)</f>
        <v>0</v>
      </c>
      <c r="BE270" s="83"/>
      <c r="BF270" s="131">
        <f>IF(Taula1[[#This Row],[Espai reservat Administració]]=1,AO270,0)</f>
        <v>0</v>
      </c>
      <c r="BG270" s="131">
        <f>IF(Taula1[[#This Row],[Espai reservat Administració]]=2,BA270,0)</f>
        <v>0</v>
      </c>
      <c r="BH270" s="83"/>
      <c r="BI270" s="124">
        <f>IF(Taula1[[#This Row],[Grup justificat     (fer servir opcions de la llista desplegable)]]=1,1,0)</f>
        <v>0</v>
      </c>
      <c r="BJ270" s="124">
        <f>IF(Taula1[[#This Row],[Espai reservat Administració]]=1,1,0)</f>
        <v>0</v>
      </c>
      <c r="BK270" s="125"/>
      <c r="BL270" s="124">
        <f>IF(Taula1[[#This Row],[Grup justificat     (fer servir opcions de la llista desplegable)]]=2,1,0)</f>
        <v>0</v>
      </c>
      <c r="BM270" s="124">
        <f>IF(Taula1[[#This Row],[Espai reservat Administració]]=2,1,0)</f>
        <v>0</v>
      </c>
      <c r="BN270" s="73"/>
      <c r="BO270" s="73"/>
      <c r="BP270" s="73"/>
      <c r="BQ270" s="73"/>
      <c r="BR270" s="73"/>
      <c r="BS270" s="73"/>
      <c r="BT270" s="73"/>
      <c r="BU270" s="73"/>
      <c r="BV270" s="73"/>
      <c r="BW270" s="73"/>
      <c r="BX270" s="73"/>
      <c r="BY270" s="73"/>
      <c r="BZ270" s="73"/>
      <c r="CA270" s="73"/>
      <c r="CB270" s="73"/>
      <c r="CC270" s="73"/>
      <c r="CD270" s="73"/>
      <c r="CE270" s="73"/>
      <c r="CF270" s="73"/>
      <c r="CG270" s="63">
        <f t="shared" si="69"/>
        <v>0</v>
      </c>
      <c r="CH270" s="63">
        <f t="shared" si="70"/>
        <v>0</v>
      </c>
      <c r="CI270" s="73"/>
      <c r="CJ270" s="63">
        <f>IF(Taula1[[#This Row],[Tipus de contracte                                  (fer servir opcions de la llista desplegable)]]="Indefinit",1,0)</f>
        <v>0</v>
      </c>
      <c r="CK270" s="63">
        <f>IF(Taula1[[#This Row],[Tipus de contracte                                  (fer servir opcions de la llista desplegable)]]="Temporal, igual o superior a 6 mesos",1,0)</f>
        <v>0</v>
      </c>
      <c r="CL270" s="63">
        <f>IF(Taula1[[#This Row],[Tipus de contracte                                  (fer servir opcions de la llista desplegable)]]="Substitució per IT",1,0)</f>
        <v>0</v>
      </c>
      <c r="CM270" s="73"/>
      <c r="CN270" s="63">
        <f>IF(Taula1[[#This Row],[Relació llocs de treball]]&gt;=1,1,0)</f>
        <v>0</v>
      </c>
      <c r="CO270" s="73"/>
      <c r="CP270" s="63">
        <f>IF(Taula1[[#This Row],[Identitat de gènere                                                          (fer servir opcions de la llista desplegable)]]="Home",1,0)</f>
        <v>0</v>
      </c>
      <c r="CQ270" s="63">
        <f>IF(Taula1[[#This Row],[Identitat de gènere                                                          (fer servir opcions de la llista desplegable)]]="Dona",1,0)</f>
        <v>0</v>
      </c>
      <c r="CR270" s="63">
        <f>IF(Taula1[[#This Row],[Identitat de gènere                                                          (fer servir opcions de la llista desplegable)]]="No binari",1,0)</f>
        <v>0</v>
      </c>
      <c r="CS270" s="73"/>
      <c r="CT270" s="63">
        <f t="shared" si="64"/>
        <v>0</v>
      </c>
      <c r="CU270" s="64">
        <f t="shared" si="71"/>
        <v>0</v>
      </c>
      <c r="CW270" s="64">
        <f t="shared" si="72"/>
        <v>0</v>
      </c>
      <c r="CX270" s="64">
        <f t="shared" si="73"/>
        <v>0</v>
      </c>
      <c r="CY270" s="64">
        <f t="shared" si="74"/>
        <v>0</v>
      </c>
      <c r="CZ270" s="64">
        <f t="shared" si="75"/>
        <v>0</v>
      </c>
      <c r="DB270" s="64">
        <f t="shared" si="76"/>
        <v>0</v>
      </c>
      <c r="DC270" s="64">
        <f t="shared" si="77"/>
        <v>0</v>
      </c>
      <c r="DD270" s="64">
        <f t="shared" si="78"/>
        <v>0</v>
      </c>
      <c r="DE270" s="64">
        <f t="shared" si="79"/>
        <v>0</v>
      </c>
    </row>
    <row r="271" spans="2:109" x14ac:dyDescent="0.3">
      <c r="B271" s="167"/>
      <c r="C271" s="186"/>
      <c r="D271" s="2"/>
      <c r="E271" s="67"/>
      <c r="F271" s="5"/>
      <c r="G271" s="5"/>
      <c r="H271" s="187"/>
      <c r="I271" s="111" t="str">
        <f ca="1">IF(Taula1[[#This Row],[Data naixement (format dd/mm/aaaa)]]="","0",DATEDIF(Taula1[[#This Row],[Data naixement (format dd/mm/aaaa)]],TODAY(),"Y"))</f>
        <v>0</v>
      </c>
      <c r="J271" s="6"/>
      <c r="K271" s="6"/>
      <c r="L271" s="6"/>
      <c r="M271" s="6"/>
      <c r="N271" s="56"/>
      <c r="O271" s="56"/>
      <c r="P271" s="56"/>
      <c r="Q271" s="6"/>
      <c r="R271" s="7"/>
      <c r="S271" s="143">
        <f>Taula1[[#This Row],[Mesos naturals sencers treballats període justificat (01/01/2023 - 31/03/2023)]]</f>
        <v>0</v>
      </c>
      <c r="T271" s="194">
        <f>Taula1[[#This Row],[Dies treballats període justificat (01/01/2023 - 31/03/2023)              no comptabilitzats com a mes natural sencer]]</f>
        <v>0</v>
      </c>
      <c r="U271" s="12"/>
      <c r="V271" s="7"/>
      <c r="W271" s="188"/>
      <c r="X271" s="188"/>
      <c r="Y271" s="188"/>
      <c r="Z271" s="188"/>
      <c r="AA271" s="190"/>
      <c r="AB271" s="143">
        <f>Taula1[[#This Row],[Grup justificat     (fer servir opcions de la llista desplegable)]]</f>
        <v>0</v>
      </c>
      <c r="AC271" s="182"/>
      <c r="AD271" s="80"/>
      <c r="AE271" s="131">
        <f>ROUND((AF271/100)*756*Taula1[[#This Row],[Mesos naturals sencers treballats període justificat (01/01/2023 - 31/03/2023)]],2)</f>
        <v>0</v>
      </c>
      <c r="AF271" s="79">
        <f>Taula1[[#This Row],[% Jornada segons contracte
(no posar el símbol %) ]]-Taula1[[#This Row],[% Reducció salari per baix rendiment        (no posar el símbol %)]]</f>
        <v>0</v>
      </c>
      <c r="AG271" s="131">
        <f>ROUND((AH271/100)*24.8547945*Taula1[[#This Row],[Dies treballats període justificat (01/01/2023 - 31/03/2023)              no comptabilitzats com a mes natural sencer]],2)</f>
        <v>0</v>
      </c>
      <c r="AH271" s="79">
        <f>Taula1[[#This Row],[% Jornada segons contracte
(no posar el símbol %) ]]-Taula1[[#This Row],[% Reducció salari per baix rendiment        (no posar el símbol %)]]</f>
        <v>0</v>
      </c>
      <c r="AI271" s="131">
        <f t="shared" si="65"/>
        <v>0</v>
      </c>
      <c r="AJ271" s="183"/>
      <c r="AK271" s="131">
        <f>ROUND((AL271/100)*756*Taula1[[#This Row],[Espai reservat Administració  (mesos)]],2)</f>
        <v>0</v>
      </c>
      <c r="AL271" s="79">
        <f>Taula1[[#This Row],[% Jornada segons contracte
(no posar el símbol %) ]]-Taula1[[#This Row],[% Reducció salari per baix rendiment        (no posar el símbol %)]]</f>
        <v>0</v>
      </c>
      <c r="AM271" s="131">
        <f>ROUND((AN271/100)*24.8547945*Taula1[[#This Row],[Espai reservat Administració (dies)]],2)</f>
        <v>0</v>
      </c>
      <c r="AN271" s="79">
        <f>Taula1[[#This Row],[% Jornada segons contracte
(no posar el símbol %) ]]-Taula1[[#This Row],[% Reducció salari per baix rendiment        (no posar el símbol %)]]</f>
        <v>0</v>
      </c>
      <c r="AO271" s="131">
        <f t="shared" si="66"/>
        <v>0</v>
      </c>
      <c r="AP271" s="86"/>
      <c r="AQ271" s="136">
        <f>ROUND((AR271/100)*693*Taula1[[#This Row],[Mesos naturals sencers treballats període justificat (01/01/2023 - 31/03/2023)]],2)</f>
        <v>0</v>
      </c>
      <c r="AR271" s="89">
        <f>Taula1[[#This Row],[% Jornada segons contracte
(no posar el símbol %) ]]-Taula1[[#This Row],[% Reducció salari per baix rendiment        (no posar el símbol %)]]</f>
        <v>0</v>
      </c>
      <c r="AS271" s="136">
        <f>ROUND((AT271/100)*22.78356164*Taula1[[#This Row],[Dies treballats període justificat (01/01/2023 - 31/03/2023)              no comptabilitzats com a mes natural sencer]],2)</f>
        <v>0</v>
      </c>
      <c r="AT271" s="89">
        <f>Taula1[[#This Row],[% Jornada segons contracte
(no posar el símbol %) ]]-Taula1[[#This Row],[% Reducció salari per baix rendiment        (no posar el símbol %)]]</f>
        <v>0</v>
      </c>
      <c r="AU271" s="136">
        <f t="shared" si="67"/>
        <v>0</v>
      </c>
      <c r="AV271" s="86"/>
      <c r="AW271" s="136">
        <f>ROUND((AX271/100)*693*Taula1[[#This Row],[Espai reservat Administració  (mesos)]],2)</f>
        <v>0</v>
      </c>
      <c r="AX271" s="89">
        <f>Taula1[[#This Row],[% Jornada segons contracte
(no posar el símbol %) ]]-Taula1[[#This Row],[% Reducció salari per baix rendiment        (no posar el símbol %)]]</f>
        <v>0</v>
      </c>
      <c r="AY271" s="131">
        <f>ROUND((AZ271/100)*22.78356164*Taula1[[#This Row],[Espai reservat Administració (dies)]],2)</f>
        <v>0</v>
      </c>
      <c r="AZ271" s="79">
        <f>Taula1[[#This Row],[% Jornada segons contracte
(no posar el símbol %) ]]-Taula1[[#This Row],[% Reducció salari per baix rendiment        (no posar el símbol %)]]</f>
        <v>0</v>
      </c>
      <c r="BA271" s="131">
        <f t="shared" si="68"/>
        <v>0</v>
      </c>
      <c r="BB271" s="83"/>
      <c r="BC271" s="131">
        <f>IF(Taula1[[#This Row],[Grup justificat     (fer servir opcions de la llista desplegable)]]=1,AI271,0)</f>
        <v>0</v>
      </c>
      <c r="BD271" s="131">
        <f>IF(Taula1[[#This Row],[Grup justificat     (fer servir opcions de la llista desplegable)]]=2,AU271,0)</f>
        <v>0</v>
      </c>
      <c r="BE271" s="83"/>
      <c r="BF271" s="131">
        <f>IF(Taula1[[#This Row],[Espai reservat Administració]]=1,AO271,0)</f>
        <v>0</v>
      </c>
      <c r="BG271" s="131">
        <f>IF(Taula1[[#This Row],[Espai reservat Administració]]=2,BA271,0)</f>
        <v>0</v>
      </c>
      <c r="BH271" s="83"/>
      <c r="BI271" s="124">
        <f>IF(Taula1[[#This Row],[Grup justificat     (fer servir opcions de la llista desplegable)]]=1,1,0)</f>
        <v>0</v>
      </c>
      <c r="BJ271" s="124">
        <f>IF(Taula1[[#This Row],[Espai reservat Administració]]=1,1,0)</f>
        <v>0</v>
      </c>
      <c r="BK271" s="125"/>
      <c r="BL271" s="124">
        <f>IF(Taula1[[#This Row],[Grup justificat     (fer servir opcions de la llista desplegable)]]=2,1,0)</f>
        <v>0</v>
      </c>
      <c r="BM271" s="124">
        <f>IF(Taula1[[#This Row],[Espai reservat Administració]]=2,1,0)</f>
        <v>0</v>
      </c>
      <c r="BN271" s="73"/>
      <c r="BO271" s="73"/>
      <c r="BP271" s="73"/>
      <c r="BQ271" s="73"/>
      <c r="BR271" s="73"/>
      <c r="BS271" s="73"/>
      <c r="BT271" s="73"/>
      <c r="BU271" s="73"/>
      <c r="BV271" s="73"/>
      <c r="BW271" s="73"/>
      <c r="BX271" s="73"/>
      <c r="BY271" s="73"/>
      <c r="BZ271" s="73"/>
      <c r="CA271" s="73"/>
      <c r="CB271" s="73"/>
      <c r="CC271" s="73"/>
      <c r="CD271" s="73"/>
      <c r="CE271" s="73"/>
      <c r="CF271" s="73"/>
      <c r="CG271" s="63">
        <f t="shared" si="69"/>
        <v>0</v>
      </c>
      <c r="CH271" s="63">
        <f t="shared" si="70"/>
        <v>0</v>
      </c>
      <c r="CI271" s="73"/>
      <c r="CJ271" s="63">
        <f>IF(Taula1[[#This Row],[Tipus de contracte                                  (fer servir opcions de la llista desplegable)]]="Indefinit",1,0)</f>
        <v>0</v>
      </c>
      <c r="CK271" s="63">
        <f>IF(Taula1[[#This Row],[Tipus de contracte                                  (fer servir opcions de la llista desplegable)]]="Temporal, igual o superior a 6 mesos",1,0)</f>
        <v>0</v>
      </c>
      <c r="CL271" s="63">
        <f>IF(Taula1[[#This Row],[Tipus de contracte                                  (fer servir opcions de la llista desplegable)]]="Substitució per IT",1,0)</f>
        <v>0</v>
      </c>
      <c r="CM271" s="73"/>
      <c r="CN271" s="63">
        <f>IF(Taula1[[#This Row],[Relació llocs de treball]]&gt;=1,1,0)</f>
        <v>0</v>
      </c>
      <c r="CO271" s="73"/>
      <c r="CP271" s="63">
        <f>IF(Taula1[[#This Row],[Identitat de gènere                                                          (fer servir opcions de la llista desplegable)]]="Home",1,0)</f>
        <v>0</v>
      </c>
      <c r="CQ271" s="63">
        <f>IF(Taula1[[#This Row],[Identitat de gènere                                                          (fer servir opcions de la llista desplegable)]]="Dona",1,0)</f>
        <v>0</v>
      </c>
      <c r="CR271" s="63">
        <f>IF(Taula1[[#This Row],[Identitat de gènere                                                          (fer servir opcions de la llista desplegable)]]="No binari",1,0)</f>
        <v>0</v>
      </c>
      <c r="CS271" s="73"/>
      <c r="CT271" s="63">
        <f t="shared" si="64"/>
        <v>0</v>
      </c>
      <c r="CU271" s="64">
        <f t="shared" si="71"/>
        <v>0</v>
      </c>
      <c r="CW271" s="64">
        <f t="shared" si="72"/>
        <v>0</v>
      </c>
      <c r="CX271" s="64">
        <f t="shared" si="73"/>
        <v>0</v>
      </c>
      <c r="CY271" s="64">
        <f t="shared" si="74"/>
        <v>0</v>
      </c>
      <c r="CZ271" s="64">
        <f t="shared" si="75"/>
        <v>0</v>
      </c>
      <c r="DB271" s="64">
        <f t="shared" si="76"/>
        <v>0</v>
      </c>
      <c r="DC271" s="64">
        <f t="shared" si="77"/>
        <v>0</v>
      </c>
      <c r="DD271" s="64">
        <f t="shared" si="78"/>
        <v>0</v>
      </c>
      <c r="DE271" s="64">
        <f t="shared" si="79"/>
        <v>0</v>
      </c>
    </row>
    <row r="272" spans="2:109" x14ac:dyDescent="0.3">
      <c r="B272" s="167"/>
      <c r="C272" s="186"/>
      <c r="D272" s="2"/>
      <c r="E272" s="67"/>
      <c r="F272" s="5"/>
      <c r="G272" s="5"/>
      <c r="H272" s="187"/>
      <c r="I272" s="111" t="str">
        <f ca="1">IF(Taula1[[#This Row],[Data naixement (format dd/mm/aaaa)]]="","0",DATEDIF(Taula1[[#This Row],[Data naixement (format dd/mm/aaaa)]],TODAY(),"Y"))</f>
        <v>0</v>
      </c>
      <c r="J272" s="6"/>
      <c r="K272" s="6"/>
      <c r="L272" s="6"/>
      <c r="M272" s="6"/>
      <c r="N272" s="56"/>
      <c r="O272" s="56"/>
      <c r="P272" s="56"/>
      <c r="Q272" s="6"/>
      <c r="R272" s="7"/>
      <c r="S272" s="143">
        <f>Taula1[[#This Row],[Mesos naturals sencers treballats període justificat (01/01/2023 - 31/03/2023)]]</f>
        <v>0</v>
      </c>
      <c r="T272" s="194">
        <f>Taula1[[#This Row],[Dies treballats període justificat (01/01/2023 - 31/03/2023)              no comptabilitzats com a mes natural sencer]]</f>
        <v>0</v>
      </c>
      <c r="U272" s="12"/>
      <c r="V272" s="7"/>
      <c r="W272" s="188"/>
      <c r="X272" s="188"/>
      <c r="Y272" s="188"/>
      <c r="Z272" s="188"/>
      <c r="AA272" s="190"/>
      <c r="AB272" s="143">
        <f>Taula1[[#This Row],[Grup justificat     (fer servir opcions de la llista desplegable)]]</f>
        <v>0</v>
      </c>
      <c r="AC272" s="182"/>
      <c r="AD272" s="80"/>
      <c r="AE272" s="131">
        <f>ROUND((AF272/100)*756*Taula1[[#This Row],[Mesos naturals sencers treballats període justificat (01/01/2023 - 31/03/2023)]],2)</f>
        <v>0</v>
      </c>
      <c r="AF272" s="79">
        <f>Taula1[[#This Row],[% Jornada segons contracte
(no posar el símbol %) ]]-Taula1[[#This Row],[% Reducció salari per baix rendiment        (no posar el símbol %)]]</f>
        <v>0</v>
      </c>
      <c r="AG272" s="131">
        <f>ROUND((AH272/100)*24.8547945*Taula1[[#This Row],[Dies treballats període justificat (01/01/2023 - 31/03/2023)              no comptabilitzats com a mes natural sencer]],2)</f>
        <v>0</v>
      </c>
      <c r="AH272" s="79">
        <f>Taula1[[#This Row],[% Jornada segons contracte
(no posar el símbol %) ]]-Taula1[[#This Row],[% Reducció salari per baix rendiment        (no posar el símbol %)]]</f>
        <v>0</v>
      </c>
      <c r="AI272" s="131">
        <f t="shared" si="65"/>
        <v>0</v>
      </c>
      <c r="AJ272" s="183"/>
      <c r="AK272" s="131">
        <f>ROUND((AL272/100)*756*Taula1[[#This Row],[Espai reservat Administració  (mesos)]],2)</f>
        <v>0</v>
      </c>
      <c r="AL272" s="79">
        <f>Taula1[[#This Row],[% Jornada segons contracte
(no posar el símbol %) ]]-Taula1[[#This Row],[% Reducció salari per baix rendiment        (no posar el símbol %)]]</f>
        <v>0</v>
      </c>
      <c r="AM272" s="131">
        <f>ROUND((AN272/100)*24.8547945*Taula1[[#This Row],[Espai reservat Administració (dies)]],2)</f>
        <v>0</v>
      </c>
      <c r="AN272" s="79">
        <f>Taula1[[#This Row],[% Jornada segons contracte
(no posar el símbol %) ]]-Taula1[[#This Row],[% Reducció salari per baix rendiment        (no posar el símbol %)]]</f>
        <v>0</v>
      </c>
      <c r="AO272" s="131">
        <f t="shared" si="66"/>
        <v>0</v>
      </c>
      <c r="AP272" s="86"/>
      <c r="AQ272" s="136">
        <f>ROUND((AR272/100)*693*Taula1[[#This Row],[Mesos naturals sencers treballats període justificat (01/01/2023 - 31/03/2023)]],2)</f>
        <v>0</v>
      </c>
      <c r="AR272" s="89">
        <f>Taula1[[#This Row],[% Jornada segons contracte
(no posar el símbol %) ]]-Taula1[[#This Row],[% Reducció salari per baix rendiment        (no posar el símbol %)]]</f>
        <v>0</v>
      </c>
      <c r="AS272" s="136">
        <f>ROUND((AT272/100)*22.78356164*Taula1[[#This Row],[Dies treballats període justificat (01/01/2023 - 31/03/2023)              no comptabilitzats com a mes natural sencer]],2)</f>
        <v>0</v>
      </c>
      <c r="AT272" s="89">
        <f>Taula1[[#This Row],[% Jornada segons contracte
(no posar el símbol %) ]]-Taula1[[#This Row],[% Reducció salari per baix rendiment        (no posar el símbol %)]]</f>
        <v>0</v>
      </c>
      <c r="AU272" s="136">
        <f t="shared" si="67"/>
        <v>0</v>
      </c>
      <c r="AV272" s="86"/>
      <c r="AW272" s="136">
        <f>ROUND((AX272/100)*693*Taula1[[#This Row],[Espai reservat Administració  (mesos)]],2)</f>
        <v>0</v>
      </c>
      <c r="AX272" s="89">
        <f>Taula1[[#This Row],[% Jornada segons contracte
(no posar el símbol %) ]]-Taula1[[#This Row],[% Reducció salari per baix rendiment        (no posar el símbol %)]]</f>
        <v>0</v>
      </c>
      <c r="AY272" s="131">
        <f>ROUND((AZ272/100)*22.78356164*Taula1[[#This Row],[Espai reservat Administració (dies)]],2)</f>
        <v>0</v>
      </c>
      <c r="AZ272" s="79">
        <f>Taula1[[#This Row],[% Jornada segons contracte
(no posar el símbol %) ]]-Taula1[[#This Row],[% Reducció salari per baix rendiment        (no posar el símbol %)]]</f>
        <v>0</v>
      </c>
      <c r="BA272" s="131">
        <f t="shared" si="68"/>
        <v>0</v>
      </c>
      <c r="BB272" s="83"/>
      <c r="BC272" s="131">
        <f>IF(Taula1[[#This Row],[Grup justificat     (fer servir opcions de la llista desplegable)]]=1,AI272,0)</f>
        <v>0</v>
      </c>
      <c r="BD272" s="131">
        <f>IF(Taula1[[#This Row],[Grup justificat     (fer servir opcions de la llista desplegable)]]=2,AU272,0)</f>
        <v>0</v>
      </c>
      <c r="BE272" s="83"/>
      <c r="BF272" s="131">
        <f>IF(Taula1[[#This Row],[Espai reservat Administració]]=1,AO272,0)</f>
        <v>0</v>
      </c>
      <c r="BG272" s="131">
        <f>IF(Taula1[[#This Row],[Espai reservat Administració]]=2,BA272,0)</f>
        <v>0</v>
      </c>
      <c r="BH272" s="83"/>
      <c r="BI272" s="124">
        <f>IF(Taula1[[#This Row],[Grup justificat     (fer servir opcions de la llista desplegable)]]=1,1,0)</f>
        <v>0</v>
      </c>
      <c r="BJ272" s="124">
        <f>IF(Taula1[[#This Row],[Espai reservat Administració]]=1,1,0)</f>
        <v>0</v>
      </c>
      <c r="BK272" s="125"/>
      <c r="BL272" s="124">
        <f>IF(Taula1[[#This Row],[Grup justificat     (fer servir opcions de la llista desplegable)]]=2,1,0)</f>
        <v>0</v>
      </c>
      <c r="BM272" s="124">
        <f>IF(Taula1[[#This Row],[Espai reservat Administració]]=2,1,0)</f>
        <v>0</v>
      </c>
      <c r="BN272" s="73"/>
      <c r="BO272" s="73"/>
      <c r="BP272" s="73"/>
      <c r="BQ272" s="73"/>
      <c r="BR272" s="73"/>
      <c r="BS272" s="73"/>
      <c r="BT272" s="73"/>
      <c r="BU272" s="73"/>
      <c r="BV272" s="73"/>
      <c r="BW272" s="73"/>
      <c r="BX272" s="73"/>
      <c r="BY272" s="73"/>
      <c r="BZ272" s="73"/>
      <c r="CA272" s="73"/>
      <c r="CB272" s="73"/>
      <c r="CC272" s="73"/>
      <c r="CD272" s="73"/>
      <c r="CE272" s="73"/>
      <c r="CF272" s="73"/>
      <c r="CG272" s="63">
        <f t="shared" si="69"/>
        <v>0</v>
      </c>
      <c r="CH272" s="63">
        <f t="shared" si="70"/>
        <v>0</v>
      </c>
      <c r="CI272" s="73"/>
      <c r="CJ272" s="63">
        <f>IF(Taula1[[#This Row],[Tipus de contracte                                  (fer servir opcions de la llista desplegable)]]="Indefinit",1,0)</f>
        <v>0</v>
      </c>
      <c r="CK272" s="63">
        <f>IF(Taula1[[#This Row],[Tipus de contracte                                  (fer servir opcions de la llista desplegable)]]="Temporal, igual o superior a 6 mesos",1,0)</f>
        <v>0</v>
      </c>
      <c r="CL272" s="63">
        <f>IF(Taula1[[#This Row],[Tipus de contracte                                  (fer servir opcions de la llista desplegable)]]="Substitució per IT",1,0)</f>
        <v>0</v>
      </c>
      <c r="CM272" s="73"/>
      <c r="CN272" s="63">
        <f>IF(Taula1[[#This Row],[Relació llocs de treball]]&gt;=1,1,0)</f>
        <v>0</v>
      </c>
      <c r="CO272" s="73"/>
      <c r="CP272" s="63">
        <f>IF(Taula1[[#This Row],[Identitat de gènere                                                          (fer servir opcions de la llista desplegable)]]="Home",1,0)</f>
        <v>0</v>
      </c>
      <c r="CQ272" s="63">
        <f>IF(Taula1[[#This Row],[Identitat de gènere                                                          (fer servir opcions de la llista desplegable)]]="Dona",1,0)</f>
        <v>0</v>
      </c>
      <c r="CR272" s="63">
        <f>IF(Taula1[[#This Row],[Identitat de gènere                                                          (fer servir opcions de la llista desplegable)]]="No binari",1,0)</f>
        <v>0</v>
      </c>
      <c r="CS272" s="73"/>
      <c r="CT272" s="63">
        <f t="shared" si="64"/>
        <v>0</v>
      </c>
      <c r="CU272" s="64">
        <f t="shared" si="71"/>
        <v>0</v>
      </c>
      <c r="CW272" s="64">
        <f t="shared" si="72"/>
        <v>0</v>
      </c>
      <c r="CX272" s="64">
        <f t="shared" si="73"/>
        <v>0</v>
      </c>
      <c r="CY272" s="64">
        <f t="shared" si="74"/>
        <v>0</v>
      </c>
      <c r="CZ272" s="64">
        <f t="shared" si="75"/>
        <v>0</v>
      </c>
      <c r="DB272" s="64">
        <f t="shared" si="76"/>
        <v>0</v>
      </c>
      <c r="DC272" s="64">
        <f t="shared" si="77"/>
        <v>0</v>
      </c>
      <c r="DD272" s="64">
        <f t="shared" si="78"/>
        <v>0</v>
      </c>
      <c r="DE272" s="64">
        <f t="shared" si="79"/>
        <v>0</v>
      </c>
    </row>
    <row r="273" spans="2:109" x14ac:dyDescent="0.3">
      <c r="B273" s="167"/>
      <c r="C273" s="186"/>
      <c r="D273" s="2"/>
      <c r="E273" s="67"/>
      <c r="F273" s="5"/>
      <c r="G273" s="5"/>
      <c r="H273" s="187"/>
      <c r="I273" s="111" t="str">
        <f ca="1">IF(Taula1[[#This Row],[Data naixement (format dd/mm/aaaa)]]="","0",DATEDIF(Taula1[[#This Row],[Data naixement (format dd/mm/aaaa)]],TODAY(),"Y"))</f>
        <v>0</v>
      </c>
      <c r="J273" s="6"/>
      <c r="K273" s="6"/>
      <c r="L273" s="6"/>
      <c r="M273" s="6"/>
      <c r="N273" s="56"/>
      <c r="O273" s="56"/>
      <c r="P273" s="56"/>
      <c r="Q273" s="6"/>
      <c r="R273" s="7"/>
      <c r="S273" s="143">
        <f>Taula1[[#This Row],[Mesos naturals sencers treballats període justificat (01/01/2023 - 31/03/2023)]]</f>
        <v>0</v>
      </c>
      <c r="T273" s="194">
        <f>Taula1[[#This Row],[Dies treballats període justificat (01/01/2023 - 31/03/2023)              no comptabilitzats com a mes natural sencer]]</f>
        <v>0</v>
      </c>
      <c r="U273" s="12"/>
      <c r="V273" s="7"/>
      <c r="W273" s="188"/>
      <c r="X273" s="188"/>
      <c r="Y273" s="188"/>
      <c r="Z273" s="188"/>
      <c r="AA273" s="190"/>
      <c r="AB273" s="143">
        <f>Taula1[[#This Row],[Grup justificat     (fer servir opcions de la llista desplegable)]]</f>
        <v>0</v>
      </c>
      <c r="AC273" s="182"/>
      <c r="AD273" s="80"/>
      <c r="AE273" s="131">
        <f>ROUND((AF273/100)*756*Taula1[[#This Row],[Mesos naturals sencers treballats període justificat (01/01/2023 - 31/03/2023)]],2)</f>
        <v>0</v>
      </c>
      <c r="AF273" s="79">
        <f>Taula1[[#This Row],[% Jornada segons contracte
(no posar el símbol %) ]]-Taula1[[#This Row],[% Reducció salari per baix rendiment        (no posar el símbol %)]]</f>
        <v>0</v>
      </c>
      <c r="AG273" s="131">
        <f>ROUND((AH273/100)*24.8547945*Taula1[[#This Row],[Dies treballats període justificat (01/01/2023 - 31/03/2023)              no comptabilitzats com a mes natural sencer]],2)</f>
        <v>0</v>
      </c>
      <c r="AH273" s="79">
        <f>Taula1[[#This Row],[% Jornada segons contracte
(no posar el símbol %) ]]-Taula1[[#This Row],[% Reducció salari per baix rendiment        (no posar el símbol %)]]</f>
        <v>0</v>
      </c>
      <c r="AI273" s="131">
        <f t="shared" si="65"/>
        <v>0</v>
      </c>
      <c r="AJ273" s="183"/>
      <c r="AK273" s="131">
        <f>ROUND((AL273/100)*756*Taula1[[#This Row],[Espai reservat Administració  (mesos)]],2)</f>
        <v>0</v>
      </c>
      <c r="AL273" s="79">
        <f>Taula1[[#This Row],[% Jornada segons contracte
(no posar el símbol %) ]]-Taula1[[#This Row],[% Reducció salari per baix rendiment        (no posar el símbol %)]]</f>
        <v>0</v>
      </c>
      <c r="AM273" s="131">
        <f>ROUND((AN273/100)*24.8547945*Taula1[[#This Row],[Espai reservat Administració (dies)]],2)</f>
        <v>0</v>
      </c>
      <c r="AN273" s="79">
        <f>Taula1[[#This Row],[% Jornada segons contracte
(no posar el símbol %) ]]-Taula1[[#This Row],[% Reducció salari per baix rendiment        (no posar el símbol %)]]</f>
        <v>0</v>
      </c>
      <c r="AO273" s="131">
        <f t="shared" si="66"/>
        <v>0</v>
      </c>
      <c r="AP273" s="86"/>
      <c r="AQ273" s="136">
        <f>ROUND((AR273/100)*693*Taula1[[#This Row],[Mesos naturals sencers treballats període justificat (01/01/2023 - 31/03/2023)]],2)</f>
        <v>0</v>
      </c>
      <c r="AR273" s="89">
        <f>Taula1[[#This Row],[% Jornada segons contracte
(no posar el símbol %) ]]-Taula1[[#This Row],[% Reducció salari per baix rendiment        (no posar el símbol %)]]</f>
        <v>0</v>
      </c>
      <c r="AS273" s="136">
        <f>ROUND((AT273/100)*22.78356164*Taula1[[#This Row],[Dies treballats període justificat (01/01/2023 - 31/03/2023)              no comptabilitzats com a mes natural sencer]],2)</f>
        <v>0</v>
      </c>
      <c r="AT273" s="89">
        <f>Taula1[[#This Row],[% Jornada segons contracte
(no posar el símbol %) ]]-Taula1[[#This Row],[% Reducció salari per baix rendiment        (no posar el símbol %)]]</f>
        <v>0</v>
      </c>
      <c r="AU273" s="136">
        <f t="shared" si="67"/>
        <v>0</v>
      </c>
      <c r="AV273" s="86"/>
      <c r="AW273" s="136">
        <f>ROUND((AX273/100)*693*Taula1[[#This Row],[Espai reservat Administració  (mesos)]],2)</f>
        <v>0</v>
      </c>
      <c r="AX273" s="89">
        <f>Taula1[[#This Row],[% Jornada segons contracte
(no posar el símbol %) ]]-Taula1[[#This Row],[% Reducció salari per baix rendiment        (no posar el símbol %)]]</f>
        <v>0</v>
      </c>
      <c r="AY273" s="131">
        <f>ROUND((AZ273/100)*22.78356164*Taula1[[#This Row],[Espai reservat Administració (dies)]],2)</f>
        <v>0</v>
      </c>
      <c r="AZ273" s="79">
        <f>Taula1[[#This Row],[% Jornada segons contracte
(no posar el símbol %) ]]-Taula1[[#This Row],[% Reducció salari per baix rendiment        (no posar el símbol %)]]</f>
        <v>0</v>
      </c>
      <c r="BA273" s="131">
        <f t="shared" si="68"/>
        <v>0</v>
      </c>
      <c r="BB273" s="83"/>
      <c r="BC273" s="131">
        <f>IF(Taula1[[#This Row],[Grup justificat     (fer servir opcions de la llista desplegable)]]=1,AI273,0)</f>
        <v>0</v>
      </c>
      <c r="BD273" s="131">
        <f>IF(Taula1[[#This Row],[Grup justificat     (fer servir opcions de la llista desplegable)]]=2,AU273,0)</f>
        <v>0</v>
      </c>
      <c r="BE273" s="83"/>
      <c r="BF273" s="131">
        <f>IF(Taula1[[#This Row],[Espai reservat Administració]]=1,AO273,0)</f>
        <v>0</v>
      </c>
      <c r="BG273" s="131">
        <f>IF(Taula1[[#This Row],[Espai reservat Administració]]=2,BA273,0)</f>
        <v>0</v>
      </c>
      <c r="BH273" s="83"/>
      <c r="BI273" s="124">
        <f>IF(Taula1[[#This Row],[Grup justificat     (fer servir opcions de la llista desplegable)]]=1,1,0)</f>
        <v>0</v>
      </c>
      <c r="BJ273" s="124">
        <f>IF(Taula1[[#This Row],[Espai reservat Administració]]=1,1,0)</f>
        <v>0</v>
      </c>
      <c r="BK273" s="125"/>
      <c r="BL273" s="124">
        <f>IF(Taula1[[#This Row],[Grup justificat     (fer servir opcions de la llista desplegable)]]=2,1,0)</f>
        <v>0</v>
      </c>
      <c r="BM273" s="124">
        <f>IF(Taula1[[#This Row],[Espai reservat Administració]]=2,1,0)</f>
        <v>0</v>
      </c>
      <c r="BN273" s="73"/>
      <c r="BO273" s="73"/>
      <c r="BP273" s="73"/>
      <c r="BQ273" s="73"/>
      <c r="BR273" s="73"/>
      <c r="BS273" s="73"/>
      <c r="BT273" s="73"/>
      <c r="BU273" s="73"/>
      <c r="BV273" s="73"/>
      <c r="BW273" s="73"/>
      <c r="BX273" s="73"/>
      <c r="BY273" s="73"/>
      <c r="BZ273" s="73"/>
      <c r="CA273" s="73"/>
      <c r="CB273" s="73"/>
      <c r="CC273" s="73"/>
      <c r="CD273" s="73"/>
      <c r="CE273" s="73"/>
      <c r="CF273" s="73"/>
      <c r="CG273" s="63">
        <f t="shared" si="69"/>
        <v>0</v>
      </c>
      <c r="CH273" s="63">
        <f t="shared" si="70"/>
        <v>0</v>
      </c>
      <c r="CI273" s="73"/>
      <c r="CJ273" s="63">
        <f>IF(Taula1[[#This Row],[Tipus de contracte                                  (fer servir opcions de la llista desplegable)]]="Indefinit",1,0)</f>
        <v>0</v>
      </c>
      <c r="CK273" s="63">
        <f>IF(Taula1[[#This Row],[Tipus de contracte                                  (fer servir opcions de la llista desplegable)]]="Temporal, igual o superior a 6 mesos",1,0)</f>
        <v>0</v>
      </c>
      <c r="CL273" s="63">
        <f>IF(Taula1[[#This Row],[Tipus de contracte                                  (fer servir opcions de la llista desplegable)]]="Substitució per IT",1,0)</f>
        <v>0</v>
      </c>
      <c r="CM273" s="73"/>
      <c r="CN273" s="63">
        <f>IF(Taula1[[#This Row],[Relació llocs de treball]]&gt;=1,1,0)</f>
        <v>0</v>
      </c>
      <c r="CO273" s="73"/>
      <c r="CP273" s="63">
        <f>IF(Taula1[[#This Row],[Identitat de gènere                                                          (fer servir opcions de la llista desplegable)]]="Home",1,0)</f>
        <v>0</v>
      </c>
      <c r="CQ273" s="63">
        <f>IF(Taula1[[#This Row],[Identitat de gènere                                                          (fer servir opcions de la llista desplegable)]]="Dona",1,0)</f>
        <v>0</v>
      </c>
      <c r="CR273" s="63">
        <f>IF(Taula1[[#This Row],[Identitat de gènere                                                          (fer servir opcions de la llista desplegable)]]="No binari",1,0)</f>
        <v>0</v>
      </c>
      <c r="CS273" s="73"/>
      <c r="CT273" s="63">
        <f t="shared" si="64"/>
        <v>0</v>
      </c>
      <c r="CU273" s="64">
        <f t="shared" si="71"/>
        <v>0</v>
      </c>
      <c r="CW273" s="64">
        <f t="shared" si="72"/>
        <v>0</v>
      </c>
      <c r="CX273" s="64">
        <f t="shared" si="73"/>
        <v>0</v>
      </c>
      <c r="CY273" s="64">
        <f t="shared" si="74"/>
        <v>0</v>
      </c>
      <c r="CZ273" s="64">
        <f t="shared" si="75"/>
        <v>0</v>
      </c>
      <c r="DB273" s="64">
        <f t="shared" si="76"/>
        <v>0</v>
      </c>
      <c r="DC273" s="64">
        <f t="shared" si="77"/>
        <v>0</v>
      </c>
      <c r="DD273" s="64">
        <f t="shared" si="78"/>
        <v>0</v>
      </c>
      <c r="DE273" s="64">
        <f t="shared" si="79"/>
        <v>0</v>
      </c>
    </row>
    <row r="274" spans="2:109" x14ac:dyDescent="0.3">
      <c r="B274" s="167"/>
      <c r="C274" s="186"/>
      <c r="D274" s="2"/>
      <c r="E274" s="67"/>
      <c r="F274" s="5"/>
      <c r="G274" s="5"/>
      <c r="H274" s="187"/>
      <c r="I274" s="111" t="str">
        <f ca="1">IF(Taula1[[#This Row],[Data naixement (format dd/mm/aaaa)]]="","0",DATEDIF(Taula1[[#This Row],[Data naixement (format dd/mm/aaaa)]],TODAY(),"Y"))</f>
        <v>0</v>
      </c>
      <c r="J274" s="6"/>
      <c r="K274" s="6"/>
      <c r="L274" s="6"/>
      <c r="M274" s="6"/>
      <c r="N274" s="56"/>
      <c r="O274" s="56"/>
      <c r="P274" s="56"/>
      <c r="Q274" s="6"/>
      <c r="R274" s="7"/>
      <c r="S274" s="143">
        <f>Taula1[[#This Row],[Mesos naturals sencers treballats període justificat (01/01/2023 - 31/03/2023)]]</f>
        <v>0</v>
      </c>
      <c r="T274" s="194">
        <f>Taula1[[#This Row],[Dies treballats període justificat (01/01/2023 - 31/03/2023)              no comptabilitzats com a mes natural sencer]]</f>
        <v>0</v>
      </c>
      <c r="U274" s="12"/>
      <c r="V274" s="7"/>
      <c r="W274" s="188"/>
      <c r="X274" s="188"/>
      <c r="Y274" s="188"/>
      <c r="Z274" s="188"/>
      <c r="AA274" s="190"/>
      <c r="AB274" s="143">
        <f>Taula1[[#This Row],[Grup justificat     (fer servir opcions de la llista desplegable)]]</f>
        <v>0</v>
      </c>
      <c r="AC274" s="182"/>
      <c r="AD274" s="80"/>
      <c r="AE274" s="131">
        <f>ROUND((AF274/100)*756*Taula1[[#This Row],[Mesos naturals sencers treballats període justificat (01/01/2023 - 31/03/2023)]],2)</f>
        <v>0</v>
      </c>
      <c r="AF274" s="79">
        <f>Taula1[[#This Row],[% Jornada segons contracte
(no posar el símbol %) ]]-Taula1[[#This Row],[% Reducció salari per baix rendiment        (no posar el símbol %)]]</f>
        <v>0</v>
      </c>
      <c r="AG274" s="131">
        <f>ROUND((AH274/100)*24.8547945*Taula1[[#This Row],[Dies treballats període justificat (01/01/2023 - 31/03/2023)              no comptabilitzats com a mes natural sencer]],2)</f>
        <v>0</v>
      </c>
      <c r="AH274" s="79">
        <f>Taula1[[#This Row],[% Jornada segons contracte
(no posar el símbol %) ]]-Taula1[[#This Row],[% Reducció salari per baix rendiment        (no posar el símbol %)]]</f>
        <v>0</v>
      </c>
      <c r="AI274" s="131">
        <f t="shared" si="65"/>
        <v>0</v>
      </c>
      <c r="AJ274" s="183"/>
      <c r="AK274" s="131">
        <f>ROUND((AL274/100)*756*Taula1[[#This Row],[Espai reservat Administració  (mesos)]],2)</f>
        <v>0</v>
      </c>
      <c r="AL274" s="79">
        <f>Taula1[[#This Row],[% Jornada segons contracte
(no posar el símbol %) ]]-Taula1[[#This Row],[% Reducció salari per baix rendiment        (no posar el símbol %)]]</f>
        <v>0</v>
      </c>
      <c r="AM274" s="131">
        <f>ROUND((AN274/100)*24.8547945*Taula1[[#This Row],[Espai reservat Administració (dies)]],2)</f>
        <v>0</v>
      </c>
      <c r="AN274" s="79">
        <f>Taula1[[#This Row],[% Jornada segons contracte
(no posar el símbol %) ]]-Taula1[[#This Row],[% Reducció salari per baix rendiment        (no posar el símbol %)]]</f>
        <v>0</v>
      </c>
      <c r="AO274" s="131">
        <f t="shared" si="66"/>
        <v>0</v>
      </c>
      <c r="AP274" s="86"/>
      <c r="AQ274" s="136">
        <f>ROUND((AR274/100)*693*Taula1[[#This Row],[Mesos naturals sencers treballats període justificat (01/01/2023 - 31/03/2023)]],2)</f>
        <v>0</v>
      </c>
      <c r="AR274" s="89">
        <f>Taula1[[#This Row],[% Jornada segons contracte
(no posar el símbol %) ]]-Taula1[[#This Row],[% Reducció salari per baix rendiment        (no posar el símbol %)]]</f>
        <v>0</v>
      </c>
      <c r="AS274" s="136">
        <f>ROUND((AT274/100)*22.78356164*Taula1[[#This Row],[Dies treballats període justificat (01/01/2023 - 31/03/2023)              no comptabilitzats com a mes natural sencer]],2)</f>
        <v>0</v>
      </c>
      <c r="AT274" s="89">
        <f>Taula1[[#This Row],[% Jornada segons contracte
(no posar el símbol %) ]]-Taula1[[#This Row],[% Reducció salari per baix rendiment        (no posar el símbol %)]]</f>
        <v>0</v>
      </c>
      <c r="AU274" s="136">
        <f t="shared" si="67"/>
        <v>0</v>
      </c>
      <c r="AV274" s="86"/>
      <c r="AW274" s="136">
        <f>ROUND((AX274/100)*693*Taula1[[#This Row],[Espai reservat Administració  (mesos)]],2)</f>
        <v>0</v>
      </c>
      <c r="AX274" s="89">
        <f>Taula1[[#This Row],[% Jornada segons contracte
(no posar el símbol %) ]]-Taula1[[#This Row],[% Reducció salari per baix rendiment        (no posar el símbol %)]]</f>
        <v>0</v>
      </c>
      <c r="AY274" s="131">
        <f>ROUND((AZ274/100)*22.78356164*Taula1[[#This Row],[Espai reservat Administració (dies)]],2)</f>
        <v>0</v>
      </c>
      <c r="AZ274" s="79">
        <f>Taula1[[#This Row],[% Jornada segons contracte
(no posar el símbol %) ]]-Taula1[[#This Row],[% Reducció salari per baix rendiment        (no posar el símbol %)]]</f>
        <v>0</v>
      </c>
      <c r="BA274" s="131">
        <f t="shared" si="68"/>
        <v>0</v>
      </c>
      <c r="BB274" s="83"/>
      <c r="BC274" s="131">
        <f>IF(Taula1[[#This Row],[Grup justificat     (fer servir opcions de la llista desplegable)]]=1,AI274,0)</f>
        <v>0</v>
      </c>
      <c r="BD274" s="131">
        <f>IF(Taula1[[#This Row],[Grup justificat     (fer servir opcions de la llista desplegable)]]=2,AU274,0)</f>
        <v>0</v>
      </c>
      <c r="BE274" s="83"/>
      <c r="BF274" s="131">
        <f>IF(Taula1[[#This Row],[Espai reservat Administració]]=1,AO274,0)</f>
        <v>0</v>
      </c>
      <c r="BG274" s="131">
        <f>IF(Taula1[[#This Row],[Espai reservat Administració]]=2,BA274,0)</f>
        <v>0</v>
      </c>
      <c r="BH274" s="83"/>
      <c r="BI274" s="124">
        <f>IF(Taula1[[#This Row],[Grup justificat     (fer servir opcions de la llista desplegable)]]=1,1,0)</f>
        <v>0</v>
      </c>
      <c r="BJ274" s="124">
        <f>IF(Taula1[[#This Row],[Espai reservat Administració]]=1,1,0)</f>
        <v>0</v>
      </c>
      <c r="BK274" s="125"/>
      <c r="BL274" s="124">
        <f>IF(Taula1[[#This Row],[Grup justificat     (fer servir opcions de la llista desplegable)]]=2,1,0)</f>
        <v>0</v>
      </c>
      <c r="BM274" s="124">
        <f>IF(Taula1[[#This Row],[Espai reservat Administració]]=2,1,0)</f>
        <v>0</v>
      </c>
      <c r="BN274" s="73"/>
      <c r="BO274" s="73"/>
      <c r="BP274" s="73"/>
      <c r="BQ274" s="73"/>
      <c r="BR274" s="73"/>
      <c r="BS274" s="73"/>
      <c r="BT274" s="73"/>
      <c r="BU274" s="73"/>
      <c r="BV274" s="73"/>
      <c r="BW274" s="73"/>
      <c r="BX274" s="73"/>
      <c r="BY274" s="73"/>
      <c r="BZ274" s="73"/>
      <c r="CA274" s="73"/>
      <c r="CB274" s="73"/>
      <c r="CC274" s="73"/>
      <c r="CD274" s="73"/>
      <c r="CE274" s="73"/>
      <c r="CF274" s="73"/>
      <c r="CG274" s="63">
        <f t="shared" si="69"/>
        <v>0</v>
      </c>
      <c r="CH274" s="63">
        <f t="shared" si="70"/>
        <v>0</v>
      </c>
      <c r="CI274" s="73"/>
      <c r="CJ274" s="63">
        <f>IF(Taula1[[#This Row],[Tipus de contracte                                  (fer servir opcions de la llista desplegable)]]="Indefinit",1,0)</f>
        <v>0</v>
      </c>
      <c r="CK274" s="63">
        <f>IF(Taula1[[#This Row],[Tipus de contracte                                  (fer servir opcions de la llista desplegable)]]="Temporal, igual o superior a 6 mesos",1,0)</f>
        <v>0</v>
      </c>
      <c r="CL274" s="63">
        <f>IF(Taula1[[#This Row],[Tipus de contracte                                  (fer servir opcions de la llista desplegable)]]="Substitució per IT",1,0)</f>
        <v>0</v>
      </c>
      <c r="CM274" s="73"/>
      <c r="CN274" s="63">
        <f>IF(Taula1[[#This Row],[Relació llocs de treball]]&gt;=1,1,0)</f>
        <v>0</v>
      </c>
      <c r="CO274" s="73"/>
      <c r="CP274" s="63">
        <f>IF(Taula1[[#This Row],[Identitat de gènere                                                          (fer servir opcions de la llista desplegable)]]="Home",1,0)</f>
        <v>0</v>
      </c>
      <c r="CQ274" s="63">
        <f>IF(Taula1[[#This Row],[Identitat de gènere                                                          (fer servir opcions de la llista desplegable)]]="Dona",1,0)</f>
        <v>0</v>
      </c>
      <c r="CR274" s="63">
        <f>IF(Taula1[[#This Row],[Identitat de gènere                                                          (fer servir opcions de la llista desplegable)]]="No binari",1,0)</f>
        <v>0</v>
      </c>
      <c r="CS274" s="73"/>
      <c r="CT274" s="63">
        <f t="shared" si="64"/>
        <v>0</v>
      </c>
      <c r="CU274" s="64">
        <f t="shared" si="71"/>
        <v>0</v>
      </c>
      <c r="CW274" s="64">
        <f t="shared" si="72"/>
        <v>0</v>
      </c>
      <c r="CX274" s="64">
        <f t="shared" si="73"/>
        <v>0</v>
      </c>
      <c r="CY274" s="64">
        <f t="shared" si="74"/>
        <v>0</v>
      </c>
      <c r="CZ274" s="64">
        <f t="shared" si="75"/>
        <v>0</v>
      </c>
      <c r="DB274" s="64">
        <f t="shared" si="76"/>
        <v>0</v>
      </c>
      <c r="DC274" s="64">
        <f t="shared" si="77"/>
        <v>0</v>
      </c>
      <c r="DD274" s="64">
        <f t="shared" si="78"/>
        <v>0</v>
      </c>
      <c r="DE274" s="64">
        <f t="shared" si="79"/>
        <v>0</v>
      </c>
    </row>
    <row r="275" spans="2:109" x14ac:dyDescent="0.3">
      <c r="B275" s="167"/>
      <c r="C275" s="186"/>
      <c r="D275" s="2"/>
      <c r="E275" s="67"/>
      <c r="F275" s="5"/>
      <c r="G275" s="5"/>
      <c r="H275" s="187"/>
      <c r="I275" s="111" t="str">
        <f ca="1">IF(Taula1[[#This Row],[Data naixement (format dd/mm/aaaa)]]="","0",DATEDIF(Taula1[[#This Row],[Data naixement (format dd/mm/aaaa)]],TODAY(),"Y"))</f>
        <v>0</v>
      </c>
      <c r="J275" s="6"/>
      <c r="K275" s="6"/>
      <c r="L275" s="6"/>
      <c r="M275" s="6"/>
      <c r="N275" s="56"/>
      <c r="O275" s="56"/>
      <c r="P275" s="56"/>
      <c r="Q275" s="6"/>
      <c r="R275" s="7"/>
      <c r="S275" s="143">
        <f>Taula1[[#This Row],[Mesos naturals sencers treballats període justificat (01/01/2023 - 31/03/2023)]]</f>
        <v>0</v>
      </c>
      <c r="T275" s="194">
        <f>Taula1[[#This Row],[Dies treballats període justificat (01/01/2023 - 31/03/2023)              no comptabilitzats com a mes natural sencer]]</f>
        <v>0</v>
      </c>
      <c r="U275" s="12"/>
      <c r="V275" s="7"/>
      <c r="W275" s="188"/>
      <c r="X275" s="188"/>
      <c r="Y275" s="188"/>
      <c r="Z275" s="188"/>
      <c r="AA275" s="190"/>
      <c r="AB275" s="143">
        <f>Taula1[[#This Row],[Grup justificat     (fer servir opcions de la llista desplegable)]]</f>
        <v>0</v>
      </c>
      <c r="AC275" s="182"/>
      <c r="AD275" s="80"/>
      <c r="AE275" s="131">
        <f>ROUND((AF275/100)*756*Taula1[[#This Row],[Mesos naturals sencers treballats període justificat (01/01/2023 - 31/03/2023)]],2)</f>
        <v>0</v>
      </c>
      <c r="AF275" s="79">
        <f>Taula1[[#This Row],[% Jornada segons contracte
(no posar el símbol %) ]]-Taula1[[#This Row],[% Reducció salari per baix rendiment        (no posar el símbol %)]]</f>
        <v>0</v>
      </c>
      <c r="AG275" s="131">
        <f>ROUND((AH275/100)*24.8547945*Taula1[[#This Row],[Dies treballats període justificat (01/01/2023 - 31/03/2023)              no comptabilitzats com a mes natural sencer]],2)</f>
        <v>0</v>
      </c>
      <c r="AH275" s="79">
        <f>Taula1[[#This Row],[% Jornada segons contracte
(no posar el símbol %) ]]-Taula1[[#This Row],[% Reducció salari per baix rendiment        (no posar el símbol %)]]</f>
        <v>0</v>
      </c>
      <c r="AI275" s="131">
        <f t="shared" si="65"/>
        <v>0</v>
      </c>
      <c r="AJ275" s="183"/>
      <c r="AK275" s="131">
        <f>ROUND((AL275/100)*756*Taula1[[#This Row],[Espai reservat Administració  (mesos)]],2)</f>
        <v>0</v>
      </c>
      <c r="AL275" s="79">
        <f>Taula1[[#This Row],[% Jornada segons contracte
(no posar el símbol %) ]]-Taula1[[#This Row],[% Reducció salari per baix rendiment        (no posar el símbol %)]]</f>
        <v>0</v>
      </c>
      <c r="AM275" s="131">
        <f>ROUND((AN275/100)*24.8547945*Taula1[[#This Row],[Espai reservat Administració (dies)]],2)</f>
        <v>0</v>
      </c>
      <c r="AN275" s="79">
        <f>Taula1[[#This Row],[% Jornada segons contracte
(no posar el símbol %) ]]-Taula1[[#This Row],[% Reducció salari per baix rendiment        (no posar el símbol %)]]</f>
        <v>0</v>
      </c>
      <c r="AO275" s="131">
        <f t="shared" si="66"/>
        <v>0</v>
      </c>
      <c r="AP275" s="86"/>
      <c r="AQ275" s="136">
        <f>ROUND((AR275/100)*693*Taula1[[#This Row],[Mesos naturals sencers treballats període justificat (01/01/2023 - 31/03/2023)]],2)</f>
        <v>0</v>
      </c>
      <c r="AR275" s="89">
        <f>Taula1[[#This Row],[% Jornada segons contracte
(no posar el símbol %) ]]-Taula1[[#This Row],[% Reducció salari per baix rendiment        (no posar el símbol %)]]</f>
        <v>0</v>
      </c>
      <c r="AS275" s="136">
        <f>ROUND((AT275/100)*22.78356164*Taula1[[#This Row],[Dies treballats període justificat (01/01/2023 - 31/03/2023)              no comptabilitzats com a mes natural sencer]],2)</f>
        <v>0</v>
      </c>
      <c r="AT275" s="89">
        <f>Taula1[[#This Row],[% Jornada segons contracte
(no posar el símbol %) ]]-Taula1[[#This Row],[% Reducció salari per baix rendiment        (no posar el símbol %)]]</f>
        <v>0</v>
      </c>
      <c r="AU275" s="136">
        <f t="shared" si="67"/>
        <v>0</v>
      </c>
      <c r="AV275" s="86"/>
      <c r="AW275" s="136">
        <f>ROUND((AX275/100)*693*Taula1[[#This Row],[Espai reservat Administració  (mesos)]],2)</f>
        <v>0</v>
      </c>
      <c r="AX275" s="89">
        <f>Taula1[[#This Row],[% Jornada segons contracte
(no posar el símbol %) ]]-Taula1[[#This Row],[% Reducció salari per baix rendiment        (no posar el símbol %)]]</f>
        <v>0</v>
      </c>
      <c r="AY275" s="131">
        <f>ROUND((AZ275/100)*22.78356164*Taula1[[#This Row],[Espai reservat Administració (dies)]],2)</f>
        <v>0</v>
      </c>
      <c r="AZ275" s="79">
        <f>Taula1[[#This Row],[% Jornada segons contracte
(no posar el símbol %) ]]-Taula1[[#This Row],[% Reducció salari per baix rendiment        (no posar el símbol %)]]</f>
        <v>0</v>
      </c>
      <c r="BA275" s="131">
        <f t="shared" si="68"/>
        <v>0</v>
      </c>
      <c r="BB275" s="83"/>
      <c r="BC275" s="131">
        <f>IF(Taula1[[#This Row],[Grup justificat     (fer servir opcions de la llista desplegable)]]=1,AI275,0)</f>
        <v>0</v>
      </c>
      <c r="BD275" s="131">
        <f>IF(Taula1[[#This Row],[Grup justificat     (fer servir opcions de la llista desplegable)]]=2,AU275,0)</f>
        <v>0</v>
      </c>
      <c r="BE275" s="83"/>
      <c r="BF275" s="131">
        <f>IF(Taula1[[#This Row],[Espai reservat Administració]]=1,AO275,0)</f>
        <v>0</v>
      </c>
      <c r="BG275" s="131">
        <f>IF(Taula1[[#This Row],[Espai reservat Administració]]=2,BA275,0)</f>
        <v>0</v>
      </c>
      <c r="BH275" s="83"/>
      <c r="BI275" s="124">
        <f>IF(Taula1[[#This Row],[Grup justificat     (fer servir opcions de la llista desplegable)]]=1,1,0)</f>
        <v>0</v>
      </c>
      <c r="BJ275" s="124">
        <f>IF(Taula1[[#This Row],[Espai reservat Administració]]=1,1,0)</f>
        <v>0</v>
      </c>
      <c r="BK275" s="125"/>
      <c r="BL275" s="124">
        <f>IF(Taula1[[#This Row],[Grup justificat     (fer servir opcions de la llista desplegable)]]=2,1,0)</f>
        <v>0</v>
      </c>
      <c r="BM275" s="124">
        <f>IF(Taula1[[#This Row],[Espai reservat Administració]]=2,1,0)</f>
        <v>0</v>
      </c>
      <c r="BN275" s="73"/>
      <c r="BO275" s="73"/>
      <c r="BP275" s="73"/>
      <c r="BQ275" s="73"/>
      <c r="BR275" s="73"/>
      <c r="BS275" s="73"/>
      <c r="BT275" s="73"/>
      <c r="BU275" s="73"/>
      <c r="BV275" s="73"/>
      <c r="BW275" s="73"/>
      <c r="BX275" s="73"/>
      <c r="BY275" s="73"/>
      <c r="BZ275" s="73"/>
      <c r="CA275" s="73"/>
      <c r="CB275" s="73"/>
      <c r="CC275" s="73"/>
      <c r="CD275" s="73"/>
      <c r="CE275" s="73"/>
      <c r="CF275" s="73"/>
      <c r="CG275" s="63">
        <f t="shared" si="69"/>
        <v>0</v>
      </c>
      <c r="CH275" s="63">
        <f t="shared" si="70"/>
        <v>0</v>
      </c>
      <c r="CI275" s="73"/>
      <c r="CJ275" s="63">
        <f>IF(Taula1[[#This Row],[Tipus de contracte                                  (fer servir opcions de la llista desplegable)]]="Indefinit",1,0)</f>
        <v>0</v>
      </c>
      <c r="CK275" s="63">
        <f>IF(Taula1[[#This Row],[Tipus de contracte                                  (fer servir opcions de la llista desplegable)]]="Temporal, igual o superior a 6 mesos",1,0)</f>
        <v>0</v>
      </c>
      <c r="CL275" s="63">
        <f>IF(Taula1[[#This Row],[Tipus de contracte                                  (fer servir opcions de la llista desplegable)]]="Substitució per IT",1,0)</f>
        <v>0</v>
      </c>
      <c r="CM275" s="73"/>
      <c r="CN275" s="63">
        <f>IF(Taula1[[#This Row],[Relació llocs de treball]]&gt;=1,1,0)</f>
        <v>0</v>
      </c>
      <c r="CO275" s="73"/>
      <c r="CP275" s="63">
        <f>IF(Taula1[[#This Row],[Identitat de gènere                                                          (fer servir opcions de la llista desplegable)]]="Home",1,0)</f>
        <v>0</v>
      </c>
      <c r="CQ275" s="63">
        <f>IF(Taula1[[#This Row],[Identitat de gènere                                                          (fer servir opcions de la llista desplegable)]]="Dona",1,0)</f>
        <v>0</v>
      </c>
      <c r="CR275" s="63">
        <f>IF(Taula1[[#This Row],[Identitat de gènere                                                          (fer servir opcions de la llista desplegable)]]="No binari",1,0)</f>
        <v>0</v>
      </c>
      <c r="CS275" s="73"/>
      <c r="CT275" s="63">
        <f t="shared" si="64"/>
        <v>0</v>
      </c>
      <c r="CU275" s="64">
        <f t="shared" si="71"/>
        <v>0</v>
      </c>
      <c r="CW275" s="64">
        <f t="shared" si="72"/>
        <v>0</v>
      </c>
      <c r="CX275" s="64">
        <f t="shared" si="73"/>
        <v>0</v>
      </c>
      <c r="CY275" s="64">
        <f t="shared" si="74"/>
        <v>0</v>
      </c>
      <c r="CZ275" s="64">
        <f t="shared" si="75"/>
        <v>0</v>
      </c>
      <c r="DB275" s="64">
        <f t="shared" si="76"/>
        <v>0</v>
      </c>
      <c r="DC275" s="64">
        <f t="shared" si="77"/>
        <v>0</v>
      </c>
      <c r="DD275" s="64">
        <f t="shared" si="78"/>
        <v>0</v>
      </c>
      <c r="DE275" s="64">
        <f t="shared" si="79"/>
        <v>0</v>
      </c>
    </row>
    <row r="276" spans="2:109" x14ac:dyDescent="0.3">
      <c r="B276" s="167"/>
      <c r="C276" s="186"/>
      <c r="D276" s="2"/>
      <c r="E276" s="67"/>
      <c r="F276" s="5"/>
      <c r="G276" s="5"/>
      <c r="H276" s="187"/>
      <c r="I276" s="111" t="str">
        <f ca="1">IF(Taula1[[#This Row],[Data naixement (format dd/mm/aaaa)]]="","0",DATEDIF(Taula1[[#This Row],[Data naixement (format dd/mm/aaaa)]],TODAY(),"Y"))</f>
        <v>0</v>
      </c>
      <c r="J276" s="6"/>
      <c r="K276" s="6"/>
      <c r="L276" s="6"/>
      <c r="M276" s="6"/>
      <c r="N276" s="56"/>
      <c r="O276" s="56"/>
      <c r="P276" s="56"/>
      <c r="Q276" s="6"/>
      <c r="R276" s="7"/>
      <c r="S276" s="143">
        <f>Taula1[[#This Row],[Mesos naturals sencers treballats període justificat (01/01/2023 - 31/03/2023)]]</f>
        <v>0</v>
      </c>
      <c r="T276" s="194">
        <f>Taula1[[#This Row],[Dies treballats període justificat (01/01/2023 - 31/03/2023)              no comptabilitzats com a mes natural sencer]]</f>
        <v>0</v>
      </c>
      <c r="U276" s="12"/>
      <c r="V276" s="7"/>
      <c r="W276" s="188"/>
      <c r="X276" s="188"/>
      <c r="Y276" s="188"/>
      <c r="Z276" s="188"/>
      <c r="AA276" s="190"/>
      <c r="AB276" s="143">
        <f>Taula1[[#This Row],[Grup justificat     (fer servir opcions de la llista desplegable)]]</f>
        <v>0</v>
      </c>
      <c r="AC276" s="182"/>
      <c r="AD276" s="80"/>
      <c r="AE276" s="131">
        <f>ROUND((AF276/100)*756*Taula1[[#This Row],[Mesos naturals sencers treballats període justificat (01/01/2023 - 31/03/2023)]],2)</f>
        <v>0</v>
      </c>
      <c r="AF276" s="79">
        <f>Taula1[[#This Row],[% Jornada segons contracte
(no posar el símbol %) ]]-Taula1[[#This Row],[% Reducció salari per baix rendiment        (no posar el símbol %)]]</f>
        <v>0</v>
      </c>
      <c r="AG276" s="131">
        <f>ROUND((AH276/100)*24.8547945*Taula1[[#This Row],[Dies treballats període justificat (01/01/2023 - 31/03/2023)              no comptabilitzats com a mes natural sencer]],2)</f>
        <v>0</v>
      </c>
      <c r="AH276" s="79">
        <f>Taula1[[#This Row],[% Jornada segons contracte
(no posar el símbol %) ]]-Taula1[[#This Row],[% Reducció salari per baix rendiment        (no posar el símbol %)]]</f>
        <v>0</v>
      </c>
      <c r="AI276" s="131">
        <f t="shared" si="65"/>
        <v>0</v>
      </c>
      <c r="AJ276" s="183"/>
      <c r="AK276" s="131">
        <f>ROUND((AL276/100)*756*Taula1[[#This Row],[Espai reservat Administració  (mesos)]],2)</f>
        <v>0</v>
      </c>
      <c r="AL276" s="79">
        <f>Taula1[[#This Row],[% Jornada segons contracte
(no posar el símbol %) ]]-Taula1[[#This Row],[% Reducció salari per baix rendiment        (no posar el símbol %)]]</f>
        <v>0</v>
      </c>
      <c r="AM276" s="131">
        <f>ROUND((AN276/100)*24.8547945*Taula1[[#This Row],[Espai reservat Administració (dies)]],2)</f>
        <v>0</v>
      </c>
      <c r="AN276" s="79">
        <f>Taula1[[#This Row],[% Jornada segons contracte
(no posar el símbol %) ]]-Taula1[[#This Row],[% Reducció salari per baix rendiment        (no posar el símbol %)]]</f>
        <v>0</v>
      </c>
      <c r="AO276" s="131">
        <f t="shared" si="66"/>
        <v>0</v>
      </c>
      <c r="AP276" s="86"/>
      <c r="AQ276" s="136">
        <f>ROUND((AR276/100)*693*Taula1[[#This Row],[Mesos naturals sencers treballats període justificat (01/01/2023 - 31/03/2023)]],2)</f>
        <v>0</v>
      </c>
      <c r="AR276" s="89">
        <f>Taula1[[#This Row],[% Jornada segons contracte
(no posar el símbol %) ]]-Taula1[[#This Row],[% Reducció salari per baix rendiment        (no posar el símbol %)]]</f>
        <v>0</v>
      </c>
      <c r="AS276" s="136">
        <f>ROUND((AT276/100)*22.78356164*Taula1[[#This Row],[Dies treballats període justificat (01/01/2023 - 31/03/2023)              no comptabilitzats com a mes natural sencer]],2)</f>
        <v>0</v>
      </c>
      <c r="AT276" s="89">
        <f>Taula1[[#This Row],[% Jornada segons contracte
(no posar el símbol %) ]]-Taula1[[#This Row],[% Reducció salari per baix rendiment        (no posar el símbol %)]]</f>
        <v>0</v>
      </c>
      <c r="AU276" s="136">
        <f t="shared" si="67"/>
        <v>0</v>
      </c>
      <c r="AV276" s="86"/>
      <c r="AW276" s="136">
        <f>ROUND((AX276/100)*693*Taula1[[#This Row],[Espai reservat Administració  (mesos)]],2)</f>
        <v>0</v>
      </c>
      <c r="AX276" s="89">
        <f>Taula1[[#This Row],[% Jornada segons contracte
(no posar el símbol %) ]]-Taula1[[#This Row],[% Reducció salari per baix rendiment        (no posar el símbol %)]]</f>
        <v>0</v>
      </c>
      <c r="AY276" s="131">
        <f>ROUND((AZ276/100)*22.78356164*Taula1[[#This Row],[Espai reservat Administració (dies)]],2)</f>
        <v>0</v>
      </c>
      <c r="AZ276" s="79">
        <f>Taula1[[#This Row],[% Jornada segons contracte
(no posar el símbol %) ]]-Taula1[[#This Row],[% Reducció salari per baix rendiment        (no posar el símbol %)]]</f>
        <v>0</v>
      </c>
      <c r="BA276" s="131">
        <f t="shared" si="68"/>
        <v>0</v>
      </c>
      <c r="BB276" s="83"/>
      <c r="BC276" s="131">
        <f>IF(Taula1[[#This Row],[Grup justificat     (fer servir opcions de la llista desplegable)]]=1,AI276,0)</f>
        <v>0</v>
      </c>
      <c r="BD276" s="131">
        <f>IF(Taula1[[#This Row],[Grup justificat     (fer servir opcions de la llista desplegable)]]=2,AU276,0)</f>
        <v>0</v>
      </c>
      <c r="BE276" s="83"/>
      <c r="BF276" s="131">
        <f>IF(Taula1[[#This Row],[Espai reservat Administració]]=1,AO276,0)</f>
        <v>0</v>
      </c>
      <c r="BG276" s="131">
        <f>IF(Taula1[[#This Row],[Espai reservat Administració]]=2,BA276,0)</f>
        <v>0</v>
      </c>
      <c r="BH276" s="83"/>
      <c r="BI276" s="124">
        <f>IF(Taula1[[#This Row],[Grup justificat     (fer servir opcions de la llista desplegable)]]=1,1,0)</f>
        <v>0</v>
      </c>
      <c r="BJ276" s="124">
        <f>IF(Taula1[[#This Row],[Espai reservat Administració]]=1,1,0)</f>
        <v>0</v>
      </c>
      <c r="BK276" s="125"/>
      <c r="BL276" s="124">
        <f>IF(Taula1[[#This Row],[Grup justificat     (fer servir opcions de la llista desplegable)]]=2,1,0)</f>
        <v>0</v>
      </c>
      <c r="BM276" s="124">
        <f>IF(Taula1[[#This Row],[Espai reservat Administració]]=2,1,0)</f>
        <v>0</v>
      </c>
      <c r="BN276" s="73"/>
      <c r="BO276" s="73"/>
      <c r="BP276" s="73"/>
      <c r="BQ276" s="73"/>
      <c r="BR276" s="73"/>
      <c r="BS276" s="73"/>
      <c r="BT276" s="73"/>
      <c r="BU276" s="73"/>
      <c r="BV276" s="73"/>
      <c r="BW276" s="73"/>
      <c r="BX276" s="73"/>
      <c r="BY276" s="73"/>
      <c r="BZ276" s="73"/>
      <c r="CA276" s="73"/>
      <c r="CB276" s="73"/>
      <c r="CC276" s="73"/>
      <c r="CD276" s="73"/>
      <c r="CE276" s="73"/>
      <c r="CF276" s="73"/>
      <c r="CG276" s="63">
        <f t="shared" si="69"/>
        <v>0</v>
      </c>
      <c r="CH276" s="63">
        <f t="shared" si="70"/>
        <v>0</v>
      </c>
      <c r="CI276" s="73"/>
      <c r="CJ276" s="63">
        <f>IF(Taula1[[#This Row],[Tipus de contracte                                  (fer servir opcions de la llista desplegable)]]="Indefinit",1,0)</f>
        <v>0</v>
      </c>
      <c r="CK276" s="63">
        <f>IF(Taula1[[#This Row],[Tipus de contracte                                  (fer servir opcions de la llista desplegable)]]="Temporal, igual o superior a 6 mesos",1,0)</f>
        <v>0</v>
      </c>
      <c r="CL276" s="63">
        <f>IF(Taula1[[#This Row],[Tipus de contracte                                  (fer servir opcions de la llista desplegable)]]="Substitució per IT",1,0)</f>
        <v>0</v>
      </c>
      <c r="CM276" s="73"/>
      <c r="CN276" s="63">
        <f>IF(Taula1[[#This Row],[Relació llocs de treball]]&gt;=1,1,0)</f>
        <v>0</v>
      </c>
      <c r="CO276" s="73"/>
      <c r="CP276" s="63">
        <f>IF(Taula1[[#This Row],[Identitat de gènere                                                          (fer servir opcions de la llista desplegable)]]="Home",1,0)</f>
        <v>0</v>
      </c>
      <c r="CQ276" s="63">
        <f>IF(Taula1[[#This Row],[Identitat de gènere                                                          (fer servir opcions de la llista desplegable)]]="Dona",1,0)</f>
        <v>0</v>
      </c>
      <c r="CR276" s="63">
        <f>IF(Taula1[[#This Row],[Identitat de gènere                                                          (fer servir opcions de la llista desplegable)]]="No binari",1,0)</f>
        <v>0</v>
      </c>
      <c r="CS276" s="73"/>
      <c r="CT276" s="63">
        <f t="shared" si="64"/>
        <v>0</v>
      </c>
      <c r="CU276" s="64">
        <f t="shared" si="71"/>
        <v>0</v>
      </c>
      <c r="CW276" s="64">
        <f t="shared" si="72"/>
        <v>0</v>
      </c>
      <c r="CX276" s="64">
        <f t="shared" si="73"/>
        <v>0</v>
      </c>
      <c r="CY276" s="64">
        <f t="shared" si="74"/>
        <v>0</v>
      </c>
      <c r="CZ276" s="64">
        <f t="shared" si="75"/>
        <v>0</v>
      </c>
      <c r="DB276" s="64">
        <f t="shared" si="76"/>
        <v>0</v>
      </c>
      <c r="DC276" s="64">
        <f t="shared" si="77"/>
        <v>0</v>
      </c>
      <c r="DD276" s="64">
        <f t="shared" si="78"/>
        <v>0</v>
      </c>
      <c r="DE276" s="64">
        <f t="shared" si="79"/>
        <v>0</v>
      </c>
    </row>
    <row r="277" spans="2:109" x14ac:dyDescent="0.3">
      <c r="B277" s="167"/>
      <c r="C277" s="186"/>
      <c r="D277" s="2"/>
      <c r="E277" s="67"/>
      <c r="F277" s="5"/>
      <c r="G277" s="5"/>
      <c r="H277" s="187"/>
      <c r="I277" s="111" t="str">
        <f ca="1">IF(Taula1[[#This Row],[Data naixement (format dd/mm/aaaa)]]="","0",DATEDIF(Taula1[[#This Row],[Data naixement (format dd/mm/aaaa)]],TODAY(),"Y"))</f>
        <v>0</v>
      </c>
      <c r="J277" s="6"/>
      <c r="K277" s="6"/>
      <c r="L277" s="6"/>
      <c r="M277" s="6"/>
      <c r="N277" s="56"/>
      <c r="O277" s="56"/>
      <c r="P277" s="56"/>
      <c r="Q277" s="6"/>
      <c r="R277" s="7"/>
      <c r="S277" s="143">
        <f>Taula1[[#This Row],[Mesos naturals sencers treballats període justificat (01/01/2023 - 31/03/2023)]]</f>
        <v>0</v>
      </c>
      <c r="T277" s="194">
        <f>Taula1[[#This Row],[Dies treballats període justificat (01/01/2023 - 31/03/2023)              no comptabilitzats com a mes natural sencer]]</f>
        <v>0</v>
      </c>
      <c r="U277" s="12"/>
      <c r="V277" s="7"/>
      <c r="W277" s="188"/>
      <c r="X277" s="188"/>
      <c r="Y277" s="188"/>
      <c r="Z277" s="188"/>
      <c r="AA277" s="190"/>
      <c r="AB277" s="143">
        <f>Taula1[[#This Row],[Grup justificat     (fer servir opcions de la llista desplegable)]]</f>
        <v>0</v>
      </c>
      <c r="AC277" s="182"/>
      <c r="AD277" s="80"/>
      <c r="AE277" s="131">
        <f>ROUND((AF277/100)*756*Taula1[[#This Row],[Mesos naturals sencers treballats període justificat (01/01/2023 - 31/03/2023)]],2)</f>
        <v>0</v>
      </c>
      <c r="AF277" s="79">
        <f>Taula1[[#This Row],[% Jornada segons contracte
(no posar el símbol %) ]]-Taula1[[#This Row],[% Reducció salari per baix rendiment        (no posar el símbol %)]]</f>
        <v>0</v>
      </c>
      <c r="AG277" s="131">
        <f>ROUND((AH277/100)*24.8547945*Taula1[[#This Row],[Dies treballats període justificat (01/01/2023 - 31/03/2023)              no comptabilitzats com a mes natural sencer]],2)</f>
        <v>0</v>
      </c>
      <c r="AH277" s="79">
        <f>Taula1[[#This Row],[% Jornada segons contracte
(no posar el símbol %) ]]-Taula1[[#This Row],[% Reducció salari per baix rendiment        (no posar el símbol %)]]</f>
        <v>0</v>
      </c>
      <c r="AI277" s="131">
        <f t="shared" si="65"/>
        <v>0</v>
      </c>
      <c r="AJ277" s="183"/>
      <c r="AK277" s="131">
        <f>ROUND((AL277/100)*756*Taula1[[#This Row],[Espai reservat Administració  (mesos)]],2)</f>
        <v>0</v>
      </c>
      <c r="AL277" s="79">
        <f>Taula1[[#This Row],[% Jornada segons contracte
(no posar el símbol %) ]]-Taula1[[#This Row],[% Reducció salari per baix rendiment        (no posar el símbol %)]]</f>
        <v>0</v>
      </c>
      <c r="AM277" s="131">
        <f>ROUND((AN277/100)*24.8547945*Taula1[[#This Row],[Espai reservat Administració (dies)]],2)</f>
        <v>0</v>
      </c>
      <c r="AN277" s="79">
        <f>Taula1[[#This Row],[% Jornada segons contracte
(no posar el símbol %) ]]-Taula1[[#This Row],[% Reducció salari per baix rendiment        (no posar el símbol %)]]</f>
        <v>0</v>
      </c>
      <c r="AO277" s="131">
        <f t="shared" si="66"/>
        <v>0</v>
      </c>
      <c r="AP277" s="86"/>
      <c r="AQ277" s="136">
        <f>ROUND((AR277/100)*693*Taula1[[#This Row],[Mesos naturals sencers treballats període justificat (01/01/2023 - 31/03/2023)]],2)</f>
        <v>0</v>
      </c>
      <c r="AR277" s="89">
        <f>Taula1[[#This Row],[% Jornada segons contracte
(no posar el símbol %) ]]-Taula1[[#This Row],[% Reducció salari per baix rendiment        (no posar el símbol %)]]</f>
        <v>0</v>
      </c>
      <c r="AS277" s="136">
        <f>ROUND((AT277/100)*22.78356164*Taula1[[#This Row],[Dies treballats període justificat (01/01/2023 - 31/03/2023)              no comptabilitzats com a mes natural sencer]],2)</f>
        <v>0</v>
      </c>
      <c r="AT277" s="89">
        <f>Taula1[[#This Row],[% Jornada segons contracte
(no posar el símbol %) ]]-Taula1[[#This Row],[% Reducció salari per baix rendiment        (no posar el símbol %)]]</f>
        <v>0</v>
      </c>
      <c r="AU277" s="136">
        <f t="shared" si="67"/>
        <v>0</v>
      </c>
      <c r="AV277" s="86"/>
      <c r="AW277" s="136">
        <f>ROUND((AX277/100)*693*Taula1[[#This Row],[Espai reservat Administració  (mesos)]],2)</f>
        <v>0</v>
      </c>
      <c r="AX277" s="89">
        <f>Taula1[[#This Row],[% Jornada segons contracte
(no posar el símbol %) ]]-Taula1[[#This Row],[% Reducció salari per baix rendiment        (no posar el símbol %)]]</f>
        <v>0</v>
      </c>
      <c r="AY277" s="131">
        <f>ROUND((AZ277/100)*22.78356164*Taula1[[#This Row],[Espai reservat Administració (dies)]],2)</f>
        <v>0</v>
      </c>
      <c r="AZ277" s="79">
        <f>Taula1[[#This Row],[% Jornada segons contracte
(no posar el símbol %) ]]-Taula1[[#This Row],[% Reducció salari per baix rendiment        (no posar el símbol %)]]</f>
        <v>0</v>
      </c>
      <c r="BA277" s="131">
        <f t="shared" si="68"/>
        <v>0</v>
      </c>
      <c r="BB277" s="83"/>
      <c r="BC277" s="131">
        <f>IF(Taula1[[#This Row],[Grup justificat     (fer servir opcions de la llista desplegable)]]=1,AI277,0)</f>
        <v>0</v>
      </c>
      <c r="BD277" s="131">
        <f>IF(Taula1[[#This Row],[Grup justificat     (fer servir opcions de la llista desplegable)]]=2,AU277,0)</f>
        <v>0</v>
      </c>
      <c r="BE277" s="83"/>
      <c r="BF277" s="131">
        <f>IF(Taula1[[#This Row],[Espai reservat Administració]]=1,AO277,0)</f>
        <v>0</v>
      </c>
      <c r="BG277" s="131">
        <f>IF(Taula1[[#This Row],[Espai reservat Administració]]=2,BA277,0)</f>
        <v>0</v>
      </c>
      <c r="BH277" s="83"/>
      <c r="BI277" s="124">
        <f>IF(Taula1[[#This Row],[Grup justificat     (fer servir opcions de la llista desplegable)]]=1,1,0)</f>
        <v>0</v>
      </c>
      <c r="BJ277" s="124">
        <f>IF(Taula1[[#This Row],[Espai reservat Administració]]=1,1,0)</f>
        <v>0</v>
      </c>
      <c r="BK277" s="125"/>
      <c r="BL277" s="124">
        <f>IF(Taula1[[#This Row],[Grup justificat     (fer servir opcions de la llista desplegable)]]=2,1,0)</f>
        <v>0</v>
      </c>
      <c r="BM277" s="124">
        <f>IF(Taula1[[#This Row],[Espai reservat Administració]]=2,1,0)</f>
        <v>0</v>
      </c>
      <c r="BN277" s="73"/>
      <c r="BO277" s="73"/>
      <c r="BP277" s="73"/>
      <c r="BQ277" s="73"/>
      <c r="BR277" s="73"/>
      <c r="BS277" s="73"/>
      <c r="BT277" s="73"/>
      <c r="BU277" s="73"/>
      <c r="BV277" s="73"/>
      <c r="BW277" s="73"/>
      <c r="BX277" s="73"/>
      <c r="BY277" s="73"/>
      <c r="BZ277" s="73"/>
      <c r="CA277" s="73"/>
      <c r="CB277" s="73"/>
      <c r="CC277" s="73"/>
      <c r="CD277" s="73"/>
      <c r="CE277" s="73"/>
      <c r="CF277" s="73"/>
      <c r="CG277" s="63">
        <f t="shared" si="69"/>
        <v>0</v>
      </c>
      <c r="CH277" s="63">
        <f t="shared" si="70"/>
        <v>0</v>
      </c>
      <c r="CI277" s="73"/>
      <c r="CJ277" s="63">
        <f>IF(Taula1[[#This Row],[Tipus de contracte                                  (fer servir opcions de la llista desplegable)]]="Indefinit",1,0)</f>
        <v>0</v>
      </c>
      <c r="CK277" s="63">
        <f>IF(Taula1[[#This Row],[Tipus de contracte                                  (fer servir opcions de la llista desplegable)]]="Temporal, igual o superior a 6 mesos",1,0)</f>
        <v>0</v>
      </c>
      <c r="CL277" s="63">
        <f>IF(Taula1[[#This Row],[Tipus de contracte                                  (fer servir opcions de la llista desplegable)]]="Substitució per IT",1,0)</f>
        <v>0</v>
      </c>
      <c r="CM277" s="73"/>
      <c r="CN277" s="63">
        <f>IF(Taula1[[#This Row],[Relació llocs de treball]]&gt;=1,1,0)</f>
        <v>0</v>
      </c>
      <c r="CO277" s="73"/>
      <c r="CP277" s="63">
        <f>IF(Taula1[[#This Row],[Identitat de gènere                                                          (fer servir opcions de la llista desplegable)]]="Home",1,0)</f>
        <v>0</v>
      </c>
      <c r="CQ277" s="63">
        <f>IF(Taula1[[#This Row],[Identitat de gènere                                                          (fer servir opcions de la llista desplegable)]]="Dona",1,0)</f>
        <v>0</v>
      </c>
      <c r="CR277" s="63">
        <f>IF(Taula1[[#This Row],[Identitat de gènere                                                          (fer servir opcions de la llista desplegable)]]="No binari",1,0)</f>
        <v>0</v>
      </c>
      <c r="CS277" s="73"/>
      <c r="CT277" s="63">
        <f t="shared" si="64"/>
        <v>0</v>
      </c>
      <c r="CU277" s="64">
        <f t="shared" si="71"/>
        <v>0</v>
      </c>
      <c r="CW277" s="64">
        <f t="shared" si="72"/>
        <v>0</v>
      </c>
      <c r="CX277" s="64">
        <f t="shared" si="73"/>
        <v>0</v>
      </c>
      <c r="CY277" s="64">
        <f t="shared" si="74"/>
        <v>0</v>
      </c>
      <c r="CZ277" s="64">
        <f t="shared" si="75"/>
        <v>0</v>
      </c>
      <c r="DB277" s="64">
        <f t="shared" si="76"/>
        <v>0</v>
      </c>
      <c r="DC277" s="64">
        <f t="shared" si="77"/>
        <v>0</v>
      </c>
      <c r="DD277" s="64">
        <f t="shared" si="78"/>
        <v>0</v>
      </c>
      <c r="DE277" s="64">
        <f t="shared" si="79"/>
        <v>0</v>
      </c>
    </row>
    <row r="278" spans="2:109" x14ac:dyDescent="0.3">
      <c r="B278" s="167"/>
      <c r="C278" s="186"/>
      <c r="D278" s="2"/>
      <c r="E278" s="67"/>
      <c r="F278" s="5"/>
      <c r="G278" s="5"/>
      <c r="H278" s="187"/>
      <c r="I278" s="111" t="str">
        <f ca="1">IF(Taula1[[#This Row],[Data naixement (format dd/mm/aaaa)]]="","0",DATEDIF(Taula1[[#This Row],[Data naixement (format dd/mm/aaaa)]],TODAY(),"Y"))</f>
        <v>0</v>
      </c>
      <c r="J278" s="6"/>
      <c r="K278" s="6"/>
      <c r="L278" s="6"/>
      <c r="M278" s="6"/>
      <c r="N278" s="56"/>
      <c r="O278" s="56"/>
      <c r="P278" s="56"/>
      <c r="Q278" s="6"/>
      <c r="R278" s="7"/>
      <c r="S278" s="143">
        <f>Taula1[[#This Row],[Mesos naturals sencers treballats període justificat (01/01/2023 - 31/03/2023)]]</f>
        <v>0</v>
      </c>
      <c r="T278" s="194">
        <f>Taula1[[#This Row],[Dies treballats període justificat (01/01/2023 - 31/03/2023)              no comptabilitzats com a mes natural sencer]]</f>
        <v>0</v>
      </c>
      <c r="U278" s="12"/>
      <c r="V278" s="7"/>
      <c r="W278" s="188"/>
      <c r="X278" s="188"/>
      <c r="Y278" s="188"/>
      <c r="Z278" s="188"/>
      <c r="AA278" s="190"/>
      <c r="AB278" s="143">
        <f>Taula1[[#This Row],[Grup justificat     (fer servir opcions de la llista desplegable)]]</f>
        <v>0</v>
      </c>
      <c r="AC278" s="182"/>
      <c r="AD278" s="80"/>
      <c r="AE278" s="131">
        <f>ROUND((AF278/100)*756*Taula1[[#This Row],[Mesos naturals sencers treballats període justificat (01/01/2023 - 31/03/2023)]],2)</f>
        <v>0</v>
      </c>
      <c r="AF278" s="79">
        <f>Taula1[[#This Row],[% Jornada segons contracte
(no posar el símbol %) ]]-Taula1[[#This Row],[% Reducció salari per baix rendiment        (no posar el símbol %)]]</f>
        <v>0</v>
      </c>
      <c r="AG278" s="131">
        <f>ROUND((AH278/100)*24.8547945*Taula1[[#This Row],[Dies treballats període justificat (01/01/2023 - 31/03/2023)              no comptabilitzats com a mes natural sencer]],2)</f>
        <v>0</v>
      </c>
      <c r="AH278" s="79">
        <f>Taula1[[#This Row],[% Jornada segons contracte
(no posar el símbol %) ]]-Taula1[[#This Row],[% Reducció salari per baix rendiment        (no posar el símbol %)]]</f>
        <v>0</v>
      </c>
      <c r="AI278" s="131">
        <f t="shared" si="65"/>
        <v>0</v>
      </c>
      <c r="AJ278" s="183"/>
      <c r="AK278" s="131">
        <f>ROUND((AL278/100)*756*Taula1[[#This Row],[Espai reservat Administració  (mesos)]],2)</f>
        <v>0</v>
      </c>
      <c r="AL278" s="79">
        <f>Taula1[[#This Row],[% Jornada segons contracte
(no posar el símbol %) ]]-Taula1[[#This Row],[% Reducció salari per baix rendiment        (no posar el símbol %)]]</f>
        <v>0</v>
      </c>
      <c r="AM278" s="131">
        <f>ROUND((AN278/100)*24.8547945*Taula1[[#This Row],[Espai reservat Administració (dies)]],2)</f>
        <v>0</v>
      </c>
      <c r="AN278" s="79">
        <f>Taula1[[#This Row],[% Jornada segons contracte
(no posar el símbol %) ]]-Taula1[[#This Row],[% Reducció salari per baix rendiment        (no posar el símbol %)]]</f>
        <v>0</v>
      </c>
      <c r="AO278" s="131">
        <f t="shared" si="66"/>
        <v>0</v>
      </c>
      <c r="AP278" s="86"/>
      <c r="AQ278" s="136">
        <f>ROUND((AR278/100)*693*Taula1[[#This Row],[Mesos naturals sencers treballats període justificat (01/01/2023 - 31/03/2023)]],2)</f>
        <v>0</v>
      </c>
      <c r="AR278" s="89">
        <f>Taula1[[#This Row],[% Jornada segons contracte
(no posar el símbol %) ]]-Taula1[[#This Row],[% Reducció salari per baix rendiment        (no posar el símbol %)]]</f>
        <v>0</v>
      </c>
      <c r="AS278" s="136">
        <f>ROUND((AT278/100)*22.78356164*Taula1[[#This Row],[Dies treballats període justificat (01/01/2023 - 31/03/2023)              no comptabilitzats com a mes natural sencer]],2)</f>
        <v>0</v>
      </c>
      <c r="AT278" s="89">
        <f>Taula1[[#This Row],[% Jornada segons contracte
(no posar el símbol %) ]]-Taula1[[#This Row],[% Reducció salari per baix rendiment        (no posar el símbol %)]]</f>
        <v>0</v>
      </c>
      <c r="AU278" s="136">
        <f t="shared" si="67"/>
        <v>0</v>
      </c>
      <c r="AV278" s="86"/>
      <c r="AW278" s="136">
        <f>ROUND((AX278/100)*693*Taula1[[#This Row],[Espai reservat Administració  (mesos)]],2)</f>
        <v>0</v>
      </c>
      <c r="AX278" s="89">
        <f>Taula1[[#This Row],[% Jornada segons contracte
(no posar el símbol %) ]]-Taula1[[#This Row],[% Reducció salari per baix rendiment        (no posar el símbol %)]]</f>
        <v>0</v>
      </c>
      <c r="AY278" s="131">
        <f>ROUND((AZ278/100)*22.78356164*Taula1[[#This Row],[Espai reservat Administració (dies)]],2)</f>
        <v>0</v>
      </c>
      <c r="AZ278" s="79">
        <f>Taula1[[#This Row],[% Jornada segons contracte
(no posar el símbol %) ]]-Taula1[[#This Row],[% Reducció salari per baix rendiment        (no posar el símbol %)]]</f>
        <v>0</v>
      </c>
      <c r="BA278" s="131">
        <f t="shared" si="68"/>
        <v>0</v>
      </c>
      <c r="BB278" s="83"/>
      <c r="BC278" s="131">
        <f>IF(Taula1[[#This Row],[Grup justificat     (fer servir opcions de la llista desplegable)]]=1,AI278,0)</f>
        <v>0</v>
      </c>
      <c r="BD278" s="131">
        <f>IF(Taula1[[#This Row],[Grup justificat     (fer servir opcions de la llista desplegable)]]=2,AU278,0)</f>
        <v>0</v>
      </c>
      <c r="BE278" s="83"/>
      <c r="BF278" s="131">
        <f>IF(Taula1[[#This Row],[Espai reservat Administració]]=1,AO278,0)</f>
        <v>0</v>
      </c>
      <c r="BG278" s="131">
        <f>IF(Taula1[[#This Row],[Espai reservat Administració]]=2,BA278,0)</f>
        <v>0</v>
      </c>
      <c r="BH278" s="83"/>
      <c r="BI278" s="124">
        <f>IF(Taula1[[#This Row],[Grup justificat     (fer servir opcions de la llista desplegable)]]=1,1,0)</f>
        <v>0</v>
      </c>
      <c r="BJ278" s="124">
        <f>IF(Taula1[[#This Row],[Espai reservat Administració]]=1,1,0)</f>
        <v>0</v>
      </c>
      <c r="BK278" s="125"/>
      <c r="BL278" s="124">
        <f>IF(Taula1[[#This Row],[Grup justificat     (fer servir opcions de la llista desplegable)]]=2,1,0)</f>
        <v>0</v>
      </c>
      <c r="BM278" s="124">
        <f>IF(Taula1[[#This Row],[Espai reservat Administració]]=2,1,0)</f>
        <v>0</v>
      </c>
      <c r="BN278" s="73"/>
      <c r="BO278" s="73"/>
      <c r="BP278" s="73"/>
      <c r="BQ278" s="73"/>
      <c r="BR278" s="73"/>
      <c r="BS278" s="73"/>
      <c r="BT278" s="73"/>
      <c r="BU278" s="73"/>
      <c r="BV278" s="73"/>
      <c r="BW278" s="73"/>
      <c r="BX278" s="73"/>
      <c r="BY278" s="73"/>
      <c r="BZ278" s="73"/>
      <c r="CA278" s="73"/>
      <c r="CB278" s="73"/>
      <c r="CC278" s="73"/>
      <c r="CD278" s="73"/>
      <c r="CE278" s="73"/>
      <c r="CF278" s="73"/>
      <c r="CG278" s="63">
        <f t="shared" si="69"/>
        <v>0</v>
      </c>
      <c r="CH278" s="63">
        <f t="shared" si="70"/>
        <v>0</v>
      </c>
      <c r="CI278" s="73"/>
      <c r="CJ278" s="63">
        <f>IF(Taula1[[#This Row],[Tipus de contracte                                  (fer servir opcions de la llista desplegable)]]="Indefinit",1,0)</f>
        <v>0</v>
      </c>
      <c r="CK278" s="63">
        <f>IF(Taula1[[#This Row],[Tipus de contracte                                  (fer servir opcions de la llista desplegable)]]="Temporal, igual o superior a 6 mesos",1,0)</f>
        <v>0</v>
      </c>
      <c r="CL278" s="63">
        <f>IF(Taula1[[#This Row],[Tipus de contracte                                  (fer servir opcions de la llista desplegable)]]="Substitució per IT",1,0)</f>
        <v>0</v>
      </c>
      <c r="CM278" s="73"/>
      <c r="CN278" s="63">
        <f>IF(Taula1[[#This Row],[Relació llocs de treball]]&gt;=1,1,0)</f>
        <v>0</v>
      </c>
      <c r="CO278" s="73"/>
      <c r="CP278" s="63">
        <f>IF(Taula1[[#This Row],[Identitat de gènere                                                          (fer servir opcions de la llista desplegable)]]="Home",1,0)</f>
        <v>0</v>
      </c>
      <c r="CQ278" s="63">
        <f>IF(Taula1[[#This Row],[Identitat de gènere                                                          (fer servir opcions de la llista desplegable)]]="Dona",1,0)</f>
        <v>0</v>
      </c>
      <c r="CR278" s="63">
        <f>IF(Taula1[[#This Row],[Identitat de gènere                                                          (fer servir opcions de la llista desplegable)]]="No binari",1,0)</f>
        <v>0</v>
      </c>
      <c r="CS278" s="73"/>
      <c r="CT278" s="63">
        <f t="shared" si="64"/>
        <v>0</v>
      </c>
      <c r="CU278" s="64">
        <f t="shared" si="71"/>
        <v>0</v>
      </c>
      <c r="CW278" s="64">
        <f t="shared" si="72"/>
        <v>0</v>
      </c>
      <c r="CX278" s="64">
        <f t="shared" si="73"/>
        <v>0</v>
      </c>
      <c r="CY278" s="64">
        <f t="shared" si="74"/>
        <v>0</v>
      </c>
      <c r="CZ278" s="64">
        <f t="shared" si="75"/>
        <v>0</v>
      </c>
      <c r="DB278" s="64">
        <f t="shared" si="76"/>
        <v>0</v>
      </c>
      <c r="DC278" s="64">
        <f t="shared" si="77"/>
        <v>0</v>
      </c>
      <c r="DD278" s="64">
        <f t="shared" si="78"/>
        <v>0</v>
      </c>
      <c r="DE278" s="64">
        <f t="shared" si="79"/>
        <v>0</v>
      </c>
    </row>
    <row r="279" spans="2:109" x14ac:dyDescent="0.3">
      <c r="B279" s="167"/>
      <c r="C279" s="186"/>
      <c r="D279" s="2"/>
      <c r="E279" s="67"/>
      <c r="F279" s="5"/>
      <c r="G279" s="5"/>
      <c r="H279" s="187"/>
      <c r="I279" s="111" t="str">
        <f ca="1">IF(Taula1[[#This Row],[Data naixement (format dd/mm/aaaa)]]="","0",DATEDIF(Taula1[[#This Row],[Data naixement (format dd/mm/aaaa)]],TODAY(),"Y"))</f>
        <v>0</v>
      </c>
      <c r="J279" s="6"/>
      <c r="K279" s="6"/>
      <c r="L279" s="6"/>
      <c r="M279" s="6"/>
      <c r="N279" s="56"/>
      <c r="O279" s="56"/>
      <c r="P279" s="56"/>
      <c r="Q279" s="6"/>
      <c r="R279" s="7"/>
      <c r="S279" s="143">
        <f>Taula1[[#This Row],[Mesos naturals sencers treballats període justificat (01/01/2023 - 31/03/2023)]]</f>
        <v>0</v>
      </c>
      <c r="T279" s="194">
        <f>Taula1[[#This Row],[Dies treballats període justificat (01/01/2023 - 31/03/2023)              no comptabilitzats com a mes natural sencer]]</f>
        <v>0</v>
      </c>
      <c r="U279" s="12"/>
      <c r="V279" s="7"/>
      <c r="W279" s="188"/>
      <c r="X279" s="188"/>
      <c r="Y279" s="188"/>
      <c r="Z279" s="188"/>
      <c r="AA279" s="190"/>
      <c r="AB279" s="143">
        <f>Taula1[[#This Row],[Grup justificat     (fer servir opcions de la llista desplegable)]]</f>
        <v>0</v>
      </c>
      <c r="AC279" s="182"/>
      <c r="AD279" s="80"/>
      <c r="AE279" s="131">
        <f>ROUND((AF279/100)*756*Taula1[[#This Row],[Mesos naturals sencers treballats període justificat (01/01/2023 - 31/03/2023)]],2)</f>
        <v>0</v>
      </c>
      <c r="AF279" s="79">
        <f>Taula1[[#This Row],[% Jornada segons contracte
(no posar el símbol %) ]]-Taula1[[#This Row],[% Reducció salari per baix rendiment        (no posar el símbol %)]]</f>
        <v>0</v>
      </c>
      <c r="AG279" s="131">
        <f>ROUND((AH279/100)*24.8547945*Taula1[[#This Row],[Dies treballats període justificat (01/01/2023 - 31/03/2023)              no comptabilitzats com a mes natural sencer]],2)</f>
        <v>0</v>
      </c>
      <c r="AH279" s="79">
        <f>Taula1[[#This Row],[% Jornada segons contracte
(no posar el símbol %) ]]-Taula1[[#This Row],[% Reducció salari per baix rendiment        (no posar el símbol %)]]</f>
        <v>0</v>
      </c>
      <c r="AI279" s="131">
        <f t="shared" si="65"/>
        <v>0</v>
      </c>
      <c r="AJ279" s="183"/>
      <c r="AK279" s="131">
        <f>ROUND((AL279/100)*756*Taula1[[#This Row],[Espai reservat Administració  (mesos)]],2)</f>
        <v>0</v>
      </c>
      <c r="AL279" s="79">
        <f>Taula1[[#This Row],[% Jornada segons contracte
(no posar el símbol %) ]]-Taula1[[#This Row],[% Reducció salari per baix rendiment        (no posar el símbol %)]]</f>
        <v>0</v>
      </c>
      <c r="AM279" s="131">
        <f>ROUND((AN279/100)*24.8547945*Taula1[[#This Row],[Espai reservat Administració (dies)]],2)</f>
        <v>0</v>
      </c>
      <c r="AN279" s="79">
        <f>Taula1[[#This Row],[% Jornada segons contracte
(no posar el símbol %) ]]-Taula1[[#This Row],[% Reducció salari per baix rendiment        (no posar el símbol %)]]</f>
        <v>0</v>
      </c>
      <c r="AO279" s="131">
        <f t="shared" si="66"/>
        <v>0</v>
      </c>
      <c r="AP279" s="86"/>
      <c r="AQ279" s="136">
        <f>ROUND((AR279/100)*693*Taula1[[#This Row],[Mesos naturals sencers treballats període justificat (01/01/2023 - 31/03/2023)]],2)</f>
        <v>0</v>
      </c>
      <c r="AR279" s="89">
        <f>Taula1[[#This Row],[% Jornada segons contracte
(no posar el símbol %) ]]-Taula1[[#This Row],[% Reducció salari per baix rendiment        (no posar el símbol %)]]</f>
        <v>0</v>
      </c>
      <c r="AS279" s="136">
        <f>ROUND((AT279/100)*22.78356164*Taula1[[#This Row],[Dies treballats període justificat (01/01/2023 - 31/03/2023)              no comptabilitzats com a mes natural sencer]],2)</f>
        <v>0</v>
      </c>
      <c r="AT279" s="89">
        <f>Taula1[[#This Row],[% Jornada segons contracte
(no posar el símbol %) ]]-Taula1[[#This Row],[% Reducció salari per baix rendiment        (no posar el símbol %)]]</f>
        <v>0</v>
      </c>
      <c r="AU279" s="136">
        <f t="shared" si="67"/>
        <v>0</v>
      </c>
      <c r="AV279" s="86"/>
      <c r="AW279" s="136">
        <f>ROUND((AX279/100)*693*Taula1[[#This Row],[Espai reservat Administració  (mesos)]],2)</f>
        <v>0</v>
      </c>
      <c r="AX279" s="89">
        <f>Taula1[[#This Row],[% Jornada segons contracte
(no posar el símbol %) ]]-Taula1[[#This Row],[% Reducció salari per baix rendiment        (no posar el símbol %)]]</f>
        <v>0</v>
      </c>
      <c r="AY279" s="131">
        <f>ROUND((AZ279/100)*22.78356164*Taula1[[#This Row],[Espai reservat Administració (dies)]],2)</f>
        <v>0</v>
      </c>
      <c r="AZ279" s="79">
        <f>Taula1[[#This Row],[% Jornada segons contracte
(no posar el símbol %) ]]-Taula1[[#This Row],[% Reducció salari per baix rendiment        (no posar el símbol %)]]</f>
        <v>0</v>
      </c>
      <c r="BA279" s="131">
        <f t="shared" si="68"/>
        <v>0</v>
      </c>
      <c r="BB279" s="83"/>
      <c r="BC279" s="131">
        <f>IF(Taula1[[#This Row],[Grup justificat     (fer servir opcions de la llista desplegable)]]=1,AI279,0)</f>
        <v>0</v>
      </c>
      <c r="BD279" s="131">
        <f>IF(Taula1[[#This Row],[Grup justificat     (fer servir opcions de la llista desplegable)]]=2,AU279,0)</f>
        <v>0</v>
      </c>
      <c r="BE279" s="83"/>
      <c r="BF279" s="131">
        <f>IF(Taula1[[#This Row],[Espai reservat Administració]]=1,AO279,0)</f>
        <v>0</v>
      </c>
      <c r="BG279" s="131">
        <f>IF(Taula1[[#This Row],[Espai reservat Administració]]=2,BA279,0)</f>
        <v>0</v>
      </c>
      <c r="BH279" s="83"/>
      <c r="BI279" s="124">
        <f>IF(Taula1[[#This Row],[Grup justificat     (fer servir opcions de la llista desplegable)]]=1,1,0)</f>
        <v>0</v>
      </c>
      <c r="BJ279" s="124">
        <f>IF(Taula1[[#This Row],[Espai reservat Administració]]=1,1,0)</f>
        <v>0</v>
      </c>
      <c r="BK279" s="125"/>
      <c r="BL279" s="124">
        <f>IF(Taula1[[#This Row],[Grup justificat     (fer servir opcions de la llista desplegable)]]=2,1,0)</f>
        <v>0</v>
      </c>
      <c r="BM279" s="124">
        <f>IF(Taula1[[#This Row],[Espai reservat Administració]]=2,1,0)</f>
        <v>0</v>
      </c>
      <c r="BN279" s="73"/>
      <c r="BO279" s="73"/>
      <c r="BP279" s="73"/>
      <c r="BQ279" s="73"/>
      <c r="BR279" s="73"/>
      <c r="BS279" s="73"/>
      <c r="BT279" s="73"/>
      <c r="BU279" s="73"/>
      <c r="BV279" s="73"/>
      <c r="BW279" s="73"/>
      <c r="BX279" s="73"/>
      <c r="BY279" s="73"/>
      <c r="BZ279" s="73"/>
      <c r="CA279" s="73"/>
      <c r="CB279" s="73"/>
      <c r="CC279" s="73"/>
      <c r="CD279" s="73"/>
      <c r="CE279" s="73"/>
      <c r="CF279" s="73"/>
      <c r="CG279" s="63">
        <f t="shared" si="69"/>
        <v>0</v>
      </c>
      <c r="CH279" s="63">
        <f t="shared" si="70"/>
        <v>0</v>
      </c>
      <c r="CI279" s="73"/>
      <c r="CJ279" s="63">
        <f>IF(Taula1[[#This Row],[Tipus de contracte                                  (fer servir opcions de la llista desplegable)]]="Indefinit",1,0)</f>
        <v>0</v>
      </c>
      <c r="CK279" s="63">
        <f>IF(Taula1[[#This Row],[Tipus de contracte                                  (fer servir opcions de la llista desplegable)]]="Temporal, igual o superior a 6 mesos",1,0)</f>
        <v>0</v>
      </c>
      <c r="CL279" s="63">
        <f>IF(Taula1[[#This Row],[Tipus de contracte                                  (fer servir opcions de la llista desplegable)]]="Substitució per IT",1,0)</f>
        <v>0</v>
      </c>
      <c r="CM279" s="73"/>
      <c r="CN279" s="63">
        <f>IF(Taula1[[#This Row],[Relació llocs de treball]]&gt;=1,1,0)</f>
        <v>0</v>
      </c>
      <c r="CO279" s="73"/>
      <c r="CP279" s="63">
        <f>IF(Taula1[[#This Row],[Identitat de gènere                                                          (fer servir opcions de la llista desplegable)]]="Home",1,0)</f>
        <v>0</v>
      </c>
      <c r="CQ279" s="63">
        <f>IF(Taula1[[#This Row],[Identitat de gènere                                                          (fer servir opcions de la llista desplegable)]]="Dona",1,0)</f>
        <v>0</v>
      </c>
      <c r="CR279" s="63">
        <f>IF(Taula1[[#This Row],[Identitat de gènere                                                          (fer servir opcions de la llista desplegable)]]="No binari",1,0)</f>
        <v>0</v>
      </c>
      <c r="CS279" s="73"/>
      <c r="CT279" s="63">
        <f t="shared" si="64"/>
        <v>0</v>
      </c>
      <c r="CU279" s="64">
        <f t="shared" si="71"/>
        <v>0</v>
      </c>
      <c r="CW279" s="64">
        <f t="shared" si="72"/>
        <v>0</v>
      </c>
      <c r="CX279" s="64">
        <f t="shared" si="73"/>
        <v>0</v>
      </c>
      <c r="CY279" s="64">
        <f t="shared" si="74"/>
        <v>0</v>
      </c>
      <c r="CZ279" s="64">
        <f t="shared" si="75"/>
        <v>0</v>
      </c>
      <c r="DB279" s="64">
        <f t="shared" si="76"/>
        <v>0</v>
      </c>
      <c r="DC279" s="64">
        <f t="shared" si="77"/>
        <v>0</v>
      </c>
      <c r="DD279" s="64">
        <f t="shared" si="78"/>
        <v>0</v>
      </c>
      <c r="DE279" s="64">
        <f t="shared" si="79"/>
        <v>0</v>
      </c>
    </row>
    <row r="280" spans="2:109" x14ac:dyDescent="0.3">
      <c r="B280" s="167"/>
      <c r="C280" s="186"/>
      <c r="D280" s="2"/>
      <c r="E280" s="67"/>
      <c r="F280" s="5"/>
      <c r="G280" s="5"/>
      <c r="H280" s="187"/>
      <c r="I280" s="111" t="str">
        <f ca="1">IF(Taula1[[#This Row],[Data naixement (format dd/mm/aaaa)]]="","0",DATEDIF(Taula1[[#This Row],[Data naixement (format dd/mm/aaaa)]],TODAY(),"Y"))</f>
        <v>0</v>
      </c>
      <c r="J280" s="6"/>
      <c r="K280" s="6"/>
      <c r="L280" s="6"/>
      <c r="M280" s="6"/>
      <c r="N280" s="56"/>
      <c r="O280" s="56"/>
      <c r="P280" s="56"/>
      <c r="Q280" s="6"/>
      <c r="R280" s="7"/>
      <c r="S280" s="143">
        <f>Taula1[[#This Row],[Mesos naturals sencers treballats període justificat (01/01/2023 - 31/03/2023)]]</f>
        <v>0</v>
      </c>
      <c r="T280" s="194">
        <f>Taula1[[#This Row],[Dies treballats període justificat (01/01/2023 - 31/03/2023)              no comptabilitzats com a mes natural sencer]]</f>
        <v>0</v>
      </c>
      <c r="U280" s="12"/>
      <c r="V280" s="7"/>
      <c r="W280" s="188"/>
      <c r="X280" s="188"/>
      <c r="Y280" s="188"/>
      <c r="Z280" s="188"/>
      <c r="AA280" s="190"/>
      <c r="AB280" s="143">
        <f>Taula1[[#This Row],[Grup justificat     (fer servir opcions de la llista desplegable)]]</f>
        <v>0</v>
      </c>
      <c r="AC280" s="182"/>
      <c r="AD280" s="80"/>
      <c r="AE280" s="131">
        <f>ROUND((AF280/100)*756*Taula1[[#This Row],[Mesos naturals sencers treballats període justificat (01/01/2023 - 31/03/2023)]],2)</f>
        <v>0</v>
      </c>
      <c r="AF280" s="79">
        <f>Taula1[[#This Row],[% Jornada segons contracte
(no posar el símbol %) ]]-Taula1[[#This Row],[% Reducció salari per baix rendiment        (no posar el símbol %)]]</f>
        <v>0</v>
      </c>
      <c r="AG280" s="131">
        <f>ROUND((AH280/100)*24.8547945*Taula1[[#This Row],[Dies treballats període justificat (01/01/2023 - 31/03/2023)              no comptabilitzats com a mes natural sencer]],2)</f>
        <v>0</v>
      </c>
      <c r="AH280" s="79">
        <f>Taula1[[#This Row],[% Jornada segons contracte
(no posar el símbol %) ]]-Taula1[[#This Row],[% Reducció salari per baix rendiment        (no posar el símbol %)]]</f>
        <v>0</v>
      </c>
      <c r="AI280" s="131">
        <f t="shared" si="65"/>
        <v>0</v>
      </c>
      <c r="AJ280" s="183"/>
      <c r="AK280" s="131">
        <f>ROUND((AL280/100)*756*Taula1[[#This Row],[Espai reservat Administració  (mesos)]],2)</f>
        <v>0</v>
      </c>
      <c r="AL280" s="79">
        <f>Taula1[[#This Row],[% Jornada segons contracte
(no posar el símbol %) ]]-Taula1[[#This Row],[% Reducció salari per baix rendiment        (no posar el símbol %)]]</f>
        <v>0</v>
      </c>
      <c r="AM280" s="131">
        <f>ROUND((AN280/100)*24.8547945*Taula1[[#This Row],[Espai reservat Administració (dies)]],2)</f>
        <v>0</v>
      </c>
      <c r="AN280" s="79">
        <f>Taula1[[#This Row],[% Jornada segons contracte
(no posar el símbol %) ]]-Taula1[[#This Row],[% Reducció salari per baix rendiment        (no posar el símbol %)]]</f>
        <v>0</v>
      </c>
      <c r="AO280" s="131">
        <f t="shared" si="66"/>
        <v>0</v>
      </c>
      <c r="AP280" s="86"/>
      <c r="AQ280" s="136">
        <f>ROUND((AR280/100)*693*Taula1[[#This Row],[Mesos naturals sencers treballats període justificat (01/01/2023 - 31/03/2023)]],2)</f>
        <v>0</v>
      </c>
      <c r="AR280" s="89">
        <f>Taula1[[#This Row],[% Jornada segons contracte
(no posar el símbol %) ]]-Taula1[[#This Row],[% Reducció salari per baix rendiment        (no posar el símbol %)]]</f>
        <v>0</v>
      </c>
      <c r="AS280" s="136">
        <f>ROUND((AT280/100)*22.78356164*Taula1[[#This Row],[Dies treballats període justificat (01/01/2023 - 31/03/2023)              no comptabilitzats com a mes natural sencer]],2)</f>
        <v>0</v>
      </c>
      <c r="AT280" s="89">
        <f>Taula1[[#This Row],[% Jornada segons contracte
(no posar el símbol %) ]]-Taula1[[#This Row],[% Reducció salari per baix rendiment        (no posar el símbol %)]]</f>
        <v>0</v>
      </c>
      <c r="AU280" s="136">
        <f t="shared" si="67"/>
        <v>0</v>
      </c>
      <c r="AV280" s="86"/>
      <c r="AW280" s="136">
        <f>ROUND((AX280/100)*693*Taula1[[#This Row],[Espai reservat Administració  (mesos)]],2)</f>
        <v>0</v>
      </c>
      <c r="AX280" s="89">
        <f>Taula1[[#This Row],[% Jornada segons contracte
(no posar el símbol %) ]]-Taula1[[#This Row],[% Reducció salari per baix rendiment        (no posar el símbol %)]]</f>
        <v>0</v>
      </c>
      <c r="AY280" s="131">
        <f>ROUND((AZ280/100)*22.78356164*Taula1[[#This Row],[Espai reservat Administració (dies)]],2)</f>
        <v>0</v>
      </c>
      <c r="AZ280" s="79">
        <f>Taula1[[#This Row],[% Jornada segons contracte
(no posar el símbol %) ]]-Taula1[[#This Row],[% Reducció salari per baix rendiment        (no posar el símbol %)]]</f>
        <v>0</v>
      </c>
      <c r="BA280" s="131">
        <f t="shared" si="68"/>
        <v>0</v>
      </c>
      <c r="BB280" s="83"/>
      <c r="BC280" s="131">
        <f>IF(Taula1[[#This Row],[Grup justificat     (fer servir opcions de la llista desplegable)]]=1,AI280,0)</f>
        <v>0</v>
      </c>
      <c r="BD280" s="131">
        <f>IF(Taula1[[#This Row],[Grup justificat     (fer servir opcions de la llista desplegable)]]=2,AU280,0)</f>
        <v>0</v>
      </c>
      <c r="BE280" s="83"/>
      <c r="BF280" s="131">
        <f>IF(Taula1[[#This Row],[Espai reservat Administració]]=1,AO280,0)</f>
        <v>0</v>
      </c>
      <c r="BG280" s="131">
        <f>IF(Taula1[[#This Row],[Espai reservat Administració]]=2,BA280,0)</f>
        <v>0</v>
      </c>
      <c r="BH280" s="83"/>
      <c r="BI280" s="124">
        <f>IF(Taula1[[#This Row],[Grup justificat     (fer servir opcions de la llista desplegable)]]=1,1,0)</f>
        <v>0</v>
      </c>
      <c r="BJ280" s="124">
        <f>IF(Taula1[[#This Row],[Espai reservat Administració]]=1,1,0)</f>
        <v>0</v>
      </c>
      <c r="BK280" s="125"/>
      <c r="BL280" s="124">
        <f>IF(Taula1[[#This Row],[Grup justificat     (fer servir opcions de la llista desplegable)]]=2,1,0)</f>
        <v>0</v>
      </c>
      <c r="BM280" s="124">
        <f>IF(Taula1[[#This Row],[Espai reservat Administració]]=2,1,0)</f>
        <v>0</v>
      </c>
      <c r="BN280" s="73"/>
      <c r="BO280" s="73"/>
      <c r="BP280" s="73"/>
      <c r="BQ280" s="73"/>
      <c r="BR280" s="73"/>
      <c r="BS280" s="73"/>
      <c r="BT280" s="73"/>
      <c r="BU280" s="73"/>
      <c r="BV280" s="73"/>
      <c r="BW280" s="73"/>
      <c r="BX280" s="73"/>
      <c r="BY280" s="73"/>
      <c r="BZ280" s="73"/>
      <c r="CA280" s="73"/>
      <c r="CB280" s="73"/>
      <c r="CC280" s="73"/>
      <c r="CD280" s="73"/>
      <c r="CE280" s="73"/>
      <c r="CF280" s="73"/>
      <c r="CG280" s="63">
        <f t="shared" si="69"/>
        <v>0</v>
      </c>
      <c r="CH280" s="63">
        <f t="shared" si="70"/>
        <v>0</v>
      </c>
      <c r="CI280" s="73"/>
      <c r="CJ280" s="63">
        <f>IF(Taula1[[#This Row],[Tipus de contracte                                  (fer servir opcions de la llista desplegable)]]="Indefinit",1,0)</f>
        <v>0</v>
      </c>
      <c r="CK280" s="63">
        <f>IF(Taula1[[#This Row],[Tipus de contracte                                  (fer servir opcions de la llista desplegable)]]="Temporal, igual o superior a 6 mesos",1,0)</f>
        <v>0</v>
      </c>
      <c r="CL280" s="63">
        <f>IF(Taula1[[#This Row],[Tipus de contracte                                  (fer servir opcions de la llista desplegable)]]="Substitució per IT",1,0)</f>
        <v>0</v>
      </c>
      <c r="CM280" s="73"/>
      <c r="CN280" s="63">
        <f>IF(Taula1[[#This Row],[Relació llocs de treball]]&gt;=1,1,0)</f>
        <v>0</v>
      </c>
      <c r="CO280" s="73"/>
      <c r="CP280" s="63">
        <f>IF(Taula1[[#This Row],[Identitat de gènere                                                          (fer servir opcions de la llista desplegable)]]="Home",1,0)</f>
        <v>0</v>
      </c>
      <c r="CQ280" s="63">
        <f>IF(Taula1[[#This Row],[Identitat de gènere                                                          (fer servir opcions de la llista desplegable)]]="Dona",1,0)</f>
        <v>0</v>
      </c>
      <c r="CR280" s="63">
        <f>IF(Taula1[[#This Row],[Identitat de gènere                                                          (fer servir opcions de la llista desplegable)]]="No binari",1,0)</f>
        <v>0</v>
      </c>
      <c r="CS280" s="73"/>
      <c r="CT280" s="63">
        <f t="shared" si="64"/>
        <v>0</v>
      </c>
      <c r="CU280" s="64">
        <f t="shared" si="71"/>
        <v>0</v>
      </c>
      <c r="CW280" s="64">
        <f t="shared" si="72"/>
        <v>0</v>
      </c>
      <c r="CX280" s="64">
        <f t="shared" si="73"/>
        <v>0</v>
      </c>
      <c r="CY280" s="64">
        <f t="shared" si="74"/>
        <v>0</v>
      </c>
      <c r="CZ280" s="64">
        <f t="shared" si="75"/>
        <v>0</v>
      </c>
      <c r="DB280" s="64">
        <f t="shared" si="76"/>
        <v>0</v>
      </c>
      <c r="DC280" s="64">
        <f t="shared" si="77"/>
        <v>0</v>
      </c>
      <c r="DD280" s="64">
        <f t="shared" si="78"/>
        <v>0</v>
      </c>
      <c r="DE280" s="64">
        <f t="shared" si="79"/>
        <v>0</v>
      </c>
    </row>
    <row r="281" spans="2:109" x14ac:dyDescent="0.3">
      <c r="B281" s="167"/>
      <c r="C281" s="186"/>
      <c r="D281" s="2"/>
      <c r="E281" s="67"/>
      <c r="F281" s="5"/>
      <c r="G281" s="5"/>
      <c r="H281" s="187"/>
      <c r="I281" s="111" t="str">
        <f ca="1">IF(Taula1[[#This Row],[Data naixement (format dd/mm/aaaa)]]="","0",DATEDIF(Taula1[[#This Row],[Data naixement (format dd/mm/aaaa)]],TODAY(),"Y"))</f>
        <v>0</v>
      </c>
      <c r="J281" s="6"/>
      <c r="K281" s="6"/>
      <c r="L281" s="6"/>
      <c r="M281" s="6"/>
      <c r="N281" s="56"/>
      <c r="O281" s="56"/>
      <c r="P281" s="56"/>
      <c r="Q281" s="6"/>
      <c r="R281" s="7"/>
      <c r="S281" s="143">
        <f>Taula1[[#This Row],[Mesos naturals sencers treballats període justificat (01/01/2023 - 31/03/2023)]]</f>
        <v>0</v>
      </c>
      <c r="T281" s="194">
        <f>Taula1[[#This Row],[Dies treballats període justificat (01/01/2023 - 31/03/2023)              no comptabilitzats com a mes natural sencer]]</f>
        <v>0</v>
      </c>
      <c r="U281" s="12"/>
      <c r="V281" s="7"/>
      <c r="W281" s="188"/>
      <c r="X281" s="188"/>
      <c r="Y281" s="188"/>
      <c r="Z281" s="188"/>
      <c r="AA281" s="190"/>
      <c r="AB281" s="143">
        <f>Taula1[[#This Row],[Grup justificat     (fer servir opcions de la llista desplegable)]]</f>
        <v>0</v>
      </c>
      <c r="AC281" s="182"/>
      <c r="AD281" s="80"/>
      <c r="AE281" s="131">
        <f>ROUND((AF281/100)*756*Taula1[[#This Row],[Mesos naturals sencers treballats període justificat (01/01/2023 - 31/03/2023)]],2)</f>
        <v>0</v>
      </c>
      <c r="AF281" s="79">
        <f>Taula1[[#This Row],[% Jornada segons contracte
(no posar el símbol %) ]]-Taula1[[#This Row],[% Reducció salari per baix rendiment        (no posar el símbol %)]]</f>
        <v>0</v>
      </c>
      <c r="AG281" s="131">
        <f>ROUND((AH281/100)*24.8547945*Taula1[[#This Row],[Dies treballats període justificat (01/01/2023 - 31/03/2023)              no comptabilitzats com a mes natural sencer]],2)</f>
        <v>0</v>
      </c>
      <c r="AH281" s="79">
        <f>Taula1[[#This Row],[% Jornada segons contracte
(no posar el símbol %) ]]-Taula1[[#This Row],[% Reducció salari per baix rendiment        (no posar el símbol %)]]</f>
        <v>0</v>
      </c>
      <c r="AI281" s="131">
        <f t="shared" si="65"/>
        <v>0</v>
      </c>
      <c r="AJ281" s="183"/>
      <c r="AK281" s="131">
        <f>ROUND((AL281/100)*756*Taula1[[#This Row],[Espai reservat Administració  (mesos)]],2)</f>
        <v>0</v>
      </c>
      <c r="AL281" s="79">
        <f>Taula1[[#This Row],[% Jornada segons contracte
(no posar el símbol %) ]]-Taula1[[#This Row],[% Reducció salari per baix rendiment        (no posar el símbol %)]]</f>
        <v>0</v>
      </c>
      <c r="AM281" s="131">
        <f>ROUND((AN281/100)*24.8547945*Taula1[[#This Row],[Espai reservat Administració (dies)]],2)</f>
        <v>0</v>
      </c>
      <c r="AN281" s="79">
        <f>Taula1[[#This Row],[% Jornada segons contracte
(no posar el símbol %) ]]-Taula1[[#This Row],[% Reducció salari per baix rendiment        (no posar el símbol %)]]</f>
        <v>0</v>
      </c>
      <c r="AO281" s="131">
        <f t="shared" si="66"/>
        <v>0</v>
      </c>
      <c r="AP281" s="86"/>
      <c r="AQ281" s="136">
        <f>ROUND((AR281/100)*693*Taula1[[#This Row],[Mesos naturals sencers treballats període justificat (01/01/2023 - 31/03/2023)]],2)</f>
        <v>0</v>
      </c>
      <c r="AR281" s="89">
        <f>Taula1[[#This Row],[% Jornada segons contracte
(no posar el símbol %) ]]-Taula1[[#This Row],[% Reducció salari per baix rendiment        (no posar el símbol %)]]</f>
        <v>0</v>
      </c>
      <c r="AS281" s="136">
        <f>ROUND((AT281/100)*22.78356164*Taula1[[#This Row],[Dies treballats període justificat (01/01/2023 - 31/03/2023)              no comptabilitzats com a mes natural sencer]],2)</f>
        <v>0</v>
      </c>
      <c r="AT281" s="89">
        <f>Taula1[[#This Row],[% Jornada segons contracte
(no posar el símbol %) ]]-Taula1[[#This Row],[% Reducció salari per baix rendiment        (no posar el símbol %)]]</f>
        <v>0</v>
      </c>
      <c r="AU281" s="136">
        <f t="shared" si="67"/>
        <v>0</v>
      </c>
      <c r="AV281" s="86"/>
      <c r="AW281" s="136">
        <f>ROUND((AX281/100)*693*Taula1[[#This Row],[Espai reservat Administració  (mesos)]],2)</f>
        <v>0</v>
      </c>
      <c r="AX281" s="89">
        <f>Taula1[[#This Row],[% Jornada segons contracte
(no posar el símbol %) ]]-Taula1[[#This Row],[% Reducció salari per baix rendiment        (no posar el símbol %)]]</f>
        <v>0</v>
      </c>
      <c r="AY281" s="131">
        <f>ROUND((AZ281/100)*22.78356164*Taula1[[#This Row],[Espai reservat Administració (dies)]],2)</f>
        <v>0</v>
      </c>
      <c r="AZ281" s="79">
        <f>Taula1[[#This Row],[% Jornada segons contracte
(no posar el símbol %) ]]-Taula1[[#This Row],[% Reducció salari per baix rendiment        (no posar el símbol %)]]</f>
        <v>0</v>
      </c>
      <c r="BA281" s="131">
        <f t="shared" si="68"/>
        <v>0</v>
      </c>
      <c r="BB281" s="83"/>
      <c r="BC281" s="131">
        <f>IF(Taula1[[#This Row],[Grup justificat     (fer servir opcions de la llista desplegable)]]=1,AI281,0)</f>
        <v>0</v>
      </c>
      <c r="BD281" s="131">
        <f>IF(Taula1[[#This Row],[Grup justificat     (fer servir opcions de la llista desplegable)]]=2,AU281,0)</f>
        <v>0</v>
      </c>
      <c r="BE281" s="83"/>
      <c r="BF281" s="131">
        <f>IF(Taula1[[#This Row],[Espai reservat Administració]]=1,AO281,0)</f>
        <v>0</v>
      </c>
      <c r="BG281" s="131">
        <f>IF(Taula1[[#This Row],[Espai reservat Administració]]=2,BA281,0)</f>
        <v>0</v>
      </c>
      <c r="BH281" s="83"/>
      <c r="BI281" s="124">
        <f>IF(Taula1[[#This Row],[Grup justificat     (fer servir opcions de la llista desplegable)]]=1,1,0)</f>
        <v>0</v>
      </c>
      <c r="BJ281" s="124">
        <f>IF(Taula1[[#This Row],[Espai reservat Administració]]=1,1,0)</f>
        <v>0</v>
      </c>
      <c r="BK281" s="125"/>
      <c r="BL281" s="124">
        <f>IF(Taula1[[#This Row],[Grup justificat     (fer servir opcions de la llista desplegable)]]=2,1,0)</f>
        <v>0</v>
      </c>
      <c r="BM281" s="124">
        <f>IF(Taula1[[#This Row],[Espai reservat Administració]]=2,1,0)</f>
        <v>0</v>
      </c>
      <c r="BN281" s="73"/>
      <c r="BO281" s="73"/>
      <c r="BP281" s="73"/>
      <c r="BQ281" s="73"/>
      <c r="BR281" s="73"/>
      <c r="BS281" s="73"/>
      <c r="BT281" s="73"/>
      <c r="BU281" s="73"/>
      <c r="BV281" s="73"/>
      <c r="BW281" s="73"/>
      <c r="BX281" s="73"/>
      <c r="BY281" s="73"/>
      <c r="BZ281" s="73"/>
      <c r="CA281" s="73"/>
      <c r="CB281" s="73"/>
      <c r="CC281" s="73"/>
      <c r="CD281" s="73"/>
      <c r="CE281" s="73"/>
      <c r="CF281" s="73"/>
      <c r="CG281" s="63">
        <f t="shared" si="69"/>
        <v>0</v>
      </c>
      <c r="CH281" s="63">
        <f t="shared" si="70"/>
        <v>0</v>
      </c>
      <c r="CI281" s="73"/>
      <c r="CJ281" s="63">
        <f>IF(Taula1[[#This Row],[Tipus de contracte                                  (fer servir opcions de la llista desplegable)]]="Indefinit",1,0)</f>
        <v>0</v>
      </c>
      <c r="CK281" s="63">
        <f>IF(Taula1[[#This Row],[Tipus de contracte                                  (fer servir opcions de la llista desplegable)]]="Temporal, igual o superior a 6 mesos",1,0)</f>
        <v>0</v>
      </c>
      <c r="CL281" s="63">
        <f>IF(Taula1[[#This Row],[Tipus de contracte                                  (fer servir opcions de la llista desplegable)]]="Substitució per IT",1,0)</f>
        <v>0</v>
      </c>
      <c r="CM281" s="73"/>
      <c r="CN281" s="63">
        <f>IF(Taula1[[#This Row],[Relació llocs de treball]]&gt;=1,1,0)</f>
        <v>0</v>
      </c>
      <c r="CO281" s="73"/>
      <c r="CP281" s="63">
        <f>IF(Taula1[[#This Row],[Identitat de gènere                                                          (fer servir opcions de la llista desplegable)]]="Home",1,0)</f>
        <v>0</v>
      </c>
      <c r="CQ281" s="63">
        <f>IF(Taula1[[#This Row],[Identitat de gènere                                                          (fer servir opcions de la llista desplegable)]]="Dona",1,0)</f>
        <v>0</v>
      </c>
      <c r="CR281" s="63">
        <f>IF(Taula1[[#This Row],[Identitat de gènere                                                          (fer servir opcions de la llista desplegable)]]="No binari",1,0)</f>
        <v>0</v>
      </c>
      <c r="CS281" s="73"/>
      <c r="CT281" s="63">
        <f t="shared" si="64"/>
        <v>0</v>
      </c>
      <c r="CU281" s="64">
        <f t="shared" si="71"/>
        <v>0</v>
      </c>
      <c r="CW281" s="64">
        <f t="shared" si="72"/>
        <v>0</v>
      </c>
      <c r="CX281" s="64">
        <f t="shared" si="73"/>
        <v>0</v>
      </c>
      <c r="CY281" s="64">
        <f t="shared" si="74"/>
        <v>0</v>
      </c>
      <c r="CZ281" s="64">
        <f t="shared" si="75"/>
        <v>0</v>
      </c>
      <c r="DB281" s="64">
        <f t="shared" si="76"/>
        <v>0</v>
      </c>
      <c r="DC281" s="64">
        <f t="shared" si="77"/>
        <v>0</v>
      </c>
      <c r="DD281" s="64">
        <f t="shared" si="78"/>
        <v>0</v>
      </c>
      <c r="DE281" s="64">
        <f t="shared" si="79"/>
        <v>0</v>
      </c>
    </row>
    <row r="282" spans="2:109" x14ac:dyDescent="0.3">
      <c r="B282" s="167"/>
      <c r="C282" s="186"/>
      <c r="D282" s="2"/>
      <c r="E282" s="67"/>
      <c r="F282" s="5"/>
      <c r="G282" s="5"/>
      <c r="H282" s="187"/>
      <c r="I282" s="111" t="str">
        <f ca="1">IF(Taula1[[#This Row],[Data naixement (format dd/mm/aaaa)]]="","0",DATEDIF(Taula1[[#This Row],[Data naixement (format dd/mm/aaaa)]],TODAY(),"Y"))</f>
        <v>0</v>
      </c>
      <c r="J282" s="6"/>
      <c r="K282" s="6"/>
      <c r="L282" s="6"/>
      <c r="M282" s="6"/>
      <c r="N282" s="56"/>
      <c r="O282" s="56"/>
      <c r="P282" s="56"/>
      <c r="Q282" s="6"/>
      <c r="R282" s="7"/>
      <c r="S282" s="143">
        <f>Taula1[[#This Row],[Mesos naturals sencers treballats període justificat (01/01/2023 - 31/03/2023)]]</f>
        <v>0</v>
      </c>
      <c r="T282" s="194">
        <f>Taula1[[#This Row],[Dies treballats període justificat (01/01/2023 - 31/03/2023)              no comptabilitzats com a mes natural sencer]]</f>
        <v>0</v>
      </c>
      <c r="U282" s="12"/>
      <c r="V282" s="7"/>
      <c r="W282" s="188"/>
      <c r="X282" s="188"/>
      <c r="Y282" s="188"/>
      <c r="Z282" s="188"/>
      <c r="AA282" s="190"/>
      <c r="AB282" s="143">
        <f>Taula1[[#This Row],[Grup justificat     (fer servir opcions de la llista desplegable)]]</f>
        <v>0</v>
      </c>
      <c r="AC282" s="182"/>
      <c r="AD282" s="80"/>
      <c r="AE282" s="131">
        <f>ROUND((AF282/100)*756*Taula1[[#This Row],[Mesos naturals sencers treballats període justificat (01/01/2023 - 31/03/2023)]],2)</f>
        <v>0</v>
      </c>
      <c r="AF282" s="79">
        <f>Taula1[[#This Row],[% Jornada segons contracte
(no posar el símbol %) ]]-Taula1[[#This Row],[% Reducció salari per baix rendiment        (no posar el símbol %)]]</f>
        <v>0</v>
      </c>
      <c r="AG282" s="131">
        <f>ROUND((AH282/100)*24.8547945*Taula1[[#This Row],[Dies treballats període justificat (01/01/2023 - 31/03/2023)              no comptabilitzats com a mes natural sencer]],2)</f>
        <v>0</v>
      </c>
      <c r="AH282" s="79">
        <f>Taula1[[#This Row],[% Jornada segons contracte
(no posar el símbol %) ]]-Taula1[[#This Row],[% Reducció salari per baix rendiment        (no posar el símbol %)]]</f>
        <v>0</v>
      </c>
      <c r="AI282" s="131">
        <f t="shared" si="65"/>
        <v>0</v>
      </c>
      <c r="AJ282" s="183"/>
      <c r="AK282" s="131">
        <f>ROUND((AL282/100)*756*Taula1[[#This Row],[Espai reservat Administració  (mesos)]],2)</f>
        <v>0</v>
      </c>
      <c r="AL282" s="79">
        <f>Taula1[[#This Row],[% Jornada segons contracte
(no posar el símbol %) ]]-Taula1[[#This Row],[% Reducció salari per baix rendiment        (no posar el símbol %)]]</f>
        <v>0</v>
      </c>
      <c r="AM282" s="131">
        <f>ROUND((AN282/100)*24.8547945*Taula1[[#This Row],[Espai reservat Administració (dies)]],2)</f>
        <v>0</v>
      </c>
      <c r="AN282" s="79">
        <f>Taula1[[#This Row],[% Jornada segons contracte
(no posar el símbol %) ]]-Taula1[[#This Row],[% Reducció salari per baix rendiment        (no posar el símbol %)]]</f>
        <v>0</v>
      </c>
      <c r="AO282" s="131">
        <f t="shared" si="66"/>
        <v>0</v>
      </c>
      <c r="AP282" s="86"/>
      <c r="AQ282" s="136">
        <f>ROUND((AR282/100)*693*Taula1[[#This Row],[Mesos naturals sencers treballats període justificat (01/01/2023 - 31/03/2023)]],2)</f>
        <v>0</v>
      </c>
      <c r="AR282" s="89">
        <f>Taula1[[#This Row],[% Jornada segons contracte
(no posar el símbol %) ]]-Taula1[[#This Row],[% Reducció salari per baix rendiment        (no posar el símbol %)]]</f>
        <v>0</v>
      </c>
      <c r="AS282" s="136">
        <f>ROUND((AT282/100)*22.78356164*Taula1[[#This Row],[Dies treballats període justificat (01/01/2023 - 31/03/2023)              no comptabilitzats com a mes natural sencer]],2)</f>
        <v>0</v>
      </c>
      <c r="AT282" s="89">
        <f>Taula1[[#This Row],[% Jornada segons contracte
(no posar el símbol %) ]]-Taula1[[#This Row],[% Reducció salari per baix rendiment        (no posar el símbol %)]]</f>
        <v>0</v>
      </c>
      <c r="AU282" s="136">
        <f t="shared" si="67"/>
        <v>0</v>
      </c>
      <c r="AV282" s="86"/>
      <c r="AW282" s="136">
        <f>ROUND((AX282/100)*693*Taula1[[#This Row],[Espai reservat Administració  (mesos)]],2)</f>
        <v>0</v>
      </c>
      <c r="AX282" s="89">
        <f>Taula1[[#This Row],[% Jornada segons contracte
(no posar el símbol %) ]]-Taula1[[#This Row],[% Reducció salari per baix rendiment        (no posar el símbol %)]]</f>
        <v>0</v>
      </c>
      <c r="AY282" s="131">
        <f>ROUND((AZ282/100)*22.78356164*Taula1[[#This Row],[Espai reservat Administració (dies)]],2)</f>
        <v>0</v>
      </c>
      <c r="AZ282" s="79">
        <f>Taula1[[#This Row],[% Jornada segons contracte
(no posar el símbol %) ]]-Taula1[[#This Row],[% Reducció salari per baix rendiment        (no posar el símbol %)]]</f>
        <v>0</v>
      </c>
      <c r="BA282" s="131">
        <f t="shared" si="68"/>
        <v>0</v>
      </c>
      <c r="BB282" s="83"/>
      <c r="BC282" s="131">
        <f>IF(Taula1[[#This Row],[Grup justificat     (fer servir opcions de la llista desplegable)]]=1,AI282,0)</f>
        <v>0</v>
      </c>
      <c r="BD282" s="131">
        <f>IF(Taula1[[#This Row],[Grup justificat     (fer servir opcions de la llista desplegable)]]=2,AU282,0)</f>
        <v>0</v>
      </c>
      <c r="BE282" s="83"/>
      <c r="BF282" s="131">
        <f>IF(Taula1[[#This Row],[Espai reservat Administració]]=1,AO282,0)</f>
        <v>0</v>
      </c>
      <c r="BG282" s="131">
        <f>IF(Taula1[[#This Row],[Espai reservat Administració]]=2,BA282,0)</f>
        <v>0</v>
      </c>
      <c r="BH282" s="83"/>
      <c r="BI282" s="124">
        <f>IF(Taula1[[#This Row],[Grup justificat     (fer servir opcions de la llista desplegable)]]=1,1,0)</f>
        <v>0</v>
      </c>
      <c r="BJ282" s="124">
        <f>IF(Taula1[[#This Row],[Espai reservat Administració]]=1,1,0)</f>
        <v>0</v>
      </c>
      <c r="BK282" s="125"/>
      <c r="BL282" s="124">
        <f>IF(Taula1[[#This Row],[Grup justificat     (fer servir opcions de la llista desplegable)]]=2,1,0)</f>
        <v>0</v>
      </c>
      <c r="BM282" s="124">
        <f>IF(Taula1[[#This Row],[Espai reservat Administració]]=2,1,0)</f>
        <v>0</v>
      </c>
      <c r="BN282" s="73"/>
      <c r="BO282" s="73"/>
      <c r="BP282" s="73"/>
      <c r="BQ282" s="73"/>
      <c r="BR282" s="73"/>
      <c r="BS282" s="73"/>
      <c r="BT282" s="73"/>
      <c r="BU282" s="73"/>
      <c r="BV282" s="73"/>
      <c r="BW282" s="73"/>
      <c r="BX282" s="73"/>
      <c r="BY282" s="73"/>
      <c r="BZ282" s="73"/>
      <c r="CA282" s="73"/>
      <c r="CB282" s="73"/>
      <c r="CC282" s="73"/>
      <c r="CD282" s="73"/>
      <c r="CE282" s="73"/>
      <c r="CF282" s="73"/>
      <c r="CG282" s="63">
        <f t="shared" si="69"/>
        <v>0</v>
      </c>
      <c r="CH282" s="63">
        <f t="shared" si="70"/>
        <v>0</v>
      </c>
      <c r="CI282" s="73"/>
      <c r="CJ282" s="63">
        <f>IF(Taula1[[#This Row],[Tipus de contracte                                  (fer servir opcions de la llista desplegable)]]="Indefinit",1,0)</f>
        <v>0</v>
      </c>
      <c r="CK282" s="63">
        <f>IF(Taula1[[#This Row],[Tipus de contracte                                  (fer servir opcions de la llista desplegable)]]="Temporal, igual o superior a 6 mesos",1,0)</f>
        <v>0</v>
      </c>
      <c r="CL282" s="63">
        <f>IF(Taula1[[#This Row],[Tipus de contracte                                  (fer servir opcions de la llista desplegable)]]="Substitució per IT",1,0)</f>
        <v>0</v>
      </c>
      <c r="CM282" s="73"/>
      <c r="CN282" s="63">
        <f>IF(Taula1[[#This Row],[Relació llocs de treball]]&gt;=1,1,0)</f>
        <v>0</v>
      </c>
      <c r="CO282" s="73"/>
      <c r="CP282" s="63">
        <f>IF(Taula1[[#This Row],[Identitat de gènere                                                          (fer servir opcions de la llista desplegable)]]="Home",1,0)</f>
        <v>0</v>
      </c>
      <c r="CQ282" s="63">
        <f>IF(Taula1[[#This Row],[Identitat de gènere                                                          (fer servir opcions de la llista desplegable)]]="Dona",1,0)</f>
        <v>0</v>
      </c>
      <c r="CR282" s="63">
        <f>IF(Taula1[[#This Row],[Identitat de gènere                                                          (fer servir opcions de la llista desplegable)]]="No binari",1,0)</f>
        <v>0</v>
      </c>
      <c r="CS282" s="73"/>
      <c r="CT282" s="63">
        <f t="shared" si="64"/>
        <v>0</v>
      </c>
      <c r="CU282" s="64">
        <f t="shared" si="71"/>
        <v>0</v>
      </c>
      <c r="CW282" s="64">
        <f t="shared" si="72"/>
        <v>0</v>
      </c>
      <c r="CX282" s="64">
        <f t="shared" si="73"/>
        <v>0</v>
      </c>
      <c r="CY282" s="64">
        <f t="shared" si="74"/>
        <v>0</v>
      </c>
      <c r="CZ282" s="64">
        <f t="shared" si="75"/>
        <v>0</v>
      </c>
      <c r="DB282" s="64">
        <f t="shared" si="76"/>
        <v>0</v>
      </c>
      <c r="DC282" s="64">
        <f t="shared" si="77"/>
        <v>0</v>
      </c>
      <c r="DD282" s="64">
        <f t="shared" si="78"/>
        <v>0</v>
      </c>
      <c r="DE282" s="64">
        <f t="shared" si="79"/>
        <v>0</v>
      </c>
    </row>
    <row r="283" spans="2:109" x14ac:dyDescent="0.3">
      <c r="B283" s="167"/>
      <c r="C283" s="186"/>
      <c r="D283" s="2"/>
      <c r="E283" s="67"/>
      <c r="F283" s="5"/>
      <c r="G283" s="5"/>
      <c r="H283" s="187"/>
      <c r="I283" s="111" t="str">
        <f ca="1">IF(Taula1[[#This Row],[Data naixement (format dd/mm/aaaa)]]="","0",DATEDIF(Taula1[[#This Row],[Data naixement (format dd/mm/aaaa)]],TODAY(),"Y"))</f>
        <v>0</v>
      </c>
      <c r="J283" s="6"/>
      <c r="K283" s="6"/>
      <c r="L283" s="6"/>
      <c r="M283" s="6"/>
      <c r="N283" s="56"/>
      <c r="O283" s="56"/>
      <c r="P283" s="56"/>
      <c r="Q283" s="6"/>
      <c r="R283" s="7"/>
      <c r="S283" s="143">
        <f>Taula1[[#This Row],[Mesos naturals sencers treballats període justificat (01/01/2023 - 31/03/2023)]]</f>
        <v>0</v>
      </c>
      <c r="T283" s="194">
        <f>Taula1[[#This Row],[Dies treballats període justificat (01/01/2023 - 31/03/2023)              no comptabilitzats com a mes natural sencer]]</f>
        <v>0</v>
      </c>
      <c r="U283" s="12"/>
      <c r="V283" s="7"/>
      <c r="W283" s="188"/>
      <c r="X283" s="188"/>
      <c r="Y283" s="188"/>
      <c r="Z283" s="188"/>
      <c r="AA283" s="190"/>
      <c r="AB283" s="143">
        <f>Taula1[[#This Row],[Grup justificat     (fer servir opcions de la llista desplegable)]]</f>
        <v>0</v>
      </c>
      <c r="AC283" s="182"/>
      <c r="AD283" s="80"/>
      <c r="AE283" s="131">
        <f>ROUND((AF283/100)*756*Taula1[[#This Row],[Mesos naturals sencers treballats període justificat (01/01/2023 - 31/03/2023)]],2)</f>
        <v>0</v>
      </c>
      <c r="AF283" s="79">
        <f>Taula1[[#This Row],[% Jornada segons contracte
(no posar el símbol %) ]]-Taula1[[#This Row],[% Reducció salari per baix rendiment        (no posar el símbol %)]]</f>
        <v>0</v>
      </c>
      <c r="AG283" s="131">
        <f>ROUND((AH283/100)*24.8547945*Taula1[[#This Row],[Dies treballats període justificat (01/01/2023 - 31/03/2023)              no comptabilitzats com a mes natural sencer]],2)</f>
        <v>0</v>
      </c>
      <c r="AH283" s="79">
        <f>Taula1[[#This Row],[% Jornada segons contracte
(no posar el símbol %) ]]-Taula1[[#This Row],[% Reducció salari per baix rendiment        (no posar el símbol %)]]</f>
        <v>0</v>
      </c>
      <c r="AI283" s="131">
        <f t="shared" si="65"/>
        <v>0</v>
      </c>
      <c r="AJ283" s="183"/>
      <c r="AK283" s="131">
        <f>ROUND((AL283/100)*756*Taula1[[#This Row],[Espai reservat Administració  (mesos)]],2)</f>
        <v>0</v>
      </c>
      <c r="AL283" s="79">
        <f>Taula1[[#This Row],[% Jornada segons contracte
(no posar el símbol %) ]]-Taula1[[#This Row],[% Reducció salari per baix rendiment        (no posar el símbol %)]]</f>
        <v>0</v>
      </c>
      <c r="AM283" s="131">
        <f>ROUND((AN283/100)*24.8547945*Taula1[[#This Row],[Espai reservat Administració (dies)]],2)</f>
        <v>0</v>
      </c>
      <c r="AN283" s="79">
        <f>Taula1[[#This Row],[% Jornada segons contracte
(no posar el símbol %) ]]-Taula1[[#This Row],[% Reducció salari per baix rendiment        (no posar el símbol %)]]</f>
        <v>0</v>
      </c>
      <c r="AO283" s="131">
        <f t="shared" si="66"/>
        <v>0</v>
      </c>
      <c r="AP283" s="86"/>
      <c r="AQ283" s="136">
        <f>ROUND((AR283/100)*693*Taula1[[#This Row],[Mesos naturals sencers treballats període justificat (01/01/2023 - 31/03/2023)]],2)</f>
        <v>0</v>
      </c>
      <c r="AR283" s="89">
        <f>Taula1[[#This Row],[% Jornada segons contracte
(no posar el símbol %) ]]-Taula1[[#This Row],[% Reducció salari per baix rendiment        (no posar el símbol %)]]</f>
        <v>0</v>
      </c>
      <c r="AS283" s="136">
        <f>ROUND((AT283/100)*22.78356164*Taula1[[#This Row],[Dies treballats període justificat (01/01/2023 - 31/03/2023)              no comptabilitzats com a mes natural sencer]],2)</f>
        <v>0</v>
      </c>
      <c r="AT283" s="89">
        <f>Taula1[[#This Row],[% Jornada segons contracte
(no posar el símbol %) ]]-Taula1[[#This Row],[% Reducció salari per baix rendiment        (no posar el símbol %)]]</f>
        <v>0</v>
      </c>
      <c r="AU283" s="136">
        <f t="shared" si="67"/>
        <v>0</v>
      </c>
      <c r="AV283" s="86"/>
      <c r="AW283" s="136">
        <f>ROUND((AX283/100)*693*Taula1[[#This Row],[Espai reservat Administració  (mesos)]],2)</f>
        <v>0</v>
      </c>
      <c r="AX283" s="89">
        <f>Taula1[[#This Row],[% Jornada segons contracte
(no posar el símbol %) ]]-Taula1[[#This Row],[% Reducció salari per baix rendiment        (no posar el símbol %)]]</f>
        <v>0</v>
      </c>
      <c r="AY283" s="131">
        <f>ROUND((AZ283/100)*22.78356164*Taula1[[#This Row],[Espai reservat Administració (dies)]],2)</f>
        <v>0</v>
      </c>
      <c r="AZ283" s="79">
        <f>Taula1[[#This Row],[% Jornada segons contracte
(no posar el símbol %) ]]-Taula1[[#This Row],[% Reducció salari per baix rendiment        (no posar el símbol %)]]</f>
        <v>0</v>
      </c>
      <c r="BA283" s="131">
        <f t="shared" si="68"/>
        <v>0</v>
      </c>
      <c r="BB283" s="83"/>
      <c r="BC283" s="131">
        <f>IF(Taula1[[#This Row],[Grup justificat     (fer servir opcions de la llista desplegable)]]=1,AI283,0)</f>
        <v>0</v>
      </c>
      <c r="BD283" s="131">
        <f>IF(Taula1[[#This Row],[Grup justificat     (fer servir opcions de la llista desplegable)]]=2,AU283,0)</f>
        <v>0</v>
      </c>
      <c r="BE283" s="83"/>
      <c r="BF283" s="131">
        <f>IF(Taula1[[#This Row],[Espai reservat Administració]]=1,AO283,0)</f>
        <v>0</v>
      </c>
      <c r="BG283" s="131">
        <f>IF(Taula1[[#This Row],[Espai reservat Administració]]=2,BA283,0)</f>
        <v>0</v>
      </c>
      <c r="BH283" s="83"/>
      <c r="BI283" s="124">
        <f>IF(Taula1[[#This Row],[Grup justificat     (fer servir opcions de la llista desplegable)]]=1,1,0)</f>
        <v>0</v>
      </c>
      <c r="BJ283" s="124">
        <f>IF(Taula1[[#This Row],[Espai reservat Administració]]=1,1,0)</f>
        <v>0</v>
      </c>
      <c r="BK283" s="125"/>
      <c r="BL283" s="124">
        <f>IF(Taula1[[#This Row],[Grup justificat     (fer servir opcions de la llista desplegable)]]=2,1,0)</f>
        <v>0</v>
      </c>
      <c r="BM283" s="124">
        <f>IF(Taula1[[#This Row],[Espai reservat Administració]]=2,1,0)</f>
        <v>0</v>
      </c>
      <c r="BN283" s="73"/>
      <c r="BO283" s="73"/>
      <c r="BP283" s="73"/>
      <c r="BQ283" s="73"/>
      <c r="BR283" s="73"/>
      <c r="BS283" s="73"/>
      <c r="BT283" s="73"/>
      <c r="BU283" s="73"/>
      <c r="BV283" s="73"/>
      <c r="BW283" s="73"/>
      <c r="BX283" s="73"/>
      <c r="BY283" s="73"/>
      <c r="BZ283" s="73"/>
      <c r="CA283" s="73"/>
      <c r="CB283" s="73"/>
      <c r="CC283" s="73"/>
      <c r="CD283" s="73"/>
      <c r="CE283" s="73"/>
      <c r="CF283" s="73"/>
      <c r="CG283" s="63">
        <f t="shared" si="69"/>
        <v>0</v>
      </c>
      <c r="CH283" s="63">
        <f t="shared" si="70"/>
        <v>0</v>
      </c>
      <c r="CI283" s="73"/>
      <c r="CJ283" s="63">
        <f>IF(Taula1[[#This Row],[Tipus de contracte                                  (fer servir opcions de la llista desplegable)]]="Indefinit",1,0)</f>
        <v>0</v>
      </c>
      <c r="CK283" s="63">
        <f>IF(Taula1[[#This Row],[Tipus de contracte                                  (fer servir opcions de la llista desplegable)]]="Temporal, igual o superior a 6 mesos",1,0)</f>
        <v>0</v>
      </c>
      <c r="CL283" s="63">
        <f>IF(Taula1[[#This Row],[Tipus de contracte                                  (fer servir opcions de la llista desplegable)]]="Substitució per IT",1,0)</f>
        <v>0</v>
      </c>
      <c r="CM283" s="73"/>
      <c r="CN283" s="63">
        <f>IF(Taula1[[#This Row],[Relació llocs de treball]]&gt;=1,1,0)</f>
        <v>0</v>
      </c>
      <c r="CO283" s="73"/>
      <c r="CP283" s="63">
        <f>IF(Taula1[[#This Row],[Identitat de gènere                                                          (fer servir opcions de la llista desplegable)]]="Home",1,0)</f>
        <v>0</v>
      </c>
      <c r="CQ283" s="63">
        <f>IF(Taula1[[#This Row],[Identitat de gènere                                                          (fer servir opcions de la llista desplegable)]]="Dona",1,0)</f>
        <v>0</v>
      </c>
      <c r="CR283" s="63">
        <f>IF(Taula1[[#This Row],[Identitat de gènere                                                          (fer servir opcions de la llista desplegable)]]="No binari",1,0)</f>
        <v>0</v>
      </c>
      <c r="CS283" s="73"/>
      <c r="CT283" s="63">
        <f t="shared" si="64"/>
        <v>0</v>
      </c>
      <c r="CU283" s="64">
        <f t="shared" si="71"/>
        <v>0</v>
      </c>
      <c r="CW283" s="64">
        <f t="shared" si="72"/>
        <v>0</v>
      </c>
      <c r="CX283" s="64">
        <f t="shared" si="73"/>
        <v>0</v>
      </c>
      <c r="CY283" s="64">
        <f t="shared" si="74"/>
        <v>0</v>
      </c>
      <c r="CZ283" s="64">
        <f t="shared" si="75"/>
        <v>0</v>
      </c>
      <c r="DB283" s="64">
        <f t="shared" si="76"/>
        <v>0</v>
      </c>
      <c r="DC283" s="64">
        <f t="shared" si="77"/>
        <v>0</v>
      </c>
      <c r="DD283" s="64">
        <f t="shared" si="78"/>
        <v>0</v>
      </c>
      <c r="DE283" s="64">
        <f t="shared" si="79"/>
        <v>0</v>
      </c>
    </row>
    <row r="284" spans="2:109" x14ac:dyDescent="0.3">
      <c r="B284" s="167"/>
      <c r="C284" s="186"/>
      <c r="D284" s="2"/>
      <c r="E284" s="67"/>
      <c r="F284" s="5"/>
      <c r="G284" s="5"/>
      <c r="H284" s="187"/>
      <c r="I284" s="111" t="str">
        <f ca="1">IF(Taula1[[#This Row],[Data naixement (format dd/mm/aaaa)]]="","0",DATEDIF(Taula1[[#This Row],[Data naixement (format dd/mm/aaaa)]],TODAY(),"Y"))</f>
        <v>0</v>
      </c>
      <c r="J284" s="6"/>
      <c r="K284" s="6"/>
      <c r="L284" s="6"/>
      <c r="M284" s="6"/>
      <c r="N284" s="56"/>
      <c r="O284" s="56"/>
      <c r="P284" s="56"/>
      <c r="Q284" s="6"/>
      <c r="R284" s="7"/>
      <c r="S284" s="143">
        <f>Taula1[[#This Row],[Mesos naturals sencers treballats període justificat (01/01/2023 - 31/03/2023)]]</f>
        <v>0</v>
      </c>
      <c r="T284" s="194">
        <f>Taula1[[#This Row],[Dies treballats període justificat (01/01/2023 - 31/03/2023)              no comptabilitzats com a mes natural sencer]]</f>
        <v>0</v>
      </c>
      <c r="U284" s="12"/>
      <c r="V284" s="7"/>
      <c r="W284" s="188"/>
      <c r="X284" s="188"/>
      <c r="Y284" s="188"/>
      <c r="Z284" s="188"/>
      <c r="AA284" s="190"/>
      <c r="AB284" s="143">
        <f>Taula1[[#This Row],[Grup justificat     (fer servir opcions de la llista desplegable)]]</f>
        <v>0</v>
      </c>
      <c r="AC284" s="182"/>
      <c r="AD284" s="80"/>
      <c r="AE284" s="131">
        <f>ROUND((AF284/100)*756*Taula1[[#This Row],[Mesos naturals sencers treballats període justificat (01/01/2023 - 31/03/2023)]],2)</f>
        <v>0</v>
      </c>
      <c r="AF284" s="79">
        <f>Taula1[[#This Row],[% Jornada segons contracte
(no posar el símbol %) ]]-Taula1[[#This Row],[% Reducció salari per baix rendiment        (no posar el símbol %)]]</f>
        <v>0</v>
      </c>
      <c r="AG284" s="131">
        <f>ROUND((AH284/100)*24.8547945*Taula1[[#This Row],[Dies treballats període justificat (01/01/2023 - 31/03/2023)              no comptabilitzats com a mes natural sencer]],2)</f>
        <v>0</v>
      </c>
      <c r="AH284" s="79">
        <f>Taula1[[#This Row],[% Jornada segons contracte
(no posar el símbol %) ]]-Taula1[[#This Row],[% Reducció salari per baix rendiment        (no posar el símbol %)]]</f>
        <v>0</v>
      </c>
      <c r="AI284" s="131">
        <f t="shared" si="65"/>
        <v>0</v>
      </c>
      <c r="AJ284" s="183"/>
      <c r="AK284" s="131">
        <f>ROUND((AL284/100)*756*Taula1[[#This Row],[Espai reservat Administració  (mesos)]],2)</f>
        <v>0</v>
      </c>
      <c r="AL284" s="79">
        <f>Taula1[[#This Row],[% Jornada segons contracte
(no posar el símbol %) ]]-Taula1[[#This Row],[% Reducció salari per baix rendiment        (no posar el símbol %)]]</f>
        <v>0</v>
      </c>
      <c r="AM284" s="131">
        <f>ROUND((AN284/100)*24.8547945*Taula1[[#This Row],[Espai reservat Administració (dies)]],2)</f>
        <v>0</v>
      </c>
      <c r="AN284" s="79">
        <f>Taula1[[#This Row],[% Jornada segons contracte
(no posar el símbol %) ]]-Taula1[[#This Row],[% Reducció salari per baix rendiment        (no posar el símbol %)]]</f>
        <v>0</v>
      </c>
      <c r="AO284" s="131">
        <f t="shared" si="66"/>
        <v>0</v>
      </c>
      <c r="AP284" s="86"/>
      <c r="AQ284" s="136">
        <f>ROUND((AR284/100)*693*Taula1[[#This Row],[Mesos naturals sencers treballats període justificat (01/01/2023 - 31/03/2023)]],2)</f>
        <v>0</v>
      </c>
      <c r="AR284" s="89">
        <f>Taula1[[#This Row],[% Jornada segons contracte
(no posar el símbol %) ]]-Taula1[[#This Row],[% Reducció salari per baix rendiment        (no posar el símbol %)]]</f>
        <v>0</v>
      </c>
      <c r="AS284" s="136">
        <f>ROUND((AT284/100)*22.78356164*Taula1[[#This Row],[Dies treballats període justificat (01/01/2023 - 31/03/2023)              no comptabilitzats com a mes natural sencer]],2)</f>
        <v>0</v>
      </c>
      <c r="AT284" s="89">
        <f>Taula1[[#This Row],[% Jornada segons contracte
(no posar el símbol %) ]]-Taula1[[#This Row],[% Reducció salari per baix rendiment        (no posar el símbol %)]]</f>
        <v>0</v>
      </c>
      <c r="AU284" s="136">
        <f t="shared" si="67"/>
        <v>0</v>
      </c>
      <c r="AV284" s="86"/>
      <c r="AW284" s="136">
        <f>ROUND((AX284/100)*693*Taula1[[#This Row],[Espai reservat Administració  (mesos)]],2)</f>
        <v>0</v>
      </c>
      <c r="AX284" s="89">
        <f>Taula1[[#This Row],[% Jornada segons contracte
(no posar el símbol %) ]]-Taula1[[#This Row],[% Reducció salari per baix rendiment        (no posar el símbol %)]]</f>
        <v>0</v>
      </c>
      <c r="AY284" s="131">
        <f>ROUND((AZ284/100)*22.78356164*Taula1[[#This Row],[Espai reservat Administració (dies)]],2)</f>
        <v>0</v>
      </c>
      <c r="AZ284" s="79">
        <f>Taula1[[#This Row],[% Jornada segons contracte
(no posar el símbol %) ]]-Taula1[[#This Row],[% Reducció salari per baix rendiment        (no posar el símbol %)]]</f>
        <v>0</v>
      </c>
      <c r="BA284" s="131">
        <f t="shared" si="68"/>
        <v>0</v>
      </c>
      <c r="BB284" s="83"/>
      <c r="BC284" s="131">
        <f>IF(Taula1[[#This Row],[Grup justificat     (fer servir opcions de la llista desplegable)]]=1,AI284,0)</f>
        <v>0</v>
      </c>
      <c r="BD284" s="131">
        <f>IF(Taula1[[#This Row],[Grup justificat     (fer servir opcions de la llista desplegable)]]=2,AU284,0)</f>
        <v>0</v>
      </c>
      <c r="BE284" s="83"/>
      <c r="BF284" s="131">
        <f>IF(Taula1[[#This Row],[Espai reservat Administració]]=1,AO284,0)</f>
        <v>0</v>
      </c>
      <c r="BG284" s="131">
        <f>IF(Taula1[[#This Row],[Espai reservat Administració]]=2,BA284,0)</f>
        <v>0</v>
      </c>
      <c r="BH284" s="83"/>
      <c r="BI284" s="124">
        <f>IF(Taula1[[#This Row],[Grup justificat     (fer servir opcions de la llista desplegable)]]=1,1,0)</f>
        <v>0</v>
      </c>
      <c r="BJ284" s="124">
        <f>IF(Taula1[[#This Row],[Espai reservat Administració]]=1,1,0)</f>
        <v>0</v>
      </c>
      <c r="BK284" s="125"/>
      <c r="BL284" s="124">
        <f>IF(Taula1[[#This Row],[Grup justificat     (fer servir opcions de la llista desplegable)]]=2,1,0)</f>
        <v>0</v>
      </c>
      <c r="BM284" s="124">
        <f>IF(Taula1[[#This Row],[Espai reservat Administració]]=2,1,0)</f>
        <v>0</v>
      </c>
      <c r="BN284" s="73"/>
      <c r="BO284" s="73"/>
      <c r="BP284" s="73"/>
      <c r="BQ284" s="73"/>
      <c r="BR284" s="73"/>
      <c r="BS284" s="73"/>
      <c r="BT284" s="73"/>
      <c r="BU284" s="73"/>
      <c r="BV284" s="73"/>
      <c r="BW284" s="73"/>
      <c r="BX284" s="73"/>
      <c r="BY284" s="73"/>
      <c r="BZ284" s="73"/>
      <c r="CA284" s="73"/>
      <c r="CB284" s="73"/>
      <c r="CC284" s="73"/>
      <c r="CD284" s="73"/>
      <c r="CE284" s="73"/>
      <c r="CF284" s="73"/>
      <c r="CG284" s="63">
        <f t="shared" si="69"/>
        <v>0</v>
      </c>
      <c r="CH284" s="63">
        <f t="shared" si="70"/>
        <v>0</v>
      </c>
      <c r="CI284" s="73"/>
      <c r="CJ284" s="63">
        <f>IF(Taula1[[#This Row],[Tipus de contracte                                  (fer servir opcions de la llista desplegable)]]="Indefinit",1,0)</f>
        <v>0</v>
      </c>
      <c r="CK284" s="63">
        <f>IF(Taula1[[#This Row],[Tipus de contracte                                  (fer servir opcions de la llista desplegable)]]="Temporal, igual o superior a 6 mesos",1,0)</f>
        <v>0</v>
      </c>
      <c r="CL284" s="63">
        <f>IF(Taula1[[#This Row],[Tipus de contracte                                  (fer servir opcions de la llista desplegable)]]="Substitució per IT",1,0)</f>
        <v>0</v>
      </c>
      <c r="CM284" s="73"/>
      <c r="CN284" s="63">
        <f>IF(Taula1[[#This Row],[Relació llocs de treball]]&gt;=1,1,0)</f>
        <v>0</v>
      </c>
      <c r="CO284" s="73"/>
      <c r="CP284" s="63">
        <f>IF(Taula1[[#This Row],[Identitat de gènere                                                          (fer servir opcions de la llista desplegable)]]="Home",1,0)</f>
        <v>0</v>
      </c>
      <c r="CQ284" s="63">
        <f>IF(Taula1[[#This Row],[Identitat de gènere                                                          (fer servir opcions de la llista desplegable)]]="Dona",1,0)</f>
        <v>0</v>
      </c>
      <c r="CR284" s="63">
        <f>IF(Taula1[[#This Row],[Identitat de gènere                                                          (fer servir opcions de la llista desplegable)]]="No binari",1,0)</f>
        <v>0</v>
      </c>
      <c r="CS284" s="73"/>
      <c r="CT284" s="63">
        <f t="shared" si="64"/>
        <v>0</v>
      </c>
      <c r="CU284" s="64">
        <f t="shared" si="71"/>
        <v>0</v>
      </c>
      <c r="CW284" s="64">
        <f t="shared" si="72"/>
        <v>0</v>
      </c>
      <c r="CX284" s="64">
        <f t="shared" si="73"/>
        <v>0</v>
      </c>
      <c r="CY284" s="64">
        <f t="shared" si="74"/>
        <v>0</v>
      </c>
      <c r="CZ284" s="64">
        <f t="shared" si="75"/>
        <v>0</v>
      </c>
      <c r="DB284" s="64">
        <f t="shared" si="76"/>
        <v>0</v>
      </c>
      <c r="DC284" s="64">
        <f t="shared" si="77"/>
        <v>0</v>
      </c>
      <c r="DD284" s="64">
        <f t="shared" si="78"/>
        <v>0</v>
      </c>
      <c r="DE284" s="64">
        <f t="shared" si="79"/>
        <v>0</v>
      </c>
    </row>
    <row r="285" spans="2:109" x14ac:dyDescent="0.3">
      <c r="B285" s="167"/>
      <c r="C285" s="186"/>
      <c r="D285" s="2"/>
      <c r="E285" s="67"/>
      <c r="F285" s="5"/>
      <c r="G285" s="5"/>
      <c r="H285" s="187"/>
      <c r="I285" s="111" t="str">
        <f ca="1">IF(Taula1[[#This Row],[Data naixement (format dd/mm/aaaa)]]="","0",DATEDIF(Taula1[[#This Row],[Data naixement (format dd/mm/aaaa)]],TODAY(),"Y"))</f>
        <v>0</v>
      </c>
      <c r="J285" s="6"/>
      <c r="K285" s="6"/>
      <c r="L285" s="6"/>
      <c r="M285" s="6"/>
      <c r="N285" s="56"/>
      <c r="O285" s="56"/>
      <c r="P285" s="56"/>
      <c r="Q285" s="6"/>
      <c r="R285" s="7"/>
      <c r="S285" s="143">
        <f>Taula1[[#This Row],[Mesos naturals sencers treballats període justificat (01/01/2023 - 31/03/2023)]]</f>
        <v>0</v>
      </c>
      <c r="T285" s="194">
        <f>Taula1[[#This Row],[Dies treballats període justificat (01/01/2023 - 31/03/2023)              no comptabilitzats com a mes natural sencer]]</f>
        <v>0</v>
      </c>
      <c r="U285" s="12"/>
      <c r="V285" s="7"/>
      <c r="W285" s="188"/>
      <c r="X285" s="188"/>
      <c r="Y285" s="188"/>
      <c r="Z285" s="188"/>
      <c r="AA285" s="190"/>
      <c r="AB285" s="143">
        <f>Taula1[[#This Row],[Grup justificat     (fer servir opcions de la llista desplegable)]]</f>
        <v>0</v>
      </c>
      <c r="AC285" s="182"/>
      <c r="AD285" s="80"/>
      <c r="AE285" s="131">
        <f>ROUND((AF285/100)*756*Taula1[[#This Row],[Mesos naturals sencers treballats període justificat (01/01/2023 - 31/03/2023)]],2)</f>
        <v>0</v>
      </c>
      <c r="AF285" s="79">
        <f>Taula1[[#This Row],[% Jornada segons contracte
(no posar el símbol %) ]]-Taula1[[#This Row],[% Reducció salari per baix rendiment        (no posar el símbol %)]]</f>
        <v>0</v>
      </c>
      <c r="AG285" s="131">
        <f>ROUND((AH285/100)*24.8547945*Taula1[[#This Row],[Dies treballats període justificat (01/01/2023 - 31/03/2023)              no comptabilitzats com a mes natural sencer]],2)</f>
        <v>0</v>
      </c>
      <c r="AH285" s="79">
        <f>Taula1[[#This Row],[% Jornada segons contracte
(no posar el símbol %) ]]-Taula1[[#This Row],[% Reducció salari per baix rendiment        (no posar el símbol %)]]</f>
        <v>0</v>
      </c>
      <c r="AI285" s="131">
        <f t="shared" si="65"/>
        <v>0</v>
      </c>
      <c r="AJ285" s="183"/>
      <c r="AK285" s="131">
        <f>ROUND((AL285/100)*756*Taula1[[#This Row],[Espai reservat Administració  (mesos)]],2)</f>
        <v>0</v>
      </c>
      <c r="AL285" s="79">
        <f>Taula1[[#This Row],[% Jornada segons contracte
(no posar el símbol %) ]]-Taula1[[#This Row],[% Reducció salari per baix rendiment        (no posar el símbol %)]]</f>
        <v>0</v>
      </c>
      <c r="AM285" s="131">
        <f>ROUND((AN285/100)*24.8547945*Taula1[[#This Row],[Espai reservat Administració (dies)]],2)</f>
        <v>0</v>
      </c>
      <c r="AN285" s="79">
        <f>Taula1[[#This Row],[% Jornada segons contracte
(no posar el símbol %) ]]-Taula1[[#This Row],[% Reducció salari per baix rendiment        (no posar el símbol %)]]</f>
        <v>0</v>
      </c>
      <c r="AO285" s="131">
        <f t="shared" si="66"/>
        <v>0</v>
      </c>
      <c r="AP285" s="86"/>
      <c r="AQ285" s="136">
        <f>ROUND((AR285/100)*693*Taula1[[#This Row],[Mesos naturals sencers treballats període justificat (01/01/2023 - 31/03/2023)]],2)</f>
        <v>0</v>
      </c>
      <c r="AR285" s="89">
        <f>Taula1[[#This Row],[% Jornada segons contracte
(no posar el símbol %) ]]-Taula1[[#This Row],[% Reducció salari per baix rendiment        (no posar el símbol %)]]</f>
        <v>0</v>
      </c>
      <c r="AS285" s="136">
        <f>ROUND((AT285/100)*22.78356164*Taula1[[#This Row],[Dies treballats període justificat (01/01/2023 - 31/03/2023)              no comptabilitzats com a mes natural sencer]],2)</f>
        <v>0</v>
      </c>
      <c r="AT285" s="89">
        <f>Taula1[[#This Row],[% Jornada segons contracte
(no posar el símbol %) ]]-Taula1[[#This Row],[% Reducció salari per baix rendiment        (no posar el símbol %)]]</f>
        <v>0</v>
      </c>
      <c r="AU285" s="136">
        <f t="shared" si="67"/>
        <v>0</v>
      </c>
      <c r="AV285" s="86"/>
      <c r="AW285" s="136">
        <f>ROUND((AX285/100)*693*Taula1[[#This Row],[Espai reservat Administració  (mesos)]],2)</f>
        <v>0</v>
      </c>
      <c r="AX285" s="89">
        <f>Taula1[[#This Row],[% Jornada segons contracte
(no posar el símbol %) ]]-Taula1[[#This Row],[% Reducció salari per baix rendiment        (no posar el símbol %)]]</f>
        <v>0</v>
      </c>
      <c r="AY285" s="131">
        <f>ROUND((AZ285/100)*22.78356164*Taula1[[#This Row],[Espai reservat Administració (dies)]],2)</f>
        <v>0</v>
      </c>
      <c r="AZ285" s="79">
        <f>Taula1[[#This Row],[% Jornada segons contracte
(no posar el símbol %) ]]-Taula1[[#This Row],[% Reducció salari per baix rendiment        (no posar el símbol %)]]</f>
        <v>0</v>
      </c>
      <c r="BA285" s="131">
        <f t="shared" si="68"/>
        <v>0</v>
      </c>
      <c r="BB285" s="83"/>
      <c r="BC285" s="131">
        <f>IF(Taula1[[#This Row],[Grup justificat     (fer servir opcions de la llista desplegable)]]=1,AI285,0)</f>
        <v>0</v>
      </c>
      <c r="BD285" s="131">
        <f>IF(Taula1[[#This Row],[Grup justificat     (fer servir opcions de la llista desplegable)]]=2,AU285,0)</f>
        <v>0</v>
      </c>
      <c r="BE285" s="83"/>
      <c r="BF285" s="131">
        <f>IF(Taula1[[#This Row],[Espai reservat Administració]]=1,AO285,0)</f>
        <v>0</v>
      </c>
      <c r="BG285" s="131">
        <f>IF(Taula1[[#This Row],[Espai reservat Administració]]=2,BA285,0)</f>
        <v>0</v>
      </c>
      <c r="BH285" s="83"/>
      <c r="BI285" s="124">
        <f>IF(Taula1[[#This Row],[Grup justificat     (fer servir opcions de la llista desplegable)]]=1,1,0)</f>
        <v>0</v>
      </c>
      <c r="BJ285" s="124">
        <f>IF(Taula1[[#This Row],[Espai reservat Administració]]=1,1,0)</f>
        <v>0</v>
      </c>
      <c r="BK285" s="125"/>
      <c r="BL285" s="124">
        <f>IF(Taula1[[#This Row],[Grup justificat     (fer servir opcions de la llista desplegable)]]=2,1,0)</f>
        <v>0</v>
      </c>
      <c r="BM285" s="124">
        <f>IF(Taula1[[#This Row],[Espai reservat Administració]]=2,1,0)</f>
        <v>0</v>
      </c>
      <c r="BN285" s="73"/>
      <c r="BO285" s="73"/>
      <c r="BP285" s="73"/>
      <c r="BQ285" s="73"/>
      <c r="BR285" s="73"/>
      <c r="BS285" s="73"/>
      <c r="BT285" s="73"/>
      <c r="BU285" s="73"/>
      <c r="BV285" s="73"/>
      <c r="BW285" s="73"/>
      <c r="BX285" s="73"/>
      <c r="BY285" s="73"/>
      <c r="BZ285" s="73"/>
      <c r="CA285" s="73"/>
      <c r="CB285" s="73"/>
      <c r="CC285" s="73"/>
      <c r="CD285" s="73"/>
      <c r="CE285" s="73"/>
      <c r="CF285" s="73"/>
      <c r="CG285" s="63">
        <f t="shared" si="69"/>
        <v>0</v>
      </c>
      <c r="CH285" s="63">
        <f t="shared" si="70"/>
        <v>0</v>
      </c>
      <c r="CI285" s="73"/>
      <c r="CJ285" s="63">
        <f>IF(Taula1[[#This Row],[Tipus de contracte                                  (fer servir opcions de la llista desplegable)]]="Indefinit",1,0)</f>
        <v>0</v>
      </c>
      <c r="CK285" s="63">
        <f>IF(Taula1[[#This Row],[Tipus de contracte                                  (fer servir opcions de la llista desplegable)]]="Temporal, igual o superior a 6 mesos",1,0)</f>
        <v>0</v>
      </c>
      <c r="CL285" s="63">
        <f>IF(Taula1[[#This Row],[Tipus de contracte                                  (fer servir opcions de la llista desplegable)]]="Substitució per IT",1,0)</f>
        <v>0</v>
      </c>
      <c r="CM285" s="73"/>
      <c r="CN285" s="63">
        <f>IF(Taula1[[#This Row],[Relació llocs de treball]]&gt;=1,1,0)</f>
        <v>0</v>
      </c>
      <c r="CO285" s="73"/>
      <c r="CP285" s="63">
        <f>IF(Taula1[[#This Row],[Identitat de gènere                                                          (fer servir opcions de la llista desplegable)]]="Home",1,0)</f>
        <v>0</v>
      </c>
      <c r="CQ285" s="63">
        <f>IF(Taula1[[#This Row],[Identitat de gènere                                                          (fer servir opcions de la llista desplegable)]]="Dona",1,0)</f>
        <v>0</v>
      </c>
      <c r="CR285" s="63">
        <f>IF(Taula1[[#This Row],[Identitat de gènere                                                          (fer servir opcions de la llista desplegable)]]="No binari",1,0)</f>
        <v>0</v>
      </c>
      <c r="CS285" s="73"/>
      <c r="CT285" s="63">
        <f t="shared" si="64"/>
        <v>0</v>
      </c>
      <c r="CU285" s="64">
        <f t="shared" si="71"/>
        <v>0</v>
      </c>
      <c r="CW285" s="64">
        <f t="shared" si="72"/>
        <v>0</v>
      </c>
      <c r="CX285" s="64">
        <f t="shared" si="73"/>
        <v>0</v>
      </c>
      <c r="CY285" s="64">
        <f t="shared" si="74"/>
        <v>0</v>
      </c>
      <c r="CZ285" s="64">
        <f t="shared" si="75"/>
        <v>0</v>
      </c>
      <c r="DB285" s="64">
        <f t="shared" si="76"/>
        <v>0</v>
      </c>
      <c r="DC285" s="64">
        <f t="shared" si="77"/>
        <v>0</v>
      </c>
      <c r="DD285" s="64">
        <f t="shared" si="78"/>
        <v>0</v>
      </c>
      <c r="DE285" s="64">
        <f t="shared" si="79"/>
        <v>0</v>
      </c>
    </row>
    <row r="286" spans="2:109" x14ac:dyDescent="0.3">
      <c r="B286" s="167"/>
      <c r="C286" s="186"/>
      <c r="D286" s="2"/>
      <c r="E286" s="67"/>
      <c r="F286" s="5"/>
      <c r="G286" s="5"/>
      <c r="H286" s="187"/>
      <c r="I286" s="111" t="str">
        <f ca="1">IF(Taula1[[#This Row],[Data naixement (format dd/mm/aaaa)]]="","0",DATEDIF(Taula1[[#This Row],[Data naixement (format dd/mm/aaaa)]],TODAY(),"Y"))</f>
        <v>0</v>
      </c>
      <c r="J286" s="6"/>
      <c r="K286" s="6"/>
      <c r="L286" s="6"/>
      <c r="M286" s="6"/>
      <c r="N286" s="56"/>
      <c r="O286" s="56"/>
      <c r="P286" s="56"/>
      <c r="Q286" s="6"/>
      <c r="R286" s="7"/>
      <c r="S286" s="143">
        <f>Taula1[[#This Row],[Mesos naturals sencers treballats període justificat (01/01/2023 - 31/03/2023)]]</f>
        <v>0</v>
      </c>
      <c r="T286" s="194">
        <f>Taula1[[#This Row],[Dies treballats període justificat (01/01/2023 - 31/03/2023)              no comptabilitzats com a mes natural sencer]]</f>
        <v>0</v>
      </c>
      <c r="U286" s="12"/>
      <c r="V286" s="7"/>
      <c r="W286" s="188"/>
      <c r="X286" s="188"/>
      <c r="Y286" s="188"/>
      <c r="Z286" s="188"/>
      <c r="AA286" s="190"/>
      <c r="AB286" s="143">
        <f>Taula1[[#This Row],[Grup justificat     (fer servir opcions de la llista desplegable)]]</f>
        <v>0</v>
      </c>
      <c r="AC286" s="182"/>
      <c r="AD286" s="80"/>
      <c r="AE286" s="131">
        <f>ROUND((AF286/100)*756*Taula1[[#This Row],[Mesos naturals sencers treballats període justificat (01/01/2023 - 31/03/2023)]],2)</f>
        <v>0</v>
      </c>
      <c r="AF286" s="79">
        <f>Taula1[[#This Row],[% Jornada segons contracte
(no posar el símbol %) ]]-Taula1[[#This Row],[% Reducció salari per baix rendiment        (no posar el símbol %)]]</f>
        <v>0</v>
      </c>
      <c r="AG286" s="131">
        <f>ROUND((AH286/100)*24.8547945*Taula1[[#This Row],[Dies treballats període justificat (01/01/2023 - 31/03/2023)              no comptabilitzats com a mes natural sencer]],2)</f>
        <v>0</v>
      </c>
      <c r="AH286" s="79">
        <f>Taula1[[#This Row],[% Jornada segons contracte
(no posar el símbol %) ]]-Taula1[[#This Row],[% Reducció salari per baix rendiment        (no posar el símbol %)]]</f>
        <v>0</v>
      </c>
      <c r="AI286" s="131">
        <f t="shared" si="65"/>
        <v>0</v>
      </c>
      <c r="AJ286" s="183"/>
      <c r="AK286" s="131">
        <f>ROUND((AL286/100)*756*Taula1[[#This Row],[Espai reservat Administració  (mesos)]],2)</f>
        <v>0</v>
      </c>
      <c r="AL286" s="79">
        <f>Taula1[[#This Row],[% Jornada segons contracte
(no posar el símbol %) ]]-Taula1[[#This Row],[% Reducció salari per baix rendiment        (no posar el símbol %)]]</f>
        <v>0</v>
      </c>
      <c r="AM286" s="131">
        <f>ROUND((AN286/100)*24.8547945*Taula1[[#This Row],[Espai reservat Administració (dies)]],2)</f>
        <v>0</v>
      </c>
      <c r="AN286" s="79">
        <f>Taula1[[#This Row],[% Jornada segons contracte
(no posar el símbol %) ]]-Taula1[[#This Row],[% Reducció salari per baix rendiment        (no posar el símbol %)]]</f>
        <v>0</v>
      </c>
      <c r="AO286" s="131">
        <f t="shared" si="66"/>
        <v>0</v>
      </c>
      <c r="AP286" s="86"/>
      <c r="AQ286" s="136">
        <f>ROUND((AR286/100)*693*Taula1[[#This Row],[Mesos naturals sencers treballats període justificat (01/01/2023 - 31/03/2023)]],2)</f>
        <v>0</v>
      </c>
      <c r="AR286" s="89">
        <f>Taula1[[#This Row],[% Jornada segons contracte
(no posar el símbol %) ]]-Taula1[[#This Row],[% Reducció salari per baix rendiment        (no posar el símbol %)]]</f>
        <v>0</v>
      </c>
      <c r="AS286" s="136">
        <f>ROUND((AT286/100)*22.78356164*Taula1[[#This Row],[Dies treballats període justificat (01/01/2023 - 31/03/2023)              no comptabilitzats com a mes natural sencer]],2)</f>
        <v>0</v>
      </c>
      <c r="AT286" s="89">
        <f>Taula1[[#This Row],[% Jornada segons contracte
(no posar el símbol %) ]]-Taula1[[#This Row],[% Reducció salari per baix rendiment        (no posar el símbol %)]]</f>
        <v>0</v>
      </c>
      <c r="AU286" s="136">
        <f t="shared" si="67"/>
        <v>0</v>
      </c>
      <c r="AV286" s="86"/>
      <c r="AW286" s="136">
        <f>ROUND((AX286/100)*693*Taula1[[#This Row],[Espai reservat Administració  (mesos)]],2)</f>
        <v>0</v>
      </c>
      <c r="AX286" s="89">
        <f>Taula1[[#This Row],[% Jornada segons contracte
(no posar el símbol %) ]]-Taula1[[#This Row],[% Reducció salari per baix rendiment        (no posar el símbol %)]]</f>
        <v>0</v>
      </c>
      <c r="AY286" s="131">
        <f>ROUND((AZ286/100)*22.78356164*Taula1[[#This Row],[Espai reservat Administració (dies)]],2)</f>
        <v>0</v>
      </c>
      <c r="AZ286" s="79">
        <f>Taula1[[#This Row],[% Jornada segons contracte
(no posar el símbol %) ]]-Taula1[[#This Row],[% Reducció salari per baix rendiment        (no posar el símbol %)]]</f>
        <v>0</v>
      </c>
      <c r="BA286" s="131">
        <f t="shared" si="68"/>
        <v>0</v>
      </c>
      <c r="BB286" s="83"/>
      <c r="BC286" s="131">
        <f>IF(Taula1[[#This Row],[Grup justificat     (fer servir opcions de la llista desplegable)]]=1,AI286,0)</f>
        <v>0</v>
      </c>
      <c r="BD286" s="131">
        <f>IF(Taula1[[#This Row],[Grup justificat     (fer servir opcions de la llista desplegable)]]=2,AU286,0)</f>
        <v>0</v>
      </c>
      <c r="BE286" s="83"/>
      <c r="BF286" s="131">
        <f>IF(Taula1[[#This Row],[Espai reservat Administració]]=1,AO286,0)</f>
        <v>0</v>
      </c>
      <c r="BG286" s="131">
        <f>IF(Taula1[[#This Row],[Espai reservat Administració]]=2,BA286,0)</f>
        <v>0</v>
      </c>
      <c r="BH286" s="83"/>
      <c r="BI286" s="124">
        <f>IF(Taula1[[#This Row],[Grup justificat     (fer servir opcions de la llista desplegable)]]=1,1,0)</f>
        <v>0</v>
      </c>
      <c r="BJ286" s="124">
        <f>IF(Taula1[[#This Row],[Espai reservat Administració]]=1,1,0)</f>
        <v>0</v>
      </c>
      <c r="BK286" s="125"/>
      <c r="BL286" s="124">
        <f>IF(Taula1[[#This Row],[Grup justificat     (fer servir opcions de la llista desplegable)]]=2,1,0)</f>
        <v>0</v>
      </c>
      <c r="BM286" s="124">
        <f>IF(Taula1[[#This Row],[Espai reservat Administració]]=2,1,0)</f>
        <v>0</v>
      </c>
      <c r="BN286" s="73"/>
      <c r="BO286" s="73"/>
      <c r="BP286" s="73"/>
      <c r="BQ286" s="73"/>
      <c r="BR286" s="73"/>
      <c r="BS286" s="73"/>
      <c r="BT286" s="73"/>
      <c r="BU286" s="73"/>
      <c r="BV286" s="73"/>
      <c r="BW286" s="73"/>
      <c r="BX286" s="73"/>
      <c r="BY286" s="73"/>
      <c r="BZ286" s="73"/>
      <c r="CA286" s="73"/>
      <c r="CB286" s="73"/>
      <c r="CC286" s="73"/>
      <c r="CD286" s="73"/>
      <c r="CE286" s="73"/>
      <c r="CF286" s="73"/>
      <c r="CG286" s="63">
        <f t="shared" si="69"/>
        <v>0</v>
      </c>
      <c r="CH286" s="63">
        <f t="shared" si="70"/>
        <v>0</v>
      </c>
      <c r="CI286" s="73"/>
      <c r="CJ286" s="63">
        <f>IF(Taula1[[#This Row],[Tipus de contracte                                  (fer servir opcions de la llista desplegable)]]="Indefinit",1,0)</f>
        <v>0</v>
      </c>
      <c r="CK286" s="63">
        <f>IF(Taula1[[#This Row],[Tipus de contracte                                  (fer servir opcions de la llista desplegable)]]="Temporal, igual o superior a 6 mesos",1,0)</f>
        <v>0</v>
      </c>
      <c r="CL286" s="63">
        <f>IF(Taula1[[#This Row],[Tipus de contracte                                  (fer servir opcions de la llista desplegable)]]="Substitució per IT",1,0)</f>
        <v>0</v>
      </c>
      <c r="CM286" s="73"/>
      <c r="CN286" s="63">
        <f>IF(Taula1[[#This Row],[Relació llocs de treball]]&gt;=1,1,0)</f>
        <v>0</v>
      </c>
      <c r="CO286" s="73"/>
      <c r="CP286" s="63">
        <f>IF(Taula1[[#This Row],[Identitat de gènere                                                          (fer servir opcions de la llista desplegable)]]="Home",1,0)</f>
        <v>0</v>
      </c>
      <c r="CQ286" s="63">
        <f>IF(Taula1[[#This Row],[Identitat de gènere                                                          (fer servir opcions de la llista desplegable)]]="Dona",1,0)</f>
        <v>0</v>
      </c>
      <c r="CR286" s="63">
        <f>IF(Taula1[[#This Row],[Identitat de gènere                                                          (fer servir opcions de la llista desplegable)]]="No binari",1,0)</f>
        <v>0</v>
      </c>
      <c r="CS286" s="73"/>
      <c r="CT286" s="63">
        <f t="shared" si="64"/>
        <v>0</v>
      </c>
      <c r="CU286" s="64">
        <f t="shared" si="71"/>
        <v>0</v>
      </c>
      <c r="CW286" s="64">
        <f t="shared" si="72"/>
        <v>0</v>
      </c>
      <c r="CX286" s="64">
        <f t="shared" si="73"/>
        <v>0</v>
      </c>
      <c r="CY286" s="64">
        <f t="shared" si="74"/>
        <v>0</v>
      </c>
      <c r="CZ286" s="64">
        <f t="shared" si="75"/>
        <v>0</v>
      </c>
      <c r="DB286" s="64">
        <f t="shared" si="76"/>
        <v>0</v>
      </c>
      <c r="DC286" s="64">
        <f t="shared" si="77"/>
        <v>0</v>
      </c>
      <c r="DD286" s="64">
        <f t="shared" si="78"/>
        <v>0</v>
      </c>
      <c r="DE286" s="64">
        <f t="shared" si="79"/>
        <v>0</v>
      </c>
    </row>
    <row r="287" spans="2:109" x14ac:dyDescent="0.3">
      <c r="B287" s="167"/>
      <c r="C287" s="186"/>
      <c r="D287" s="2"/>
      <c r="E287" s="67"/>
      <c r="F287" s="5"/>
      <c r="G287" s="5"/>
      <c r="H287" s="187"/>
      <c r="I287" s="111" t="str">
        <f ca="1">IF(Taula1[[#This Row],[Data naixement (format dd/mm/aaaa)]]="","0",DATEDIF(Taula1[[#This Row],[Data naixement (format dd/mm/aaaa)]],TODAY(),"Y"))</f>
        <v>0</v>
      </c>
      <c r="J287" s="6"/>
      <c r="K287" s="6"/>
      <c r="L287" s="6"/>
      <c r="M287" s="6"/>
      <c r="N287" s="56"/>
      <c r="O287" s="56"/>
      <c r="P287" s="56"/>
      <c r="Q287" s="6"/>
      <c r="R287" s="7"/>
      <c r="S287" s="143">
        <f>Taula1[[#This Row],[Mesos naturals sencers treballats període justificat (01/01/2023 - 31/03/2023)]]</f>
        <v>0</v>
      </c>
      <c r="T287" s="194">
        <f>Taula1[[#This Row],[Dies treballats període justificat (01/01/2023 - 31/03/2023)              no comptabilitzats com a mes natural sencer]]</f>
        <v>0</v>
      </c>
      <c r="U287" s="12"/>
      <c r="V287" s="7"/>
      <c r="W287" s="188"/>
      <c r="X287" s="188"/>
      <c r="Y287" s="188"/>
      <c r="Z287" s="188"/>
      <c r="AA287" s="190"/>
      <c r="AB287" s="143">
        <f>Taula1[[#This Row],[Grup justificat     (fer servir opcions de la llista desplegable)]]</f>
        <v>0</v>
      </c>
      <c r="AC287" s="182"/>
      <c r="AD287" s="80"/>
      <c r="AE287" s="131">
        <f>ROUND((AF287/100)*756*Taula1[[#This Row],[Mesos naturals sencers treballats període justificat (01/01/2023 - 31/03/2023)]],2)</f>
        <v>0</v>
      </c>
      <c r="AF287" s="79">
        <f>Taula1[[#This Row],[% Jornada segons contracte
(no posar el símbol %) ]]-Taula1[[#This Row],[% Reducció salari per baix rendiment        (no posar el símbol %)]]</f>
        <v>0</v>
      </c>
      <c r="AG287" s="131">
        <f>ROUND((AH287/100)*24.8547945*Taula1[[#This Row],[Dies treballats període justificat (01/01/2023 - 31/03/2023)              no comptabilitzats com a mes natural sencer]],2)</f>
        <v>0</v>
      </c>
      <c r="AH287" s="79">
        <f>Taula1[[#This Row],[% Jornada segons contracte
(no posar el símbol %) ]]-Taula1[[#This Row],[% Reducció salari per baix rendiment        (no posar el símbol %)]]</f>
        <v>0</v>
      </c>
      <c r="AI287" s="131">
        <f t="shared" si="65"/>
        <v>0</v>
      </c>
      <c r="AJ287" s="183"/>
      <c r="AK287" s="131">
        <f>ROUND((AL287/100)*756*Taula1[[#This Row],[Espai reservat Administració  (mesos)]],2)</f>
        <v>0</v>
      </c>
      <c r="AL287" s="79">
        <f>Taula1[[#This Row],[% Jornada segons contracte
(no posar el símbol %) ]]-Taula1[[#This Row],[% Reducció salari per baix rendiment        (no posar el símbol %)]]</f>
        <v>0</v>
      </c>
      <c r="AM287" s="131">
        <f>ROUND((AN287/100)*24.8547945*Taula1[[#This Row],[Espai reservat Administració (dies)]],2)</f>
        <v>0</v>
      </c>
      <c r="AN287" s="79">
        <f>Taula1[[#This Row],[% Jornada segons contracte
(no posar el símbol %) ]]-Taula1[[#This Row],[% Reducció salari per baix rendiment        (no posar el símbol %)]]</f>
        <v>0</v>
      </c>
      <c r="AO287" s="131">
        <f t="shared" si="66"/>
        <v>0</v>
      </c>
      <c r="AP287" s="86"/>
      <c r="AQ287" s="136">
        <f>ROUND((AR287/100)*693*Taula1[[#This Row],[Mesos naturals sencers treballats període justificat (01/01/2023 - 31/03/2023)]],2)</f>
        <v>0</v>
      </c>
      <c r="AR287" s="89">
        <f>Taula1[[#This Row],[% Jornada segons contracte
(no posar el símbol %) ]]-Taula1[[#This Row],[% Reducció salari per baix rendiment        (no posar el símbol %)]]</f>
        <v>0</v>
      </c>
      <c r="AS287" s="136">
        <f>ROUND((AT287/100)*22.78356164*Taula1[[#This Row],[Dies treballats període justificat (01/01/2023 - 31/03/2023)              no comptabilitzats com a mes natural sencer]],2)</f>
        <v>0</v>
      </c>
      <c r="AT287" s="89">
        <f>Taula1[[#This Row],[% Jornada segons contracte
(no posar el símbol %) ]]-Taula1[[#This Row],[% Reducció salari per baix rendiment        (no posar el símbol %)]]</f>
        <v>0</v>
      </c>
      <c r="AU287" s="136">
        <f t="shared" si="67"/>
        <v>0</v>
      </c>
      <c r="AV287" s="86"/>
      <c r="AW287" s="136">
        <f>ROUND((AX287/100)*693*Taula1[[#This Row],[Espai reservat Administració  (mesos)]],2)</f>
        <v>0</v>
      </c>
      <c r="AX287" s="89">
        <f>Taula1[[#This Row],[% Jornada segons contracte
(no posar el símbol %) ]]-Taula1[[#This Row],[% Reducció salari per baix rendiment        (no posar el símbol %)]]</f>
        <v>0</v>
      </c>
      <c r="AY287" s="131">
        <f>ROUND((AZ287/100)*22.78356164*Taula1[[#This Row],[Espai reservat Administració (dies)]],2)</f>
        <v>0</v>
      </c>
      <c r="AZ287" s="79">
        <f>Taula1[[#This Row],[% Jornada segons contracte
(no posar el símbol %) ]]-Taula1[[#This Row],[% Reducció salari per baix rendiment        (no posar el símbol %)]]</f>
        <v>0</v>
      </c>
      <c r="BA287" s="131">
        <f t="shared" si="68"/>
        <v>0</v>
      </c>
      <c r="BB287" s="83"/>
      <c r="BC287" s="131">
        <f>IF(Taula1[[#This Row],[Grup justificat     (fer servir opcions de la llista desplegable)]]=1,AI287,0)</f>
        <v>0</v>
      </c>
      <c r="BD287" s="131">
        <f>IF(Taula1[[#This Row],[Grup justificat     (fer servir opcions de la llista desplegable)]]=2,AU287,0)</f>
        <v>0</v>
      </c>
      <c r="BE287" s="83"/>
      <c r="BF287" s="131">
        <f>IF(Taula1[[#This Row],[Espai reservat Administració]]=1,AO287,0)</f>
        <v>0</v>
      </c>
      <c r="BG287" s="131">
        <f>IF(Taula1[[#This Row],[Espai reservat Administració]]=2,BA287,0)</f>
        <v>0</v>
      </c>
      <c r="BH287" s="83"/>
      <c r="BI287" s="124">
        <f>IF(Taula1[[#This Row],[Grup justificat     (fer servir opcions de la llista desplegable)]]=1,1,0)</f>
        <v>0</v>
      </c>
      <c r="BJ287" s="124">
        <f>IF(Taula1[[#This Row],[Espai reservat Administració]]=1,1,0)</f>
        <v>0</v>
      </c>
      <c r="BK287" s="125"/>
      <c r="BL287" s="124">
        <f>IF(Taula1[[#This Row],[Grup justificat     (fer servir opcions de la llista desplegable)]]=2,1,0)</f>
        <v>0</v>
      </c>
      <c r="BM287" s="124">
        <f>IF(Taula1[[#This Row],[Espai reservat Administració]]=2,1,0)</f>
        <v>0</v>
      </c>
      <c r="BN287" s="73"/>
      <c r="BO287" s="73"/>
      <c r="BP287" s="73"/>
      <c r="BQ287" s="73"/>
      <c r="BR287" s="73"/>
      <c r="BS287" s="73"/>
      <c r="BT287" s="73"/>
      <c r="BU287" s="73"/>
      <c r="BV287" s="73"/>
      <c r="BW287" s="73"/>
      <c r="BX287" s="73"/>
      <c r="BY287" s="73"/>
      <c r="BZ287" s="73"/>
      <c r="CA287" s="73"/>
      <c r="CB287" s="73"/>
      <c r="CC287" s="73"/>
      <c r="CD287" s="73"/>
      <c r="CE287" s="73"/>
      <c r="CF287" s="73"/>
      <c r="CG287" s="63">
        <f t="shared" si="69"/>
        <v>0</v>
      </c>
      <c r="CH287" s="63">
        <f t="shared" si="70"/>
        <v>0</v>
      </c>
      <c r="CI287" s="73"/>
      <c r="CJ287" s="63">
        <f>IF(Taula1[[#This Row],[Tipus de contracte                                  (fer servir opcions de la llista desplegable)]]="Indefinit",1,0)</f>
        <v>0</v>
      </c>
      <c r="CK287" s="63">
        <f>IF(Taula1[[#This Row],[Tipus de contracte                                  (fer servir opcions de la llista desplegable)]]="Temporal, igual o superior a 6 mesos",1,0)</f>
        <v>0</v>
      </c>
      <c r="CL287" s="63">
        <f>IF(Taula1[[#This Row],[Tipus de contracte                                  (fer servir opcions de la llista desplegable)]]="Substitució per IT",1,0)</f>
        <v>0</v>
      </c>
      <c r="CM287" s="73"/>
      <c r="CN287" s="63">
        <f>IF(Taula1[[#This Row],[Relació llocs de treball]]&gt;=1,1,0)</f>
        <v>0</v>
      </c>
      <c r="CO287" s="73"/>
      <c r="CP287" s="63">
        <f>IF(Taula1[[#This Row],[Identitat de gènere                                                          (fer servir opcions de la llista desplegable)]]="Home",1,0)</f>
        <v>0</v>
      </c>
      <c r="CQ287" s="63">
        <f>IF(Taula1[[#This Row],[Identitat de gènere                                                          (fer servir opcions de la llista desplegable)]]="Dona",1,0)</f>
        <v>0</v>
      </c>
      <c r="CR287" s="63">
        <f>IF(Taula1[[#This Row],[Identitat de gènere                                                          (fer servir opcions de la llista desplegable)]]="No binari",1,0)</f>
        <v>0</v>
      </c>
      <c r="CS287" s="73"/>
      <c r="CT287" s="63">
        <f t="shared" si="64"/>
        <v>0</v>
      </c>
      <c r="CU287" s="64">
        <f t="shared" si="71"/>
        <v>0</v>
      </c>
      <c r="CW287" s="64">
        <f t="shared" si="72"/>
        <v>0</v>
      </c>
      <c r="CX287" s="64">
        <f t="shared" si="73"/>
        <v>0</v>
      </c>
      <c r="CY287" s="64">
        <f t="shared" si="74"/>
        <v>0</v>
      </c>
      <c r="CZ287" s="64">
        <f t="shared" si="75"/>
        <v>0</v>
      </c>
      <c r="DB287" s="64">
        <f t="shared" si="76"/>
        <v>0</v>
      </c>
      <c r="DC287" s="64">
        <f t="shared" si="77"/>
        <v>0</v>
      </c>
      <c r="DD287" s="64">
        <f t="shared" si="78"/>
        <v>0</v>
      </c>
      <c r="DE287" s="64">
        <f t="shared" si="79"/>
        <v>0</v>
      </c>
    </row>
    <row r="288" spans="2:109" x14ac:dyDescent="0.3">
      <c r="B288" s="167"/>
      <c r="C288" s="186"/>
      <c r="D288" s="2"/>
      <c r="E288" s="67"/>
      <c r="F288" s="5"/>
      <c r="G288" s="5"/>
      <c r="H288" s="187"/>
      <c r="I288" s="111" t="str">
        <f ca="1">IF(Taula1[[#This Row],[Data naixement (format dd/mm/aaaa)]]="","0",DATEDIF(Taula1[[#This Row],[Data naixement (format dd/mm/aaaa)]],TODAY(),"Y"))</f>
        <v>0</v>
      </c>
      <c r="J288" s="6"/>
      <c r="K288" s="6"/>
      <c r="L288" s="6"/>
      <c r="M288" s="6"/>
      <c r="N288" s="56"/>
      <c r="O288" s="56"/>
      <c r="P288" s="56"/>
      <c r="Q288" s="6"/>
      <c r="R288" s="7"/>
      <c r="S288" s="143">
        <f>Taula1[[#This Row],[Mesos naturals sencers treballats període justificat (01/01/2023 - 31/03/2023)]]</f>
        <v>0</v>
      </c>
      <c r="T288" s="194">
        <f>Taula1[[#This Row],[Dies treballats període justificat (01/01/2023 - 31/03/2023)              no comptabilitzats com a mes natural sencer]]</f>
        <v>0</v>
      </c>
      <c r="U288" s="12"/>
      <c r="V288" s="7"/>
      <c r="W288" s="188"/>
      <c r="X288" s="188"/>
      <c r="Y288" s="188"/>
      <c r="Z288" s="188"/>
      <c r="AA288" s="190"/>
      <c r="AB288" s="143">
        <f>Taula1[[#This Row],[Grup justificat     (fer servir opcions de la llista desplegable)]]</f>
        <v>0</v>
      </c>
      <c r="AC288" s="182"/>
      <c r="AD288" s="80"/>
      <c r="AE288" s="131">
        <f>ROUND((AF288/100)*756*Taula1[[#This Row],[Mesos naturals sencers treballats període justificat (01/01/2023 - 31/03/2023)]],2)</f>
        <v>0</v>
      </c>
      <c r="AF288" s="79">
        <f>Taula1[[#This Row],[% Jornada segons contracte
(no posar el símbol %) ]]-Taula1[[#This Row],[% Reducció salari per baix rendiment        (no posar el símbol %)]]</f>
        <v>0</v>
      </c>
      <c r="AG288" s="131">
        <f>ROUND((AH288/100)*24.8547945*Taula1[[#This Row],[Dies treballats període justificat (01/01/2023 - 31/03/2023)              no comptabilitzats com a mes natural sencer]],2)</f>
        <v>0</v>
      </c>
      <c r="AH288" s="79">
        <f>Taula1[[#This Row],[% Jornada segons contracte
(no posar el símbol %) ]]-Taula1[[#This Row],[% Reducció salari per baix rendiment        (no posar el símbol %)]]</f>
        <v>0</v>
      </c>
      <c r="AI288" s="131">
        <f t="shared" si="65"/>
        <v>0</v>
      </c>
      <c r="AJ288" s="183"/>
      <c r="AK288" s="131">
        <f>ROUND((AL288/100)*756*Taula1[[#This Row],[Espai reservat Administració  (mesos)]],2)</f>
        <v>0</v>
      </c>
      <c r="AL288" s="79">
        <f>Taula1[[#This Row],[% Jornada segons contracte
(no posar el símbol %) ]]-Taula1[[#This Row],[% Reducció salari per baix rendiment        (no posar el símbol %)]]</f>
        <v>0</v>
      </c>
      <c r="AM288" s="131">
        <f>ROUND((AN288/100)*24.8547945*Taula1[[#This Row],[Espai reservat Administració (dies)]],2)</f>
        <v>0</v>
      </c>
      <c r="AN288" s="79">
        <f>Taula1[[#This Row],[% Jornada segons contracte
(no posar el símbol %) ]]-Taula1[[#This Row],[% Reducció salari per baix rendiment        (no posar el símbol %)]]</f>
        <v>0</v>
      </c>
      <c r="AO288" s="131">
        <f t="shared" si="66"/>
        <v>0</v>
      </c>
      <c r="AP288" s="86"/>
      <c r="AQ288" s="136">
        <f>ROUND((AR288/100)*693*Taula1[[#This Row],[Mesos naturals sencers treballats període justificat (01/01/2023 - 31/03/2023)]],2)</f>
        <v>0</v>
      </c>
      <c r="AR288" s="89">
        <f>Taula1[[#This Row],[% Jornada segons contracte
(no posar el símbol %) ]]-Taula1[[#This Row],[% Reducció salari per baix rendiment        (no posar el símbol %)]]</f>
        <v>0</v>
      </c>
      <c r="AS288" s="136">
        <f>ROUND((AT288/100)*22.78356164*Taula1[[#This Row],[Dies treballats període justificat (01/01/2023 - 31/03/2023)              no comptabilitzats com a mes natural sencer]],2)</f>
        <v>0</v>
      </c>
      <c r="AT288" s="89">
        <f>Taula1[[#This Row],[% Jornada segons contracte
(no posar el símbol %) ]]-Taula1[[#This Row],[% Reducció salari per baix rendiment        (no posar el símbol %)]]</f>
        <v>0</v>
      </c>
      <c r="AU288" s="136">
        <f t="shared" si="67"/>
        <v>0</v>
      </c>
      <c r="AV288" s="86"/>
      <c r="AW288" s="136">
        <f>ROUND((AX288/100)*693*Taula1[[#This Row],[Espai reservat Administració  (mesos)]],2)</f>
        <v>0</v>
      </c>
      <c r="AX288" s="89">
        <f>Taula1[[#This Row],[% Jornada segons contracte
(no posar el símbol %) ]]-Taula1[[#This Row],[% Reducció salari per baix rendiment        (no posar el símbol %)]]</f>
        <v>0</v>
      </c>
      <c r="AY288" s="131">
        <f>ROUND((AZ288/100)*22.78356164*Taula1[[#This Row],[Espai reservat Administració (dies)]],2)</f>
        <v>0</v>
      </c>
      <c r="AZ288" s="79">
        <f>Taula1[[#This Row],[% Jornada segons contracte
(no posar el símbol %) ]]-Taula1[[#This Row],[% Reducció salari per baix rendiment        (no posar el símbol %)]]</f>
        <v>0</v>
      </c>
      <c r="BA288" s="131">
        <f t="shared" si="68"/>
        <v>0</v>
      </c>
      <c r="BB288" s="83"/>
      <c r="BC288" s="131">
        <f>IF(Taula1[[#This Row],[Grup justificat     (fer servir opcions de la llista desplegable)]]=1,AI288,0)</f>
        <v>0</v>
      </c>
      <c r="BD288" s="131">
        <f>IF(Taula1[[#This Row],[Grup justificat     (fer servir opcions de la llista desplegable)]]=2,AU288,0)</f>
        <v>0</v>
      </c>
      <c r="BE288" s="83"/>
      <c r="BF288" s="131">
        <f>IF(Taula1[[#This Row],[Espai reservat Administració]]=1,AO288,0)</f>
        <v>0</v>
      </c>
      <c r="BG288" s="131">
        <f>IF(Taula1[[#This Row],[Espai reservat Administració]]=2,BA288,0)</f>
        <v>0</v>
      </c>
      <c r="BH288" s="83"/>
      <c r="BI288" s="124">
        <f>IF(Taula1[[#This Row],[Grup justificat     (fer servir opcions de la llista desplegable)]]=1,1,0)</f>
        <v>0</v>
      </c>
      <c r="BJ288" s="124">
        <f>IF(Taula1[[#This Row],[Espai reservat Administració]]=1,1,0)</f>
        <v>0</v>
      </c>
      <c r="BK288" s="125"/>
      <c r="BL288" s="124">
        <f>IF(Taula1[[#This Row],[Grup justificat     (fer servir opcions de la llista desplegable)]]=2,1,0)</f>
        <v>0</v>
      </c>
      <c r="BM288" s="124">
        <f>IF(Taula1[[#This Row],[Espai reservat Administració]]=2,1,0)</f>
        <v>0</v>
      </c>
      <c r="BN288" s="73"/>
      <c r="BO288" s="73"/>
      <c r="BP288" s="73"/>
      <c r="BQ288" s="73"/>
      <c r="BR288" s="73"/>
      <c r="BS288" s="73"/>
      <c r="BT288" s="73"/>
      <c r="BU288" s="73"/>
      <c r="BV288" s="73"/>
      <c r="BW288" s="73"/>
      <c r="BX288" s="73"/>
      <c r="BY288" s="73"/>
      <c r="BZ288" s="73"/>
      <c r="CA288" s="73"/>
      <c r="CB288" s="73"/>
      <c r="CC288" s="73"/>
      <c r="CD288" s="73"/>
      <c r="CE288" s="73"/>
      <c r="CF288" s="73"/>
      <c r="CG288" s="63">
        <f t="shared" si="69"/>
        <v>0</v>
      </c>
      <c r="CH288" s="63">
        <f t="shared" si="70"/>
        <v>0</v>
      </c>
      <c r="CI288" s="73"/>
      <c r="CJ288" s="63">
        <f>IF(Taula1[[#This Row],[Tipus de contracte                                  (fer servir opcions de la llista desplegable)]]="Indefinit",1,0)</f>
        <v>0</v>
      </c>
      <c r="CK288" s="63">
        <f>IF(Taula1[[#This Row],[Tipus de contracte                                  (fer servir opcions de la llista desplegable)]]="Temporal, igual o superior a 6 mesos",1,0)</f>
        <v>0</v>
      </c>
      <c r="CL288" s="63">
        <f>IF(Taula1[[#This Row],[Tipus de contracte                                  (fer servir opcions de la llista desplegable)]]="Substitució per IT",1,0)</f>
        <v>0</v>
      </c>
      <c r="CM288" s="73"/>
      <c r="CN288" s="63">
        <f>IF(Taula1[[#This Row],[Relació llocs de treball]]&gt;=1,1,0)</f>
        <v>0</v>
      </c>
      <c r="CO288" s="73"/>
      <c r="CP288" s="63">
        <f>IF(Taula1[[#This Row],[Identitat de gènere                                                          (fer servir opcions de la llista desplegable)]]="Home",1,0)</f>
        <v>0</v>
      </c>
      <c r="CQ288" s="63">
        <f>IF(Taula1[[#This Row],[Identitat de gènere                                                          (fer servir opcions de la llista desplegable)]]="Dona",1,0)</f>
        <v>0</v>
      </c>
      <c r="CR288" s="63">
        <f>IF(Taula1[[#This Row],[Identitat de gènere                                                          (fer servir opcions de la llista desplegable)]]="No binari",1,0)</f>
        <v>0</v>
      </c>
      <c r="CS288" s="73"/>
      <c r="CT288" s="63">
        <f t="shared" si="64"/>
        <v>0</v>
      </c>
      <c r="CU288" s="64">
        <f t="shared" si="71"/>
        <v>0</v>
      </c>
      <c r="CW288" s="64">
        <f t="shared" si="72"/>
        <v>0</v>
      </c>
      <c r="CX288" s="64">
        <f t="shared" si="73"/>
        <v>0</v>
      </c>
      <c r="CY288" s="64">
        <f t="shared" si="74"/>
        <v>0</v>
      </c>
      <c r="CZ288" s="64">
        <f t="shared" si="75"/>
        <v>0</v>
      </c>
      <c r="DB288" s="64">
        <f t="shared" si="76"/>
        <v>0</v>
      </c>
      <c r="DC288" s="64">
        <f t="shared" si="77"/>
        <v>0</v>
      </c>
      <c r="DD288" s="64">
        <f t="shared" si="78"/>
        <v>0</v>
      </c>
      <c r="DE288" s="64">
        <f t="shared" si="79"/>
        <v>0</v>
      </c>
    </row>
    <row r="289" spans="2:109" x14ac:dyDescent="0.3">
      <c r="B289" s="167"/>
      <c r="C289" s="186"/>
      <c r="D289" s="2"/>
      <c r="E289" s="67"/>
      <c r="F289" s="5"/>
      <c r="G289" s="5"/>
      <c r="H289" s="187"/>
      <c r="I289" s="111" t="str">
        <f ca="1">IF(Taula1[[#This Row],[Data naixement (format dd/mm/aaaa)]]="","0",DATEDIF(Taula1[[#This Row],[Data naixement (format dd/mm/aaaa)]],TODAY(),"Y"))</f>
        <v>0</v>
      </c>
      <c r="J289" s="6"/>
      <c r="K289" s="6"/>
      <c r="L289" s="6"/>
      <c r="M289" s="6"/>
      <c r="N289" s="56"/>
      <c r="O289" s="56"/>
      <c r="P289" s="56"/>
      <c r="Q289" s="6"/>
      <c r="R289" s="7"/>
      <c r="S289" s="143">
        <f>Taula1[[#This Row],[Mesos naturals sencers treballats període justificat (01/01/2023 - 31/03/2023)]]</f>
        <v>0</v>
      </c>
      <c r="T289" s="194">
        <f>Taula1[[#This Row],[Dies treballats període justificat (01/01/2023 - 31/03/2023)              no comptabilitzats com a mes natural sencer]]</f>
        <v>0</v>
      </c>
      <c r="U289" s="12"/>
      <c r="V289" s="7"/>
      <c r="W289" s="188"/>
      <c r="X289" s="188"/>
      <c r="Y289" s="188"/>
      <c r="Z289" s="188"/>
      <c r="AA289" s="190"/>
      <c r="AB289" s="143">
        <f>Taula1[[#This Row],[Grup justificat     (fer servir opcions de la llista desplegable)]]</f>
        <v>0</v>
      </c>
      <c r="AC289" s="182"/>
      <c r="AD289" s="80"/>
      <c r="AE289" s="131">
        <f>ROUND((AF289/100)*756*Taula1[[#This Row],[Mesos naturals sencers treballats període justificat (01/01/2023 - 31/03/2023)]],2)</f>
        <v>0</v>
      </c>
      <c r="AF289" s="79">
        <f>Taula1[[#This Row],[% Jornada segons contracte
(no posar el símbol %) ]]-Taula1[[#This Row],[% Reducció salari per baix rendiment        (no posar el símbol %)]]</f>
        <v>0</v>
      </c>
      <c r="AG289" s="131">
        <f>ROUND((AH289/100)*24.8547945*Taula1[[#This Row],[Dies treballats període justificat (01/01/2023 - 31/03/2023)              no comptabilitzats com a mes natural sencer]],2)</f>
        <v>0</v>
      </c>
      <c r="AH289" s="79">
        <f>Taula1[[#This Row],[% Jornada segons contracte
(no posar el símbol %) ]]-Taula1[[#This Row],[% Reducció salari per baix rendiment        (no posar el símbol %)]]</f>
        <v>0</v>
      </c>
      <c r="AI289" s="131">
        <f t="shared" si="65"/>
        <v>0</v>
      </c>
      <c r="AJ289" s="183"/>
      <c r="AK289" s="131">
        <f>ROUND((AL289/100)*756*Taula1[[#This Row],[Espai reservat Administració  (mesos)]],2)</f>
        <v>0</v>
      </c>
      <c r="AL289" s="79">
        <f>Taula1[[#This Row],[% Jornada segons contracte
(no posar el símbol %) ]]-Taula1[[#This Row],[% Reducció salari per baix rendiment        (no posar el símbol %)]]</f>
        <v>0</v>
      </c>
      <c r="AM289" s="131">
        <f>ROUND((AN289/100)*24.8547945*Taula1[[#This Row],[Espai reservat Administració (dies)]],2)</f>
        <v>0</v>
      </c>
      <c r="AN289" s="79">
        <f>Taula1[[#This Row],[% Jornada segons contracte
(no posar el símbol %) ]]-Taula1[[#This Row],[% Reducció salari per baix rendiment        (no posar el símbol %)]]</f>
        <v>0</v>
      </c>
      <c r="AO289" s="131">
        <f t="shared" si="66"/>
        <v>0</v>
      </c>
      <c r="AP289" s="86"/>
      <c r="AQ289" s="136">
        <f>ROUND((AR289/100)*693*Taula1[[#This Row],[Mesos naturals sencers treballats període justificat (01/01/2023 - 31/03/2023)]],2)</f>
        <v>0</v>
      </c>
      <c r="AR289" s="89">
        <f>Taula1[[#This Row],[% Jornada segons contracte
(no posar el símbol %) ]]-Taula1[[#This Row],[% Reducció salari per baix rendiment        (no posar el símbol %)]]</f>
        <v>0</v>
      </c>
      <c r="AS289" s="136">
        <f>ROUND((AT289/100)*22.78356164*Taula1[[#This Row],[Dies treballats període justificat (01/01/2023 - 31/03/2023)              no comptabilitzats com a mes natural sencer]],2)</f>
        <v>0</v>
      </c>
      <c r="AT289" s="89">
        <f>Taula1[[#This Row],[% Jornada segons contracte
(no posar el símbol %) ]]-Taula1[[#This Row],[% Reducció salari per baix rendiment        (no posar el símbol %)]]</f>
        <v>0</v>
      </c>
      <c r="AU289" s="136">
        <f t="shared" si="67"/>
        <v>0</v>
      </c>
      <c r="AV289" s="86"/>
      <c r="AW289" s="136">
        <f>ROUND((AX289/100)*693*Taula1[[#This Row],[Espai reservat Administració  (mesos)]],2)</f>
        <v>0</v>
      </c>
      <c r="AX289" s="89">
        <f>Taula1[[#This Row],[% Jornada segons contracte
(no posar el símbol %) ]]-Taula1[[#This Row],[% Reducció salari per baix rendiment        (no posar el símbol %)]]</f>
        <v>0</v>
      </c>
      <c r="AY289" s="131">
        <f>ROUND((AZ289/100)*22.78356164*Taula1[[#This Row],[Espai reservat Administració (dies)]],2)</f>
        <v>0</v>
      </c>
      <c r="AZ289" s="79">
        <f>Taula1[[#This Row],[% Jornada segons contracte
(no posar el símbol %) ]]-Taula1[[#This Row],[% Reducció salari per baix rendiment        (no posar el símbol %)]]</f>
        <v>0</v>
      </c>
      <c r="BA289" s="131">
        <f t="shared" si="68"/>
        <v>0</v>
      </c>
      <c r="BB289" s="83"/>
      <c r="BC289" s="131">
        <f>IF(Taula1[[#This Row],[Grup justificat     (fer servir opcions de la llista desplegable)]]=1,AI289,0)</f>
        <v>0</v>
      </c>
      <c r="BD289" s="131">
        <f>IF(Taula1[[#This Row],[Grup justificat     (fer servir opcions de la llista desplegable)]]=2,AU289,0)</f>
        <v>0</v>
      </c>
      <c r="BE289" s="83"/>
      <c r="BF289" s="131">
        <f>IF(Taula1[[#This Row],[Espai reservat Administració]]=1,AO289,0)</f>
        <v>0</v>
      </c>
      <c r="BG289" s="131">
        <f>IF(Taula1[[#This Row],[Espai reservat Administració]]=2,BA289,0)</f>
        <v>0</v>
      </c>
      <c r="BH289" s="83"/>
      <c r="BI289" s="124">
        <f>IF(Taula1[[#This Row],[Grup justificat     (fer servir opcions de la llista desplegable)]]=1,1,0)</f>
        <v>0</v>
      </c>
      <c r="BJ289" s="124">
        <f>IF(Taula1[[#This Row],[Espai reservat Administració]]=1,1,0)</f>
        <v>0</v>
      </c>
      <c r="BK289" s="125"/>
      <c r="BL289" s="124">
        <f>IF(Taula1[[#This Row],[Grup justificat     (fer servir opcions de la llista desplegable)]]=2,1,0)</f>
        <v>0</v>
      </c>
      <c r="BM289" s="124">
        <f>IF(Taula1[[#This Row],[Espai reservat Administració]]=2,1,0)</f>
        <v>0</v>
      </c>
      <c r="BN289" s="73"/>
      <c r="BO289" s="73"/>
      <c r="BP289" s="73"/>
      <c r="BQ289" s="73"/>
      <c r="BR289" s="73"/>
      <c r="BS289" s="73"/>
      <c r="BT289" s="73"/>
      <c r="BU289" s="73"/>
      <c r="BV289" s="73"/>
      <c r="BW289" s="73"/>
      <c r="BX289" s="73"/>
      <c r="BY289" s="73"/>
      <c r="BZ289" s="73"/>
      <c r="CA289" s="73"/>
      <c r="CB289" s="73"/>
      <c r="CC289" s="73"/>
      <c r="CD289" s="73"/>
      <c r="CE289" s="73"/>
      <c r="CF289" s="73"/>
      <c r="CG289" s="63">
        <f t="shared" si="69"/>
        <v>0</v>
      </c>
      <c r="CH289" s="63">
        <f t="shared" si="70"/>
        <v>0</v>
      </c>
      <c r="CI289" s="73"/>
      <c r="CJ289" s="63">
        <f>IF(Taula1[[#This Row],[Tipus de contracte                                  (fer servir opcions de la llista desplegable)]]="Indefinit",1,0)</f>
        <v>0</v>
      </c>
      <c r="CK289" s="63">
        <f>IF(Taula1[[#This Row],[Tipus de contracte                                  (fer servir opcions de la llista desplegable)]]="Temporal, igual o superior a 6 mesos",1,0)</f>
        <v>0</v>
      </c>
      <c r="CL289" s="63">
        <f>IF(Taula1[[#This Row],[Tipus de contracte                                  (fer servir opcions de la llista desplegable)]]="Substitució per IT",1,0)</f>
        <v>0</v>
      </c>
      <c r="CM289" s="73"/>
      <c r="CN289" s="63">
        <f>IF(Taula1[[#This Row],[Relació llocs de treball]]&gt;=1,1,0)</f>
        <v>0</v>
      </c>
      <c r="CO289" s="73"/>
      <c r="CP289" s="63">
        <f>IF(Taula1[[#This Row],[Identitat de gènere                                                          (fer servir opcions de la llista desplegable)]]="Home",1,0)</f>
        <v>0</v>
      </c>
      <c r="CQ289" s="63">
        <f>IF(Taula1[[#This Row],[Identitat de gènere                                                          (fer servir opcions de la llista desplegable)]]="Dona",1,0)</f>
        <v>0</v>
      </c>
      <c r="CR289" s="63">
        <f>IF(Taula1[[#This Row],[Identitat de gènere                                                          (fer servir opcions de la llista desplegable)]]="No binari",1,0)</f>
        <v>0</v>
      </c>
      <c r="CS289" s="73"/>
      <c r="CT289" s="63">
        <f t="shared" si="64"/>
        <v>0</v>
      </c>
      <c r="CU289" s="64">
        <f t="shared" si="71"/>
        <v>0</v>
      </c>
      <c r="CW289" s="64">
        <f t="shared" si="72"/>
        <v>0</v>
      </c>
      <c r="CX289" s="64">
        <f t="shared" si="73"/>
        <v>0</v>
      </c>
      <c r="CY289" s="64">
        <f t="shared" si="74"/>
        <v>0</v>
      </c>
      <c r="CZ289" s="64">
        <f t="shared" si="75"/>
        <v>0</v>
      </c>
      <c r="DB289" s="64">
        <f t="shared" si="76"/>
        <v>0</v>
      </c>
      <c r="DC289" s="64">
        <f t="shared" si="77"/>
        <v>0</v>
      </c>
      <c r="DD289" s="64">
        <f t="shared" si="78"/>
        <v>0</v>
      </c>
      <c r="DE289" s="64">
        <f t="shared" si="79"/>
        <v>0</v>
      </c>
    </row>
    <row r="290" spans="2:109" x14ac:dyDescent="0.3">
      <c r="B290" s="167"/>
      <c r="C290" s="186"/>
      <c r="D290" s="2"/>
      <c r="E290" s="67"/>
      <c r="F290" s="5"/>
      <c r="G290" s="5"/>
      <c r="H290" s="187"/>
      <c r="I290" s="111" t="str">
        <f ca="1">IF(Taula1[[#This Row],[Data naixement (format dd/mm/aaaa)]]="","0",DATEDIF(Taula1[[#This Row],[Data naixement (format dd/mm/aaaa)]],TODAY(),"Y"))</f>
        <v>0</v>
      </c>
      <c r="J290" s="6"/>
      <c r="K290" s="6"/>
      <c r="L290" s="6"/>
      <c r="M290" s="6"/>
      <c r="N290" s="56"/>
      <c r="O290" s="56"/>
      <c r="P290" s="56"/>
      <c r="Q290" s="6"/>
      <c r="R290" s="7"/>
      <c r="S290" s="143">
        <f>Taula1[[#This Row],[Mesos naturals sencers treballats període justificat (01/01/2023 - 31/03/2023)]]</f>
        <v>0</v>
      </c>
      <c r="T290" s="194">
        <f>Taula1[[#This Row],[Dies treballats període justificat (01/01/2023 - 31/03/2023)              no comptabilitzats com a mes natural sencer]]</f>
        <v>0</v>
      </c>
      <c r="U290" s="12"/>
      <c r="V290" s="7"/>
      <c r="W290" s="188"/>
      <c r="X290" s="188"/>
      <c r="Y290" s="188"/>
      <c r="Z290" s="188"/>
      <c r="AA290" s="190"/>
      <c r="AB290" s="143">
        <f>Taula1[[#This Row],[Grup justificat     (fer servir opcions de la llista desplegable)]]</f>
        <v>0</v>
      </c>
      <c r="AC290" s="182"/>
      <c r="AD290" s="80"/>
      <c r="AE290" s="131">
        <f>ROUND((AF290/100)*756*Taula1[[#This Row],[Mesos naturals sencers treballats període justificat (01/01/2023 - 31/03/2023)]],2)</f>
        <v>0</v>
      </c>
      <c r="AF290" s="79">
        <f>Taula1[[#This Row],[% Jornada segons contracte
(no posar el símbol %) ]]-Taula1[[#This Row],[% Reducció salari per baix rendiment        (no posar el símbol %)]]</f>
        <v>0</v>
      </c>
      <c r="AG290" s="131">
        <f>ROUND((AH290/100)*24.8547945*Taula1[[#This Row],[Dies treballats període justificat (01/01/2023 - 31/03/2023)              no comptabilitzats com a mes natural sencer]],2)</f>
        <v>0</v>
      </c>
      <c r="AH290" s="79">
        <f>Taula1[[#This Row],[% Jornada segons contracte
(no posar el símbol %) ]]-Taula1[[#This Row],[% Reducció salari per baix rendiment        (no posar el símbol %)]]</f>
        <v>0</v>
      </c>
      <c r="AI290" s="131">
        <f t="shared" si="65"/>
        <v>0</v>
      </c>
      <c r="AJ290" s="183"/>
      <c r="AK290" s="131">
        <f>ROUND((AL290/100)*756*Taula1[[#This Row],[Espai reservat Administració  (mesos)]],2)</f>
        <v>0</v>
      </c>
      <c r="AL290" s="79">
        <f>Taula1[[#This Row],[% Jornada segons contracte
(no posar el símbol %) ]]-Taula1[[#This Row],[% Reducció salari per baix rendiment        (no posar el símbol %)]]</f>
        <v>0</v>
      </c>
      <c r="AM290" s="131">
        <f>ROUND((AN290/100)*24.8547945*Taula1[[#This Row],[Espai reservat Administració (dies)]],2)</f>
        <v>0</v>
      </c>
      <c r="AN290" s="79">
        <f>Taula1[[#This Row],[% Jornada segons contracte
(no posar el símbol %) ]]-Taula1[[#This Row],[% Reducció salari per baix rendiment        (no posar el símbol %)]]</f>
        <v>0</v>
      </c>
      <c r="AO290" s="131">
        <f t="shared" si="66"/>
        <v>0</v>
      </c>
      <c r="AP290" s="86"/>
      <c r="AQ290" s="136">
        <f>ROUND((AR290/100)*693*Taula1[[#This Row],[Mesos naturals sencers treballats període justificat (01/01/2023 - 31/03/2023)]],2)</f>
        <v>0</v>
      </c>
      <c r="AR290" s="89">
        <f>Taula1[[#This Row],[% Jornada segons contracte
(no posar el símbol %) ]]-Taula1[[#This Row],[% Reducció salari per baix rendiment        (no posar el símbol %)]]</f>
        <v>0</v>
      </c>
      <c r="AS290" s="136">
        <f>ROUND((AT290/100)*22.78356164*Taula1[[#This Row],[Dies treballats període justificat (01/01/2023 - 31/03/2023)              no comptabilitzats com a mes natural sencer]],2)</f>
        <v>0</v>
      </c>
      <c r="AT290" s="89">
        <f>Taula1[[#This Row],[% Jornada segons contracte
(no posar el símbol %) ]]-Taula1[[#This Row],[% Reducció salari per baix rendiment        (no posar el símbol %)]]</f>
        <v>0</v>
      </c>
      <c r="AU290" s="136">
        <f t="shared" si="67"/>
        <v>0</v>
      </c>
      <c r="AV290" s="86"/>
      <c r="AW290" s="136">
        <f>ROUND((AX290/100)*693*Taula1[[#This Row],[Espai reservat Administració  (mesos)]],2)</f>
        <v>0</v>
      </c>
      <c r="AX290" s="89">
        <f>Taula1[[#This Row],[% Jornada segons contracte
(no posar el símbol %) ]]-Taula1[[#This Row],[% Reducció salari per baix rendiment        (no posar el símbol %)]]</f>
        <v>0</v>
      </c>
      <c r="AY290" s="131">
        <f>ROUND((AZ290/100)*22.78356164*Taula1[[#This Row],[Espai reservat Administració (dies)]],2)</f>
        <v>0</v>
      </c>
      <c r="AZ290" s="79">
        <f>Taula1[[#This Row],[% Jornada segons contracte
(no posar el símbol %) ]]-Taula1[[#This Row],[% Reducció salari per baix rendiment        (no posar el símbol %)]]</f>
        <v>0</v>
      </c>
      <c r="BA290" s="131">
        <f t="shared" si="68"/>
        <v>0</v>
      </c>
      <c r="BB290" s="83"/>
      <c r="BC290" s="131">
        <f>IF(Taula1[[#This Row],[Grup justificat     (fer servir opcions de la llista desplegable)]]=1,AI290,0)</f>
        <v>0</v>
      </c>
      <c r="BD290" s="131">
        <f>IF(Taula1[[#This Row],[Grup justificat     (fer servir opcions de la llista desplegable)]]=2,AU290,0)</f>
        <v>0</v>
      </c>
      <c r="BE290" s="83"/>
      <c r="BF290" s="131">
        <f>IF(Taula1[[#This Row],[Espai reservat Administració]]=1,AO290,0)</f>
        <v>0</v>
      </c>
      <c r="BG290" s="131">
        <f>IF(Taula1[[#This Row],[Espai reservat Administració]]=2,BA290,0)</f>
        <v>0</v>
      </c>
      <c r="BH290" s="83"/>
      <c r="BI290" s="124">
        <f>IF(Taula1[[#This Row],[Grup justificat     (fer servir opcions de la llista desplegable)]]=1,1,0)</f>
        <v>0</v>
      </c>
      <c r="BJ290" s="124">
        <f>IF(Taula1[[#This Row],[Espai reservat Administració]]=1,1,0)</f>
        <v>0</v>
      </c>
      <c r="BK290" s="125"/>
      <c r="BL290" s="124">
        <f>IF(Taula1[[#This Row],[Grup justificat     (fer servir opcions de la llista desplegable)]]=2,1,0)</f>
        <v>0</v>
      </c>
      <c r="BM290" s="124">
        <f>IF(Taula1[[#This Row],[Espai reservat Administració]]=2,1,0)</f>
        <v>0</v>
      </c>
      <c r="BN290" s="73"/>
      <c r="BO290" s="73"/>
      <c r="BP290" s="73"/>
      <c r="BQ290" s="73"/>
      <c r="BR290" s="73"/>
      <c r="BS290" s="73"/>
      <c r="BT290" s="73"/>
      <c r="BU290" s="73"/>
      <c r="BV290" s="73"/>
      <c r="BW290" s="73"/>
      <c r="BX290" s="73"/>
      <c r="BY290" s="73"/>
      <c r="BZ290" s="73"/>
      <c r="CA290" s="73"/>
      <c r="CB290" s="73"/>
      <c r="CC290" s="73"/>
      <c r="CD290" s="73"/>
      <c r="CE290" s="73"/>
      <c r="CF290" s="73"/>
      <c r="CG290" s="63">
        <f t="shared" si="69"/>
        <v>0</v>
      </c>
      <c r="CH290" s="63">
        <f t="shared" si="70"/>
        <v>0</v>
      </c>
      <c r="CI290" s="73"/>
      <c r="CJ290" s="63">
        <f>IF(Taula1[[#This Row],[Tipus de contracte                                  (fer servir opcions de la llista desplegable)]]="Indefinit",1,0)</f>
        <v>0</v>
      </c>
      <c r="CK290" s="63">
        <f>IF(Taula1[[#This Row],[Tipus de contracte                                  (fer servir opcions de la llista desplegable)]]="Temporal, igual o superior a 6 mesos",1,0)</f>
        <v>0</v>
      </c>
      <c r="CL290" s="63">
        <f>IF(Taula1[[#This Row],[Tipus de contracte                                  (fer servir opcions de la llista desplegable)]]="Substitució per IT",1,0)</f>
        <v>0</v>
      </c>
      <c r="CM290" s="73"/>
      <c r="CN290" s="63">
        <f>IF(Taula1[[#This Row],[Relació llocs de treball]]&gt;=1,1,0)</f>
        <v>0</v>
      </c>
      <c r="CO290" s="73"/>
      <c r="CP290" s="63">
        <f>IF(Taula1[[#This Row],[Identitat de gènere                                                          (fer servir opcions de la llista desplegable)]]="Home",1,0)</f>
        <v>0</v>
      </c>
      <c r="CQ290" s="63">
        <f>IF(Taula1[[#This Row],[Identitat de gènere                                                          (fer servir opcions de la llista desplegable)]]="Dona",1,0)</f>
        <v>0</v>
      </c>
      <c r="CR290" s="63">
        <f>IF(Taula1[[#This Row],[Identitat de gènere                                                          (fer servir opcions de la llista desplegable)]]="No binari",1,0)</f>
        <v>0</v>
      </c>
      <c r="CS290" s="73"/>
      <c r="CT290" s="63">
        <f t="shared" si="64"/>
        <v>0</v>
      </c>
      <c r="CU290" s="64">
        <f t="shared" si="71"/>
        <v>0</v>
      </c>
      <c r="CW290" s="64">
        <f t="shared" si="72"/>
        <v>0</v>
      </c>
      <c r="CX290" s="64">
        <f t="shared" si="73"/>
        <v>0</v>
      </c>
      <c r="CY290" s="64">
        <f t="shared" si="74"/>
        <v>0</v>
      </c>
      <c r="CZ290" s="64">
        <f t="shared" si="75"/>
        <v>0</v>
      </c>
      <c r="DB290" s="64">
        <f t="shared" si="76"/>
        <v>0</v>
      </c>
      <c r="DC290" s="64">
        <f t="shared" si="77"/>
        <v>0</v>
      </c>
      <c r="DD290" s="64">
        <f t="shared" si="78"/>
        <v>0</v>
      </c>
      <c r="DE290" s="64">
        <f t="shared" si="79"/>
        <v>0</v>
      </c>
    </row>
    <row r="291" spans="2:109" x14ac:dyDescent="0.3">
      <c r="B291" s="167"/>
      <c r="C291" s="186"/>
      <c r="D291" s="2"/>
      <c r="E291" s="67"/>
      <c r="F291" s="5"/>
      <c r="G291" s="5"/>
      <c r="H291" s="187"/>
      <c r="I291" s="111" t="str">
        <f ca="1">IF(Taula1[[#This Row],[Data naixement (format dd/mm/aaaa)]]="","0",DATEDIF(Taula1[[#This Row],[Data naixement (format dd/mm/aaaa)]],TODAY(),"Y"))</f>
        <v>0</v>
      </c>
      <c r="J291" s="6"/>
      <c r="K291" s="6"/>
      <c r="L291" s="6"/>
      <c r="M291" s="6"/>
      <c r="N291" s="56"/>
      <c r="O291" s="56"/>
      <c r="P291" s="56"/>
      <c r="Q291" s="6"/>
      <c r="R291" s="7"/>
      <c r="S291" s="143">
        <f>Taula1[[#This Row],[Mesos naturals sencers treballats període justificat (01/01/2023 - 31/03/2023)]]</f>
        <v>0</v>
      </c>
      <c r="T291" s="194">
        <f>Taula1[[#This Row],[Dies treballats període justificat (01/01/2023 - 31/03/2023)              no comptabilitzats com a mes natural sencer]]</f>
        <v>0</v>
      </c>
      <c r="U291" s="12"/>
      <c r="V291" s="7"/>
      <c r="W291" s="188"/>
      <c r="X291" s="188"/>
      <c r="Y291" s="188"/>
      <c r="Z291" s="188"/>
      <c r="AA291" s="190"/>
      <c r="AB291" s="143">
        <f>Taula1[[#This Row],[Grup justificat     (fer servir opcions de la llista desplegable)]]</f>
        <v>0</v>
      </c>
      <c r="AC291" s="182"/>
      <c r="AD291" s="80"/>
      <c r="AE291" s="131">
        <f>ROUND((AF291/100)*756*Taula1[[#This Row],[Mesos naturals sencers treballats període justificat (01/01/2023 - 31/03/2023)]],2)</f>
        <v>0</v>
      </c>
      <c r="AF291" s="79">
        <f>Taula1[[#This Row],[% Jornada segons contracte
(no posar el símbol %) ]]-Taula1[[#This Row],[% Reducció salari per baix rendiment        (no posar el símbol %)]]</f>
        <v>0</v>
      </c>
      <c r="AG291" s="131">
        <f>ROUND((AH291/100)*24.8547945*Taula1[[#This Row],[Dies treballats període justificat (01/01/2023 - 31/03/2023)              no comptabilitzats com a mes natural sencer]],2)</f>
        <v>0</v>
      </c>
      <c r="AH291" s="79">
        <f>Taula1[[#This Row],[% Jornada segons contracte
(no posar el símbol %) ]]-Taula1[[#This Row],[% Reducció salari per baix rendiment        (no posar el símbol %)]]</f>
        <v>0</v>
      </c>
      <c r="AI291" s="131">
        <f t="shared" si="65"/>
        <v>0</v>
      </c>
      <c r="AJ291" s="183"/>
      <c r="AK291" s="131">
        <f>ROUND((AL291/100)*756*Taula1[[#This Row],[Espai reservat Administració  (mesos)]],2)</f>
        <v>0</v>
      </c>
      <c r="AL291" s="79">
        <f>Taula1[[#This Row],[% Jornada segons contracte
(no posar el símbol %) ]]-Taula1[[#This Row],[% Reducció salari per baix rendiment        (no posar el símbol %)]]</f>
        <v>0</v>
      </c>
      <c r="AM291" s="131">
        <f>ROUND((AN291/100)*24.8547945*Taula1[[#This Row],[Espai reservat Administració (dies)]],2)</f>
        <v>0</v>
      </c>
      <c r="AN291" s="79">
        <f>Taula1[[#This Row],[% Jornada segons contracte
(no posar el símbol %) ]]-Taula1[[#This Row],[% Reducció salari per baix rendiment        (no posar el símbol %)]]</f>
        <v>0</v>
      </c>
      <c r="AO291" s="131">
        <f t="shared" si="66"/>
        <v>0</v>
      </c>
      <c r="AP291" s="86"/>
      <c r="AQ291" s="136">
        <f>ROUND((AR291/100)*693*Taula1[[#This Row],[Mesos naturals sencers treballats període justificat (01/01/2023 - 31/03/2023)]],2)</f>
        <v>0</v>
      </c>
      <c r="AR291" s="89">
        <f>Taula1[[#This Row],[% Jornada segons contracte
(no posar el símbol %) ]]-Taula1[[#This Row],[% Reducció salari per baix rendiment        (no posar el símbol %)]]</f>
        <v>0</v>
      </c>
      <c r="AS291" s="136">
        <f>ROUND((AT291/100)*22.78356164*Taula1[[#This Row],[Dies treballats període justificat (01/01/2023 - 31/03/2023)              no comptabilitzats com a mes natural sencer]],2)</f>
        <v>0</v>
      </c>
      <c r="AT291" s="89">
        <f>Taula1[[#This Row],[% Jornada segons contracte
(no posar el símbol %) ]]-Taula1[[#This Row],[% Reducció salari per baix rendiment        (no posar el símbol %)]]</f>
        <v>0</v>
      </c>
      <c r="AU291" s="136">
        <f t="shared" si="67"/>
        <v>0</v>
      </c>
      <c r="AV291" s="86"/>
      <c r="AW291" s="136">
        <f>ROUND((AX291/100)*693*Taula1[[#This Row],[Espai reservat Administració  (mesos)]],2)</f>
        <v>0</v>
      </c>
      <c r="AX291" s="89">
        <f>Taula1[[#This Row],[% Jornada segons contracte
(no posar el símbol %) ]]-Taula1[[#This Row],[% Reducció salari per baix rendiment        (no posar el símbol %)]]</f>
        <v>0</v>
      </c>
      <c r="AY291" s="131">
        <f>ROUND((AZ291/100)*22.78356164*Taula1[[#This Row],[Espai reservat Administració (dies)]],2)</f>
        <v>0</v>
      </c>
      <c r="AZ291" s="79">
        <f>Taula1[[#This Row],[% Jornada segons contracte
(no posar el símbol %) ]]-Taula1[[#This Row],[% Reducció salari per baix rendiment        (no posar el símbol %)]]</f>
        <v>0</v>
      </c>
      <c r="BA291" s="131">
        <f t="shared" si="68"/>
        <v>0</v>
      </c>
      <c r="BB291" s="83"/>
      <c r="BC291" s="131">
        <f>IF(Taula1[[#This Row],[Grup justificat     (fer servir opcions de la llista desplegable)]]=1,AI291,0)</f>
        <v>0</v>
      </c>
      <c r="BD291" s="131">
        <f>IF(Taula1[[#This Row],[Grup justificat     (fer servir opcions de la llista desplegable)]]=2,AU291,0)</f>
        <v>0</v>
      </c>
      <c r="BE291" s="83"/>
      <c r="BF291" s="131">
        <f>IF(Taula1[[#This Row],[Espai reservat Administració]]=1,AO291,0)</f>
        <v>0</v>
      </c>
      <c r="BG291" s="131">
        <f>IF(Taula1[[#This Row],[Espai reservat Administració]]=2,BA291,0)</f>
        <v>0</v>
      </c>
      <c r="BH291" s="83"/>
      <c r="BI291" s="124">
        <f>IF(Taula1[[#This Row],[Grup justificat     (fer servir opcions de la llista desplegable)]]=1,1,0)</f>
        <v>0</v>
      </c>
      <c r="BJ291" s="124">
        <f>IF(Taula1[[#This Row],[Espai reservat Administració]]=1,1,0)</f>
        <v>0</v>
      </c>
      <c r="BK291" s="125"/>
      <c r="BL291" s="124">
        <f>IF(Taula1[[#This Row],[Grup justificat     (fer servir opcions de la llista desplegable)]]=2,1,0)</f>
        <v>0</v>
      </c>
      <c r="BM291" s="124">
        <f>IF(Taula1[[#This Row],[Espai reservat Administració]]=2,1,0)</f>
        <v>0</v>
      </c>
      <c r="BN291" s="73"/>
      <c r="BO291" s="73"/>
      <c r="BP291" s="73"/>
      <c r="BQ291" s="73"/>
      <c r="BR291" s="73"/>
      <c r="BS291" s="73"/>
      <c r="BT291" s="73"/>
      <c r="BU291" s="73"/>
      <c r="BV291" s="73"/>
      <c r="BW291" s="73"/>
      <c r="BX291" s="73"/>
      <c r="BY291" s="73"/>
      <c r="BZ291" s="73"/>
      <c r="CA291" s="73"/>
      <c r="CB291" s="73"/>
      <c r="CC291" s="73"/>
      <c r="CD291" s="73"/>
      <c r="CE291" s="73"/>
      <c r="CF291" s="73"/>
      <c r="CG291" s="63">
        <f t="shared" si="69"/>
        <v>0</v>
      </c>
      <c r="CH291" s="63">
        <f t="shared" si="70"/>
        <v>0</v>
      </c>
      <c r="CI291" s="73"/>
      <c r="CJ291" s="63">
        <f>IF(Taula1[[#This Row],[Tipus de contracte                                  (fer servir opcions de la llista desplegable)]]="Indefinit",1,0)</f>
        <v>0</v>
      </c>
      <c r="CK291" s="63">
        <f>IF(Taula1[[#This Row],[Tipus de contracte                                  (fer servir opcions de la llista desplegable)]]="Temporal, igual o superior a 6 mesos",1,0)</f>
        <v>0</v>
      </c>
      <c r="CL291" s="63">
        <f>IF(Taula1[[#This Row],[Tipus de contracte                                  (fer servir opcions de la llista desplegable)]]="Substitució per IT",1,0)</f>
        <v>0</v>
      </c>
      <c r="CM291" s="73"/>
      <c r="CN291" s="63">
        <f>IF(Taula1[[#This Row],[Relació llocs de treball]]&gt;=1,1,0)</f>
        <v>0</v>
      </c>
      <c r="CO291" s="73"/>
      <c r="CP291" s="63">
        <f>IF(Taula1[[#This Row],[Identitat de gènere                                                          (fer servir opcions de la llista desplegable)]]="Home",1,0)</f>
        <v>0</v>
      </c>
      <c r="CQ291" s="63">
        <f>IF(Taula1[[#This Row],[Identitat de gènere                                                          (fer servir opcions de la llista desplegable)]]="Dona",1,0)</f>
        <v>0</v>
      </c>
      <c r="CR291" s="63">
        <f>IF(Taula1[[#This Row],[Identitat de gènere                                                          (fer servir opcions de la llista desplegable)]]="No binari",1,0)</f>
        <v>0</v>
      </c>
      <c r="CS291" s="73"/>
      <c r="CT291" s="63">
        <f t="shared" si="64"/>
        <v>0</v>
      </c>
      <c r="CU291" s="64">
        <f t="shared" si="71"/>
        <v>0</v>
      </c>
      <c r="CW291" s="64">
        <f t="shared" si="72"/>
        <v>0</v>
      </c>
      <c r="CX291" s="64">
        <f t="shared" si="73"/>
        <v>0</v>
      </c>
      <c r="CY291" s="64">
        <f t="shared" si="74"/>
        <v>0</v>
      </c>
      <c r="CZ291" s="64">
        <f t="shared" si="75"/>
        <v>0</v>
      </c>
      <c r="DB291" s="64">
        <f t="shared" si="76"/>
        <v>0</v>
      </c>
      <c r="DC291" s="64">
        <f t="shared" si="77"/>
        <v>0</v>
      </c>
      <c r="DD291" s="64">
        <f t="shared" si="78"/>
        <v>0</v>
      </c>
      <c r="DE291" s="64">
        <f t="shared" si="79"/>
        <v>0</v>
      </c>
    </row>
    <row r="292" spans="2:109" x14ac:dyDescent="0.3">
      <c r="B292" s="167"/>
      <c r="C292" s="186"/>
      <c r="D292" s="2"/>
      <c r="E292" s="67"/>
      <c r="F292" s="5"/>
      <c r="G292" s="5"/>
      <c r="H292" s="187"/>
      <c r="I292" s="111" t="str">
        <f ca="1">IF(Taula1[[#This Row],[Data naixement (format dd/mm/aaaa)]]="","0",DATEDIF(Taula1[[#This Row],[Data naixement (format dd/mm/aaaa)]],TODAY(),"Y"))</f>
        <v>0</v>
      </c>
      <c r="J292" s="6"/>
      <c r="K292" s="6"/>
      <c r="L292" s="6"/>
      <c r="M292" s="6"/>
      <c r="N292" s="56"/>
      <c r="O292" s="56"/>
      <c r="P292" s="56"/>
      <c r="Q292" s="6"/>
      <c r="R292" s="7"/>
      <c r="S292" s="143">
        <f>Taula1[[#This Row],[Mesos naturals sencers treballats període justificat (01/01/2023 - 31/03/2023)]]</f>
        <v>0</v>
      </c>
      <c r="T292" s="194">
        <f>Taula1[[#This Row],[Dies treballats període justificat (01/01/2023 - 31/03/2023)              no comptabilitzats com a mes natural sencer]]</f>
        <v>0</v>
      </c>
      <c r="U292" s="12"/>
      <c r="V292" s="7"/>
      <c r="W292" s="188"/>
      <c r="X292" s="188"/>
      <c r="Y292" s="188"/>
      <c r="Z292" s="188"/>
      <c r="AA292" s="190"/>
      <c r="AB292" s="143">
        <f>Taula1[[#This Row],[Grup justificat     (fer servir opcions de la llista desplegable)]]</f>
        <v>0</v>
      </c>
      <c r="AC292" s="182"/>
      <c r="AD292" s="80"/>
      <c r="AE292" s="131">
        <f>ROUND((AF292/100)*756*Taula1[[#This Row],[Mesos naturals sencers treballats període justificat (01/01/2023 - 31/03/2023)]],2)</f>
        <v>0</v>
      </c>
      <c r="AF292" s="79">
        <f>Taula1[[#This Row],[% Jornada segons contracte
(no posar el símbol %) ]]-Taula1[[#This Row],[% Reducció salari per baix rendiment        (no posar el símbol %)]]</f>
        <v>0</v>
      </c>
      <c r="AG292" s="131">
        <f>ROUND((AH292/100)*24.8547945*Taula1[[#This Row],[Dies treballats període justificat (01/01/2023 - 31/03/2023)              no comptabilitzats com a mes natural sencer]],2)</f>
        <v>0</v>
      </c>
      <c r="AH292" s="79">
        <f>Taula1[[#This Row],[% Jornada segons contracte
(no posar el símbol %) ]]-Taula1[[#This Row],[% Reducció salari per baix rendiment        (no posar el símbol %)]]</f>
        <v>0</v>
      </c>
      <c r="AI292" s="131">
        <f t="shared" si="65"/>
        <v>0</v>
      </c>
      <c r="AJ292" s="183"/>
      <c r="AK292" s="131">
        <f>ROUND((AL292/100)*756*Taula1[[#This Row],[Espai reservat Administració  (mesos)]],2)</f>
        <v>0</v>
      </c>
      <c r="AL292" s="79">
        <f>Taula1[[#This Row],[% Jornada segons contracte
(no posar el símbol %) ]]-Taula1[[#This Row],[% Reducció salari per baix rendiment        (no posar el símbol %)]]</f>
        <v>0</v>
      </c>
      <c r="AM292" s="131">
        <f>ROUND((AN292/100)*24.8547945*Taula1[[#This Row],[Espai reservat Administració (dies)]],2)</f>
        <v>0</v>
      </c>
      <c r="AN292" s="79">
        <f>Taula1[[#This Row],[% Jornada segons contracte
(no posar el símbol %) ]]-Taula1[[#This Row],[% Reducció salari per baix rendiment        (no posar el símbol %)]]</f>
        <v>0</v>
      </c>
      <c r="AO292" s="131">
        <f t="shared" si="66"/>
        <v>0</v>
      </c>
      <c r="AP292" s="86"/>
      <c r="AQ292" s="136">
        <f>ROUND((AR292/100)*693*Taula1[[#This Row],[Mesos naturals sencers treballats període justificat (01/01/2023 - 31/03/2023)]],2)</f>
        <v>0</v>
      </c>
      <c r="AR292" s="89">
        <f>Taula1[[#This Row],[% Jornada segons contracte
(no posar el símbol %) ]]-Taula1[[#This Row],[% Reducció salari per baix rendiment        (no posar el símbol %)]]</f>
        <v>0</v>
      </c>
      <c r="AS292" s="136">
        <f>ROUND((AT292/100)*22.78356164*Taula1[[#This Row],[Dies treballats període justificat (01/01/2023 - 31/03/2023)              no comptabilitzats com a mes natural sencer]],2)</f>
        <v>0</v>
      </c>
      <c r="AT292" s="89">
        <f>Taula1[[#This Row],[% Jornada segons contracte
(no posar el símbol %) ]]-Taula1[[#This Row],[% Reducció salari per baix rendiment        (no posar el símbol %)]]</f>
        <v>0</v>
      </c>
      <c r="AU292" s="136">
        <f t="shared" si="67"/>
        <v>0</v>
      </c>
      <c r="AV292" s="86"/>
      <c r="AW292" s="136">
        <f>ROUND((AX292/100)*693*Taula1[[#This Row],[Espai reservat Administració  (mesos)]],2)</f>
        <v>0</v>
      </c>
      <c r="AX292" s="89">
        <f>Taula1[[#This Row],[% Jornada segons contracte
(no posar el símbol %) ]]-Taula1[[#This Row],[% Reducció salari per baix rendiment        (no posar el símbol %)]]</f>
        <v>0</v>
      </c>
      <c r="AY292" s="131">
        <f>ROUND((AZ292/100)*22.78356164*Taula1[[#This Row],[Espai reservat Administració (dies)]],2)</f>
        <v>0</v>
      </c>
      <c r="AZ292" s="79">
        <f>Taula1[[#This Row],[% Jornada segons contracte
(no posar el símbol %) ]]-Taula1[[#This Row],[% Reducció salari per baix rendiment        (no posar el símbol %)]]</f>
        <v>0</v>
      </c>
      <c r="BA292" s="131">
        <f t="shared" si="68"/>
        <v>0</v>
      </c>
      <c r="BB292" s="83"/>
      <c r="BC292" s="131">
        <f>IF(Taula1[[#This Row],[Grup justificat     (fer servir opcions de la llista desplegable)]]=1,AI292,0)</f>
        <v>0</v>
      </c>
      <c r="BD292" s="131">
        <f>IF(Taula1[[#This Row],[Grup justificat     (fer servir opcions de la llista desplegable)]]=2,AU292,0)</f>
        <v>0</v>
      </c>
      <c r="BE292" s="83"/>
      <c r="BF292" s="131">
        <f>IF(Taula1[[#This Row],[Espai reservat Administració]]=1,AO292,0)</f>
        <v>0</v>
      </c>
      <c r="BG292" s="131">
        <f>IF(Taula1[[#This Row],[Espai reservat Administració]]=2,BA292,0)</f>
        <v>0</v>
      </c>
      <c r="BH292" s="83"/>
      <c r="BI292" s="124">
        <f>IF(Taula1[[#This Row],[Grup justificat     (fer servir opcions de la llista desplegable)]]=1,1,0)</f>
        <v>0</v>
      </c>
      <c r="BJ292" s="124">
        <f>IF(Taula1[[#This Row],[Espai reservat Administració]]=1,1,0)</f>
        <v>0</v>
      </c>
      <c r="BK292" s="125"/>
      <c r="BL292" s="124">
        <f>IF(Taula1[[#This Row],[Grup justificat     (fer servir opcions de la llista desplegable)]]=2,1,0)</f>
        <v>0</v>
      </c>
      <c r="BM292" s="124">
        <f>IF(Taula1[[#This Row],[Espai reservat Administració]]=2,1,0)</f>
        <v>0</v>
      </c>
      <c r="BN292" s="73"/>
      <c r="BO292" s="73"/>
      <c r="BP292" s="73"/>
      <c r="BQ292" s="73"/>
      <c r="BR292" s="73"/>
      <c r="BS292" s="73"/>
      <c r="BT292" s="73"/>
      <c r="BU292" s="73"/>
      <c r="BV292" s="73"/>
      <c r="BW292" s="73"/>
      <c r="BX292" s="73"/>
      <c r="BY292" s="73"/>
      <c r="BZ292" s="73"/>
      <c r="CA292" s="73"/>
      <c r="CB292" s="73"/>
      <c r="CC292" s="73"/>
      <c r="CD292" s="73"/>
      <c r="CE292" s="73"/>
      <c r="CF292" s="73"/>
      <c r="CG292" s="63">
        <f t="shared" si="69"/>
        <v>0</v>
      </c>
      <c r="CH292" s="63">
        <f t="shared" si="70"/>
        <v>0</v>
      </c>
      <c r="CI292" s="73"/>
      <c r="CJ292" s="63">
        <f>IF(Taula1[[#This Row],[Tipus de contracte                                  (fer servir opcions de la llista desplegable)]]="Indefinit",1,0)</f>
        <v>0</v>
      </c>
      <c r="CK292" s="63">
        <f>IF(Taula1[[#This Row],[Tipus de contracte                                  (fer servir opcions de la llista desplegable)]]="Temporal, igual o superior a 6 mesos",1,0)</f>
        <v>0</v>
      </c>
      <c r="CL292" s="63">
        <f>IF(Taula1[[#This Row],[Tipus de contracte                                  (fer servir opcions de la llista desplegable)]]="Substitució per IT",1,0)</f>
        <v>0</v>
      </c>
      <c r="CM292" s="73"/>
      <c r="CN292" s="63">
        <f>IF(Taula1[[#This Row],[Relació llocs de treball]]&gt;=1,1,0)</f>
        <v>0</v>
      </c>
      <c r="CO292" s="73"/>
      <c r="CP292" s="63">
        <f>IF(Taula1[[#This Row],[Identitat de gènere                                                          (fer servir opcions de la llista desplegable)]]="Home",1,0)</f>
        <v>0</v>
      </c>
      <c r="CQ292" s="63">
        <f>IF(Taula1[[#This Row],[Identitat de gènere                                                          (fer servir opcions de la llista desplegable)]]="Dona",1,0)</f>
        <v>0</v>
      </c>
      <c r="CR292" s="63">
        <f>IF(Taula1[[#This Row],[Identitat de gènere                                                          (fer servir opcions de la llista desplegable)]]="No binari",1,0)</f>
        <v>0</v>
      </c>
      <c r="CS292" s="73"/>
      <c r="CT292" s="63">
        <f t="shared" si="64"/>
        <v>0</v>
      </c>
      <c r="CU292" s="64">
        <f t="shared" si="71"/>
        <v>0</v>
      </c>
      <c r="CW292" s="64">
        <f t="shared" si="72"/>
        <v>0</v>
      </c>
      <c r="CX292" s="64">
        <f t="shared" si="73"/>
        <v>0</v>
      </c>
      <c r="CY292" s="64">
        <f t="shared" si="74"/>
        <v>0</v>
      </c>
      <c r="CZ292" s="64">
        <f t="shared" si="75"/>
        <v>0</v>
      </c>
      <c r="DB292" s="64">
        <f t="shared" si="76"/>
        <v>0</v>
      </c>
      <c r="DC292" s="64">
        <f t="shared" si="77"/>
        <v>0</v>
      </c>
      <c r="DD292" s="64">
        <f t="shared" si="78"/>
        <v>0</v>
      </c>
      <c r="DE292" s="64">
        <f t="shared" si="79"/>
        <v>0</v>
      </c>
    </row>
    <row r="293" spans="2:109" x14ac:dyDescent="0.3">
      <c r="B293" s="167"/>
      <c r="C293" s="186"/>
      <c r="D293" s="2"/>
      <c r="E293" s="67"/>
      <c r="F293" s="5"/>
      <c r="G293" s="5"/>
      <c r="H293" s="187"/>
      <c r="I293" s="111" t="str">
        <f ca="1">IF(Taula1[[#This Row],[Data naixement (format dd/mm/aaaa)]]="","0",DATEDIF(Taula1[[#This Row],[Data naixement (format dd/mm/aaaa)]],TODAY(),"Y"))</f>
        <v>0</v>
      </c>
      <c r="J293" s="6"/>
      <c r="K293" s="6"/>
      <c r="L293" s="6"/>
      <c r="M293" s="6"/>
      <c r="N293" s="56"/>
      <c r="O293" s="56"/>
      <c r="P293" s="56"/>
      <c r="Q293" s="6"/>
      <c r="R293" s="7"/>
      <c r="S293" s="143">
        <f>Taula1[[#This Row],[Mesos naturals sencers treballats període justificat (01/01/2023 - 31/03/2023)]]</f>
        <v>0</v>
      </c>
      <c r="T293" s="194">
        <f>Taula1[[#This Row],[Dies treballats període justificat (01/01/2023 - 31/03/2023)              no comptabilitzats com a mes natural sencer]]</f>
        <v>0</v>
      </c>
      <c r="U293" s="12"/>
      <c r="V293" s="7"/>
      <c r="W293" s="188"/>
      <c r="X293" s="188"/>
      <c r="Y293" s="188"/>
      <c r="Z293" s="188"/>
      <c r="AA293" s="190"/>
      <c r="AB293" s="143">
        <f>Taula1[[#This Row],[Grup justificat     (fer servir opcions de la llista desplegable)]]</f>
        <v>0</v>
      </c>
      <c r="AC293" s="182"/>
      <c r="AD293" s="80"/>
      <c r="AE293" s="131">
        <f>ROUND((AF293/100)*756*Taula1[[#This Row],[Mesos naturals sencers treballats període justificat (01/01/2023 - 31/03/2023)]],2)</f>
        <v>0</v>
      </c>
      <c r="AF293" s="79">
        <f>Taula1[[#This Row],[% Jornada segons contracte
(no posar el símbol %) ]]-Taula1[[#This Row],[% Reducció salari per baix rendiment        (no posar el símbol %)]]</f>
        <v>0</v>
      </c>
      <c r="AG293" s="131">
        <f>ROUND((AH293/100)*24.8547945*Taula1[[#This Row],[Dies treballats període justificat (01/01/2023 - 31/03/2023)              no comptabilitzats com a mes natural sencer]],2)</f>
        <v>0</v>
      </c>
      <c r="AH293" s="79">
        <f>Taula1[[#This Row],[% Jornada segons contracte
(no posar el símbol %) ]]-Taula1[[#This Row],[% Reducció salari per baix rendiment        (no posar el símbol %)]]</f>
        <v>0</v>
      </c>
      <c r="AI293" s="131">
        <f t="shared" si="65"/>
        <v>0</v>
      </c>
      <c r="AJ293" s="183"/>
      <c r="AK293" s="131">
        <f>ROUND((AL293/100)*756*Taula1[[#This Row],[Espai reservat Administració  (mesos)]],2)</f>
        <v>0</v>
      </c>
      <c r="AL293" s="79">
        <f>Taula1[[#This Row],[% Jornada segons contracte
(no posar el símbol %) ]]-Taula1[[#This Row],[% Reducció salari per baix rendiment        (no posar el símbol %)]]</f>
        <v>0</v>
      </c>
      <c r="AM293" s="131">
        <f>ROUND((AN293/100)*24.8547945*Taula1[[#This Row],[Espai reservat Administració (dies)]],2)</f>
        <v>0</v>
      </c>
      <c r="AN293" s="79">
        <f>Taula1[[#This Row],[% Jornada segons contracte
(no posar el símbol %) ]]-Taula1[[#This Row],[% Reducció salari per baix rendiment        (no posar el símbol %)]]</f>
        <v>0</v>
      </c>
      <c r="AO293" s="131">
        <f t="shared" si="66"/>
        <v>0</v>
      </c>
      <c r="AP293" s="86"/>
      <c r="AQ293" s="136">
        <f>ROUND((AR293/100)*693*Taula1[[#This Row],[Mesos naturals sencers treballats període justificat (01/01/2023 - 31/03/2023)]],2)</f>
        <v>0</v>
      </c>
      <c r="AR293" s="89">
        <f>Taula1[[#This Row],[% Jornada segons contracte
(no posar el símbol %) ]]-Taula1[[#This Row],[% Reducció salari per baix rendiment        (no posar el símbol %)]]</f>
        <v>0</v>
      </c>
      <c r="AS293" s="136">
        <f>ROUND((AT293/100)*22.78356164*Taula1[[#This Row],[Dies treballats període justificat (01/01/2023 - 31/03/2023)              no comptabilitzats com a mes natural sencer]],2)</f>
        <v>0</v>
      </c>
      <c r="AT293" s="89">
        <f>Taula1[[#This Row],[% Jornada segons contracte
(no posar el símbol %) ]]-Taula1[[#This Row],[% Reducció salari per baix rendiment        (no posar el símbol %)]]</f>
        <v>0</v>
      </c>
      <c r="AU293" s="136">
        <f t="shared" si="67"/>
        <v>0</v>
      </c>
      <c r="AV293" s="86"/>
      <c r="AW293" s="136">
        <f>ROUND((AX293/100)*693*Taula1[[#This Row],[Espai reservat Administració  (mesos)]],2)</f>
        <v>0</v>
      </c>
      <c r="AX293" s="89">
        <f>Taula1[[#This Row],[% Jornada segons contracte
(no posar el símbol %) ]]-Taula1[[#This Row],[% Reducció salari per baix rendiment        (no posar el símbol %)]]</f>
        <v>0</v>
      </c>
      <c r="AY293" s="131">
        <f>ROUND((AZ293/100)*22.78356164*Taula1[[#This Row],[Espai reservat Administració (dies)]],2)</f>
        <v>0</v>
      </c>
      <c r="AZ293" s="79">
        <f>Taula1[[#This Row],[% Jornada segons contracte
(no posar el símbol %) ]]-Taula1[[#This Row],[% Reducció salari per baix rendiment        (no posar el símbol %)]]</f>
        <v>0</v>
      </c>
      <c r="BA293" s="131">
        <f t="shared" si="68"/>
        <v>0</v>
      </c>
      <c r="BB293" s="83"/>
      <c r="BC293" s="131">
        <f>IF(Taula1[[#This Row],[Grup justificat     (fer servir opcions de la llista desplegable)]]=1,AI293,0)</f>
        <v>0</v>
      </c>
      <c r="BD293" s="131">
        <f>IF(Taula1[[#This Row],[Grup justificat     (fer servir opcions de la llista desplegable)]]=2,AU293,0)</f>
        <v>0</v>
      </c>
      <c r="BE293" s="83"/>
      <c r="BF293" s="131">
        <f>IF(Taula1[[#This Row],[Espai reservat Administració]]=1,AO293,0)</f>
        <v>0</v>
      </c>
      <c r="BG293" s="131">
        <f>IF(Taula1[[#This Row],[Espai reservat Administració]]=2,BA293,0)</f>
        <v>0</v>
      </c>
      <c r="BH293" s="83"/>
      <c r="BI293" s="124">
        <f>IF(Taula1[[#This Row],[Grup justificat     (fer servir opcions de la llista desplegable)]]=1,1,0)</f>
        <v>0</v>
      </c>
      <c r="BJ293" s="124">
        <f>IF(Taula1[[#This Row],[Espai reservat Administració]]=1,1,0)</f>
        <v>0</v>
      </c>
      <c r="BK293" s="125"/>
      <c r="BL293" s="124">
        <f>IF(Taula1[[#This Row],[Grup justificat     (fer servir opcions de la llista desplegable)]]=2,1,0)</f>
        <v>0</v>
      </c>
      <c r="BM293" s="124">
        <f>IF(Taula1[[#This Row],[Espai reservat Administració]]=2,1,0)</f>
        <v>0</v>
      </c>
      <c r="BN293" s="73"/>
      <c r="BO293" s="73"/>
      <c r="BP293" s="73"/>
      <c r="BQ293" s="73"/>
      <c r="BR293" s="73"/>
      <c r="BS293" s="73"/>
      <c r="BT293" s="73"/>
      <c r="BU293" s="73"/>
      <c r="BV293" s="73"/>
      <c r="BW293" s="73"/>
      <c r="BX293" s="73"/>
      <c r="BY293" s="73"/>
      <c r="BZ293" s="73"/>
      <c r="CA293" s="73"/>
      <c r="CB293" s="73"/>
      <c r="CC293" s="73"/>
      <c r="CD293" s="73"/>
      <c r="CE293" s="73"/>
      <c r="CF293" s="73"/>
      <c r="CG293" s="63">
        <f t="shared" si="69"/>
        <v>0</v>
      </c>
      <c r="CH293" s="63">
        <f t="shared" si="70"/>
        <v>0</v>
      </c>
      <c r="CI293" s="73"/>
      <c r="CJ293" s="63">
        <f>IF(Taula1[[#This Row],[Tipus de contracte                                  (fer servir opcions de la llista desplegable)]]="Indefinit",1,0)</f>
        <v>0</v>
      </c>
      <c r="CK293" s="63">
        <f>IF(Taula1[[#This Row],[Tipus de contracte                                  (fer servir opcions de la llista desplegable)]]="Temporal, igual o superior a 6 mesos",1,0)</f>
        <v>0</v>
      </c>
      <c r="CL293" s="63">
        <f>IF(Taula1[[#This Row],[Tipus de contracte                                  (fer servir opcions de la llista desplegable)]]="Substitució per IT",1,0)</f>
        <v>0</v>
      </c>
      <c r="CM293" s="73"/>
      <c r="CN293" s="63">
        <f>IF(Taula1[[#This Row],[Relació llocs de treball]]&gt;=1,1,0)</f>
        <v>0</v>
      </c>
      <c r="CO293" s="73"/>
      <c r="CP293" s="63">
        <f>IF(Taula1[[#This Row],[Identitat de gènere                                                          (fer servir opcions de la llista desplegable)]]="Home",1,0)</f>
        <v>0</v>
      </c>
      <c r="CQ293" s="63">
        <f>IF(Taula1[[#This Row],[Identitat de gènere                                                          (fer servir opcions de la llista desplegable)]]="Dona",1,0)</f>
        <v>0</v>
      </c>
      <c r="CR293" s="63">
        <f>IF(Taula1[[#This Row],[Identitat de gènere                                                          (fer servir opcions de la llista desplegable)]]="No binari",1,0)</f>
        <v>0</v>
      </c>
      <c r="CS293" s="73"/>
      <c r="CT293" s="63">
        <f t="shared" si="64"/>
        <v>0</v>
      </c>
      <c r="CU293" s="64">
        <f t="shared" si="71"/>
        <v>0</v>
      </c>
      <c r="CW293" s="64">
        <f t="shared" si="72"/>
        <v>0</v>
      </c>
      <c r="CX293" s="64">
        <f t="shared" si="73"/>
        <v>0</v>
      </c>
      <c r="CY293" s="64">
        <f t="shared" si="74"/>
        <v>0</v>
      </c>
      <c r="CZ293" s="64">
        <f t="shared" si="75"/>
        <v>0</v>
      </c>
      <c r="DB293" s="64">
        <f t="shared" si="76"/>
        <v>0</v>
      </c>
      <c r="DC293" s="64">
        <f t="shared" si="77"/>
        <v>0</v>
      </c>
      <c r="DD293" s="64">
        <f t="shared" si="78"/>
        <v>0</v>
      </c>
      <c r="DE293" s="64">
        <f t="shared" si="79"/>
        <v>0</v>
      </c>
    </row>
    <row r="294" spans="2:109" x14ac:dyDescent="0.3">
      <c r="B294" s="167"/>
      <c r="C294" s="186"/>
      <c r="D294" s="2"/>
      <c r="E294" s="67"/>
      <c r="F294" s="5"/>
      <c r="G294" s="5"/>
      <c r="H294" s="187"/>
      <c r="I294" s="111" t="str">
        <f ca="1">IF(Taula1[[#This Row],[Data naixement (format dd/mm/aaaa)]]="","0",DATEDIF(Taula1[[#This Row],[Data naixement (format dd/mm/aaaa)]],TODAY(),"Y"))</f>
        <v>0</v>
      </c>
      <c r="J294" s="6"/>
      <c r="K294" s="6"/>
      <c r="L294" s="6"/>
      <c r="M294" s="6"/>
      <c r="N294" s="56"/>
      <c r="O294" s="56"/>
      <c r="P294" s="56"/>
      <c r="Q294" s="6"/>
      <c r="R294" s="7"/>
      <c r="S294" s="143">
        <f>Taula1[[#This Row],[Mesos naturals sencers treballats període justificat (01/01/2023 - 31/03/2023)]]</f>
        <v>0</v>
      </c>
      <c r="T294" s="194">
        <f>Taula1[[#This Row],[Dies treballats període justificat (01/01/2023 - 31/03/2023)              no comptabilitzats com a mes natural sencer]]</f>
        <v>0</v>
      </c>
      <c r="U294" s="12"/>
      <c r="V294" s="7"/>
      <c r="W294" s="188"/>
      <c r="X294" s="188"/>
      <c r="Y294" s="188"/>
      <c r="Z294" s="188"/>
      <c r="AA294" s="190"/>
      <c r="AB294" s="143">
        <f>Taula1[[#This Row],[Grup justificat     (fer servir opcions de la llista desplegable)]]</f>
        <v>0</v>
      </c>
      <c r="AC294" s="182"/>
      <c r="AD294" s="80"/>
      <c r="AE294" s="131">
        <f>ROUND((AF294/100)*756*Taula1[[#This Row],[Mesos naturals sencers treballats període justificat (01/01/2023 - 31/03/2023)]],2)</f>
        <v>0</v>
      </c>
      <c r="AF294" s="79">
        <f>Taula1[[#This Row],[% Jornada segons contracte
(no posar el símbol %) ]]-Taula1[[#This Row],[% Reducció salari per baix rendiment        (no posar el símbol %)]]</f>
        <v>0</v>
      </c>
      <c r="AG294" s="131">
        <f>ROUND((AH294/100)*24.8547945*Taula1[[#This Row],[Dies treballats període justificat (01/01/2023 - 31/03/2023)              no comptabilitzats com a mes natural sencer]],2)</f>
        <v>0</v>
      </c>
      <c r="AH294" s="79">
        <f>Taula1[[#This Row],[% Jornada segons contracte
(no posar el símbol %) ]]-Taula1[[#This Row],[% Reducció salari per baix rendiment        (no posar el símbol %)]]</f>
        <v>0</v>
      </c>
      <c r="AI294" s="131">
        <f t="shared" si="65"/>
        <v>0</v>
      </c>
      <c r="AJ294" s="183"/>
      <c r="AK294" s="131">
        <f>ROUND((AL294/100)*756*Taula1[[#This Row],[Espai reservat Administració  (mesos)]],2)</f>
        <v>0</v>
      </c>
      <c r="AL294" s="79">
        <f>Taula1[[#This Row],[% Jornada segons contracte
(no posar el símbol %) ]]-Taula1[[#This Row],[% Reducció salari per baix rendiment        (no posar el símbol %)]]</f>
        <v>0</v>
      </c>
      <c r="AM294" s="131">
        <f>ROUND((AN294/100)*24.8547945*Taula1[[#This Row],[Espai reservat Administració (dies)]],2)</f>
        <v>0</v>
      </c>
      <c r="AN294" s="79">
        <f>Taula1[[#This Row],[% Jornada segons contracte
(no posar el símbol %) ]]-Taula1[[#This Row],[% Reducció salari per baix rendiment        (no posar el símbol %)]]</f>
        <v>0</v>
      </c>
      <c r="AO294" s="131">
        <f t="shared" si="66"/>
        <v>0</v>
      </c>
      <c r="AP294" s="86"/>
      <c r="AQ294" s="136">
        <f>ROUND((AR294/100)*693*Taula1[[#This Row],[Mesos naturals sencers treballats període justificat (01/01/2023 - 31/03/2023)]],2)</f>
        <v>0</v>
      </c>
      <c r="AR294" s="89">
        <f>Taula1[[#This Row],[% Jornada segons contracte
(no posar el símbol %) ]]-Taula1[[#This Row],[% Reducció salari per baix rendiment        (no posar el símbol %)]]</f>
        <v>0</v>
      </c>
      <c r="AS294" s="136">
        <f>ROUND((AT294/100)*22.78356164*Taula1[[#This Row],[Dies treballats període justificat (01/01/2023 - 31/03/2023)              no comptabilitzats com a mes natural sencer]],2)</f>
        <v>0</v>
      </c>
      <c r="AT294" s="89">
        <f>Taula1[[#This Row],[% Jornada segons contracte
(no posar el símbol %) ]]-Taula1[[#This Row],[% Reducció salari per baix rendiment        (no posar el símbol %)]]</f>
        <v>0</v>
      </c>
      <c r="AU294" s="136">
        <f t="shared" si="67"/>
        <v>0</v>
      </c>
      <c r="AV294" s="86"/>
      <c r="AW294" s="136">
        <f>ROUND((AX294/100)*693*Taula1[[#This Row],[Espai reservat Administració  (mesos)]],2)</f>
        <v>0</v>
      </c>
      <c r="AX294" s="89">
        <f>Taula1[[#This Row],[% Jornada segons contracte
(no posar el símbol %) ]]-Taula1[[#This Row],[% Reducció salari per baix rendiment        (no posar el símbol %)]]</f>
        <v>0</v>
      </c>
      <c r="AY294" s="131">
        <f>ROUND((AZ294/100)*22.78356164*Taula1[[#This Row],[Espai reservat Administració (dies)]],2)</f>
        <v>0</v>
      </c>
      <c r="AZ294" s="79">
        <f>Taula1[[#This Row],[% Jornada segons contracte
(no posar el símbol %) ]]-Taula1[[#This Row],[% Reducció salari per baix rendiment        (no posar el símbol %)]]</f>
        <v>0</v>
      </c>
      <c r="BA294" s="131">
        <f t="shared" si="68"/>
        <v>0</v>
      </c>
      <c r="BB294" s="83"/>
      <c r="BC294" s="131">
        <f>IF(Taula1[[#This Row],[Grup justificat     (fer servir opcions de la llista desplegable)]]=1,AI294,0)</f>
        <v>0</v>
      </c>
      <c r="BD294" s="131">
        <f>IF(Taula1[[#This Row],[Grup justificat     (fer servir opcions de la llista desplegable)]]=2,AU294,0)</f>
        <v>0</v>
      </c>
      <c r="BE294" s="83"/>
      <c r="BF294" s="131">
        <f>IF(Taula1[[#This Row],[Espai reservat Administració]]=1,AO294,0)</f>
        <v>0</v>
      </c>
      <c r="BG294" s="131">
        <f>IF(Taula1[[#This Row],[Espai reservat Administració]]=2,BA294,0)</f>
        <v>0</v>
      </c>
      <c r="BH294" s="83"/>
      <c r="BI294" s="124">
        <f>IF(Taula1[[#This Row],[Grup justificat     (fer servir opcions de la llista desplegable)]]=1,1,0)</f>
        <v>0</v>
      </c>
      <c r="BJ294" s="124">
        <f>IF(Taula1[[#This Row],[Espai reservat Administració]]=1,1,0)</f>
        <v>0</v>
      </c>
      <c r="BK294" s="125"/>
      <c r="BL294" s="124">
        <f>IF(Taula1[[#This Row],[Grup justificat     (fer servir opcions de la llista desplegable)]]=2,1,0)</f>
        <v>0</v>
      </c>
      <c r="BM294" s="124">
        <f>IF(Taula1[[#This Row],[Espai reservat Administració]]=2,1,0)</f>
        <v>0</v>
      </c>
      <c r="BN294" s="73"/>
      <c r="BO294" s="73"/>
      <c r="BP294" s="73"/>
      <c r="BQ294" s="73"/>
      <c r="BR294" s="73"/>
      <c r="BS294" s="73"/>
      <c r="BT294" s="73"/>
      <c r="BU294" s="73"/>
      <c r="BV294" s="73"/>
      <c r="BW294" s="73"/>
      <c r="BX294" s="73"/>
      <c r="BY294" s="73"/>
      <c r="BZ294" s="73"/>
      <c r="CA294" s="73"/>
      <c r="CB294" s="73"/>
      <c r="CC294" s="73"/>
      <c r="CD294" s="73"/>
      <c r="CE294" s="73"/>
      <c r="CF294" s="73"/>
      <c r="CG294" s="63">
        <f t="shared" si="69"/>
        <v>0</v>
      </c>
      <c r="CH294" s="63">
        <f t="shared" si="70"/>
        <v>0</v>
      </c>
      <c r="CI294" s="73"/>
      <c r="CJ294" s="63">
        <f>IF(Taula1[[#This Row],[Tipus de contracte                                  (fer servir opcions de la llista desplegable)]]="Indefinit",1,0)</f>
        <v>0</v>
      </c>
      <c r="CK294" s="63">
        <f>IF(Taula1[[#This Row],[Tipus de contracte                                  (fer servir opcions de la llista desplegable)]]="Temporal, igual o superior a 6 mesos",1,0)</f>
        <v>0</v>
      </c>
      <c r="CL294" s="63">
        <f>IF(Taula1[[#This Row],[Tipus de contracte                                  (fer servir opcions de la llista desplegable)]]="Substitució per IT",1,0)</f>
        <v>0</v>
      </c>
      <c r="CM294" s="73"/>
      <c r="CN294" s="63">
        <f>IF(Taula1[[#This Row],[Relació llocs de treball]]&gt;=1,1,0)</f>
        <v>0</v>
      </c>
      <c r="CO294" s="73"/>
      <c r="CP294" s="63">
        <f>IF(Taula1[[#This Row],[Identitat de gènere                                                          (fer servir opcions de la llista desplegable)]]="Home",1,0)</f>
        <v>0</v>
      </c>
      <c r="CQ294" s="63">
        <f>IF(Taula1[[#This Row],[Identitat de gènere                                                          (fer servir opcions de la llista desplegable)]]="Dona",1,0)</f>
        <v>0</v>
      </c>
      <c r="CR294" s="63">
        <f>IF(Taula1[[#This Row],[Identitat de gènere                                                          (fer servir opcions de la llista desplegable)]]="No binari",1,0)</f>
        <v>0</v>
      </c>
      <c r="CS294" s="73"/>
      <c r="CT294" s="63">
        <f t="shared" si="64"/>
        <v>0</v>
      </c>
      <c r="CU294" s="64">
        <f t="shared" si="71"/>
        <v>0</v>
      </c>
      <c r="CW294" s="64">
        <f t="shared" si="72"/>
        <v>0</v>
      </c>
      <c r="CX294" s="64">
        <f t="shared" si="73"/>
        <v>0</v>
      </c>
      <c r="CY294" s="64">
        <f t="shared" si="74"/>
        <v>0</v>
      </c>
      <c r="CZ294" s="64">
        <f t="shared" si="75"/>
        <v>0</v>
      </c>
      <c r="DB294" s="64">
        <f t="shared" si="76"/>
        <v>0</v>
      </c>
      <c r="DC294" s="64">
        <f t="shared" si="77"/>
        <v>0</v>
      </c>
      <c r="DD294" s="64">
        <f t="shared" si="78"/>
        <v>0</v>
      </c>
      <c r="DE294" s="64">
        <f t="shared" si="79"/>
        <v>0</v>
      </c>
    </row>
    <row r="295" spans="2:109" x14ac:dyDescent="0.3">
      <c r="B295" s="167"/>
      <c r="C295" s="186"/>
      <c r="D295" s="2"/>
      <c r="E295" s="67"/>
      <c r="F295" s="5"/>
      <c r="G295" s="5"/>
      <c r="H295" s="187"/>
      <c r="I295" s="111" t="str">
        <f ca="1">IF(Taula1[[#This Row],[Data naixement (format dd/mm/aaaa)]]="","0",DATEDIF(Taula1[[#This Row],[Data naixement (format dd/mm/aaaa)]],TODAY(),"Y"))</f>
        <v>0</v>
      </c>
      <c r="J295" s="6"/>
      <c r="K295" s="6"/>
      <c r="L295" s="6"/>
      <c r="M295" s="6"/>
      <c r="N295" s="56"/>
      <c r="O295" s="56"/>
      <c r="P295" s="56"/>
      <c r="Q295" s="6"/>
      <c r="R295" s="7"/>
      <c r="S295" s="143">
        <f>Taula1[[#This Row],[Mesos naturals sencers treballats període justificat (01/01/2023 - 31/03/2023)]]</f>
        <v>0</v>
      </c>
      <c r="T295" s="194">
        <f>Taula1[[#This Row],[Dies treballats període justificat (01/01/2023 - 31/03/2023)              no comptabilitzats com a mes natural sencer]]</f>
        <v>0</v>
      </c>
      <c r="U295" s="12"/>
      <c r="V295" s="7"/>
      <c r="W295" s="188"/>
      <c r="X295" s="188"/>
      <c r="Y295" s="188"/>
      <c r="Z295" s="188"/>
      <c r="AA295" s="190"/>
      <c r="AB295" s="143">
        <f>Taula1[[#This Row],[Grup justificat     (fer servir opcions de la llista desplegable)]]</f>
        <v>0</v>
      </c>
      <c r="AC295" s="182"/>
      <c r="AD295" s="80"/>
      <c r="AE295" s="131">
        <f>ROUND((AF295/100)*756*Taula1[[#This Row],[Mesos naturals sencers treballats període justificat (01/01/2023 - 31/03/2023)]],2)</f>
        <v>0</v>
      </c>
      <c r="AF295" s="79">
        <f>Taula1[[#This Row],[% Jornada segons contracte
(no posar el símbol %) ]]-Taula1[[#This Row],[% Reducció salari per baix rendiment        (no posar el símbol %)]]</f>
        <v>0</v>
      </c>
      <c r="AG295" s="131">
        <f>ROUND((AH295/100)*24.8547945*Taula1[[#This Row],[Dies treballats període justificat (01/01/2023 - 31/03/2023)              no comptabilitzats com a mes natural sencer]],2)</f>
        <v>0</v>
      </c>
      <c r="AH295" s="79">
        <f>Taula1[[#This Row],[% Jornada segons contracte
(no posar el símbol %) ]]-Taula1[[#This Row],[% Reducció salari per baix rendiment        (no posar el símbol %)]]</f>
        <v>0</v>
      </c>
      <c r="AI295" s="131">
        <f t="shared" si="65"/>
        <v>0</v>
      </c>
      <c r="AJ295" s="183"/>
      <c r="AK295" s="131">
        <f>ROUND((AL295/100)*756*Taula1[[#This Row],[Espai reservat Administració  (mesos)]],2)</f>
        <v>0</v>
      </c>
      <c r="AL295" s="79">
        <f>Taula1[[#This Row],[% Jornada segons contracte
(no posar el símbol %) ]]-Taula1[[#This Row],[% Reducció salari per baix rendiment        (no posar el símbol %)]]</f>
        <v>0</v>
      </c>
      <c r="AM295" s="131">
        <f>ROUND((AN295/100)*24.8547945*Taula1[[#This Row],[Espai reservat Administració (dies)]],2)</f>
        <v>0</v>
      </c>
      <c r="AN295" s="79">
        <f>Taula1[[#This Row],[% Jornada segons contracte
(no posar el símbol %) ]]-Taula1[[#This Row],[% Reducció salari per baix rendiment        (no posar el símbol %)]]</f>
        <v>0</v>
      </c>
      <c r="AO295" s="131">
        <f t="shared" si="66"/>
        <v>0</v>
      </c>
      <c r="AP295" s="86"/>
      <c r="AQ295" s="136">
        <f>ROUND((AR295/100)*693*Taula1[[#This Row],[Mesos naturals sencers treballats període justificat (01/01/2023 - 31/03/2023)]],2)</f>
        <v>0</v>
      </c>
      <c r="AR295" s="89">
        <f>Taula1[[#This Row],[% Jornada segons contracte
(no posar el símbol %) ]]-Taula1[[#This Row],[% Reducció salari per baix rendiment        (no posar el símbol %)]]</f>
        <v>0</v>
      </c>
      <c r="AS295" s="136">
        <f>ROUND((AT295/100)*22.78356164*Taula1[[#This Row],[Dies treballats període justificat (01/01/2023 - 31/03/2023)              no comptabilitzats com a mes natural sencer]],2)</f>
        <v>0</v>
      </c>
      <c r="AT295" s="89">
        <f>Taula1[[#This Row],[% Jornada segons contracte
(no posar el símbol %) ]]-Taula1[[#This Row],[% Reducció salari per baix rendiment        (no posar el símbol %)]]</f>
        <v>0</v>
      </c>
      <c r="AU295" s="136">
        <f t="shared" si="67"/>
        <v>0</v>
      </c>
      <c r="AV295" s="86"/>
      <c r="AW295" s="136">
        <f>ROUND((AX295/100)*693*Taula1[[#This Row],[Espai reservat Administració  (mesos)]],2)</f>
        <v>0</v>
      </c>
      <c r="AX295" s="89">
        <f>Taula1[[#This Row],[% Jornada segons contracte
(no posar el símbol %) ]]-Taula1[[#This Row],[% Reducció salari per baix rendiment        (no posar el símbol %)]]</f>
        <v>0</v>
      </c>
      <c r="AY295" s="131">
        <f>ROUND((AZ295/100)*22.78356164*Taula1[[#This Row],[Espai reservat Administració (dies)]],2)</f>
        <v>0</v>
      </c>
      <c r="AZ295" s="79">
        <f>Taula1[[#This Row],[% Jornada segons contracte
(no posar el símbol %) ]]-Taula1[[#This Row],[% Reducció salari per baix rendiment        (no posar el símbol %)]]</f>
        <v>0</v>
      </c>
      <c r="BA295" s="131">
        <f t="shared" si="68"/>
        <v>0</v>
      </c>
      <c r="BB295" s="83"/>
      <c r="BC295" s="131">
        <f>IF(Taula1[[#This Row],[Grup justificat     (fer servir opcions de la llista desplegable)]]=1,AI295,0)</f>
        <v>0</v>
      </c>
      <c r="BD295" s="131">
        <f>IF(Taula1[[#This Row],[Grup justificat     (fer servir opcions de la llista desplegable)]]=2,AU295,0)</f>
        <v>0</v>
      </c>
      <c r="BE295" s="83"/>
      <c r="BF295" s="131">
        <f>IF(Taula1[[#This Row],[Espai reservat Administració]]=1,AO295,0)</f>
        <v>0</v>
      </c>
      <c r="BG295" s="131">
        <f>IF(Taula1[[#This Row],[Espai reservat Administració]]=2,BA295,0)</f>
        <v>0</v>
      </c>
      <c r="BH295" s="83"/>
      <c r="BI295" s="124">
        <f>IF(Taula1[[#This Row],[Grup justificat     (fer servir opcions de la llista desplegable)]]=1,1,0)</f>
        <v>0</v>
      </c>
      <c r="BJ295" s="124">
        <f>IF(Taula1[[#This Row],[Espai reservat Administració]]=1,1,0)</f>
        <v>0</v>
      </c>
      <c r="BK295" s="125"/>
      <c r="BL295" s="124">
        <f>IF(Taula1[[#This Row],[Grup justificat     (fer servir opcions de la llista desplegable)]]=2,1,0)</f>
        <v>0</v>
      </c>
      <c r="BM295" s="124">
        <f>IF(Taula1[[#This Row],[Espai reservat Administració]]=2,1,0)</f>
        <v>0</v>
      </c>
      <c r="BN295" s="73"/>
      <c r="BO295" s="73"/>
      <c r="BP295" s="73"/>
      <c r="BQ295" s="73"/>
      <c r="BR295" s="73"/>
      <c r="BS295" s="73"/>
      <c r="BT295" s="73"/>
      <c r="BU295" s="73"/>
      <c r="BV295" s="73"/>
      <c r="BW295" s="73"/>
      <c r="BX295" s="73"/>
      <c r="BY295" s="73"/>
      <c r="BZ295" s="73"/>
      <c r="CA295" s="73"/>
      <c r="CB295" s="73"/>
      <c r="CC295" s="73"/>
      <c r="CD295" s="73"/>
      <c r="CE295" s="73"/>
      <c r="CF295" s="73"/>
      <c r="CG295" s="63">
        <f t="shared" si="69"/>
        <v>0</v>
      </c>
      <c r="CH295" s="63">
        <f t="shared" si="70"/>
        <v>0</v>
      </c>
      <c r="CI295" s="73"/>
      <c r="CJ295" s="63">
        <f>IF(Taula1[[#This Row],[Tipus de contracte                                  (fer servir opcions de la llista desplegable)]]="Indefinit",1,0)</f>
        <v>0</v>
      </c>
      <c r="CK295" s="63">
        <f>IF(Taula1[[#This Row],[Tipus de contracte                                  (fer servir opcions de la llista desplegable)]]="Temporal, igual o superior a 6 mesos",1,0)</f>
        <v>0</v>
      </c>
      <c r="CL295" s="63">
        <f>IF(Taula1[[#This Row],[Tipus de contracte                                  (fer servir opcions de la llista desplegable)]]="Substitució per IT",1,0)</f>
        <v>0</v>
      </c>
      <c r="CM295" s="73"/>
      <c r="CN295" s="63">
        <f>IF(Taula1[[#This Row],[Relació llocs de treball]]&gt;=1,1,0)</f>
        <v>0</v>
      </c>
      <c r="CO295" s="73"/>
      <c r="CP295" s="63">
        <f>IF(Taula1[[#This Row],[Identitat de gènere                                                          (fer servir opcions de la llista desplegable)]]="Home",1,0)</f>
        <v>0</v>
      </c>
      <c r="CQ295" s="63">
        <f>IF(Taula1[[#This Row],[Identitat de gènere                                                          (fer servir opcions de la llista desplegable)]]="Dona",1,0)</f>
        <v>0</v>
      </c>
      <c r="CR295" s="63">
        <f>IF(Taula1[[#This Row],[Identitat de gènere                                                          (fer servir opcions de la llista desplegable)]]="No binari",1,0)</f>
        <v>0</v>
      </c>
      <c r="CS295" s="73"/>
      <c r="CT295" s="63">
        <f t="shared" si="64"/>
        <v>0</v>
      </c>
      <c r="CU295" s="64">
        <f t="shared" si="71"/>
        <v>0</v>
      </c>
      <c r="CW295" s="64">
        <f t="shared" si="72"/>
        <v>0</v>
      </c>
      <c r="CX295" s="64">
        <f t="shared" si="73"/>
        <v>0</v>
      </c>
      <c r="CY295" s="64">
        <f t="shared" si="74"/>
        <v>0</v>
      </c>
      <c r="CZ295" s="64">
        <f t="shared" si="75"/>
        <v>0</v>
      </c>
      <c r="DB295" s="64">
        <f t="shared" si="76"/>
        <v>0</v>
      </c>
      <c r="DC295" s="64">
        <f t="shared" si="77"/>
        <v>0</v>
      </c>
      <c r="DD295" s="64">
        <f t="shared" si="78"/>
        <v>0</v>
      </c>
      <c r="DE295" s="64">
        <f t="shared" si="79"/>
        <v>0</v>
      </c>
    </row>
    <row r="296" spans="2:109" x14ac:dyDescent="0.3">
      <c r="B296" s="167"/>
      <c r="C296" s="186"/>
      <c r="D296" s="2"/>
      <c r="E296" s="67"/>
      <c r="F296" s="5"/>
      <c r="G296" s="5"/>
      <c r="H296" s="187"/>
      <c r="I296" s="111" t="str">
        <f ca="1">IF(Taula1[[#This Row],[Data naixement (format dd/mm/aaaa)]]="","0",DATEDIF(Taula1[[#This Row],[Data naixement (format dd/mm/aaaa)]],TODAY(),"Y"))</f>
        <v>0</v>
      </c>
      <c r="J296" s="6"/>
      <c r="K296" s="6"/>
      <c r="L296" s="6"/>
      <c r="M296" s="6"/>
      <c r="N296" s="56"/>
      <c r="O296" s="56"/>
      <c r="P296" s="56"/>
      <c r="Q296" s="6"/>
      <c r="R296" s="7"/>
      <c r="S296" s="143">
        <f>Taula1[[#This Row],[Mesos naturals sencers treballats període justificat (01/01/2023 - 31/03/2023)]]</f>
        <v>0</v>
      </c>
      <c r="T296" s="194">
        <f>Taula1[[#This Row],[Dies treballats període justificat (01/01/2023 - 31/03/2023)              no comptabilitzats com a mes natural sencer]]</f>
        <v>0</v>
      </c>
      <c r="U296" s="12"/>
      <c r="V296" s="7"/>
      <c r="W296" s="188"/>
      <c r="X296" s="188"/>
      <c r="Y296" s="188"/>
      <c r="Z296" s="188"/>
      <c r="AA296" s="190"/>
      <c r="AB296" s="143">
        <f>Taula1[[#This Row],[Grup justificat     (fer servir opcions de la llista desplegable)]]</f>
        <v>0</v>
      </c>
      <c r="AC296" s="182"/>
      <c r="AD296" s="80"/>
      <c r="AE296" s="131">
        <f>ROUND((AF296/100)*756*Taula1[[#This Row],[Mesos naturals sencers treballats període justificat (01/01/2023 - 31/03/2023)]],2)</f>
        <v>0</v>
      </c>
      <c r="AF296" s="79">
        <f>Taula1[[#This Row],[% Jornada segons contracte
(no posar el símbol %) ]]-Taula1[[#This Row],[% Reducció salari per baix rendiment        (no posar el símbol %)]]</f>
        <v>0</v>
      </c>
      <c r="AG296" s="131">
        <f>ROUND((AH296/100)*24.8547945*Taula1[[#This Row],[Dies treballats període justificat (01/01/2023 - 31/03/2023)              no comptabilitzats com a mes natural sencer]],2)</f>
        <v>0</v>
      </c>
      <c r="AH296" s="79">
        <f>Taula1[[#This Row],[% Jornada segons contracte
(no posar el símbol %) ]]-Taula1[[#This Row],[% Reducció salari per baix rendiment        (no posar el símbol %)]]</f>
        <v>0</v>
      </c>
      <c r="AI296" s="131">
        <f t="shared" si="65"/>
        <v>0</v>
      </c>
      <c r="AJ296" s="183"/>
      <c r="AK296" s="131">
        <f>ROUND((AL296/100)*756*Taula1[[#This Row],[Espai reservat Administració  (mesos)]],2)</f>
        <v>0</v>
      </c>
      <c r="AL296" s="79">
        <f>Taula1[[#This Row],[% Jornada segons contracte
(no posar el símbol %) ]]-Taula1[[#This Row],[% Reducció salari per baix rendiment        (no posar el símbol %)]]</f>
        <v>0</v>
      </c>
      <c r="AM296" s="131">
        <f>ROUND((AN296/100)*24.8547945*Taula1[[#This Row],[Espai reservat Administració (dies)]],2)</f>
        <v>0</v>
      </c>
      <c r="AN296" s="79">
        <f>Taula1[[#This Row],[% Jornada segons contracte
(no posar el símbol %) ]]-Taula1[[#This Row],[% Reducció salari per baix rendiment        (no posar el símbol %)]]</f>
        <v>0</v>
      </c>
      <c r="AO296" s="131">
        <f t="shared" si="66"/>
        <v>0</v>
      </c>
      <c r="AP296" s="86"/>
      <c r="AQ296" s="136">
        <f>ROUND((AR296/100)*693*Taula1[[#This Row],[Mesos naturals sencers treballats període justificat (01/01/2023 - 31/03/2023)]],2)</f>
        <v>0</v>
      </c>
      <c r="AR296" s="89">
        <f>Taula1[[#This Row],[% Jornada segons contracte
(no posar el símbol %) ]]-Taula1[[#This Row],[% Reducció salari per baix rendiment        (no posar el símbol %)]]</f>
        <v>0</v>
      </c>
      <c r="AS296" s="136">
        <f>ROUND((AT296/100)*22.78356164*Taula1[[#This Row],[Dies treballats període justificat (01/01/2023 - 31/03/2023)              no comptabilitzats com a mes natural sencer]],2)</f>
        <v>0</v>
      </c>
      <c r="AT296" s="89">
        <f>Taula1[[#This Row],[% Jornada segons contracte
(no posar el símbol %) ]]-Taula1[[#This Row],[% Reducció salari per baix rendiment        (no posar el símbol %)]]</f>
        <v>0</v>
      </c>
      <c r="AU296" s="136">
        <f t="shared" si="67"/>
        <v>0</v>
      </c>
      <c r="AV296" s="86"/>
      <c r="AW296" s="136">
        <f>ROUND((AX296/100)*693*Taula1[[#This Row],[Espai reservat Administració  (mesos)]],2)</f>
        <v>0</v>
      </c>
      <c r="AX296" s="89">
        <f>Taula1[[#This Row],[% Jornada segons contracte
(no posar el símbol %) ]]-Taula1[[#This Row],[% Reducció salari per baix rendiment        (no posar el símbol %)]]</f>
        <v>0</v>
      </c>
      <c r="AY296" s="131">
        <f>ROUND((AZ296/100)*22.78356164*Taula1[[#This Row],[Espai reservat Administració (dies)]],2)</f>
        <v>0</v>
      </c>
      <c r="AZ296" s="79">
        <f>Taula1[[#This Row],[% Jornada segons contracte
(no posar el símbol %) ]]-Taula1[[#This Row],[% Reducció salari per baix rendiment        (no posar el símbol %)]]</f>
        <v>0</v>
      </c>
      <c r="BA296" s="131">
        <f t="shared" si="68"/>
        <v>0</v>
      </c>
      <c r="BB296" s="83"/>
      <c r="BC296" s="131">
        <f>IF(Taula1[[#This Row],[Grup justificat     (fer servir opcions de la llista desplegable)]]=1,AI296,0)</f>
        <v>0</v>
      </c>
      <c r="BD296" s="131">
        <f>IF(Taula1[[#This Row],[Grup justificat     (fer servir opcions de la llista desplegable)]]=2,AU296,0)</f>
        <v>0</v>
      </c>
      <c r="BE296" s="83"/>
      <c r="BF296" s="131">
        <f>IF(Taula1[[#This Row],[Espai reservat Administració]]=1,AO296,0)</f>
        <v>0</v>
      </c>
      <c r="BG296" s="131">
        <f>IF(Taula1[[#This Row],[Espai reservat Administració]]=2,BA296,0)</f>
        <v>0</v>
      </c>
      <c r="BH296" s="83"/>
      <c r="BI296" s="124">
        <f>IF(Taula1[[#This Row],[Grup justificat     (fer servir opcions de la llista desplegable)]]=1,1,0)</f>
        <v>0</v>
      </c>
      <c r="BJ296" s="124">
        <f>IF(Taula1[[#This Row],[Espai reservat Administració]]=1,1,0)</f>
        <v>0</v>
      </c>
      <c r="BK296" s="125"/>
      <c r="BL296" s="124">
        <f>IF(Taula1[[#This Row],[Grup justificat     (fer servir opcions de la llista desplegable)]]=2,1,0)</f>
        <v>0</v>
      </c>
      <c r="BM296" s="124">
        <f>IF(Taula1[[#This Row],[Espai reservat Administració]]=2,1,0)</f>
        <v>0</v>
      </c>
      <c r="BN296" s="73"/>
      <c r="BO296" s="73"/>
      <c r="BP296" s="73"/>
      <c r="BQ296" s="73"/>
      <c r="BR296" s="73"/>
      <c r="BS296" s="73"/>
      <c r="BT296" s="73"/>
      <c r="BU296" s="73"/>
      <c r="BV296" s="73"/>
      <c r="BW296" s="73"/>
      <c r="BX296" s="73"/>
      <c r="BY296" s="73"/>
      <c r="BZ296" s="73"/>
      <c r="CA296" s="73"/>
      <c r="CB296" s="73"/>
      <c r="CC296" s="73"/>
      <c r="CD296" s="73"/>
      <c r="CE296" s="73"/>
      <c r="CF296" s="73"/>
      <c r="CG296" s="63">
        <f t="shared" si="69"/>
        <v>0</v>
      </c>
      <c r="CH296" s="63">
        <f t="shared" si="70"/>
        <v>0</v>
      </c>
      <c r="CI296" s="73"/>
      <c r="CJ296" s="63">
        <f>IF(Taula1[[#This Row],[Tipus de contracte                                  (fer servir opcions de la llista desplegable)]]="Indefinit",1,0)</f>
        <v>0</v>
      </c>
      <c r="CK296" s="63">
        <f>IF(Taula1[[#This Row],[Tipus de contracte                                  (fer servir opcions de la llista desplegable)]]="Temporal, igual o superior a 6 mesos",1,0)</f>
        <v>0</v>
      </c>
      <c r="CL296" s="63">
        <f>IF(Taula1[[#This Row],[Tipus de contracte                                  (fer servir opcions de la llista desplegable)]]="Substitució per IT",1,0)</f>
        <v>0</v>
      </c>
      <c r="CM296" s="73"/>
      <c r="CN296" s="63">
        <f>IF(Taula1[[#This Row],[Relació llocs de treball]]&gt;=1,1,0)</f>
        <v>0</v>
      </c>
      <c r="CO296" s="73"/>
      <c r="CP296" s="63">
        <f>IF(Taula1[[#This Row],[Identitat de gènere                                                          (fer servir opcions de la llista desplegable)]]="Home",1,0)</f>
        <v>0</v>
      </c>
      <c r="CQ296" s="63">
        <f>IF(Taula1[[#This Row],[Identitat de gènere                                                          (fer servir opcions de la llista desplegable)]]="Dona",1,0)</f>
        <v>0</v>
      </c>
      <c r="CR296" s="63">
        <f>IF(Taula1[[#This Row],[Identitat de gènere                                                          (fer servir opcions de la llista desplegable)]]="No binari",1,0)</f>
        <v>0</v>
      </c>
      <c r="CS296" s="73"/>
      <c r="CT296" s="63">
        <f t="shared" si="64"/>
        <v>0</v>
      </c>
      <c r="CU296" s="64">
        <f t="shared" si="71"/>
        <v>0</v>
      </c>
      <c r="CW296" s="64">
        <f t="shared" si="72"/>
        <v>0</v>
      </c>
      <c r="CX296" s="64">
        <f t="shared" si="73"/>
        <v>0</v>
      </c>
      <c r="CY296" s="64">
        <f t="shared" si="74"/>
        <v>0</v>
      </c>
      <c r="CZ296" s="64">
        <f t="shared" si="75"/>
        <v>0</v>
      </c>
      <c r="DB296" s="64">
        <f t="shared" si="76"/>
        <v>0</v>
      </c>
      <c r="DC296" s="64">
        <f t="shared" si="77"/>
        <v>0</v>
      </c>
      <c r="DD296" s="64">
        <f t="shared" si="78"/>
        <v>0</v>
      </c>
      <c r="DE296" s="64">
        <f t="shared" si="79"/>
        <v>0</v>
      </c>
    </row>
    <row r="297" spans="2:109" x14ac:dyDescent="0.3">
      <c r="B297" s="167"/>
      <c r="C297" s="186"/>
      <c r="D297" s="2"/>
      <c r="E297" s="67"/>
      <c r="F297" s="5"/>
      <c r="G297" s="5"/>
      <c r="H297" s="187"/>
      <c r="I297" s="111" t="str">
        <f ca="1">IF(Taula1[[#This Row],[Data naixement (format dd/mm/aaaa)]]="","0",DATEDIF(Taula1[[#This Row],[Data naixement (format dd/mm/aaaa)]],TODAY(),"Y"))</f>
        <v>0</v>
      </c>
      <c r="J297" s="6"/>
      <c r="K297" s="6"/>
      <c r="L297" s="6"/>
      <c r="M297" s="6"/>
      <c r="N297" s="56"/>
      <c r="O297" s="56"/>
      <c r="P297" s="56"/>
      <c r="Q297" s="6"/>
      <c r="R297" s="7"/>
      <c r="S297" s="143">
        <f>Taula1[[#This Row],[Mesos naturals sencers treballats període justificat (01/01/2023 - 31/03/2023)]]</f>
        <v>0</v>
      </c>
      <c r="T297" s="194">
        <f>Taula1[[#This Row],[Dies treballats període justificat (01/01/2023 - 31/03/2023)              no comptabilitzats com a mes natural sencer]]</f>
        <v>0</v>
      </c>
      <c r="U297" s="12"/>
      <c r="V297" s="7"/>
      <c r="W297" s="188"/>
      <c r="X297" s="188"/>
      <c r="Y297" s="188"/>
      <c r="Z297" s="188"/>
      <c r="AA297" s="190"/>
      <c r="AB297" s="143">
        <f>Taula1[[#This Row],[Grup justificat     (fer servir opcions de la llista desplegable)]]</f>
        <v>0</v>
      </c>
      <c r="AC297" s="182"/>
      <c r="AD297" s="80"/>
      <c r="AE297" s="131">
        <f>ROUND((AF297/100)*756*Taula1[[#This Row],[Mesos naturals sencers treballats període justificat (01/01/2023 - 31/03/2023)]],2)</f>
        <v>0</v>
      </c>
      <c r="AF297" s="79">
        <f>Taula1[[#This Row],[% Jornada segons contracte
(no posar el símbol %) ]]-Taula1[[#This Row],[% Reducció salari per baix rendiment        (no posar el símbol %)]]</f>
        <v>0</v>
      </c>
      <c r="AG297" s="131">
        <f>ROUND((AH297/100)*24.8547945*Taula1[[#This Row],[Dies treballats període justificat (01/01/2023 - 31/03/2023)              no comptabilitzats com a mes natural sencer]],2)</f>
        <v>0</v>
      </c>
      <c r="AH297" s="79">
        <f>Taula1[[#This Row],[% Jornada segons contracte
(no posar el símbol %) ]]-Taula1[[#This Row],[% Reducció salari per baix rendiment        (no posar el símbol %)]]</f>
        <v>0</v>
      </c>
      <c r="AI297" s="131">
        <f t="shared" si="65"/>
        <v>0</v>
      </c>
      <c r="AJ297" s="183"/>
      <c r="AK297" s="131">
        <f>ROUND((AL297/100)*756*Taula1[[#This Row],[Espai reservat Administració  (mesos)]],2)</f>
        <v>0</v>
      </c>
      <c r="AL297" s="79">
        <f>Taula1[[#This Row],[% Jornada segons contracte
(no posar el símbol %) ]]-Taula1[[#This Row],[% Reducció salari per baix rendiment        (no posar el símbol %)]]</f>
        <v>0</v>
      </c>
      <c r="AM297" s="131">
        <f>ROUND((AN297/100)*24.8547945*Taula1[[#This Row],[Espai reservat Administració (dies)]],2)</f>
        <v>0</v>
      </c>
      <c r="AN297" s="79">
        <f>Taula1[[#This Row],[% Jornada segons contracte
(no posar el símbol %) ]]-Taula1[[#This Row],[% Reducció salari per baix rendiment        (no posar el símbol %)]]</f>
        <v>0</v>
      </c>
      <c r="AO297" s="131">
        <f t="shared" si="66"/>
        <v>0</v>
      </c>
      <c r="AP297" s="86"/>
      <c r="AQ297" s="136">
        <f>ROUND((AR297/100)*693*Taula1[[#This Row],[Mesos naturals sencers treballats període justificat (01/01/2023 - 31/03/2023)]],2)</f>
        <v>0</v>
      </c>
      <c r="AR297" s="89">
        <f>Taula1[[#This Row],[% Jornada segons contracte
(no posar el símbol %) ]]-Taula1[[#This Row],[% Reducció salari per baix rendiment        (no posar el símbol %)]]</f>
        <v>0</v>
      </c>
      <c r="AS297" s="136">
        <f>ROUND((AT297/100)*22.78356164*Taula1[[#This Row],[Dies treballats període justificat (01/01/2023 - 31/03/2023)              no comptabilitzats com a mes natural sencer]],2)</f>
        <v>0</v>
      </c>
      <c r="AT297" s="89">
        <f>Taula1[[#This Row],[% Jornada segons contracte
(no posar el símbol %) ]]-Taula1[[#This Row],[% Reducció salari per baix rendiment        (no posar el símbol %)]]</f>
        <v>0</v>
      </c>
      <c r="AU297" s="136">
        <f t="shared" si="67"/>
        <v>0</v>
      </c>
      <c r="AV297" s="86"/>
      <c r="AW297" s="136">
        <f>ROUND((AX297/100)*693*Taula1[[#This Row],[Espai reservat Administració  (mesos)]],2)</f>
        <v>0</v>
      </c>
      <c r="AX297" s="89">
        <f>Taula1[[#This Row],[% Jornada segons contracte
(no posar el símbol %) ]]-Taula1[[#This Row],[% Reducció salari per baix rendiment        (no posar el símbol %)]]</f>
        <v>0</v>
      </c>
      <c r="AY297" s="131">
        <f>ROUND((AZ297/100)*22.78356164*Taula1[[#This Row],[Espai reservat Administració (dies)]],2)</f>
        <v>0</v>
      </c>
      <c r="AZ297" s="79">
        <f>Taula1[[#This Row],[% Jornada segons contracte
(no posar el símbol %) ]]-Taula1[[#This Row],[% Reducció salari per baix rendiment        (no posar el símbol %)]]</f>
        <v>0</v>
      </c>
      <c r="BA297" s="131">
        <f t="shared" si="68"/>
        <v>0</v>
      </c>
      <c r="BB297" s="83"/>
      <c r="BC297" s="131">
        <f>IF(Taula1[[#This Row],[Grup justificat     (fer servir opcions de la llista desplegable)]]=1,AI297,0)</f>
        <v>0</v>
      </c>
      <c r="BD297" s="131">
        <f>IF(Taula1[[#This Row],[Grup justificat     (fer servir opcions de la llista desplegable)]]=2,AU297,0)</f>
        <v>0</v>
      </c>
      <c r="BE297" s="83"/>
      <c r="BF297" s="131">
        <f>IF(Taula1[[#This Row],[Espai reservat Administració]]=1,AO297,0)</f>
        <v>0</v>
      </c>
      <c r="BG297" s="131">
        <f>IF(Taula1[[#This Row],[Espai reservat Administració]]=2,BA297,0)</f>
        <v>0</v>
      </c>
      <c r="BH297" s="83"/>
      <c r="BI297" s="124">
        <f>IF(Taula1[[#This Row],[Grup justificat     (fer servir opcions de la llista desplegable)]]=1,1,0)</f>
        <v>0</v>
      </c>
      <c r="BJ297" s="124">
        <f>IF(Taula1[[#This Row],[Espai reservat Administració]]=1,1,0)</f>
        <v>0</v>
      </c>
      <c r="BK297" s="125"/>
      <c r="BL297" s="124">
        <f>IF(Taula1[[#This Row],[Grup justificat     (fer servir opcions de la llista desplegable)]]=2,1,0)</f>
        <v>0</v>
      </c>
      <c r="BM297" s="124">
        <f>IF(Taula1[[#This Row],[Espai reservat Administració]]=2,1,0)</f>
        <v>0</v>
      </c>
      <c r="BN297" s="73"/>
      <c r="BO297" s="73"/>
      <c r="BP297" s="73"/>
      <c r="BQ297" s="73"/>
      <c r="BR297" s="73"/>
      <c r="BS297" s="73"/>
      <c r="BT297" s="73"/>
      <c r="BU297" s="73"/>
      <c r="BV297" s="73"/>
      <c r="BW297" s="73"/>
      <c r="BX297" s="73"/>
      <c r="BY297" s="73"/>
      <c r="BZ297" s="73"/>
      <c r="CA297" s="73"/>
      <c r="CB297" s="73"/>
      <c r="CC297" s="73"/>
      <c r="CD297" s="73"/>
      <c r="CE297" s="73"/>
      <c r="CF297" s="73"/>
      <c r="CG297" s="63">
        <f t="shared" si="69"/>
        <v>0</v>
      </c>
      <c r="CH297" s="63">
        <f t="shared" si="70"/>
        <v>0</v>
      </c>
      <c r="CI297" s="73"/>
      <c r="CJ297" s="63">
        <f>IF(Taula1[[#This Row],[Tipus de contracte                                  (fer servir opcions de la llista desplegable)]]="Indefinit",1,0)</f>
        <v>0</v>
      </c>
      <c r="CK297" s="63">
        <f>IF(Taula1[[#This Row],[Tipus de contracte                                  (fer servir opcions de la llista desplegable)]]="Temporal, igual o superior a 6 mesos",1,0)</f>
        <v>0</v>
      </c>
      <c r="CL297" s="63">
        <f>IF(Taula1[[#This Row],[Tipus de contracte                                  (fer servir opcions de la llista desplegable)]]="Substitució per IT",1,0)</f>
        <v>0</v>
      </c>
      <c r="CM297" s="73"/>
      <c r="CN297" s="63">
        <f>IF(Taula1[[#This Row],[Relació llocs de treball]]&gt;=1,1,0)</f>
        <v>0</v>
      </c>
      <c r="CO297" s="73"/>
      <c r="CP297" s="63">
        <f>IF(Taula1[[#This Row],[Identitat de gènere                                                          (fer servir opcions de la llista desplegable)]]="Home",1,0)</f>
        <v>0</v>
      </c>
      <c r="CQ297" s="63">
        <f>IF(Taula1[[#This Row],[Identitat de gènere                                                          (fer servir opcions de la llista desplegable)]]="Dona",1,0)</f>
        <v>0</v>
      </c>
      <c r="CR297" s="63">
        <f>IF(Taula1[[#This Row],[Identitat de gènere                                                          (fer servir opcions de la llista desplegable)]]="No binari",1,0)</f>
        <v>0</v>
      </c>
      <c r="CS297" s="73"/>
      <c r="CT297" s="63">
        <f t="shared" si="64"/>
        <v>0</v>
      </c>
      <c r="CU297" s="64">
        <f t="shared" si="71"/>
        <v>0</v>
      </c>
      <c r="CW297" s="64">
        <f t="shared" si="72"/>
        <v>0</v>
      </c>
      <c r="CX297" s="64">
        <f t="shared" si="73"/>
        <v>0</v>
      </c>
      <c r="CY297" s="64">
        <f t="shared" si="74"/>
        <v>0</v>
      </c>
      <c r="CZ297" s="64">
        <f t="shared" si="75"/>
        <v>0</v>
      </c>
      <c r="DB297" s="64">
        <f t="shared" si="76"/>
        <v>0</v>
      </c>
      <c r="DC297" s="64">
        <f t="shared" si="77"/>
        <v>0</v>
      </c>
      <c r="DD297" s="64">
        <f t="shared" si="78"/>
        <v>0</v>
      </c>
      <c r="DE297" s="64">
        <f t="shared" si="79"/>
        <v>0</v>
      </c>
    </row>
    <row r="298" spans="2:109" x14ac:dyDescent="0.3">
      <c r="B298" s="167"/>
      <c r="C298" s="186"/>
      <c r="D298" s="2"/>
      <c r="E298" s="67"/>
      <c r="F298" s="5"/>
      <c r="G298" s="5"/>
      <c r="H298" s="187"/>
      <c r="I298" s="111" t="str">
        <f ca="1">IF(Taula1[[#This Row],[Data naixement (format dd/mm/aaaa)]]="","0",DATEDIF(Taula1[[#This Row],[Data naixement (format dd/mm/aaaa)]],TODAY(),"Y"))</f>
        <v>0</v>
      </c>
      <c r="J298" s="6"/>
      <c r="K298" s="6"/>
      <c r="L298" s="6"/>
      <c r="M298" s="6"/>
      <c r="N298" s="56"/>
      <c r="O298" s="56"/>
      <c r="P298" s="56"/>
      <c r="Q298" s="6"/>
      <c r="R298" s="7"/>
      <c r="S298" s="143">
        <f>Taula1[[#This Row],[Mesos naturals sencers treballats període justificat (01/01/2023 - 31/03/2023)]]</f>
        <v>0</v>
      </c>
      <c r="T298" s="194">
        <f>Taula1[[#This Row],[Dies treballats període justificat (01/01/2023 - 31/03/2023)              no comptabilitzats com a mes natural sencer]]</f>
        <v>0</v>
      </c>
      <c r="U298" s="12"/>
      <c r="V298" s="7"/>
      <c r="W298" s="188"/>
      <c r="X298" s="188"/>
      <c r="Y298" s="188"/>
      <c r="Z298" s="188"/>
      <c r="AA298" s="190"/>
      <c r="AB298" s="143">
        <f>Taula1[[#This Row],[Grup justificat     (fer servir opcions de la llista desplegable)]]</f>
        <v>0</v>
      </c>
      <c r="AC298" s="182"/>
      <c r="AD298" s="80"/>
      <c r="AE298" s="131">
        <f>ROUND((AF298/100)*756*Taula1[[#This Row],[Mesos naturals sencers treballats període justificat (01/01/2023 - 31/03/2023)]],2)</f>
        <v>0</v>
      </c>
      <c r="AF298" s="79">
        <f>Taula1[[#This Row],[% Jornada segons contracte
(no posar el símbol %) ]]-Taula1[[#This Row],[% Reducció salari per baix rendiment        (no posar el símbol %)]]</f>
        <v>0</v>
      </c>
      <c r="AG298" s="131">
        <f>ROUND((AH298/100)*24.8547945*Taula1[[#This Row],[Dies treballats període justificat (01/01/2023 - 31/03/2023)              no comptabilitzats com a mes natural sencer]],2)</f>
        <v>0</v>
      </c>
      <c r="AH298" s="79">
        <f>Taula1[[#This Row],[% Jornada segons contracte
(no posar el símbol %) ]]-Taula1[[#This Row],[% Reducció salari per baix rendiment        (no posar el símbol %)]]</f>
        <v>0</v>
      </c>
      <c r="AI298" s="131">
        <f t="shared" si="65"/>
        <v>0</v>
      </c>
      <c r="AJ298" s="183"/>
      <c r="AK298" s="131">
        <f>ROUND((AL298/100)*756*Taula1[[#This Row],[Espai reservat Administració  (mesos)]],2)</f>
        <v>0</v>
      </c>
      <c r="AL298" s="79">
        <f>Taula1[[#This Row],[% Jornada segons contracte
(no posar el símbol %) ]]-Taula1[[#This Row],[% Reducció salari per baix rendiment        (no posar el símbol %)]]</f>
        <v>0</v>
      </c>
      <c r="AM298" s="131">
        <f>ROUND((AN298/100)*24.8547945*Taula1[[#This Row],[Espai reservat Administració (dies)]],2)</f>
        <v>0</v>
      </c>
      <c r="AN298" s="79">
        <f>Taula1[[#This Row],[% Jornada segons contracte
(no posar el símbol %) ]]-Taula1[[#This Row],[% Reducció salari per baix rendiment        (no posar el símbol %)]]</f>
        <v>0</v>
      </c>
      <c r="AO298" s="131">
        <f t="shared" si="66"/>
        <v>0</v>
      </c>
      <c r="AP298" s="86"/>
      <c r="AQ298" s="136">
        <f>ROUND((AR298/100)*693*Taula1[[#This Row],[Mesos naturals sencers treballats període justificat (01/01/2023 - 31/03/2023)]],2)</f>
        <v>0</v>
      </c>
      <c r="AR298" s="89">
        <f>Taula1[[#This Row],[% Jornada segons contracte
(no posar el símbol %) ]]-Taula1[[#This Row],[% Reducció salari per baix rendiment        (no posar el símbol %)]]</f>
        <v>0</v>
      </c>
      <c r="AS298" s="136">
        <f>ROUND((AT298/100)*22.78356164*Taula1[[#This Row],[Dies treballats període justificat (01/01/2023 - 31/03/2023)              no comptabilitzats com a mes natural sencer]],2)</f>
        <v>0</v>
      </c>
      <c r="AT298" s="89">
        <f>Taula1[[#This Row],[% Jornada segons contracte
(no posar el símbol %) ]]-Taula1[[#This Row],[% Reducció salari per baix rendiment        (no posar el símbol %)]]</f>
        <v>0</v>
      </c>
      <c r="AU298" s="136">
        <f t="shared" si="67"/>
        <v>0</v>
      </c>
      <c r="AV298" s="86"/>
      <c r="AW298" s="136">
        <f>ROUND((AX298/100)*693*Taula1[[#This Row],[Espai reservat Administració  (mesos)]],2)</f>
        <v>0</v>
      </c>
      <c r="AX298" s="89">
        <f>Taula1[[#This Row],[% Jornada segons contracte
(no posar el símbol %) ]]-Taula1[[#This Row],[% Reducció salari per baix rendiment        (no posar el símbol %)]]</f>
        <v>0</v>
      </c>
      <c r="AY298" s="131">
        <f>ROUND((AZ298/100)*22.78356164*Taula1[[#This Row],[Espai reservat Administració (dies)]],2)</f>
        <v>0</v>
      </c>
      <c r="AZ298" s="79">
        <f>Taula1[[#This Row],[% Jornada segons contracte
(no posar el símbol %) ]]-Taula1[[#This Row],[% Reducció salari per baix rendiment        (no posar el símbol %)]]</f>
        <v>0</v>
      </c>
      <c r="BA298" s="131">
        <f t="shared" si="68"/>
        <v>0</v>
      </c>
      <c r="BB298" s="83"/>
      <c r="BC298" s="131">
        <f>IF(Taula1[[#This Row],[Grup justificat     (fer servir opcions de la llista desplegable)]]=1,AI298,0)</f>
        <v>0</v>
      </c>
      <c r="BD298" s="131">
        <f>IF(Taula1[[#This Row],[Grup justificat     (fer servir opcions de la llista desplegable)]]=2,AU298,0)</f>
        <v>0</v>
      </c>
      <c r="BE298" s="83"/>
      <c r="BF298" s="131">
        <f>IF(Taula1[[#This Row],[Espai reservat Administració]]=1,AO298,0)</f>
        <v>0</v>
      </c>
      <c r="BG298" s="131">
        <f>IF(Taula1[[#This Row],[Espai reservat Administració]]=2,BA298,0)</f>
        <v>0</v>
      </c>
      <c r="BH298" s="83"/>
      <c r="BI298" s="124">
        <f>IF(Taula1[[#This Row],[Grup justificat     (fer servir opcions de la llista desplegable)]]=1,1,0)</f>
        <v>0</v>
      </c>
      <c r="BJ298" s="124">
        <f>IF(Taula1[[#This Row],[Espai reservat Administració]]=1,1,0)</f>
        <v>0</v>
      </c>
      <c r="BK298" s="125"/>
      <c r="BL298" s="124">
        <f>IF(Taula1[[#This Row],[Grup justificat     (fer servir opcions de la llista desplegable)]]=2,1,0)</f>
        <v>0</v>
      </c>
      <c r="BM298" s="124">
        <f>IF(Taula1[[#This Row],[Espai reservat Administració]]=2,1,0)</f>
        <v>0</v>
      </c>
      <c r="BN298" s="73"/>
      <c r="BO298" s="73"/>
      <c r="BP298" s="73"/>
      <c r="BQ298" s="73"/>
      <c r="BR298" s="73"/>
      <c r="BS298" s="73"/>
      <c r="BT298" s="73"/>
      <c r="BU298" s="73"/>
      <c r="BV298" s="73"/>
      <c r="BW298" s="73"/>
      <c r="BX298" s="73"/>
      <c r="BY298" s="73"/>
      <c r="BZ298" s="73"/>
      <c r="CA298" s="73"/>
      <c r="CB298" s="73"/>
      <c r="CC298" s="73"/>
      <c r="CD298" s="73"/>
      <c r="CE298" s="73"/>
      <c r="CF298" s="73"/>
      <c r="CG298" s="63">
        <f t="shared" si="69"/>
        <v>0</v>
      </c>
      <c r="CH298" s="63">
        <f t="shared" si="70"/>
        <v>0</v>
      </c>
      <c r="CI298" s="73"/>
      <c r="CJ298" s="63">
        <f>IF(Taula1[[#This Row],[Tipus de contracte                                  (fer servir opcions de la llista desplegable)]]="Indefinit",1,0)</f>
        <v>0</v>
      </c>
      <c r="CK298" s="63">
        <f>IF(Taula1[[#This Row],[Tipus de contracte                                  (fer servir opcions de la llista desplegable)]]="Temporal, igual o superior a 6 mesos",1,0)</f>
        <v>0</v>
      </c>
      <c r="CL298" s="63">
        <f>IF(Taula1[[#This Row],[Tipus de contracte                                  (fer servir opcions de la llista desplegable)]]="Substitució per IT",1,0)</f>
        <v>0</v>
      </c>
      <c r="CM298" s="73"/>
      <c r="CN298" s="63">
        <f>IF(Taula1[[#This Row],[Relació llocs de treball]]&gt;=1,1,0)</f>
        <v>0</v>
      </c>
      <c r="CO298" s="73"/>
      <c r="CP298" s="63">
        <f>IF(Taula1[[#This Row],[Identitat de gènere                                                          (fer servir opcions de la llista desplegable)]]="Home",1,0)</f>
        <v>0</v>
      </c>
      <c r="CQ298" s="63">
        <f>IF(Taula1[[#This Row],[Identitat de gènere                                                          (fer servir opcions de la llista desplegable)]]="Dona",1,0)</f>
        <v>0</v>
      </c>
      <c r="CR298" s="63">
        <f>IF(Taula1[[#This Row],[Identitat de gènere                                                          (fer servir opcions de la llista desplegable)]]="No binari",1,0)</f>
        <v>0</v>
      </c>
      <c r="CS298" s="73"/>
      <c r="CT298" s="63">
        <f t="shared" si="64"/>
        <v>0</v>
      </c>
      <c r="CU298" s="64">
        <f t="shared" si="71"/>
        <v>0</v>
      </c>
      <c r="CW298" s="64">
        <f t="shared" si="72"/>
        <v>0</v>
      </c>
      <c r="CX298" s="64">
        <f t="shared" si="73"/>
        <v>0</v>
      </c>
      <c r="CY298" s="64">
        <f t="shared" si="74"/>
        <v>0</v>
      </c>
      <c r="CZ298" s="64">
        <f t="shared" si="75"/>
        <v>0</v>
      </c>
      <c r="DB298" s="64">
        <f t="shared" si="76"/>
        <v>0</v>
      </c>
      <c r="DC298" s="64">
        <f t="shared" si="77"/>
        <v>0</v>
      </c>
      <c r="DD298" s="64">
        <f t="shared" si="78"/>
        <v>0</v>
      </c>
      <c r="DE298" s="64">
        <f t="shared" si="79"/>
        <v>0</v>
      </c>
    </row>
    <row r="299" spans="2:109" x14ac:dyDescent="0.3">
      <c r="B299" s="167"/>
      <c r="C299" s="186"/>
      <c r="D299" s="2"/>
      <c r="E299" s="67"/>
      <c r="F299" s="5"/>
      <c r="G299" s="5"/>
      <c r="H299" s="187"/>
      <c r="I299" s="111" t="str">
        <f ca="1">IF(Taula1[[#This Row],[Data naixement (format dd/mm/aaaa)]]="","0",DATEDIF(Taula1[[#This Row],[Data naixement (format dd/mm/aaaa)]],TODAY(),"Y"))</f>
        <v>0</v>
      </c>
      <c r="J299" s="6"/>
      <c r="K299" s="6"/>
      <c r="L299" s="6"/>
      <c r="M299" s="6"/>
      <c r="N299" s="56"/>
      <c r="O299" s="56"/>
      <c r="P299" s="56"/>
      <c r="Q299" s="6"/>
      <c r="R299" s="7"/>
      <c r="S299" s="143">
        <f>Taula1[[#This Row],[Mesos naturals sencers treballats període justificat (01/01/2023 - 31/03/2023)]]</f>
        <v>0</v>
      </c>
      <c r="T299" s="194">
        <f>Taula1[[#This Row],[Dies treballats període justificat (01/01/2023 - 31/03/2023)              no comptabilitzats com a mes natural sencer]]</f>
        <v>0</v>
      </c>
      <c r="U299" s="12"/>
      <c r="V299" s="7"/>
      <c r="W299" s="188"/>
      <c r="X299" s="188"/>
      <c r="Y299" s="188"/>
      <c r="Z299" s="188"/>
      <c r="AA299" s="190"/>
      <c r="AB299" s="143">
        <f>Taula1[[#This Row],[Grup justificat     (fer servir opcions de la llista desplegable)]]</f>
        <v>0</v>
      </c>
      <c r="AC299" s="182"/>
      <c r="AD299" s="80"/>
      <c r="AE299" s="131">
        <f>ROUND((AF299/100)*756*Taula1[[#This Row],[Mesos naturals sencers treballats període justificat (01/01/2023 - 31/03/2023)]],2)</f>
        <v>0</v>
      </c>
      <c r="AF299" s="79">
        <f>Taula1[[#This Row],[% Jornada segons contracte
(no posar el símbol %) ]]-Taula1[[#This Row],[% Reducció salari per baix rendiment        (no posar el símbol %)]]</f>
        <v>0</v>
      </c>
      <c r="AG299" s="131">
        <f>ROUND((AH299/100)*24.8547945*Taula1[[#This Row],[Dies treballats període justificat (01/01/2023 - 31/03/2023)              no comptabilitzats com a mes natural sencer]],2)</f>
        <v>0</v>
      </c>
      <c r="AH299" s="79">
        <f>Taula1[[#This Row],[% Jornada segons contracte
(no posar el símbol %) ]]-Taula1[[#This Row],[% Reducció salari per baix rendiment        (no posar el símbol %)]]</f>
        <v>0</v>
      </c>
      <c r="AI299" s="131">
        <f t="shared" si="65"/>
        <v>0</v>
      </c>
      <c r="AJ299" s="183"/>
      <c r="AK299" s="131">
        <f>ROUND((AL299/100)*756*Taula1[[#This Row],[Espai reservat Administració  (mesos)]],2)</f>
        <v>0</v>
      </c>
      <c r="AL299" s="79">
        <f>Taula1[[#This Row],[% Jornada segons contracte
(no posar el símbol %) ]]-Taula1[[#This Row],[% Reducció salari per baix rendiment        (no posar el símbol %)]]</f>
        <v>0</v>
      </c>
      <c r="AM299" s="131">
        <f>ROUND((AN299/100)*24.8547945*Taula1[[#This Row],[Espai reservat Administració (dies)]],2)</f>
        <v>0</v>
      </c>
      <c r="AN299" s="79">
        <f>Taula1[[#This Row],[% Jornada segons contracte
(no posar el símbol %) ]]-Taula1[[#This Row],[% Reducció salari per baix rendiment        (no posar el símbol %)]]</f>
        <v>0</v>
      </c>
      <c r="AO299" s="131">
        <f t="shared" si="66"/>
        <v>0</v>
      </c>
      <c r="AP299" s="86"/>
      <c r="AQ299" s="136">
        <f>ROUND((AR299/100)*693*Taula1[[#This Row],[Mesos naturals sencers treballats període justificat (01/01/2023 - 31/03/2023)]],2)</f>
        <v>0</v>
      </c>
      <c r="AR299" s="89">
        <f>Taula1[[#This Row],[% Jornada segons contracte
(no posar el símbol %) ]]-Taula1[[#This Row],[% Reducció salari per baix rendiment        (no posar el símbol %)]]</f>
        <v>0</v>
      </c>
      <c r="AS299" s="136">
        <f>ROUND((AT299/100)*22.78356164*Taula1[[#This Row],[Dies treballats període justificat (01/01/2023 - 31/03/2023)              no comptabilitzats com a mes natural sencer]],2)</f>
        <v>0</v>
      </c>
      <c r="AT299" s="89">
        <f>Taula1[[#This Row],[% Jornada segons contracte
(no posar el símbol %) ]]-Taula1[[#This Row],[% Reducció salari per baix rendiment        (no posar el símbol %)]]</f>
        <v>0</v>
      </c>
      <c r="AU299" s="136">
        <f t="shared" si="67"/>
        <v>0</v>
      </c>
      <c r="AV299" s="86"/>
      <c r="AW299" s="136">
        <f>ROUND((AX299/100)*693*Taula1[[#This Row],[Espai reservat Administració  (mesos)]],2)</f>
        <v>0</v>
      </c>
      <c r="AX299" s="89">
        <f>Taula1[[#This Row],[% Jornada segons contracte
(no posar el símbol %) ]]-Taula1[[#This Row],[% Reducció salari per baix rendiment        (no posar el símbol %)]]</f>
        <v>0</v>
      </c>
      <c r="AY299" s="131">
        <f>ROUND((AZ299/100)*22.78356164*Taula1[[#This Row],[Espai reservat Administració (dies)]],2)</f>
        <v>0</v>
      </c>
      <c r="AZ299" s="79">
        <f>Taula1[[#This Row],[% Jornada segons contracte
(no posar el símbol %) ]]-Taula1[[#This Row],[% Reducció salari per baix rendiment        (no posar el símbol %)]]</f>
        <v>0</v>
      </c>
      <c r="BA299" s="131">
        <f t="shared" si="68"/>
        <v>0</v>
      </c>
      <c r="BB299" s="83"/>
      <c r="BC299" s="131">
        <f>IF(Taula1[[#This Row],[Grup justificat     (fer servir opcions de la llista desplegable)]]=1,AI299,0)</f>
        <v>0</v>
      </c>
      <c r="BD299" s="131">
        <f>IF(Taula1[[#This Row],[Grup justificat     (fer servir opcions de la llista desplegable)]]=2,AU299,0)</f>
        <v>0</v>
      </c>
      <c r="BE299" s="83"/>
      <c r="BF299" s="131">
        <f>IF(Taula1[[#This Row],[Espai reservat Administració]]=1,AO299,0)</f>
        <v>0</v>
      </c>
      <c r="BG299" s="131">
        <f>IF(Taula1[[#This Row],[Espai reservat Administració]]=2,BA299,0)</f>
        <v>0</v>
      </c>
      <c r="BH299" s="83"/>
      <c r="BI299" s="124">
        <f>IF(Taula1[[#This Row],[Grup justificat     (fer servir opcions de la llista desplegable)]]=1,1,0)</f>
        <v>0</v>
      </c>
      <c r="BJ299" s="124">
        <f>IF(Taula1[[#This Row],[Espai reservat Administració]]=1,1,0)</f>
        <v>0</v>
      </c>
      <c r="BK299" s="125"/>
      <c r="BL299" s="124">
        <f>IF(Taula1[[#This Row],[Grup justificat     (fer servir opcions de la llista desplegable)]]=2,1,0)</f>
        <v>0</v>
      </c>
      <c r="BM299" s="124">
        <f>IF(Taula1[[#This Row],[Espai reservat Administració]]=2,1,0)</f>
        <v>0</v>
      </c>
      <c r="BN299" s="73"/>
      <c r="BO299" s="73"/>
      <c r="BP299" s="73"/>
      <c r="BQ299" s="73"/>
      <c r="BR299" s="73"/>
      <c r="BS299" s="73"/>
      <c r="BT299" s="73"/>
      <c r="BU299" s="73"/>
      <c r="BV299" s="73"/>
      <c r="BW299" s="73"/>
      <c r="BX299" s="73"/>
      <c r="BY299" s="73"/>
      <c r="BZ299" s="73"/>
      <c r="CA299" s="73"/>
      <c r="CB299" s="73"/>
      <c r="CC299" s="73"/>
      <c r="CD299" s="73"/>
      <c r="CE299" s="73"/>
      <c r="CF299" s="73"/>
      <c r="CG299" s="63">
        <f t="shared" si="69"/>
        <v>0</v>
      </c>
      <c r="CH299" s="63">
        <f t="shared" si="70"/>
        <v>0</v>
      </c>
      <c r="CI299" s="73"/>
      <c r="CJ299" s="63">
        <f>IF(Taula1[[#This Row],[Tipus de contracte                                  (fer servir opcions de la llista desplegable)]]="Indefinit",1,0)</f>
        <v>0</v>
      </c>
      <c r="CK299" s="63">
        <f>IF(Taula1[[#This Row],[Tipus de contracte                                  (fer servir opcions de la llista desplegable)]]="Temporal, igual o superior a 6 mesos",1,0)</f>
        <v>0</v>
      </c>
      <c r="CL299" s="63">
        <f>IF(Taula1[[#This Row],[Tipus de contracte                                  (fer servir opcions de la llista desplegable)]]="Substitució per IT",1,0)</f>
        <v>0</v>
      </c>
      <c r="CM299" s="73"/>
      <c r="CN299" s="63">
        <f>IF(Taula1[[#This Row],[Relació llocs de treball]]&gt;=1,1,0)</f>
        <v>0</v>
      </c>
      <c r="CO299" s="73"/>
      <c r="CP299" s="63">
        <f>IF(Taula1[[#This Row],[Identitat de gènere                                                          (fer servir opcions de la llista desplegable)]]="Home",1,0)</f>
        <v>0</v>
      </c>
      <c r="CQ299" s="63">
        <f>IF(Taula1[[#This Row],[Identitat de gènere                                                          (fer servir opcions de la llista desplegable)]]="Dona",1,0)</f>
        <v>0</v>
      </c>
      <c r="CR299" s="63">
        <f>IF(Taula1[[#This Row],[Identitat de gènere                                                          (fer servir opcions de la llista desplegable)]]="No binari",1,0)</f>
        <v>0</v>
      </c>
      <c r="CS299" s="73"/>
      <c r="CT299" s="63">
        <f t="shared" si="64"/>
        <v>0</v>
      </c>
      <c r="CU299" s="64">
        <f t="shared" si="71"/>
        <v>0</v>
      </c>
      <c r="CW299" s="64">
        <f t="shared" si="72"/>
        <v>0</v>
      </c>
      <c r="CX299" s="64">
        <f t="shared" si="73"/>
        <v>0</v>
      </c>
      <c r="CY299" s="64">
        <f t="shared" si="74"/>
        <v>0</v>
      </c>
      <c r="CZ299" s="64">
        <f t="shared" si="75"/>
        <v>0</v>
      </c>
      <c r="DB299" s="64">
        <f t="shared" si="76"/>
        <v>0</v>
      </c>
      <c r="DC299" s="64">
        <f t="shared" si="77"/>
        <v>0</v>
      </c>
      <c r="DD299" s="64">
        <f t="shared" si="78"/>
        <v>0</v>
      </c>
      <c r="DE299" s="64">
        <f t="shared" si="79"/>
        <v>0</v>
      </c>
    </row>
    <row r="300" spans="2:109" x14ac:dyDescent="0.3">
      <c r="B300" s="167"/>
      <c r="C300" s="186"/>
      <c r="D300" s="2"/>
      <c r="E300" s="67"/>
      <c r="F300" s="5"/>
      <c r="G300" s="5"/>
      <c r="H300" s="187"/>
      <c r="I300" s="111" t="str">
        <f ca="1">IF(Taula1[[#This Row],[Data naixement (format dd/mm/aaaa)]]="","0",DATEDIF(Taula1[[#This Row],[Data naixement (format dd/mm/aaaa)]],TODAY(),"Y"))</f>
        <v>0</v>
      </c>
      <c r="J300" s="6"/>
      <c r="K300" s="6"/>
      <c r="L300" s="6"/>
      <c r="M300" s="6"/>
      <c r="N300" s="56"/>
      <c r="O300" s="56"/>
      <c r="P300" s="56"/>
      <c r="Q300" s="6"/>
      <c r="R300" s="7"/>
      <c r="S300" s="143">
        <f>Taula1[[#This Row],[Mesos naturals sencers treballats període justificat (01/01/2023 - 31/03/2023)]]</f>
        <v>0</v>
      </c>
      <c r="T300" s="194">
        <f>Taula1[[#This Row],[Dies treballats període justificat (01/01/2023 - 31/03/2023)              no comptabilitzats com a mes natural sencer]]</f>
        <v>0</v>
      </c>
      <c r="U300" s="12"/>
      <c r="V300" s="7"/>
      <c r="W300" s="188"/>
      <c r="X300" s="188"/>
      <c r="Y300" s="188"/>
      <c r="Z300" s="188"/>
      <c r="AA300" s="190"/>
      <c r="AB300" s="143">
        <f>Taula1[[#This Row],[Grup justificat     (fer servir opcions de la llista desplegable)]]</f>
        <v>0</v>
      </c>
      <c r="AC300" s="182"/>
      <c r="AD300" s="80"/>
      <c r="AE300" s="131">
        <f>ROUND((AF300/100)*756*Taula1[[#This Row],[Mesos naturals sencers treballats període justificat (01/01/2023 - 31/03/2023)]],2)</f>
        <v>0</v>
      </c>
      <c r="AF300" s="79">
        <f>Taula1[[#This Row],[% Jornada segons contracte
(no posar el símbol %) ]]-Taula1[[#This Row],[% Reducció salari per baix rendiment        (no posar el símbol %)]]</f>
        <v>0</v>
      </c>
      <c r="AG300" s="131">
        <f>ROUND((AH300/100)*24.8547945*Taula1[[#This Row],[Dies treballats període justificat (01/01/2023 - 31/03/2023)              no comptabilitzats com a mes natural sencer]],2)</f>
        <v>0</v>
      </c>
      <c r="AH300" s="79">
        <f>Taula1[[#This Row],[% Jornada segons contracte
(no posar el símbol %) ]]-Taula1[[#This Row],[% Reducció salari per baix rendiment        (no posar el símbol %)]]</f>
        <v>0</v>
      </c>
      <c r="AI300" s="131">
        <f t="shared" si="65"/>
        <v>0</v>
      </c>
      <c r="AJ300" s="183"/>
      <c r="AK300" s="131">
        <f>ROUND((AL300/100)*756*Taula1[[#This Row],[Espai reservat Administració  (mesos)]],2)</f>
        <v>0</v>
      </c>
      <c r="AL300" s="79">
        <f>Taula1[[#This Row],[% Jornada segons contracte
(no posar el símbol %) ]]-Taula1[[#This Row],[% Reducció salari per baix rendiment        (no posar el símbol %)]]</f>
        <v>0</v>
      </c>
      <c r="AM300" s="131">
        <f>ROUND((AN300/100)*24.8547945*Taula1[[#This Row],[Espai reservat Administració (dies)]],2)</f>
        <v>0</v>
      </c>
      <c r="AN300" s="79">
        <f>Taula1[[#This Row],[% Jornada segons contracte
(no posar el símbol %) ]]-Taula1[[#This Row],[% Reducció salari per baix rendiment        (no posar el símbol %)]]</f>
        <v>0</v>
      </c>
      <c r="AO300" s="131">
        <f t="shared" si="66"/>
        <v>0</v>
      </c>
      <c r="AP300" s="86"/>
      <c r="AQ300" s="136">
        <f>ROUND((AR300/100)*693*Taula1[[#This Row],[Mesos naturals sencers treballats període justificat (01/01/2023 - 31/03/2023)]],2)</f>
        <v>0</v>
      </c>
      <c r="AR300" s="89">
        <f>Taula1[[#This Row],[% Jornada segons contracte
(no posar el símbol %) ]]-Taula1[[#This Row],[% Reducció salari per baix rendiment        (no posar el símbol %)]]</f>
        <v>0</v>
      </c>
      <c r="AS300" s="136">
        <f>ROUND((AT300/100)*22.78356164*Taula1[[#This Row],[Dies treballats període justificat (01/01/2023 - 31/03/2023)              no comptabilitzats com a mes natural sencer]],2)</f>
        <v>0</v>
      </c>
      <c r="AT300" s="89">
        <f>Taula1[[#This Row],[% Jornada segons contracte
(no posar el símbol %) ]]-Taula1[[#This Row],[% Reducció salari per baix rendiment        (no posar el símbol %)]]</f>
        <v>0</v>
      </c>
      <c r="AU300" s="136">
        <f t="shared" si="67"/>
        <v>0</v>
      </c>
      <c r="AV300" s="86"/>
      <c r="AW300" s="136">
        <f>ROUND((AX300/100)*693*Taula1[[#This Row],[Espai reservat Administració  (mesos)]],2)</f>
        <v>0</v>
      </c>
      <c r="AX300" s="89">
        <f>Taula1[[#This Row],[% Jornada segons contracte
(no posar el símbol %) ]]-Taula1[[#This Row],[% Reducció salari per baix rendiment        (no posar el símbol %)]]</f>
        <v>0</v>
      </c>
      <c r="AY300" s="131">
        <f>ROUND((AZ300/100)*22.78356164*Taula1[[#This Row],[Espai reservat Administració (dies)]],2)</f>
        <v>0</v>
      </c>
      <c r="AZ300" s="79">
        <f>Taula1[[#This Row],[% Jornada segons contracte
(no posar el símbol %) ]]-Taula1[[#This Row],[% Reducció salari per baix rendiment        (no posar el símbol %)]]</f>
        <v>0</v>
      </c>
      <c r="BA300" s="131">
        <f t="shared" si="68"/>
        <v>0</v>
      </c>
      <c r="BB300" s="83"/>
      <c r="BC300" s="131">
        <f>IF(Taula1[[#This Row],[Grup justificat     (fer servir opcions de la llista desplegable)]]=1,AI300,0)</f>
        <v>0</v>
      </c>
      <c r="BD300" s="131">
        <f>IF(Taula1[[#This Row],[Grup justificat     (fer servir opcions de la llista desplegable)]]=2,AU300,0)</f>
        <v>0</v>
      </c>
      <c r="BE300" s="83"/>
      <c r="BF300" s="131">
        <f>IF(Taula1[[#This Row],[Espai reservat Administració]]=1,AO300,0)</f>
        <v>0</v>
      </c>
      <c r="BG300" s="131">
        <f>IF(Taula1[[#This Row],[Espai reservat Administració]]=2,BA300,0)</f>
        <v>0</v>
      </c>
      <c r="BH300" s="83"/>
      <c r="BI300" s="124">
        <f>IF(Taula1[[#This Row],[Grup justificat     (fer servir opcions de la llista desplegable)]]=1,1,0)</f>
        <v>0</v>
      </c>
      <c r="BJ300" s="124">
        <f>IF(Taula1[[#This Row],[Espai reservat Administració]]=1,1,0)</f>
        <v>0</v>
      </c>
      <c r="BK300" s="125"/>
      <c r="BL300" s="124">
        <f>IF(Taula1[[#This Row],[Grup justificat     (fer servir opcions de la llista desplegable)]]=2,1,0)</f>
        <v>0</v>
      </c>
      <c r="BM300" s="124">
        <f>IF(Taula1[[#This Row],[Espai reservat Administració]]=2,1,0)</f>
        <v>0</v>
      </c>
      <c r="BN300" s="73"/>
      <c r="BO300" s="73"/>
      <c r="BP300" s="73"/>
      <c r="BQ300" s="73"/>
      <c r="BR300" s="73"/>
      <c r="BS300" s="73"/>
      <c r="BT300" s="73"/>
      <c r="BU300" s="73"/>
      <c r="BV300" s="73"/>
      <c r="BW300" s="73"/>
      <c r="BX300" s="73"/>
      <c r="BY300" s="73"/>
      <c r="BZ300" s="73"/>
      <c r="CA300" s="73"/>
      <c r="CB300" s="73"/>
      <c r="CC300" s="73"/>
      <c r="CD300" s="73"/>
      <c r="CE300" s="73"/>
      <c r="CF300" s="73"/>
      <c r="CG300" s="63">
        <f t="shared" si="69"/>
        <v>0</v>
      </c>
      <c r="CH300" s="63">
        <f t="shared" si="70"/>
        <v>0</v>
      </c>
      <c r="CI300" s="73"/>
      <c r="CJ300" s="63">
        <f>IF(Taula1[[#This Row],[Tipus de contracte                                  (fer servir opcions de la llista desplegable)]]="Indefinit",1,0)</f>
        <v>0</v>
      </c>
      <c r="CK300" s="63">
        <f>IF(Taula1[[#This Row],[Tipus de contracte                                  (fer servir opcions de la llista desplegable)]]="Temporal, igual o superior a 6 mesos",1,0)</f>
        <v>0</v>
      </c>
      <c r="CL300" s="63">
        <f>IF(Taula1[[#This Row],[Tipus de contracte                                  (fer servir opcions de la llista desplegable)]]="Substitució per IT",1,0)</f>
        <v>0</v>
      </c>
      <c r="CM300" s="73"/>
      <c r="CN300" s="63">
        <f>IF(Taula1[[#This Row],[Relació llocs de treball]]&gt;=1,1,0)</f>
        <v>0</v>
      </c>
      <c r="CO300" s="73"/>
      <c r="CP300" s="63">
        <f>IF(Taula1[[#This Row],[Identitat de gènere                                                          (fer servir opcions de la llista desplegable)]]="Home",1,0)</f>
        <v>0</v>
      </c>
      <c r="CQ300" s="63">
        <f>IF(Taula1[[#This Row],[Identitat de gènere                                                          (fer servir opcions de la llista desplegable)]]="Dona",1,0)</f>
        <v>0</v>
      </c>
      <c r="CR300" s="63">
        <f>IF(Taula1[[#This Row],[Identitat de gènere                                                          (fer servir opcions de la llista desplegable)]]="No binari",1,0)</f>
        <v>0</v>
      </c>
      <c r="CS300" s="73"/>
      <c r="CT300" s="63">
        <f t="shared" si="64"/>
        <v>0</v>
      </c>
      <c r="CU300" s="64">
        <f t="shared" si="71"/>
        <v>0</v>
      </c>
      <c r="CW300" s="64">
        <f t="shared" si="72"/>
        <v>0</v>
      </c>
      <c r="CX300" s="64">
        <f t="shared" si="73"/>
        <v>0</v>
      </c>
      <c r="CY300" s="64">
        <f t="shared" si="74"/>
        <v>0</v>
      </c>
      <c r="CZ300" s="64">
        <f t="shared" si="75"/>
        <v>0</v>
      </c>
      <c r="DB300" s="64">
        <f t="shared" si="76"/>
        <v>0</v>
      </c>
      <c r="DC300" s="64">
        <f t="shared" si="77"/>
        <v>0</v>
      </c>
      <c r="DD300" s="64">
        <f t="shared" si="78"/>
        <v>0</v>
      </c>
      <c r="DE300" s="64">
        <f t="shared" si="79"/>
        <v>0</v>
      </c>
    </row>
    <row r="301" spans="2:109" x14ac:dyDescent="0.3">
      <c r="B301" s="167"/>
      <c r="C301" s="186"/>
      <c r="D301" s="2"/>
      <c r="E301" s="67"/>
      <c r="F301" s="5"/>
      <c r="G301" s="5"/>
      <c r="H301" s="187"/>
      <c r="I301" s="111" t="str">
        <f ca="1">IF(Taula1[[#This Row],[Data naixement (format dd/mm/aaaa)]]="","0",DATEDIF(Taula1[[#This Row],[Data naixement (format dd/mm/aaaa)]],TODAY(),"Y"))</f>
        <v>0</v>
      </c>
      <c r="J301" s="6"/>
      <c r="K301" s="6"/>
      <c r="L301" s="6"/>
      <c r="M301" s="6"/>
      <c r="N301" s="56"/>
      <c r="O301" s="56"/>
      <c r="P301" s="56"/>
      <c r="Q301" s="6"/>
      <c r="R301" s="7"/>
      <c r="S301" s="143">
        <f>Taula1[[#This Row],[Mesos naturals sencers treballats període justificat (01/01/2023 - 31/03/2023)]]</f>
        <v>0</v>
      </c>
      <c r="T301" s="194">
        <f>Taula1[[#This Row],[Dies treballats període justificat (01/01/2023 - 31/03/2023)              no comptabilitzats com a mes natural sencer]]</f>
        <v>0</v>
      </c>
      <c r="U301" s="12"/>
      <c r="V301" s="7"/>
      <c r="W301" s="188"/>
      <c r="X301" s="188"/>
      <c r="Y301" s="188"/>
      <c r="Z301" s="188"/>
      <c r="AA301" s="190"/>
      <c r="AB301" s="143">
        <f>Taula1[[#This Row],[Grup justificat     (fer servir opcions de la llista desplegable)]]</f>
        <v>0</v>
      </c>
      <c r="AC301" s="182"/>
      <c r="AD301" s="80"/>
      <c r="AE301" s="131">
        <f>ROUND((AF301/100)*756*Taula1[[#This Row],[Mesos naturals sencers treballats període justificat (01/01/2023 - 31/03/2023)]],2)</f>
        <v>0</v>
      </c>
      <c r="AF301" s="79">
        <f>Taula1[[#This Row],[% Jornada segons contracte
(no posar el símbol %) ]]-Taula1[[#This Row],[% Reducció salari per baix rendiment        (no posar el símbol %)]]</f>
        <v>0</v>
      </c>
      <c r="AG301" s="131">
        <f>ROUND((AH301/100)*24.8547945*Taula1[[#This Row],[Dies treballats període justificat (01/01/2023 - 31/03/2023)              no comptabilitzats com a mes natural sencer]],2)</f>
        <v>0</v>
      </c>
      <c r="AH301" s="79">
        <f>Taula1[[#This Row],[% Jornada segons contracte
(no posar el símbol %) ]]-Taula1[[#This Row],[% Reducció salari per baix rendiment        (no posar el símbol %)]]</f>
        <v>0</v>
      </c>
      <c r="AI301" s="131">
        <f t="shared" si="65"/>
        <v>0</v>
      </c>
      <c r="AJ301" s="183"/>
      <c r="AK301" s="131">
        <f>ROUND((AL301/100)*756*Taula1[[#This Row],[Espai reservat Administració  (mesos)]],2)</f>
        <v>0</v>
      </c>
      <c r="AL301" s="79">
        <f>Taula1[[#This Row],[% Jornada segons contracte
(no posar el símbol %) ]]-Taula1[[#This Row],[% Reducció salari per baix rendiment        (no posar el símbol %)]]</f>
        <v>0</v>
      </c>
      <c r="AM301" s="131">
        <f>ROUND((AN301/100)*24.8547945*Taula1[[#This Row],[Espai reservat Administració (dies)]],2)</f>
        <v>0</v>
      </c>
      <c r="AN301" s="79">
        <f>Taula1[[#This Row],[% Jornada segons contracte
(no posar el símbol %) ]]-Taula1[[#This Row],[% Reducció salari per baix rendiment        (no posar el símbol %)]]</f>
        <v>0</v>
      </c>
      <c r="AO301" s="131">
        <f t="shared" si="66"/>
        <v>0</v>
      </c>
      <c r="AP301" s="86"/>
      <c r="AQ301" s="136">
        <f>ROUND((AR301/100)*693*Taula1[[#This Row],[Mesos naturals sencers treballats període justificat (01/01/2023 - 31/03/2023)]],2)</f>
        <v>0</v>
      </c>
      <c r="AR301" s="89">
        <f>Taula1[[#This Row],[% Jornada segons contracte
(no posar el símbol %) ]]-Taula1[[#This Row],[% Reducció salari per baix rendiment        (no posar el símbol %)]]</f>
        <v>0</v>
      </c>
      <c r="AS301" s="136">
        <f>ROUND((AT301/100)*22.78356164*Taula1[[#This Row],[Dies treballats període justificat (01/01/2023 - 31/03/2023)              no comptabilitzats com a mes natural sencer]],2)</f>
        <v>0</v>
      </c>
      <c r="AT301" s="89">
        <f>Taula1[[#This Row],[% Jornada segons contracte
(no posar el símbol %) ]]-Taula1[[#This Row],[% Reducció salari per baix rendiment        (no posar el símbol %)]]</f>
        <v>0</v>
      </c>
      <c r="AU301" s="136">
        <f t="shared" si="67"/>
        <v>0</v>
      </c>
      <c r="AV301" s="86"/>
      <c r="AW301" s="136">
        <f>ROUND((AX301/100)*693*Taula1[[#This Row],[Espai reservat Administració  (mesos)]],2)</f>
        <v>0</v>
      </c>
      <c r="AX301" s="89">
        <f>Taula1[[#This Row],[% Jornada segons contracte
(no posar el símbol %) ]]-Taula1[[#This Row],[% Reducció salari per baix rendiment        (no posar el símbol %)]]</f>
        <v>0</v>
      </c>
      <c r="AY301" s="131">
        <f>ROUND((AZ301/100)*22.78356164*Taula1[[#This Row],[Espai reservat Administració (dies)]],2)</f>
        <v>0</v>
      </c>
      <c r="AZ301" s="79">
        <f>Taula1[[#This Row],[% Jornada segons contracte
(no posar el símbol %) ]]-Taula1[[#This Row],[% Reducció salari per baix rendiment        (no posar el símbol %)]]</f>
        <v>0</v>
      </c>
      <c r="BA301" s="131">
        <f t="shared" si="68"/>
        <v>0</v>
      </c>
      <c r="BB301" s="83"/>
      <c r="BC301" s="131">
        <f>IF(Taula1[[#This Row],[Grup justificat     (fer servir opcions de la llista desplegable)]]=1,AI301,0)</f>
        <v>0</v>
      </c>
      <c r="BD301" s="131">
        <f>IF(Taula1[[#This Row],[Grup justificat     (fer servir opcions de la llista desplegable)]]=2,AU301,0)</f>
        <v>0</v>
      </c>
      <c r="BE301" s="83"/>
      <c r="BF301" s="131">
        <f>IF(Taula1[[#This Row],[Espai reservat Administració]]=1,AO301,0)</f>
        <v>0</v>
      </c>
      <c r="BG301" s="131">
        <f>IF(Taula1[[#This Row],[Espai reservat Administració]]=2,BA301,0)</f>
        <v>0</v>
      </c>
      <c r="BH301" s="83"/>
      <c r="BI301" s="124">
        <f>IF(Taula1[[#This Row],[Grup justificat     (fer servir opcions de la llista desplegable)]]=1,1,0)</f>
        <v>0</v>
      </c>
      <c r="BJ301" s="124">
        <f>IF(Taula1[[#This Row],[Espai reservat Administració]]=1,1,0)</f>
        <v>0</v>
      </c>
      <c r="BK301" s="125"/>
      <c r="BL301" s="124">
        <f>IF(Taula1[[#This Row],[Grup justificat     (fer servir opcions de la llista desplegable)]]=2,1,0)</f>
        <v>0</v>
      </c>
      <c r="BM301" s="124">
        <f>IF(Taula1[[#This Row],[Espai reservat Administració]]=2,1,0)</f>
        <v>0</v>
      </c>
      <c r="BN301" s="73"/>
      <c r="BO301" s="73"/>
      <c r="BP301" s="73"/>
      <c r="BQ301" s="73"/>
      <c r="BR301" s="73"/>
      <c r="BS301" s="73"/>
      <c r="BT301" s="73"/>
      <c r="BU301" s="73"/>
      <c r="BV301" s="73"/>
      <c r="BW301" s="73"/>
      <c r="BX301" s="73"/>
      <c r="BY301" s="73"/>
      <c r="BZ301" s="73"/>
      <c r="CA301" s="73"/>
      <c r="CB301" s="73"/>
      <c r="CC301" s="73"/>
      <c r="CD301" s="73"/>
      <c r="CE301" s="73"/>
      <c r="CF301" s="73"/>
      <c r="CG301" s="63">
        <f t="shared" si="69"/>
        <v>0</v>
      </c>
      <c r="CH301" s="63">
        <f t="shared" si="70"/>
        <v>0</v>
      </c>
      <c r="CI301" s="73"/>
      <c r="CJ301" s="63">
        <f>IF(Taula1[[#This Row],[Tipus de contracte                                  (fer servir opcions de la llista desplegable)]]="Indefinit",1,0)</f>
        <v>0</v>
      </c>
      <c r="CK301" s="63">
        <f>IF(Taula1[[#This Row],[Tipus de contracte                                  (fer servir opcions de la llista desplegable)]]="Temporal, igual o superior a 6 mesos",1,0)</f>
        <v>0</v>
      </c>
      <c r="CL301" s="63">
        <f>IF(Taula1[[#This Row],[Tipus de contracte                                  (fer servir opcions de la llista desplegable)]]="Substitució per IT",1,0)</f>
        <v>0</v>
      </c>
      <c r="CM301" s="73"/>
      <c r="CN301" s="63">
        <f>IF(Taula1[[#This Row],[Relació llocs de treball]]&gt;=1,1,0)</f>
        <v>0</v>
      </c>
      <c r="CO301" s="73"/>
      <c r="CP301" s="63">
        <f>IF(Taula1[[#This Row],[Identitat de gènere                                                          (fer servir opcions de la llista desplegable)]]="Home",1,0)</f>
        <v>0</v>
      </c>
      <c r="CQ301" s="63">
        <f>IF(Taula1[[#This Row],[Identitat de gènere                                                          (fer servir opcions de la llista desplegable)]]="Dona",1,0)</f>
        <v>0</v>
      </c>
      <c r="CR301" s="63">
        <f>IF(Taula1[[#This Row],[Identitat de gènere                                                          (fer servir opcions de la llista desplegable)]]="No binari",1,0)</f>
        <v>0</v>
      </c>
      <c r="CS301" s="73"/>
      <c r="CT301" s="63">
        <f t="shared" si="64"/>
        <v>0</v>
      </c>
      <c r="CU301" s="64">
        <f t="shared" si="71"/>
        <v>0</v>
      </c>
      <c r="CW301" s="64">
        <f t="shared" si="72"/>
        <v>0</v>
      </c>
      <c r="CX301" s="64">
        <f t="shared" si="73"/>
        <v>0</v>
      </c>
      <c r="CY301" s="64">
        <f t="shared" si="74"/>
        <v>0</v>
      </c>
      <c r="CZ301" s="64">
        <f t="shared" si="75"/>
        <v>0</v>
      </c>
      <c r="DB301" s="64">
        <f t="shared" si="76"/>
        <v>0</v>
      </c>
      <c r="DC301" s="64">
        <f t="shared" si="77"/>
        <v>0</v>
      </c>
      <c r="DD301" s="64">
        <f t="shared" si="78"/>
        <v>0</v>
      </c>
      <c r="DE301" s="64">
        <f t="shared" si="79"/>
        <v>0</v>
      </c>
    </row>
    <row r="302" spans="2:109" x14ac:dyDescent="0.3">
      <c r="B302" s="167"/>
      <c r="C302" s="186"/>
      <c r="D302" s="2"/>
      <c r="E302" s="67"/>
      <c r="F302" s="5"/>
      <c r="G302" s="5"/>
      <c r="H302" s="187"/>
      <c r="I302" s="111" t="str">
        <f ca="1">IF(Taula1[[#This Row],[Data naixement (format dd/mm/aaaa)]]="","0",DATEDIF(Taula1[[#This Row],[Data naixement (format dd/mm/aaaa)]],TODAY(),"Y"))</f>
        <v>0</v>
      </c>
      <c r="J302" s="6"/>
      <c r="K302" s="6"/>
      <c r="L302" s="6"/>
      <c r="M302" s="6"/>
      <c r="N302" s="56"/>
      <c r="O302" s="56"/>
      <c r="P302" s="56"/>
      <c r="Q302" s="6"/>
      <c r="R302" s="7"/>
      <c r="S302" s="143">
        <f>Taula1[[#This Row],[Mesos naturals sencers treballats període justificat (01/01/2023 - 31/03/2023)]]</f>
        <v>0</v>
      </c>
      <c r="T302" s="194">
        <f>Taula1[[#This Row],[Dies treballats període justificat (01/01/2023 - 31/03/2023)              no comptabilitzats com a mes natural sencer]]</f>
        <v>0</v>
      </c>
      <c r="U302" s="12"/>
      <c r="V302" s="7"/>
      <c r="W302" s="188"/>
      <c r="X302" s="188"/>
      <c r="Y302" s="188"/>
      <c r="Z302" s="188"/>
      <c r="AA302" s="190"/>
      <c r="AB302" s="143">
        <f>Taula1[[#This Row],[Grup justificat     (fer servir opcions de la llista desplegable)]]</f>
        <v>0</v>
      </c>
      <c r="AC302" s="182"/>
      <c r="AD302" s="80"/>
      <c r="AE302" s="131">
        <f>ROUND((AF302/100)*756*Taula1[[#This Row],[Mesos naturals sencers treballats període justificat (01/01/2023 - 31/03/2023)]],2)</f>
        <v>0</v>
      </c>
      <c r="AF302" s="79">
        <f>Taula1[[#This Row],[% Jornada segons contracte
(no posar el símbol %) ]]-Taula1[[#This Row],[% Reducció salari per baix rendiment        (no posar el símbol %)]]</f>
        <v>0</v>
      </c>
      <c r="AG302" s="131">
        <f>ROUND((AH302/100)*24.8547945*Taula1[[#This Row],[Dies treballats període justificat (01/01/2023 - 31/03/2023)              no comptabilitzats com a mes natural sencer]],2)</f>
        <v>0</v>
      </c>
      <c r="AH302" s="79">
        <f>Taula1[[#This Row],[% Jornada segons contracte
(no posar el símbol %) ]]-Taula1[[#This Row],[% Reducció salari per baix rendiment        (no posar el símbol %)]]</f>
        <v>0</v>
      </c>
      <c r="AI302" s="131">
        <f t="shared" si="65"/>
        <v>0</v>
      </c>
      <c r="AJ302" s="183"/>
      <c r="AK302" s="131">
        <f>ROUND((AL302/100)*756*Taula1[[#This Row],[Espai reservat Administració  (mesos)]],2)</f>
        <v>0</v>
      </c>
      <c r="AL302" s="79">
        <f>Taula1[[#This Row],[% Jornada segons contracte
(no posar el símbol %) ]]-Taula1[[#This Row],[% Reducció salari per baix rendiment        (no posar el símbol %)]]</f>
        <v>0</v>
      </c>
      <c r="AM302" s="131">
        <f>ROUND((AN302/100)*24.8547945*Taula1[[#This Row],[Espai reservat Administració (dies)]],2)</f>
        <v>0</v>
      </c>
      <c r="AN302" s="79">
        <f>Taula1[[#This Row],[% Jornada segons contracte
(no posar el símbol %) ]]-Taula1[[#This Row],[% Reducció salari per baix rendiment        (no posar el símbol %)]]</f>
        <v>0</v>
      </c>
      <c r="AO302" s="131">
        <f t="shared" si="66"/>
        <v>0</v>
      </c>
      <c r="AP302" s="86"/>
      <c r="AQ302" s="136">
        <f>ROUND((AR302/100)*693*Taula1[[#This Row],[Mesos naturals sencers treballats període justificat (01/01/2023 - 31/03/2023)]],2)</f>
        <v>0</v>
      </c>
      <c r="AR302" s="89">
        <f>Taula1[[#This Row],[% Jornada segons contracte
(no posar el símbol %) ]]-Taula1[[#This Row],[% Reducció salari per baix rendiment        (no posar el símbol %)]]</f>
        <v>0</v>
      </c>
      <c r="AS302" s="136">
        <f>ROUND((AT302/100)*22.78356164*Taula1[[#This Row],[Dies treballats període justificat (01/01/2023 - 31/03/2023)              no comptabilitzats com a mes natural sencer]],2)</f>
        <v>0</v>
      </c>
      <c r="AT302" s="89">
        <f>Taula1[[#This Row],[% Jornada segons contracte
(no posar el símbol %) ]]-Taula1[[#This Row],[% Reducció salari per baix rendiment        (no posar el símbol %)]]</f>
        <v>0</v>
      </c>
      <c r="AU302" s="136">
        <f t="shared" si="67"/>
        <v>0</v>
      </c>
      <c r="AV302" s="86"/>
      <c r="AW302" s="136">
        <f>ROUND((AX302/100)*693*Taula1[[#This Row],[Espai reservat Administració  (mesos)]],2)</f>
        <v>0</v>
      </c>
      <c r="AX302" s="89">
        <f>Taula1[[#This Row],[% Jornada segons contracte
(no posar el símbol %) ]]-Taula1[[#This Row],[% Reducció salari per baix rendiment        (no posar el símbol %)]]</f>
        <v>0</v>
      </c>
      <c r="AY302" s="131">
        <f>ROUND((AZ302/100)*22.78356164*Taula1[[#This Row],[Espai reservat Administració (dies)]],2)</f>
        <v>0</v>
      </c>
      <c r="AZ302" s="79">
        <f>Taula1[[#This Row],[% Jornada segons contracte
(no posar el símbol %) ]]-Taula1[[#This Row],[% Reducció salari per baix rendiment        (no posar el símbol %)]]</f>
        <v>0</v>
      </c>
      <c r="BA302" s="131">
        <f t="shared" si="68"/>
        <v>0</v>
      </c>
      <c r="BB302" s="83"/>
      <c r="BC302" s="131">
        <f>IF(Taula1[[#This Row],[Grup justificat     (fer servir opcions de la llista desplegable)]]=1,AI302,0)</f>
        <v>0</v>
      </c>
      <c r="BD302" s="131">
        <f>IF(Taula1[[#This Row],[Grup justificat     (fer servir opcions de la llista desplegable)]]=2,AU302,0)</f>
        <v>0</v>
      </c>
      <c r="BE302" s="83"/>
      <c r="BF302" s="131">
        <f>IF(Taula1[[#This Row],[Espai reservat Administració]]=1,AO302,0)</f>
        <v>0</v>
      </c>
      <c r="BG302" s="131">
        <f>IF(Taula1[[#This Row],[Espai reservat Administració]]=2,BA302,0)</f>
        <v>0</v>
      </c>
      <c r="BH302" s="83"/>
      <c r="BI302" s="124">
        <f>IF(Taula1[[#This Row],[Grup justificat     (fer servir opcions de la llista desplegable)]]=1,1,0)</f>
        <v>0</v>
      </c>
      <c r="BJ302" s="124">
        <f>IF(Taula1[[#This Row],[Espai reservat Administració]]=1,1,0)</f>
        <v>0</v>
      </c>
      <c r="BK302" s="125"/>
      <c r="BL302" s="124">
        <f>IF(Taula1[[#This Row],[Grup justificat     (fer servir opcions de la llista desplegable)]]=2,1,0)</f>
        <v>0</v>
      </c>
      <c r="BM302" s="124">
        <f>IF(Taula1[[#This Row],[Espai reservat Administració]]=2,1,0)</f>
        <v>0</v>
      </c>
      <c r="BN302" s="73"/>
      <c r="BO302" s="73"/>
      <c r="BP302" s="73"/>
      <c r="BQ302" s="73"/>
      <c r="BR302" s="73"/>
      <c r="BS302" s="73"/>
      <c r="BT302" s="73"/>
      <c r="BU302" s="73"/>
      <c r="BV302" s="73"/>
      <c r="BW302" s="73"/>
      <c r="BX302" s="73"/>
      <c r="BY302" s="73"/>
      <c r="BZ302" s="73"/>
      <c r="CA302" s="73"/>
      <c r="CB302" s="73"/>
      <c r="CC302" s="73"/>
      <c r="CD302" s="73"/>
      <c r="CE302" s="73"/>
      <c r="CF302" s="73"/>
      <c r="CG302" s="63">
        <f t="shared" si="69"/>
        <v>0</v>
      </c>
      <c r="CH302" s="63">
        <f t="shared" si="70"/>
        <v>0</v>
      </c>
      <c r="CI302" s="73"/>
      <c r="CJ302" s="63">
        <f>IF(Taula1[[#This Row],[Tipus de contracte                                  (fer servir opcions de la llista desplegable)]]="Indefinit",1,0)</f>
        <v>0</v>
      </c>
      <c r="CK302" s="63">
        <f>IF(Taula1[[#This Row],[Tipus de contracte                                  (fer servir opcions de la llista desplegable)]]="Temporal, igual o superior a 6 mesos",1,0)</f>
        <v>0</v>
      </c>
      <c r="CL302" s="63">
        <f>IF(Taula1[[#This Row],[Tipus de contracte                                  (fer servir opcions de la llista desplegable)]]="Substitució per IT",1,0)</f>
        <v>0</v>
      </c>
      <c r="CM302" s="73"/>
      <c r="CN302" s="63">
        <f>IF(Taula1[[#This Row],[Relació llocs de treball]]&gt;=1,1,0)</f>
        <v>0</v>
      </c>
      <c r="CO302" s="73"/>
      <c r="CP302" s="63">
        <f>IF(Taula1[[#This Row],[Identitat de gènere                                                          (fer servir opcions de la llista desplegable)]]="Home",1,0)</f>
        <v>0</v>
      </c>
      <c r="CQ302" s="63">
        <f>IF(Taula1[[#This Row],[Identitat de gènere                                                          (fer servir opcions de la llista desplegable)]]="Dona",1,0)</f>
        <v>0</v>
      </c>
      <c r="CR302" s="63">
        <f>IF(Taula1[[#This Row],[Identitat de gènere                                                          (fer servir opcions de la llista desplegable)]]="No binari",1,0)</f>
        <v>0</v>
      </c>
      <c r="CS302" s="73"/>
      <c r="CT302" s="63">
        <f t="shared" si="64"/>
        <v>0</v>
      </c>
      <c r="CU302" s="64">
        <f t="shared" si="71"/>
        <v>0</v>
      </c>
      <c r="CW302" s="64">
        <f t="shared" si="72"/>
        <v>0</v>
      </c>
      <c r="CX302" s="64">
        <f t="shared" si="73"/>
        <v>0</v>
      </c>
      <c r="CY302" s="64">
        <f t="shared" si="74"/>
        <v>0</v>
      </c>
      <c r="CZ302" s="64">
        <f t="shared" si="75"/>
        <v>0</v>
      </c>
      <c r="DB302" s="64">
        <f t="shared" si="76"/>
        <v>0</v>
      </c>
      <c r="DC302" s="64">
        <f t="shared" si="77"/>
        <v>0</v>
      </c>
      <c r="DD302" s="64">
        <f t="shared" si="78"/>
        <v>0</v>
      </c>
      <c r="DE302" s="64">
        <f t="shared" si="79"/>
        <v>0</v>
      </c>
    </row>
    <row r="303" spans="2:109" x14ac:dyDescent="0.3">
      <c r="B303" s="167"/>
      <c r="C303" s="186"/>
      <c r="D303" s="2"/>
      <c r="E303" s="67"/>
      <c r="F303" s="5"/>
      <c r="G303" s="5"/>
      <c r="H303" s="187"/>
      <c r="I303" s="111" t="str">
        <f ca="1">IF(Taula1[[#This Row],[Data naixement (format dd/mm/aaaa)]]="","0",DATEDIF(Taula1[[#This Row],[Data naixement (format dd/mm/aaaa)]],TODAY(),"Y"))</f>
        <v>0</v>
      </c>
      <c r="J303" s="6"/>
      <c r="K303" s="6"/>
      <c r="L303" s="6"/>
      <c r="M303" s="6"/>
      <c r="N303" s="56"/>
      <c r="O303" s="56"/>
      <c r="P303" s="56"/>
      <c r="Q303" s="6"/>
      <c r="R303" s="7"/>
      <c r="S303" s="143">
        <f>Taula1[[#This Row],[Mesos naturals sencers treballats període justificat (01/01/2023 - 31/03/2023)]]</f>
        <v>0</v>
      </c>
      <c r="T303" s="194">
        <f>Taula1[[#This Row],[Dies treballats període justificat (01/01/2023 - 31/03/2023)              no comptabilitzats com a mes natural sencer]]</f>
        <v>0</v>
      </c>
      <c r="U303" s="12"/>
      <c r="V303" s="7"/>
      <c r="W303" s="188"/>
      <c r="X303" s="188"/>
      <c r="Y303" s="188"/>
      <c r="Z303" s="188"/>
      <c r="AA303" s="190"/>
      <c r="AB303" s="143">
        <f>Taula1[[#This Row],[Grup justificat     (fer servir opcions de la llista desplegable)]]</f>
        <v>0</v>
      </c>
      <c r="AC303" s="182"/>
      <c r="AD303" s="80"/>
      <c r="AE303" s="131">
        <f>ROUND((AF303/100)*756*Taula1[[#This Row],[Mesos naturals sencers treballats període justificat (01/01/2023 - 31/03/2023)]],2)</f>
        <v>0</v>
      </c>
      <c r="AF303" s="79">
        <f>Taula1[[#This Row],[% Jornada segons contracte
(no posar el símbol %) ]]-Taula1[[#This Row],[% Reducció salari per baix rendiment        (no posar el símbol %)]]</f>
        <v>0</v>
      </c>
      <c r="AG303" s="131">
        <f>ROUND((AH303/100)*24.8547945*Taula1[[#This Row],[Dies treballats període justificat (01/01/2023 - 31/03/2023)              no comptabilitzats com a mes natural sencer]],2)</f>
        <v>0</v>
      </c>
      <c r="AH303" s="79">
        <f>Taula1[[#This Row],[% Jornada segons contracte
(no posar el símbol %) ]]-Taula1[[#This Row],[% Reducció salari per baix rendiment        (no posar el símbol %)]]</f>
        <v>0</v>
      </c>
      <c r="AI303" s="131">
        <f t="shared" si="65"/>
        <v>0</v>
      </c>
      <c r="AJ303" s="183"/>
      <c r="AK303" s="131">
        <f>ROUND((AL303/100)*756*Taula1[[#This Row],[Espai reservat Administració  (mesos)]],2)</f>
        <v>0</v>
      </c>
      <c r="AL303" s="79">
        <f>Taula1[[#This Row],[% Jornada segons contracte
(no posar el símbol %) ]]-Taula1[[#This Row],[% Reducció salari per baix rendiment        (no posar el símbol %)]]</f>
        <v>0</v>
      </c>
      <c r="AM303" s="131">
        <f>ROUND((AN303/100)*24.8547945*Taula1[[#This Row],[Espai reservat Administració (dies)]],2)</f>
        <v>0</v>
      </c>
      <c r="AN303" s="79">
        <f>Taula1[[#This Row],[% Jornada segons contracte
(no posar el símbol %) ]]-Taula1[[#This Row],[% Reducció salari per baix rendiment        (no posar el símbol %)]]</f>
        <v>0</v>
      </c>
      <c r="AO303" s="131">
        <f t="shared" si="66"/>
        <v>0</v>
      </c>
      <c r="AP303" s="86"/>
      <c r="AQ303" s="136">
        <f>ROUND((AR303/100)*693*Taula1[[#This Row],[Mesos naturals sencers treballats període justificat (01/01/2023 - 31/03/2023)]],2)</f>
        <v>0</v>
      </c>
      <c r="AR303" s="89">
        <f>Taula1[[#This Row],[% Jornada segons contracte
(no posar el símbol %) ]]-Taula1[[#This Row],[% Reducció salari per baix rendiment        (no posar el símbol %)]]</f>
        <v>0</v>
      </c>
      <c r="AS303" s="136">
        <f>ROUND((AT303/100)*22.78356164*Taula1[[#This Row],[Dies treballats període justificat (01/01/2023 - 31/03/2023)              no comptabilitzats com a mes natural sencer]],2)</f>
        <v>0</v>
      </c>
      <c r="AT303" s="89">
        <f>Taula1[[#This Row],[% Jornada segons contracte
(no posar el símbol %) ]]-Taula1[[#This Row],[% Reducció salari per baix rendiment        (no posar el símbol %)]]</f>
        <v>0</v>
      </c>
      <c r="AU303" s="136">
        <f t="shared" si="67"/>
        <v>0</v>
      </c>
      <c r="AV303" s="86"/>
      <c r="AW303" s="136">
        <f>ROUND((AX303/100)*693*Taula1[[#This Row],[Espai reservat Administració  (mesos)]],2)</f>
        <v>0</v>
      </c>
      <c r="AX303" s="89">
        <f>Taula1[[#This Row],[% Jornada segons contracte
(no posar el símbol %) ]]-Taula1[[#This Row],[% Reducció salari per baix rendiment        (no posar el símbol %)]]</f>
        <v>0</v>
      </c>
      <c r="AY303" s="131">
        <f>ROUND((AZ303/100)*22.78356164*Taula1[[#This Row],[Espai reservat Administració (dies)]],2)</f>
        <v>0</v>
      </c>
      <c r="AZ303" s="79">
        <f>Taula1[[#This Row],[% Jornada segons contracte
(no posar el símbol %) ]]-Taula1[[#This Row],[% Reducció salari per baix rendiment        (no posar el símbol %)]]</f>
        <v>0</v>
      </c>
      <c r="BA303" s="131">
        <f t="shared" si="68"/>
        <v>0</v>
      </c>
      <c r="BB303" s="83"/>
      <c r="BC303" s="131">
        <f>IF(Taula1[[#This Row],[Grup justificat     (fer servir opcions de la llista desplegable)]]=1,AI303,0)</f>
        <v>0</v>
      </c>
      <c r="BD303" s="131">
        <f>IF(Taula1[[#This Row],[Grup justificat     (fer servir opcions de la llista desplegable)]]=2,AU303,0)</f>
        <v>0</v>
      </c>
      <c r="BE303" s="83"/>
      <c r="BF303" s="131">
        <f>IF(Taula1[[#This Row],[Espai reservat Administració]]=1,AO303,0)</f>
        <v>0</v>
      </c>
      <c r="BG303" s="131">
        <f>IF(Taula1[[#This Row],[Espai reservat Administració]]=2,BA303,0)</f>
        <v>0</v>
      </c>
      <c r="BH303" s="83"/>
      <c r="BI303" s="124">
        <f>IF(Taula1[[#This Row],[Grup justificat     (fer servir opcions de la llista desplegable)]]=1,1,0)</f>
        <v>0</v>
      </c>
      <c r="BJ303" s="124">
        <f>IF(Taula1[[#This Row],[Espai reservat Administració]]=1,1,0)</f>
        <v>0</v>
      </c>
      <c r="BK303" s="125"/>
      <c r="BL303" s="124">
        <f>IF(Taula1[[#This Row],[Grup justificat     (fer servir opcions de la llista desplegable)]]=2,1,0)</f>
        <v>0</v>
      </c>
      <c r="BM303" s="124">
        <f>IF(Taula1[[#This Row],[Espai reservat Administració]]=2,1,0)</f>
        <v>0</v>
      </c>
      <c r="BN303" s="73"/>
      <c r="BO303" s="73"/>
      <c r="BP303" s="73"/>
      <c r="BQ303" s="73"/>
      <c r="BR303" s="73"/>
      <c r="BS303" s="73"/>
      <c r="BT303" s="73"/>
      <c r="BU303" s="73"/>
      <c r="BV303" s="73"/>
      <c r="BW303" s="73"/>
      <c r="BX303" s="73"/>
      <c r="BY303" s="73"/>
      <c r="BZ303" s="73"/>
      <c r="CA303" s="73"/>
      <c r="CB303" s="73"/>
      <c r="CC303" s="73"/>
      <c r="CD303" s="73"/>
      <c r="CE303" s="73"/>
      <c r="CF303" s="73"/>
      <c r="CG303" s="63">
        <f t="shared" si="69"/>
        <v>0</v>
      </c>
      <c r="CH303" s="63">
        <f t="shared" si="70"/>
        <v>0</v>
      </c>
      <c r="CI303" s="73"/>
      <c r="CJ303" s="63">
        <f>IF(Taula1[[#This Row],[Tipus de contracte                                  (fer servir opcions de la llista desplegable)]]="Indefinit",1,0)</f>
        <v>0</v>
      </c>
      <c r="CK303" s="63">
        <f>IF(Taula1[[#This Row],[Tipus de contracte                                  (fer servir opcions de la llista desplegable)]]="Temporal, igual o superior a 6 mesos",1,0)</f>
        <v>0</v>
      </c>
      <c r="CL303" s="63">
        <f>IF(Taula1[[#This Row],[Tipus de contracte                                  (fer servir opcions de la llista desplegable)]]="Substitució per IT",1,0)</f>
        <v>0</v>
      </c>
      <c r="CM303" s="73"/>
      <c r="CN303" s="63">
        <f>IF(Taula1[[#This Row],[Relació llocs de treball]]&gt;=1,1,0)</f>
        <v>0</v>
      </c>
      <c r="CO303" s="73"/>
      <c r="CP303" s="63">
        <f>IF(Taula1[[#This Row],[Identitat de gènere                                                          (fer servir opcions de la llista desplegable)]]="Home",1,0)</f>
        <v>0</v>
      </c>
      <c r="CQ303" s="63">
        <f>IF(Taula1[[#This Row],[Identitat de gènere                                                          (fer servir opcions de la llista desplegable)]]="Dona",1,0)</f>
        <v>0</v>
      </c>
      <c r="CR303" s="63">
        <f>IF(Taula1[[#This Row],[Identitat de gènere                                                          (fer servir opcions de la llista desplegable)]]="No binari",1,0)</f>
        <v>0</v>
      </c>
      <c r="CS303" s="73"/>
      <c r="CT303" s="63">
        <f t="shared" si="64"/>
        <v>0</v>
      </c>
      <c r="CU303" s="64">
        <f t="shared" si="71"/>
        <v>0</v>
      </c>
      <c r="CW303" s="64">
        <f t="shared" si="72"/>
        <v>0</v>
      </c>
      <c r="CX303" s="64">
        <f t="shared" si="73"/>
        <v>0</v>
      </c>
      <c r="CY303" s="64">
        <f t="shared" si="74"/>
        <v>0</v>
      </c>
      <c r="CZ303" s="64">
        <f t="shared" si="75"/>
        <v>0</v>
      </c>
      <c r="DB303" s="64">
        <f t="shared" si="76"/>
        <v>0</v>
      </c>
      <c r="DC303" s="64">
        <f t="shared" si="77"/>
        <v>0</v>
      </c>
      <c r="DD303" s="64">
        <f t="shared" si="78"/>
        <v>0</v>
      </c>
      <c r="DE303" s="64">
        <f t="shared" si="79"/>
        <v>0</v>
      </c>
    </row>
    <row r="304" spans="2:109" x14ac:dyDescent="0.3">
      <c r="B304" s="167"/>
      <c r="C304" s="186"/>
      <c r="D304" s="2"/>
      <c r="E304" s="67"/>
      <c r="F304" s="5"/>
      <c r="G304" s="5"/>
      <c r="H304" s="187"/>
      <c r="I304" s="111" t="str">
        <f ca="1">IF(Taula1[[#This Row],[Data naixement (format dd/mm/aaaa)]]="","0",DATEDIF(Taula1[[#This Row],[Data naixement (format dd/mm/aaaa)]],TODAY(),"Y"))</f>
        <v>0</v>
      </c>
      <c r="J304" s="6"/>
      <c r="K304" s="6"/>
      <c r="L304" s="6"/>
      <c r="M304" s="6"/>
      <c r="N304" s="56"/>
      <c r="O304" s="56"/>
      <c r="P304" s="56"/>
      <c r="Q304" s="6"/>
      <c r="R304" s="7"/>
      <c r="S304" s="143">
        <f>Taula1[[#This Row],[Mesos naturals sencers treballats període justificat (01/01/2023 - 31/03/2023)]]</f>
        <v>0</v>
      </c>
      <c r="T304" s="194">
        <f>Taula1[[#This Row],[Dies treballats període justificat (01/01/2023 - 31/03/2023)              no comptabilitzats com a mes natural sencer]]</f>
        <v>0</v>
      </c>
      <c r="U304" s="12"/>
      <c r="V304" s="7"/>
      <c r="W304" s="188"/>
      <c r="X304" s="188"/>
      <c r="Y304" s="188"/>
      <c r="Z304" s="188"/>
      <c r="AA304" s="190"/>
      <c r="AB304" s="143">
        <f>Taula1[[#This Row],[Grup justificat     (fer servir opcions de la llista desplegable)]]</f>
        <v>0</v>
      </c>
      <c r="AC304" s="182"/>
      <c r="AD304" s="80"/>
      <c r="AE304" s="131">
        <f>ROUND((AF304/100)*756*Taula1[[#This Row],[Mesos naturals sencers treballats període justificat (01/01/2023 - 31/03/2023)]],2)</f>
        <v>0</v>
      </c>
      <c r="AF304" s="79">
        <f>Taula1[[#This Row],[% Jornada segons contracte
(no posar el símbol %) ]]-Taula1[[#This Row],[% Reducció salari per baix rendiment        (no posar el símbol %)]]</f>
        <v>0</v>
      </c>
      <c r="AG304" s="131">
        <f>ROUND((AH304/100)*24.8547945*Taula1[[#This Row],[Dies treballats període justificat (01/01/2023 - 31/03/2023)              no comptabilitzats com a mes natural sencer]],2)</f>
        <v>0</v>
      </c>
      <c r="AH304" s="79">
        <f>Taula1[[#This Row],[% Jornada segons contracte
(no posar el símbol %) ]]-Taula1[[#This Row],[% Reducció salari per baix rendiment        (no posar el símbol %)]]</f>
        <v>0</v>
      </c>
      <c r="AI304" s="131">
        <f t="shared" si="65"/>
        <v>0</v>
      </c>
      <c r="AJ304" s="183"/>
      <c r="AK304" s="131">
        <f>ROUND((AL304/100)*756*Taula1[[#This Row],[Espai reservat Administració  (mesos)]],2)</f>
        <v>0</v>
      </c>
      <c r="AL304" s="79">
        <f>Taula1[[#This Row],[% Jornada segons contracte
(no posar el símbol %) ]]-Taula1[[#This Row],[% Reducció salari per baix rendiment        (no posar el símbol %)]]</f>
        <v>0</v>
      </c>
      <c r="AM304" s="131">
        <f>ROUND((AN304/100)*24.8547945*Taula1[[#This Row],[Espai reservat Administració (dies)]],2)</f>
        <v>0</v>
      </c>
      <c r="AN304" s="79">
        <f>Taula1[[#This Row],[% Jornada segons contracte
(no posar el símbol %) ]]-Taula1[[#This Row],[% Reducció salari per baix rendiment        (no posar el símbol %)]]</f>
        <v>0</v>
      </c>
      <c r="AO304" s="131">
        <f t="shared" si="66"/>
        <v>0</v>
      </c>
      <c r="AP304" s="86"/>
      <c r="AQ304" s="136">
        <f>ROUND((AR304/100)*693*Taula1[[#This Row],[Mesos naturals sencers treballats període justificat (01/01/2023 - 31/03/2023)]],2)</f>
        <v>0</v>
      </c>
      <c r="AR304" s="89">
        <f>Taula1[[#This Row],[% Jornada segons contracte
(no posar el símbol %) ]]-Taula1[[#This Row],[% Reducció salari per baix rendiment        (no posar el símbol %)]]</f>
        <v>0</v>
      </c>
      <c r="AS304" s="136">
        <f>ROUND((AT304/100)*22.78356164*Taula1[[#This Row],[Dies treballats període justificat (01/01/2023 - 31/03/2023)              no comptabilitzats com a mes natural sencer]],2)</f>
        <v>0</v>
      </c>
      <c r="AT304" s="89">
        <f>Taula1[[#This Row],[% Jornada segons contracte
(no posar el símbol %) ]]-Taula1[[#This Row],[% Reducció salari per baix rendiment        (no posar el símbol %)]]</f>
        <v>0</v>
      </c>
      <c r="AU304" s="136">
        <f t="shared" si="67"/>
        <v>0</v>
      </c>
      <c r="AV304" s="86"/>
      <c r="AW304" s="136">
        <f>ROUND((AX304/100)*693*Taula1[[#This Row],[Espai reservat Administració  (mesos)]],2)</f>
        <v>0</v>
      </c>
      <c r="AX304" s="89">
        <f>Taula1[[#This Row],[% Jornada segons contracte
(no posar el símbol %) ]]-Taula1[[#This Row],[% Reducció salari per baix rendiment        (no posar el símbol %)]]</f>
        <v>0</v>
      </c>
      <c r="AY304" s="131">
        <f>ROUND((AZ304/100)*22.78356164*Taula1[[#This Row],[Espai reservat Administració (dies)]],2)</f>
        <v>0</v>
      </c>
      <c r="AZ304" s="79">
        <f>Taula1[[#This Row],[% Jornada segons contracte
(no posar el símbol %) ]]-Taula1[[#This Row],[% Reducció salari per baix rendiment        (no posar el símbol %)]]</f>
        <v>0</v>
      </c>
      <c r="BA304" s="131">
        <f t="shared" si="68"/>
        <v>0</v>
      </c>
      <c r="BB304" s="83"/>
      <c r="BC304" s="131">
        <f>IF(Taula1[[#This Row],[Grup justificat     (fer servir opcions de la llista desplegable)]]=1,AI304,0)</f>
        <v>0</v>
      </c>
      <c r="BD304" s="131">
        <f>IF(Taula1[[#This Row],[Grup justificat     (fer servir opcions de la llista desplegable)]]=2,AU304,0)</f>
        <v>0</v>
      </c>
      <c r="BE304" s="83"/>
      <c r="BF304" s="131">
        <f>IF(Taula1[[#This Row],[Espai reservat Administració]]=1,AO304,0)</f>
        <v>0</v>
      </c>
      <c r="BG304" s="131">
        <f>IF(Taula1[[#This Row],[Espai reservat Administració]]=2,BA304,0)</f>
        <v>0</v>
      </c>
      <c r="BH304" s="83"/>
      <c r="BI304" s="124">
        <f>IF(Taula1[[#This Row],[Grup justificat     (fer servir opcions de la llista desplegable)]]=1,1,0)</f>
        <v>0</v>
      </c>
      <c r="BJ304" s="124">
        <f>IF(Taula1[[#This Row],[Espai reservat Administració]]=1,1,0)</f>
        <v>0</v>
      </c>
      <c r="BK304" s="125"/>
      <c r="BL304" s="124">
        <f>IF(Taula1[[#This Row],[Grup justificat     (fer servir opcions de la llista desplegable)]]=2,1,0)</f>
        <v>0</v>
      </c>
      <c r="BM304" s="124">
        <f>IF(Taula1[[#This Row],[Espai reservat Administració]]=2,1,0)</f>
        <v>0</v>
      </c>
      <c r="BN304" s="73"/>
      <c r="BO304" s="73"/>
      <c r="BP304" s="73"/>
      <c r="BQ304" s="73"/>
      <c r="BR304" s="73"/>
      <c r="BS304" s="73"/>
      <c r="BT304" s="73"/>
      <c r="BU304" s="73"/>
      <c r="BV304" s="73"/>
      <c r="BW304" s="73"/>
      <c r="BX304" s="73"/>
      <c r="BY304" s="73"/>
      <c r="BZ304" s="73"/>
      <c r="CA304" s="73"/>
      <c r="CB304" s="73"/>
      <c r="CC304" s="73"/>
      <c r="CD304" s="73"/>
      <c r="CE304" s="73"/>
      <c r="CF304" s="73"/>
      <c r="CG304" s="63">
        <f t="shared" si="69"/>
        <v>0</v>
      </c>
      <c r="CH304" s="63">
        <f t="shared" si="70"/>
        <v>0</v>
      </c>
      <c r="CI304" s="73"/>
      <c r="CJ304" s="63">
        <f>IF(Taula1[[#This Row],[Tipus de contracte                                  (fer servir opcions de la llista desplegable)]]="Indefinit",1,0)</f>
        <v>0</v>
      </c>
      <c r="CK304" s="63">
        <f>IF(Taula1[[#This Row],[Tipus de contracte                                  (fer servir opcions de la llista desplegable)]]="Temporal, igual o superior a 6 mesos",1,0)</f>
        <v>0</v>
      </c>
      <c r="CL304" s="63">
        <f>IF(Taula1[[#This Row],[Tipus de contracte                                  (fer servir opcions de la llista desplegable)]]="Substitució per IT",1,0)</f>
        <v>0</v>
      </c>
      <c r="CM304" s="73"/>
      <c r="CN304" s="63">
        <f>IF(Taula1[[#This Row],[Relació llocs de treball]]&gt;=1,1,0)</f>
        <v>0</v>
      </c>
      <c r="CO304" s="73"/>
      <c r="CP304" s="63">
        <f>IF(Taula1[[#This Row],[Identitat de gènere                                                          (fer servir opcions de la llista desplegable)]]="Home",1,0)</f>
        <v>0</v>
      </c>
      <c r="CQ304" s="63">
        <f>IF(Taula1[[#This Row],[Identitat de gènere                                                          (fer servir opcions de la llista desplegable)]]="Dona",1,0)</f>
        <v>0</v>
      </c>
      <c r="CR304" s="63">
        <f>IF(Taula1[[#This Row],[Identitat de gènere                                                          (fer servir opcions de la llista desplegable)]]="No binari",1,0)</f>
        <v>0</v>
      </c>
      <c r="CS304" s="73"/>
      <c r="CT304" s="63">
        <f t="shared" si="64"/>
        <v>0</v>
      </c>
      <c r="CU304" s="64">
        <f t="shared" si="71"/>
        <v>0</v>
      </c>
      <c r="CW304" s="64">
        <f t="shared" si="72"/>
        <v>0</v>
      </c>
      <c r="CX304" s="64">
        <f t="shared" si="73"/>
        <v>0</v>
      </c>
      <c r="CY304" s="64">
        <f t="shared" si="74"/>
        <v>0</v>
      </c>
      <c r="CZ304" s="64">
        <f t="shared" si="75"/>
        <v>0</v>
      </c>
      <c r="DB304" s="64">
        <f t="shared" si="76"/>
        <v>0</v>
      </c>
      <c r="DC304" s="64">
        <f t="shared" si="77"/>
        <v>0</v>
      </c>
      <c r="DD304" s="64">
        <f t="shared" si="78"/>
        <v>0</v>
      </c>
      <c r="DE304" s="64">
        <f t="shared" si="79"/>
        <v>0</v>
      </c>
    </row>
    <row r="305" spans="2:109" x14ac:dyDescent="0.3">
      <c r="B305" s="167"/>
      <c r="C305" s="186"/>
      <c r="D305" s="2"/>
      <c r="E305" s="67"/>
      <c r="F305" s="5"/>
      <c r="G305" s="5"/>
      <c r="H305" s="187"/>
      <c r="I305" s="111" t="str">
        <f ca="1">IF(Taula1[[#This Row],[Data naixement (format dd/mm/aaaa)]]="","0",DATEDIF(Taula1[[#This Row],[Data naixement (format dd/mm/aaaa)]],TODAY(),"Y"))</f>
        <v>0</v>
      </c>
      <c r="J305" s="6"/>
      <c r="K305" s="6"/>
      <c r="L305" s="6"/>
      <c r="M305" s="6"/>
      <c r="N305" s="56"/>
      <c r="O305" s="56"/>
      <c r="P305" s="56"/>
      <c r="Q305" s="6"/>
      <c r="R305" s="7"/>
      <c r="S305" s="143">
        <f>Taula1[[#This Row],[Mesos naturals sencers treballats període justificat (01/01/2023 - 31/03/2023)]]</f>
        <v>0</v>
      </c>
      <c r="T305" s="194">
        <f>Taula1[[#This Row],[Dies treballats període justificat (01/01/2023 - 31/03/2023)              no comptabilitzats com a mes natural sencer]]</f>
        <v>0</v>
      </c>
      <c r="U305" s="12"/>
      <c r="V305" s="7"/>
      <c r="W305" s="188"/>
      <c r="X305" s="188"/>
      <c r="Y305" s="188"/>
      <c r="Z305" s="188"/>
      <c r="AA305" s="190"/>
      <c r="AB305" s="143">
        <f>Taula1[[#This Row],[Grup justificat     (fer servir opcions de la llista desplegable)]]</f>
        <v>0</v>
      </c>
      <c r="AC305" s="182"/>
      <c r="AD305" s="80"/>
      <c r="AE305" s="131">
        <f>ROUND((AF305/100)*756*Taula1[[#This Row],[Mesos naturals sencers treballats període justificat (01/01/2023 - 31/03/2023)]],2)</f>
        <v>0</v>
      </c>
      <c r="AF305" s="79">
        <f>Taula1[[#This Row],[% Jornada segons contracte
(no posar el símbol %) ]]-Taula1[[#This Row],[% Reducció salari per baix rendiment        (no posar el símbol %)]]</f>
        <v>0</v>
      </c>
      <c r="AG305" s="131">
        <f>ROUND((AH305/100)*24.8547945*Taula1[[#This Row],[Dies treballats període justificat (01/01/2023 - 31/03/2023)              no comptabilitzats com a mes natural sencer]],2)</f>
        <v>0</v>
      </c>
      <c r="AH305" s="79">
        <f>Taula1[[#This Row],[% Jornada segons contracte
(no posar el símbol %) ]]-Taula1[[#This Row],[% Reducció salari per baix rendiment        (no posar el símbol %)]]</f>
        <v>0</v>
      </c>
      <c r="AI305" s="131">
        <f t="shared" si="65"/>
        <v>0</v>
      </c>
      <c r="AJ305" s="183"/>
      <c r="AK305" s="131">
        <f>ROUND((AL305/100)*756*Taula1[[#This Row],[Espai reservat Administració  (mesos)]],2)</f>
        <v>0</v>
      </c>
      <c r="AL305" s="79">
        <f>Taula1[[#This Row],[% Jornada segons contracte
(no posar el símbol %) ]]-Taula1[[#This Row],[% Reducció salari per baix rendiment        (no posar el símbol %)]]</f>
        <v>0</v>
      </c>
      <c r="AM305" s="131">
        <f>ROUND((AN305/100)*24.8547945*Taula1[[#This Row],[Espai reservat Administració (dies)]],2)</f>
        <v>0</v>
      </c>
      <c r="AN305" s="79">
        <f>Taula1[[#This Row],[% Jornada segons contracte
(no posar el símbol %) ]]-Taula1[[#This Row],[% Reducció salari per baix rendiment        (no posar el símbol %)]]</f>
        <v>0</v>
      </c>
      <c r="AO305" s="131">
        <f t="shared" si="66"/>
        <v>0</v>
      </c>
      <c r="AP305" s="86"/>
      <c r="AQ305" s="136">
        <f>ROUND((AR305/100)*693*Taula1[[#This Row],[Mesos naturals sencers treballats període justificat (01/01/2023 - 31/03/2023)]],2)</f>
        <v>0</v>
      </c>
      <c r="AR305" s="89">
        <f>Taula1[[#This Row],[% Jornada segons contracte
(no posar el símbol %) ]]-Taula1[[#This Row],[% Reducció salari per baix rendiment        (no posar el símbol %)]]</f>
        <v>0</v>
      </c>
      <c r="AS305" s="136">
        <f>ROUND((AT305/100)*22.78356164*Taula1[[#This Row],[Dies treballats període justificat (01/01/2023 - 31/03/2023)              no comptabilitzats com a mes natural sencer]],2)</f>
        <v>0</v>
      </c>
      <c r="AT305" s="89">
        <f>Taula1[[#This Row],[% Jornada segons contracte
(no posar el símbol %) ]]-Taula1[[#This Row],[% Reducció salari per baix rendiment        (no posar el símbol %)]]</f>
        <v>0</v>
      </c>
      <c r="AU305" s="136">
        <f t="shared" si="67"/>
        <v>0</v>
      </c>
      <c r="AV305" s="86"/>
      <c r="AW305" s="136">
        <f>ROUND((AX305/100)*693*Taula1[[#This Row],[Espai reservat Administració  (mesos)]],2)</f>
        <v>0</v>
      </c>
      <c r="AX305" s="89">
        <f>Taula1[[#This Row],[% Jornada segons contracte
(no posar el símbol %) ]]-Taula1[[#This Row],[% Reducció salari per baix rendiment        (no posar el símbol %)]]</f>
        <v>0</v>
      </c>
      <c r="AY305" s="131">
        <f>ROUND((AZ305/100)*22.78356164*Taula1[[#This Row],[Espai reservat Administració (dies)]],2)</f>
        <v>0</v>
      </c>
      <c r="AZ305" s="79">
        <f>Taula1[[#This Row],[% Jornada segons contracte
(no posar el símbol %) ]]-Taula1[[#This Row],[% Reducció salari per baix rendiment        (no posar el símbol %)]]</f>
        <v>0</v>
      </c>
      <c r="BA305" s="131">
        <f t="shared" si="68"/>
        <v>0</v>
      </c>
      <c r="BB305" s="83"/>
      <c r="BC305" s="131">
        <f>IF(Taula1[[#This Row],[Grup justificat     (fer servir opcions de la llista desplegable)]]=1,AI305,0)</f>
        <v>0</v>
      </c>
      <c r="BD305" s="131">
        <f>IF(Taula1[[#This Row],[Grup justificat     (fer servir opcions de la llista desplegable)]]=2,AU305,0)</f>
        <v>0</v>
      </c>
      <c r="BE305" s="83"/>
      <c r="BF305" s="131">
        <f>IF(Taula1[[#This Row],[Espai reservat Administració]]=1,AO305,0)</f>
        <v>0</v>
      </c>
      <c r="BG305" s="131">
        <f>IF(Taula1[[#This Row],[Espai reservat Administració]]=2,BA305,0)</f>
        <v>0</v>
      </c>
      <c r="BH305" s="83"/>
      <c r="BI305" s="124">
        <f>IF(Taula1[[#This Row],[Grup justificat     (fer servir opcions de la llista desplegable)]]=1,1,0)</f>
        <v>0</v>
      </c>
      <c r="BJ305" s="124">
        <f>IF(Taula1[[#This Row],[Espai reservat Administració]]=1,1,0)</f>
        <v>0</v>
      </c>
      <c r="BK305" s="125"/>
      <c r="BL305" s="124">
        <f>IF(Taula1[[#This Row],[Grup justificat     (fer servir opcions de la llista desplegable)]]=2,1,0)</f>
        <v>0</v>
      </c>
      <c r="BM305" s="124">
        <f>IF(Taula1[[#This Row],[Espai reservat Administració]]=2,1,0)</f>
        <v>0</v>
      </c>
      <c r="BN305" s="73"/>
      <c r="BO305" s="73"/>
      <c r="BP305" s="73"/>
      <c r="BQ305" s="73"/>
      <c r="BR305" s="73"/>
      <c r="BS305" s="73"/>
      <c r="BT305" s="73"/>
      <c r="BU305" s="73"/>
      <c r="BV305" s="73"/>
      <c r="BW305" s="73"/>
      <c r="BX305" s="73"/>
      <c r="BY305" s="73"/>
      <c r="BZ305" s="73"/>
      <c r="CA305" s="73"/>
      <c r="CB305" s="73"/>
      <c r="CC305" s="73"/>
      <c r="CD305" s="73"/>
      <c r="CE305" s="73"/>
      <c r="CF305" s="73"/>
      <c r="CG305" s="63">
        <f t="shared" si="69"/>
        <v>0</v>
      </c>
      <c r="CH305" s="63">
        <f t="shared" si="70"/>
        <v>0</v>
      </c>
      <c r="CI305" s="73"/>
      <c r="CJ305" s="63">
        <f>IF(Taula1[[#This Row],[Tipus de contracte                                  (fer servir opcions de la llista desplegable)]]="Indefinit",1,0)</f>
        <v>0</v>
      </c>
      <c r="CK305" s="63">
        <f>IF(Taula1[[#This Row],[Tipus de contracte                                  (fer servir opcions de la llista desplegable)]]="Temporal, igual o superior a 6 mesos",1,0)</f>
        <v>0</v>
      </c>
      <c r="CL305" s="63">
        <f>IF(Taula1[[#This Row],[Tipus de contracte                                  (fer servir opcions de la llista desplegable)]]="Substitució per IT",1,0)</f>
        <v>0</v>
      </c>
      <c r="CM305" s="73"/>
      <c r="CN305" s="63">
        <f>IF(Taula1[[#This Row],[Relació llocs de treball]]&gt;=1,1,0)</f>
        <v>0</v>
      </c>
      <c r="CO305" s="73"/>
      <c r="CP305" s="63">
        <f>IF(Taula1[[#This Row],[Identitat de gènere                                                          (fer servir opcions de la llista desplegable)]]="Home",1,0)</f>
        <v>0</v>
      </c>
      <c r="CQ305" s="63">
        <f>IF(Taula1[[#This Row],[Identitat de gènere                                                          (fer servir opcions de la llista desplegable)]]="Dona",1,0)</f>
        <v>0</v>
      </c>
      <c r="CR305" s="63">
        <f>IF(Taula1[[#This Row],[Identitat de gènere                                                          (fer servir opcions de la llista desplegable)]]="No binari",1,0)</f>
        <v>0</v>
      </c>
      <c r="CS305" s="73"/>
      <c r="CT305" s="63">
        <f t="shared" si="64"/>
        <v>0</v>
      </c>
      <c r="CU305" s="64">
        <f t="shared" si="71"/>
        <v>0</v>
      </c>
      <c r="CW305" s="64">
        <f t="shared" si="72"/>
        <v>0</v>
      </c>
      <c r="CX305" s="64">
        <f t="shared" si="73"/>
        <v>0</v>
      </c>
      <c r="CY305" s="64">
        <f t="shared" si="74"/>
        <v>0</v>
      </c>
      <c r="CZ305" s="64">
        <f t="shared" si="75"/>
        <v>0</v>
      </c>
      <c r="DB305" s="64">
        <f t="shared" si="76"/>
        <v>0</v>
      </c>
      <c r="DC305" s="64">
        <f t="shared" si="77"/>
        <v>0</v>
      </c>
      <c r="DD305" s="64">
        <f t="shared" si="78"/>
        <v>0</v>
      </c>
      <c r="DE305" s="64">
        <f t="shared" si="79"/>
        <v>0</v>
      </c>
    </row>
    <row r="306" spans="2:109" x14ac:dyDescent="0.3">
      <c r="B306" s="167"/>
      <c r="C306" s="186"/>
      <c r="D306" s="2"/>
      <c r="E306" s="67"/>
      <c r="F306" s="5"/>
      <c r="G306" s="5"/>
      <c r="H306" s="187"/>
      <c r="I306" s="111" t="str">
        <f ca="1">IF(Taula1[[#This Row],[Data naixement (format dd/mm/aaaa)]]="","0",DATEDIF(Taula1[[#This Row],[Data naixement (format dd/mm/aaaa)]],TODAY(),"Y"))</f>
        <v>0</v>
      </c>
      <c r="J306" s="6"/>
      <c r="K306" s="6"/>
      <c r="L306" s="6"/>
      <c r="M306" s="6"/>
      <c r="N306" s="56"/>
      <c r="O306" s="56"/>
      <c r="P306" s="56"/>
      <c r="Q306" s="6"/>
      <c r="R306" s="7"/>
      <c r="S306" s="143">
        <f>Taula1[[#This Row],[Mesos naturals sencers treballats període justificat (01/01/2023 - 31/03/2023)]]</f>
        <v>0</v>
      </c>
      <c r="T306" s="194">
        <f>Taula1[[#This Row],[Dies treballats període justificat (01/01/2023 - 31/03/2023)              no comptabilitzats com a mes natural sencer]]</f>
        <v>0</v>
      </c>
      <c r="U306" s="12"/>
      <c r="V306" s="7"/>
      <c r="W306" s="188"/>
      <c r="X306" s="188"/>
      <c r="Y306" s="188"/>
      <c r="Z306" s="188"/>
      <c r="AA306" s="190"/>
      <c r="AB306" s="143">
        <f>Taula1[[#This Row],[Grup justificat     (fer servir opcions de la llista desplegable)]]</f>
        <v>0</v>
      </c>
      <c r="AC306" s="182"/>
      <c r="AD306" s="80"/>
      <c r="AE306" s="131">
        <f>ROUND((AF306/100)*756*Taula1[[#This Row],[Mesos naturals sencers treballats període justificat (01/01/2023 - 31/03/2023)]],2)</f>
        <v>0</v>
      </c>
      <c r="AF306" s="79">
        <f>Taula1[[#This Row],[% Jornada segons contracte
(no posar el símbol %) ]]-Taula1[[#This Row],[% Reducció salari per baix rendiment        (no posar el símbol %)]]</f>
        <v>0</v>
      </c>
      <c r="AG306" s="131">
        <f>ROUND((AH306/100)*24.8547945*Taula1[[#This Row],[Dies treballats període justificat (01/01/2023 - 31/03/2023)              no comptabilitzats com a mes natural sencer]],2)</f>
        <v>0</v>
      </c>
      <c r="AH306" s="79">
        <f>Taula1[[#This Row],[% Jornada segons contracte
(no posar el símbol %) ]]-Taula1[[#This Row],[% Reducció salari per baix rendiment        (no posar el símbol %)]]</f>
        <v>0</v>
      </c>
      <c r="AI306" s="131">
        <f t="shared" si="65"/>
        <v>0</v>
      </c>
      <c r="AJ306" s="183"/>
      <c r="AK306" s="131">
        <f>ROUND((AL306/100)*756*Taula1[[#This Row],[Espai reservat Administració  (mesos)]],2)</f>
        <v>0</v>
      </c>
      <c r="AL306" s="79">
        <f>Taula1[[#This Row],[% Jornada segons contracte
(no posar el símbol %) ]]-Taula1[[#This Row],[% Reducció salari per baix rendiment        (no posar el símbol %)]]</f>
        <v>0</v>
      </c>
      <c r="AM306" s="131">
        <f>ROUND((AN306/100)*24.8547945*Taula1[[#This Row],[Espai reservat Administració (dies)]],2)</f>
        <v>0</v>
      </c>
      <c r="AN306" s="79">
        <f>Taula1[[#This Row],[% Jornada segons contracte
(no posar el símbol %) ]]-Taula1[[#This Row],[% Reducció salari per baix rendiment        (no posar el símbol %)]]</f>
        <v>0</v>
      </c>
      <c r="AO306" s="131">
        <f t="shared" si="66"/>
        <v>0</v>
      </c>
      <c r="AP306" s="86"/>
      <c r="AQ306" s="136">
        <f>ROUND((AR306/100)*693*Taula1[[#This Row],[Mesos naturals sencers treballats període justificat (01/01/2023 - 31/03/2023)]],2)</f>
        <v>0</v>
      </c>
      <c r="AR306" s="89">
        <f>Taula1[[#This Row],[% Jornada segons contracte
(no posar el símbol %) ]]-Taula1[[#This Row],[% Reducció salari per baix rendiment        (no posar el símbol %)]]</f>
        <v>0</v>
      </c>
      <c r="AS306" s="136">
        <f>ROUND((AT306/100)*22.78356164*Taula1[[#This Row],[Dies treballats període justificat (01/01/2023 - 31/03/2023)              no comptabilitzats com a mes natural sencer]],2)</f>
        <v>0</v>
      </c>
      <c r="AT306" s="89">
        <f>Taula1[[#This Row],[% Jornada segons contracte
(no posar el símbol %) ]]-Taula1[[#This Row],[% Reducció salari per baix rendiment        (no posar el símbol %)]]</f>
        <v>0</v>
      </c>
      <c r="AU306" s="136">
        <f t="shared" si="67"/>
        <v>0</v>
      </c>
      <c r="AV306" s="86"/>
      <c r="AW306" s="136">
        <f>ROUND((AX306/100)*693*Taula1[[#This Row],[Espai reservat Administració  (mesos)]],2)</f>
        <v>0</v>
      </c>
      <c r="AX306" s="89">
        <f>Taula1[[#This Row],[% Jornada segons contracte
(no posar el símbol %) ]]-Taula1[[#This Row],[% Reducció salari per baix rendiment        (no posar el símbol %)]]</f>
        <v>0</v>
      </c>
      <c r="AY306" s="131">
        <f>ROUND((AZ306/100)*22.78356164*Taula1[[#This Row],[Espai reservat Administració (dies)]],2)</f>
        <v>0</v>
      </c>
      <c r="AZ306" s="79">
        <f>Taula1[[#This Row],[% Jornada segons contracte
(no posar el símbol %) ]]-Taula1[[#This Row],[% Reducció salari per baix rendiment        (no posar el símbol %)]]</f>
        <v>0</v>
      </c>
      <c r="BA306" s="131">
        <f t="shared" si="68"/>
        <v>0</v>
      </c>
      <c r="BB306" s="83"/>
      <c r="BC306" s="131">
        <f>IF(Taula1[[#This Row],[Grup justificat     (fer servir opcions de la llista desplegable)]]=1,AI306,0)</f>
        <v>0</v>
      </c>
      <c r="BD306" s="131">
        <f>IF(Taula1[[#This Row],[Grup justificat     (fer servir opcions de la llista desplegable)]]=2,AU306,0)</f>
        <v>0</v>
      </c>
      <c r="BE306" s="83"/>
      <c r="BF306" s="131">
        <f>IF(Taula1[[#This Row],[Espai reservat Administració]]=1,AO306,0)</f>
        <v>0</v>
      </c>
      <c r="BG306" s="131">
        <f>IF(Taula1[[#This Row],[Espai reservat Administració]]=2,BA306,0)</f>
        <v>0</v>
      </c>
      <c r="BH306" s="83"/>
      <c r="BI306" s="124">
        <f>IF(Taula1[[#This Row],[Grup justificat     (fer servir opcions de la llista desplegable)]]=1,1,0)</f>
        <v>0</v>
      </c>
      <c r="BJ306" s="124">
        <f>IF(Taula1[[#This Row],[Espai reservat Administració]]=1,1,0)</f>
        <v>0</v>
      </c>
      <c r="BK306" s="125"/>
      <c r="BL306" s="124">
        <f>IF(Taula1[[#This Row],[Grup justificat     (fer servir opcions de la llista desplegable)]]=2,1,0)</f>
        <v>0</v>
      </c>
      <c r="BM306" s="124">
        <f>IF(Taula1[[#This Row],[Espai reservat Administració]]=2,1,0)</f>
        <v>0</v>
      </c>
      <c r="BN306" s="73"/>
      <c r="BO306" s="73"/>
      <c r="BP306" s="73"/>
      <c r="BQ306" s="73"/>
      <c r="BR306" s="73"/>
      <c r="BS306" s="73"/>
      <c r="BT306" s="73"/>
      <c r="BU306" s="73"/>
      <c r="BV306" s="73"/>
      <c r="BW306" s="73"/>
      <c r="BX306" s="73"/>
      <c r="BY306" s="73"/>
      <c r="BZ306" s="73"/>
      <c r="CA306" s="73"/>
      <c r="CB306" s="73"/>
      <c r="CC306" s="73"/>
      <c r="CD306" s="73"/>
      <c r="CE306" s="73"/>
      <c r="CF306" s="73"/>
      <c r="CG306" s="63">
        <f t="shared" si="69"/>
        <v>0</v>
      </c>
      <c r="CH306" s="63">
        <f t="shared" si="70"/>
        <v>0</v>
      </c>
      <c r="CI306" s="73"/>
      <c r="CJ306" s="63">
        <f>IF(Taula1[[#This Row],[Tipus de contracte                                  (fer servir opcions de la llista desplegable)]]="Indefinit",1,0)</f>
        <v>0</v>
      </c>
      <c r="CK306" s="63">
        <f>IF(Taula1[[#This Row],[Tipus de contracte                                  (fer servir opcions de la llista desplegable)]]="Temporal, igual o superior a 6 mesos",1,0)</f>
        <v>0</v>
      </c>
      <c r="CL306" s="63">
        <f>IF(Taula1[[#This Row],[Tipus de contracte                                  (fer servir opcions de la llista desplegable)]]="Substitució per IT",1,0)</f>
        <v>0</v>
      </c>
      <c r="CM306" s="73"/>
      <c r="CN306" s="63">
        <f>IF(Taula1[[#This Row],[Relació llocs de treball]]&gt;=1,1,0)</f>
        <v>0</v>
      </c>
      <c r="CO306" s="73"/>
      <c r="CP306" s="63">
        <f>IF(Taula1[[#This Row],[Identitat de gènere                                                          (fer servir opcions de la llista desplegable)]]="Home",1,0)</f>
        <v>0</v>
      </c>
      <c r="CQ306" s="63">
        <f>IF(Taula1[[#This Row],[Identitat de gènere                                                          (fer servir opcions de la llista desplegable)]]="Dona",1,0)</f>
        <v>0</v>
      </c>
      <c r="CR306" s="63">
        <f>IF(Taula1[[#This Row],[Identitat de gènere                                                          (fer servir opcions de la llista desplegable)]]="No binari",1,0)</f>
        <v>0</v>
      </c>
      <c r="CS306" s="73"/>
      <c r="CT306" s="63">
        <f t="shared" si="64"/>
        <v>0</v>
      </c>
      <c r="CU306" s="64">
        <f t="shared" si="71"/>
        <v>0</v>
      </c>
      <c r="CW306" s="64">
        <f t="shared" si="72"/>
        <v>0</v>
      </c>
      <c r="CX306" s="64">
        <f t="shared" si="73"/>
        <v>0</v>
      </c>
      <c r="CY306" s="64">
        <f t="shared" si="74"/>
        <v>0</v>
      </c>
      <c r="CZ306" s="64">
        <f t="shared" si="75"/>
        <v>0</v>
      </c>
      <c r="DB306" s="64">
        <f t="shared" si="76"/>
        <v>0</v>
      </c>
      <c r="DC306" s="64">
        <f t="shared" si="77"/>
        <v>0</v>
      </c>
      <c r="DD306" s="64">
        <f t="shared" si="78"/>
        <v>0</v>
      </c>
      <c r="DE306" s="64">
        <f t="shared" si="79"/>
        <v>0</v>
      </c>
    </row>
    <row r="307" spans="2:109" x14ac:dyDescent="0.3">
      <c r="B307" s="167"/>
      <c r="C307" s="186"/>
      <c r="D307" s="2"/>
      <c r="E307" s="67"/>
      <c r="F307" s="5"/>
      <c r="G307" s="5"/>
      <c r="H307" s="187"/>
      <c r="I307" s="111" t="str">
        <f ca="1">IF(Taula1[[#This Row],[Data naixement (format dd/mm/aaaa)]]="","0",DATEDIF(Taula1[[#This Row],[Data naixement (format dd/mm/aaaa)]],TODAY(),"Y"))</f>
        <v>0</v>
      </c>
      <c r="J307" s="6"/>
      <c r="K307" s="6"/>
      <c r="L307" s="6"/>
      <c r="M307" s="6"/>
      <c r="N307" s="56"/>
      <c r="O307" s="56"/>
      <c r="P307" s="56"/>
      <c r="Q307" s="6"/>
      <c r="R307" s="7"/>
      <c r="S307" s="143">
        <f>Taula1[[#This Row],[Mesos naturals sencers treballats període justificat (01/01/2023 - 31/03/2023)]]</f>
        <v>0</v>
      </c>
      <c r="T307" s="194">
        <f>Taula1[[#This Row],[Dies treballats període justificat (01/01/2023 - 31/03/2023)              no comptabilitzats com a mes natural sencer]]</f>
        <v>0</v>
      </c>
      <c r="U307" s="12"/>
      <c r="V307" s="7"/>
      <c r="W307" s="188"/>
      <c r="X307" s="188"/>
      <c r="Y307" s="188"/>
      <c r="Z307" s="188"/>
      <c r="AA307" s="190"/>
      <c r="AB307" s="143">
        <f>Taula1[[#This Row],[Grup justificat     (fer servir opcions de la llista desplegable)]]</f>
        <v>0</v>
      </c>
      <c r="AC307" s="182"/>
      <c r="AD307" s="80"/>
      <c r="AE307" s="131">
        <f>ROUND((AF307/100)*756*Taula1[[#This Row],[Mesos naturals sencers treballats període justificat (01/01/2023 - 31/03/2023)]],2)</f>
        <v>0</v>
      </c>
      <c r="AF307" s="79">
        <f>Taula1[[#This Row],[% Jornada segons contracte
(no posar el símbol %) ]]-Taula1[[#This Row],[% Reducció salari per baix rendiment        (no posar el símbol %)]]</f>
        <v>0</v>
      </c>
      <c r="AG307" s="131">
        <f>ROUND((AH307/100)*24.8547945*Taula1[[#This Row],[Dies treballats període justificat (01/01/2023 - 31/03/2023)              no comptabilitzats com a mes natural sencer]],2)</f>
        <v>0</v>
      </c>
      <c r="AH307" s="79">
        <f>Taula1[[#This Row],[% Jornada segons contracte
(no posar el símbol %) ]]-Taula1[[#This Row],[% Reducció salari per baix rendiment        (no posar el símbol %)]]</f>
        <v>0</v>
      </c>
      <c r="AI307" s="131">
        <f t="shared" si="65"/>
        <v>0</v>
      </c>
      <c r="AJ307" s="183"/>
      <c r="AK307" s="131">
        <f>ROUND((AL307/100)*756*Taula1[[#This Row],[Espai reservat Administració  (mesos)]],2)</f>
        <v>0</v>
      </c>
      <c r="AL307" s="79">
        <f>Taula1[[#This Row],[% Jornada segons contracte
(no posar el símbol %) ]]-Taula1[[#This Row],[% Reducció salari per baix rendiment        (no posar el símbol %)]]</f>
        <v>0</v>
      </c>
      <c r="AM307" s="131">
        <f>ROUND((AN307/100)*24.8547945*Taula1[[#This Row],[Espai reservat Administració (dies)]],2)</f>
        <v>0</v>
      </c>
      <c r="AN307" s="79">
        <f>Taula1[[#This Row],[% Jornada segons contracte
(no posar el símbol %) ]]-Taula1[[#This Row],[% Reducció salari per baix rendiment        (no posar el símbol %)]]</f>
        <v>0</v>
      </c>
      <c r="AO307" s="131">
        <f t="shared" si="66"/>
        <v>0</v>
      </c>
      <c r="AP307" s="86"/>
      <c r="AQ307" s="136">
        <f>ROUND((AR307/100)*693*Taula1[[#This Row],[Mesos naturals sencers treballats període justificat (01/01/2023 - 31/03/2023)]],2)</f>
        <v>0</v>
      </c>
      <c r="AR307" s="89">
        <f>Taula1[[#This Row],[% Jornada segons contracte
(no posar el símbol %) ]]-Taula1[[#This Row],[% Reducció salari per baix rendiment        (no posar el símbol %)]]</f>
        <v>0</v>
      </c>
      <c r="AS307" s="136">
        <f>ROUND((AT307/100)*22.78356164*Taula1[[#This Row],[Dies treballats període justificat (01/01/2023 - 31/03/2023)              no comptabilitzats com a mes natural sencer]],2)</f>
        <v>0</v>
      </c>
      <c r="AT307" s="89">
        <f>Taula1[[#This Row],[% Jornada segons contracte
(no posar el símbol %) ]]-Taula1[[#This Row],[% Reducció salari per baix rendiment        (no posar el símbol %)]]</f>
        <v>0</v>
      </c>
      <c r="AU307" s="136">
        <f t="shared" si="67"/>
        <v>0</v>
      </c>
      <c r="AV307" s="86"/>
      <c r="AW307" s="136">
        <f>ROUND((AX307/100)*693*Taula1[[#This Row],[Espai reservat Administració  (mesos)]],2)</f>
        <v>0</v>
      </c>
      <c r="AX307" s="89">
        <f>Taula1[[#This Row],[% Jornada segons contracte
(no posar el símbol %) ]]-Taula1[[#This Row],[% Reducció salari per baix rendiment        (no posar el símbol %)]]</f>
        <v>0</v>
      </c>
      <c r="AY307" s="131">
        <f>ROUND((AZ307/100)*22.78356164*Taula1[[#This Row],[Espai reservat Administració (dies)]],2)</f>
        <v>0</v>
      </c>
      <c r="AZ307" s="79">
        <f>Taula1[[#This Row],[% Jornada segons contracte
(no posar el símbol %) ]]-Taula1[[#This Row],[% Reducció salari per baix rendiment        (no posar el símbol %)]]</f>
        <v>0</v>
      </c>
      <c r="BA307" s="131">
        <f t="shared" si="68"/>
        <v>0</v>
      </c>
      <c r="BB307" s="83"/>
      <c r="BC307" s="131">
        <f>IF(Taula1[[#This Row],[Grup justificat     (fer servir opcions de la llista desplegable)]]=1,AI307,0)</f>
        <v>0</v>
      </c>
      <c r="BD307" s="131">
        <f>IF(Taula1[[#This Row],[Grup justificat     (fer servir opcions de la llista desplegable)]]=2,AU307,0)</f>
        <v>0</v>
      </c>
      <c r="BE307" s="83"/>
      <c r="BF307" s="131">
        <f>IF(Taula1[[#This Row],[Espai reservat Administració]]=1,AO307,0)</f>
        <v>0</v>
      </c>
      <c r="BG307" s="131">
        <f>IF(Taula1[[#This Row],[Espai reservat Administració]]=2,BA307,0)</f>
        <v>0</v>
      </c>
      <c r="BH307" s="83"/>
      <c r="BI307" s="124">
        <f>IF(Taula1[[#This Row],[Grup justificat     (fer servir opcions de la llista desplegable)]]=1,1,0)</f>
        <v>0</v>
      </c>
      <c r="BJ307" s="124">
        <f>IF(Taula1[[#This Row],[Espai reservat Administració]]=1,1,0)</f>
        <v>0</v>
      </c>
      <c r="BK307" s="125"/>
      <c r="BL307" s="124">
        <f>IF(Taula1[[#This Row],[Grup justificat     (fer servir opcions de la llista desplegable)]]=2,1,0)</f>
        <v>0</v>
      </c>
      <c r="BM307" s="124">
        <f>IF(Taula1[[#This Row],[Espai reservat Administració]]=2,1,0)</f>
        <v>0</v>
      </c>
      <c r="BN307" s="73"/>
      <c r="BO307" s="73"/>
      <c r="BP307" s="73"/>
      <c r="BQ307" s="73"/>
      <c r="BR307" s="73"/>
      <c r="BS307" s="73"/>
      <c r="BT307" s="73"/>
      <c r="BU307" s="73"/>
      <c r="BV307" s="73"/>
      <c r="BW307" s="73"/>
      <c r="BX307" s="73"/>
      <c r="BY307" s="73"/>
      <c r="BZ307" s="73"/>
      <c r="CA307" s="73"/>
      <c r="CB307" s="73"/>
      <c r="CC307" s="73"/>
      <c r="CD307" s="73"/>
      <c r="CE307" s="73"/>
      <c r="CF307" s="73"/>
      <c r="CG307" s="63">
        <f t="shared" si="69"/>
        <v>0</v>
      </c>
      <c r="CH307" s="63">
        <f t="shared" si="70"/>
        <v>0</v>
      </c>
      <c r="CI307" s="73"/>
      <c r="CJ307" s="63">
        <f>IF(Taula1[[#This Row],[Tipus de contracte                                  (fer servir opcions de la llista desplegable)]]="Indefinit",1,0)</f>
        <v>0</v>
      </c>
      <c r="CK307" s="63">
        <f>IF(Taula1[[#This Row],[Tipus de contracte                                  (fer servir opcions de la llista desplegable)]]="Temporal, igual o superior a 6 mesos",1,0)</f>
        <v>0</v>
      </c>
      <c r="CL307" s="63">
        <f>IF(Taula1[[#This Row],[Tipus de contracte                                  (fer servir opcions de la llista desplegable)]]="Substitució per IT",1,0)</f>
        <v>0</v>
      </c>
      <c r="CM307" s="73"/>
      <c r="CN307" s="63">
        <f>IF(Taula1[[#This Row],[Relació llocs de treball]]&gt;=1,1,0)</f>
        <v>0</v>
      </c>
      <c r="CO307" s="73"/>
      <c r="CP307" s="63">
        <f>IF(Taula1[[#This Row],[Identitat de gènere                                                          (fer servir opcions de la llista desplegable)]]="Home",1,0)</f>
        <v>0</v>
      </c>
      <c r="CQ307" s="63">
        <f>IF(Taula1[[#This Row],[Identitat de gènere                                                          (fer servir opcions de la llista desplegable)]]="Dona",1,0)</f>
        <v>0</v>
      </c>
      <c r="CR307" s="63">
        <f>IF(Taula1[[#This Row],[Identitat de gènere                                                          (fer servir opcions de la llista desplegable)]]="No binari",1,0)</f>
        <v>0</v>
      </c>
      <c r="CS307" s="73"/>
      <c r="CT307" s="63">
        <f t="shared" si="64"/>
        <v>0</v>
      </c>
      <c r="CU307" s="64">
        <f t="shared" si="71"/>
        <v>0</v>
      </c>
      <c r="CW307" s="64">
        <f t="shared" si="72"/>
        <v>0</v>
      </c>
      <c r="CX307" s="64">
        <f t="shared" si="73"/>
        <v>0</v>
      </c>
      <c r="CY307" s="64">
        <f t="shared" si="74"/>
        <v>0</v>
      </c>
      <c r="CZ307" s="64">
        <f t="shared" si="75"/>
        <v>0</v>
      </c>
      <c r="DB307" s="64">
        <f t="shared" si="76"/>
        <v>0</v>
      </c>
      <c r="DC307" s="64">
        <f t="shared" si="77"/>
        <v>0</v>
      </c>
      <c r="DD307" s="64">
        <f t="shared" si="78"/>
        <v>0</v>
      </c>
      <c r="DE307" s="64">
        <f t="shared" si="79"/>
        <v>0</v>
      </c>
    </row>
    <row r="308" spans="2:109" x14ac:dyDescent="0.3">
      <c r="B308" s="167"/>
      <c r="C308" s="186"/>
      <c r="D308" s="2"/>
      <c r="E308" s="67"/>
      <c r="F308" s="5"/>
      <c r="G308" s="5"/>
      <c r="H308" s="187"/>
      <c r="I308" s="111" t="str">
        <f ca="1">IF(Taula1[[#This Row],[Data naixement (format dd/mm/aaaa)]]="","0",DATEDIF(Taula1[[#This Row],[Data naixement (format dd/mm/aaaa)]],TODAY(),"Y"))</f>
        <v>0</v>
      </c>
      <c r="J308" s="6"/>
      <c r="K308" s="6"/>
      <c r="L308" s="6"/>
      <c r="M308" s="6"/>
      <c r="N308" s="56"/>
      <c r="O308" s="56"/>
      <c r="P308" s="56"/>
      <c r="Q308" s="6"/>
      <c r="R308" s="7"/>
      <c r="S308" s="143">
        <f>Taula1[[#This Row],[Mesos naturals sencers treballats període justificat (01/01/2023 - 31/03/2023)]]</f>
        <v>0</v>
      </c>
      <c r="T308" s="194">
        <f>Taula1[[#This Row],[Dies treballats període justificat (01/01/2023 - 31/03/2023)              no comptabilitzats com a mes natural sencer]]</f>
        <v>0</v>
      </c>
      <c r="U308" s="12"/>
      <c r="V308" s="7"/>
      <c r="W308" s="188"/>
      <c r="X308" s="188"/>
      <c r="Y308" s="188"/>
      <c r="Z308" s="188"/>
      <c r="AA308" s="190"/>
      <c r="AB308" s="143">
        <f>Taula1[[#This Row],[Grup justificat     (fer servir opcions de la llista desplegable)]]</f>
        <v>0</v>
      </c>
      <c r="AC308" s="182"/>
      <c r="AD308" s="80"/>
      <c r="AE308" s="131">
        <f>ROUND((AF308/100)*756*Taula1[[#This Row],[Mesos naturals sencers treballats període justificat (01/01/2023 - 31/03/2023)]],2)</f>
        <v>0</v>
      </c>
      <c r="AF308" s="79">
        <f>Taula1[[#This Row],[% Jornada segons contracte
(no posar el símbol %) ]]-Taula1[[#This Row],[% Reducció salari per baix rendiment        (no posar el símbol %)]]</f>
        <v>0</v>
      </c>
      <c r="AG308" s="131">
        <f>ROUND((AH308/100)*24.8547945*Taula1[[#This Row],[Dies treballats període justificat (01/01/2023 - 31/03/2023)              no comptabilitzats com a mes natural sencer]],2)</f>
        <v>0</v>
      </c>
      <c r="AH308" s="79">
        <f>Taula1[[#This Row],[% Jornada segons contracte
(no posar el símbol %) ]]-Taula1[[#This Row],[% Reducció salari per baix rendiment        (no posar el símbol %)]]</f>
        <v>0</v>
      </c>
      <c r="AI308" s="131">
        <f t="shared" si="65"/>
        <v>0</v>
      </c>
      <c r="AJ308" s="183"/>
      <c r="AK308" s="131">
        <f>ROUND((AL308/100)*756*Taula1[[#This Row],[Espai reservat Administració  (mesos)]],2)</f>
        <v>0</v>
      </c>
      <c r="AL308" s="79">
        <f>Taula1[[#This Row],[% Jornada segons contracte
(no posar el símbol %) ]]-Taula1[[#This Row],[% Reducció salari per baix rendiment        (no posar el símbol %)]]</f>
        <v>0</v>
      </c>
      <c r="AM308" s="131">
        <f>ROUND((AN308/100)*24.8547945*Taula1[[#This Row],[Espai reservat Administració (dies)]],2)</f>
        <v>0</v>
      </c>
      <c r="AN308" s="79">
        <f>Taula1[[#This Row],[% Jornada segons contracte
(no posar el símbol %) ]]-Taula1[[#This Row],[% Reducció salari per baix rendiment        (no posar el símbol %)]]</f>
        <v>0</v>
      </c>
      <c r="AO308" s="131">
        <f t="shared" si="66"/>
        <v>0</v>
      </c>
      <c r="AP308" s="86"/>
      <c r="AQ308" s="136">
        <f>ROUND((AR308/100)*693*Taula1[[#This Row],[Mesos naturals sencers treballats període justificat (01/01/2023 - 31/03/2023)]],2)</f>
        <v>0</v>
      </c>
      <c r="AR308" s="89">
        <f>Taula1[[#This Row],[% Jornada segons contracte
(no posar el símbol %) ]]-Taula1[[#This Row],[% Reducció salari per baix rendiment        (no posar el símbol %)]]</f>
        <v>0</v>
      </c>
      <c r="AS308" s="136">
        <f>ROUND((AT308/100)*22.78356164*Taula1[[#This Row],[Dies treballats període justificat (01/01/2023 - 31/03/2023)              no comptabilitzats com a mes natural sencer]],2)</f>
        <v>0</v>
      </c>
      <c r="AT308" s="89">
        <f>Taula1[[#This Row],[% Jornada segons contracte
(no posar el símbol %) ]]-Taula1[[#This Row],[% Reducció salari per baix rendiment        (no posar el símbol %)]]</f>
        <v>0</v>
      </c>
      <c r="AU308" s="136">
        <f t="shared" si="67"/>
        <v>0</v>
      </c>
      <c r="AV308" s="86"/>
      <c r="AW308" s="136">
        <f>ROUND((AX308/100)*693*Taula1[[#This Row],[Espai reservat Administració  (mesos)]],2)</f>
        <v>0</v>
      </c>
      <c r="AX308" s="89">
        <f>Taula1[[#This Row],[% Jornada segons contracte
(no posar el símbol %) ]]-Taula1[[#This Row],[% Reducció salari per baix rendiment        (no posar el símbol %)]]</f>
        <v>0</v>
      </c>
      <c r="AY308" s="131">
        <f>ROUND((AZ308/100)*22.78356164*Taula1[[#This Row],[Espai reservat Administració (dies)]],2)</f>
        <v>0</v>
      </c>
      <c r="AZ308" s="79">
        <f>Taula1[[#This Row],[% Jornada segons contracte
(no posar el símbol %) ]]-Taula1[[#This Row],[% Reducció salari per baix rendiment        (no posar el símbol %)]]</f>
        <v>0</v>
      </c>
      <c r="BA308" s="131">
        <f t="shared" si="68"/>
        <v>0</v>
      </c>
      <c r="BB308" s="83"/>
      <c r="BC308" s="131">
        <f>IF(Taula1[[#This Row],[Grup justificat     (fer servir opcions de la llista desplegable)]]=1,AI308,0)</f>
        <v>0</v>
      </c>
      <c r="BD308" s="131">
        <f>IF(Taula1[[#This Row],[Grup justificat     (fer servir opcions de la llista desplegable)]]=2,AU308,0)</f>
        <v>0</v>
      </c>
      <c r="BE308" s="83"/>
      <c r="BF308" s="131">
        <f>IF(Taula1[[#This Row],[Espai reservat Administració]]=1,AO308,0)</f>
        <v>0</v>
      </c>
      <c r="BG308" s="131">
        <f>IF(Taula1[[#This Row],[Espai reservat Administració]]=2,BA308,0)</f>
        <v>0</v>
      </c>
      <c r="BH308" s="83"/>
      <c r="BI308" s="124">
        <f>IF(Taula1[[#This Row],[Grup justificat     (fer servir opcions de la llista desplegable)]]=1,1,0)</f>
        <v>0</v>
      </c>
      <c r="BJ308" s="124">
        <f>IF(Taula1[[#This Row],[Espai reservat Administració]]=1,1,0)</f>
        <v>0</v>
      </c>
      <c r="BK308" s="125"/>
      <c r="BL308" s="124">
        <f>IF(Taula1[[#This Row],[Grup justificat     (fer servir opcions de la llista desplegable)]]=2,1,0)</f>
        <v>0</v>
      </c>
      <c r="BM308" s="124">
        <f>IF(Taula1[[#This Row],[Espai reservat Administració]]=2,1,0)</f>
        <v>0</v>
      </c>
      <c r="BN308" s="73"/>
      <c r="BO308" s="73"/>
      <c r="BP308" s="73"/>
      <c r="BQ308" s="73"/>
      <c r="BR308" s="73"/>
      <c r="BS308" s="73"/>
      <c r="BT308" s="73"/>
      <c r="BU308" s="73"/>
      <c r="BV308" s="73"/>
      <c r="BW308" s="73"/>
      <c r="BX308" s="73"/>
      <c r="BY308" s="73"/>
      <c r="BZ308" s="73"/>
      <c r="CA308" s="73"/>
      <c r="CB308" s="73"/>
      <c r="CC308" s="73"/>
      <c r="CD308" s="73"/>
      <c r="CE308" s="73"/>
      <c r="CF308" s="73"/>
      <c r="CG308" s="63">
        <f t="shared" si="69"/>
        <v>0</v>
      </c>
      <c r="CH308" s="63">
        <f t="shared" si="70"/>
        <v>0</v>
      </c>
      <c r="CI308" s="73"/>
      <c r="CJ308" s="63">
        <f>IF(Taula1[[#This Row],[Tipus de contracte                                  (fer servir opcions de la llista desplegable)]]="Indefinit",1,0)</f>
        <v>0</v>
      </c>
      <c r="CK308" s="63">
        <f>IF(Taula1[[#This Row],[Tipus de contracte                                  (fer servir opcions de la llista desplegable)]]="Temporal, igual o superior a 6 mesos",1,0)</f>
        <v>0</v>
      </c>
      <c r="CL308" s="63">
        <f>IF(Taula1[[#This Row],[Tipus de contracte                                  (fer servir opcions de la llista desplegable)]]="Substitució per IT",1,0)</f>
        <v>0</v>
      </c>
      <c r="CM308" s="73"/>
      <c r="CN308" s="63">
        <f>IF(Taula1[[#This Row],[Relació llocs de treball]]&gt;=1,1,0)</f>
        <v>0</v>
      </c>
      <c r="CO308" s="73"/>
      <c r="CP308" s="63">
        <f>IF(Taula1[[#This Row],[Identitat de gènere                                                          (fer servir opcions de la llista desplegable)]]="Home",1,0)</f>
        <v>0</v>
      </c>
      <c r="CQ308" s="63">
        <f>IF(Taula1[[#This Row],[Identitat de gènere                                                          (fer servir opcions de la llista desplegable)]]="Dona",1,0)</f>
        <v>0</v>
      </c>
      <c r="CR308" s="63">
        <f>IF(Taula1[[#This Row],[Identitat de gènere                                                          (fer servir opcions de la llista desplegable)]]="No binari",1,0)</f>
        <v>0</v>
      </c>
      <c r="CS308" s="73"/>
      <c r="CT308" s="63">
        <f t="shared" si="64"/>
        <v>0</v>
      </c>
      <c r="CU308" s="64">
        <f t="shared" si="71"/>
        <v>0</v>
      </c>
      <c r="CW308" s="64">
        <f t="shared" si="72"/>
        <v>0</v>
      </c>
      <c r="CX308" s="64">
        <f t="shared" si="73"/>
        <v>0</v>
      </c>
      <c r="CY308" s="64">
        <f t="shared" si="74"/>
        <v>0</v>
      </c>
      <c r="CZ308" s="64">
        <f t="shared" si="75"/>
        <v>0</v>
      </c>
      <c r="DB308" s="64">
        <f t="shared" si="76"/>
        <v>0</v>
      </c>
      <c r="DC308" s="64">
        <f t="shared" si="77"/>
        <v>0</v>
      </c>
      <c r="DD308" s="64">
        <f t="shared" si="78"/>
        <v>0</v>
      </c>
      <c r="DE308" s="64">
        <f t="shared" si="79"/>
        <v>0</v>
      </c>
    </row>
    <row r="309" spans="2:109" x14ac:dyDescent="0.3">
      <c r="B309" s="167"/>
      <c r="C309" s="186"/>
      <c r="D309" s="2"/>
      <c r="E309" s="67"/>
      <c r="F309" s="5"/>
      <c r="G309" s="5"/>
      <c r="H309" s="187"/>
      <c r="I309" s="111" t="str">
        <f ca="1">IF(Taula1[[#This Row],[Data naixement (format dd/mm/aaaa)]]="","0",DATEDIF(Taula1[[#This Row],[Data naixement (format dd/mm/aaaa)]],TODAY(),"Y"))</f>
        <v>0</v>
      </c>
      <c r="J309" s="6"/>
      <c r="K309" s="6"/>
      <c r="L309" s="6"/>
      <c r="M309" s="6"/>
      <c r="N309" s="56"/>
      <c r="O309" s="56"/>
      <c r="P309" s="56"/>
      <c r="Q309" s="6"/>
      <c r="R309" s="7"/>
      <c r="S309" s="143">
        <f>Taula1[[#This Row],[Mesos naturals sencers treballats període justificat (01/01/2023 - 31/03/2023)]]</f>
        <v>0</v>
      </c>
      <c r="T309" s="194">
        <f>Taula1[[#This Row],[Dies treballats període justificat (01/01/2023 - 31/03/2023)              no comptabilitzats com a mes natural sencer]]</f>
        <v>0</v>
      </c>
      <c r="U309" s="12"/>
      <c r="V309" s="7"/>
      <c r="W309" s="188"/>
      <c r="X309" s="188"/>
      <c r="Y309" s="188"/>
      <c r="Z309" s="188"/>
      <c r="AA309" s="190"/>
      <c r="AB309" s="143">
        <f>Taula1[[#This Row],[Grup justificat     (fer servir opcions de la llista desplegable)]]</f>
        <v>0</v>
      </c>
      <c r="AC309" s="182"/>
      <c r="AD309" s="80"/>
      <c r="AE309" s="131">
        <f>ROUND((AF309/100)*756*Taula1[[#This Row],[Mesos naturals sencers treballats període justificat (01/01/2023 - 31/03/2023)]],2)</f>
        <v>0</v>
      </c>
      <c r="AF309" s="79">
        <f>Taula1[[#This Row],[% Jornada segons contracte
(no posar el símbol %) ]]-Taula1[[#This Row],[% Reducció salari per baix rendiment        (no posar el símbol %)]]</f>
        <v>0</v>
      </c>
      <c r="AG309" s="131">
        <f>ROUND((AH309/100)*24.8547945*Taula1[[#This Row],[Dies treballats període justificat (01/01/2023 - 31/03/2023)              no comptabilitzats com a mes natural sencer]],2)</f>
        <v>0</v>
      </c>
      <c r="AH309" s="79">
        <f>Taula1[[#This Row],[% Jornada segons contracte
(no posar el símbol %) ]]-Taula1[[#This Row],[% Reducció salari per baix rendiment        (no posar el símbol %)]]</f>
        <v>0</v>
      </c>
      <c r="AI309" s="131">
        <f t="shared" si="65"/>
        <v>0</v>
      </c>
      <c r="AJ309" s="183"/>
      <c r="AK309" s="131">
        <f>ROUND((AL309/100)*756*Taula1[[#This Row],[Espai reservat Administració  (mesos)]],2)</f>
        <v>0</v>
      </c>
      <c r="AL309" s="79">
        <f>Taula1[[#This Row],[% Jornada segons contracte
(no posar el símbol %) ]]-Taula1[[#This Row],[% Reducció salari per baix rendiment        (no posar el símbol %)]]</f>
        <v>0</v>
      </c>
      <c r="AM309" s="131">
        <f>ROUND((AN309/100)*24.8547945*Taula1[[#This Row],[Espai reservat Administració (dies)]],2)</f>
        <v>0</v>
      </c>
      <c r="AN309" s="79">
        <f>Taula1[[#This Row],[% Jornada segons contracte
(no posar el símbol %) ]]-Taula1[[#This Row],[% Reducció salari per baix rendiment        (no posar el símbol %)]]</f>
        <v>0</v>
      </c>
      <c r="AO309" s="131">
        <f t="shared" si="66"/>
        <v>0</v>
      </c>
      <c r="AP309" s="86"/>
      <c r="AQ309" s="136">
        <f>ROUND((AR309/100)*693*Taula1[[#This Row],[Mesos naturals sencers treballats període justificat (01/01/2023 - 31/03/2023)]],2)</f>
        <v>0</v>
      </c>
      <c r="AR309" s="89">
        <f>Taula1[[#This Row],[% Jornada segons contracte
(no posar el símbol %) ]]-Taula1[[#This Row],[% Reducció salari per baix rendiment        (no posar el símbol %)]]</f>
        <v>0</v>
      </c>
      <c r="AS309" s="136">
        <f>ROUND((AT309/100)*22.78356164*Taula1[[#This Row],[Dies treballats període justificat (01/01/2023 - 31/03/2023)              no comptabilitzats com a mes natural sencer]],2)</f>
        <v>0</v>
      </c>
      <c r="AT309" s="89">
        <f>Taula1[[#This Row],[% Jornada segons contracte
(no posar el símbol %) ]]-Taula1[[#This Row],[% Reducció salari per baix rendiment        (no posar el símbol %)]]</f>
        <v>0</v>
      </c>
      <c r="AU309" s="136">
        <f t="shared" si="67"/>
        <v>0</v>
      </c>
      <c r="AV309" s="86"/>
      <c r="AW309" s="136">
        <f>ROUND((AX309/100)*693*Taula1[[#This Row],[Espai reservat Administració  (mesos)]],2)</f>
        <v>0</v>
      </c>
      <c r="AX309" s="89">
        <f>Taula1[[#This Row],[% Jornada segons contracte
(no posar el símbol %) ]]-Taula1[[#This Row],[% Reducció salari per baix rendiment        (no posar el símbol %)]]</f>
        <v>0</v>
      </c>
      <c r="AY309" s="131">
        <f>ROUND((AZ309/100)*22.78356164*Taula1[[#This Row],[Espai reservat Administració (dies)]],2)</f>
        <v>0</v>
      </c>
      <c r="AZ309" s="79">
        <f>Taula1[[#This Row],[% Jornada segons contracte
(no posar el símbol %) ]]-Taula1[[#This Row],[% Reducció salari per baix rendiment        (no posar el símbol %)]]</f>
        <v>0</v>
      </c>
      <c r="BA309" s="131">
        <f t="shared" si="68"/>
        <v>0</v>
      </c>
      <c r="BB309" s="83"/>
      <c r="BC309" s="131">
        <f>IF(Taula1[[#This Row],[Grup justificat     (fer servir opcions de la llista desplegable)]]=1,AI309,0)</f>
        <v>0</v>
      </c>
      <c r="BD309" s="131">
        <f>IF(Taula1[[#This Row],[Grup justificat     (fer servir opcions de la llista desplegable)]]=2,AU309,0)</f>
        <v>0</v>
      </c>
      <c r="BE309" s="83"/>
      <c r="BF309" s="131">
        <f>IF(Taula1[[#This Row],[Espai reservat Administració]]=1,AO309,0)</f>
        <v>0</v>
      </c>
      <c r="BG309" s="131">
        <f>IF(Taula1[[#This Row],[Espai reservat Administració]]=2,BA309,0)</f>
        <v>0</v>
      </c>
      <c r="BH309" s="83"/>
      <c r="BI309" s="124">
        <f>IF(Taula1[[#This Row],[Grup justificat     (fer servir opcions de la llista desplegable)]]=1,1,0)</f>
        <v>0</v>
      </c>
      <c r="BJ309" s="124">
        <f>IF(Taula1[[#This Row],[Espai reservat Administració]]=1,1,0)</f>
        <v>0</v>
      </c>
      <c r="BK309" s="125"/>
      <c r="BL309" s="124">
        <f>IF(Taula1[[#This Row],[Grup justificat     (fer servir opcions de la llista desplegable)]]=2,1,0)</f>
        <v>0</v>
      </c>
      <c r="BM309" s="124">
        <f>IF(Taula1[[#This Row],[Espai reservat Administració]]=2,1,0)</f>
        <v>0</v>
      </c>
      <c r="BN309" s="73"/>
      <c r="BO309" s="73"/>
      <c r="BP309" s="73"/>
      <c r="BQ309" s="73"/>
      <c r="BR309" s="73"/>
      <c r="BS309" s="73"/>
      <c r="BT309" s="73"/>
      <c r="BU309" s="73"/>
      <c r="BV309" s="73"/>
      <c r="BW309" s="73"/>
      <c r="BX309" s="73"/>
      <c r="BY309" s="73"/>
      <c r="BZ309" s="73"/>
      <c r="CA309" s="73"/>
      <c r="CB309" s="73"/>
      <c r="CC309" s="73"/>
      <c r="CD309" s="73"/>
      <c r="CE309" s="73"/>
      <c r="CF309" s="73"/>
      <c r="CG309" s="63">
        <f t="shared" si="69"/>
        <v>0</v>
      </c>
      <c r="CH309" s="63">
        <f t="shared" si="70"/>
        <v>0</v>
      </c>
      <c r="CI309" s="73"/>
      <c r="CJ309" s="63">
        <f>IF(Taula1[[#This Row],[Tipus de contracte                                  (fer servir opcions de la llista desplegable)]]="Indefinit",1,0)</f>
        <v>0</v>
      </c>
      <c r="CK309" s="63">
        <f>IF(Taula1[[#This Row],[Tipus de contracte                                  (fer servir opcions de la llista desplegable)]]="Temporal, igual o superior a 6 mesos",1,0)</f>
        <v>0</v>
      </c>
      <c r="CL309" s="63">
        <f>IF(Taula1[[#This Row],[Tipus de contracte                                  (fer servir opcions de la llista desplegable)]]="Substitució per IT",1,0)</f>
        <v>0</v>
      </c>
      <c r="CM309" s="73"/>
      <c r="CN309" s="63">
        <f>IF(Taula1[[#This Row],[Relació llocs de treball]]&gt;=1,1,0)</f>
        <v>0</v>
      </c>
      <c r="CO309" s="73"/>
      <c r="CP309" s="63">
        <f>IF(Taula1[[#This Row],[Identitat de gènere                                                          (fer servir opcions de la llista desplegable)]]="Home",1,0)</f>
        <v>0</v>
      </c>
      <c r="CQ309" s="63">
        <f>IF(Taula1[[#This Row],[Identitat de gènere                                                          (fer servir opcions de la llista desplegable)]]="Dona",1,0)</f>
        <v>0</v>
      </c>
      <c r="CR309" s="63">
        <f>IF(Taula1[[#This Row],[Identitat de gènere                                                          (fer servir opcions de la llista desplegable)]]="No binari",1,0)</f>
        <v>0</v>
      </c>
      <c r="CS309" s="73"/>
      <c r="CT309" s="63">
        <f t="shared" si="64"/>
        <v>0</v>
      </c>
      <c r="CU309" s="64">
        <f t="shared" si="71"/>
        <v>0</v>
      </c>
      <c r="CW309" s="64">
        <f t="shared" si="72"/>
        <v>0</v>
      </c>
      <c r="CX309" s="64">
        <f t="shared" si="73"/>
        <v>0</v>
      </c>
      <c r="CY309" s="64">
        <f t="shared" si="74"/>
        <v>0</v>
      </c>
      <c r="CZ309" s="64">
        <f t="shared" si="75"/>
        <v>0</v>
      </c>
      <c r="DB309" s="64">
        <f t="shared" si="76"/>
        <v>0</v>
      </c>
      <c r="DC309" s="64">
        <f t="shared" si="77"/>
        <v>0</v>
      </c>
      <c r="DD309" s="64">
        <f t="shared" si="78"/>
        <v>0</v>
      </c>
      <c r="DE309" s="64">
        <f t="shared" si="79"/>
        <v>0</v>
      </c>
    </row>
    <row r="310" spans="2:109" x14ac:dyDescent="0.3">
      <c r="B310" s="167"/>
      <c r="C310" s="186"/>
      <c r="D310" s="2"/>
      <c r="E310" s="67"/>
      <c r="F310" s="5"/>
      <c r="G310" s="5"/>
      <c r="H310" s="187"/>
      <c r="I310" s="111" t="str">
        <f ca="1">IF(Taula1[[#This Row],[Data naixement (format dd/mm/aaaa)]]="","0",DATEDIF(Taula1[[#This Row],[Data naixement (format dd/mm/aaaa)]],TODAY(),"Y"))</f>
        <v>0</v>
      </c>
      <c r="J310" s="6"/>
      <c r="K310" s="6"/>
      <c r="L310" s="6"/>
      <c r="M310" s="6"/>
      <c r="N310" s="56"/>
      <c r="O310" s="56"/>
      <c r="P310" s="56"/>
      <c r="Q310" s="6"/>
      <c r="R310" s="7"/>
      <c r="S310" s="143">
        <f>Taula1[[#This Row],[Mesos naturals sencers treballats període justificat (01/01/2023 - 31/03/2023)]]</f>
        <v>0</v>
      </c>
      <c r="T310" s="194">
        <f>Taula1[[#This Row],[Dies treballats període justificat (01/01/2023 - 31/03/2023)              no comptabilitzats com a mes natural sencer]]</f>
        <v>0</v>
      </c>
      <c r="U310" s="12"/>
      <c r="V310" s="7"/>
      <c r="W310" s="188"/>
      <c r="X310" s="188"/>
      <c r="Y310" s="188"/>
      <c r="Z310" s="188"/>
      <c r="AA310" s="190"/>
      <c r="AB310" s="143">
        <f>Taula1[[#This Row],[Grup justificat     (fer servir opcions de la llista desplegable)]]</f>
        <v>0</v>
      </c>
      <c r="AC310" s="182"/>
      <c r="AD310" s="80"/>
      <c r="AE310" s="131">
        <f>ROUND((AF310/100)*756*Taula1[[#This Row],[Mesos naturals sencers treballats període justificat (01/01/2023 - 31/03/2023)]],2)</f>
        <v>0</v>
      </c>
      <c r="AF310" s="79">
        <f>Taula1[[#This Row],[% Jornada segons contracte
(no posar el símbol %) ]]-Taula1[[#This Row],[% Reducció salari per baix rendiment        (no posar el símbol %)]]</f>
        <v>0</v>
      </c>
      <c r="AG310" s="131">
        <f>ROUND((AH310/100)*24.8547945*Taula1[[#This Row],[Dies treballats període justificat (01/01/2023 - 31/03/2023)              no comptabilitzats com a mes natural sencer]],2)</f>
        <v>0</v>
      </c>
      <c r="AH310" s="79">
        <f>Taula1[[#This Row],[% Jornada segons contracte
(no posar el símbol %) ]]-Taula1[[#This Row],[% Reducció salari per baix rendiment        (no posar el símbol %)]]</f>
        <v>0</v>
      </c>
      <c r="AI310" s="131">
        <f t="shared" si="65"/>
        <v>0</v>
      </c>
      <c r="AJ310" s="183"/>
      <c r="AK310" s="131">
        <f>ROUND((AL310/100)*756*Taula1[[#This Row],[Espai reservat Administració  (mesos)]],2)</f>
        <v>0</v>
      </c>
      <c r="AL310" s="79">
        <f>Taula1[[#This Row],[% Jornada segons contracte
(no posar el símbol %) ]]-Taula1[[#This Row],[% Reducció salari per baix rendiment        (no posar el símbol %)]]</f>
        <v>0</v>
      </c>
      <c r="AM310" s="131">
        <f>ROUND((AN310/100)*24.8547945*Taula1[[#This Row],[Espai reservat Administració (dies)]],2)</f>
        <v>0</v>
      </c>
      <c r="AN310" s="79">
        <f>Taula1[[#This Row],[% Jornada segons contracte
(no posar el símbol %) ]]-Taula1[[#This Row],[% Reducció salari per baix rendiment        (no posar el símbol %)]]</f>
        <v>0</v>
      </c>
      <c r="AO310" s="131">
        <f t="shared" si="66"/>
        <v>0</v>
      </c>
      <c r="AP310" s="86"/>
      <c r="AQ310" s="136">
        <f>ROUND((AR310/100)*693*Taula1[[#This Row],[Mesos naturals sencers treballats període justificat (01/01/2023 - 31/03/2023)]],2)</f>
        <v>0</v>
      </c>
      <c r="AR310" s="89">
        <f>Taula1[[#This Row],[% Jornada segons contracte
(no posar el símbol %) ]]-Taula1[[#This Row],[% Reducció salari per baix rendiment        (no posar el símbol %)]]</f>
        <v>0</v>
      </c>
      <c r="AS310" s="136">
        <f>ROUND((AT310/100)*22.78356164*Taula1[[#This Row],[Dies treballats període justificat (01/01/2023 - 31/03/2023)              no comptabilitzats com a mes natural sencer]],2)</f>
        <v>0</v>
      </c>
      <c r="AT310" s="89">
        <f>Taula1[[#This Row],[% Jornada segons contracte
(no posar el símbol %) ]]-Taula1[[#This Row],[% Reducció salari per baix rendiment        (no posar el símbol %)]]</f>
        <v>0</v>
      </c>
      <c r="AU310" s="136">
        <f t="shared" si="67"/>
        <v>0</v>
      </c>
      <c r="AV310" s="86"/>
      <c r="AW310" s="136">
        <f>ROUND((AX310/100)*693*Taula1[[#This Row],[Espai reservat Administració  (mesos)]],2)</f>
        <v>0</v>
      </c>
      <c r="AX310" s="89">
        <f>Taula1[[#This Row],[% Jornada segons contracte
(no posar el símbol %) ]]-Taula1[[#This Row],[% Reducció salari per baix rendiment        (no posar el símbol %)]]</f>
        <v>0</v>
      </c>
      <c r="AY310" s="131">
        <f>ROUND((AZ310/100)*22.78356164*Taula1[[#This Row],[Espai reservat Administració (dies)]],2)</f>
        <v>0</v>
      </c>
      <c r="AZ310" s="79">
        <f>Taula1[[#This Row],[% Jornada segons contracte
(no posar el símbol %) ]]-Taula1[[#This Row],[% Reducció salari per baix rendiment        (no posar el símbol %)]]</f>
        <v>0</v>
      </c>
      <c r="BA310" s="131">
        <f t="shared" si="68"/>
        <v>0</v>
      </c>
      <c r="BB310" s="83"/>
      <c r="BC310" s="131">
        <f>IF(Taula1[[#This Row],[Grup justificat     (fer servir opcions de la llista desplegable)]]=1,AI310,0)</f>
        <v>0</v>
      </c>
      <c r="BD310" s="131">
        <f>IF(Taula1[[#This Row],[Grup justificat     (fer servir opcions de la llista desplegable)]]=2,AU310,0)</f>
        <v>0</v>
      </c>
      <c r="BE310" s="83"/>
      <c r="BF310" s="131">
        <f>IF(Taula1[[#This Row],[Espai reservat Administració]]=1,AO310,0)</f>
        <v>0</v>
      </c>
      <c r="BG310" s="131">
        <f>IF(Taula1[[#This Row],[Espai reservat Administració]]=2,BA310,0)</f>
        <v>0</v>
      </c>
      <c r="BH310" s="83"/>
      <c r="BI310" s="124">
        <f>IF(Taula1[[#This Row],[Grup justificat     (fer servir opcions de la llista desplegable)]]=1,1,0)</f>
        <v>0</v>
      </c>
      <c r="BJ310" s="124">
        <f>IF(Taula1[[#This Row],[Espai reservat Administració]]=1,1,0)</f>
        <v>0</v>
      </c>
      <c r="BK310" s="125"/>
      <c r="BL310" s="124">
        <f>IF(Taula1[[#This Row],[Grup justificat     (fer servir opcions de la llista desplegable)]]=2,1,0)</f>
        <v>0</v>
      </c>
      <c r="BM310" s="124">
        <f>IF(Taula1[[#This Row],[Espai reservat Administració]]=2,1,0)</f>
        <v>0</v>
      </c>
      <c r="BN310" s="73"/>
      <c r="BO310" s="73"/>
      <c r="BP310" s="73"/>
      <c r="BQ310" s="73"/>
      <c r="BR310" s="73"/>
      <c r="BS310" s="73"/>
      <c r="BT310" s="73"/>
      <c r="BU310" s="73"/>
      <c r="BV310" s="73"/>
      <c r="BW310" s="73"/>
      <c r="BX310" s="73"/>
      <c r="BY310" s="73"/>
      <c r="BZ310" s="73"/>
      <c r="CA310" s="73"/>
      <c r="CB310" s="73"/>
      <c r="CC310" s="73"/>
      <c r="CD310" s="73"/>
      <c r="CE310" s="73"/>
      <c r="CF310" s="73"/>
      <c r="CG310" s="63">
        <f t="shared" si="69"/>
        <v>0</v>
      </c>
      <c r="CH310" s="63">
        <f t="shared" si="70"/>
        <v>0</v>
      </c>
      <c r="CI310" s="73"/>
      <c r="CJ310" s="63">
        <f>IF(Taula1[[#This Row],[Tipus de contracte                                  (fer servir opcions de la llista desplegable)]]="Indefinit",1,0)</f>
        <v>0</v>
      </c>
      <c r="CK310" s="63">
        <f>IF(Taula1[[#This Row],[Tipus de contracte                                  (fer servir opcions de la llista desplegable)]]="Temporal, igual o superior a 6 mesos",1,0)</f>
        <v>0</v>
      </c>
      <c r="CL310" s="63">
        <f>IF(Taula1[[#This Row],[Tipus de contracte                                  (fer servir opcions de la llista desplegable)]]="Substitució per IT",1,0)</f>
        <v>0</v>
      </c>
      <c r="CM310" s="73"/>
      <c r="CN310" s="63">
        <f>IF(Taula1[[#This Row],[Relació llocs de treball]]&gt;=1,1,0)</f>
        <v>0</v>
      </c>
      <c r="CO310" s="73"/>
      <c r="CP310" s="63">
        <f>IF(Taula1[[#This Row],[Identitat de gènere                                                          (fer servir opcions de la llista desplegable)]]="Home",1,0)</f>
        <v>0</v>
      </c>
      <c r="CQ310" s="63">
        <f>IF(Taula1[[#This Row],[Identitat de gènere                                                          (fer servir opcions de la llista desplegable)]]="Dona",1,0)</f>
        <v>0</v>
      </c>
      <c r="CR310" s="63">
        <f>IF(Taula1[[#This Row],[Identitat de gènere                                                          (fer servir opcions de la llista desplegable)]]="No binari",1,0)</f>
        <v>0</v>
      </c>
      <c r="CS310" s="73"/>
      <c r="CT310" s="63">
        <f t="shared" si="64"/>
        <v>0</v>
      </c>
      <c r="CU310" s="64">
        <f t="shared" si="71"/>
        <v>0</v>
      </c>
      <c r="CW310" s="64">
        <f t="shared" si="72"/>
        <v>0</v>
      </c>
      <c r="CX310" s="64">
        <f t="shared" si="73"/>
        <v>0</v>
      </c>
      <c r="CY310" s="64">
        <f t="shared" si="74"/>
        <v>0</v>
      </c>
      <c r="CZ310" s="64">
        <f t="shared" si="75"/>
        <v>0</v>
      </c>
      <c r="DB310" s="64">
        <f t="shared" si="76"/>
        <v>0</v>
      </c>
      <c r="DC310" s="64">
        <f t="shared" si="77"/>
        <v>0</v>
      </c>
      <c r="DD310" s="64">
        <f t="shared" si="78"/>
        <v>0</v>
      </c>
      <c r="DE310" s="64">
        <f t="shared" si="79"/>
        <v>0</v>
      </c>
    </row>
    <row r="311" spans="2:109" x14ac:dyDescent="0.3">
      <c r="B311" s="167"/>
      <c r="C311" s="186"/>
      <c r="D311" s="2"/>
      <c r="E311" s="67"/>
      <c r="F311" s="5"/>
      <c r="G311" s="5"/>
      <c r="H311" s="187"/>
      <c r="I311" s="111" t="str">
        <f ca="1">IF(Taula1[[#This Row],[Data naixement (format dd/mm/aaaa)]]="","0",DATEDIF(Taula1[[#This Row],[Data naixement (format dd/mm/aaaa)]],TODAY(),"Y"))</f>
        <v>0</v>
      </c>
      <c r="J311" s="6"/>
      <c r="K311" s="6"/>
      <c r="L311" s="6"/>
      <c r="M311" s="6"/>
      <c r="N311" s="56"/>
      <c r="O311" s="56"/>
      <c r="P311" s="56"/>
      <c r="Q311" s="6"/>
      <c r="R311" s="7"/>
      <c r="S311" s="143">
        <f>Taula1[[#This Row],[Mesos naturals sencers treballats període justificat (01/01/2023 - 31/03/2023)]]</f>
        <v>0</v>
      </c>
      <c r="T311" s="194">
        <f>Taula1[[#This Row],[Dies treballats període justificat (01/01/2023 - 31/03/2023)              no comptabilitzats com a mes natural sencer]]</f>
        <v>0</v>
      </c>
      <c r="U311" s="12"/>
      <c r="V311" s="7"/>
      <c r="W311" s="188"/>
      <c r="X311" s="188"/>
      <c r="Y311" s="188"/>
      <c r="Z311" s="188"/>
      <c r="AA311" s="190"/>
      <c r="AB311" s="143">
        <f>Taula1[[#This Row],[Grup justificat     (fer servir opcions de la llista desplegable)]]</f>
        <v>0</v>
      </c>
      <c r="AC311" s="182"/>
      <c r="AD311" s="80"/>
      <c r="AE311" s="131">
        <f>ROUND((AF311/100)*756*Taula1[[#This Row],[Mesos naturals sencers treballats període justificat (01/01/2023 - 31/03/2023)]],2)</f>
        <v>0</v>
      </c>
      <c r="AF311" s="79">
        <f>Taula1[[#This Row],[% Jornada segons contracte
(no posar el símbol %) ]]-Taula1[[#This Row],[% Reducció salari per baix rendiment        (no posar el símbol %)]]</f>
        <v>0</v>
      </c>
      <c r="AG311" s="131">
        <f>ROUND((AH311/100)*24.8547945*Taula1[[#This Row],[Dies treballats període justificat (01/01/2023 - 31/03/2023)              no comptabilitzats com a mes natural sencer]],2)</f>
        <v>0</v>
      </c>
      <c r="AH311" s="79">
        <f>Taula1[[#This Row],[% Jornada segons contracte
(no posar el símbol %) ]]-Taula1[[#This Row],[% Reducció salari per baix rendiment        (no posar el símbol %)]]</f>
        <v>0</v>
      </c>
      <c r="AI311" s="131">
        <f t="shared" si="65"/>
        <v>0</v>
      </c>
      <c r="AJ311" s="183"/>
      <c r="AK311" s="131">
        <f>ROUND((AL311/100)*756*Taula1[[#This Row],[Espai reservat Administració  (mesos)]],2)</f>
        <v>0</v>
      </c>
      <c r="AL311" s="79">
        <f>Taula1[[#This Row],[% Jornada segons contracte
(no posar el símbol %) ]]-Taula1[[#This Row],[% Reducció salari per baix rendiment        (no posar el símbol %)]]</f>
        <v>0</v>
      </c>
      <c r="AM311" s="131">
        <f>ROUND((AN311/100)*24.8547945*Taula1[[#This Row],[Espai reservat Administració (dies)]],2)</f>
        <v>0</v>
      </c>
      <c r="AN311" s="79">
        <f>Taula1[[#This Row],[% Jornada segons contracte
(no posar el símbol %) ]]-Taula1[[#This Row],[% Reducció salari per baix rendiment        (no posar el símbol %)]]</f>
        <v>0</v>
      </c>
      <c r="AO311" s="131">
        <f t="shared" si="66"/>
        <v>0</v>
      </c>
      <c r="AP311" s="86"/>
      <c r="AQ311" s="136">
        <f>ROUND((AR311/100)*693*Taula1[[#This Row],[Mesos naturals sencers treballats període justificat (01/01/2023 - 31/03/2023)]],2)</f>
        <v>0</v>
      </c>
      <c r="AR311" s="89">
        <f>Taula1[[#This Row],[% Jornada segons contracte
(no posar el símbol %) ]]-Taula1[[#This Row],[% Reducció salari per baix rendiment        (no posar el símbol %)]]</f>
        <v>0</v>
      </c>
      <c r="AS311" s="136">
        <f>ROUND((AT311/100)*22.78356164*Taula1[[#This Row],[Dies treballats període justificat (01/01/2023 - 31/03/2023)              no comptabilitzats com a mes natural sencer]],2)</f>
        <v>0</v>
      </c>
      <c r="AT311" s="89">
        <f>Taula1[[#This Row],[% Jornada segons contracte
(no posar el símbol %) ]]-Taula1[[#This Row],[% Reducció salari per baix rendiment        (no posar el símbol %)]]</f>
        <v>0</v>
      </c>
      <c r="AU311" s="136">
        <f t="shared" si="67"/>
        <v>0</v>
      </c>
      <c r="AV311" s="86"/>
      <c r="AW311" s="136">
        <f>ROUND((AX311/100)*693*Taula1[[#This Row],[Espai reservat Administració  (mesos)]],2)</f>
        <v>0</v>
      </c>
      <c r="AX311" s="89">
        <f>Taula1[[#This Row],[% Jornada segons contracte
(no posar el símbol %) ]]-Taula1[[#This Row],[% Reducció salari per baix rendiment        (no posar el símbol %)]]</f>
        <v>0</v>
      </c>
      <c r="AY311" s="131">
        <f>ROUND((AZ311/100)*22.78356164*Taula1[[#This Row],[Espai reservat Administració (dies)]],2)</f>
        <v>0</v>
      </c>
      <c r="AZ311" s="79">
        <f>Taula1[[#This Row],[% Jornada segons contracte
(no posar el símbol %) ]]-Taula1[[#This Row],[% Reducció salari per baix rendiment        (no posar el símbol %)]]</f>
        <v>0</v>
      </c>
      <c r="BA311" s="131">
        <f t="shared" si="68"/>
        <v>0</v>
      </c>
      <c r="BB311" s="83"/>
      <c r="BC311" s="131">
        <f>IF(Taula1[[#This Row],[Grup justificat     (fer servir opcions de la llista desplegable)]]=1,AI311,0)</f>
        <v>0</v>
      </c>
      <c r="BD311" s="131">
        <f>IF(Taula1[[#This Row],[Grup justificat     (fer servir opcions de la llista desplegable)]]=2,AU311,0)</f>
        <v>0</v>
      </c>
      <c r="BE311" s="83"/>
      <c r="BF311" s="131">
        <f>IF(Taula1[[#This Row],[Espai reservat Administració]]=1,AO311,0)</f>
        <v>0</v>
      </c>
      <c r="BG311" s="131">
        <f>IF(Taula1[[#This Row],[Espai reservat Administració]]=2,BA311,0)</f>
        <v>0</v>
      </c>
      <c r="BH311" s="83"/>
      <c r="BI311" s="124">
        <f>IF(Taula1[[#This Row],[Grup justificat     (fer servir opcions de la llista desplegable)]]=1,1,0)</f>
        <v>0</v>
      </c>
      <c r="BJ311" s="124">
        <f>IF(Taula1[[#This Row],[Espai reservat Administració]]=1,1,0)</f>
        <v>0</v>
      </c>
      <c r="BK311" s="125"/>
      <c r="BL311" s="124">
        <f>IF(Taula1[[#This Row],[Grup justificat     (fer servir opcions de la llista desplegable)]]=2,1,0)</f>
        <v>0</v>
      </c>
      <c r="BM311" s="124">
        <f>IF(Taula1[[#This Row],[Espai reservat Administració]]=2,1,0)</f>
        <v>0</v>
      </c>
      <c r="BN311" s="73"/>
      <c r="BO311" s="73"/>
      <c r="BP311" s="73"/>
      <c r="BQ311" s="73"/>
      <c r="BR311" s="73"/>
      <c r="BS311" s="73"/>
      <c r="BT311" s="73"/>
      <c r="BU311" s="73"/>
      <c r="BV311" s="73"/>
      <c r="BW311" s="73"/>
      <c r="BX311" s="73"/>
      <c r="BY311" s="73"/>
      <c r="BZ311" s="73"/>
      <c r="CA311" s="73"/>
      <c r="CB311" s="73"/>
      <c r="CC311" s="73"/>
      <c r="CD311" s="73"/>
      <c r="CE311" s="73"/>
      <c r="CF311" s="73"/>
      <c r="CG311" s="63">
        <f t="shared" si="69"/>
        <v>0</v>
      </c>
      <c r="CH311" s="63">
        <f t="shared" si="70"/>
        <v>0</v>
      </c>
      <c r="CI311" s="73"/>
      <c r="CJ311" s="63">
        <f>IF(Taula1[[#This Row],[Tipus de contracte                                  (fer servir opcions de la llista desplegable)]]="Indefinit",1,0)</f>
        <v>0</v>
      </c>
      <c r="CK311" s="63">
        <f>IF(Taula1[[#This Row],[Tipus de contracte                                  (fer servir opcions de la llista desplegable)]]="Temporal, igual o superior a 6 mesos",1,0)</f>
        <v>0</v>
      </c>
      <c r="CL311" s="63">
        <f>IF(Taula1[[#This Row],[Tipus de contracte                                  (fer servir opcions de la llista desplegable)]]="Substitució per IT",1,0)</f>
        <v>0</v>
      </c>
      <c r="CM311" s="73"/>
      <c r="CN311" s="63">
        <f>IF(Taula1[[#This Row],[Relació llocs de treball]]&gt;=1,1,0)</f>
        <v>0</v>
      </c>
      <c r="CO311" s="73"/>
      <c r="CP311" s="63">
        <f>IF(Taula1[[#This Row],[Identitat de gènere                                                          (fer servir opcions de la llista desplegable)]]="Home",1,0)</f>
        <v>0</v>
      </c>
      <c r="CQ311" s="63">
        <f>IF(Taula1[[#This Row],[Identitat de gènere                                                          (fer servir opcions de la llista desplegable)]]="Dona",1,0)</f>
        <v>0</v>
      </c>
      <c r="CR311" s="63">
        <f>IF(Taula1[[#This Row],[Identitat de gènere                                                          (fer servir opcions de la llista desplegable)]]="No binari",1,0)</f>
        <v>0</v>
      </c>
      <c r="CS311" s="73"/>
      <c r="CT311" s="63">
        <f t="shared" si="64"/>
        <v>0</v>
      </c>
      <c r="CU311" s="64">
        <f t="shared" si="71"/>
        <v>0</v>
      </c>
      <c r="CW311" s="64">
        <f t="shared" si="72"/>
        <v>0</v>
      </c>
      <c r="CX311" s="64">
        <f t="shared" si="73"/>
        <v>0</v>
      </c>
      <c r="CY311" s="64">
        <f t="shared" si="74"/>
        <v>0</v>
      </c>
      <c r="CZ311" s="64">
        <f t="shared" si="75"/>
        <v>0</v>
      </c>
      <c r="DB311" s="64">
        <f t="shared" si="76"/>
        <v>0</v>
      </c>
      <c r="DC311" s="64">
        <f t="shared" si="77"/>
        <v>0</v>
      </c>
      <c r="DD311" s="64">
        <f t="shared" si="78"/>
        <v>0</v>
      </c>
      <c r="DE311" s="64">
        <f t="shared" si="79"/>
        <v>0</v>
      </c>
    </row>
    <row r="312" spans="2:109" x14ac:dyDescent="0.3">
      <c r="B312" s="167"/>
      <c r="C312" s="186"/>
      <c r="D312" s="2"/>
      <c r="E312" s="67"/>
      <c r="F312" s="5"/>
      <c r="G312" s="5"/>
      <c r="H312" s="187"/>
      <c r="I312" s="111" t="str">
        <f ca="1">IF(Taula1[[#This Row],[Data naixement (format dd/mm/aaaa)]]="","0",DATEDIF(Taula1[[#This Row],[Data naixement (format dd/mm/aaaa)]],TODAY(),"Y"))</f>
        <v>0</v>
      </c>
      <c r="J312" s="6"/>
      <c r="K312" s="6"/>
      <c r="L312" s="6"/>
      <c r="M312" s="6"/>
      <c r="N312" s="56"/>
      <c r="O312" s="56"/>
      <c r="P312" s="56"/>
      <c r="Q312" s="6"/>
      <c r="R312" s="7"/>
      <c r="S312" s="143">
        <f>Taula1[[#This Row],[Mesos naturals sencers treballats període justificat (01/01/2023 - 31/03/2023)]]</f>
        <v>0</v>
      </c>
      <c r="T312" s="194">
        <f>Taula1[[#This Row],[Dies treballats període justificat (01/01/2023 - 31/03/2023)              no comptabilitzats com a mes natural sencer]]</f>
        <v>0</v>
      </c>
      <c r="U312" s="12"/>
      <c r="V312" s="7"/>
      <c r="W312" s="188"/>
      <c r="X312" s="188"/>
      <c r="Y312" s="188"/>
      <c r="Z312" s="188"/>
      <c r="AA312" s="190"/>
      <c r="AB312" s="143">
        <f>Taula1[[#This Row],[Grup justificat     (fer servir opcions de la llista desplegable)]]</f>
        <v>0</v>
      </c>
      <c r="AC312" s="182"/>
      <c r="AD312" s="80"/>
      <c r="AE312" s="131">
        <f>ROUND((AF312/100)*756*Taula1[[#This Row],[Mesos naturals sencers treballats període justificat (01/01/2023 - 31/03/2023)]],2)</f>
        <v>0</v>
      </c>
      <c r="AF312" s="79">
        <f>Taula1[[#This Row],[% Jornada segons contracte
(no posar el símbol %) ]]-Taula1[[#This Row],[% Reducció salari per baix rendiment        (no posar el símbol %)]]</f>
        <v>0</v>
      </c>
      <c r="AG312" s="131">
        <f>ROUND((AH312/100)*24.8547945*Taula1[[#This Row],[Dies treballats període justificat (01/01/2023 - 31/03/2023)              no comptabilitzats com a mes natural sencer]],2)</f>
        <v>0</v>
      </c>
      <c r="AH312" s="79">
        <f>Taula1[[#This Row],[% Jornada segons contracte
(no posar el símbol %) ]]-Taula1[[#This Row],[% Reducció salari per baix rendiment        (no posar el símbol %)]]</f>
        <v>0</v>
      </c>
      <c r="AI312" s="131">
        <f t="shared" si="65"/>
        <v>0</v>
      </c>
      <c r="AJ312" s="183"/>
      <c r="AK312" s="131">
        <f>ROUND((AL312/100)*756*Taula1[[#This Row],[Espai reservat Administració  (mesos)]],2)</f>
        <v>0</v>
      </c>
      <c r="AL312" s="79">
        <f>Taula1[[#This Row],[% Jornada segons contracte
(no posar el símbol %) ]]-Taula1[[#This Row],[% Reducció salari per baix rendiment        (no posar el símbol %)]]</f>
        <v>0</v>
      </c>
      <c r="AM312" s="131">
        <f>ROUND((AN312/100)*24.8547945*Taula1[[#This Row],[Espai reservat Administració (dies)]],2)</f>
        <v>0</v>
      </c>
      <c r="AN312" s="79">
        <f>Taula1[[#This Row],[% Jornada segons contracte
(no posar el símbol %) ]]-Taula1[[#This Row],[% Reducció salari per baix rendiment        (no posar el símbol %)]]</f>
        <v>0</v>
      </c>
      <c r="AO312" s="131">
        <f t="shared" si="66"/>
        <v>0</v>
      </c>
      <c r="AP312" s="86"/>
      <c r="AQ312" s="136">
        <f>ROUND((AR312/100)*693*Taula1[[#This Row],[Mesos naturals sencers treballats període justificat (01/01/2023 - 31/03/2023)]],2)</f>
        <v>0</v>
      </c>
      <c r="AR312" s="89">
        <f>Taula1[[#This Row],[% Jornada segons contracte
(no posar el símbol %) ]]-Taula1[[#This Row],[% Reducció salari per baix rendiment        (no posar el símbol %)]]</f>
        <v>0</v>
      </c>
      <c r="AS312" s="136">
        <f>ROUND((AT312/100)*22.78356164*Taula1[[#This Row],[Dies treballats període justificat (01/01/2023 - 31/03/2023)              no comptabilitzats com a mes natural sencer]],2)</f>
        <v>0</v>
      </c>
      <c r="AT312" s="89">
        <f>Taula1[[#This Row],[% Jornada segons contracte
(no posar el símbol %) ]]-Taula1[[#This Row],[% Reducció salari per baix rendiment        (no posar el símbol %)]]</f>
        <v>0</v>
      </c>
      <c r="AU312" s="136">
        <f t="shared" si="67"/>
        <v>0</v>
      </c>
      <c r="AV312" s="86"/>
      <c r="AW312" s="136">
        <f>ROUND((AX312/100)*693*Taula1[[#This Row],[Espai reservat Administració  (mesos)]],2)</f>
        <v>0</v>
      </c>
      <c r="AX312" s="89">
        <f>Taula1[[#This Row],[% Jornada segons contracte
(no posar el símbol %) ]]-Taula1[[#This Row],[% Reducció salari per baix rendiment        (no posar el símbol %)]]</f>
        <v>0</v>
      </c>
      <c r="AY312" s="131">
        <f>ROUND((AZ312/100)*22.78356164*Taula1[[#This Row],[Espai reservat Administració (dies)]],2)</f>
        <v>0</v>
      </c>
      <c r="AZ312" s="79">
        <f>Taula1[[#This Row],[% Jornada segons contracte
(no posar el símbol %) ]]-Taula1[[#This Row],[% Reducció salari per baix rendiment        (no posar el símbol %)]]</f>
        <v>0</v>
      </c>
      <c r="BA312" s="131">
        <f t="shared" si="68"/>
        <v>0</v>
      </c>
      <c r="BB312" s="83"/>
      <c r="BC312" s="131">
        <f>IF(Taula1[[#This Row],[Grup justificat     (fer servir opcions de la llista desplegable)]]=1,AI312,0)</f>
        <v>0</v>
      </c>
      <c r="BD312" s="131">
        <f>IF(Taula1[[#This Row],[Grup justificat     (fer servir opcions de la llista desplegable)]]=2,AU312,0)</f>
        <v>0</v>
      </c>
      <c r="BE312" s="83"/>
      <c r="BF312" s="131">
        <f>IF(Taula1[[#This Row],[Espai reservat Administració]]=1,AO312,0)</f>
        <v>0</v>
      </c>
      <c r="BG312" s="131">
        <f>IF(Taula1[[#This Row],[Espai reservat Administració]]=2,BA312,0)</f>
        <v>0</v>
      </c>
      <c r="BH312" s="83"/>
      <c r="BI312" s="124">
        <f>IF(Taula1[[#This Row],[Grup justificat     (fer servir opcions de la llista desplegable)]]=1,1,0)</f>
        <v>0</v>
      </c>
      <c r="BJ312" s="124">
        <f>IF(Taula1[[#This Row],[Espai reservat Administració]]=1,1,0)</f>
        <v>0</v>
      </c>
      <c r="BK312" s="125"/>
      <c r="BL312" s="124">
        <f>IF(Taula1[[#This Row],[Grup justificat     (fer servir opcions de la llista desplegable)]]=2,1,0)</f>
        <v>0</v>
      </c>
      <c r="BM312" s="124">
        <f>IF(Taula1[[#This Row],[Espai reservat Administració]]=2,1,0)</f>
        <v>0</v>
      </c>
      <c r="BN312" s="73"/>
      <c r="BO312" s="73"/>
      <c r="BP312" s="73"/>
      <c r="BQ312" s="73"/>
      <c r="BR312" s="73"/>
      <c r="BS312" s="73"/>
      <c r="BT312" s="73"/>
      <c r="BU312" s="73"/>
      <c r="BV312" s="73"/>
      <c r="BW312" s="73"/>
      <c r="BX312" s="73"/>
      <c r="BY312" s="73"/>
      <c r="BZ312" s="73"/>
      <c r="CA312" s="73"/>
      <c r="CB312" s="73"/>
      <c r="CC312" s="73"/>
      <c r="CD312" s="73"/>
      <c r="CE312" s="73"/>
      <c r="CF312" s="73"/>
      <c r="CG312" s="63">
        <f t="shared" si="69"/>
        <v>0</v>
      </c>
      <c r="CH312" s="63">
        <f t="shared" si="70"/>
        <v>0</v>
      </c>
      <c r="CI312" s="73"/>
      <c r="CJ312" s="63">
        <f>IF(Taula1[[#This Row],[Tipus de contracte                                  (fer servir opcions de la llista desplegable)]]="Indefinit",1,0)</f>
        <v>0</v>
      </c>
      <c r="CK312" s="63">
        <f>IF(Taula1[[#This Row],[Tipus de contracte                                  (fer servir opcions de la llista desplegable)]]="Temporal, igual o superior a 6 mesos",1,0)</f>
        <v>0</v>
      </c>
      <c r="CL312" s="63">
        <f>IF(Taula1[[#This Row],[Tipus de contracte                                  (fer servir opcions de la llista desplegable)]]="Substitució per IT",1,0)</f>
        <v>0</v>
      </c>
      <c r="CM312" s="73"/>
      <c r="CN312" s="63">
        <f>IF(Taula1[[#This Row],[Relació llocs de treball]]&gt;=1,1,0)</f>
        <v>0</v>
      </c>
      <c r="CO312" s="73"/>
      <c r="CP312" s="63">
        <f>IF(Taula1[[#This Row],[Identitat de gènere                                                          (fer servir opcions de la llista desplegable)]]="Home",1,0)</f>
        <v>0</v>
      </c>
      <c r="CQ312" s="63">
        <f>IF(Taula1[[#This Row],[Identitat de gènere                                                          (fer servir opcions de la llista desplegable)]]="Dona",1,0)</f>
        <v>0</v>
      </c>
      <c r="CR312" s="63">
        <f>IF(Taula1[[#This Row],[Identitat de gènere                                                          (fer servir opcions de la llista desplegable)]]="No binari",1,0)</f>
        <v>0</v>
      </c>
      <c r="CS312" s="73"/>
      <c r="CT312" s="63">
        <f t="shared" si="64"/>
        <v>0</v>
      </c>
      <c r="CU312" s="64">
        <f t="shared" si="71"/>
        <v>0</v>
      </c>
      <c r="CW312" s="64">
        <f t="shared" si="72"/>
        <v>0</v>
      </c>
      <c r="CX312" s="64">
        <f t="shared" si="73"/>
        <v>0</v>
      </c>
      <c r="CY312" s="64">
        <f t="shared" si="74"/>
        <v>0</v>
      </c>
      <c r="CZ312" s="64">
        <f t="shared" si="75"/>
        <v>0</v>
      </c>
      <c r="DB312" s="64">
        <f t="shared" si="76"/>
        <v>0</v>
      </c>
      <c r="DC312" s="64">
        <f t="shared" si="77"/>
        <v>0</v>
      </c>
      <c r="DD312" s="64">
        <f t="shared" si="78"/>
        <v>0</v>
      </c>
      <c r="DE312" s="64">
        <f t="shared" si="79"/>
        <v>0</v>
      </c>
    </row>
    <row r="313" spans="2:109" x14ac:dyDescent="0.3">
      <c r="B313" s="167"/>
      <c r="C313" s="186"/>
      <c r="D313" s="2"/>
      <c r="E313" s="67"/>
      <c r="F313" s="5"/>
      <c r="G313" s="5"/>
      <c r="H313" s="187"/>
      <c r="I313" s="111" t="str">
        <f ca="1">IF(Taula1[[#This Row],[Data naixement (format dd/mm/aaaa)]]="","0",DATEDIF(Taula1[[#This Row],[Data naixement (format dd/mm/aaaa)]],TODAY(),"Y"))</f>
        <v>0</v>
      </c>
      <c r="J313" s="6"/>
      <c r="K313" s="6"/>
      <c r="L313" s="6"/>
      <c r="M313" s="6"/>
      <c r="N313" s="56"/>
      <c r="O313" s="56"/>
      <c r="P313" s="56"/>
      <c r="Q313" s="6"/>
      <c r="R313" s="7"/>
      <c r="S313" s="143">
        <f>Taula1[[#This Row],[Mesos naturals sencers treballats període justificat (01/01/2023 - 31/03/2023)]]</f>
        <v>0</v>
      </c>
      <c r="T313" s="194">
        <f>Taula1[[#This Row],[Dies treballats període justificat (01/01/2023 - 31/03/2023)              no comptabilitzats com a mes natural sencer]]</f>
        <v>0</v>
      </c>
      <c r="U313" s="12"/>
      <c r="V313" s="7"/>
      <c r="W313" s="188"/>
      <c r="X313" s="188"/>
      <c r="Y313" s="188"/>
      <c r="Z313" s="188"/>
      <c r="AA313" s="190"/>
      <c r="AB313" s="143">
        <f>Taula1[[#This Row],[Grup justificat     (fer servir opcions de la llista desplegable)]]</f>
        <v>0</v>
      </c>
      <c r="AC313" s="182"/>
      <c r="AD313" s="80"/>
      <c r="AE313" s="131">
        <f>ROUND((AF313/100)*756*Taula1[[#This Row],[Mesos naturals sencers treballats període justificat (01/01/2023 - 31/03/2023)]],2)</f>
        <v>0</v>
      </c>
      <c r="AF313" s="79">
        <f>Taula1[[#This Row],[% Jornada segons contracte
(no posar el símbol %) ]]-Taula1[[#This Row],[% Reducció salari per baix rendiment        (no posar el símbol %)]]</f>
        <v>0</v>
      </c>
      <c r="AG313" s="131">
        <f>ROUND((AH313/100)*24.8547945*Taula1[[#This Row],[Dies treballats període justificat (01/01/2023 - 31/03/2023)              no comptabilitzats com a mes natural sencer]],2)</f>
        <v>0</v>
      </c>
      <c r="AH313" s="79">
        <f>Taula1[[#This Row],[% Jornada segons contracte
(no posar el símbol %) ]]-Taula1[[#This Row],[% Reducció salari per baix rendiment        (no posar el símbol %)]]</f>
        <v>0</v>
      </c>
      <c r="AI313" s="131">
        <f t="shared" si="65"/>
        <v>0</v>
      </c>
      <c r="AJ313" s="183"/>
      <c r="AK313" s="131">
        <f>ROUND((AL313/100)*756*Taula1[[#This Row],[Espai reservat Administració  (mesos)]],2)</f>
        <v>0</v>
      </c>
      <c r="AL313" s="79">
        <f>Taula1[[#This Row],[% Jornada segons contracte
(no posar el símbol %) ]]-Taula1[[#This Row],[% Reducció salari per baix rendiment        (no posar el símbol %)]]</f>
        <v>0</v>
      </c>
      <c r="AM313" s="131">
        <f>ROUND((AN313/100)*24.8547945*Taula1[[#This Row],[Espai reservat Administració (dies)]],2)</f>
        <v>0</v>
      </c>
      <c r="AN313" s="79">
        <f>Taula1[[#This Row],[% Jornada segons contracte
(no posar el símbol %) ]]-Taula1[[#This Row],[% Reducció salari per baix rendiment        (no posar el símbol %)]]</f>
        <v>0</v>
      </c>
      <c r="AO313" s="131">
        <f t="shared" si="66"/>
        <v>0</v>
      </c>
      <c r="AP313" s="86"/>
      <c r="AQ313" s="136">
        <f>ROUND((AR313/100)*693*Taula1[[#This Row],[Mesos naturals sencers treballats període justificat (01/01/2023 - 31/03/2023)]],2)</f>
        <v>0</v>
      </c>
      <c r="AR313" s="89">
        <f>Taula1[[#This Row],[% Jornada segons contracte
(no posar el símbol %) ]]-Taula1[[#This Row],[% Reducció salari per baix rendiment        (no posar el símbol %)]]</f>
        <v>0</v>
      </c>
      <c r="AS313" s="136">
        <f>ROUND((AT313/100)*22.78356164*Taula1[[#This Row],[Dies treballats període justificat (01/01/2023 - 31/03/2023)              no comptabilitzats com a mes natural sencer]],2)</f>
        <v>0</v>
      </c>
      <c r="AT313" s="89">
        <f>Taula1[[#This Row],[% Jornada segons contracte
(no posar el símbol %) ]]-Taula1[[#This Row],[% Reducció salari per baix rendiment        (no posar el símbol %)]]</f>
        <v>0</v>
      </c>
      <c r="AU313" s="136">
        <f t="shared" si="67"/>
        <v>0</v>
      </c>
      <c r="AV313" s="86"/>
      <c r="AW313" s="136">
        <f>ROUND((AX313/100)*693*Taula1[[#This Row],[Espai reservat Administració  (mesos)]],2)</f>
        <v>0</v>
      </c>
      <c r="AX313" s="89">
        <f>Taula1[[#This Row],[% Jornada segons contracte
(no posar el símbol %) ]]-Taula1[[#This Row],[% Reducció salari per baix rendiment        (no posar el símbol %)]]</f>
        <v>0</v>
      </c>
      <c r="AY313" s="131">
        <f>ROUND((AZ313/100)*22.78356164*Taula1[[#This Row],[Espai reservat Administració (dies)]],2)</f>
        <v>0</v>
      </c>
      <c r="AZ313" s="79">
        <f>Taula1[[#This Row],[% Jornada segons contracte
(no posar el símbol %) ]]-Taula1[[#This Row],[% Reducció salari per baix rendiment        (no posar el símbol %)]]</f>
        <v>0</v>
      </c>
      <c r="BA313" s="131">
        <f t="shared" si="68"/>
        <v>0</v>
      </c>
      <c r="BB313" s="83"/>
      <c r="BC313" s="131">
        <f>IF(Taula1[[#This Row],[Grup justificat     (fer servir opcions de la llista desplegable)]]=1,AI313,0)</f>
        <v>0</v>
      </c>
      <c r="BD313" s="131">
        <f>IF(Taula1[[#This Row],[Grup justificat     (fer servir opcions de la llista desplegable)]]=2,AU313,0)</f>
        <v>0</v>
      </c>
      <c r="BE313" s="83"/>
      <c r="BF313" s="131">
        <f>IF(Taula1[[#This Row],[Espai reservat Administració]]=1,AO313,0)</f>
        <v>0</v>
      </c>
      <c r="BG313" s="131">
        <f>IF(Taula1[[#This Row],[Espai reservat Administració]]=2,BA313,0)</f>
        <v>0</v>
      </c>
      <c r="BH313" s="83"/>
      <c r="BI313" s="124">
        <f>IF(Taula1[[#This Row],[Grup justificat     (fer servir opcions de la llista desplegable)]]=1,1,0)</f>
        <v>0</v>
      </c>
      <c r="BJ313" s="124">
        <f>IF(Taula1[[#This Row],[Espai reservat Administració]]=1,1,0)</f>
        <v>0</v>
      </c>
      <c r="BK313" s="125"/>
      <c r="BL313" s="124">
        <f>IF(Taula1[[#This Row],[Grup justificat     (fer servir opcions de la llista desplegable)]]=2,1,0)</f>
        <v>0</v>
      </c>
      <c r="BM313" s="124">
        <f>IF(Taula1[[#This Row],[Espai reservat Administració]]=2,1,0)</f>
        <v>0</v>
      </c>
      <c r="BN313" s="73"/>
      <c r="BO313" s="73"/>
      <c r="BP313" s="73"/>
      <c r="BQ313" s="73"/>
      <c r="BR313" s="73"/>
      <c r="BS313" s="73"/>
      <c r="BT313" s="73"/>
      <c r="BU313" s="73"/>
      <c r="BV313" s="73"/>
      <c r="BW313" s="73"/>
      <c r="BX313" s="73"/>
      <c r="BY313" s="73"/>
      <c r="BZ313" s="73"/>
      <c r="CA313" s="73"/>
      <c r="CB313" s="73"/>
      <c r="CC313" s="73"/>
      <c r="CD313" s="73"/>
      <c r="CE313" s="73"/>
      <c r="CF313" s="73"/>
      <c r="CG313" s="63">
        <f t="shared" si="69"/>
        <v>0</v>
      </c>
      <c r="CH313" s="63">
        <f t="shared" si="70"/>
        <v>0</v>
      </c>
      <c r="CI313" s="73"/>
      <c r="CJ313" s="63">
        <f>IF(Taula1[[#This Row],[Tipus de contracte                                  (fer servir opcions de la llista desplegable)]]="Indefinit",1,0)</f>
        <v>0</v>
      </c>
      <c r="CK313" s="63">
        <f>IF(Taula1[[#This Row],[Tipus de contracte                                  (fer servir opcions de la llista desplegable)]]="Temporal, igual o superior a 6 mesos",1,0)</f>
        <v>0</v>
      </c>
      <c r="CL313" s="63">
        <f>IF(Taula1[[#This Row],[Tipus de contracte                                  (fer servir opcions de la llista desplegable)]]="Substitució per IT",1,0)</f>
        <v>0</v>
      </c>
      <c r="CM313" s="73"/>
      <c r="CN313" s="63">
        <f>IF(Taula1[[#This Row],[Relació llocs de treball]]&gt;=1,1,0)</f>
        <v>0</v>
      </c>
      <c r="CO313" s="73"/>
      <c r="CP313" s="63">
        <f>IF(Taula1[[#This Row],[Identitat de gènere                                                          (fer servir opcions de la llista desplegable)]]="Home",1,0)</f>
        <v>0</v>
      </c>
      <c r="CQ313" s="63">
        <f>IF(Taula1[[#This Row],[Identitat de gènere                                                          (fer servir opcions de la llista desplegable)]]="Dona",1,0)</f>
        <v>0</v>
      </c>
      <c r="CR313" s="63">
        <f>IF(Taula1[[#This Row],[Identitat de gènere                                                          (fer servir opcions de la llista desplegable)]]="No binari",1,0)</f>
        <v>0</v>
      </c>
      <c r="CS313" s="73"/>
      <c r="CT313" s="63">
        <f t="shared" si="64"/>
        <v>0</v>
      </c>
      <c r="CU313" s="64">
        <f t="shared" si="71"/>
        <v>0</v>
      </c>
      <c r="CW313" s="64">
        <f t="shared" si="72"/>
        <v>0</v>
      </c>
      <c r="CX313" s="64">
        <f t="shared" si="73"/>
        <v>0</v>
      </c>
      <c r="CY313" s="64">
        <f t="shared" si="74"/>
        <v>0</v>
      </c>
      <c r="CZ313" s="64">
        <f t="shared" si="75"/>
        <v>0</v>
      </c>
      <c r="DB313" s="64">
        <f t="shared" si="76"/>
        <v>0</v>
      </c>
      <c r="DC313" s="64">
        <f t="shared" si="77"/>
        <v>0</v>
      </c>
      <c r="DD313" s="64">
        <f t="shared" si="78"/>
        <v>0</v>
      </c>
      <c r="DE313" s="64">
        <f t="shared" si="79"/>
        <v>0</v>
      </c>
    </row>
    <row r="314" spans="2:109" x14ac:dyDescent="0.3">
      <c r="B314" s="167"/>
      <c r="C314" s="186"/>
      <c r="D314" s="2"/>
      <c r="E314" s="67"/>
      <c r="F314" s="5"/>
      <c r="G314" s="5"/>
      <c r="H314" s="187"/>
      <c r="I314" s="111" t="str">
        <f ca="1">IF(Taula1[[#This Row],[Data naixement (format dd/mm/aaaa)]]="","0",DATEDIF(Taula1[[#This Row],[Data naixement (format dd/mm/aaaa)]],TODAY(),"Y"))</f>
        <v>0</v>
      </c>
      <c r="J314" s="6"/>
      <c r="K314" s="6"/>
      <c r="L314" s="6"/>
      <c r="M314" s="6"/>
      <c r="N314" s="56"/>
      <c r="O314" s="56"/>
      <c r="P314" s="56"/>
      <c r="Q314" s="6"/>
      <c r="R314" s="7"/>
      <c r="S314" s="143">
        <f>Taula1[[#This Row],[Mesos naturals sencers treballats període justificat (01/01/2023 - 31/03/2023)]]</f>
        <v>0</v>
      </c>
      <c r="T314" s="194">
        <f>Taula1[[#This Row],[Dies treballats període justificat (01/01/2023 - 31/03/2023)              no comptabilitzats com a mes natural sencer]]</f>
        <v>0</v>
      </c>
      <c r="U314" s="12"/>
      <c r="V314" s="7"/>
      <c r="W314" s="188"/>
      <c r="X314" s="188"/>
      <c r="Y314" s="188"/>
      <c r="Z314" s="188"/>
      <c r="AA314" s="190"/>
      <c r="AB314" s="143">
        <f>Taula1[[#This Row],[Grup justificat     (fer servir opcions de la llista desplegable)]]</f>
        <v>0</v>
      </c>
      <c r="AC314" s="182"/>
      <c r="AD314" s="80"/>
      <c r="AE314" s="131">
        <f>ROUND((AF314/100)*756*Taula1[[#This Row],[Mesos naturals sencers treballats període justificat (01/01/2023 - 31/03/2023)]],2)</f>
        <v>0</v>
      </c>
      <c r="AF314" s="79">
        <f>Taula1[[#This Row],[% Jornada segons contracte
(no posar el símbol %) ]]-Taula1[[#This Row],[% Reducció salari per baix rendiment        (no posar el símbol %)]]</f>
        <v>0</v>
      </c>
      <c r="AG314" s="131">
        <f>ROUND((AH314/100)*24.8547945*Taula1[[#This Row],[Dies treballats període justificat (01/01/2023 - 31/03/2023)              no comptabilitzats com a mes natural sencer]],2)</f>
        <v>0</v>
      </c>
      <c r="AH314" s="79">
        <f>Taula1[[#This Row],[% Jornada segons contracte
(no posar el símbol %) ]]-Taula1[[#This Row],[% Reducció salari per baix rendiment        (no posar el símbol %)]]</f>
        <v>0</v>
      </c>
      <c r="AI314" s="131">
        <f t="shared" si="65"/>
        <v>0</v>
      </c>
      <c r="AJ314" s="183"/>
      <c r="AK314" s="131">
        <f>ROUND((AL314/100)*756*Taula1[[#This Row],[Espai reservat Administració  (mesos)]],2)</f>
        <v>0</v>
      </c>
      <c r="AL314" s="79">
        <f>Taula1[[#This Row],[% Jornada segons contracte
(no posar el símbol %) ]]-Taula1[[#This Row],[% Reducció salari per baix rendiment        (no posar el símbol %)]]</f>
        <v>0</v>
      </c>
      <c r="AM314" s="131">
        <f>ROUND((AN314/100)*24.8547945*Taula1[[#This Row],[Espai reservat Administració (dies)]],2)</f>
        <v>0</v>
      </c>
      <c r="AN314" s="79">
        <f>Taula1[[#This Row],[% Jornada segons contracte
(no posar el símbol %) ]]-Taula1[[#This Row],[% Reducció salari per baix rendiment        (no posar el símbol %)]]</f>
        <v>0</v>
      </c>
      <c r="AO314" s="131">
        <f t="shared" si="66"/>
        <v>0</v>
      </c>
      <c r="AP314" s="86"/>
      <c r="AQ314" s="136">
        <f>ROUND((AR314/100)*693*Taula1[[#This Row],[Mesos naturals sencers treballats període justificat (01/01/2023 - 31/03/2023)]],2)</f>
        <v>0</v>
      </c>
      <c r="AR314" s="89">
        <f>Taula1[[#This Row],[% Jornada segons contracte
(no posar el símbol %) ]]-Taula1[[#This Row],[% Reducció salari per baix rendiment        (no posar el símbol %)]]</f>
        <v>0</v>
      </c>
      <c r="AS314" s="136">
        <f>ROUND((AT314/100)*22.78356164*Taula1[[#This Row],[Dies treballats període justificat (01/01/2023 - 31/03/2023)              no comptabilitzats com a mes natural sencer]],2)</f>
        <v>0</v>
      </c>
      <c r="AT314" s="89">
        <f>Taula1[[#This Row],[% Jornada segons contracte
(no posar el símbol %) ]]-Taula1[[#This Row],[% Reducció salari per baix rendiment        (no posar el símbol %)]]</f>
        <v>0</v>
      </c>
      <c r="AU314" s="136">
        <f t="shared" si="67"/>
        <v>0</v>
      </c>
      <c r="AV314" s="86"/>
      <c r="AW314" s="136">
        <f>ROUND((AX314/100)*693*Taula1[[#This Row],[Espai reservat Administració  (mesos)]],2)</f>
        <v>0</v>
      </c>
      <c r="AX314" s="89">
        <f>Taula1[[#This Row],[% Jornada segons contracte
(no posar el símbol %) ]]-Taula1[[#This Row],[% Reducció salari per baix rendiment        (no posar el símbol %)]]</f>
        <v>0</v>
      </c>
      <c r="AY314" s="131">
        <f>ROUND((AZ314/100)*22.78356164*Taula1[[#This Row],[Espai reservat Administració (dies)]],2)</f>
        <v>0</v>
      </c>
      <c r="AZ314" s="79">
        <f>Taula1[[#This Row],[% Jornada segons contracte
(no posar el símbol %) ]]-Taula1[[#This Row],[% Reducció salari per baix rendiment        (no posar el símbol %)]]</f>
        <v>0</v>
      </c>
      <c r="BA314" s="131">
        <f t="shared" si="68"/>
        <v>0</v>
      </c>
      <c r="BB314" s="83"/>
      <c r="BC314" s="131">
        <f>IF(Taula1[[#This Row],[Grup justificat     (fer servir opcions de la llista desplegable)]]=1,AI314,0)</f>
        <v>0</v>
      </c>
      <c r="BD314" s="131">
        <f>IF(Taula1[[#This Row],[Grup justificat     (fer servir opcions de la llista desplegable)]]=2,AU314,0)</f>
        <v>0</v>
      </c>
      <c r="BE314" s="83"/>
      <c r="BF314" s="131">
        <f>IF(Taula1[[#This Row],[Espai reservat Administració]]=1,AO314,0)</f>
        <v>0</v>
      </c>
      <c r="BG314" s="131">
        <f>IF(Taula1[[#This Row],[Espai reservat Administració]]=2,BA314,0)</f>
        <v>0</v>
      </c>
      <c r="BH314" s="83"/>
      <c r="BI314" s="124">
        <f>IF(Taula1[[#This Row],[Grup justificat     (fer servir opcions de la llista desplegable)]]=1,1,0)</f>
        <v>0</v>
      </c>
      <c r="BJ314" s="124">
        <f>IF(Taula1[[#This Row],[Espai reservat Administració]]=1,1,0)</f>
        <v>0</v>
      </c>
      <c r="BK314" s="125"/>
      <c r="BL314" s="124">
        <f>IF(Taula1[[#This Row],[Grup justificat     (fer servir opcions de la llista desplegable)]]=2,1,0)</f>
        <v>0</v>
      </c>
      <c r="BM314" s="124">
        <f>IF(Taula1[[#This Row],[Espai reservat Administració]]=2,1,0)</f>
        <v>0</v>
      </c>
      <c r="BN314" s="73"/>
      <c r="BO314" s="73"/>
      <c r="BP314" s="73"/>
      <c r="BQ314" s="73"/>
      <c r="BR314" s="73"/>
      <c r="BS314" s="73"/>
      <c r="BT314" s="73"/>
      <c r="BU314" s="73"/>
      <c r="BV314" s="73"/>
      <c r="BW314" s="73"/>
      <c r="BX314" s="73"/>
      <c r="BY314" s="73"/>
      <c r="BZ314" s="73"/>
      <c r="CA314" s="73"/>
      <c r="CB314" s="73"/>
      <c r="CC314" s="73"/>
      <c r="CD314" s="73"/>
      <c r="CE314" s="73"/>
      <c r="CF314" s="73"/>
      <c r="CG314" s="63">
        <f t="shared" si="69"/>
        <v>0</v>
      </c>
      <c r="CH314" s="63">
        <f t="shared" si="70"/>
        <v>0</v>
      </c>
      <c r="CI314" s="73"/>
      <c r="CJ314" s="63">
        <f>IF(Taula1[[#This Row],[Tipus de contracte                                  (fer servir opcions de la llista desplegable)]]="Indefinit",1,0)</f>
        <v>0</v>
      </c>
      <c r="CK314" s="63">
        <f>IF(Taula1[[#This Row],[Tipus de contracte                                  (fer servir opcions de la llista desplegable)]]="Temporal, igual o superior a 6 mesos",1,0)</f>
        <v>0</v>
      </c>
      <c r="CL314" s="63">
        <f>IF(Taula1[[#This Row],[Tipus de contracte                                  (fer servir opcions de la llista desplegable)]]="Substitució per IT",1,0)</f>
        <v>0</v>
      </c>
      <c r="CM314" s="73"/>
      <c r="CN314" s="63">
        <f>IF(Taula1[[#This Row],[Relació llocs de treball]]&gt;=1,1,0)</f>
        <v>0</v>
      </c>
      <c r="CO314" s="73"/>
      <c r="CP314" s="63">
        <f>IF(Taula1[[#This Row],[Identitat de gènere                                                          (fer servir opcions de la llista desplegable)]]="Home",1,0)</f>
        <v>0</v>
      </c>
      <c r="CQ314" s="63">
        <f>IF(Taula1[[#This Row],[Identitat de gènere                                                          (fer servir opcions de la llista desplegable)]]="Dona",1,0)</f>
        <v>0</v>
      </c>
      <c r="CR314" s="63">
        <f>IF(Taula1[[#This Row],[Identitat de gènere                                                          (fer servir opcions de la llista desplegable)]]="No binari",1,0)</f>
        <v>0</v>
      </c>
      <c r="CS314" s="73"/>
      <c r="CT314" s="63">
        <f t="shared" si="64"/>
        <v>0</v>
      </c>
      <c r="CU314" s="64">
        <f t="shared" si="71"/>
        <v>0</v>
      </c>
      <c r="CW314" s="64">
        <f t="shared" si="72"/>
        <v>0</v>
      </c>
      <c r="CX314" s="64">
        <f t="shared" si="73"/>
        <v>0</v>
      </c>
      <c r="CY314" s="64">
        <f t="shared" si="74"/>
        <v>0</v>
      </c>
      <c r="CZ314" s="64">
        <f t="shared" si="75"/>
        <v>0</v>
      </c>
      <c r="DB314" s="64">
        <f t="shared" si="76"/>
        <v>0</v>
      </c>
      <c r="DC314" s="64">
        <f t="shared" si="77"/>
        <v>0</v>
      </c>
      <c r="DD314" s="64">
        <f t="shared" si="78"/>
        <v>0</v>
      </c>
      <c r="DE314" s="64">
        <f t="shared" si="79"/>
        <v>0</v>
      </c>
    </row>
    <row r="315" spans="2:109" x14ac:dyDescent="0.3">
      <c r="B315" s="167"/>
      <c r="C315" s="186"/>
      <c r="D315" s="2"/>
      <c r="E315" s="67"/>
      <c r="F315" s="5"/>
      <c r="G315" s="5"/>
      <c r="H315" s="187"/>
      <c r="I315" s="111" t="str">
        <f ca="1">IF(Taula1[[#This Row],[Data naixement (format dd/mm/aaaa)]]="","0",DATEDIF(Taula1[[#This Row],[Data naixement (format dd/mm/aaaa)]],TODAY(),"Y"))</f>
        <v>0</v>
      </c>
      <c r="J315" s="6"/>
      <c r="K315" s="6"/>
      <c r="L315" s="6"/>
      <c r="M315" s="6"/>
      <c r="N315" s="56"/>
      <c r="O315" s="56"/>
      <c r="P315" s="56"/>
      <c r="Q315" s="6"/>
      <c r="R315" s="7"/>
      <c r="S315" s="143">
        <f>Taula1[[#This Row],[Mesos naturals sencers treballats període justificat (01/01/2023 - 31/03/2023)]]</f>
        <v>0</v>
      </c>
      <c r="T315" s="194">
        <f>Taula1[[#This Row],[Dies treballats període justificat (01/01/2023 - 31/03/2023)              no comptabilitzats com a mes natural sencer]]</f>
        <v>0</v>
      </c>
      <c r="U315" s="12"/>
      <c r="V315" s="7"/>
      <c r="W315" s="188"/>
      <c r="X315" s="188"/>
      <c r="Y315" s="188"/>
      <c r="Z315" s="188"/>
      <c r="AA315" s="190"/>
      <c r="AB315" s="143">
        <f>Taula1[[#This Row],[Grup justificat     (fer servir opcions de la llista desplegable)]]</f>
        <v>0</v>
      </c>
      <c r="AC315" s="182"/>
      <c r="AD315" s="80"/>
      <c r="AE315" s="131">
        <f>ROUND((AF315/100)*756*Taula1[[#This Row],[Mesos naturals sencers treballats període justificat (01/01/2023 - 31/03/2023)]],2)</f>
        <v>0</v>
      </c>
      <c r="AF315" s="79">
        <f>Taula1[[#This Row],[% Jornada segons contracte
(no posar el símbol %) ]]-Taula1[[#This Row],[% Reducció salari per baix rendiment        (no posar el símbol %)]]</f>
        <v>0</v>
      </c>
      <c r="AG315" s="131">
        <f>ROUND((AH315/100)*24.8547945*Taula1[[#This Row],[Dies treballats període justificat (01/01/2023 - 31/03/2023)              no comptabilitzats com a mes natural sencer]],2)</f>
        <v>0</v>
      </c>
      <c r="AH315" s="79">
        <f>Taula1[[#This Row],[% Jornada segons contracte
(no posar el símbol %) ]]-Taula1[[#This Row],[% Reducció salari per baix rendiment        (no posar el símbol %)]]</f>
        <v>0</v>
      </c>
      <c r="AI315" s="131">
        <f t="shared" si="65"/>
        <v>0</v>
      </c>
      <c r="AJ315" s="183"/>
      <c r="AK315" s="131">
        <f>ROUND((AL315/100)*756*Taula1[[#This Row],[Espai reservat Administració  (mesos)]],2)</f>
        <v>0</v>
      </c>
      <c r="AL315" s="79">
        <f>Taula1[[#This Row],[% Jornada segons contracte
(no posar el símbol %) ]]-Taula1[[#This Row],[% Reducció salari per baix rendiment        (no posar el símbol %)]]</f>
        <v>0</v>
      </c>
      <c r="AM315" s="131">
        <f>ROUND((AN315/100)*24.8547945*Taula1[[#This Row],[Espai reservat Administració (dies)]],2)</f>
        <v>0</v>
      </c>
      <c r="AN315" s="79">
        <f>Taula1[[#This Row],[% Jornada segons contracte
(no posar el símbol %) ]]-Taula1[[#This Row],[% Reducció salari per baix rendiment        (no posar el símbol %)]]</f>
        <v>0</v>
      </c>
      <c r="AO315" s="131">
        <f t="shared" si="66"/>
        <v>0</v>
      </c>
      <c r="AP315" s="86"/>
      <c r="AQ315" s="136">
        <f>ROUND((AR315/100)*693*Taula1[[#This Row],[Mesos naturals sencers treballats període justificat (01/01/2023 - 31/03/2023)]],2)</f>
        <v>0</v>
      </c>
      <c r="AR315" s="89">
        <f>Taula1[[#This Row],[% Jornada segons contracte
(no posar el símbol %) ]]-Taula1[[#This Row],[% Reducció salari per baix rendiment        (no posar el símbol %)]]</f>
        <v>0</v>
      </c>
      <c r="AS315" s="136">
        <f>ROUND((AT315/100)*22.78356164*Taula1[[#This Row],[Dies treballats període justificat (01/01/2023 - 31/03/2023)              no comptabilitzats com a mes natural sencer]],2)</f>
        <v>0</v>
      </c>
      <c r="AT315" s="89">
        <f>Taula1[[#This Row],[% Jornada segons contracte
(no posar el símbol %) ]]-Taula1[[#This Row],[% Reducció salari per baix rendiment        (no posar el símbol %)]]</f>
        <v>0</v>
      </c>
      <c r="AU315" s="136">
        <f t="shared" si="67"/>
        <v>0</v>
      </c>
      <c r="AV315" s="86"/>
      <c r="AW315" s="136">
        <f>ROUND((AX315/100)*693*Taula1[[#This Row],[Espai reservat Administració  (mesos)]],2)</f>
        <v>0</v>
      </c>
      <c r="AX315" s="89">
        <f>Taula1[[#This Row],[% Jornada segons contracte
(no posar el símbol %) ]]-Taula1[[#This Row],[% Reducció salari per baix rendiment        (no posar el símbol %)]]</f>
        <v>0</v>
      </c>
      <c r="AY315" s="131">
        <f>ROUND((AZ315/100)*22.78356164*Taula1[[#This Row],[Espai reservat Administració (dies)]],2)</f>
        <v>0</v>
      </c>
      <c r="AZ315" s="79">
        <f>Taula1[[#This Row],[% Jornada segons contracte
(no posar el símbol %) ]]-Taula1[[#This Row],[% Reducció salari per baix rendiment        (no posar el símbol %)]]</f>
        <v>0</v>
      </c>
      <c r="BA315" s="131">
        <f t="shared" si="68"/>
        <v>0</v>
      </c>
      <c r="BB315" s="83"/>
      <c r="BC315" s="131">
        <f>IF(Taula1[[#This Row],[Grup justificat     (fer servir opcions de la llista desplegable)]]=1,AI315,0)</f>
        <v>0</v>
      </c>
      <c r="BD315" s="131">
        <f>IF(Taula1[[#This Row],[Grup justificat     (fer servir opcions de la llista desplegable)]]=2,AU315,0)</f>
        <v>0</v>
      </c>
      <c r="BE315" s="83"/>
      <c r="BF315" s="131">
        <f>IF(Taula1[[#This Row],[Espai reservat Administració]]=1,AO315,0)</f>
        <v>0</v>
      </c>
      <c r="BG315" s="131">
        <f>IF(Taula1[[#This Row],[Espai reservat Administració]]=2,BA315,0)</f>
        <v>0</v>
      </c>
      <c r="BH315" s="83"/>
      <c r="BI315" s="124">
        <f>IF(Taula1[[#This Row],[Grup justificat     (fer servir opcions de la llista desplegable)]]=1,1,0)</f>
        <v>0</v>
      </c>
      <c r="BJ315" s="124">
        <f>IF(Taula1[[#This Row],[Espai reservat Administració]]=1,1,0)</f>
        <v>0</v>
      </c>
      <c r="BK315" s="125"/>
      <c r="BL315" s="124">
        <f>IF(Taula1[[#This Row],[Grup justificat     (fer servir opcions de la llista desplegable)]]=2,1,0)</f>
        <v>0</v>
      </c>
      <c r="BM315" s="124">
        <f>IF(Taula1[[#This Row],[Espai reservat Administració]]=2,1,0)</f>
        <v>0</v>
      </c>
      <c r="BN315" s="73"/>
      <c r="BO315" s="73"/>
      <c r="BP315" s="73"/>
      <c r="BQ315" s="73"/>
      <c r="BR315" s="73"/>
      <c r="BS315" s="73"/>
      <c r="BT315" s="73"/>
      <c r="BU315" s="73"/>
      <c r="BV315" s="73"/>
      <c r="BW315" s="73"/>
      <c r="BX315" s="73"/>
      <c r="BY315" s="73"/>
      <c r="BZ315" s="73"/>
      <c r="CA315" s="73"/>
      <c r="CB315" s="73"/>
      <c r="CC315" s="73"/>
      <c r="CD315" s="73"/>
      <c r="CE315" s="73"/>
      <c r="CF315" s="73"/>
      <c r="CG315" s="63">
        <f t="shared" si="69"/>
        <v>0</v>
      </c>
      <c r="CH315" s="63">
        <f t="shared" si="70"/>
        <v>0</v>
      </c>
      <c r="CI315" s="73"/>
      <c r="CJ315" s="63">
        <f>IF(Taula1[[#This Row],[Tipus de contracte                                  (fer servir opcions de la llista desplegable)]]="Indefinit",1,0)</f>
        <v>0</v>
      </c>
      <c r="CK315" s="63">
        <f>IF(Taula1[[#This Row],[Tipus de contracte                                  (fer servir opcions de la llista desplegable)]]="Temporal, igual o superior a 6 mesos",1,0)</f>
        <v>0</v>
      </c>
      <c r="CL315" s="63">
        <f>IF(Taula1[[#This Row],[Tipus de contracte                                  (fer servir opcions de la llista desplegable)]]="Substitució per IT",1,0)</f>
        <v>0</v>
      </c>
      <c r="CM315" s="73"/>
      <c r="CN315" s="63">
        <f>IF(Taula1[[#This Row],[Relació llocs de treball]]&gt;=1,1,0)</f>
        <v>0</v>
      </c>
      <c r="CO315" s="73"/>
      <c r="CP315" s="63">
        <f>IF(Taula1[[#This Row],[Identitat de gènere                                                          (fer servir opcions de la llista desplegable)]]="Home",1,0)</f>
        <v>0</v>
      </c>
      <c r="CQ315" s="63">
        <f>IF(Taula1[[#This Row],[Identitat de gènere                                                          (fer servir opcions de la llista desplegable)]]="Dona",1,0)</f>
        <v>0</v>
      </c>
      <c r="CR315" s="63">
        <f>IF(Taula1[[#This Row],[Identitat de gènere                                                          (fer servir opcions de la llista desplegable)]]="No binari",1,0)</f>
        <v>0</v>
      </c>
      <c r="CS315" s="73"/>
      <c r="CT315" s="63">
        <f t="shared" si="64"/>
        <v>0</v>
      </c>
      <c r="CU315" s="64">
        <f t="shared" si="71"/>
        <v>0</v>
      </c>
      <c r="CW315" s="64">
        <f t="shared" si="72"/>
        <v>0</v>
      </c>
      <c r="CX315" s="64">
        <f t="shared" si="73"/>
        <v>0</v>
      </c>
      <c r="CY315" s="64">
        <f t="shared" si="74"/>
        <v>0</v>
      </c>
      <c r="CZ315" s="64">
        <f t="shared" si="75"/>
        <v>0</v>
      </c>
      <c r="DB315" s="64">
        <f t="shared" si="76"/>
        <v>0</v>
      </c>
      <c r="DC315" s="64">
        <f t="shared" si="77"/>
        <v>0</v>
      </c>
      <c r="DD315" s="64">
        <f t="shared" si="78"/>
        <v>0</v>
      </c>
      <c r="DE315" s="64">
        <f t="shared" si="79"/>
        <v>0</v>
      </c>
    </row>
    <row r="316" spans="2:109" x14ac:dyDescent="0.3">
      <c r="B316" s="167"/>
      <c r="C316" s="186"/>
      <c r="D316" s="2"/>
      <c r="E316" s="67"/>
      <c r="F316" s="5"/>
      <c r="G316" s="5"/>
      <c r="H316" s="187"/>
      <c r="I316" s="111" t="str">
        <f ca="1">IF(Taula1[[#This Row],[Data naixement (format dd/mm/aaaa)]]="","0",DATEDIF(Taula1[[#This Row],[Data naixement (format dd/mm/aaaa)]],TODAY(),"Y"))</f>
        <v>0</v>
      </c>
      <c r="J316" s="6"/>
      <c r="K316" s="6"/>
      <c r="L316" s="6"/>
      <c r="M316" s="6"/>
      <c r="N316" s="56"/>
      <c r="O316" s="56"/>
      <c r="P316" s="56"/>
      <c r="Q316" s="6"/>
      <c r="R316" s="7"/>
      <c r="S316" s="143">
        <f>Taula1[[#This Row],[Mesos naturals sencers treballats període justificat (01/01/2023 - 31/03/2023)]]</f>
        <v>0</v>
      </c>
      <c r="T316" s="194">
        <f>Taula1[[#This Row],[Dies treballats període justificat (01/01/2023 - 31/03/2023)              no comptabilitzats com a mes natural sencer]]</f>
        <v>0</v>
      </c>
      <c r="U316" s="12"/>
      <c r="V316" s="7"/>
      <c r="W316" s="188"/>
      <c r="X316" s="188"/>
      <c r="Y316" s="188"/>
      <c r="Z316" s="188"/>
      <c r="AA316" s="190"/>
      <c r="AB316" s="143">
        <f>Taula1[[#This Row],[Grup justificat     (fer servir opcions de la llista desplegable)]]</f>
        <v>0</v>
      </c>
      <c r="AC316" s="182"/>
      <c r="AD316" s="80"/>
      <c r="AE316" s="131">
        <f>ROUND((AF316/100)*756*Taula1[[#This Row],[Mesos naturals sencers treballats període justificat (01/01/2023 - 31/03/2023)]],2)</f>
        <v>0</v>
      </c>
      <c r="AF316" s="79">
        <f>Taula1[[#This Row],[% Jornada segons contracte
(no posar el símbol %) ]]-Taula1[[#This Row],[% Reducció salari per baix rendiment        (no posar el símbol %)]]</f>
        <v>0</v>
      </c>
      <c r="AG316" s="131">
        <f>ROUND((AH316/100)*24.8547945*Taula1[[#This Row],[Dies treballats període justificat (01/01/2023 - 31/03/2023)              no comptabilitzats com a mes natural sencer]],2)</f>
        <v>0</v>
      </c>
      <c r="AH316" s="79">
        <f>Taula1[[#This Row],[% Jornada segons contracte
(no posar el símbol %) ]]-Taula1[[#This Row],[% Reducció salari per baix rendiment        (no posar el símbol %)]]</f>
        <v>0</v>
      </c>
      <c r="AI316" s="131">
        <f t="shared" si="65"/>
        <v>0</v>
      </c>
      <c r="AJ316" s="183"/>
      <c r="AK316" s="131">
        <f>ROUND((AL316/100)*756*Taula1[[#This Row],[Espai reservat Administració  (mesos)]],2)</f>
        <v>0</v>
      </c>
      <c r="AL316" s="79">
        <f>Taula1[[#This Row],[% Jornada segons contracte
(no posar el símbol %) ]]-Taula1[[#This Row],[% Reducció salari per baix rendiment        (no posar el símbol %)]]</f>
        <v>0</v>
      </c>
      <c r="AM316" s="131">
        <f>ROUND((AN316/100)*24.8547945*Taula1[[#This Row],[Espai reservat Administració (dies)]],2)</f>
        <v>0</v>
      </c>
      <c r="AN316" s="79">
        <f>Taula1[[#This Row],[% Jornada segons contracte
(no posar el símbol %) ]]-Taula1[[#This Row],[% Reducció salari per baix rendiment        (no posar el símbol %)]]</f>
        <v>0</v>
      </c>
      <c r="AO316" s="131">
        <f t="shared" si="66"/>
        <v>0</v>
      </c>
      <c r="AP316" s="86"/>
      <c r="AQ316" s="136">
        <f>ROUND((AR316/100)*693*Taula1[[#This Row],[Mesos naturals sencers treballats període justificat (01/01/2023 - 31/03/2023)]],2)</f>
        <v>0</v>
      </c>
      <c r="AR316" s="89">
        <f>Taula1[[#This Row],[% Jornada segons contracte
(no posar el símbol %) ]]-Taula1[[#This Row],[% Reducció salari per baix rendiment        (no posar el símbol %)]]</f>
        <v>0</v>
      </c>
      <c r="AS316" s="136">
        <f>ROUND((AT316/100)*22.78356164*Taula1[[#This Row],[Dies treballats període justificat (01/01/2023 - 31/03/2023)              no comptabilitzats com a mes natural sencer]],2)</f>
        <v>0</v>
      </c>
      <c r="AT316" s="89">
        <f>Taula1[[#This Row],[% Jornada segons contracte
(no posar el símbol %) ]]-Taula1[[#This Row],[% Reducció salari per baix rendiment        (no posar el símbol %)]]</f>
        <v>0</v>
      </c>
      <c r="AU316" s="136">
        <f t="shared" si="67"/>
        <v>0</v>
      </c>
      <c r="AV316" s="86"/>
      <c r="AW316" s="136">
        <f>ROUND((AX316/100)*693*Taula1[[#This Row],[Espai reservat Administració  (mesos)]],2)</f>
        <v>0</v>
      </c>
      <c r="AX316" s="89">
        <f>Taula1[[#This Row],[% Jornada segons contracte
(no posar el símbol %) ]]-Taula1[[#This Row],[% Reducció salari per baix rendiment        (no posar el símbol %)]]</f>
        <v>0</v>
      </c>
      <c r="AY316" s="131">
        <f>ROUND((AZ316/100)*22.78356164*Taula1[[#This Row],[Espai reservat Administració (dies)]],2)</f>
        <v>0</v>
      </c>
      <c r="AZ316" s="79">
        <f>Taula1[[#This Row],[% Jornada segons contracte
(no posar el símbol %) ]]-Taula1[[#This Row],[% Reducció salari per baix rendiment        (no posar el símbol %)]]</f>
        <v>0</v>
      </c>
      <c r="BA316" s="131">
        <f t="shared" si="68"/>
        <v>0</v>
      </c>
      <c r="BB316" s="83"/>
      <c r="BC316" s="131">
        <f>IF(Taula1[[#This Row],[Grup justificat     (fer servir opcions de la llista desplegable)]]=1,AI316,0)</f>
        <v>0</v>
      </c>
      <c r="BD316" s="131">
        <f>IF(Taula1[[#This Row],[Grup justificat     (fer servir opcions de la llista desplegable)]]=2,AU316,0)</f>
        <v>0</v>
      </c>
      <c r="BE316" s="83"/>
      <c r="BF316" s="131">
        <f>IF(Taula1[[#This Row],[Espai reservat Administració]]=1,AO316,0)</f>
        <v>0</v>
      </c>
      <c r="BG316" s="131">
        <f>IF(Taula1[[#This Row],[Espai reservat Administració]]=2,BA316,0)</f>
        <v>0</v>
      </c>
      <c r="BH316" s="83"/>
      <c r="BI316" s="124">
        <f>IF(Taula1[[#This Row],[Grup justificat     (fer servir opcions de la llista desplegable)]]=1,1,0)</f>
        <v>0</v>
      </c>
      <c r="BJ316" s="124">
        <f>IF(Taula1[[#This Row],[Espai reservat Administració]]=1,1,0)</f>
        <v>0</v>
      </c>
      <c r="BK316" s="125"/>
      <c r="BL316" s="124">
        <f>IF(Taula1[[#This Row],[Grup justificat     (fer servir opcions de la llista desplegable)]]=2,1,0)</f>
        <v>0</v>
      </c>
      <c r="BM316" s="124">
        <f>IF(Taula1[[#This Row],[Espai reservat Administració]]=2,1,0)</f>
        <v>0</v>
      </c>
      <c r="BN316" s="73"/>
      <c r="BO316" s="73"/>
      <c r="BP316" s="73"/>
      <c r="BQ316" s="73"/>
      <c r="BR316" s="73"/>
      <c r="BS316" s="73"/>
      <c r="BT316" s="73"/>
      <c r="BU316" s="73"/>
      <c r="BV316" s="73"/>
      <c r="BW316" s="73"/>
      <c r="BX316" s="73"/>
      <c r="BY316" s="73"/>
      <c r="BZ316" s="73"/>
      <c r="CA316" s="73"/>
      <c r="CB316" s="73"/>
      <c r="CC316" s="73"/>
      <c r="CD316" s="73"/>
      <c r="CE316" s="73"/>
      <c r="CF316" s="73"/>
      <c r="CG316" s="63">
        <f t="shared" si="69"/>
        <v>0</v>
      </c>
      <c r="CH316" s="63">
        <f t="shared" si="70"/>
        <v>0</v>
      </c>
      <c r="CI316" s="73"/>
      <c r="CJ316" s="63">
        <f>IF(Taula1[[#This Row],[Tipus de contracte                                  (fer servir opcions de la llista desplegable)]]="Indefinit",1,0)</f>
        <v>0</v>
      </c>
      <c r="CK316" s="63">
        <f>IF(Taula1[[#This Row],[Tipus de contracte                                  (fer servir opcions de la llista desplegable)]]="Temporal, igual o superior a 6 mesos",1,0)</f>
        <v>0</v>
      </c>
      <c r="CL316" s="63">
        <f>IF(Taula1[[#This Row],[Tipus de contracte                                  (fer servir opcions de la llista desplegable)]]="Substitució per IT",1,0)</f>
        <v>0</v>
      </c>
      <c r="CM316" s="73"/>
      <c r="CN316" s="63">
        <f>IF(Taula1[[#This Row],[Relació llocs de treball]]&gt;=1,1,0)</f>
        <v>0</v>
      </c>
      <c r="CO316" s="73"/>
      <c r="CP316" s="63">
        <f>IF(Taula1[[#This Row],[Identitat de gènere                                                          (fer servir opcions de la llista desplegable)]]="Home",1,0)</f>
        <v>0</v>
      </c>
      <c r="CQ316" s="63">
        <f>IF(Taula1[[#This Row],[Identitat de gènere                                                          (fer servir opcions de la llista desplegable)]]="Dona",1,0)</f>
        <v>0</v>
      </c>
      <c r="CR316" s="63">
        <f>IF(Taula1[[#This Row],[Identitat de gènere                                                          (fer servir opcions de la llista desplegable)]]="No binari",1,0)</f>
        <v>0</v>
      </c>
      <c r="CS316" s="73"/>
      <c r="CT316" s="63">
        <f t="shared" si="64"/>
        <v>0</v>
      </c>
      <c r="CU316" s="64">
        <f t="shared" si="71"/>
        <v>0</v>
      </c>
      <c r="CW316" s="64">
        <f t="shared" si="72"/>
        <v>0</v>
      </c>
      <c r="CX316" s="64">
        <f t="shared" si="73"/>
        <v>0</v>
      </c>
      <c r="CY316" s="64">
        <f t="shared" si="74"/>
        <v>0</v>
      </c>
      <c r="CZ316" s="64">
        <f t="shared" si="75"/>
        <v>0</v>
      </c>
      <c r="DB316" s="64">
        <f t="shared" si="76"/>
        <v>0</v>
      </c>
      <c r="DC316" s="64">
        <f t="shared" si="77"/>
        <v>0</v>
      </c>
      <c r="DD316" s="64">
        <f t="shared" si="78"/>
        <v>0</v>
      </c>
      <c r="DE316" s="64">
        <f t="shared" si="79"/>
        <v>0</v>
      </c>
    </row>
    <row r="317" spans="2:109" x14ac:dyDescent="0.3">
      <c r="B317" s="167"/>
      <c r="C317" s="186"/>
      <c r="D317" s="2"/>
      <c r="E317" s="67"/>
      <c r="F317" s="5"/>
      <c r="G317" s="5"/>
      <c r="H317" s="187"/>
      <c r="I317" s="111" t="str">
        <f ca="1">IF(Taula1[[#This Row],[Data naixement (format dd/mm/aaaa)]]="","0",DATEDIF(Taula1[[#This Row],[Data naixement (format dd/mm/aaaa)]],TODAY(),"Y"))</f>
        <v>0</v>
      </c>
      <c r="J317" s="6"/>
      <c r="K317" s="6"/>
      <c r="L317" s="6"/>
      <c r="M317" s="6"/>
      <c r="N317" s="56"/>
      <c r="O317" s="56"/>
      <c r="P317" s="56"/>
      <c r="Q317" s="6"/>
      <c r="R317" s="7"/>
      <c r="S317" s="143">
        <f>Taula1[[#This Row],[Mesos naturals sencers treballats període justificat (01/01/2023 - 31/03/2023)]]</f>
        <v>0</v>
      </c>
      <c r="T317" s="194">
        <f>Taula1[[#This Row],[Dies treballats període justificat (01/01/2023 - 31/03/2023)              no comptabilitzats com a mes natural sencer]]</f>
        <v>0</v>
      </c>
      <c r="U317" s="12"/>
      <c r="V317" s="7"/>
      <c r="W317" s="188"/>
      <c r="X317" s="188"/>
      <c r="Y317" s="188"/>
      <c r="Z317" s="188"/>
      <c r="AA317" s="190"/>
      <c r="AB317" s="143">
        <f>Taula1[[#This Row],[Grup justificat     (fer servir opcions de la llista desplegable)]]</f>
        <v>0</v>
      </c>
      <c r="AC317" s="182"/>
      <c r="AD317" s="80"/>
      <c r="AE317" s="131">
        <f>ROUND((AF317/100)*756*Taula1[[#This Row],[Mesos naturals sencers treballats període justificat (01/01/2023 - 31/03/2023)]],2)</f>
        <v>0</v>
      </c>
      <c r="AF317" s="79">
        <f>Taula1[[#This Row],[% Jornada segons contracte
(no posar el símbol %) ]]-Taula1[[#This Row],[% Reducció salari per baix rendiment        (no posar el símbol %)]]</f>
        <v>0</v>
      </c>
      <c r="AG317" s="131">
        <f>ROUND((AH317/100)*24.8547945*Taula1[[#This Row],[Dies treballats període justificat (01/01/2023 - 31/03/2023)              no comptabilitzats com a mes natural sencer]],2)</f>
        <v>0</v>
      </c>
      <c r="AH317" s="79">
        <f>Taula1[[#This Row],[% Jornada segons contracte
(no posar el símbol %) ]]-Taula1[[#This Row],[% Reducció salari per baix rendiment        (no posar el símbol %)]]</f>
        <v>0</v>
      </c>
      <c r="AI317" s="131">
        <f t="shared" si="65"/>
        <v>0</v>
      </c>
      <c r="AJ317" s="183"/>
      <c r="AK317" s="131">
        <f>ROUND((AL317/100)*756*Taula1[[#This Row],[Espai reservat Administració  (mesos)]],2)</f>
        <v>0</v>
      </c>
      <c r="AL317" s="79">
        <f>Taula1[[#This Row],[% Jornada segons contracte
(no posar el símbol %) ]]-Taula1[[#This Row],[% Reducció salari per baix rendiment        (no posar el símbol %)]]</f>
        <v>0</v>
      </c>
      <c r="AM317" s="131">
        <f>ROUND((AN317/100)*24.8547945*Taula1[[#This Row],[Espai reservat Administració (dies)]],2)</f>
        <v>0</v>
      </c>
      <c r="AN317" s="79">
        <f>Taula1[[#This Row],[% Jornada segons contracte
(no posar el símbol %) ]]-Taula1[[#This Row],[% Reducció salari per baix rendiment        (no posar el símbol %)]]</f>
        <v>0</v>
      </c>
      <c r="AO317" s="131">
        <f t="shared" si="66"/>
        <v>0</v>
      </c>
      <c r="AP317" s="86"/>
      <c r="AQ317" s="136">
        <f>ROUND((AR317/100)*693*Taula1[[#This Row],[Mesos naturals sencers treballats període justificat (01/01/2023 - 31/03/2023)]],2)</f>
        <v>0</v>
      </c>
      <c r="AR317" s="89">
        <f>Taula1[[#This Row],[% Jornada segons contracte
(no posar el símbol %) ]]-Taula1[[#This Row],[% Reducció salari per baix rendiment        (no posar el símbol %)]]</f>
        <v>0</v>
      </c>
      <c r="AS317" s="136">
        <f>ROUND((AT317/100)*22.78356164*Taula1[[#This Row],[Dies treballats període justificat (01/01/2023 - 31/03/2023)              no comptabilitzats com a mes natural sencer]],2)</f>
        <v>0</v>
      </c>
      <c r="AT317" s="89">
        <f>Taula1[[#This Row],[% Jornada segons contracte
(no posar el símbol %) ]]-Taula1[[#This Row],[% Reducció salari per baix rendiment        (no posar el símbol %)]]</f>
        <v>0</v>
      </c>
      <c r="AU317" s="136">
        <f t="shared" si="67"/>
        <v>0</v>
      </c>
      <c r="AV317" s="86"/>
      <c r="AW317" s="136">
        <f>ROUND((AX317/100)*693*Taula1[[#This Row],[Espai reservat Administració  (mesos)]],2)</f>
        <v>0</v>
      </c>
      <c r="AX317" s="89">
        <f>Taula1[[#This Row],[% Jornada segons contracte
(no posar el símbol %) ]]-Taula1[[#This Row],[% Reducció salari per baix rendiment        (no posar el símbol %)]]</f>
        <v>0</v>
      </c>
      <c r="AY317" s="131">
        <f>ROUND((AZ317/100)*22.78356164*Taula1[[#This Row],[Espai reservat Administració (dies)]],2)</f>
        <v>0</v>
      </c>
      <c r="AZ317" s="79">
        <f>Taula1[[#This Row],[% Jornada segons contracte
(no posar el símbol %) ]]-Taula1[[#This Row],[% Reducció salari per baix rendiment        (no posar el símbol %)]]</f>
        <v>0</v>
      </c>
      <c r="BA317" s="131">
        <f t="shared" si="68"/>
        <v>0</v>
      </c>
      <c r="BB317" s="83"/>
      <c r="BC317" s="131">
        <f>IF(Taula1[[#This Row],[Grup justificat     (fer servir opcions de la llista desplegable)]]=1,AI317,0)</f>
        <v>0</v>
      </c>
      <c r="BD317" s="131">
        <f>IF(Taula1[[#This Row],[Grup justificat     (fer servir opcions de la llista desplegable)]]=2,AU317,0)</f>
        <v>0</v>
      </c>
      <c r="BE317" s="83"/>
      <c r="BF317" s="131">
        <f>IF(Taula1[[#This Row],[Espai reservat Administració]]=1,AO317,0)</f>
        <v>0</v>
      </c>
      <c r="BG317" s="131">
        <f>IF(Taula1[[#This Row],[Espai reservat Administració]]=2,BA317,0)</f>
        <v>0</v>
      </c>
      <c r="BH317" s="83"/>
      <c r="BI317" s="124">
        <f>IF(Taula1[[#This Row],[Grup justificat     (fer servir opcions de la llista desplegable)]]=1,1,0)</f>
        <v>0</v>
      </c>
      <c r="BJ317" s="124">
        <f>IF(Taula1[[#This Row],[Espai reservat Administració]]=1,1,0)</f>
        <v>0</v>
      </c>
      <c r="BK317" s="125"/>
      <c r="BL317" s="124">
        <f>IF(Taula1[[#This Row],[Grup justificat     (fer servir opcions de la llista desplegable)]]=2,1,0)</f>
        <v>0</v>
      </c>
      <c r="BM317" s="124">
        <f>IF(Taula1[[#This Row],[Espai reservat Administració]]=2,1,0)</f>
        <v>0</v>
      </c>
      <c r="BN317" s="73"/>
      <c r="BO317" s="73"/>
      <c r="BP317" s="73"/>
      <c r="BQ317" s="73"/>
      <c r="BR317" s="73"/>
      <c r="BS317" s="73"/>
      <c r="BT317" s="73"/>
      <c r="BU317" s="73"/>
      <c r="BV317" s="73"/>
      <c r="BW317" s="73"/>
      <c r="BX317" s="73"/>
      <c r="BY317" s="73"/>
      <c r="BZ317" s="73"/>
      <c r="CA317" s="73"/>
      <c r="CB317" s="73"/>
      <c r="CC317" s="73"/>
      <c r="CD317" s="73"/>
      <c r="CE317" s="73"/>
      <c r="CF317" s="73"/>
      <c r="CG317" s="63">
        <f t="shared" si="69"/>
        <v>0</v>
      </c>
      <c r="CH317" s="63">
        <f t="shared" si="70"/>
        <v>0</v>
      </c>
      <c r="CI317" s="73"/>
      <c r="CJ317" s="63">
        <f>IF(Taula1[[#This Row],[Tipus de contracte                                  (fer servir opcions de la llista desplegable)]]="Indefinit",1,0)</f>
        <v>0</v>
      </c>
      <c r="CK317" s="63">
        <f>IF(Taula1[[#This Row],[Tipus de contracte                                  (fer servir opcions de la llista desplegable)]]="Temporal, igual o superior a 6 mesos",1,0)</f>
        <v>0</v>
      </c>
      <c r="CL317" s="63">
        <f>IF(Taula1[[#This Row],[Tipus de contracte                                  (fer servir opcions de la llista desplegable)]]="Substitució per IT",1,0)</f>
        <v>0</v>
      </c>
      <c r="CM317" s="73"/>
      <c r="CN317" s="63">
        <f>IF(Taula1[[#This Row],[Relació llocs de treball]]&gt;=1,1,0)</f>
        <v>0</v>
      </c>
      <c r="CO317" s="73"/>
      <c r="CP317" s="63">
        <f>IF(Taula1[[#This Row],[Identitat de gènere                                                          (fer servir opcions de la llista desplegable)]]="Home",1,0)</f>
        <v>0</v>
      </c>
      <c r="CQ317" s="63">
        <f>IF(Taula1[[#This Row],[Identitat de gènere                                                          (fer servir opcions de la llista desplegable)]]="Dona",1,0)</f>
        <v>0</v>
      </c>
      <c r="CR317" s="63">
        <f>IF(Taula1[[#This Row],[Identitat de gènere                                                          (fer servir opcions de la llista desplegable)]]="No binari",1,0)</f>
        <v>0</v>
      </c>
      <c r="CS317" s="73"/>
      <c r="CT317" s="63">
        <f t="shared" si="64"/>
        <v>0</v>
      </c>
      <c r="CU317" s="64">
        <f t="shared" si="71"/>
        <v>0</v>
      </c>
      <c r="CW317" s="64">
        <f t="shared" si="72"/>
        <v>0</v>
      </c>
      <c r="CX317" s="64">
        <f t="shared" si="73"/>
        <v>0</v>
      </c>
      <c r="CY317" s="64">
        <f t="shared" si="74"/>
        <v>0</v>
      </c>
      <c r="CZ317" s="64">
        <f t="shared" si="75"/>
        <v>0</v>
      </c>
      <c r="DB317" s="64">
        <f t="shared" si="76"/>
        <v>0</v>
      </c>
      <c r="DC317" s="64">
        <f t="shared" si="77"/>
        <v>0</v>
      </c>
      <c r="DD317" s="64">
        <f t="shared" si="78"/>
        <v>0</v>
      </c>
      <c r="DE317" s="64">
        <f t="shared" si="79"/>
        <v>0</v>
      </c>
    </row>
    <row r="318" spans="2:109" x14ac:dyDescent="0.3">
      <c r="B318" s="167"/>
      <c r="C318" s="186"/>
      <c r="D318" s="2"/>
      <c r="E318" s="67"/>
      <c r="F318" s="5"/>
      <c r="G318" s="5"/>
      <c r="H318" s="187"/>
      <c r="I318" s="111" t="str">
        <f ca="1">IF(Taula1[[#This Row],[Data naixement (format dd/mm/aaaa)]]="","0",DATEDIF(Taula1[[#This Row],[Data naixement (format dd/mm/aaaa)]],TODAY(),"Y"))</f>
        <v>0</v>
      </c>
      <c r="J318" s="6"/>
      <c r="K318" s="6"/>
      <c r="L318" s="6"/>
      <c r="M318" s="6"/>
      <c r="N318" s="56"/>
      <c r="O318" s="56"/>
      <c r="P318" s="56"/>
      <c r="Q318" s="6"/>
      <c r="R318" s="7"/>
      <c r="S318" s="143">
        <f>Taula1[[#This Row],[Mesos naturals sencers treballats període justificat (01/01/2023 - 31/03/2023)]]</f>
        <v>0</v>
      </c>
      <c r="T318" s="194">
        <f>Taula1[[#This Row],[Dies treballats període justificat (01/01/2023 - 31/03/2023)              no comptabilitzats com a mes natural sencer]]</f>
        <v>0</v>
      </c>
      <c r="U318" s="12"/>
      <c r="V318" s="7"/>
      <c r="W318" s="188"/>
      <c r="X318" s="188"/>
      <c r="Y318" s="188"/>
      <c r="Z318" s="188"/>
      <c r="AA318" s="190"/>
      <c r="AB318" s="143">
        <f>Taula1[[#This Row],[Grup justificat     (fer servir opcions de la llista desplegable)]]</f>
        <v>0</v>
      </c>
      <c r="AC318" s="182"/>
      <c r="AD318" s="80"/>
      <c r="AE318" s="131">
        <f>ROUND((AF318/100)*756*Taula1[[#This Row],[Mesos naturals sencers treballats període justificat (01/01/2023 - 31/03/2023)]],2)</f>
        <v>0</v>
      </c>
      <c r="AF318" s="79">
        <f>Taula1[[#This Row],[% Jornada segons contracte
(no posar el símbol %) ]]-Taula1[[#This Row],[% Reducció salari per baix rendiment        (no posar el símbol %)]]</f>
        <v>0</v>
      </c>
      <c r="AG318" s="131">
        <f>ROUND((AH318/100)*24.8547945*Taula1[[#This Row],[Dies treballats període justificat (01/01/2023 - 31/03/2023)              no comptabilitzats com a mes natural sencer]],2)</f>
        <v>0</v>
      </c>
      <c r="AH318" s="79">
        <f>Taula1[[#This Row],[% Jornada segons contracte
(no posar el símbol %) ]]-Taula1[[#This Row],[% Reducció salari per baix rendiment        (no posar el símbol %)]]</f>
        <v>0</v>
      </c>
      <c r="AI318" s="131">
        <f t="shared" si="65"/>
        <v>0</v>
      </c>
      <c r="AJ318" s="183"/>
      <c r="AK318" s="131">
        <f>ROUND((AL318/100)*756*Taula1[[#This Row],[Espai reservat Administració  (mesos)]],2)</f>
        <v>0</v>
      </c>
      <c r="AL318" s="79">
        <f>Taula1[[#This Row],[% Jornada segons contracte
(no posar el símbol %) ]]-Taula1[[#This Row],[% Reducció salari per baix rendiment        (no posar el símbol %)]]</f>
        <v>0</v>
      </c>
      <c r="AM318" s="131">
        <f>ROUND((AN318/100)*24.8547945*Taula1[[#This Row],[Espai reservat Administració (dies)]],2)</f>
        <v>0</v>
      </c>
      <c r="AN318" s="79">
        <f>Taula1[[#This Row],[% Jornada segons contracte
(no posar el símbol %) ]]-Taula1[[#This Row],[% Reducció salari per baix rendiment        (no posar el símbol %)]]</f>
        <v>0</v>
      </c>
      <c r="AO318" s="131">
        <f t="shared" si="66"/>
        <v>0</v>
      </c>
      <c r="AP318" s="86"/>
      <c r="AQ318" s="136">
        <f>ROUND((AR318/100)*693*Taula1[[#This Row],[Mesos naturals sencers treballats període justificat (01/01/2023 - 31/03/2023)]],2)</f>
        <v>0</v>
      </c>
      <c r="AR318" s="89">
        <f>Taula1[[#This Row],[% Jornada segons contracte
(no posar el símbol %) ]]-Taula1[[#This Row],[% Reducció salari per baix rendiment        (no posar el símbol %)]]</f>
        <v>0</v>
      </c>
      <c r="AS318" s="136">
        <f>ROUND((AT318/100)*22.78356164*Taula1[[#This Row],[Dies treballats període justificat (01/01/2023 - 31/03/2023)              no comptabilitzats com a mes natural sencer]],2)</f>
        <v>0</v>
      </c>
      <c r="AT318" s="89">
        <f>Taula1[[#This Row],[% Jornada segons contracte
(no posar el símbol %) ]]-Taula1[[#This Row],[% Reducció salari per baix rendiment        (no posar el símbol %)]]</f>
        <v>0</v>
      </c>
      <c r="AU318" s="136">
        <f t="shared" si="67"/>
        <v>0</v>
      </c>
      <c r="AV318" s="86"/>
      <c r="AW318" s="136">
        <f>ROUND((AX318/100)*693*Taula1[[#This Row],[Espai reservat Administració  (mesos)]],2)</f>
        <v>0</v>
      </c>
      <c r="AX318" s="89">
        <f>Taula1[[#This Row],[% Jornada segons contracte
(no posar el símbol %) ]]-Taula1[[#This Row],[% Reducció salari per baix rendiment        (no posar el símbol %)]]</f>
        <v>0</v>
      </c>
      <c r="AY318" s="131">
        <f>ROUND((AZ318/100)*22.78356164*Taula1[[#This Row],[Espai reservat Administració (dies)]],2)</f>
        <v>0</v>
      </c>
      <c r="AZ318" s="79">
        <f>Taula1[[#This Row],[% Jornada segons contracte
(no posar el símbol %) ]]-Taula1[[#This Row],[% Reducció salari per baix rendiment        (no posar el símbol %)]]</f>
        <v>0</v>
      </c>
      <c r="BA318" s="131">
        <f t="shared" si="68"/>
        <v>0</v>
      </c>
      <c r="BB318" s="83"/>
      <c r="BC318" s="131">
        <f>IF(Taula1[[#This Row],[Grup justificat     (fer servir opcions de la llista desplegable)]]=1,AI318,0)</f>
        <v>0</v>
      </c>
      <c r="BD318" s="131">
        <f>IF(Taula1[[#This Row],[Grup justificat     (fer servir opcions de la llista desplegable)]]=2,AU318,0)</f>
        <v>0</v>
      </c>
      <c r="BE318" s="83"/>
      <c r="BF318" s="131">
        <f>IF(Taula1[[#This Row],[Espai reservat Administració]]=1,AO318,0)</f>
        <v>0</v>
      </c>
      <c r="BG318" s="131">
        <f>IF(Taula1[[#This Row],[Espai reservat Administració]]=2,BA318,0)</f>
        <v>0</v>
      </c>
      <c r="BH318" s="83"/>
      <c r="BI318" s="124">
        <f>IF(Taula1[[#This Row],[Grup justificat     (fer servir opcions de la llista desplegable)]]=1,1,0)</f>
        <v>0</v>
      </c>
      <c r="BJ318" s="124">
        <f>IF(Taula1[[#This Row],[Espai reservat Administració]]=1,1,0)</f>
        <v>0</v>
      </c>
      <c r="BK318" s="125"/>
      <c r="BL318" s="124">
        <f>IF(Taula1[[#This Row],[Grup justificat     (fer servir opcions de la llista desplegable)]]=2,1,0)</f>
        <v>0</v>
      </c>
      <c r="BM318" s="124">
        <f>IF(Taula1[[#This Row],[Espai reservat Administració]]=2,1,0)</f>
        <v>0</v>
      </c>
      <c r="BN318" s="73"/>
      <c r="BO318" s="73"/>
      <c r="BP318" s="73"/>
      <c r="BQ318" s="73"/>
      <c r="BR318" s="73"/>
      <c r="BS318" s="73"/>
      <c r="BT318" s="73"/>
      <c r="BU318" s="73"/>
      <c r="BV318" s="73"/>
      <c r="BW318" s="73"/>
      <c r="BX318" s="73"/>
      <c r="BY318" s="73"/>
      <c r="BZ318" s="73"/>
      <c r="CA318" s="73"/>
      <c r="CB318" s="73"/>
      <c r="CC318" s="73"/>
      <c r="CD318" s="73"/>
      <c r="CE318" s="73"/>
      <c r="CF318" s="73"/>
      <c r="CG318" s="63">
        <f t="shared" si="69"/>
        <v>0</v>
      </c>
      <c r="CH318" s="63">
        <f t="shared" si="70"/>
        <v>0</v>
      </c>
      <c r="CI318" s="73"/>
      <c r="CJ318" s="63">
        <f>IF(Taula1[[#This Row],[Tipus de contracte                                  (fer servir opcions de la llista desplegable)]]="Indefinit",1,0)</f>
        <v>0</v>
      </c>
      <c r="CK318" s="63">
        <f>IF(Taula1[[#This Row],[Tipus de contracte                                  (fer servir opcions de la llista desplegable)]]="Temporal, igual o superior a 6 mesos",1,0)</f>
        <v>0</v>
      </c>
      <c r="CL318" s="63">
        <f>IF(Taula1[[#This Row],[Tipus de contracte                                  (fer servir opcions de la llista desplegable)]]="Substitució per IT",1,0)</f>
        <v>0</v>
      </c>
      <c r="CM318" s="73"/>
      <c r="CN318" s="63">
        <f>IF(Taula1[[#This Row],[Relació llocs de treball]]&gt;=1,1,0)</f>
        <v>0</v>
      </c>
      <c r="CO318" s="73"/>
      <c r="CP318" s="63">
        <f>IF(Taula1[[#This Row],[Identitat de gènere                                                          (fer servir opcions de la llista desplegable)]]="Home",1,0)</f>
        <v>0</v>
      </c>
      <c r="CQ318" s="63">
        <f>IF(Taula1[[#This Row],[Identitat de gènere                                                          (fer servir opcions de la llista desplegable)]]="Dona",1,0)</f>
        <v>0</v>
      </c>
      <c r="CR318" s="63">
        <f>IF(Taula1[[#This Row],[Identitat de gènere                                                          (fer servir opcions de la llista desplegable)]]="No binari",1,0)</f>
        <v>0</v>
      </c>
      <c r="CS318" s="73"/>
      <c r="CT318" s="63">
        <f t="shared" si="64"/>
        <v>0</v>
      </c>
      <c r="CU318" s="64">
        <f t="shared" si="71"/>
        <v>0</v>
      </c>
      <c r="CW318" s="64">
        <f t="shared" si="72"/>
        <v>0</v>
      </c>
      <c r="CX318" s="64">
        <f t="shared" si="73"/>
        <v>0</v>
      </c>
      <c r="CY318" s="64">
        <f t="shared" si="74"/>
        <v>0</v>
      </c>
      <c r="CZ318" s="64">
        <f t="shared" si="75"/>
        <v>0</v>
      </c>
      <c r="DB318" s="64">
        <f t="shared" si="76"/>
        <v>0</v>
      </c>
      <c r="DC318" s="64">
        <f t="shared" si="77"/>
        <v>0</v>
      </c>
      <c r="DD318" s="64">
        <f t="shared" si="78"/>
        <v>0</v>
      </c>
      <c r="DE318" s="64">
        <f t="shared" si="79"/>
        <v>0</v>
      </c>
    </row>
    <row r="319" spans="2:109" x14ac:dyDescent="0.3">
      <c r="B319" s="167"/>
      <c r="C319" s="186"/>
      <c r="D319" s="2"/>
      <c r="E319" s="67"/>
      <c r="F319" s="5"/>
      <c r="G319" s="5"/>
      <c r="H319" s="187"/>
      <c r="I319" s="111" t="str">
        <f ca="1">IF(Taula1[[#This Row],[Data naixement (format dd/mm/aaaa)]]="","0",DATEDIF(Taula1[[#This Row],[Data naixement (format dd/mm/aaaa)]],TODAY(),"Y"))</f>
        <v>0</v>
      </c>
      <c r="J319" s="6"/>
      <c r="K319" s="6"/>
      <c r="L319" s="6"/>
      <c r="M319" s="6"/>
      <c r="N319" s="56"/>
      <c r="O319" s="56"/>
      <c r="P319" s="56"/>
      <c r="Q319" s="6"/>
      <c r="R319" s="7"/>
      <c r="S319" s="143">
        <f>Taula1[[#This Row],[Mesos naturals sencers treballats període justificat (01/01/2023 - 31/03/2023)]]</f>
        <v>0</v>
      </c>
      <c r="T319" s="194">
        <f>Taula1[[#This Row],[Dies treballats període justificat (01/01/2023 - 31/03/2023)              no comptabilitzats com a mes natural sencer]]</f>
        <v>0</v>
      </c>
      <c r="U319" s="12"/>
      <c r="V319" s="7"/>
      <c r="W319" s="188"/>
      <c r="X319" s="188"/>
      <c r="Y319" s="188"/>
      <c r="Z319" s="188"/>
      <c r="AA319" s="190"/>
      <c r="AB319" s="143">
        <f>Taula1[[#This Row],[Grup justificat     (fer servir opcions de la llista desplegable)]]</f>
        <v>0</v>
      </c>
      <c r="AC319" s="182"/>
      <c r="AD319" s="80"/>
      <c r="AE319" s="131">
        <f>ROUND((AF319/100)*756*Taula1[[#This Row],[Mesos naturals sencers treballats període justificat (01/01/2023 - 31/03/2023)]],2)</f>
        <v>0</v>
      </c>
      <c r="AF319" s="79">
        <f>Taula1[[#This Row],[% Jornada segons contracte
(no posar el símbol %) ]]-Taula1[[#This Row],[% Reducció salari per baix rendiment        (no posar el símbol %)]]</f>
        <v>0</v>
      </c>
      <c r="AG319" s="131">
        <f>ROUND((AH319/100)*24.8547945*Taula1[[#This Row],[Dies treballats període justificat (01/01/2023 - 31/03/2023)              no comptabilitzats com a mes natural sencer]],2)</f>
        <v>0</v>
      </c>
      <c r="AH319" s="79">
        <f>Taula1[[#This Row],[% Jornada segons contracte
(no posar el símbol %) ]]-Taula1[[#This Row],[% Reducció salari per baix rendiment        (no posar el símbol %)]]</f>
        <v>0</v>
      </c>
      <c r="AI319" s="131">
        <f t="shared" si="65"/>
        <v>0</v>
      </c>
      <c r="AJ319" s="183"/>
      <c r="AK319" s="131">
        <f>ROUND((AL319/100)*756*Taula1[[#This Row],[Espai reservat Administració  (mesos)]],2)</f>
        <v>0</v>
      </c>
      <c r="AL319" s="79">
        <f>Taula1[[#This Row],[% Jornada segons contracte
(no posar el símbol %) ]]-Taula1[[#This Row],[% Reducció salari per baix rendiment        (no posar el símbol %)]]</f>
        <v>0</v>
      </c>
      <c r="AM319" s="131">
        <f>ROUND((AN319/100)*24.8547945*Taula1[[#This Row],[Espai reservat Administració (dies)]],2)</f>
        <v>0</v>
      </c>
      <c r="AN319" s="79">
        <f>Taula1[[#This Row],[% Jornada segons contracte
(no posar el símbol %) ]]-Taula1[[#This Row],[% Reducció salari per baix rendiment        (no posar el símbol %)]]</f>
        <v>0</v>
      </c>
      <c r="AO319" s="131">
        <f t="shared" si="66"/>
        <v>0</v>
      </c>
      <c r="AP319" s="86"/>
      <c r="AQ319" s="136">
        <f>ROUND((AR319/100)*693*Taula1[[#This Row],[Mesos naturals sencers treballats període justificat (01/01/2023 - 31/03/2023)]],2)</f>
        <v>0</v>
      </c>
      <c r="AR319" s="89">
        <f>Taula1[[#This Row],[% Jornada segons contracte
(no posar el símbol %) ]]-Taula1[[#This Row],[% Reducció salari per baix rendiment        (no posar el símbol %)]]</f>
        <v>0</v>
      </c>
      <c r="AS319" s="136">
        <f>ROUND((AT319/100)*22.78356164*Taula1[[#This Row],[Dies treballats període justificat (01/01/2023 - 31/03/2023)              no comptabilitzats com a mes natural sencer]],2)</f>
        <v>0</v>
      </c>
      <c r="AT319" s="89">
        <f>Taula1[[#This Row],[% Jornada segons contracte
(no posar el símbol %) ]]-Taula1[[#This Row],[% Reducció salari per baix rendiment        (no posar el símbol %)]]</f>
        <v>0</v>
      </c>
      <c r="AU319" s="136">
        <f t="shared" si="67"/>
        <v>0</v>
      </c>
      <c r="AV319" s="86"/>
      <c r="AW319" s="136">
        <f>ROUND((AX319/100)*693*Taula1[[#This Row],[Espai reservat Administració  (mesos)]],2)</f>
        <v>0</v>
      </c>
      <c r="AX319" s="89">
        <f>Taula1[[#This Row],[% Jornada segons contracte
(no posar el símbol %) ]]-Taula1[[#This Row],[% Reducció salari per baix rendiment        (no posar el símbol %)]]</f>
        <v>0</v>
      </c>
      <c r="AY319" s="131">
        <f>ROUND((AZ319/100)*22.78356164*Taula1[[#This Row],[Espai reservat Administració (dies)]],2)</f>
        <v>0</v>
      </c>
      <c r="AZ319" s="79">
        <f>Taula1[[#This Row],[% Jornada segons contracte
(no posar el símbol %) ]]-Taula1[[#This Row],[% Reducció salari per baix rendiment        (no posar el símbol %)]]</f>
        <v>0</v>
      </c>
      <c r="BA319" s="131">
        <f t="shared" si="68"/>
        <v>0</v>
      </c>
      <c r="BB319" s="83"/>
      <c r="BC319" s="131">
        <f>IF(Taula1[[#This Row],[Grup justificat     (fer servir opcions de la llista desplegable)]]=1,AI319,0)</f>
        <v>0</v>
      </c>
      <c r="BD319" s="131">
        <f>IF(Taula1[[#This Row],[Grup justificat     (fer servir opcions de la llista desplegable)]]=2,AU319,0)</f>
        <v>0</v>
      </c>
      <c r="BE319" s="83"/>
      <c r="BF319" s="131">
        <f>IF(Taula1[[#This Row],[Espai reservat Administració]]=1,AO319,0)</f>
        <v>0</v>
      </c>
      <c r="BG319" s="131">
        <f>IF(Taula1[[#This Row],[Espai reservat Administració]]=2,BA319,0)</f>
        <v>0</v>
      </c>
      <c r="BH319" s="83"/>
      <c r="BI319" s="124">
        <f>IF(Taula1[[#This Row],[Grup justificat     (fer servir opcions de la llista desplegable)]]=1,1,0)</f>
        <v>0</v>
      </c>
      <c r="BJ319" s="124">
        <f>IF(Taula1[[#This Row],[Espai reservat Administració]]=1,1,0)</f>
        <v>0</v>
      </c>
      <c r="BK319" s="125"/>
      <c r="BL319" s="124">
        <f>IF(Taula1[[#This Row],[Grup justificat     (fer servir opcions de la llista desplegable)]]=2,1,0)</f>
        <v>0</v>
      </c>
      <c r="BM319" s="124">
        <f>IF(Taula1[[#This Row],[Espai reservat Administració]]=2,1,0)</f>
        <v>0</v>
      </c>
      <c r="BN319" s="73"/>
      <c r="BO319" s="73"/>
      <c r="BP319" s="73"/>
      <c r="BQ319" s="73"/>
      <c r="BR319" s="73"/>
      <c r="BS319" s="73"/>
      <c r="BT319" s="73"/>
      <c r="BU319" s="73"/>
      <c r="BV319" s="73"/>
      <c r="BW319" s="73"/>
      <c r="BX319" s="73"/>
      <c r="BY319" s="73"/>
      <c r="BZ319" s="73"/>
      <c r="CA319" s="73"/>
      <c r="CB319" s="73"/>
      <c r="CC319" s="73"/>
      <c r="CD319" s="73"/>
      <c r="CE319" s="73"/>
      <c r="CF319" s="73"/>
      <c r="CG319" s="63">
        <f t="shared" si="69"/>
        <v>0</v>
      </c>
      <c r="CH319" s="63">
        <f t="shared" si="70"/>
        <v>0</v>
      </c>
      <c r="CI319" s="73"/>
      <c r="CJ319" s="63">
        <f>IF(Taula1[[#This Row],[Tipus de contracte                                  (fer servir opcions de la llista desplegable)]]="Indefinit",1,0)</f>
        <v>0</v>
      </c>
      <c r="CK319" s="63">
        <f>IF(Taula1[[#This Row],[Tipus de contracte                                  (fer servir opcions de la llista desplegable)]]="Temporal, igual o superior a 6 mesos",1,0)</f>
        <v>0</v>
      </c>
      <c r="CL319" s="63">
        <f>IF(Taula1[[#This Row],[Tipus de contracte                                  (fer servir opcions de la llista desplegable)]]="Substitució per IT",1,0)</f>
        <v>0</v>
      </c>
      <c r="CM319" s="73"/>
      <c r="CN319" s="63">
        <f>IF(Taula1[[#This Row],[Relació llocs de treball]]&gt;=1,1,0)</f>
        <v>0</v>
      </c>
      <c r="CO319" s="73"/>
      <c r="CP319" s="63">
        <f>IF(Taula1[[#This Row],[Identitat de gènere                                                          (fer servir opcions de la llista desplegable)]]="Home",1,0)</f>
        <v>0</v>
      </c>
      <c r="CQ319" s="63">
        <f>IF(Taula1[[#This Row],[Identitat de gènere                                                          (fer servir opcions de la llista desplegable)]]="Dona",1,0)</f>
        <v>0</v>
      </c>
      <c r="CR319" s="63">
        <f>IF(Taula1[[#This Row],[Identitat de gènere                                                          (fer servir opcions de la llista desplegable)]]="No binari",1,0)</f>
        <v>0</v>
      </c>
      <c r="CS319" s="73"/>
      <c r="CT319" s="63">
        <f t="shared" si="64"/>
        <v>0</v>
      </c>
      <c r="CU319" s="64">
        <f t="shared" si="71"/>
        <v>0</v>
      </c>
      <c r="CW319" s="64">
        <f t="shared" si="72"/>
        <v>0</v>
      </c>
      <c r="CX319" s="64">
        <f t="shared" si="73"/>
        <v>0</v>
      </c>
      <c r="CY319" s="64">
        <f t="shared" si="74"/>
        <v>0</v>
      </c>
      <c r="CZ319" s="64">
        <f t="shared" si="75"/>
        <v>0</v>
      </c>
      <c r="DB319" s="64">
        <f t="shared" si="76"/>
        <v>0</v>
      </c>
      <c r="DC319" s="64">
        <f t="shared" si="77"/>
        <v>0</v>
      </c>
      <c r="DD319" s="64">
        <f t="shared" si="78"/>
        <v>0</v>
      </c>
      <c r="DE319" s="64">
        <f t="shared" si="79"/>
        <v>0</v>
      </c>
    </row>
    <row r="320" spans="2:109" x14ac:dyDescent="0.3">
      <c r="B320" s="167"/>
      <c r="C320" s="186"/>
      <c r="D320" s="2"/>
      <c r="E320" s="67"/>
      <c r="F320" s="5"/>
      <c r="G320" s="5"/>
      <c r="H320" s="187"/>
      <c r="I320" s="111" t="str">
        <f ca="1">IF(Taula1[[#This Row],[Data naixement (format dd/mm/aaaa)]]="","0",DATEDIF(Taula1[[#This Row],[Data naixement (format dd/mm/aaaa)]],TODAY(),"Y"))</f>
        <v>0</v>
      </c>
      <c r="J320" s="6"/>
      <c r="K320" s="6"/>
      <c r="L320" s="6"/>
      <c r="M320" s="6"/>
      <c r="N320" s="56"/>
      <c r="O320" s="56"/>
      <c r="P320" s="56"/>
      <c r="Q320" s="6"/>
      <c r="R320" s="7"/>
      <c r="S320" s="143">
        <f>Taula1[[#This Row],[Mesos naturals sencers treballats període justificat (01/01/2023 - 31/03/2023)]]</f>
        <v>0</v>
      </c>
      <c r="T320" s="194">
        <f>Taula1[[#This Row],[Dies treballats període justificat (01/01/2023 - 31/03/2023)              no comptabilitzats com a mes natural sencer]]</f>
        <v>0</v>
      </c>
      <c r="U320" s="12"/>
      <c r="V320" s="7"/>
      <c r="W320" s="188"/>
      <c r="X320" s="188"/>
      <c r="Y320" s="188"/>
      <c r="Z320" s="188"/>
      <c r="AA320" s="190"/>
      <c r="AB320" s="143">
        <f>Taula1[[#This Row],[Grup justificat     (fer servir opcions de la llista desplegable)]]</f>
        <v>0</v>
      </c>
      <c r="AC320" s="182"/>
      <c r="AD320" s="80"/>
      <c r="AE320" s="131">
        <f>ROUND((AF320/100)*756*Taula1[[#This Row],[Mesos naturals sencers treballats període justificat (01/01/2023 - 31/03/2023)]],2)</f>
        <v>0</v>
      </c>
      <c r="AF320" s="79">
        <f>Taula1[[#This Row],[% Jornada segons contracte
(no posar el símbol %) ]]-Taula1[[#This Row],[% Reducció salari per baix rendiment        (no posar el símbol %)]]</f>
        <v>0</v>
      </c>
      <c r="AG320" s="131">
        <f>ROUND((AH320/100)*24.8547945*Taula1[[#This Row],[Dies treballats període justificat (01/01/2023 - 31/03/2023)              no comptabilitzats com a mes natural sencer]],2)</f>
        <v>0</v>
      </c>
      <c r="AH320" s="79">
        <f>Taula1[[#This Row],[% Jornada segons contracte
(no posar el símbol %) ]]-Taula1[[#This Row],[% Reducció salari per baix rendiment        (no posar el símbol %)]]</f>
        <v>0</v>
      </c>
      <c r="AI320" s="131">
        <f t="shared" si="65"/>
        <v>0</v>
      </c>
      <c r="AJ320" s="183"/>
      <c r="AK320" s="131">
        <f>ROUND((AL320/100)*756*Taula1[[#This Row],[Espai reservat Administració  (mesos)]],2)</f>
        <v>0</v>
      </c>
      <c r="AL320" s="79">
        <f>Taula1[[#This Row],[% Jornada segons contracte
(no posar el símbol %) ]]-Taula1[[#This Row],[% Reducció salari per baix rendiment        (no posar el símbol %)]]</f>
        <v>0</v>
      </c>
      <c r="AM320" s="131">
        <f>ROUND((AN320/100)*24.8547945*Taula1[[#This Row],[Espai reservat Administració (dies)]],2)</f>
        <v>0</v>
      </c>
      <c r="AN320" s="79">
        <f>Taula1[[#This Row],[% Jornada segons contracte
(no posar el símbol %) ]]-Taula1[[#This Row],[% Reducció salari per baix rendiment        (no posar el símbol %)]]</f>
        <v>0</v>
      </c>
      <c r="AO320" s="131">
        <f t="shared" si="66"/>
        <v>0</v>
      </c>
      <c r="AP320" s="86"/>
      <c r="AQ320" s="136">
        <f>ROUND((AR320/100)*693*Taula1[[#This Row],[Mesos naturals sencers treballats període justificat (01/01/2023 - 31/03/2023)]],2)</f>
        <v>0</v>
      </c>
      <c r="AR320" s="89">
        <f>Taula1[[#This Row],[% Jornada segons contracte
(no posar el símbol %) ]]-Taula1[[#This Row],[% Reducció salari per baix rendiment        (no posar el símbol %)]]</f>
        <v>0</v>
      </c>
      <c r="AS320" s="136">
        <f>ROUND((AT320/100)*22.78356164*Taula1[[#This Row],[Dies treballats període justificat (01/01/2023 - 31/03/2023)              no comptabilitzats com a mes natural sencer]],2)</f>
        <v>0</v>
      </c>
      <c r="AT320" s="89">
        <f>Taula1[[#This Row],[% Jornada segons contracte
(no posar el símbol %) ]]-Taula1[[#This Row],[% Reducció salari per baix rendiment        (no posar el símbol %)]]</f>
        <v>0</v>
      </c>
      <c r="AU320" s="136">
        <f t="shared" si="67"/>
        <v>0</v>
      </c>
      <c r="AV320" s="86"/>
      <c r="AW320" s="136">
        <f>ROUND((AX320/100)*693*Taula1[[#This Row],[Espai reservat Administració  (mesos)]],2)</f>
        <v>0</v>
      </c>
      <c r="AX320" s="89">
        <f>Taula1[[#This Row],[% Jornada segons contracte
(no posar el símbol %) ]]-Taula1[[#This Row],[% Reducció salari per baix rendiment        (no posar el símbol %)]]</f>
        <v>0</v>
      </c>
      <c r="AY320" s="131">
        <f>ROUND((AZ320/100)*22.78356164*Taula1[[#This Row],[Espai reservat Administració (dies)]],2)</f>
        <v>0</v>
      </c>
      <c r="AZ320" s="79">
        <f>Taula1[[#This Row],[% Jornada segons contracte
(no posar el símbol %) ]]-Taula1[[#This Row],[% Reducció salari per baix rendiment        (no posar el símbol %)]]</f>
        <v>0</v>
      </c>
      <c r="BA320" s="131">
        <f t="shared" si="68"/>
        <v>0</v>
      </c>
      <c r="BB320" s="83"/>
      <c r="BC320" s="131">
        <f>IF(Taula1[[#This Row],[Grup justificat     (fer servir opcions de la llista desplegable)]]=1,AI320,0)</f>
        <v>0</v>
      </c>
      <c r="BD320" s="131">
        <f>IF(Taula1[[#This Row],[Grup justificat     (fer servir opcions de la llista desplegable)]]=2,AU320,0)</f>
        <v>0</v>
      </c>
      <c r="BE320" s="83"/>
      <c r="BF320" s="131">
        <f>IF(Taula1[[#This Row],[Espai reservat Administració]]=1,AO320,0)</f>
        <v>0</v>
      </c>
      <c r="BG320" s="131">
        <f>IF(Taula1[[#This Row],[Espai reservat Administració]]=2,BA320,0)</f>
        <v>0</v>
      </c>
      <c r="BH320" s="83"/>
      <c r="BI320" s="124">
        <f>IF(Taula1[[#This Row],[Grup justificat     (fer servir opcions de la llista desplegable)]]=1,1,0)</f>
        <v>0</v>
      </c>
      <c r="BJ320" s="124">
        <f>IF(Taula1[[#This Row],[Espai reservat Administració]]=1,1,0)</f>
        <v>0</v>
      </c>
      <c r="BK320" s="125"/>
      <c r="BL320" s="124">
        <f>IF(Taula1[[#This Row],[Grup justificat     (fer servir opcions de la llista desplegable)]]=2,1,0)</f>
        <v>0</v>
      </c>
      <c r="BM320" s="124">
        <f>IF(Taula1[[#This Row],[Espai reservat Administració]]=2,1,0)</f>
        <v>0</v>
      </c>
      <c r="BN320" s="73"/>
      <c r="BO320" s="73"/>
      <c r="BP320" s="73"/>
      <c r="BQ320" s="73"/>
      <c r="BR320" s="73"/>
      <c r="BS320" s="73"/>
      <c r="BT320" s="73"/>
      <c r="BU320" s="73"/>
      <c r="BV320" s="73"/>
      <c r="BW320" s="73"/>
      <c r="BX320" s="73"/>
      <c r="BY320" s="73"/>
      <c r="BZ320" s="73"/>
      <c r="CA320" s="73"/>
      <c r="CB320" s="73"/>
      <c r="CC320" s="73"/>
      <c r="CD320" s="73"/>
      <c r="CE320" s="73"/>
      <c r="CF320" s="73"/>
      <c r="CG320" s="63">
        <f t="shared" si="69"/>
        <v>0</v>
      </c>
      <c r="CH320" s="63">
        <f t="shared" si="70"/>
        <v>0</v>
      </c>
      <c r="CI320" s="73"/>
      <c r="CJ320" s="63">
        <f>IF(Taula1[[#This Row],[Tipus de contracte                                  (fer servir opcions de la llista desplegable)]]="Indefinit",1,0)</f>
        <v>0</v>
      </c>
      <c r="CK320" s="63">
        <f>IF(Taula1[[#This Row],[Tipus de contracte                                  (fer servir opcions de la llista desplegable)]]="Temporal, igual o superior a 6 mesos",1,0)</f>
        <v>0</v>
      </c>
      <c r="CL320" s="63">
        <f>IF(Taula1[[#This Row],[Tipus de contracte                                  (fer servir opcions de la llista desplegable)]]="Substitució per IT",1,0)</f>
        <v>0</v>
      </c>
      <c r="CM320" s="73"/>
      <c r="CN320" s="63">
        <f>IF(Taula1[[#This Row],[Relació llocs de treball]]&gt;=1,1,0)</f>
        <v>0</v>
      </c>
      <c r="CO320" s="73"/>
      <c r="CP320" s="63">
        <f>IF(Taula1[[#This Row],[Identitat de gènere                                                          (fer servir opcions de la llista desplegable)]]="Home",1,0)</f>
        <v>0</v>
      </c>
      <c r="CQ320" s="63">
        <f>IF(Taula1[[#This Row],[Identitat de gènere                                                          (fer servir opcions de la llista desplegable)]]="Dona",1,0)</f>
        <v>0</v>
      </c>
      <c r="CR320" s="63">
        <f>IF(Taula1[[#This Row],[Identitat de gènere                                                          (fer servir opcions de la llista desplegable)]]="No binari",1,0)</f>
        <v>0</v>
      </c>
      <c r="CS320" s="73"/>
      <c r="CT320" s="63">
        <f t="shared" si="64"/>
        <v>0</v>
      </c>
      <c r="CU320" s="64">
        <f t="shared" si="71"/>
        <v>0</v>
      </c>
      <c r="CW320" s="64">
        <f t="shared" si="72"/>
        <v>0</v>
      </c>
      <c r="CX320" s="64">
        <f t="shared" si="73"/>
        <v>0</v>
      </c>
      <c r="CY320" s="64">
        <f t="shared" si="74"/>
        <v>0</v>
      </c>
      <c r="CZ320" s="64">
        <f t="shared" si="75"/>
        <v>0</v>
      </c>
      <c r="DB320" s="64">
        <f t="shared" si="76"/>
        <v>0</v>
      </c>
      <c r="DC320" s="64">
        <f t="shared" si="77"/>
        <v>0</v>
      </c>
      <c r="DD320" s="64">
        <f t="shared" si="78"/>
        <v>0</v>
      </c>
      <c r="DE320" s="64">
        <f t="shared" si="79"/>
        <v>0</v>
      </c>
    </row>
    <row r="321" spans="2:109" x14ac:dyDescent="0.3">
      <c r="B321" s="167"/>
      <c r="C321" s="186"/>
      <c r="D321" s="2"/>
      <c r="E321" s="67"/>
      <c r="F321" s="5"/>
      <c r="G321" s="5"/>
      <c r="H321" s="187"/>
      <c r="I321" s="111" t="str">
        <f ca="1">IF(Taula1[[#This Row],[Data naixement (format dd/mm/aaaa)]]="","0",DATEDIF(Taula1[[#This Row],[Data naixement (format dd/mm/aaaa)]],TODAY(),"Y"))</f>
        <v>0</v>
      </c>
      <c r="J321" s="6"/>
      <c r="K321" s="6"/>
      <c r="L321" s="6"/>
      <c r="M321" s="6"/>
      <c r="N321" s="56"/>
      <c r="O321" s="56"/>
      <c r="P321" s="56"/>
      <c r="Q321" s="6"/>
      <c r="R321" s="7"/>
      <c r="S321" s="143">
        <f>Taula1[[#This Row],[Mesos naturals sencers treballats període justificat (01/01/2023 - 31/03/2023)]]</f>
        <v>0</v>
      </c>
      <c r="T321" s="194">
        <f>Taula1[[#This Row],[Dies treballats període justificat (01/01/2023 - 31/03/2023)              no comptabilitzats com a mes natural sencer]]</f>
        <v>0</v>
      </c>
      <c r="U321" s="12"/>
      <c r="V321" s="7"/>
      <c r="W321" s="188"/>
      <c r="X321" s="188"/>
      <c r="Y321" s="188"/>
      <c r="Z321" s="188"/>
      <c r="AA321" s="190"/>
      <c r="AB321" s="143">
        <f>Taula1[[#This Row],[Grup justificat     (fer servir opcions de la llista desplegable)]]</f>
        <v>0</v>
      </c>
      <c r="AC321" s="182"/>
      <c r="AD321" s="80"/>
      <c r="AE321" s="131">
        <f>ROUND((AF321/100)*756*Taula1[[#This Row],[Mesos naturals sencers treballats període justificat (01/01/2023 - 31/03/2023)]],2)</f>
        <v>0</v>
      </c>
      <c r="AF321" s="79">
        <f>Taula1[[#This Row],[% Jornada segons contracte
(no posar el símbol %) ]]-Taula1[[#This Row],[% Reducció salari per baix rendiment        (no posar el símbol %)]]</f>
        <v>0</v>
      </c>
      <c r="AG321" s="131">
        <f>ROUND((AH321/100)*24.8547945*Taula1[[#This Row],[Dies treballats període justificat (01/01/2023 - 31/03/2023)              no comptabilitzats com a mes natural sencer]],2)</f>
        <v>0</v>
      </c>
      <c r="AH321" s="79">
        <f>Taula1[[#This Row],[% Jornada segons contracte
(no posar el símbol %) ]]-Taula1[[#This Row],[% Reducció salari per baix rendiment        (no posar el símbol %)]]</f>
        <v>0</v>
      </c>
      <c r="AI321" s="131">
        <f t="shared" si="65"/>
        <v>0</v>
      </c>
      <c r="AJ321" s="183"/>
      <c r="AK321" s="131">
        <f>ROUND((AL321/100)*756*Taula1[[#This Row],[Espai reservat Administració  (mesos)]],2)</f>
        <v>0</v>
      </c>
      <c r="AL321" s="79">
        <f>Taula1[[#This Row],[% Jornada segons contracte
(no posar el símbol %) ]]-Taula1[[#This Row],[% Reducció salari per baix rendiment        (no posar el símbol %)]]</f>
        <v>0</v>
      </c>
      <c r="AM321" s="131">
        <f>ROUND((AN321/100)*24.8547945*Taula1[[#This Row],[Espai reservat Administració (dies)]],2)</f>
        <v>0</v>
      </c>
      <c r="AN321" s="79">
        <f>Taula1[[#This Row],[% Jornada segons contracte
(no posar el símbol %) ]]-Taula1[[#This Row],[% Reducció salari per baix rendiment        (no posar el símbol %)]]</f>
        <v>0</v>
      </c>
      <c r="AO321" s="131">
        <f t="shared" si="66"/>
        <v>0</v>
      </c>
      <c r="AP321" s="86"/>
      <c r="AQ321" s="136">
        <f>ROUND((AR321/100)*693*Taula1[[#This Row],[Mesos naturals sencers treballats període justificat (01/01/2023 - 31/03/2023)]],2)</f>
        <v>0</v>
      </c>
      <c r="AR321" s="89">
        <f>Taula1[[#This Row],[% Jornada segons contracte
(no posar el símbol %) ]]-Taula1[[#This Row],[% Reducció salari per baix rendiment        (no posar el símbol %)]]</f>
        <v>0</v>
      </c>
      <c r="AS321" s="136">
        <f>ROUND((AT321/100)*22.78356164*Taula1[[#This Row],[Dies treballats període justificat (01/01/2023 - 31/03/2023)              no comptabilitzats com a mes natural sencer]],2)</f>
        <v>0</v>
      </c>
      <c r="AT321" s="89">
        <f>Taula1[[#This Row],[% Jornada segons contracte
(no posar el símbol %) ]]-Taula1[[#This Row],[% Reducció salari per baix rendiment        (no posar el símbol %)]]</f>
        <v>0</v>
      </c>
      <c r="AU321" s="136">
        <f t="shared" si="67"/>
        <v>0</v>
      </c>
      <c r="AV321" s="86"/>
      <c r="AW321" s="136">
        <f>ROUND((AX321/100)*693*Taula1[[#This Row],[Espai reservat Administració  (mesos)]],2)</f>
        <v>0</v>
      </c>
      <c r="AX321" s="89">
        <f>Taula1[[#This Row],[% Jornada segons contracte
(no posar el símbol %) ]]-Taula1[[#This Row],[% Reducció salari per baix rendiment        (no posar el símbol %)]]</f>
        <v>0</v>
      </c>
      <c r="AY321" s="131">
        <f>ROUND((AZ321/100)*22.78356164*Taula1[[#This Row],[Espai reservat Administració (dies)]],2)</f>
        <v>0</v>
      </c>
      <c r="AZ321" s="79">
        <f>Taula1[[#This Row],[% Jornada segons contracte
(no posar el símbol %) ]]-Taula1[[#This Row],[% Reducció salari per baix rendiment        (no posar el símbol %)]]</f>
        <v>0</v>
      </c>
      <c r="BA321" s="131">
        <f t="shared" si="68"/>
        <v>0</v>
      </c>
      <c r="BB321" s="83"/>
      <c r="BC321" s="131">
        <f>IF(Taula1[[#This Row],[Grup justificat     (fer servir opcions de la llista desplegable)]]=1,AI321,0)</f>
        <v>0</v>
      </c>
      <c r="BD321" s="131">
        <f>IF(Taula1[[#This Row],[Grup justificat     (fer servir opcions de la llista desplegable)]]=2,AU321,0)</f>
        <v>0</v>
      </c>
      <c r="BE321" s="83"/>
      <c r="BF321" s="131">
        <f>IF(Taula1[[#This Row],[Espai reservat Administració]]=1,AO321,0)</f>
        <v>0</v>
      </c>
      <c r="BG321" s="131">
        <f>IF(Taula1[[#This Row],[Espai reservat Administració]]=2,BA321,0)</f>
        <v>0</v>
      </c>
      <c r="BH321" s="83"/>
      <c r="BI321" s="124">
        <f>IF(Taula1[[#This Row],[Grup justificat     (fer servir opcions de la llista desplegable)]]=1,1,0)</f>
        <v>0</v>
      </c>
      <c r="BJ321" s="124">
        <f>IF(Taula1[[#This Row],[Espai reservat Administració]]=1,1,0)</f>
        <v>0</v>
      </c>
      <c r="BK321" s="125"/>
      <c r="BL321" s="124">
        <f>IF(Taula1[[#This Row],[Grup justificat     (fer servir opcions de la llista desplegable)]]=2,1,0)</f>
        <v>0</v>
      </c>
      <c r="BM321" s="124">
        <f>IF(Taula1[[#This Row],[Espai reservat Administració]]=2,1,0)</f>
        <v>0</v>
      </c>
      <c r="BN321" s="73"/>
      <c r="BO321" s="73"/>
      <c r="BP321" s="73"/>
      <c r="BQ321" s="73"/>
      <c r="BR321" s="73"/>
      <c r="BS321" s="73"/>
      <c r="BT321" s="73"/>
      <c r="BU321" s="73"/>
      <c r="BV321" s="73"/>
      <c r="BW321" s="73"/>
      <c r="BX321" s="73"/>
      <c r="BY321" s="73"/>
      <c r="BZ321" s="73"/>
      <c r="CA321" s="73"/>
      <c r="CB321" s="73"/>
      <c r="CC321" s="73"/>
      <c r="CD321" s="73"/>
      <c r="CE321" s="73"/>
      <c r="CF321" s="73"/>
      <c r="CG321" s="63">
        <f t="shared" si="69"/>
        <v>0</v>
      </c>
      <c r="CH321" s="63">
        <f t="shared" si="70"/>
        <v>0</v>
      </c>
      <c r="CI321" s="73"/>
      <c r="CJ321" s="63">
        <f>IF(Taula1[[#This Row],[Tipus de contracte                                  (fer servir opcions de la llista desplegable)]]="Indefinit",1,0)</f>
        <v>0</v>
      </c>
      <c r="CK321" s="63">
        <f>IF(Taula1[[#This Row],[Tipus de contracte                                  (fer servir opcions de la llista desplegable)]]="Temporal, igual o superior a 6 mesos",1,0)</f>
        <v>0</v>
      </c>
      <c r="CL321" s="63">
        <f>IF(Taula1[[#This Row],[Tipus de contracte                                  (fer servir opcions de la llista desplegable)]]="Substitució per IT",1,0)</f>
        <v>0</v>
      </c>
      <c r="CM321" s="73"/>
      <c r="CN321" s="63">
        <f>IF(Taula1[[#This Row],[Relació llocs de treball]]&gt;=1,1,0)</f>
        <v>0</v>
      </c>
      <c r="CO321" s="73"/>
      <c r="CP321" s="63">
        <f>IF(Taula1[[#This Row],[Identitat de gènere                                                          (fer servir opcions de la llista desplegable)]]="Home",1,0)</f>
        <v>0</v>
      </c>
      <c r="CQ321" s="63">
        <f>IF(Taula1[[#This Row],[Identitat de gènere                                                          (fer servir opcions de la llista desplegable)]]="Dona",1,0)</f>
        <v>0</v>
      </c>
      <c r="CR321" s="63">
        <f>IF(Taula1[[#This Row],[Identitat de gènere                                                          (fer servir opcions de la llista desplegable)]]="No binari",1,0)</f>
        <v>0</v>
      </c>
      <c r="CS321" s="73"/>
      <c r="CT321" s="63">
        <f t="shared" si="64"/>
        <v>0</v>
      </c>
      <c r="CU321" s="64">
        <f t="shared" si="71"/>
        <v>0</v>
      </c>
      <c r="CW321" s="64">
        <f t="shared" si="72"/>
        <v>0</v>
      </c>
      <c r="CX321" s="64">
        <f t="shared" si="73"/>
        <v>0</v>
      </c>
      <c r="CY321" s="64">
        <f t="shared" si="74"/>
        <v>0</v>
      </c>
      <c r="CZ321" s="64">
        <f t="shared" si="75"/>
        <v>0</v>
      </c>
      <c r="DB321" s="64">
        <f t="shared" si="76"/>
        <v>0</v>
      </c>
      <c r="DC321" s="64">
        <f t="shared" si="77"/>
        <v>0</v>
      </c>
      <c r="DD321" s="64">
        <f t="shared" si="78"/>
        <v>0</v>
      </c>
      <c r="DE321" s="64">
        <f t="shared" si="79"/>
        <v>0</v>
      </c>
    </row>
    <row r="322" spans="2:109" x14ac:dyDescent="0.3">
      <c r="B322" s="167"/>
      <c r="C322" s="186"/>
      <c r="D322" s="2"/>
      <c r="E322" s="67"/>
      <c r="F322" s="5"/>
      <c r="G322" s="5"/>
      <c r="H322" s="187"/>
      <c r="I322" s="111" t="str">
        <f ca="1">IF(Taula1[[#This Row],[Data naixement (format dd/mm/aaaa)]]="","0",DATEDIF(Taula1[[#This Row],[Data naixement (format dd/mm/aaaa)]],TODAY(),"Y"))</f>
        <v>0</v>
      </c>
      <c r="J322" s="6"/>
      <c r="K322" s="6"/>
      <c r="L322" s="6"/>
      <c r="M322" s="6"/>
      <c r="N322" s="56"/>
      <c r="O322" s="56"/>
      <c r="P322" s="56"/>
      <c r="Q322" s="6"/>
      <c r="R322" s="7"/>
      <c r="S322" s="143">
        <f>Taula1[[#This Row],[Mesos naturals sencers treballats període justificat (01/01/2023 - 31/03/2023)]]</f>
        <v>0</v>
      </c>
      <c r="T322" s="194">
        <f>Taula1[[#This Row],[Dies treballats període justificat (01/01/2023 - 31/03/2023)              no comptabilitzats com a mes natural sencer]]</f>
        <v>0</v>
      </c>
      <c r="U322" s="12"/>
      <c r="V322" s="7"/>
      <c r="W322" s="188"/>
      <c r="X322" s="188"/>
      <c r="Y322" s="188"/>
      <c r="Z322" s="188"/>
      <c r="AA322" s="190"/>
      <c r="AB322" s="143">
        <f>Taula1[[#This Row],[Grup justificat     (fer servir opcions de la llista desplegable)]]</f>
        <v>0</v>
      </c>
      <c r="AC322" s="182"/>
      <c r="AD322" s="80"/>
      <c r="AE322" s="131">
        <f>ROUND((AF322/100)*756*Taula1[[#This Row],[Mesos naturals sencers treballats període justificat (01/01/2023 - 31/03/2023)]],2)</f>
        <v>0</v>
      </c>
      <c r="AF322" s="79">
        <f>Taula1[[#This Row],[% Jornada segons contracte
(no posar el símbol %) ]]-Taula1[[#This Row],[% Reducció salari per baix rendiment        (no posar el símbol %)]]</f>
        <v>0</v>
      </c>
      <c r="AG322" s="131">
        <f>ROUND((AH322/100)*24.8547945*Taula1[[#This Row],[Dies treballats període justificat (01/01/2023 - 31/03/2023)              no comptabilitzats com a mes natural sencer]],2)</f>
        <v>0</v>
      </c>
      <c r="AH322" s="79">
        <f>Taula1[[#This Row],[% Jornada segons contracte
(no posar el símbol %) ]]-Taula1[[#This Row],[% Reducció salari per baix rendiment        (no posar el símbol %)]]</f>
        <v>0</v>
      </c>
      <c r="AI322" s="131">
        <f t="shared" si="65"/>
        <v>0</v>
      </c>
      <c r="AJ322" s="183"/>
      <c r="AK322" s="131">
        <f>ROUND((AL322/100)*756*Taula1[[#This Row],[Espai reservat Administració  (mesos)]],2)</f>
        <v>0</v>
      </c>
      <c r="AL322" s="79">
        <f>Taula1[[#This Row],[% Jornada segons contracte
(no posar el símbol %) ]]-Taula1[[#This Row],[% Reducció salari per baix rendiment        (no posar el símbol %)]]</f>
        <v>0</v>
      </c>
      <c r="AM322" s="131">
        <f>ROUND((AN322/100)*24.8547945*Taula1[[#This Row],[Espai reservat Administració (dies)]],2)</f>
        <v>0</v>
      </c>
      <c r="AN322" s="79">
        <f>Taula1[[#This Row],[% Jornada segons contracte
(no posar el símbol %) ]]-Taula1[[#This Row],[% Reducció salari per baix rendiment        (no posar el símbol %)]]</f>
        <v>0</v>
      </c>
      <c r="AO322" s="131">
        <f t="shared" si="66"/>
        <v>0</v>
      </c>
      <c r="AP322" s="86"/>
      <c r="AQ322" s="136">
        <f>ROUND((AR322/100)*693*Taula1[[#This Row],[Mesos naturals sencers treballats període justificat (01/01/2023 - 31/03/2023)]],2)</f>
        <v>0</v>
      </c>
      <c r="AR322" s="89">
        <f>Taula1[[#This Row],[% Jornada segons contracte
(no posar el símbol %) ]]-Taula1[[#This Row],[% Reducció salari per baix rendiment        (no posar el símbol %)]]</f>
        <v>0</v>
      </c>
      <c r="AS322" s="136">
        <f>ROUND((AT322/100)*22.78356164*Taula1[[#This Row],[Dies treballats període justificat (01/01/2023 - 31/03/2023)              no comptabilitzats com a mes natural sencer]],2)</f>
        <v>0</v>
      </c>
      <c r="AT322" s="89">
        <f>Taula1[[#This Row],[% Jornada segons contracte
(no posar el símbol %) ]]-Taula1[[#This Row],[% Reducció salari per baix rendiment        (no posar el símbol %)]]</f>
        <v>0</v>
      </c>
      <c r="AU322" s="136">
        <f t="shared" si="67"/>
        <v>0</v>
      </c>
      <c r="AV322" s="86"/>
      <c r="AW322" s="136">
        <f>ROUND((AX322/100)*693*Taula1[[#This Row],[Espai reservat Administració  (mesos)]],2)</f>
        <v>0</v>
      </c>
      <c r="AX322" s="89">
        <f>Taula1[[#This Row],[% Jornada segons contracte
(no posar el símbol %) ]]-Taula1[[#This Row],[% Reducció salari per baix rendiment        (no posar el símbol %)]]</f>
        <v>0</v>
      </c>
      <c r="AY322" s="131">
        <f>ROUND((AZ322/100)*22.78356164*Taula1[[#This Row],[Espai reservat Administració (dies)]],2)</f>
        <v>0</v>
      </c>
      <c r="AZ322" s="79">
        <f>Taula1[[#This Row],[% Jornada segons contracte
(no posar el símbol %) ]]-Taula1[[#This Row],[% Reducció salari per baix rendiment        (no posar el símbol %)]]</f>
        <v>0</v>
      </c>
      <c r="BA322" s="131">
        <f t="shared" si="68"/>
        <v>0</v>
      </c>
      <c r="BB322" s="83"/>
      <c r="BC322" s="131">
        <f>IF(Taula1[[#This Row],[Grup justificat     (fer servir opcions de la llista desplegable)]]=1,AI322,0)</f>
        <v>0</v>
      </c>
      <c r="BD322" s="131">
        <f>IF(Taula1[[#This Row],[Grup justificat     (fer servir opcions de la llista desplegable)]]=2,AU322,0)</f>
        <v>0</v>
      </c>
      <c r="BE322" s="83"/>
      <c r="BF322" s="131">
        <f>IF(Taula1[[#This Row],[Espai reservat Administració]]=1,AO322,0)</f>
        <v>0</v>
      </c>
      <c r="BG322" s="131">
        <f>IF(Taula1[[#This Row],[Espai reservat Administració]]=2,BA322,0)</f>
        <v>0</v>
      </c>
      <c r="BH322" s="83"/>
      <c r="BI322" s="124">
        <f>IF(Taula1[[#This Row],[Grup justificat     (fer servir opcions de la llista desplegable)]]=1,1,0)</f>
        <v>0</v>
      </c>
      <c r="BJ322" s="124">
        <f>IF(Taula1[[#This Row],[Espai reservat Administració]]=1,1,0)</f>
        <v>0</v>
      </c>
      <c r="BK322" s="125"/>
      <c r="BL322" s="124">
        <f>IF(Taula1[[#This Row],[Grup justificat     (fer servir opcions de la llista desplegable)]]=2,1,0)</f>
        <v>0</v>
      </c>
      <c r="BM322" s="124">
        <f>IF(Taula1[[#This Row],[Espai reservat Administració]]=2,1,0)</f>
        <v>0</v>
      </c>
      <c r="BN322" s="73"/>
      <c r="BO322" s="73"/>
      <c r="BP322" s="73"/>
      <c r="BQ322" s="73"/>
      <c r="BR322" s="73"/>
      <c r="BS322" s="73"/>
      <c r="BT322" s="73"/>
      <c r="BU322" s="73"/>
      <c r="BV322" s="73"/>
      <c r="BW322" s="73"/>
      <c r="BX322" s="73"/>
      <c r="BY322" s="73"/>
      <c r="BZ322" s="73"/>
      <c r="CA322" s="73"/>
      <c r="CB322" s="73"/>
      <c r="CC322" s="73"/>
      <c r="CD322" s="73"/>
      <c r="CE322" s="73"/>
      <c r="CF322" s="73"/>
      <c r="CG322" s="63">
        <f t="shared" si="69"/>
        <v>0</v>
      </c>
      <c r="CH322" s="63">
        <f t="shared" si="70"/>
        <v>0</v>
      </c>
      <c r="CI322" s="73"/>
      <c r="CJ322" s="63">
        <f>IF(Taula1[[#This Row],[Tipus de contracte                                  (fer servir opcions de la llista desplegable)]]="Indefinit",1,0)</f>
        <v>0</v>
      </c>
      <c r="CK322" s="63">
        <f>IF(Taula1[[#This Row],[Tipus de contracte                                  (fer servir opcions de la llista desplegable)]]="Temporal, igual o superior a 6 mesos",1,0)</f>
        <v>0</v>
      </c>
      <c r="CL322" s="63">
        <f>IF(Taula1[[#This Row],[Tipus de contracte                                  (fer servir opcions de la llista desplegable)]]="Substitució per IT",1,0)</f>
        <v>0</v>
      </c>
      <c r="CM322" s="73"/>
      <c r="CN322" s="63">
        <f>IF(Taula1[[#This Row],[Relació llocs de treball]]&gt;=1,1,0)</f>
        <v>0</v>
      </c>
      <c r="CO322" s="73"/>
      <c r="CP322" s="63">
        <f>IF(Taula1[[#This Row],[Identitat de gènere                                                          (fer servir opcions de la llista desplegable)]]="Home",1,0)</f>
        <v>0</v>
      </c>
      <c r="CQ322" s="63">
        <f>IF(Taula1[[#This Row],[Identitat de gènere                                                          (fer servir opcions de la llista desplegable)]]="Dona",1,0)</f>
        <v>0</v>
      </c>
      <c r="CR322" s="63">
        <f>IF(Taula1[[#This Row],[Identitat de gènere                                                          (fer servir opcions de la llista desplegable)]]="No binari",1,0)</f>
        <v>0</v>
      </c>
      <c r="CS322" s="73"/>
      <c r="CT322" s="63">
        <f t="shared" si="64"/>
        <v>0</v>
      </c>
      <c r="CU322" s="64">
        <f t="shared" si="71"/>
        <v>0</v>
      </c>
      <c r="CW322" s="64">
        <f t="shared" si="72"/>
        <v>0</v>
      </c>
      <c r="CX322" s="64">
        <f t="shared" si="73"/>
        <v>0</v>
      </c>
      <c r="CY322" s="64">
        <f t="shared" si="74"/>
        <v>0</v>
      </c>
      <c r="CZ322" s="64">
        <f t="shared" si="75"/>
        <v>0</v>
      </c>
      <c r="DB322" s="64">
        <f t="shared" si="76"/>
        <v>0</v>
      </c>
      <c r="DC322" s="64">
        <f t="shared" si="77"/>
        <v>0</v>
      </c>
      <c r="DD322" s="64">
        <f t="shared" si="78"/>
        <v>0</v>
      </c>
      <c r="DE322" s="64">
        <f t="shared" si="79"/>
        <v>0</v>
      </c>
    </row>
    <row r="323" spans="2:109" x14ac:dyDescent="0.3">
      <c r="B323" s="167"/>
      <c r="C323" s="186"/>
      <c r="D323" s="2"/>
      <c r="E323" s="67"/>
      <c r="F323" s="5"/>
      <c r="G323" s="5"/>
      <c r="H323" s="187"/>
      <c r="I323" s="111" t="str">
        <f ca="1">IF(Taula1[[#This Row],[Data naixement (format dd/mm/aaaa)]]="","0",DATEDIF(Taula1[[#This Row],[Data naixement (format dd/mm/aaaa)]],TODAY(),"Y"))</f>
        <v>0</v>
      </c>
      <c r="J323" s="6"/>
      <c r="K323" s="6"/>
      <c r="L323" s="6"/>
      <c r="M323" s="6"/>
      <c r="N323" s="56"/>
      <c r="O323" s="56"/>
      <c r="P323" s="56"/>
      <c r="Q323" s="6"/>
      <c r="R323" s="7"/>
      <c r="S323" s="143">
        <f>Taula1[[#This Row],[Mesos naturals sencers treballats període justificat (01/01/2023 - 31/03/2023)]]</f>
        <v>0</v>
      </c>
      <c r="T323" s="194">
        <f>Taula1[[#This Row],[Dies treballats període justificat (01/01/2023 - 31/03/2023)              no comptabilitzats com a mes natural sencer]]</f>
        <v>0</v>
      </c>
      <c r="U323" s="12"/>
      <c r="V323" s="7"/>
      <c r="W323" s="188"/>
      <c r="X323" s="188"/>
      <c r="Y323" s="188"/>
      <c r="Z323" s="188"/>
      <c r="AA323" s="190"/>
      <c r="AB323" s="143">
        <f>Taula1[[#This Row],[Grup justificat     (fer servir opcions de la llista desplegable)]]</f>
        <v>0</v>
      </c>
      <c r="AC323" s="182"/>
      <c r="AD323" s="80"/>
      <c r="AE323" s="131">
        <f>ROUND((AF323/100)*756*Taula1[[#This Row],[Mesos naturals sencers treballats període justificat (01/01/2023 - 31/03/2023)]],2)</f>
        <v>0</v>
      </c>
      <c r="AF323" s="79">
        <f>Taula1[[#This Row],[% Jornada segons contracte
(no posar el símbol %) ]]-Taula1[[#This Row],[% Reducció salari per baix rendiment        (no posar el símbol %)]]</f>
        <v>0</v>
      </c>
      <c r="AG323" s="131">
        <f>ROUND((AH323/100)*24.8547945*Taula1[[#This Row],[Dies treballats període justificat (01/01/2023 - 31/03/2023)              no comptabilitzats com a mes natural sencer]],2)</f>
        <v>0</v>
      </c>
      <c r="AH323" s="79">
        <f>Taula1[[#This Row],[% Jornada segons contracte
(no posar el símbol %) ]]-Taula1[[#This Row],[% Reducció salari per baix rendiment        (no posar el símbol %)]]</f>
        <v>0</v>
      </c>
      <c r="AI323" s="131">
        <f t="shared" si="65"/>
        <v>0</v>
      </c>
      <c r="AJ323" s="183"/>
      <c r="AK323" s="131">
        <f>ROUND((AL323/100)*756*Taula1[[#This Row],[Espai reservat Administració  (mesos)]],2)</f>
        <v>0</v>
      </c>
      <c r="AL323" s="79">
        <f>Taula1[[#This Row],[% Jornada segons contracte
(no posar el símbol %) ]]-Taula1[[#This Row],[% Reducció salari per baix rendiment        (no posar el símbol %)]]</f>
        <v>0</v>
      </c>
      <c r="AM323" s="131">
        <f>ROUND((AN323/100)*24.8547945*Taula1[[#This Row],[Espai reservat Administració (dies)]],2)</f>
        <v>0</v>
      </c>
      <c r="AN323" s="79">
        <f>Taula1[[#This Row],[% Jornada segons contracte
(no posar el símbol %) ]]-Taula1[[#This Row],[% Reducció salari per baix rendiment        (no posar el símbol %)]]</f>
        <v>0</v>
      </c>
      <c r="AO323" s="131">
        <f t="shared" si="66"/>
        <v>0</v>
      </c>
      <c r="AP323" s="86"/>
      <c r="AQ323" s="136">
        <f>ROUND((AR323/100)*693*Taula1[[#This Row],[Mesos naturals sencers treballats període justificat (01/01/2023 - 31/03/2023)]],2)</f>
        <v>0</v>
      </c>
      <c r="AR323" s="89">
        <f>Taula1[[#This Row],[% Jornada segons contracte
(no posar el símbol %) ]]-Taula1[[#This Row],[% Reducció salari per baix rendiment        (no posar el símbol %)]]</f>
        <v>0</v>
      </c>
      <c r="AS323" s="136">
        <f>ROUND((AT323/100)*22.78356164*Taula1[[#This Row],[Dies treballats període justificat (01/01/2023 - 31/03/2023)              no comptabilitzats com a mes natural sencer]],2)</f>
        <v>0</v>
      </c>
      <c r="AT323" s="89">
        <f>Taula1[[#This Row],[% Jornada segons contracte
(no posar el símbol %) ]]-Taula1[[#This Row],[% Reducció salari per baix rendiment        (no posar el símbol %)]]</f>
        <v>0</v>
      </c>
      <c r="AU323" s="136">
        <f t="shared" si="67"/>
        <v>0</v>
      </c>
      <c r="AV323" s="86"/>
      <c r="AW323" s="136">
        <f>ROUND((AX323/100)*693*Taula1[[#This Row],[Espai reservat Administració  (mesos)]],2)</f>
        <v>0</v>
      </c>
      <c r="AX323" s="89">
        <f>Taula1[[#This Row],[% Jornada segons contracte
(no posar el símbol %) ]]-Taula1[[#This Row],[% Reducció salari per baix rendiment        (no posar el símbol %)]]</f>
        <v>0</v>
      </c>
      <c r="AY323" s="131">
        <f>ROUND((AZ323/100)*22.78356164*Taula1[[#This Row],[Espai reservat Administració (dies)]],2)</f>
        <v>0</v>
      </c>
      <c r="AZ323" s="79">
        <f>Taula1[[#This Row],[% Jornada segons contracte
(no posar el símbol %) ]]-Taula1[[#This Row],[% Reducció salari per baix rendiment        (no posar el símbol %)]]</f>
        <v>0</v>
      </c>
      <c r="BA323" s="131">
        <f t="shared" si="68"/>
        <v>0</v>
      </c>
      <c r="BB323" s="83"/>
      <c r="BC323" s="131">
        <f>IF(Taula1[[#This Row],[Grup justificat     (fer servir opcions de la llista desplegable)]]=1,AI323,0)</f>
        <v>0</v>
      </c>
      <c r="BD323" s="131">
        <f>IF(Taula1[[#This Row],[Grup justificat     (fer servir opcions de la llista desplegable)]]=2,AU323,0)</f>
        <v>0</v>
      </c>
      <c r="BE323" s="83"/>
      <c r="BF323" s="131">
        <f>IF(Taula1[[#This Row],[Espai reservat Administració]]=1,AO323,0)</f>
        <v>0</v>
      </c>
      <c r="BG323" s="131">
        <f>IF(Taula1[[#This Row],[Espai reservat Administració]]=2,BA323,0)</f>
        <v>0</v>
      </c>
      <c r="BH323" s="83"/>
      <c r="BI323" s="124">
        <f>IF(Taula1[[#This Row],[Grup justificat     (fer servir opcions de la llista desplegable)]]=1,1,0)</f>
        <v>0</v>
      </c>
      <c r="BJ323" s="124">
        <f>IF(Taula1[[#This Row],[Espai reservat Administració]]=1,1,0)</f>
        <v>0</v>
      </c>
      <c r="BK323" s="125"/>
      <c r="BL323" s="124">
        <f>IF(Taula1[[#This Row],[Grup justificat     (fer servir opcions de la llista desplegable)]]=2,1,0)</f>
        <v>0</v>
      </c>
      <c r="BM323" s="124">
        <f>IF(Taula1[[#This Row],[Espai reservat Administració]]=2,1,0)</f>
        <v>0</v>
      </c>
      <c r="BN323" s="73"/>
      <c r="BO323" s="73"/>
      <c r="BP323" s="73"/>
      <c r="BQ323" s="73"/>
      <c r="BR323" s="73"/>
      <c r="BS323" s="73"/>
      <c r="BT323" s="73"/>
      <c r="BU323" s="73"/>
      <c r="BV323" s="73"/>
      <c r="BW323" s="73"/>
      <c r="BX323" s="73"/>
      <c r="BY323" s="73"/>
      <c r="BZ323" s="73"/>
      <c r="CA323" s="73"/>
      <c r="CB323" s="73"/>
      <c r="CC323" s="73"/>
      <c r="CD323" s="73"/>
      <c r="CE323" s="73"/>
      <c r="CF323" s="73"/>
      <c r="CG323" s="63">
        <f t="shared" si="69"/>
        <v>0</v>
      </c>
      <c r="CH323" s="63">
        <f t="shared" si="70"/>
        <v>0</v>
      </c>
      <c r="CI323" s="73"/>
      <c r="CJ323" s="63">
        <f>IF(Taula1[[#This Row],[Tipus de contracte                                  (fer servir opcions de la llista desplegable)]]="Indefinit",1,0)</f>
        <v>0</v>
      </c>
      <c r="CK323" s="63">
        <f>IF(Taula1[[#This Row],[Tipus de contracte                                  (fer servir opcions de la llista desplegable)]]="Temporal, igual o superior a 6 mesos",1,0)</f>
        <v>0</v>
      </c>
      <c r="CL323" s="63">
        <f>IF(Taula1[[#This Row],[Tipus de contracte                                  (fer servir opcions de la llista desplegable)]]="Substitució per IT",1,0)</f>
        <v>0</v>
      </c>
      <c r="CM323" s="73"/>
      <c r="CN323" s="63">
        <f>IF(Taula1[[#This Row],[Relació llocs de treball]]&gt;=1,1,0)</f>
        <v>0</v>
      </c>
      <c r="CO323" s="73"/>
      <c r="CP323" s="63">
        <f>IF(Taula1[[#This Row],[Identitat de gènere                                                          (fer servir opcions de la llista desplegable)]]="Home",1,0)</f>
        <v>0</v>
      </c>
      <c r="CQ323" s="63">
        <f>IF(Taula1[[#This Row],[Identitat de gènere                                                          (fer servir opcions de la llista desplegable)]]="Dona",1,0)</f>
        <v>0</v>
      </c>
      <c r="CR323" s="63">
        <f>IF(Taula1[[#This Row],[Identitat de gènere                                                          (fer servir opcions de la llista desplegable)]]="No binari",1,0)</f>
        <v>0</v>
      </c>
      <c r="CS323" s="73"/>
      <c r="CT323" s="63">
        <f t="shared" si="64"/>
        <v>0</v>
      </c>
      <c r="CU323" s="64">
        <f t="shared" si="71"/>
        <v>0</v>
      </c>
      <c r="CW323" s="64">
        <f t="shared" si="72"/>
        <v>0</v>
      </c>
      <c r="CX323" s="64">
        <f t="shared" si="73"/>
        <v>0</v>
      </c>
      <c r="CY323" s="64">
        <f t="shared" si="74"/>
        <v>0</v>
      </c>
      <c r="CZ323" s="64">
        <f t="shared" si="75"/>
        <v>0</v>
      </c>
      <c r="DB323" s="64">
        <f t="shared" si="76"/>
        <v>0</v>
      </c>
      <c r="DC323" s="64">
        <f t="shared" si="77"/>
        <v>0</v>
      </c>
      <c r="DD323" s="64">
        <f t="shared" si="78"/>
        <v>0</v>
      </c>
      <c r="DE323" s="64">
        <f t="shared" si="79"/>
        <v>0</v>
      </c>
    </row>
    <row r="324" spans="2:109" x14ac:dyDescent="0.3">
      <c r="B324" s="167"/>
      <c r="C324" s="186"/>
      <c r="D324" s="2"/>
      <c r="E324" s="67"/>
      <c r="F324" s="5"/>
      <c r="G324" s="5"/>
      <c r="H324" s="187"/>
      <c r="I324" s="111" t="str">
        <f ca="1">IF(Taula1[[#This Row],[Data naixement (format dd/mm/aaaa)]]="","0",DATEDIF(Taula1[[#This Row],[Data naixement (format dd/mm/aaaa)]],TODAY(),"Y"))</f>
        <v>0</v>
      </c>
      <c r="J324" s="6"/>
      <c r="K324" s="6"/>
      <c r="L324" s="6"/>
      <c r="M324" s="6"/>
      <c r="N324" s="56"/>
      <c r="O324" s="56"/>
      <c r="P324" s="56"/>
      <c r="Q324" s="6"/>
      <c r="R324" s="7"/>
      <c r="S324" s="143">
        <f>Taula1[[#This Row],[Mesos naturals sencers treballats període justificat (01/01/2023 - 31/03/2023)]]</f>
        <v>0</v>
      </c>
      <c r="T324" s="194">
        <f>Taula1[[#This Row],[Dies treballats període justificat (01/01/2023 - 31/03/2023)              no comptabilitzats com a mes natural sencer]]</f>
        <v>0</v>
      </c>
      <c r="U324" s="12"/>
      <c r="V324" s="7"/>
      <c r="W324" s="188"/>
      <c r="X324" s="188"/>
      <c r="Y324" s="188"/>
      <c r="Z324" s="188"/>
      <c r="AA324" s="190"/>
      <c r="AB324" s="143">
        <f>Taula1[[#This Row],[Grup justificat     (fer servir opcions de la llista desplegable)]]</f>
        <v>0</v>
      </c>
      <c r="AC324" s="182"/>
      <c r="AD324" s="80"/>
      <c r="AE324" s="131">
        <f>ROUND((AF324/100)*756*Taula1[[#This Row],[Mesos naturals sencers treballats període justificat (01/01/2023 - 31/03/2023)]],2)</f>
        <v>0</v>
      </c>
      <c r="AF324" s="79">
        <f>Taula1[[#This Row],[% Jornada segons contracte
(no posar el símbol %) ]]-Taula1[[#This Row],[% Reducció salari per baix rendiment        (no posar el símbol %)]]</f>
        <v>0</v>
      </c>
      <c r="AG324" s="131">
        <f>ROUND((AH324/100)*24.8547945*Taula1[[#This Row],[Dies treballats període justificat (01/01/2023 - 31/03/2023)              no comptabilitzats com a mes natural sencer]],2)</f>
        <v>0</v>
      </c>
      <c r="AH324" s="79">
        <f>Taula1[[#This Row],[% Jornada segons contracte
(no posar el símbol %) ]]-Taula1[[#This Row],[% Reducció salari per baix rendiment        (no posar el símbol %)]]</f>
        <v>0</v>
      </c>
      <c r="AI324" s="131">
        <f t="shared" si="65"/>
        <v>0</v>
      </c>
      <c r="AJ324" s="183"/>
      <c r="AK324" s="131">
        <f>ROUND((AL324/100)*756*Taula1[[#This Row],[Espai reservat Administració  (mesos)]],2)</f>
        <v>0</v>
      </c>
      <c r="AL324" s="79">
        <f>Taula1[[#This Row],[% Jornada segons contracte
(no posar el símbol %) ]]-Taula1[[#This Row],[% Reducció salari per baix rendiment        (no posar el símbol %)]]</f>
        <v>0</v>
      </c>
      <c r="AM324" s="131">
        <f>ROUND((AN324/100)*24.8547945*Taula1[[#This Row],[Espai reservat Administració (dies)]],2)</f>
        <v>0</v>
      </c>
      <c r="AN324" s="79">
        <f>Taula1[[#This Row],[% Jornada segons contracte
(no posar el símbol %) ]]-Taula1[[#This Row],[% Reducció salari per baix rendiment        (no posar el símbol %)]]</f>
        <v>0</v>
      </c>
      <c r="AO324" s="131">
        <f t="shared" si="66"/>
        <v>0</v>
      </c>
      <c r="AP324" s="86"/>
      <c r="AQ324" s="136">
        <f>ROUND((AR324/100)*693*Taula1[[#This Row],[Mesos naturals sencers treballats període justificat (01/01/2023 - 31/03/2023)]],2)</f>
        <v>0</v>
      </c>
      <c r="AR324" s="89">
        <f>Taula1[[#This Row],[% Jornada segons contracte
(no posar el símbol %) ]]-Taula1[[#This Row],[% Reducció salari per baix rendiment        (no posar el símbol %)]]</f>
        <v>0</v>
      </c>
      <c r="AS324" s="136">
        <f>ROUND((AT324/100)*22.78356164*Taula1[[#This Row],[Dies treballats període justificat (01/01/2023 - 31/03/2023)              no comptabilitzats com a mes natural sencer]],2)</f>
        <v>0</v>
      </c>
      <c r="AT324" s="89">
        <f>Taula1[[#This Row],[% Jornada segons contracte
(no posar el símbol %) ]]-Taula1[[#This Row],[% Reducció salari per baix rendiment        (no posar el símbol %)]]</f>
        <v>0</v>
      </c>
      <c r="AU324" s="136">
        <f t="shared" si="67"/>
        <v>0</v>
      </c>
      <c r="AV324" s="86"/>
      <c r="AW324" s="136">
        <f>ROUND((AX324/100)*693*Taula1[[#This Row],[Espai reservat Administració  (mesos)]],2)</f>
        <v>0</v>
      </c>
      <c r="AX324" s="89">
        <f>Taula1[[#This Row],[% Jornada segons contracte
(no posar el símbol %) ]]-Taula1[[#This Row],[% Reducció salari per baix rendiment        (no posar el símbol %)]]</f>
        <v>0</v>
      </c>
      <c r="AY324" s="131">
        <f>ROUND((AZ324/100)*22.78356164*Taula1[[#This Row],[Espai reservat Administració (dies)]],2)</f>
        <v>0</v>
      </c>
      <c r="AZ324" s="79">
        <f>Taula1[[#This Row],[% Jornada segons contracte
(no posar el símbol %) ]]-Taula1[[#This Row],[% Reducció salari per baix rendiment        (no posar el símbol %)]]</f>
        <v>0</v>
      </c>
      <c r="BA324" s="131">
        <f t="shared" si="68"/>
        <v>0</v>
      </c>
      <c r="BB324" s="83"/>
      <c r="BC324" s="131">
        <f>IF(Taula1[[#This Row],[Grup justificat     (fer servir opcions de la llista desplegable)]]=1,AI324,0)</f>
        <v>0</v>
      </c>
      <c r="BD324" s="131">
        <f>IF(Taula1[[#This Row],[Grup justificat     (fer servir opcions de la llista desplegable)]]=2,AU324,0)</f>
        <v>0</v>
      </c>
      <c r="BE324" s="83"/>
      <c r="BF324" s="131">
        <f>IF(Taula1[[#This Row],[Espai reservat Administració]]=1,AO324,0)</f>
        <v>0</v>
      </c>
      <c r="BG324" s="131">
        <f>IF(Taula1[[#This Row],[Espai reservat Administració]]=2,BA324,0)</f>
        <v>0</v>
      </c>
      <c r="BH324" s="83"/>
      <c r="BI324" s="124">
        <f>IF(Taula1[[#This Row],[Grup justificat     (fer servir opcions de la llista desplegable)]]=1,1,0)</f>
        <v>0</v>
      </c>
      <c r="BJ324" s="124">
        <f>IF(Taula1[[#This Row],[Espai reservat Administració]]=1,1,0)</f>
        <v>0</v>
      </c>
      <c r="BK324" s="125"/>
      <c r="BL324" s="124">
        <f>IF(Taula1[[#This Row],[Grup justificat     (fer servir opcions de la llista desplegable)]]=2,1,0)</f>
        <v>0</v>
      </c>
      <c r="BM324" s="124">
        <f>IF(Taula1[[#This Row],[Espai reservat Administració]]=2,1,0)</f>
        <v>0</v>
      </c>
      <c r="BN324" s="73"/>
      <c r="BO324" s="73"/>
      <c r="BP324" s="73"/>
      <c r="BQ324" s="73"/>
      <c r="BR324" s="73"/>
      <c r="BS324" s="73"/>
      <c r="BT324" s="73"/>
      <c r="BU324" s="73"/>
      <c r="BV324" s="73"/>
      <c r="BW324" s="73"/>
      <c r="BX324" s="73"/>
      <c r="BY324" s="73"/>
      <c r="BZ324" s="73"/>
      <c r="CA324" s="73"/>
      <c r="CB324" s="73"/>
      <c r="CC324" s="73"/>
      <c r="CD324" s="73"/>
      <c r="CE324" s="73"/>
      <c r="CF324" s="73"/>
      <c r="CG324" s="63">
        <f t="shared" si="69"/>
        <v>0</v>
      </c>
      <c r="CH324" s="63">
        <f t="shared" si="70"/>
        <v>0</v>
      </c>
      <c r="CI324" s="73"/>
      <c r="CJ324" s="63">
        <f>IF(Taula1[[#This Row],[Tipus de contracte                                  (fer servir opcions de la llista desplegable)]]="Indefinit",1,0)</f>
        <v>0</v>
      </c>
      <c r="CK324" s="63">
        <f>IF(Taula1[[#This Row],[Tipus de contracte                                  (fer servir opcions de la llista desplegable)]]="Temporal, igual o superior a 6 mesos",1,0)</f>
        <v>0</v>
      </c>
      <c r="CL324" s="63">
        <f>IF(Taula1[[#This Row],[Tipus de contracte                                  (fer servir opcions de la llista desplegable)]]="Substitució per IT",1,0)</f>
        <v>0</v>
      </c>
      <c r="CM324" s="73"/>
      <c r="CN324" s="63">
        <f>IF(Taula1[[#This Row],[Relació llocs de treball]]&gt;=1,1,0)</f>
        <v>0</v>
      </c>
      <c r="CO324" s="73"/>
      <c r="CP324" s="63">
        <f>IF(Taula1[[#This Row],[Identitat de gènere                                                          (fer servir opcions de la llista desplegable)]]="Home",1,0)</f>
        <v>0</v>
      </c>
      <c r="CQ324" s="63">
        <f>IF(Taula1[[#This Row],[Identitat de gènere                                                          (fer servir opcions de la llista desplegable)]]="Dona",1,0)</f>
        <v>0</v>
      </c>
      <c r="CR324" s="63">
        <f>IF(Taula1[[#This Row],[Identitat de gènere                                                          (fer servir opcions de la llista desplegable)]]="No binari",1,0)</f>
        <v>0</v>
      </c>
      <c r="CS324" s="73"/>
      <c r="CT324" s="63">
        <f t="shared" si="64"/>
        <v>0</v>
      </c>
      <c r="CU324" s="64">
        <f t="shared" si="71"/>
        <v>0</v>
      </c>
      <c r="CW324" s="64">
        <f t="shared" si="72"/>
        <v>0</v>
      </c>
      <c r="CX324" s="64">
        <f t="shared" si="73"/>
        <v>0</v>
      </c>
      <c r="CY324" s="64">
        <f t="shared" si="74"/>
        <v>0</v>
      </c>
      <c r="CZ324" s="64">
        <f t="shared" si="75"/>
        <v>0</v>
      </c>
      <c r="DB324" s="64">
        <f t="shared" si="76"/>
        <v>0</v>
      </c>
      <c r="DC324" s="64">
        <f t="shared" si="77"/>
        <v>0</v>
      </c>
      <c r="DD324" s="64">
        <f t="shared" si="78"/>
        <v>0</v>
      </c>
      <c r="DE324" s="64">
        <f t="shared" si="79"/>
        <v>0</v>
      </c>
    </row>
    <row r="325" spans="2:109" x14ac:dyDescent="0.3">
      <c r="B325" s="167"/>
      <c r="C325" s="186"/>
      <c r="D325" s="2"/>
      <c r="E325" s="67"/>
      <c r="F325" s="5"/>
      <c r="G325" s="5"/>
      <c r="H325" s="187"/>
      <c r="I325" s="111" t="str">
        <f ca="1">IF(Taula1[[#This Row],[Data naixement (format dd/mm/aaaa)]]="","0",DATEDIF(Taula1[[#This Row],[Data naixement (format dd/mm/aaaa)]],TODAY(),"Y"))</f>
        <v>0</v>
      </c>
      <c r="J325" s="6"/>
      <c r="K325" s="6"/>
      <c r="L325" s="6"/>
      <c r="M325" s="6"/>
      <c r="N325" s="56"/>
      <c r="O325" s="56"/>
      <c r="P325" s="56"/>
      <c r="Q325" s="6"/>
      <c r="R325" s="7"/>
      <c r="S325" s="143">
        <f>Taula1[[#This Row],[Mesos naturals sencers treballats període justificat (01/01/2023 - 31/03/2023)]]</f>
        <v>0</v>
      </c>
      <c r="T325" s="194">
        <f>Taula1[[#This Row],[Dies treballats període justificat (01/01/2023 - 31/03/2023)              no comptabilitzats com a mes natural sencer]]</f>
        <v>0</v>
      </c>
      <c r="U325" s="12"/>
      <c r="V325" s="7"/>
      <c r="W325" s="188"/>
      <c r="X325" s="188"/>
      <c r="Y325" s="188"/>
      <c r="Z325" s="188"/>
      <c r="AA325" s="190"/>
      <c r="AB325" s="143">
        <f>Taula1[[#This Row],[Grup justificat     (fer servir opcions de la llista desplegable)]]</f>
        <v>0</v>
      </c>
      <c r="AC325" s="182"/>
      <c r="AD325" s="80"/>
      <c r="AE325" s="131">
        <f>ROUND((AF325/100)*756*Taula1[[#This Row],[Mesos naturals sencers treballats període justificat (01/01/2023 - 31/03/2023)]],2)</f>
        <v>0</v>
      </c>
      <c r="AF325" s="79">
        <f>Taula1[[#This Row],[% Jornada segons contracte
(no posar el símbol %) ]]-Taula1[[#This Row],[% Reducció salari per baix rendiment        (no posar el símbol %)]]</f>
        <v>0</v>
      </c>
      <c r="AG325" s="131">
        <f>ROUND((AH325/100)*24.8547945*Taula1[[#This Row],[Dies treballats període justificat (01/01/2023 - 31/03/2023)              no comptabilitzats com a mes natural sencer]],2)</f>
        <v>0</v>
      </c>
      <c r="AH325" s="79">
        <f>Taula1[[#This Row],[% Jornada segons contracte
(no posar el símbol %) ]]-Taula1[[#This Row],[% Reducció salari per baix rendiment        (no posar el símbol %)]]</f>
        <v>0</v>
      </c>
      <c r="AI325" s="131">
        <f t="shared" si="65"/>
        <v>0</v>
      </c>
      <c r="AJ325" s="183"/>
      <c r="AK325" s="131">
        <f>ROUND((AL325/100)*756*Taula1[[#This Row],[Espai reservat Administració  (mesos)]],2)</f>
        <v>0</v>
      </c>
      <c r="AL325" s="79">
        <f>Taula1[[#This Row],[% Jornada segons contracte
(no posar el símbol %) ]]-Taula1[[#This Row],[% Reducció salari per baix rendiment        (no posar el símbol %)]]</f>
        <v>0</v>
      </c>
      <c r="AM325" s="131">
        <f>ROUND((AN325/100)*24.8547945*Taula1[[#This Row],[Espai reservat Administració (dies)]],2)</f>
        <v>0</v>
      </c>
      <c r="AN325" s="79">
        <f>Taula1[[#This Row],[% Jornada segons contracte
(no posar el símbol %) ]]-Taula1[[#This Row],[% Reducció salari per baix rendiment        (no posar el símbol %)]]</f>
        <v>0</v>
      </c>
      <c r="AO325" s="131">
        <f t="shared" si="66"/>
        <v>0</v>
      </c>
      <c r="AP325" s="86"/>
      <c r="AQ325" s="136">
        <f>ROUND((AR325/100)*693*Taula1[[#This Row],[Mesos naturals sencers treballats període justificat (01/01/2023 - 31/03/2023)]],2)</f>
        <v>0</v>
      </c>
      <c r="AR325" s="89">
        <f>Taula1[[#This Row],[% Jornada segons contracte
(no posar el símbol %) ]]-Taula1[[#This Row],[% Reducció salari per baix rendiment        (no posar el símbol %)]]</f>
        <v>0</v>
      </c>
      <c r="AS325" s="136">
        <f>ROUND((AT325/100)*22.78356164*Taula1[[#This Row],[Dies treballats període justificat (01/01/2023 - 31/03/2023)              no comptabilitzats com a mes natural sencer]],2)</f>
        <v>0</v>
      </c>
      <c r="AT325" s="89">
        <f>Taula1[[#This Row],[% Jornada segons contracte
(no posar el símbol %) ]]-Taula1[[#This Row],[% Reducció salari per baix rendiment        (no posar el símbol %)]]</f>
        <v>0</v>
      </c>
      <c r="AU325" s="136">
        <f t="shared" si="67"/>
        <v>0</v>
      </c>
      <c r="AV325" s="86"/>
      <c r="AW325" s="136">
        <f>ROUND((AX325/100)*693*Taula1[[#This Row],[Espai reservat Administració  (mesos)]],2)</f>
        <v>0</v>
      </c>
      <c r="AX325" s="89">
        <f>Taula1[[#This Row],[% Jornada segons contracte
(no posar el símbol %) ]]-Taula1[[#This Row],[% Reducció salari per baix rendiment        (no posar el símbol %)]]</f>
        <v>0</v>
      </c>
      <c r="AY325" s="131">
        <f>ROUND((AZ325/100)*22.78356164*Taula1[[#This Row],[Espai reservat Administració (dies)]],2)</f>
        <v>0</v>
      </c>
      <c r="AZ325" s="79">
        <f>Taula1[[#This Row],[% Jornada segons contracte
(no posar el símbol %) ]]-Taula1[[#This Row],[% Reducció salari per baix rendiment        (no posar el símbol %)]]</f>
        <v>0</v>
      </c>
      <c r="BA325" s="131">
        <f t="shared" si="68"/>
        <v>0</v>
      </c>
      <c r="BB325" s="83"/>
      <c r="BC325" s="131">
        <f>IF(Taula1[[#This Row],[Grup justificat     (fer servir opcions de la llista desplegable)]]=1,AI325,0)</f>
        <v>0</v>
      </c>
      <c r="BD325" s="131">
        <f>IF(Taula1[[#This Row],[Grup justificat     (fer servir opcions de la llista desplegable)]]=2,AU325,0)</f>
        <v>0</v>
      </c>
      <c r="BE325" s="83"/>
      <c r="BF325" s="131">
        <f>IF(Taula1[[#This Row],[Espai reservat Administració]]=1,AO325,0)</f>
        <v>0</v>
      </c>
      <c r="BG325" s="131">
        <f>IF(Taula1[[#This Row],[Espai reservat Administració]]=2,BA325,0)</f>
        <v>0</v>
      </c>
      <c r="BH325" s="83"/>
      <c r="BI325" s="124">
        <f>IF(Taula1[[#This Row],[Grup justificat     (fer servir opcions de la llista desplegable)]]=1,1,0)</f>
        <v>0</v>
      </c>
      <c r="BJ325" s="124">
        <f>IF(Taula1[[#This Row],[Espai reservat Administració]]=1,1,0)</f>
        <v>0</v>
      </c>
      <c r="BK325" s="125"/>
      <c r="BL325" s="124">
        <f>IF(Taula1[[#This Row],[Grup justificat     (fer servir opcions de la llista desplegable)]]=2,1,0)</f>
        <v>0</v>
      </c>
      <c r="BM325" s="124">
        <f>IF(Taula1[[#This Row],[Espai reservat Administració]]=2,1,0)</f>
        <v>0</v>
      </c>
      <c r="BN325" s="73"/>
      <c r="BO325" s="73"/>
      <c r="BP325" s="73"/>
      <c r="BQ325" s="73"/>
      <c r="BR325" s="73"/>
      <c r="BS325" s="73"/>
      <c r="BT325" s="73"/>
      <c r="BU325" s="73"/>
      <c r="BV325" s="73"/>
      <c r="BW325" s="73"/>
      <c r="BX325" s="73"/>
      <c r="BY325" s="73"/>
      <c r="BZ325" s="73"/>
      <c r="CA325" s="73"/>
      <c r="CB325" s="73"/>
      <c r="CC325" s="73"/>
      <c r="CD325" s="73"/>
      <c r="CE325" s="73"/>
      <c r="CF325" s="73"/>
      <c r="CG325" s="63">
        <f t="shared" si="69"/>
        <v>0</v>
      </c>
      <c r="CH325" s="63">
        <f t="shared" si="70"/>
        <v>0</v>
      </c>
      <c r="CI325" s="73"/>
      <c r="CJ325" s="63">
        <f>IF(Taula1[[#This Row],[Tipus de contracte                                  (fer servir opcions de la llista desplegable)]]="Indefinit",1,0)</f>
        <v>0</v>
      </c>
      <c r="CK325" s="63">
        <f>IF(Taula1[[#This Row],[Tipus de contracte                                  (fer servir opcions de la llista desplegable)]]="Temporal, igual o superior a 6 mesos",1,0)</f>
        <v>0</v>
      </c>
      <c r="CL325" s="63">
        <f>IF(Taula1[[#This Row],[Tipus de contracte                                  (fer servir opcions de la llista desplegable)]]="Substitució per IT",1,0)</f>
        <v>0</v>
      </c>
      <c r="CM325" s="73"/>
      <c r="CN325" s="63">
        <f>IF(Taula1[[#This Row],[Relació llocs de treball]]&gt;=1,1,0)</f>
        <v>0</v>
      </c>
      <c r="CO325" s="73"/>
      <c r="CP325" s="63">
        <f>IF(Taula1[[#This Row],[Identitat de gènere                                                          (fer servir opcions de la llista desplegable)]]="Home",1,0)</f>
        <v>0</v>
      </c>
      <c r="CQ325" s="63">
        <f>IF(Taula1[[#This Row],[Identitat de gènere                                                          (fer servir opcions de la llista desplegable)]]="Dona",1,0)</f>
        <v>0</v>
      </c>
      <c r="CR325" s="63">
        <f>IF(Taula1[[#This Row],[Identitat de gènere                                                          (fer servir opcions de la llista desplegable)]]="No binari",1,0)</f>
        <v>0</v>
      </c>
      <c r="CS325" s="73"/>
      <c r="CT325" s="63">
        <f t="shared" si="64"/>
        <v>0</v>
      </c>
      <c r="CU325" s="64">
        <f t="shared" si="71"/>
        <v>0</v>
      </c>
      <c r="CW325" s="64">
        <f t="shared" si="72"/>
        <v>0</v>
      </c>
      <c r="CX325" s="64">
        <f t="shared" si="73"/>
        <v>0</v>
      </c>
      <c r="CY325" s="64">
        <f t="shared" si="74"/>
        <v>0</v>
      </c>
      <c r="CZ325" s="64">
        <f t="shared" si="75"/>
        <v>0</v>
      </c>
      <c r="DB325" s="64">
        <f t="shared" si="76"/>
        <v>0</v>
      </c>
      <c r="DC325" s="64">
        <f t="shared" si="77"/>
        <v>0</v>
      </c>
      <c r="DD325" s="64">
        <f t="shared" si="78"/>
        <v>0</v>
      </c>
      <c r="DE325" s="64">
        <f t="shared" si="79"/>
        <v>0</v>
      </c>
    </row>
    <row r="326" spans="2:109" x14ac:dyDescent="0.3">
      <c r="B326" s="167"/>
      <c r="C326" s="186"/>
      <c r="D326" s="2"/>
      <c r="E326" s="67"/>
      <c r="F326" s="5"/>
      <c r="G326" s="5"/>
      <c r="H326" s="187"/>
      <c r="I326" s="111" t="str">
        <f ca="1">IF(Taula1[[#This Row],[Data naixement (format dd/mm/aaaa)]]="","0",DATEDIF(Taula1[[#This Row],[Data naixement (format dd/mm/aaaa)]],TODAY(),"Y"))</f>
        <v>0</v>
      </c>
      <c r="J326" s="6"/>
      <c r="K326" s="6"/>
      <c r="L326" s="6"/>
      <c r="M326" s="6"/>
      <c r="N326" s="56"/>
      <c r="O326" s="56"/>
      <c r="P326" s="56"/>
      <c r="Q326" s="6"/>
      <c r="R326" s="7"/>
      <c r="S326" s="143">
        <f>Taula1[[#This Row],[Mesos naturals sencers treballats període justificat (01/01/2023 - 31/03/2023)]]</f>
        <v>0</v>
      </c>
      <c r="T326" s="194">
        <f>Taula1[[#This Row],[Dies treballats període justificat (01/01/2023 - 31/03/2023)              no comptabilitzats com a mes natural sencer]]</f>
        <v>0</v>
      </c>
      <c r="U326" s="12"/>
      <c r="V326" s="7"/>
      <c r="W326" s="188"/>
      <c r="X326" s="188"/>
      <c r="Y326" s="188"/>
      <c r="Z326" s="188"/>
      <c r="AA326" s="190"/>
      <c r="AB326" s="143">
        <f>Taula1[[#This Row],[Grup justificat     (fer servir opcions de la llista desplegable)]]</f>
        <v>0</v>
      </c>
      <c r="AC326" s="182"/>
      <c r="AD326" s="80"/>
      <c r="AE326" s="131">
        <f>ROUND((AF326/100)*756*Taula1[[#This Row],[Mesos naturals sencers treballats període justificat (01/01/2023 - 31/03/2023)]],2)</f>
        <v>0</v>
      </c>
      <c r="AF326" s="79">
        <f>Taula1[[#This Row],[% Jornada segons contracte
(no posar el símbol %) ]]-Taula1[[#This Row],[% Reducció salari per baix rendiment        (no posar el símbol %)]]</f>
        <v>0</v>
      </c>
      <c r="AG326" s="131">
        <f>ROUND((AH326/100)*24.8547945*Taula1[[#This Row],[Dies treballats període justificat (01/01/2023 - 31/03/2023)              no comptabilitzats com a mes natural sencer]],2)</f>
        <v>0</v>
      </c>
      <c r="AH326" s="79">
        <f>Taula1[[#This Row],[% Jornada segons contracte
(no posar el símbol %) ]]-Taula1[[#This Row],[% Reducció salari per baix rendiment        (no posar el símbol %)]]</f>
        <v>0</v>
      </c>
      <c r="AI326" s="131">
        <f t="shared" si="65"/>
        <v>0</v>
      </c>
      <c r="AJ326" s="183"/>
      <c r="AK326" s="131">
        <f>ROUND((AL326/100)*756*Taula1[[#This Row],[Espai reservat Administració  (mesos)]],2)</f>
        <v>0</v>
      </c>
      <c r="AL326" s="79">
        <f>Taula1[[#This Row],[% Jornada segons contracte
(no posar el símbol %) ]]-Taula1[[#This Row],[% Reducció salari per baix rendiment        (no posar el símbol %)]]</f>
        <v>0</v>
      </c>
      <c r="AM326" s="131">
        <f>ROUND((AN326/100)*24.8547945*Taula1[[#This Row],[Espai reservat Administració (dies)]],2)</f>
        <v>0</v>
      </c>
      <c r="AN326" s="79">
        <f>Taula1[[#This Row],[% Jornada segons contracte
(no posar el símbol %) ]]-Taula1[[#This Row],[% Reducció salari per baix rendiment        (no posar el símbol %)]]</f>
        <v>0</v>
      </c>
      <c r="AO326" s="131">
        <f t="shared" si="66"/>
        <v>0</v>
      </c>
      <c r="AP326" s="86"/>
      <c r="AQ326" s="136">
        <f>ROUND((AR326/100)*693*Taula1[[#This Row],[Mesos naturals sencers treballats període justificat (01/01/2023 - 31/03/2023)]],2)</f>
        <v>0</v>
      </c>
      <c r="AR326" s="89">
        <f>Taula1[[#This Row],[% Jornada segons contracte
(no posar el símbol %) ]]-Taula1[[#This Row],[% Reducció salari per baix rendiment        (no posar el símbol %)]]</f>
        <v>0</v>
      </c>
      <c r="AS326" s="136">
        <f>ROUND((AT326/100)*22.78356164*Taula1[[#This Row],[Dies treballats període justificat (01/01/2023 - 31/03/2023)              no comptabilitzats com a mes natural sencer]],2)</f>
        <v>0</v>
      </c>
      <c r="AT326" s="89">
        <f>Taula1[[#This Row],[% Jornada segons contracte
(no posar el símbol %) ]]-Taula1[[#This Row],[% Reducció salari per baix rendiment        (no posar el símbol %)]]</f>
        <v>0</v>
      </c>
      <c r="AU326" s="136">
        <f t="shared" si="67"/>
        <v>0</v>
      </c>
      <c r="AV326" s="86"/>
      <c r="AW326" s="136">
        <f>ROUND((AX326/100)*693*Taula1[[#This Row],[Espai reservat Administració  (mesos)]],2)</f>
        <v>0</v>
      </c>
      <c r="AX326" s="89">
        <f>Taula1[[#This Row],[% Jornada segons contracte
(no posar el símbol %) ]]-Taula1[[#This Row],[% Reducció salari per baix rendiment        (no posar el símbol %)]]</f>
        <v>0</v>
      </c>
      <c r="AY326" s="131">
        <f>ROUND((AZ326/100)*22.78356164*Taula1[[#This Row],[Espai reservat Administració (dies)]],2)</f>
        <v>0</v>
      </c>
      <c r="AZ326" s="79">
        <f>Taula1[[#This Row],[% Jornada segons contracte
(no posar el símbol %) ]]-Taula1[[#This Row],[% Reducció salari per baix rendiment        (no posar el símbol %)]]</f>
        <v>0</v>
      </c>
      <c r="BA326" s="131">
        <f t="shared" si="68"/>
        <v>0</v>
      </c>
      <c r="BB326" s="83"/>
      <c r="BC326" s="131">
        <f>IF(Taula1[[#This Row],[Grup justificat     (fer servir opcions de la llista desplegable)]]=1,AI326,0)</f>
        <v>0</v>
      </c>
      <c r="BD326" s="131">
        <f>IF(Taula1[[#This Row],[Grup justificat     (fer servir opcions de la llista desplegable)]]=2,AU326,0)</f>
        <v>0</v>
      </c>
      <c r="BE326" s="83"/>
      <c r="BF326" s="131">
        <f>IF(Taula1[[#This Row],[Espai reservat Administració]]=1,AO326,0)</f>
        <v>0</v>
      </c>
      <c r="BG326" s="131">
        <f>IF(Taula1[[#This Row],[Espai reservat Administració]]=2,BA326,0)</f>
        <v>0</v>
      </c>
      <c r="BH326" s="83"/>
      <c r="BI326" s="124">
        <f>IF(Taula1[[#This Row],[Grup justificat     (fer servir opcions de la llista desplegable)]]=1,1,0)</f>
        <v>0</v>
      </c>
      <c r="BJ326" s="124">
        <f>IF(Taula1[[#This Row],[Espai reservat Administració]]=1,1,0)</f>
        <v>0</v>
      </c>
      <c r="BK326" s="125"/>
      <c r="BL326" s="124">
        <f>IF(Taula1[[#This Row],[Grup justificat     (fer servir opcions de la llista desplegable)]]=2,1,0)</f>
        <v>0</v>
      </c>
      <c r="BM326" s="124">
        <f>IF(Taula1[[#This Row],[Espai reservat Administració]]=2,1,0)</f>
        <v>0</v>
      </c>
      <c r="BN326" s="73"/>
      <c r="BO326" s="73"/>
      <c r="BP326" s="73"/>
      <c r="BQ326" s="73"/>
      <c r="BR326" s="73"/>
      <c r="BS326" s="73"/>
      <c r="BT326" s="73"/>
      <c r="BU326" s="73"/>
      <c r="BV326" s="73"/>
      <c r="BW326" s="73"/>
      <c r="BX326" s="73"/>
      <c r="BY326" s="73"/>
      <c r="BZ326" s="73"/>
      <c r="CA326" s="73"/>
      <c r="CB326" s="73"/>
      <c r="CC326" s="73"/>
      <c r="CD326" s="73"/>
      <c r="CE326" s="73"/>
      <c r="CF326" s="73"/>
      <c r="CG326" s="63">
        <f t="shared" si="69"/>
        <v>0</v>
      </c>
      <c r="CH326" s="63">
        <f t="shared" si="70"/>
        <v>0</v>
      </c>
      <c r="CI326" s="73"/>
      <c r="CJ326" s="63">
        <f>IF(Taula1[[#This Row],[Tipus de contracte                                  (fer servir opcions de la llista desplegable)]]="Indefinit",1,0)</f>
        <v>0</v>
      </c>
      <c r="CK326" s="63">
        <f>IF(Taula1[[#This Row],[Tipus de contracte                                  (fer servir opcions de la llista desplegable)]]="Temporal, igual o superior a 6 mesos",1,0)</f>
        <v>0</v>
      </c>
      <c r="CL326" s="63">
        <f>IF(Taula1[[#This Row],[Tipus de contracte                                  (fer servir opcions de la llista desplegable)]]="Substitució per IT",1,0)</f>
        <v>0</v>
      </c>
      <c r="CM326" s="73"/>
      <c r="CN326" s="63">
        <f>IF(Taula1[[#This Row],[Relació llocs de treball]]&gt;=1,1,0)</f>
        <v>0</v>
      </c>
      <c r="CO326" s="73"/>
      <c r="CP326" s="63">
        <f>IF(Taula1[[#This Row],[Identitat de gènere                                                          (fer servir opcions de la llista desplegable)]]="Home",1,0)</f>
        <v>0</v>
      </c>
      <c r="CQ326" s="63">
        <f>IF(Taula1[[#This Row],[Identitat de gènere                                                          (fer servir opcions de la llista desplegable)]]="Dona",1,0)</f>
        <v>0</v>
      </c>
      <c r="CR326" s="63">
        <f>IF(Taula1[[#This Row],[Identitat de gènere                                                          (fer servir opcions de la llista desplegable)]]="No binari",1,0)</f>
        <v>0</v>
      </c>
      <c r="CS326" s="73"/>
      <c r="CT326" s="63">
        <f t="shared" si="64"/>
        <v>0</v>
      </c>
      <c r="CU326" s="64">
        <f t="shared" si="71"/>
        <v>0</v>
      </c>
      <c r="CW326" s="64">
        <f t="shared" si="72"/>
        <v>0</v>
      </c>
      <c r="CX326" s="64">
        <f t="shared" si="73"/>
        <v>0</v>
      </c>
      <c r="CY326" s="64">
        <f t="shared" si="74"/>
        <v>0</v>
      </c>
      <c r="CZ326" s="64">
        <f t="shared" si="75"/>
        <v>0</v>
      </c>
      <c r="DB326" s="64">
        <f t="shared" si="76"/>
        <v>0</v>
      </c>
      <c r="DC326" s="64">
        <f t="shared" si="77"/>
        <v>0</v>
      </c>
      <c r="DD326" s="64">
        <f t="shared" si="78"/>
        <v>0</v>
      </c>
      <c r="DE326" s="64">
        <f t="shared" si="79"/>
        <v>0</v>
      </c>
    </row>
    <row r="327" spans="2:109" x14ac:dyDescent="0.3">
      <c r="B327" s="167"/>
      <c r="C327" s="186"/>
      <c r="D327" s="2"/>
      <c r="E327" s="67"/>
      <c r="F327" s="5"/>
      <c r="G327" s="5"/>
      <c r="H327" s="187"/>
      <c r="I327" s="111" t="str">
        <f ca="1">IF(Taula1[[#This Row],[Data naixement (format dd/mm/aaaa)]]="","0",DATEDIF(Taula1[[#This Row],[Data naixement (format dd/mm/aaaa)]],TODAY(),"Y"))</f>
        <v>0</v>
      </c>
      <c r="J327" s="6"/>
      <c r="K327" s="6"/>
      <c r="L327" s="6"/>
      <c r="M327" s="6"/>
      <c r="N327" s="56"/>
      <c r="O327" s="56"/>
      <c r="P327" s="56"/>
      <c r="Q327" s="6"/>
      <c r="R327" s="7"/>
      <c r="S327" s="143">
        <f>Taula1[[#This Row],[Mesos naturals sencers treballats període justificat (01/01/2023 - 31/03/2023)]]</f>
        <v>0</v>
      </c>
      <c r="T327" s="194">
        <f>Taula1[[#This Row],[Dies treballats període justificat (01/01/2023 - 31/03/2023)              no comptabilitzats com a mes natural sencer]]</f>
        <v>0</v>
      </c>
      <c r="U327" s="12"/>
      <c r="V327" s="7"/>
      <c r="W327" s="188"/>
      <c r="X327" s="188"/>
      <c r="Y327" s="188"/>
      <c r="Z327" s="188"/>
      <c r="AA327" s="190"/>
      <c r="AB327" s="143">
        <f>Taula1[[#This Row],[Grup justificat     (fer servir opcions de la llista desplegable)]]</f>
        <v>0</v>
      </c>
      <c r="AC327" s="182"/>
      <c r="AD327" s="80"/>
      <c r="AE327" s="131">
        <f>ROUND((AF327/100)*756*Taula1[[#This Row],[Mesos naturals sencers treballats període justificat (01/01/2023 - 31/03/2023)]],2)</f>
        <v>0</v>
      </c>
      <c r="AF327" s="79">
        <f>Taula1[[#This Row],[% Jornada segons contracte
(no posar el símbol %) ]]-Taula1[[#This Row],[% Reducció salari per baix rendiment        (no posar el símbol %)]]</f>
        <v>0</v>
      </c>
      <c r="AG327" s="131">
        <f>ROUND((AH327/100)*24.8547945*Taula1[[#This Row],[Dies treballats període justificat (01/01/2023 - 31/03/2023)              no comptabilitzats com a mes natural sencer]],2)</f>
        <v>0</v>
      </c>
      <c r="AH327" s="79">
        <f>Taula1[[#This Row],[% Jornada segons contracte
(no posar el símbol %) ]]-Taula1[[#This Row],[% Reducció salari per baix rendiment        (no posar el símbol %)]]</f>
        <v>0</v>
      </c>
      <c r="AI327" s="131">
        <f t="shared" si="65"/>
        <v>0</v>
      </c>
      <c r="AJ327" s="183"/>
      <c r="AK327" s="131">
        <f>ROUND((AL327/100)*756*Taula1[[#This Row],[Espai reservat Administració  (mesos)]],2)</f>
        <v>0</v>
      </c>
      <c r="AL327" s="79">
        <f>Taula1[[#This Row],[% Jornada segons contracte
(no posar el símbol %) ]]-Taula1[[#This Row],[% Reducció salari per baix rendiment        (no posar el símbol %)]]</f>
        <v>0</v>
      </c>
      <c r="AM327" s="131">
        <f>ROUND((AN327/100)*24.8547945*Taula1[[#This Row],[Espai reservat Administració (dies)]],2)</f>
        <v>0</v>
      </c>
      <c r="AN327" s="79">
        <f>Taula1[[#This Row],[% Jornada segons contracte
(no posar el símbol %) ]]-Taula1[[#This Row],[% Reducció salari per baix rendiment        (no posar el símbol %)]]</f>
        <v>0</v>
      </c>
      <c r="AO327" s="131">
        <f t="shared" si="66"/>
        <v>0</v>
      </c>
      <c r="AP327" s="86"/>
      <c r="AQ327" s="136">
        <f>ROUND((AR327/100)*693*Taula1[[#This Row],[Mesos naturals sencers treballats període justificat (01/01/2023 - 31/03/2023)]],2)</f>
        <v>0</v>
      </c>
      <c r="AR327" s="89">
        <f>Taula1[[#This Row],[% Jornada segons contracte
(no posar el símbol %) ]]-Taula1[[#This Row],[% Reducció salari per baix rendiment        (no posar el símbol %)]]</f>
        <v>0</v>
      </c>
      <c r="AS327" s="136">
        <f>ROUND((AT327/100)*22.78356164*Taula1[[#This Row],[Dies treballats període justificat (01/01/2023 - 31/03/2023)              no comptabilitzats com a mes natural sencer]],2)</f>
        <v>0</v>
      </c>
      <c r="AT327" s="89">
        <f>Taula1[[#This Row],[% Jornada segons contracte
(no posar el símbol %) ]]-Taula1[[#This Row],[% Reducció salari per baix rendiment        (no posar el símbol %)]]</f>
        <v>0</v>
      </c>
      <c r="AU327" s="136">
        <f t="shared" si="67"/>
        <v>0</v>
      </c>
      <c r="AV327" s="86"/>
      <c r="AW327" s="136">
        <f>ROUND((AX327/100)*693*Taula1[[#This Row],[Espai reservat Administració  (mesos)]],2)</f>
        <v>0</v>
      </c>
      <c r="AX327" s="89">
        <f>Taula1[[#This Row],[% Jornada segons contracte
(no posar el símbol %) ]]-Taula1[[#This Row],[% Reducció salari per baix rendiment        (no posar el símbol %)]]</f>
        <v>0</v>
      </c>
      <c r="AY327" s="131">
        <f>ROUND((AZ327/100)*22.78356164*Taula1[[#This Row],[Espai reservat Administració (dies)]],2)</f>
        <v>0</v>
      </c>
      <c r="AZ327" s="79">
        <f>Taula1[[#This Row],[% Jornada segons contracte
(no posar el símbol %) ]]-Taula1[[#This Row],[% Reducció salari per baix rendiment        (no posar el símbol %)]]</f>
        <v>0</v>
      </c>
      <c r="BA327" s="131">
        <f t="shared" si="68"/>
        <v>0</v>
      </c>
      <c r="BB327" s="83"/>
      <c r="BC327" s="131">
        <f>IF(Taula1[[#This Row],[Grup justificat     (fer servir opcions de la llista desplegable)]]=1,AI327,0)</f>
        <v>0</v>
      </c>
      <c r="BD327" s="131">
        <f>IF(Taula1[[#This Row],[Grup justificat     (fer servir opcions de la llista desplegable)]]=2,AU327,0)</f>
        <v>0</v>
      </c>
      <c r="BE327" s="83"/>
      <c r="BF327" s="131">
        <f>IF(Taula1[[#This Row],[Espai reservat Administració]]=1,AO327,0)</f>
        <v>0</v>
      </c>
      <c r="BG327" s="131">
        <f>IF(Taula1[[#This Row],[Espai reservat Administració]]=2,BA327,0)</f>
        <v>0</v>
      </c>
      <c r="BH327" s="83"/>
      <c r="BI327" s="124">
        <f>IF(Taula1[[#This Row],[Grup justificat     (fer servir opcions de la llista desplegable)]]=1,1,0)</f>
        <v>0</v>
      </c>
      <c r="BJ327" s="124">
        <f>IF(Taula1[[#This Row],[Espai reservat Administració]]=1,1,0)</f>
        <v>0</v>
      </c>
      <c r="BK327" s="125"/>
      <c r="BL327" s="124">
        <f>IF(Taula1[[#This Row],[Grup justificat     (fer servir opcions de la llista desplegable)]]=2,1,0)</f>
        <v>0</v>
      </c>
      <c r="BM327" s="124">
        <f>IF(Taula1[[#This Row],[Espai reservat Administració]]=2,1,0)</f>
        <v>0</v>
      </c>
      <c r="BN327" s="73"/>
      <c r="BO327" s="73"/>
      <c r="BP327" s="73"/>
      <c r="BQ327" s="73"/>
      <c r="BR327" s="73"/>
      <c r="BS327" s="73"/>
      <c r="BT327" s="73"/>
      <c r="BU327" s="73"/>
      <c r="BV327" s="73"/>
      <c r="BW327" s="73"/>
      <c r="BX327" s="73"/>
      <c r="BY327" s="73"/>
      <c r="BZ327" s="73"/>
      <c r="CA327" s="73"/>
      <c r="CB327" s="73"/>
      <c r="CC327" s="73"/>
      <c r="CD327" s="73"/>
      <c r="CE327" s="73"/>
      <c r="CF327" s="73"/>
      <c r="CG327" s="63">
        <f t="shared" si="69"/>
        <v>0</v>
      </c>
      <c r="CH327" s="63">
        <f t="shared" si="70"/>
        <v>0</v>
      </c>
      <c r="CI327" s="73"/>
      <c r="CJ327" s="63">
        <f>IF(Taula1[[#This Row],[Tipus de contracte                                  (fer servir opcions de la llista desplegable)]]="Indefinit",1,0)</f>
        <v>0</v>
      </c>
      <c r="CK327" s="63">
        <f>IF(Taula1[[#This Row],[Tipus de contracte                                  (fer servir opcions de la llista desplegable)]]="Temporal, igual o superior a 6 mesos",1,0)</f>
        <v>0</v>
      </c>
      <c r="CL327" s="63">
        <f>IF(Taula1[[#This Row],[Tipus de contracte                                  (fer servir opcions de la llista desplegable)]]="Substitució per IT",1,0)</f>
        <v>0</v>
      </c>
      <c r="CM327" s="73"/>
      <c r="CN327" s="63">
        <f>IF(Taula1[[#This Row],[Relació llocs de treball]]&gt;=1,1,0)</f>
        <v>0</v>
      </c>
      <c r="CO327" s="73"/>
      <c r="CP327" s="63">
        <f>IF(Taula1[[#This Row],[Identitat de gènere                                                          (fer servir opcions de la llista desplegable)]]="Home",1,0)</f>
        <v>0</v>
      </c>
      <c r="CQ327" s="63">
        <f>IF(Taula1[[#This Row],[Identitat de gènere                                                          (fer servir opcions de la llista desplegable)]]="Dona",1,0)</f>
        <v>0</v>
      </c>
      <c r="CR327" s="63">
        <f>IF(Taula1[[#This Row],[Identitat de gènere                                                          (fer servir opcions de la llista desplegable)]]="No binari",1,0)</f>
        <v>0</v>
      </c>
      <c r="CS327" s="73"/>
      <c r="CT327" s="63">
        <f t="shared" ref="CT327:CT390" si="80">IF(F327="Home",1,0)</f>
        <v>0</v>
      </c>
      <c r="CU327" s="64">
        <f t="shared" si="71"/>
        <v>0</v>
      </c>
      <c r="CW327" s="64">
        <f t="shared" si="72"/>
        <v>0</v>
      </c>
      <c r="CX327" s="64">
        <f t="shared" si="73"/>
        <v>0</v>
      </c>
      <c r="CY327" s="64">
        <f t="shared" si="74"/>
        <v>0</v>
      </c>
      <c r="CZ327" s="64">
        <f t="shared" si="75"/>
        <v>0</v>
      </c>
      <c r="DB327" s="64">
        <f t="shared" si="76"/>
        <v>0</v>
      </c>
      <c r="DC327" s="64">
        <f t="shared" si="77"/>
        <v>0</v>
      </c>
      <c r="DD327" s="64">
        <f t="shared" si="78"/>
        <v>0</v>
      </c>
      <c r="DE327" s="64">
        <f t="shared" si="79"/>
        <v>0</v>
      </c>
    </row>
    <row r="328" spans="2:109" x14ac:dyDescent="0.3">
      <c r="B328" s="167"/>
      <c r="C328" s="186"/>
      <c r="D328" s="2"/>
      <c r="E328" s="67"/>
      <c r="F328" s="5"/>
      <c r="G328" s="5"/>
      <c r="H328" s="187"/>
      <c r="I328" s="111" t="str">
        <f ca="1">IF(Taula1[[#This Row],[Data naixement (format dd/mm/aaaa)]]="","0",DATEDIF(Taula1[[#This Row],[Data naixement (format dd/mm/aaaa)]],TODAY(),"Y"))</f>
        <v>0</v>
      </c>
      <c r="J328" s="6"/>
      <c r="K328" s="6"/>
      <c r="L328" s="6"/>
      <c r="M328" s="6"/>
      <c r="N328" s="56"/>
      <c r="O328" s="56"/>
      <c r="P328" s="56"/>
      <c r="Q328" s="6"/>
      <c r="R328" s="7"/>
      <c r="S328" s="143">
        <f>Taula1[[#This Row],[Mesos naturals sencers treballats període justificat (01/01/2023 - 31/03/2023)]]</f>
        <v>0</v>
      </c>
      <c r="T328" s="194">
        <f>Taula1[[#This Row],[Dies treballats període justificat (01/01/2023 - 31/03/2023)              no comptabilitzats com a mes natural sencer]]</f>
        <v>0</v>
      </c>
      <c r="U328" s="12"/>
      <c r="V328" s="7"/>
      <c r="W328" s="188"/>
      <c r="X328" s="188"/>
      <c r="Y328" s="188"/>
      <c r="Z328" s="188"/>
      <c r="AA328" s="190"/>
      <c r="AB328" s="143">
        <f>Taula1[[#This Row],[Grup justificat     (fer servir opcions de la llista desplegable)]]</f>
        <v>0</v>
      </c>
      <c r="AC328" s="182"/>
      <c r="AD328" s="80"/>
      <c r="AE328" s="131">
        <f>ROUND((AF328/100)*756*Taula1[[#This Row],[Mesos naturals sencers treballats període justificat (01/01/2023 - 31/03/2023)]],2)</f>
        <v>0</v>
      </c>
      <c r="AF328" s="79">
        <f>Taula1[[#This Row],[% Jornada segons contracte
(no posar el símbol %) ]]-Taula1[[#This Row],[% Reducció salari per baix rendiment        (no posar el símbol %)]]</f>
        <v>0</v>
      </c>
      <c r="AG328" s="131">
        <f>ROUND((AH328/100)*24.8547945*Taula1[[#This Row],[Dies treballats període justificat (01/01/2023 - 31/03/2023)              no comptabilitzats com a mes natural sencer]],2)</f>
        <v>0</v>
      </c>
      <c r="AH328" s="79">
        <f>Taula1[[#This Row],[% Jornada segons contracte
(no posar el símbol %) ]]-Taula1[[#This Row],[% Reducció salari per baix rendiment        (no posar el símbol %)]]</f>
        <v>0</v>
      </c>
      <c r="AI328" s="131">
        <f t="shared" ref="AI328:AI391" si="81">ROUND(AE328+AG328,2)</f>
        <v>0</v>
      </c>
      <c r="AJ328" s="183"/>
      <c r="AK328" s="131">
        <f>ROUND((AL328/100)*756*Taula1[[#This Row],[Espai reservat Administració  (mesos)]],2)</f>
        <v>0</v>
      </c>
      <c r="AL328" s="79">
        <f>Taula1[[#This Row],[% Jornada segons contracte
(no posar el símbol %) ]]-Taula1[[#This Row],[% Reducció salari per baix rendiment        (no posar el símbol %)]]</f>
        <v>0</v>
      </c>
      <c r="AM328" s="131">
        <f>ROUND((AN328/100)*24.8547945*Taula1[[#This Row],[Espai reservat Administració (dies)]],2)</f>
        <v>0</v>
      </c>
      <c r="AN328" s="79">
        <f>Taula1[[#This Row],[% Jornada segons contracte
(no posar el símbol %) ]]-Taula1[[#This Row],[% Reducció salari per baix rendiment        (no posar el símbol %)]]</f>
        <v>0</v>
      </c>
      <c r="AO328" s="131">
        <f t="shared" ref="AO328:AO391" si="82">ROUND(AK328+AM328,2)</f>
        <v>0</v>
      </c>
      <c r="AP328" s="86"/>
      <c r="AQ328" s="136">
        <f>ROUND((AR328/100)*693*Taula1[[#This Row],[Mesos naturals sencers treballats període justificat (01/01/2023 - 31/03/2023)]],2)</f>
        <v>0</v>
      </c>
      <c r="AR328" s="89">
        <f>Taula1[[#This Row],[% Jornada segons contracte
(no posar el símbol %) ]]-Taula1[[#This Row],[% Reducció salari per baix rendiment        (no posar el símbol %)]]</f>
        <v>0</v>
      </c>
      <c r="AS328" s="136">
        <f>ROUND((AT328/100)*22.78356164*Taula1[[#This Row],[Dies treballats període justificat (01/01/2023 - 31/03/2023)              no comptabilitzats com a mes natural sencer]],2)</f>
        <v>0</v>
      </c>
      <c r="AT328" s="89">
        <f>Taula1[[#This Row],[% Jornada segons contracte
(no posar el símbol %) ]]-Taula1[[#This Row],[% Reducció salari per baix rendiment        (no posar el símbol %)]]</f>
        <v>0</v>
      </c>
      <c r="AU328" s="136">
        <f t="shared" ref="AU328:AU391" si="83">ROUND(AQ328+AS328,2)</f>
        <v>0</v>
      </c>
      <c r="AV328" s="86"/>
      <c r="AW328" s="136">
        <f>ROUND((AX328/100)*693*Taula1[[#This Row],[Espai reservat Administració  (mesos)]],2)</f>
        <v>0</v>
      </c>
      <c r="AX328" s="89">
        <f>Taula1[[#This Row],[% Jornada segons contracte
(no posar el símbol %) ]]-Taula1[[#This Row],[% Reducció salari per baix rendiment        (no posar el símbol %)]]</f>
        <v>0</v>
      </c>
      <c r="AY328" s="131">
        <f>ROUND((AZ328/100)*22.78356164*Taula1[[#This Row],[Espai reservat Administració (dies)]],2)</f>
        <v>0</v>
      </c>
      <c r="AZ328" s="79">
        <f>Taula1[[#This Row],[% Jornada segons contracte
(no posar el símbol %) ]]-Taula1[[#This Row],[% Reducció salari per baix rendiment        (no posar el símbol %)]]</f>
        <v>0</v>
      </c>
      <c r="BA328" s="131">
        <f t="shared" ref="BA328:BA391" si="84">ROUND(AW328+AY328,2)</f>
        <v>0</v>
      </c>
      <c r="BB328" s="83"/>
      <c r="BC328" s="131">
        <f>IF(Taula1[[#This Row],[Grup justificat     (fer servir opcions de la llista desplegable)]]=1,AI328,0)</f>
        <v>0</v>
      </c>
      <c r="BD328" s="131">
        <f>IF(Taula1[[#This Row],[Grup justificat     (fer servir opcions de la llista desplegable)]]=2,AU328,0)</f>
        <v>0</v>
      </c>
      <c r="BE328" s="83"/>
      <c r="BF328" s="131">
        <f>IF(Taula1[[#This Row],[Espai reservat Administració]]=1,AO328,0)</f>
        <v>0</v>
      </c>
      <c r="BG328" s="131">
        <f>IF(Taula1[[#This Row],[Espai reservat Administració]]=2,BA328,0)</f>
        <v>0</v>
      </c>
      <c r="BH328" s="83"/>
      <c r="BI328" s="124">
        <f>IF(Taula1[[#This Row],[Grup justificat     (fer servir opcions de la llista desplegable)]]=1,1,0)</f>
        <v>0</v>
      </c>
      <c r="BJ328" s="124">
        <f>IF(Taula1[[#This Row],[Espai reservat Administració]]=1,1,0)</f>
        <v>0</v>
      </c>
      <c r="BK328" s="125"/>
      <c r="BL328" s="124">
        <f>IF(Taula1[[#This Row],[Grup justificat     (fer servir opcions de la llista desplegable)]]=2,1,0)</f>
        <v>0</v>
      </c>
      <c r="BM328" s="124">
        <f>IF(Taula1[[#This Row],[Espai reservat Administració]]=2,1,0)</f>
        <v>0</v>
      </c>
      <c r="BN328" s="73"/>
      <c r="BO328" s="73"/>
      <c r="BP328" s="73"/>
      <c r="BQ328" s="73"/>
      <c r="BR328" s="73"/>
      <c r="BS328" s="73"/>
      <c r="BT328" s="73"/>
      <c r="BU328" s="73"/>
      <c r="BV328" s="73"/>
      <c r="BW328" s="73"/>
      <c r="BX328" s="73"/>
      <c r="BY328" s="73"/>
      <c r="BZ328" s="73"/>
      <c r="CA328" s="73"/>
      <c r="CB328" s="73"/>
      <c r="CC328" s="73"/>
      <c r="CD328" s="73"/>
      <c r="CE328" s="73"/>
      <c r="CF328" s="73"/>
      <c r="CG328" s="63">
        <f t="shared" ref="CG328:CG391" si="85">IF(V328="Sí",1,0)</f>
        <v>0</v>
      </c>
      <c r="CH328" s="63">
        <f t="shared" ref="CH328:CH391" si="86">IF(V328="No",1,0)</f>
        <v>0</v>
      </c>
      <c r="CI328" s="73"/>
      <c r="CJ328" s="63">
        <f>IF(Taula1[[#This Row],[Tipus de contracte                                  (fer servir opcions de la llista desplegable)]]="Indefinit",1,0)</f>
        <v>0</v>
      </c>
      <c r="CK328" s="63">
        <f>IF(Taula1[[#This Row],[Tipus de contracte                                  (fer servir opcions de la llista desplegable)]]="Temporal, igual o superior a 6 mesos",1,0)</f>
        <v>0</v>
      </c>
      <c r="CL328" s="63">
        <f>IF(Taula1[[#This Row],[Tipus de contracte                                  (fer servir opcions de la llista desplegable)]]="Substitució per IT",1,0)</f>
        <v>0</v>
      </c>
      <c r="CM328" s="73"/>
      <c r="CN328" s="63">
        <f>IF(Taula1[[#This Row],[Relació llocs de treball]]&gt;=1,1,0)</f>
        <v>0</v>
      </c>
      <c r="CO328" s="73"/>
      <c r="CP328" s="63">
        <f>IF(Taula1[[#This Row],[Identitat de gènere                                                          (fer servir opcions de la llista desplegable)]]="Home",1,0)</f>
        <v>0</v>
      </c>
      <c r="CQ328" s="63">
        <f>IF(Taula1[[#This Row],[Identitat de gènere                                                          (fer servir opcions de la llista desplegable)]]="Dona",1,0)</f>
        <v>0</v>
      </c>
      <c r="CR328" s="63">
        <f>IF(Taula1[[#This Row],[Identitat de gènere                                                          (fer servir opcions de la llista desplegable)]]="No binari",1,0)</f>
        <v>0</v>
      </c>
      <c r="CS328" s="73"/>
      <c r="CT328" s="63">
        <f t="shared" si="80"/>
        <v>0</v>
      </c>
      <c r="CU328" s="64">
        <f t="shared" ref="CU328:CU391" si="87">IF(F328="Dona",1,0)</f>
        <v>0</v>
      </c>
      <c r="CW328" s="64">
        <f t="shared" ref="CW328:CW391" si="88">IF(AA328=1,1,0)</f>
        <v>0</v>
      </c>
      <c r="CX328" s="64">
        <f t="shared" ref="CX328:CX391" si="89">IF(AA328=2,1,0)</f>
        <v>0</v>
      </c>
      <c r="CY328" s="64">
        <f t="shared" ref="CY328:CY391" si="90">IF(AA328=3,1,0)</f>
        <v>0</v>
      </c>
      <c r="CZ328" s="64">
        <f t="shared" ref="CZ328:CZ391" si="91">IF(AA328=4,1,0)</f>
        <v>0</v>
      </c>
      <c r="DB328" s="64">
        <f t="shared" ref="DB328:DB391" si="92">IF(AB328=1,1,0)</f>
        <v>0</v>
      </c>
      <c r="DC328" s="64">
        <f t="shared" ref="DC328:DC391" si="93">IF(AB328=2,1,0)</f>
        <v>0</v>
      </c>
      <c r="DD328" s="64">
        <f t="shared" ref="DD328:DD391" si="94">IF(AB328=3,1,0)</f>
        <v>0</v>
      </c>
      <c r="DE328" s="64">
        <f t="shared" ref="DE328:DE391" si="95">IF(AB328=4,1,0)</f>
        <v>0</v>
      </c>
    </row>
    <row r="329" spans="2:109" x14ac:dyDescent="0.3">
      <c r="B329" s="167"/>
      <c r="C329" s="186"/>
      <c r="D329" s="2"/>
      <c r="E329" s="67"/>
      <c r="F329" s="5"/>
      <c r="G329" s="5"/>
      <c r="H329" s="187"/>
      <c r="I329" s="111" t="str">
        <f ca="1">IF(Taula1[[#This Row],[Data naixement (format dd/mm/aaaa)]]="","0",DATEDIF(Taula1[[#This Row],[Data naixement (format dd/mm/aaaa)]],TODAY(),"Y"))</f>
        <v>0</v>
      </c>
      <c r="J329" s="6"/>
      <c r="K329" s="6"/>
      <c r="L329" s="6"/>
      <c r="M329" s="6"/>
      <c r="N329" s="56"/>
      <c r="O329" s="56"/>
      <c r="P329" s="56"/>
      <c r="Q329" s="6"/>
      <c r="R329" s="7"/>
      <c r="S329" s="143">
        <f>Taula1[[#This Row],[Mesos naturals sencers treballats període justificat (01/01/2023 - 31/03/2023)]]</f>
        <v>0</v>
      </c>
      <c r="T329" s="194">
        <f>Taula1[[#This Row],[Dies treballats període justificat (01/01/2023 - 31/03/2023)              no comptabilitzats com a mes natural sencer]]</f>
        <v>0</v>
      </c>
      <c r="U329" s="12"/>
      <c r="V329" s="7"/>
      <c r="W329" s="188"/>
      <c r="X329" s="188"/>
      <c r="Y329" s="188"/>
      <c r="Z329" s="188"/>
      <c r="AA329" s="190"/>
      <c r="AB329" s="143">
        <f>Taula1[[#This Row],[Grup justificat     (fer servir opcions de la llista desplegable)]]</f>
        <v>0</v>
      </c>
      <c r="AC329" s="182"/>
      <c r="AD329" s="80"/>
      <c r="AE329" s="131">
        <f>ROUND((AF329/100)*756*Taula1[[#This Row],[Mesos naturals sencers treballats període justificat (01/01/2023 - 31/03/2023)]],2)</f>
        <v>0</v>
      </c>
      <c r="AF329" s="79">
        <f>Taula1[[#This Row],[% Jornada segons contracte
(no posar el símbol %) ]]-Taula1[[#This Row],[% Reducció salari per baix rendiment        (no posar el símbol %)]]</f>
        <v>0</v>
      </c>
      <c r="AG329" s="131">
        <f>ROUND((AH329/100)*24.8547945*Taula1[[#This Row],[Dies treballats període justificat (01/01/2023 - 31/03/2023)              no comptabilitzats com a mes natural sencer]],2)</f>
        <v>0</v>
      </c>
      <c r="AH329" s="79">
        <f>Taula1[[#This Row],[% Jornada segons contracte
(no posar el símbol %) ]]-Taula1[[#This Row],[% Reducció salari per baix rendiment        (no posar el símbol %)]]</f>
        <v>0</v>
      </c>
      <c r="AI329" s="131">
        <f t="shared" si="81"/>
        <v>0</v>
      </c>
      <c r="AJ329" s="183"/>
      <c r="AK329" s="131">
        <f>ROUND((AL329/100)*756*Taula1[[#This Row],[Espai reservat Administració  (mesos)]],2)</f>
        <v>0</v>
      </c>
      <c r="AL329" s="79">
        <f>Taula1[[#This Row],[% Jornada segons contracte
(no posar el símbol %) ]]-Taula1[[#This Row],[% Reducció salari per baix rendiment        (no posar el símbol %)]]</f>
        <v>0</v>
      </c>
      <c r="AM329" s="131">
        <f>ROUND((AN329/100)*24.8547945*Taula1[[#This Row],[Espai reservat Administració (dies)]],2)</f>
        <v>0</v>
      </c>
      <c r="AN329" s="79">
        <f>Taula1[[#This Row],[% Jornada segons contracte
(no posar el símbol %) ]]-Taula1[[#This Row],[% Reducció salari per baix rendiment        (no posar el símbol %)]]</f>
        <v>0</v>
      </c>
      <c r="AO329" s="131">
        <f t="shared" si="82"/>
        <v>0</v>
      </c>
      <c r="AP329" s="86"/>
      <c r="AQ329" s="136">
        <f>ROUND((AR329/100)*693*Taula1[[#This Row],[Mesos naturals sencers treballats període justificat (01/01/2023 - 31/03/2023)]],2)</f>
        <v>0</v>
      </c>
      <c r="AR329" s="89">
        <f>Taula1[[#This Row],[% Jornada segons contracte
(no posar el símbol %) ]]-Taula1[[#This Row],[% Reducció salari per baix rendiment        (no posar el símbol %)]]</f>
        <v>0</v>
      </c>
      <c r="AS329" s="136">
        <f>ROUND((AT329/100)*22.78356164*Taula1[[#This Row],[Dies treballats període justificat (01/01/2023 - 31/03/2023)              no comptabilitzats com a mes natural sencer]],2)</f>
        <v>0</v>
      </c>
      <c r="AT329" s="89">
        <f>Taula1[[#This Row],[% Jornada segons contracte
(no posar el símbol %) ]]-Taula1[[#This Row],[% Reducció salari per baix rendiment        (no posar el símbol %)]]</f>
        <v>0</v>
      </c>
      <c r="AU329" s="136">
        <f t="shared" si="83"/>
        <v>0</v>
      </c>
      <c r="AV329" s="86"/>
      <c r="AW329" s="136">
        <f>ROUND((AX329/100)*693*Taula1[[#This Row],[Espai reservat Administració  (mesos)]],2)</f>
        <v>0</v>
      </c>
      <c r="AX329" s="89">
        <f>Taula1[[#This Row],[% Jornada segons contracte
(no posar el símbol %) ]]-Taula1[[#This Row],[% Reducció salari per baix rendiment        (no posar el símbol %)]]</f>
        <v>0</v>
      </c>
      <c r="AY329" s="131">
        <f>ROUND((AZ329/100)*22.78356164*Taula1[[#This Row],[Espai reservat Administració (dies)]],2)</f>
        <v>0</v>
      </c>
      <c r="AZ329" s="79">
        <f>Taula1[[#This Row],[% Jornada segons contracte
(no posar el símbol %) ]]-Taula1[[#This Row],[% Reducció salari per baix rendiment        (no posar el símbol %)]]</f>
        <v>0</v>
      </c>
      <c r="BA329" s="131">
        <f t="shared" si="84"/>
        <v>0</v>
      </c>
      <c r="BB329" s="83"/>
      <c r="BC329" s="131">
        <f>IF(Taula1[[#This Row],[Grup justificat     (fer servir opcions de la llista desplegable)]]=1,AI329,0)</f>
        <v>0</v>
      </c>
      <c r="BD329" s="131">
        <f>IF(Taula1[[#This Row],[Grup justificat     (fer servir opcions de la llista desplegable)]]=2,AU329,0)</f>
        <v>0</v>
      </c>
      <c r="BE329" s="83"/>
      <c r="BF329" s="131">
        <f>IF(Taula1[[#This Row],[Espai reservat Administració]]=1,AO329,0)</f>
        <v>0</v>
      </c>
      <c r="BG329" s="131">
        <f>IF(Taula1[[#This Row],[Espai reservat Administració]]=2,BA329,0)</f>
        <v>0</v>
      </c>
      <c r="BH329" s="83"/>
      <c r="BI329" s="124">
        <f>IF(Taula1[[#This Row],[Grup justificat     (fer servir opcions de la llista desplegable)]]=1,1,0)</f>
        <v>0</v>
      </c>
      <c r="BJ329" s="124">
        <f>IF(Taula1[[#This Row],[Espai reservat Administració]]=1,1,0)</f>
        <v>0</v>
      </c>
      <c r="BK329" s="125"/>
      <c r="BL329" s="124">
        <f>IF(Taula1[[#This Row],[Grup justificat     (fer servir opcions de la llista desplegable)]]=2,1,0)</f>
        <v>0</v>
      </c>
      <c r="BM329" s="124">
        <f>IF(Taula1[[#This Row],[Espai reservat Administració]]=2,1,0)</f>
        <v>0</v>
      </c>
      <c r="BN329" s="73"/>
      <c r="BO329" s="73"/>
      <c r="BP329" s="73"/>
      <c r="BQ329" s="73"/>
      <c r="BR329" s="73"/>
      <c r="BS329" s="73"/>
      <c r="BT329" s="73"/>
      <c r="BU329" s="73"/>
      <c r="BV329" s="73"/>
      <c r="BW329" s="73"/>
      <c r="BX329" s="73"/>
      <c r="BY329" s="73"/>
      <c r="BZ329" s="73"/>
      <c r="CA329" s="73"/>
      <c r="CB329" s="73"/>
      <c r="CC329" s="73"/>
      <c r="CD329" s="73"/>
      <c r="CE329" s="73"/>
      <c r="CF329" s="73"/>
      <c r="CG329" s="63">
        <f t="shared" si="85"/>
        <v>0</v>
      </c>
      <c r="CH329" s="63">
        <f t="shared" si="86"/>
        <v>0</v>
      </c>
      <c r="CI329" s="73"/>
      <c r="CJ329" s="63">
        <f>IF(Taula1[[#This Row],[Tipus de contracte                                  (fer servir opcions de la llista desplegable)]]="Indefinit",1,0)</f>
        <v>0</v>
      </c>
      <c r="CK329" s="63">
        <f>IF(Taula1[[#This Row],[Tipus de contracte                                  (fer servir opcions de la llista desplegable)]]="Temporal, igual o superior a 6 mesos",1,0)</f>
        <v>0</v>
      </c>
      <c r="CL329" s="63">
        <f>IF(Taula1[[#This Row],[Tipus de contracte                                  (fer servir opcions de la llista desplegable)]]="Substitució per IT",1,0)</f>
        <v>0</v>
      </c>
      <c r="CM329" s="73"/>
      <c r="CN329" s="63">
        <f>IF(Taula1[[#This Row],[Relació llocs de treball]]&gt;=1,1,0)</f>
        <v>0</v>
      </c>
      <c r="CO329" s="73"/>
      <c r="CP329" s="63">
        <f>IF(Taula1[[#This Row],[Identitat de gènere                                                          (fer servir opcions de la llista desplegable)]]="Home",1,0)</f>
        <v>0</v>
      </c>
      <c r="CQ329" s="63">
        <f>IF(Taula1[[#This Row],[Identitat de gènere                                                          (fer servir opcions de la llista desplegable)]]="Dona",1,0)</f>
        <v>0</v>
      </c>
      <c r="CR329" s="63">
        <f>IF(Taula1[[#This Row],[Identitat de gènere                                                          (fer servir opcions de la llista desplegable)]]="No binari",1,0)</f>
        <v>0</v>
      </c>
      <c r="CS329" s="73"/>
      <c r="CT329" s="63">
        <f t="shared" si="80"/>
        <v>0</v>
      </c>
      <c r="CU329" s="64">
        <f t="shared" si="87"/>
        <v>0</v>
      </c>
      <c r="CW329" s="64">
        <f t="shared" si="88"/>
        <v>0</v>
      </c>
      <c r="CX329" s="64">
        <f t="shared" si="89"/>
        <v>0</v>
      </c>
      <c r="CY329" s="64">
        <f t="shared" si="90"/>
        <v>0</v>
      </c>
      <c r="CZ329" s="64">
        <f t="shared" si="91"/>
        <v>0</v>
      </c>
      <c r="DB329" s="64">
        <f t="shared" si="92"/>
        <v>0</v>
      </c>
      <c r="DC329" s="64">
        <f t="shared" si="93"/>
        <v>0</v>
      </c>
      <c r="DD329" s="64">
        <f t="shared" si="94"/>
        <v>0</v>
      </c>
      <c r="DE329" s="64">
        <f t="shared" si="95"/>
        <v>0</v>
      </c>
    </row>
    <row r="330" spans="2:109" x14ac:dyDescent="0.3">
      <c r="B330" s="167"/>
      <c r="C330" s="186"/>
      <c r="D330" s="2"/>
      <c r="E330" s="67"/>
      <c r="F330" s="5"/>
      <c r="G330" s="5"/>
      <c r="H330" s="187"/>
      <c r="I330" s="111" t="str">
        <f ca="1">IF(Taula1[[#This Row],[Data naixement (format dd/mm/aaaa)]]="","0",DATEDIF(Taula1[[#This Row],[Data naixement (format dd/mm/aaaa)]],TODAY(),"Y"))</f>
        <v>0</v>
      </c>
      <c r="J330" s="6"/>
      <c r="K330" s="6"/>
      <c r="L330" s="6"/>
      <c r="M330" s="6"/>
      <c r="N330" s="56"/>
      <c r="O330" s="56"/>
      <c r="P330" s="56"/>
      <c r="Q330" s="6"/>
      <c r="R330" s="7"/>
      <c r="S330" s="143">
        <f>Taula1[[#This Row],[Mesos naturals sencers treballats període justificat (01/01/2023 - 31/03/2023)]]</f>
        <v>0</v>
      </c>
      <c r="T330" s="194">
        <f>Taula1[[#This Row],[Dies treballats període justificat (01/01/2023 - 31/03/2023)              no comptabilitzats com a mes natural sencer]]</f>
        <v>0</v>
      </c>
      <c r="U330" s="12"/>
      <c r="V330" s="7"/>
      <c r="W330" s="188"/>
      <c r="X330" s="188"/>
      <c r="Y330" s="188"/>
      <c r="Z330" s="188"/>
      <c r="AA330" s="190"/>
      <c r="AB330" s="143">
        <f>Taula1[[#This Row],[Grup justificat     (fer servir opcions de la llista desplegable)]]</f>
        <v>0</v>
      </c>
      <c r="AC330" s="182"/>
      <c r="AD330" s="80"/>
      <c r="AE330" s="131">
        <f>ROUND((AF330/100)*756*Taula1[[#This Row],[Mesos naturals sencers treballats període justificat (01/01/2023 - 31/03/2023)]],2)</f>
        <v>0</v>
      </c>
      <c r="AF330" s="79">
        <f>Taula1[[#This Row],[% Jornada segons contracte
(no posar el símbol %) ]]-Taula1[[#This Row],[% Reducció salari per baix rendiment        (no posar el símbol %)]]</f>
        <v>0</v>
      </c>
      <c r="AG330" s="131">
        <f>ROUND((AH330/100)*24.8547945*Taula1[[#This Row],[Dies treballats període justificat (01/01/2023 - 31/03/2023)              no comptabilitzats com a mes natural sencer]],2)</f>
        <v>0</v>
      </c>
      <c r="AH330" s="79">
        <f>Taula1[[#This Row],[% Jornada segons contracte
(no posar el símbol %) ]]-Taula1[[#This Row],[% Reducció salari per baix rendiment        (no posar el símbol %)]]</f>
        <v>0</v>
      </c>
      <c r="AI330" s="131">
        <f t="shared" si="81"/>
        <v>0</v>
      </c>
      <c r="AJ330" s="183"/>
      <c r="AK330" s="131">
        <f>ROUND((AL330/100)*756*Taula1[[#This Row],[Espai reservat Administració  (mesos)]],2)</f>
        <v>0</v>
      </c>
      <c r="AL330" s="79">
        <f>Taula1[[#This Row],[% Jornada segons contracte
(no posar el símbol %) ]]-Taula1[[#This Row],[% Reducció salari per baix rendiment        (no posar el símbol %)]]</f>
        <v>0</v>
      </c>
      <c r="AM330" s="131">
        <f>ROUND((AN330/100)*24.8547945*Taula1[[#This Row],[Espai reservat Administració (dies)]],2)</f>
        <v>0</v>
      </c>
      <c r="AN330" s="79">
        <f>Taula1[[#This Row],[% Jornada segons contracte
(no posar el símbol %) ]]-Taula1[[#This Row],[% Reducció salari per baix rendiment        (no posar el símbol %)]]</f>
        <v>0</v>
      </c>
      <c r="AO330" s="131">
        <f t="shared" si="82"/>
        <v>0</v>
      </c>
      <c r="AP330" s="86"/>
      <c r="AQ330" s="136">
        <f>ROUND((AR330/100)*693*Taula1[[#This Row],[Mesos naturals sencers treballats període justificat (01/01/2023 - 31/03/2023)]],2)</f>
        <v>0</v>
      </c>
      <c r="AR330" s="89">
        <f>Taula1[[#This Row],[% Jornada segons contracte
(no posar el símbol %) ]]-Taula1[[#This Row],[% Reducció salari per baix rendiment        (no posar el símbol %)]]</f>
        <v>0</v>
      </c>
      <c r="AS330" s="136">
        <f>ROUND((AT330/100)*22.78356164*Taula1[[#This Row],[Dies treballats període justificat (01/01/2023 - 31/03/2023)              no comptabilitzats com a mes natural sencer]],2)</f>
        <v>0</v>
      </c>
      <c r="AT330" s="89">
        <f>Taula1[[#This Row],[% Jornada segons contracte
(no posar el símbol %) ]]-Taula1[[#This Row],[% Reducció salari per baix rendiment        (no posar el símbol %)]]</f>
        <v>0</v>
      </c>
      <c r="AU330" s="136">
        <f t="shared" si="83"/>
        <v>0</v>
      </c>
      <c r="AV330" s="86"/>
      <c r="AW330" s="136">
        <f>ROUND((AX330/100)*693*Taula1[[#This Row],[Espai reservat Administració  (mesos)]],2)</f>
        <v>0</v>
      </c>
      <c r="AX330" s="89">
        <f>Taula1[[#This Row],[% Jornada segons contracte
(no posar el símbol %) ]]-Taula1[[#This Row],[% Reducció salari per baix rendiment        (no posar el símbol %)]]</f>
        <v>0</v>
      </c>
      <c r="AY330" s="131">
        <f>ROUND((AZ330/100)*22.78356164*Taula1[[#This Row],[Espai reservat Administració (dies)]],2)</f>
        <v>0</v>
      </c>
      <c r="AZ330" s="79">
        <f>Taula1[[#This Row],[% Jornada segons contracte
(no posar el símbol %) ]]-Taula1[[#This Row],[% Reducció salari per baix rendiment        (no posar el símbol %)]]</f>
        <v>0</v>
      </c>
      <c r="BA330" s="131">
        <f t="shared" si="84"/>
        <v>0</v>
      </c>
      <c r="BB330" s="83"/>
      <c r="BC330" s="131">
        <f>IF(Taula1[[#This Row],[Grup justificat     (fer servir opcions de la llista desplegable)]]=1,AI330,0)</f>
        <v>0</v>
      </c>
      <c r="BD330" s="131">
        <f>IF(Taula1[[#This Row],[Grup justificat     (fer servir opcions de la llista desplegable)]]=2,AU330,0)</f>
        <v>0</v>
      </c>
      <c r="BE330" s="83"/>
      <c r="BF330" s="131">
        <f>IF(Taula1[[#This Row],[Espai reservat Administració]]=1,AO330,0)</f>
        <v>0</v>
      </c>
      <c r="BG330" s="131">
        <f>IF(Taula1[[#This Row],[Espai reservat Administració]]=2,BA330,0)</f>
        <v>0</v>
      </c>
      <c r="BH330" s="83"/>
      <c r="BI330" s="124">
        <f>IF(Taula1[[#This Row],[Grup justificat     (fer servir opcions de la llista desplegable)]]=1,1,0)</f>
        <v>0</v>
      </c>
      <c r="BJ330" s="124">
        <f>IF(Taula1[[#This Row],[Espai reservat Administració]]=1,1,0)</f>
        <v>0</v>
      </c>
      <c r="BK330" s="125"/>
      <c r="BL330" s="124">
        <f>IF(Taula1[[#This Row],[Grup justificat     (fer servir opcions de la llista desplegable)]]=2,1,0)</f>
        <v>0</v>
      </c>
      <c r="BM330" s="124">
        <f>IF(Taula1[[#This Row],[Espai reservat Administració]]=2,1,0)</f>
        <v>0</v>
      </c>
      <c r="BN330" s="73"/>
      <c r="BO330" s="73"/>
      <c r="BP330" s="73"/>
      <c r="BQ330" s="73"/>
      <c r="BR330" s="73"/>
      <c r="BS330" s="73"/>
      <c r="BT330" s="73"/>
      <c r="BU330" s="73"/>
      <c r="BV330" s="73"/>
      <c r="BW330" s="73"/>
      <c r="BX330" s="73"/>
      <c r="BY330" s="73"/>
      <c r="BZ330" s="73"/>
      <c r="CA330" s="73"/>
      <c r="CB330" s="73"/>
      <c r="CC330" s="73"/>
      <c r="CD330" s="73"/>
      <c r="CE330" s="73"/>
      <c r="CF330" s="73"/>
      <c r="CG330" s="63">
        <f t="shared" si="85"/>
        <v>0</v>
      </c>
      <c r="CH330" s="63">
        <f t="shared" si="86"/>
        <v>0</v>
      </c>
      <c r="CI330" s="73"/>
      <c r="CJ330" s="63">
        <f>IF(Taula1[[#This Row],[Tipus de contracte                                  (fer servir opcions de la llista desplegable)]]="Indefinit",1,0)</f>
        <v>0</v>
      </c>
      <c r="CK330" s="63">
        <f>IF(Taula1[[#This Row],[Tipus de contracte                                  (fer servir opcions de la llista desplegable)]]="Temporal, igual o superior a 6 mesos",1,0)</f>
        <v>0</v>
      </c>
      <c r="CL330" s="63">
        <f>IF(Taula1[[#This Row],[Tipus de contracte                                  (fer servir opcions de la llista desplegable)]]="Substitució per IT",1,0)</f>
        <v>0</v>
      </c>
      <c r="CM330" s="73"/>
      <c r="CN330" s="63">
        <f>IF(Taula1[[#This Row],[Relació llocs de treball]]&gt;=1,1,0)</f>
        <v>0</v>
      </c>
      <c r="CO330" s="73"/>
      <c r="CP330" s="63">
        <f>IF(Taula1[[#This Row],[Identitat de gènere                                                          (fer servir opcions de la llista desplegable)]]="Home",1,0)</f>
        <v>0</v>
      </c>
      <c r="CQ330" s="63">
        <f>IF(Taula1[[#This Row],[Identitat de gènere                                                          (fer servir opcions de la llista desplegable)]]="Dona",1,0)</f>
        <v>0</v>
      </c>
      <c r="CR330" s="63">
        <f>IF(Taula1[[#This Row],[Identitat de gènere                                                          (fer servir opcions de la llista desplegable)]]="No binari",1,0)</f>
        <v>0</v>
      </c>
      <c r="CS330" s="73"/>
      <c r="CT330" s="63">
        <f t="shared" si="80"/>
        <v>0</v>
      </c>
      <c r="CU330" s="64">
        <f t="shared" si="87"/>
        <v>0</v>
      </c>
      <c r="CW330" s="64">
        <f t="shared" si="88"/>
        <v>0</v>
      </c>
      <c r="CX330" s="64">
        <f t="shared" si="89"/>
        <v>0</v>
      </c>
      <c r="CY330" s="64">
        <f t="shared" si="90"/>
        <v>0</v>
      </c>
      <c r="CZ330" s="64">
        <f t="shared" si="91"/>
        <v>0</v>
      </c>
      <c r="DB330" s="64">
        <f t="shared" si="92"/>
        <v>0</v>
      </c>
      <c r="DC330" s="64">
        <f t="shared" si="93"/>
        <v>0</v>
      </c>
      <c r="DD330" s="64">
        <f t="shared" si="94"/>
        <v>0</v>
      </c>
      <c r="DE330" s="64">
        <f t="shared" si="95"/>
        <v>0</v>
      </c>
    </row>
    <row r="331" spans="2:109" x14ac:dyDescent="0.3">
      <c r="B331" s="167"/>
      <c r="C331" s="186"/>
      <c r="D331" s="2"/>
      <c r="E331" s="67"/>
      <c r="F331" s="5"/>
      <c r="G331" s="5"/>
      <c r="H331" s="187"/>
      <c r="I331" s="111" t="str">
        <f ca="1">IF(Taula1[[#This Row],[Data naixement (format dd/mm/aaaa)]]="","0",DATEDIF(Taula1[[#This Row],[Data naixement (format dd/mm/aaaa)]],TODAY(),"Y"))</f>
        <v>0</v>
      </c>
      <c r="J331" s="6"/>
      <c r="K331" s="6"/>
      <c r="L331" s="6"/>
      <c r="M331" s="6"/>
      <c r="N331" s="56"/>
      <c r="O331" s="56"/>
      <c r="P331" s="56"/>
      <c r="Q331" s="6"/>
      <c r="R331" s="7"/>
      <c r="S331" s="143">
        <f>Taula1[[#This Row],[Mesos naturals sencers treballats període justificat (01/01/2023 - 31/03/2023)]]</f>
        <v>0</v>
      </c>
      <c r="T331" s="194">
        <f>Taula1[[#This Row],[Dies treballats període justificat (01/01/2023 - 31/03/2023)              no comptabilitzats com a mes natural sencer]]</f>
        <v>0</v>
      </c>
      <c r="U331" s="12"/>
      <c r="V331" s="7"/>
      <c r="W331" s="188"/>
      <c r="X331" s="188"/>
      <c r="Y331" s="188"/>
      <c r="Z331" s="188"/>
      <c r="AA331" s="190"/>
      <c r="AB331" s="143">
        <f>Taula1[[#This Row],[Grup justificat     (fer servir opcions de la llista desplegable)]]</f>
        <v>0</v>
      </c>
      <c r="AC331" s="182"/>
      <c r="AD331" s="80"/>
      <c r="AE331" s="131">
        <f>ROUND((AF331/100)*756*Taula1[[#This Row],[Mesos naturals sencers treballats període justificat (01/01/2023 - 31/03/2023)]],2)</f>
        <v>0</v>
      </c>
      <c r="AF331" s="79">
        <f>Taula1[[#This Row],[% Jornada segons contracte
(no posar el símbol %) ]]-Taula1[[#This Row],[% Reducció salari per baix rendiment        (no posar el símbol %)]]</f>
        <v>0</v>
      </c>
      <c r="AG331" s="131">
        <f>ROUND((AH331/100)*24.8547945*Taula1[[#This Row],[Dies treballats període justificat (01/01/2023 - 31/03/2023)              no comptabilitzats com a mes natural sencer]],2)</f>
        <v>0</v>
      </c>
      <c r="AH331" s="79">
        <f>Taula1[[#This Row],[% Jornada segons contracte
(no posar el símbol %) ]]-Taula1[[#This Row],[% Reducció salari per baix rendiment        (no posar el símbol %)]]</f>
        <v>0</v>
      </c>
      <c r="AI331" s="131">
        <f t="shared" si="81"/>
        <v>0</v>
      </c>
      <c r="AJ331" s="183"/>
      <c r="AK331" s="131">
        <f>ROUND((AL331/100)*756*Taula1[[#This Row],[Espai reservat Administració  (mesos)]],2)</f>
        <v>0</v>
      </c>
      <c r="AL331" s="79">
        <f>Taula1[[#This Row],[% Jornada segons contracte
(no posar el símbol %) ]]-Taula1[[#This Row],[% Reducció salari per baix rendiment        (no posar el símbol %)]]</f>
        <v>0</v>
      </c>
      <c r="AM331" s="131">
        <f>ROUND((AN331/100)*24.8547945*Taula1[[#This Row],[Espai reservat Administració (dies)]],2)</f>
        <v>0</v>
      </c>
      <c r="AN331" s="79">
        <f>Taula1[[#This Row],[% Jornada segons contracte
(no posar el símbol %) ]]-Taula1[[#This Row],[% Reducció salari per baix rendiment        (no posar el símbol %)]]</f>
        <v>0</v>
      </c>
      <c r="AO331" s="131">
        <f t="shared" si="82"/>
        <v>0</v>
      </c>
      <c r="AP331" s="86"/>
      <c r="AQ331" s="136">
        <f>ROUND((AR331/100)*693*Taula1[[#This Row],[Mesos naturals sencers treballats període justificat (01/01/2023 - 31/03/2023)]],2)</f>
        <v>0</v>
      </c>
      <c r="AR331" s="89">
        <f>Taula1[[#This Row],[% Jornada segons contracte
(no posar el símbol %) ]]-Taula1[[#This Row],[% Reducció salari per baix rendiment        (no posar el símbol %)]]</f>
        <v>0</v>
      </c>
      <c r="AS331" s="136">
        <f>ROUND((AT331/100)*22.78356164*Taula1[[#This Row],[Dies treballats període justificat (01/01/2023 - 31/03/2023)              no comptabilitzats com a mes natural sencer]],2)</f>
        <v>0</v>
      </c>
      <c r="AT331" s="89">
        <f>Taula1[[#This Row],[% Jornada segons contracte
(no posar el símbol %) ]]-Taula1[[#This Row],[% Reducció salari per baix rendiment        (no posar el símbol %)]]</f>
        <v>0</v>
      </c>
      <c r="AU331" s="136">
        <f t="shared" si="83"/>
        <v>0</v>
      </c>
      <c r="AV331" s="86"/>
      <c r="AW331" s="136">
        <f>ROUND((AX331/100)*693*Taula1[[#This Row],[Espai reservat Administració  (mesos)]],2)</f>
        <v>0</v>
      </c>
      <c r="AX331" s="89">
        <f>Taula1[[#This Row],[% Jornada segons contracte
(no posar el símbol %) ]]-Taula1[[#This Row],[% Reducció salari per baix rendiment        (no posar el símbol %)]]</f>
        <v>0</v>
      </c>
      <c r="AY331" s="131">
        <f>ROUND((AZ331/100)*22.78356164*Taula1[[#This Row],[Espai reservat Administració (dies)]],2)</f>
        <v>0</v>
      </c>
      <c r="AZ331" s="79">
        <f>Taula1[[#This Row],[% Jornada segons contracte
(no posar el símbol %) ]]-Taula1[[#This Row],[% Reducció salari per baix rendiment        (no posar el símbol %)]]</f>
        <v>0</v>
      </c>
      <c r="BA331" s="131">
        <f t="shared" si="84"/>
        <v>0</v>
      </c>
      <c r="BB331" s="83"/>
      <c r="BC331" s="131">
        <f>IF(Taula1[[#This Row],[Grup justificat     (fer servir opcions de la llista desplegable)]]=1,AI331,0)</f>
        <v>0</v>
      </c>
      <c r="BD331" s="131">
        <f>IF(Taula1[[#This Row],[Grup justificat     (fer servir opcions de la llista desplegable)]]=2,AU331,0)</f>
        <v>0</v>
      </c>
      <c r="BE331" s="83"/>
      <c r="BF331" s="131">
        <f>IF(Taula1[[#This Row],[Espai reservat Administració]]=1,AO331,0)</f>
        <v>0</v>
      </c>
      <c r="BG331" s="131">
        <f>IF(Taula1[[#This Row],[Espai reservat Administració]]=2,BA331,0)</f>
        <v>0</v>
      </c>
      <c r="BH331" s="83"/>
      <c r="BI331" s="124">
        <f>IF(Taula1[[#This Row],[Grup justificat     (fer servir opcions de la llista desplegable)]]=1,1,0)</f>
        <v>0</v>
      </c>
      <c r="BJ331" s="124">
        <f>IF(Taula1[[#This Row],[Espai reservat Administració]]=1,1,0)</f>
        <v>0</v>
      </c>
      <c r="BK331" s="125"/>
      <c r="BL331" s="124">
        <f>IF(Taula1[[#This Row],[Grup justificat     (fer servir opcions de la llista desplegable)]]=2,1,0)</f>
        <v>0</v>
      </c>
      <c r="BM331" s="124">
        <f>IF(Taula1[[#This Row],[Espai reservat Administració]]=2,1,0)</f>
        <v>0</v>
      </c>
      <c r="BN331" s="73"/>
      <c r="BO331" s="73"/>
      <c r="BP331" s="73"/>
      <c r="BQ331" s="73"/>
      <c r="BR331" s="73"/>
      <c r="BS331" s="73"/>
      <c r="BT331" s="73"/>
      <c r="BU331" s="73"/>
      <c r="BV331" s="73"/>
      <c r="BW331" s="73"/>
      <c r="BX331" s="73"/>
      <c r="BY331" s="73"/>
      <c r="BZ331" s="73"/>
      <c r="CA331" s="73"/>
      <c r="CB331" s="73"/>
      <c r="CC331" s="73"/>
      <c r="CD331" s="73"/>
      <c r="CE331" s="73"/>
      <c r="CF331" s="73"/>
      <c r="CG331" s="63">
        <f t="shared" si="85"/>
        <v>0</v>
      </c>
      <c r="CH331" s="63">
        <f t="shared" si="86"/>
        <v>0</v>
      </c>
      <c r="CI331" s="73"/>
      <c r="CJ331" s="63">
        <f>IF(Taula1[[#This Row],[Tipus de contracte                                  (fer servir opcions de la llista desplegable)]]="Indefinit",1,0)</f>
        <v>0</v>
      </c>
      <c r="CK331" s="63">
        <f>IF(Taula1[[#This Row],[Tipus de contracte                                  (fer servir opcions de la llista desplegable)]]="Temporal, igual o superior a 6 mesos",1,0)</f>
        <v>0</v>
      </c>
      <c r="CL331" s="63">
        <f>IF(Taula1[[#This Row],[Tipus de contracte                                  (fer servir opcions de la llista desplegable)]]="Substitució per IT",1,0)</f>
        <v>0</v>
      </c>
      <c r="CM331" s="73"/>
      <c r="CN331" s="63">
        <f>IF(Taula1[[#This Row],[Relació llocs de treball]]&gt;=1,1,0)</f>
        <v>0</v>
      </c>
      <c r="CO331" s="73"/>
      <c r="CP331" s="63">
        <f>IF(Taula1[[#This Row],[Identitat de gènere                                                          (fer servir opcions de la llista desplegable)]]="Home",1,0)</f>
        <v>0</v>
      </c>
      <c r="CQ331" s="63">
        <f>IF(Taula1[[#This Row],[Identitat de gènere                                                          (fer servir opcions de la llista desplegable)]]="Dona",1,0)</f>
        <v>0</v>
      </c>
      <c r="CR331" s="63">
        <f>IF(Taula1[[#This Row],[Identitat de gènere                                                          (fer servir opcions de la llista desplegable)]]="No binari",1,0)</f>
        <v>0</v>
      </c>
      <c r="CS331" s="73"/>
      <c r="CT331" s="63">
        <f t="shared" si="80"/>
        <v>0</v>
      </c>
      <c r="CU331" s="64">
        <f t="shared" si="87"/>
        <v>0</v>
      </c>
      <c r="CW331" s="64">
        <f t="shared" si="88"/>
        <v>0</v>
      </c>
      <c r="CX331" s="64">
        <f t="shared" si="89"/>
        <v>0</v>
      </c>
      <c r="CY331" s="64">
        <f t="shared" si="90"/>
        <v>0</v>
      </c>
      <c r="CZ331" s="64">
        <f t="shared" si="91"/>
        <v>0</v>
      </c>
      <c r="DB331" s="64">
        <f t="shared" si="92"/>
        <v>0</v>
      </c>
      <c r="DC331" s="64">
        <f t="shared" si="93"/>
        <v>0</v>
      </c>
      <c r="DD331" s="64">
        <f t="shared" si="94"/>
        <v>0</v>
      </c>
      <c r="DE331" s="64">
        <f t="shared" si="95"/>
        <v>0</v>
      </c>
    </row>
    <row r="332" spans="2:109" x14ac:dyDescent="0.3">
      <c r="B332" s="167"/>
      <c r="C332" s="186"/>
      <c r="D332" s="2"/>
      <c r="E332" s="67"/>
      <c r="F332" s="5"/>
      <c r="G332" s="5"/>
      <c r="H332" s="187"/>
      <c r="I332" s="111" t="str">
        <f ca="1">IF(Taula1[[#This Row],[Data naixement (format dd/mm/aaaa)]]="","0",DATEDIF(Taula1[[#This Row],[Data naixement (format dd/mm/aaaa)]],TODAY(),"Y"))</f>
        <v>0</v>
      </c>
      <c r="J332" s="6"/>
      <c r="K332" s="6"/>
      <c r="L332" s="6"/>
      <c r="M332" s="6"/>
      <c r="N332" s="56"/>
      <c r="O332" s="56"/>
      <c r="P332" s="56"/>
      <c r="Q332" s="6"/>
      <c r="R332" s="7"/>
      <c r="S332" s="143">
        <f>Taula1[[#This Row],[Mesos naturals sencers treballats període justificat (01/01/2023 - 31/03/2023)]]</f>
        <v>0</v>
      </c>
      <c r="T332" s="194">
        <f>Taula1[[#This Row],[Dies treballats període justificat (01/01/2023 - 31/03/2023)              no comptabilitzats com a mes natural sencer]]</f>
        <v>0</v>
      </c>
      <c r="U332" s="12"/>
      <c r="V332" s="7"/>
      <c r="W332" s="188"/>
      <c r="X332" s="188"/>
      <c r="Y332" s="188"/>
      <c r="Z332" s="188"/>
      <c r="AA332" s="190"/>
      <c r="AB332" s="143">
        <f>Taula1[[#This Row],[Grup justificat     (fer servir opcions de la llista desplegable)]]</f>
        <v>0</v>
      </c>
      <c r="AC332" s="182"/>
      <c r="AD332" s="80"/>
      <c r="AE332" s="131">
        <f>ROUND((AF332/100)*756*Taula1[[#This Row],[Mesos naturals sencers treballats període justificat (01/01/2023 - 31/03/2023)]],2)</f>
        <v>0</v>
      </c>
      <c r="AF332" s="79">
        <f>Taula1[[#This Row],[% Jornada segons contracte
(no posar el símbol %) ]]-Taula1[[#This Row],[% Reducció salari per baix rendiment        (no posar el símbol %)]]</f>
        <v>0</v>
      </c>
      <c r="AG332" s="131">
        <f>ROUND((AH332/100)*24.8547945*Taula1[[#This Row],[Dies treballats període justificat (01/01/2023 - 31/03/2023)              no comptabilitzats com a mes natural sencer]],2)</f>
        <v>0</v>
      </c>
      <c r="AH332" s="79">
        <f>Taula1[[#This Row],[% Jornada segons contracte
(no posar el símbol %) ]]-Taula1[[#This Row],[% Reducció salari per baix rendiment        (no posar el símbol %)]]</f>
        <v>0</v>
      </c>
      <c r="AI332" s="131">
        <f t="shared" si="81"/>
        <v>0</v>
      </c>
      <c r="AJ332" s="183"/>
      <c r="AK332" s="131">
        <f>ROUND((AL332/100)*756*Taula1[[#This Row],[Espai reservat Administració  (mesos)]],2)</f>
        <v>0</v>
      </c>
      <c r="AL332" s="79">
        <f>Taula1[[#This Row],[% Jornada segons contracte
(no posar el símbol %) ]]-Taula1[[#This Row],[% Reducció salari per baix rendiment        (no posar el símbol %)]]</f>
        <v>0</v>
      </c>
      <c r="AM332" s="131">
        <f>ROUND((AN332/100)*24.8547945*Taula1[[#This Row],[Espai reservat Administració (dies)]],2)</f>
        <v>0</v>
      </c>
      <c r="AN332" s="79">
        <f>Taula1[[#This Row],[% Jornada segons contracte
(no posar el símbol %) ]]-Taula1[[#This Row],[% Reducció salari per baix rendiment        (no posar el símbol %)]]</f>
        <v>0</v>
      </c>
      <c r="AO332" s="131">
        <f t="shared" si="82"/>
        <v>0</v>
      </c>
      <c r="AP332" s="86"/>
      <c r="AQ332" s="136">
        <f>ROUND((AR332/100)*693*Taula1[[#This Row],[Mesos naturals sencers treballats període justificat (01/01/2023 - 31/03/2023)]],2)</f>
        <v>0</v>
      </c>
      <c r="AR332" s="89">
        <f>Taula1[[#This Row],[% Jornada segons contracte
(no posar el símbol %) ]]-Taula1[[#This Row],[% Reducció salari per baix rendiment        (no posar el símbol %)]]</f>
        <v>0</v>
      </c>
      <c r="AS332" s="136">
        <f>ROUND((AT332/100)*22.78356164*Taula1[[#This Row],[Dies treballats període justificat (01/01/2023 - 31/03/2023)              no comptabilitzats com a mes natural sencer]],2)</f>
        <v>0</v>
      </c>
      <c r="AT332" s="89">
        <f>Taula1[[#This Row],[% Jornada segons contracte
(no posar el símbol %) ]]-Taula1[[#This Row],[% Reducció salari per baix rendiment        (no posar el símbol %)]]</f>
        <v>0</v>
      </c>
      <c r="AU332" s="136">
        <f t="shared" si="83"/>
        <v>0</v>
      </c>
      <c r="AV332" s="86"/>
      <c r="AW332" s="136">
        <f>ROUND((AX332/100)*693*Taula1[[#This Row],[Espai reservat Administració  (mesos)]],2)</f>
        <v>0</v>
      </c>
      <c r="AX332" s="89">
        <f>Taula1[[#This Row],[% Jornada segons contracte
(no posar el símbol %) ]]-Taula1[[#This Row],[% Reducció salari per baix rendiment        (no posar el símbol %)]]</f>
        <v>0</v>
      </c>
      <c r="AY332" s="131">
        <f>ROUND((AZ332/100)*22.78356164*Taula1[[#This Row],[Espai reservat Administració (dies)]],2)</f>
        <v>0</v>
      </c>
      <c r="AZ332" s="79">
        <f>Taula1[[#This Row],[% Jornada segons contracte
(no posar el símbol %) ]]-Taula1[[#This Row],[% Reducció salari per baix rendiment        (no posar el símbol %)]]</f>
        <v>0</v>
      </c>
      <c r="BA332" s="131">
        <f t="shared" si="84"/>
        <v>0</v>
      </c>
      <c r="BB332" s="83"/>
      <c r="BC332" s="131">
        <f>IF(Taula1[[#This Row],[Grup justificat     (fer servir opcions de la llista desplegable)]]=1,AI332,0)</f>
        <v>0</v>
      </c>
      <c r="BD332" s="131">
        <f>IF(Taula1[[#This Row],[Grup justificat     (fer servir opcions de la llista desplegable)]]=2,AU332,0)</f>
        <v>0</v>
      </c>
      <c r="BE332" s="83"/>
      <c r="BF332" s="131">
        <f>IF(Taula1[[#This Row],[Espai reservat Administració]]=1,AO332,0)</f>
        <v>0</v>
      </c>
      <c r="BG332" s="131">
        <f>IF(Taula1[[#This Row],[Espai reservat Administració]]=2,BA332,0)</f>
        <v>0</v>
      </c>
      <c r="BH332" s="83"/>
      <c r="BI332" s="124">
        <f>IF(Taula1[[#This Row],[Grup justificat     (fer servir opcions de la llista desplegable)]]=1,1,0)</f>
        <v>0</v>
      </c>
      <c r="BJ332" s="124">
        <f>IF(Taula1[[#This Row],[Espai reservat Administració]]=1,1,0)</f>
        <v>0</v>
      </c>
      <c r="BK332" s="125"/>
      <c r="BL332" s="124">
        <f>IF(Taula1[[#This Row],[Grup justificat     (fer servir opcions de la llista desplegable)]]=2,1,0)</f>
        <v>0</v>
      </c>
      <c r="BM332" s="124">
        <f>IF(Taula1[[#This Row],[Espai reservat Administració]]=2,1,0)</f>
        <v>0</v>
      </c>
      <c r="BN332" s="73"/>
      <c r="BO332" s="73"/>
      <c r="BP332" s="73"/>
      <c r="BQ332" s="73"/>
      <c r="BR332" s="73"/>
      <c r="BS332" s="73"/>
      <c r="BT332" s="73"/>
      <c r="BU332" s="73"/>
      <c r="BV332" s="73"/>
      <c r="BW332" s="73"/>
      <c r="BX332" s="73"/>
      <c r="BY332" s="73"/>
      <c r="BZ332" s="73"/>
      <c r="CA332" s="73"/>
      <c r="CB332" s="73"/>
      <c r="CC332" s="73"/>
      <c r="CD332" s="73"/>
      <c r="CE332" s="73"/>
      <c r="CF332" s="73"/>
      <c r="CG332" s="63">
        <f t="shared" si="85"/>
        <v>0</v>
      </c>
      <c r="CH332" s="63">
        <f t="shared" si="86"/>
        <v>0</v>
      </c>
      <c r="CI332" s="73"/>
      <c r="CJ332" s="63">
        <f>IF(Taula1[[#This Row],[Tipus de contracte                                  (fer servir opcions de la llista desplegable)]]="Indefinit",1,0)</f>
        <v>0</v>
      </c>
      <c r="CK332" s="63">
        <f>IF(Taula1[[#This Row],[Tipus de contracte                                  (fer servir opcions de la llista desplegable)]]="Temporal, igual o superior a 6 mesos",1,0)</f>
        <v>0</v>
      </c>
      <c r="CL332" s="63">
        <f>IF(Taula1[[#This Row],[Tipus de contracte                                  (fer servir opcions de la llista desplegable)]]="Substitució per IT",1,0)</f>
        <v>0</v>
      </c>
      <c r="CM332" s="73"/>
      <c r="CN332" s="63">
        <f>IF(Taula1[[#This Row],[Relació llocs de treball]]&gt;=1,1,0)</f>
        <v>0</v>
      </c>
      <c r="CO332" s="73"/>
      <c r="CP332" s="63">
        <f>IF(Taula1[[#This Row],[Identitat de gènere                                                          (fer servir opcions de la llista desplegable)]]="Home",1,0)</f>
        <v>0</v>
      </c>
      <c r="CQ332" s="63">
        <f>IF(Taula1[[#This Row],[Identitat de gènere                                                          (fer servir opcions de la llista desplegable)]]="Dona",1,0)</f>
        <v>0</v>
      </c>
      <c r="CR332" s="63">
        <f>IF(Taula1[[#This Row],[Identitat de gènere                                                          (fer servir opcions de la llista desplegable)]]="No binari",1,0)</f>
        <v>0</v>
      </c>
      <c r="CS332" s="73"/>
      <c r="CT332" s="63">
        <f t="shared" si="80"/>
        <v>0</v>
      </c>
      <c r="CU332" s="64">
        <f t="shared" si="87"/>
        <v>0</v>
      </c>
      <c r="CW332" s="64">
        <f t="shared" si="88"/>
        <v>0</v>
      </c>
      <c r="CX332" s="64">
        <f t="shared" si="89"/>
        <v>0</v>
      </c>
      <c r="CY332" s="64">
        <f t="shared" si="90"/>
        <v>0</v>
      </c>
      <c r="CZ332" s="64">
        <f t="shared" si="91"/>
        <v>0</v>
      </c>
      <c r="DB332" s="64">
        <f t="shared" si="92"/>
        <v>0</v>
      </c>
      <c r="DC332" s="64">
        <f t="shared" si="93"/>
        <v>0</v>
      </c>
      <c r="DD332" s="64">
        <f t="shared" si="94"/>
        <v>0</v>
      </c>
      <c r="DE332" s="64">
        <f t="shared" si="95"/>
        <v>0</v>
      </c>
    </row>
    <row r="333" spans="2:109" x14ac:dyDescent="0.3">
      <c r="B333" s="167"/>
      <c r="C333" s="186"/>
      <c r="D333" s="2"/>
      <c r="E333" s="67"/>
      <c r="F333" s="5"/>
      <c r="G333" s="5"/>
      <c r="H333" s="187"/>
      <c r="I333" s="111" t="str">
        <f ca="1">IF(Taula1[[#This Row],[Data naixement (format dd/mm/aaaa)]]="","0",DATEDIF(Taula1[[#This Row],[Data naixement (format dd/mm/aaaa)]],TODAY(),"Y"))</f>
        <v>0</v>
      </c>
      <c r="J333" s="6"/>
      <c r="K333" s="6"/>
      <c r="L333" s="6"/>
      <c r="M333" s="6"/>
      <c r="N333" s="56"/>
      <c r="O333" s="56"/>
      <c r="P333" s="56"/>
      <c r="Q333" s="6"/>
      <c r="R333" s="7"/>
      <c r="S333" s="143">
        <f>Taula1[[#This Row],[Mesos naturals sencers treballats període justificat (01/01/2023 - 31/03/2023)]]</f>
        <v>0</v>
      </c>
      <c r="T333" s="194">
        <f>Taula1[[#This Row],[Dies treballats període justificat (01/01/2023 - 31/03/2023)              no comptabilitzats com a mes natural sencer]]</f>
        <v>0</v>
      </c>
      <c r="U333" s="12"/>
      <c r="V333" s="7"/>
      <c r="W333" s="188"/>
      <c r="X333" s="188"/>
      <c r="Y333" s="188"/>
      <c r="Z333" s="188"/>
      <c r="AA333" s="190"/>
      <c r="AB333" s="143">
        <f>Taula1[[#This Row],[Grup justificat     (fer servir opcions de la llista desplegable)]]</f>
        <v>0</v>
      </c>
      <c r="AC333" s="182"/>
      <c r="AD333" s="80"/>
      <c r="AE333" s="131">
        <f>ROUND((AF333/100)*756*Taula1[[#This Row],[Mesos naturals sencers treballats període justificat (01/01/2023 - 31/03/2023)]],2)</f>
        <v>0</v>
      </c>
      <c r="AF333" s="79">
        <f>Taula1[[#This Row],[% Jornada segons contracte
(no posar el símbol %) ]]-Taula1[[#This Row],[% Reducció salari per baix rendiment        (no posar el símbol %)]]</f>
        <v>0</v>
      </c>
      <c r="AG333" s="131">
        <f>ROUND((AH333/100)*24.8547945*Taula1[[#This Row],[Dies treballats període justificat (01/01/2023 - 31/03/2023)              no comptabilitzats com a mes natural sencer]],2)</f>
        <v>0</v>
      </c>
      <c r="AH333" s="79">
        <f>Taula1[[#This Row],[% Jornada segons contracte
(no posar el símbol %) ]]-Taula1[[#This Row],[% Reducció salari per baix rendiment        (no posar el símbol %)]]</f>
        <v>0</v>
      </c>
      <c r="AI333" s="131">
        <f t="shared" si="81"/>
        <v>0</v>
      </c>
      <c r="AJ333" s="183"/>
      <c r="AK333" s="131">
        <f>ROUND((AL333/100)*756*Taula1[[#This Row],[Espai reservat Administració  (mesos)]],2)</f>
        <v>0</v>
      </c>
      <c r="AL333" s="79">
        <f>Taula1[[#This Row],[% Jornada segons contracte
(no posar el símbol %) ]]-Taula1[[#This Row],[% Reducció salari per baix rendiment        (no posar el símbol %)]]</f>
        <v>0</v>
      </c>
      <c r="AM333" s="131">
        <f>ROUND((AN333/100)*24.8547945*Taula1[[#This Row],[Espai reservat Administració (dies)]],2)</f>
        <v>0</v>
      </c>
      <c r="AN333" s="79">
        <f>Taula1[[#This Row],[% Jornada segons contracte
(no posar el símbol %) ]]-Taula1[[#This Row],[% Reducció salari per baix rendiment        (no posar el símbol %)]]</f>
        <v>0</v>
      </c>
      <c r="AO333" s="131">
        <f t="shared" si="82"/>
        <v>0</v>
      </c>
      <c r="AP333" s="86"/>
      <c r="AQ333" s="136">
        <f>ROUND((AR333/100)*693*Taula1[[#This Row],[Mesos naturals sencers treballats període justificat (01/01/2023 - 31/03/2023)]],2)</f>
        <v>0</v>
      </c>
      <c r="AR333" s="89">
        <f>Taula1[[#This Row],[% Jornada segons contracte
(no posar el símbol %) ]]-Taula1[[#This Row],[% Reducció salari per baix rendiment        (no posar el símbol %)]]</f>
        <v>0</v>
      </c>
      <c r="AS333" s="136">
        <f>ROUND((AT333/100)*22.78356164*Taula1[[#This Row],[Dies treballats període justificat (01/01/2023 - 31/03/2023)              no comptabilitzats com a mes natural sencer]],2)</f>
        <v>0</v>
      </c>
      <c r="AT333" s="89">
        <f>Taula1[[#This Row],[% Jornada segons contracte
(no posar el símbol %) ]]-Taula1[[#This Row],[% Reducció salari per baix rendiment        (no posar el símbol %)]]</f>
        <v>0</v>
      </c>
      <c r="AU333" s="136">
        <f t="shared" si="83"/>
        <v>0</v>
      </c>
      <c r="AV333" s="86"/>
      <c r="AW333" s="136">
        <f>ROUND((AX333/100)*693*Taula1[[#This Row],[Espai reservat Administració  (mesos)]],2)</f>
        <v>0</v>
      </c>
      <c r="AX333" s="89">
        <f>Taula1[[#This Row],[% Jornada segons contracte
(no posar el símbol %) ]]-Taula1[[#This Row],[% Reducció salari per baix rendiment        (no posar el símbol %)]]</f>
        <v>0</v>
      </c>
      <c r="AY333" s="131">
        <f>ROUND((AZ333/100)*22.78356164*Taula1[[#This Row],[Espai reservat Administració (dies)]],2)</f>
        <v>0</v>
      </c>
      <c r="AZ333" s="79">
        <f>Taula1[[#This Row],[% Jornada segons contracte
(no posar el símbol %) ]]-Taula1[[#This Row],[% Reducció salari per baix rendiment        (no posar el símbol %)]]</f>
        <v>0</v>
      </c>
      <c r="BA333" s="131">
        <f t="shared" si="84"/>
        <v>0</v>
      </c>
      <c r="BB333" s="83"/>
      <c r="BC333" s="131">
        <f>IF(Taula1[[#This Row],[Grup justificat     (fer servir opcions de la llista desplegable)]]=1,AI333,0)</f>
        <v>0</v>
      </c>
      <c r="BD333" s="131">
        <f>IF(Taula1[[#This Row],[Grup justificat     (fer servir opcions de la llista desplegable)]]=2,AU333,0)</f>
        <v>0</v>
      </c>
      <c r="BE333" s="83"/>
      <c r="BF333" s="131">
        <f>IF(Taula1[[#This Row],[Espai reservat Administració]]=1,AO333,0)</f>
        <v>0</v>
      </c>
      <c r="BG333" s="131">
        <f>IF(Taula1[[#This Row],[Espai reservat Administració]]=2,BA333,0)</f>
        <v>0</v>
      </c>
      <c r="BH333" s="83"/>
      <c r="BI333" s="124">
        <f>IF(Taula1[[#This Row],[Grup justificat     (fer servir opcions de la llista desplegable)]]=1,1,0)</f>
        <v>0</v>
      </c>
      <c r="BJ333" s="124">
        <f>IF(Taula1[[#This Row],[Espai reservat Administració]]=1,1,0)</f>
        <v>0</v>
      </c>
      <c r="BK333" s="125"/>
      <c r="BL333" s="124">
        <f>IF(Taula1[[#This Row],[Grup justificat     (fer servir opcions de la llista desplegable)]]=2,1,0)</f>
        <v>0</v>
      </c>
      <c r="BM333" s="124">
        <f>IF(Taula1[[#This Row],[Espai reservat Administració]]=2,1,0)</f>
        <v>0</v>
      </c>
      <c r="BN333" s="73"/>
      <c r="BO333" s="73"/>
      <c r="BP333" s="73"/>
      <c r="BQ333" s="73"/>
      <c r="BR333" s="73"/>
      <c r="BS333" s="73"/>
      <c r="BT333" s="73"/>
      <c r="BU333" s="73"/>
      <c r="BV333" s="73"/>
      <c r="BW333" s="73"/>
      <c r="BX333" s="73"/>
      <c r="BY333" s="73"/>
      <c r="BZ333" s="73"/>
      <c r="CA333" s="73"/>
      <c r="CB333" s="73"/>
      <c r="CC333" s="73"/>
      <c r="CD333" s="73"/>
      <c r="CE333" s="73"/>
      <c r="CF333" s="73"/>
      <c r="CG333" s="63">
        <f t="shared" si="85"/>
        <v>0</v>
      </c>
      <c r="CH333" s="63">
        <f t="shared" si="86"/>
        <v>0</v>
      </c>
      <c r="CI333" s="73"/>
      <c r="CJ333" s="63">
        <f>IF(Taula1[[#This Row],[Tipus de contracte                                  (fer servir opcions de la llista desplegable)]]="Indefinit",1,0)</f>
        <v>0</v>
      </c>
      <c r="CK333" s="63">
        <f>IF(Taula1[[#This Row],[Tipus de contracte                                  (fer servir opcions de la llista desplegable)]]="Temporal, igual o superior a 6 mesos",1,0)</f>
        <v>0</v>
      </c>
      <c r="CL333" s="63">
        <f>IF(Taula1[[#This Row],[Tipus de contracte                                  (fer servir opcions de la llista desplegable)]]="Substitució per IT",1,0)</f>
        <v>0</v>
      </c>
      <c r="CM333" s="73"/>
      <c r="CN333" s="63">
        <f>IF(Taula1[[#This Row],[Relació llocs de treball]]&gt;=1,1,0)</f>
        <v>0</v>
      </c>
      <c r="CO333" s="73"/>
      <c r="CP333" s="63">
        <f>IF(Taula1[[#This Row],[Identitat de gènere                                                          (fer servir opcions de la llista desplegable)]]="Home",1,0)</f>
        <v>0</v>
      </c>
      <c r="CQ333" s="63">
        <f>IF(Taula1[[#This Row],[Identitat de gènere                                                          (fer servir opcions de la llista desplegable)]]="Dona",1,0)</f>
        <v>0</v>
      </c>
      <c r="CR333" s="63">
        <f>IF(Taula1[[#This Row],[Identitat de gènere                                                          (fer servir opcions de la llista desplegable)]]="No binari",1,0)</f>
        <v>0</v>
      </c>
      <c r="CS333" s="73"/>
      <c r="CT333" s="63">
        <f t="shared" si="80"/>
        <v>0</v>
      </c>
      <c r="CU333" s="64">
        <f t="shared" si="87"/>
        <v>0</v>
      </c>
      <c r="CW333" s="64">
        <f t="shared" si="88"/>
        <v>0</v>
      </c>
      <c r="CX333" s="64">
        <f t="shared" si="89"/>
        <v>0</v>
      </c>
      <c r="CY333" s="64">
        <f t="shared" si="90"/>
        <v>0</v>
      </c>
      <c r="CZ333" s="64">
        <f t="shared" si="91"/>
        <v>0</v>
      </c>
      <c r="DB333" s="64">
        <f t="shared" si="92"/>
        <v>0</v>
      </c>
      <c r="DC333" s="64">
        <f t="shared" si="93"/>
        <v>0</v>
      </c>
      <c r="DD333" s="64">
        <f t="shared" si="94"/>
        <v>0</v>
      </c>
      <c r="DE333" s="64">
        <f t="shared" si="95"/>
        <v>0</v>
      </c>
    </row>
    <row r="334" spans="2:109" x14ac:dyDescent="0.3">
      <c r="B334" s="167"/>
      <c r="C334" s="186"/>
      <c r="D334" s="2"/>
      <c r="E334" s="67"/>
      <c r="F334" s="5"/>
      <c r="G334" s="5"/>
      <c r="H334" s="187"/>
      <c r="I334" s="111" t="str">
        <f ca="1">IF(Taula1[[#This Row],[Data naixement (format dd/mm/aaaa)]]="","0",DATEDIF(Taula1[[#This Row],[Data naixement (format dd/mm/aaaa)]],TODAY(),"Y"))</f>
        <v>0</v>
      </c>
      <c r="J334" s="6"/>
      <c r="K334" s="6"/>
      <c r="L334" s="6"/>
      <c r="M334" s="6"/>
      <c r="N334" s="56"/>
      <c r="O334" s="56"/>
      <c r="P334" s="56"/>
      <c r="Q334" s="6"/>
      <c r="R334" s="7"/>
      <c r="S334" s="143">
        <f>Taula1[[#This Row],[Mesos naturals sencers treballats període justificat (01/01/2023 - 31/03/2023)]]</f>
        <v>0</v>
      </c>
      <c r="T334" s="194">
        <f>Taula1[[#This Row],[Dies treballats període justificat (01/01/2023 - 31/03/2023)              no comptabilitzats com a mes natural sencer]]</f>
        <v>0</v>
      </c>
      <c r="U334" s="12"/>
      <c r="V334" s="7"/>
      <c r="W334" s="188"/>
      <c r="X334" s="188"/>
      <c r="Y334" s="188"/>
      <c r="Z334" s="188"/>
      <c r="AA334" s="190"/>
      <c r="AB334" s="143">
        <f>Taula1[[#This Row],[Grup justificat     (fer servir opcions de la llista desplegable)]]</f>
        <v>0</v>
      </c>
      <c r="AC334" s="182"/>
      <c r="AD334" s="80"/>
      <c r="AE334" s="131">
        <f>ROUND((AF334/100)*756*Taula1[[#This Row],[Mesos naturals sencers treballats període justificat (01/01/2023 - 31/03/2023)]],2)</f>
        <v>0</v>
      </c>
      <c r="AF334" s="79">
        <f>Taula1[[#This Row],[% Jornada segons contracte
(no posar el símbol %) ]]-Taula1[[#This Row],[% Reducció salari per baix rendiment        (no posar el símbol %)]]</f>
        <v>0</v>
      </c>
      <c r="AG334" s="131">
        <f>ROUND((AH334/100)*24.8547945*Taula1[[#This Row],[Dies treballats període justificat (01/01/2023 - 31/03/2023)              no comptabilitzats com a mes natural sencer]],2)</f>
        <v>0</v>
      </c>
      <c r="AH334" s="79">
        <f>Taula1[[#This Row],[% Jornada segons contracte
(no posar el símbol %) ]]-Taula1[[#This Row],[% Reducció salari per baix rendiment        (no posar el símbol %)]]</f>
        <v>0</v>
      </c>
      <c r="AI334" s="131">
        <f t="shared" si="81"/>
        <v>0</v>
      </c>
      <c r="AJ334" s="183"/>
      <c r="AK334" s="131">
        <f>ROUND((AL334/100)*756*Taula1[[#This Row],[Espai reservat Administració  (mesos)]],2)</f>
        <v>0</v>
      </c>
      <c r="AL334" s="79">
        <f>Taula1[[#This Row],[% Jornada segons contracte
(no posar el símbol %) ]]-Taula1[[#This Row],[% Reducció salari per baix rendiment        (no posar el símbol %)]]</f>
        <v>0</v>
      </c>
      <c r="AM334" s="131">
        <f>ROUND((AN334/100)*24.8547945*Taula1[[#This Row],[Espai reservat Administració (dies)]],2)</f>
        <v>0</v>
      </c>
      <c r="AN334" s="79">
        <f>Taula1[[#This Row],[% Jornada segons contracte
(no posar el símbol %) ]]-Taula1[[#This Row],[% Reducció salari per baix rendiment        (no posar el símbol %)]]</f>
        <v>0</v>
      </c>
      <c r="AO334" s="131">
        <f t="shared" si="82"/>
        <v>0</v>
      </c>
      <c r="AP334" s="86"/>
      <c r="AQ334" s="136">
        <f>ROUND((AR334/100)*693*Taula1[[#This Row],[Mesos naturals sencers treballats període justificat (01/01/2023 - 31/03/2023)]],2)</f>
        <v>0</v>
      </c>
      <c r="AR334" s="89">
        <f>Taula1[[#This Row],[% Jornada segons contracte
(no posar el símbol %) ]]-Taula1[[#This Row],[% Reducció salari per baix rendiment        (no posar el símbol %)]]</f>
        <v>0</v>
      </c>
      <c r="AS334" s="136">
        <f>ROUND((AT334/100)*22.78356164*Taula1[[#This Row],[Dies treballats període justificat (01/01/2023 - 31/03/2023)              no comptabilitzats com a mes natural sencer]],2)</f>
        <v>0</v>
      </c>
      <c r="AT334" s="89">
        <f>Taula1[[#This Row],[% Jornada segons contracte
(no posar el símbol %) ]]-Taula1[[#This Row],[% Reducció salari per baix rendiment        (no posar el símbol %)]]</f>
        <v>0</v>
      </c>
      <c r="AU334" s="136">
        <f t="shared" si="83"/>
        <v>0</v>
      </c>
      <c r="AV334" s="86"/>
      <c r="AW334" s="136">
        <f>ROUND((AX334/100)*693*Taula1[[#This Row],[Espai reservat Administració  (mesos)]],2)</f>
        <v>0</v>
      </c>
      <c r="AX334" s="89">
        <f>Taula1[[#This Row],[% Jornada segons contracte
(no posar el símbol %) ]]-Taula1[[#This Row],[% Reducció salari per baix rendiment        (no posar el símbol %)]]</f>
        <v>0</v>
      </c>
      <c r="AY334" s="131">
        <f>ROUND((AZ334/100)*22.78356164*Taula1[[#This Row],[Espai reservat Administració (dies)]],2)</f>
        <v>0</v>
      </c>
      <c r="AZ334" s="79">
        <f>Taula1[[#This Row],[% Jornada segons contracte
(no posar el símbol %) ]]-Taula1[[#This Row],[% Reducció salari per baix rendiment        (no posar el símbol %)]]</f>
        <v>0</v>
      </c>
      <c r="BA334" s="131">
        <f t="shared" si="84"/>
        <v>0</v>
      </c>
      <c r="BB334" s="83"/>
      <c r="BC334" s="131">
        <f>IF(Taula1[[#This Row],[Grup justificat     (fer servir opcions de la llista desplegable)]]=1,AI334,0)</f>
        <v>0</v>
      </c>
      <c r="BD334" s="131">
        <f>IF(Taula1[[#This Row],[Grup justificat     (fer servir opcions de la llista desplegable)]]=2,AU334,0)</f>
        <v>0</v>
      </c>
      <c r="BE334" s="83"/>
      <c r="BF334" s="131">
        <f>IF(Taula1[[#This Row],[Espai reservat Administració]]=1,AO334,0)</f>
        <v>0</v>
      </c>
      <c r="BG334" s="131">
        <f>IF(Taula1[[#This Row],[Espai reservat Administració]]=2,BA334,0)</f>
        <v>0</v>
      </c>
      <c r="BH334" s="83"/>
      <c r="BI334" s="124">
        <f>IF(Taula1[[#This Row],[Grup justificat     (fer servir opcions de la llista desplegable)]]=1,1,0)</f>
        <v>0</v>
      </c>
      <c r="BJ334" s="124">
        <f>IF(Taula1[[#This Row],[Espai reservat Administració]]=1,1,0)</f>
        <v>0</v>
      </c>
      <c r="BK334" s="125"/>
      <c r="BL334" s="124">
        <f>IF(Taula1[[#This Row],[Grup justificat     (fer servir opcions de la llista desplegable)]]=2,1,0)</f>
        <v>0</v>
      </c>
      <c r="BM334" s="124">
        <f>IF(Taula1[[#This Row],[Espai reservat Administració]]=2,1,0)</f>
        <v>0</v>
      </c>
      <c r="BN334" s="73"/>
      <c r="BO334" s="73"/>
      <c r="BP334" s="73"/>
      <c r="BQ334" s="73"/>
      <c r="BR334" s="73"/>
      <c r="BS334" s="73"/>
      <c r="BT334" s="73"/>
      <c r="BU334" s="73"/>
      <c r="BV334" s="73"/>
      <c r="BW334" s="73"/>
      <c r="BX334" s="73"/>
      <c r="BY334" s="73"/>
      <c r="BZ334" s="73"/>
      <c r="CA334" s="73"/>
      <c r="CB334" s="73"/>
      <c r="CC334" s="73"/>
      <c r="CD334" s="73"/>
      <c r="CE334" s="73"/>
      <c r="CF334" s="73"/>
      <c r="CG334" s="63">
        <f t="shared" si="85"/>
        <v>0</v>
      </c>
      <c r="CH334" s="63">
        <f t="shared" si="86"/>
        <v>0</v>
      </c>
      <c r="CI334" s="73"/>
      <c r="CJ334" s="63">
        <f>IF(Taula1[[#This Row],[Tipus de contracte                                  (fer servir opcions de la llista desplegable)]]="Indefinit",1,0)</f>
        <v>0</v>
      </c>
      <c r="CK334" s="63">
        <f>IF(Taula1[[#This Row],[Tipus de contracte                                  (fer servir opcions de la llista desplegable)]]="Temporal, igual o superior a 6 mesos",1,0)</f>
        <v>0</v>
      </c>
      <c r="CL334" s="63">
        <f>IF(Taula1[[#This Row],[Tipus de contracte                                  (fer servir opcions de la llista desplegable)]]="Substitució per IT",1,0)</f>
        <v>0</v>
      </c>
      <c r="CM334" s="73"/>
      <c r="CN334" s="63">
        <f>IF(Taula1[[#This Row],[Relació llocs de treball]]&gt;=1,1,0)</f>
        <v>0</v>
      </c>
      <c r="CO334" s="73"/>
      <c r="CP334" s="63">
        <f>IF(Taula1[[#This Row],[Identitat de gènere                                                          (fer servir opcions de la llista desplegable)]]="Home",1,0)</f>
        <v>0</v>
      </c>
      <c r="CQ334" s="63">
        <f>IF(Taula1[[#This Row],[Identitat de gènere                                                          (fer servir opcions de la llista desplegable)]]="Dona",1,0)</f>
        <v>0</v>
      </c>
      <c r="CR334" s="63">
        <f>IF(Taula1[[#This Row],[Identitat de gènere                                                          (fer servir opcions de la llista desplegable)]]="No binari",1,0)</f>
        <v>0</v>
      </c>
      <c r="CS334" s="73"/>
      <c r="CT334" s="63">
        <f t="shared" si="80"/>
        <v>0</v>
      </c>
      <c r="CU334" s="64">
        <f t="shared" si="87"/>
        <v>0</v>
      </c>
      <c r="CW334" s="64">
        <f t="shared" si="88"/>
        <v>0</v>
      </c>
      <c r="CX334" s="64">
        <f t="shared" si="89"/>
        <v>0</v>
      </c>
      <c r="CY334" s="64">
        <f t="shared" si="90"/>
        <v>0</v>
      </c>
      <c r="CZ334" s="64">
        <f t="shared" si="91"/>
        <v>0</v>
      </c>
      <c r="DB334" s="64">
        <f t="shared" si="92"/>
        <v>0</v>
      </c>
      <c r="DC334" s="64">
        <f t="shared" si="93"/>
        <v>0</v>
      </c>
      <c r="DD334" s="64">
        <f t="shared" si="94"/>
        <v>0</v>
      </c>
      <c r="DE334" s="64">
        <f t="shared" si="95"/>
        <v>0</v>
      </c>
    </row>
    <row r="335" spans="2:109" x14ac:dyDescent="0.3">
      <c r="B335" s="167"/>
      <c r="C335" s="186"/>
      <c r="D335" s="2"/>
      <c r="E335" s="67"/>
      <c r="F335" s="5"/>
      <c r="G335" s="5"/>
      <c r="H335" s="187"/>
      <c r="I335" s="111" t="str">
        <f ca="1">IF(Taula1[[#This Row],[Data naixement (format dd/mm/aaaa)]]="","0",DATEDIF(Taula1[[#This Row],[Data naixement (format dd/mm/aaaa)]],TODAY(),"Y"))</f>
        <v>0</v>
      </c>
      <c r="J335" s="6"/>
      <c r="K335" s="6"/>
      <c r="L335" s="6"/>
      <c r="M335" s="6"/>
      <c r="N335" s="56"/>
      <c r="O335" s="56"/>
      <c r="P335" s="56"/>
      <c r="Q335" s="6"/>
      <c r="R335" s="7"/>
      <c r="S335" s="143">
        <f>Taula1[[#This Row],[Mesos naturals sencers treballats període justificat (01/01/2023 - 31/03/2023)]]</f>
        <v>0</v>
      </c>
      <c r="T335" s="194">
        <f>Taula1[[#This Row],[Dies treballats període justificat (01/01/2023 - 31/03/2023)              no comptabilitzats com a mes natural sencer]]</f>
        <v>0</v>
      </c>
      <c r="U335" s="12"/>
      <c r="V335" s="7"/>
      <c r="W335" s="188"/>
      <c r="X335" s="188"/>
      <c r="Y335" s="188"/>
      <c r="Z335" s="188"/>
      <c r="AA335" s="190"/>
      <c r="AB335" s="143">
        <f>Taula1[[#This Row],[Grup justificat     (fer servir opcions de la llista desplegable)]]</f>
        <v>0</v>
      </c>
      <c r="AC335" s="182"/>
      <c r="AD335" s="80"/>
      <c r="AE335" s="131">
        <f>ROUND((AF335/100)*756*Taula1[[#This Row],[Mesos naturals sencers treballats període justificat (01/01/2023 - 31/03/2023)]],2)</f>
        <v>0</v>
      </c>
      <c r="AF335" s="79">
        <f>Taula1[[#This Row],[% Jornada segons contracte
(no posar el símbol %) ]]-Taula1[[#This Row],[% Reducció salari per baix rendiment        (no posar el símbol %)]]</f>
        <v>0</v>
      </c>
      <c r="AG335" s="131">
        <f>ROUND((AH335/100)*24.8547945*Taula1[[#This Row],[Dies treballats període justificat (01/01/2023 - 31/03/2023)              no comptabilitzats com a mes natural sencer]],2)</f>
        <v>0</v>
      </c>
      <c r="AH335" s="79">
        <f>Taula1[[#This Row],[% Jornada segons contracte
(no posar el símbol %) ]]-Taula1[[#This Row],[% Reducció salari per baix rendiment        (no posar el símbol %)]]</f>
        <v>0</v>
      </c>
      <c r="AI335" s="131">
        <f t="shared" si="81"/>
        <v>0</v>
      </c>
      <c r="AJ335" s="183"/>
      <c r="AK335" s="131">
        <f>ROUND((AL335/100)*756*Taula1[[#This Row],[Espai reservat Administració  (mesos)]],2)</f>
        <v>0</v>
      </c>
      <c r="AL335" s="79">
        <f>Taula1[[#This Row],[% Jornada segons contracte
(no posar el símbol %) ]]-Taula1[[#This Row],[% Reducció salari per baix rendiment        (no posar el símbol %)]]</f>
        <v>0</v>
      </c>
      <c r="AM335" s="131">
        <f>ROUND((AN335/100)*24.8547945*Taula1[[#This Row],[Espai reservat Administració (dies)]],2)</f>
        <v>0</v>
      </c>
      <c r="AN335" s="79">
        <f>Taula1[[#This Row],[% Jornada segons contracte
(no posar el símbol %) ]]-Taula1[[#This Row],[% Reducció salari per baix rendiment        (no posar el símbol %)]]</f>
        <v>0</v>
      </c>
      <c r="AO335" s="131">
        <f t="shared" si="82"/>
        <v>0</v>
      </c>
      <c r="AP335" s="86"/>
      <c r="AQ335" s="136">
        <f>ROUND((AR335/100)*693*Taula1[[#This Row],[Mesos naturals sencers treballats període justificat (01/01/2023 - 31/03/2023)]],2)</f>
        <v>0</v>
      </c>
      <c r="AR335" s="89">
        <f>Taula1[[#This Row],[% Jornada segons contracte
(no posar el símbol %) ]]-Taula1[[#This Row],[% Reducció salari per baix rendiment        (no posar el símbol %)]]</f>
        <v>0</v>
      </c>
      <c r="AS335" s="136">
        <f>ROUND((AT335/100)*22.78356164*Taula1[[#This Row],[Dies treballats període justificat (01/01/2023 - 31/03/2023)              no comptabilitzats com a mes natural sencer]],2)</f>
        <v>0</v>
      </c>
      <c r="AT335" s="89">
        <f>Taula1[[#This Row],[% Jornada segons contracte
(no posar el símbol %) ]]-Taula1[[#This Row],[% Reducció salari per baix rendiment        (no posar el símbol %)]]</f>
        <v>0</v>
      </c>
      <c r="AU335" s="136">
        <f t="shared" si="83"/>
        <v>0</v>
      </c>
      <c r="AV335" s="86"/>
      <c r="AW335" s="136">
        <f>ROUND((AX335/100)*693*Taula1[[#This Row],[Espai reservat Administració  (mesos)]],2)</f>
        <v>0</v>
      </c>
      <c r="AX335" s="89">
        <f>Taula1[[#This Row],[% Jornada segons contracte
(no posar el símbol %) ]]-Taula1[[#This Row],[% Reducció salari per baix rendiment        (no posar el símbol %)]]</f>
        <v>0</v>
      </c>
      <c r="AY335" s="131">
        <f>ROUND((AZ335/100)*22.78356164*Taula1[[#This Row],[Espai reservat Administració (dies)]],2)</f>
        <v>0</v>
      </c>
      <c r="AZ335" s="79">
        <f>Taula1[[#This Row],[% Jornada segons contracte
(no posar el símbol %) ]]-Taula1[[#This Row],[% Reducció salari per baix rendiment        (no posar el símbol %)]]</f>
        <v>0</v>
      </c>
      <c r="BA335" s="131">
        <f t="shared" si="84"/>
        <v>0</v>
      </c>
      <c r="BB335" s="83"/>
      <c r="BC335" s="131">
        <f>IF(Taula1[[#This Row],[Grup justificat     (fer servir opcions de la llista desplegable)]]=1,AI335,0)</f>
        <v>0</v>
      </c>
      <c r="BD335" s="131">
        <f>IF(Taula1[[#This Row],[Grup justificat     (fer servir opcions de la llista desplegable)]]=2,AU335,0)</f>
        <v>0</v>
      </c>
      <c r="BE335" s="83"/>
      <c r="BF335" s="131">
        <f>IF(Taula1[[#This Row],[Espai reservat Administració]]=1,AO335,0)</f>
        <v>0</v>
      </c>
      <c r="BG335" s="131">
        <f>IF(Taula1[[#This Row],[Espai reservat Administració]]=2,BA335,0)</f>
        <v>0</v>
      </c>
      <c r="BH335" s="83"/>
      <c r="BI335" s="124">
        <f>IF(Taula1[[#This Row],[Grup justificat     (fer servir opcions de la llista desplegable)]]=1,1,0)</f>
        <v>0</v>
      </c>
      <c r="BJ335" s="124">
        <f>IF(Taula1[[#This Row],[Espai reservat Administració]]=1,1,0)</f>
        <v>0</v>
      </c>
      <c r="BK335" s="125"/>
      <c r="BL335" s="124">
        <f>IF(Taula1[[#This Row],[Grup justificat     (fer servir opcions de la llista desplegable)]]=2,1,0)</f>
        <v>0</v>
      </c>
      <c r="BM335" s="124">
        <f>IF(Taula1[[#This Row],[Espai reservat Administració]]=2,1,0)</f>
        <v>0</v>
      </c>
      <c r="BN335" s="73"/>
      <c r="BO335" s="73"/>
      <c r="BP335" s="73"/>
      <c r="BQ335" s="73"/>
      <c r="BR335" s="73"/>
      <c r="BS335" s="73"/>
      <c r="BT335" s="73"/>
      <c r="BU335" s="73"/>
      <c r="BV335" s="73"/>
      <c r="BW335" s="73"/>
      <c r="BX335" s="73"/>
      <c r="BY335" s="73"/>
      <c r="BZ335" s="73"/>
      <c r="CA335" s="73"/>
      <c r="CB335" s="73"/>
      <c r="CC335" s="73"/>
      <c r="CD335" s="73"/>
      <c r="CE335" s="73"/>
      <c r="CF335" s="73"/>
      <c r="CG335" s="63">
        <f t="shared" si="85"/>
        <v>0</v>
      </c>
      <c r="CH335" s="63">
        <f t="shared" si="86"/>
        <v>0</v>
      </c>
      <c r="CI335" s="73"/>
      <c r="CJ335" s="63">
        <f>IF(Taula1[[#This Row],[Tipus de contracte                                  (fer servir opcions de la llista desplegable)]]="Indefinit",1,0)</f>
        <v>0</v>
      </c>
      <c r="CK335" s="63">
        <f>IF(Taula1[[#This Row],[Tipus de contracte                                  (fer servir opcions de la llista desplegable)]]="Temporal, igual o superior a 6 mesos",1,0)</f>
        <v>0</v>
      </c>
      <c r="CL335" s="63">
        <f>IF(Taula1[[#This Row],[Tipus de contracte                                  (fer servir opcions de la llista desplegable)]]="Substitució per IT",1,0)</f>
        <v>0</v>
      </c>
      <c r="CM335" s="73"/>
      <c r="CN335" s="63">
        <f>IF(Taula1[[#This Row],[Relació llocs de treball]]&gt;=1,1,0)</f>
        <v>0</v>
      </c>
      <c r="CO335" s="73"/>
      <c r="CP335" s="63">
        <f>IF(Taula1[[#This Row],[Identitat de gènere                                                          (fer servir opcions de la llista desplegable)]]="Home",1,0)</f>
        <v>0</v>
      </c>
      <c r="CQ335" s="63">
        <f>IF(Taula1[[#This Row],[Identitat de gènere                                                          (fer servir opcions de la llista desplegable)]]="Dona",1,0)</f>
        <v>0</v>
      </c>
      <c r="CR335" s="63">
        <f>IF(Taula1[[#This Row],[Identitat de gènere                                                          (fer servir opcions de la llista desplegable)]]="No binari",1,0)</f>
        <v>0</v>
      </c>
      <c r="CS335" s="73"/>
      <c r="CT335" s="63">
        <f t="shared" si="80"/>
        <v>0</v>
      </c>
      <c r="CU335" s="64">
        <f t="shared" si="87"/>
        <v>0</v>
      </c>
      <c r="CW335" s="64">
        <f t="shared" si="88"/>
        <v>0</v>
      </c>
      <c r="CX335" s="64">
        <f t="shared" si="89"/>
        <v>0</v>
      </c>
      <c r="CY335" s="64">
        <f t="shared" si="90"/>
        <v>0</v>
      </c>
      <c r="CZ335" s="64">
        <f t="shared" si="91"/>
        <v>0</v>
      </c>
      <c r="DB335" s="64">
        <f t="shared" si="92"/>
        <v>0</v>
      </c>
      <c r="DC335" s="64">
        <f t="shared" si="93"/>
        <v>0</v>
      </c>
      <c r="DD335" s="64">
        <f t="shared" si="94"/>
        <v>0</v>
      </c>
      <c r="DE335" s="64">
        <f t="shared" si="95"/>
        <v>0</v>
      </c>
    </row>
    <row r="336" spans="2:109" x14ac:dyDescent="0.3">
      <c r="B336" s="167"/>
      <c r="C336" s="186"/>
      <c r="D336" s="2"/>
      <c r="E336" s="67"/>
      <c r="F336" s="5"/>
      <c r="G336" s="5"/>
      <c r="H336" s="187"/>
      <c r="I336" s="111" t="str">
        <f ca="1">IF(Taula1[[#This Row],[Data naixement (format dd/mm/aaaa)]]="","0",DATEDIF(Taula1[[#This Row],[Data naixement (format dd/mm/aaaa)]],TODAY(),"Y"))</f>
        <v>0</v>
      </c>
      <c r="J336" s="6"/>
      <c r="K336" s="6"/>
      <c r="L336" s="6"/>
      <c r="M336" s="6"/>
      <c r="N336" s="56"/>
      <c r="O336" s="56"/>
      <c r="P336" s="56"/>
      <c r="Q336" s="6"/>
      <c r="R336" s="7"/>
      <c r="S336" s="143">
        <f>Taula1[[#This Row],[Mesos naturals sencers treballats període justificat (01/01/2023 - 31/03/2023)]]</f>
        <v>0</v>
      </c>
      <c r="T336" s="194">
        <f>Taula1[[#This Row],[Dies treballats període justificat (01/01/2023 - 31/03/2023)              no comptabilitzats com a mes natural sencer]]</f>
        <v>0</v>
      </c>
      <c r="U336" s="12"/>
      <c r="V336" s="7"/>
      <c r="W336" s="188"/>
      <c r="X336" s="188"/>
      <c r="Y336" s="188"/>
      <c r="Z336" s="188"/>
      <c r="AA336" s="190"/>
      <c r="AB336" s="143">
        <f>Taula1[[#This Row],[Grup justificat     (fer servir opcions de la llista desplegable)]]</f>
        <v>0</v>
      </c>
      <c r="AC336" s="182"/>
      <c r="AD336" s="80"/>
      <c r="AE336" s="131">
        <f>ROUND((AF336/100)*756*Taula1[[#This Row],[Mesos naturals sencers treballats període justificat (01/01/2023 - 31/03/2023)]],2)</f>
        <v>0</v>
      </c>
      <c r="AF336" s="79">
        <f>Taula1[[#This Row],[% Jornada segons contracte
(no posar el símbol %) ]]-Taula1[[#This Row],[% Reducció salari per baix rendiment        (no posar el símbol %)]]</f>
        <v>0</v>
      </c>
      <c r="AG336" s="131">
        <f>ROUND((AH336/100)*24.8547945*Taula1[[#This Row],[Dies treballats període justificat (01/01/2023 - 31/03/2023)              no comptabilitzats com a mes natural sencer]],2)</f>
        <v>0</v>
      </c>
      <c r="AH336" s="79">
        <f>Taula1[[#This Row],[% Jornada segons contracte
(no posar el símbol %) ]]-Taula1[[#This Row],[% Reducció salari per baix rendiment        (no posar el símbol %)]]</f>
        <v>0</v>
      </c>
      <c r="AI336" s="131">
        <f t="shared" si="81"/>
        <v>0</v>
      </c>
      <c r="AJ336" s="183"/>
      <c r="AK336" s="131">
        <f>ROUND((AL336/100)*756*Taula1[[#This Row],[Espai reservat Administració  (mesos)]],2)</f>
        <v>0</v>
      </c>
      <c r="AL336" s="79">
        <f>Taula1[[#This Row],[% Jornada segons contracte
(no posar el símbol %) ]]-Taula1[[#This Row],[% Reducció salari per baix rendiment        (no posar el símbol %)]]</f>
        <v>0</v>
      </c>
      <c r="AM336" s="131">
        <f>ROUND((AN336/100)*24.8547945*Taula1[[#This Row],[Espai reservat Administració (dies)]],2)</f>
        <v>0</v>
      </c>
      <c r="AN336" s="79">
        <f>Taula1[[#This Row],[% Jornada segons contracte
(no posar el símbol %) ]]-Taula1[[#This Row],[% Reducció salari per baix rendiment        (no posar el símbol %)]]</f>
        <v>0</v>
      </c>
      <c r="AO336" s="131">
        <f t="shared" si="82"/>
        <v>0</v>
      </c>
      <c r="AP336" s="86"/>
      <c r="AQ336" s="136">
        <f>ROUND((AR336/100)*693*Taula1[[#This Row],[Mesos naturals sencers treballats període justificat (01/01/2023 - 31/03/2023)]],2)</f>
        <v>0</v>
      </c>
      <c r="AR336" s="89">
        <f>Taula1[[#This Row],[% Jornada segons contracte
(no posar el símbol %) ]]-Taula1[[#This Row],[% Reducció salari per baix rendiment        (no posar el símbol %)]]</f>
        <v>0</v>
      </c>
      <c r="AS336" s="136">
        <f>ROUND((AT336/100)*22.78356164*Taula1[[#This Row],[Dies treballats període justificat (01/01/2023 - 31/03/2023)              no comptabilitzats com a mes natural sencer]],2)</f>
        <v>0</v>
      </c>
      <c r="AT336" s="89">
        <f>Taula1[[#This Row],[% Jornada segons contracte
(no posar el símbol %) ]]-Taula1[[#This Row],[% Reducció salari per baix rendiment        (no posar el símbol %)]]</f>
        <v>0</v>
      </c>
      <c r="AU336" s="136">
        <f t="shared" si="83"/>
        <v>0</v>
      </c>
      <c r="AV336" s="86"/>
      <c r="AW336" s="136">
        <f>ROUND((AX336/100)*693*Taula1[[#This Row],[Espai reservat Administració  (mesos)]],2)</f>
        <v>0</v>
      </c>
      <c r="AX336" s="89">
        <f>Taula1[[#This Row],[% Jornada segons contracte
(no posar el símbol %) ]]-Taula1[[#This Row],[% Reducció salari per baix rendiment        (no posar el símbol %)]]</f>
        <v>0</v>
      </c>
      <c r="AY336" s="131">
        <f>ROUND((AZ336/100)*22.78356164*Taula1[[#This Row],[Espai reservat Administració (dies)]],2)</f>
        <v>0</v>
      </c>
      <c r="AZ336" s="79">
        <f>Taula1[[#This Row],[% Jornada segons contracte
(no posar el símbol %) ]]-Taula1[[#This Row],[% Reducció salari per baix rendiment        (no posar el símbol %)]]</f>
        <v>0</v>
      </c>
      <c r="BA336" s="131">
        <f t="shared" si="84"/>
        <v>0</v>
      </c>
      <c r="BB336" s="83"/>
      <c r="BC336" s="131">
        <f>IF(Taula1[[#This Row],[Grup justificat     (fer servir opcions de la llista desplegable)]]=1,AI336,0)</f>
        <v>0</v>
      </c>
      <c r="BD336" s="131">
        <f>IF(Taula1[[#This Row],[Grup justificat     (fer servir opcions de la llista desplegable)]]=2,AU336,0)</f>
        <v>0</v>
      </c>
      <c r="BE336" s="83"/>
      <c r="BF336" s="131">
        <f>IF(Taula1[[#This Row],[Espai reservat Administració]]=1,AO336,0)</f>
        <v>0</v>
      </c>
      <c r="BG336" s="131">
        <f>IF(Taula1[[#This Row],[Espai reservat Administració]]=2,BA336,0)</f>
        <v>0</v>
      </c>
      <c r="BH336" s="83"/>
      <c r="BI336" s="124">
        <f>IF(Taula1[[#This Row],[Grup justificat     (fer servir opcions de la llista desplegable)]]=1,1,0)</f>
        <v>0</v>
      </c>
      <c r="BJ336" s="124">
        <f>IF(Taula1[[#This Row],[Espai reservat Administració]]=1,1,0)</f>
        <v>0</v>
      </c>
      <c r="BK336" s="125"/>
      <c r="BL336" s="124">
        <f>IF(Taula1[[#This Row],[Grup justificat     (fer servir opcions de la llista desplegable)]]=2,1,0)</f>
        <v>0</v>
      </c>
      <c r="BM336" s="124">
        <f>IF(Taula1[[#This Row],[Espai reservat Administració]]=2,1,0)</f>
        <v>0</v>
      </c>
      <c r="BN336" s="73"/>
      <c r="BO336" s="73"/>
      <c r="BP336" s="73"/>
      <c r="BQ336" s="73"/>
      <c r="BR336" s="73"/>
      <c r="BS336" s="73"/>
      <c r="BT336" s="73"/>
      <c r="BU336" s="73"/>
      <c r="BV336" s="73"/>
      <c r="BW336" s="73"/>
      <c r="BX336" s="73"/>
      <c r="BY336" s="73"/>
      <c r="BZ336" s="73"/>
      <c r="CA336" s="73"/>
      <c r="CB336" s="73"/>
      <c r="CC336" s="73"/>
      <c r="CD336" s="73"/>
      <c r="CE336" s="73"/>
      <c r="CF336" s="73"/>
      <c r="CG336" s="63">
        <f t="shared" si="85"/>
        <v>0</v>
      </c>
      <c r="CH336" s="63">
        <f t="shared" si="86"/>
        <v>0</v>
      </c>
      <c r="CI336" s="73"/>
      <c r="CJ336" s="63">
        <f>IF(Taula1[[#This Row],[Tipus de contracte                                  (fer servir opcions de la llista desplegable)]]="Indefinit",1,0)</f>
        <v>0</v>
      </c>
      <c r="CK336" s="63">
        <f>IF(Taula1[[#This Row],[Tipus de contracte                                  (fer servir opcions de la llista desplegable)]]="Temporal, igual o superior a 6 mesos",1,0)</f>
        <v>0</v>
      </c>
      <c r="CL336" s="63">
        <f>IF(Taula1[[#This Row],[Tipus de contracte                                  (fer servir opcions de la llista desplegable)]]="Substitució per IT",1,0)</f>
        <v>0</v>
      </c>
      <c r="CM336" s="73"/>
      <c r="CN336" s="63">
        <f>IF(Taula1[[#This Row],[Relació llocs de treball]]&gt;=1,1,0)</f>
        <v>0</v>
      </c>
      <c r="CO336" s="73"/>
      <c r="CP336" s="63">
        <f>IF(Taula1[[#This Row],[Identitat de gènere                                                          (fer servir opcions de la llista desplegable)]]="Home",1,0)</f>
        <v>0</v>
      </c>
      <c r="CQ336" s="63">
        <f>IF(Taula1[[#This Row],[Identitat de gènere                                                          (fer servir opcions de la llista desplegable)]]="Dona",1,0)</f>
        <v>0</v>
      </c>
      <c r="CR336" s="63">
        <f>IF(Taula1[[#This Row],[Identitat de gènere                                                          (fer servir opcions de la llista desplegable)]]="No binari",1,0)</f>
        <v>0</v>
      </c>
      <c r="CS336" s="73"/>
      <c r="CT336" s="63">
        <f t="shared" si="80"/>
        <v>0</v>
      </c>
      <c r="CU336" s="64">
        <f t="shared" si="87"/>
        <v>0</v>
      </c>
      <c r="CW336" s="64">
        <f t="shared" si="88"/>
        <v>0</v>
      </c>
      <c r="CX336" s="64">
        <f t="shared" si="89"/>
        <v>0</v>
      </c>
      <c r="CY336" s="64">
        <f t="shared" si="90"/>
        <v>0</v>
      </c>
      <c r="CZ336" s="64">
        <f t="shared" si="91"/>
        <v>0</v>
      </c>
      <c r="DB336" s="64">
        <f t="shared" si="92"/>
        <v>0</v>
      </c>
      <c r="DC336" s="64">
        <f t="shared" si="93"/>
        <v>0</v>
      </c>
      <c r="DD336" s="64">
        <f t="shared" si="94"/>
        <v>0</v>
      </c>
      <c r="DE336" s="64">
        <f t="shared" si="95"/>
        <v>0</v>
      </c>
    </row>
    <row r="337" spans="2:109" x14ac:dyDescent="0.3">
      <c r="B337" s="167"/>
      <c r="C337" s="186"/>
      <c r="D337" s="2"/>
      <c r="E337" s="67"/>
      <c r="F337" s="5"/>
      <c r="G337" s="5"/>
      <c r="H337" s="187"/>
      <c r="I337" s="111" t="str">
        <f ca="1">IF(Taula1[[#This Row],[Data naixement (format dd/mm/aaaa)]]="","0",DATEDIF(Taula1[[#This Row],[Data naixement (format dd/mm/aaaa)]],TODAY(),"Y"))</f>
        <v>0</v>
      </c>
      <c r="J337" s="6"/>
      <c r="K337" s="6"/>
      <c r="L337" s="6"/>
      <c r="M337" s="6"/>
      <c r="N337" s="56"/>
      <c r="O337" s="56"/>
      <c r="P337" s="56"/>
      <c r="Q337" s="6"/>
      <c r="R337" s="7"/>
      <c r="S337" s="143">
        <f>Taula1[[#This Row],[Mesos naturals sencers treballats període justificat (01/01/2023 - 31/03/2023)]]</f>
        <v>0</v>
      </c>
      <c r="T337" s="194">
        <f>Taula1[[#This Row],[Dies treballats període justificat (01/01/2023 - 31/03/2023)              no comptabilitzats com a mes natural sencer]]</f>
        <v>0</v>
      </c>
      <c r="U337" s="12"/>
      <c r="V337" s="7"/>
      <c r="W337" s="188"/>
      <c r="X337" s="188"/>
      <c r="Y337" s="188"/>
      <c r="Z337" s="188"/>
      <c r="AA337" s="190"/>
      <c r="AB337" s="143">
        <f>Taula1[[#This Row],[Grup justificat     (fer servir opcions de la llista desplegable)]]</f>
        <v>0</v>
      </c>
      <c r="AC337" s="182"/>
      <c r="AD337" s="80"/>
      <c r="AE337" s="131">
        <f>ROUND((AF337/100)*756*Taula1[[#This Row],[Mesos naturals sencers treballats període justificat (01/01/2023 - 31/03/2023)]],2)</f>
        <v>0</v>
      </c>
      <c r="AF337" s="79">
        <f>Taula1[[#This Row],[% Jornada segons contracte
(no posar el símbol %) ]]-Taula1[[#This Row],[% Reducció salari per baix rendiment        (no posar el símbol %)]]</f>
        <v>0</v>
      </c>
      <c r="AG337" s="131">
        <f>ROUND((AH337/100)*24.8547945*Taula1[[#This Row],[Dies treballats període justificat (01/01/2023 - 31/03/2023)              no comptabilitzats com a mes natural sencer]],2)</f>
        <v>0</v>
      </c>
      <c r="AH337" s="79">
        <f>Taula1[[#This Row],[% Jornada segons contracte
(no posar el símbol %) ]]-Taula1[[#This Row],[% Reducció salari per baix rendiment        (no posar el símbol %)]]</f>
        <v>0</v>
      </c>
      <c r="AI337" s="131">
        <f t="shared" si="81"/>
        <v>0</v>
      </c>
      <c r="AJ337" s="183"/>
      <c r="AK337" s="131">
        <f>ROUND((AL337/100)*756*Taula1[[#This Row],[Espai reservat Administració  (mesos)]],2)</f>
        <v>0</v>
      </c>
      <c r="AL337" s="79">
        <f>Taula1[[#This Row],[% Jornada segons contracte
(no posar el símbol %) ]]-Taula1[[#This Row],[% Reducció salari per baix rendiment        (no posar el símbol %)]]</f>
        <v>0</v>
      </c>
      <c r="AM337" s="131">
        <f>ROUND((AN337/100)*24.8547945*Taula1[[#This Row],[Espai reservat Administració (dies)]],2)</f>
        <v>0</v>
      </c>
      <c r="AN337" s="79">
        <f>Taula1[[#This Row],[% Jornada segons contracte
(no posar el símbol %) ]]-Taula1[[#This Row],[% Reducció salari per baix rendiment        (no posar el símbol %)]]</f>
        <v>0</v>
      </c>
      <c r="AO337" s="131">
        <f t="shared" si="82"/>
        <v>0</v>
      </c>
      <c r="AP337" s="86"/>
      <c r="AQ337" s="136">
        <f>ROUND((AR337/100)*693*Taula1[[#This Row],[Mesos naturals sencers treballats període justificat (01/01/2023 - 31/03/2023)]],2)</f>
        <v>0</v>
      </c>
      <c r="AR337" s="89">
        <f>Taula1[[#This Row],[% Jornada segons contracte
(no posar el símbol %) ]]-Taula1[[#This Row],[% Reducció salari per baix rendiment        (no posar el símbol %)]]</f>
        <v>0</v>
      </c>
      <c r="AS337" s="136">
        <f>ROUND((AT337/100)*22.78356164*Taula1[[#This Row],[Dies treballats període justificat (01/01/2023 - 31/03/2023)              no comptabilitzats com a mes natural sencer]],2)</f>
        <v>0</v>
      </c>
      <c r="AT337" s="89">
        <f>Taula1[[#This Row],[% Jornada segons contracte
(no posar el símbol %) ]]-Taula1[[#This Row],[% Reducció salari per baix rendiment        (no posar el símbol %)]]</f>
        <v>0</v>
      </c>
      <c r="AU337" s="136">
        <f t="shared" si="83"/>
        <v>0</v>
      </c>
      <c r="AV337" s="86"/>
      <c r="AW337" s="136">
        <f>ROUND((AX337/100)*693*Taula1[[#This Row],[Espai reservat Administració  (mesos)]],2)</f>
        <v>0</v>
      </c>
      <c r="AX337" s="89">
        <f>Taula1[[#This Row],[% Jornada segons contracte
(no posar el símbol %) ]]-Taula1[[#This Row],[% Reducció salari per baix rendiment        (no posar el símbol %)]]</f>
        <v>0</v>
      </c>
      <c r="AY337" s="131">
        <f>ROUND((AZ337/100)*22.78356164*Taula1[[#This Row],[Espai reservat Administració (dies)]],2)</f>
        <v>0</v>
      </c>
      <c r="AZ337" s="79">
        <f>Taula1[[#This Row],[% Jornada segons contracte
(no posar el símbol %) ]]-Taula1[[#This Row],[% Reducció salari per baix rendiment        (no posar el símbol %)]]</f>
        <v>0</v>
      </c>
      <c r="BA337" s="131">
        <f t="shared" si="84"/>
        <v>0</v>
      </c>
      <c r="BB337" s="83"/>
      <c r="BC337" s="131">
        <f>IF(Taula1[[#This Row],[Grup justificat     (fer servir opcions de la llista desplegable)]]=1,AI337,0)</f>
        <v>0</v>
      </c>
      <c r="BD337" s="131">
        <f>IF(Taula1[[#This Row],[Grup justificat     (fer servir opcions de la llista desplegable)]]=2,AU337,0)</f>
        <v>0</v>
      </c>
      <c r="BE337" s="83"/>
      <c r="BF337" s="131">
        <f>IF(Taula1[[#This Row],[Espai reservat Administració]]=1,AO337,0)</f>
        <v>0</v>
      </c>
      <c r="BG337" s="131">
        <f>IF(Taula1[[#This Row],[Espai reservat Administració]]=2,BA337,0)</f>
        <v>0</v>
      </c>
      <c r="BH337" s="83"/>
      <c r="BI337" s="124">
        <f>IF(Taula1[[#This Row],[Grup justificat     (fer servir opcions de la llista desplegable)]]=1,1,0)</f>
        <v>0</v>
      </c>
      <c r="BJ337" s="124">
        <f>IF(Taula1[[#This Row],[Espai reservat Administració]]=1,1,0)</f>
        <v>0</v>
      </c>
      <c r="BK337" s="125"/>
      <c r="BL337" s="124">
        <f>IF(Taula1[[#This Row],[Grup justificat     (fer servir opcions de la llista desplegable)]]=2,1,0)</f>
        <v>0</v>
      </c>
      <c r="BM337" s="124">
        <f>IF(Taula1[[#This Row],[Espai reservat Administració]]=2,1,0)</f>
        <v>0</v>
      </c>
      <c r="BN337" s="73"/>
      <c r="BO337" s="73"/>
      <c r="BP337" s="73"/>
      <c r="BQ337" s="73"/>
      <c r="BR337" s="73"/>
      <c r="BS337" s="73"/>
      <c r="BT337" s="73"/>
      <c r="BU337" s="73"/>
      <c r="BV337" s="73"/>
      <c r="BW337" s="73"/>
      <c r="BX337" s="73"/>
      <c r="BY337" s="73"/>
      <c r="BZ337" s="73"/>
      <c r="CA337" s="73"/>
      <c r="CB337" s="73"/>
      <c r="CC337" s="73"/>
      <c r="CD337" s="73"/>
      <c r="CE337" s="73"/>
      <c r="CF337" s="73"/>
      <c r="CG337" s="63">
        <f t="shared" si="85"/>
        <v>0</v>
      </c>
      <c r="CH337" s="63">
        <f t="shared" si="86"/>
        <v>0</v>
      </c>
      <c r="CI337" s="73"/>
      <c r="CJ337" s="63">
        <f>IF(Taula1[[#This Row],[Tipus de contracte                                  (fer servir opcions de la llista desplegable)]]="Indefinit",1,0)</f>
        <v>0</v>
      </c>
      <c r="CK337" s="63">
        <f>IF(Taula1[[#This Row],[Tipus de contracte                                  (fer servir opcions de la llista desplegable)]]="Temporal, igual o superior a 6 mesos",1,0)</f>
        <v>0</v>
      </c>
      <c r="CL337" s="63">
        <f>IF(Taula1[[#This Row],[Tipus de contracte                                  (fer servir opcions de la llista desplegable)]]="Substitució per IT",1,0)</f>
        <v>0</v>
      </c>
      <c r="CM337" s="73"/>
      <c r="CN337" s="63">
        <f>IF(Taula1[[#This Row],[Relació llocs de treball]]&gt;=1,1,0)</f>
        <v>0</v>
      </c>
      <c r="CO337" s="73"/>
      <c r="CP337" s="63">
        <f>IF(Taula1[[#This Row],[Identitat de gènere                                                          (fer servir opcions de la llista desplegable)]]="Home",1,0)</f>
        <v>0</v>
      </c>
      <c r="CQ337" s="63">
        <f>IF(Taula1[[#This Row],[Identitat de gènere                                                          (fer servir opcions de la llista desplegable)]]="Dona",1,0)</f>
        <v>0</v>
      </c>
      <c r="CR337" s="63">
        <f>IF(Taula1[[#This Row],[Identitat de gènere                                                          (fer servir opcions de la llista desplegable)]]="No binari",1,0)</f>
        <v>0</v>
      </c>
      <c r="CS337" s="73"/>
      <c r="CT337" s="63">
        <f t="shared" si="80"/>
        <v>0</v>
      </c>
      <c r="CU337" s="64">
        <f t="shared" si="87"/>
        <v>0</v>
      </c>
      <c r="CW337" s="64">
        <f t="shared" si="88"/>
        <v>0</v>
      </c>
      <c r="CX337" s="64">
        <f t="shared" si="89"/>
        <v>0</v>
      </c>
      <c r="CY337" s="64">
        <f t="shared" si="90"/>
        <v>0</v>
      </c>
      <c r="CZ337" s="64">
        <f t="shared" si="91"/>
        <v>0</v>
      </c>
      <c r="DB337" s="64">
        <f t="shared" si="92"/>
        <v>0</v>
      </c>
      <c r="DC337" s="64">
        <f t="shared" si="93"/>
        <v>0</v>
      </c>
      <c r="DD337" s="64">
        <f t="shared" si="94"/>
        <v>0</v>
      </c>
      <c r="DE337" s="64">
        <f t="shared" si="95"/>
        <v>0</v>
      </c>
    </row>
    <row r="338" spans="2:109" x14ac:dyDescent="0.3">
      <c r="B338" s="167"/>
      <c r="C338" s="186"/>
      <c r="D338" s="2"/>
      <c r="E338" s="67"/>
      <c r="F338" s="5"/>
      <c r="G338" s="5"/>
      <c r="H338" s="187"/>
      <c r="I338" s="111" t="str">
        <f ca="1">IF(Taula1[[#This Row],[Data naixement (format dd/mm/aaaa)]]="","0",DATEDIF(Taula1[[#This Row],[Data naixement (format dd/mm/aaaa)]],TODAY(),"Y"))</f>
        <v>0</v>
      </c>
      <c r="J338" s="6"/>
      <c r="K338" s="6"/>
      <c r="L338" s="6"/>
      <c r="M338" s="6"/>
      <c r="N338" s="56"/>
      <c r="O338" s="56"/>
      <c r="P338" s="56"/>
      <c r="Q338" s="6"/>
      <c r="R338" s="7"/>
      <c r="S338" s="143">
        <f>Taula1[[#This Row],[Mesos naturals sencers treballats període justificat (01/01/2023 - 31/03/2023)]]</f>
        <v>0</v>
      </c>
      <c r="T338" s="194">
        <f>Taula1[[#This Row],[Dies treballats període justificat (01/01/2023 - 31/03/2023)              no comptabilitzats com a mes natural sencer]]</f>
        <v>0</v>
      </c>
      <c r="U338" s="12"/>
      <c r="V338" s="7"/>
      <c r="W338" s="188"/>
      <c r="X338" s="188"/>
      <c r="Y338" s="188"/>
      <c r="Z338" s="188"/>
      <c r="AA338" s="190"/>
      <c r="AB338" s="143">
        <f>Taula1[[#This Row],[Grup justificat     (fer servir opcions de la llista desplegable)]]</f>
        <v>0</v>
      </c>
      <c r="AC338" s="182"/>
      <c r="AD338" s="80"/>
      <c r="AE338" s="131">
        <f>ROUND((AF338/100)*756*Taula1[[#This Row],[Mesos naturals sencers treballats període justificat (01/01/2023 - 31/03/2023)]],2)</f>
        <v>0</v>
      </c>
      <c r="AF338" s="79">
        <f>Taula1[[#This Row],[% Jornada segons contracte
(no posar el símbol %) ]]-Taula1[[#This Row],[% Reducció salari per baix rendiment        (no posar el símbol %)]]</f>
        <v>0</v>
      </c>
      <c r="AG338" s="131">
        <f>ROUND((AH338/100)*24.8547945*Taula1[[#This Row],[Dies treballats període justificat (01/01/2023 - 31/03/2023)              no comptabilitzats com a mes natural sencer]],2)</f>
        <v>0</v>
      </c>
      <c r="AH338" s="79">
        <f>Taula1[[#This Row],[% Jornada segons contracte
(no posar el símbol %) ]]-Taula1[[#This Row],[% Reducció salari per baix rendiment        (no posar el símbol %)]]</f>
        <v>0</v>
      </c>
      <c r="AI338" s="131">
        <f t="shared" si="81"/>
        <v>0</v>
      </c>
      <c r="AJ338" s="183"/>
      <c r="AK338" s="131">
        <f>ROUND((AL338/100)*756*Taula1[[#This Row],[Espai reservat Administració  (mesos)]],2)</f>
        <v>0</v>
      </c>
      <c r="AL338" s="79">
        <f>Taula1[[#This Row],[% Jornada segons contracte
(no posar el símbol %) ]]-Taula1[[#This Row],[% Reducció salari per baix rendiment        (no posar el símbol %)]]</f>
        <v>0</v>
      </c>
      <c r="AM338" s="131">
        <f>ROUND((AN338/100)*24.8547945*Taula1[[#This Row],[Espai reservat Administració (dies)]],2)</f>
        <v>0</v>
      </c>
      <c r="AN338" s="79">
        <f>Taula1[[#This Row],[% Jornada segons contracte
(no posar el símbol %) ]]-Taula1[[#This Row],[% Reducció salari per baix rendiment        (no posar el símbol %)]]</f>
        <v>0</v>
      </c>
      <c r="AO338" s="131">
        <f t="shared" si="82"/>
        <v>0</v>
      </c>
      <c r="AP338" s="86"/>
      <c r="AQ338" s="136">
        <f>ROUND((AR338/100)*693*Taula1[[#This Row],[Mesos naturals sencers treballats període justificat (01/01/2023 - 31/03/2023)]],2)</f>
        <v>0</v>
      </c>
      <c r="AR338" s="89">
        <f>Taula1[[#This Row],[% Jornada segons contracte
(no posar el símbol %) ]]-Taula1[[#This Row],[% Reducció salari per baix rendiment        (no posar el símbol %)]]</f>
        <v>0</v>
      </c>
      <c r="AS338" s="136">
        <f>ROUND((AT338/100)*22.78356164*Taula1[[#This Row],[Dies treballats període justificat (01/01/2023 - 31/03/2023)              no comptabilitzats com a mes natural sencer]],2)</f>
        <v>0</v>
      </c>
      <c r="AT338" s="89">
        <f>Taula1[[#This Row],[% Jornada segons contracte
(no posar el símbol %) ]]-Taula1[[#This Row],[% Reducció salari per baix rendiment        (no posar el símbol %)]]</f>
        <v>0</v>
      </c>
      <c r="AU338" s="136">
        <f t="shared" si="83"/>
        <v>0</v>
      </c>
      <c r="AV338" s="86"/>
      <c r="AW338" s="136">
        <f>ROUND((AX338/100)*693*Taula1[[#This Row],[Espai reservat Administració  (mesos)]],2)</f>
        <v>0</v>
      </c>
      <c r="AX338" s="89">
        <f>Taula1[[#This Row],[% Jornada segons contracte
(no posar el símbol %) ]]-Taula1[[#This Row],[% Reducció salari per baix rendiment        (no posar el símbol %)]]</f>
        <v>0</v>
      </c>
      <c r="AY338" s="131">
        <f>ROUND((AZ338/100)*22.78356164*Taula1[[#This Row],[Espai reservat Administració (dies)]],2)</f>
        <v>0</v>
      </c>
      <c r="AZ338" s="79">
        <f>Taula1[[#This Row],[% Jornada segons contracte
(no posar el símbol %) ]]-Taula1[[#This Row],[% Reducció salari per baix rendiment        (no posar el símbol %)]]</f>
        <v>0</v>
      </c>
      <c r="BA338" s="131">
        <f t="shared" si="84"/>
        <v>0</v>
      </c>
      <c r="BB338" s="83"/>
      <c r="BC338" s="131">
        <f>IF(Taula1[[#This Row],[Grup justificat     (fer servir opcions de la llista desplegable)]]=1,AI338,0)</f>
        <v>0</v>
      </c>
      <c r="BD338" s="131">
        <f>IF(Taula1[[#This Row],[Grup justificat     (fer servir opcions de la llista desplegable)]]=2,AU338,0)</f>
        <v>0</v>
      </c>
      <c r="BE338" s="83"/>
      <c r="BF338" s="131">
        <f>IF(Taula1[[#This Row],[Espai reservat Administració]]=1,AO338,0)</f>
        <v>0</v>
      </c>
      <c r="BG338" s="131">
        <f>IF(Taula1[[#This Row],[Espai reservat Administració]]=2,BA338,0)</f>
        <v>0</v>
      </c>
      <c r="BH338" s="83"/>
      <c r="BI338" s="124">
        <f>IF(Taula1[[#This Row],[Grup justificat     (fer servir opcions de la llista desplegable)]]=1,1,0)</f>
        <v>0</v>
      </c>
      <c r="BJ338" s="124">
        <f>IF(Taula1[[#This Row],[Espai reservat Administració]]=1,1,0)</f>
        <v>0</v>
      </c>
      <c r="BK338" s="125"/>
      <c r="BL338" s="124">
        <f>IF(Taula1[[#This Row],[Grup justificat     (fer servir opcions de la llista desplegable)]]=2,1,0)</f>
        <v>0</v>
      </c>
      <c r="BM338" s="124">
        <f>IF(Taula1[[#This Row],[Espai reservat Administració]]=2,1,0)</f>
        <v>0</v>
      </c>
      <c r="BN338" s="73"/>
      <c r="BO338" s="73"/>
      <c r="BP338" s="73"/>
      <c r="BQ338" s="73"/>
      <c r="BR338" s="73"/>
      <c r="BS338" s="73"/>
      <c r="BT338" s="73"/>
      <c r="BU338" s="73"/>
      <c r="BV338" s="73"/>
      <c r="BW338" s="73"/>
      <c r="BX338" s="73"/>
      <c r="BY338" s="73"/>
      <c r="BZ338" s="73"/>
      <c r="CA338" s="73"/>
      <c r="CB338" s="73"/>
      <c r="CC338" s="73"/>
      <c r="CD338" s="73"/>
      <c r="CE338" s="73"/>
      <c r="CF338" s="73"/>
      <c r="CG338" s="63">
        <f t="shared" si="85"/>
        <v>0</v>
      </c>
      <c r="CH338" s="63">
        <f t="shared" si="86"/>
        <v>0</v>
      </c>
      <c r="CI338" s="73"/>
      <c r="CJ338" s="63">
        <f>IF(Taula1[[#This Row],[Tipus de contracte                                  (fer servir opcions de la llista desplegable)]]="Indefinit",1,0)</f>
        <v>0</v>
      </c>
      <c r="CK338" s="63">
        <f>IF(Taula1[[#This Row],[Tipus de contracte                                  (fer servir opcions de la llista desplegable)]]="Temporal, igual o superior a 6 mesos",1,0)</f>
        <v>0</v>
      </c>
      <c r="CL338" s="63">
        <f>IF(Taula1[[#This Row],[Tipus de contracte                                  (fer servir opcions de la llista desplegable)]]="Substitució per IT",1,0)</f>
        <v>0</v>
      </c>
      <c r="CM338" s="73"/>
      <c r="CN338" s="63">
        <f>IF(Taula1[[#This Row],[Relació llocs de treball]]&gt;=1,1,0)</f>
        <v>0</v>
      </c>
      <c r="CO338" s="73"/>
      <c r="CP338" s="63">
        <f>IF(Taula1[[#This Row],[Identitat de gènere                                                          (fer servir opcions de la llista desplegable)]]="Home",1,0)</f>
        <v>0</v>
      </c>
      <c r="CQ338" s="63">
        <f>IF(Taula1[[#This Row],[Identitat de gènere                                                          (fer servir opcions de la llista desplegable)]]="Dona",1,0)</f>
        <v>0</v>
      </c>
      <c r="CR338" s="63">
        <f>IF(Taula1[[#This Row],[Identitat de gènere                                                          (fer servir opcions de la llista desplegable)]]="No binari",1,0)</f>
        <v>0</v>
      </c>
      <c r="CS338" s="73"/>
      <c r="CT338" s="63">
        <f t="shared" si="80"/>
        <v>0</v>
      </c>
      <c r="CU338" s="64">
        <f t="shared" si="87"/>
        <v>0</v>
      </c>
      <c r="CW338" s="64">
        <f t="shared" si="88"/>
        <v>0</v>
      </c>
      <c r="CX338" s="64">
        <f t="shared" si="89"/>
        <v>0</v>
      </c>
      <c r="CY338" s="64">
        <f t="shared" si="90"/>
        <v>0</v>
      </c>
      <c r="CZ338" s="64">
        <f t="shared" si="91"/>
        <v>0</v>
      </c>
      <c r="DB338" s="64">
        <f t="shared" si="92"/>
        <v>0</v>
      </c>
      <c r="DC338" s="64">
        <f t="shared" si="93"/>
        <v>0</v>
      </c>
      <c r="DD338" s="64">
        <f t="shared" si="94"/>
        <v>0</v>
      </c>
      <c r="DE338" s="64">
        <f t="shared" si="95"/>
        <v>0</v>
      </c>
    </row>
    <row r="339" spans="2:109" x14ac:dyDescent="0.3">
      <c r="B339" s="167"/>
      <c r="C339" s="186"/>
      <c r="D339" s="2"/>
      <c r="E339" s="67"/>
      <c r="F339" s="5"/>
      <c r="G339" s="5"/>
      <c r="H339" s="187"/>
      <c r="I339" s="111" t="str">
        <f ca="1">IF(Taula1[[#This Row],[Data naixement (format dd/mm/aaaa)]]="","0",DATEDIF(Taula1[[#This Row],[Data naixement (format dd/mm/aaaa)]],TODAY(),"Y"))</f>
        <v>0</v>
      </c>
      <c r="J339" s="6"/>
      <c r="K339" s="6"/>
      <c r="L339" s="6"/>
      <c r="M339" s="6"/>
      <c r="N339" s="56"/>
      <c r="O339" s="56"/>
      <c r="P339" s="56"/>
      <c r="Q339" s="6"/>
      <c r="R339" s="7"/>
      <c r="S339" s="143">
        <f>Taula1[[#This Row],[Mesos naturals sencers treballats període justificat (01/01/2023 - 31/03/2023)]]</f>
        <v>0</v>
      </c>
      <c r="T339" s="194">
        <f>Taula1[[#This Row],[Dies treballats període justificat (01/01/2023 - 31/03/2023)              no comptabilitzats com a mes natural sencer]]</f>
        <v>0</v>
      </c>
      <c r="U339" s="12"/>
      <c r="V339" s="7"/>
      <c r="W339" s="188"/>
      <c r="X339" s="188"/>
      <c r="Y339" s="188"/>
      <c r="Z339" s="188"/>
      <c r="AA339" s="190"/>
      <c r="AB339" s="143">
        <f>Taula1[[#This Row],[Grup justificat     (fer servir opcions de la llista desplegable)]]</f>
        <v>0</v>
      </c>
      <c r="AC339" s="182"/>
      <c r="AD339" s="80"/>
      <c r="AE339" s="131">
        <f>ROUND((AF339/100)*756*Taula1[[#This Row],[Mesos naturals sencers treballats període justificat (01/01/2023 - 31/03/2023)]],2)</f>
        <v>0</v>
      </c>
      <c r="AF339" s="79">
        <f>Taula1[[#This Row],[% Jornada segons contracte
(no posar el símbol %) ]]-Taula1[[#This Row],[% Reducció salari per baix rendiment        (no posar el símbol %)]]</f>
        <v>0</v>
      </c>
      <c r="AG339" s="131">
        <f>ROUND((AH339/100)*24.8547945*Taula1[[#This Row],[Dies treballats període justificat (01/01/2023 - 31/03/2023)              no comptabilitzats com a mes natural sencer]],2)</f>
        <v>0</v>
      </c>
      <c r="AH339" s="79">
        <f>Taula1[[#This Row],[% Jornada segons contracte
(no posar el símbol %) ]]-Taula1[[#This Row],[% Reducció salari per baix rendiment        (no posar el símbol %)]]</f>
        <v>0</v>
      </c>
      <c r="AI339" s="131">
        <f t="shared" si="81"/>
        <v>0</v>
      </c>
      <c r="AJ339" s="183"/>
      <c r="AK339" s="131">
        <f>ROUND((AL339/100)*756*Taula1[[#This Row],[Espai reservat Administració  (mesos)]],2)</f>
        <v>0</v>
      </c>
      <c r="AL339" s="79">
        <f>Taula1[[#This Row],[% Jornada segons contracte
(no posar el símbol %) ]]-Taula1[[#This Row],[% Reducció salari per baix rendiment        (no posar el símbol %)]]</f>
        <v>0</v>
      </c>
      <c r="AM339" s="131">
        <f>ROUND((AN339/100)*24.8547945*Taula1[[#This Row],[Espai reservat Administració (dies)]],2)</f>
        <v>0</v>
      </c>
      <c r="AN339" s="79">
        <f>Taula1[[#This Row],[% Jornada segons contracte
(no posar el símbol %) ]]-Taula1[[#This Row],[% Reducció salari per baix rendiment        (no posar el símbol %)]]</f>
        <v>0</v>
      </c>
      <c r="AO339" s="131">
        <f t="shared" si="82"/>
        <v>0</v>
      </c>
      <c r="AP339" s="86"/>
      <c r="AQ339" s="136">
        <f>ROUND((AR339/100)*693*Taula1[[#This Row],[Mesos naturals sencers treballats període justificat (01/01/2023 - 31/03/2023)]],2)</f>
        <v>0</v>
      </c>
      <c r="AR339" s="89">
        <f>Taula1[[#This Row],[% Jornada segons contracte
(no posar el símbol %) ]]-Taula1[[#This Row],[% Reducció salari per baix rendiment        (no posar el símbol %)]]</f>
        <v>0</v>
      </c>
      <c r="AS339" s="136">
        <f>ROUND((AT339/100)*22.78356164*Taula1[[#This Row],[Dies treballats període justificat (01/01/2023 - 31/03/2023)              no comptabilitzats com a mes natural sencer]],2)</f>
        <v>0</v>
      </c>
      <c r="AT339" s="89">
        <f>Taula1[[#This Row],[% Jornada segons contracte
(no posar el símbol %) ]]-Taula1[[#This Row],[% Reducció salari per baix rendiment        (no posar el símbol %)]]</f>
        <v>0</v>
      </c>
      <c r="AU339" s="136">
        <f t="shared" si="83"/>
        <v>0</v>
      </c>
      <c r="AV339" s="86"/>
      <c r="AW339" s="136">
        <f>ROUND((AX339/100)*693*Taula1[[#This Row],[Espai reservat Administració  (mesos)]],2)</f>
        <v>0</v>
      </c>
      <c r="AX339" s="89">
        <f>Taula1[[#This Row],[% Jornada segons contracte
(no posar el símbol %) ]]-Taula1[[#This Row],[% Reducció salari per baix rendiment        (no posar el símbol %)]]</f>
        <v>0</v>
      </c>
      <c r="AY339" s="131">
        <f>ROUND((AZ339/100)*22.78356164*Taula1[[#This Row],[Espai reservat Administració (dies)]],2)</f>
        <v>0</v>
      </c>
      <c r="AZ339" s="79">
        <f>Taula1[[#This Row],[% Jornada segons contracte
(no posar el símbol %) ]]-Taula1[[#This Row],[% Reducció salari per baix rendiment        (no posar el símbol %)]]</f>
        <v>0</v>
      </c>
      <c r="BA339" s="131">
        <f t="shared" si="84"/>
        <v>0</v>
      </c>
      <c r="BB339" s="83"/>
      <c r="BC339" s="131">
        <f>IF(Taula1[[#This Row],[Grup justificat     (fer servir opcions de la llista desplegable)]]=1,AI339,0)</f>
        <v>0</v>
      </c>
      <c r="BD339" s="131">
        <f>IF(Taula1[[#This Row],[Grup justificat     (fer servir opcions de la llista desplegable)]]=2,AU339,0)</f>
        <v>0</v>
      </c>
      <c r="BE339" s="83"/>
      <c r="BF339" s="131">
        <f>IF(Taula1[[#This Row],[Espai reservat Administració]]=1,AO339,0)</f>
        <v>0</v>
      </c>
      <c r="BG339" s="131">
        <f>IF(Taula1[[#This Row],[Espai reservat Administració]]=2,BA339,0)</f>
        <v>0</v>
      </c>
      <c r="BH339" s="83"/>
      <c r="BI339" s="124">
        <f>IF(Taula1[[#This Row],[Grup justificat     (fer servir opcions de la llista desplegable)]]=1,1,0)</f>
        <v>0</v>
      </c>
      <c r="BJ339" s="124">
        <f>IF(Taula1[[#This Row],[Espai reservat Administració]]=1,1,0)</f>
        <v>0</v>
      </c>
      <c r="BK339" s="125"/>
      <c r="BL339" s="124">
        <f>IF(Taula1[[#This Row],[Grup justificat     (fer servir opcions de la llista desplegable)]]=2,1,0)</f>
        <v>0</v>
      </c>
      <c r="BM339" s="124">
        <f>IF(Taula1[[#This Row],[Espai reservat Administració]]=2,1,0)</f>
        <v>0</v>
      </c>
      <c r="BN339" s="73"/>
      <c r="BO339" s="73"/>
      <c r="BP339" s="73"/>
      <c r="BQ339" s="73"/>
      <c r="BR339" s="73"/>
      <c r="BS339" s="73"/>
      <c r="BT339" s="73"/>
      <c r="BU339" s="73"/>
      <c r="BV339" s="73"/>
      <c r="BW339" s="73"/>
      <c r="BX339" s="73"/>
      <c r="BY339" s="73"/>
      <c r="BZ339" s="73"/>
      <c r="CA339" s="73"/>
      <c r="CB339" s="73"/>
      <c r="CC339" s="73"/>
      <c r="CD339" s="73"/>
      <c r="CE339" s="73"/>
      <c r="CF339" s="73"/>
      <c r="CG339" s="63">
        <f t="shared" si="85"/>
        <v>0</v>
      </c>
      <c r="CH339" s="63">
        <f t="shared" si="86"/>
        <v>0</v>
      </c>
      <c r="CI339" s="73"/>
      <c r="CJ339" s="63">
        <f>IF(Taula1[[#This Row],[Tipus de contracte                                  (fer servir opcions de la llista desplegable)]]="Indefinit",1,0)</f>
        <v>0</v>
      </c>
      <c r="CK339" s="63">
        <f>IF(Taula1[[#This Row],[Tipus de contracte                                  (fer servir opcions de la llista desplegable)]]="Temporal, igual o superior a 6 mesos",1,0)</f>
        <v>0</v>
      </c>
      <c r="CL339" s="63">
        <f>IF(Taula1[[#This Row],[Tipus de contracte                                  (fer servir opcions de la llista desplegable)]]="Substitució per IT",1,0)</f>
        <v>0</v>
      </c>
      <c r="CM339" s="73"/>
      <c r="CN339" s="63">
        <f>IF(Taula1[[#This Row],[Relació llocs de treball]]&gt;=1,1,0)</f>
        <v>0</v>
      </c>
      <c r="CO339" s="73"/>
      <c r="CP339" s="63">
        <f>IF(Taula1[[#This Row],[Identitat de gènere                                                          (fer servir opcions de la llista desplegable)]]="Home",1,0)</f>
        <v>0</v>
      </c>
      <c r="CQ339" s="63">
        <f>IF(Taula1[[#This Row],[Identitat de gènere                                                          (fer servir opcions de la llista desplegable)]]="Dona",1,0)</f>
        <v>0</v>
      </c>
      <c r="CR339" s="63">
        <f>IF(Taula1[[#This Row],[Identitat de gènere                                                          (fer servir opcions de la llista desplegable)]]="No binari",1,0)</f>
        <v>0</v>
      </c>
      <c r="CS339" s="73"/>
      <c r="CT339" s="63">
        <f t="shared" si="80"/>
        <v>0</v>
      </c>
      <c r="CU339" s="64">
        <f t="shared" si="87"/>
        <v>0</v>
      </c>
      <c r="CW339" s="64">
        <f t="shared" si="88"/>
        <v>0</v>
      </c>
      <c r="CX339" s="64">
        <f t="shared" si="89"/>
        <v>0</v>
      </c>
      <c r="CY339" s="64">
        <f t="shared" si="90"/>
        <v>0</v>
      </c>
      <c r="CZ339" s="64">
        <f t="shared" si="91"/>
        <v>0</v>
      </c>
      <c r="DB339" s="64">
        <f t="shared" si="92"/>
        <v>0</v>
      </c>
      <c r="DC339" s="64">
        <f t="shared" si="93"/>
        <v>0</v>
      </c>
      <c r="DD339" s="64">
        <f t="shared" si="94"/>
        <v>0</v>
      </c>
      <c r="DE339" s="64">
        <f t="shared" si="95"/>
        <v>0</v>
      </c>
    </row>
    <row r="340" spans="2:109" x14ac:dyDescent="0.3">
      <c r="B340" s="167"/>
      <c r="C340" s="186"/>
      <c r="D340" s="2"/>
      <c r="E340" s="67"/>
      <c r="F340" s="5"/>
      <c r="G340" s="5"/>
      <c r="H340" s="187"/>
      <c r="I340" s="111" t="str">
        <f ca="1">IF(Taula1[[#This Row],[Data naixement (format dd/mm/aaaa)]]="","0",DATEDIF(Taula1[[#This Row],[Data naixement (format dd/mm/aaaa)]],TODAY(),"Y"))</f>
        <v>0</v>
      </c>
      <c r="J340" s="6"/>
      <c r="K340" s="6"/>
      <c r="L340" s="6"/>
      <c r="M340" s="6"/>
      <c r="N340" s="56"/>
      <c r="O340" s="56"/>
      <c r="P340" s="56"/>
      <c r="Q340" s="6"/>
      <c r="R340" s="7"/>
      <c r="S340" s="143">
        <f>Taula1[[#This Row],[Mesos naturals sencers treballats període justificat (01/01/2023 - 31/03/2023)]]</f>
        <v>0</v>
      </c>
      <c r="T340" s="194">
        <f>Taula1[[#This Row],[Dies treballats període justificat (01/01/2023 - 31/03/2023)              no comptabilitzats com a mes natural sencer]]</f>
        <v>0</v>
      </c>
      <c r="U340" s="12"/>
      <c r="V340" s="7"/>
      <c r="W340" s="188"/>
      <c r="X340" s="188"/>
      <c r="Y340" s="188"/>
      <c r="Z340" s="188"/>
      <c r="AA340" s="190"/>
      <c r="AB340" s="143">
        <f>Taula1[[#This Row],[Grup justificat     (fer servir opcions de la llista desplegable)]]</f>
        <v>0</v>
      </c>
      <c r="AC340" s="182"/>
      <c r="AD340" s="80"/>
      <c r="AE340" s="131">
        <f>ROUND((AF340/100)*756*Taula1[[#This Row],[Mesos naturals sencers treballats període justificat (01/01/2023 - 31/03/2023)]],2)</f>
        <v>0</v>
      </c>
      <c r="AF340" s="79">
        <f>Taula1[[#This Row],[% Jornada segons contracte
(no posar el símbol %) ]]-Taula1[[#This Row],[% Reducció salari per baix rendiment        (no posar el símbol %)]]</f>
        <v>0</v>
      </c>
      <c r="AG340" s="131">
        <f>ROUND((AH340/100)*24.8547945*Taula1[[#This Row],[Dies treballats període justificat (01/01/2023 - 31/03/2023)              no comptabilitzats com a mes natural sencer]],2)</f>
        <v>0</v>
      </c>
      <c r="AH340" s="79">
        <f>Taula1[[#This Row],[% Jornada segons contracte
(no posar el símbol %) ]]-Taula1[[#This Row],[% Reducció salari per baix rendiment        (no posar el símbol %)]]</f>
        <v>0</v>
      </c>
      <c r="AI340" s="131">
        <f t="shared" si="81"/>
        <v>0</v>
      </c>
      <c r="AJ340" s="183"/>
      <c r="AK340" s="131">
        <f>ROUND((AL340/100)*756*Taula1[[#This Row],[Espai reservat Administració  (mesos)]],2)</f>
        <v>0</v>
      </c>
      <c r="AL340" s="79">
        <f>Taula1[[#This Row],[% Jornada segons contracte
(no posar el símbol %) ]]-Taula1[[#This Row],[% Reducció salari per baix rendiment        (no posar el símbol %)]]</f>
        <v>0</v>
      </c>
      <c r="AM340" s="131">
        <f>ROUND((AN340/100)*24.8547945*Taula1[[#This Row],[Espai reservat Administració (dies)]],2)</f>
        <v>0</v>
      </c>
      <c r="AN340" s="79">
        <f>Taula1[[#This Row],[% Jornada segons contracte
(no posar el símbol %) ]]-Taula1[[#This Row],[% Reducció salari per baix rendiment        (no posar el símbol %)]]</f>
        <v>0</v>
      </c>
      <c r="AO340" s="131">
        <f t="shared" si="82"/>
        <v>0</v>
      </c>
      <c r="AP340" s="86"/>
      <c r="AQ340" s="136">
        <f>ROUND((AR340/100)*693*Taula1[[#This Row],[Mesos naturals sencers treballats període justificat (01/01/2023 - 31/03/2023)]],2)</f>
        <v>0</v>
      </c>
      <c r="AR340" s="89">
        <f>Taula1[[#This Row],[% Jornada segons contracte
(no posar el símbol %) ]]-Taula1[[#This Row],[% Reducció salari per baix rendiment        (no posar el símbol %)]]</f>
        <v>0</v>
      </c>
      <c r="AS340" s="136">
        <f>ROUND((AT340/100)*22.78356164*Taula1[[#This Row],[Dies treballats període justificat (01/01/2023 - 31/03/2023)              no comptabilitzats com a mes natural sencer]],2)</f>
        <v>0</v>
      </c>
      <c r="AT340" s="89">
        <f>Taula1[[#This Row],[% Jornada segons contracte
(no posar el símbol %) ]]-Taula1[[#This Row],[% Reducció salari per baix rendiment        (no posar el símbol %)]]</f>
        <v>0</v>
      </c>
      <c r="AU340" s="136">
        <f t="shared" si="83"/>
        <v>0</v>
      </c>
      <c r="AV340" s="86"/>
      <c r="AW340" s="136">
        <f>ROUND((AX340/100)*693*Taula1[[#This Row],[Espai reservat Administració  (mesos)]],2)</f>
        <v>0</v>
      </c>
      <c r="AX340" s="89">
        <f>Taula1[[#This Row],[% Jornada segons contracte
(no posar el símbol %) ]]-Taula1[[#This Row],[% Reducció salari per baix rendiment        (no posar el símbol %)]]</f>
        <v>0</v>
      </c>
      <c r="AY340" s="131">
        <f>ROUND((AZ340/100)*22.78356164*Taula1[[#This Row],[Espai reservat Administració (dies)]],2)</f>
        <v>0</v>
      </c>
      <c r="AZ340" s="79">
        <f>Taula1[[#This Row],[% Jornada segons contracte
(no posar el símbol %) ]]-Taula1[[#This Row],[% Reducció salari per baix rendiment        (no posar el símbol %)]]</f>
        <v>0</v>
      </c>
      <c r="BA340" s="131">
        <f t="shared" si="84"/>
        <v>0</v>
      </c>
      <c r="BB340" s="83"/>
      <c r="BC340" s="131">
        <f>IF(Taula1[[#This Row],[Grup justificat     (fer servir opcions de la llista desplegable)]]=1,AI340,0)</f>
        <v>0</v>
      </c>
      <c r="BD340" s="131">
        <f>IF(Taula1[[#This Row],[Grup justificat     (fer servir opcions de la llista desplegable)]]=2,AU340,0)</f>
        <v>0</v>
      </c>
      <c r="BE340" s="83"/>
      <c r="BF340" s="131">
        <f>IF(Taula1[[#This Row],[Espai reservat Administració]]=1,AO340,0)</f>
        <v>0</v>
      </c>
      <c r="BG340" s="131">
        <f>IF(Taula1[[#This Row],[Espai reservat Administració]]=2,BA340,0)</f>
        <v>0</v>
      </c>
      <c r="BH340" s="83"/>
      <c r="BI340" s="124">
        <f>IF(Taula1[[#This Row],[Grup justificat     (fer servir opcions de la llista desplegable)]]=1,1,0)</f>
        <v>0</v>
      </c>
      <c r="BJ340" s="124">
        <f>IF(Taula1[[#This Row],[Espai reservat Administració]]=1,1,0)</f>
        <v>0</v>
      </c>
      <c r="BK340" s="125"/>
      <c r="BL340" s="124">
        <f>IF(Taula1[[#This Row],[Grup justificat     (fer servir opcions de la llista desplegable)]]=2,1,0)</f>
        <v>0</v>
      </c>
      <c r="BM340" s="124">
        <f>IF(Taula1[[#This Row],[Espai reservat Administració]]=2,1,0)</f>
        <v>0</v>
      </c>
      <c r="BN340" s="73"/>
      <c r="BO340" s="73"/>
      <c r="BP340" s="73"/>
      <c r="BQ340" s="73"/>
      <c r="BR340" s="73"/>
      <c r="BS340" s="73"/>
      <c r="BT340" s="73"/>
      <c r="BU340" s="73"/>
      <c r="BV340" s="73"/>
      <c r="BW340" s="73"/>
      <c r="BX340" s="73"/>
      <c r="BY340" s="73"/>
      <c r="BZ340" s="73"/>
      <c r="CA340" s="73"/>
      <c r="CB340" s="73"/>
      <c r="CC340" s="73"/>
      <c r="CD340" s="73"/>
      <c r="CE340" s="73"/>
      <c r="CF340" s="73"/>
      <c r="CG340" s="63">
        <f t="shared" si="85"/>
        <v>0</v>
      </c>
      <c r="CH340" s="63">
        <f t="shared" si="86"/>
        <v>0</v>
      </c>
      <c r="CI340" s="73"/>
      <c r="CJ340" s="63">
        <f>IF(Taula1[[#This Row],[Tipus de contracte                                  (fer servir opcions de la llista desplegable)]]="Indefinit",1,0)</f>
        <v>0</v>
      </c>
      <c r="CK340" s="63">
        <f>IF(Taula1[[#This Row],[Tipus de contracte                                  (fer servir opcions de la llista desplegable)]]="Temporal, igual o superior a 6 mesos",1,0)</f>
        <v>0</v>
      </c>
      <c r="CL340" s="63">
        <f>IF(Taula1[[#This Row],[Tipus de contracte                                  (fer servir opcions de la llista desplegable)]]="Substitució per IT",1,0)</f>
        <v>0</v>
      </c>
      <c r="CM340" s="73"/>
      <c r="CN340" s="63">
        <f>IF(Taula1[[#This Row],[Relació llocs de treball]]&gt;=1,1,0)</f>
        <v>0</v>
      </c>
      <c r="CO340" s="73"/>
      <c r="CP340" s="63">
        <f>IF(Taula1[[#This Row],[Identitat de gènere                                                          (fer servir opcions de la llista desplegable)]]="Home",1,0)</f>
        <v>0</v>
      </c>
      <c r="CQ340" s="63">
        <f>IF(Taula1[[#This Row],[Identitat de gènere                                                          (fer servir opcions de la llista desplegable)]]="Dona",1,0)</f>
        <v>0</v>
      </c>
      <c r="CR340" s="63">
        <f>IF(Taula1[[#This Row],[Identitat de gènere                                                          (fer servir opcions de la llista desplegable)]]="No binari",1,0)</f>
        <v>0</v>
      </c>
      <c r="CS340" s="73"/>
      <c r="CT340" s="63">
        <f t="shared" si="80"/>
        <v>0</v>
      </c>
      <c r="CU340" s="64">
        <f t="shared" si="87"/>
        <v>0</v>
      </c>
      <c r="CW340" s="64">
        <f t="shared" si="88"/>
        <v>0</v>
      </c>
      <c r="CX340" s="64">
        <f t="shared" si="89"/>
        <v>0</v>
      </c>
      <c r="CY340" s="64">
        <f t="shared" si="90"/>
        <v>0</v>
      </c>
      <c r="CZ340" s="64">
        <f t="shared" si="91"/>
        <v>0</v>
      </c>
      <c r="DB340" s="64">
        <f t="shared" si="92"/>
        <v>0</v>
      </c>
      <c r="DC340" s="64">
        <f t="shared" si="93"/>
        <v>0</v>
      </c>
      <c r="DD340" s="64">
        <f t="shared" si="94"/>
        <v>0</v>
      </c>
      <c r="DE340" s="64">
        <f t="shared" si="95"/>
        <v>0</v>
      </c>
    </row>
    <row r="341" spans="2:109" x14ac:dyDescent="0.3">
      <c r="B341" s="167"/>
      <c r="C341" s="186"/>
      <c r="D341" s="2"/>
      <c r="E341" s="67"/>
      <c r="F341" s="5"/>
      <c r="G341" s="5"/>
      <c r="H341" s="187"/>
      <c r="I341" s="111" t="str">
        <f ca="1">IF(Taula1[[#This Row],[Data naixement (format dd/mm/aaaa)]]="","0",DATEDIF(Taula1[[#This Row],[Data naixement (format dd/mm/aaaa)]],TODAY(),"Y"))</f>
        <v>0</v>
      </c>
      <c r="J341" s="6"/>
      <c r="K341" s="6"/>
      <c r="L341" s="6"/>
      <c r="M341" s="6"/>
      <c r="N341" s="56"/>
      <c r="O341" s="56"/>
      <c r="P341" s="56"/>
      <c r="Q341" s="6"/>
      <c r="R341" s="7"/>
      <c r="S341" s="143">
        <f>Taula1[[#This Row],[Mesos naturals sencers treballats període justificat (01/01/2023 - 31/03/2023)]]</f>
        <v>0</v>
      </c>
      <c r="T341" s="194">
        <f>Taula1[[#This Row],[Dies treballats període justificat (01/01/2023 - 31/03/2023)              no comptabilitzats com a mes natural sencer]]</f>
        <v>0</v>
      </c>
      <c r="U341" s="12"/>
      <c r="V341" s="7"/>
      <c r="W341" s="188"/>
      <c r="X341" s="188"/>
      <c r="Y341" s="188"/>
      <c r="Z341" s="188"/>
      <c r="AA341" s="190"/>
      <c r="AB341" s="143">
        <f>Taula1[[#This Row],[Grup justificat     (fer servir opcions de la llista desplegable)]]</f>
        <v>0</v>
      </c>
      <c r="AC341" s="182"/>
      <c r="AD341" s="80"/>
      <c r="AE341" s="131">
        <f>ROUND((AF341/100)*756*Taula1[[#This Row],[Mesos naturals sencers treballats període justificat (01/01/2023 - 31/03/2023)]],2)</f>
        <v>0</v>
      </c>
      <c r="AF341" s="79">
        <f>Taula1[[#This Row],[% Jornada segons contracte
(no posar el símbol %) ]]-Taula1[[#This Row],[% Reducció salari per baix rendiment        (no posar el símbol %)]]</f>
        <v>0</v>
      </c>
      <c r="AG341" s="131">
        <f>ROUND((AH341/100)*24.8547945*Taula1[[#This Row],[Dies treballats període justificat (01/01/2023 - 31/03/2023)              no comptabilitzats com a mes natural sencer]],2)</f>
        <v>0</v>
      </c>
      <c r="AH341" s="79">
        <f>Taula1[[#This Row],[% Jornada segons contracte
(no posar el símbol %) ]]-Taula1[[#This Row],[% Reducció salari per baix rendiment        (no posar el símbol %)]]</f>
        <v>0</v>
      </c>
      <c r="AI341" s="131">
        <f t="shared" si="81"/>
        <v>0</v>
      </c>
      <c r="AJ341" s="183"/>
      <c r="AK341" s="131">
        <f>ROUND((AL341/100)*756*Taula1[[#This Row],[Espai reservat Administració  (mesos)]],2)</f>
        <v>0</v>
      </c>
      <c r="AL341" s="79">
        <f>Taula1[[#This Row],[% Jornada segons contracte
(no posar el símbol %) ]]-Taula1[[#This Row],[% Reducció salari per baix rendiment        (no posar el símbol %)]]</f>
        <v>0</v>
      </c>
      <c r="AM341" s="131">
        <f>ROUND((AN341/100)*24.8547945*Taula1[[#This Row],[Espai reservat Administració (dies)]],2)</f>
        <v>0</v>
      </c>
      <c r="AN341" s="79">
        <f>Taula1[[#This Row],[% Jornada segons contracte
(no posar el símbol %) ]]-Taula1[[#This Row],[% Reducció salari per baix rendiment        (no posar el símbol %)]]</f>
        <v>0</v>
      </c>
      <c r="AO341" s="131">
        <f t="shared" si="82"/>
        <v>0</v>
      </c>
      <c r="AP341" s="86"/>
      <c r="AQ341" s="136">
        <f>ROUND((AR341/100)*693*Taula1[[#This Row],[Mesos naturals sencers treballats període justificat (01/01/2023 - 31/03/2023)]],2)</f>
        <v>0</v>
      </c>
      <c r="AR341" s="89">
        <f>Taula1[[#This Row],[% Jornada segons contracte
(no posar el símbol %) ]]-Taula1[[#This Row],[% Reducció salari per baix rendiment        (no posar el símbol %)]]</f>
        <v>0</v>
      </c>
      <c r="AS341" s="136">
        <f>ROUND((AT341/100)*22.78356164*Taula1[[#This Row],[Dies treballats període justificat (01/01/2023 - 31/03/2023)              no comptabilitzats com a mes natural sencer]],2)</f>
        <v>0</v>
      </c>
      <c r="AT341" s="89">
        <f>Taula1[[#This Row],[% Jornada segons contracte
(no posar el símbol %) ]]-Taula1[[#This Row],[% Reducció salari per baix rendiment        (no posar el símbol %)]]</f>
        <v>0</v>
      </c>
      <c r="AU341" s="136">
        <f t="shared" si="83"/>
        <v>0</v>
      </c>
      <c r="AV341" s="86"/>
      <c r="AW341" s="136">
        <f>ROUND((AX341/100)*693*Taula1[[#This Row],[Espai reservat Administració  (mesos)]],2)</f>
        <v>0</v>
      </c>
      <c r="AX341" s="89">
        <f>Taula1[[#This Row],[% Jornada segons contracte
(no posar el símbol %) ]]-Taula1[[#This Row],[% Reducció salari per baix rendiment        (no posar el símbol %)]]</f>
        <v>0</v>
      </c>
      <c r="AY341" s="131">
        <f>ROUND((AZ341/100)*22.78356164*Taula1[[#This Row],[Espai reservat Administració (dies)]],2)</f>
        <v>0</v>
      </c>
      <c r="AZ341" s="79">
        <f>Taula1[[#This Row],[% Jornada segons contracte
(no posar el símbol %) ]]-Taula1[[#This Row],[% Reducció salari per baix rendiment        (no posar el símbol %)]]</f>
        <v>0</v>
      </c>
      <c r="BA341" s="131">
        <f t="shared" si="84"/>
        <v>0</v>
      </c>
      <c r="BB341" s="83"/>
      <c r="BC341" s="131">
        <f>IF(Taula1[[#This Row],[Grup justificat     (fer servir opcions de la llista desplegable)]]=1,AI341,0)</f>
        <v>0</v>
      </c>
      <c r="BD341" s="131">
        <f>IF(Taula1[[#This Row],[Grup justificat     (fer servir opcions de la llista desplegable)]]=2,AU341,0)</f>
        <v>0</v>
      </c>
      <c r="BE341" s="83"/>
      <c r="BF341" s="131">
        <f>IF(Taula1[[#This Row],[Espai reservat Administració]]=1,AO341,0)</f>
        <v>0</v>
      </c>
      <c r="BG341" s="131">
        <f>IF(Taula1[[#This Row],[Espai reservat Administració]]=2,BA341,0)</f>
        <v>0</v>
      </c>
      <c r="BH341" s="83"/>
      <c r="BI341" s="124">
        <f>IF(Taula1[[#This Row],[Grup justificat     (fer servir opcions de la llista desplegable)]]=1,1,0)</f>
        <v>0</v>
      </c>
      <c r="BJ341" s="124">
        <f>IF(Taula1[[#This Row],[Espai reservat Administració]]=1,1,0)</f>
        <v>0</v>
      </c>
      <c r="BK341" s="125"/>
      <c r="BL341" s="124">
        <f>IF(Taula1[[#This Row],[Grup justificat     (fer servir opcions de la llista desplegable)]]=2,1,0)</f>
        <v>0</v>
      </c>
      <c r="BM341" s="124">
        <f>IF(Taula1[[#This Row],[Espai reservat Administració]]=2,1,0)</f>
        <v>0</v>
      </c>
      <c r="BN341" s="73"/>
      <c r="BO341" s="73"/>
      <c r="BP341" s="73"/>
      <c r="BQ341" s="73"/>
      <c r="BR341" s="73"/>
      <c r="BS341" s="73"/>
      <c r="BT341" s="73"/>
      <c r="BU341" s="73"/>
      <c r="BV341" s="73"/>
      <c r="BW341" s="73"/>
      <c r="BX341" s="73"/>
      <c r="BY341" s="73"/>
      <c r="BZ341" s="73"/>
      <c r="CA341" s="73"/>
      <c r="CB341" s="73"/>
      <c r="CC341" s="73"/>
      <c r="CD341" s="73"/>
      <c r="CE341" s="73"/>
      <c r="CF341" s="73"/>
      <c r="CG341" s="63">
        <f t="shared" si="85"/>
        <v>0</v>
      </c>
      <c r="CH341" s="63">
        <f t="shared" si="86"/>
        <v>0</v>
      </c>
      <c r="CI341" s="73"/>
      <c r="CJ341" s="63">
        <f>IF(Taula1[[#This Row],[Tipus de contracte                                  (fer servir opcions de la llista desplegable)]]="Indefinit",1,0)</f>
        <v>0</v>
      </c>
      <c r="CK341" s="63">
        <f>IF(Taula1[[#This Row],[Tipus de contracte                                  (fer servir opcions de la llista desplegable)]]="Temporal, igual o superior a 6 mesos",1,0)</f>
        <v>0</v>
      </c>
      <c r="CL341" s="63">
        <f>IF(Taula1[[#This Row],[Tipus de contracte                                  (fer servir opcions de la llista desplegable)]]="Substitució per IT",1,0)</f>
        <v>0</v>
      </c>
      <c r="CM341" s="73"/>
      <c r="CN341" s="63">
        <f>IF(Taula1[[#This Row],[Relació llocs de treball]]&gt;=1,1,0)</f>
        <v>0</v>
      </c>
      <c r="CO341" s="73"/>
      <c r="CP341" s="63">
        <f>IF(Taula1[[#This Row],[Identitat de gènere                                                          (fer servir opcions de la llista desplegable)]]="Home",1,0)</f>
        <v>0</v>
      </c>
      <c r="CQ341" s="63">
        <f>IF(Taula1[[#This Row],[Identitat de gènere                                                          (fer servir opcions de la llista desplegable)]]="Dona",1,0)</f>
        <v>0</v>
      </c>
      <c r="CR341" s="63">
        <f>IF(Taula1[[#This Row],[Identitat de gènere                                                          (fer servir opcions de la llista desplegable)]]="No binari",1,0)</f>
        <v>0</v>
      </c>
      <c r="CS341" s="73"/>
      <c r="CT341" s="63">
        <f t="shared" si="80"/>
        <v>0</v>
      </c>
      <c r="CU341" s="64">
        <f t="shared" si="87"/>
        <v>0</v>
      </c>
      <c r="CW341" s="64">
        <f t="shared" si="88"/>
        <v>0</v>
      </c>
      <c r="CX341" s="64">
        <f t="shared" si="89"/>
        <v>0</v>
      </c>
      <c r="CY341" s="64">
        <f t="shared" si="90"/>
        <v>0</v>
      </c>
      <c r="CZ341" s="64">
        <f t="shared" si="91"/>
        <v>0</v>
      </c>
      <c r="DB341" s="64">
        <f t="shared" si="92"/>
        <v>0</v>
      </c>
      <c r="DC341" s="64">
        <f t="shared" si="93"/>
        <v>0</v>
      </c>
      <c r="DD341" s="64">
        <f t="shared" si="94"/>
        <v>0</v>
      </c>
      <c r="DE341" s="64">
        <f t="shared" si="95"/>
        <v>0</v>
      </c>
    </row>
    <row r="342" spans="2:109" x14ac:dyDescent="0.3">
      <c r="B342" s="167"/>
      <c r="C342" s="186"/>
      <c r="D342" s="2"/>
      <c r="E342" s="67"/>
      <c r="F342" s="5"/>
      <c r="G342" s="5"/>
      <c r="H342" s="187"/>
      <c r="I342" s="111" t="str">
        <f ca="1">IF(Taula1[[#This Row],[Data naixement (format dd/mm/aaaa)]]="","0",DATEDIF(Taula1[[#This Row],[Data naixement (format dd/mm/aaaa)]],TODAY(),"Y"))</f>
        <v>0</v>
      </c>
      <c r="J342" s="6"/>
      <c r="K342" s="6"/>
      <c r="L342" s="6"/>
      <c r="M342" s="6"/>
      <c r="N342" s="56"/>
      <c r="O342" s="56"/>
      <c r="P342" s="56"/>
      <c r="Q342" s="6"/>
      <c r="R342" s="7"/>
      <c r="S342" s="143">
        <f>Taula1[[#This Row],[Mesos naturals sencers treballats període justificat (01/01/2023 - 31/03/2023)]]</f>
        <v>0</v>
      </c>
      <c r="T342" s="194">
        <f>Taula1[[#This Row],[Dies treballats període justificat (01/01/2023 - 31/03/2023)              no comptabilitzats com a mes natural sencer]]</f>
        <v>0</v>
      </c>
      <c r="U342" s="12"/>
      <c r="V342" s="7"/>
      <c r="W342" s="188"/>
      <c r="X342" s="188"/>
      <c r="Y342" s="188"/>
      <c r="Z342" s="188"/>
      <c r="AA342" s="190"/>
      <c r="AB342" s="143">
        <f>Taula1[[#This Row],[Grup justificat     (fer servir opcions de la llista desplegable)]]</f>
        <v>0</v>
      </c>
      <c r="AC342" s="182"/>
      <c r="AD342" s="80"/>
      <c r="AE342" s="131">
        <f>ROUND((AF342/100)*756*Taula1[[#This Row],[Mesos naturals sencers treballats període justificat (01/01/2023 - 31/03/2023)]],2)</f>
        <v>0</v>
      </c>
      <c r="AF342" s="79">
        <f>Taula1[[#This Row],[% Jornada segons contracte
(no posar el símbol %) ]]-Taula1[[#This Row],[% Reducció salari per baix rendiment        (no posar el símbol %)]]</f>
        <v>0</v>
      </c>
      <c r="AG342" s="131">
        <f>ROUND((AH342/100)*24.8547945*Taula1[[#This Row],[Dies treballats període justificat (01/01/2023 - 31/03/2023)              no comptabilitzats com a mes natural sencer]],2)</f>
        <v>0</v>
      </c>
      <c r="AH342" s="79">
        <f>Taula1[[#This Row],[% Jornada segons contracte
(no posar el símbol %) ]]-Taula1[[#This Row],[% Reducció salari per baix rendiment        (no posar el símbol %)]]</f>
        <v>0</v>
      </c>
      <c r="AI342" s="131">
        <f t="shared" si="81"/>
        <v>0</v>
      </c>
      <c r="AJ342" s="183"/>
      <c r="AK342" s="131">
        <f>ROUND((AL342/100)*756*Taula1[[#This Row],[Espai reservat Administració  (mesos)]],2)</f>
        <v>0</v>
      </c>
      <c r="AL342" s="79">
        <f>Taula1[[#This Row],[% Jornada segons contracte
(no posar el símbol %) ]]-Taula1[[#This Row],[% Reducció salari per baix rendiment        (no posar el símbol %)]]</f>
        <v>0</v>
      </c>
      <c r="AM342" s="131">
        <f>ROUND((AN342/100)*24.8547945*Taula1[[#This Row],[Espai reservat Administració (dies)]],2)</f>
        <v>0</v>
      </c>
      <c r="AN342" s="79">
        <f>Taula1[[#This Row],[% Jornada segons contracte
(no posar el símbol %) ]]-Taula1[[#This Row],[% Reducció salari per baix rendiment        (no posar el símbol %)]]</f>
        <v>0</v>
      </c>
      <c r="AO342" s="131">
        <f t="shared" si="82"/>
        <v>0</v>
      </c>
      <c r="AP342" s="86"/>
      <c r="AQ342" s="136">
        <f>ROUND((AR342/100)*693*Taula1[[#This Row],[Mesos naturals sencers treballats període justificat (01/01/2023 - 31/03/2023)]],2)</f>
        <v>0</v>
      </c>
      <c r="AR342" s="89">
        <f>Taula1[[#This Row],[% Jornada segons contracte
(no posar el símbol %) ]]-Taula1[[#This Row],[% Reducció salari per baix rendiment        (no posar el símbol %)]]</f>
        <v>0</v>
      </c>
      <c r="AS342" s="136">
        <f>ROUND((AT342/100)*22.78356164*Taula1[[#This Row],[Dies treballats període justificat (01/01/2023 - 31/03/2023)              no comptabilitzats com a mes natural sencer]],2)</f>
        <v>0</v>
      </c>
      <c r="AT342" s="89">
        <f>Taula1[[#This Row],[% Jornada segons contracte
(no posar el símbol %) ]]-Taula1[[#This Row],[% Reducció salari per baix rendiment        (no posar el símbol %)]]</f>
        <v>0</v>
      </c>
      <c r="AU342" s="136">
        <f t="shared" si="83"/>
        <v>0</v>
      </c>
      <c r="AV342" s="86"/>
      <c r="AW342" s="136">
        <f>ROUND((AX342/100)*693*Taula1[[#This Row],[Espai reservat Administració  (mesos)]],2)</f>
        <v>0</v>
      </c>
      <c r="AX342" s="89">
        <f>Taula1[[#This Row],[% Jornada segons contracte
(no posar el símbol %) ]]-Taula1[[#This Row],[% Reducció salari per baix rendiment        (no posar el símbol %)]]</f>
        <v>0</v>
      </c>
      <c r="AY342" s="131">
        <f>ROUND((AZ342/100)*22.78356164*Taula1[[#This Row],[Espai reservat Administració (dies)]],2)</f>
        <v>0</v>
      </c>
      <c r="AZ342" s="79">
        <f>Taula1[[#This Row],[% Jornada segons contracte
(no posar el símbol %) ]]-Taula1[[#This Row],[% Reducció salari per baix rendiment        (no posar el símbol %)]]</f>
        <v>0</v>
      </c>
      <c r="BA342" s="131">
        <f t="shared" si="84"/>
        <v>0</v>
      </c>
      <c r="BB342" s="83"/>
      <c r="BC342" s="131">
        <f>IF(Taula1[[#This Row],[Grup justificat     (fer servir opcions de la llista desplegable)]]=1,AI342,0)</f>
        <v>0</v>
      </c>
      <c r="BD342" s="131">
        <f>IF(Taula1[[#This Row],[Grup justificat     (fer servir opcions de la llista desplegable)]]=2,AU342,0)</f>
        <v>0</v>
      </c>
      <c r="BE342" s="83"/>
      <c r="BF342" s="131">
        <f>IF(Taula1[[#This Row],[Espai reservat Administració]]=1,AO342,0)</f>
        <v>0</v>
      </c>
      <c r="BG342" s="131">
        <f>IF(Taula1[[#This Row],[Espai reservat Administració]]=2,BA342,0)</f>
        <v>0</v>
      </c>
      <c r="BH342" s="83"/>
      <c r="BI342" s="124">
        <f>IF(Taula1[[#This Row],[Grup justificat     (fer servir opcions de la llista desplegable)]]=1,1,0)</f>
        <v>0</v>
      </c>
      <c r="BJ342" s="124">
        <f>IF(Taula1[[#This Row],[Espai reservat Administració]]=1,1,0)</f>
        <v>0</v>
      </c>
      <c r="BK342" s="125"/>
      <c r="BL342" s="124">
        <f>IF(Taula1[[#This Row],[Grup justificat     (fer servir opcions de la llista desplegable)]]=2,1,0)</f>
        <v>0</v>
      </c>
      <c r="BM342" s="124">
        <f>IF(Taula1[[#This Row],[Espai reservat Administració]]=2,1,0)</f>
        <v>0</v>
      </c>
      <c r="BN342" s="73"/>
      <c r="BO342" s="73"/>
      <c r="BP342" s="73"/>
      <c r="BQ342" s="73"/>
      <c r="BR342" s="73"/>
      <c r="BS342" s="73"/>
      <c r="BT342" s="73"/>
      <c r="BU342" s="73"/>
      <c r="BV342" s="73"/>
      <c r="BW342" s="73"/>
      <c r="BX342" s="73"/>
      <c r="BY342" s="73"/>
      <c r="BZ342" s="73"/>
      <c r="CA342" s="73"/>
      <c r="CB342" s="73"/>
      <c r="CC342" s="73"/>
      <c r="CD342" s="73"/>
      <c r="CE342" s="73"/>
      <c r="CF342" s="73"/>
      <c r="CG342" s="63">
        <f t="shared" si="85"/>
        <v>0</v>
      </c>
      <c r="CH342" s="63">
        <f t="shared" si="86"/>
        <v>0</v>
      </c>
      <c r="CI342" s="73"/>
      <c r="CJ342" s="63">
        <f>IF(Taula1[[#This Row],[Tipus de contracte                                  (fer servir opcions de la llista desplegable)]]="Indefinit",1,0)</f>
        <v>0</v>
      </c>
      <c r="CK342" s="63">
        <f>IF(Taula1[[#This Row],[Tipus de contracte                                  (fer servir opcions de la llista desplegable)]]="Temporal, igual o superior a 6 mesos",1,0)</f>
        <v>0</v>
      </c>
      <c r="CL342" s="63">
        <f>IF(Taula1[[#This Row],[Tipus de contracte                                  (fer servir opcions de la llista desplegable)]]="Substitució per IT",1,0)</f>
        <v>0</v>
      </c>
      <c r="CM342" s="73"/>
      <c r="CN342" s="63">
        <f>IF(Taula1[[#This Row],[Relació llocs de treball]]&gt;=1,1,0)</f>
        <v>0</v>
      </c>
      <c r="CO342" s="73"/>
      <c r="CP342" s="63">
        <f>IF(Taula1[[#This Row],[Identitat de gènere                                                          (fer servir opcions de la llista desplegable)]]="Home",1,0)</f>
        <v>0</v>
      </c>
      <c r="CQ342" s="63">
        <f>IF(Taula1[[#This Row],[Identitat de gènere                                                          (fer servir opcions de la llista desplegable)]]="Dona",1,0)</f>
        <v>0</v>
      </c>
      <c r="CR342" s="63">
        <f>IF(Taula1[[#This Row],[Identitat de gènere                                                          (fer servir opcions de la llista desplegable)]]="No binari",1,0)</f>
        <v>0</v>
      </c>
      <c r="CS342" s="73"/>
      <c r="CT342" s="63">
        <f t="shared" si="80"/>
        <v>0</v>
      </c>
      <c r="CU342" s="64">
        <f t="shared" si="87"/>
        <v>0</v>
      </c>
      <c r="CW342" s="64">
        <f t="shared" si="88"/>
        <v>0</v>
      </c>
      <c r="CX342" s="64">
        <f t="shared" si="89"/>
        <v>0</v>
      </c>
      <c r="CY342" s="64">
        <f t="shared" si="90"/>
        <v>0</v>
      </c>
      <c r="CZ342" s="64">
        <f t="shared" si="91"/>
        <v>0</v>
      </c>
      <c r="DB342" s="64">
        <f t="shared" si="92"/>
        <v>0</v>
      </c>
      <c r="DC342" s="64">
        <f t="shared" si="93"/>
        <v>0</v>
      </c>
      <c r="DD342" s="64">
        <f t="shared" si="94"/>
        <v>0</v>
      </c>
      <c r="DE342" s="64">
        <f t="shared" si="95"/>
        <v>0</v>
      </c>
    </row>
    <row r="343" spans="2:109" x14ac:dyDescent="0.3">
      <c r="B343" s="167"/>
      <c r="C343" s="186"/>
      <c r="D343" s="2"/>
      <c r="E343" s="67"/>
      <c r="F343" s="5"/>
      <c r="G343" s="5"/>
      <c r="H343" s="187"/>
      <c r="I343" s="111" t="str">
        <f ca="1">IF(Taula1[[#This Row],[Data naixement (format dd/mm/aaaa)]]="","0",DATEDIF(Taula1[[#This Row],[Data naixement (format dd/mm/aaaa)]],TODAY(),"Y"))</f>
        <v>0</v>
      </c>
      <c r="J343" s="6"/>
      <c r="K343" s="6"/>
      <c r="L343" s="6"/>
      <c r="M343" s="6"/>
      <c r="N343" s="56"/>
      <c r="O343" s="56"/>
      <c r="P343" s="56"/>
      <c r="Q343" s="6"/>
      <c r="R343" s="7"/>
      <c r="S343" s="143">
        <f>Taula1[[#This Row],[Mesos naturals sencers treballats període justificat (01/01/2023 - 31/03/2023)]]</f>
        <v>0</v>
      </c>
      <c r="T343" s="194">
        <f>Taula1[[#This Row],[Dies treballats període justificat (01/01/2023 - 31/03/2023)              no comptabilitzats com a mes natural sencer]]</f>
        <v>0</v>
      </c>
      <c r="U343" s="12"/>
      <c r="V343" s="7"/>
      <c r="W343" s="188"/>
      <c r="X343" s="188"/>
      <c r="Y343" s="188"/>
      <c r="Z343" s="188"/>
      <c r="AA343" s="190"/>
      <c r="AB343" s="143">
        <f>Taula1[[#This Row],[Grup justificat     (fer servir opcions de la llista desplegable)]]</f>
        <v>0</v>
      </c>
      <c r="AC343" s="182"/>
      <c r="AD343" s="80"/>
      <c r="AE343" s="131">
        <f>ROUND((AF343/100)*756*Taula1[[#This Row],[Mesos naturals sencers treballats període justificat (01/01/2023 - 31/03/2023)]],2)</f>
        <v>0</v>
      </c>
      <c r="AF343" s="79">
        <f>Taula1[[#This Row],[% Jornada segons contracte
(no posar el símbol %) ]]-Taula1[[#This Row],[% Reducció salari per baix rendiment        (no posar el símbol %)]]</f>
        <v>0</v>
      </c>
      <c r="AG343" s="131">
        <f>ROUND((AH343/100)*24.8547945*Taula1[[#This Row],[Dies treballats període justificat (01/01/2023 - 31/03/2023)              no comptabilitzats com a mes natural sencer]],2)</f>
        <v>0</v>
      </c>
      <c r="AH343" s="79">
        <f>Taula1[[#This Row],[% Jornada segons contracte
(no posar el símbol %) ]]-Taula1[[#This Row],[% Reducció salari per baix rendiment        (no posar el símbol %)]]</f>
        <v>0</v>
      </c>
      <c r="AI343" s="131">
        <f t="shared" si="81"/>
        <v>0</v>
      </c>
      <c r="AJ343" s="183"/>
      <c r="AK343" s="131">
        <f>ROUND((AL343/100)*756*Taula1[[#This Row],[Espai reservat Administració  (mesos)]],2)</f>
        <v>0</v>
      </c>
      <c r="AL343" s="79">
        <f>Taula1[[#This Row],[% Jornada segons contracte
(no posar el símbol %) ]]-Taula1[[#This Row],[% Reducció salari per baix rendiment        (no posar el símbol %)]]</f>
        <v>0</v>
      </c>
      <c r="AM343" s="131">
        <f>ROUND((AN343/100)*24.8547945*Taula1[[#This Row],[Espai reservat Administració (dies)]],2)</f>
        <v>0</v>
      </c>
      <c r="AN343" s="79">
        <f>Taula1[[#This Row],[% Jornada segons contracte
(no posar el símbol %) ]]-Taula1[[#This Row],[% Reducció salari per baix rendiment        (no posar el símbol %)]]</f>
        <v>0</v>
      </c>
      <c r="AO343" s="131">
        <f t="shared" si="82"/>
        <v>0</v>
      </c>
      <c r="AP343" s="86"/>
      <c r="AQ343" s="136">
        <f>ROUND((AR343/100)*693*Taula1[[#This Row],[Mesos naturals sencers treballats període justificat (01/01/2023 - 31/03/2023)]],2)</f>
        <v>0</v>
      </c>
      <c r="AR343" s="89">
        <f>Taula1[[#This Row],[% Jornada segons contracte
(no posar el símbol %) ]]-Taula1[[#This Row],[% Reducció salari per baix rendiment        (no posar el símbol %)]]</f>
        <v>0</v>
      </c>
      <c r="AS343" s="136">
        <f>ROUND((AT343/100)*22.78356164*Taula1[[#This Row],[Dies treballats període justificat (01/01/2023 - 31/03/2023)              no comptabilitzats com a mes natural sencer]],2)</f>
        <v>0</v>
      </c>
      <c r="AT343" s="89">
        <f>Taula1[[#This Row],[% Jornada segons contracte
(no posar el símbol %) ]]-Taula1[[#This Row],[% Reducció salari per baix rendiment        (no posar el símbol %)]]</f>
        <v>0</v>
      </c>
      <c r="AU343" s="136">
        <f t="shared" si="83"/>
        <v>0</v>
      </c>
      <c r="AV343" s="86"/>
      <c r="AW343" s="136">
        <f>ROUND((AX343/100)*693*Taula1[[#This Row],[Espai reservat Administració  (mesos)]],2)</f>
        <v>0</v>
      </c>
      <c r="AX343" s="89">
        <f>Taula1[[#This Row],[% Jornada segons contracte
(no posar el símbol %) ]]-Taula1[[#This Row],[% Reducció salari per baix rendiment        (no posar el símbol %)]]</f>
        <v>0</v>
      </c>
      <c r="AY343" s="131">
        <f>ROUND((AZ343/100)*22.78356164*Taula1[[#This Row],[Espai reservat Administració (dies)]],2)</f>
        <v>0</v>
      </c>
      <c r="AZ343" s="79">
        <f>Taula1[[#This Row],[% Jornada segons contracte
(no posar el símbol %) ]]-Taula1[[#This Row],[% Reducció salari per baix rendiment        (no posar el símbol %)]]</f>
        <v>0</v>
      </c>
      <c r="BA343" s="131">
        <f t="shared" si="84"/>
        <v>0</v>
      </c>
      <c r="BB343" s="83"/>
      <c r="BC343" s="131">
        <f>IF(Taula1[[#This Row],[Grup justificat     (fer servir opcions de la llista desplegable)]]=1,AI343,0)</f>
        <v>0</v>
      </c>
      <c r="BD343" s="131">
        <f>IF(Taula1[[#This Row],[Grup justificat     (fer servir opcions de la llista desplegable)]]=2,AU343,0)</f>
        <v>0</v>
      </c>
      <c r="BE343" s="83"/>
      <c r="BF343" s="131">
        <f>IF(Taula1[[#This Row],[Espai reservat Administració]]=1,AO343,0)</f>
        <v>0</v>
      </c>
      <c r="BG343" s="131">
        <f>IF(Taula1[[#This Row],[Espai reservat Administració]]=2,BA343,0)</f>
        <v>0</v>
      </c>
      <c r="BH343" s="83"/>
      <c r="BI343" s="124">
        <f>IF(Taula1[[#This Row],[Grup justificat     (fer servir opcions de la llista desplegable)]]=1,1,0)</f>
        <v>0</v>
      </c>
      <c r="BJ343" s="124">
        <f>IF(Taula1[[#This Row],[Espai reservat Administració]]=1,1,0)</f>
        <v>0</v>
      </c>
      <c r="BK343" s="125"/>
      <c r="BL343" s="124">
        <f>IF(Taula1[[#This Row],[Grup justificat     (fer servir opcions de la llista desplegable)]]=2,1,0)</f>
        <v>0</v>
      </c>
      <c r="BM343" s="124">
        <f>IF(Taula1[[#This Row],[Espai reservat Administració]]=2,1,0)</f>
        <v>0</v>
      </c>
      <c r="BN343" s="73"/>
      <c r="BO343" s="73"/>
      <c r="BP343" s="73"/>
      <c r="BQ343" s="73"/>
      <c r="BR343" s="73"/>
      <c r="BS343" s="73"/>
      <c r="BT343" s="73"/>
      <c r="BU343" s="73"/>
      <c r="BV343" s="73"/>
      <c r="BW343" s="73"/>
      <c r="BX343" s="73"/>
      <c r="BY343" s="73"/>
      <c r="BZ343" s="73"/>
      <c r="CA343" s="73"/>
      <c r="CB343" s="73"/>
      <c r="CC343" s="73"/>
      <c r="CD343" s="73"/>
      <c r="CE343" s="73"/>
      <c r="CF343" s="73"/>
      <c r="CG343" s="63">
        <f t="shared" si="85"/>
        <v>0</v>
      </c>
      <c r="CH343" s="63">
        <f t="shared" si="86"/>
        <v>0</v>
      </c>
      <c r="CI343" s="73"/>
      <c r="CJ343" s="63">
        <f>IF(Taula1[[#This Row],[Tipus de contracte                                  (fer servir opcions de la llista desplegable)]]="Indefinit",1,0)</f>
        <v>0</v>
      </c>
      <c r="CK343" s="63">
        <f>IF(Taula1[[#This Row],[Tipus de contracte                                  (fer servir opcions de la llista desplegable)]]="Temporal, igual o superior a 6 mesos",1,0)</f>
        <v>0</v>
      </c>
      <c r="CL343" s="63">
        <f>IF(Taula1[[#This Row],[Tipus de contracte                                  (fer servir opcions de la llista desplegable)]]="Substitució per IT",1,0)</f>
        <v>0</v>
      </c>
      <c r="CM343" s="73"/>
      <c r="CN343" s="63">
        <f>IF(Taula1[[#This Row],[Relació llocs de treball]]&gt;=1,1,0)</f>
        <v>0</v>
      </c>
      <c r="CO343" s="73"/>
      <c r="CP343" s="63">
        <f>IF(Taula1[[#This Row],[Identitat de gènere                                                          (fer servir opcions de la llista desplegable)]]="Home",1,0)</f>
        <v>0</v>
      </c>
      <c r="CQ343" s="63">
        <f>IF(Taula1[[#This Row],[Identitat de gènere                                                          (fer servir opcions de la llista desplegable)]]="Dona",1,0)</f>
        <v>0</v>
      </c>
      <c r="CR343" s="63">
        <f>IF(Taula1[[#This Row],[Identitat de gènere                                                          (fer servir opcions de la llista desplegable)]]="No binari",1,0)</f>
        <v>0</v>
      </c>
      <c r="CS343" s="73"/>
      <c r="CT343" s="63">
        <f t="shared" si="80"/>
        <v>0</v>
      </c>
      <c r="CU343" s="64">
        <f t="shared" si="87"/>
        <v>0</v>
      </c>
      <c r="CW343" s="64">
        <f t="shared" si="88"/>
        <v>0</v>
      </c>
      <c r="CX343" s="64">
        <f t="shared" si="89"/>
        <v>0</v>
      </c>
      <c r="CY343" s="64">
        <f t="shared" si="90"/>
        <v>0</v>
      </c>
      <c r="CZ343" s="64">
        <f t="shared" si="91"/>
        <v>0</v>
      </c>
      <c r="DB343" s="64">
        <f t="shared" si="92"/>
        <v>0</v>
      </c>
      <c r="DC343" s="64">
        <f t="shared" si="93"/>
        <v>0</v>
      </c>
      <c r="DD343" s="64">
        <f t="shared" si="94"/>
        <v>0</v>
      </c>
      <c r="DE343" s="64">
        <f t="shared" si="95"/>
        <v>0</v>
      </c>
    </row>
    <row r="344" spans="2:109" x14ac:dyDescent="0.3">
      <c r="B344" s="167"/>
      <c r="C344" s="186"/>
      <c r="D344" s="2"/>
      <c r="E344" s="67"/>
      <c r="F344" s="5"/>
      <c r="G344" s="5"/>
      <c r="H344" s="187"/>
      <c r="I344" s="111" t="str">
        <f ca="1">IF(Taula1[[#This Row],[Data naixement (format dd/mm/aaaa)]]="","0",DATEDIF(Taula1[[#This Row],[Data naixement (format dd/mm/aaaa)]],TODAY(),"Y"))</f>
        <v>0</v>
      </c>
      <c r="J344" s="6"/>
      <c r="K344" s="6"/>
      <c r="L344" s="6"/>
      <c r="M344" s="6"/>
      <c r="N344" s="56"/>
      <c r="O344" s="56"/>
      <c r="P344" s="56"/>
      <c r="Q344" s="6"/>
      <c r="R344" s="7"/>
      <c r="S344" s="143">
        <f>Taula1[[#This Row],[Mesos naturals sencers treballats període justificat (01/01/2023 - 31/03/2023)]]</f>
        <v>0</v>
      </c>
      <c r="T344" s="194">
        <f>Taula1[[#This Row],[Dies treballats període justificat (01/01/2023 - 31/03/2023)              no comptabilitzats com a mes natural sencer]]</f>
        <v>0</v>
      </c>
      <c r="U344" s="12"/>
      <c r="V344" s="7"/>
      <c r="W344" s="188"/>
      <c r="X344" s="188"/>
      <c r="Y344" s="188"/>
      <c r="Z344" s="188"/>
      <c r="AA344" s="190"/>
      <c r="AB344" s="143">
        <f>Taula1[[#This Row],[Grup justificat     (fer servir opcions de la llista desplegable)]]</f>
        <v>0</v>
      </c>
      <c r="AC344" s="182"/>
      <c r="AD344" s="80"/>
      <c r="AE344" s="131">
        <f>ROUND((AF344/100)*756*Taula1[[#This Row],[Mesos naturals sencers treballats període justificat (01/01/2023 - 31/03/2023)]],2)</f>
        <v>0</v>
      </c>
      <c r="AF344" s="79">
        <f>Taula1[[#This Row],[% Jornada segons contracte
(no posar el símbol %) ]]-Taula1[[#This Row],[% Reducció salari per baix rendiment        (no posar el símbol %)]]</f>
        <v>0</v>
      </c>
      <c r="AG344" s="131">
        <f>ROUND((AH344/100)*24.8547945*Taula1[[#This Row],[Dies treballats període justificat (01/01/2023 - 31/03/2023)              no comptabilitzats com a mes natural sencer]],2)</f>
        <v>0</v>
      </c>
      <c r="AH344" s="79">
        <f>Taula1[[#This Row],[% Jornada segons contracte
(no posar el símbol %) ]]-Taula1[[#This Row],[% Reducció salari per baix rendiment        (no posar el símbol %)]]</f>
        <v>0</v>
      </c>
      <c r="AI344" s="131">
        <f t="shared" si="81"/>
        <v>0</v>
      </c>
      <c r="AJ344" s="183"/>
      <c r="AK344" s="131">
        <f>ROUND((AL344/100)*756*Taula1[[#This Row],[Espai reservat Administració  (mesos)]],2)</f>
        <v>0</v>
      </c>
      <c r="AL344" s="79">
        <f>Taula1[[#This Row],[% Jornada segons contracte
(no posar el símbol %) ]]-Taula1[[#This Row],[% Reducció salari per baix rendiment        (no posar el símbol %)]]</f>
        <v>0</v>
      </c>
      <c r="AM344" s="131">
        <f>ROUND((AN344/100)*24.8547945*Taula1[[#This Row],[Espai reservat Administració (dies)]],2)</f>
        <v>0</v>
      </c>
      <c r="AN344" s="79">
        <f>Taula1[[#This Row],[% Jornada segons contracte
(no posar el símbol %) ]]-Taula1[[#This Row],[% Reducció salari per baix rendiment        (no posar el símbol %)]]</f>
        <v>0</v>
      </c>
      <c r="AO344" s="131">
        <f t="shared" si="82"/>
        <v>0</v>
      </c>
      <c r="AP344" s="86"/>
      <c r="AQ344" s="136">
        <f>ROUND((AR344/100)*693*Taula1[[#This Row],[Mesos naturals sencers treballats període justificat (01/01/2023 - 31/03/2023)]],2)</f>
        <v>0</v>
      </c>
      <c r="AR344" s="89">
        <f>Taula1[[#This Row],[% Jornada segons contracte
(no posar el símbol %) ]]-Taula1[[#This Row],[% Reducció salari per baix rendiment        (no posar el símbol %)]]</f>
        <v>0</v>
      </c>
      <c r="AS344" s="136">
        <f>ROUND((AT344/100)*22.78356164*Taula1[[#This Row],[Dies treballats període justificat (01/01/2023 - 31/03/2023)              no comptabilitzats com a mes natural sencer]],2)</f>
        <v>0</v>
      </c>
      <c r="AT344" s="89">
        <f>Taula1[[#This Row],[% Jornada segons contracte
(no posar el símbol %) ]]-Taula1[[#This Row],[% Reducció salari per baix rendiment        (no posar el símbol %)]]</f>
        <v>0</v>
      </c>
      <c r="AU344" s="136">
        <f t="shared" si="83"/>
        <v>0</v>
      </c>
      <c r="AV344" s="86"/>
      <c r="AW344" s="136">
        <f>ROUND((AX344/100)*693*Taula1[[#This Row],[Espai reservat Administració  (mesos)]],2)</f>
        <v>0</v>
      </c>
      <c r="AX344" s="89">
        <f>Taula1[[#This Row],[% Jornada segons contracte
(no posar el símbol %) ]]-Taula1[[#This Row],[% Reducció salari per baix rendiment        (no posar el símbol %)]]</f>
        <v>0</v>
      </c>
      <c r="AY344" s="131">
        <f>ROUND((AZ344/100)*22.78356164*Taula1[[#This Row],[Espai reservat Administració (dies)]],2)</f>
        <v>0</v>
      </c>
      <c r="AZ344" s="79">
        <f>Taula1[[#This Row],[% Jornada segons contracte
(no posar el símbol %) ]]-Taula1[[#This Row],[% Reducció salari per baix rendiment        (no posar el símbol %)]]</f>
        <v>0</v>
      </c>
      <c r="BA344" s="131">
        <f t="shared" si="84"/>
        <v>0</v>
      </c>
      <c r="BB344" s="83"/>
      <c r="BC344" s="131">
        <f>IF(Taula1[[#This Row],[Grup justificat     (fer servir opcions de la llista desplegable)]]=1,AI344,0)</f>
        <v>0</v>
      </c>
      <c r="BD344" s="131">
        <f>IF(Taula1[[#This Row],[Grup justificat     (fer servir opcions de la llista desplegable)]]=2,AU344,0)</f>
        <v>0</v>
      </c>
      <c r="BE344" s="83"/>
      <c r="BF344" s="131">
        <f>IF(Taula1[[#This Row],[Espai reservat Administració]]=1,AO344,0)</f>
        <v>0</v>
      </c>
      <c r="BG344" s="131">
        <f>IF(Taula1[[#This Row],[Espai reservat Administració]]=2,BA344,0)</f>
        <v>0</v>
      </c>
      <c r="BH344" s="83"/>
      <c r="BI344" s="124">
        <f>IF(Taula1[[#This Row],[Grup justificat     (fer servir opcions de la llista desplegable)]]=1,1,0)</f>
        <v>0</v>
      </c>
      <c r="BJ344" s="124">
        <f>IF(Taula1[[#This Row],[Espai reservat Administració]]=1,1,0)</f>
        <v>0</v>
      </c>
      <c r="BK344" s="125"/>
      <c r="BL344" s="124">
        <f>IF(Taula1[[#This Row],[Grup justificat     (fer servir opcions de la llista desplegable)]]=2,1,0)</f>
        <v>0</v>
      </c>
      <c r="BM344" s="124">
        <f>IF(Taula1[[#This Row],[Espai reservat Administració]]=2,1,0)</f>
        <v>0</v>
      </c>
      <c r="BN344" s="73"/>
      <c r="BO344" s="73"/>
      <c r="BP344" s="73"/>
      <c r="BQ344" s="73"/>
      <c r="BR344" s="73"/>
      <c r="BS344" s="73"/>
      <c r="BT344" s="73"/>
      <c r="BU344" s="73"/>
      <c r="BV344" s="73"/>
      <c r="BW344" s="73"/>
      <c r="BX344" s="73"/>
      <c r="BY344" s="73"/>
      <c r="BZ344" s="73"/>
      <c r="CA344" s="73"/>
      <c r="CB344" s="73"/>
      <c r="CC344" s="73"/>
      <c r="CD344" s="73"/>
      <c r="CE344" s="73"/>
      <c r="CF344" s="73"/>
      <c r="CG344" s="63">
        <f t="shared" si="85"/>
        <v>0</v>
      </c>
      <c r="CH344" s="63">
        <f t="shared" si="86"/>
        <v>0</v>
      </c>
      <c r="CI344" s="73"/>
      <c r="CJ344" s="63">
        <f>IF(Taula1[[#This Row],[Tipus de contracte                                  (fer servir opcions de la llista desplegable)]]="Indefinit",1,0)</f>
        <v>0</v>
      </c>
      <c r="CK344" s="63">
        <f>IF(Taula1[[#This Row],[Tipus de contracte                                  (fer servir opcions de la llista desplegable)]]="Temporal, igual o superior a 6 mesos",1,0)</f>
        <v>0</v>
      </c>
      <c r="CL344" s="63">
        <f>IF(Taula1[[#This Row],[Tipus de contracte                                  (fer servir opcions de la llista desplegable)]]="Substitució per IT",1,0)</f>
        <v>0</v>
      </c>
      <c r="CM344" s="73"/>
      <c r="CN344" s="63">
        <f>IF(Taula1[[#This Row],[Relació llocs de treball]]&gt;=1,1,0)</f>
        <v>0</v>
      </c>
      <c r="CO344" s="73"/>
      <c r="CP344" s="63">
        <f>IF(Taula1[[#This Row],[Identitat de gènere                                                          (fer servir opcions de la llista desplegable)]]="Home",1,0)</f>
        <v>0</v>
      </c>
      <c r="CQ344" s="63">
        <f>IF(Taula1[[#This Row],[Identitat de gènere                                                          (fer servir opcions de la llista desplegable)]]="Dona",1,0)</f>
        <v>0</v>
      </c>
      <c r="CR344" s="63">
        <f>IF(Taula1[[#This Row],[Identitat de gènere                                                          (fer servir opcions de la llista desplegable)]]="No binari",1,0)</f>
        <v>0</v>
      </c>
      <c r="CS344" s="73"/>
      <c r="CT344" s="63">
        <f t="shared" si="80"/>
        <v>0</v>
      </c>
      <c r="CU344" s="64">
        <f t="shared" si="87"/>
        <v>0</v>
      </c>
      <c r="CW344" s="64">
        <f t="shared" si="88"/>
        <v>0</v>
      </c>
      <c r="CX344" s="64">
        <f t="shared" si="89"/>
        <v>0</v>
      </c>
      <c r="CY344" s="64">
        <f t="shared" si="90"/>
        <v>0</v>
      </c>
      <c r="CZ344" s="64">
        <f t="shared" si="91"/>
        <v>0</v>
      </c>
      <c r="DB344" s="64">
        <f t="shared" si="92"/>
        <v>0</v>
      </c>
      <c r="DC344" s="64">
        <f t="shared" si="93"/>
        <v>0</v>
      </c>
      <c r="DD344" s="64">
        <f t="shared" si="94"/>
        <v>0</v>
      </c>
      <c r="DE344" s="64">
        <f t="shared" si="95"/>
        <v>0</v>
      </c>
    </row>
    <row r="345" spans="2:109" x14ac:dyDescent="0.3">
      <c r="B345" s="167"/>
      <c r="C345" s="186"/>
      <c r="D345" s="2"/>
      <c r="E345" s="67"/>
      <c r="F345" s="5"/>
      <c r="G345" s="5"/>
      <c r="H345" s="187"/>
      <c r="I345" s="111" t="str">
        <f ca="1">IF(Taula1[[#This Row],[Data naixement (format dd/mm/aaaa)]]="","0",DATEDIF(Taula1[[#This Row],[Data naixement (format dd/mm/aaaa)]],TODAY(),"Y"))</f>
        <v>0</v>
      </c>
      <c r="J345" s="6"/>
      <c r="K345" s="6"/>
      <c r="L345" s="6"/>
      <c r="M345" s="6"/>
      <c r="N345" s="56"/>
      <c r="O345" s="56"/>
      <c r="P345" s="56"/>
      <c r="Q345" s="6"/>
      <c r="R345" s="7"/>
      <c r="S345" s="143">
        <f>Taula1[[#This Row],[Mesos naturals sencers treballats període justificat (01/01/2023 - 31/03/2023)]]</f>
        <v>0</v>
      </c>
      <c r="T345" s="194">
        <f>Taula1[[#This Row],[Dies treballats període justificat (01/01/2023 - 31/03/2023)              no comptabilitzats com a mes natural sencer]]</f>
        <v>0</v>
      </c>
      <c r="U345" s="12"/>
      <c r="V345" s="7"/>
      <c r="W345" s="188"/>
      <c r="X345" s="188"/>
      <c r="Y345" s="188"/>
      <c r="Z345" s="188"/>
      <c r="AA345" s="190"/>
      <c r="AB345" s="143">
        <f>Taula1[[#This Row],[Grup justificat     (fer servir opcions de la llista desplegable)]]</f>
        <v>0</v>
      </c>
      <c r="AC345" s="182"/>
      <c r="AD345" s="80"/>
      <c r="AE345" s="131">
        <f>ROUND((AF345/100)*756*Taula1[[#This Row],[Mesos naturals sencers treballats període justificat (01/01/2023 - 31/03/2023)]],2)</f>
        <v>0</v>
      </c>
      <c r="AF345" s="79">
        <f>Taula1[[#This Row],[% Jornada segons contracte
(no posar el símbol %) ]]-Taula1[[#This Row],[% Reducció salari per baix rendiment        (no posar el símbol %)]]</f>
        <v>0</v>
      </c>
      <c r="AG345" s="131">
        <f>ROUND((AH345/100)*24.8547945*Taula1[[#This Row],[Dies treballats període justificat (01/01/2023 - 31/03/2023)              no comptabilitzats com a mes natural sencer]],2)</f>
        <v>0</v>
      </c>
      <c r="AH345" s="79">
        <f>Taula1[[#This Row],[% Jornada segons contracte
(no posar el símbol %) ]]-Taula1[[#This Row],[% Reducció salari per baix rendiment        (no posar el símbol %)]]</f>
        <v>0</v>
      </c>
      <c r="AI345" s="131">
        <f t="shared" si="81"/>
        <v>0</v>
      </c>
      <c r="AJ345" s="183"/>
      <c r="AK345" s="131">
        <f>ROUND((AL345/100)*756*Taula1[[#This Row],[Espai reservat Administració  (mesos)]],2)</f>
        <v>0</v>
      </c>
      <c r="AL345" s="79">
        <f>Taula1[[#This Row],[% Jornada segons contracte
(no posar el símbol %) ]]-Taula1[[#This Row],[% Reducció salari per baix rendiment        (no posar el símbol %)]]</f>
        <v>0</v>
      </c>
      <c r="AM345" s="131">
        <f>ROUND((AN345/100)*24.8547945*Taula1[[#This Row],[Espai reservat Administració (dies)]],2)</f>
        <v>0</v>
      </c>
      <c r="AN345" s="79">
        <f>Taula1[[#This Row],[% Jornada segons contracte
(no posar el símbol %) ]]-Taula1[[#This Row],[% Reducció salari per baix rendiment        (no posar el símbol %)]]</f>
        <v>0</v>
      </c>
      <c r="AO345" s="131">
        <f t="shared" si="82"/>
        <v>0</v>
      </c>
      <c r="AP345" s="86"/>
      <c r="AQ345" s="136">
        <f>ROUND((AR345/100)*693*Taula1[[#This Row],[Mesos naturals sencers treballats període justificat (01/01/2023 - 31/03/2023)]],2)</f>
        <v>0</v>
      </c>
      <c r="AR345" s="89">
        <f>Taula1[[#This Row],[% Jornada segons contracte
(no posar el símbol %) ]]-Taula1[[#This Row],[% Reducció salari per baix rendiment        (no posar el símbol %)]]</f>
        <v>0</v>
      </c>
      <c r="AS345" s="136">
        <f>ROUND((AT345/100)*22.78356164*Taula1[[#This Row],[Dies treballats període justificat (01/01/2023 - 31/03/2023)              no comptabilitzats com a mes natural sencer]],2)</f>
        <v>0</v>
      </c>
      <c r="AT345" s="89">
        <f>Taula1[[#This Row],[% Jornada segons contracte
(no posar el símbol %) ]]-Taula1[[#This Row],[% Reducció salari per baix rendiment        (no posar el símbol %)]]</f>
        <v>0</v>
      </c>
      <c r="AU345" s="136">
        <f t="shared" si="83"/>
        <v>0</v>
      </c>
      <c r="AV345" s="86"/>
      <c r="AW345" s="136">
        <f>ROUND((AX345/100)*693*Taula1[[#This Row],[Espai reservat Administració  (mesos)]],2)</f>
        <v>0</v>
      </c>
      <c r="AX345" s="89">
        <f>Taula1[[#This Row],[% Jornada segons contracte
(no posar el símbol %) ]]-Taula1[[#This Row],[% Reducció salari per baix rendiment        (no posar el símbol %)]]</f>
        <v>0</v>
      </c>
      <c r="AY345" s="131">
        <f>ROUND((AZ345/100)*22.78356164*Taula1[[#This Row],[Espai reservat Administració (dies)]],2)</f>
        <v>0</v>
      </c>
      <c r="AZ345" s="79">
        <f>Taula1[[#This Row],[% Jornada segons contracte
(no posar el símbol %) ]]-Taula1[[#This Row],[% Reducció salari per baix rendiment        (no posar el símbol %)]]</f>
        <v>0</v>
      </c>
      <c r="BA345" s="131">
        <f t="shared" si="84"/>
        <v>0</v>
      </c>
      <c r="BB345" s="83"/>
      <c r="BC345" s="131">
        <f>IF(Taula1[[#This Row],[Grup justificat     (fer servir opcions de la llista desplegable)]]=1,AI345,0)</f>
        <v>0</v>
      </c>
      <c r="BD345" s="131">
        <f>IF(Taula1[[#This Row],[Grup justificat     (fer servir opcions de la llista desplegable)]]=2,AU345,0)</f>
        <v>0</v>
      </c>
      <c r="BE345" s="83"/>
      <c r="BF345" s="131">
        <f>IF(Taula1[[#This Row],[Espai reservat Administració]]=1,AO345,0)</f>
        <v>0</v>
      </c>
      <c r="BG345" s="131">
        <f>IF(Taula1[[#This Row],[Espai reservat Administració]]=2,BA345,0)</f>
        <v>0</v>
      </c>
      <c r="BH345" s="83"/>
      <c r="BI345" s="124">
        <f>IF(Taula1[[#This Row],[Grup justificat     (fer servir opcions de la llista desplegable)]]=1,1,0)</f>
        <v>0</v>
      </c>
      <c r="BJ345" s="124">
        <f>IF(Taula1[[#This Row],[Espai reservat Administració]]=1,1,0)</f>
        <v>0</v>
      </c>
      <c r="BK345" s="125"/>
      <c r="BL345" s="124">
        <f>IF(Taula1[[#This Row],[Grup justificat     (fer servir opcions de la llista desplegable)]]=2,1,0)</f>
        <v>0</v>
      </c>
      <c r="BM345" s="124">
        <f>IF(Taula1[[#This Row],[Espai reservat Administració]]=2,1,0)</f>
        <v>0</v>
      </c>
      <c r="BN345" s="73"/>
      <c r="BO345" s="73"/>
      <c r="BP345" s="73"/>
      <c r="BQ345" s="73"/>
      <c r="BR345" s="73"/>
      <c r="BS345" s="73"/>
      <c r="BT345" s="73"/>
      <c r="BU345" s="73"/>
      <c r="BV345" s="73"/>
      <c r="BW345" s="73"/>
      <c r="BX345" s="73"/>
      <c r="BY345" s="73"/>
      <c r="BZ345" s="73"/>
      <c r="CA345" s="73"/>
      <c r="CB345" s="73"/>
      <c r="CC345" s="73"/>
      <c r="CD345" s="73"/>
      <c r="CE345" s="73"/>
      <c r="CF345" s="73"/>
      <c r="CG345" s="63">
        <f t="shared" si="85"/>
        <v>0</v>
      </c>
      <c r="CH345" s="63">
        <f t="shared" si="86"/>
        <v>0</v>
      </c>
      <c r="CI345" s="73"/>
      <c r="CJ345" s="63">
        <f>IF(Taula1[[#This Row],[Tipus de contracte                                  (fer servir opcions de la llista desplegable)]]="Indefinit",1,0)</f>
        <v>0</v>
      </c>
      <c r="CK345" s="63">
        <f>IF(Taula1[[#This Row],[Tipus de contracte                                  (fer servir opcions de la llista desplegable)]]="Temporal, igual o superior a 6 mesos",1,0)</f>
        <v>0</v>
      </c>
      <c r="CL345" s="63">
        <f>IF(Taula1[[#This Row],[Tipus de contracte                                  (fer servir opcions de la llista desplegable)]]="Substitució per IT",1,0)</f>
        <v>0</v>
      </c>
      <c r="CM345" s="73"/>
      <c r="CN345" s="63">
        <f>IF(Taula1[[#This Row],[Relació llocs de treball]]&gt;=1,1,0)</f>
        <v>0</v>
      </c>
      <c r="CO345" s="73"/>
      <c r="CP345" s="63">
        <f>IF(Taula1[[#This Row],[Identitat de gènere                                                          (fer servir opcions de la llista desplegable)]]="Home",1,0)</f>
        <v>0</v>
      </c>
      <c r="CQ345" s="63">
        <f>IF(Taula1[[#This Row],[Identitat de gènere                                                          (fer servir opcions de la llista desplegable)]]="Dona",1,0)</f>
        <v>0</v>
      </c>
      <c r="CR345" s="63">
        <f>IF(Taula1[[#This Row],[Identitat de gènere                                                          (fer servir opcions de la llista desplegable)]]="No binari",1,0)</f>
        <v>0</v>
      </c>
      <c r="CS345" s="73"/>
      <c r="CT345" s="63">
        <f t="shared" si="80"/>
        <v>0</v>
      </c>
      <c r="CU345" s="64">
        <f t="shared" si="87"/>
        <v>0</v>
      </c>
      <c r="CW345" s="64">
        <f t="shared" si="88"/>
        <v>0</v>
      </c>
      <c r="CX345" s="64">
        <f t="shared" si="89"/>
        <v>0</v>
      </c>
      <c r="CY345" s="64">
        <f t="shared" si="90"/>
        <v>0</v>
      </c>
      <c r="CZ345" s="64">
        <f t="shared" si="91"/>
        <v>0</v>
      </c>
      <c r="DB345" s="64">
        <f t="shared" si="92"/>
        <v>0</v>
      </c>
      <c r="DC345" s="64">
        <f t="shared" si="93"/>
        <v>0</v>
      </c>
      <c r="DD345" s="64">
        <f t="shared" si="94"/>
        <v>0</v>
      </c>
      <c r="DE345" s="64">
        <f t="shared" si="95"/>
        <v>0</v>
      </c>
    </row>
    <row r="346" spans="2:109" x14ac:dyDescent="0.3">
      <c r="B346" s="167"/>
      <c r="C346" s="186"/>
      <c r="D346" s="2"/>
      <c r="E346" s="67"/>
      <c r="F346" s="5"/>
      <c r="G346" s="5"/>
      <c r="H346" s="187"/>
      <c r="I346" s="111" t="str">
        <f ca="1">IF(Taula1[[#This Row],[Data naixement (format dd/mm/aaaa)]]="","0",DATEDIF(Taula1[[#This Row],[Data naixement (format dd/mm/aaaa)]],TODAY(),"Y"))</f>
        <v>0</v>
      </c>
      <c r="J346" s="6"/>
      <c r="K346" s="6"/>
      <c r="L346" s="6"/>
      <c r="M346" s="6"/>
      <c r="N346" s="56"/>
      <c r="O346" s="56"/>
      <c r="P346" s="56"/>
      <c r="Q346" s="6"/>
      <c r="R346" s="7"/>
      <c r="S346" s="143">
        <f>Taula1[[#This Row],[Mesos naturals sencers treballats període justificat (01/01/2023 - 31/03/2023)]]</f>
        <v>0</v>
      </c>
      <c r="T346" s="194">
        <f>Taula1[[#This Row],[Dies treballats període justificat (01/01/2023 - 31/03/2023)              no comptabilitzats com a mes natural sencer]]</f>
        <v>0</v>
      </c>
      <c r="U346" s="12"/>
      <c r="V346" s="7"/>
      <c r="W346" s="188"/>
      <c r="X346" s="188"/>
      <c r="Y346" s="188"/>
      <c r="Z346" s="188"/>
      <c r="AA346" s="190"/>
      <c r="AB346" s="143">
        <f>Taula1[[#This Row],[Grup justificat     (fer servir opcions de la llista desplegable)]]</f>
        <v>0</v>
      </c>
      <c r="AC346" s="182"/>
      <c r="AD346" s="80"/>
      <c r="AE346" s="131">
        <f>ROUND((AF346/100)*756*Taula1[[#This Row],[Mesos naturals sencers treballats període justificat (01/01/2023 - 31/03/2023)]],2)</f>
        <v>0</v>
      </c>
      <c r="AF346" s="79">
        <f>Taula1[[#This Row],[% Jornada segons contracte
(no posar el símbol %) ]]-Taula1[[#This Row],[% Reducció salari per baix rendiment        (no posar el símbol %)]]</f>
        <v>0</v>
      </c>
      <c r="AG346" s="131">
        <f>ROUND((AH346/100)*24.8547945*Taula1[[#This Row],[Dies treballats període justificat (01/01/2023 - 31/03/2023)              no comptabilitzats com a mes natural sencer]],2)</f>
        <v>0</v>
      </c>
      <c r="AH346" s="79">
        <f>Taula1[[#This Row],[% Jornada segons contracte
(no posar el símbol %) ]]-Taula1[[#This Row],[% Reducció salari per baix rendiment        (no posar el símbol %)]]</f>
        <v>0</v>
      </c>
      <c r="AI346" s="131">
        <f t="shared" si="81"/>
        <v>0</v>
      </c>
      <c r="AJ346" s="183"/>
      <c r="AK346" s="131">
        <f>ROUND((AL346/100)*756*Taula1[[#This Row],[Espai reservat Administració  (mesos)]],2)</f>
        <v>0</v>
      </c>
      <c r="AL346" s="79">
        <f>Taula1[[#This Row],[% Jornada segons contracte
(no posar el símbol %) ]]-Taula1[[#This Row],[% Reducció salari per baix rendiment        (no posar el símbol %)]]</f>
        <v>0</v>
      </c>
      <c r="AM346" s="131">
        <f>ROUND((AN346/100)*24.8547945*Taula1[[#This Row],[Espai reservat Administració (dies)]],2)</f>
        <v>0</v>
      </c>
      <c r="AN346" s="79">
        <f>Taula1[[#This Row],[% Jornada segons contracte
(no posar el símbol %) ]]-Taula1[[#This Row],[% Reducció salari per baix rendiment        (no posar el símbol %)]]</f>
        <v>0</v>
      </c>
      <c r="AO346" s="131">
        <f t="shared" si="82"/>
        <v>0</v>
      </c>
      <c r="AP346" s="86"/>
      <c r="AQ346" s="136">
        <f>ROUND((AR346/100)*693*Taula1[[#This Row],[Mesos naturals sencers treballats període justificat (01/01/2023 - 31/03/2023)]],2)</f>
        <v>0</v>
      </c>
      <c r="AR346" s="89">
        <f>Taula1[[#This Row],[% Jornada segons contracte
(no posar el símbol %) ]]-Taula1[[#This Row],[% Reducció salari per baix rendiment        (no posar el símbol %)]]</f>
        <v>0</v>
      </c>
      <c r="AS346" s="136">
        <f>ROUND((AT346/100)*22.78356164*Taula1[[#This Row],[Dies treballats període justificat (01/01/2023 - 31/03/2023)              no comptabilitzats com a mes natural sencer]],2)</f>
        <v>0</v>
      </c>
      <c r="AT346" s="89">
        <f>Taula1[[#This Row],[% Jornada segons contracte
(no posar el símbol %) ]]-Taula1[[#This Row],[% Reducció salari per baix rendiment        (no posar el símbol %)]]</f>
        <v>0</v>
      </c>
      <c r="AU346" s="136">
        <f t="shared" si="83"/>
        <v>0</v>
      </c>
      <c r="AV346" s="86"/>
      <c r="AW346" s="136">
        <f>ROUND((AX346/100)*693*Taula1[[#This Row],[Espai reservat Administració  (mesos)]],2)</f>
        <v>0</v>
      </c>
      <c r="AX346" s="89">
        <f>Taula1[[#This Row],[% Jornada segons contracte
(no posar el símbol %) ]]-Taula1[[#This Row],[% Reducció salari per baix rendiment        (no posar el símbol %)]]</f>
        <v>0</v>
      </c>
      <c r="AY346" s="131">
        <f>ROUND((AZ346/100)*22.78356164*Taula1[[#This Row],[Espai reservat Administració (dies)]],2)</f>
        <v>0</v>
      </c>
      <c r="AZ346" s="79">
        <f>Taula1[[#This Row],[% Jornada segons contracte
(no posar el símbol %) ]]-Taula1[[#This Row],[% Reducció salari per baix rendiment        (no posar el símbol %)]]</f>
        <v>0</v>
      </c>
      <c r="BA346" s="131">
        <f t="shared" si="84"/>
        <v>0</v>
      </c>
      <c r="BB346" s="83"/>
      <c r="BC346" s="131">
        <f>IF(Taula1[[#This Row],[Grup justificat     (fer servir opcions de la llista desplegable)]]=1,AI346,0)</f>
        <v>0</v>
      </c>
      <c r="BD346" s="131">
        <f>IF(Taula1[[#This Row],[Grup justificat     (fer servir opcions de la llista desplegable)]]=2,AU346,0)</f>
        <v>0</v>
      </c>
      <c r="BE346" s="83"/>
      <c r="BF346" s="131">
        <f>IF(Taula1[[#This Row],[Espai reservat Administració]]=1,AO346,0)</f>
        <v>0</v>
      </c>
      <c r="BG346" s="131">
        <f>IF(Taula1[[#This Row],[Espai reservat Administració]]=2,BA346,0)</f>
        <v>0</v>
      </c>
      <c r="BH346" s="83"/>
      <c r="BI346" s="124">
        <f>IF(Taula1[[#This Row],[Grup justificat     (fer servir opcions de la llista desplegable)]]=1,1,0)</f>
        <v>0</v>
      </c>
      <c r="BJ346" s="124">
        <f>IF(Taula1[[#This Row],[Espai reservat Administració]]=1,1,0)</f>
        <v>0</v>
      </c>
      <c r="BK346" s="125"/>
      <c r="BL346" s="124">
        <f>IF(Taula1[[#This Row],[Grup justificat     (fer servir opcions de la llista desplegable)]]=2,1,0)</f>
        <v>0</v>
      </c>
      <c r="BM346" s="124">
        <f>IF(Taula1[[#This Row],[Espai reservat Administració]]=2,1,0)</f>
        <v>0</v>
      </c>
      <c r="BN346" s="73"/>
      <c r="BO346" s="73"/>
      <c r="BP346" s="73"/>
      <c r="BQ346" s="73"/>
      <c r="BR346" s="73"/>
      <c r="BS346" s="73"/>
      <c r="BT346" s="73"/>
      <c r="BU346" s="73"/>
      <c r="BV346" s="73"/>
      <c r="BW346" s="73"/>
      <c r="BX346" s="73"/>
      <c r="BY346" s="73"/>
      <c r="BZ346" s="73"/>
      <c r="CA346" s="73"/>
      <c r="CB346" s="73"/>
      <c r="CC346" s="73"/>
      <c r="CD346" s="73"/>
      <c r="CE346" s="73"/>
      <c r="CF346" s="73"/>
      <c r="CG346" s="63">
        <f t="shared" si="85"/>
        <v>0</v>
      </c>
      <c r="CH346" s="63">
        <f t="shared" si="86"/>
        <v>0</v>
      </c>
      <c r="CI346" s="73"/>
      <c r="CJ346" s="63">
        <f>IF(Taula1[[#This Row],[Tipus de contracte                                  (fer servir opcions de la llista desplegable)]]="Indefinit",1,0)</f>
        <v>0</v>
      </c>
      <c r="CK346" s="63">
        <f>IF(Taula1[[#This Row],[Tipus de contracte                                  (fer servir opcions de la llista desplegable)]]="Temporal, igual o superior a 6 mesos",1,0)</f>
        <v>0</v>
      </c>
      <c r="CL346" s="63">
        <f>IF(Taula1[[#This Row],[Tipus de contracte                                  (fer servir opcions de la llista desplegable)]]="Substitució per IT",1,0)</f>
        <v>0</v>
      </c>
      <c r="CM346" s="73"/>
      <c r="CN346" s="63">
        <f>IF(Taula1[[#This Row],[Relació llocs de treball]]&gt;=1,1,0)</f>
        <v>0</v>
      </c>
      <c r="CO346" s="73"/>
      <c r="CP346" s="63">
        <f>IF(Taula1[[#This Row],[Identitat de gènere                                                          (fer servir opcions de la llista desplegable)]]="Home",1,0)</f>
        <v>0</v>
      </c>
      <c r="CQ346" s="63">
        <f>IF(Taula1[[#This Row],[Identitat de gènere                                                          (fer servir opcions de la llista desplegable)]]="Dona",1,0)</f>
        <v>0</v>
      </c>
      <c r="CR346" s="63">
        <f>IF(Taula1[[#This Row],[Identitat de gènere                                                          (fer servir opcions de la llista desplegable)]]="No binari",1,0)</f>
        <v>0</v>
      </c>
      <c r="CS346" s="73"/>
      <c r="CT346" s="63">
        <f t="shared" si="80"/>
        <v>0</v>
      </c>
      <c r="CU346" s="64">
        <f t="shared" si="87"/>
        <v>0</v>
      </c>
      <c r="CW346" s="64">
        <f t="shared" si="88"/>
        <v>0</v>
      </c>
      <c r="CX346" s="64">
        <f t="shared" si="89"/>
        <v>0</v>
      </c>
      <c r="CY346" s="64">
        <f t="shared" si="90"/>
        <v>0</v>
      </c>
      <c r="CZ346" s="64">
        <f t="shared" si="91"/>
        <v>0</v>
      </c>
      <c r="DB346" s="64">
        <f t="shared" si="92"/>
        <v>0</v>
      </c>
      <c r="DC346" s="64">
        <f t="shared" si="93"/>
        <v>0</v>
      </c>
      <c r="DD346" s="64">
        <f t="shared" si="94"/>
        <v>0</v>
      </c>
      <c r="DE346" s="64">
        <f t="shared" si="95"/>
        <v>0</v>
      </c>
    </row>
    <row r="347" spans="2:109" x14ac:dyDescent="0.3">
      <c r="B347" s="167"/>
      <c r="C347" s="186"/>
      <c r="D347" s="2"/>
      <c r="E347" s="67"/>
      <c r="F347" s="5"/>
      <c r="G347" s="5"/>
      <c r="H347" s="187"/>
      <c r="I347" s="111" t="str">
        <f ca="1">IF(Taula1[[#This Row],[Data naixement (format dd/mm/aaaa)]]="","0",DATEDIF(Taula1[[#This Row],[Data naixement (format dd/mm/aaaa)]],TODAY(),"Y"))</f>
        <v>0</v>
      </c>
      <c r="J347" s="6"/>
      <c r="K347" s="6"/>
      <c r="L347" s="6"/>
      <c r="M347" s="6"/>
      <c r="N347" s="56"/>
      <c r="O347" s="56"/>
      <c r="P347" s="56"/>
      <c r="Q347" s="6"/>
      <c r="R347" s="7"/>
      <c r="S347" s="143">
        <f>Taula1[[#This Row],[Mesos naturals sencers treballats període justificat (01/01/2023 - 31/03/2023)]]</f>
        <v>0</v>
      </c>
      <c r="T347" s="194">
        <f>Taula1[[#This Row],[Dies treballats període justificat (01/01/2023 - 31/03/2023)              no comptabilitzats com a mes natural sencer]]</f>
        <v>0</v>
      </c>
      <c r="U347" s="12"/>
      <c r="V347" s="7"/>
      <c r="W347" s="188"/>
      <c r="X347" s="188"/>
      <c r="Y347" s="188"/>
      <c r="Z347" s="188"/>
      <c r="AA347" s="190"/>
      <c r="AB347" s="143">
        <f>Taula1[[#This Row],[Grup justificat     (fer servir opcions de la llista desplegable)]]</f>
        <v>0</v>
      </c>
      <c r="AC347" s="182"/>
      <c r="AD347" s="80"/>
      <c r="AE347" s="131">
        <f>ROUND((AF347/100)*756*Taula1[[#This Row],[Mesos naturals sencers treballats període justificat (01/01/2023 - 31/03/2023)]],2)</f>
        <v>0</v>
      </c>
      <c r="AF347" s="79">
        <f>Taula1[[#This Row],[% Jornada segons contracte
(no posar el símbol %) ]]-Taula1[[#This Row],[% Reducció salari per baix rendiment        (no posar el símbol %)]]</f>
        <v>0</v>
      </c>
      <c r="AG347" s="131">
        <f>ROUND((AH347/100)*24.8547945*Taula1[[#This Row],[Dies treballats període justificat (01/01/2023 - 31/03/2023)              no comptabilitzats com a mes natural sencer]],2)</f>
        <v>0</v>
      </c>
      <c r="AH347" s="79">
        <f>Taula1[[#This Row],[% Jornada segons contracte
(no posar el símbol %) ]]-Taula1[[#This Row],[% Reducció salari per baix rendiment        (no posar el símbol %)]]</f>
        <v>0</v>
      </c>
      <c r="AI347" s="131">
        <f t="shared" si="81"/>
        <v>0</v>
      </c>
      <c r="AJ347" s="183"/>
      <c r="AK347" s="131">
        <f>ROUND((AL347/100)*756*Taula1[[#This Row],[Espai reservat Administració  (mesos)]],2)</f>
        <v>0</v>
      </c>
      <c r="AL347" s="79">
        <f>Taula1[[#This Row],[% Jornada segons contracte
(no posar el símbol %) ]]-Taula1[[#This Row],[% Reducció salari per baix rendiment        (no posar el símbol %)]]</f>
        <v>0</v>
      </c>
      <c r="AM347" s="131">
        <f>ROUND((AN347/100)*24.8547945*Taula1[[#This Row],[Espai reservat Administració (dies)]],2)</f>
        <v>0</v>
      </c>
      <c r="AN347" s="79">
        <f>Taula1[[#This Row],[% Jornada segons contracte
(no posar el símbol %) ]]-Taula1[[#This Row],[% Reducció salari per baix rendiment        (no posar el símbol %)]]</f>
        <v>0</v>
      </c>
      <c r="AO347" s="131">
        <f t="shared" si="82"/>
        <v>0</v>
      </c>
      <c r="AP347" s="86"/>
      <c r="AQ347" s="136">
        <f>ROUND((AR347/100)*693*Taula1[[#This Row],[Mesos naturals sencers treballats període justificat (01/01/2023 - 31/03/2023)]],2)</f>
        <v>0</v>
      </c>
      <c r="AR347" s="89">
        <f>Taula1[[#This Row],[% Jornada segons contracte
(no posar el símbol %) ]]-Taula1[[#This Row],[% Reducció salari per baix rendiment        (no posar el símbol %)]]</f>
        <v>0</v>
      </c>
      <c r="AS347" s="136">
        <f>ROUND((AT347/100)*22.78356164*Taula1[[#This Row],[Dies treballats període justificat (01/01/2023 - 31/03/2023)              no comptabilitzats com a mes natural sencer]],2)</f>
        <v>0</v>
      </c>
      <c r="AT347" s="89">
        <f>Taula1[[#This Row],[% Jornada segons contracte
(no posar el símbol %) ]]-Taula1[[#This Row],[% Reducció salari per baix rendiment        (no posar el símbol %)]]</f>
        <v>0</v>
      </c>
      <c r="AU347" s="136">
        <f t="shared" si="83"/>
        <v>0</v>
      </c>
      <c r="AV347" s="86"/>
      <c r="AW347" s="136">
        <f>ROUND((AX347/100)*693*Taula1[[#This Row],[Espai reservat Administració  (mesos)]],2)</f>
        <v>0</v>
      </c>
      <c r="AX347" s="89">
        <f>Taula1[[#This Row],[% Jornada segons contracte
(no posar el símbol %) ]]-Taula1[[#This Row],[% Reducció salari per baix rendiment        (no posar el símbol %)]]</f>
        <v>0</v>
      </c>
      <c r="AY347" s="131">
        <f>ROUND((AZ347/100)*22.78356164*Taula1[[#This Row],[Espai reservat Administració (dies)]],2)</f>
        <v>0</v>
      </c>
      <c r="AZ347" s="79">
        <f>Taula1[[#This Row],[% Jornada segons contracte
(no posar el símbol %) ]]-Taula1[[#This Row],[% Reducció salari per baix rendiment        (no posar el símbol %)]]</f>
        <v>0</v>
      </c>
      <c r="BA347" s="131">
        <f t="shared" si="84"/>
        <v>0</v>
      </c>
      <c r="BB347" s="83"/>
      <c r="BC347" s="131">
        <f>IF(Taula1[[#This Row],[Grup justificat     (fer servir opcions de la llista desplegable)]]=1,AI347,0)</f>
        <v>0</v>
      </c>
      <c r="BD347" s="131">
        <f>IF(Taula1[[#This Row],[Grup justificat     (fer servir opcions de la llista desplegable)]]=2,AU347,0)</f>
        <v>0</v>
      </c>
      <c r="BE347" s="83"/>
      <c r="BF347" s="131">
        <f>IF(Taula1[[#This Row],[Espai reservat Administració]]=1,AO347,0)</f>
        <v>0</v>
      </c>
      <c r="BG347" s="131">
        <f>IF(Taula1[[#This Row],[Espai reservat Administració]]=2,BA347,0)</f>
        <v>0</v>
      </c>
      <c r="BH347" s="83"/>
      <c r="BI347" s="124">
        <f>IF(Taula1[[#This Row],[Grup justificat     (fer servir opcions de la llista desplegable)]]=1,1,0)</f>
        <v>0</v>
      </c>
      <c r="BJ347" s="124">
        <f>IF(Taula1[[#This Row],[Espai reservat Administració]]=1,1,0)</f>
        <v>0</v>
      </c>
      <c r="BK347" s="125"/>
      <c r="BL347" s="124">
        <f>IF(Taula1[[#This Row],[Grup justificat     (fer servir opcions de la llista desplegable)]]=2,1,0)</f>
        <v>0</v>
      </c>
      <c r="BM347" s="124">
        <f>IF(Taula1[[#This Row],[Espai reservat Administració]]=2,1,0)</f>
        <v>0</v>
      </c>
      <c r="BN347" s="73"/>
      <c r="BO347" s="73"/>
      <c r="BP347" s="73"/>
      <c r="BQ347" s="73"/>
      <c r="BR347" s="73"/>
      <c r="BS347" s="73"/>
      <c r="BT347" s="73"/>
      <c r="BU347" s="73"/>
      <c r="BV347" s="73"/>
      <c r="BW347" s="73"/>
      <c r="BX347" s="73"/>
      <c r="BY347" s="73"/>
      <c r="BZ347" s="73"/>
      <c r="CA347" s="73"/>
      <c r="CB347" s="73"/>
      <c r="CC347" s="73"/>
      <c r="CD347" s="73"/>
      <c r="CE347" s="73"/>
      <c r="CF347" s="73"/>
      <c r="CG347" s="63">
        <f t="shared" si="85"/>
        <v>0</v>
      </c>
      <c r="CH347" s="63">
        <f t="shared" si="86"/>
        <v>0</v>
      </c>
      <c r="CI347" s="73"/>
      <c r="CJ347" s="63">
        <f>IF(Taula1[[#This Row],[Tipus de contracte                                  (fer servir opcions de la llista desplegable)]]="Indefinit",1,0)</f>
        <v>0</v>
      </c>
      <c r="CK347" s="63">
        <f>IF(Taula1[[#This Row],[Tipus de contracte                                  (fer servir opcions de la llista desplegable)]]="Temporal, igual o superior a 6 mesos",1,0)</f>
        <v>0</v>
      </c>
      <c r="CL347" s="63">
        <f>IF(Taula1[[#This Row],[Tipus de contracte                                  (fer servir opcions de la llista desplegable)]]="Substitució per IT",1,0)</f>
        <v>0</v>
      </c>
      <c r="CM347" s="73"/>
      <c r="CN347" s="63">
        <f>IF(Taula1[[#This Row],[Relació llocs de treball]]&gt;=1,1,0)</f>
        <v>0</v>
      </c>
      <c r="CO347" s="73"/>
      <c r="CP347" s="63">
        <f>IF(Taula1[[#This Row],[Identitat de gènere                                                          (fer servir opcions de la llista desplegable)]]="Home",1,0)</f>
        <v>0</v>
      </c>
      <c r="CQ347" s="63">
        <f>IF(Taula1[[#This Row],[Identitat de gènere                                                          (fer servir opcions de la llista desplegable)]]="Dona",1,0)</f>
        <v>0</v>
      </c>
      <c r="CR347" s="63">
        <f>IF(Taula1[[#This Row],[Identitat de gènere                                                          (fer servir opcions de la llista desplegable)]]="No binari",1,0)</f>
        <v>0</v>
      </c>
      <c r="CS347" s="73"/>
      <c r="CT347" s="63">
        <f t="shared" si="80"/>
        <v>0</v>
      </c>
      <c r="CU347" s="64">
        <f t="shared" si="87"/>
        <v>0</v>
      </c>
      <c r="CW347" s="64">
        <f t="shared" si="88"/>
        <v>0</v>
      </c>
      <c r="CX347" s="64">
        <f t="shared" si="89"/>
        <v>0</v>
      </c>
      <c r="CY347" s="64">
        <f t="shared" si="90"/>
        <v>0</v>
      </c>
      <c r="CZ347" s="64">
        <f t="shared" si="91"/>
        <v>0</v>
      </c>
      <c r="DB347" s="64">
        <f t="shared" si="92"/>
        <v>0</v>
      </c>
      <c r="DC347" s="64">
        <f t="shared" si="93"/>
        <v>0</v>
      </c>
      <c r="DD347" s="64">
        <f t="shared" si="94"/>
        <v>0</v>
      </c>
      <c r="DE347" s="64">
        <f t="shared" si="95"/>
        <v>0</v>
      </c>
    </row>
    <row r="348" spans="2:109" x14ac:dyDescent="0.3">
      <c r="B348" s="167"/>
      <c r="C348" s="186"/>
      <c r="D348" s="2"/>
      <c r="E348" s="67"/>
      <c r="F348" s="5"/>
      <c r="G348" s="5"/>
      <c r="H348" s="187"/>
      <c r="I348" s="111" t="str">
        <f ca="1">IF(Taula1[[#This Row],[Data naixement (format dd/mm/aaaa)]]="","0",DATEDIF(Taula1[[#This Row],[Data naixement (format dd/mm/aaaa)]],TODAY(),"Y"))</f>
        <v>0</v>
      </c>
      <c r="J348" s="6"/>
      <c r="K348" s="6"/>
      <c r="L348" s="6"/>
      <c r="M348" s="6"/>
      <c r="N348" s="56"/>
      <c r="O348" s="56"/>
      <c r="P348" s="56"/>
      <c r="Q348" s="6"/>
      <c r="R348" s="7"/>
      <c r="S348" s="143">
        <f>Taula1[[#This Row],[Mesos naturals sencers treballats període justificat (01/01/2023 - 31/03/2023)]]</f>
        <v>0</v>
      </c>
      <c r="T348" s="194">
        <f>Taula1[[#This Row],[Dies treballats període justificat (01/01/2023 - 31/03/2023)              no comptabilitzats com a mes natural sencer]]</f>
        <v>0</v>
      </c>
      <c r="U348" s="12"/>
      <c r="V348" s="7"/>
      <c r="W348" s="188"/>
      <c r="X348" s="188"/>
      <c r="Y348" s="188"/>
      <c r="Z348" s="188"/>
      <c r="AA348" s="190"/>
      <c r="AB348" s="143">
        <f>Taula1[[#This Row],[Grup justificat     (fer servir opcions de la llista desplegable)]]</f>
        <v>0</v>
      </c>
      <c r="AC348" s="182"/>
      <c r="AD348" s="80"/>
      <c r="AE348" s="131">
        <f>ROUND((AF348/100)*756*Taula1[[#This Row],[Mesos naturals sencers treballats període justificat (01/01/2023 - 31/03/2023)]],2)</f>
        <v>0</v>
      </c>
      <c r="AF348" s="79">
        <f>Taula1[[#This Row],[% Jornada segons contracte
(no posar el símbol %) ]]-Taula1[[#This Row],[% Reducció salari per baix rendiment        (no posar el símbol %)]]</f>
        <v>0</v>
      </c>
      <c r="AG348" s="131">
        <f>ROUND((AH348/100)*24.8547945*Taula1[[#This Row],[Dies treballats període justificat (01/01/2023 - 31/03/2023)              no comptabilitzats com a mes natural sencer]],2)</f>
        <v>0</v>
      </c>
      <c r="AH348" s="79">
        <f>Taula1[[#This Row],[% Jornada segons contracte
(no posar el símbol %) ]]-Taula1[[#This Row],[% Reducció salari per baix rendiment        (no posar el símbol %)]]</f>
        <v>0</v>
      </c>
      <c r="AI348" s="131">
        <f t="shared" si="81"/>
        <v>0</v>
      </c>
      <c r="AJ348" s="183"/>
      <c r="AK348" s="131">
        <f>ROUND((AL348/100)*756*Taula1[[#This Row],[Espai reservat Administració  (mesos)]],2)</f>
        <v>0</v>
      </c>
      <c r="AL348" s="79">
        <f>Taula1[[#This Row],[% Jornada segons contracte
(no posar el símbol %) ]]-Taula1[[#This Row],[% Reducció salari per baix rendiment        (no posar el símbol %)]]</f>
        <v>0</v>
      </c>
      <c r="AM348" s="131">
        <f>ROUND((AN348/100)*24.8547945*Taula1[[#This Row],[Espai reservat Administració (dies)]],2)</f>
        <v>0</v>
      </c>
      <c r="AN348" s="79">
        <f>Taula1[[#This Row],[% Jornada segons contracte
(no posar el símbol %) ]]-Taula1[[#This Row],[% Reducció salari per baix rendiment        (no posar el símbol %)]]</f>
        <v>0</v>
      </c>
      <c r="AO348" s="131">
        <f t="shared" si="82"/>
        <v>0</v>
      </c>
      <c r="AP348" s="86"/>
      <c r="AQ348" s="136">
        <f>ROUND((AR348/100)*693*Taula1[[#This Row],[Mesos naturals sencers treballats període justificat (01/01/2023 - 31/03/2023)]],2)</f>
        <v>0</v>
      </c>
      <c r="AR348" s="89">
        <f>Taula1[[#This Row],[% Jornada segons contracte
(no posar el símbol %) ]]-Taula1[[#This Row],[% Reducció salari per baix rendiment        (no posar el símbol %)]]</f>
        <v>0</v>
      </c>
      <c r="AS348" s="136">
        <f>ROUND((AT348/100)*22.78356164*Taula1[[#This Row],[Dies treballats període justificat (01/01/2023 - 31/03/2023)              no comptabilitzats com a mes natural sencer]],2)</f>
        <v>0</v>
      </c>
      <c r="AT348" s="89">
        <f>Taula1[[#This Row],[% Jornada segons contracte
(no posar el símbol %) ]]-Taula1[[#This Row],[% Reducció salari per baix rendiment        (no posar el símbol %)]]</f>
        <v>0</v>
      </c>
      <c r="AU348" s="136">
        <f t="shared" si="83"/>
        <v>0</v>
      </c>
      <c r="AV348" s="86"/>
      <c r="AW348" s="136">
        <f>ROUND((AX348/100)*693*Taula1[[#This Row],[Espai reservat Administració  (mesos)]],2)</f>
        <v>0</v>
      </c>
      <c r="AX348" s="89">
        <f>Taula1[[#This Row],[% Jornada segons contracte
(no posar el símbol %) ]]-Taula1[[#This Row],[% Reducció salari per baix rendiment        (no posar el símbol %)]]</f>
        <v>0</v>
      </c>
      <c r="AY348" s="131">
        <f>ROUND((AZ348/100)*22.78356164*Taula1[[#This Row],[Espai reservat Administració (dies)]],2)</f>
        <v>0</v>
      </c>
      <c r="AZ348" s="79">
        <f>Taula1[[#This Row],[% Jornada segons contracte
(no posar el símbol %) ]]-Taula1[[#This Row],[% Reducció salari per baix rendiment        (no posar el símbol %)]]</f>
        <v>0</v>
      </c>
      <c r="BA348" s="131">
        <f t="shared" si="84"/>
        <v>0</v>
      </c>
      <c r="BB348" s="83"/>
      <c r="BC348" s="131">
        <f>IF(Taula1[[#This Row],[Grup justificat     (fer servir opcions de la llista desplegable)]]=1,AI348,0)</f>
        <v>0</v>
      </c>
      <c r="BD348" s="131">
        <f>IF(Taula1[[#This Row],[Grup justificat     (fer servir opcions de la llista desplegable)]]=2,AU348,0)</f>
        <v>0</v>
      </c>
      <c r="BE348" s="83"/>
      <c r="BF348" s="131">
        <f>IF(Taula1[[#This Row],[Espai reservat Administració]]=1,AO348,0)</f>
        <v>0</v>
      </c>
      <c r="BG348" s="131">
        <f>IF(Taula1[[#This Row],[Espai reservat Administració]]=2,BA348,0)</f>
        <v>0</v>
      </c>
      <c r="BH348" s="83"/>
      <c r="BI348" s="124">
        <f>IF(Taula1[[#This Row],[Grup justificat     (fer servir opcions de la llista desplegable)]]=1,1,0)</f>
        <v>0</v>
      </c>
      <c r="BJ348" s="124">
        <f>IF(Taula1[[#This Row],[Espai reservat Administració]]=1,1,0)</f>
        <v>0</v>
      </c>
      <c r="BK348" s="125"/>
      <c r="BL348" s="124">
        <f>IF(Taula1[[#This Row],[Grup justificat     (fer servir opcions de la llista desplegable)]]=2,1,0)</f>
        <v>0</v>
      </c>
      <c r="BM348" s="124">
        <f>IF(Taula1[[#This Row],[Espai reservat Administració]]=2,1,0)</f>
        <v>0</v>
      </c>
      <c r="BN348" s="73"/>
      <c r="BO348" s="73"/>
      <c r="BP348" s="73"/>
      <c r="BQ348" s="73"/>
      <c r="BR348" s="73"/>
      <c r="BS348" s="73"/>
      <c r="BT348" s="73"/>
      <c r="BU348" s="73"/>
      <c r="BV348" s="73"/>
      <c r="BW348" s="73"/>
      <c r="BX348" s="73"/>
      <c r="BY348" s="73"/>
      <c r="BZ348" s="73"/>
      <c r="CA348" s="73"/>
      <c r="CB348" s="73"/>
      <c r="CC348" s="73"/>
      <c r="CD348" s="73"/>
      <c r="CE348" s="73"/>
      <c r="CF348" s="73"/>
      <c r="CG348" s="63">
        <f t="shared" si="85"/>
        <v>0</v>
      </c>
      <c r="CH348" s="63">
        <f t="shared" si="86"/>
        <v>0</v>
      </c>
      <c r="CI348" s="73"/>
      <c r="CJ348" s="63">
        <f>IF(Taula1[[#This Row],[Tipus de contracte                                  (fer servir opcions de la llista desplegable)]]="Indefinit",1,0)</f>
        <v>0</v>
      </c>
      <c r="CK348" s="63">
        <f>IF(Taula1[[#This Row],[Tipus de contracte                                  (fer servir opcions de la llista desplegable)]]="Temporal, igual o superior a 6 mesos",1,0)</f>
        <v>0</v>
      </c>
      <c r="CL348" s="63">
        <f>IF(Taula1[[#This Row],[Tipus de contracte                                  (fer servir opcions de la llista desplegable)]]="Substitució per IT",1,0)</f>
        <v>0</v>
      </c>
      <c r="CM348" s="73"/>
      <c r="CN348" s="63">
        <f>IF(Taula1[[#This Row],[Relació llocs de treball]]&gt;=1,1,0)</f>
        <v>0</v>
      </c>
      <c r="CO348" s="73"/>
      <c r="CP348" s="63">
        <f>IF(Taula1[[#This Row],[Identitat de gènere                                                          (fer servir opcions de la llista desplegable)]]="Home",1,0)</f>
        <v>0</v>
      </c>
      <c r="CQ348" s="63">
        <f>IF(Taula1[[#This Row],[Identitat de gènere                                                          (fer servir opcions de la llista desplegable)]]="Dona",1,0)</f>
        <v>0</v>
      </c>
      <c r="CR348" s="63">
        <f>IF(Taula1[[#This Row],[Identitat de gènere                                                          (fer servir opcions de la llista desplegable)]]="No binari",1,0)</f>
        <v>0</v>
      </c>
      <c r="CS348" s="73"/>
      <c r="CT348" s="63">
        <f t="shared" si="80"/>
        <v>0</v>
      </c>
      <c r="CU348" s="64">
        <f t="shared" si="87"/>
        <v>0</v>
      </c>
      <c r="CW348" s="64">
        <f t="shared" si="88"/>
        <v>0</v>
      </c>
      <c r="CX348" s="64">
        <f t="shared" si="89"/>
        <v>0</v>
      </c>
      <c r="CY348" s="64">
        <f t="shared" si="90"/>
        <v>0</v>
      </c>
      <c r="CZ348" s="64">
        <f t="shared" si="91"/>
        <v>0</v>
      </c>
      <c r="DB348" s="64">
        <f t="shared" si="92"/>
        <v>0</v>
      </c>
      <c r="DC348" s="64">
        <f t="shared" si="93"/>
        <v>0</v>
      </c>
      <c r="DD348" s="64">
        <f t="shared" si="94"/>
        <v>0</v>
      </c>
      <c r="DE348" s="64">
        <f t="shared" si="95"/>
        <v>0</v>
      </c>
    </row>
    <row r="349" spans="2:109" x14ac:dyDescent="0.3">
      <c r="B349" s="167"/>
      <c r="C349" s="186"/>
      <c r="D349" s="2"/>
      <c r="E349" s="67"/>
      <c r="F349" s="5"/>
      <c r="G349" s="5"/>
      <c r="H349" s="187"/>
      <c r="I349" s="111" t="str">
        <f ca="1">IF(Taula1[[#This Row],[Data naixement (format dd/mm/aaaa)]]="","0",DATEDIF(Taula1[[#This Row],[Data naixement (format dd/mm/aaaa)]],TODAY(),"Y"))</f>
        <v>0</v>
      </c>
      <c r="J349" s="6"/>
      <c r="K349" s="6"/>
      <c r="L349" s="6"/>
      <c r="M349" s="6"/>
      <c r="N349" s="56"/>
      <c r="O349" s="56"/>
      <c r="P349" s="56"/>
      <c r="Q349" s="6"/>
      <c r="R349" s="7"/>
      <c r="S349" s="143">
        <f>Taula1[[#This Row],[Mesos naturals sencers treballats període justificat (01/01/2023 - 31/03/2023)]]</f>
        <v>0</v>
      </c>
      <c r="T349" s="194">
        <f>Taula1[[#This Row],[Dies treballats període justificat (01/01/2023 - 31/03/2023)              no comptabilitzats com a mes natural sencer]]</f>
        <v>0</v>
      </c>
      <c r="U349" s="12"/>
      <c r="V349" s="7"/>
      <c r="W349" s="188"/>
      <c r="X349" s="188"/>
      <c r="Y349" s="188"/>
      <c r="Z349" s="188"/>
      <c r="AA349" s="190"/>
      <c r="AB349" s="143">
        <f>Taula1[[#This Row],[Grup justificat     (fer servir opcions de la llista desplegable)]]</f>
        <v>0</v>
      </c>
      <c r="AC349" s="182"/>
      <c r="AD349" s="80"/>
      <c r="AE349" s="131">
        <f>ROUND((AF349/100)*756*Taula1[[#This Row],[Mesos naturals sencers treballats període justificat (01/01/2023 - 31/03/2023)]],2)</f>
        <v>0</v>
      </c>
      <c r="AF349" s="79">
        <f>Taula1[[#This Row],[% Jornada segons contracte
(no posar el símbol %) ]]-Taula1[[#This Row],[% Reducció salari per baix rendiment        (no posar el símbol %)]]</f>
        <v>0</v>
      </c>
      <c r="AG349" s="131">
        <f>ROUND((AH349/100)*24.8547945*Taula1[[#This Row],[Dies treballats període justificat (01/01/2023 - 31/03/2023)              no comptabilitzats com a mes natural sencer]],2)</f>
        <v>0</v>
      </c>
      <c r="AH349" s="79">
        <f>Taula1[[#This Row],[% Jornada segons contracte
(no posar el símbol %) ]]-Taula1[[#This Row],[% Reducció salari per baix rendiment        (no posar el símbol %)]]</f>
        <v>0</v>
      </c>
      <c r="AI349" s="131">
        <f t="shared" si="81"/>
        <v>0</v>
      </c>
      <c r="AJ349" s="183"/>
      <c r="AK349" s="131">
        <f>ROUND((AL349/100)*756*Taula1[[#This Row],[Espai reservat Administració  (mesos)]],2)</f>
        <v>0</v>
      </c>
      <c r="AL349" s="79">
        <f>Taula1[[#This Row],[% Jornada segons contracte
(no posar el símbol %) ]]-Taula1[[#This Row],[% Reducció salari per baix rendiment        (no posar el símbol %)]]</f>
        <v>0</v>
      </c>
      <c r="AM349" s="131">
        <f>ROUND((AN349/100)*24.8547945*Taula1[[#This Row],[Espai reservat Administració (dies)]],2)</f>
        <v>0</v>
      </c>
      <c r="AN349" s="79">
        <f>Taula1[[#This Row],[% Jornada segons contracte
(no posar el símbol %) ]]-Taula1[[#This Row],[% Reducció salari per baix rendiment        (no posar el símbol %)]]</f>
        <v>0</v>
      </c>
      <c r="AO349" s="131">
        <f t="shared" si="82"/>
        <v>0</v>
      </c>
      <c r="AP349" s="86"/>
      <c r="AQ349" s="136">
        <f>ROUND((AR349/100)*693*Taula1[[#This Row],[Mesos naturals sencers treballats període justificat (01/01/2023 - 31/03/2023)]],2)</f>
        <v>0</v>
      </c>
      <c r="AR349" s="89">
        <f>Taula1[[#This Row],[% Jornada segons contracte
(no posar el símbol %) ]]-Taula1[[#This Row],[% Reducció salari per baix rendiment        (no posar el símbol %)]]</f>
        <v>0</v>
      </c>
      <c r="AS349" s="136">
        <f>ROUND((AT349/100)*22.78356164*Taula1[[#This Row],[Dies treballats període justificat (01/01/2023 - 31/03/2023)              no comptabilitzats com a mes natural sencer]],2)</f>
        <v>0</v>
      </c>
      <c r="AT349" s="89">
        <f>Taula1[[#This Row],[% Jornada segons contracte
(no posar el símbol %) ]]-Taula1[[#This Row],[% Reducció salari per baix rendiment        (no posar el símbol %)]]</f>
        <v>0</v>
      </c>
      <c r="AU349" s="136">
        <f t="shared" si="83"/>
        <v>0</v>
      </c>
      <c r="AV349" s="86"/>
      <c r="AW349" s="136">
        <f>ROUND((AX349/100)*693*Taula1[[#This Row],[Espai reservat Administració  (mesos)]],2)</f>
        <v>0</v>
      </c>
      <c r="AX349" s="89">
        <f>Taula1[[#This Row],[% Jornada segons contracte
(no posar el símbol %) ]]-Taula1[[#This Row],[% Reducció salari per baix rendiment        (no posar el símbol %)]]</f>
        <v>0</v>
      </c>
      <c r="AY349" s="131">
        <f>ROUND((AZ349/100)*22.78356164*Taula1[[#This Row],[Espai reservat Administració (dies)]],2)</f>
        <v>0</v>
      </c>
      <c r="AZ349" s="79">
        <f>Taula1[[#This Row],[% Jornada segons contracte
(no posar el símbol %) ]]-Taula1[[#This Row],[% Reducció salari per baix rendiment        (no posar el símbol %)]]</f>
        <v>0</v>
      </c>
      <c r="BA349" s="131">
        <f t="shared" si="84"/>
        <v>0</v>
      </c>
      <c r="BB349" s="83"/>
      <c r="BC349" s="131">
        <f>IF(Taula1[[#This Row],[Grup justificat     (fer servir opcions de la llista desplegable)]]=1,AI349,0)</f>
        <v>0</v>
      </c>
      <c r="BD349" s="131">
        <f>IF(Taula1[[#This Row],[Grup justificat     (fer servir opcions de la llista desplegable)]]=2,AU349,0)</f>
        <v>0</v>
      </c>
      <c r="BE349" s="83"/>
      <c r="BF349" s="131">
        <f>IF(Taula1[[#This Row],[Espai reservat Administració]]=1,AO349,0)</f>
        <v>0</v>
      </c>
      <c r="BG349" s="131">
        <f>IF(Taula1[[#This Row],[Espai reservat Administració]]=2,BA349,0)</f>
        <v>0</v>
      </c>
      <c r="BH349" s="83"/>
      <c r="BI349" s="124">
        <f>IF(Taula1[[#This Row],[Grup justificat     (fer servir opcions de la llista desplegable)]]=1,1,0)</f>
        <v>0</v>
      </c>
      <c r="BJ349" s="124">
        <f>IF(Taula1[[#This Row],[Espai reservat Administració]]=1,1,0)</f>
        <v>0</v>
      </c>
      <c r="BK349" s="125"/>
      <c r="BL349" s="124">
        <f>IF(Taula1[[#This Row],[Grup justificat     (fer servir opcions de la llista desplegable)]]=2,1,0)</f>
        <v>0</v>
      </c>
      <c r="BM349" s="124">
        <f>IF(Taula1[[#This Row],[Espai reservat Administració]]=2,1,0)</f>
        <v>0</v>
      </c>
      <c r="BN349" s="73"/>
      <c r="BO349" s="73"/>
      <c r="BP349" s="73"/>
      <c r="BQ349" s="73"/>
      <c r="BR349" s="73"/>
      <c r="BS349" s="73"/>
      <c r="BT349" s="73"/>
      <c r="BU349" s="73"/>
      <c r="BV349" s="73"/>
      <c r="BW349" s="73"/>
      <c r="BX349" s="73"/>
      <c r="BY349" s="73"/>
      <c r="BZ349" s="73"/>
      <c r="CA349" s="73"/>
      <c r="CB349" s="73"/>
      <c r="CC349" s="73"/>
      <c r="CD349" s="73"/>
      <c r="CE349" s="73"/>
      <c r="CF349" s="73"/>
      <c r="CG349" s="63">
        <f t="shared" si="85"/>
        <v>0</v>
      </c>
      <c r="CH349" s="63">
        <f t="shared" si="86"/>
        <v>0</v>
      </c>
      <c r="CI349" s="73"/>
      <c r="CJ349" s="63">
        <f>IF(Taula1[[#This Row],[Tipus de contracte                                  (fer servir opcions de la llista desplegable)]]="Indefinit",1,0)</f>
        <v>0</v>
      </c>
      <c r="CK349" s="63">
        <f>IF(Taula1[[#This Row],[Tipus de contracte                                  (fer servir opcions de la llista desplegable)]]="Temporal, igual o superior a 6 mesos",1,0)</f>
        <v>0</v>
      </c>
      <c r="CL349" s="63">
        <f>IF(Taula1[[#This Row],[Tipus de contracte                                  (fer servir opcions de la llista desplegable)]]="Substitució per IT",1,0)</f>
        <v>0</v>
      </c>
      <c r="CM349" s="73"/>
      <c r="CN349" s="63">
        <f>IF(Taula1[[#This Row],[Relació llocs de treball]]&gt;=1,1,0)</f>
        <v>0</v>
      </c>
      <c r="CO349" s="73"/>
      <c r="CP349" s="63">
        <f>IF(Taula1[[#This Row],[Identitat de gènere                                                          (fer servir opcions de la llista desplegable)]]="Home",1,0)</f>
        <v>0</v>
      </c>
      <c r="CQ349" s="63">
        <f>IF(Taula1[[#This Row],[Identitat de gènere                                                          (fer servir opcions de la llista desplegable)]]="Dona",1,0)</f>
        <v>0</v>
      </c>
      <c r="CR349" s="63">
        <f>IF(Taula1[[#This Row],[Identitat de gènere                                                          (fer servir opcions de la llista desplegable)]]="No binari",1,0)</f>
        <v>0</v>
      </c>
      <c r="CS349" s="73"/>
      <c r="CT349" s="63">
        <f t="shared" si="80"/>
        <v>0</v>
      </c>
      <c r="CU349" s="64">
        <f t="shared" si="87"/>
        <v>0</v>
      </c>
      <c r="CW349" s="64">
        <f t="shared" si="88"/>
        <v>0</v>
      </c>
      <c r="CX349" s="64">
        <f t="shared" si="89"/>
        <v>0</v>
      </c>
      <c r="CY349" s="64">
        <f t="shared" si="90"/>
        <v>0</v>
      </c>
      <c r="CZ349" s="64">
        <f t="shared" si="91"/>
        <v>0</v>
      </c>
      <c r="DB349" s="64">
        <f t="shared" si="92"/>
        <v>0</v>
      </c>
      <c r="DC349" s="64">
        <f t="shared" si="93"/>
        <v>0</v>
      </c>
      <c r="DD349" s="64">
        <f t="shared" si="94"/>
        <v>0</v>
      </c>
      <c r="DE349" s="64">
        <f t="shared" si="95"/>
        <v>0</v>
      </c>
    </row>
    <row r="350" spans="2:109" x14ac:dyDescent="0.3">
      <c r="B350" s="167"/>
      <c r="C350" s="186"/>
      <c r="D350" s="2"/>
      <c r="E350" s="67"/>
      <c r="F350" s="5"/>
      <c r="G350" s="5"/>
      <c r="H350" s="187"/>
      <c r="I350" s="111" t="str">
        <f ca="1">IF(Taula1[[#This Row],[Data naixement (format dd/mm/aaaa)]]="","0",DATEDIF(Taula1[[#This Row],[Data naixement (format dd/mm/aaaa)]],TODAY(),"Y"))</f>
        <v>0</v>
      </c>
      <c r="J350" s="6"/>
      <c r="K350" s="6"/>
      <c r="L350" s="6"/>
      <c r="M350" s="6"/>
      <c r="N350" s="56"/>
      <c r="O350" s="56"/>
      <c r="P350" s="56"/>
      <c r="Q350" s="6"/>
      <c r="R350" s="7"/>
      <c r="S350" s="143">
        <f>Taula1[[#This Row],[Mesos naturals sencers treballats període justificat (01/01/2023 - 31/03/2023)]]</f>
        <v>0</v>
      </c>
      <c r="T350" s="194">
        <f>Taula1[[#This Row],[Dies treballats període justificat (01/01/2023 - 31/03/2023)              no comptabilitzats com a mes natural sencer]]</f>
        <v>0</v>
      </c>
      <c r="U350" s="12"/>
      <c r="V350" s="7"/>
      <c r="W350" s="188"/>
      <c r="X350" s="188"/>
      <c r="Y350" s="188"/>
      <c r="Z350" s="188"/>
      <c r="AA350" s="190"/>
      <c r="AB350" s="143">
        <f>Taula1[[#This Row],[Grup justificat     (fer servir opcions de la llista desplegable)]]</f>
        <v>0</v>
      </c>
      <c r="AC350" s="182"/>
      <c r="AD350" s="80"/>
      <c r="AE350" s="131">
        <f>ROUND((AF350/100)*756*Taula1[[#This Row],[Mesos naturals sencers treballats període justificat (01/01/2023 - 31/03/2023)]],2)</f>
        <v>0</v>
      </c>
      <c r="AF350" s="79">
        <f>Taula1[[#This Row],[% Jornada segons contracte
(no posar el símbol %) ]]-Taula1[[#This Row],[% Reducció salari per baix rendiment        (no posar el símbol %)]]</f>
        <v>0</v>
      </c>
      <c r="AG350" s="131">
        <f>ROUND((AH350/100)*24.8547945*Taula1[[#This Row],[Dies treballats període justificat (01/01/2023 - 31/03/2023)              no comptabilitzats com a mes natural sencer]],2)</f>
        <v>0</v>
      </c>
      <c r="AH350" s="79">
        <f>Taula1[[#This Row],[% Jornada segons contracte
(no posar el símbol %) ]]-Taula1[[#This Row],[% Reducció salari per baix rendiment        (no posar el símbol %)]]</f>
        <v>0</v>
      </c>
      <c r="AI350" s="131">
        <f t="shared" si="81"/>
        <v>0</v>
      </c>
      <c r="AJ350" s="183"/>
      <c r="AK350" s="131">
        <f>ROUND((AL350/100)*756*Taula1[[#This Row],[Espai reservat Administració  (mesos)]],2)</f>
        <v>0</v>
      </c>
      <c r="AL350" s="79">
        <f>Taula1[[#This Row],[% Jornada segons contracte
(no posar el símbol %) ]]-Taula1[[#This Row],[% Reducció salari per baix rendiment        (no posar el símbol %)]]</f>
        <v>0</v>
      </c>
      <c r="AM350" s="131">
        <f>ROUND((AN350/100)*24.8547945*Taula1[[#This Row],[Espai reservat Administració (dies)]],2)</f>
        <v>0</v>
      </c>
      <c r="AN350" s="79">
        <f>Taula1[[#This Row],[% Jornada segons contracte
(no posar el símbol %) ]]-Taula1[[#This Row],[% Reducció salari per baix rendiment        (no posar el símbol %)]]</f>
        <v>0</v>
      </c>
      <c r="AO350" s="131">
        <f t="shared" si="82"/>
        <v>0</v>
      </c>
      <c r="AP350" s="86"/>
      <c r="AQ350" s="136">
        <f>ROUND((AR350/100)*693*Taula1[[#This Row],[Mesos naturals sencers treballats període justificat (01/01/2023 - 31/03/2023)]],2)</f>
        <v>0</v>
      </c>
      <c r="AR350" s="89">
        <f>Taula1[[#This Row],[% Jornada segons contracte
(no posar el símbol %) ]]-Taula1[[#This Row],[% Reducció salari per baix rendiment        (no posar el símbol %)]]</f>
        <v>0</v>
      </c>
      <c r="AS350" s="136">
        <f>ROUND((AT350/100)*22.78356164*Taula1[[#This Row],[Dies treballats període justificat (01/01/2023 - 31/03/2023)              no comptabilitzats com a mes natural sencer]],2)</f>
        <v>0</v>
      </c>
      <c r="AT350" s="89">
        <f>Taula1[[#This Row],[% Jornada segons contracte
(no posar el símbol %) ]]-Taula1[[#This Row],[% Reducció salari per baix rendiment        (no posar el símbol %)]]</f>
        <v>0</v>
      </c>
      <c r="AU350" s="136">
        <f t="shared" si="83"/>
        <v>0</v>
      </c>
      <c r="AV350" s="86"/>
      <c r="AW350" s="136">
        <f>ROUND((AX350/100)*693*Taula1[[#This Row],[Espai reservat Administració  (mesos)]],2)</f>
        <v>0</v>
      </c>
      <c r="AX350" s="89">
        <f>Taula1[[#This Row],[% Jornada segons contracte
(no posar el símbol %) ]]-Taula1[[#This Row],[% Reducció salari per baix rendiment        (no posar el símbol %)]]</f>
        <v>0</v>
      </c>
      <c r="AY350" s="131">
        <f>ROUND((AZ350/100)*22.78356164*Taula1[[#This Row],[Espai reservat Administració (dies)]],2)</f>
        <v>0</v>
      </c>
      <c r="AZ350" s="79">
        <f>Taula1[[#This Row],[% Jornada segons contracte
(no posar el símbol %) ]]-Taula1[[#This Row],[% Reducció salari per baix rendiment        (no posar el símbol %)]]</f>
        <v>0</v>
      </c>
      <c r="BA350" s="131">
        <f t="shared" si="84"/>
        <v>0</v>
      </c>
      <c r="BB350" s="83"/>
      <c r="BC350" s="131">
        <f>IF(Taula1[[#This Row],[Grup justificat     (fer servir opcions de la llista desplegable)]]=1,AI350,0)</f>
        <v>0</v>
      </c>
      <c r="BD350" s="131">
        <f>IF(Taula1[[#This Row],[Grup justificat     (fer servir opcions de la llista desplegable)]]=2,AU350,0)</f>
        <v>0</v>
      </c>
      <c r="BE350" s="83"/>
      <c r="BF350" s="131">
        <f>IF(Taula1[[#This Row],[Espai reservat Administració]]=1,AO350,0)</f>
        <v>0</v>
      </c>
      <c r="BG350" s="131">
        <f>IF(Taula1[[#This Row],[Espai reservat Administració]]=2,BA350,0)</f>
        <v>0</v>
      </c>
      <c r="BH350" s="83"/>
      <c r="BI350" s="124">
        <f>IF(Taula1[[#This Row],[Grup justificat     (fer servir opcions de la llista desplegable)]]=1,1,0)</f>
        <v>0</v>
      </c>
      <c r="BJ350" s="124">
        <f>IF(Taula1[[#This Row],[Espai reservat Administració]]=1,1,0)</f>
        <v>0</v>
      </c>
      <c r="BK350" s="125"/>
      <c r="BL350" s="124">
        <f>IF(Taula1[[#This Row],[Grup justificat     (fer servir opcions de la llista desplegable)]]=2,1,0)</f>
        <v>0</v>
      </c>
      <c r="BM350" s="124">
        <f>IF(Taula1[[#This Row],[Espai reservat Administració]]=2,1,0)</f>
        <v>0</v>
      </c>
      <c r="BN350" s="73"/>
      <c r="BO350" s="73"/>
      <c r="BP350" s="73"/>
      <c r="BQ350" s="73"/>
      <c r="BR350" s="73"/>
      <c r="BS350" s="73"/>
      <c r="BT350" s="73"/>
      <c r="BU350" s="73"/>
      <c r="BV350" s="73"/>
      <c r="BW350" s="73"/>
      <c r="BX350" s="73"/>
      <c r="BY350" s="73"/>
      <c r="BZ350" s="73"/>
      <c r="CA350" s="73"/>
      <c r="CB350" s="73"/>
      <c r="CC350" s="73"/>
      <c r="CD350" s="73"/>
      <c r="CE350" s="73"/>
      <c r="CF350" s="73"/>
      <c r="CG350" s="63">
        <f t="shared" si="85"/>
        <v>0</v>
      </c>
      <c r="CH350" s="63">
        <f t="shared" si="86"/>
        <v>0</v>
      </c>
      <c r="CI350" s="73"/>
      <c r="CJ350" s="63">
        <f>IF(Taula1[[#This Row],[Tipus de contracte                                  (fer servir opcions de la llista desplegable)]]="Indefinit",1,0)</f>
        <v>0</v>
      </c>
      <c r="CK350" s="63">
        <f>IF(Taula1[[#This Row],[Tipus de contracte                                  (fer servir opcions de la llista desplegable)]]="Temporal, igual o superior a 6 mesos",1,0)</f>
        <v>0</v>
      </c>
      <c r="CL350" s="63">
        <f>IF(Taula1[[#This Row],[Tipus de contracte                                  (fer servir opcions de la llista desplegable)]]="Substitució per IT",1,0)</f>
        <v>0</v>
      </c>
      <c r="CM350" s="73"/>
      <c r="CN350" s="63">
        <f>IF(Taula1[[#This Row],[Relació llocs de treball]]&gt;=1,1,0)</f>
        <v>0</v>
      </c>
      <c r="CO350" s="73"/>
      <c r="CP350" s="63">
        <f>IF(Taula1[[#This Row],[Identitat de gènere                                                          (fer servir opcions de la llista desplegable)]]="Home",1,0)</f>
        <v>0</v>
      </c>
      <c r="CQ350" s="63">
        <f>IF(Taula1[[#This Row],[Identitat de gènere                                                          (fer servir opcions de la llista desplegable)]]="Dona",1,0)</f>
        <v>0</v>
      </c>
      <c r="CR350" s="63">
        <f>IF(Taula1[[#This Row],[Identitat de gènere                                                          (fer servir opcions de la llista desplegable)]]="No binari",1,0)</f>
        <v>0</v>
      </c>
      <c r="CS350" s="73"/>
      <c r="CT350" s="63">
        <f t="shared" si="80"/>
        <v>0</v>
      </c>
      <c r="CU350" s="64">
        <f t="shared" si="87"/>
        <v>0</v>
      </c>
      <c r="CW350" s="64">
        <f t="shared" si="88"/>
        <v>0</v>
      </c>
      <c r="CX350" s="64">
        <f t="shared" si="89"/>
        <v>0</v>
      </c>
      <c r="CY350" s="64">
        <f t="shared" si="90"/>
        <v>0</v>
      </c>
      <c r="CZ350" s="64">
        <f t="shared" si="91"/>
        <v>0</v>
      </c>
      <c r="DB350" s="64">
        <f t="shared" si="92"/>
        <v>0</v>
      </c>
      <c r="DC350" s="64">
        <f t="shared" si="93"/>
        <v>0</v>
      </c>
      <c r="DD350" s="64">
        <f t="shared" si="94"/>
        <v>0</v>
      </c>
      <c r="DE350" s="64">
        <f t="shared" si="95"/>
        <v>0</v>
      </c>
    </row>
    <row r="351" spans="2:109" x14ac:dyDescent="0.3">
      <c r="B351" s="167"/>
      <c r="C351" s="186"/>
      <c r="D351" s="2"/>
      <c r="E351" s="67"/>
      <c r="F351" s="5"/>
      <c r="G351" s="5"/>
      <c r="H351" s="187"/>
      <c r="I351" s="111" t="str">
        <f ca="1">IF(Taula1[[#This Row],[Data naixement (format dd/mm/aaaa)]]="","0",DATEDIF(Taula1[[#This Row],[Data naixement (format dd/mm/aaaa)]],TODAY(),"Y"))</f>
        <v>0</v>
      </c>
      <c r="J351" s="6"/>
      <c r="K351" s="6"/>
      <c r="L351" s="6"/>
      <c r="M351" s="6"/>
      <c r="N351" s="56"/>
      <c r="O351" s="56"/>
      <c r="P351" s="56"/>
      <c r="Q351" s="6"/>
      <c r="R351" s="7"/>
      <c r="S351" s="143">
        <f>Taula1[[#This Row],[Mesos naturals sencers treballats període justificat (01/01/2023 - 31/03/2023)]]</f>
        <v>0</v>
      </c>
      <c r="T351" s="194">
        <f>Taula1[[#This Row],[Dies treballats període justificat (01/01/2023 - 31/03/2023)              no comptabilitzats com a mes natural sencer]]</f>
        <v>0</v>
      </c>
      <c r="U351" s="12"/>
      <c r="V351" s="7"/>
      <c r="W351" s="188"/>
      <c r="X351" s="188"/>
      <c r="Y351" s="188"/>
      <c r="Z351" s="188"/>
      <c r="AA351" s="190"/>
      <c r="AB351" s="143">
        <f>Taula1[[#This Row],[Grup justificat     (fer servir opcions de la llista desplegable)]]</f>
        <v>0</v>
      </c>
      <c r="AC351" s="182"/>
      <c r="AD351" s="80"/>
      <c r="AE351" s="131">
        <f>ROUND((AF351/100)*756*Taula1[[#This Row],[Mesos naturals sencers treballats període justificat (01/01/2023 - 31/03/2023)]],2)</f>
        <v>0</v>
      </c>
      <c r="AF351" s="79">
        <f>Taula1[[#This Row],[% Jornada segons contracte
(no posar el símbol %) ]]-Taula1[[#This Row],[% Reducció salari per baix rendiment        (no posar el símbol %)]]</f>
        <v>0</v>
      </c>
      <c r="AG351" s="131">
        <f>ROUND((AH351/100)*24.8547945*Taula1[[#This Row],[Dies treballats període justificat (01/01/2023 - 31/03/2023)              no comptabilitzats com a mes natural sencer]],2)</f>
        <v>0</v>
      </c>
      <c r="AH351" s="79">
        <f>Taula1[[#This Row],[% Jornada segons contracte
(no posar el símbol %) ]]-Taula1[[#This Row],[% Reducció salari per baix rendiment        (no posar el símbol %)]]</f>
        <v>0</v>
      </c>
      <c r="AI351" s="131">
        <f t="shared" si="81"/>
        <v>0</v>
      </c>
      <c r="AJ351" s="183"/>
      <c r="AK351" s="131">
        <f>ROUND((AL351/100)*756*Taula1[[#This Row],[Espai reservat Administració  (mesos)]],2)</f>
        <v>0</v>
      </c>
      <c r="AL351" s="79">
        <f>Taula1[[#This Row],[% Jornada segons contracte
(no posar el símbol %) ]]-Taula1[[#This Row],[% Reducció salari per baix rendiment        (no posar el símbol %)]]</f>
        <v>0</v>
      </c>
      <c r="AM351" s="131">
        <f>ROUND((AN351/100)*24.8547945*Taula1[[#This Row],[Espai reservat Administració (dies)]],2)</f>
        <v>0</v>
      </c>
      <c r="AN351" s="79">
        <f>Taula1[[#This Row],[% Jornada segons contracte
(no posar el símbol %) ]]-Taula1[[#This Row],[% Reducció salari per baix rendiment        (no posar el símbol %)]]</f>
        <v>0</v>
      </c>
      <c r="AO351" s="131">
        <f t="shared" si="82"/>
        <v>0</v>
      </c>
      <c r="AP351" s="86"/>
      <c r="AQ351" s="136">
        <f>ROUND((AR351/100)*693*Taula1[[#This Row],[Mesos naturals sencers treballats període justificat (01/01/2023 - 31/03/2023)]],2)</f>
        <v>0</v>
      </c>
      <c r="AR351" s="89">
        <f>Taula1[[#This Row],[% Jornada segons contracte
(no posar el símbol %) ]]-Taula1[[#This Row],[% Reducció salari per baix rendiment        (no posar el símbol %)]]</f>
        <v>0</v>
      </c>
      <c r="AS351" s="136">
        <f>ROUND((AT351/100)*22.78356164*Taula1[[#This Row],[Dies treballats període justificat (01/01/2023 - 31/03/2023)              no comptabilitzats com a mes natural sencer]],2)</f>
        <v>0</v>
      </c>
      <c r="AT351" s="89">
        <f>Taula1[[#This Row],[% Jornada segons contracte
(no posar el símbol %) ]]-Taula1[[#This Row],[% Reducció salari per baix rendiment        (no posar el símbol %)]]</f>
        <v>0</v>
      </c>
      <c r="AU351" s="136">
        <f t="shared" si="83"/>
        <v>0</v>
      </c>
      <c r="AV351" s="86"/>
      <c r="AW351" s="136">
        <f>ROUND((AX351/100)*693*Taula1[[#This Row],[Espai reservat Administració  (mesos)]],2)</f>
        <v>0</v>
      </c>
      <c r="AX351" s="89">
        <f>Taula1[[#This Row],[% Jornada segons contracte
(no posar el símbol %) ]]-Taula1[[#This Row],[% Reducció salari per baix rendiment        (no posar el símbol %)]]</f>
        <v>0</v>
      </c>
      <c r="AY351" s="131">
        <f>ROUND((AZ351/100)*22.78356164*Taula1[[#This Row],[Espai reservat Administració (dies)]],2)</f>
        <v>0</v>
      </c>
      <c r="AZ351" s="79">
        <f>Taula1[[#This Row],[% Jornada segons contracte
(no posar el símbol %) ]]-Taula1[[#This Row],[% Reducció salari per baix rendiment        (no posar el símbol %)]]</f>
        <v>0</v>
      </c>
      <c r="BA351" s="131">
        <f t="shared" si="84"/>
        <v>0</v>
      </c>
      <c r="BB351" s="83"/>
      <c r="BC351" s="131">
        <f>IF(Taula1[[#This Row],[Grup justificat     (fer servir opcions de la llista desplegable)]]=1,AI351,0)</f>
        <v>0</v>
      </c>
      <c r="BD351" s="131">
        <f>IF(Taula1[[#This Row],[Grup justificat     (fer servir opcions de la llista desplegable)]]=2,AU351,0)</f>
        <v>0</v>
      </c>
      <c r="BE351" s="83"/>
      <c r="BF351" s="131">
        <f>IF(Taula1[[#This Row],[Espai reservat Administració]]=1,AO351,0)</f>
        <v>0</v>
      </c>
      <c r="BG351" s="131">
        <f>IF(Taula1[[#This Row],[Espai reservat Administració]]=2,BA351,0)</f>
        <v>0</v>
      </c>
      <c r="BH351" s="83"/>
      <c r="BI351" s="124">
        <f>IF(Taula1[[#This Row],[Grup justificat     (fer servir opcions de la llista desplegable)]]=1,1,0)</f>
        <v>0</v>
      </c>
      <c r="BJ351" s="124">
        <f>IF(Taula1[[#This Row],[Espai reservat Administració]]=1,1,0)</f>
        <v>0</v>
      </c>
      <c r="BK351" s="125"/>
      <c r="BL351" s="124">
        <f>IF(Taula1[[#This Row],[Grup justificat     (fer servir opcions de la llista desplegable)]]=2,1,0)</f>
        <v>0</v>
      </c>
      <c r="BM351" s="124">
        <f>IF(Taula1[[#This Row],[Espai reservat Administració]]=2,1,0)</f>
        <v>0</v>
      </c>
      <c r="BN351" s="73"/>
      <c r="BO351" s="73"/>
      <c r="BP351" s="73"/>
      <c r="BQ351" s="73"/>
      <c r="BR351" s="73"/>
      <c r="BS351" s="73"/>
      <c r="BT351" s="73"/>
      <c r="BU351" s="73"/>
      <c r="BV351" s="73"/>
      <c r="BW351" s="73"/>
      <c r="BX351" s="73"/>
      <c r="BY351" s="73"/>
      <c r="BZ351" s="73"/>
      <c r="CA351" s="73"/>
      <c r="CB351" s="73"/>
      <c r="CC351" s="73"/>
      <c r="CD351" s="73"/>
      <c r="CE351" s="73"/>
      <c r="CF351" s="73"/>
      <c r="CG351" s="63">
        <f t="shared" si="85"/>
        <v>0</v>
      </c>
      <c r="CH351" s="63">
        <f t="shared" si="86"/>
        <v>0</v>
      </c>
      <c r="CI351" s="73"/>
      <c r="CJ351" s="63">
        <f>IF(Taula1[[#This Row],[Tipus de contracte                                  (fer servir opcions de la llista desplegable)]]="Indefinit",1,0)</f>
        <v>0</v>
      </c>
      <c r="CK351" s="63">
        <f>IF(Taula1[[#This Row],[Tipus de contracte                                  (fer servir opcions de la llista desplegable)]]="Temporal, igual o superior a 6 mesos",1,0)</f>
        <v>0</v>
      </c>
      <c r="CL351" s="63">
        <f>IF(Taula1[[#This Row],[Tipus de contracte                                  (fer servir opcions de la llista desplegable)]]="Substitució per IT",1,0)</f>
        <v>0</v>
      </c>
      <c r="CM351" s="73"/>
      <c r="CN351" s="63">
        <f>IF(Taula1[[#This Row],[Relació llocs de treball]]&gt;=1,1,0)</f>
        <v>0</v>
      </c>
      <c r="CO351" s="73"/>
      <c r="CP351" s="63">
        <f>IF(Taula1[[#This Row],[Identitat de gènere                                                          (fer servir opcions de la llista desplegable)]]="Home",1,0)</f>
        <v>0</v>
      </c>
      <c r="CQ351" s="63">
        <f>IF(Taula1[[#This Row],[Identitat de gènere                                                          (fer servir opcions de la llista desplegable)]]="Dona",1,0)</f>
        <v>0</v>
      </c>
      <c r="CR351" s="63">
        <f>IF(Taula1[[#This Row],[Identitat de gènere                                                          (fer servir opcions de la llista desplegable)]]="No binari",1,0)</f>
        <v>0</v>
      </c>
      <c r="CS351" s="73"/>
      <c r="CT351" s="63">
        <f t="shared" si="80"/>
        <v>0</v>
      </c>
      <c r="CU351" s="64">
        <f t="shared" si="87"/>
        <v>0</v>
      </c>
      <c r="CW351" s="64">
        <f t="shared" si="88"/>
        <v>0</v>
      </c>
      <c r="CX351" s="64">
        <f t="shared" si="89"/>
        <v>0</v>
      </c>
      <c r="CY351" s="64">
        <f t="shared" si="90"/>
        <v>0</v>
      </c>
      <c r="CZ351" s="64">
        <f t="shared" si="91"/>
        <v>0</v>
      </c>
      <c r="DB351" s="64">
        <f t="shared" si="92"/>
        <v>0</v>
      </c>
      <c r="DC351" s="64">
        <f t="shared" si="93"/>
        <v>0</v>
      </c>
      <c r="DD351" s="64">
        <f t="shared" si="94"/>
        <v>0</v>
      </c>
      <c r="DE351" s="64">
        <f t="shared" si="95"/>
        <v>0</v>
      </c>
    </row>
    <row r="352" spans="2:109" x14ac:dyDescent="0.3">
      <c r="B352" s="167"/>
      <c r="C352" s="186"/>
      <c r="D352" s="2"/>
      <c r="E352" s="67"/>
      <c r="F352" s="5"/>
      <c r="G352" s="5"/>
      <c r="H352" s="187"/>
      <c r="I352" s="111" t="str">
        <f ca="1">IF(Taula1[[#This Row],[Data naixement (format dd/mm/aaaa)]]="","0",DATEDIF(Taula1[[#This Row],[Data naixement (format dd/mm/aaaa)]],TODAY(),"Y"))</f>
        <v>0</v>
      </c>
      <c r="J352" s="6"/>
      <c r="K352" s="6"/>
      <c r="L352" s="6"/>
      <c r="M352" s="6"/>
      <c r="N352" s="56"/>
      <c r="O352" s="56"/>
      <c r="P352" s="56"/>
      <c r="Q352" s="6"/>
      <c r="R352" s="7"/>
      <c r="S352" s="143">
        <f>Taula1[[#This Row],[Mesos naturals sencers treballats període justificat (01/01/2023 - 31/03/2023)]]</f>
        <v>0</v>
      </c>
      <c r="T352" s="194">
        <f>Taula1[[#This Row],[Dies treballats període justificat (01/01/2023 - 31/03/2023)              no comptabilitzats com a mes natural sencer]]</f>
        <v>0</v>
      </c>
      <c r="U352" s="12"/>
      <c r="V352" s="7"/>
      <c r="W352" s="188"/>
      <c r="X352" s="188"/>
      <c r="Y352" s="188"/>
      <c r="Z352" s="188"/>
      <c r="AA352" s="190"/>
      <c r="AB352" s="143">
        <f>Taula1[[#This Row],[Grup justificat     (fer servir opcions de la llista desplegable)]]</f>
        <v>0</v>
      </c>
      <c r="AC352" s="182"/>
      <c r="AD352" s="80"/>
      <c r="AE352" s="131">
        <f>ROUND((AF352/100)*756*Taula1[[#This Row],[Mesos naturals sencers treballats període justificat (01/01/2023 - 31/03/2023)]],2)</f>
        <v>0</v>
      </c>
      <c r="AF352" s="79">
        <f>Taula1[[#This Row],[% Jornada segons contracte
(no posar el símbol %) ]]-Taula1[[#This Row],[% Reducció salari per baix rendiment        (no posar el símbol %)]]</f>
        <v>0</v>
      </c>
      <c r="AG352" s="131">
        <f>ROUND((AH352/100)*24.8547945*Taula1[[#This Row],[Dies treballats període justificat (01/01/2023 - 31/03/2023)              no comptabilitzats com a mes natural sencer]],2)</f>
        <v>0</v>
      </c>
      <c r="AH352" s="79">
        <f>Taula1[[#This Row],[% Jornada segons contracte
(no posar el símbol %) ]]-Taula1[[#This Row],[% Reducció salari per baix rendiment        (no posar el símbol %)]]</f>
        <v>0</v>
      </c>
      <c r="AI352" s="131">
        <f t="shared" si="81"/>
        <v>0</v>
      </c>
      <c r="AJ352" s="183"/>
      <c r="AK352" s="131">
        <f>ROUND((AL352/100)*756*Taula1[[#This Row],[Espai reservat Administració  (mesos)]],2)</f>
        <v>0</v>
      </c>
      <c r="AL352" s="79">
        <f>Taula1[[#This Row],[% Jornada segons contracte
(no posar el símbol %) ]]-Taula1[[#This Row],[% Reducció salari per baix rendiment        (no posar el símbol %)]]</f>
        <v>0</v>
      </c>
      <c r="AM352" s="131">
        <f>ROUND((AN352/100)*24.8547945*Taula1[[#This Row],[Espai reservat Administració (dies)]],2)</f>
        <v>0</v>
      </c>
      <c r="AN352" s="79">
        <f>Taula1[[#This Row],[% Jornada segons contracte
(no posar el símbol %) ]]-Taula1[[#This Row],[% Reducció salari per baix rendiment        (no posar el símbol %)]]</f>
        <v>0</v>
      </c>
      <c r="AO352" s="131">
        <f t="shared" si="82"/>
        <v>0</v>
      </c>
      <c r="AP352" s="86"/>
      <c r="AQ352" s="136">
        <f>ROUND((AR352/100)*693*Taula1[[#This Row],[Mesos naturals sencers treballats període justificat (01/01/2023 - 31/03/2023)]],2)</f>
        <v>0</v>
      </c>
      <c r="AR352" s="89">
        <f>Taula1[[#This Row],[% Jornada segons contracte
(no posar el símbol %) ]]-Taula1[[#This Row],[% Reducció salari per baix rendiment        (no posar el símbol %)]]</f>
        <v>0</v>
      </c>
      <c r="AS352" s="136">
        <f>ROUND((AT352/100)*22.78356164*Taula1[[#This Row],[Dies treballats període justificat (01/01/2023 - 31/03/2023)              no comptabilitzats com a mes natural sencer]],2)</f>
        <v>0</v>
      </c>
      <c r="AT352" s="89">
        <f>Taula1[[#This Row],[% Jornada segons contracte
(no posar el símbol %) ]]-Taula1[[#This Row],[% Reducció salari per baix rendiment        (no posar el símbol %)]]</f>
        <v>0</v>
      </c>
      <c r="AU352" s="136">
        <f t="shared" si="83"/>
        <v>0</v>
      </c>
      <c r="AV352" s="86"/>
      <c r="AW352" s="136">
        <f>ROUND((AX352/100)*693*Taula1[[#This Row],[Espai reservat Administració  (mesos)]],2)</f>
        <v>0</v>
      </c>
      <c r="AX352" s="89">
        <f>Taula1[[#This Row],[% Jornada segons contracte
(no posar el símbol %) ]]-Taula1[[#This Row],[% Reducció salari per baix rendiment        (no posar el símbol %)]]</f>
        <v>0</v>
      </c>
      <c r="AY352" s="131">
        <f>ROUND((AZ352/100)*22.78356164*Taula1[[#This Row],[Espai reservat Administració (dies)]],2)</f>
        <v>0</v>
      </c>
      <c r="AZ352" s="79">
        <f>Taula1[[#This Row],[% Jornada segons contracte
(no posar el símbol %) ]]-Taula1[[#This Row],[% Reducció salari per baix rendiment        (no posar el símbol %)]]</f>
        <v>0</v>
      </c>
      <c r="BA352" s="131">
        <f t="shared" si="84"/>
        <v>0</v>
      </c>
      <c r="BB352" s="83"/>
      <c r="BC352" s="131">
        <f>IF(Taula1[[#This Row],[Grup justificat     (fer servir opcions de la llista desplegable)]]=1,AI352,0)</f>
        <v>0</v>
      </c>
      <c r="BD352" s="131">
        <f>IF(Taula1[[#This Row],[Grup justificat     (fer servir opcions de la llista desplegable)]]=2,AU352,0)</f>
        <v>0</v>
      </c>
      <c r="BE352" s="83"/>
      <c r="BF352" s="131">
        <f>IF(Taula1[[#This Row],[Espai reservat Administració]]=1,AO352,0)</f>
        <v>0</v>
      </c>
      <c r="BG352" s="131">
        <f>IF(Taula1[[#This Row],[Espai reservat Administració]]=2,BA352,0)</f>
        <v>0</v>
      </c>
      <c r="BH352" s="83"/>
      <c r="BI352" s="124">
        <f>IF(Taula1[[#This Row],[Grup justificat     (fer servir opcions de la llista desplegable)]]=1,1,0)</f>
        <v>0</v>
      </c>
      <c r="BJ352" s="124">
        <f>IF(Taula1[[#This Row],[Espai reservat Administració]]=1,1,0)</f>
        <v>0</v>
      </c>
      <c r="BK352" s="125"/>
      <c r="BL352" s="124">
        <f>IF(Taula1[[#This Row],[Grup justificat     (fer servir opcions de la llista desplegable)]]=2,1,0)</f>
        <v>0</v>
      </c>
      <c r="BM352" s="124">
        <f>IF(Taula1[[#This Row],[Espai reservat Administració]]=2,1,0)</f>
        <v>0</v>
      </c>
      <c r="BN352" s="73"/>
      <c r="BO352" s="73"/>
      <c r="BP352" s="73"/>
      <c r="BQ352" s="73"/>
      <c r="BR352" s="73"/>
      <c r="BS352" s="73"/>
      <c r="BT352" s="73"/>
      <c r="BU352" s="73"/>
      <c r="BV352" s="73"/>
      <c r="BW352" s="73"/>
      <c r="BX352" s="73"/>
      <c r="BY352" s="73"/>
      <c r="BZ352" s="73"/>
      <c r="CA352" s="73"/>
      <c r="CB352" s="73"/>
      <c r="CC352" s="73"/>
      <c r="CD352" s="73"/>
      <c r="CE352" s="73"/>
      <c r="CF352" s="73"/>
      <c r="CG352" s="63">
        <f t="shared" si="85"/>
        <v>0</v>
      </c>
      <c r="CH352" s="63">
        <f t="shared" si="86"/>
        <v>0</v>
      </c>
      <c r="CI352" s="73"/>
      <c r="CJ352" s="63">
        <f>IF(Taula1[[#This Row],[Tipus de contracte                                  (fer servir opcions de la llista desplegable)]]="Indefinit",1,0)</f>
        <v>0</v>
      </c>
      <c r="CK352" s="63">
        <f>IF(Taula1[[#This Row],[Tipus de contracte                                  (fer servir opcions de la llista desplegable)]]="Temporal, igual o superior a 6 mesos",1,0)</f>
        <v>0</v>
      </c>
      <c r="CL352" s="63">
        <f>IF(Taula1[[#This Row],[Tipus de contracte                                  (fer servir opcions de la llista desplegable)]]="Substitució per IT",1,0)</f>
        <v>0</v>
      </c>
      <c r="CM352" s="73"/>
      <c r="CN352" s="63">
        <f>IF(Taula1[[#This Row],[Relació llocs de treball]]&gt;=1,1,0)</f>
        <v>0</v>
      </c>
      <c r="CO352" s="73"/>
      <c r="CP352" s="63">
        <f>IF(Taula1[[#This Row],[Identitat de gènere                                                          (fer servir opcions de la llista desplegable)]]="Home",1,0)</f>
        <v>0</v>
      </c>
      <c r="CQ352" s="63">
        <f>IF(Taula1[[#This Row],[Identitat de gènere                                                          (fer servir opcions de la llista desplegable)]]="Dona",1,0)</f>
        <v>0</v>
      </c>
      <c r="CR352" s="63">
        <f>IF(Taula1[[#This Row],[Identitat de gènere                                                          (fer servir opcions de la llista desplegable)]]="No binari",1,0)</f>
        <v>0</v>
      </c>
      <c r="CS352" s="73"/>
      <c r="CT352" s="63">
        <f t="shared" si="80"/>
        <v>0</v>
      </c>
      <c r="CU352" s="64">
        <f t="shared" si="87"/>
        <v>0</v>
      </c>
      <c r="CW352" s="64">
        <f t="shared" si="88"/>
        <v>0</v>
      </c>
      <c r="CX352" s="64">
        <f t="shared" si="89"/>
        <v>0</v>
      </c>
      <c r="CY352" s="64">
        <f t="shared" si="90"/>
        <v>0</v>
      </c>
      <c r="CZ352" s="64">
        <f t="shared" si="91"/>
        <v>0</v>
      </c>
      <c r="DB352" s="64">
        <f t="shared" si="92"/>
        <v>0</v>
      </c>
      <c r="DC352" s="64">
        <f t="shared" si="93"/>
        <v>0</v>
      </c>
      <c r="DD352" s="64">
        <f t="shared" si="94"/>
        <v>0</v>
      </c>
      <c r="DE352" s="64">
        <f t="shared" si="95"/>
        <v>0</v>
      </c>
    </row>
    <row r="353" spans="2:109" x14ac:dyDescent="0.3">
      <c r="B353" s="167"/>
      <c r="C353" s="186"/>
      <c r="D353" s="2"/>
      <c r="E353" s="67"/>
      <c r="F353" s="5"/>
      <c r="G353" s="5"/>
      <c r="H353" s="187"/>
      <c r="I353" s="111" t="str">
        <f ca="1">IF(Taula1[[#This Row],[Data naixement (format dd/mm/aaaa)]]="","0",DATEDIF(Taula1[[#This Row],[Data naixement (format dd/mm/aaaa)]],TODAY(),"Y"))</f>
        <v>0</v>
      </c>
      <c r="J353" s="6"/>
      <c r="K353" s="6"/>
      <c r="L353" s="6"/>
      <c r="M353" s="6"/>
      <c r="N353" s="56"/>
      <c r="O353" s="56"/>
      <c r="P353" s="56"/>
      <c r="Q353" s="6"/>
      <c r="R353" s="7"/>
      <c r="S353" s="143">
        <f>Taula1[[#This Row],[Mesos naturals sencers treballats període justificat (01/01/2023 - 31/03/2023)]]</f>
        <v>0</v>
      </c>
      <c r="T353" s="194">
        <f>Taula1[[#This Row],[Dies treballats període justificat (01/01/2023 - 31/03/2023)              no comptabilitzats com a mes natural sencer]]</f>
        <v>0</v>
      </c>
      <c r="U353" s="12"/>
      <c r="V353" s="7"/>
      <c r="W353" s="188"/>
      <c r="X353" s="188"/>
      <c r="Y353" s="188"/>
      <c r="Z353" s="188"/>
      <c r="AA353" s="190"/>
      <c r="AB353" s="143">
        <f>Taula1[[#This Row],[Grup justificat     (fer servir opcions de la llista desplegable)]]</f>
        <v>0</v>
      </c>
      <c r="AC353" s="182"/>
      <c r="AD353" s="80"/>
      <c r="AE353" s="131">
        <f>ROUND((AF353/100)*756*Taula1[[#This Row],[Mesos naturals sencers treballats període justificat (01/01/2023 - 31/03/2023)]],2)</f>
        <v>0</v>
      </c>
      <c r="AF353" s="79">
        <f>Taula1[[#This Row],[% Jornada segons contracte
(no posar el símbol %) ]]-Taula1[[#This Row],[% Reducció salari per baix rendiment        (no posar el símbol %)]]</f>
        <v>0</v>
      </c>
      <c r="AG353" s="131">
        <f>ROUND((AH353/100)*24.8547945*Taula1[[#This Row],[Dies treballats període justificat (01/01/2023 - 31/03/2023)              no comptabilitzats com a mes natural sencer]],2)</f>
        <v>0</v>
      </c>
      <c r="AH353" s="79">
        <f>Taula1[[#This Row],[% Jornada segons contracte
(no posar el símbol %) ]]-Taula1[[#This Row],[% Reducció salari per baix rendiment        (no posar el símbol %)]]</f>
        <v>0</v>
      </c>
      <c r="AI353" s="131">
        <f t="shared" si="81"/>
        <v>0</v>
      </c>
      <c r="AJ353" s="183"/>
      <c r="AK353" s="131">
        <f>ROUND((AL353/100)*756*Taula1[[#This Row],[Espai reservat Administració  (mesos)]],2)</f>
        <v>0</v>
      </c>
      <c r="AL353" s="79">
        <f>Taula1[[#This Row],[% Jornada segons contracte
(no posar el símbol %) ]]-Taula1[[#This Row],[% Reducció salari per baix rendiment        (no posar el símbol %)]]</f>
        <v>0</v>
      </c>
      <c r="AM353" s="131">
        <f>ROUND((AN353/100)*24.8547945*Taula1[[#This Row],[Espai reservat Administració (dies)]],2)</f>
        <v>0</v>
      </c>
      <c r="AN353" s="79">
        <f>Taula1[[#This Row],[% Jornada segons contracte
(no posar el símbol %) ]]-Taula1[[#This Row],[% Reducció salari per baix rendiment        (no posar el símbol %)]]</f>
        <v>0</v>
      </c>
      <c r="AO353" s="131">
        <f t="shared" si="82"/>
        <v>0</v>
      </c>
      <c r="AP353" s="86"/>
      <c r="AQ353" s="136">
        <f>ROUND((AR353/100)*693*Taula1[[#This Row],[Mesos naturals sencers treballats període justificat (01/01/2023 - 31/03/2023)]],2)</f>
        <v>0</v>
      </c>
      <c r="AR353" s="89">
        <f>Taula1[[#This Row],[% Jornada segons contracte
(no posar el símbol %) ]]-Taula1[[#This Row],[% Reducció salari per baix rendiment        (no posar el símbol %)]]</f>
        <v>0</v>
      </c>
      <c r="AS353" s="136">
        <f>ROUND((AT353/100)*22.78356164*Taula1[[#This Row],[Dies treballats període justificat (01/01/2023 - 31/03/2023)              no comptabilitzats com a mes natural sencer]],2)</f>
        <v>0</v>
      </c>
      <c r="AT353" s="89">
        <f>Taula1[[#This Row],[% Jornada segons contracte
(no posar el símbol %) ]]-Taula1[[#This Row],[% Reducció salari per baix rendiment        (no posar el símbol %)]]</f>
        <v>0</v>
      </c>
      <c r="AU353" s="136">
        <f t="shared" si="83"/>
        <v>0</v>
      </c>
      <c r="AV353" s="86"/>
      <c r="AW353" s="136">
        <f>ROUND((AX353/100)*693*Taula1[[#This Row],[Espai reservat Administració  (mesos)]],2)</f>
        <v>0</v>
      </c>
      <c r="AX353" s="89">
        <f>Taula1[[#This Row],[% Jornada segons contracte
(no posar el símbol %) ]]-Taula1[[#This Row],[% Reducció salari per baix rendiment        (no posar el símbol %)]]</f>
        <v>0</v>
      </c>
      <c r="AY353" s="131">
        <f>ROUND((AZ353/100)*22.78356164*Taula1[[#This Row],[Espai reservat Administració (dies)]],2)</f>
        <v>0</v>
      </c>
      <c r="AZ353" s="79">
        <f>Taula1[[#This Row],[% Jornada segons contracte
(no posar el símbol %) ]]-Taula1[[#This Row],[% Reducció salari per baix rendiment        (no posar el símbol %)]]</f>
        <v>0</v>
      </c>
      <c r="BA353" s="131">
        <f t="shared" si="84"/>
        <v>0</v>
      </c>
      <c r="BB353" s="83"/>
      <c r="BC353" s="131">
        <f>IF(Taula1[[#This Row],[Grup justificat     (fer servir opcions de la llista desplegable)]]=1,AI353,0)</f>
        <v>0</v>
      </c>
      <c r="BD353" s="131">
        <f>IF(Taula1[[#This Row],[Grup justificat     (fer servir opcions de la llista desplegable)]]=2,AU353,0)</f>
        <v>0</v>
      </c>
      <c r="BE353" s="83"/>
      <c r="BF353" s="131">
        <f>IF(Taula1[[#This Row],[Espai reservat Administració]]=1,AO353,0)</f>
        <v>0</v>
      </c>
      <c r="BG353" s="131">
        <f>IF(Taula1[[#This Row],[Espai reservat Administració]]=2,BA353,0)</f>
        <v>0</v>
      </c>
      <c r="BH353" s="83"/>
      <c r="BI353" s="124">
        <f>IF(Taula1[[#This Row],[Grup justificat     (fer servir opcions de la llista desplegable)]]=1,1,0)</f>
        <v>0</v>
      </c>
      <c r="BJ353" s="124">
        <f>IF(Taula1[[#This Row],[Espai reservat Administració]]=1,1,0)</f>
        <v>0</v>
      </c>
      <c r="BK353" s="125"/>
      <c r="BL353" s="124">
        <f>IF(Taula1[[#This Row],[Grup justificat     (fer servir opcions de la llista desplegable)]]=2,1,0)</f>
        <v>0</v>
      </c>
      <c r="BM353" s="124">
        <f>IF(Taula1[[#This Row],[Espai reservat Administració]]=2,1,0)</f>
        <v>0</v>
      </c>
      <c r="BN353" s="73"/>
      <c r="BO353" s="73"/>
      <c r="BP353" s="73"/>
      <c r="BQ353" s="73"/>
      <c r="BR353" s="73"/>
      <c r="BS353" s="73"/>
      <c r="BT353" s="73"/>
      <c r="BU353" s="73"/>
      <c r="BV353" s="73"/>
      <c r="BW353" s="73"/>
      <c r="BX353" s="73"/>
      <c r="BY353" s="73"/>
      <c r="BZ353" s="73"/>
      <c r="CA353" s="73"/>
      <c r="CB353" s="73"/>
      <c r="CC353" s="73"/>
      <c r="CD353" s="73"/>
      <c r="CE353" s="73"/>
      <c r="CF353" s="73"/>
      <c r="CG353" s="63">
        <f t="shared" si="85"/>
        <v>0</v>
      </c>
      <c r="CH353" s="63">
        <f t="shared" si="86"/>
        <v>0</v>
      </c>
      <c r="CI353" s="73"/>
      <c r="CJ353" s="63">
        <f>IF(Taula1[[#This Row],[Tipus de contracte                                  (fer servir opcions de la llista desplegable)]]="Indefinit",1,0)</f>
        <v>0</v>
      </c>
      <c r="CK353" s="63">
        <f>IF(Taula1[[#This Row],[Tipus de contracte                                  (fer servir opcions de la llista desplegable)]]="Temporal, igual o superior a 6 mesos",1,0)</f>
        <v>0</v>
      </c>
      <c r="CL353" s="63">
        <f>IF(Taula1[[#This Row],[Tipus de contracte                                  (fer servir opcions de la llista desplegable)]]="Substitució per IT",1,0)</f>
        <v>0</v>
      </c>
      <c r="CM353" s="73"/>
      <c r="CN353" s="63">
        <f>IF(Taula1[[#This Row],[Relació llocs de treball]]&gt;=1,1,0)</f>
        <v>0</v>
      </c>
      <c r="CO353" s="73"/>
      <c r="CP353" s="63">
        <f>IF(Taula1[[#This Row],[Identitat de gènere                                                          (fer servir opcions de la llista desplegable)]]="Home",1,0)</f>
        <v>0</v>
      </c>
      <c r="CQ353" s="63">
        <f>IF(Taula1[[#This Row],[Identitat de gènere                                                          (fer servir opcions de la llista desplegable)]]="Dona",1,0)</f>
        <v>0</v>
      </c>
      <c r="CR353" s="63">
        <f>IF(Taula1[[#This Row],[Identitat de gènere                                                          (fer servir opcions de la llista desplegable)]]="No binari",1,0)</f>
        <v>0</v>
      </c>
      <c r="CS353" s="73"/>
      <c r="CT353" s="63">
        <f t="shared" si="80"/>
        <v>0</v>
      </c>
      <c r="CU353" s="64">
        <f t="shared" si="87"/>
        <v>0</v>
      </c>
      <c r="CW353" s="64">
        <f t="shared" si="88"/>
        <v>0</v>
      </c>
      <c r="CX353" s="64">
        <f t="shared" si="89"/>
        <v>0</v>
      </c>
      <c r="CY353" s="64">
        <f t="shared" si="90"/>
        <v>0</v>
      </c>
      <c r="CZ353" s="64">
        <f t="shared" si="91"/>
        <v>0</v>
      </c>
      <c r="DB353" s="64">
        <f t="shared" si="92"/>
        <v>0</v>
      </c>
      <c r="DC353" s="64">
        <f t="shared" si="93"/>
        <v>0</v>
      </c>
      <c r="DD353" s="64">
        <f t="shared" si="94"/>
        <v>0</v>
      </c>
      <c r="DE353" s="64">
        <f t="shared" si="95"/>
        <v>0</v>
      </c>
    </row>
    <row r="354" spans="2:109" x14ac:dyDescent="0.3">
      <c r="B354" s="167"/>
      <c r="C354" s="186"/>
      <c r="D354" s="2"/>
      <c r="E354" s="67"/>
      <c r="F354" s="5"/>
      <c r="G354" s="5"/>
      <c r="H354" s="187"/>
      <c r="I354" s="111" t="str">
        <f ca="1">IF(Taula1[[#This Row],[Data naixement (format dd/mm/aaaa)]]="","0",DATEDIF(Taula1[[#This Row],[Data naixement (format dd/mm/aaaa)]],TODAY(),"Y"))</f>
        <v>0</v>
      </c>
      <c r="J354" s="6"/>
      <c r="K354" s="6"/>
      <c r="L354" s="6"/>
      <c r="M354" s="6"/>
      <c r="N354" s="56"/>
      <c r="O354" s="56"/>
      <c r="P354" s="56"/>
      <c r="Q354" s="6"/>
      <c r="R354" s="7"/>
      <c r="S354" s="143">
        <f>Taula1[[#This Row],[Mesos naturals sencers treballats període justificat (01/01/2023 - 31/03/2023)]]</f>
        <v>0</v>
      </c>
      <c r="T354" s="194">
        <f>Taula1[[#This Row],[Dies treballats període justificat (01/01/2023 - 31/03/2023)              no comptabilitzats com a mes natural sencer]]</f>
        <v>0</v>
      </c>
      <c r="U354" s="12"/>
      <c r="V354" s="7"/>
      <c r="W354" s="188"/>
      <c r="X354" s="188"/>
      <c r="Y354" s="188"/>
      <c r="Z354" s="188"/>
      <c r="AA354" s="190"/>
      <c r="AB354" s="143">
        <f>Taula1[[#This Row],[Grup justificat     (fer servir opcions de la llista desplegable)]]</f>
        <v>0</v>
      </c>
      <c r="AC354" s="182"/>
      <c r="AD354" s="80"/>
      <c r="AE354" s="131">
        <f>ROUND((AF354/100)*756*Taula1[[#This Row],[Mesos naturals sencers treballats període justificat (01/01/2023 - 31/03/2023)]],2)</f>
        <v>0</v>
      </c>
      <c r="AF354" s="79">
        <f>Taula1[[#This Row],[% Jornada segons contracte
(no posar el símbol %) ]]-Taula1[[#This Row],[% Reducció salari per baix rendiment        (no posar el símbol %)]]</f>
        <v>0</v>
      </c>
      <c r="AG354" s="131">
        <f>ROUND((AH354/100)*24.8547945*Taula1[[#This Row],[Dies treballats període justificat (01/01/2023 - 31/03/2023)              no comptabilitzats com a mes natural sencer]],2)</f>
        <v>0</v>
      </c>
      <c r="AH354" s="79">
        <f>Taula1[[#This Row],[% Jornada segons contracte
(no posar el símbol %) ]]-Taula1[[#This Row],[% Reducció salari per baix rendiment        (no posar el símbol %)]]</f>
        <v>0</v>
      </c>
      <c r="AI354" s="131">
        <f t="shared" si="81"/>
        <v>0</v>
      </c>
      <c r="AJ354" s="183"/>
      <c r="AK354" s="131">
        <f>ROUND((AL354/100)*756*Taula1[[#This Row],[Espai reservat Administració  (mesos)]],2)</f>
        <v>0</v>
      </c>
      <c r="AL354" s="79">
        <f>Taula1[[#This Row],[% Jornada segons contracte
(no posar el símbol %) ]]-Taula1[[#This Row],[% Reducció salari per baix rendiment        (no posar el símbol %)]]</f>
        <v>0</v>
      </c>
      <c r="AM354" s="131">
        <f>ROUND((AN354/100)*24.8547945*Taula1[[#This Row],[Espai reservat Administració (dies)]],2)</f>
        <v>0</v>
      </c>
      <c r="AN354" s="79">
        <f>Taula1[[#This Row],[% Jornada segons contracte
(no posar el símbol %) ]]-Taula1[[#This Row],[% Reducció salari per baix rendiment        (no posar el símbol %)]]</f>
        <v>0</v>
      </c>
      <c r="AO354" s="131">
        <f t="shared" si="82"/>
        <v>0</v>
      </c>
      <c r="AP354" s="86"/>
      <c r="AQ354" s="136">
        <f>ROUND((AR354/100)*693*Taula1[[#This Row],[Mesos naturals sencers treballats període justificat (01/01/2023 - 31/03/2023)]],2)</f>
        <v>0</v>
      </c>
      <c r="AR354" s="89">
        <f>Taula1[[#This Row],[% Jornada segons contracte
(no posar el símbol %) ]]-Taula1[[#This Row],[% Reducció salari per baix rendiment        (no posar el símbol %)]]</f>
        <v>0</v>
      </c>
      <c r="AS354" s="136">
        <f>ROUND((AT354/100)*22.78356164*Taula1[[#This Row],[Dies treballats període justificat (01/01/2023 - 31/03/2023)              no comptabilitzats com a mes natural sencer]],2)</f>
        <v>0</v>
      </c>
      <c r="AT354" s="89">
        <f>Taula1[[#This Row],[% Jornada segons contracte
(no posar el símbol %) ]]-Taula1[[#This Row],[% Reducció salari per baix rendiment        (no posar el símbol %)]]</f>
        <v>0</v>
      </c>
      <c r="AU354" s="136">
        <f t="shared" si="83"/>
        <v>0</v>
      </c>
      <c r="AV354" s="86"/>
      <c r="AW354" s="136">
        <f>ROUND((AX354/100)*693*Taula1[[#This Row],[Espai reservat Administració  (mesos)]],2)</f>
        <v>0</v>
      </c>
      <c r="AX354" s="89">
        <f>Taula1[[#This Row],[% Jornada segons contracte
(no posar el símbol %) ]]-Taula1[[#This Row],[% Reducció salari per baix rendiment        (no posar el símbol %)]]</f>
        <v>0</v>
      </c>
      <c r="AY354" s="131">
        <f>ROUND((AZ354/100)*22.78356164*Taula1[[#This Row],[Espai reservat Administració (dies)]],2)</f>
        <v>0</v>
      </c>
      <c r="AZ354" s="79">
        <f>Taula1[[#This Row],[% Jornada segons contracte
(no posar el símbol %) ]]-Taula1[[#This Row],[% Reducció salari per baix rendiment        (no posar el símbol %)]]</f>
        <v>0</v>
      </c>
      <c r="BA354" s="131">
        <f t="shared" si="84"/>
        <v>0</v>
      </c>
      <c r="BB354" s="83"/>
      <c r="BC354" s="131">
        <f>IF(Taula1[[#This Row],[Grup justificat     (fer servir opcions de la llista desplegable)]]=1,AI354,0)</f>
        <v>0</v>
      </c>
      <c r="BD354" s="131">
        <f>IF(Taula1[[#This Row],[Grup justificat     (fer servir opcions de la llista desplegable)]]=2,AU354,0)</f>
        <v>0</v>
      </c>
      <c r="BE354" s="83"/>
      <c r="BF354" s="131">
        <f>IF(Taula1[[#This Row],[Espai reservat Administració]]=1,AO354,0)</f>
        <v>0</v>
      </c>
      <c r="BG354" s="131">
        <f>IF(Taula1[[#This Row],[Espai reservat Administració]]=2,BA354,0)</f>
        <v>0</v>
      </c>
      <c r="BH354" s="83"/>
      <c r="BI354" s="124">
        <f>IF(Taula1[[#This Row],[Grup justificat     (fer servir opcions de la llista desplegable)]]=1,1,0)</f>
        <v>0</v>
      </c>
      <c r="BJ354" s="124">
        <f>IF(Taula1[[#This Row],[Espai reservat Administració]]=1,1,0)</f>
        <v>0</v>
      </c>
      <c r="BK354" s="125"/>
      <c r="BL354" s="124">
        <f>IF(Taula1[[#This Row],[Grup justificat     (fer servir opcions de la llista desplegable)]]=2,1,0)</f>
        <v>0</v>
      </c>
      <c r="BM354" s="124">
        <f>IF(Taula1[[#This Row],[Espai reservat Administració]]=2,1,0)</f>
        <v>0</v>
      </c>
      <c r="BN354" s="73"/>
      <c r="BO354" s="73"/>
      <c r="BP354" s="73"/>
      <c r="BQ354" s="73"/>
      <c r="BR354" s="73"/>
      <c r="BS354" s="73"/>
      <c r="BT354" s="73"/>
      <c r="BU354" s="73"/>
      <c r="BV354" s="73"/>
      <c r="BW354" s="73"/>
      <c r="BX354" s="73"/>
      <c r="BY354" s="73"/>
      <c r="BZ354" s="73"/>
      <c r="CA354" s="73"/>
      <c r="CB354" s="73"/>
      <c r="CC354" s="73"/>
      <c r="CD354" s="73"/>
      <c r="CE354" s="73"/>
      <c r="CF354" s="73"/>
      <c r="CG354" s="63">
        <f t="shared" si="85"/>
        <v>0</v>
      </c>
      <c r="CH354" s="63">
        <f t="shared" si="86"/>
        <v>0</v>
      </c>
      <c r="CI354" s="73"/>
      <c r="CJ354" s="63">
        <f>IF(Taula1[[#This Row],[Tipus de contracte                                  (fer servir opcions de la llista desplegable)]]="Indefinit",1,0)</f>
        <v>0</v>
      </c>
      <c r="CK354" s="63">
        <f>IF(Taula1[[#This Row],[Tipus de contracte                                  (fer servir opcions de la llista desplegable)]]="Temporal, igual o superior a 6 mesos",1,0)</f>
        <v>0</v>
      </c>
      <c r="CL354" s="63">
        <f>IF(Taula1[[#This Row],[Tipus de contracte                                  (fer servir opcions de la llista desplegable)]]="Substitució per IT",1,0)</f>
        <v>0</v>
      </c>
      <c r="CM354" s="73"/>
      <c r="CN354" s="63">
        <f>IF(Taula1[[#This Row],[Relació llocs de treball]]&gt;=1,1,0)</f>
        <v>0</v>
      </c>
      <c r="CO354" s="73"/>
      <c r="CP354" s="63">
        <f>IF(Taula1[[#This Row],[Identitat de gènere                                                          (fer servir opcions de la llista desplegable)]]="Home",1,0)</f>
        <v>0</v>
      </c>
      <c r="CQ354" s="63">
        <f>IF(Taula1[[#This Row],[Identitat de gènere                                                          (fer servir opcions de la llista desplegable)]]="Dona",1,0)</f>
        <v>0</v>
      </c>
      <c r="CR354" s="63">
        <f>IF(Taula1[[#This Row],[Identitat de gènere                                                          (fer servir opcions de la llista desplegable)]]="No binari",1,0)</f>
        <v>0</v>
      </c>
      <c r="CS354" s="73"/>
      <c r="CT354" s="63">
        <f t="shared" si="80"/>
        <v>0</v>
      </c>
      <c r="CU354" s="64">
        <f t="shared" si="87"/>
        <v>0</v>
      </c>
      <c r="CW354" s="64">
        <f t="shared" si="88"/>
        <v>0</v>
      </c>
      <c r="CX354" s="64">
        <f t="shared" si="89"/>
        <v>0</v>
      </c>
      <c r="CY354" s="64">
        <f t="shared" si="90"/>
        <v>0</v>
      </c>
      <c r="CZ354" s="64">
        <f t="shared" si="91"/>
        <v>0</v>
      </c>
      <c r="DB354" s="64">
        <f t="shared" si="92"/>
        <v>0</v>
      </c>
      <c r="DC354" s="64">
        <f t="shared" si="93"/>
        <v>0</v>
      </c>
      <c r="DD354" s="64">
        <f t="shared" si="94"/>
        <v>0</v>
      </c>
      <c r="DE354" s="64">
        <f t="shared" si="95"/>
        <v>0</v>
      </c>
    </row>
    <row r="355" spans="2:109" x14ac:dyDescent="0.3">
      <c r="B355" s="167"/>
      <c r="C355" s="186"/>
      <c r="D355" s="2"/>
      <c r="E355" s="67"/>
      <c r="F355" s="5"/>
      <c r="G355" s="5"/>
      <c r="H355" s="187"/>
      <c r="I355" s="111" t="str">
        <f ca="1">IF(Taula1[[#This Row],[Data naixement (format dd/mm/aaaa)]]="","0",DATEDIF(Taula1[[#This Row],[Data naixement (format dd/mm/aaaa)]],TODAY(),"Y"))</f>
        <v>0</v>
      </c>
      <c r="J355" s="6"/>
      <c r="K355" s="6"/>
      <c r="L355" s="6"/>
      <c r="M355" s="6"/>
      <c r="N355" s="56"/>
      <c r="O355" s="56"/>
      <c r="P355" s="56"/>
      <c r="Q355" s="6"/>
      <c r="R355" s="7"/>
      <c r="S355" s="143">
        <f>Taula1[[#This Row],[Mesos naturals sencers treballats període justificat (01/01/2023 - 31/03/2023)]]</f>
        <v>0</v>
      </c>
      <c r="T355" s="194">
        <f>Taula1[[#This Row],[Dies treballats període justificat (01/01/2023 - 31/03/2023)              no comptabilitzats com a mes natural sencer]]</f>
        <v>0</v>
      </c>
      <c r="U355" s="12"/>
      <c r="V355" s="7"/>
      <c r="W355" s="188"/>
      <c r="X355" s="188"/>
      <c r="Y355" s="188"/>
      <c r="Z355" s="188"/>
      <c r="AA355" s="190"/>
      <c r="AB355" s="143">
        <f>Taula1[[#This Row],[Grup justificat     (fer servir opcions de la llista desplegable)]]</f>
        <v>0</v>
      </c>
      <c r="AC355" s="182"/>
      <c r="AD355" s="80"/>
      <c r="AE355" s="131">
        <f>ROUND((AF355/100)*756*Taula1[[#This Row],[Mesos naturals sencers treballats període justificat (01/01/2023 - 31/03/2023)]],2)</f>
        <v>0</v>
      </c>
      <c r="AF355" s="79">
        <f>Taula1[[#This Row],[% Jornada segons contracte
(no posar el símbol %) ]]-Taula1[[#This Row],[% Reducció salari per baix rendiment        (no posar el símbol %)]]</f>
        <v>0</v>
      </c>
      <c r="AG355" s="131">
        <f>ROUND((AH355/100)*24.8547945*Taula1[[#This Row],[Dies treballats període justificat (01/01/2023 - 31/03/2023)              no comptabilitzats com a mes natural sencer]],2)</f>
        <v>0</v>
      </c>
      <c r="AH355" s="79">
        <f>Taula1[[#This Row],[% Jornada segons contracte
(no posar el símbol %) ]]-Taula1[[#This Row],[% Reducció salari per baix rendiment        (no posar el símbol %)]]</f>
        <v>0</v>
      </c>
      <c r="AI355" s="131">
        <f t="shared" si="81"/>
        <v>0</v>
      </c>
      <c r="AJ355" s="183"/>
      <c r="AK355" s="131">
        <f>ROUND((AL355/100)*756*Taula1[[#This Row],[Espai reservat Administració  (mesos)]],2)</f>
        <v>0</v>
      </c>
      <c r="AL355" s="79">
        <f>Taula1[[#This Row],[% Jornada segons contracte
(no posar el símbol %) ]]-Taula1[[#This Row],[% Reducció salari per baix rendiment        (no posar el símbol %)]]</f>
        <v>0</v>
      </c>
      <c r="AM355" s="131">
        <f>ROUND((AN355/100)*24.8547945*Taula1[[#This Row],[Espai reservat Administració (dies)]],2)</f>
        <v>0</v>
      </c>
      <c r="AN355" s="79">
        <f>Taula1[[#This Row],[% Jornada segons contracte
(no posar el símbol %) ]]-Taula1[[#This Row],[% Reducció salari per baix rendiment        (no posar el símbol %)]]</f>
        <v>0</v>
      </c>
      <c r="AO355" s="131">
        <f t="shared" si="82"/>
        <v>0</v>
      </c>
      <c r="AP355" s="86"/>
      <c r="AQ355" s="136">
        <f>ROUND((AR355/100)*693*Taula1[[#This Row],[Mesos naturals sencers treballats període justificat (01/01/2023 - 31/03/2023)]],2)</f>
        <v>0</v>
      </c>
      <c r="AR355" s="89">
        <f>Taula1[[#This Row],[% Jornada segons contracte
(no posar el símbol %) ]]-Taula1[[#This Row],[% Reducció salari per baix rendiment        (no posar el símbol %)]]</f>
        <v>0</v>
      </c>
      <c r="AS355" s="136">
        <f>ROUND((AT355/100)*22.78356164*Taula1[[#This Row],[Dies treballats període justificat (01/01/2023 - 31/03/2023)              no comptabilitzats com a mes natural sencer]],2)</f>
        <v>0</v>
      </c>
      <c r="AT355" s="89">
        <f>Taula1[[#This Row],[% Jornada segons contracte
(no posar el símbol %) ]]-Taula1[[#This Row],[% Reducció salari per baix rendiment        (no posar el símbol %)]]</f>
        <v>0</v>
      </c>
      <c r="AU355" s="136">
        <f t="shared" si="83"/>
        <v>0</v>
      </c>
      <c r="AV355" s="86"/>
      <c r="AW355" s="136">
        <f>ROUND((AX355/100)*693*Taula1[[#This Row],[Espai reservat Administració  (mesos)]],2)</f>
        <v>0</v>
      </c>
      <c r="AX355" s="89">
        <f>Taula1[[#This Row],[% Jornada segons contracte
(no posar el símbol %) ]]-Taula1[[#This Row],[% Reducció salari per baix rendiment        (no posar el símbol %)]]</f>
        <v>0</v>
      </c>
      <c r="AY355" s="131">
        <f>ROUND((AZ355/100)*22.78356164*Taula1[[#This Row],[Espai reservat Administració (dies)]],2)</f>
        <v>0</v>
      </c>
      <c r="AZ355" s="79">
        <f>Taula1[[#This Row],[% Jornada segons contracte
(no posar el símbol %) ]]-Taula1[[#This Row],[% Reducció salari per baix rendiment        (no posar el símbol %)]]</f>
        <v>0</v>
      </c>
      <c r="BA355" s="131">
        <f t="shared" si="84"/>
        <v>0</v>
      </c>
      <c r="BB355" s="83"/>
      <c r="BC355" s="131">
        <f>IF(Taula1[[#This Row],[Grup justificat     (fer servir opcions de la llista desplegable)]]=1,AI355,0)</f>
        <v>0</v>
      </c>
      <c r="BD355" s="131">
        <f>IF(Taula1[[#This Row],[Grup justificat     (fer servir opcions de la llista desplegable)]]=2,AU355,0)</f>
        <v>0</v>
      </c>
      <c r="BE355" s="83"/>
      <c r="BF355" s="131">
        <f>IF(Taula1[[#This Row],[Espai reservat Administració]]=1,AO355,0)</f>
        <v>0</v>
      </c>
      <c r="BG355" s="131">
        <f>IF(Taula1[[#This Row],[Espai reservat Administració]]=2,BA355,0)</f>
        <v>0</v>
      </c>
      <c r="BH355" s="83"/>
      <c r="BI355" s="124">
        <f>IF(Taula1[[#This Row],[Grup justificat     (fer servir opcions de la llista desplegable)]]=1,1,0)</f>
        <v>0</v>
      </c>
      <c r="BJ355" s="124">
        <f>IF(Taula1[[#This Row],[Espai reservat Administració]]=1,1,0)</f>
        <v>0</v>
      </c>
      <c r="BK355" s="125"/>
      <c r="BL355" s="124">
        <f>IF(Taula1[[#This Row],[Grup justificat     (fer servir opcions de la llista desplegable)]]=2,1,0)</f>
        <v>0</v>
      </c>
      <c r="BM355" s="124">
        <f>IF(Taula1[[#This Row],[Espai reservat Administració]]=2,1,0)</f>
        <v>0</v>
      </c>
      <c r="BN355" s="73"/>
      <c r="BO355" s="73"/>
      <c r="BP355" s="73"/>
      <c r="BQ355" s="73"/>
      <c r="BR355" s="73"/>
      <c r="BS355" s="73"/>
      <c r="BT355" s="73"/>
      <c r="BU355" s="73"/>
      <c r="BV355" s="73"/>
      <c r="BW355" s="73"/>
      <c r="BX355" s="73"/>
      <c r="BY355" s="73"/>
      <c r="BZ355" s="73"/>
      <c r="CA355" s="73"/>
      <c r="CB355" s="73"/>
      <c r="CC355" s="73"/>
      <c r="CD355" s="73"/>
      <c r="CE355" s="73"/>
      <c r="CF355" s="73"/>
      <c r="CG355" s="63">
        <f t="shared" si="85"/>
        <v>0</v>
      </c>
      <c r="CH355" s="63">
        <f t="shared" si="86"/>
        <v>0</v>
      </c>
      <c r="CI355" s="73"/>
      <c r="CJ355" s="63">
        <f>IF(Taula1[[#This Row],[Tipus de contracte                                  (fer servir opcions de la llista desplegable)]]="Indefinit",1,0)</f>
        <v>0</v>
      </c>
      <c r="CK355" s="63">
        <f>IF(Taula1[[#This Row],[Tipus de contracte                                  (fer servir opcions de la llista desplegable)]]="Temporal, igual o superior a 6 mesos",1,0)</f>
        <v>0</v>
      </c>
      <c r="CL355" s="63">
        <f>IF(Taula1[[#This Row],[Tipus de contracte                                  (fer servir opcions de la llista desplegable)]]="Substitució per IT",1,0)</f>
        <v>0</v>
      </c>
      <c r="CM355" s="73"/>
      <c r="CN355" s="63">
        <f>IF(Taula1[[#This Row],[Relació llocs de treball]]&gt;=1,1,0)</f>
        <v>0</v>
      </c>
      <c r="CO355" s="73"/>
      <c r="CP355" s="63">
        <f>IF(Taula1[[#This Row],[Identitat de gènere                                                          (fer servir opcions de la llista desplegable)]]="Home",1,0)</f>
        <v>0</v>
      </c>
      <c r="CQ355" s="63">
        <f>IF(Taula1[[#This Row],[Identitat de gènere                                                          (fer servir opcions de la llista desplegable)]]="Dona",1,0)</f>
        <v>0</v>
      </c>
      <c r="CR355" s="63">
        <f>IF(Taula1[[#This Row],[Identitat de gènere                                                          (fer servir opcions de la llista desplegable)]]="No binari",1,0)</f>
        <v>0</v>
      </c>
      <c r="CS355" s="73"/>
      <c r="CT355" s="63">
        <f t="shared" si="80"/>
        <v>0</v>
      </c>
      <c r="CU355" s="64">
        <f t="shared" si="87"/>
        <v>0</v>
      </c>
      <c r="CW355" s="64">
        <f t="shared" si="88"/>
        <v>0</v>
      </c>
      <c r="CX355" s="64">
        <f t="shared" si="89"/>
        <v>0</v>
      </c>
      <c r="CY355" s="64">
        <f t="shared" si="90"/>
        <v>0</v>
      </c>
      <c r="CZ355" s="64">
        <f t="shared" si="91"/>
        <v>0</v>
      </c>
      <c r="DB355" s="64">
        <f t="shared" si="92"/>
        <v>0</v>
      </c>
      <c r="DC355" s="64">
        <f t="shared" si="93"/>
        <v>0</v>
      </c>
      <c r="DD355" s="64">
        <f t="shared" si="94"/>
        <v>0</v>
      </c>
      <c r="DE355" s="64">
        <f t="shared" si="95"/>
        <v>0</v>
      </c>
    </row>
    <row r="356" spans="2:109" x14ac:dyDescent="0.3">
      <c r="B356" s="167"/>
      <c r="C356" s="186"/>
      <c r="D356" s="2"/>
      <c r="E356" s="67"/>
      <c r="F356" s="5"/>
      <c r="G356" s="5"/>
      <c r="H356" s="187"/>
      <c r="I356" s="111" t="str">
        <f ca="1">IF(Taula1[[#This Row],[Data naixement (format dd/mm/aaaa)]]="","0",DATEDIF(Taula1[[#This Row],[Data naixement (format dd/mm/aaaa)]],TODAY(),"Y"))</f>
        <v>0</v>
      </c>
      <c r="J356" s="6"/>
      <c r="K356" s="6"/>
      <c r="L356" s="6"/>
      <c r="M356" s="6"/>
      <c r="N356" s="56"/>
      <c r="O356" s="56"/>
      <c r="P356" s="56"/>
      <c r="Q356" s="6"/>
      <c r="R356" s="7"/>
      <c r="S356" s="143">
        <f>Taula1[[#This Row],[Mesos naturals sencers treballats període justificat (01/01/2023 - 31/03/2023)]]</f>
        <v>0</v>
      </c>
      <c r="T356" s="194">
        <f>Taula1[[#This Row],[Dies treballats període justificat (01/01/2023 - 31/03/2023)              no comptabilitzats com a mes natural sencer]]</f>
        <v>0</v>
      </c>
      <c r="U356" s="12"/>
      <c r="V356" s="7"/>
      <c r="W356" s="188"/>
      <c r="X356" s="188"/>
      <c r="Y356" s="188"/>
      <c r="Z356" s="188"/>
      <c r="AA356" s="190"/>
      <c r="AB356" s="143">
        <f>Taula1[[#This Row],[Grup justificat     (fer servir opcions de la llista desplegable)]]</f>
        <v>0</v>
      </c>
      <c r="AC356" s="182"/>
      <c r="AD356" s="80"/>
      <c r="AE356" s="131">
        <f>ROUND((AF356/100)*756*Taula1[[#This Row],[Mesos naturals sencers treballats període justificat (01/01/2023 - 31/03/2023)]],2)</f>
        <v>0</v>
      </c>
      <c r="AF356" s="79">
        <f>Taula1[[#This Row],[% Jornada segons contracte
(no posar el símbol %) ]]-Taula1[[#This Row],[% Reducció salari per baix rendiment        (no posar el símbol %)]]</f>
        <v>0</v>
      </c>
      <c r="AG356" s="131">
        <f>ROUND((AH356/100)*24.8547945*Taula1[[#This Row],[Dies treballats període justificat (01/01/2023 - 31/03/2023)              no comptabilitzats com a mes natural sencer]],2)</f>
        <v>0</v>
      </c>
      <c r="AH356" s="79">
        <f>Taula1[[#This Row],[% Jornada segons contracte
(no posar el símbol %) ]]-Taula1[[#This Row],[% Reducció salari per baix rendiment        (no posar el símbol %)]]</f>
        <v>0</v>
      </c>
      <c r="AI356" s="131">
        <f t="shared" si="81"/>
        <v>0</v>
      </c>
      <c r="AJ356" s="183"/>
      <c r="AK356" s="131">
        <f>ROUND((AL356/100)*756*Taula1[[#This Row],[Espai reservat Administració  (mesos)]],2)</f>
        <v>0</v>
      </c>
      <c r="AL356" s="79">
        <f>Taula1[[#This Row],[% Jornada segons contracte
(no posar el símbol %) ]]-Taula1[[#This Row],[% Reducció salari per baix rendiment        (no posar el símbol %)]]</f>
        <v>0</v>
      </c>
      <c r="AM356" s="131">
        <f>ROUND((AN356/100)*24.8547945*Taula1[[#This Row],[Espai reservat Administració (dies)]],2)</f>
        <v>0</v>
      </c>
      <c r="AN356" s="79">
        <f>Taula1[[#This Row],[% Jornada segons contracte
(no posar el símbol %) ]]-Taula1[[#This Row],[% Reducció salari per baix rendiment        (no posar el símbol %)]]</f>
        <v>0</v>
      </c>
      <c r="AO356" s="131">
        <f t="shared" si="82"/>
        <v>0</v>
      </c>
      <c r="AP356" s="86"/>
      <c r="AQ356" s="136">
        <f>ROUND((AR356/100)*693*Taula1[[#This Row],[Mesos naturals sencers treballats període justificat (01/01/2023 - 31/03/2023)]],2)</f>
        <v>0</v>
      </c>
      <c r="AR356" s="89">
        <f>Taula1[[#This Row],[% Jornada segons contracte
(no posar el símbol %) ]]-Taula1[[#This Row],[% Reducció salari per baix rendiment        (no posar el símbol %)]]</f>
        <v>0</v>
      </c>
      <c r="AS356" s="136">
        <f>ROUND((AT356/100)*22.78356164*Taula1[[#This Row],[Dies treballats període justificat (01/01/2023 - 31/03/2023)              no comptabilitzats com a mes natural sencer]],2)</f>
        <v>0</v>
      </c>
      <c r="AT356" s="89">
        <f>Taula1[[#This Row],[% Jornada segons contracte
(no posar el símbol %) ]]-Taula1[[#This Row],[% Reducció salari per baix rendiment        (no posar el símbol %)]]</f>
        <v>0</v>
      </c>
      <c r="AU356" s="136">
        <f t="shared" si="83"/>
        <v>0</v>
      </c>
      <c r="AV356" s="86"/>
      <c r="AW356" s="136">
        <f>ROUND((AX356/100)*693*Taula1[[#This Row],[Espai reservat Administració  (mesos)]],2)</f>
        <v>0</v>
      </c>
      <c r="AX356" s="89">
        <f>Taula1[[#This Row],[% Jornada segons contracte
(no posar el símbol %) ]]-Taula1[[#This Row],[% Reducció salari per baix rendiment        (no posar el símbol %)]]</f>
        <v>0</v>
      </c>
      <c r="AY356" s="131">
        <f>ROUND((AZ356/100)*22.78356164*Taula1[[#This Row],[Espai reservat Administració (dies)]],2)</f>
        <v>0</v>
      </c>
      <c r="AZ356" s="79">
        <f>Taula1[[#This Row],[% Jornada segons contracte
(no posar el símbol %) ]]-Taula1[[#This Row],[% Reducció salari per baix rendiment        (no posar el símbol %)]]</f>
        <v>0</v>
      </c>
      <c r="BA356" s="131">
        <f t="shared" si="84"/>
        <v>0</v>
      </c>
      <c r="BB356" s="83"/>
      <c r="BC356" s="131">
        <f>IF(Taula1[[#This Row],[Grup justificat     (fer servir opcions de la llista desplegable)]]=1,AI356,0)</f>
        <v>0</v>
      </c>
      <c r="BD356" s="131">
        <f>IF(Taula1[[#This Row],[Grup justificat     (fer servir opcions de la llista desplegable)]]=2,AU356,0)</f>
        <v>0</v>
      </c>
      <c r="BE356" s="83"/>
      <c r="BF356" s="131">
        <f>IF(Taula1[[#This Row],[Espai reservat Administració]]=1,AO356,0)</f>
        <v>0</v>
      </c>
      <c r="BG356" s="131">
        <f>IF(Taula1[[#This Row],[Espai reservat Administració]]=2,BA356,0)</f>
        <v>0</v>
      </c>
      <c r="BH356" s="83"/>
      <c r="BI356" s="124">
        <f>IF(Taula1[[#This Row],[Grup justificat     (fer servir opcions de la llista desplegable)]]=1,1,0)</f>
        <v>0</v>
      </c>
      <c r="BJ356" s="124">
        <f>IF(Taula1[[#This Row],[Espai reservat Administració]]=1,1,0)</f>
        <v>0</v>
      </c>
      <c r="BK356" s="125"/>
      <c r="BL356" s="124">
        <f>IF(Taula1[[#This Row],[Grup justificat     (fer servir opcions de la llista desplegable)]]=2,1,0)</f>
        <v>0</v>
      </c>
      <c r="BM356" s="124">
        <f>IF(Taula1[[#This Row],[Espai reservat Administració]]=2,1,0)</f>
        <v>0</v>
      </c>
      <c r="BN356" s="73"/>
      <c r="BO356" s="73"/>
      <c r="BP356" s="73"/>
      <c r="BQ356" s="73"/>
      <c r="BR356" s="73"/>
      <c r="BS356" s="73"/>
      <c r="BT356" s="73"/>
      <c r="BU356" s="73"/>
      <c r="BV356" s="73"/>
      <c r="BW356" s="73"/>
      <c r="BX356" s="73"/>
      <c r="BY356" s="73"/>
      <c r="BZ356" s="73"/>
      <c r="CA356" s="73"/>
      <c r="CB356" s="73"/>
      <c r="CC356" s="73"/>
      <c r="CD356" s="73"/>
      <c r="CE356" s="73"/>
      <c r="CF356" s="73"/>
      <c r="CG356" s="63">
        <f t="shared" si="85"/>
        <v>0</v>
      </c>
      <c r="CH356" s="63">
        <f t="shared" si="86"/>
        <v>0</v>
      </c>
      <c r="CI356" s="73"/>
      <c r="CJ356" s="63">
        <f>IF(Taula1[[#This Row],[Tipus de contracte                                  (fer servir opcions de la llista desplegable)]]="Indefinit",1,0)</f>
        <v>0</v>
      </c>
      <c r="CK356" s="63">
        <f>IF(Taula1[[#This Row],[Tipus de contracte                                  (fer servir opcions de la llista desplegable)]]="Temporal, igual o superior a 6 mesos",1,0)</f>
        <v>0</v>
      </c>
      <c r="CL356" s="63">
        <f>IF(Taula1[[#This Row],[Tipus de contracte                                  (fer servir opcions de la llista desplegable)]]="Substitució per IT",1,0)</f>
        <v>0</v>
      </c>
      <c r="CM356" s="73"/>
      <c r="CN356" s="63">
        <f>IF(Taula1[[#This Row],[Relació llocs de treball]]&gt;=1,1,0)</f>
        <v>0</v>
      </c>
      <c r="CO356" s="73"/>
      <c r="CP356" s="63">
        <f>IF(Taula1[[#This Row],[Identitat de gènere                                                          (fer servir opcions de la llista desplegable)]]="Home",1,0)</f>
        <v>0</v>
      </c>
      <c r="CQ356" s="63">
        <f>IF(Taula1[[#This Row],[Identitat de gènere                                                          (fer servir opcions de la llista desplegable)]]="Dona",1,0)</f>
        <v>0</v>
      </c>
      <c r="CR356" s="63">
        <f>IF(Taula1[[#This Row],[Identitat de gènere                                                          (fer servir opcions de la llista desplegable)]]="No binari",1,0)</f>
        <v>0</v>
      </c>
      <c r="CS356" s="73"/>
      <c r="CT356" s="63">
        <f t="shared" si="80"/>
        <v>0</v>
      </c>
      <c r="CU356" s="64">
        <f t="shared" si="87"/>
        <v>0</v>
      </c>
      <c r="CW356" s="64">
        <f t="shared" si="88"/>
        <v>0</v>
      </c>
      <c r="CX356" s="64">
        <f t="shared" si="89"/>
        <v>0</v>
      </c>
      <c r="CY356" s="64">
        <f t="shared" si="90"/>
        <v>0</v>
      </c>
      <c r="CZ356" s="64">
        <f t="shared" si="91"/>
        <v>0</v>
      </c>
      <c r="DB356" s="64">
        <f t="shared" si="92"/>
        <v>0</v>
      </c>
      <c r="DC356" s="64">
        <f t="shared" si="93"/>
        <v>0</v>
      </c>
      <c r="DD356" s="64">
        <f t="shared" si="94"/>
        <v>0</v>
      </c>
      <c r="DE356" s="64">
        <f t="shared" si="95"/>
        <v>0</v>
      </c>
    </row>
    <row r="357" spans="2:109" x14ac:dyDescent="0.3">
      <c r="B357" s="167"/>
      <c r="C357" s="186"/>
      <c r="D357" s="2"/>
      <c r="E357" s="67"/>
      <c r="F357" s="5"/>
      <c r="G357" s="5"/>
      <c r="H357" s="187"/>
      <c r="I357" s="111" t="str">
        <f ca="1">IF(Taula1[[#This Row],[Data naixement (format dd/mm/aaaa)]]="","0",DATEDIF(Taula1[[#This Row],[Data naixement (format dd/mm/aaaa)]],TODAY(),"Y"))</f>
        <v>0</v>
      </c>
      <c r="J357" s="6"/>
      <c r="K357" s="6"/>
      <c r="L357" s="6"/>
      <c r="M357" s="6"/>
      <c r="N357" s="56"/>
      <c r="O357" s="56"/>
      <c r="P357" s="56"/>
      <c r="Q357" s="6"/>
      <c r="R357" s="7"/>
      <c r="S357" s="143">
        <f>Taula1[[#This Row],[Mesos naturals sencers treballats període justificat (01/01/2023 - 31/03/2023)]]</f>
        <v>0</v>
      </c>
      <c r="T357" s="194">
        <f>Taula1[[#This Row],[Dies treballats període justificat (01/01/2023 - 31/03/2023)              no comptabilitzats com a mes natural sencer]]</f>
        <v>0</v>
      </c>
      <c r="U357" s="12"/>
      <c r="V357" s="7"/>
      <c r="W357" s="188"/>
      <c r="X357" s="188"/>
      <c r="Y357" s="188"/>
      <c r="Z357" s="188"/>
      <c r="AA357" s="190"/>
      <c r="AB357" s="143">
        <f>Taula1[[#This Row],[Grup justificat     (fer servir opcions de la llista desplegable)]]</f>
        <v>0</v>
      </c>
      <c r="AC357" s="182"/>
      <c r="AD357" s="80"/>
      <c r="AE357" s="131">
        <f>ROUND((AF357/100)*756*Taula1[[#This Row],[Mesos naturals sencers treballats període justificat (01/01/2023 - 31/03/2023)]],2)</f>
        <v>0</v>
      </c>
      <c r="AF357" s="79">
        <f>Taula1[[#This Row],[% Jornada segons contracte
(no posar el símbol %) ]]-Taula1[[#This Row],[% Reducció salari per baix rendiment        (no posar el símbol %)]]</f>
        <v>0</v>
      </c>
      <c r="AG357" s="131">
        <f>ROUND((AH357/100)*24.8547945*Taula1[[#This Row],[Dies treballats període justificat (01/01/2023 - 31/03/2023)              no comptabilitzats com a mes natural sencer]],2)</f>
        <v>0</v>
      </c>
      <c r="AH357" s="79">
        <f>Taula1[[#This Row],[% Jornada segons contracte
(no posar el símbol %) ]]-Taula1[[#This Row],[% Reducció salari per baix rendiment        (no posar el símbol %)]]</f>
        <v>0</v>
      </c>
      <c r="AI357" s="131">
        <f t="shared" si="81"/>
        <v>0</v>
      </c>
      <c r="AJ357" s="183"/>
      <c r="AK357" s="131">
        <f>ROUND((AL357/100)*756*Taula1[[#This Row],[Espai reservat Administració  (mesos)]],2)</f>
        <v>0</v>
      </c>
      <c r="AL357" s="79">
        <f>Taula1[[#This Row],[% Jornada segons contracte
(no posar el símbol %) ]]-Taula1[[#This Row],[% Reducció salari per baix rendiment        (no posar el símbol %)]]</f>
        <v>0</v>
      </c>
      <c r="AM357" s="131">
        <f>ROUND((AN357/100)*24.8547945*Taula1[[#This Row],[Espai reservat Administració (dies)]],2)</f>
        <v>0</v>
      </c>
      <c r="AN357" s="79">
        <f>Taula1[[#This Row],[% Jornada segons contracte
(no posar el símbol %) ]]-Taula1[[#This Row],[% Reducció salari per baix rendiment        (no posar el símbol %)]]</f>
        <v>0</v>
      </c>
      <c r="AO357" s="131">
        <f t="shared" si="82"/>
        <v>0</v>
      </c>
      <c r="AP357" s="86"/>
      <c r="AQ357" s="136">
        <f>ROUND((AR357/100)*693*Taula1[[#This Row],[Mesos naturals sencers treballats període justificat (01/01/2023 - 31/03/2023)]],2)</f>
        <v>0</v>
      </c>
      <c r="AR357" s="89">
        <f>Taula1[[#This Row],[% Jornada segons contracte
(no posar el símbol %) ]]-Taula1[[#This Row],[% Reducció salari per baix rendiment        (no posar el símbol %)]]</f>
        <v>0</v>
      </c>
      <c r="AS357" s="136">
        <f>ROUND((AT357/100)*22.78356164*Taula1[[#This Row],[Dies treballats període justificat (01/01/2023 - 31/03/2023)              no comptabilitzats com a mes natural sencer]],2)</f>
        <v>0</v>
      </c>
      <c r="AT357" s="89">
        <f>Taula1[[#This Row],[% Jornada segons contracte
(no posar el símbol %) ]]-Taula1[[#This Row],[% Reducció salari per baix rendiment        (no posar el símbol %)]]</f>
        <v>0</v>
      </c>
      <c r="AU357" s="136">
        <f t="shared" si="83"/>
        <v>0</v>
      </c>
      <c r="AV357" s="86"/>
      <c r="AW357" s="136">
        <f>ROUND((AX357/100)*693*Taula1[[#This Row],[Espai reservat Administració  (mesos)]],2)</f>
        <v>0</v>
      </c>
      <c r="AX357" s="89">
        <f>Taula1[[#This Row],[% Jornada segons contracte
(no posar el símbol %) ]]-Taula1[[#This Row],[% Reducció salari per baix rendiment        (no posar el símbol %)]]</f>
        <v>0</v>
      </c>
      <c r="AY357" s="131">
        <f>ROUND((AZ357/100)*22.78356164*Taula1[[#This Row],[Espai reservat Administració (dies)]],2)</f>
        <v>0</v>
      </c>
      <c r="AZ357" s="79">
        <f>Taula1[[#This Row],[% Jornada segons contracte
(no posar el símbol %) ]]-Taula1[[#This Row],[% Reducció salari per baix rendiment        (no posar el símbol %)]]</f>
        <v>0</v>
      </c>
      <c r="BA357" s="131">
        <f t="shared" si="84"/>
        <v>0</v>
      </c>
      <c r="BB357" s="83"/>
      <c r="BC357" s="131">
        <f>IF(Taula1[[#This Row],[Grup justificat     (fer servir opcions de la llista desplegable)]]=1,AI357,0)</f>
        <v>0</v>
      </c>
      <c r="BD357" s="131">
        <f>IF(Taula1[[#This Row],[Grup justificat     (fer servir opcions de la llista desplegable)]]=2,AU357,0)</f>
        <v>0</v>
      </c>
      <c r="BE357" s="83"/>
      <c r="BF357" s="131">
        <f>IF(Taula1[[#This Row],[Espai reservat Administració]]=1,AO357,0)</f>
        <v>0</v>
      </c>
      <c r="BG357" s="131">
        <f>IF(Taula1[[#This Row],[Espai reservat Administració]]=2,BA357,0)</f>
        <v>0</v>
      </c>
      <c r="BH357" s="83"/>
      <c r="BI357" s="124">
        <f>IF(Taula1[[#This Row],[Grup justificat     (fer servir opcions de la llista desplegable)]]=1,1,0)</f>
        <v>0</v>
      </c>
      <c r="BJ357" s="124">
        <f>IF(Taula1[[#This Row],[Espai reservat Administració]]=1,1,0)</f>
        <v>0</v>
      </c>
      <c r="BK357" s="125"/>
      <c r="BL357" s="124">
        <f>IF(Taula1[[#This Row],[Grup justificat     (fer servir opcions de la llista desplegable)]]=2,1,0)</f>
        <v>0</v>
      </c>
      <c r="BM357" s="124">
        <f>IF(Taula1[[#This Row],[Espai reservat Administració]]=2,1,0)</f>
        <v>0</v>
      </c>
      <c r="BN357" s="73"/>
      <c r="BO357" s="73"/>
      <c r="BP357" s="73"/>
      <c r="BQ357" s="73"/>
      <c r="BR357" s="73"/>
      <c r="BS357" s="73"/>
      <c r="BT357" s="73"/>
      <c r="BU357" s="73"/>
      <c r="BV357" s="73"/>
      <c r="BW357" s="73"/>
      <c r="BX357" s="73"/>
      <c r="BY357" s="73"/>
      <c r="BZ357" s="73"/>
      <c r="CA357" s="73"/>
      <c r="CB357" s="73"/>
      <c r="CC357" s="73"/>
      <c r="CD357" s="73"/>
      <c r="CE357" s="73"/>
      <c r="CF357" s="73"/>
      <c r="CG357" s="63">
        <f t="shared" si="85"/>
        <v>0</v>
      </c>
      <c r="CH357" s="63">
        <f t="shared" si="86"/>
        <v>0</v>
      </c>
      <c r="CI357" s="73"/>
      <c r="CJ357" s="63">
        <f>IF(Taula1[[#This Row],[Tipus de contracte                                  (fer servir opcions de la llista desplegable)]]="Indefinit",1,0)</f>
        <v>0</v>
      </c>
      <c r="CK357" s="63">
        <f>IF(Taula1[[#This Row],[Tipus de contracte                                  (fer servir opcions de la llista desplegable)]]="Temporal, igual o superior a 6 mesos",1,0)</f>
        <v>0</v>
      </c>
      <c r="CL357" s="63">
        <f>IF(Taula1[[#This Row],[Tipus de contracte                                  (fer servir opcions de la llista desplegable)]]="Substitució per IT",1,0)</f>
        <v>0</v>
      </c>
      <c r="CM357" s="73"/>
      <c r="CN357" s="63">
        <f>IF(Taula1[[#This Row],[Relació llocs de treball]]&gt;=1,1,0)</f>
        <v>0</v>
      </c>
      <c r="CO357" s="73"/>
      <c r="CP357" s="63">
        <f>IF(Taula1[[#This Row],[Identitat de gènere                                                          (fer servir opcions de la llista desplegable)]]="Home",1,0)</f>
        <v>0</v>
      </c>
      <c r="CQ357" s="63">
        <f>IF(Taula1[[#This Row],[Identitat de gènere                                                          (fer servir opcions de la llista desplegable)]]="Dona",1,0)</f>
        <v>0</v>
      </c>
      <c r="CR357" s="63">
        <f>IF(Taula1[[#This Row],[Identitat de gènere                                                          (fer servir opcions de la llista desplegable)]]="No binari",1,0)</f>
        <v>0</v>
      </c>
      <c r="CS357" s="73"/>
      <c r="CT357" s="63">
        <f t="shared" si="80"/>
        <v>0</v>
      </c>
      <c r="CU357" s="64">
        <f t="shared" si="87"/>
        <v>0</v>
      </c>
      <c r="CW357" s="64">
        <f t="shared" si="88"/>
        <v>0</v>
      </c>
      <c r="CX357" s="64">
        <f t="shared" si="89"/>
        <v>0</v>
      </c>
      <c r="CY357" s="64">
        <f t="shared" si="90"/>
        <v>0</v>
      </c>
      <c r="CZ357" s="64">
        <f t="shared" si="91"/>
        <v>0</v>
      </c>
      <c r="DB357" s="64">
        <f t="shared" si="92"/>
        <v>0</v>
      </c>
      <c r="DC357" s="64">
        <f t="shared" si="93"/>
        <v>0</v>
      </c>
      <c r="DD357" s="64">
        <f t="shared" si="94"/>
        <v>0</v>
      </c>
      <c r="DE357" s="64">
        <f t="shared" si="95"/>
        <v>0</v>
      </c>
    </row>
    <row r="358" spans="2:109" x14ac:dyDescent="0.3">
      <c r="B358" s="167"/>
      <c r="C358" s="186"/>
      <c r="D358" s="2"/>
      <c r="E358" s="67"/>
      <c r="F358" s="5"/>
      <c r="G358" s="5"/>
      <c r="H358" s="187"/>
      <c r="I358" s="111" t="str">
        <f ca="1">IF(Taula1[[#This Row],[Data naixement (format dd/mm/aaaa)]]="","0",DATEDIF(Taula1[[#This Row],[Data naixement (format dd/mm/aaaa)]],TODAY(),"Y"))</f>
        <v>0</v>
      </c>
      <c r="J358" s="6"/>
      <c r="K358" s="6"/>
      <c r="L358" s="6"/>
      <c r="M358" s="6"/>
      <c r="N358" s="56"/>
      <c r="O358" s="56"/>
      <c r="P358" s="56"/>
      <c r="Q358" s="6"/>
      <c r="R358" s="7"/>
      <c r="S358" s="143">
        <f>Taula1[[#This Row],[Mesos naturals sencers treballats període justificat (01/01/2023 - 31/03/2023)]]</f>
        <v>0</v>
      </c>
      <c r="T358" s="194">
        <f>Taula1[[#This Row],[Dies treballats període justificat (01/01/2023 - 31/03/2023)              no comptabilitzats com a mes natural sencer]]</f>
        <v>0</v>
      </c>
      <c r="U358" s="12"/>
      <c r="V358" s="7"/>
      <c r="W358" s="188"/>
      <c r="X358" s="188"/>
      <c r="Y358" s="188"/>
      <c r="Z358" s="188"/>
      <c r="AA358" s="190"/>
      <c r="AB358" s="143">
        <f>Taula1[[#This Row],[Grup justificat     (fer servir opcions de la llista desplegable)]]</f>
        <v>0</v>
      </c>
      <c r="AC358" s="182"/>
      <c r="AD358" s="80"/>
      <c r="AE358" s="131">
        <f>ROUND((AF358/100)*756*Taula1[[#This Row],[Mesos naturals sencers treballats període justificat (01/01/2023 - 31/03/2023)]],2)</f>
        <v>0</v>
      </c>
      <c r="AF358" s="79">
        <f>Taula1[[#This Row],[% Jornada segons contracte
(no posar el símbol %) ]]-Taula1[[#This Row],[% Reducció salari per baix rendiment        (no posar el símbol %)]]</f>
        <v>0</v>
      </c>
      <c r="AG358" s="131">
        <f>ROUND((AH358/100)*24.8547945*Taula1[[#This Row],[Dies treballats període justificat (01/01/2023 - 31/03/2023)              no comptabilitzats com a mes natural sencer]],2)</f>
        <v>0</v>
      </c>
      <c r="AH358" s="79">
        <f>Taula1[[#This Row],[% Jornada segons contracte
(no posar el símbol %) ]]-Taula1[[#This Row],[% Reducció salari per baix rendiment        (no posar el símbol %)]]</f>
        <v>0</v>
      </c>
      <c r="AI358" s="131">
        <f t="shared" si="81"/>
        <v>0</v>
      </c>
      <c r="AJ358" s="183"/>
      <c r="AK358" s="131">
        <f>ROUND((AL358/100)*756*Taula1[[#This Row],[Espai reservat Administració  (mesos)]],2)</f>
        <v>0</v>
      </c>
      <c r="AL358" s="79">
        <f>Taula1[[#This Row],[% Jornada segons contracte
(no posar el símbol %) ]]-Taula1[[#This Row],[% Reducció salari per baix rendiment        (no posar el símbol %)]]</f>
        <v>0</v>
      </c>
      <c r="AM358" s="131">
        <f>ROUND((AN358/100)*24.8547945*Taula1[[#This Row],[Espai reservat Administració (dies)]],2)</f>
        <v>0</v>
      </c>
      <c r="AN358" s="79">
        <f>Taula1[[#This Row],[% Jornada segons contracte
(no posar el símbol %) ]]-Taula1[[#This Row],[% Reducció salari per baix rendiment        (no posar el símbol %)]]</f>
        <v>0</v>
      </c>
      <c r="AO358" s="131">
        <f t="shared" si="82"/>
        <v>0</v>
      </c>
      <c r="AP358" s="86"/>
      <c r="AQ358" s="136">
        <f>ROUND((AR358/100)*693*Taula1[[#This Row],[Mesos naturals sencers treballats període justificat (01/01/2023 - 31/03/2023)]],2)</f>
        <v>0</v>
      </c>
      <c r="AR358" s="89">
        <f>Taula1[[#This Row],[% Jornada segons contracte
(no posar el símbol %) ]]-Taula1[[#This Row],[% Reducció salari per baix rendiment        (no posar el símbol %)]]</f>
        <v>0</v>
      </c>
      <c r="AS358" s="136">
        <f>ROUND((AT358/100)*22.78356164*Taula1[[#This Row],[Dies treballats període justificat (01/01/2023 - 31/03/2023)              no comptabilitzats com a mes natural sencer]],2)</f>
        <v>0</v>
      </c>
      <c r="AT358" s="89">
        <f>Taula1[[#This Row],[% Jornada segons contracte
(no posar el símbol %) ]]-Taula1[[#This Row],[% Reducció salari per baix rendiment        (no posar el símbol %)]]</f>
        <v>0</v>
      </c>
      <c r="AU358" s="136">
        <f t="shared" si="83"/>
        <v>0</v>
      </c>
      <c r="AV358" s="86"/>
      <c r="AW358" s="136">
        <f>ROUND((AX358/100)*693*Taula1[[#This Row],[Espai reservat Administració  (mesos)]],2)</f>
        <v>0</v>
      </c>
      <c r="AX358" s="89">
        <f>Taula1[[#This Row],[% Jornada segons contracte
(no posar el símbol %) ]]-Taula1[[#This Row],[% Reducció salari per baix rendiment        (no posar el símbol %)]]</f>
        <v>0</v>
      </c>
      <c r="AY358" s="131">
        <f>ROUND((AZ358/100)*22.78356164*Taula1[[#This Row],[Espai reservat Administració (dies)]],2)</f>
        <v>0</v>
      </c>
      <c r="AZ358" s="79">
        <f>Taula1[[#This Row],[% Jornada segons contracte
(no posar el símbol %) ]]-Taula1[[#This Row],[% Reducció salari per baix rendiment        (no posar el símbol %)]]</f>
        <v>0</v>
      </c>
      <c r="BA358" s="131">
        <f t="shared" si="84"/>
        <v>0</v>
      </c>
      <c r="BB358" s="83"/>
      <c r="BC358" s="131">
        <f>IF(Taula1[[#This Row],[Grup justificat     (fer servir opcions de la llista desplegable)]]=1,AI358,0)</f>
        <v>0</v>
      </c>
      <c r="BD358" s="131">
        <f>IF(Taula1[[#This Row],[Grup justificat     (fer servir opcions de la llista desplegable)]]=2,AU358,0)</f>
        <v>0</v>
      </c>
      <c r="BE358" s="83"/>
      <c r="BF358" s="131">
        <f>IF(Taula1[[#This Row],[Espai reservat Administració]]=1,AO358,0)</f>
        <v>0</v>
      </c>
      <c r="BG358" s="131">
        <f>IF(Taula1[[#This Row],[Espai reservat Administració]]=2,BA358,0)</f>
        <v>0</v>
      </c>
      <c r="BH358" s="83"/>
      <c r="BI358" s="124">
        <f>IF(Taula1[[#This Row],[Grup justificat     (fer servir opcions de la llista desplegable)]]=1,1,0)</f>
        <v>0</v>
      </c>
      <c r="BJ358" s="124">
        <f>IF(Taula1[[#This Row],[Espai reservat Administració]]=1,1,0)</f>
        <v>0</v>
      </c>
      <c r="BK358" s="125"/>
      <c r="BL358" s="124">
        <f>IF(Taula1[[#This Row],[Grup justificat     (fer servir opcions de la llista desplegable)]]=2,1,0)</f>
        <v>0</v>
      </c>
      <c r="BM358" s="124">
        <f>IF(Taula1[[#This Row],[Espai reservat Administració]]=2,1,0)</f>
        <v>0</v>
      </c>
      <c r="BN358" s="73"/>
      <c r="BO358" s="73"/>
      <c r="BP358" s="73"/>
      <c r="BQ358" s="73"/>
      <c r="BR358" s="73"/>
      <c r="BS358" s="73"/>
      <c r="BT358" s="73"/>
      <c r="BU358" s="73"/>
      <c r="BV358" s="73"/>
      <c r="BW358" s="73"/>
      <c r="BX358" s="73"/>
      <c r="BY358" s="73"/>
      <c r="BZ358" s="73"/>
      <c r="CA358" s="73"/>
      <c r="CB358" s="73"/>
      <c r="CC358" s="73"/>
      <c r="CD358" s="73"/>
      <c r="CE358" s="73"/>
      <c r="CF358" s="73"/>
      <c r="CG358" s="63">
        <f t="shared" si="85"/>
        <v>0</v>
      </c>
      <c r="CH358" s="63">
        <f t="shared" si="86"/>
        <v>0</v>
      </c>
      <c r="CI358" s="73"/>
      <c r="CJ358" s="63">
        <f>IF(Taula1[[#This Row],[Tipus de contracte                                  (fer servir opcions de la llista desplegable)]]="Indefinit",1,0)</f>
        <v>0</v>
      </c>
      <c r="CK358" s="63">
        <f>IF(Taula1[[#This Row],[Tipus de contracte                                  (fer servir opcions de la llista desplegable)]]="Temporal, igual o superior a 6 mesos",1,0)</f>
        <v>0</v>
      </c>
      <c r="CL358" s="63">
        <f>IF(Taula1[[#This Row],[Tipus de contracte                                  (fer servir opcions de la llista desplegable)]]="Substitució per IT",1,0)</f>
        <v>0</v>
      </c>
      <c r="CM358" s="73"/>
      <c r="CN358" s="63">
        <f>IF(Taula1[[#This Row],[Relació llocs de treball]]&gt;=1,1,0)</f>
        <v>0</v>
      </c>
      <c r="CO358" s="73"/>
      <c r="CP358" s="63">
        <f>IF(Taula1[[#This Row],[Identitat de gènere                                                          (fer servir opcions de la llista desplegable)]]="Home",1,0)</f>
        <v>0</v>
      </c>
      <c r="CQ358" s="63">
        <f>IF(Taula1[[#This Row],[Identitat de gènere                                                          (fer servir opcions de la llista desplegable)]]="Dona",1,0)</f>
        <v>0</v>
      </c>
      <c r="CR358" s="63">
        <f>IF(Taula1[[#This Row],[Identitat de gènere                                                          (fer servir opcions de la llista desplegable)]]="No binari",1,0)</f>
        <v>0</v>
      </c>
      <c r="CS358" s="73"/>
      <c r="CT358" s="63">
        <f t="shared" si="80"/>
        <v>0</v>
      </c>
      <c r="CU358" s="64">
        <f t="shared" si="87"/>
        <v>0</v>
      </c>
      <c r="CW358" s="64">
        <f t="shared" si="88"/>
        <v>0</v>
      </c>
      <c r="CX358" s="64">
        <f t="shared" si="89"/>
        <v>0</v>
      </c>
      <c r="CY358" s="64">
        <f t="shared" si="90"/>
        <v>0</v>
      </c>
      <c r="CZ358" s="64">
        <f t="shared" si="91"/>
        <v>0</v>
      </c>
      <c r="DB358" s="64">
        <f t="shared" si="92"/>
        <v>0</v>
      </c>
      <c r="DC358" s="64">
        <f t="shared" si="93"/>
        <v>0</v>
      </c>
      <c r="DD358" s="64">
        <f t="shared" si="94"/>
        <v>0</v>
      </c>
      <c r="DE358" s="64">
        <f t="shared" si="95"/>
        <v>0</v>
      </c>
    </row>
    <row r="359" spans="2:109" x14ac:dyDescent="0.3">
      <c r="B359" s="167"/>
      <c r="C359" s="186"/>
      <c r="D359" s="2"/>
      <c r="E359" s="67"/>
      <c r="F359" s="5"/>
      <c r="G359" s="5"/>
      <c r="H359" s="187"/>
      <c r="I359" s="111" t="str">
        <f ca="1">IF(Taula1[[#This Row],[Data naixement (format dd/mm/aaaa)]]="","0",DATEDIF(Taula1[[#This Row],[Data naixement (format dd/mm/aaaa)]],TODAY(),"Y"))</f>
        <v>0</v>
      </c>
      <c r="J359" s="6"/>
      <c r="K359" s="6"/>
      <c r="L359" s="6"/>
      <c r="M359" s="6"/>
      <c r="N359" s="56"/>
      <c r="O359" s="56"/>
      <c r="P359" s="56"/>
      <c r="Q359" s="6"/>
      <c r="R359" s="7"/>
      <c r="S359" s="143">
        <f>Taula1[[#This Row],[Mesos naturals sencers treballats període justificat (01/01/2023 - 31/03/2023)]]</f>
        <v>0</v>
      </c>
      <c r="T359" s="194">
        <f>Taula1[[#This Row],[Dies treballats període justificat (01/01/2023 - 31/03/2023)              no comptabilitzats com a mes natural sencer]]</f>
        <v>0</v>
      </c>
      <c r="U359" s="12"/>
      <c r="V359" s="7"/>
      <c r="W359" s="188"/>
      <c r="X359" s="188"/>
      <c r="Y359" s="188"/>
      <c r="Z359" s="188"/>
      <c r="AA359" s="190"/>
      <c r="AB359" s="143">
        <f>Taula1[[#This Row],[Grup justificat     (fer servir opcions de la llista desplegable)]]</f>
        <v>0</v>
      </c>
      <c r="AC359" s="182"/>
      <c r="AD359" s="80"/>
      <c r="AE359" s="131">
        <f>ROUND((AF359/100)*756*Taula1[[#This Row],[Mesos naturals sencers treballats període justificat (01/01/2023 - 31/03/2023)]],2)</f>
        <v>0</v>
      </c>
      <c r="AF359" s="79">
        <f>Taula1[[#This Row],[% Jornada segons contracte
(no posar el símbol %) ]]-Taula1[[#This Row],[% Reducció salari per baix rendiment        (no posar el símbol %)]]</f>
        <v>0</v>
      </c>
      <c r="AG359" s="131">
        <f>ROUND((AH359/100)*24.8547945*Taula1[[#This Row],[Dies treballats període justificat (01/01/2023 - 31/03/2023)              no comptabilitzats com a mes natural sencer]],2)</f>
        <v>0</v>
      </c>
      <c r="AH359" s="79">
        <f>Taula1[[#This Row],[% Jornada segons contracte
(no posar el símbol %) ]]-Taula1[[#This Row],[% Reducció salari per baix rendiment        (no posar el símbol %)]]</f>
        <v>0</v>
      </c>
      <c r="AI359" s="131">
        <f t="shared" si="81"/>
        <v>0</v>
      </c>
      <c r="AJ359" s="183"/>
      <c r="AK359" s="131">
        <f>ROUND((AL359/100)*756*Taula1[[#This Row],[Espai reservat Administració  (mesos)]],2)</f>
        <v>0</v>
      </c>
      <c r="AL359" s="79">
        <f>Taula1[[#This Row],[% Jornada segons contracte
(no posar el símbol %) ]]-Taula1[[#This Row],[% Reducció salari per baix rendiment        (no posar el símbol %)]]</f>
        <v>0</v>
      </c>
      <c r="AM359" s="131">
        <f>ROUND((AN359/100)*24.8547945*Taula1[[#This Row],[Espai reservat Administració (dies)]],2)</f>
        <v>0</v>
      </c>
      <c r="AN359" s="79">
        <f>Taula1[[#This Row],[% Jornada segons contracte
(no posar el símbol %) ]]-Taula1[[#This Row],[% Reducció salari per baix rendiment        (no posar el símbol %)]]</f>
        <v>0</v>
      </c>
      <c r="AO359" s="131">
        <f t="shared" si="82"/>
        <v>0</v>
      </c>
      <c r="AP359" s="86"/>
      <c r="AQ359" s="136">
        <f>ROUND((AR359/100)*693*Taula1[[#This Row],[Mesos naturals sencers treballats període justificat (01/01/2023 - 31/03/2023)]],2)</f>
        <v>0</v>
      </c>
      <c r="AR359" s="89">
        <f>Taula1[[#This Row],[% Jornada segons contracte
(no posar el símbol %) ]]-Taula1[[#This Row],[% Reducció salari per baix rendiment        (no posar el símbol %)]]</f>
        <v>0</v>
      </c>
      <c r="AS359" s="136">
        <f>ROUND((AT359/100)*22.78356164*Taula1[[#This Row],[Dies treballats període justificat (01/01/2023 - 31/03/2023)              no comptabilitzats com a mes natural sencer]],2)</f>
        <v>0</v>
      </c>
      <c r="AT359" s="89">
        <f>Taula1[[#This Row],[% Jornada segons contracte
(no posar el símbol %) ]]-Taula1[[#This Row],[% Reducció salari per baix rendiment        (no posar el símbol %)]]</f>
        <v>0</v>
      </c>
      <c r="AU359" s="136">
        <f t="shared" si="83"/>
        <v>0</v>
      </c>
      <c r="AV359" s="86"/>
      <c r="AW359" s="136">
        <f>ROUND((AX359/100)*693*Taula1[[#This Row],[Espai reservat Administració  (mesos)]],2)</f>
        <v>0</v>
      </c>
      <c r="AX359" s="89">
        <f>Taula1[[#This Row],[% Jornada segons contracte
(no posar el símbol %) ]]-Taula1[[#This Row],[% Reducció salari per baix rendiment        (no posar el símbol %)]]</f>
        <v>0</v>
      </c>
      <c r="AY359" s="131">
        <f>ROUND((AZ359/100)*22.78356164*Taula1[[#This Row],[Espai reservat Administració (dies)]],2)</f>
        <v>0</v>
      </c>
      <c r="AZ359" s="79">
        <f>Taula1[[#This Row],[% Jornada segons contracte
(no posar el símbol %) ]]-Taula1[[#This Row],[% Reducció salari per baix rendiment        (no posar el símbol %)]]</f>
        <v>0</v>
      </c>
      <c r="BA359" s="131">
        <f t="shared" si="84"/>
        <v>0</v>
      </c>
      <c r="BB359" s="83"/>
      <c r="BC359" s="131">
        <f>IF(Taula1[[#This Row],[Grup justificat     (fer servir opcions de la llista desplegable)]]=1,AI359,0)</f>
        <v>0</v>
      </c>
      <c r="BD359" s="131">
        <f>IF(Taula1[[#This Row],[Grup justificat     (fer servir opcions de la llista desplegable)]]=2,AU359,0)</f>
        <v>0</v>
      </c>
      <c r="BE359" s="83"/>
      <c r="BF359" s="131">
        <f>IF(Taula1[[#This Row],[Espai reservat Administració]]=1,AO359,0)</f>
        <v>0</v>
      </c>
      <c r="BG359" s="131">
        <f>IF(Taula1[[#This Row],[Espai reservat Administració]]=2,BA359,0)</f>
        <v>0</v>
      </c>
      <c r="BH359" s="83"/>
      <c r="BI359" s="124">
        <f>IF(Taula1[[#This Row],[Grup justificat     (fer servir opcions de la llista desplegable)]]=1,1,0)</f>
        <v>0</v>
      </c>
      <c r="BJ359" s="124">
        <f>IF(Taula1[[#This Row],[Espai reservat Administració]]=1,1,0)</f>
        <v>0</v>
      </c>
      <c r="BK359" s="125"/>
      <c r="BL359" s="124">
        <f>IF(Taula1[[#This Row],[Grup justificat     (fer servir opcions de la llista desplegable)]]=2,1,0)</f>
        <v>0</v>
      </c>
      <c r="BM359" s="124">
        <f>IF(Taula1[[#This Row],[Espai reservat Administració]]=2,1,0)</f>
        <v>0</v>
      </c>
      <c r="BN359" s="73"/>
      <c r="BO359" s="73"/>
      <c r="BP359" s="73"/>
      <c r="BQ359" s="73"/>
      <c r="BR359" s="73"/>
      <c r="BS359" s="73"/>
      <c r="BT359" s="73"/>
      <c r="BU359" s="73"/>
      <c r="BV359" s="73"/>
      <c r="BW359" s="73"/>
      <c r="BX359" s="73"/>
      <c r="BY359" s="73"/>
      <c r="BZ359" s="73"/>
      <c r="CA359" s="73"/>
      <c r="CB359" s="73"/>
      <c r="CC359" s="73"/>
      <c r="CD359" s="73"/>
      <c r="CE359" s="73"/>
      <c r="CF359" s="73"/>
      <c r="CG359" s="63">
        <f t="shared" si="85"/>
        <v>0</v>
      </c>
      <c r="CH359" s="63">
        <f t="shared" si="86"/>
        <v>0</v>
      </c>
      <c r="CI359" s="73"/>
      <c r="CJ359" s="63">
        <f>IF(Taula1[[#This Row],[Tipus de contracte                                  (fer servir opcions de la llista desplegable)]]="Indefinit",1,0)</f>
        <v>0</v>
      </c>
      <c r="CK359" s="63">
        <f>IF(Taula1[[#This Row],[Tipus de contracte                                  (fer servir opcions de la llista desplegable)]]="Temporal, igual o superior a 6 mesos",1,0)</f>
        <v>0</v>
      </c>
      <c r="CL359" s="63">
        <f>IF(Taula1[[#This Row],[Tipus de contracte                                  (fer servir opcions de la llista desplegable)]]="Substitució per IT",1,0)</f>
        <v>0</v>
      </c>
      <c r="CM359" s="73"/>
      <c r="CN359" s="63">
        <f>IF(Taula1[[#This Row],[Relació llocs de treball]]&gt;=1,1,0)</f>
        <v>0</v>
      </c>
      <c r="CO359" s="73"/>
      <c r="CP359" s="63">
        <f>IF(Taula1[[#This Row],[Identitat de gènere                                                          (fer servir opcions de la llista desplegable)]]="Home",1,0)</f>
        <v>0</v>
      </c>
      <c r="CQ359" s="63">
        <f>IF(Taula1[[#This Row],[Identitat de gènere                                                          (fer servir opcions de la llista desplegable)]]="Dona",1,0)</f>
        <v>0</v>
      </c>
      <c r="CR359" s="63">
        <f>IF(Taula1[[#This Row],[Identitat de gènere                                                          (fer servir opcions de la llista desplegable)]]="No binari",1,0)</f>
        <v>0</v>
      </c>
      <c r="CS359" s="73"/>
      <c r="CT359" s="63">
        <f t="shared" si="80"/>
        <v>0</v>
      </c>
      <c r="CU359" s="64">
        <f t="shared" si="87"/>
        <v>0</v>
      </c>
      <c r="CW359" s="64">
        <f t="shared" si="88"/>
        <v>0</v>
      </c>
      <c r="CX359" s="64">
        <f t="shared" si="89"/>
        <v>0</v>
      </c>
      <c r="CY359" s="64">
        <f t="shared" si="90"/>
        <v>0</v>
      </c>
      <c r="CZ359" s="64">
        <f t="shared" si="91"/>
        <v>0</v>
      </c>
      <c r="DB359" s="64">
        <f t="shared" si="92"/>
        <v>0</v>
      </c>
      <c r="DC359" s="64">
        <f t="shared" si="93"/>
        <v>0</v>
      </c>
      <c r="DD359" s="64">
        <f t="shared" si="94"/>
        <v>0</v>
      </c>
      <c r="DE359" s="64">
        <f t="shared" si="95"/>
        <v>0</v>
      </c>
    </row>
    <row r="360" spans="2:109" x14ac:dyDescent="0.3">
      <c r="B360" s="167"/>
      <c r="C360" s="186"/>
      <c r="D360" s="2"/>
      <c r="E360" s="67"/>
      <c r="F360" s="5"/>
      <c r="G360" s="5"/>
      <c r="H360" s="187"/>
      <c r="I360" s="111" t="str">
        <f ca="1">IF(Taula1[[#This Row],[Data naixement (format dd/mm/aaaa)]]="","0",DATEDIF(Taula1[[#This Row],[Data naixement (format dd/mm/aaaa)]],TODAY(),"Y"))</f>
        <v>0</v>
      </c>
      <c r="J360" s="6"/>
      <c r="K360" s="6"/>
      <c r="L360" s="6"/>
      <c r="M360" s="6"/>
      <c r="N360" s="56"/>
      <c r="O360" s="56"/>
      <c r="P360" s="56"/>
      <c r="Q360" s="6"/>
      <c r="R360" s="7"/>
      <c r="S360" s="143">
        <f>Taula1[[#This Row],[Mesos naturals sencers treballats període justificat (01/01/2023 - 31/03/2023)]]</f>
        <v>0</v>
      </c>
      <c r="T360" s="194">
        <f>Taula1[[#This Row],[Dies treballats període justificat (01/01/2023 - 31/03/2023)              no comptabilitzats com a mes natural sencer]]</f>
        <v>0</v>
      </c>
      <c r="U360" s="12"/>
      <c r="V360" s="7"/>
      <c r="W360" s="188"/>
      <c r="X360" s="188"/>
      <c r="Y360" s="188"/>
      <c r="Z360" s="188"/>
      <c r="AA360" s="190"/>
      <c r="AB360" s="143">
        <f>Taula1[[#This Row],[Grup justificat     (fer servir opcions de la llista desplegable)]]</f>
        <v>0</v>
      </c>
      <c r="AC360" s="182"/>
      <c r="AD360" s="80"/>
      <c r="AE360" s="131">
        <f>ROUND((AF360/100)*756*Taula1[[#This Row],[Mesos naturals sencers treballats període justificat (01/01/2023 - 31/03/2023)]],2)</f>
        <v>0</v>
      </c>
      <c r="AF360" s="79">
        <f>Taula1[[#This Row],[% Jornada segons contracte
(no posar el símbol %) ]]-Taula1[[#This Row],[% Reducció salari per baix rendiment        (no posar el símbol %)]]</f>
        <v>0</v>
      </c>
      <c r="AG360" s="131">
        <f>ROUND((AH360/100)*24.8547945*Taula1[[#This Row],[Dies treballats període justificat (01/01/2023 - 31/03/2023)              no comptabilitzats com a mes natural sencer]],2)</f>
        <v>0</v>
      </c>
      <c r="AH360" s="79">
        <f>Taula1[[#This Row],[% Jornada segons contracte
(no posar el símbol %) ]]-Taula1[[#This Row],[% Reducció salari per baix rendiment        (no posar el símbol %)]]</f>
        <v>0</v>
      </c>
      <c r="AI360" s="131">
        <f t="shared" si="81"/>
        <v>0</v>
      </c>
      <c r="AJ360" s="183"/>
      <c r="AK360" s="131">
        <f>ROUND((AL360/100)*756*Taula1[[#This Row],[Espai reservat Administració  (mesos)]],2)</f>
        <v>0</v>
      </c>
      <c r="AL360" s="79">
        <f>Taula1[[#This Row],[% Jornada segons contracte
(no posar el símbol %) ]]-Taula1[[#This Row],[% Reducció salari per baix rendiment        (no posar el símbol %)]]</f>
        <v>0</v>
      </c>
      <c r="AM360" s="131">
        <f>ROUND((AN360/100)*24.8547945*Taula1[[#This Row],[Espai reservat Administració (dies)]],2)</f>
        <v>0</v>
      </c>
      <c r="AN360" s="79">
        <f>Taula1[[#This Row],[% Jornada segons contracte
(no posar el símbol %) ]]-Taula1[[#This Row],[% Reducció salari per baix rendiment        (no posar el símbol %)]]</f>
        <v>0</v>
      </c>
      <c r="AO360" s="131">
        <f t="shared" si="82"/>
        <v>0</v>
      </c>
      <c r="AP360" s="86"/>
      <c r="AQ360" s="136">
        <f>ROUND((AR360/100)*693*Taula1[[#This Row],[Mesos naturals sencers treballats període justificat (01/01/2023 - 31/03/2023)]],2)</f>
        <v>0</v>
      </c>
      <c r="AR360" s="89">
        <f>Taula1[[#This Row],[% Jornada segons contracte
(no posar el símbol %) ]]-Taula1[[#This Row],[% Reducció salari per baix rendiment        (no posar el símbol %)]]</f>
        <v>0</v>
      </c>
      <c r="AS360" s="136">
        <f>ROUND((AT360/100)*22.78356164*Taula1[[#This Row],[Dies treballats període justificat (01/01/2023 - 31/03/2023)              no comptabilitzats com a mes natural sencer]],2)</f>
        <v>0</v>
      </c>
      <c r="AT360" s="89">
        <f>Taula1[[#This Row],[% Jornada segons contracte
(no posar el símbol %) ]]-Taula1[[#This Row],[% Reducció salari per baix rendiment        (no posar el símbol %)]]</f>
        <v>0</v>
      </c>
      <c r="AU360" s="136">
        <f t="shared" si="83"/>
        <v>0</v>
      </c>
      <c r="AV360" s="86"/>
      <c r="AW360" s="136">
        <f>ROUND((AX360/100)*693*Taula1[[#This Row],[Espai reservat Administració  (mesos)]],2)</f>
        <v>0</v>
      </c>
      <c r="AX360" s="89">
        <f>Taula1[[#This Row],[% Jornada segons contracte
(no posar el símbol %) ]]-Taula1[[#This Row],[% Reducció salari per baix rendiment        (no posar el símbol %)]]</f>
        <v>0</v>
      </c>
      <c r="AY360" s="131">
        <f>ROUND((AZ360/100)*22.78356164*Taula1[[#This Row],[Espai reservat Administració (dies)]],2)</f>
        <v>0</v>
      </c>
      <c r="AZ360" s="79">
        <f>Taula1[[#This Row],[% Jornada segons contracte
(no posar el símbol %) ]]-Taula1[[#This Row],[% Reducció salari per baix rendiment        (no posar el símbol %)]]</f>
        <v>0</v>
      </c>
      <c r="BA360" s="131">
        <f t="shared" si="84"/>
        <v>0</v>
      </c>
      <c r="BB360" s="83"/>
      <c r="BC360" s="131">
        <f>IF(Taula1[[#This Row],[Grup justificat     (fer servir opcions de la llista desplegable)]]=1,AI360,0)</f>
        <v>0</v>
      </c>
      <c r="BD360" s="131">
        <f>IF(Taula1[[#This Row],[Grup justificat     (fer servir opcions de la llista desplegable)]]=2,AU360,0)</f>
        <v>0</v>
      </c>
      <c r="BE360" s="83"/>
      <c r="BF360" s="131">
        <f>IF(Taula1[[#This Row],[Espai reservat Administració]]=1,AO360,0)</f>
        <v>0</v>
      </c>
      <c r="BG360" s="131">
        <f>IF(Taula1[[#This Row],[Espai reservat Administració]]=2,BA360,0)</f>
        <v>0</v>
      </c>
      <c r="BH360" s="83"/>
      <c r="BI360" s="124">
        <f>IF(Taula1[[#This Row],[Grup justificat     (fer servir opcions de la llista desplegable)]]=1,1,0)</f>
        <v>0</v>
      </c>
      <c r="BJ360" s="124">
        <f>IF(Taula1[[#This Row],[Espai reservat Administració]]=1,1,0)</f>
        <v>0</v>
      </c>
      <c r="BK360" s="125"/>
      <c r="BL360" s="124">
        <f>IF(Taula1[[#This Row],[Grup justificat     (fer servir opcions de la llista desplegable)]]=2,1,0)</f>
        <v>0</v>
      </c>
      <c r="BM360" s="124">
        <f>IF(Taula1[[#This Row],[Espai reservat Administració]]=2,1,0)</f>
        <v>0</v>
      </c>
      <c r="BN360" s="73"/>
      <c r="BO360" s="73"/>
      <c r="BP360" s="73"/>
      <c r="BQ360" s="73"/>
      <c r="BR360" s="73"/>
      <c r="BS360" s="73"/>
      <c r="BT360" s="73"/>
      <c r="BU360" s="73"/>
      <c r="BV360" s="73"/>
      <c r="BW360" s="73"/>
      <c r="BX360" s="73"/>
      <c r="BY360" s="73"/>
      <c r="BZ360" s="73"/>
      <c r="CA360" s="73"/>
      <c r="CB360" s="73"/>
      <c r="CC360" s="73"/>
      <c r="CD360" s="73"/>
      <c r="CE360" s="73"/>
      <c r="CF360" s="73"/>
      <c r="CG360" s="63">
        <f t="shared" si="85"/>
        <v>0</v>
      </c>
      <c r="CH360" s="63">
        <f t="shared" si="86"/>
        <v>0</v>
      </c>
      <c r="CI360" s="73"/>
      <c r="CJ360" s="63">
        <f>IF(Taula1[[#This Row],[Tipus de contracte                                  (fer servir opcions de la llista desplegable)]]="Indefinit",1,0)</f>
        <v>0</v>
      </c>
      <c r="CK360" s="63">
        <f>IF(Taula1[[#This Row],[Tipus de contracte                                  (fer servir opcions de la llista desplegable)]]="Temporal, igual o superior a 6 mesos",1,0)</f>
        <v>0</v>
      </c>
      <c r="CL360" s="63">
        <f>IF(Taula1[[#This Row],[Tipus de contracte                                  (fer servir opcions de la llista desplegable)]]="Substitució per IT",1,0)</f>
        <v>0</v>
      </c>
      <c r="CM360" s="73"/>
      <c r="CN360" s="63">
        <f>IF(Taula1[[#This Row],[Relació llocs de treball]]&gt;=1,1,0)</f>
        <v>0</v>
      </c>
      <c r="CO360" s="73"/>
      <c r="CP360" s="63">
        <f>IF(Taula1[[#This Row],[Identitat de gènere                                                          (fer servir opcions de la llista desplegable)]]="Home",1,0)</f>
        <v>0</v>
      </c>
      <c r="CQ360" s="63">
        <f>IF(Taula1[[#This Row],[Identitat de gènere                                                          (fer servir opcions de la llista desplegable)]]="Dona",1,0)</f>
        <v>0</v>
      </c>
      <c r="CR360" s="63">
        <f>IF(Taula1[[#This Row],[Identitat de gènere                                                          (fer servir opcions de la llista desplegable)]]="No binari",1,0)</f>
        <v>0</v>
      </c>
      <c r="CS360" s="73"/>
      <c r="CT360" s="63">
        <f t="shared" si="80"/>
        <v>0</v>
      </c>
      <c r="CU360" s="64">
        <f t="shared" si="87"/>
        <v>0</v>
      </c>
      <c r="CW360" s="64">
        <f t="shared" si="88"/>
        <v>0</v>
      </c>
      <c r="CX360" s="64">
        <f t="shared" si="89"/>
        <v>0</v>
      </c>
      <c r="CY360" s="64">
        <f t="shared" si="90"/>
        <v>0</v>
      </c>
      <c r="CZ360" s="64">
        <f t="shared" si="91"/>
        <v>0</v>
      </c>
      <c r="DB360" s="64">
        <f t="shared" si="92"/>
        <v>0</v>
      </c>
      <c r="DC360" s="64">
        <f t="shared" si="93"/>
        <v>0</v>
      </c>
      <c r="DD360" s="64">
        <f t="shared" si="94"/>
        <v>0</v>
      </c>
      <c r="DE360" s="64">
        <f t="shared" si="95"/>
        <v>0</v>
      </c>
    </row>
    <row r="361" spans="2:109" x14ac:dyDescent="0.3">
      <c r="B361" s="167"/>
      <c r="C361" s="186"/>
      <c r="D361" s="2"/>
      <c r="E361" s="67"/>
      <c r="F361" s="5"/>
      <c r="G361" s="5"/>
      <c r="H361" s="187"/>
      <c r="I361" s="111" t="str">
        <f ca="1">IF(Taula1[[#This Row],[Data naixement (format dd/mm/aaaa)]]="","0",DATEDIF(Taula1[[#This Row],[Data naixement (format dd/mm/aaaa)]],TODAY(),"Y"))</f>
        <v>0</v>
      </c>
      <c r="J361" s="6"/>
      <c r="K361" s="6"/>
      <c r="L361" s="6"/>
      <c r="M361" s="6"/>
      <c r="N361" s="56"/>
      <c r="O361" s="56"/>
      <c r="P361" s="56"/>
      <c r="Q361" s="6"/>
      <c r="R361" s="7"/>
      <c r="S361" s="143">
        <f>Taula1[[#This Row],[Mesos naturals sencers treballats període justificat (01/01/2023 - 31/03/2023)]]</f>
        <v>0</v>
      </c>
      <c r="T361" s="194">
        <f>Taula1[[#This Row],[Dies treballats període justificat (01/01/2023 - 31/03/2023)              no comptabilitzats com a mes natural sencer]]</f>
        <v>0</v>
      </c>
      <c r="U361" s="12"/>
      <c r="V361" s="7"/>
      <c r="W361" s="188"/>
      <c r="X361" s="188"/>
      <c r="Y361" s="188"/>
      <c r="Z361" s="188"/>
      <c r="AA361" s="190"/>
      <c r="AB361" s="143">
        <f>Taula1[[#This Row],[Grup justificat     (fer servir opcions de la llista desplegable)]]</f>
        <v>0</v>
      </c>
      <c r="AC361" s="182"/>
      <c r="AD361" s="80"/>
      <c r="AE361" s="131">
        <f>ROUND((AF361/100)*756*Taula1[[#This Row],[Mesos naturals sencers treballats període justificat (01/01/2023 - 31/03/2023)]],2)</f>
        <v>0</v>
      </c>
      <c r="AF361" s="79">
        <f>Taula1[[#This Row],[% Jornada segons contracte
(no posar el símbol %) ]]-Taula1[[#This Row],[% Reducció salari per baix rendiment        (no posar el símbol %)]]</f>
        <v>0</v>
      </c>
      <c r="AG361" s="131">
        <f>ROUND((AH361/100)*24.8547945*Taula1[[#This Row],[Dies treballats període justificat (01/01/2023 - 31/03/2023)              no comptabilitzats com a mes natural sencer]],2)</f>
        <v>0</v>
      </c>
      <c r="AH361" s="79">
        <f>Taula1[[#This Row],[% Jornada segons contracte
(no posar el símbol %) ]]-Taula1[[#This Row],[% Reducció salari per baix rendiment        (no posar el símbol %)]]</f>
        <v>0</v>
      </c>
      <c r="AI361" s="131">
        <f t="shared" si="81"/>
        <v>0</v>
      </c>
      <c r="AJ361" s="183"/>
      <c r="AK361" s="131">
        <f>ROUND((AL361/100)*756*Taula1[[#This Row],[Espai reservat Administració  (mesos)]],2)</f>
        <v>0</v>
      </c>
      <c r="AL361" s="79">
        <f>Taula1[[#This Row],[% Jornada segons contracte
(no posar el símbol %) ]]-Taula1[[#This Row],[% Reducció salari per baix rendiment        (no posar el símbol %)]]</f>
        <v>0</v>
      </c>
      <c r="AM361" s="131">
        <f>ROUND((AN361/100)*24.8547945*Taula1[[#This Row],[Espai reservat Administració (dies)]],2)</f>
        <v>0</v>
      </c>
      <c r="AN361" s="79">
        <f>Taula1[[#This Row],[% Jornada segons contracte
(no posar el símbol %) ]]-Taula1[[#This Row],[% Reducció salari per baix rendiment        (no posar el símbol %)]]</f>
        <v>0</v>
      </c>
      <c r="AO361" s="131">
        <f t="shared" si="82"/>
        <v>0</v>
      </c>
      <c r="AP361" s="86"/>
      <c r="AQ361" s="136">
        <f>ROUND((AR361/100)*693*Taula1[[#This Row],[Mesos naturals sencers treballats període justificat (01/01/2023 - 31/03/2023)]],2)</f>
        <v>0</v>
      </c>
      <c r="AR361" s="89">
        <f>Taula1[[#This Row],[% Jornada segons contracte
(no posar el símbol %) ]]-Taula1[[#This Row],[% Reducció salari per baix rendiment        (no posar el símbol %)]]</f>
        <v>0</v>
      </c>
      <c r="AS361" s="136">
        <f>ROUND((AT361/100)*22.78356164*Taula1[[#This Row],[Dies treballats període justificat (01/01/2023 - 31/03/2023)              no comptabilitzats com a mes natural sencer]],2)</f>
        <v>0</v>
      </c>
      <c r="AT361" s="89">
        <f>Taula1[[#This Row],[% Jornada segons contracte
(no posar el símbol %) ]]-Taula1[[#This Row],[% Reducció salari per baix rendiment        (no posar el símbol %)]]</f>
        <v>0</v>
      </c>
      <c r="AU361" s="136">
        <f t="shared" si="83"/>
        <v>0</v>
      </c>
      <c r="AV361" s="86"/>
      <c r="AW361" s="136">
        <f>ROUND((AX361/100)*693*Taula1[[#This Row],[Espai reservat Administració  (mesos)]],2)</f>
        <v>0</v>
      </c>
      <c r="AX361" s="89">
        <f>Taula1[[#This Row],[% Jornada segons contracte
(no posar el símbol %) ]]-Taula1[[#This Row],[% Reducció salari per baix rendiment        (no posar el símbol %)]]</f>
        <v>0</v>
      </c>
      <c r="AY361" s="131">
        <f>ROUND((AZ361/100)*22.78356164*Taula1[[#This Row],[Espai reservat Administració (dies)]],2)</f>
        <v>0</v>
      </c>
      <c r="AZ361" s="79">
        <f>Taula1[[#This Row],[% Jornada segons contracte
(no posar el símbol %) ]]-Taula1[[#This Row],[% Reducció salari per baix rendiment        (no posar el símbol %)]]</f>
        <v>0</v>
      </c>
      <c r="BA361" s="131">
        <f t="shared" si="84"/>
        <v>0</v>
      </c>
      <c r="BB361" s="83"/>
      <c r="BC361" s="131">
        <f>IF(Taula1[[#This Row],[Grup justificat     (fer servir opcions de la llista desplegable)]]=1,AI361,0)</f>
        <v>0</v>
      </c>
      <c r="BD361" s="131">
        <f>IF(Taula1[[#This Row],[Grup justificat     (fer servir opcions de la llista desplegable)]]=2,AU361,0)</f>
        <v>0</v>
      </c>
      <c r="BE361" s="83"/>
      <c r="BF361" s="131">
        <f>IF(Taula1[[#This Row],[Espai reservat Administració]]=1,AO361,0)</f>
        <v>0</v>
      </c>
      <c r="BG361" s="131">
        <f>IF(Taula1[[#This Row],[Espai reservat Administració]]=2,BA361,0)</f>
        <v>0</v>
      </c>
      <c r="BH361" s="83"/>
      <c r="BI361" s="124">
        <f>IF(Taula1[[#This Row],[Grup justificat     (fer servir opcions de la llista desplegable)]]=1,1,0)</f>
        <v>0</v>
      </c>
      <c r="BJ361" s="124">
        <f>IF(Taula1[[#This Row],[Espai reservat Administració]]=1,1,0)</f>
        <v>0</v>
      </c>
      <c r="BK361" s="125"/>
      <c r="BL361" s="124">
        <f>IF(Taula1[[#This Row],[Grup justificat     (fer servir opcions de la llista desplegable)]]=2,1,0)</f>
        <v>0</v>
      </c>
      <c r="BM361" s="124">
        <f>IF(Taula1[[#This Row],[Espai reservat Administració]]=2,1,0)</f>
        <v>0</v>
      </c>
      <c r="BN361" s="73"/>
      <c r="BO361" s="73"/>
      <c r="BP361" s="73"/>
      <c r="BQ361" s="73"/>
      <c r="BR361" s="73"/>
      <c r="BS361" s="73"/>
      <c r="BT361" s="73"/>
      <c r="BU361" s="73"/>
      <c r="BV361" s="73"/>
      <c r="BW361" s="73"/>
      <c r="BX361" s="73"/>
      <c r="BY361" s="73"/>
      <c r="BZ361" s="73"/>
      <c r="CA361" s="73"/>
      <c r="CB361" s="73"/>
      <c r="CC361" s="73"/>
      <c r="CD361" s="73"/>
      <c r="CE361" s="73"/>
      <c r="CF361" s="73"/>
      <c r="CG361" s="63">
        <f t="shared" si="85"/>
        <v>0</v>
      </c>
      <c r="CH361" s="63">
        <f t="shared" si="86"/>
        <v>0</v>
      </c>
      <c r="CI361" s="73"/>
      <c r="CJ361" s="63">
        <f>IF(Taula1[[#This Row],[Tipus de contracte                                  (fer servir opcions de la llista desplegable)]]="Indefinit",1,0)</f>
        <v>0</v>
      </c>
      <c r="CK361" s="63">
        <f>IF(Taula1[[#This Row],[Tipus de contracte                                  (fer servir opcions de la llista desplegable)]]="Temporal, igual o superior a 6 mesos",1,0)</f>
        <v>0</v>
      </c>
      <c r="CL361" s="63">
        <f>IF(Taula1[[#This Row],[Tipus de contracte                                  (fer servir opcions de la llista desplegable)]]="Substitució per IT",1,0)</f>
        <v>0</v>
      </c>
      <c r="CM361" s="73"/>
      <c r="CN361" s="63">
        <f>IF(Taula1[[#This Row],[Relació llocs de treball]]&gt;=1,1,0)</f>
        <v>0</v>
      </c>
      <c r="CO361" s="73"/>
      <c r="CP361" s="63">
        <f>IF(Taula1[[#This Row],[Identitat de gènere                                                          (fer servir opcions de la llista desplegable)]]="Home",1,0)</f>
        <v>0</v>
      </c>
      <c r="CQ361" s="63">
        <f>IF(Taula1[[#This Row],[Identitat de gènere                                                          (fer servir opcions de la llista desplegable)]]="Dona",1,0)</f>
        <v>0</v>
      </c>
      <c r="CR361" s="63">
        <f>IF(Taula1[[#This Row],[Identitat de gènere                                                          (fer servir opcions de la llista desplegable)]]="No binari",1,0)</f>
        <v>0</v>
      </c>
      <c r="CS361" s="73"/>
      <c r="CT361" s="63">
        <f t="shared" si="80"/>
        <v>0</v>
      </c>
      <c r="CU361" s="64">
        <f t="shared" si="87"/>
        <v>0</v>
      </c>
      <c r="CW361" s="64">
        <f t="shared" si="88"/>
        <v>0</v>
      </c>
      <c r="CX361" s="64">
        <f t="shared" si="89"/>
        <v>0</v>
      </c>
      <c r="CY361" s="64">
        <f t="shared" si="90"/>
        <v>0</v>
      </c>
      <c r="CZ361" s="64">
        <f t="shared" si="91"/>
        <v>0</v>
      </c>
      <c r="DB361" s="64">
        <f t="shared" si="92"/>
        <v>0</v>
      </c>
      <c r="DC361" s="64">
        <f t="shared" si="93"/>
        <v>0</v>
      </c>
      <c r="DD361" s="64">
        <f t="shared" si="94"/>
        <v>0</v>
      </c>
      <c r="DE361" s="64">
        <f t="shared" si="95"/>
        <v>0</v>
      </c>
    </row>
    <row r="362" spans="2:109" x14ac:dyDescent="0.3">
      <c r="B362" s="167"/>
      <c r="C362" s="186"/>
      <c r="D362" s="2"/>
      <c r="E362" s="67"/>
      <c r="F362" s="5"/>
      <c r="G362" s="5"/>
      <c r="H362" s="187"/>
      <c r="I362" s="111" t="str">
        <f ca="1">IF(Taula1[[#This Row],[Data naixement (format dd/mm/aaaa)]]="","0",DATEDIF(Taula1[[#This Row],[Data naixement (format dd/mm/aaaa)]],TODAY(),"Y"))</f>
        <v>0</v>
      </c>
      <c r="J362" s="6"/>
      <c r="K362" s="6"/>
      <c r="L362" s="6"/>
      <c r="M362" s="6"/>
      <c r="N362" s="56"/>
      <c r="O362" s="56"/>
      <c r="P362" s="56"/>
      <c r="Q362" s="6"/>
      <c r="R362" s="7"/>
      <c r="S362" s="143">
        <f>Taula1[[#This Row],[Mesos naturals sencers treballats període justificat (01/01/2023 - 31/03/2023)]]</f>
        <v>0</v>
      </c>
      <c r="T362" s="194">
        <f>Taula1[[#This Row],[Dies treballats període justificat (01/01/2023 - 31/03/2023)              no comptabilitzats com a mes natural sencer]]</f>
        <v>0</v>
      </c>
      <c r="U362" s="12"/>
      <c r="V362" s="7"/>
      <c r="W362" s="188"/>
      <c r="X362" s="188"/>
      <c r="Y362" s="188"/>
      <c r="Z362" s="188"/>
      <c r="AA362" s="190"/>
      <c r="AB362" s="143">
        <f>Taula1[[#This Row],[Grup justificat     (fer servir opcions de la llista desplegable)]]</f>
        <v>0</v>
      </c>
      <c r="AC362" s="182"/>
      <c r="AD362" s="80"/>
      <c r="AE362" s="131">
        <f>ROUND((AF362/100)*756*Taula1[[#This Row],[Mesos naturals sencers treballats període justificat (01/01/2023 - 31/03/2023)]],2)</f>
        <v>0</v>
      </c>
      <c r="AF362" s="79">
        <f>Taula1[[#This Row],[% Jornada segons contracte
(no posar el símbol %) ]]-Taula1[[#This Row],[% Reducció salari per baix rendiment        (no posar el símbol %)]]</f>
        <v>0</v>
      </c>
      <c r="AG362" s="131">
        <f>ROUND((AH362/100)*24.8547945*Taula1[[#This Row],[Dies treballats període justificat (01/01/2023 - 31/03/2023)              no comptabilitzats com a mes natural sencer]],2)</f>
        <v>0</v>
      </c>
      <c r="AH362" s="79">
        <f>Taula1[[#This Row],[% Jornada segons contracte
(no posar el símbol %) ]]-Taula1[[#This Row],[% Reducció salari per baix rendiment        (no posar el símbol %)]]</f>
        <v>0</v>
      </c>
      <c r="AI362" s="131">
        <f t="shared" si="81"/>
        <v>0</v>
      </c>
      <c r="AJ362" s="183"/>
      <c r="AK362" s="131">
        <f>ROUND((AL362/100)*756*Taula1[[#This Row],[Espai reservat Administració  (mesos)]],2)</f>
        <v>0</v>
      </c>
      <c r="AL362" s="79">
        <f>Taula1[[#This Row],[% Jornada segons contracte
(no posar el símbol %) ]]-Taula1[[#This Row],[% Reducció salari per baix rendiment        (no posar el símbol %)]]</f>
        <v>0</v>
      </c>
      <c r="AM362" s="131">
        <f>ROUND((AN362/100)*24.8547945*Taula1[[#This Row],[Espai reservat Administració (dies)]],2)</f>
        <v>0</v>
      </c>
      <c r="AN362" s="79">
        <f>Taula1[[#This Row],[% Jornada segons contracte
(no posar el símbol %) ]]-Taula1[[#This Row],[% Reducció salari per baix rendiment        (no posar el símbol %)]]</f>
        <v>0</v>
      </c>
      <c r="AO362" s="131">
        <f t="shared" si="82"/>
        <v>0</v>
      </c>
      <c r="AP362" s="86"/>
      <c r="AQ362" s="136">
        <f>ROUND((AR362/100)*693*Taula1[[#This Row],[Mesos naturals sencers treballats període justificat (01/01/2023 - 31/03/2023)]],2)</f>
        <v>0</v>
      </c>
      <c r="AR362" s="89">
        <f>Taula1[[#This Row],[% Jornada segons contracte
(no posar el símbol %) ]]-Taula1[[#This Row],[% Reducció salari per baix rendiment        (no posar el símbol %)]]</f>
        <v>0</v>
      </c>
      <c r="AS362" s="136">
        <f>ROUND((AT362/100)*22.78356164*Taula1[[#This Row],[Dies treballats període justificat (01/01/2023 - 31/03/2023)              no comptabilitzats com a mes natural sencer]],2)</f>
        <v>0</v>
      </c>
      <c r="AT362" s="89">
        <f>Taula1[[#This Row],[% Jornada segons contracte
(no posar el símbol %) ]]-Taula1[[#This Row],[% Reducció salari per baix rendiment        (no posar el símbol %)]]</f>
        <v>0</v>
      </c>
      <c r="AU362" s="136">
        <f t="shared" si="83"/>
        <v>0</v>
      </c>
      <c r="AV362" s="86"/>
      <c r="AW362" s="136">
        <f>ROUND((AX362/100)*693*Taula1[[#This Row],[Espai reservat Administració  (mesos)]],2)</f>
        <v>0</v>
      </c>
      <c r="AX362" s="89">
        <f>Taula1[[#This Row],[% Jornada segons contracte
(no posar el símbol %) ]]-Taula1[[#This Row],[% Reducció salari per baix rendiment        (no posar el símbol %)]]</f>
        <v>0</v>
      </c>
      <c r="AY362" s="131">
        <f>ROUND((AZ362/100)*22.78356164*Taula1[[#This Row],[Espai reservat Administració (dies)]],2)</f>
        <v>0</v>
      </c>
      <c r="AZ362" s="79">
        <f>Taula1[[#This Row],[% Jornada segons contracte
(no posar el símbol %) ]]-Taula1[[#This Row],[% Reducció salari per baix rendiment        (no posar el símbol %)]]</f>
        <v>0</v>
      </c>
      <c r="BA362" s="131">
        <f t="shared" si="84"/>
        <v>0</v>
      </c>
      <c r="BB362" s="83"/>
      <c r="BC362" s="131">
        <f>IF(Taula1[[#This Row],[Grup justificat     (fer servir opcions de la llista desplegable)]]=1,AI362,0)</f>
        <v>0</v>
      </c>
      <c r="BD362" s="131">
        <f>IF(Taula1[[#This Row],[Grup justificat     (fer servir opcions de la llista desplegable)]]=2,AU362,0)</f>
        <v>0</v>
      </c>
      <c r="BE362" s="83"/>
      <c r="BF362" s="131">
        <f>IF(Taula1[[#This Row],[Espai reservat Administració]]=1,AO362,0)</f>
        <v>0</v>
      </c>
      <c r="BG362" s="131">
        <f>IF(Taula1[[#This Row],[Espai reservat Administració]]=2,BA362,0)</f>
        <v>0</v>
      </c>
      <c r="BH362" s="83"/>
      <c r="BI362" s="124">
        <f>IF(Taula1[[#This Row],[Grup justificat     (fer servir opcions de la llista desplegable)]]=1,1,0)</f>
        <v>0</v>
      </c>
      <c r="BJ362" s="124">
        <f>IF(Taula1[[#This Row],[Espai reservat Administració]]=1,1,0)</f>
        <v>0</v>
      </c>
      <c r="BK362" s="125"/>
      <c r="BL362" s="124">
        <f>IF(Taula1[[#This Row],[Grup justificat     (fer servir opcions de la llista desplegable)]]=2,1,0)</f>
        <v>0</v>
      </c>
      <c r="BM362" s="124">
        <f>IF(Taula1[[#This Row],[Espai reservat Administració]]=2,1,0)</f>
        <v>0</v>
      </c>
      <c r="BN362" s="73"/>
      <c r="BO362" s="73"/>
      <c r="BP362" s="73"/>
      <c r="BQ362" s="73"/>
      <c r="BR362" s="73"/>
      <c r="BS362" s="73"/>
      <c r="BT362" s="73"/>
      <c r="BU362" s="73"/>
      <c r="BV362" s="73"/>
      <c r="BW362" s="73"/>
      <c r="BX362" s="73"/>
      <c r="BY362" s="73"/>
      <c r="BZ362" s="73"/>
      <c r="CA362" s="73"/>
      <c r="CB362" s="73"/>
      <c r="CC362" s="73"/>
      <c r="CD362" s="73"/>
      <c r="CE362" s="73"/>
      <c r="CF362" s="73"/>
      <c r="CG362" s="63">
        <f t="shared" si="85"/>
        <v>0</v>
      </c>
      <c r="CH362" s="63">
        <f t="shared" si="86"/>
        <v>0</v>
      </c>
      <c r="CI362" s="73"/>
      <c r="CJ362" s="63">
        <f>IF(Taula1[[#This Row],[Tipus de contracte                                  (fer servir opcions de la llista desplegable)]]="Indefinit",1,0)</f>
        <v>0</v>
      </c>
      <c r="CK362" s="63">
        <f>IF(Taula1[[#This Row],[Tipus de contracte                                  (fer servir opcions de la llista desplegable)]]="Temporal, igual o superior a 6 mesos",1,0)</f>
        <v>0</v>
      </c>
      <c r="CL362" s="63">
        <f>IF(Taula1[[#This Row],[Tipus de contracte                                  (fer servir opcions de la llista desplegable)]]="Substitució per IT",1,0)</f>
        <v>0</v>
      </c>
      <c r="CM362" s="73"/>
      <c r="CN362" s="63">
        <f>IF(Taula1[[#This Row],[Relació llocs de treball]]&gt;=1,1,0)</f>
        <v>0</v>
      </c>
      <c r="CO362" s="73"/>
      <c r="CP362" s="63">
        <f>IF(Taula1[[#This Row],[Identitat de gènere                                                          (fer servir opcions de la llista desplegable)]]="Home",1,0)</f>
        <v>0</v>
      </c>
      <c r="CQ362" s="63">
        <f>IF(Taula1[[#This Row],[Identitat de gènere                                                          (fer servir opcions de la llista desplegable)]]="Dona",1,0)</f>
        <v>0</v>
      </c>
      <c r="CR362" s="63">
        <f>IF(Taula1[[#This Row],[Identitat de gènere                                                          (fer servir opcions de la llista desplegable)]]="No binari",1,0)</f>
        <v>0</v>
      </c>
      <c r="CS362" s="73"/>
      <c r="CT362" s="63">
        <f t="shared" si="80"/>
        <v>0</v>
      </c>
      <c r="CU362" s="64">
        <f t="shared" si="87"/>
        <v>0</v>
      </c>
      <c r="CW362" s="64">
        <f t="shared" si="88"/>
        <v>0</v>
      </c>
      <c r="CX362" s="64">
        <f t="shared" si="89"/>
        <v>0</v>
      </c>
      <c r="CY362" s="64">
        <f t="shared" si="90"/>
        <v>0</v>
      </c>
      <c r="CZ362" s="64">
        <f t="shared" si="91"/>
        <v>0</v>
      </c>
      <c r="DB362" s="64">
        <f t="shared" si="92"/>
        <v>0</v>
      </c>
      <c r="DC362" s="64">
        <f t="shared" si="93"/>
        <v>0</v>
      </c>
      <c r="DD362" s="64">
        <f t="shared" si="94"/>
        <v>0</v>
      </c>
      <c r="DE362" s="64">
        <f t="shared" si="95"/>
        <v>0</v>
      </c>
    </row>
    <row r="363" spans="2:109" x14ac:dyDescent="0.3">
      <c r="B363" s="167"/>
      <c r="C363" s="186"/>
      <c r="D363" s="2"/>
      <c r="E363" s="67"/>
      <c r="F363" s="5"/>
      <c r="G363" s="5"/>
      <c r="H363" s="187"/>
      <c r="I363" s="111" t="str">
        <f ca="1">IF(Taula1[[#This Row],[Data naixement (format dd/mm/aaaa)]]="","0",DATEDIF(Taula1[[#This Row],[Data naixement (format dd/mm/aaaa)]],TODAY(),"Y"))</f>
        <v>0</v>
      </c>
      <c r="J363" s="6"/>
      <c r="K363" s="6"/>
      <c r="L363" s="6"/>
      <c r="M363" s="6"/>
      <c r="N363" s="56"/>
      <c r="O363" s="56"/>
      <c r="P363" s="56"/>
      <c r="Q363" s="6"/>
      <c r="R363" s="7"/>
      <c r="S363" s="143">
        <f>Taula1[[#This Row],[Mesos naturals sencers treballats període justificat (01/01/2023 - 31/03/2023)]]</f>
        <v>0</v>
      </c>
      <c r="T363" s="194">
        <f>Taula1[[#This Row],[Dies treballats període justificat (01/01/2023 - 31/03/2023)              no comptabilitzats com a mes natural sencer]]</f>
        <v>0</v>
      </c>
      <c r="U363" s="12"/>
      <c r="V363" s="7"/>
      <c r="W363" s="188"/>
      <c r="X363" s="188"/>
      <c r="Y363" s="188"/>
      <c r="Z363" s="188"/>
      <c r="AA363" s="190"/>
      <c r="AB363" s="143">
        <f>Taula1[[#This Row],[Grup justificat     (fer servir opcions de la llista desplegable)]]</f>
        <v>0</v>
      </c>
      <c r="AC363" s="182"/>
      <c r="AD363" s="80"/>
      <c r="AE363" s="131">
        <f>ROUND((AF363/100)*756*Taula1[[#This Row],[Mesos naturals sencers treballats període justificat (01/01/2023 - 31/03/2023)]],2)</f>
        <v>0</v>
      </c>
      <c r="AF363" s="79">
        <f>Taula1[[#This Row],[% Jornada segons contracte
(no posar el símbol %) ]]-Taula1[[#This Row],[% Reducció salari per baix rendiment        (no posar el símbol %)]]</f>
        <v>0</v>
      </c>
      <c r="AG363" s="131">
        <f>ROUND((AH363/100)*24.8547945*Taula1[[#This Row],[Dies treballats període justificat (01/01/2023 - 31/03/2023)              no comptabilitzats com a mes natural sencer]],2)</f>
        <v>0</v>
      </c>
      <c r="AH363" s="79">
        <f>Taula1[[#This Row],[% Jornada segons contracte
(no posar el símbol %) ]]-Taula1[[#This Row],[% Reducció salari per baix rendiment        (no posar el símbol %)]]</f>
        <v>0</v>
      </c>
      <c r="AI363" s="131">
        <f t="shared" si="81"/>
        <v>0</v>
      </c>
      <c r="AJ363" s="183"/>
      <c r="AK363" s="131">
        <f>ROUND((AL363/100)*756*Taula1[[#This Row],[Espai reservat Administració  (mesos)]],2)</f>
        <v>0</v>
      </c>
      <c r="AL363" s="79">
        <f>Taula1[[#This Row],[% Jornada segons contracte
(no posar el símbol %) ]]-Taula1[[#This Row],[% Reducció salari per baix rendiment        (no posar el símbol %)]]</f>
        <v>0</v>
      </c>
      <c r="AM363" s="131">
        <f>ROUND((AN363/100)*24.8547945*Taula1[[#This Row],[Espai reservat Administració (dies)]],2)</f>
        <v>0</v>
      </c>
      <c r="AN363" s="79">
        <f>Taula1[[#This Row],[% Jornada segons contracte
(no posar el símbol %) ]]-Taula1[[#This Row],[% Reducció salari per baix rendiment        (no posar el símbol %)]]</f>
        <v>0</v>
      </c>
      <c r="AO363" s="131">
        <f t="shared" si="82"/>
        <v>0</v>
      </c>
      <c r="AP363" s="86"/>
      <c r="AQ363" s="136">
        <f>ROUND((AR363/100)*693*Taula1[[#This Row],[Mesos naturals sencers treballats període justificat (01/01/2023 - 31/03/2023)]],2)</f>
        <v>0</v>
      </c>
      <c r="AR363" s="89">
        <f>Taula1[[#This Row],[% Jornada segons contracte
(no posar el símbol %) ]]-Taula1[[#This Row],[% Reducció salari per baix rendiment        (no posar el símbol %)]]</f>
        <v>0</v>
      </c>
      <c r="AS363" s="136">
        <f>ROUND((AT363/100)*22.78356164*Taula1[[#This Row],[Dies treballats període justificat (01/01/2023 - 31/03/2023)              no comptabilitzats com a mes natural sencer]],2)</f>
        <v>0</v>
      </c>
      <c r="AT363" s="89">
        <f>Taula1[[#This Row],[% Jornada segons contracte
(no posar el símbol %) ]]-Taula1[[#This Row],[% Reducció salari per baix rendiment        (no posar el símbol %)]]</f>
        <v>0</v>
      </c>
      <c r="AU363" s="136">
        <f t="shared" si="83"/>
        <v>0</v>
      </c>
      <c r="AV363" s="86"/>
      <c r="AW363" s="136">
        <f>ROUND((AX363/100)*693*Taula1[[#This Row],[Espai reservat Administració  (mesos)]],2)</f>
        <v>0</v>
      </c>
      <c r="AX363" s="89">
        <f>Taula1[[#This Row],[% Jornada segons contracte
(no posar el símbol %) ]]-Taula1[[#This Row],[% Reducció salari per baix rendiment        (no posar el símbol %)]]</f>
        <v>0</v>
      </c>
      <c r="AY363" s="131">
        <f>ROUND((AZ363/100)*22.78356164*Taula1[[#This Row],[Espai reservat Administració (dies)]],2)</f>
        <v>0</v>
      </c>
      <c r="AZ363" s="79">
        <f>Taula1[[#This Row],[% Jornada segons contracte
(no posar el símbol %) ]]-Taula1[[#This Row],[% Reducció salari per baix rendiment        (no posar el símbol %)]]</f>
        <v>0</v>
      </c>
      <c r="BA363" s="131">
        <f t="shared" si="84"/>
        <v>0</v>
      </c>
      <c r="BB363" s="83"/>
      <c r="BC363" s="131">
        <f>IF(Taula1[[#This Row],[Grup justificat     (fer servir opcions de la llista desplegable)]]=1,AI363,0)</f>
        <v>0</v>
      </c>
      <c r="BD363" s="131">
        <f>IF(Taula1[[#This Row],[Grup justificat     (fer servir opcions de la llista desplegable)]]=2,AU363,0)</f>
        <v>0</v>
      </c>
      <c r="BE363" s="83"/>
      <c r="BF363" s="131">
        <f>IF(Taula1[[#This Row],[Espai reservat Administració]]=1,AO363,0)</f>
        <v>0</v>
      </c>
      <c r="BG363" s="131">
        <f>IF(Taula1[[#This Row],[Espai reservat Administració]]=2,BA363,0)</f>
        <v>0</v>
      </c>
      <c r="BH363" s="83"/>
      <c r="BI363" s="124">
        <f>IF(Taula1[[#This Row],[Grup justificat     (fer servir opcions de la llista desplegable)]]=1,1,0)</f>
        <v>0</v>
      </c>
      <c r="BJ363" s="124">
        <f>IF(Taula1[[#This Row],[Espai reservat Administració]]=1,1,0)</f>
        <v>0</v>
      </c>
      <c r="BK363" s="125"/>
      <c r="BL363" s="124">
        <f>IF(Taula1[[#This Row],[Grup justificat     (fer servir opcions de la llista desplegable)]]=2,1,0)</f>
        <v>0</v>
      </c>
      <c r="BM363" s="124">
        <f>IF(Taula1[[#This Row],[Espai reservat Administració]]=2,1,0)</f>
        <v>0</v>
      </c>
      <c r="BN363" s="73"/>
      <c r="BO363" s="73"/>
      <c r="BP363" s="73"/>
      <c r="BQ363" s="73"/>
      <c r="BR363" s="73"/>
      <c r="BS363" s="73"/>
      <c r="BT363" s="73"/>
      <c r="BU363" s="73"/>
      <c r="BV363" s="73"/>
      <c r="BW363" s="73"/>
      <c r="BX363" s="73"/>
      <c r="BY363" s="73"/>
      <c r="BZ363" s="73"/>
      <c r="CA363" s="73"/>
      <c r="CB363" s="73"/>
      <c r="CC363" s="73"/>
      <c r="CD363" s="73"/>
      <c r="CE363" s="73"/>
      <c r="CF363" s="73"/>
      <c r="CG363" s="63">
        <f t="shared" si="85"/>
        <v>0</v>
      </c>
      <c r="CH363" s="63">
        <f t="shared" si="86"/>
        <v>0</v>
      </c>
      <c r="CI363" s="73"/>
      <c r="CJ363" s="63">
        <f>IF(Taula1[[#This Row],[Tipus de contracte                                  (fer servir opcions de la llista desplegable)]]="Indefinit",1,0)</f>
        <v>0</v>
      </c>
      <c r="CK363" s="63">
        <f>IF(Taula1[[#This Row],[Tipus de contracte                                  (fer servir opcions de la llista desplegable)]]="Temporal, igual o superior a 6 mesos",1,0)</f>
        <v>0</v>
      </c>
      <c r="CL363" s="63">
        <f>IF(Taula1[[#This Row],[Tipus de contracte                                  (fer servir opcions de la llista desplegable)]]="Substitució per IT",1,0)</f>
        <v>0</v>
      </c>
      <c r="CM363" s="73"/>
      <c r="CN363" s="63">
        <f>IF(Taula1[[#This Row],[Relació llocs de treball]]&gt;=1,1,0)</f>
        <v>0</v>
      </c>
      <c r="CO363" s="73"/>
      <c r="CP363" s="63">
        <f>IF(Taula1[[#This Row],[Identitat de gènere                                                          (fer servir opcions de la llista desplegable)]]="Home",1,0)</f>
        <v>0</v>
      </c>
      <c r="CQ363" s="63">
        <f>IF(Taula1[[#This Row],[Identitat de gènere                                                          (fer servir opcions de la llista desplegable)]]="Dona",1,0)</f>
        <v>0</v>
      </c>
      <c r="CR363" s="63">
        <f>IF(Taula1[[#This Row],[Identitat de gènere                                                          (fer servir opcions de la llista desplegable)]]="No binari",1,0)</f>
        <v>0</v>
      </c>
      <c r="CS363" s="73"/>
      <c r="CT363" s="63">
        <f t="shared" si="80"/>
        <v>0</v>
      </c>
      <c r="CU363" s="64">
        <f t="shared" si="87"/>
        <v>0</v>
      </c>
      <c r="CW363" s="64">
        <f t="shared" si="88"/>
        <v>0</v>
      </c>
      <c r="CX363" s="64">
        <f t="shared" si="89"/>
        <v>0</v>
      </c>
      <c r="CY363" s="64">
        <f t="shared" si="90"/>
        <v>0</v>
      </c>
      <c r="CZ363" s="64">
        <f t="shared" si="91"/>
        <v>0</v>
      </c>
      <c r="DB363" s="64">
        <f t="shared" si="92"/>
        <v>0</v>
      </c>
      <c r="DC363" s="64">
        <f t="shared" si="93"/>
        <v>0</v>
      </c>
      <c r="DD363" s="64">
        <f t="shared" si="94"/>
        <v>0</v>
      </c>
      <c r="DE363" s="64">
        <f t="shared" si="95"/>
        <v>0</v>
      </c>
    </row>
    <row r="364" spans="2:109" x14ac:dyDescent="0.3">
      <c r="B364" s="167"/>
      <c r="C364" s="186"/>
      <c r="D364" s="2"/>
      <c r="E364" s="67"/>
      <c r="F364" s="5"/>
      <c r="G364" s="5"/>
      <c r="H364" s="187"/>
      <c r="I364" s="111" t="str">
        <f ca="1">IF(Taula1[[#This Row],[Data naixement (format dd/mm/aaaa)]]="","0",DATEDIF(Taula1[[#This Row],[Data naixement (format dd/mm/aaaa)]],TODAY(),"Y"))</f>
        <v>0</v>
      </c>
      <c r="J364" s="6"/>
      <c r="K364" s="6"/>
      <c r="L364" s="6"/>
      <c r="M364" s="6"/>
      <c r="N364" s="56"/>
      <c r="O364" s="56"/>
      <c r="P364" s="56"/>
      <c r="Q364" s="6"/>
      <c r="R364" s="7"/>
      <c r="S364" s="143">
        <f>Taula1[[#This Row],[Mesos naturals sencers treballats període justificat (01/01/2023 - 31/03/2023)]]</f>
        <v>0</v>
      </c>
      <c r="T364" s="194">
        <f>Taula1[[#This Row],[Dies treballats període justificat (01/01/2023 - 31/03/2023)              no comptabilitzats com a mes natural sencer]]</f>
        <v>0</v>
      </c>
      <c r="U364" s="12"/>
      <c r="V364" s="7"/>
      <c r="W364" s="188"/>
      <c r="X364" s="188"/>
      <c r="Y364" s="188"/>
      <c r="Z364" s="188"/>
      <c r="AA364" s="190"/>
      <c r="AB364" s="143">
        <f>Taula1[[#This Row],[Grup justificat     (fer servir opcions de la llista desplegable)]]</f>
        <v>0</v>
      </c>
      <c r="AC364" s="182"/>
      <c r="AD364" s="80"/>
      <c r="AE364" s="131">
        <f>ROUND((AF364/100)*756*Taula1[[#This Row],[Mesos naturals sencers treballats període justificat (01/01/2023 - 31/03/2023)]],2)</f>
        <v>0</v>
      </c>
      <c r="AF364" s="79">
        <f>Taula1[[#This Row],[% Jornada segons contracte
(no posar el símbol %) ]]-Taula1[[#This Row],[% Reducció salari per baix rendiment        (no posar el símbol %)]]</f>
        <v>0</v>
      </c>
      <c r="AG364" s="131">
        <f>ROUND((AH364/100)*24.8547945*Taula1[[#This Row],[Dies treballats període justificat (01/01/2023 - 31/03/2023)              no comptabilitzats com a mes natural sencer]],2)</f>
        <v>0</v>
      </c>
      <c r="AH364" s="79">
        <f>Taula1[[#This Row],[% Jornada segons contracte
(no posar el símbol %) ]]-Taula1[[#This Row],[% Reducció salari per baix rendiment        (no posar el símbol %)]]</f>
        <v>0</v>
      </c>
      <c r="AI364" s="131">
        <f t="shared" si="81"/>
        <v>0</v>
      </c>
      <c r="AJ364" s="183"/>
      <c r="AK364" s="131">
        <f>ROUND((AL364/100)*756*Taula1[[#This Row],[Espai reservat Administració  (mesos)]],2)</f>
        <v>0</v>
      </c>
      <c r="AL364" s="79">
        <f>Taula1[[#This Row],[% Jornada segons contracte
(no posar el símbol %) ]]-Taula1[[#This Row],[% Reducció salari per baix rendiment        (no posar el símbol %)]]</f>
        <v>0</v>
      </c>
      <c r="AM364" s="131">
        <f>ROUND((AN364/100)*24.8547945*Taula1[[#This Row],[Espai reservat Administració (dies)]],2)</f>
        <v>0</v>
      </c>
      <c r="AN364" s="79">
        <f>Taula1[[#This Row],[% Jornada segons contracte
(no posar el símbol %) ]]-Taula1[[#This Row],[% Reducció salari per baix rendiment        (no posar el símbol %)]]</f>
        <v>0</v>
      </c>
      <c r="AO364" s="131">
        <f t="shared" si="82"/>
        <v>0</v>
      </c>
      <c r="AP364" s="86"/>
      <c r="AQ364" s="136">
        <f>ROUND((AR364/100)*693*Taula1[[#This Row],[Mesos naturals sencers treballats període justificat (01/01/2023 - 31/03/2023)]],2)</f>
        <v>0</v>
      </c>
      <c r="AR364" s="89">
        <f>Taula1[[#This Row],[% Jornada segons contracte
(no posar el símbol %) ]]-Taula1[[#This Row],[% Reducció salari per baix rendiment        (no posar el símbol %)]]</f>
        <v>0</v>
      </c>
      <c r="AS364" s="136">
        <f>ROUND((AT364/100)*22.78356164*Taula1[[#This Row],[Dies treballats període justificat (01/01/2023 - 31/03/2023)              no comptabilitzats com a mes natural sencer]],2)</f>
        <v>0</v>
      </c>
      <c r="AT364" s="89">
        <f>Taula1[[#This Row],[% Jornada segons contracte
(no posar el símbol %) ]]-Taula1[[#This Row],[% Reducció salari per baix rendiment        (no posar el símbol %)]]</f>
        <v>0</v>
      </c>
      <c r="AU364" s="136">
        <f t="shared" si="83"/>
        <v>0</v>
      </c>
      <c r="AV364" s="86"/>
      <c r="AW364" s="136">
        <f>ROUND((AX364/100)*693*Taula1[[#This Row],[Espai reservat Administració  (mesos)]],2)</f>
        <v>0</v>
      </c>
      <c r="AX364" s="89">
        <f>Taula1[[#This Row],[% Jornada segons contracte
(no posar el símbol %) ]]-Taula1[[#This Row],[% Reducció salari per baix rendiment        (no posar el símbol %)]]</f>
        <v>0</v>
      </c>
      <c r="AY364" s="131">
        <f>ROUND((AZ364/100)*22.78356164*Taula1[[#This Row],[Espai reservat Administració (dies)]],2)</f>
        <v>0</v>
      </c>
      <c r="AZ364" s="79">
        <f>Taula1[[#This Row],[% Jornada segons contracte
(no posar el símbol %) ]]-Taula1[[#This Row],[% Reducció salari per baix rendiment        (no posar el símbol %)]]</f>
        <v>0</v>
      </c>
      <c r="BA364" s="131">
        <f t="shared" si="84"/>
        <v>0</v>
      </c>
      <c r="BB364" s="83"/>
      <c r="BC364" s="131">
        <f>IF(Taula1[[#This Row],[Grup justificat     (fer servir opcions de la llista desplegable)]]=1,AI364,0)</f>
        <v>0</v>
      </c>
      <c r="BD364" s="131">
        <f>IF(Taula1[[#This Row],[Grup justificat     (fer servir opcions de la llista desplegable)]]=2,AU364,0)</f>
        <v>0</v>
      </c>
      <c r="BE364" s="83"/>
      <c r="BF364" s="131">
        <f>IF(Taula1[[#This Row],[Espai reservat Administració]]=1,AO364,0)</f>
        <v>0</v>
      </c>
      <c r="BG364" s="131">
        <f>IF(Taula1[[#This Row],[Espai reservat Administració]]=2,BA364,0)</f>
        <v>0</v>
      </c>
      <c r="BH364" s="83"/>
      <c r="BI364" s="124">
        <f>IF(Taula1[[#This Row],[Grup justificat     (fer servir opcions de la llista desplegable)]]=1,1,0)</f>
        <v>0</v>
      </c>
      <c r="BJ364" s="124">
        <f>IF(Taula1[[#This Row],[Espai reservat Administració]]=1,1,0)</f>
        <v>0</v>
      </c>
      <c r="BK364" s="125"/>
      <c r="BL364" s="124">
        <f>IF(Taula1[[#This Row],[Grup justificat     (fer servir opcions de la llista desplegable)]]=2,1,0)</f>
        <v>0</v>
      </c>
      <c r="BM364" s="124">
        <f>IF(Taula1[[#This Row],[Espai reservat Administració]]=2,1,0)</f>
        <v>0</v>
      </c>
      <c r="BN364" s="73"/>
      <c r="BO364" s="73"/>
      <c r="BP364" s="73"/>
      <c r="BQ364" s="73"/>
      <c r="BR364" s="73"/>
      <c r="BS364" s="73"/>
      <c r="BT364" s="73"/>
      <c r="BU364" s="73"/>
      <c r="BV364" s="73"/>
      <c r="BW364" s="73"/>
      <c r="BX364" s="73"/>
      <c r="BY364" s="73"/>
      <c r="BZ364" s="73"/>
      <c r="CA364" s="73"/>
      <c r="CB364" s="73"/>
      <c r="CC364" s="73"/>
      <c r="CD364" s="73"/>
      <c r="CE364" s="73"/>
      <c r="CF364" s="73"/>
      <c r="CG364" s="63">
        <f t="shared" si="85"/>
        <v>0</v>
      </c>
      <c r="CH364" s="63">
        <f t="shared" si="86"/>
        <v>0</v>
      </c>
      <c r="CI364" s="73"/>
      <c r="CJ364" s="63">
        <f>IF(Taula1[[#This Row],[Tipus de contracte                                  (fer servir opcions de la llista desplegable)]]="Indefinit",1,0)</f>
        <v>0</v>
      </c>
      <c r="CK364" s="63">
        <f>IF(Taula1[[#This Row],[Tipus de contracte                                  (fer servir opcions de la llista desplegable)]]="Temporal, igual o superior a 6 mesos",1,0)</f>
        <v>0</v>
      </c>
      <c r="CL364" s="63">
        <f>IF(Taula1[[#This Row],[Tipus de contracte                                  (fer servir opcions de la llista desplegable)]]="Substitució per IT",1,0)</f>
        <v>0</v>
      </c>
      <c r="CM364" s="73"/>
      <c r="CN364" s="63">
        <f>IF(Taula1[[#This Row],[Relació llocs de treball]]&gt;=1,1,0)</f>
        <v>0</v>
      </c>
      <c r="CO364" s="73"/>
      <c r="CP364" s="63">
        <f>IF(Taula1[[#This Row],[Identitat de gènere                                                          (fer servir opcions de la llista desplegable)]]="Home",1,0)</f>
        <v>0</v>
      </c>
      <c r="CQ364" s="63">
        <f>IF(Taula1[[#This Row],[Identitat de gènere                                                          (fer servir opcions de la llista desplegable)]]="Dona",1,0)</f>
        <v>0</v>
      </c>
      <c r="CR364" s="63">
        <f>IF(Taula1[[#This Row],[Identitat de gènere                                                          (fer servir opcions de la llista desplegable)]]="No binari",1,0)</f>
        <v>0</v>
      </c>
      <c r="CS364" s="73"/>
      <c r="CT364" s="63">
        <f t="shared" si="80"/>
        <v>0</v>
      </c>
      <c r="CU364" s="64">
        <f t="shared" si="87"/>
        <v>0</v>
      </c>
      <c r="CW364" s="64">
        <f t="shared" si="88"/>
        <v>0</v>
      </c>
      <c r="CX364" s="64">
        <f t="shared" si="89"/>
        <v>0</v>
      </c>
      <c r="CY364" s="64">
        <f t="shared" si="90"/>
        <v>0</v>
      </c>
      <c r="CZ364" s="64">
        <f t="shared" si="91"/>
        <v>0</v>
      </c>
      <c r="DB364" s="64">
        <f t="shared" si="92"/>
        <v>0</v>
      </c>
      <c r="DC364" s="64">
        <f t="shared" si="93"/>
        <v>0</v>
      </c>
      <c r="DD364" s="64">
        <f t="shared" si="94"/>
        <v>0</v>
      </c>
      <c r="DE364" s="64">
        <f t="shared" si="95"/>
        <v>0</v>
      </c>
    </row>
    <row r="365" spans="2:109" x14ac:dyDescent="0.3">
      <c r="B365" s="167"/>
      <c r="C365" s="186"/>
      <c r="D365" s="2"/>
      <c r="E365" s="67"/>
      <c r="F365" s="5"/>
      <c r="G365" s="5"/>
      <c r="H365" s="187"/>
      <c r="I365" s="111" t="str">
        <f ca="1">IF(Taula1[[#This Row],[Data naixement (format dd/mm/aaaa)]]="","0",DATEDIF(Taula1[[#This Row],[Data naixement (format dd/mm/aaaa)]],TODAY(),"Y"))</f>
        <v>0</v>
      </c>
      <c r="J365" s="6"/>
      <c r="K365" s="6"/>
      <c r="L365" s="6"/>
      <c r="M365" s="6"/>
      <c r="N365" s="56"/>
      <c r="O365" s="56"/>
      <c r="P365" s="56"/>
      <c r="Q365" s="6"/>
      <c r="R365" s="7"/>
      <c r="S365" s="143">
        <f>Taula1[[#This Row],[Mesos naturals sencers treballats període justificat (01/01/2023 - 31/03/2023)]]</f>
        <v>0</v>
      </c>
      <c r="T365" s="194">
        <f>Taula1[[#This Row],[Dies treballats període justificat (01/01/2023 - 31/03/2023)              no comptabilitzats com a mes natural sencer]]</f>
        <v>0</v>
      </c>
      <c r="U365" s="12"/>
      <c r="V365" s="7"/>
      <c r="W365" s="188"/>
      <c r="X365" s="188"/>
      <c r="Y365" s="188"/>
      <c r="Z365" s="188"/>
      <c r="AA365" s="190"/>
      <c r="AB365" s="143">
        <f>Taula1[[#This Row],[Grup justificat     (fer servir opcions de la llista desplegable)]]</f>
        <v>0</v>
      </c>
      <c r="AC365" s="182"/>
      <c r="AD365" s="80"/>
      <c r="AE365" s="131">
        <f>ROUND((AF365/100)*756*Taula1[[#This Row],[Mesos naturals sencers treballats període justificat (01/01/2023 - 31/03/2023)]],2)</f>
        <v>0</v>
      </c>
      <c r="AF365" s="79">
        <f>Taula1[[#This Row],[% Jornada segons contracte
(no posar el símbol %) ]]-Taula1[[#This Row],[% Reducció salari per baix rendiment        (no posar el símbol %)]]</f>
        <v>0</v>
      </c>
      <c r="AG365" s="131">
        <f>ROUND((AH365/100)*24.8547945*Taula1[[#This Row],[Dies treballats període justificat (01/01/2023 - 31/03/2023)              no comptabilitzats com a mes natural sencer]],2)</f>
        <v>0</v>
      </c>
      <c r="AH365" s="79">
        <f>Taula1[[#This Row],[% Jornada segons contracte
(no posar el símbol %) ]]-Taula1[[#This Row],[% Reducció salari per baix rendiment        (no posar el símbol %)]]</f>
        <v>0</v>
      </c>
      <c r="AI365" s="131">
        <f t="shared" si="81"/>
        <v>0</v>
      </c>
      <c r="AJ365" s="183"/>
      <c r="AK365" s="131">
        <f>ROUND((AL365/100)*756*Taula1[[#This Row],[Espai reservat Administració  (mesos)]],2)</f>
        <v>0</v>
      </c>
      <c r="AL365" s="79">
        <f>Taula1[[#This Row],[% Jornada segons contracte
(no posar el símbol %) ]]-Taula1[[#This Row],[% Reducció salari per baix rendiment        (no posar el símbol %)]]</f>
        <v>0</v>
      </c>
      <c r="AM365" s="131">
        <f>ROUND((AN365/100)*24.8547945*Taula1[[#This Row],[Espai reservat Administració (dies)]],2)</f>
        <v>0</v>
      </c>
      <c r="AN365" s="79">
        <f>Taula1[[#This Row],[% Jornada segons contracte
(no posar el símbol %) ]]-Taula1[[#This Row],[% Reducció salari per baix rendiment        (no posar el símbol %)]]</f>
        <v>0</v>
      </c>
      <c r="AO365" s="131">
        <f t="shared" si="82"/>
        <v>0</v>
      </c>
      <c r="AP365" s="86"/>
      <c r="AQ365" s="136">
        <f>ROUND((AR365/100)*693*Taula1[[#This Row],[Mesos naturals sencers treballats període justificat (01/01/2023 - 31/03/2023)]],2)</f>
        <v>0</v>
      </c>
      <c r="AR365" s="89">
        <f>Taula1[[#This Row],[% Jornada segons contracte
(no posar el símbol %) ]]-Taula1[[#This Row],[% Reducció salari per baix rendiment        (no posar el símbol %)]]</f>
        <v>0</v>
      </c>
      <c r="AS365" s="136">
        <f>ROUND((AT365/100)*22.78356164*Taula1[[#This Row],[Dies treballats període justificat (01/01/2023 - 31/03/2023)              no comptabilitzats com a mes natural sencer]],2)</f>
        <v>0</v>
      </c>
      <c r="AT365" s="89">
        <f>Taula1[[#This Row],[% Jornada segons contracte
(no posar el símbol %) ]]-Taula1[[#This Row],[% Reducció salari per baix rendiment        (no posar el símbol %)]]</f>
        <v>0</v>
      </c>
      <c r="AU365" s="136">
        <f t="shared" si="83"/>
        <v>0</v>
      </c>
      <c r="AV365" s="86"/>
      <c r="AW365" s="136">
        <f>ROUND((AX365/100)*693*Taula1[[#This Row],[Espai reservat Administració  (mesos)]],2)</f>
        <v>0</v>
      </c>
      <c r="AX365" s="89">
        <f>Taula1[[#This Row],[% Jornada segons contracte
(no posar el símbol %) ]]-Taula1[[#This Row],[% Reducció salari per baix rendiment        (no posar el símbol %)]]</f>
        <v>0</v>
      </c>
      <c r="AY365" s="131">
        <f>ROUND((AZ365/100)*22.78356164*Taula1[[#This Row],[Espai reservat Administració (dies)]],2)</f>
        <v>0</v>
      </c>
      <c r="AZ365" s="79">
        <f>Taula1[[#This Row],[% Jornada segons contracte
(no posar el símbol %) ]]-Taula1[[#This Row],[% Reducció salari per baix rendiment        (no posar el símbol %)]]</f>
        <v>0</v>
      </c>
      <c r="BA365" s="131">
        <f t="shared" si="84"/>
        <v>0</v>
      </c>
      <c r="BB365" s="83"/>
      <c r="BC365" s="131">
        <f>IF(Taula1[[#This Row],[Grup justificat     (fer servir opcions de la llista desplegable)]]=1,AI365,0)</f>
        <v>0</v>
      </c>
      <c r="BD365" s="131">
        <f>IF(Taula1[[#This Row],[Grup justificat     (fer servir opcions de la llista desplegable)]]=2,AU365,0)</f>
        <v>0</v>
      </c>
      <c r="BE365" s="83"/>
      <c r="BF365" s="131">
        <f>IF(Taula1[[#This Row],[Espai reservat Administració]]=1,AO365,0)</f>
        <v>0</v>
      </c>
      <c r="BG365" s="131">
        <f>IF(Taula1[[#This Row],[Espai reservat Administració]]=2,BA365,0)</f>
        <v>0</v>
      </c>
      <c r="BH365" s="83"/>
      <c r="BI365" s="124">
        <f>IF(Taula1[[#This Row],[Grup justificat     (fer servir opcions de la llista desplegable)]]=1,1,0)</f>
        <v>0</v>
      </c>
      <c r="BJ365" s="124">
        <f>IF(Taula1[[#This Row],[Espai reservat Administració]]=1,1,0)</f>
        <v>0</v>
      </c>
      <c r="BK365" s="125"/>
      <c r="BL365" s="124">
        <f>IF(Taula1[[#This Row],[Grup justificat     (fer servir opcions de la llista desplegable)]]=2,1,0)</f>
        <v>0</v>
      </c>
      <c r="BM365" s="124">
        <f>IF(Taula1[[#This Row],[Espai reservat Administració]]=2,1,0)</f>
        <v>0</v>
      </c>
      <c r="BN365" s="73"/>
      <c r="BO365" s="73"/>
      <c r="BP365" s="73"/>
      <c r="BQ365" s="73"/>
      <c r="BR365" s="73"/>
      <c r="BS365" s="73"/>
      <c r="BT365" s="73"/>
      <c r="BU365" s="73"/>
      <c r="BV365" s="73"/>
      <c r="BW365" s="73"/>
      <c r="BX365" s="73"/>
      <c r="BY365" s="73"/>
      <c r="BZ365" s="73"/>
      <c r="CA365" s="73"/>
      <c r="CB365" s="73"/>
      <c r="CC365" s="73"/>
      <c r="CD365" s="73"/>
      <c r="CE365" s="73"/>
      <c r="CF365" s="73"/>
      <c r="CG365" s="63">
        <f t="shared" si="85"/>
        <v>0</v>
      </c>
      <c r="CH365" s="63">
        <f t="shared" si="86"/>
        <v>0</v>
      </c>
      <c r="CI365" s="73"/>
      <c r="CJ365" s="63">
        <f>IF(Taula1[[#This Row],[Tipus de contracte                                  (fer servir opcions de la llista desplegable)]]="Indefinit",1,0)</f>
        <v>0</v>
      </c>
      <c r="CK365" s="63">
        <f>IF(Taula1[[#This Row],[Tipus de contracte                                  (fer servir opcions de la llista desplegable)]]="Temporal, igual o superior a 6 mesos",1,0)</f>
        <v>0</v>
      </c>
      <c r="CL365" s="63">
        <f>IF(Taula1[[#This Row],[Tipus de contracte                                  (fer servir opcions de la llista desplegable)]]="Substitució per IT",1,0)</f>
        <v>0</v>
      </c>
      <c r="CM365" s="73"/>
      <c r="CN365" s="63">
        <f>IF(Taula1[[#This Row],[Relació llocs de treball]]&gt;=1,1,0)</f>
        <v>0</v>
      </c>
      <c r="CO365" s="73"/>
      <c r="CP365" s="63">
        <f>IF(Taula1[[#This Row],[Identitat de gènere                                                          (fer servir opcions de la llista desplegable)]]="Home",1,0)</f>
        <v>0</v>
      </c>
      <c r="CQ365" s="63">
        <f>IF(Taula1[[#This Row],[Identitat de gènere                                                          (fer servir opcions de la llista desplegable)]]="Dona",1,0)</f>
        <v>0</v>
      </c>
      <c r="CR365" s="63">
        <f>IF(Taula1[[#This Row],[Identitat de gènere                                                          (fer servir opcions de la llista desplegable)]]="No binari",1,0)</f>
        <v>0</v>
      </c>
      <c r="CS365" s="73"/>
      <c r="CT365" s="63">
        <f t="shared" si="80"/>
        <v>0</v>
      </c>
      <c r="CU365" s="64">
        <f t="shared" si="87"/>
        <v>0</v>
      </c>
      <c r="CW365" s="64">
        <f t="shared" si="88"/>
        <v>0</v>
      </c>
      <c r="CX365" s="64">
        <f t="shared" si="89"/>
        <v>0</v>
      </c>
      <c r="CY365" s="64">
        <f t="shared" si="90"/>
        <v>0</v>
      </c>
      <c r="CZ365" s="64">
        <f t="shared" si="91"/>
        <v>0</v>
      </c>
      <c r="DB365" s="64">
        <f t="shared" si="92"/>
        <v>0</v>
      </c>
      <c r="DC365" s="64">
        <f t="shared" si="93"/>
        <v>0</v>
      </c>
      <c r="DD365" s="64">
        <f t="shared" si="94"/>
        <v>0</v>
      </c>
      <c r="DE365" s="64">
        <f t="shared" si="95"/>
        <v>0</v>
      </c>
    </row>
    <row r="366" spans="2:109" x14ac:dyDescent="0.3">
      <c r="B366" s="167"/>
      <c r="C366" s="186"/>
      <c r="D366" s="2"/>
      <c r="E366" s="67"/>
      <c r="F366" s="5"/>
      <c r="G366" s="5"/>
      <c r="H366" s="187"/>
      <c r="I366" s="111" t="str">
        <f ca="1">IF(Taula1[[#This Row],[Data naixement (format dd/mm/aaaa)]]="","0",DATEDIF(Taula1[[#This Row],[Data naixement (format dd/mm/aaaa)]],TODAY(),"Y"))</f>
        <v>0</v>
      </c>
      <c r="J366" s="6"/>
      <c r="K366" s="6"/>
      <c r="L366" s="6"/>
      <c r="M366" s="6"/>
      <c r="N366" s="56"/>
      <c r="O366" s="56"/>
      <c r="P366" s="56"/>
      <c r="Q366" s="6"/>
      <c r="R366" s="7"/>
      <c r="S366" s="143">
        <f>Taula1[[#This Row],[Mesos naturals sencers treballats període justificat (01/01/2023 - 31/03/2023)]]</f>
        <v>0</v>
      </c>
      <c r="T366" s="194">
        <f>Taula1[[#This Row],[Dies treballats període justificat (01/01/2023 - 31/03/2023)              no comptabilitzats com a mes natural sencer]]</f>
        <v>0</v>
      </c>
      <c r="U366" s="12"/>
      <c r="V366" s="7"/>
      <c r="W366" s="188"/>
      <c r="X366" s="188"/>
      <c r="Y366" s="188"/>
      <c r="Z366" s="188"/>
      <c r="AA366" s="190"/>
      <c r="AB366" s="143">
        <f>Taula1[[#This Row],[Grup justificat     (fer servir opcions de la llista desplegable)]]</f>
        <v>0</v>
      </c>
      <c r="AC366" s="182"/>
      <c r="AD366" s="80"/>
      <c r="AE366" s="131">
        <f>ROUND((AF366/100)*756*Taula1[[#This Row],[Mesos naturals sencers treballats període justificat (01/01/2023 - 31/03/2023)]],2)</f>
        <v>0</v>
      </c>
      <c r="AF366" s="79">
        <f>Taula1[[#This Row],[% Jornada segons contracte
(no posar el símbol %) ]]-Taula1[[#This Row],[% Reducció salari per baix rendiment        (no posar el símbol %)]]</f>
        <v>0</v>
      </c>
      <c r="AG366" s="131">
        <f>ROUND((AH366/100)*24.8547945*Taula1[[#This Row],[Dies treballats període justificat (01/01/2023 - 31/03/2023)              no comptabilitzats com a mes natural sencer]],2)</f>
        <v>0</v>
      </c>
      <c r="AH366" s="79">
        <f>Taula1[[#This Row],[% Jornada segons contracte
(no posar el símbol %) ]]-Taula1[[#This Row],[% Reducció salari per baix rendiment        (no posar el símbol %)]]</f>
        <v>0</v>
      </c>
      <c r="AI366" s="131">
        <f t="shared" si="81"/>
        <v>0</v>
      </c>
      <c r="AJ366" s="183"/>
      <c r="AK366" s="131">
        <f>ROUND((AL366/100)*756*Taula1[[#This Row],[Espai reservat Administració  (mesos)]],2)</f>
        <v>0</v>
      </c>
      <c r="AL366" s="79">
        <f>Taula1[[#This Row],[% Jornada segons contracte
(no posar el símbol %) ]]-Taula1[[#This Row],[% Reducció salari per baix rendiment        (no posar el símbol %)]]</f>
        <v>0</v>
      </c>
      <c r="AM366" s="131">
        <f>ROUND((AN366/100)*24.8547945*Taula1[[#This Row],[Espai reservat Administració (dies)]],2)</f>
        <v>0</v>
      </c>
      <c r="AN366" s="79">
        <f>Taula1[[#This Row],[% Jornada segons contracte
(no posar el símbol %) ]]-Taula1[[#This Row],[% Reducció salari per baix rendiment        (no posar el símbol %)]]</f>
        <v>0</v>
      </c>
      <c r="AO366" s="131">
        <f t="shared" si="82"/>
        <v>0</v>
      </c>
      <c r="AP366" s="86"/>
      <c r="AQ366" s="136">
        <f>ROUND((AR366/100)*693*Taula1[[#This Row],[Mesos naturals sencers treballats període justificat (01/01/2023 - 31/03/2023)]],2)</f>
        <v>0</v>
      </c>
      <c r="AR366" s="89">
        <f>Taula1[[#This Row],[% Jornada segons contracte
(no posar el símbol %) ]]-Taula1[[#This Row],[% Reducció salari per baix rendiment        (no posar el símbol %)]]</f>
        <v>0</v>
      </c>
      <c r="AS366" s="136">
        <f>ROUND((AT366/100)*22.78356164*Taula1[[#This Row],[Dies treballats període justificat (01/01/2023 - 31/03/2023)              no comptabilitzats com a mes natural sencer]],2)</f>
        <v>0</v>
      </c>
      <c r="AT366" s="89">
        <f>Taula1[[#This Row],[% Jornada segons contracte
(no posar el símbol %) ]]-Taula1[[#This Row],[% Reducció salari per baix rendiment        (no posar el símbol %)]]</f>
        <v>0</v>
      </c>
      <c r="AU366" s="136">
        <f t="shared" si="83"/>
        <v>0</v>
      </c>
      <c r="AV366" s="86"/>
      <c r="AW366" s="136">
        <f>ROUND((AX366/100)*693*Taula1[[#This Row],[Espai reservat Administració  (mesos)]],2)</f>
        <v>0</v>
      </c>
      <c r="AX366" s="89">
        <f>Taula1[[#This Row],[% Jornada segons contracte
(no posar el símbol %) ]]-Taula1[[#This Row],[% Reducció salari per baix rendiment        (no posar el símbol %)]]</f>
        <v>0</v>
      </c>
      <c r="AY366" s="131">
        <f>ROUND((AZ366/100)*22.78356164*Taula1[[#This Row],[Espai reservat Administració (dies)]],2)</f>
        <v>0</v>
      </c>
      <c r="AZ366" s="79">
        <f>Taula1[[#This Row],[% Jornada segons contracte
(no posar el símbol %) ]]-Taula1[[#This Row],[% Reducció salari per baix rendiment        (no posar el símbol %)]]</f>
        <v>0</v>
      </c>
      <c r="BA366" s="131">
        <f t="shared" si="84"/>
        <v>0</v>
      </c>
      <c r="BB366" s="83"/>
      <c r="BC366" s="131">
        <f>IF(Taula1[[#This Row],[Grup justificat     (fer servir opcions de la llista desplegable)]]=1,AI366,0)</f>
        <v>0</v>
      </c>
      <c r="BD366" s="131">
        <f>IF(Taula1[[#This Row],[Grup justificat     (fer servir opcions de la llista desplegable)]]=2,AU366,0)</f>
        <v>0</v>
      </c>
      <c r="BE366" s="83"/>
      <c r="BF366" s="131">
        <f>IF(Taula1[[#This Row],[Espai reservat Administració]]=1,AO366,0)</f>
        <v>0</v>
      </c>
      <c r="BG366" s="131">
        <f>IF(Taula1[[#This Row],[Espai reservat Administració]]=2,BA366,0)</f>
        <v>0</v>
      </c>
      <c r="BH366" s="83"/>
      <c r="BI366" s="124">
        <f>IF(Taula1[[#This Row],[Grup justificat     (fer servir opcions de la llista desplegable)]]=1,1,0)</f>
        <v>0</v>
      </c>
      <c r="BJ366" s="124">
        <f>IF(Taula1[[#This Row],[Espai reservat Administració]]=1,1,0)</f>
        <v>0</v>
      </c>
      <c r="BK366" s="125"/>
      <c r="BL366" s="124">
        <f>IF(Taula1[[#This Row],[Grup justificat     (fer servir opcions de la llista desplegable)]]=2,1,0)</f>
        <v>0</v>
      </c>
      <c r="BM366" s="124">
        <f>IF(Taula1[[#This Row],[Espai reservat Administració]]=2,1,0)</f>
        <v>0</v>
      </c>
      <c r="BN366" s="73"/>
      <c r="BO366" s="73"/>
      <c r="BP366" s="73"/>
      <c r="BQ366" s="73"/>
      <c r="BR366" s="73"/>
      <c r="BS366" s="73"/>
      <c r="BT366" s="73"/>
      <c r="BU366" s="73"/>
      <c r="BV366" s="73"/>
      <c r="BW366" s="73"/>
      <c r="BX366" s="73"/>
      <c r="BY366" s="73"/>
      <c r="BZ366" s="73"/>
      <c r="CA366" s="73"/>
      <c r="CB366" s="73"/>
      <c r="CC366" s="73"/>
      <c r="CD366" s="73"/>
      <c r="CE366" s="73"/>
      <c r="CF366" s="73"/>
      <c r="CG366" s="63">
        <f t="shared" si="85"/>
        <v>0</v>
      </c>
      <c r="CH366" s="63">
        <f t="shared" si="86"/>
        <v>0</v>
      </c>
      <c r="CI366" s="73"/>
      <c r="CJ366" s="63">
        <f>IF(Taula1[[#This Row],[Tipus de contracte                                  (fer servir opcions de la llista desplegable)]]="Indefinit",1,0)</f>
        <v>0</v>
      </c>
      <c r="CK366" s="63">
        <f>IF(Taula1[[#This Row],[Tipus de contracte                                  (fer servir opcions de la llista desplegable)]]="Temporal, igual o superior a 6 mesos",1,0)</f>
        <v>0</v>
      </c>
      <c r="CL366" s="63">
        <f>IF(Taula1[[#This Row],[Tipus de contracte                                  (fer servir opcions de la llista desplegable)]]="Substitució per IT",1,0)</f>
        <v>0</v>
      </c>
      <c r="CM366" s="73"/>
      <c r="CN366" s="63">
        <f>IF(Taula1[[#This Row],[Relació llocs de treball]]&gt;=1,1,0)</f>
        <v>0</v>
      </c>
      <c r="CO366" s="73"/>
      <c r="CP366" s="63">
        <f>IF(Taula1[[#This Row],[Identitat de gènere                                                          (fer servir opcions de la llista desplegable)]]="Home",1,0)</f>
        <v>0</v>
      </c>
      <c r="CQ366" s="63">
        <f>IF(Taula1[[#This Row],[Identitat de gènere                                                          (fer servir opcions de la llista desplegable)]]="Dona",1,0)</f>
        <v>0</v>
      </c>
      <c r="CR366" s="63">
        <f>IF(Taula1[[#This Row],[Identitat de gènere                                                          (fer servir opcions de la llista desplegable)]]="No binari",1,0)</f>
        <v>0</v>
      </c>
      <c r="CS366" s="73"/>
      <c r="CT366" s="63">
        <f t="shared" si="80"/>
        <v>0</v>
      </c>
      <c r="CU366" s="64">
        <f t="shared" si="87"/>
        <v>0</v>
      </c>
      <c r="CW366" s="64">
        <f t="shared" si="88"/>
        <v>0</v>
      </c>
      <c r="CX366" s="64">
        <f t="shared" si="89"/>
        <v>0</v>
      </c>
      <c r="CY366" s="64">
        <f t="shared" si="90"/>
        <v>0</v>
      </c>
      <c r="CZ366" s="64">
        <f t="shared" si="91"/>
        <v>0</v>
      </c>
      <c r="DB366" s="64">
        <f t="shared" si="92"/>
        <v>0</v>
      </c>
      <c r="DC366" s="64">
        <f t="shared" si="93"/>
        <v>0</v>
      </c>
      <c r="DD366" s="64">
        <f t="shared" si="94"/>
        <v>0</v>
      </c>
      <c r="DE366" s="64">
        <f t="shared" si="95"/>
        <v>0</v>
      </c>
    </row>
    <row r="367" spans="2:109" x14ac:dyDescent="0.3">
      <c r="B367" s="167"/>
      <c r="C367" s="186"/>
      <c r="D367" s="2"/>
      <c r="E367" s="67"/>
      <c r="F367" s="5"/>
      <c r="G367" s="5"/>
      <c r="H367" s="187"/>
      <c r="I367" s="111" t="str">
        <f ca="1">IF(Taula1[[#This Row],[Data naixement (format dd/mm/aaaa)]]="","0",DATEDIF(Taula1[[#This Row],[Data naixement (format dd/mm/aaaa)]],TODAY(),"Y"))</f>
        <v>0</v>
      </c>
      <c r="J367" s="6"/>
      <c r="K367" s="6"/>
      <c r="L367" s="6"/>
      <c r="M367" s="6"/>
      <c r="N367" s="56"/>
      <c r="O367" s="56"/>
      <c r="P367" s="56"/>
      <c r="Q367" s="6"/>
      <c r="R367" s="7"/>
      <c r="S367" s="143">
        <f>Taula1[[#This Row],[Mesos naturals sencers treballats període justificat (01/01/2023 - 31/03/2023)]]</f>
        <v>0</v>
      </c>
      <c r="T367" s="194">
        <f>Taula1[[#This Row],[Dies treballats període justificat (01/01/2023 - 31/03/2023)              no comptabilitzats com a mes natural sencer]]</f>
        <v>0</v>
      </c>
      <c r="U367" s="12"/>
      <c r="V367" s="7"/>
      <c r="W367" s="188"/>
      <c r="X367" s="188"/>
      <c r="Y367" s="188"/>
      <c r="Z367" s="188"/>
      <c r="AA367" s="190"/>
      <c r="AB367" s="143">
        <f>Taula1[[#This Row],[Grup justificat     (fer servir opcions de la llista desplegable)]]</f>
        <v>0</v>
      </c>
      <c r="AC367" s="182"/>
      <c r="AD367" s="80"/>
      <c r="AE367" s="131">
        <f>ROUND((AF367/100)*756*Taula1[[#This Row],[Mesos naturals sencers treballats període justificat (01/01/2023 - 31/03/2023)]],2)</f>
        <v>0</v>
      </c>
      <c r="AF367" s="79">
        <f>Taula1[[#This Row],[% Jornada segons contracte
(no posar el símbol %) ]]-Taula1[[#This Row],[% Reducció salari per baix rendiment        (no posar el símbol %)]]</f>
        <v>0</v>
      </c>
      <c r="AG367" s="131">
        <f>ROUND((AH367/100)*24.8547945*Taula1[[#This Row],[Dies treballats període justificat (01/01/2023 - 31/03/2023)              no comptabilitzats com a mes natural sencer]],2)</f>
        <v>0</v>
      </c>
      <c r="AH367" s="79">
        <f>Taula1[[#This Row],[% Jornada segons contracte
(no posar el símbol %) ]]-Taula1[[#This Row],[% Reducció salari per baix rendiment        (no posar el símbol %)]]</f>
        <v>0</v>
      </c>
      <c r="AI367" s="131">
        <f t="shared" si="81"/>
        <v>0</v>
      </c>
      <c r="AJ367" s="183"/>
      <c r="AK367" s="131">
        <f>ROUND((AL367/100)*756*Taula1[[#This Row],[Espai reservat Administració  (mesos)]],2)</f>
        <v>0</v>
      </c>
      <c r="AL367" s="79">
        <f>Taula1[[#This Row],[% Jornada segons contracte
(no posar el símbol %) ]]-Taula1[[#This Row],[% Reducció salari per baix rendiment        (no posar el símbol %)]]</f>
        <v>0</v>
      </c>
      <c r="AM367" s="131">
        <f>ROUND((AN367/100)*24.8547945*Taula1[[#This Row],[Espai reservat Administració (dies)]],2)</f>
        <v>0</v>
      </c>
      <c r="AN367" s="79">
        <f>Taula1[[#This Row],[% Jornada segons contracte
(no posar el símbol %) ]]-Taula1[[#This Row],[% Reducció salari per baix rendiment        (no posar el símbol %)]]</f>
        <v>0</v>
      </c>
      <c r="AO367" s="131">
        <f t="shared" si="82"/>
        <v>0</v>
      </c>
      <c r="AP367" s="86"/>
      <c r="AQ367" s="136">
        <f>ROUND((AR367/100)*693*Taula1[[#This Row],[Mesos naturals sencers treballats període justificat (01/01/2023 - 31/03/2023)]],2)</f>
        <v>0</v>
      </c>
      <c r="AR367" s="89">
        <f>Taula1[[#This Row],[% Jornada segons contracte
(no posar el símbol %) ]]-Taula1[[#This Row],[% Reducció salari per baix rendiment        (no posar el símbol %)]]</f>
        <v>0</v>
      </c>
      <c r="AS367" s="136">
        <f>ROUND((AT367/100)*22.78356164*Taula1[[#This Row],[Dies treballats període justificat (01/01/2023 - 31/03/2023)              no comptabilitzats com a mes natural sencer]],2)</f>
        <v>0</v>
      </c>
      <c r="AT367" s="89">
        <f>Taula1[[#This Row],[% Jornada segons contracte
(no posar el símbol %) ]]-Taula1[[#This Row],[% Reducció salari per baix rendiment        (no posar el símbol %)]]</f>
        <v>0</v>
      </c>
      <c r="AU367" s="136">
        <f t="shared" si="83"/>
        <v>0</v>
      </c>
      <c r="AV367" s="86"/>
      <c r="AW367" s="136">
        <f>ROUND((AX367/100)*693*Taula1[[#This Row],[Espai reservat Administració  (mesos)]],2)</f>
        <v>0</v>
      </c>
      <c r="AX367" s="89">
        <f>Taula1[[#This Row],[% Jornada segons contracte
(no posar el símbol %) ]]-Taula1[[#This Row],[% Reducció salari per baix rendiment        (no posar el símbol %)]]</f>
        <v>0</v>
      </c>
      <c r="AY367" s="131">
        <f>ROUND((AZ367/100)*22.78356164*Taula1[[#This Row],[Espai reservat Administració (dies)]],2)</f>
        <v>0</v>
      </c>
      <c r="AZ367" s="79">
        <f>Taula1[[#This Row],[% Jornada segons contracte
(no posar el símbol %) ]]-Taula1[[#This Row],[% Reducció salari per baix rendiment        (no posar el símbol %)]]</f>
        <v>0</v>
      </c>
      <c r="BA367" s="131">
        <f t="shared" si="84"/>
        <v>0</v>
      </c>
      <c r="BB367" s="83"/>
      <c r="BC367" s="131">
        <f>IF(Taula1[[#This Row],[Grup justificat     (fer servir opcions de la llista desplegable)]]=1,AI367,0)</f>
        <v>0</v>
      </c>
      <c r="BD367" s="131">
        <f>IF(Taula1[[#This Row],[Grup justificat     (fer servir opcions de la llista desplegable)]]=2,AU367,0)</f>
        <v>0</v>
      </c>
      <c r="BE367" s="83"/>
      <c r="BF367" s="131">
        <f>IF(Taula1[[#This Row],[Espai reservat Administració]]=1,AO367,0)</f>
        <v>0</v>
      </c>
      <c r="BG367" s="131">
        <f>IF(Taula1[[#This Row],[Espai reservat Administració]]=2,BA367,0)</f>
        <v>0</v>
      </c>
      <c r="BH367" s="83"/>
      <c r="BI367" s="124">
        <f>IF(Taula1[[#This Row],[Grup justificat     (fer servir opcions de la llista desplegable)]]=1,1,0)</f>
        <v>0</v>
      </c>
      <c r="BJ367" s="124">
        <f>IF(Taula1[[#This Row],[Espai reservat Administració]]=1,1,0)</f>
        <v>0</v>
      </c>
      <c r="BK367" s="125"/>
      <c r="BL367" s="124">
        <f>IF(Taula1[[#This Row],[Grup justificat     (fer servir opcions de la llista desplegable)]]=2,1,0)</f>
        <v>0</v>
      </c>
      <c r="BM367" s="124">
        <f>IF(Taula1[[#This Row],[Espai reservat Administració]]=2,1,0)</f>
        <v>0</v>
      </c>
      <c r="BN367" s="73"/>
      <c r="BO367" s="73"/>
      <c r="BP367" s="73"/>
      <c r="BQ367" s="73"/>
      <c r="BR367" s="73"/>
      <c r="BS367" s="73"/>
      <c r="BT367" s="73"/>
      <c r="BU367" s="73"/>
      <c r="BV367" s="73"/>
      <c r="BW367" s="73"/>
      <c r="BX367" s="73"/>
      <c r="BY367" s="73"/>
      <c r="BZ367" s="73"/>
      <c r="CA367" s="73"/>
      <c r="CB367" s="73"/>
      <c r="CC367" s="73"/>
      <c r="CD367" s="73"/>
      <c r="CE367" s="73"/>
      <c r="CF367" s="73"/>
      <c r="CG367" s="63">
        <f t="shared" si="85"/>
        <v>0</v>
      </c>
      <c r="CH367" s="63">
        <f t="shared" si="86"/>
        <v>0</v>
      </c>
      <c r="CI367" s="73"/>
      <c r="CJ367" s="63">
        <f>IF(Taula1[[#This Row],[Tipus de contracte                                  (fer servir opcions de la llista desplegable)]]="Indefinit",1,0)</f>
        <v>0</v>
      </c>
      <c r="CK367" s="63">
        <f>IF(Taula1[[#This Row],[Tipus de contracte                                  (fer servir opcions de la llista desplegable)]]="Temporal, igual o superior a 6 mesos",1,0)</f>
        <v>0</v>
      </c>
      <c r="CL367" s="63">
        <f>IF(Taula1[[#This Row],[Tipus de contracte                                  (fer servir opcions de la llista desplegable)]]="Substitució per IT",1,0)</f>
        <v>0</v>
      </c>
      <c r="CM367" s="73"/>
      <c r="CN367" s="63">
        <f>IF(Taula1[[#This Row],[Relació llocs de treball]]&gt;=1,1,0)</f>
        <v>0</v>
      </c>
      <c r="CO367" s="73"/>
      <c r="CP367" s="63">
        <f>IF(Taula1[[#This Row],[Identitat de gènere                                                          (fer servir opcions de la llista desplegable)]]="Home",1,0)</f>
        <v>0</v>
      </c>
      <c r="CQ367" s="63">
        <f>IF(Taula1[[#This Row],[Identitat de gènere                                                          (fer servir opcions de la llista desplegable)]]="Dona",1,0)</f>
        <v>0</v>
      </c>
      <c r="CR367" s="63">
        <f>IF(Taula1[[#This Row],[Identitat de gènere                                                          (fer servir opcions de la llista desplegable)]]="No binari",1,0)</f>
        <v>0</v>
      </c>
      <c r="CS367" s="73"/>
      <c r="CT367" s="63">
        <f t="shared" si="80"/>
        <v>0</v>
      </c>
      <c r="CU367" s="64">
        <f t="shared" si="87"/>
        <v>0</v>
      </c>
      <c r="CW367" s="64">
        <f t="shared" si="88"/>
        <v>0</v>
      </c>
      <c r="CX367" s="64">
        <f t="shared" si="89"/>
        <v>0</v>
      </c>
      <c r="CY367" s="64">
        <f t="shared" si="90"/>
        <v>0</v>
      </c>
      <c r="CZ367" s="64">
        <f t="shared" si="91"/>
        <v>0</v>
      </c>
      <c r="DB367" s="64">
        <f t="shared" si="92"/>
        <v>0</v>
      </c>
      <c r="DC367" s="64">
        <f t="shared" si="93"/>
        <v>0</v>
      </c>
      <c r="DD367" s="64">
        <f t="shared" si="94"/>
        <v>0</v>
      </c>
      <c r="DE367" s="64">
        <f t="shared" si="95"/>
        <v>0</v>
      </c>
    </row>
    <row r="368" spans="2:109" x14ac:dyDescent="0.3">
      <c r="B368" s="167"/>
      <c r="C368" s="186"/>
      <c r="D368" s="2"/>
      <c r="E368" s="67"/>
      <c r="F368" s="5"/>
      <c r="G368" s="5"/>
      <c r="H368" s="187"/>
      <c r="I368" s="111" t="str">
        <f ca="1">IF(Taula1[[#This Row],[Data naixement (format dd/mm/aaaa)]]="","0",DATEDIF(Taula1[[#This Row],[Data naixement (format dd/mm/aaaa)]],TODAY(),"Y"))</f>
        <v>0</v>
      </c>
      <c r="J368" s="6"/>
      <c r="K368" s="6"/>
      <c r="L368" s="6"/>
      <c r="M368" s="6"/>
      <c r="N368" s="56"/>
      <c r="O368" s="56"/>
      <c r="P368" s="56"/>
      <c r="Q368" s="6"/>
      <c r="R368" s="7"/>
      <c r="S368" s="143">
        <f>Taula1[[#This Row],[Mesos naturals sencers treballats període justificat (01/01/2023 - 31/03/2023)]]</f>
        <v>0</v>
      </c>
      <c r="T368" s="194">
        <f>Taula1[[#This Row],[Dies treballats període justificat (01/01/2023 - 31/03/2023)              no comptabilitzats com a mes natural sencer]]</f>
        <v>0</v>
      </c>
      <c r="U368" s="12"/>
      <c r="V368" s="7"/>
      <c r="W368" s="188"/>
      <c r="X368" s="188"/>
      <c r="Y368" s="188"/>
      <c r="Z368" s="188"/>
      <c r="AA368" s="190"/>
      <c r="AB368" s="143">
        <f>Taula1[[#This Row],[Grup justificat     (fer servir opcions de la llista desplegable)]]</f>
        <v>0</v>
      </c>
      <c r="AC368" s="182"/>
      <c r="AD368" s="80"/>
      <c r="AE368" s="131">
        <f>ROUND((AF368/100)*756*Taula1[[#This Row],[Mesos naturals sencers treballats període justificat (01/01/2023 - 31/03/2023)]],2)</f>
        <v>0</v>
      </c>
      <c r="AF368" s="79">
        <f>Taula1[[#This Row],[% Jornada segons contracte
(no posar el símbol %) ]]-Taula1[[#This Row],[% Reducció salari per baix rendiment        (no posar el símbol %)]]</f>
        <v>0</v>
      </c>
      <c r="AG368" s="131">
        <f>ROUND((AH368/100)*24.8547945*Taula1[[#This Row],[Dies treballats període justificat (01/01/2023 - 31/03/2023)              no comptabilitzats com a mes natural sencer]],2)</f>
        <v>0</v>
      </c>
      <c r="AH368" s="79">
        <f>Taula1[[#This Row],[% Jornada segons contracte
(no posar el símbol %) ]]-Taula1[[#This Row],[% Reducció salari per baix rendiment        (no posar el símbol %)]]</f>
        <v>0</v>
      </c>
      <c r="AI368" s="131">
        <f t="shared" si="81"/>
        <v>0</v>
      </c>
      <c r="AJ368" s="183"/>
      <c r="AK368" s="131">
        <f>ROUND((AL368/100)*756*Taula1[[#This Row],[Espai reservat Administració  (mesos)]],2)</f>
        <v>0</v>
      </c>
      <c r="AL368" s="79">
        <f>Taula1[[#This Row],[% Jornada segons contracte
(no posar el símbol %) ]]-Taula1[[#This Row],[% Reducció salari per baix rendiment        (no posar el símbol %)]]</f>
        <v>0</v>
      </c>
      <c r="AM368" s="131">
        <f>ROUND((AN368/100)*24.8547945*Taula1[[#This Row],[Espai reservat Administració (dies)]],2)</f>
        <v>0</v>
      </c>
      <c r="AN368" s="79">
        <f>Taula1[[#This Row],[% Jornada segons contracte
(no posar el símbol %) ]]-Taula1[[#This Row],[% Reducció salari per baix rendiment        (no posar el símbol %)]]</f>
        <v>0</v>
      </c>
      <c r="AO368" s="131">
        <f t="shared" si="82"/>
        <v>0</v>
      </c>
      <c r="AP368" s="86"/>
      <c r="AQ368" s="136">
        <f>ROUND((AR368/100)*693*Taula1[[#This Row],[Mesos naturals sencers treballats període justificat (01/01/2023 - 31/03/2023)]],2)</f>
        <v>0</v>
      </c>
      <c r="AR368" s="89">
        <f>Taula1[[#This Row],[% Jornada segons contracte
(no posar el símbol %) ]]-Taula1[[#This Row],[% Reducció salari per baix rendiment        (no posar el símbol %)]]</f>
        <v>0</v>
      </c>
      <c r="AS368" s="136">
        <f>ROUND((AT368/100)*22.78356164*Taula1[[#This Row],[Dies treballats període justificat (01/01/2023 - 31/03/2023)              no comptabilitzats com a mes natural sencer]],2)</f>
        <v>0</v>
      </c>
      <c r="AT368" s="89">
        <f>Taula1[[#This Row],[% Jornada segons contracte
(no posar el símbol %) ]]-Taula1[[#This Row],[% Reducció salari per baix rendiment        (no posar el símbol %)]]</f>
        <v>0</v>
      </c>
      <c r="AU368" s="136">
        <f t="shared" si="83"/>
        <v>0</v>
      </c>
      <c r="AV368" s="86"/>
      <c r="AW368" s="136">
        <f>ROUND((AX368/100)*693*Taula1[[#This Row],[Espai reservat Administració  (mesos)]],2)</f>
        <v>0</v>
      </c>
      <c r="AX368" s="89">
        <f>Taula1[[#This Row],[% Jornada segons contracte
(no posar el símbol %) ]]-Taula1[[#This Row],[% Reducció salari per baix rendiment        (no posar el símbol %)]]</f>
        <v>0</v>
      </c>
      <c r="AY368" s="131">
        <f>ROUND((AZ368/100)*22.78356164*Taula1[[#This Row],[Espai reservat Administració (dies)]],2)</f>
        <v>0</v>
      </c>
      <c r="AZ368" s="79">
        <f>Taula1[[#This Row],[% Jornada segons contracte
(no posar el símbol %) ]]-Taula1[[#This Row],[% Reducció salari per baix rendiment        (no posar el símbol %)]]</f>
        <v>0</v>
      </c>
      <c r="BA368" s="131">
        <f t="shared" si="84"/>
        <v>0</v>
      </c>
      <c r="BB368" s="83"/>
      <c r="BC368" s="131">
        <f>IF(Taula1[[#This Row],[Grup justificat     (fer servir opcions de la llista desplegable)]]=1,AI368,0)</f>
        <v>0</v>
      </c>
      <c r="BD368" s="131">
        <f>IF(Taula1[[#This Row],[Grup justificat     (fer servir opcions de la llista desplegable)]]=2,AU368,0)</f>
        <v>0</v>
      </c>
      <c r="BE368" s="83"/>
      <c r="BF368" s="131">
        <f>IF(Taula1[[#This Row],[Espai reservat Administració]]=1,AO368,0)</f>
        <v>0</v>
      </c>
      <c r="BG368" s="131">
        <f>IF(Taula1[[#This Row],[Espai reservat Administració]]=2,BA368,0)</f>
        <v>0</v>
      </c>
      <c r="BH368" s="83"/>
      <c r="BI368" s="124">
        <f>IF(Taula1[[#This Row],[Grup justificat     (fer servir opcions de la llista desplegable)]]=1,1,0)</f>
        <v>0</v>
      </c>
      <c r="BJ368" s="124">
        <f>IF(Taula1[[#This Row],[Espai reservat Administració]]=1,1,0)</f>
        <v>0</v>
      </c>
      <c r="BK368" s="125"/>
      <c r="BL368" s="124">
        <f>IF(Taula1[[#This Row],[Grup justificat     (fer servir opcions de la llista desplegable)]]=2,1,0)</f>
        <v>0</v>
      </c>
      <c r="BM368" s="124">
        <f>IF(Taula1[[#This Row],[Espai reservat Administració]]=2,1,0)</f>
        <v>0</v>
      </c>
      <c r="BN368" s="73"/>
      <c r="BO368" s="73"/>
      <c r="BP368" s="73"/>
      <c r="BQ368" s="73"/>
      <c r="BR368" s="73"/>
      <c r="BS368" s="73"/>
      <c r="BT368" s="73"/>
      <c r="BU368" s="73"/>
      <c r="BV368" s="73"/>
      <c r="BW368" s="73"/>
      <c r="BX368" s="73"/>
      <c r="BY368" s="73"/>
      <c r="BZ368" s="73"/>
      <c r="CA368" s="73"/>
      <c r="CB368" s="73"/>
      <c r="CC368" s="73"/>
      <c r="CD368" s="73"/>
      <c r="CE368" s="73"/>
      <c r="CF368" s="73"/>
      <c r="CG368" s="63">
        <f t="shared" si="85"/>
        <v>0</v>
      </c>
      <c r="CH368" s="63">
        <f t="shared" si="86"/>
        <v>0</v>
      </c>
      <c r="CI368" s="73"/>
      <c r="CJ368" s="63">
        <f>IF(Taula1[[#This Row],[Tipus de contracte                                  (fer servir opcions de la llista desplegable)]]="Indefinit",1,0)</f>
        <v>0</v>
      </c>
      <c r="CK368" s="63">
        <f>IF(Taula1[[#This Row],[Tipus de contracte                                  (fer servir opcions de la llista desplegable)]]="Temporal, igual o superior a 6 mesos",1,0)</f>
        <v>0</v>
      </c>
      <c r="CL368" s="63">
        <f>IF(Taula1[[#This Row],[Tipus de contracte                                  (fer servir opcions de la llista desplegable)]]="Substitució per IT",1,0)</f>
        <v>0</v>
      </c>
      <c r="CM368" s="73"/>
      <c r="CN368" s="63">
        <f>IF(Taula1[[#This Row],[Relació llocs de treball]]&gt;=1,1,0)</f>
        <v>0</v>
      </c>
      <c r="CO368" s="73"/>
      <c r="CP368" s="63">
        <f>IF(Taula1[[#This Row],[Identitat de gènere                                                          (fer servir opcions de la llista desplegable)]]="Home",1,0)</f>
        <v>0</v>
      </c>
      <c r="CQ368" s="63">
        <f>IF(Taula1[[#This Row],[Identitat de gènere                                                          (fer servir opcions de la llista desplegable)]]="Dona",1,0)</f>
        <v>0</v>
      </c>
      <c r="CR368" s="63">
        <f>IF(Taula1[[#This Row],[Identitat de gènere                                                          (fer servir opcions de la llista desplegable)]]="No binari",1,0)</f>
        <v>0</v>
      </c>
      <c r="CS368" s="73"/>
      <c r="CT368" s="63">
        <f t="shared" si="80"/>
        <v>0</v>
      </c>
      <c r="CU368" s="64">
        <f t="shared" si="87"/>
        <v>0</v>
      </c>
      <c r="CW368" s="64">
        <f t="shared" si="88"/>
        <v>0</v>
      </c>
      <c r="CX368" s="64">
        <f t="shared" si="89"/>
        <v>0</v>
      </c>
      <c r="CY368" s="64">
        <f t="shared" si="90"/>
        <v>0</v>
      </c>
      <c r="CZ368" s="64">
        <f t="shared" si="91"/>
        <v>0</v>
      </c>
      <c r="DB368" s="64">
        <f t="shared" si="92"/>
        <v>0</v>
      </c>
      <c r="DC368" s="64">
        <f t="shared" si="93"/>
        <v>0</v>
      </c>
      <c r="DD368" s="64">
        <f t="shared" si="94"/>
        <v>0</v>
      </c>
      <c r="DE368" s="64">
        <f t="shared" si="95"/>
        <v>0</v>
      </c>
    </row>
    <row r="369" spans="2:109" x14ac:dyDescent="0.3">
      <c r="B369" s="167"/>
      <c r="C369" s="186"/>
      <c r="D369" s="2"/>
      <c r="E369" s="67"/>
      <c r="F369" s="5"/>
      <c r="G369" s="5"/>
      <c r="H369" s="187"/>
      <c r="I369" s="111" t="str">
        <f ca="1">IF(Taula1[[#This Row],[Data naixement (format dd/mm/aaaa)]]="","0",DATEDIF(Taula1[[#This Row],[Data naixement (format dd/mm/aaaa)]],TODAY(),"Y"))</f>
        <v>0</v>
      </c>
      <c r="J369" s="6"/>
      <c r="K369" s="6"/>
      <c r="L369" s="6"/>
      <c r="M369" s="6"/>
      <c r="N369" s="56"/>
      <c r="O369" s="56"/>
      <c r="P369" s="56"/>
      <c r="Q369" s="6"/>
      <c r="R369" s="7"/>
      <c r="S369" s="143">
        <f>Taula1[[#This Row],[Mesos naturals sencers treballats període justificat (01/01/2023 - 31/03/2023)]]</f>
        <v>0</v>
      </c>
      <c r="T369" s="194">
        <f>Taula1[[#This Row],[Dies treballats període justificat (01/01/2023 - 31/03/2023)              no comptabilitzats com a mes natural sencer]]</f>
        <v>0</v>
      </c>
      <c r="U369" s="12"/>
      <c r="V369" s="7"/>
      <c r="W369" s="188"/>
      <c r="X369" s="188"/>
      <c r="Y369" s="188"/>
      <c r="Z369" s="188"/>
      <c r="AA369" s="190"/>
      <c r="AB369" s="143">
        <f>Taula1[[#This Row],[Grup justificat     (fer servir opcions de la llista desplegable)]]</f>
        <v>0</v>
      </c>
      <c r="AC369" s="182"/>
      <c r="AD369" s="80"/>
      <c r="AE369" s="131">
        <f>ROUND((AF369/100)*756*Taula1[[#This Row],[Mesos naturals sencers treballats període justificat (01/01/2023 - 31/03/2023)]],2)</f>
        <v>0</v>
      </c>
      <c r="AF369" s="79">
        <f>Taula1[[#This Row],[% Jornada segons contracte
(no posar el símbol %) ]]-Taula1[[#This Row],[% Reducció salari per baix rendiment        (no posar el símbol %)]]</f>
        <v>0</v>
      </c>
      <c r="AG369" s="131">
        <f>ROUND((AH369/100)*24.8547945*Taula1[[#This Row],[Dies treballats període justificat (01/01/2023 - 31/03/2023)              no comptabilitzats com a mes natural sencer]],2)</f>
        <v>0</v>
      </c>
      <c r="AH369" s="79">
        <f>Taula1[[#This Row],[% Jornada segons contracte
(no posar el símbol %) ]]-Taula1[[#This Row],[% Reducció salari per baix rendiment        (no posar el símbol %)]]</f>
        <v>0</v>
      </c>
      <c r="AI369" s="131">
        <f t="shared" si="81"/>
        <v>0</v>
      </c>
      <c r="AJ369" s="183"/>
      <c r="AK369" s="131">
        <f>ROUND((AL369/100)*756*Taula1[[#This Row],[Espai reservat Administració  (mesos)]],2)</f>
        <v>0</v>
      </c>
      <c r="AL369" s="79">
        <f>Taula1[[#This Row],[% Jornada segons contracte
(no posar el símbol %) ]]-Taula1[[#This Row],[% Reducció salari per baix rendiment        (no posar el símbol %)]]</f>
        <v>0</v>
      </c>
      <c r="AM369" s="131">
        <f>ROUND((AN369/100)*24.8547945*Taula1[[#This Row],[Espai reservat Administració (dies)]],2)</f>
        <v>0</v>
      </c>
      <c r="AN369" s="79">
        <f>Taula1[[#This Row],[% Jornada segons contracte
(no posar el símbol %) ]]-Taula1[[#This Row],[% Reducció salari per baix rendiment        (no posar el símbol %)]]</f>
        <v>0</v>
      </c>
      <c r="AO369" s="131">
        <f t="shared" si="82"/>
        <v>0</v>
      </c>
      <c r="AP369" s="86"/>
      <c r="AQ369" s="136">
        <f>ROUND((AR369/100)*693*Taula1[[#This Row],[Mesos naturals sencers treballats període justificat (01/01/2023 - 31/03/2023)]],2)</f>
        <v>0</v>
      </c>
      <c r="AR369" s="89">
        <f>Taula1[[#This Row],[% Jornada segons contracte
(no posar el símbol %) ]]-Taula1[[#This Row],[% Reducció salari per baix rendiment        (no posar el símbol %)]]</f>
        <v>0</v>
      </c>
      <c r="AS369" s="136">
        <f>ROUND((AT369/100)*22.78356164*Taula1[[#This Row],[Dies treballats període justificat (01/01/2023 - 31/03/2023)              no comptabilitzats com a mes natural sencer]],2)</f>
        <v>0</v>
      </c>
      <c r="AT369" s="89">
        <f>Taula1[[#This Row],[% Jornada segons contracte
(no posar el símbol %) ]]-Taula1[[#This Row],[% Reducció salari per baix rendiment        (no posar el símbol %)]]</f>
        <v>0</v>
      </c>
      <c r="AU369" s="136">
        <f t="shared" si="83"/>
        <v>0</v>
      </c>
      <c r="AV369" s="86"/>
      <c r="AW369" s="136">
        <f>ROUND((AX369/100)*693*Taula1[[#This Row],[Espai reservat Administració  (mesos)]],2)</f>
        <v>0</v>
      </c>
      <c r="AX369" s="89">
        <f>Taula1[[#This Row],[% Jornada segons contracte
(no posar el símbol %) ]]-Taula1[[#This Row],[% Reducció salari per baix rendiment        (no posar el símbol %)]]</f>
        <v>0</v>
      </c>
      <c r="AY369" s="131">
        <f>ROUND((AZ369/100)*22.78356164*Taula1[[#This Row],[Espai reservat Administració (dies)]],2)</f>
        <v>0</v>
      </c>
      <c r="AZ369" s="79">
        <f>Taula1[[#This Row],[% Jornada segons contracte
(no posar el símbol %) ]]-Taula1[[#This Row],[% Reducció salari per baix rendiment        (no posar el símbol %)]]</f>
        <v>0</v>
      </c>
      <c r="BA369" s="131">
        <f t="shared" si="84"/>
        <v>0</v>
      </c>
      <c r="BB369" s="83"/>
      <c r="BC369" s="131">
        <f>IF(Taula1[[#This Row],[Grup justificat     (fer servir opcions de la llista desplegable)]]=1,AI369,0)</f>
        <v>0</v>
      </c>
      <c r="BD369" s="131">
        <f>IF(Taula1[[#This Row],[Grup justificat     (fer servir opcions de la llista desplegable)]]=2,AU369,0)</f>
        <v>0</v>
      </c>
      <c r="BE369" s="83"/>
      <c r="BF369" s="131">
        <f>IF(Taula1[[#This Row],[Espai reservat Administració]]=1,AO369,0)</f>
        <v>0</v>
      </c>
      <c r="BG369" s="131">
        <f>IF(Taula1[[#This Row],[Espai reservat Administració]]=2,BA369,0)</f>
        <v>0</v>
      </c>
      <c r="BH369" s="83"/>
      <c r="BI369" s="124">
        <f>IF(Taula1[[#This Row],[Grup justificat     (fer servir opcions de la llista desplegable)]]=1,1,0)</f>
        <v>0</v>
      </c>
      <c r="BJ369" s="124">
        <f>IF(Taula1[[#This Row],[Espai reservat Administració]]=1,1,0)</f>
        <v>0</v>
      </c>
      <c r="BK369" s="125"/>
      <c r="BL369" s="124">
        <f>IF(Taula1[[#This Row],[Grup justificat     (fer servir opcions de la llista desplegable)]]=2,1,0)</f>
        <v>0</v>
      </c>
      <c r="BM369" s="124">
        <f>IF(Taula1[[#This Row],[Espai reservat Administració]]=2,1,0)</f>
        <v>0</v>
      </c>
      <c r="BN369" s="73"/>
      <c r="BO369" s="73"/>
      <c r="BP369" s="73"/>
      <c r="BQ369" s="73"/>
      <c r="BR369" s="73"/>
      <c r="BS369" s="73"/>
      <c r="BT369" s="73"/>
      <c r="BU369" s="73"/>
      <c r="BV369" s="73"/>
      <c r="BW369" s="73"/>
      <c r="BX369" s="73"/>
      <c r="BY369" s="73"/>
      <c r="BZ369" s="73"/>
      <c r="CA369" s="73"/>
      <c r="CB369" s="73"/>
      <c r="CC369" s="73"/>
      <c r="CD369" s="73"/>
      <c r="CE369" s="73"/>
      <c r="CF369" s="73"/>
      <c r="CG369" s="63">
        <f t="shared" si="85"/>
        <v>0</v>
      </c>
      <c r="CH369" s="63">
        <f t="shared" si="86"/>
        <v>0</v>
      </c>
      <c r="CI369" s="73"/>
      <c r="CJ369" s="63">
        <f>IF(Taula1[[#This Row],[Tipus de contracte                                  (fer servir opcions de la llista desplegable)]]="Indefinit",1,0)</f>
        <v>0</v>
      </c>
      <c r="CK369" s="63">
        <f>IF(Taula1[[#This Row],[Tipus de contracte                                  (fer servir opcions de la llista desplegable)]]="Temporal, igual o superior a 6 mesos",1,0)</f>
        <v>0</v>
      </c>
      <c r="CL369" s="63">
        <f>IF(Taula1[[#This Row],[Tipus de contracte                                  (fer servir opcions de la llista desplegable)]]="Substitució per IT",1,0)</f>
        <v>0</v>
      </c>
      <c r="CM369" s="73"/>
      <c r="CN369" s="63">
        <f>IF(Taula1[[#This Row],[Relació llocs de treball]]&gt;=1,1,0)</f>
        <v>0</v>
      </c>
      <c r="CO369" s="73"/>
      <c r="CP369" s="63">
        <f>IF(Taula1[[#This Row],[Identitat de gènere                                                          (fer servir opcions de la llista desplegable)]]="Home",1,0)</f>
        <v>0</v>
      </c>
      <c r="CQ369" s="63">
        <f>IF(Taula1[[#This Row],[Identitat de gènere                                                          (fer servir opcions de la llista desplegable)]]="Dona",1,0)</f>
        <v>0</v>
      </c>
      <c r="CR369" s="63">
        <f>IF(Taula1[[#This Row],[Identitat de gènere                                                          (fer servir opcions de la llista desplegable)]]="No binari",1,0)</f>
        <v>0</v>
      </c>
      <c r="CS369" s="73"/>
      <c r="CT369" s="63">
        <f t="shared" si="80"/>
        <v>0</v>
      </c>
      <c r="CU369" s="64">
        <f t="shared" si="87"/>
        <v>0</v>
      </c>
      <c r="CW369" s="64">
        <f t="shared" si="88"/>
        <v>0</v>
      </c>
      <c r="CX369" s="64">
        <f t="shared" si="89"/>
        <v>0</v>
      </c>
      <c r="CY369" s="64">
        <f t="shared" si="90"/>
        <v>0</v>
      </c>
      <c r="CZ369" s="64">
        <f t="shared" si="91"/>
        <v>0</v>
      </c>
      <c r="DB369" s="64">
        <f t="shared" si="92"/>
        <v>0</v>
      </c>
      <c r="DC369" s="64">
        <f t="shared" si="93"/>
        <v>0</v>
      </c>
      <c r="DD369" s="64">
        <f t="shared" si="94"/>
        <v>0</v>
      </c>
      <c r="DE369" s="64">
        <f t="shared" si="95"/>
        <v>0</v>
      </c>
    </row>
    <row r="370" spans="2:109" x14ac:dyDescent="0.3">
      <c r="B370" s="167"/>
      <c r="C370" s="186"/>
      <c r="D370" s="2"/>
      <c r="E370" s="67"/>
      <c r="F370" s="5"/>
      <c r="G370" s="5"/>
      <c r="H370" s="187"/>
      <c r="I370" s="111" t="str">
        <f ca="1">IF(Taula1[[#This Row],[Data naixement (format dd/mm/aaaa)]]="","0",DATEDIF(Taula1[[#This Row],[Data naixement (format dd/mm/aaaa)]],TODAY(),"Y"))</f>
        <v>0</v>
      </c>
      <c r="J370" s="6"/>
      <c r="K370" s="6"/>
      <c r="L370" s="6"/>
      <c r="M370" s="6"/>
      <c r="N370" s="56"/>
      <c r="O370" s="56"/>
      <c r="P370" s="56"/>
      <c r="Q370" s="6"/>
      <c r="R370" s="7"/>
      <c r="S370" s="143">
        <f>Taula1[[#This Row],[Mesos naturals sencers treballats període justificat (01/01/2023 - 31/03/2023)]]</f>
        <v>0</v>
      </c>
      <c r="T370" s="194">
        <f>Taula1[[#This Row],[Dies treballats període justificat (01/01/2023 - 31/03/2023)              no comptabilitzats com a mes natural sencer]]</f>
        <v>0</v>
      </c>
      <c r="U370" s="12"/>
      <c r="V370" s="7"/>
      <c r="W370" s="188"/>
      <c r="X370" s="188"/>
      <c r="Y370" s="188"/>
      <c r="Z370" s="188"/>
      <c r="AA370" s="190"/>
      <c r="AB370" s="143">
        <f>Taula1[[#This Row],[Grup justificat     (fer servir opcions de la llista desplegable)]]</f>
        <v>0</v>
      </c>
      <c r="AC370" s="182"/>
      <c r="AD370" s="80"/>
      <c r="AE370" s="131">
        <f>ROUND((AF370/100)*756*Taula1[[#This Row],[Mesos naturals sencers treballats període justificat (01/01/2023 - 31/03/2023)]],2)</f>
        <v>0</v>
      </c>
      <c r="AF370" s="79">
        <f>Taula1[[#This Row],[% Jornada segons contracte
(no posar el símbol %) ]]-Taula1[[#This Row],[% Reducció salari per baix rendiment        (no posar el símbol %)]]</f>
        <v>0</v>
      </c>
      <c r="AG370" s="131">
        <f>ROUND((AH370/100)*24.8547945*Taula1[[#This Row],[Dies treballats període justificat (01/01/2023 - 31/03/2023)              no comptabilitzats com a mes natural sencer]],2)</f>
        <v>0</v>
      </c>
      <c r="AH370" s="79">
        <f>Taula1[[#This Row],[% Jornada segons contracte
(no posar el símbol %) ]]-Taula1[[#This Row],[% Reducció salari per baix rendiment        (no posar el símbol %)]]</f>
        <v>0</v>
      </c>
      <c r="AI370" s="131">
        <f t="shared" si="81"/>
        <v>0</v>
      </c>
      <c r="AJ370" s="183"/>
      <c r="AK370" s="131">
        <f>ROUND((AL370/100)*756*Taula1[[#This Row],[Espai reservat Administració  (mesos)]],2)</f>
        <v>0</v>
      </c>
      <c r="AL370" s="79">
        <f>Taula1[[#This Row],[% Jornada segons contracte
(no posar el símbol %) ]]-Taula1[[#This Row],[% Reducció salari per baix rendiment        (no posar el símbol %)]]</f>
        <v>0</v>
      </c>
      <c r="AM370" s="131">
        <f>ROUND((AN370/100)*24.8547945*Taula1[[#This Row],[Espai reservat Administració (dies)]],2)</f>
        <v>0</v>
      </c>
      <c r="AN370" s="79">
        <f>Taula1[[#This Row],[% Jornada segons contracte
(no posar el símbol %) ]]-Taula1[[#This Row],[% Reducció salari per baix rendiment        (no posar el símbol %)]]</f>
        <v>0</v>
      </c>
      <c r="AO370" s="131">
        <f t="shared" si="82"/>
        <v>0</v>
      </c>
      <c r="AP370" s="86"/>
      <c r="AQ370" s="136">
        <f>ROUND((AR370/100)*693*Taula1[[#This Row],[Mesos naturals sencers treballats període justificat (01/01/2023 - 31/03/2023)]],2)</f>
        <v>0</v>
      </c>
      <c r="AR370" s="89">
        <f>Taula1[[#This Row],[% Jornada segons contracte
(no posar el símbol %) ]]-Taula1[[#This Row],[% Reducció salari per baix rendiment        (no posar el símbol %)]]</f>
        <v>0</v>
      </c>
      <c r="AS370" s="136">
        <f>ROUND((AT370/100)*22.78356164*Taula1[[#This Row],[Dies treballats període justificat (01/01/2023 - 31/03/2023)              no comptabilitzats com a mes natural sencer]],2)</f>
        <v>0</v>
      </c>
      <c r="AT370" s="89">
        <f>Taula1[[#This Row],[% Jornada segons contracte
(no posar el símbol %) ]]-Taula1[[#This Row],[% Reducció salari per baix rendiment        (no posar el símbol %)]]</f>
        <v>0</v>
      </c>
      <c r="AU370" s="136">
        <f t="shared" si="83"/>
        <v>0</v>
      </c>
      <c r="AV370" s="86"/>
      <c r="AW370" s="136">
        <f>ROUND((AX370/100)*693*Taula1[[#This Row],[Espai reservat Administració  (mesos)]],2)</f>
        <v>0</v>
      </c>
      <c r="AX370" s="89">
        <f>Taula1[[#This Row],[% Jornada segons contracte
(no posar el símbol %) ]]-Taula1[[#This Row],[% Reducció salari per baix rendiment        (no posar el símbol %)]]</f>
        <v>0</v>
      </c>
      <c r="AY370" s="131">
        <f>ROUND((AZ370/100)*22.78356164*Taula1[[#This Row],[Espai reservat Administració (dies)]],2)</f>
        <v>0</v>
      </c>
      <c r="AZ370" s="79">
        <f>Taula1[[#This Row],[% Jornada segons contracte
(no posar el símbol %) ]]-Taula1[[#This Row],[% Reducció salari per baix rendiment        (no posar el símbol %)]]</f>
        <v>0</v>
      </c>
      <c r="BA370" s="131">
        <f t="shared" si="84"/>
        <v>0</v>
      </c>
      <c r="BB370" s="83"/>
      <c r="BC370" s="131">
        <f>IF(Taula1[[#This Row],[Grup justificat     (fer servir opcions de la llista desplegable)]]=1,AI370,0)</f>
        <v>0</v>
      </c>
      <c r="BD370" s="131">
        <f>IF(Taula1[[#This Row],[Grup justificat     (fer servir opcions de la llista desplegable)]]=2,AU370,0)</f>
        <v>0</v>
      </c>
      <c r="BE370" s="83"/>
      <c r="BF370" s="131">
        <f>IF(Taula1[[#This Row],[Espai reservat Administració]]=1,AO370,0)</f>
        <v>0</v>
      </c>
      <c r="BG370" s="131">
        <f>IF(Taula1[[#This Row],[Espai reservat Administració]]=2,BA370,0)</f>
        <v>0</v>
      </c>
      <c r="BH370" s="83"/>
      <c r="BI370" s="124">
        <f>IF(Taula1[[#This Row],[Grup justificat     (fer servir opcions de la llista desplegable)]]=1,1,0)</f>
        <v>0</v>
      </c>
      <c r="BJ370" s="124">
        <f>IF(Taula1[[#This Row],[Espai reservat Administració]]=1,1,0)</f>
        <v>0</v>
      </c>
      <c r="BK370" s="125"/>
      <c r="BL370" s="124">
        <f>IF(Taula1[[#This Row],[Grup justificat     (fer servir opcions de la llista desplegable)]]=2,1,0)</f>
        <v>0</v>
      </c>
      <c r="BM370" s="124">
        <f>IF(Taula1[[#This Row],[Espai reservat Administració]]=2,1,0)</f>
        <v>0</v>
      </c>
      <c r="BN370" s="73"/>
      <c r="BO370" s="73"/>
      <c r="BP370" s="73"/>
      <c r="BQ370" s="73"/>
      <c r="BR370" s="73"/>
      <c r="BS370" s="73"/>
      <c r="BT370" s="73"/>
      <c r="BU370" s="73"/>
      <c r="BV370" s="73"/>
      <c r="BW370" s="73"/>
      <c r="BX370" s="73"/>
      <c r="BY370" s="73"/>
      <c r="BZ370" s="73"/>
      <c r="CA370" s="73"/>
      <c r="CB370" s="73"/>
      <c r="CC370" s="73"/>
      <c r="CD370" s="73"/>
      <c r="CE370" s="73"/>
      <c r="CF370" s="73"/>
      <c r="CG370" s="63">
        <f t="shared" si="85"/>
        <v>0</v>
      </c>
      <c r="CH370" s="63">
        <f t="shared" si="86"/>
        <v>0</v>
      </c>
      <c r="CI370" s="73"/>
      <c r="CJ370" s="63">
        <f>IF(Taula1[[#This Row],[Tipus de contracte                                  (fer servir opcions de la llista desplegable)]]="Indefinit",1,0)</f>
        <v>0</v>
      </c>
      <c r="CK370" s="63">
        <f>IF(Taula1[[#This Row],[Tipus de contracte                                  (fer servir opcions de la llista desplegable)]]="Temporal, igual o superior a 6 mesos",1,0)</f>
        <v>0</v>
      </c>
      <c r="CL370" s="63">
        <f>IF(Taula1[[#This Row],[Tipus de contracte                                  (fer servir opcions de la llista desplegable)]]="Substitució per IT",1,0)</f>
        <v>0</v>
      </c>
      <c r="CM370" s="73"/>
      <c r="CN370" s="63">
        <f>IF(Taula1[[#This Row],[Relació llocs de treball]]&gt;=1,1,0)</f>
        <v>0</v>
      </c>
      <c r="CO370" s="73"/>
      <c r="CP370" s="63">
        <f>IF(Taula1[[#This Row],[Identitat de gènere                                                          (fer servir opcions de la llista desplegable)]]="Home",1,0)</f>
        <v>0</v>
      </c>
      <c r="CQ370" s="63">
        <f>IF(Taula1[[#This Row],[Identitat de gènere                                                          (fer servir opcions de la llista desplegable)]]="Dona",1,0)</f>
        <v>0</v>
      </c>
      <c r="CR370" s="63">
        <f>IF(Taula1[[#This Row],[Identitat de gènere                                                          (fer servir opcions de la llista desplegable)]]="No binari",1,0)</f>
        <v>0</v>
      </c>
      <c r="CS370" s="73"/>
      <c r="CT370" s="63">
        <f t="shared" si="80"/>
        <v>0</v>
      </c>
      <c r="CU370" s="64">
        <f t="shared" si="87"/>
        <v>0</v>
      </c>
      <c r="CW370" s="64">
        <f t="shared" si="88"/>
        <v>0</v>
      </c>
      <c r="CX370" s="64">
        <f t="shared" si="89"/>
        <v>0</v>
      </c>
      <c r="CY370" s="64">
        <f t="shared" si="90"/>
        <v>0</v>
      </c>
      <c r="CZ370" s="64">
        <f t="shared" si="91"/>
        <v>0</v>
      </c>
      <c r="DB370" s="64">
        <f t="shared" si="92"/>
        <v>0</v>
      </c>
      <c r="DC370" s="64">
        <f t="shared" si="93"/>
        <v>0</v>
      </c>
      <c r="DD370" s="64">
        <f t="shared" si="94"/>
        <v>0</v>
      </c>
      <c r="DE370" s="64">
        <f t="shared" si="95"/>
        <v>0</v>
      </c>
    </row>
    <row r="371" spans="2:109" x14ac:dyDescent="0.3">
      <c r="B371" s="167"/>
      <c r="C371" s="186"/>
      <c r="D371" s="2"/>
      <c r="E371" s="67"/>
      <c r="F371" s="5"/>
      <c r="G371" s="5"/>
      <c r="H371" s="187"/>
      <c r="I371" s="111" t="str">
        <f ca="1">IF(Taula1[[#This Row],[Data naixement (format dd/mm/aaaa)]]="","0",DATEDIF(Taula1[[#This Row],[Data naixement (format dd/mm/aaaa)]],TODAY(),"Y"))</f>
        <v>0</v>
      </c>
      <c r="J371" s="6"/>
      <c r="K371" s="6"/>
      <c r="L371" s="6"/>
      <c r="M371" s="6"/>
      <c r="N371" s="56"/>
      <c r="O371" s="56"/>
      <c r="P371" s="56"/>
      <c r="Q371" s="6"/>
      <c r="R371" s="7"/>
      <c r="S371" s="143">
        <f>Taula1[[#This Row],[Mesos naturals sencers treballats període justificat (01/01/2023 - 31/03/2023)]]</f>
        <v>0</v>
      </c>
      <c r="T371" s="194">
        <f>Taula1[[#This Row],[Dies treballats període justificat (01/01/2023 - 31/03/2023)              no comptabilitzats com a mes natural sencer]]</f>
        <v>0</v>
      </c>
      <c r="U371" s="12"/>
      <c r="V371" s="7"/>
      <c r="W371" s="188"/>
      <c r="X371" s="188"/>
      <c r="Y371" s="188"/>
      <c r="Z371" s="188"/>
      <c r="AA371" s="190"/>
      <c r="AB371" s="143">
        <f>Taula1[[#This Row],[Grup justificat     (fer servir opcions de la llista desplegable)]]</f>
        <v>0</v>
      </c>
      <c r="AC371" s="182"/>
      <c r="AD371" s="80"/>
      <c r="AE371" s="131">
        <f>ROUND((AF371/100)*756*Taula1[[#This Row],[Mesos naturals sencers treballats període justificat (01/01/2023 - 31/03/2023)]],2)</f>
        <v>0</v>
      </c>
      <c r="AF371" s="79">
        <f>Taula1[[#This Row],[% Jornada segons contracte
(no posar el símbol %) ]]-Taula1[[#This Row],[% Reducció salari per baix rendiment        (no posar el símbol %)]]</f>
        <v>0</v>
      </c>
      <c r="AG371" s="131">
        <f>ROUND((AH371/100)*24.8547945*Taula1[[#This Row],[Dies treballats període justificat (01/01/2023 - 31/03/2023)              no comptabilitzats com a mes natural sencer]],2)</f>
        <v>0</v>
      </c>
      <c r="AH371" s="79">
        <f>Taula1[[#This Row],[% Jornada segons contracte
(no posar el símbol %) ]]-Taula1[[#This Row],[% Reducció salari per baix rendiment        (no posar el símbol %)]]</f>
        <v>0</v>
      </c>
      <c r="AI371" s="131">
        <f t="shared" si="81"/>
        <v>0</v>
      </c>
      <c r="AJ371" s="183"/>
      <c r="AK371" s="131">
        <f>ROUND((AL371/100)*756*Taula1[[#This Row],[Espai reservat Administració  (mesos)]],2)</f>
        <v>0</v>
      </c>
      <c r="AL371" s="79">
        <f>Taula1[[#This Row],[% Jornada segons contracte
(no posar el símbol %) ]]-Taula1[[#This Row],[% Reducció salari per baix rendiment        (no posar el símbol %)]]</f>
        <v>0</v>
      </c>
      <c r="AM371" s="131">
        <f>ROUND((AN371/100)*24.8547945*Taula1[[#This Row],[Espai reservat Administració (dies)]],2)</f>
        <v>0</v>
      </c>
      <c r="AN371" s="79">
        <f>Taula1[[#This Row],[% Jornada segons contracte
(no posar el símbol %) ]]-Taula1[[#This Row],[% Reducció salari per baix rendiment        (no posar el símbol %)]]</f>
        <v>0</v>
      </c>
      <c r="AO371" s="131">
        <f t="shared" si="82"/>
        <v>0</v>
      </c>
      <c r="AP371" s="86"/>
      <c r="AQ371" s="136">
        <f>ROUND((AR371/100)*693*Taula1[[#This Row],[Mesos naturals sencers treballats període justificat (01/01/2023 - 31/03/2023)]],2)</f>
        <v>0</v>
      </c>
      <c r="AR371" s="89">
        <f>Taula1[[#This Row],[% Jornada segons contracte
(no posar el símbol %) ]]-Taula1[[#This Row],[% Reducció salari per baix rendiment        (no posar el símbol %)]]</f>
        <v>0</v>
      </c>
      <c r="AS371" s="136">
        <f>ROUND((AT371/100)*22.78356164*Taula1[[#This Row],[Dies treballats període justificat (01/01/2023 - 31/03/2023)              no comptabilitzats com a mes natural sencer]],2)</f>
        <v>0</v>
      </c>
      <c r="AT371" s="89">
        <f>Taula1[[#This Row],[% Jornada segons contracte
(no posar el símbol %) ]]-Taula1[[#This Row],[% Reducció salari per baix rendiment        (no posar el símbol %)]]</f>
        <v>0</v>
      </c>
      <c r="AU371" s="136">
        <f t="shared" si="83"/>
        <v>0</v>
      </c>
      <c r="AV371" s="86"/>
      <c r="AW371" s="136">
        <f>ROUND((AX371/100)*693*Taula1[[#This Row],[Espai reservat Administració  (mesos)]],2)</f>
        <v>0</v>
      </c>
      <c r="AX371" s="89">
        <f>Taula1[[#This Row],[% Jornada segons contracte
(no posar el símbol %) ]]-Taula1[[#This Row],[% Reducció salari per baix rendiment        (no posar el símbol %)]]</f>
        <v>0</v>
      </c>
      <c r="AY371" s="131">
        <f>ROUND((AZ371/100)*22.78356164*Taula1[[#This Row],[Espai reservat Administració (dies)]],2)</f>
        <v>0</v>
      </c>
      <c r="AZ371" s="79">
        <f>Taula1[[#This Row],[% Jornada segons contracte
(no posar el símbol %) ]]-Taula1[[#This Row],[% Reducció salari per baix rendiment        (no posar el símbol %)]]</f>
        <v>0</v>
      </c>
      <c r="BA371" s="131">
        <f t="shared" si="84"/>
        <v>0</v>
      </c>
      <c r="BB371" s="83"/>
      <c r="BC371" s="131">
        <f>IF(Taula1[[#This Row],[Grup justificat     (fer servir opcions de la llista desplegable)]]=1,AI371,0)</f>
        <v>0</v>
      </c>
      <c r="BD371" s="131">
        <f>IF(Taula1[[#This Row],[Grup justificat     (fer servir opcions de la llista desplegable)]]=2,AU371,0)</f>
        <v>0</v>
      </c>
      <c r="BE371" s="83"/>
      <c r="BF371" s="131">
        <f>IF(Taula1[[#This Row],[Espai reservat Administració]]=1,AO371,0)</f>
        <v>0</v>
      </c>
      <c r="BG371" s="131">
        <f>IF(Taula1[[#This Row],[Espai reservat Administració]]=2,BA371,0)</f>
        <v>0</v>
      </c>
      <c r="BH371" s="83"/>
      <c r="BI371" s="124">
        <f>IF(Taula1[[#This Row],[Grup justificat     (fer servir opcions de la llista desplegable)]]=1,1,0)</f>
        <v>0</v>
      </c>
      <c r="BJ371" s="124">
        <f>IF(Taula1[[#This Row],[Espai reservat Administració]]=1,1,0)</f>
        <v>0</v>
      </c>
      <c r="BK371" s="125"/>
      <c r="BL371" s="124">
        <f>IF(Taula1[[#This Row],[Grup justificat     (fer servir opcions de la llista desplegable)]]=2,1,0)</f>
        <v>0</v>
      </c>
      <c r="BM371" s="124">
        <f>IF(Taula1[[#This Row],[Espai reservat Administració]]=2,1,0)</f>
        <v>0</v>
      </c>
      <c r="BN371" s="73"/>
      <c r="BO371" s="73"/>
      <c r="BP371" s="73"/>
      <c r="BQ371" s="73"/>
      <c r="BR371" s="73"/>
      <c r="BS371" s="73"/>
      <c r="BT371" s="73"/>
      <c r="BU371" s="73"/>
      <c r="BV371" s="73"/>
      <c r="BW371" s="73"/>
      <c r="BX371" s="73"/>
      <c r="BY371" s="73"/>
      <c r="BZ371" s="73"/>
      <c r="CA371" s="73"/>
      <c r="CB371" s="73"/>
      <c r="CC371" s="73"/>
      <c r="CD371" s="73"/>
      <c r="CE371" s="73"/>
      <c r="CF371" s="73"/>
      <c r="CG371" s="63">
        <f t="shared" si="85"/>
        <v>0</v>
      </c>
      <c r="CH371" s="63">
        <f t="shared" si="86"/>
        <v>0</v>
      </c>
      <c r="CI371" s="73"/>
      <c r="CJ371" s="63">
        <f>IF(Taula1[[#This Row],[Tipus de contracte                                  (fer servir opcions de la llista desplegable)]]="Indefinit",1,0)</f>
        <v>0</v>
      </c>
      <c r="CK371" s="63">
        <f>IF(Taula1[[#This Row],[Tipus de contracte                                  (fer servir opcions de la llista desplegable)]]="Temporal, igual o superior a 6 mesos",1,0)</f>
        <v>0</v>
      </c>
      <c r="CL371" s="63">
        <f>IF(Taula1[[#This Row],[Tipus de contracte                                  (fer servir opcions de la llista desplegable)]]="Substitució per IT",1,0)</f>
        <v>0</v>
      </c>
      <c r="CM371" s="73"/>
      <c r="CN371" s="63">
        <f>IF(Taula1[[#This Row],[Relació llocs de treball]]&gt;=1,1,0)</f>
        <v>0</v>
      </c>
      <c r="CO371" s="73"/>
      <c r="CP371" s="63">
        <f>IF(Taula1[[#This Row],[Identitat de gènere                                                          (fer servir opcions de la llista desplegable)]]="Home",1,0)</f>
        <v>0</v>
      </c>
      <c r="CQ371" s="63">
        <f>IF(Taula1[[#This Row],[Identitat de gènere                                                          (fer servir opcions de la llista desplegable)]]="Dona",1,0)</f>
        <v>0</v>
      </c>
      <c r="CR371" s="63">
        <f>IF(Taula1[[#This Row],[Identitat de gènere                                                          (fer servir opcions de la llista desplegable)]]="No binari",1,0)</f>
        <v>0</v>
      </c>
      <c r="CS371" s="73"/>
      <c r="CT371" s="63">
        <f t="shared" si="80"/>
        <v>0</v>
      </c>
      <c r="CU371" s="64">
        <f t="shared" si="87"/>
        <v>0</v>
      </c>
      <c r="CW371" s="64">
        <f t="shared" si="88"/>
        <v>0</v>
      </c>
      <c r="CX371" s="64">
        <f t="shared" si="89"/>
        <v>0</v>
      </c>
      <c r="CY371" s="64">
        <f t="shared" si="90"/>
        <v>0</v>
      </c>
      <c r="CZ371" s="64">
        <f t="shared" si="91"/>
        <v>0</v>
      </c>
      <c r="DB371" s="64">
        <f t="shared" si="92"/>
        <v>0</v>
      </c>
      <c r="DC371" s="64">
        <f t="shared" si="93"/>
        <v>0</v>
      </c>
      <c r="DD371" s="64">
        <f t="shared" si="94"/>
        <v>0</v>
      </c>
      <c r="DE371" s="64">
        <f t="shared" si="95"/>
        <v>0</v>
      </c>
    </row>
    <row r="372" spans="2:109" x14ac:dyDescent="0.3">
      <c r="B372" s="167"/>
      <c r="C372" s="186"/>
      <c r="D372" s="2"/>
      <c r="E372" s="67"/>
      <c r="F372" s="5"/>
      <c r="G372" s="5"/>
      <c r="H372" s="187"/>
      <c r="I372" s="111" t="str">
        <f ca="1">IF(Taula1[[#This Row],[Data naixement (format dd/mm/aaaa)]]="","0",DATEDIF(Taula1[[#This Row],[Data naixement (format dd/mm/aaaa)]],TODAY(),"Y"))</f>
        <v>0</v>
      </c>
      <c r="J372" s="6"/>
      <c r="K372" s="6"/>
      <c r="L372" s="6"/>
      <c r="M372" s="6"/>
      <c r="N372" s="56"/>
      <c r="O372" s="56"/>
      <c r="P372" s="56"/>
      <c r="Q372" s="6"/>
      <c r="R372" s="7"/>
      <c r="S372" s="143">
        <f>Taula1[[#This Row],[Mesos naturals sencers treballats període justificat (01/01/2023 - 31/03/2023)]]</f>
        <v>0</v>
      </c>
      <c r="T372" s="194">
        <f>Taula1[[#This Row],[Dies treballats període justificat (01/01/2023 - 31/03/2023)              no comptabilitzats com a mes natural sencer]]</f>
        <v>0</v>
      </c>
      <c r="U372" s="12"/>
      <c r="V372" s="7"/>
      <c r="W372" s="188"/>
      <c r="X372" s="188"/>
      <c r="Y372" s="188"/>
      <c r="Z372" s="188"/>
      <c r="AA372" s="190"/>
      <c r="AB372" s="143">
        <f>Taula1[[#This Row],[Grup justificat     (fer servir opcions de la llista desplegable)]]</f>
        <v>0</v>
      </c>
      <c r="AC372" s="182"/>
      <c r="AD372" s="80"/>
      <c r="AE372" s="131">
        <f>ROUND((AF372/100)*756*Taula1[[#This Row],[Mesos naturals sencers treballats període justificat (01/01/2023 - 31/03/2023)]],2)</f>
        <v>0</v>
      </c>
      <c r="AF372" s="79">
        <f>Taula1[[#This Row],[% Jornada segons contracte
(no posar el símbol %) ]]-Taula1[[#This Row],[% Reducció salari per baix rendiment        (no posar el símbol %)]]</f>
        <v>0</v>
      </c>
      <c r="AG372" s="131">
        <f>ROUND((AH372/100)*24.8547945*Taula1[[#This Row],[Dies treballats període justificat (01/01/2023 - 31/03/2023)              no comptabilitzats com a mes natural sencer]],2)</f>
        <v>0</v>
      </c>
      <c r="AH372" s="79">
        <f>Taula1[[#This Row],[% Jornada segons contracte
(no posar el símbol %) ]]-Taula1[[#This Row],[% Reducció salari per baix rendiment        (no posar el símbol %)]]</f>
        <v>0</v>
      </c>
      <c r="AI372" s="131">
        <f t="shared" si="81"/>
        <v>0</v>
      </c>
      <c r="AJ372" s="183"/>
      <c r="AK372" s="131">
        <f>ROUND((AL372/100)*756*Taula1[[#This Row],[Espai reservat Administració  (mesos)]],2)</f>
        <v>0</v>
      </c>
      <c r="AL372" s="79">
        <f>Taula1[[#This Row],[% Jornada segons contracte
(no posar el símbol %) ]]-Taula1[[#This Row],[% Reducció salari per baix rendiment        (no posar el símbol %)]]</f>
        <v>0</v>
      </c>
      <c r="AM372" s="131">
        <f>ROUND((AN372/100)*24.8547945*Taula1[[#This Row],[Espai reservat Administració (dies)]],2)</f>
        <v>0</v>
      </c>
      <c r="AN372" s="79">
        <f>Taula1[[#This Row],[% Jornada segons contracte
(no posar el símbol %) ]]-Taula1[[#This Row],[% Reducció salari per baix rendiment        (no posar el símbol %)]]</f>
        <v>0</v>
      </c>
      <c r="AO372" s="131">
        <f t="shared" si="82"/>
        <v>0</v>
      </c>
      <c r="AP372" s="86"/>
      <c r="AQ372" s="136">
        <f>ROUND((AR372/100)*693*Taula1[[#This Row],[Mesos naturals sencers treballats període justificat (01/01/2023 - 31/03/2023)]],2)</f>
        <v>0</v>
      </c>
      <c r="AR372" s="89">
        <f>Taula1[[#This Row],[% Jornada segons contracte
(no posar el símbol %) ]]-Taula1[[#This Row],[% Reducció salari per baix rendiment        (no posar el símbol %)]]</f>
        <v>0</v>
      </c>
      <c r="AS372" s="136">
        <f>ROUND((AT372/100)*22.78356164*Taula1[[#This Row],[Dies treballats període justificat (01/01/2023 - 31/03/2023)              no comptabilitzats com a mes natural sencer]],2)</f>
        <v>0</v>
      </c>
      <c r="AT372" s="89">
        <f>Taula1[[#This Row],[% Jornada segons contracte
(no posar el símbol %) ]]-Taula1[[#This Row],[% Reducció salari per baix rendiment        (no posar el símbol %)]]</f>
        <v>0</v>
      </c>
      <c r="AU372" s="136">
        <f t="shared" si="83"/>
        <v>0</v>
      </c>
      <c r="AV372" s="86"/>
      <c r="AW372" s="136">
        <f>ROUND((AX372/100)*693*Taula1[[#This Row],[Espai reservat Administració  (mesos)]],2)</f>
        <v>0</v>
      </c>
      <c r="AX372" s="89">
        <f>Taula1[[#This Row],[% Jornada segons contracte
(no posar el símbol %) ]]-Taula1[[#This Row],[% Reducció salari per baix rendiment        (no posar el símbol %)]]</f>
        <v>0</v>
      </c>
      <c r="AY372" s="131">
        <f>ROUND((AZ372/100)*22.78356164*Taula1[[#This Row],[Espai reservat Administració (dies)]],2)</f>
        <v>0</v>
      </c>
      <c r="AZ372" s="79">
        <f>Taula1[[#This Row],[% Jornada segons contracte
(no posar el símbol %) ]]-Taula1[[#This Row],[% Reducció salari per baix rendiment        (no posar el símbol %)]]</f>
        <v>0</v>
      </c>
      <c r="BA372" s="131">
        <f t="shared" si="84"/>
        <v>0</v>
      </c>
      <c r="BB372" s="83"/>
      <c r="BC372" s="131">
        <f>IF(Taula1[[#This Row],[Grup justificat     (fer servir opcions de la llista desplegable)]]=1,AI372,0)</f>
        <v>0</v>
      </c>
      <c r="BD372" s="131">
        <f>IF(Taula1[[#This Row],[Grup justificat     (fer servir opcions de la llista desplegable)]]=2,AU372,0)</f>
        <v>0</v>
      </c>
      <c r="BE372" s="83"/>
      <c r="BF372" s="131">
        <f>IF(Taula1[[#This Row],[Espai reservat Administració]]=1,AO372,0)</f>
        <v>0</v>
      </c>
      <c r="BG372" s="131">
        <f>IF(Taula1[[#This Row],[Espai reservat Administració]]=2,BA372,0)</f>
        <v>0</v>
      </c>
      <c r="BH372" s="83"/>
      <c r="BI372" s="124">
        <f>IF(Taula1[[#This Row],[Grup justificat     (fer servir opcions de la llista desplegable)]]=1,1,0)</f>
        <v>0</v>
      </c>
      <c r="BJ372" s="124">
        <f>IF(Taula1[[#This Row],[Espai reservat Administració]]=1,1,0)</f>
        <v>0</v>
      </c>
      <c r="BK372" s="125"/>
      <c r="BL372" s="124">
        <f>IF(Taula1[[#This Row],[Grup justificat     (fer servir opcions de la llista desplegable)]]=2,1,0)</f>
        <v>0</v>
      </c>
      <c r="BM372" s="124">
        <f>IF(Taula1[[#This Row],[Espai reservat Administració]]=2,1,0)</f>
        <v>0</v>
      </c>
      <c r="BN372" s="73"/>
      <c r="BO372" s="73"/>
      <c r="BP372" s="73"/>
      <c r="BQ372" s="73"/>
      <c r="BR372" s="73"/>
      <c r="BS372" s="73"/>
      <c r="BT372" s="73"/>
      <c r="BU372" s="73"/>
      <c r="BV372" s="73"/>
      <c r="BW372" s="73"/>
      <c r="BX372" s="73"/>
      <c r="BY372" s="73"/>
      <c r="BZ372" s="73"/>
      <c r="CA372" s="73"/>
      <c r="CB372" s="73"/>
      <c r="CC372" s="73"/>
      <c r="CD372" s="73"/>
      <c r="CE372" s="73"/>
      <c r="CF372" s="73"/>
      <c r="CG372" s="63">
        <f t="shared" si="85"/>
        <v>0</v>
      </c>
      <c r="CH372" s="63">
        <f t="shared" si="86"/>
        <v>0</v>
      </c>
      <c r="CI372" s="73"/>
      <c r="CJ372" s="63">
        <f>IF(Taula1[[#This Row],[Tipus de contracte                                  (fer servir opcions de la llista desplegable)]]="Indefinit",1,0)</f>
        <v>0</v>
      </c>
      <c r="CK372" s="63">
        <f>IF(Taula1[[#This Row],[Tipus de contracte                                  (fer servir opcions de la llista desplegable)]]="Temporal, igual o superior a 6 mesos",1,0)</f>
        <v>0</v>
      </c>
      <c r="CL372" s="63">
        <f>IF(Taula1[[#This Row],[Tipus de contracte                                  (fer servir opcions de la llista desplegable)]]="Substitució per IT",1,0)</f>
        <v>0</v>
      </c>
      <c r="CM372" s="73"/>
      <c r="CN372" s="63">
        <f>IF(Taula1[[#This Row],[Relació llocs de treball]]&gt;=1,1,0)</f>
        <v>0</v>
      </c>
      <c r="CO372" s="73"/>
      <c r="CP372" s="63">
        <f>IF(Taula1[[#This Row],[Identitat de gènere                                                          (fer servir opcions de la llista desplegable)]]="Home",1,0)</f>
        <v>0</v>
      </c>
      <c r="CQ372" s="63">
        <f>IF(Taula1[[#This Row],[Identitat de gènere                                                          (fer servir opcions de la llista desplegable)]]="Dona",1,0)</f>
        <v>0</v>
      </c>
      <c r="CR372" s="63">
        <f>IF(Taula1[[#This Row],[Identitat de gènere                                                          (fer servir opcions de la llista desplegable)]]="No binari",1,0)</f>
        <v>0</v>
      </c>
      <c r="CS372" s="73"/>
      <c r="CT372" s="63">
        <f t="shared" si="80"/>
        <v>0</v>
      </c>
      <c r="CU372" s="64">
        <f t="shared" si="87"/>
        <v>0</v>
      </c>
      <c r="CW372" s="64">
        <f t="shared" si="88"/>
        <v>0</v>
      </c>
      <c r="CX372" s="64">
        <f t="shared" si="89"/>
        <v>0</v>
      </c>
      <c r="CY372" s="64">
        <f t="shared" si="90"/>
        <v>0</v>
      </c>
      <c r="CZ372" s="64">
        <f t="shared" si="91"/>
        <v>0</v>
      </c>
      <c r="DB372" s="64">
        <f t="shared" si="92"/>
        <v>0</v>
      </c>
      <c r="DC372" s="64">
        <f t="shared" si="93"/>
        <v>0</v>
      </c>
      <c r="DD372" s="64">
        <f t="shared" si="94"/>
        <v>0</v>
      </c>
      <c r="DE372" s="64">
        <f t="shared" si="95"/>
        <v>0</v>
      </c>
    </row>
    <row r="373" spans="2:109" x14ac:dyDescent="0.3">
      <c r="B373" s="167"/>
      <c r="C373" s="186"/>
      <c r="D373" s="2"/>
      <c r="E373" s="67"/>
      <c r="F373" s="5"/>
      <c r="G373" s="5"/>
      <c r="H373" s="187"/>
      <c r="I373" s="111" t="str">
        <f ca="1">IF(Taula1[[#This Row],[Data naixement (format dd/mm/aaaa)]]="","0",DATEDIF(Taula1[[#This Row],[Data naixement (format dd/mm/aaaa)]],TODAY(),"Y"))</f>
        <v>0</v>
      </c>
      <c r="J373" s="6"/>
      <c r="K373" s="6"/>
      <c r="L373" s="6"/>
      <c r="M373" s="6"/>
      <c r="N373" s="56"/>
      <c r="O373" s="56"/>
      <c r="P373" s="56"/>
      <c r="Q373" s="6"/>
      <c r="R373" s="7"/>
      <c r="S373" s="143">
        <f>Taula1[[#This Row],[Mesos naturals sencers treballats període justificat (01/01/2023 - 31/03/2023)]]</f>
        <v>0</v>
      </c>
      <c r="T373" s="194">
        <f>Taula1[[#This Row],[Dies treballats període justificat (01/01/2023 - 31/03/2023)              no comptabilitzats com a mes natural sencer]]</f>
        <v>0</v>
      </c>
      <c r="U373" s="12"/>
      <c r="V373" s="7"/>
      <c r="W373" s="188"/>
      <c r="X373" s="188"/>
      <c r="Y373" s="188"/>
      <c r="Z373" s="188"/>
      <c r="AA373" s="190"/>
      <c r="AB373" s="143">
        <f>Taula1[[#This Row],[Grup justificat     (fer servir opcions de la llista desplegable)]]</f>
        <v>0</v>
      </c>
      <c r="AC373" s="182"/>
      <c r="AD373" s="80"/>
      <c r="AE373" s="131">
        <f>ROUND((AF373/100)*756*Taula1[[#This Row],[Mesos naturals sencers treballats període justificat (01/01/2023 - 31/03/2023)]],2)</f>
        <v>0</v>
      </c>
      <c r="AF373" s="79">
        <f>Taula1[[#This Row],[% Jornada segons contracte
(no posar el símbol %) ]]-Taula1[[#This Row],[% Reducció salari per baix rendiment        (no posar el símbol %)]]</f>
        <v>0</v>
      </c>
      <c r="AG373" s="131">
        <f>ROUND((AH373/100)*24.8547945*Taula1[[#This Row],[Dies treballats període justificat (01/01/2023 - 31/03/2023)              no comptabilitzats com a mes natural sencer]],2)</f>
        <v>0</v>
      </c>
      <c r="AH373" s="79">
        <f>Taula1[[#This Row],[% Jornada segons contracte
(no posar el símbol %) ]]-Taula1[[#This Row],[% Reducció salari per baix rendiment        (no posar el símbol %)]]</f>
        <v>0</v>
      </c>
      <c r="AI373" s="131">
        <f t="shared" si="81"/>
        <v>0</v>
      </c>
      <c r="AJ373" s="183"/>
      <c r="AK373" s="131">
        <f>ROUND((AL373/100)*756*Taula1[[#This Row],[Espai reservat Administració  (mesos)]],2)</f>
        <v>0</v>
      </c>
      <c r="AL373" s="79">
        <f>Taula1[[#This Row],[% Jornada segons contracte
(no posar el símbol %) ]]-Taula1[[#This Row],[% Reducció salari per baix rendiment        (no posar el símbol %)]]</f>
        <v>0</v>
      </c>
      <c r="AM373" s="131">
        <f>ROUND((AN373/100)*24.8547945*Taula1[[#This Row],[Espai reservat Administració (dies)]],2)</f>
        <v>0</v>
      </c>
      <c r="AN373" s="79">
        <f>Taula1[[#This Row],[% Jornada segons contracte
(no posar el símbol %) ]]-Taula1[[#This Row],[% Reducció salari per baix rendiment        (no posar el símbol %)]]</f>
        <v>0</v>
      </c>
      <c r="AO373" s="131">
        <f t="shared" si="82"/>
        <v>0</v>
      </c>
      <c r="AP373" s="86"/>
      <c r="AQ373" s="136">
        <f>ROUND((AR373/100)*693*Taula1[[#This Row],[Mesos naturals sencers treballats període justificat (01/01/2023 - 31/03/2023)]],2)</f>
        <v>0</v>
      </c>
      <c r="AR373" s="89">
        <f>Taula1[[#This Row],[% Jornada segons contracte
(no posar el símbol %) ]]-Taula1[[#This Row],[% Reducció salari per baix rendiment        (no posar el símbol %)]]</f>
        <v>0</v>
      </c>
      <c r="AS373" s="136">
        <f>ROUND((AT373/100)*22.78356164*Taula1[[#This Row],[Dies treballats període justificat (01/01/2023 - 31/03/2023)              no comptabilitzats com a mes natural sencer]],2)</f>
        <v>0</v>
      </c>
      <c r="AT373" s="89">
        <f>Taula1[[#This Row],[% Jornada segons contracte
(no posar el símbol %) ]]-Taula1[[#This Row],[% Reducció salari per baix rendiment        (no posar el símbol %)]]</f>
        <v>0</v>
      </c>
      <c r="AU373" s="136">
        <f t="shared" si="83"/>
        <v>0</v>
      </c>
      <c r="AV373" s="86"/>
      <c r="AW373" s="136">
        <f>ROUND((AX373/100)*693*Taula1[[#This Row],[Espai reservat Administració  (mesos)]],2)</f>
        <v>0</v>
      </c>
      <c r="AX373" s="89">
        <f>Taula1[[#This Row],[% Jornada segons contracte
(no posar el símbol %) ]]-Taula1[[#This Row],[% Reducció salari per baix rendiment        (no posar el símbol %)]]</f>
        <v>0</v>
      </c>
      <c r="AY373" s="131">
        <f>ROUND((AZ373/100)*22.78356164*Taula1[[#This Row],[Espai reservat Administració (dies)]],2)</f>
        <v>0</v>
      </c>
      <c r="AZ373" s="79">
        <f>Taula1[[#This Row],[% Jornada segons contracte
(no posar el símbol %) ]]-Taula1[[#This Row],[% Reducció salari per baix rendiment        (no posar el símbol %)]]</f>
        <v>0</v>
      </c>
      <c r="BA373" s="131">
        <f t="shared" si="84"/>
        <v>0</v>
      </c>
      <c r="BB373" s="83"/>
      <c r="BC373" s="131">
        <f>IF(Taula1[[#This Row],[Grup justificat     (fer servir opcions de la llista desplegable)]]=1,AI373,0)</f>
        <v>0</v>
      </c>
      <c r="BD373" s="131">
        <f>IF(Taula1[[#This Row],[Grup justificat     (fer servir opcions de la llista desplegable)]]=2,AU373,0)</f>
        <v>0</v>
      </c>
      <c r="BE373" s="83"/>
      <c r="BF373" s="131">
        <f>IF(Taula1[[#This Row],[Espai reservat Administració]]=1,AO373,0)</f>
        <v>0</v>
      </c>
      <c r="BG373" s="131">
        <f>IF(Taula1[[#This Row],[Espai reservat Administració]]=2,BA373,0)</f>
        <v>0</v>
      </c>
      <c r="BH373" s="83"/>
      <c r="BI373" s="124">
        <f>IF(Taula1[[#This Row],[Grup justificat     (fer servir opcions de la llista desplegable)]]=1,1,0)</f>
        <v>0</v>
      </c>
      <c r="BJ373" s="124">
        <f>IF(Taula1[[#This Row],[Espai reservat Administració]]=1,1,0)</f>
        <v>0</v>
      </c>
      <c r="BK373" s="125"/>
      <c r="BL373" s="124">
        <f>IF(Taula1[[#This Row],[Grup justificat     (fer servir opcions de la llista desplegable)]]=2,1,0)</f>
        <v>0</v>
      </c>
      <c r="BM373" s="124">
        <f>IF(Taula1[[#This Row],[Espai reservat Administració]]=2,1,0)</f>
        <v>0</v>
      </c>
      <c r="BN373" s="73"/>
      <c r="BO373" s="73"/>
      <c r="BP373" s="73"/>
      <c r="BQ373" s="73"/>
      <c r="BR373" s="73"/>
      <c r="BS373" s="73"/>
      <c r="BT373" s="73"/>
      <c r="BU373" s="73"/>
      <c r="BV373" s="73"/>
      <c r="BW373" s="73"/>
      <c r="BX373" s="73"/>
      <c r="BY373" s="73"/>
      <c r="BZ373" s="73"/>
      <c r="CA373" s="73"/>
      <c r="CB373" s="73"/>
      <c r="CC373" s="73"/>
      <c r="CD373" s="73"/>
      <c r="CE373" s="73"/>
      <c r="CF373" s="73"/>
      <c r="CG373" s="63">
        <f t="shared" si="85"/>
        <v>0</v>
      </c>
      <c r="CH373" s="63">
        <f t="shared" si="86"/>
        <v>0</v>
      </c>
      <c r="CI373" s="73"/>
      <c r="CJ373" s="63">
        <f>IF(Taula1[[#This Row],[Tipus de contracte                                  (fer servir opcions de la llista desplegable)]]="Indefinit",1,0)</f>
        <v>0</v>
      </c>
      <c r="CK373" s="63">
        <f>IF(Taula1[[#This Row],[Tipus de contracte                                  (fer servir opcions de la llista desplegable)]]="Temporal, igual o superior a 6 mesos",1,0)</f>
        <v>0</v>
      </c>
      <c r="CL373" s="63">
        <f>IF(Taula1[[#This Row],[Tipus de contracte                                  (fer servir opcions de la llista desplegable)]]="Substitució per IT",1,0)</f>
        <v>0</v>
      </c>
      <c r="CM373" s="73"/>
      <c r="CN373" s="63">
        <f>IF(Taula1[[#This Row],[Relació llocs de treball]]&gt;=1,1,0)</f>
        <v>0</v>
      </c>
      <c r="CO373" s="73"/>
      <c r="CP373" s="63">
        <f>IF(Taula1[[#This Row],[Identitat de gènere                                                          (fer servir opcions de la llista desplegable)]]="Home",1,0)</f>
        <v>0</v>
      </c>
      <c r="CQ373" s="63">
        <f>IF(Taula1[[#This Row],[Identitat de gènere                                                          (fer servir opcions de la llista desplegable)]]="Dona",1,0)</f>
        <v>0</v>
      </c>
      <c r="CR373" s="63">
        <f>IF(Taula1[[#This Row],[Identitat de gènere                                                          (fer servir opcions de la llista desplegable)]]="No binari",1,0)</f>
        <v>0</v>
      </c>
      <c r="CS373" s="73"/>
      <c r="CT373" s="63">
        <f t="shared" si="80"/>
        <v>0</v>
      </c>
      <c r="CU373" s="64">
        <f t="shared" si="87"/>
        <v>0</v>
      </c>
      <c r="CW373" s="64">
        <f t="shared" si="88"/>
        <v>0</v>
      </c>
      <c r="CX373" s="64">
        <f t="shared" si="89"/>
        <v>0</v>
      </c>
      <c r="CY373" s="64">
        <f t="shared" si="90"/>
        <v>0</v>
      </c>
      <c r="CZ373" s="64">
        <f t="shared" si="91"/>
        <v>0</v>
      </c>
      <c r="DB373" s="64">
        <f t="shared" si="92"/>
        <v>0</v>
      </c>
      <c r="DC373" s="64">
        <f t="shared" si="93"/>
        <v>0</v>
      </c>
      <c r="DD373" s="64">
        <f t="shared" si="94"/>
        <v>0</v>
      </c>
      <c r="DE373" s="64">
        <f t="shared" si="95"/>
        <v>0</v>
      </c>
    </row>
    <row r="374" spans="2:109" x14ac:dyDescent="0.3">
      <c r="B374" s="167"/>
      <c r="C374" s="186"/>
      <c r="D374" s="2"/>
      <c r="E374" s="67"/>
      <c r="F374" s="5"/>
      <c r="G374" s="5"/>
      <c r="H374" s="187"/>
      <c r="I374" s="111" t="str">
        <f ca="1">IF(Taula1[[#This Row],[Data naixement (format dd/mm/aaaa)]]="","0",DATEDIF(Taula1[[#This Row],[Data naixement (format dd/mm/aaaa)]],TODAY(),"Y"))</f>
        <v>0</v>
      </c>
      <c r="J374" s="6"/>
      <c r="K374" s="6"/>
      <c r="L374" s="6"/>
      <c r="M374" s="6"/>
      <c r="N374" s="56"/>
      <c r="O374" s="56"/>
      <c r="P374" s="56"/>
      <c r="Q374" s="6"/>
      <c r="R374" s="7"/>
      <c r="S374" s="143">
        <f>Taula1[[#This Row],[Mesos naturals sencers treballats període justificat (01/01/2023 - 31/03/2023)]]</f>
        <v>0</v>
      </c>
      <c r="T374" s="194">
        <f>Taula1[[#This Row],[Dies treballats període justificat (01/01/2023 - 31/03/2023)              no comptabilitzats com a mes natural sencer]]</f>
        <v>0</v>
      </c>
      <c r="U374" s="12"/>
      <c r="V374" s="7"/>
      <c r="W374" s="188"/>
      <c r="X374" s="188"/>
      <c r="Y374" s="188"/>
      <c r="Z374" s="188"/>
      <c r="AA374" s="190"/>
      <c r="AB374" s="143">
        <f>Taula1[[#This Row],[Grup justificat     (fer servir opcions de la llista desplegable)]]</f>
        <v>0</v>
      </c>
      <c r="AC374" s="182"/>
      <c r="AD374" s="80"/>
      <c r="AE374" s="131">
        <f>ROUND((AF374/100)*756*Taula1[[#This Row],[Mesos naturals sencers treballats període justificat (01/01/2023 - 31/03/2023)]],2)</f>
        <v>0</v>
      </c>
      <c r="AF374" s="79">
        <f>Taula1[[#This Row],[% Jornada segons contracte
(no posar el símbol %) ]]-Taula1[[#This Row],[% Reducció salari per baix rendiment        (no posar el símbol %)]]</f>
        <v>0</v>
      </c>
      <c r="AG374" s="131">
        <f>ROUND((AH374/100)*24.8547945*Taula1[[#This Row],[Dies treballats període justificat (01/01/2023 - 31/03/2023)              no comptabilitzats com a mes natural sencer]],2)</f>
        <v>0</v>
      </c>
      <c r="AH374" s="79">
        <f>Taula1[[#This Row],[% Jornada segons contracte
(no posar el símbol %) ]]-Taula1[[#This Row],[% Reducció salari per baix rendiment        (no posar el símbol %)]]</f>
        <v>0</v>
      </c>
      <c r="AI374" s="131">
        <f t="shared" si="81"/>
        <v>0</v>
      </c>
      <c r="AJ374" s="183"/>
      <c r="AK374" s="131">
        <f>ROUND((AL374/100)*756*Taula1[[#This Row],[Espai reservat Administració  (mesos)]],2)</f>
        <v>0</v>
      </c>
      <c r="AL374" s="79">
        <f>Taula1[[#This Row],[% Jornada segons contracte
(no posar el símbol %) ]]-Taula1[[#This Row],[% Reducció salari per baix rendiment        (no posar el símbol %)]]</f>
        <v>0</v>
      </c>
      <c r="AM374" s="131">
        <f>ROUND((AN374/100)*24.8547945*Taula1[[#This Row],[Espai reservat Administració (dies)]],2)</f>
        <v>0</v>
      </c>
      <c r="AN374" s="79">
        <f>Taula1[[#This Row],[% Jornada segons contracte
(no posar el símbol %) ]]-Taula1[[#This Row],[% Reducció salari per baix rendiment        (no posar el símbol %)]]</f>
        <v>0</v>
      </c>
      <c r="AO374" s="131">
        <f t="shared" si="82"/>
        <v>0</v>
      </c>
      <c r="AP374" s="86"/>
      <c r="AQ374" s="136">
        <f>ROUND((AR374/100)*693*Taula1[[#This Row],[Mesos naturals sencers treballats període justificat (01/01/2023 - 31/03/2023)]],2)</f>
        <v>0</v>
      </c>
      <c r="AR374" s="89">
        <f>Taula1[[#This Row],[% Jornada segons contracte
(no posar el símbol %) ]]-Taula1[[#This Row],[% Reducció salari per baix rendiment        (no posar el símbol %)]]</f>
        <v>0</v>
      </c>
      <c r="AS374" s="136">
        <f>ROUND((AT374/100)*22.78356164*Taula1[[#This Row],[Dies treballats període justificat (01/01/2023 - 31/03/2023)              no comptabilitzats com a mes natural sencer]],2)</f>
        <v>0</v>
      </c>
      <c r="AT374" s="89">
        <f>Taula1[[#This Row],[% Jornada segons contracte
(no posar el símbol %) ]]-Taula1[[#This Row],[% Reducció salari per baix rendiment        (no posar el símbol %)]]</f>
        <v>0</v>
      </c>
      <c r="AU374" s="136">
        <f t="shared" si="83"/>
        <v>0</v>
      </c>
      <c r="AV374" s="86"/>
      <c r="AW374" s="136">
        <f>ROUND((AX374/100)*693*Taula1[[#This Row],[Espai reservat Administració  (mesos)]],2)</f>
        <v>0</v>
      </c>
      <c r="AX374" s="89">
        <f>Taula1[[#This Row],[% Jornada segons contracte
(no posar el símbol %) ]]-Taula1[[#This Row],[% Reducció salari per baix rendiment        (no posar el símbol %)]]</f>
        <v>0</v>
      </c>
      <c r="AY374" s="131">
        <f>ROUND((AZ374/100)*22.78356164*Taula1[[#This Row],[Espai reservat Administració (dies)]],2)</f>
        <v>0</v>
      </c>
      <c r="AZ374" s="79">
        <f>Taula1[[#This Row],[% Jornada segons contracte
(no posar el símbol %) ]]-Taula1[[#This Row],[% Reducció salari per baix rendiment        (no posar el símbol %)]]</f>
        <v>0</v>
      </c>
      <c r="BA374" s="131">
        <f t="shared" si="84"/>
        <v>0</v>
      </c>
      <c r="BB374" s="83"/>
      <c r="BC374" s="131">
        <f>IF(Taula1[[#This Row],[Grup justificat     (fer servir opcions de la llista desplegable)]]=1,AI374,0)</f>
        <v>0</v>
      </c>
      <c r="BD374" s="131">
        <f>IF(Taula1[[#This Row],[Grup justificat     (fer servir opcions de la llista desplegable)]]=2,AU374,0)</f>
        <v>0</v>
      </c>
      <c r="BE374" s="83"/>
      <c r="BF374" s="131">
        <f>IF(Taula1[[#This Row],[Espai reservat Administració]]=1,AO374,0)</f>
        <v>0</v>
      </c>
      <c r="BG374" s="131">
        <f>IF(Taula1[[#This Row],[Espai reservat Administració]]=2,BA374,0)</f>
        <v>0</v>
      </c>
      <c r="BH374" s="83"/>
      <c r="BI374" s="124">
        <f>IF(Taula1[[#This Row],[Grup justificat     (fer servir opcions de la llista desplegable)]]=1,1,0)</f>
        <v>0</v>
      </c>
      <c r="BJ374" s="124">
        <f>IF(Taula1[[#This Row],[Espai reservat Administració]]=1,1,0)</f>
        <v>0</v>
      </c>
      <c r="BK374" s="125"/>
      <c r="BL374" s="124">
        <f>IF(Taula1[[#This Row],[Grup justificat     (fer servir opcions de la llista desplegable)]]=2,1,0)</f>
        <v>0</v>
      </c>
      <c r="BM374" s="124">
        <f>IF(Taula1[[#This Row],[Espai reservat Administració]]=2,1,0)</f>
        <v>0</v>
      </c>
      <c r="BN374" s="73"/>
      <c r="BO374" s="73"/>
      <c r="BP374" s="73"/>
      <c r="BQ374" s="73"/>
      <c r="BR374" s="73"/>
      <c r="BS374" s="73"/>
      <c r="BT374" s="73"/>
      <c r="BU374" s="73"/>
      <c r="BV374" s="73"/>
      <c r="BW374" s="73"/>
      <c r="BX374" s="73"/>
      <c r="BY374" s="73"/>
      <c r="BZ374" s="73"/>
      <c r="CA374" s="73"/>
      <c r="CB374" s="73"/>
      <c r="CC374" s="73"/>
      <c r="CD374" s="73"/>
      <c r="CE374" s="73"/>
      <c r="CF374" s="73"/>
      <c r="CG374" s="63">
        <f t="shared" si="85"/>
        <v>0</v>
      </c>
      <c r="CH374" s="63">
        <f t="shared" si="86"/>
        <v>0</v>
      </c>
      <c r="CI374" s="73"/>
      <c r="CJ374" s="63">
        <f>IF(Taula1[[#This Row],[Tipus de contracte                                  (fer servir opcions de la llista desplegable)]]="Indefinit",1,0)</f>
        <v>0</v>
      </c>
      <c r="CK374" s="63">
        <f>IF(Taula1[[#This Row],[Tipus de contracte                                  (fer servir opcions de la llista desplegable)]]="Temporal, igual o superior a 6 mesos",1,0)</f>
        <v>0</v>
      </c>
      <c r="CL374" s="63">
        <f>IF(Taula1[[#This Row],[Tipus de contracte                                  (fer servir opcions de la llista desplegable)]]="Substitució per IT",1,0)</f>
        <v>0</v>
      </c>
      <c r="CM374" s="73"/>
      <c r="CN374" s="63">
        <f>IF(Taula1[[#This Row],[Relació llocs de treball]]&gt;=1,1,0)</f>
        <v>0</v>
      </c>
      <c r="CO374" s="73"/>
      <c r="CP374" s="63">
        <f>IF(Taula1[[#This Row],[Identitat de gènere                                                          (fer servir opcions de la llista desplegable)]]="Home",1,0)</f>
        <v>0</v>
      </c>
      <c r="CQ374" s="63">
        <f>IF(Taula1[[#This Row],[Identitat de gènere                                                          (fer servir opcions de la llista desplegable)]]="Dona",1,0)</f>
        <v>0</v>
      </c>
      <c r="CR374" s="63">
        <f>IF(Taula1[[#This Row],[Identitat de gènere                                                          (fer servir opcions de la llista desplegable)]]="No binari",1,0)</f>
        <v>0</v>
      </c>
      <c r="CS374" s="73"/>
      <c r="CT374" s="63">
        <f t="shared" si="80"/>
        <v>0</v>
      </c>
      <c r="CU374" s="64">
        <f t="shared" si="87"/>
        <v>0</v>
      </c>
      <c r="CW374" s="64">
        <f t="shared" si="88"/>
        <v>0</v>
      </c>
      <c r="CX374" s="64">
        <f t="shared" si="89"/>
        <v>0</v>
      </c>
      <c r="CY374" s="64">
        <f t="shared" si="90"/>
        <v>0</v>
      </c>
      <c r="CZ374" s="64">
        <f t="shared" si="91"/>
        <v>0</v>
      </c>
      <c r="DB374" s="64">
        <f t="shared" si="92"/>
        <v>0</v>
      </c>
      <c r="DC374" s="64">
        <f t="shared" si="93"/>
        <v>0</v>
      </c>
      <c r="DD374" s="64">
        <f t="shared" si="94"/>
        <v>0</v>
      </c>
      <c r="DE374" s="64">
        <f t="shared" si="95"/>
        <v>0</v>
      </c>
    </row>
    <row r="375" spans="2:109" x14ac:dyDescent="0.3">
      <c r="B375" s="167"/>
      <c r="C375" s="186"/>
      <c r="D375" s="2"/>
      <c r="E375" s="67"/>
      <c r="F375" s="5"/>
      <c r="G375" s="5"/>
      <c r="H375" s="187"/>
      <c r="I375" s="111" t="str">
        <f ca="1">IF(Taula1[[#This Row],[Data naixement (format dd/mm/aaaa)]]="","0",DATEDIF(Taula1[[#This Row],[Data naixement (format dd/mm/aaaa)]],TODAY(),"Y"))</f>
        <v>0</v>
      </c>
      <c r="J375" s="6"/>
      <c r="K375" s="6"/>
      <c r="L375" s="6"/>
      <c r="M375" s="6"/>
      <c r="N375" s="56"/>
      <c r="O375" s="56"/>
      <c r="P375" s="56"/>
      <c r="Q375" s="6"/>
      <c r="R375" s="7"/>
      <c r="S375" s="143">
        <f>Taula1[[#This Row],[Mesos naturals sencers treballats període justificat (01/01/2023 - 31/03/2023)]]</f>
        <v>0</v>
      </c>
      <c r="T375" s="194">
        <f>Taula1[[#This Row],[Dies treballats període justificat (01/01/2023 - 31/03/2023)              no comptabilitzats com a mes natural sencer]]</f>
        <v>0</v>
      </c>
      <c r="U375" s="12"/>
      <c r="V375" s="7"/>
      <c r="W375" s="188"/>
      <c r="X375" s="188"/>
      <c r="Y375" s="188"/>
      <c r="Z375" s="188"/>
      <c r="AA375" s="190"/>
      <c r="AB375" s="143">
        <f>Taula1[[#This Row],[Grup justificat     (fer servir opcions de la llista desplegable)]]</f>
        <v>0</v>
      </c>
      <c r="AC375" s="182"/>
      <c r="AD375" s="80"/>
      <c r="AE375" s="131">
        <f>ROUND((AF375/100)*756*Taula1[[#This Row],[Mesos naturals sencers treballats període justificat (01/01/2023 - 31/03/2023)]],2)</f>
        <v>0</v>
      </c>
      <c r="AF375" s="79">
        <f>Taula1[[#This Row],[% Jornada segons contracte
(no posar el símbol %) ]]-Taula1[[#This Row],[% Reducció salari per baix rendiment        (no posar el símbol %)]]</f>
        <v>0</v>
      </c>
      <c r="AG375" s="131">
        <f>ROUND((AH375/100)*24.8547945*Taula1[[#This Row],[Dies treballats període justificat (01/01/2023 - 31/03/2023)              no comptabilitzats com a mes natural sencer]],2)</f>
        <v>0</v>
      </c>
      <c r="AH375" s="79">
        <f>Taula1[[#This Row],[% Jornada segons contracte
(no posar el símbol %) ]]-Taula1[[#This Row],[% Reducció salari per baix rendiment        (no posar el símbol %)]]</f>
        <v>0</v>
      </c>
      <c r="AI375" s="131">
        <f t="shared" si="81"/>
        <v>0</v>
      </c>
      <c r="AJ375" s="183"/>
      <c r="AK375" s="131">
        <f>ROUND((AL375/100)*756*Taula1[[#This Row],[Espai reservat Administració  (mesos)]],2)</f>
        <v>0</v>
      </c>
      <c r="AL375" s="79">
        <f>Taula1[[#This Row],[% Jornada segons contracte
(no posar el símbol %) ]]-Taula1[[#This Row],[% Reducció salari per baix rendiment        (no posar el símbol %)]]</f>
        <v>0</v>
      </c>
      <c r="AM375" s="131">
        <f>ROUND((AN375/100)*24.8547945*Taula1[[#This Row],[Espai reservat Administració (dies)]],2)</f>
        <v>0</v>
      </c>
      <c r="AN375" s="79">
        <f>Taula1[[#This Row],[% Jornada segons contracte
(no posar el símbol %) ]]-Taula1[[#This Row],[% Reducció salari per baix rendiment        (no posar el símbol %)]]</f>
        <v>0</v>
      </c>
      <c r="AO375" s="131">
        <f t="shared" si="82"/>
        <v>0</v>
      </c>
      <c r="AP375" s="86"/>
      <c r="AQ375" s="136">
        <f>ROUND((AR375/100)*693*Taula1[[#This Row],[Mesos naturals sencers treballats període justificat (01/01/2023 - 31/03/2023)]],2)</f>
        <v>0</v>
      </c>
      <c r="AR375" s="89">
        <f>Taula1[[#This Row],[% Jornada segons contracte
(no posar el símbol %) ]]-Taula1[[#This Row],[% Reducció salari per baix rendiment        (no posar el símbol %)]]</f>
        <v>0</v>
      </c>
      <c r="AS375" s="136">
        <f>ROUND((AT375/100)*22.78356164*Taula1[[#This Row],[Dies treballats període justificat (01/01/2023 - 31/03/2023)              no comptabilitzats com a mes natural sencer]],2)</f>
        <v>0</v>
      </c>
      <c r="AT375" s="89">
        <f>Taula1[[#This Row],[% Jornada segons contracte
(no posar el símbol %) ]]-Taula1[[#This Row],[% Reducció salari per baix rendiment        (no posar el símbol %)]]</f>
        <v>0</v>
      </c>
      <c r="AU375" s="136">
        <f t="shared" si="83"/>
        <v>0</v>
      </c>
      <c r="AV375" s="86"/>
      <c r="AW375" s="136">
        <f>ROUND((AX375/100)*693*Taula1[[#This Row],[Espai reservat Administració  (mesos)]],2)</f>
        <v>0</v>
      </c>
      <c r="AX375" s="89">
        <f>Taula1[[#This Row],[% Jornada segons contracte
(no posar el símbol %) ]]-Taula1[[#This Row],[% Reducció salari per baix rendiment        (no posar el símbol %)]]</f>
        <v>0</v>
      </c>
      <c r="AY375" s="131">
        <f>ROUND((AZ375/100)*22.78356164*Taula1[[#This Row],[Espai reservat Administració (dies)]],2)</f>
        <v>0</v>
      </c>
      <c r="AZ375" s="79">
        <f>Taula1[[#This Row],[% Jornada segons contracte
(no posar el símbol %) ]]-Taula1[[#This Row],[% Reducció salari per baix rendiment        (no posar el símbol %)]]</f>
        <v>0</v>
      </c>
      <c r="BA375" s="131">
        <f t="shared" si="84"/>
        <v>0</v>
      </c>
      <c r="BB375" s="83"/>
      <c r="BC375" s="131">
        <f>IF(Taula1[[#This Row],[Grup justificat     (fer servir opcions de la llista desplegable)]]=1,AI375,0)</f>
        <v>0</v>
      </c>
      <c r="BD375" s="131">
        <f>IF(Taula1[[#This Row],[Grup justificat     (fer servir opcions de la llista desplegable)]]=2,AU375,0)</f>
        <v>0</v>
      </c>
      <c r="BE375" s="83"/>
      <c r="BF375" s="131">
        <f>IF(Taula1[[#This Row],[Espai reservat Administració]]=1,AO375,0)</f>
        <v>0</v>
      </c>
      <c r="BG375" s="131">
        <f>IF(Taula1[[#This Row],[Espai reservat Administració]]=2,BA375,0)</f>
        <v>0</v>
      </c>
      <c r="BH375" s="83"/>
      <c r="BI375" s="124">
        <f>IF(Taula1[[#This Row],[Grup justificat     (fer servir opcions de la llista desplegable)]]=1,1,0)</f>
        <v>0</v>
      </c>
      <c r="BJ375" s="124">
        <f>IF(Taula1[[#This Row],[Espai reservat Administració]]=1,1,0)</f>
        <v>0</v>
      </c>
      <c r="BK375" s="125"/>
      <c r="BL375" s="124">
        <f>IF(Taula1[[#This Row],[Grup justificat     (fer servir opcions de la llista desplegable)]]=2,1,0)</f>
        <v>0</v>
      </c>
      <c r="BM375" s="124">
        <f>IF(Taula1[[#This Row],[Espai reservat Administració]]=2,1,0)</f>
        <v>0</v>
      </c>
      <c r="BN375" s="73"/>
      <c r="BO375" s="73"/>
      <c r="BP375" s="73"/>
      <c r="BQ375" s="73"/>
      <c r="BR375" s="73"/>
      <c r="BS375" s="73"/>
      <c r="BT375" s="73"/>
      <c r="BU375" s="73"/>
      <c r="BV375" s="73"/>
      <c r="BW375" s="73"/>
      <c r="BX375" s="73"/>
      <c r="BY375" s="73"/>
      <c r="BZ375" s="73"/>
      <c r="CA375" s="73"/>
      <c r="CB375" s="73"/>
      <c r="CC375" s="73"/>
      <c r="CD375" s="73"/>
      <c r="CE375" s="73"/>
      <c r="CF375" s="73"/>
      <c r="CG375" s="63">
        <f t="shared" si="85"/>
        <v>0</v>
      </c>
      <c r="CH375" s="63">
        <f t="shared" si="86"/>
        <v>0</v>
      </c>
      <c r="CI375" s="73"/>
      <c r="CJ375" s="63">
        <f>IF(Taula1[[#This Row],[Tipus de contracte                                  (fer servir opcions de la llista desplegable)]]="Indefinit",1,0)</f>
        <v>0</v>
      </c>
      <c r="CK375" s="63">
        <f>IF(Taula1[[#This Row],[Tipus de contracte                                  (fer servir opcions de la llista desplegable)]]="Temporal, igual o superior a 6 mesos",1,0)</f>
        <v>0</v>
      </c>
      <c r="CL375" s="63">
        <f>IF(Taula1[[#This Row],[Tipus de contracte                                  (fer servir opcions de la llista desplegable)]]="Substitució per IT",1,0)</f>
        <v>0</v>
      </c>
      <c r="CM375" s="73"/>
      <c r="CN375" s="63">
        <f>IF(Taula1[[#This Row],[Relació llocs de treball]]&gt;=1,1,0)</f>
        <v>0</v>
      </c>
      <c r="CO375" s="73"/>
      <c r="CP375" s="63">
        <f>IF(Taula1[[#This Row],[Identitat de gènere                                                          (fer servir opcions de la llista desplegable)]]="Home",1,0)</f>
        <v>0</v>
      </c>
      <c r="CQ375" s="63">
        <f>IF(Taula1[[#This Row],[Identitat de gènere                                                          (fer servir opcions de la llista desplegable)]]="Dona",1,0)</f>
        <v>0</v>
      </c>
      <c r="CR375" s="63">
        <f>IF(Taula1[[#This Row],[Identitat de gènere                                                          (fer servir opcions de la llista desplegable)]]="No binari",1,0)</f>
        <v>0</v>
      </c>
      <c r="CS375" s="73"/>
      <c r="CT375" s="63">
        <f t="shared" si="80"/>
        <v>0</v>
      </c>
      <c r="CU375" s="64">
        <f t="shared" si="87"/>
        <v>0</v>
      </c>
      <c r="CW375" s="64">
        <f t="shared" si="88"/>
        <v>0</v>
      </c>
      <c r="CX375" s="64">
        <f t="shared" si="89"/>
        <v>0</v>
      </c>
      <c r="CY375" s="64">
        <f t="shared" si="90"/>
        <v>0</v>
      </c>
      <c r="CZ375" s="64">
        <f t="shared" si="91"/>
        <v>0</v>
      </c>
      <c r="DB375" s="64">
        <f t="shared" si="92"/>
        <v>0</v>
      </c>
      <c r="DC375" s="64">
        <f t="shared" si="93"/>
        <v>0</v>
      </c>
      <c r="DD375" s="64">
        <f t="shared" si="94"/>
        <v>0</v>
      </c>
      <c r="DE375" s="64">
        <f t="shared" si="95"/>
        <v>0</v>
      </c>
    </row>
    <row r="376" spans="2:109" x14ac:dyDescent="0.3">
      <c r="B376" s="167"/>
      <c r="C376" s="186"/>
      <c r="D376" s="2"/>
      <c r="E376" s="67"/>
      <c r="F376" s="5"/>
      <c r="G376" s="5"/>
      <c r="H376" s="187"/>
      <c r="I376" s="111" t="str">
        <f ca="1">IF(Taula1[[#This Row],[Data naixement (format dd/mm/aaaa)]]="","0",DATEDIF(Taula1[[#This Row],[Data naixement (format dd/mm/aaaa)]],TODAY(),"Y"))</f>
        <v>0</v>
      </c>
      <c r="J376" s="6"/>
      <c r="K376" s="6"/>
      <c r="L376" s="6"/>
      <c r="M376" s="6"/>
      <c r="N376" s="56"/>
      <c r="O376" s="56"/>
      <c r="P376" s="56"/>
      <c r="Q376" s="6"/>
      <c r="R376" s="7"/>
      <c r="S376" s="143">
        <f>Taula1[[#This Row],[Mesos naturals sencers treballats període justificat (01/01/2023 - 31/03/2023)]]</f>
        <v>0</v>
      </c>
      <c r="T376" s="194">
        <f>Taula1[[#This Row],[Dies treballats període justificat (01/01/2023 - 31/03/2023)              no comptabilitzats com a mes natural sencer]]</f>
        <v>0</v>
      </c>
      <c r="U376" s="12"/>
      <c r="V376" s="7"/>
      <c r="W376" s="188"/>
      <c r="X376" s="188"/>
      <c r="Y376" s="188"/>
      <c r="Z376" s="188"/>
      <c r="AA376" s="190"/>
      <c r="AB376" s="143">
        <f>Taula1[[#This Row],[Grup justificat     (fer servir opcions de la llista desplegable)]]</f>
        <v>0</v>
      </c>
      <c r="AC376" s="182"/>
      <c r="AD376" s="80"/>
      <c r="AE376" s="131">
        <f>ROUND((AF376/100)*756*Taula1[[#This Row],[Mesos naturals sencers treballats període justificat (01/01/2023 - 31/03/2023)]],2)</f>
        <v>0</v>
      </c>
      <c r="AF376" s="79">
        <f>Taula1[[#This Row],[% Jornada segons contracte
(no posar el símbol %) ]]-Taula1[[#This Row],[% Reducció salari per baix rendiment        (no posar el símbol %)]]</f>
        <v>0</v>
      </c>
      <c r="AG376" s="131">
        <f>ROUND((AH376/100)*24.8547945*Taula1[[#This Row],[Dies treballats període justificat (01/01/2023 - 31/03/2023)              no comptabilitzats com a mes natural sencer]],2)</f>
        <v>0</v>
      </c>
      <c r="AH376" s="79">
        <f>Taula1[[#This Row],[% Jornada segons contracte
(no posar el símbol %) ]]-Taula1[[#This Row],[% Reducció salari per baix rendiment        (no posar el símbol %)]]</f>
        <v>0</v>
      </c>
      <c r="AI376" s="131">
        <f t="shared" si="81"/>
        <v>0</v>
      </c>
      <c r="AJ376" s="183"/>
      <c r="AK376" s="131">
        <f>ROUND((AL376/100)*756*Taula1[[#This Row],[Espai reservat Administració  (mesos)]],2)</f>
        <v>0</v>
      </c>
      <c r="AL376" s="79">
        <f>Taula1[[#This Row],[% Jornada segons contracte
(no posar el símbol %) ]]-Taula1[[#This Row],[% Reducció salari per baix rendiment        (no posar el símbol %)]]</f>
        <v>0</v>
      </c>
      <c r="AM376" s="131">
        <f>ROUND((AN376/100)*24.8547945*Taula1[[#This Row],[Espai reservat Administració (dies)]],2)</f>
        <v>0</v>
      </c>
      <c r="AN376" s="79">
        <f>Taula1[[#This Row],[% Jornada segons contracte
(no posar el símbol %) ]]-Taula1[[#This Row],[% Reducció salari per baix rendiment        (no posar el símbol %)]]</f>
        <v>0</v>
      </c>
      <c r="AO376" s="131">
        <f t="shared" si="82"/>
        <v>0</v>
      </c>
      <c r="AP376" s="86"/>
      <c r="AQ376" s="136">
        <f>ROUND((AR376/100)*693*Taula1[[#This Row],[Mesos naturals sencers treballats període justificat (01/01/2023 - 31/03/2023)]],2)</f>
        <v>0</v>
      </c>
      <c r="AR376" s="89">
        <f>Taula1[[#This Row],[% Jornada segons contracte
(no posar el símbol %) ]]-Taula1[[#This Row],[% Reducció salari per baix rendiment        (no posar el símbol %)]]</f>
        <v>0</v>
      </c>
      <c r="AS376" s="136">
        <f>ROUND((AT376/100)*22.78356164*Taula1[[#This Row],[Dies treballats període justificat (01/01/2023 - 31/03/2023)              no comptabilitzats com a mes natural sencer]],2)</f>
        <v>0</v>
      </c>
      <c r="AT376" s="89">
        <f>Taula1[[#This Row],[% Jornada segons contracte
(no posar el símbol %) ]]-Taula1[[#This Row],[% Reducció salari per baix rendiment        (no posar el símbol %)]]</f>
        <v>0</v>
      </c>
      <c r="AU376" s="136">
        <f t="shared" si="83"/>
        <v>0</v>
      </c>
      <c r="AV376" s="86"/>
      <c r="AW376" s="136">
        <f>ROUND((AX376/100)*693*Taula1[[#This Row],[Espai reservat Administració  (mesos)]],2)</f>
        <v>0</v>
      </c>
      <c r="AX376" s="89">
        <f>Taula1[[#This Row],[% Jornada segons contracte
(no posar el símbol %) ]]-Taula1[[#This Row],[% Reducció salari per baix rendiment        (no posar el símbol %)]]</f>
        <v>0</v>
      </c>
      <c r="AY376" s="131">
        <f>ROUND((AZ376/100)*22.78356164*Taula1[[#This Row],[Espai reservat Administració (dies)]],2)</f>
        <v>0</v>
      </c>
      <c r="AZ376" s="79">
        <f>Taula1[[#This Row],[% Jornada segons contracte
(no posar el símbol %) ]]-Taula1[[#This Row],[% Reducció salari per baix rendiment        (no posar el símbol %)]]</f>
        <v>0</v>
      </c>
      <c r="BA376" s="131">
        <f t="shared" si="84"/>
        <v>0</v>
      </c>
      <c r="BB376" s="83"/>
      <c r="BC376" s="131">
        <f>IF(Taula1[[#This Row],[Grup justificat     (fer servir opcions de la llista desplegable)]]=1,AI376,0)</f>
        <v>0</v>
      </c>
      <c r="BD376" s="131">
        <f>IF(Taula1[[#This Row],[Grup justificat     (fer servir opcions de la llista desplegable)]]=2,AU376,0)</f>
        <v>0</v>
      </c>
      <c r="BE376" s="83"/>
      <c r="BF376" s="131">
        <f>IF(Taula1[[#This Row],[Espai reservat Administració]]=1,AO376,0)</f>
        <v>0</v>
      </c>
      <c r="BG376" s="131">
        <f>IF(Taula1[[#This Row],[Espai reservat Administració]]=2,BA376,0)</f>
        <v>0</v>
      </c>
      <c r="BH376" s="83"/>
      <c r="BI376" s="124">
        <f>IF(Taula1[[#This Row],[Grup justificat     (fer servir opcions de la llista desplegable)]]=1,1,0)</f>
        <v>0</v>
      </c>
      <c r="BJ376" s="124">
        <f>IF(Taula1[[#This Row],[Espai reservat Administració]]=1,1,0)</f>
        <v>0</v>
      </c>
      <c r="BK376" s="125"/>
      <c r="BL376" s="124">
        <f>IF(Taula1[[#This Row],[Grup justificat     (fer servir opcions de la llista desplegable)]]=2,1,0)</f>
        <v>0</v>
      </c>
      <c r="BM376" s="124">
        <f>IF(Taula1[[#This Row],[Espai reservat Administració]]=2,1,0)</f>
        <v>0</v>
      </c>
      <c r="BN376" s="73"/>
      <c r="BO376" s="73"/>
      <c r="BP376" s="73"/>
      <c r="BQ376" s="73"/>
      <c r="BR376" s="73"/>
      <c r="BS376" s="73"/>
      <c r="BT376" s="73"/>
      <c r="BU376" s="73"/>
      <c r="BV376" s="73"/>
      <c r="BW376" s="73"/>
      <c r="BX376" s="73"/>
      <c r="BY376" s="73"/>
      <c r="BZ376" s="73"/>
      <c r="CA376" s="73"/>
      <c r="CB376" s="73"/>
      <c r="CC376" s="73"/>
      <c r="CD376" s="73"/>
      <c r="CE376" s="73"/>
      <c r="CF376" s="73"/>
      <c r="CG376" s="63">
        <f t="shared" si="85"/>
        <v>0</v>
      </c>
      <c r="CH376" s="63">
        <f t="shared" si="86"/>
        <v>0</v>
      </c>
      <c r="CI376" s="73"/>
      <c r="CJ376" s="63">
        <f>IF(Taula1[[#This Row],[Tipus de contracte                                  (fer servir opcions de la llista desplegable)]]="Indefinit",1,0)</f>
        <v>0</v>
      </c>
      <c r="CK376" s="63">
        <f>IF(Taula1[[#This Row],[Tipus de contracte                                  (fer servir opcions de la llista desplegable)]]="Temporal, igual o superior a 6 mesos",1,0)</f>
        <v>0</v>
      </c>
      <c r="CL376" s="63">
        <f>IF(Taula1[[#This Row],[Tipus de contracte                                  (fer servir opcions de la llista desplegable)]]="Substitució per IT",1,0)</f>
        <v>0</v>
      </c>
      <c r="CM376" s="73"/>
      <c r="CN376" s="63">
        <f>IF(Taula1[[#This Row],[Relació llocs de treball]]&gt;=1,1,0)</f>
        <v>0</v>
      </c>
      <c r="CO376" s="73"/>
      <c r="CP376" s="63">
        <f>IF(Taula1[[#This Row],[Identitat de gènere                                                          (fer servir opcions de la llista desplegable)]]="Home",1,0)</f>
        <v>0</v>
      </c>
      <c r="CQ376" s="63">
        <f>IF(Taula1[[#This Row],[Identitat de gènere                                                          (fer servir opcions de la llista desplegable)]]="Dona",1,0)</f>
        <v>0</v>
      </c>
      <c r="CR376" s="63">
        <f>IF(Taula1[[#This Row],[Identitat de gènere                                                          (fer servir opcions de la llista desplegable)]]="No binari",1,0)</f>
        <v>0</v>
      </c>
      <c r="CS376" s="73"/>
      <c r="CT376" s="63">
        <f t="shared" si="80"/>
        <v>0</v>
      </c>
      <c r="CU376" s="64">
        <f t="shared" si="87"/>
        <v>0</v>
      </c>
      <c r="CW376" s="64">
        <f t="shared" si="88"/>
        <v>0</v>
      </c>
      <c r="CX376" s="64">
        <f t="shared" si="89"/>
        <v>0</v>
      </c>
      <c r="CY376" s="64">
        <f t="shared" si="90"/>
        <v>0</v>
      </c>
      <c r="CZ376" s="64">
        <f t="shared" si="91"/>
        <v>0</v>
      </c>
      <c r="DB376" s="64">
        <f t="shared" si="92"/>
        <v>0</v>
      </c>
      <c r="DC376" s="64">
        <f t="shared" si="93"/>
        <v>0</v>
      </c>
      <c r="DD376" s="64">
        <f t="shared" si="94"/>
        <v>0</v>
      </c>
      <c r="DE376" s="64">
        <f t="shared" si="95"/>
        <v>0</v>
      </c>
    </row>
    <row r="377" spans="2:109" x14ac:dyDescent="0.3">
      <c r="B377" s="167"/>
      <c r="C377" s="186"/>
      <c r="D377" s="2"/>
      <c r="E377" s="67"/>
      <c r="F377" s="5"/>
      <c r="G377" s="5"/>
      <c r="H377" s="187"/>
      <c r="I377" s="111" t="str">
        <f ca="1">IF(Taula1[[#This Row],[Data naixement (format dd/mm/aaaa)]]="","0",DATEDIF(Taula1[[#This Row],[Data naixement (format dd/mm/aaaa)]],TODAY(),"Y"))</f>
        <v>0</v>
      </c>
      <c r="J377" s="6"/>
      <c r="K377" s="6"/>
      <c r="L377" s="6"/>
      <c r="M377" s="6"/>
      <c r="N377" s="56"/>
      <c r="O377" s="56"/>
      <c r="P377" s="56"/>
      <c r="Q377" s="6"/>
      <c r="R377" s="7"/>
      <c r="S377" s="143">
        <f>Taula1[[#This Row],[Mesos naturals sencers treballats període justificat (01/01/2023 - 31/03/2023)]]</f>
        <v>0</v>
      </c>
      <c r="T377" s="194">
        <f>Taula1[[#This Row],[Dies treballats període justificat (01/01/2023 - 31/03/2023)              no comptabilitzats com a mes natural sencer]]</f>
        <v>0</v>
      </c>
      <c r="U377" s="12"/>
      <c r="V377" s="7"/>
      <c r="W377" s="188"/>
      <c r="X377" s="188"/>
      <c r="Y377" s="188"/>
      <c r="Z377" s="188"/>
      <c r="AA377" s="190"/>
      <c r="AB377" s="143">
        <f>Taula1[[#This Row],[Grup justificat     (fer servir opcions de la llista desplegable)]]</f>
        <v>0</v>
      </c>
      <c r="AC377" s="182"/>
      <c r="AD377" s="80"/>
      <c r="AE377" s="131">
        <f>ROUND((AF377/100)*756*Taula1[[#This Row],[Mesos naturals sencers treballats període justificat (01/01/2023 - 31/03/2023)]],2)</f>
        <v>0</v>
      </c>
      <c r="AF377" s="79">
        <f>Taula1[[#This Row],[% Jornada segons contracte
(no posar el símbol %) ]]-Taula1[[#This Row],[% Reducció salari per baix rendiment        (no posar el símbol %)]]</f>
        <v>0</v>
      </c>
      <c r="AG377" s="131">
        <f>ROUND((AH377/100)*24.8547945*Taula1[[#This Row],[Dies treballats període justificat (01/01/2023 - 31/03/2023)              no comptabilitzats com a mes natural sencer]],2)</f>
        <v>0</v>
      </c>
      <c r="AH377" s="79">
        <f>Taula1[[#This Row],[% Jornada segons contracte
(no posar el símbol %) ]]-Taula1[[#This Row],[% Reducció salari per baix rendiment        (no posar el símbol %)]]</f>
        <v>0</v>
      </c>
      <c r="AI377" s="131">
        <f t="shared" si="81"/>
        <v>0</v>
      </c>
      <c r="AJ377" s="183"/>
      <c r="AK377" s="131">
        <f>ROUND((AL377/100)*756*Taula1[[#This Row],[Espai reservat Administració  (mesos)]],2)</f>
        <v>0</v>
      </c>
      <c r="AL377" s="79">
        <f>Taula1[[#This Row],[% Jornada segons contracte
(no posar el símbol %) ]]-Taula1[[#This Row],[% Reducció salari per baix rendiment        (no posar el símbol %)]]</f>
        <v>0</v>
      </c>
      <c r="AM377" s="131">
        <f>ROUND((AN377/100)*24.8547945*Taula1[[#This Row],[Espai reservat Administració (dies)]],2)</f>
        <v>0</v>
      </c>
      <c r="AN377" s="79">
        <f>Taula1[[#This Row],[% Jornada segons contracte
(no posar el símbol %) ]]-Taula1[[#This Row],[% Reducció salari per baix rendiment        (no posar el símbol %)]]</f>
        <v>0</v>
      </c>
      <c r="AO377" s="131">
        <f t="shared" si="82"/>
        <v>0</v>
      </c>
      <c r="AP377" s="86"/>
      <c r="AQ377" s="136">
        <f>ROUND((AR377/100)*693*Taula1[[#This Row],[Mesos naturals sencers treballats període justificat (01/01/2023 - 31/03/2023)]],2)</f>
        <v>0</v>
      </c>
      <c r="AR377" s="89">
        <f>Taula1[[#This Row],[% Jornada segons contracte
(no posar el símbol %) ]]-Taula1[[#This Row],[% Reducció salari per baix rendiment        (no posar el símbol %)]]</f>
        <v>0</v>
      </c>
      <c r="AS377" s="136">
        <f>ROUND((AT377/100)*22.78356164*Taula1[[#This Row],[Dies treballats període justificat (01/01/2023 - 31/03/2023)              no comptabilitzats com a mes natural sencer]],2)</f>
        <v>0</v>
      </c>
      <c r="AT377" s="89">
        <f>Taula1[[#This Row],[% Jornada segons contracte
(no posar el símbol %) ]]-Taula1[[#This Row],[% Reducció salari per baix rendiment        (no posar el símbol %)]]</f>
        <v>0</v>
      </c>
      <c r="AU377" s="136">
        <f t="shared" si="83"/>
        <v>0</v>
      </c>
      <c r="AV377" s="86"/>
      <c r="AW377" s="136">
        <f>ROUND((AX377/100)*693*Taula1[[#This Row],[Espai reservat Administració  (mesos)]],2)</f>
        <v>0</v>
      </c>
      <c r="AX377" s="89">
        <f>Taula1[[#This Row],[% Jornada segons contracte
(no posar el símbol %) ]]-Taula1[[#This Row],[% Reducció salari per baix rendiment        (no posar el símbol %)]]</f>
        <v>0</v>
      </c>
      <c r="AY377" s="131">
        <f>ROUND((AZ377/100)*22.78356164*Taula1[[#This Row],[Espai reservat Administració (dies)]],2)</f>
        <v>0</v>
      </c>
      <c r="AZ377" s="79">
        <f>Taula1[[#This Row],[% Jornada segons contracte
(no posar el símbol %) ]]-Taula1[[#This Row],[% Reducció salari per baix rendiment        (no posar el símbol %)]]</f>
        <v>0</v>
      </c>
      <c r="BA377" s="131">
        <f t="shared" si="84"/>
        <v>0</v>
      </c>
      <c r="BB377" s="83"/>
      <c r="BC377" s="131">
        <f>IF(Taula1[[#This Row],[Grup justificat     (fer servir opcions de la llista desplegable)]]=1,AI377,0)</f>
        <v>0</v>
      </c>
      <c r="BD377" s="131">
        <f>IF(Taula1[[#This Row],[Grup justificat     (fer servir opcions de la llista desplegable)]]=2,AU377,0)</f>
        <v>0</v>
      </c>
      <c r="BE377" s="83"/>
      <c r="BF377" s="131">
        <f>IF(Taula1[[#This Row],[Espai reservat Administració]]=1,AO377,0)</f>
        <v>0</v>
      </c>
      <c r="BG377" s="131">
        <f>IF(Taula1[[#This Row],[Espai reservat Administració]]=2,BA377,0)</f>
        <v>0</v>
      </c>
      <c r="BH377" s="83"/>
      <c r="BI377" s="124">
        <f>IF(Taula1[[#This Row],[Grup justificat     (fer servir opcions de la llista desplegable)]]=1,1,0)</f>
        <v>0</v>
      </c>
      <c r="BJ377" s="124">
        <f>IF(Taula1[[#This Row],[Espai reservat Administració]]=1,1,0)</f>
        <v>0</v>
      </c>
      <c r="BK377" s="125"/>
      <c r="BL377" s="124">
        <f>IF(Taula1[[#This Row],[Grup justificat     (fer servir opcions de la llista desplegable)]]=2,1,0)</f>
        <v>0</v>
      </c>
      <c r="BM377" s="124">
        <f>IF(Taula1[[#This Row],[Espai reservat Administració]]=2,1,0)</f>
        <v>0</v>
      </c>
      <c r="BN377" s="73"/>
      <c r="BO377" s="73"/>
      <c r="BP377" s="73"/>
      <c r="BQ377" s="73"/>
      <c r="BR377" s="73"/>
      <c r="BS377" s="73"/>
      <c r="BT377" s="73"/>
      <c r="BU377" s="73"/>
      <c r="BV377" s="73"/>
      <c r="BW377" s="73"/>
      <c r="BX377" s="73"/>
      <c r="BY377" s="73"/>
      <c r="BZ377" s="73"/>
      <c r="CA377" s="73"/>
      <c r="CB377" s="73"/>
      <c r="CC377" s="73"/>
      <c r="CD377" s="73"/>
      <c r="CE377" s="73"/>
      <c r="CF377" s="73"/>
      <c r="CG377" s="63">
        <f t="shared" si="85"/>
        <v>0</v>
      </c>
      <c r="CH377" s="63">
        <f t="shared" si="86"/>
        <v>0</v>
      </c>
      <c r="CI377" s="73"/>
      <c r="CJ377" s="63">
        <f>IF(Taula1[[#This Row],[Tipus de contracte                                  (fer servir opcions de la llista desplegable)]]="Indefinit",1,0)</f>
        <v>0</v>
      </c>
      <c r="CK377" s="63">
        <f>IF(Taula1[[#This Row],[Tipus de contracte                                  (fer servir opcions de la llista desplegable)]]="Temporal, igual o superior a 6 mesos",1,0)</f>
        <v>0</v>
      </c>
      <c r="CL377" s="63">
        <f>IF(Taula1[[#This Row],[Tipus de contracte                                  (fer servir opcions de la llista desplegable)]]="Substitució per IT",1,0)</f>
        <v>0</v>
      </c>
      <c r="CM377" s="73"/>
      <c r="CN377" s="63">
        <f>IF(Taula1[[#This Row],[Relació llocs de treball]]&gt;=1,1,0)</f>
        <v>0</v>
      </c>
      <c r="CO377" s="73"/>
      <c r="CP377" s="63">
        <f>IF(Taula1[[#This Row],[Identitat de gènere                                                          (fer servir opcions de la llista desplegable)]]="Home",1,0)</f>
        <v>0</v>
      </c>
      <c r="CQ377" s="63">
        <f>IF(Taula1[[#This Row],[Identitat de gènere                                                          (fer servir opcions de la llista desplegable)]]="Dona",1,0)</f>
        <v>0</v>
      </c>
      <c r="CR377" s="63">
        <f>IF(Taula1[[#This Row],[Identitat de gènere                                                          (fer servir opcions de la llista desplegable)]]="No binari",1,0)</f>
        <v>0</v>
      </c>
      <c r="CS377" s="73"/>
      <c r="CT377" s="63">
        <f t="shared" si="80"/>
        <v>0</v>
      </c>
      <c r="CU377" s="64">
        <f t="shared" si="87"/>
        <v>0</v>
      </c>
      <c r="CW377" s="64">
        <f t="shared" si="88"/>
        <v>0</v>
      </c>
      <c r="CX377" s="64">
        <f t="shared" si="89"/>
        <v>0</v>
      </c>
      <c r="CY377" s="64">
        <f t="shared" si="90"/>
        <v>0</v>
      </c>
      <c r="CZ377" s="64">
        <f t="shared" si="91"/>
        <v>0</v>
      </c>
      <c r="DB377" s="64">
        <f t="shared" si="92"/>
        <v>0</v>
      </c>
      <c r="DC377" s="64">
        <f t="shared" si="93"/>
        <v>0</v>
      </c>
      <c r="DD377" s="64">
        <f t="shared" si="94"/>
        <v>0</v>
      </c>
      <c r="DE377" s="64">
        <f t="shared" si="95"/>
        <v>0</v>
      </c>
    </row>
    <row r="378" spans="2:109" x14ac:dyDescent="0.3">
      <c r="B378" s="167"/>
      <c r="C378" s="186"/>
      <c r="D378" s="2"/>
      <c r="E378" s="67"/>
      <c r="F378" s="5"/>
      <c r="G378" s="5"/>
      <c r="H378" s="187"/>
      <c r="I378" s="111" t="str">
        <f ca="1">IF(Taula1[[#This Row],[Data naixement (format dd/mm/aaaa)]]="","0",DATEDIF(Taula1[[#This Row],[Data naixement (format dd/mm/aaaa)]],TODAY(),"Y"))</f>
        <v>0</v>
      </c>
      <c r="J378" s="6"/>
      <c r="K378" s="6"/>
      <c r="L378" s="6"/>
      <c r="M378" s="6"/>
      <c r="N378" s="56"/>
      <c r="O378" s="56"/>
      <c r="P378" s="56"/>
      <c r="Q378" s="6"/>
      <c r="R378" s="7"/>
      <c r="S378" s="143">
        <f>Taula1[[#This Row],[Mesos naturals sencers treballats període justificat (01/01/2023 - 31/03/2023)]]</f>
        <v>0</v>
      </c>
      <c r="T378" s="194">
        <f>Taula1[[#This Row],[Dies treballats període justificat (01/01/2023 - 31/03/2023)              no comptabilitzats com a mes natural sencer]]</f>
        <v>0</v>
      </c>
      <c r="U378" s="12"/>
      <c r="V378" s="7"/>
      <c r="W378" s="188"/>
      <c r="X378" s="188"/>
      <c r="Y378" s="188"/>
      <c r="Z378" s="188"/>
      <c r="AA378" s="190"/>
      <c r="AB378" s="143">
        <f>Taula1[[#This Row],[Grup justificat     (fer servir opcions de la llista desplegable)]]</f>
        <v>0</v>
      </c>
      <c r="AC378" s="182"/>
      <c r="AD378" s="80"/>
      <c r="AE378" s="131">
        <f>ROUND((AF378/100)*756*Taula1[[#This Row],[Mesos naturals sencers treballats període justificat (01/01/2023 - 31/03/2023)]],2)</f>
        <v>0</v>
      </c>
      <c r="AF378" s="79">
        <f>Taula1[[#This Row],[% Jornada segons contracte
(no posar el símbol %) ]]-Taula1[[#This Row],[% Reducció salari per baix rendiment        (no posar el símbol %)]]</f>
        <v>0</v>
      </c>
      <c r="AG378" s="131">
        <f>ROUND((AH378/100)*24.8547945*Taula1[[#This Row],[Dies treballats període justificat (01/01/2023 - 31/03/2023)              no comptabilitzats com a mes natural sencer]],2)</f>
        <v>0</v>
      </c>
      <c r="AH378" s="79">
        <f>Taula1[[#This Row],[% Jornada segons contracte
(no posar el símbol %) ]]-Taula1[[#This Row],[% Reducció salari per baix rendiment        (no posar el símbol %)]]</f>
        <v>0</v>
      </c>
      <c r="AI378" s="131">
        <f t="shared" si="81"/>
        <v>0</v>
      </c>
      <c r="AJ378" s="183"/>
      <c r="AK378" s="131">
        <f>ROUND((AL378/100)*756*Taula1[[#This Row],[Espai reservat Administració  (mesos)]],2)</f>
        <v>0</v>
      </c>
      <c r="AL378" s="79">
        <f>Taula1[[#This Row],[% Jornada segons contracte
(no posar el símbol %) ]]-Taula1[[#This Row],[% Reducció salari per baix rendiment        (no posar el símbol %)]]</f>
        <v>0</v>
      </c>
      <c r="AM378" s="131">
        <f>ROUND((AN378/100)*24.8547945*Taula1[[#This Row],[Espai reservat Administració (dies)]],2)</f>
        <v>0</v>
      </c>
      <c r="AN378" s="79">
        <f>Taula1[[#This Row],[% Jornada segons contracte
(no posar el símbol %) ]]-Taula1[[#This Row],[% Reducció salari per baix rendiment        (no posar el símbol %)]]</f>
        <v>0</v>
      </c>
      <c r="AO378" s="131">
        <f t="shared" si="82"/>
        <v>0</v>
      </c>
      <c r="AP378" s="86"/>
      <c r="AQ378" s="136">
        <f>ROUND((AR378/100)*693*Taula1[[#This Row],[Mesos naturals sencers treballats període justificat (01/01/2023 - 31/03/2023)]],2)</f>
        <v>0</v>
      </c>
      <c r="AR378" s="89">
        <f>Taula1[[#This Row],[% Jornada segons contracte
(no posar el símbol %) ]]-Taula1[[#This Row],[% Reducció salari per baix rendiment        (no posar el símbol %)]]</f>
        <v>0</v>
      </c>
      <c r="AS378" s="136">
        <f>ROUND((AT378/100)*22.78356164*Taula1[[#This Row],[Dies treballats període justificat (01/01/2023 - 31/03/2023)              no comptabilitzats com a mes natural sencer]],2)</f>
        <v>0</v>
      </c>
      <c r="AT378" s="89">
        <f>Taula1[[#This Row],[% Jornada segons contracte
(no posar el símbol %) ]]-Taula1[[#This Row],[% Reducció salari per baix rendiment        (no posar el símbol %)]]</f>
        <v>0</v>
      </c>
      <c r="AU378" s="136">
        <f t="shared" si="83"/>
        <v>0</v>
      </c>
      <c r="AV378" s="86"/>
      <c r="AW378" s="136">
        <f>ROUND((AX378/100)*693*Taula1[[#This Row],[Espai reservat Administració  (mesos)]],2)</f>
        <v>0</v>
      </c>
      <c r="AX378" s="89">
        <f>Taula1[[#This Row],[% Jornada segons contracte
(no posar el símbol %) ]]-Taula1[[#This Row],[% Reducció salari per baix rendiment        (no posar el símbol %)]]</f>
        <v>0</v>
      </c>
      <c r="AY378" s="131">
        <f>ROUND((AZ378/100)*22.78356164*Taula1[[#This Row],[Espai reservat Administració (dies)]],2)</f>
        <v>0</v>
      </c>
      <c r="AZ378" s="79">
        <f>Taula1[[#This Row],[% Jornada segons contracte
(no posar el símbol %) ]]-Taula1[[#This Row],[% Reducció salari per baix rendiment        (no posar el símbol %)]]</f>
        <v>0</v>
      </c>
      <c r="BA378" s="131">
        <f t="shared" si="84"/>
        <v>0</v>
      </c>
      <c r="BB378" s="83"/>
      <c r="BC378" s="131">
        <f>IF(Taula1[[#This Row],[Grup justificat     (fer servir opcions de la llista desplegable)]]=1,AI378,0)</f>
        <v>0</v>
      </c>
      <c r="BD378" s="131">
        <f>IF(Taula1[[#This Row],[Grup justificat     (fer servir opcions de la llista desplegable)]]=2,AU378,0)</f>
        <v>0</v>
      </c>
      <c r="BE378" s="83"/>
      <c r="BF378" s="131">
        <f>IF(Taula1[[#This Row],[Espai reservat Administració]]=1,AO378,0)</f>
        <v>0</v>
      </c>
      <c r="BG378" s="131">
        <f>IF(Taula1[[#This Row],[Espai reservat Administració]]=2,BA378,0)</f>
        <v>0</v>
      </c>
      <c r="BH378" s="83"/>
      <c r="BI378" s="124">
        <f>IF(Taula1[[#This Row],[Grup justificat     (fer servir opcions de la llista desplegable)]]=1,1,0)</f>
        <v>0</v>
      </c>
      <c r="BJ378" s="124">
        <f>IF(Taula1[[#This Row],[Espai reservat Administració]]=1,1,0)</f>
        <v>0</v>
      </c>
      <c r="BK378" s="125"/>
      <c r="BL378" s="124">
        <f>IF(Taula1[[#This Row],[Grup justificat     (fer servir opcions de la llista desplegable)]]=2,1,0)</f>
        <v>0</v>
      </c>
      <c r="BM378" s="124">
        <f>IF(Taula1[[#This Row],[Espai reservat Administració]]=2,1,0)</f>
        <v>0</v>
      </c>
      <c r="BN378" s="73"/>
      <c r="BO378" s="73"/>
      <c r="BP378" s="73"/>
      <c r="BQ378" s="73"/>
      <c r="BR378" s="73"/>
      <c r="BS378" s="73"/>
      <c r="BT378" s="73"/>
      <c r="BU378" s="73"/>
      <c r="BV378" s="73"/>
      <c r="BW378" s="73"/>
      <c r="BX378" s="73"/>
      <c r="BY378" s="73"/>
      <c r="BZ378" s="73"/>
      <c r="CA378" s="73"/>
      <c r="CB378" s="73"/>
      <c r="CC378" s="73"/>
      <c r="CD378" s="73"/>
      <c r="CE378" s="73"/>
      <c r="CF378" s="73"/>
      <c r="CG378" s="63">
        <f t="shared" si="85"/>
        <v>0</v>
      </c>
      <c r="CH378" s="63">
        <f t="shared" si="86"/>
        <v>0</v>
      </c>
      <c r="CI378" s="73"/>
      <c r="CJ378" s="63">
        <f>IF(Taula1[[#This Row],[Tipus de contracte                                  (fer servir opcions de la llista desplegable)]]="Indefinit",1,0)</f>
        <v>0</v>
      </c>
      <c r="CK378" s="63">
        <f>IF(Taula1[[#This Row],[Tipus de contracte                                  (fer servir opcions de la llista desplegable)]]="Temporal, igual o superior a 6 mesos",1,0)</f>
        <v>0</v>
      </c>
      <c r="CL378" s="63">
        <f>IF(Taula1[[#This Row],[Tipus de contracte                                  (fer servir opcions de la llista desplegable)]]="Substitució per IT",1,0)</f>
        <v>0</v>
      </c>
      <c r="CM378" s="73"/>
      <c r="CN378" s="63">
        <f>IF(Taula1[[#This Row],[Relació llocs de treball]]&gt;=1,1,0)</f>
        <v>0</v>
      </c>
      <c r="CO378" s="73"/>
      <c r="CP378" s="63">
        <f>IF(Taula1[[#This Row],[Identitat de gènere                                                          (fer servir opcions de la llista desplegable)]]="Home",1,0)</f>
        <v>0</v>
      </c>
      <c r="CQ378" s="63">
        <f>IF(Taula1[[#This Row],[Identitat de gènere                                                          (fer servir opcions de la llista desplegable)]]="Dona",1,0)</f>
        <v>0</v>
      </c>
      <c r="CR378" s="63">
        <f>IF(Taula1[[#This Row],[Identitat de gènere                                                          (fer servir opcions de la llista desplegable)]]="No binari",1,0)</f>
        <v>0</v>
      </c>
      <c r="CS378" s="73"/>
      <c r="CT378" s="63">
        <f t="shared" si="80"/>
        <v>0</v>
      </c>
      <c r="CU378" s="64">
        <f t="shared" si="87"/>
        <v>0</v>
      </c>
      <c r="CW378" s="64">
        <f t="shared" si="88"/>
        <v>0</v>
      </c>
      <c r="CX378" s="64">
        <f t="shared" si="89"/>
        <v>0</v>
      </c>
      <c r="CY378" s="64">
        <f t="shared" si="90"/>
        <v>0</v>
      </c>
      <c r="CZ378" s="64">
        <f t="shared" si="91"/>
        <v>0</v>
      </c>
      <c r="DB378" s="64">
        <f t="shared" si="92"/>
        <v>0</v>
      </c>
      <c r="DC378" s="64">
        <f t="shared" si="93"/>
        <v>0</v>
      </c>
      <c r="DD378" s="64">
        <f t="shared" si="94"/>
        <v>0</v>
      </c>
      <c r="DE378" s="64">
        <f t="shared" si="95"/>
        <v>0</v>
      </c>
    </row>
    <row r="379" spans="2:109" x14ac:dyDescent="0.3">
      <c r="B379" s="167"/>
      <c r="C379" s="186"/>
      <c r="D379" s="2"/>
      <c r="E379" s="67"/>
      <c r="F379" s="5"/>
      <c r="G379" s="5"/>
      <c r="H379" s="187"/>
      <c r="I379" s="111" t="str">
        <f ca="1">IF(Taula1[[#This Row],[Data naixement (format dd/mm/aaaa)]]="","0",DATEDIF(Taula1[[#This Row],[Data naixement (format dd/mm/aaaa)]],TODAY(),"Y"))</f>
        <v>0</v>
      </c>
      <c r="J379" s="6"/>
      <c r="K379" s="6"/>
      <c r="L379" s="6"/>
      <c r="M379" s="6"/>
      <c r="N379" s="56"/>
      <c r="O379" s="56"/>
      <c r="P379" s="56"/>
      <c r="Q379" s="6"/>
      <c r="R379" s="7"/>
      <c r="S379" s="143">
        <f>Taula1[[#This Row],[Mesos naturals sencers treballats període justificat (01/01/2023 - 31/03/2023)]]</f>
        <v>0</v>
      </c>
      <c r="T379" s="194">
        <f>Taula1[[#This Row],[Dies treballats període justificat (01/01/2023 - 31/03/2023)              no comptabilitzats com a mes natural sencer]]</f>
        <v>0</v>
      </c>
      <c r="U379" s="12"/>
      <c r="V379" s="7"/>
      <c r="W379" s="188"/>
      <c r="X379" s="188"/>
      <c r="Y379" s="188"/>
      <c r="Z379" s="188"/>
      <c r="AA379" s="190"/>
      <c r="AB379" s="143">
        <f>Taula1[[#This Row],[Grup justificat     (fer servir opcions de la llista desplegable)]]</f>
        <v>0</v>
      </c>
      <c r="AC379" s="182"/>
      <c r="AD379" s="80"/>
      <c r="AE379" s="131">
        <f>ROUND((AF379/100)*756*Taula1[[#This Row],[Mesos naturals sencers treballats període justificat (01/01/2023 - 31/03/2023)]],2)</f>
        <v>0</v>
      </c>
      <c r="AF379" s="79">
        <f>Taula1[[#This Row],[% Jornada segons contracte
(no posar el símbol %) ]]-Taula1[[#This Row],[% Reducció salari per baix rendiment        (no posar el símbol %)]]</f>
        <v>0</v>
      </c>
      <c r="AG379" s="131">
        <f>ROUND((AH379/100)*24.8547945*Taula1[[#This Row],[Dies treballats període justificat (01/01/2023 - 31/03/2023)              no comptabilitzats com a mes natural sencer]],2)</f>
        <v>0</v>
      </c>
      <c r="AH379" s="79">
        <f>Taula1[[#This Row],[% Jornada segons contracte
(no posar el símbol %) ]]-Taula1[[#This Row],[% Reducció salari per baix rendiment        (no posar el símbol %)]]</f>
        <v>0</v>
      </c>
      <c r="AI379" s="131">
        <f t="shared" si="81"/>
        <v>0</v>
      </c>
      <c r="AJ379" s="183"/>
      <c r="AK379" s="131">
        <f>ROUND((AL379/100)*756*Taula1[[#This Row],[Espai reservat Administració  (mesos)]],2)</f>
        <v>0</v>
      </c>
      <c r="AL379" s="79">
        <f>Taula1[[#This Row],[% Jornada segons contracte
(no posar el símbol %) ]]-Taula1[[#This Row],[% Reducció salari per baix rendiment        (no posar el símbol %)]]</f>
        <v>0</v>
      </c>
      <c r="AM379" s="131">
        <f>ROUND((AN379/100)*24.8547945*Taula1[[#This Row],[Espai reservat Administració (dies)]],2)</f>
        <v>0</v>
      </c>
      <c r="AN379" s="79">
        <f>Taula1[[#This Row],[% Jornada segons contracte
(no posar el símbol %) ]]-Taula1[[#This Row],[% Reducció salari per baix rendiment        (no posar el símbol %)]]</f>
        <v>0</v>
      </c>
      <c r="AO379" s="131">
        <f t="shared" si="82"/>
        <v>0</v>
      </c>
      <c r="AP379" s="86"/>
      <c r="AQ379" s="136">
        <f>ROUND((AR379/100)*693*Taula1[[#This Row],[Mesos naturals sencers treballats període justificat (01/01/2023 - 31/03/2023)]],2)</f>
        <v>0</v>
      </c>
      <c r="AR379" s="89">
        <f>Taula1[[#This Row],[% Jornada segons contracte
(no posar el símbol %) ]]-Taula1[[#This Row],[% Reducció salari per baix rendiment        (no posar el símbol %)]]</f>
        <v>0</v>
      </c>
      <c r="AS379" s="136">
        <f>ROUND((AT379/100)*22.78356164*Taula1[[#This Row],[Dies treballats període justificat (01/01/2023 - 31/03/2023)              no comptabilitzats com a mes natural sencer]],2)</f>
        <v>0</v>
      </c>
      <c r="AT379" s="89">
        <f>Taula1[[#This Row],[% Jornada segons contracte
(no posar el símbol %) ]]-Taula1[[#This Row],[% Reducció salari per baix rendiment        (no posar el símbol %)]]</f>
        <v>0</v>
      </c>
      <c r="AU379" s="136">
        <f t="shared" si="83"/>
        <v>0</v>
      </c>
      <c r="AV379" s="86"/>
      <c r="AW379" s="136">
        <f>ROUND((AX379/100)*693*Taula1[[#This Row],[Espai reservat Administració  (mesos)]],2)</f>
        <v>0</v>
      </c>
      <c r="AX379" s="89">
        <f>Taula1[[#This Row],[% Jornada segons contracte
(no posar el símbol %) ]]-Taula1[[#This Row],[% Reducció salari per baix rendiment        (no posar el símbol %)]]</f>
        <v>0</v>
      </c>
      <c r="AY379" s="131">
        <f>ROUND((AZ379/100)*22.78356164*Taula1[[#This Row],[Espai reservat Administració (dies)]],2)</f>
        <v>0</v>
      </c>
      <c r="AZ379" s="79">
        <f>Taula1[[#This Row],[% Jornada segons contracte
(no posar el símbol %) ]]-Taula1[[#This Row],[% Reducció salari per baix rendiment        (no posar el símbol %)]]</f>
        <v>0</v>
      </c>
      <c r="BA379" s="131">
        <f t="shared" si="84"/>
        <v>0</v>
      </c>
      <c r="BB379" s="83"/>
      <c r="BC379" s="131">
        <f>IF(Taula1[[#This Row],[Grup justificat     (fer servir opcions de la llista desplegable)]]=1,AI379,0)</f>
        <v>0</v>
      </c>
      <c r="BD379" s="131">
        <f>IF(Taula1[[#This Row],[Grup justificat     (fer servir opcions de la llista desplegable)]]=2,AU379,0)</f>
        <v>0</v>
      </c>
      <c r="BE379" s="83"/>
      <c r="BF379" s="131">
        <f>IF(Taula1[[#This Row],[Espai reservat Administració]]=1,AO379,0)</f>
        <v>0</v>
      </c>
      <c r="BG379" s="131">
        <f>IF(Taula1[[#This Row],[Espai reservat Administració]]=2,BA379,0)</f>
        <v>0</v>
      </c>
      <c r="BH379" s="83"/>
      <c r="BI379" s="124">
        <f>IF(Taula1[[#This Row],[Grup justificat     (fer servir opcions de la llista desplegable)]]=1,1,0)</f>
        <v>0</v>
      </c>
      <c r="BJ379" s="124">
        <f>IF(Taula1[[#This Row],[Espai reservat Administració]]=1,1,0)</f>
        <v>0</v>
      </c>
      <c r="BK379" s="125"/>
      <c r="BL379" s="124">
        <f>IF(Taula1[[#This Row],[Grup justificat     (fer servir opcions de la llista desplegable)]]=2,1,0)</f>
        <v>0</v>
      </c>
      <c r="BM379" s="124">
        <f>IF(Taula1[[#This Row],[Espai reservat Administració]]=2,1,0)</f>
        <v>0</v>
      </c>
      <c r="BN379" s="73"/>
      <c r="BO379" s="73"/>
      <c r="BP379" s="73"/>
      <c r="BQ379" s="73"/>
      <c r="BR379" s="73"/>
      <c r="BS379" s="73"/>
      <c r="BT379" s="73"/>
      <c r="BU379" s="73"/>
      <c r="BV379" s="73"/>
      <c r="BW379" s="73"/>
      <c r="BX379" s="73"/>
      <c r="BY379" s="73"/>
      <c r="BZ379" s="73"/>
      <c r="CA379" s="73"/>
      <c r="CB379" s="73"/>
      <c r="CC379" s="73"/>
      <c r="CD379" s="73"/>
      <c r="CE379" s="73"/>
      <c r="CF379" s="73"/>
      <c r="CG379" s="63">
        <f t="shared" si="85"/>
        <v>0</v>
      </c>
      <c r="CH379" s="63">
        <f t="shared" si="86"/>
        <v>0</v>
      </c>
      <c r="CI379" s="73"/>
      <c r="CJ379" s="63">
        <f>IF(Taula1[[#This Row],[Tipus de contracte                                  (fer servir opcions de la llista desplegable)]]="Indefinit",1,0)</f>
        <v>0</v>
      </c>
      <c r="CK379" s="63">
        <f>IF(Taula1[[#This Row],[Tipus de contracte                                  (fer servir opcions de la llista desplegable)]]="Temporal, igual o superior a 6 mesos",1,0)</f>
        <v>0</v>
      </c>
      <c r="CL379" s="63">
        <f>IF(Taula1[[#This Row],[Tipus de contracte                                  (fer servir opcions de la llista desplegable)]]="Substitució per IT",1,0)</f>
        <v>0</v>
      </c>
      <c r="CM379" s="73"/>
      <c r="CN379" s="63">
        <f>IF(Taula1[[#This Row],[Relació llocs de treball]]&gt;=1,1,0)</f>
        <v>0</v>
      </c>
      <c r="CO379" s="73"/>
      <c r="CP379" s="63">
        <f>IF(Taula1[[#This Row],[Identitat de gènere                                                          (fer servir opcions de la llista desplegable)]]="Home",1,0)</f>
        <v>0</v>
      </c>
      <c r="CQ379" s="63">
        <f>IF(Taula1[[#This Row],[Identitat de gènere                                                          (fer servir opcions de la llista desplegable)]]="Dona",1,0)</f>
        <v>0</v>
      </c>
      <c r="CR379" s="63">
        <f>IF(Taula1[[#This Row],[Identitat de gènere                                                          (fer servir opcions de la llista desplegable)]]="No binari",1,0)</f>
        <v>0</v>
      </c>
      <c r="CS379" s="73"/>
      <c r="CT379" s="63">
        <f t="shared" si="80"/>
        <v>0</v>
      </c>
      <c r="CU379" s="64">
        <f t="shared" si="87"/>
        <v>0</v>
      </c>
      <c r="CW379" s="64">
        <f t="shared" si="88"/>
        <v>0</v>
      </c>
      <c r="CX379" s="64">
        <f t="shared" si="89"/>
        <v>0</v>
      </c>
      <c r="CY379" s="64">
        <f t="shared" si="90"/>
        <v>0</v>
      </c>
      <c r="CZ379" s="64">
        <f t="shared" si="91"/>
        <v>0</v>
      </c>
      <c r="DB379" s="64">
        <f t="shared" si="92"/>
        <v>0</v>
      </c>
      <c r="DC379" s="64">
        <f t="shared" si="93"/>
        <v>0</v>
      </c>
      <c r="DD379" s="64">
        <f t="shared" si="94"/>
        <v>0</v>
      </c>
      <c r="DE379" s="64">
        <f t="shared" si="95"/>
        <v>0</v>
      </c>
    </row>
    <row r="380" spans="2:109" x14ac:dyDescent="0.3">
      <c r="B380" s="167"/>
      <c r="C380" s="186"/>
      <c r="D380" s="2"/>
      <c r="E380" s="67"/>
      <c r="F380" s="5"/>
      <c r="G380" s="5"/>
      <c r="H380" s="187"/>
      <c r="I380" s="111" t="str">
        <f ca="1">IF(Taula1[[#This Row],[Data naixement (format dd/mm/aaaa)]]="","0",DATEDIF(Taula1[[#This Row],[Data naixement (format dd/mm/aaaa)]],TODAY(),"Y"))</f>
        <v>0</v>
      </c>
      <c r="J380" s="6"/>
      <c r="K380" s="6"/>
      <c r="L380" s="6"/>
      <c r="M380" s="6"/>
      <c r="N380" s="56"/>
      <c r="O380" s="56"/>
      <c r="P380" s="56"/>
      <c r="Q380" s="6"/>
      <c r="R380" s="7"/>
      <c r="S380" s="143">
        <f>Taula1[[#This Row],[Mesos naturals sencers treballats període justificat (01/01/2023 - 31/03/2023)]]</f>
        <v>0</v>
      </c>
      <c r="T380" s="194">
        <f>Taula1[[#This Row],[Dies treballats període justificat (01/01/2023 - 31/03/2023)              no comptabilitzats com a mes natural sencer]]</f>
        <v>0</v>
      </c>
      <c r="U380" s="12"/>
      <c r="V380" s="7"/>
      <c r="W380" s="188"/>
      <c r="X380" s="188"/>
      <c r="Y380" s="188"/>
      <c r="Z380" s="188"/>
      <c r="AA380" s="190"/>
      <c r="AB380" s="143">
        <f>Taula1[[#This Row],[Grup justificat     (fer servir opcions de la llista desplegable)]]</f>
        <v>0</v>
      </c>
      <c r="AC380" s="182"/>
      <c r="AD380" s="80"/>
      <c r="AE380" s="131">
        <f>ROUND((AF380/100)*756*Taula1[[#This Row],[Mesos naturals sencers treballats període justificat (01/01/2023 - 31/03/2023)]],2)</f>
        <v>0</v>
      </c>
      <c r="AF380" s="79">
        <f>Taula1[[#This Row],[% Jornada segons contracte
(no posar el símbol %) ]]-Taula1[[#This Row],[% Reducció salari per baix rendiment        (no posar el símbol %)]]</f>
        <v>0</v>
      </c>
      <c r="AG380" s="131">
        <f>ROUND((AH380/100)*24.8547945*Taula1[[#This Row],[Dies treballats període justificat (01/01/2023 - 31/03/2023)              no comptabilitzats com a mes natural sencer]],2)</f>
        <v>0</v>
      </c>
      <c r="AH380" s="79">
        <f>Taula1[[#This Row],[% Jornada segons contracte
(no posar el símbol %) ]]-Taula1[[#This Row],[% Reducció salari per baix rendiment        (no posar el símbol %)]]</f>
        <v>0</v>
      </c>
      <c r="AI380" s="131">
        <f t="shared" si="81"/>
        <v>0</v>
      </c>
      <c r="AJ380" s="183"/>
      <c r="AK380" s="131">
        <f>ROUND((AL380/100)*756*Taula1[[#This Row],[Espai reservat Administració  (mesos)]],2)</f>
        <v>0</v>
      </c>
      <c r="AL380" s="79">
        <f>Taula1[[#This Row],[% Jornada segons contracte
(no posar el símbol %) ]]-Taula1[[#This Row],[% Reducció salari per baix rendiment        (no posar el símbol %)]]</f>
        <v>0</v>
      </c>
      <c r="AM380" s="131">
        <f>ROUND((AN380/100)*24.8547945*Taula1[[#This Row],[Espai reservat Administració (dies)]],2)</f>
        <v>0</v>
      </c>
      <c r="AN380" s="79">
        <f>Taula1[[#This Row],[% Jornada segons contracte
(no posar el símbol %) ]]-Taula1[[#This Row],[% Reducció salari per baix rendiment        (no posar el símbol %)]]</f>
        <v>0</v>
      </c>
      <c r="AO380" s="131">
        <f t="shared" si="82"/>
        <v>0</v>
      </c>
      <c r="AP380" s="86"/>
      <c r="AQ380" s="136">
        <f>ROUND((AR380/100)*693*Taula1[[#This Row],[Mesos naturals sencers treballats període justificat (01/01/2023 - 31/03/2023)]],2)</f>
        <v>0</v>
      </c>
      <c r="AR380" s="89">
        <f>Taula1[[#This Row],[% Jornada segons contracte
(no posar el símbol %) ]]-Taula1[[#This Row],[% Reducció salari per baix rendiment        (no posar el símbol %)]]</f>
        <v>0</v>
      </c>
      <c r="AS380" s="136">
        <f>ROUND((AT380/100)*22.78356164*Taula1[[#This Row],[Dies treballats període justificat (01/01/2023 - 31/03/2023)              no comptabilitzats com a mes natural sencer]],2)</f>
        <v>0</v>
      </c>
      <c r="AT380" s="89">
        <f>Taula1[[#This Row],[% Jornada segons contracte
(no posar el símbol %) ]]-Taula1[[#This Row],[% Reducció salari per baix rendiment        (no posar el símbol %)]]</f>
        <v>0</v>
      </c>
      <c r="AU380" s="136">
        <f t="shared" si="83"/>
        <v>0</v>
      </c>
      <c r="AV380" s="86"/>
      <c r="AW380" s="136">
        <f>ROUND((AX380/100)*693*Taula1[[#This Row],[Espai reservat Administració  (mesos)]],2)</f>
        <v>0</v>
      </c>
      <c r="AX380" s="89">
        <f>Taula1[[#This Row],[% Jornada segons contracte
(no posar el símbol %) ]]-Taula1[[#This Row],[% Reducció salari per baix rendiment        (no posar el símbol %)]]</f>
        <v>0</v>
      </c>
      <c r="AY380" s="131">
        <f>ROUND((AZ380/100)*22.78356164*Taula1[[#This Row],[Espai reservat Administració (dies)]],2)</f>
        <v>0</v>
      </c>
      <c r="AZ380" s="79">
        <f>Taula1[[#This Row],[% Jornada segons contracte
(no posar el símbol %) ]]-Taula1[[#This Row],[% Reducció salari per baix rendiment        (no posar el símbol %)]]</f>
        <v>0</v>
      </c>
      <c r="BA380" s="131">
        <f t="shared" si="84"/>
        <v>0</v>
      </c>
      <c r="BB380" s="83"/>
      <c r="BC380" s="131">
        <f>IF(Taula1[[#This Row],[Grup justificat     (fer servir opcions de la llista desplegable)]]=1,AI380,0)</f>
        <v>0</v>
      </c>
      <c r="BD380" s="131">
        <f>IF(Taula1[[#This Row],[Grup justificat     (fer servir opcions de la llista desplegable)]]=2,AU380,0)</f>
        <v>0</v>
      </c>
      <c r="BE380" s="83"/>
      <c r="BF380" s="131">
        <f>IF(Taula1[[#This Row],[Espai reservat Administració]]=1,AO380,0)</f>
        <v>0</v>
      </c>
      <c r="BG380" s="131">
        <f>IF(Taula1[[#This Row],[Espai reservat Administració]]=2,BA380,0)</f>
        <v>0</v>
      </c>
      <c r="BH380" s="83"/>
      <c r="BI380" s="124">
        <f>IF(Taula1[[#This Row],[Grup justificat     (fer servir opcions de la llista desplegable)]]=1,1,0)</f>
        <v>0</v>
      </c>
      <c r="BJ380" s="124">
        <f>IF(Taula1[[#This Row],[Espai reservat Administració]]=1,1,0)</f>
        <v>0</v>
      </c>
      <c r="BK380" s="125"/>
      <c r="BL380" s="124">
        <f>IF(Taula1[[#This Row],[Grup justificat     (fer servir opcions de la llista desplegable)]]=2,1,0)</f>
        <v>0</v>
      </c>
      <c r="BM380" s="124">
        <f>IF(Taula1[[#This Row],[Espai reservat Administració]]=2,1,0)</f>
        <v>0</v>
      </c>
      <c r="BN380" s="73"/>
      <c r="BO380" s="73"/>
      <c r="BP380" s="73"/>
      <c r="BQ380" s="73"/>
      <c r="BR380" s="73"/>
      <c r="BS380" s="73"/>
      <c r="BT380" s="73"/>
      <c r="BU380" s="73"/>
      <c r="BV380" s="73"/>
      <c r="BW380" s="73"/>
      <c r="BX380" s="73"/>
      <c r="BY380" s="73"/>
      <c r="BZ380" s="73"/>
      <c r="CA380" s="73"/>
      <c r="CB380" s="73"/>
      <c r="CC380" s="73"/>
      <c r="CD380" s="73"/>
      <c r="CE380" s="73"/>
      <c r="CF380" s="73"/>
      <c r="CG380" s="63">
        <f t="shared" si="85"/>
        <v>0</v>
      </c>
      <c r="CH380" s="63">
        <f t="shared" si="86"/>
        <v>0</v>
      </c>
      <c r="CI380" s="73"/>
      <c r="CJ380" s="63">
        <f>IF(Taula1[[#This Row],[Tipus de contracte                                  (fer servir opcions de la llista desplegable)]]="Indefinit",1,0)</f>
        <v>0</v>
      </c>
      <c r="CK380" s="63">
        <f>IF(Taula1[[#This Row],[Tipus de contracte                                  (fer servir opcions de la llista desplegable)]]="Temporal, igual o superior a 6 mesos",1,0)</f>
        <v>0</v>
      </c>
      <c r="CL380" s="63">
        <f>IF(Taula1[[#This Row],[Tipus de contracte                                  (fer servir opcions de la llista desplegable)]]="Substitució per IT",1,0)</f>
        <v>0</v>
      </c>
      <c r="CM380" s="73"/>
      <c r="CN380" s="63">
        <f>IF(Taula1[[#This Row],[Relació llocs de treball]]&gt;=1,1,0)</f>
        <v>0</v>
      </c>
      <c r="CO380" s="73"/>
      <c r="CP380" s="63">
        <f>IF(Taula1[[#This Row],[Identitat de gènere                                                          (fer servir opcions de la llista desplegable)]]="Home",1,0)</f>
        <v>0</v>
      </c>
      <c r="CQ380" s="63">
        <f>IF(Taula1[[#This Row],[Identitat de gènere                                                          (fer servir opcions de la llista desplegable)]]="Dona",1,0)</f>
        <v>0</v>
      </c>
      <c r="CR380" s="63">
        <f>IF(Taula1[[#This Row],[Identitat de gènere                                                          (fer servir opcions de la llista desplegable)]]="No binari",1,0)</f>
        <v>0</v>
      </c>
      <c r="CS380" s="73"/>
      <c r="CT380" s="63">
        <f t="shared" si="80"/>
        <v>0</v>
      </c>
      <c r="CU380" s="64">
        <f t="shared" si="87"/>
        <v>0</v>
      </c>
      <c r="CW380" s="64">
        <f t="shared" si="88"/>
        <v>0</v>
      </c>
      <c r="CX380" s="64">
        <f t="shared" si="89"/>
        <v>0</v>
      </c>
      <c r="CY380" s="64">
        <f t="shared" si="90"/>
        <v>0</v>
      </c>
      <c r="CZ380" s="64">
        <f t="shared" si="91"/>
        <v>0</v>
      </c>
      <c r="DB380" s="64">
        <f t="shared" si="92"/>
        <v>0</v>
      </c>
      <c r="DC380" s="64">
        <f t="shared" si="93"/>
        <v>0</v>
      </c>
      <c r="DD380" s="64">
        <f t="shared" si="94"/>
        <v>0</v>
      </c>
      <c r="DE380" s="64">
        <f t="shared" si="95"/>
        <v>0</v>
      </c>
    </row>
    <row r="381" spans="2:109" x14ac:dyDescent="0.3">
      <c r="B381" s="167"/>
      <c r="C381" s="186"/>
      <c r="D381" s="2"/>
      <c r="E381" s="67"/>
      <c r="F381" s="5"/>
      <c r="G381" s="5"/>
      <c r="H381" s="187"/>
      <c r="I381" s="111" t="str">
        <f ca="1">IF(Taula1[[#This Row],[Data naixement (format dd/mm/aaaa)]]="","0",DATEDIF(Taula1[[#This Row],[Data naixement (format dd/mm/aaaa)]],TODAY(),"Y"))</f>
        <v>0</v>
      </c>
      <c r="J381" s="6"/>
      <c r="K381" s="6"/>
      <c r="L381" s="6"/>
      <c r="M381" s="6"/>
      <c r="N381" s="56"/>
      <c r="O381" s="56"/>
      <c r="P381" s="56"/>
      <c r="Q381" s="6"/>
      <c r="R381" s="7"/>
      <c r="S381" s="143">
        <f>Taula1[[#This Row],[Mesos naturals sencers treballats període justificat (01/01/2023 - 31/03/2023)]]</f>
        <v>0</v>
      </c>
      <c r="T381" s="194">
        <f>Taula1[[#This Row],[Dies treballats període justificat (01/01/2023 - 31/03/2023)              no comptabilitzats com a mes natural sencer]]</f>
        <v>0</v>
      </c>
      <c r="U381" s="12"/>
      <c r="V381" s="7"/>
      <c r="W381" s="188"/>
      <c r="X381" s="188"/>
      <c r="Y381" s="188"/>
      <c r="Z381" s="188"/>
      <c r="AA381" s="190"/>
      <c r="AB381" s="143">
        <f>Taula1[[#This Row],[Grup justificat     (fer servir opcions de la llista desplegable)]]</f>
        <v>0</v>
      </c>
      <c r="AC381" s="182"/>
      <c r="AD381" s="80"/>
      <c r="AE381" s="131">
        <f>ROUND((AF381/100)*756*Taula1[[#This Row],[Mesos naturals sencers treballats període justificat (01/01/2023 - 31/03/2023)]],2)</f>
        <v>0</v>
      </c>
      <c r="AF381" s="79">
        <f>Taula1[[#This Row],[% Jornada segons contracte
(no posar el símbol %) ]]-Taula1[[#This Row],[% Reducció salari per baix rendiment        (no posar el símbol %)]]</f>
        <v>0</v>
      </c>
      <c r="AG381" s="131">
        <f>ROUND((AH381/100)*24.8547945*Taula1[[#This Row],[Dies treballats període justificat (01/01/2023 - 31/03/2023)              no comptabilitzats com a mes natural sencer]],2)</f>
        <v>0</v>
      </c>
      <c r="AH381" s="79">
        <f>Taula1[[#This Row],[% Jornada segons contracte
(no posar el símbol %) ]]-Taula1[[#This Row],[% Reducció salari per baix rendiment        (no posar el símbol %)]]</f>
        <v>0</v>
      </c>
      <c r="AI381" s="131">
        <f t="shared" si="81"/>
        <v>0</v>
      </c>
      <c r="AJ381" s="183"/>
      <c r="AK381" s="131">
        <f>ROUND((AL381/100)*756*Taula1[[#This Row],[Espai reservat Administració  (mesos)]],2)</f>
        <v>0</v>
      </c>
      <c r="AL381" s="79">
        <f>Taula1[[#This Row],[% Jornada segons contracte
(no posar el símbol %) ]]-Taula1[[#This Row],[% Reducció salari per baix rendiment        (no posar el símbol %)]]</f>
        <v>0</v>
      </c>
      <c r="AM381" s="131">
        <f>ROUND((AN381/100)*24.8547945*Taula1[[#This Row],[Espai reservat Administració (dies)]],2)</f>
        <v>0</v>
      </c>
      <c r="AN381" s="79">
        <f>Taula1[[#This Row],[% Jornada segons contracte
(no posar el símbol %) ]]-Taula1[[#This Row],[% Reducció salari per baix rendiment        (no posar el símbol %)]]</f>
        <v>0</v>
      </c>
      <c r="AO381" s="131">
        <f t="shared" si="82"/>
        <v>0</v>
      </c>
      <c r="AP381" s="86"/>
      <c r="AQ381" s="136">
        <f>ROUND((AR381/100)*693*Taula1[[#This Row],[Mesos naturals sencers treballats període justificat (01/01/2023 - 31/03/2023)]],2)</f>
        <v>0</v>
      </c>
      <c r="AR381" s="89">
        <f>Taula1[[#This Row],[% Jornada segons contracte
(no posar el símbol %) ]]-Taula1[[#This Row],[% Reducció salari per baix rendiment        (no posar el símbol %)]]</f>
        <v>0</v>
      </c>
      <c r="AS381" s="136">
        <f>ROUND((AT381/100)*22.78356164*Taula1[[#This Row],[Dies treballats període justificat (01/01/2023 - 31/03/2023)              no comptabilitzats com a mes natural sencer]],2)</f>
        <v>0</v>
      </c>
      <c r="AT381" s="89">
        <f>Taula1[[#This Row],[% Jornada segons contracte
(no posar el símbol %) ]]-Taula1[[#This Row],[% Reducció salari per baix rendiment        (no posar el símbol %)]]</f>
        <v>0</v>
      </c>
      <c r="AU381" s="136">
        <f t="shared" si="83"/>
        <v>0</v>
      </c>
      <c r="AV381" s="86"/>
      <c r="AW381" s="136">
        <f>ROUND((AX381/100)*693*Taula1[[#This Row],[Espai reservat Administració  (mesos)]],2)</f>
        <v>0</v>
      </c>
      <c r="AX381" s="89">
        <f>Taula1[[#This Row],[% Jornada segons contracte
(no posar el símbol %) ]]-Taula1[[#This Row],[% Reducció salari per baix rendiment        (no posar el símbol %)]]</f>
        <v>0</v>
      </c>
      <c r="AY381" s="131">
        <f>ROUND((AZ381/100)*22.78356164*Taula1[[#This Row],[Espai reservat Administració (dies)]],2)</f>
        <v>0</v>
      </c>
      <c r="AZ381" s="79">
        <f>Taula1[[#This Row],[% Jornada segons contracte
(no posar el símbol %) ]]-Taula1[[#This Row],[% Reducció salari per baix rendiment        (no posar el símbol %)]]</f>
        <v>0</v>
      </c>
      <c r="BA381" s="131">
        <f t="shared" si="84"/>
        <v>0</v>
      </c>
      <c r="BB381" s="83"/>
      <c r="BC381" s="131">
        <f>IF(Taula1[[#This Row],[Grup justificat     (fer servir opcions de la llista desplegable)]]=1,AI381,0)</f>
        <v>0</v>
      </c>
      <c r="BD381" s="131">
        <f>IF(Taula1[[#This Row],[Grup justificat     (fer servir opcions de la llista desplegable)]]=2,AU381,0)</f>
        <v>0</v>
      </c>
      <c r="BE381" s="83"/>
      <c r="BF381" s="131">
        <f>IF(Taula1[[#This Row],[Espai reservat Administració]]=1,AO381,0)</f>
        <v>0</v>
      </c>
      <c r="BG381" s="131">
        <f>IF(Taula1[[#This Row],[Espai reservat Administració]]=2,BA381,0)</f>
        <v>0</v>
      </c>
      <c r="BH381" s="83"/>
      <c r="BI381" s="124">
        <f>IF(Taula1[[#This Row],[Grup justificat     (fer servir opcions de la llista desplegable)]]=1,1,0)</f>
        <v>0</v>
      </c>
      <c r="BJ381" s="124">
        <f>IF(Taula1[[#This Row],[Espai reservat Administració]]=1,1,0)</f>
        <v>0</v>
      </c>
      <c r="BK381" s="125"/>
      <c r="BL381" s="124">
        <f>IF(Taula1[[#This Row],[Grup justificat     (fer servir opcions de la llista desplegable)]]=2,1,0)</f>
        <v>0</v>
      </c>
      <c r="BM381" s="124">
        <f>IF(Taula1[[#This Row],[Espai reservat Administració]]=2,1,0)</f>
        <v>0</v>
      </c>
      <c r="BN381" s="73"/>
      <c r="BO381" s="73"/>
      <c r="BP381" s="73"/>
      <c r="BQ381" s="73"/>
      <c r="BR381" s="73"/>
      <c r="BS381" s="73"/>
      <c r="BT381" s="73"/>
      <c r="BU381" s="73"/>
      <c r="BV381" s="73"/>
      <c r="BW381" s="73"/>
      <c r="BX381" s="73"/>
      <c r="BY381" s="73"/>
      <c r="BZ381" s="73"/>
      <c r="CA381" s="73"/>
      <c r="CB381" s="73"/>
      <c r="CC381" s="73"/>
      <c r="CD381" s="73"/>
      <c r="CE381" s="73"/>
      <c r="CF381" s="73"/>
      <c r="CG381" s="63">
        <f t="shared" si="85"/>
        <v>0</v>
      </c>
      <c r="CH381" s="63">
        <f t="shared" si="86"/>
        <v>0</v>
      </c>
      <c r="CI381" s="73"/>
      <c r="CJ381" s="63">
        <f>IF(Taula1[[#This Row],[Tipus de contracte                                  (fer servir opcions de la llista desplegable)]]="Indefinit",1,0)</f>
        <v>0</v>
      </c>
      <c r="CK381" s="63">
        <f>IF(Taula1[[#This Row],[Tipus de contracte                                  (fer servir opcions de la llista desplegable)]]="Temporal, igual o superior a 6 mesos",1,0)</f>
        <v>0</v>
      </c>
      <c r="CL381" s="63">
        <f>IF(Taula1[[#This Row],[Tipus de contracte                                  (fer servir opcions de la llista desplegable)]]="Substitució per IT",1,0)</f>
        <v>0</v>
      </c>
      <c r="CM381" s="73"/>
      <c r="CN381" s="63">
        <f>IF(Taula1[[#This Row],[Relació llocs de treball]]&gt;=1,1,0)</f>
        <v>0</v>
      </c>
      <c r="CO381" s="73"/>
      <c r="CP381" s="63">
        <f>IF(Taula1[[#This Row],[Identitat de gènere                                                          (fer servir opcions de la llista desplegable)]]="Home",1,0)</f>
        <v>0</v>
      </c>
      <c r="CQ381" s="63">
        <f>IF(Taula1[[#This Row],[Identitat de gènere                                                          (fer servir opcions de la llista desplegable)]]="Dona",1,0)</f>
        <v>0</v>
      </c>
      <c r="CR381" s="63">
        <f>IF(Taula1[[#This Row],[Identitat de gènere                                                          (fer servir opcions de la llista desplegable)]]="No binari",1,0)</f>
        <v>0</v>
      </c>
      <c r="CS381" s="73"/>
      <c r="CT381" s="63">
        <f t="shared" si="80"/>
        <v>0</v>
      </c>
      <c r="CU381" s="64">
        <f t="shared" si="87"/>
        <v>0</v>
      </c>
      <c r="CW381" s="64">
        <f t="shared" si="88"/>
        <v>0</v>
      </c>
      <c r="CX381" s="64">
        <f t="shared" si="89"/>
        <v>0</v>
      </c>
      <c r="CY381" s="64">
        <f t="shared" si="90"/>
        <v>0</v>
      </c>
      <c r="CZ381" s="64">
        <f t="shared" si="91"/>
        <v>0</v>
      </c>
      <c r="DB381" s="64">
        <f t="shared" si="92"/>
        <v>0</v>
      </c>
      <c r="DC381" s="64">
        <f t="shared" si="93"/>
        <v>0</v>
      </c>
      <c r="DD381" s="64">
        <f t="shared" si="94"/>
        <v>0</v>
      </c>
      <c r="DE381" s="64">
        <f t="shared" si="95"/>
        <v>0</v>
      </c>
    </row>
    <row r="382" spans="2:109" x14ac:dyDescent="0.3">
      <c r="B382" s="167"/>
      <c r="C382" s="186"/>
      <c r="D382" s="2"/>
      <c r="E382" s="67"/>
      <c r="F382" s="5"/>
      <c r="G382" s="5"/>
      <c r="H382" s="187"/>
      <c r="I382" s="111" t="str">
        <f ca="1">IF(Taula1[[#This Row],[Data naixement (format dd/mm/aaaa)]]="","0",DATEDIF(Taula1[[#This Row],[Data naixement (format dd/mm/aaaa)]],TODAY(),"Y"))</f>
        <v>0</v>
      </c>
      <c r="J382" s="6"/>
      <c r="K382" s="6"/>
      <c r="L382" s="6"/>
      <c r="M382" s="6"/>
      <c r="N382" s="56"/>
      <c r="O382" s="56"/>
      <c r="P382" s="56"/>
      <c r="Q382" s="6"/>
      <c r="R382" s="7"/>
      <c r="S382" s="143">
        <f>Taula1[[#This Row],[Mesos naturals sencers treballats període justificat (01/01/2023 - 31/03/2023)]]</f>
        <v>0</v>
      </c>
      <c r="T382" s="194">
        <f>Taula1[[#This Row],[Dies treballats període justificat (01/01/2023 - 31/03/2023)              no comptabilitzats com a mes natural sencer]]</f>
        <v>0</v>
      </c>
      <c r="U382" s="12"/>
      <c r="V382" s="7"/>
      <c r="W382" s="188"/>
      <c r="X382" s="188"/>
      <c r="Y382" s="188"/>
      <c r="Z382" s="188"/>
      <c r="AA382" s="190"/>
      <c r="AB382" s="143">
        <f>Taula1[[#This Row],[Grup justificat     (fer servir opcions de la llista desplegable)]]</f>
        <v>0</v>
      </c>
      <c r="AC382" s="182"/>
      <c r="AD382" s="80"/>
      <c r="AE382" s="131">
        <f>ROUND((AF382/100)*756*Taula1[[#This Row],[Mesos naturals sencers treballats període justificat (01/01/2023 - 31/03/2023)]],2)</f>
        <v>0</v>
      </c>
      <c r="AF382" s="79">
        <f>Taula1[[#This Row],[% Jornada segons contracte
(no posar el símbol %) ]]-Taula1[[#This Row],[% Reducció salari per baix rendiment        (no posar el símbol %)]]</f>
        <v>0</v>
      </c>
      <c r="AG382" s="131">
        <f>ROUND((AH382/100)*24.8547945*Taula1[[#This Row],[Dies treballats període justificat (01/01/2023 - 31/03/2023)              no comptabilitzats com a mes natural sencer]],2)</f>
        <v>0</v>
      </c>
      <c r="AH382" s="79">
        <f>Taula1[[#This Row],[% Jornada segons contracte
(no posar el símbol %) ]]-Taula1[[#This Row],[% Reducció salari per baix rendiment        (no posar el símbol %)]]</f>
        <v>0</v>
      </c>
      <c r="AI382" s="131">
        <f t="shared" si="81"/>
        <v>0</v>
      </c>
      <c r="AJ382" s="183"/>
      <c r="AK382" s="131">
        <f>ROUND((AL382/100)*756*Taula1[[#This Row],[Espai reservat Administració  (mesos)]],2)</f>
        <v>0</v>
      </c>
      <c r="AL382" s="79">
        <f>Taula1[[#This Row],[% Jornada segons contracte
(no posar el símbol %) ]]-Taula1[[#This Row],[% Reducció salari per baix rendiment        (no posar el símbol %)]]</f>
        <v>0</v>
      </c>
      <c r="AM382" s="131">
        <f>ROUND((AN382/100)*24.8547945*Taula1[[#This Row],[Espai reservat Administració (dies)]],2)</f>
        <v>0</v>
      </c>
      <c r="AN382" s="79">
        <f>Taula1[[#This Row],[% Jornada segons contracte
(no posar el símbol %) ]]-Taula1[[#This Row],[% Reducció salari per baix rendiment        (no posar el símbol %)]]</f>
        <v>0</v>
      </c>
      <c r="AO382" s="131">
        <f t="shared" si="82"/>
        <v>0</v>
      </c>
      <c r="AP382" s="86"/>
      <c r="AQ382" s="136">
        <f>ROUND((AR382/100)*693*Taula1[[#This Row],[Mesos naturals sencers treballats període justificat (01/01/2023 - 31/03/2023)]],2)</f>
        <v>0</v>
      </c>
      <c r="AR382" s="89">
        <f>Taula1[[#This Row],[% Jornada segons contracte
(no posar el símbol %) ]]-Taula1[[#This Row],[% Reducció salari per baix rendiment        (no posar el símbol %)]]</f>
        <v>0</v>
      </c>
      <c r="AS382" s="136">
        <f>ROUND((AT382/100)*22.78356164*Taula1[[#This Row],[Dies treballats període justificat (01/01/2023 - 31/03/2023)              no comptabilitzats com a mes natural sencer]],2)</f>
        <v>0</v>
      </c>
      <c r="AT382" s="89">
        <f>Taula1[[#This Row],[% Jornada segons contracte
(no posar el símbol %) ]]-Taula1[[#This Row],[% Reducció salari per baix rendiment        (no posar el símbol %)]]</f>
        <v>0</v>
      </c>
      <c r="AU382" s="136">
        <f t="shared" si="83"/>
        <v>0</v>
      </c>
      <c r="AV382" s="86"/>
      <c r="AW382" s="136">
        <f>ROUND((AX382/100)*693*Taula1[[#This Row],[Espai reservat Administració  (mesos)]],2)</f>
        <v>0</v>
      </c>
      <c r="AX382" s="89">
        <f>Taula1[[#This Row],[% Jornada segons contracte
(no posar el símbol %) ]]-Taula1[[#This Row],[% Reducció salari per baix rendiment        (no posar el símbol %)]]</f>
        <v>0</v>
      </c>
      <c r="AY382" s="131">
        <f>ROUND((AZ382/100)*22.78356164*Taula1[[#This Row],[Espai reservat Administració (dies)]],2)</f>
        <v>0</v>
      </c>
      <c r="AZ382" s="79">
        <f>Taula1[[#This Row],[% Jornada segons contracte
(no posar el símbol %) ]]-Taula1[[#This Row],[% Reducció salari per baix rendiment        (no posar el símbol %)]]</f>
        <v>0</v>
      </c>
      <c r="BA382" s="131">
        <f t="shared" si="84"/>
        <v>0</v>
      </c>
      <c r="BB382" s="83"/>
      <c r="BC382" s="131">
        <f>IF(Taula1[[#This Row],[Grup justificat     (fer servir opcions de la llista desplegable)]]=1,AI382,0)</f>
        <v>0</v>
      </c>
      <c r="BD382" s="131">
        <f>IF(Taula1[[#This Row],[Grup justificat     (fer servir opcions de la llista desplegable)]]=2,AU382,0)</f>
        <v>0</v>
      </c>
      <c r="BE382" s="83"/>
      <c r="BF382" s="131">
        <f>IF(Taula1[[#This Row],[Espai reservat Administració]]=1,AO382,0)</f>
        <v>0</v>
      </c>
      <c r="BG382" s="131">
        <f>IF(Taula1[[#This Row],[Espai reservat Administració]]=2,BA382,0)</f>
        <v>0</v>
      </c>
      <c r="BH382" s="83"/>
      <c r="BI382" s="124">
        <f>IF(Taula1[[#This Row],[Grup justificat     (fer servir opcions de la llista desplegable)]]=1,1,0)</f>
        <v>0</v>
      </c>
      <c r="BJ382" s="124">
        <f>IF(Taula1[[#This Row],[Espai reservat Administració]]=1,1,0)</f>
        <v>0</v>
      </c>
      <c r="BK382" s="125"/>
      <c r="BL382" s="124">
        <f>IF(Taula1[[#This Row],[Grup justificat     (fer servir opcions de la llista desplegable)]]=2,1,0)</f>
        <v>0</v>
      </c>
      <c r="BM382" s="124">
        <f>IF(Taula1[[#This Row],[Espai reservat Administració]]=2,1,0)</f>
        <v>0</v>
      </c>
      <c r="BN382" s="73"/>
      <c r="BO382" s="73"/>
      <c r="BP382" s="73"/>
      <c r="BQ382" s="73"/>
      <c r="BR382" s="73"/>
      <c r="BS382" s="73"/>
      <c r="BT382" s="73"/>
      <c r="BU382" s="73"/>
      <c r="BV382" s="73"/>
      <c r="BW382" s="73"/>
      <c r="BX382" s="73"/>
      <c r="BY382" s="73"/>
      <c r="BZ382" s="73"/>
      <c r="CA382" s="73"/>
      <c r="CB382" s="73"/>
      <c r="CC382" s="73"/>
      <c r="CD382" s="73"/>
      <c r="CE382" s="73"/>
      <c r="CF382" s="73"/>
      <c r="CG382" s="63">
        <f t="shared" si="85"/>
        <v>0</v>
      </c>
      <c r="CH382" s="63">
        <f t="shared" si="86"/>
        <v>0</v>
      </c>
      <c r="CI382" s="73"/>
      <c r="CJ382" s="63">
        <f>IF(Taula1[[#This Row],[Tipus de contracte                                  (fer servir opcions de la llista desplegable)]]="Indefinit",1,0)</f>
        <v>0</v>
      </c>
      <c r="CK382" s="63">
        <f>IF(Taula1[[#This Row],[Tipus de contracte                                  (fer servir opcions de la llista desplegable)]]="Temporal, igual o superior a 6 mesos",1,0)</f>
        <v>0</v>
      </c>
      <c r="CL382" s="63">
        <f>IF(Taula1[[#This Row],[Tipus de contracte                                  (fer servir opcions de la llista desplegable)]]="Substitució per IT",1,0)</f>
        <v>0</v>
      </c>
      <c r="CM382" s="73"/>
      <c r="CN382" s="63">
        <f>IF(Taula1[[#This Row],[Relació llocs de treball]]&gt;=1,1,0)</f>
        <v>0</v>
      </c>
      <c r="CO382" s="73"/>
      <c r="CP382" s="63">
        <f>IF(Taula1[[#This Row],[Identitat de gènere                                                          (fer servir opcions de la llista desplegable)]]="Home",1,0)</f>
        <v>0</v>
      </c>
      <c r="CQ382" s="63">
        <f>IF(Taula1[[#This Row],[Identitat de gènere                                                          (fer servir opcions de la llista desplegable)]]="Dona",1,0)</f>
        <v>0</v>
      </c>
      <c r="CR382" s="63">
        <f>IF(Taula1[[#This Row],[Identitat de gènere                                                          (fer servir opcions de la llista desplegable)]]="No binari",1,0)</f>
        <v>0</v>
      </c>
      <c r="CS382" s="73"/>
      <c r="CT382" s="63">
        <f t="shared" si="80"/>
        <v>0</v>
      </c>
      <c r="CU382" s="64">
        <f t="shared" si="87"/>
        <v>0</v>
      </c>
      <c r="CW382" s="64">
        <f t="shared" si="88"/>
        <v>0</v>
      </c>
      <c r="CX382" s="64">
        <f t="shared" si="89"/>
        <v>0</v>
      </c>
      <c r="CY382" s="64">
        <f t="shared" si="90"/>
        <v>0</v>
      </c>
      <c r="CZ382" s="64">
        <f t="shared" si="91"/>
        <v>0</v>
      </c>
      <c r="DB382" s="64">
        <f t="shared" si="92"/>
        <v>0</v>
      </c>
      <c r="DC382" s="64">
        <f t="shared" si="93"/>
        <v>0</v>
      </c>
      <c r="DD382" s="64">
        <f t="shared" si="94"/>
        <v>0</v>
      </c>
      <c r="DE382" s="64">
        <f t="shared" si="95"/>
        <v>0</v>
      </c>
    </row>
    <row r="383" spans="2:109" x14ac:dyDescent="0.3">
      <c r="B383" s="167"/>
      <c r="C383" s="186"/>
      <c r="D383" s="2"/>
      <c r="E383" s="67"/>
      <c r="F383" s="5"/>
      <c r="G383" s="5"/>
      <c r="H383" s="187"/>
      <c r="I383" s="111" t="str">
        <f ca="1">IF(Taula1[[#This Row],[Data naixement (format dd/mm/aaaa)]]="","0",DATEDIF(Taula1[[#This Row],[Data naixement (format dd/mm/aaaa)]],TODAY(),"Y"))</f>
        <v>0</v>
      </c>
      <c r="J383" s="6"/>
      <c r="K383" s="6"/>
      <c r="L383" s="6"/>
      <c r="M383" s="6"/>
      <c r="N383" s="56"/>
      <c r="O383" s="56"/>
      <c r="P383" s="56"/>
      <c r="Q383" s="6"/>
      <c r="R383" s="7"/>
      <c r="S383" s="143">
        <f>Taula1[[#This Row],[Mesos naturals sencers treballats període justificat (01/01/2023 - 31/03/2023)]]</f>
        <v>0</v>
      </c>
      <c r="T383" s="194">
        <f>Taula1[[#This Row],[Dies treballats període justificat (01/01/2023 - 31/03/2023)              no comptabilitzats com a mes natural sencer]]</f>
        <v>0</v>
      </c>
      <c r="U383" s="12"/>
      <c r="V383" s="7"/>
      <c r="W383" s="188"/>
      <c r="X383" s="188"/>
      <c r="Y383" s="188"/>
      <c r="Z383" s="188"/>
      <c r="AA383" s="190"/>
      <c r="AB383" s="143">
        <f>Taula1[[#This Row],[Grup justificat     (fer servir opcions de la llista desplegable)]]</f>
        <v>0</v>
      </c>
      <c r="AC383" s="182"/>
      <c r="AD383" s="80"/>
      <c r="AE383" s="131">
        <f>ROUND((AF383/100)*756*Taula1[[#This Row],[Mesos naturals sencers treballats període justificat (01/01/2023 - 31/03/2023)]],2)</f>
        <v>0</v>
      </c>
      <c r="AF383" s="79">
        <f>Taula1[[#This Row],[% Jornada segons contracte
(no posar el símbol %) ]]-Taula1[[#This Row],[% Reducció salari per baix rendiment        (no posar el símbol %)]]</f>
        <v>0</v>
      </c>
      <c r="AG383" s="131">
        <f>ROUND((AH383/100)*24.8547945*Taula1[[#This Row],[Dies treballats període justificat (01/01/2023 - 31/03/2023)              no comptabilitzats com a mes natural sencer]],2)</f>
        <v>0</v>
      </c>
      <c r="AH383" s="79">
        <f>Taula1[[#This Row],[% Jornada segons contracte
(no posar el símbol %) ]]-Taula1[[#This Row],[% Reducció salari per baix rendiment        (no posar el símbol %)]]</f>
        <v>0</v>
      </c>
      <c r="AI383" s="131">
        <f t="shared" si="81"/>
        <v>0</v>
      </c>
      <c r="AJ383" s="183"/>
      <c r="AK383" s="131">
        <f>ROUND((AL383/100)*756*Taula1[[#This Row],[Espai reservat Administració  (mesos)]],2)</f>
        <v>0</v>
      </c>
      <c r="AL383" s="79">
        <f>Taula1[[#This Row],[% Jornada segons contracte
(no posar el símbol %) ]]-Taula1[[#This Row],[% Reducció salari per baix rendiment        (no posar el símbol %)]]</f>
        <v>0</v>
      </c>
      <c r="AM383" s="131">
        <f>ROUND((AN383/100)*24.8547945*Taula1[[#This Row],[Espai reservat Administració (dies)]],2)</f>
        <v>0</v>
      </c>
      <c r="AN383" s="79">
        <f>Taula1[[#This Row],[% Jornada segons contracte
(no posar el símbol %) ]]-Taula1[[#This Row],[% Reducció salari per baix rendiment        (no posar el símbol %)]]</f>
        <v>0</v>
      </c>
      <c r="AO383" s="131">
        <f t="shared" si="82"/>
        <v>0</v>
      </c>
      <c r="AP383" s="86"/>
      <c r="AQ383" s="136">
        <f>ROUND((AR383/100)*693*Taula1[[#This Row],[Mesos naturals sencers treballats període justificat (01/01/2023 - 31/03/2023)]],2)</f>
        <v>0</v>
      </c>
      <c r="AR383" s="89">
        <f>Taula1[[#This Row],[% Jornada segons contracte
(no posar el símbol %) ]]-Taula1[[#This Row],[% Reducció salari per baix rendiment        (no posar el símbol %)]]</f>
        <v>0</v>
      </c>
      <c r="AS383" s="136">
        <f>ROUND((AT383/100)*22.78356164*Taula1[[#This Row],[Dies treballats període justificat (01/01/2023 - 31/03/2023)              no comptabilitzats com a mes natural sencer]],2)</f>
        <v>0</v>
      </c>
      <c r="AT383" s="89">
        <f>Taula1[[#This Row],[% Jornada segons contracte
(no posar el símbol %) ]]-Taula1[[#This Row],[% Reducció salari per baix rendiment        (no posar el símbol %)]]</f>
        <v>0</v>
      </c>
      <c r="AU383" s="136">
        <f t="shared" si="83"/>
        <v>0</v>
      </c>
      <c r="AV383" s="86"/>
      <c r="AW383" s="136">
        <f>ROUND((AX383/100)*693*Taula1[[#This Row],[Espai reservat Administració  (mesos)]],2)</f>
        <v>0</v>
      </c>
      <c r="AX383" s="89">
        <f>Taula1[[#This Row],[% Jornada segons contracte
(no posar el símbol %) ]]-Taula1[[#This Row],[% Reducció salari per baix rendiment        (no posar el símbol %)]]</f>
        <v>0</v>
      </c>
      <c r="AY383" s="131">
        <f>ROUND((AZ383/100)*22.78356164*Taula1[[#This Row],[Espai reservat Administració (dies)]],2)</f>
        <v>0</v>
      </c>
      <c r="AZ383" s="79">
        <f>Taula1[[#This Row],[% Jornada segons contracte
(no posar el símbol %) ]]-Taula1[[#This Row],[% Reducció salari per baix rendiment        (no posar el símbol %)]]</f>
        <v>0</v>
      </c>
      <c r="BA383" s="131">
        <f t="shared" si="84"/>
        <v>0</v>
      </c>
      <c r="BB383" s="83"/>
      <c r="BC383" s="131">
        <f>IF(Taula1[[#This Row],[Grup justificat     (fer servir opcions de la llista desplegable)]]=1,AI383,0)</f>
        <v>0</v>
      </c>
      <c r="BD383" s="131">
        <f>IF(Taula1[[#This Row],[Grup justificat     (fer servir opcions de la llista desplegable)]]=2,AU383,0)</f>
        <v>0</v>
      </c>
      <c r="BE383" s="83"/>
      <c r="BF383" s="131">
        <f>IF(Taula1[[#This Row],[Espai reservat Administració]]=1,AO383,0)</f>
        <v>0</v>
      </c>
      <c r="BG383" s="131">
        <f>IF(Taula1[[#This Row],[Espai reservat Administració]]=2,BA383,0)</f>
        <v>0</v>
      </c>
      <c r="BH383" s="83"/>
      <c r="BI383" s="124">
        <f>IF(Taula1[[#This Row],[Grup justificat     (fer servir opcions de la llista desplegable)]]=1,1,0)</f>
        <v>0</v>
      </c>
      <c r="BJ383" s="124">
        <f>IF(Taula1[[#This Row],[Espai reservat Administració]]=1,1,0)</f>
        <v>0</v>
      </c>
      <c r="BK383" s="125"/>
      <c r="BL383" s="124">
        <f>IF(Taula1[[#This Row],[Grup justificat     (fer servir opcions de la llista desplegable)]]=2,1,0)</f>
        <v>0</v>
      </c>
      <c r="BM383" s="124">
        <f>IF(Taula1[[#This Row],[Espai reservat Administració]]=2,1,0)</f>
        <v>0</v>
      </c>
      <c r="BN383" s="73"/>
      <c r="BO383" s="73"/>
      <c r="BP383" s="73"/>
      <c r="BQ383" s="73"/>
      <c r="BR383" s="73"/>
      <c r="BS383" s="73"/>
      <c r="BT383" s="73"/>
      <c r="BU383" s="73"/>
      <c r="BV383" s="73"/>
      <c r="BW383" s="73"/>
      <c r="BX383" s="73"/>
      <c r="BY383" s="73"/>
      <c r="BZ383" s="73"/>
      <c r="CA383" s="73"/>
      <c r="CB383" s="73"/>
      <c r="CC383" s="73"/>
      <c r="CD383" s="73"/>
      <c r="CE383" s="73"/>
      <c r="CF383" s="73"/>
      <c r="CG383" s="63">
        <f t="shared" si="85"/>
        <v>0</v>
      </c>
      <c r="CH383" s="63">
        <f t="shared" si="86"/>
        <v>0</v>
      </c>
      <c r="CI383" s="73"/>
      <c r="CJ383" s="63">
        <f>IF(Taula1[[#This Row],[Tipus de contracte                                  (fer servir opcions de la llista desplegable)]]="Indefinit",1,0)</f>
        <v>0</v>
      </c>
      <c r="CK383" s="63">
        <f>IF(Taula1[[#This Row],[Tipus de contracte                                  (fer servir opcions de la llista desplegable)]]="Temporal, igual o superior a 6 mesos",1,0)</f>
        <v>0</v>
      </c>
      <c r="CL383" s="63">
        <f>IF(Taula1[[#This Row],[Tipus de contracte                                  (fer servir opcions de la llista desplegable)]]="Substitució per IT",1,0)</f>
        <v>0</v>
      </c>
      <c r="CM383" s="73"/>
      <c r="CN383" s="63">
        <f>IF(Taula1[[#This Row],[Relació llocs de treball]]&gt;=1,1,0)</f>
        <v>0</v>
      </c>
      <c r="CO383" s="73"/>
      <c r="CP383" s="63">
        <f>IF(Taula1[[#This Row],[Identitat de gènere                                                          (fer servir opcions de la llista desplegable)]]="Home",1,0)</f>
        <v>0</v>
      </c>
      <c r="CQ383" s="63">
        <f>IF(Taula1[[#This Row],[Identitat de gènere                                                          (fer servir opcions de la llista desplegable)]]="Dona",1,0)</f>
        <v>0</v>
      </c>
      <c r="CR383" s="63">
        <f>IF(Taula1[[#This Row],[Identitat de gènere                                                          (fer servir opcions de la llista desplegable)]]="No binari",1,0)</f>
        <v>0</v>
      </c>
      <c r="CS383" s="73"/>
      <c r="CT383" s="63">
        <f t="shared" si="80"/>
        <v>0</v>
      </c>
      <c r="CU383" s="64">
        <f t="shared" si="87"/>
        <v>0</v>
      </c>
      <c r="CW383" s="64">
        <f t="shared" si="88"/>
        <v>0</v>
      </c>
      <c r="CX383" s="64">
        <f t="shared" si="89"/>
        <v>0</v>
      </c>
      <c r="CY383" s="64">
        <f t="shared" si="90"/>
        <v>0</v>
      </c>
      <c r="CZ383" s="64">
        <f t="shared" si="91"/>
        <v>0</v>
      </c>
      <c r="DB383" s="64">
        <f t="shared" si="92"/>
        <v>0</v>
      </c>
      <c r="DC383" s="64">
        <f t="shared" si="93"/>
        <v>0</v>
      </c>
      <c r="DD383" s="64">
        <f t="shared" si="94"/>
        <v>0</v>
      </c>
      <c r="DE383" s="64">
        <f t="shared" si="95"/>
        <v>0</v>
      </c>
    </row>
    <row r="384" spans="2:109" x14ac:dyDescent="0.3">
      <c r="B384" s="167"/>
      <c r="C384" s="186"/>
      <c r="D384" s="2"/>
      <c r="E384" s="67"/>
      <c r="F384" s="5"/>
      <c r="G384" s="5"/>
      <c r="H384" s="187"/>
      <c r="I384" s="111" t="str">
        <f ca="1">IF(Taula1[[#This Row],[Data naixement (format dd/mm/aaaa)]]="","0",DATEDIF(Taula1[[#This Row],[Data naixement (format dd/mm/aaaa)]],TODAY(),"Y"))</f>
        <v>0</v>
      </c>
      <c r="J384" s="6"/>
      <c r="K384" s="6"/>
      <c r="L384" s="6"/>
      <c r="M384" s="6"/>
      <c r="N384" s="56"/>
      <c r="O384" s="56"/>
      <c r="P384" s="56"/>
      <c r="Q384" s="6"/>
      <c r="R384" s="7"/>
      <c r="S384" s="143">
        <f>Taula1[[#This Row],[Mesos naturals sencers treballats període justificat (01/01/2023 - 31/03/2023)]]</f>
        <v>0</v>
      </c>
      <c r="T384" s="194">
        <f>Taula1[[#This Row],[Dies treballats període justificat (01/01/2023 - 31/03/2023)              no comptabilitzats com a mes natural sencer]]</f>
        <v>0</v>
      </c>
      <c r="U384" s="12"/>
      <c r="V384" s="7"/>
      <c r="W384" s="188"/>
      <c r="X384" s="188"/>
      <c r="Y384" s="188"/>
      <c r="Z384" s="188"/>
      <c r="AA384" s="190"/>
      <c r="AB384" s="143">
        <f>Taula1[[#This Row],[Grup justificat     (fer servir opcions de la llista desplegable)]]</f>
        <v>0</v>
      </c>
      <c r="AC384" s="182"/>
      <c r="AD384" s="80"/>
      <c r="AE384" s="131">
        <f>ROUND((AF384/100)*756*Taula1[[#This Row],[Mesos naturals sencers treballats període justificat (01/01/2023 - 31/03/2023)]],2)</f>
        <v>0</v>
      </c>
      <c r="AF384" s="79">
        <f>Taula1[[#This Row],[% Jornada segons contracte
(no posar el símbol %) ]]-Taula1[[#This Row],[% Reducció salari per baix rendiment        (no posar el símbol %)]]</f>
        <v>0</v>
      </c>
      <c r="AG384" s="131">
        <f>ROUND((AH384/100)*24.8547945*Taula1[[#This Row],[Dies treballats període justificat (01/01/2023 - 31/03/2023)              no comptabilitzats com a mes natural sencer]],2)</f>
        <v>0</v>
      </c>
      <c r="AH384" s="79">
        <f>Taula1[[#This Row],[% Jornada segons contracte
(no posar el símbol %) ]]-Taula1[[#This Row],[% Reducció salari per baix rendiment        (no posar el símbol %)]]</f>
        <v>0</v>
      </c>
      <c r="AI384" s="131">
        <f t="shared" si="81"/>
        <v>0</v>
      </c>
      <c r="AJ384" s="183"/>
      <c r="AK384" s="131">
        <f>ROUND((AL384/100)*756*Taula1[[#This Row],[Espai reservat Administració  (mesos)]],2)</f>
        <v>0</v>
      </c>
      <c r="AL384" s="79">
        <f>Taula1[[#This Row],[% Jornada segons contracte
(no posar el símbol %) ]]-Taula1[[#This Row],[% Reducció salari per baix rendiment        (no posar el símbol %)]]</f>
        <v>0</v>
      </c>
      <c r="AM384" s="131">
        <f>ROUND((AN384/100)*24.8547945*Taula1[[#This Row],[Espai reservat Administració (dies)]],2)</f>
        <v>0</v>
      </c>
      <c r="AN384" s="79">
        <f>Taula1[[#This Row],[% Jornada segons contracte
(no posar el símbol %) ]]-Taula1[[#This Row],[% Reducció salari per baix rendiment        (no posar el símbol %)]]</f>
        <v>0</v>
      </c>
      <c r="AO384" s="131">
        <f t="shared" si="82"/>
        <v>0</v>
      </c>
      <c r="AP384" s="86"/>
      <c r="AQ384" s="136">
        <f>ROUND((AR384/100)*693*Taula1[[#This Row],[Mesos naturals sencers treballats període justificat (01/01/2023 - 31/03/2023)]],2)</f>
        <v>0</v>
      </c>
      <c r="AR384" s="89">
        <f>Taula1[[#This Row],[% Jornada segons contracte
(no posar el símbol %) ]]-Taula1[[#This Row],[% Reducció salari per baix rendiment        (no posar el símbol %)]]</f>
        <v>0</v>
      </c>
      <c r="AS384" s="136">
        <f>ROUND((AT384/100)*22.78356164*Taula1[[#This Row],[Dies treballats període justificat (01/01/2023 - 31/03/2023)              no comptabilitzats com a mes natural sencer]],2)</f>
        <v>0</v>
      </c>
      <c r="AT384" s="89">
        <f>Taula1[[#This Row],[% Jornada segons contracte
(no posar el símbol %) ]]-Taula1[[#This Row],[% Reducció salari per baix rendiment        (no posar el símbol %)]]</f>
        <v>0</v>
      </c>
      <c r="AU384" s="136">
        <f t="shared" si="83"/>
        <v>0</v>
      </c>
      <c r="AV384" s="86"/>
      <c r="AW384" s="136">
        <f>ROUND((AX384/100)*693*Taula1[[#This Row],[Espai reservat Administració  (mesos)]],2)</f>
        <v>0</v>
      </c>
      <c r="AX384" s="89">
        <f>Taula1[[#This Row],[% Jornada segons contracte
(no posar el símbol %) ]]-Taula1[[#This Row],[% Reducció salari per baix rendiment        (no posar el símbol %)]]</f>
        <v>0</v>
      </c>
      <c r="AY384" s="131">
        <f>ROUND((AZ384/100)*22.78356164*Taula1[[#This Row],[Espai reservat Administració (dies)]],2)</f>
        <v>0</v>
      </c>
      <c r="AZ384" s="79">
        <f>Taula1[[#This Row],[% Jornada segons contracte
(no posar el símbol %) ]]-Taula1[[#This Row],[% Reducció salari per baix rendiment        (no posar el símbol %)]]</f>
        <v>0</v>
      </c>
      <c r="BA384" s="131">
        <f t="shared" si="84"/>
        <v>0</v>
      </c>
      <c r="BB384" s="83"/>
      <c r="BC384" s="131">
        <f>IF(Taula1[[#This Row],[Grup justificat     (fer servir opcions de la llista desplegable)]]=1,AI384,0)</f>
        <v>0</v>
      </c>
      <c r="BD384" s="131">
        <f>IF(Taula1[[#This Row],[Grup justificat     (fer servir opcions de la llista desplegable)]]=2,AU384,0)</f>
        <v>0</v>
      </c>
      <c r="BE384" s="83"/>
      <c r="BF384" s="131">
        <f>IF(Taula1[[#This Row],[Espai reservat Administració]]=1,AO384,0)</f>
        <v>0</v>
      </c>
      <c r="BG384" s="131">
        <f>IF(Taula1[[#This Row],[Espai reservat Administració]]=2,BA384,0)</f>
        <v>0</v>
      </c>
      <c r="BH384" s="83"/>
      <c r="BI384" s="124">
        <f>IF(Taula1[[#This Row],[Grup justificat     (fer servir opcions de la llista desplegable)]]=1,1,0)</f>
        <v>0</v>
      </c>
      <c r="BJ384" s="124">
        <f>IF(Taula1[[#This Row],[Espai reservat Administració]]=1,1,0)</f>
        <v>0</v>
      </c>
      <c r="BK384" s="125"/>
      <c r="BL384" s="124">
        <f>IF(Taula1[[#This Row],[Grup justificat     (fer servir opcions de la llista desplegable)]]=2,1,0)</f>
        <v>0</v>
      </c>
      <c r="BM384" s="124">
        <f>IF(Taula1[[#This Row],[Espai reservat Administració]]=2,1,0)</f>
        <v>0</v>
      </c>
      <c r="BN384" s="73"/>
      <c r="BO384" s="73"/>
      <c r="BP384" s="73"/>
      <c r="BQ384" s="73"/>
      <c r="BR384" s="73"/>
      <c r="BS384" s="73"/>
      <c r="BT384" s="73"/>
      <c r="BU384" s="73"/>
      <c r="BV384" s="73"/>
      <c r="BW384" s="73"/>
      <c r="BX384" s="73"/>
      <c r="BY384" s="73"/>
      <c r="BZ384" s="73"/>
      <c r="CA384" s="73"/>
      <c r="CB384" s="73"/>
      <c r="CC384" s="73"/>
      <c r="CD384" s="73"/>
      <c r="CE384" s="73"/>
      <c r="CF384" s="73"/>
      <c r="CG384" s="63">
        <f t="shared" si="85"/>
        <v>0</v>
      </c>
      <c r="CH384" s="63">
        <f t="shared" si="86"/>
        <v>0</v>
      </c>
      <c r="CI384" s="73"/>
      <c r="CJ384" s="63">
        <f>IF(Taula1[[#This Row],[Tipus de contracte                                  (fer servir opcions de la llista desplegable)]]="Indefinit",1,0)</f>
        <v>0</v>
      </c>
      <c r="CK384" s="63">
        <f>IF(Taula1[[#This Row],[Tipus de contracte                                  (fer servir opcions de la llista desplegable)]]="Temporal, igual o superior a 6 mesos",1,0)</f>
        <v>0</v>
      </c>
      <c r="CL384" s="63">
        <f>IF(Taula1[[#This Row],[Tipus de contracte                                  (fer servir opcions de la llista desplegable)]]="Substitució per IT",1,0)</f>
        <v>0</v>
      </c>
      <c r="CM384" s="73"/>
      <c r="CN384" s="63">
        <f>IF(Taula1[[#This Row],[Relació llocs de treball]]&gt;=1,1,0)</f>
        <v>0</v>
      </c>
      <c r="CO384" s="73"/>
      <c r="CP384" s="63">
        <f>IF(Taula1[[#This Row],[Identitat de gènere                                                          (fer servir opcions de la llista desplegable)]]="Home",1,0)</f>
        <v>0</v>
      </c>
      <c r="CQ384" s="63">
        <f>IF(Taula1[[#This Row],[Identitat de gènere                                                          (fer servir opcions de la llista desplegable)]]="Dona",1,0)</f>
        <v>0</v>
      </c>
      <c r="CR384" s="63">
        <f>IF(Taula1[[#This Row],[Identitat de gènere                                                          (fer servir opcions de la llista desplegable)]]="No binari",1,0)</f>
        <v>0</v>
      </c>
      <c r="CS384" s="73"/>
      <c r="CT384" s="63">
        <f t="shared" si="80"/>
        <v>0</v>
      </c>
      <c r="CU384" s="64">
        <f t="shared" si="87"/>
        <v>0</v>
      </c>
      <c r="CW384" s="64">
        <f t="shared" si="88"/>
        <v>0</v>
      </c>
      <c r="CX384" s="64">
        <f t="shared" si="89"/>
        <v>0</v>
      </c>
      <c r="CY384" s="64">
        <f t="shared" si="90"/>
        <v>0</v>
      </c>
      <c r="CZ384" s="64">
        <f t="shared" si="91"/>
        <v>0</v>
      </c>
      <c r="DB384" s="64">
        <f t="shared" si="92"/>
        <v>0</v>
      </c>
      <c r="DC384" s="64">
        <f t="shared" si="93"/>
        <v>0</v>
      </c>
      <c r="DD384" s="64">
        <f t="shared" si="94"/>
        <v>0</v>
      </c>
      <c r="DE384" s="64">
        <f t="shared" si="95"/>
        <v>0</v>
      </c>
    </row>
    <row r="385" spans="2:109" x14ac:dyDescent="0.3">
      <c r="B385" s="167"/>
      <c r="C385" s="186"/>
      <c r="D385" s="2"/>
      <c r="E385" s="67"/>
      <c r="F385" s="5"/>
      <c r="G385" s="5"/>
      <c r="H385" s="187"/>
      <c r="I385" s="111" t="str">
        <f ca="1">IF(Taula1[[#This Row],[Data naixement (format dd/mm/aaaa)]]="","0",DATEDIF(Taula1[[#This Row],[Data naixement (format dd/mm/aaaa)]],TODAY(),"Y"))</f>
        <v>0</v>
      </c>
      <c r="J385" s="6"/>
      <c r="K385" s="6"/>
      <c r="L385" s="6"/>
      <c r="M385" s="6"/>
      <c r="N385" s="56"/>
      <c r="O385" s="56"/>
      <c r="P385" s="56"/>
      <c r="Q385" s="6"/>
      <c r="R385" s="7"/>
      <c r="S385" s="143">
        <f>Taula1[[#This Row],[Mesos naturals sencers treballats període justificat (01/01/2023 - 31/03/2023)]]</f>
        <v>0</v>
      </c>
      <c r="T385" s="194">
        <f>Taula1[[#This Row],[Dies treballats període justificat (01/01/2023 - 31/03/2023)              no comptabilitzats com a mes natural sencer]]</f>
        <v>0</v>
      </c>
      <c r="U385" s="12"/>
      <c r="V385" s="7"/>
      <c r="W385" s="188"/>
      <c r="X385" s="188"/>
      <c r="Y385" s="188"/>
      <c r="Z385" s="188"/>
      <c r="AA385" s="190"/>
      <c r="AB385" s="143">
        <f>Taula1[[#This Row],[Grup justificat     (fer servir opcions de la llista desplegable)]]</f>
        <v>0</v>
      </c>
      <c r="AC385" s="182"/>
      <c r="AD385" s="80"/>
      <c r="AE385" s="131">
        <f>ROUND((AF385/100)*756*Taula1[[#This Row],[Mesos naturals sencers treballats període justificat (01/01/2023 - 31/03/2023)]],2)</f>
        <v>0</v>
      </c>
      <c r="AF385" s="79">
        <f>Taula1[[#This Row],[% Jornada segons contracte
(no posar el símbol %) ]]-Taula1[[#This Row],[% Reducció salari per baix rendiment        (no posar el símbol %)]]</f>
        <v>0</v>
      </c>
      <c r="AG385" s="131">
        <f>ROUND((AH385/100)*24.8547945*Taula1[[#This Row],[Dies treballats període justificat (01/01/2023 - 31/03/2023)              no comptabilitzats com a mes natural sencer]],2)</f>
        <v>0</v>
      </c>
      <c r="AH385" s="79">
        <f>Taula1[[#This Row],[% Jornada segons contracte
(no posar el símbol %) ]]-Taula1[[#This Row],[% Reducció salari per baix rendiment        (no posar el símbol %)]]</f>
        <v>0</v>
      </c>
      <c r="AI385" s="131">
        <f t="shared" si="81"/>
        <v>0</v>
      </c>
      <c r="AJ385" s="183"/>
      <c r="AK385" s="131">
        <f>ROUND((AL385/100)*756*Taula1[[#This Row],[Espai reservat Administració  (mesos)]],2)</f>
        <v>0</v>
      </c>
      <c r="AL385" s="79">
        <f>Taula1[[#This Row],[% Jornada segons contracte
(no posar el símbol %) ]]-Taula1[[#This Row],[% Reducció salari per baix rendiment        (no posar el símbol %)]]</f>
        <v>0</v>
      </c>
      <c r="AM385" s="131">
        <f>ROUND((AN385/100)*24.8547945*Taula1[[#This Row],[Espai reservat Administració (dies)]],2)</f>
        <v>0</v>
      </c>
      <c r="AN385" s="79">
        <f>Taula1[[#This Row],[% Jornada segons contracte
(no posar el símbol %) ]]-Taula1[[#This Row],[% Reducció salari per baix rendiment        (no posar el símbol %)]]</f>
        <v>0</v>
      </c>
      <c r="AO385" s="131">
        <f t="shared" si="82"/>
        <v>0</v>
      </c>
      <c r="AP385" s="86"/>
      <c r="AQ385" s="136">
        <f>ROUND((AR385/100)*693*Taula1[[#This Row],[Mesos naturals sencers treballats període justificat (01/01/2023 - 31/03/2023)]],2)</f>
        <v>0</v>
      </c>
      <c r="AR385" s="89">
        <f>Taula1[[#This Row],[% Jornada segons contracte
(no posar el símbol %) ]]-Taula1[[#This Row],[% Reducció salari per baix rendiment        (no posar el símbol %)]]</f>
        <v>0</v>
      </c>
      <c r="AS385" s="136">
        <f>ROUND((AT385/100)*22.78356164*Taula1[[#This Row],[Dies treballats període justificat (01/01/2023 - 31/03/2023)              no comptabilitzats com a mes natural sencer]],2)</f>
        <v>0</v>
      </c>
      <c r="AT385" s="89">
        <f>Taula1[[#This Row],[% Jornada segons contracte
(no posar el símbol %) ]]-Taula1[[#This Row],[% Reducció salari per baix rendiment        (no posar el símbol %)]]</f>
        <v>0</v>
      </c>
      <c r="AU385" s="136">
        <f t="shared" si="83"/>
        <v>0</v>
      </c>
      <c r="AV385" s="86"/>
      <c r="AW385" s="136">
        <f>ROUND((AX385/100)*693*Taula1[[#This Row],[Espai reservat Administració  (mesos)]],2)</f>
        <v>0</v>
      </c>
      <c r="AX385" s="89">
        <f>Taula1[[#This Row],[% Jornada segons contracte
(no posar el símbol %) ]]-Taula1[[#This Row],[% Reducció salari per baix rendiment        (no posar el símbol %)]]</f>
        <v>0</v>
      </c>
      <c r="AY385" s="131">
        <f>ROUND((AZ385/100)*22.78356164*Taula1[[#This Row],[Espai reservat Administració (dies)]],2)</f>
        <v>0</v>
      </c>
      <c r="AZ385" s="79">
        <f>Taula1[[#This Row],[% Jornada segons contracte
(no posar el símbol %) ]]-Taula1[[#This Row],[% Reducció salari per baix rendiment        (no posar el símbol %)]]</f>
        <v>0</v>
      </c>
      <c r="BA385" s="131">
        <f t="shared" si="84"/>
        <v>0</v>
      </c>
      <c r="BB385" s="83"/>
      <c r="BC385" s="131">
        <f>IF(Taula1[[#This Row],[Grup justificat     (fer servir opcions de la llista desplegable)]]=1,AI385,0)</f>
        <v>0</v>
      </c>
      <c r="BD385" s="131">
        <f>IF(Taula1[[#This Row],[Grup justificat     (fer servir opcions de la llista desplegable)]]=2,AU385,0)</f>
        <v>0</v>
      </c>
      <c r="BE385" s="83"/>
      <c r="BF385" s="131">
        <f>IF(Taula1[[#This Row],[Espai reservat Administració]]=1,AO385,0)</f>
        <v>0</v>
      </c>
      <c r="BG385" s="131">
        <f>IF(Taula1[[#This Row],[Espai reservat Administració]]=2,BA385,0)</f>
        <v>0</v>
      </c>
      <c r="BH385" s="83"/>
      <c r="BI385" s="124">
        <f>IF(Taula1[[#This Row],[Grup justificat     (fer servir opcions de la llista desplegable)]]=1,1,0)</f>
        <v>0</v>
      </c>
      <c r="BJ385" s="124">
        <f>IF(Taula1[[#This Row],[Espai reservat Administració]]=1,1,0)</f>
        <v>0</v>
      </c>
      <c r="BK385" s="125"/>
      <c r="BL385" s="124">
        <f>IF(Taula1[[#This Row],[Grup justificat     (fer servir opcions de la llista desplegable)]]=2,1,0)</f>
        <v>0</v>
      </c>
      <c r="BM385" s="124">
        <f>IF(Taula1[[#This Row],[Espai reservat Administració]]=2,1,0)</f>
        <v>0</v>
      </c>
      <c r="BN385" s="73"/>
      <c r="BO385" s="73"/>
      <c r="BP385" s="73"/>
      <c r="BQ385" s="73"/>
      <c r="BR385" s="73"/>
      <c r="BS385" s="73"/>
      <c r="BT385" s="73"/>
      <c r="BU385" s="73"/>
      <c r="BV385" s="73"/>
      <c r="BW385" s="73"/>
      <c r="BX385" s="73"/>
      <c r="BY385" s="73"/>
      <c r="BZ385" s="73"/>
      <c r="CA385" s="73"/>
      <c r="CB385" s="73"/>
      <c r="CC385" s="73"/>
      <c r="CD385" s="73"/>
      <c r="CE385" s="73"/>
      <c r="CF385" s="73"/>
      <c r="CG385" s="63">
        <f t="shared" si="85"/>
        <v>0</v>
      </c>
      <c r="CH385" s="63">
        <f t="shared" si="86"/>
        <v>0</v>
      </c>
      <c r="CI385" s="73"/>
      <c r="CJ385" s="63">
        <f>IF(Taula1[[#This Row],[Tipus de contracte                                  (fer servir opcions de la llista desplegable)]]="Indefinit",1,0)</f>
        <v>0</v>
      </c>
      <c r="CK385" s="63">
        <f>IF(Taula1[[#This Row],[Tipus de contracte                                  (fer servir opcions de la llista desplegable)]]="Temporal, igual o superior a 6 mesos",1,0)</f>
        <v>0</v>
      </c>
      <c r="CL385" s="63">
        <f>IF(Taula1[[#This Row],[Tipus de contracte                                  (fer servir opcions de la llista desplegable)]]="Substitució per IT",1,0)</f>
        <v>0</v>
      </c>
      <c r="CM385" s="73"/>
      <c r="CN385" s="63">
        <f>IF(Taula1[[#This Row],[Relació llocs de treball]]&gt;=1,1,0)</f>
        <v>0</v>
      </c>
      <c r="CO385" s="73"/>
      <c r="CP385" s="63">
        <f>IF(Taula1[[#This Row],[Identitat de gènere                                                          (fer servir opcions de la llista desplegable)]]="Home",1,0)</f>
        <v>0</v>
      </c>
      <c r="CQ385" s="63">
        <f>IF(Taula1[[#This Row],[Identitat de gènere                                                          (fer servir opcions de la llista desplegable)]]="Dona",1,0)</f>
        <v>0</v>
      </c>
      <c r="CR385" s="63">
        <f>IF(Taula1[[#This Row],[Identitat de gènere                                                          (fer servir opcions de la llista desplegable)]]="No binari",1,0)</f>
        <v>0</v>
      </c>
      <c r="CS385" s="73"/>
      <c r="CT385" s="63">
        <f t="shared" si="80"/>
        <v>0</v>
      </c>
      <c r="CU385" s="64">
        <f t="shared" si="87"/>
        <v>0</v>
      </c>
      <c r="CW385" s="64">
        <f t="shared" si="88"/>
        <v>0</v>
      </c>
      <c r="CX385" s="64">
        <f t="shared" si="89"/>
        <v>0</v>
      </c>
      <c r="CY385" s="64">
        <f t="shared" si="90"/>
        <v>0</v>
      </c>
      <c r="CZ385" s="64">
        <f t="shared" si="91"/>
        <v>0</v>
      </c>
      <c r="DB385" s="64">
        <f t="shared" si="92"/>
        <v>0</v>
      </c>
      <c r="DC385" s="64">
        <f t="shared" si="93"/>
        <v>0</v>
      </c>
      <c r="DD385" s="64">
        <f t="shared" si="94"/>
        <v>0</v>
      </c>
      <c r="DE385" s="64">
        <f t="shared" si="95"/>
        <v>0</v>
      </c>
    </row>
    <row r="386" spans="2:109" x14ac:dyDescent="0.3">
      <c r="B386" s="167"/>
      <c r="C386" s="186"/>
      <c r="D386" s="2"/>
      <c r="E386" s="67"/>
      <c r="F386" s="5"/>
      <c r="G386" s="5"/>
      <c r="H386" s="187"/>
      <c r="I386" s="111" t="str">
        <f ca="1">IF(Taula1[[#This Row],[Data naixement (format dd/mm/aaaa)]]="","0",DATEDIF(Taula1[[#This Row],[Data naixement (format dd/mm/aaaa)]],TODAY(),"Y"))</f>
        <v>0</v>
      </c>
      <c r="J386" s="6"/>
      <c r="K386" s="6"/>
      <c r="L386" s="6"/>
      <c r="M386" s="6"/>
      <c r="N386" s="56"/>
      <c r="O386" s="56"/>
      <c r="P386" s="56"/>
      <c r="Q386" s="6"/>
      <c r="R386" s="7"/>
      <c r="S386" s="143">
        <f>Taula1[[#This Row],[Mesos naturals sencers treballats període justificat (01/01/2023 - 31/03/2023)]]</f>
        <v>0</v>
      </c>
      <c r="T386" s="194">
        <f>Taula1[[#This Row],[Dies treballats període justificat (01/01/2023 - 31/03/2023)              no comptabilitzats com a mes natural sencer]]</f>
        <v>0</v>
      </c>
      <c r="U386" s="12"/>
      <c r="V386" s="7"/>
      <c r="W386" s="188"/>
      <c r="X386" s="188"/>
      <c r="Y386" s="188"/>
      <c r="Z386" s="188"/>
      <c r="AA386" s="190"/>
      <c r="AB386" s="143">
        <f>Taula1[[#This Row],[Grup justificat     (fer servir opcions de la llista desplegable)]]</f>
        <v>0</v>
      </c>
      <c r="AC386" s="182"/>
      <c r="AD386" s="80"/>
      <c r="AE386" s="131">
        <f>ROUND((AF386/100)*756*Taula1[[#This Row],[Mesos naturals sencers treballats període justificat (01/01/2023 - 31/03/2023)]],2)</f>
        <v>0</v>
      </c>
      <c r="AF386" s="79">
        <f>Taula1[[#This Row],[% Jornada segons contracte
(no posar el símbol %) ]]-Taula1[[#This Row],[% Reducció salari per baix rendiment        (no posar el símbol %)]]</f>
        <v>0</v>
      </c>
      <c r="AG386" s="131">
        <f>ROUND((AH386/100)*24.8547945*Taula1[[#This Row],[Dies treballats període justificat (01/01/2023 - 31/03/2023)              no comptabilitzats com a mes natural sencer]],2)</f>
        <v>0</v>
      </c>
      <c r="AH386" s="79">
        <f>Taula1[[#This Row],[% Jornada segons contracte
(no posar el símbol %) ]]-Taula1[[#This Row],[% Reducció salari per baix rendiment        (no posar el símbol %)]]</f>
        <v>0</v>
      </c>
      <c r="AI386" s="131">
        <f t="shared" si="81"/>
        <v>0</v>
      </c>
      <c r="AJ386" s="183"/>
      <c r="AK386" s="131">
        <f>ROUND((AL386/100)*756*Taula1[[#This Row],[Espai reservat Administració  (mesos)]],2)</f>
        <v>0</v>
      </c>
      <c r="AL386" s="79">
        <f>Taula1[[#This Row],[% Jornada segons contracte
(no posar el símbol %) ]]-Taula1[[#This Row],[% Reducció salari per baix rendiment        (no posar el símbol %)]]</f>
        <v>0</v>
      </c>
      <c r="AM386" s="131">
        <f>ROUND((AN386/100)*24.8547945*Taula1[[#This Row],[Espai reservat Administració (dies)]],2)</f>
        <v>0</v>
      </c>
      <c r="AN386" s="79">
        <f>Taula1[[#This Row],[% Jornada segons contracte
(no posar el símbol %) ]]-Taula1[[#This Row],[% Reducció salari per baix rendiment        (no posar el símbol %)]]</f>
        <v>0</v>
      </c>
      <c r="AO386" s="131">
        <f t="shared" si="82"/>
        <v>0</v>
      </c>
      <c r="AP386" s="86"/>
      <c r="AQ386" s="136">
        <f>ROUND((AR386/100)*693*Taula1[[#This Row],[Mesos naturals sencers treballats període justificat (01/01/2023 - 31/03/2023)]],2)</f>
        <v>0</v>
      </c>
      <c r="AR386" s="89">
        <f>Taula1[[#This Row],[% Jornada segons contracte
(no posar el símbol %) ]]-Taula1[[#This Row],[% Reducció salari per baix rendiment        (no posar el símbol %)]]</f>
        <v>0</v>
      </c>
      <c r="AS386" s="136">
        <f>ROUND((AT386/100)*22.78356164*Taula1[[#This Row],[Dies treballats període justificat (01/01/2023 - 31/03/2023)              no comptabilitzats com a mes natural sencer]],2)</f>
        <v>0</v>
      </c>
      <c r="AT386" s="89">
        <f>Taula1[[#This Row],[% Jornada segons contracte
(no posar el símbol %) ]]-Taula1[[#This Row],[% Reducció salari per baix rendiment        (no posar el símbol %)]]</f>
        <v>0</v>
      </c>
      <c r="AU386" s="136">
        <f t="shared" si="83"/>
        <v>0</v>
      </c>
      <c r="AV386" s="86"/>
      <c r="AW386" s="136">
        <f>ROUND((AX386/100)*693*Taula1[[#This Row],[Espai reservat Administració  (mesos)]],2)</f>
        <v>0</v>
      </c>
      <c r="AX386" s="89">
        <f>Taula1[[#This Row],[% Jornada segons contracte
(no posar el símbol %) ]]-Taula1[[#This Row],[% Reducció salari per baix rendiment        (no posar el símbol %)]]</f>
        <v>0</v>
      </c>
      <c r="AY386" s="131">
        <f>ROUND((AZ386/100)*22.78356164*Taula1[[#This Row],[Espai reservat Administració (dies)]],2)</f>
        <v>0</v>
      </c>
      <c r="AZ386" s="79">
        <f>Taula1[[#This Row],[% Jornada segons contracte
(no posar el símbol %) ]]-Taula1[[#This Row],[% Reducció salari per baix rendiment        (no posar el símbol %)]]</f>
        <v>0</v>
      </c>
      <c r="BA386" s="131">
        <f t="shared" si="84"/>
        <v>0</v>
      </c>
      <c r="BB386" s="83"/>
      <c r="BC386" s="131">
        <f>IF(Taula1[[#This Row],[Grup justificat     (fer servir opcions de la llista desplegable)]]=1,AI386,0)</f>
        <v>0</v>
      </c>
      <c r="BD386" s="131">
        <f>IF(Taula1[[#This Row],[Grup justificat     (fer servir opcions de la llista desplegable)]]=2,AU386,0)</f>
        <v>0</v>
      </c>
      <c r="BE386" s="83"/>
      <c r="BF386" s="131">
        <f>IF(Taula1[[#This Row],[Espai reservat Administració]]=1,AO386,0)</f>
        <v>0</v>
      </c>
      <c r="BG386" s="131">
        <f>IF(Taula1[[#This Row],[Espai reservat Administració]]=2,BA386,0)</f>
        <v>0</v>
      </c>
      <c r="BH386" s="83"/>
      <c r="BI386" s="124">
        <f>IF(Taula1[[#This Row],[Grup justificat     (fer servir opcions de la llista desplegable)]]=1,1,0)</f>
        <v>0</v>
      </c>
      <c r="BJ386" s="124">
        <f>IF(Taula1[[#This Row],[Espai reservat Administració]]=1,1,0)</f>
        <v>0</v>
      </c>
      <c r="BK386" s="125"/>
      <c r="BL386" s="124">
        <f>IF(Taula1[[#This Row],[Grup justificat     (fer servir opcions de la llista desplegable)]]=2,1,0)</f>
        <v>0</v>
      </c>
      <c r="BM386" s="124">
        <f>IF(Taula1[[#This Row],[Espai reservat Administració]]=2,1,0)</f>
        <v>0</v>
      </c>
      <c r="BN386" s="73"/>
      <c r="BO386" s="73"/>
      <c r="BP386" s="73"/>
      <c r="BQ386" s="73"/>
      <c r="BR386" s="73"/>
      <c r="BS386" s="73"/>
      <c r="BT386" s="73"/>
      <c r="BU386" s="73"/>
      <c r="BV386" s="73"/>
      <c r="BW386" s="73"/>
      <c r="BX386" s="73"/>
      <c r="BY386" s="73"/>
      <c r="BZ386" s="73"/>
      <c r="CA386" s="73"/>
      <c r="CB386" s="73"/>
      <c r="CC386" s="73"/>
      <c r="CD386" s="73"/>
      <c r="CE386" s="73"/>
      <c r="CF386" s="73"/>
      <c r="CG386" s="63">
        <f t="shared" si="85"/>
        <v>0</v>
      </c>
      <c r="CH386" s="63">
        <f t="shared" si="86"/>
        <v>0</v>
      </c>
      <c r="CI386" s="73"/>
      <c r="CJ386" s="63">
        <f>IF(Taula1[[#This Row],[Tipus de contracte                                  (fer servir opcions de la llista desplegable)]]="Indefinit",1,0)</f>
        <v>0</v>
      </c>
      <c r="CK386" s="63">
        <f>IF(Taula1[[#This Row],[Tipus de contracte                                  (fer servir opcions de la llista desplegable)]]="Temporal, igual o superior a 6 mesos",1,0)</f>
        <v>0</v>
      </c>
      <c r="CL386" s="63">
        <f>IF(Taula1[[#This Row],[Tipus de contracte                                  (fer servir opcions de la llista desplegable)]]="Substitució per IT",1,0)</f>
        <v>0</v>
      </c>
      <c r="CM386" s="73"/>
      <c r="CN386" s="63">
        <f>IF(Taula1[[#This Row],[Relació llocs de treball]]&gt;=1,1,0)</f>
        <v>0</v>
      </c>
      <c r="CO386" s="73"/>
      <c r="CP386" s="63">
        <f>IF(Taula1[[#This Row],[Identitat de gènere                                                          (fer servir opcions de la llista desplegable)]]="Home",1,0)</f>
        <v>0</v>
      </c>
      <c r="CQ386" s="63">
        <f>IF(Taula1[[#This Row],[Identitat de gènere                                                          (fer servir opcions de la llista desplegable)]]="Dona",1,0)</f>
        <v>0</v>
      </c>
      <c r="CR386" s="63">
        <f>IF(Taula1[[#This Row],[Identitat de gènere                                                          (fer servir opcions de la llista desplegable)]]="No binari",1,0)</f>
        <v>0</v>
      </c>
      <c r="CS386" s="73"/>
      <c r="CT386" s="63">
        <f t="shared" si="80"/>
        <v>0</v>
      </c>
      <c r="CU386" s="64">
        <f t="shared" si="87"/>
        <v>0</v>
      </c>
      <c r="CW386" s="64">
        <f t="shared" si="88"/>
        <v>0</v>
      </c>
      <c r="CX386" s="64">
        <f t="shared" si="89"/>
        <v>0</v>
      </c>
      <c r="CY386" s="64">
        <f t="shared" si="90"/>
        <v>0</v>
      </c>
      <c r="CZ386" s="64">
        <f t="shared" si="91"/>
        <v>0</v>
      </c>
      <c r="DB386" s="64">
        <f t="shared" si="92"/>
        <v>0</v>
      </c>
      <c r="DC386" s="64">
        <f t="shared" si="93"/>
        <v>0</v>
      </c>
      <c r="DD386" s="64">
        <f t="shared" si="94"/>
        <v>0</v>
      </c>
      <c r="DE386" s="64">
        <f t="shared" si="95"/>
        <v>0</v>
      </c>
    </row>
    <row r="387" spans="2:109" x14ac:dyDescent="0.3">
      <c r="B387" s="167"/>
      <c r="C387" s="186"/>
      <c r="D387" s="2"/>
      <c r="E387" s="67"/>
      <c r="F387" s="5"/>
      <c r="G387" s="5"/>
      <c r="H387" s="187"/>
      <c r="I387" s="111" t="str">
        <f ca="1">IF(Taula1[[#This Row],[Data naixement (format dd/mm/aaaa)]]="","0",DATEDIF(Taula1[[#This Row],[Data naixement (format dd/mm/aaaa)]],TODAY(),"Y"))</f>
        <v>0</v>
      </c>
      <c r="J387" s="6"/>
      <c r="K387" s="6"/>
      <c r="L387" s="6"/>
      <c r="M387" s="6"/>
      <c r="N387" s="56"/>
      <c r="O387" s="56"/>
      <c r="P387" s="56"/>
      <c r="Q387" s="6"/>
      <c r="R387" s="7"/>
      <c r="S387" s="143">
        <f>Taula1[[#This Row],[Mesos naturals sencers treballats període justificat (01/01/2023 - 31/03/2023)]]</f>
        <v>0</v>
      </c>
      <c r="T387" s="194">
        <f>Taula1[[#This Row],[Dies treballats període justificat (01/01/2023 - 31/03/2023)              no comptabilitzats com a mes natural sencer]]</f>
        <v>0</v>
      </c>
      <c r="U387" s="12"/>
      <c r="V387" s="7"/>
      <c r="W387" s="188"/>
      <c r="X387" s="188"/>
      <c r="Y387" s="188"/>
      <c r="Z387" s="188"/>
      <c r="AA387" s="190"/>
      <c r="AB387" s="143">
        <f>Taula1[[#This Row],[Grup justificat     (fer servir opcions de la llista desplegable)]]</f>
        <v>0</v>
      </c>
      <c r="AC387" s="182"/>
      <c r="AD387" s="80"/>
      <c r="AE387" s="131">
        <f>ROUND((AF387/100)*756*Taula1[[#This Row],[Mesos naturals sencers treballats període justificat (01/01/2023 - 31/03/2023)]],2)</f>
        <v>0</v>
      </c>
      <c r="AF387" s="79">
        <f>Taula1[[#This Row],[% Jornada segons contracte
(no posar el símbol %) ]]-Taula1[[#This Row],[% Reducció salari per baix rendiment        (no posar el símbol %)]]</f>
        <v>0</v>
      </c>
      <c r="AG387" s="131">
        <f>ROUND((AH387/100)*24.8547945*Taula1[[#This Row],[Dies treballats període justificat (01/01/2023 - 31/03/2023)              no comptabilitzats com a mes natural sencer]],2)</f>
        <v>0</v>
      </c>
      <c r="AH387" s="79">
        <f>Taula1[[#This Row],[% Jornada segons contracte
(no posar el símbol %) ]]-Taula1[[#This Row],[% Reducció salari per baix rendiment        (no posar el símbol %)]]</f>
        <v>0</v>
      </c>
      <c r="AI387" s="131">
        <f t="shared" si="81"/>
        <v>0</v>
      </c>
      <c r="AJ387" s="183"/>
      <c r="AK387" s="131">
        <f>ROUND((AL387/100)*756*Taula1[[#This Row],[Espai reservat Administració  (mesos)]],2)</f>
        <v>0</v>
      </c>
      <c r="AL387" s="79">
        <f>Taula1[[#This Row],[% Jornada segons contracte
(no posar el símbol %) ]]-Taula1[[#This Row],[% Reducció salari per baix rendiment        (no posar el símbol %)]]</f>
        <v>0</v>
      </c>
      <c r="AM387" s="131">
        <f>ROUND((AN387/100)*24.8547945*Taula1[[#This Row],[Espai reservat Administració (dies)]],2)</f>
        <v>0</v>
      </c>
      <c r="AN387" s="79">
        <f>Taula1[[#This Row],[% Jornada segons contracte
(no posar el símbol %) ]]-Taula1[[#This Row],[% Reducció salari per baix rendiment        (no posar el símbol %)]]</f>
        <v>0</v>
      </c>
      <c r="AO387" s="131">
        <f t="shared" si="82"/>
        <v>0</v>
      </c>
      <c r="AP387" s="86"/>
      <c r="AQ387" s="136">
        <f>ROUND((AR387/100)*693*Taula1[[#This Row],[Mesos naturals sencers treballats període justificat (01/01/2023 - 31/03/2023)]],2)</f>
        <v>0</v>
      </c>
      <c r="AR387" s="89">
        <f>Taula1[[#This Row],[% Jornada segons contracte
(no posar el símbol %) ]]-Taula1[[#This Row],[% Reducció salari per baix rendiment        (no posar el símbol %)]]</f>
        <v>0</v>
      </c>
      <c r="AS387" s="136">
        <f>ROUND((AT387/100)*22.78356164*Taula1[[#This Row],[Dies treballats període justificat (01/01/2023 - 31/03/2023)              no comptabilitzats com a mes natural sencer]],2)</f>
        <v>0</v>
      </c>
      <c r="AT387" s="89">
        <f>Taula1[[#This Row],[% Jornada segons contracte
(no posar el símbol %) ]]-Taula1[[#This Row],[% Reducció salari per baix rendiment        (no posar el símbol %)]]</f>
        <v>0</v>
      </c>
      <c r="AU387" s="136">
        <f t="shared" si="83"/>
        <v>0</v>
      </c>
      <c r="AV387" s="86"/>
      <c r="AW387" s="136">
        <f>ROUND((AX387/100)*693*Taula1[[#This Row],[Espai reservat Administració  (mesos)]],2)</f>
        <v>0</v>
      </c>
      <c r="AX387" s="89">
        <f>Taula1[[#This Row],[% Jornada segons contracte
(no posar el símbol %) ]]-Taula1[[#This Row],[% Reducció salari per baix rendiment        (no posar el símbol %)]]</f>
        <v>0</v>
      </c>
      <c r="AY387" s="131">
        <f>ROUND((AZ387/100)*22.78356164*Taula1[[#This Row],[Espai reservat Administració (dies)]],2)</f>
        <v>0</v>
      </c>
      <c r="AZ387" s="79">
        <f>Taula1[[#This Row],[% Jornada segons contracte
(no posar el símbol %) ]]-Taula1[[#This Row],[% Reducció salari per baix rendiment        (no posar el símbol %)]]</f>
        <v>0</v>
      </c>
      <c r="BA387" s="131">
        <f t="shared" si="84"/>
        <v>0</v>
      </c>
      <c r="BB387" s="83"/>
      <c r="BC387" s="131">
        <f>IF(Taula1[[#This Row],[Grup justificat     (fer servir opcions de la llista desplegable)]]=1,AI387,0)</f>
        <v>0</v>
      </c>
      <c r="BD387" s="131">
        <f>IF(Taula1[[#This Row],[Grup justificat     (fer servir opcions de la llista desplegable)]]=2,AU387,0)</f>
        <v>0</v>
      </c>
      <c r="BE387" s="83"/>
      <c r="BF387" s="131">
        <f>IF(Taula1[[#This Row],[Espai reservat Administració]]=1,AO387,0)</f>
        <v>0</v>
      </c>
      <c r="BG387" s="131">
        <f>IF(Taula1[[#This Row],[Espai reservat Administració]]=2,BA387,0)</f>
        <v>0</v>
      </c>
      <c r="BH387" s="83"/>
      <c r="BI387" s="124">
        <f>IF(Taula1[[#This Row],[Grup justificat     (fer servir opcions de la llista desplegable)]]=1,1,0)</f>
        <v>0</v>
      </c>
      <c r="BJ387" s="124">
        <f>IF(Taula1[[#This Row],[Espai reservat Administració]]=1,1,0)</f>
        <v>0</v>
      </c>
      <c r="BK387" s="125"/>
      <c r="BL387" s="124">
        <f>IF(Taula1[[#This Row],[Grup justificat     (fer servir opcions de la llista desplegable)]]=2,1,0)</f>
        <v>0</v>
      </c>
      <c r="BM387" s="124">
        <f>IF(Taula1[[#This Row],[Espai reservat Administració]]=2,1,0)</f>
        <v>0</v>
      </c>
      <c r="BN387" s="73"/>
      <c r="BO387" s="73"/>
      <c r="BP387" s="73"/>
      <c r="BQ387" s="73"/>
      <c r="BR387" s="73"/>
      <c r="BS387" s="73"/>
      <c r="BT387" s="73"/>
      <c r="BU387" s="73"/>
      <c r="BV387" s="73"/>
      <c r="BW387" s="73"/>
      <c r="BX387" s="73"/>
      <c r="BY387" s="73"/>
      <c r="BZ387" s="73"/>
      <c r="CA387" s="73"/>
      <c r="CB387" s="73"/>
      <c r="CC387" s="73"/>
      <c r="CD387" s="73"/>
      <c r="CE387" s="73"/>
      <c r="CF387" s="73"/>
      <c r="CG387" s="63">
        <f t="shared" si="85"/>
        <v>0</v>
      </c>
      <c r="CH387" s="63">
        <f t="shared" si="86"/>
        <v>0</v>
      </c>
      <c r="CI387" s="73"/>
      <c r="CJ387" s="63">
        <f>IF(Taula1[[#This Row],[Tipus de contracte                                  (fer servir opcions de la llista desplegable)]]="Indefinit",1,0)</f>
        <v>0</v>
      </c>
      <c r="CK387" s="63">
        <f>IF(Taula1[[#This Row],[Tipus de contracte                                  (fer servir opcions de la llista desplegable)]]="Temporal, igual o superior a 6 mesos",1,0)</f>
        <v>0</v>
      </c>
      <c r="CL387" s="63">
        <f>IF(Taula1[[#This Row],[Tipus de contracte                                  (fer servir opcions de la llista desplegable)]]="Substitució per IT",1,0)</f>
        <v>0</v>
      </c>
      <c r="CM387" s="73"/>
      <c r="CN387" s="63">
        <f>IF(Taula1[[#This Row],[Relació llocs de treball]]&gt;=1,1,0)</f>
        <v>0</v>
      </c>
      <c r="CO387" s="73"/>
      <c r="CP387" s="63">
        <f>IF(Taula1[[#This Row],[Identitat de gènere                                                          (fer servir opcions de la llista desplegable)]]="Home",1,0)</f>
        <v>0</v>
      </c>
      <c r="CQ387" s="63">
        <f>IF(Taula1[[#This Row],[Identitat de gènere                                                          (fer servir opcions de la llista desplegable)]]="Dona",1,0)</f>
        <v>0</v>
      </c>
      <c r="CR387" s="63">
        <f>IF(Taula1[[#This Row],[Identitat de gènere                                                          (fer servir opcions de la llista desplegable)]]="No binari",1,0)</f>
        <v>0</v>
      </c>
      <c r="CS387" s="73"/>
      <c r="CT387" s="63">
        <f t="shared" si="80"/>
        <v>0</v>
      </c>
      <c r="CU387" s="64">
        <f t="shared" si="87"/>
        <v>0</v>
      </c>
      <c r="CW387" s="64">
        <f t="shared" si="88"/>
        <v>0</v>
      </c>
      <c r="CX387" s="64">
        <f t="shared" si="89"/>
        <v>0</v>
      </c>
      <c r="CY387" s="64">
        <f t="shared" si="90"/>
        <v>0</v>
      </c>
      <c r="CZ387" s="64">
        <f t="shared" si="91"/>
        <v>0</v>
      </c>
      <c r="DB387" s="64">
        <f t="shared" si="92"/>
        <v>0</v>
      </c>
      <c r="DC387" s="64">
        <f t="shared" si="93"/>
        <v>0</v>
      </c>
      <c r="DD387" s="64">
        <f t="shared" si="94"/>
        <v>0</v>
      </c>
      <c r="DE387" s="64">
        <f t="shared" si="95"/>
        <v>0</v>
      </c>
    </row>
    <row r="388" spans="2:109" x14ac:dyDescent="0.3">
      <c r="B388" s="167"/>
      <c r="C388" s="186"/>
      <c r="D388" s="2"/>
      <c r="E388" s="67"/>
      <c r="F388" s="5"/>
      <c r="G388" s="5"/>
      <c r="H388" s="187"/>
      <c r="I388" s="111" t="str">
        <f ca="1">IF(Taula1[[#This Row],[Data naixement (format dd/mm/aaaa)]]="","0",DATEDIF(Taula1[[#This Row],[Data naixement (format dd/mm/aaaa)]],TODAY(),"Y"))</f>
        <v>0</v>
      </c>
      <c r="J388" s="6"/>
      <c r="K388" s="6"/>
      <c r="L388" s="6"/>
      <c r="M388" s="6"/>
      <c r="N388" s="56"/>
      <c r="O388" s="56"/>
      <c r="P388" s="56"/>
      <c r="Q388" s="6"/>
      <c r="R388" s="7"/>
      <c r="S388" s="143">
        <f>Taula1[[#This Row],[Mesos naturals sencers treballats període justificat (01/01/2023 - 31/03/2023)]]</f>
        <v>0</v>
      </c>
      <c r="T388" s="194">
        <f>Taula1[[#This Row],[Dies treballats període justificat (01/01/2023 - 31/03/2023)              no comptabilitzats com a mes natural sencer]]</f>
        <v>0</v>
      </c>
      <c r="U388" s="12"/>
      <c r="V388" s="7"/>
      <c r="W388" s="188"/>
      <c r="X388" s="188"/>
      <c r="Y388" s="188"/>
      <c r="Z388" s="188"/>
      <c r="AA388" s="190"/>
      <c r="AB388" s="143">
        <f>Taula1[[#This Row],[Grup justificat     (fer servir opcions de la llista desplegable)]]</f>
        <v>0</v>
      </c>
      <c r="AC388" s="182"/>
      <c r="AD388" s="80"/>
      <c r="AE388" s="131">
        <f>ROUND((AF388/100)*756*Taula1[[#This Row],[Mesos naturals sencers treballats període justificat (01/01/2023 - 31/03/2023)]],2)</f>
        <v>0</v>
      </c>
      <c r="AF388" s="79">
        <f>Taula1[[#This Row],[% Jornada segons contracte
(no posar el símbol %) ]]-Taula1[[#This Row],[% Reducció salari per baix rendiment        (no posar el símbol %)]]</f>
        <v>0</v>
      </c>
      <c r="AG388" s="131">
        <f>ROUND((AH388/100)*24.8547945*Taula1[[#This Row],[Dies treballats període justificat (01/01/2023 - 31/03/2023)              no comptabilitzats com a mes natural sencer]],2)</f>
        <v>0</v>
      </c>
      <c r="AH388" s="79">
        <f>Taula1[[#This Row],[% Jornada segons contracte
(no posar el símbol %) ]]-Taula1[[#This Row],[% Reducció salari per baix rendiment        (no posar el símbol %)]]</f>
        <v>0</v>
      </c>
      <c r="AI388" s="131">
        <f t="shared" si="81"/>
        <v>0</v>
      </c>
      <c r="AJ388" s="183"/>
      <c r="AK388" s="131">
        <f>ROUND((AL388/100)*756*Taula1[[#This Row],[Espai reservat Administració  (mesos)]],2)</f>
        <v>0</v>
      </c>
      <c r="AL388" s="79">
        <f>Taula1[[#This Row],[% Jornada segons contracte
(no posar el símbol %) ]]-Taula1[[#This Row],[% Reducció salari per baix rendiment        (no posar el símbol %)]]</f>
        <v>0</v>
      </c>
      <c r="AM388" s="131">
        <f>ROUND((AN388/100)*24.8547945*Taula1[[#This Row],[Espai reservat Administració (dies)]],2)</f>
        <v>0</v>
      </c>
      <c r="AN388" s="79">
        <f>Taula1[[#This Row],[% Jornada segons contracte
(no posar el símbol %) ]]-Taula1[[#This Row],[% Reducció salari per baix rendiment        (no posar el símbol %)]]</f>
        <v>0</v>
      </c>
      <c r="AO388" s="131">
        <f t="shared" si="82"/>
        <v>0</v>
      </c>
      <c r="AP388" s="86"/>
      <c r="AQ388" s="136">
        <f>ROUND((AR388/100)*693*Taula1[[#This Row],[Mesos naturals sencers treballats període justificat (01/01/2023 - 31/03/2023)]],2)</f>
        <v>0</v>
      </c>
      <c r="AR388" s="89">
        <f>Taula1[[#This Row],[% Jornada segons contracte
(no posar el símbol %) ]]-Taula1[[#This Row],[% Reducció salari per baix rendiment        (no posar el símbol %)]]</f>
        <v>0</v>
      </c>
      <c r="AS388" s="136">
        <f>ROUND((AT388/100)*22.78356164*Taula1[[#This Row],[Dies treballats període justificat (01/01/2023 - 31/03/2023)              no comptabilitzats com a mes natural sencer]],2)</f>
        <v>0</v>
      </c>
      <c r="AT388" s="89">
        <f>Taula1[[#This Row],[% Jornada segons contracte
(no posar el símbol %) ]]-Taula1[[#This Row],[% Reducció salari per baix rendiment        (no posar el símbol %)]]</f>
        <v>0</v>
      </c>
      <c r="AU388" s="136">
        <f t="shared" si="83"/>
        <v>0</v>
      </c>
      <c r="AV388" s="86"/>
      <c r="AW388" s="136">
        <f>ROUND((AX388/100)*693*Taula1[[#This Row],[Espai reservat Administració  (mesos)]],2)</f>
        <v>0</v>
      </c>
      <c r="AX388" s="89">
        <f>Taula1[[#This Row],[% Jornada segons contracte
(no posar el símbol %) ]]-Taula1[[#This Row],[% Reducció salari per baix rendiment        (no posar el símbol %)]]</f>
        <v>0</v>
      </c>
      <c r="AY388" s="131">
        <f>ROUND((AZ388/100)*22.78356164*Taula1[[#This Row],[Espai reservat Administració (dies)]],2)</f>
        <v>0</v>
      </c>
      <c r="AZ388" s="79">
        <f>Taula1[[#This Row],[% Jornada segons contracte
(no posar el símbol %) ]]-Taula1[[#This Row],[% Reducció salari per baix rendiment        (no posar el símbol %)]]</f>
        <v>0</v>
      </c>
      <c r="BA388" s="131">
        <f t="shared" si="84"/>
        <v>0</v>
      </c>
      <c r="BB388" s="83"/>
      <c r="BC388" s="131">
        <f>IF(Taula1[[#This Row],[Grup justificat     (fer servir opcions de la llista desplegable)]]=1,AI388,0)</f>
        <v>0</v>
      </c>
      <c r="BD388" s="131">
        <f>IF(Taula1[[#This Row],[Grup justificat     (fer servir opcions de la llista desplegable)]]=2,AU388,0)</f>
        <v>0</v>
      </c>
      <c r="BE388" s="83"/>
      <c r="BF388" s="131">
        <f>IF(Taula1[[#This Row],[Espai reservat Administració]]=1,AO388,0)</f>
        <v>0</v>
      </c>
      <c r="BG388" s="131">
        <f>IF(Taula1[[#This Row],[Espai reservat Administració]]=2,BA388,0)</f>
        <v>0</v>
      </c>
      <c r="BH388" s="83"/>
      <c r="BI388" s="124">
        <f>IF(Taula1[[#This Row],[Grup justificat     (fer servir opcions de la llista desplegable)]]=1,1,0)</f>
        <v>0</v>
      </c>
      <c r="BJ388" s="124">
        <f>IF(Taula1[[#This Row],[Espai reservat Administració]]=1,1,0)</f>
        <v>0</v>
      </c>
      <c r="BK388" s="125"/>
      <c r="BL388" s="124">
        <f>IF(Taula1[[#This Row],[Grup justificat     (fer servir opcions de la llista desplegable)]]=2,1,0)</f>
        <v>0</v>
      </c>
      <c r="BM388" s="124">
        <f>IF(Taula1[[#This Row],[Espai reservat Administració]]=2,1,0)</f>
        <v>0</v>
      </c>
      <c r="BN388" s="73"/>
      <c r="BO388" s="73"/>
      <c r="BP388" s="73"/>
      <c r="BQ388" s="73"/>
      <c r="BR388" s="73"/>
      <c r="BS388" s="73"/>
      <c r="BT388" s="73"/>
      <c r="BU388" s="73"/>
      <c r="BV388" s="73"/>
      <c r="BW388" s="73"/>
      <c r="BX388" s="73"/>
      <c r="BY388" s="73"/>
      <c r="BZ388" s="73"/>
      <c r="CA388" s="73"/>
      <c r="CB388" s="73"/>
      <c r="CC388" s="73"/>
      <c r="CD388" s="73"/>
      <c r="CE388" s="73"/>
      <c r="CF388" s="73"/>
      <c r="CG388" s="63">
        <f t="shared" si="85"/>
        <v>0</v>
      </c>
      <c r="CH388" s="63">
        <f t="shared" si="86"/>
        <v>0</v>
      </c>
      <c r="CI388" s="73"/>
      <c r="CJ388" s="63">
        <f>IF(Taula1[[#This Row],[Tipus de contracte                                  (fer servir opcions de la llista desplegable)]]="Indefinit",1,0)</f>
        <v>0</v>
      </c>
      <c r="CK388" s="63">
        <f>IF(Taula1[[#This Row],[Tipus de contracte                                  (fer servir opcions de la llista desplegable)]]="Temporal, igual o superior a 6 mesos",1,0)</f>
        <v>0</v>
      </c>
      <c r="CL388" s="63">
        <f>IF(Taula1[[#This Row],[Tipus de contracte                                  (fer servir opcions de la llista desplegable)]]="Substitució per IT",1,0)</f>
        <v>0</v>
      </c>
      <c r="CM388" s="73"/>
      <c r="CN388" s="63">
        <f>IF(Taula1[[#This Row],[Relació llocs de treball]]&gt;=1,1,0)</f>
        <v>0</v>
      </c>
      <c r="CO388" s="73"/>
      <c r="CP388" s="63">
        <f>IF(Taula1[[#This Row],[Identitat de gènere                                                          (fer servir opcions de la llista desplegable)]]="Home",1,0)</f>
        <v>0</v>
      </c>
      <c r="CQ388" s="63">
        <f>IF(Taula1[[#This Row],[Identitat de gènere                                                          (fer servir opcions de la llista desplegable)]]="Dona",1,0)</f>
        <v>0</v>
      </c>
      <c r="CR388" s="63">
        <f>IF(Taula1[[#This Row],[Identitat de gènere                                                          (fer servir opcions de la llista desplegable)]]="No binari",1,0)</f>
        <v>0</v>
      </c>
      <c r="CS388" s="73"/>
      <c r="CT388" s="63">
        <f t="shared" si="80"/>
        <v>0</v>
      </c>
      <c r="CU388" s="64">
        <f t="shared" si="87"/>
        <v>0</v>
      </c>
      <c r="CW388" s="64">
        <f t="shared" si="88"/>
        <v>0</v>
      </c>
      <c r="CX388" s="64">
        <f t="shared" si="89"/>
        <v>0</v>
      </c>
      <c r="CY388" s="64">
        <f t="shared" si="90"/>
        <v>0</v>
      </c>
      <c r="CZ388" s="64">
        <f t="shared" si="91"/>
        <v>0</v>
      </c>
      <c r="DB388" s="64">
        <f t="shared" si="92"/>
        <v>0</v>
      </c>
      <c r="DC388" s="64">
        <f t="shared" si="93"/>
        <v>0</v>
      </c>
      <c r="DD388" s="64">
        <f t="shared" si="94"/>
        <v>0</v>
      </c>
      <c r="DE388" s="64">
        <f t="shared" si="95"/>
        <v>0</v>
      </c>
    </row>
    <row r="389" spans="2:109" x14ac:dyDescent="0.3">
      <c r="B389" s="167"/>
      <c r="C389" s="186"/>
      <c r="D389" s="2"/>
      <c r="E389" s="67"/>
      <c r="F389" s="5"/>
      <c r="G389" s="5"/>
      <c r="H389" s="187"/>
      <c r="I389" s="111" t="str">
        <f ca="1">IF(Taula1[[#This Row],[Data naixement (format dd/mm/aaaa)]]="","0",DATEDIF(Taula1[[#This Row],[Data naixement (format dd/mm/aaaa)]],TODAY(),"Y"))</f>
        <v>0</v>
      </c>
      <c r="J389" s="6"/>
      <c r="K389" s="6"/>
      <c r="L389" s="6"/>
      <c r="M389" s="6"/>
      <c r="N389" s="56"/>
      <c r="O389" s="56"/>
      <c r="P389" s="56"/>
      <c r="Q389" s="6"/>
      <c r="R389" s="7"/>
      <c r="S389" s="143">
        <f>Taula1[[#This Row],[Mesos naturals sencers treballats període justificat (01/01/2023 - 31/03/2023)]]</f>
        <v>0</v>
      </c>
      <c r="T389" s="194">
        <f>Taula1[[#This Row],[Dies treballats període justificat (01/01/2023 - 31/03/2023)              no comptabilitzats com a mes natural sencer]]</f>
        <v>0</v>
      </c>
      <c r="U389" s="12"/>
      <c r="V389" s="7"/>
      <c r="W389" s="188"/>
      <c r="X389" s="188"/>
      <c r="Y389" s="188"/>
      <c r="Z389" s="188"/>
      <c r="AA389" s="190"/>
      <c r="AB389" s="143">
        <f>Taula1[[#This Row],[Grup justificat     (fer servir opcions de la llista desplegable)]]</f>
        <v>0</v>
      </c>
      <c r="AC389" s="182"/>
      <c r="AD389" s="80"/>
      <c r="AE389" s="131">
        <f>ROUND((AF389/100)*756*Taula1[[#This Row],[Mesos naturals sencers treballats període justificat (01/01/2023 - 31/03/2023)]],2)</f>
        <v>0</v>
      </c>
      <c r="AF389" s="79">
        <f>Taula1[[#This Row],[% Jornada segons contracte
(no posar el símbol %) ]]-Taula1[[#This Row],[% Reducció salari per baix rendiment        (no posar el símbol %)]]</f>
        <v>0</v>
      </c>
      <c r="AG389" s="131">
        <f>ROUND((AH389/100)*24.8547945*Taula1[[#This Row],[Dies treballats període justificat (01/01/2023 - 31/03/2023)              no comptabilitzats com a mes natural sencer]],2)</f>
        <v>0</v>
      </c>
      <c r="AH389" s="79">
        <f>Taula1[[#This Row],[% Jornada segons contracte
(no posar el símbol %) ]]-Taula1[[#This Row],[% Reducció salari per baix rendiment        (no posar el símbol %)]]</f>
        <v>0</v>
      </c>
      <c r="AI389" s="131">
        <f t="shared" si="81"/>
        <v>0</v>
      </c>
      <c r="AJ389" s="183"/>
      <c r="AK389" s="131">
        <f>ROUND((AL389/100)*756*Taula1[[#This Row],[Espai reservat Administració  (mesos)]],2)</f>
        <v>0</v>
      </c>
      <c r="AL389" s="79">
        <f>Taula1[[#This Row],[% Jornada segons contracte
(no posar el símbol %) ]]-Taula1[[#This Row],[% Reducció salari per baix rendiment        (no posar el símbol %)]]</f>
        <v>0</v>
      </c>
      <c r="AM389" s="131">
        <f>ROUND((AN389/100)*24.8547945*Taula1[[#This Row],[Espai reservat Administració (dies)]],2)</f>
        <v>0</v>
      </c>
      <c r="AN389" s="79">
        <f>Taula1[[#This Row],[% Jornada segons contracte
(no posar el símbol %) ]]-Taula1[[#This Row],[% Reducció salari per baix rendiment        (no posar el símbol %)]]</f>
        <v>0</v>
      </c>
      <c r="AO389" s="131">
        <f t="shared" si="82"/>
        <v>0</v>
      </c>
      <c r="AP389" s="86"/>
      <c r="AQ389" s="136">
        <f>ROUND((AR389/100)*693*Taula1[[#This Row],[Mesos naturals sencers treballats període justificat (01/01/2023 - 31/03/2023)]],2)</f>
        <v>0</v>
      </c>
      <c r="AR389" s="89">
        <f>Taula1[[#This Row],[% Jornada segons contracte
(no posar el símbol %) ]]-Taula1[[#This Row],[% Reducció salari per baix rendiment        (no posar el símbol %)]]</f>
        <v>0</v>
      </c>
      <c r="AS389" s="136">
        <f>ROUND((AT389/100)*22.78356164*Taula1[[#This Row],[Dies treballats període justificat (01/01/2023 - 31/03/2023)              no comptabilitzats com a mes natural sencer]],2)</f>
        <v>0</v>
      </c>
      <c r="AT389" s="89">
        <f>Taula1[[#This Row],[% Jornada segons contracte
(no posar el símbol %) ]]-Taula1[[#This Row],[% Reducció salari per baix rendiment        (no posar el símbol %)]]</f>
        <v>0</v>
      </c>
      <c r="AU389" s="136">
        <f t="shared" si="83"/>
        <v>0</v>
      </c>
      <c r="AV389" s="86"/>
      <c r="AW389" s="136">
        <f>ROUND((AX389/100)*693*Taula1[[#This Row],[Espai reservat Administració  (mesos)]],2)</f>
        <v>0</v>
      </c>
      <c r="AX389" s="89">
        <f>Taula1[[#This Row],[% Jornada segons contracte
(no posar el símbol %) ]]-Taula1[[#This Row],[% Reducció salari per baix rendiment        (no posar el símbol %)]]</f>
        <v>0</v>
      </c>
      <c r="AY389" s="131">
        <f>ROUND((AZ389/100)*22.78356164*Taula1[[#This Row],[Espai reservat Administració (dies)]],2)</f>
        <v>0</v>
      </c>
      <c r="AZ389" s="79">
        <f>Taula1[[#This Row],[% Jornada segons contracte
(no posar el símbol %) ]]-Taula1[[#This Row],[% Reducció salari per baix rendiment        (no posar el símbol %)]]</f>
        <v>0</v>
      </c>
      <c r="BA389" s="131">
        <f t="shared" si="84"/>
        <v>0</v>
      </c>
      <c r="BB389" s="83"/>
      <c r="BC389" s="131">
        <f>IF(Taula1[[#This Row],[Grup justificat     (fer servir opcions de la llista desplegable)]]=1,AI389,0)</f>
        <v>0</v>
      </c>
      <c r="BD389" s="131">
        <f>IF(Taula1[[#This Row],[Grup justificat     (fer servir opcions de la llista desplegable)]]=2,AU389,0)</f>
        <v>0</v>
      </c>
      <c r="BE389" s="83"/>
      <c r="BF389" s="131">
        <f>IF(Taula1[[#This Row],[Espai reservat Administració]]=1,AO389,0)</f>
        <v>0</v>
      </c>
      <c r="BG389" s="131">
        <f>IF(Taula1[[#This Row],[Espai reservat Administració]]=2,BA389,0)</f>
        <v>0</v>
      </c>
      <c r="BH389" s="83"/>
      <c r="BI389" s="124">
        <f>IF(Taula1[[#This Row],[Grup justificat     (fer servir opcions de la llista desplegable)]]=1,1,0)</f>
        <v>0</v>
      </c>
      <c r="BJ389" s="124">
        <f>IF(Taula1[[#This Row],[Espai reservat Administració]]=1,1,0)</f>
        <v>0</v>
      </c>
      <c r="BK389" s="125"/>
      <c r="BL389" s="124">
        <f>IF(Taula1[[#This Row],[Grup justificat     (fer servir opcions de la llista desplegable)]]=2,1,0)</f>
        <v>0</v>
      </c>
      <c r="BM389" s="124">
        <f>IF(Taula1[[#This Row],[Espai reservat Administració]]=2,1,0)</f>
        <v>0</v>
      </c>
      <c r="BN389" s="73"/>
      <c r="BO389" s="73"/>
      <c r="BP389" s="73"/>
      <c r="BQ389" s="73"/>
      <c r="BR389" s="73"/>
      <c r="BS389" s="73"/>
      <c r="BT389" s="73"/>
      <c r="BU389" s="73"/>
      <c r="BV389" s="73"/>
      <c r="BW389" s="73"/>
      <c r="BX389" s="73"/>
      <c r="BY389" s="73"/>
      <c r="BZ389" s="73"/>
      <c r="CA389" s="73"/>
      <c r="CB389" s="73"/>
      <c r="CC389" s="73"/>
      <c r="CD389" s="73"/>
      <c r="CE389" s="73"/>
      <c r="CF389" s="73"/>
      <c r="CG389" s="63">
        <f t="shared" si="85"/>
        <v>0</v>
      </c>
      <c r="CH389" s="63">
        <f t="shared" si="86"/>
        <v>0</v>
      </c>
      <c r="CI389" s="73"/>
      <c r="CJ389" s="63">
        <f>IF(Taula1[[#This Row],[Tipus de contracte                                  (fer servir opcions de la llista desplegable)]]="Indefinit",1,0)</f>
        <v>0</v>
      </c>
      <c r="CK389" s="63">
        <f>IF(Taula1[[#This Row],[Tipus de contracte                                  (fer servir opcions de la llista desplegable)]]="Temporal, igual o superior a 6 mesos",1,0)</f>
        <v>0</v>
      </c>
      <c r="CL389" s="63">
        <f>IF(Taula1[[#This Row],[Tipus de contracte                                  (fer servir opcions de la llista desplegable)]]="Substitució per IT",1,0)</f>
        <v>0</v>
      </c>
      <c r="CM389" s="73"/>
      <c r="CN389" s="63">
        <f>IF(Taula1[[#This Row],[Relació llocs de treball]]&gt;=1,1,0)</f>
        <v>0</v>
      </c>
      <c r="CO389" s="73"/>
      <c r="CP389" s="63">
        <f>IF(Taula1[[#This Row],[Identitat de gènere                                                          (fer servir opcions de la llista desplegable)]]="Home",1,0)</f>
        <v>0</v>
      </c>
      <c r="CQ389" s="63">
        <f>IF(Taula1[[#This Row],[Identitat de gènere                                                          (fer servir opcions de la llista desplegable)]]="Dona",1,0)</f>
        <v>0</v>
      </c>
      <c r="CR389" s="63">
        <f>IF(Taula1[[#This Row],[Identitat de gènere                                                          (fer servir opcions de la llista desplegable)]]="No binari",1,0)</f>
        <v>0</v>
      </c>
      <c r="CS389" s="73"/>
      <c r="CT389" s="63">
        <f t="shared" si="80"/>
        <v>0</v>
      </c>
      <c r="CU389" s="64">
        <f t="shared" si="87"/>
        <v>0</v>
      </c>
      <c r="CW389" s="64">
        <f t="shared" si="88"/>
        <v>0</v>
      </c>
      <c r="CX389" s="64">
        <f t="shared" si="89"/>
        <v>0</v>
      </c>
      <c r="CY389" s="64">
        <f t="shared" si="90"/>
        <v>0</v>
      </c>
      <c r="CZ389" s="64">
        <f t="shared" si="91"/>
        <v>0</v>
      </c>
      <c r="DB389" s="64">
        <f t="shared" si="92"/>
        <v>0</v>
      </c>
      <c r="DC389" s="64">
        <f t="shared" si="93"/>
        <v>0</v>
      </c>
      <c r="DD389" s="64">
        <f t="shared" si="94"/>
        <v>0</v>
      </c>
      <c r="DE389" s="64">
        <f t="shared" si="95"/>
        <v>0</v>
      </c>
    </row>
    <row r="390" spans="2:109" x14ac:dyDescent="0.3">
      <c r="B390" s="167"/>
      <c r="C390" s="186"/>
      <c r="D390" s="2"/>
      <c r="E390" s="67"/>
      <c r="F390" s="5"/>
      <c r="G390" s="5"/>
      <c r="H390" s="187"/>
      <c r="I390" s="111" t="str">
        <f ca="1">IF(Taula1[[#This Row],[Data naixement (format dd/mm/aaaa)]]="","0",DATEDIF(Taula1[[#This Row],[Data naixement (format dd/mm/aaaa)]],TODAY(),"Y"))</f>
        <v>0</v>
      </c>
      <c r="J390" s="6"/>
      <c r="K390" s="6"/>
      <c r="L390" s="6"/>
      <c r="M390" s="6"/>
      <c r="N390" s="56"/>
      <c r="O390" s="56"/>
      <c r="P390" s="56"/>
      <c r="Q390" s="6"/>
      <c r="R390" s="7"/>
      <c r="S390" s="143">
        <f>Taula1[[#This Row],[Mesos naturals sencers treballats període justificat (01/01/2023 - 31/03/2023)]]</f>
        <v>0</v>
      </c>
      <c r="T390" s="194">
        <f>Taula1[[#This Row],[Dies treballats període justificat (01/01/2023 - 31/03/2023)              no comptabilitzats com a mes natural sencer]]</f>
        <v>0</v>
      </c>
      <c r="U390" s="12"/>
      <c r="V390" s="7"/>
      <c r="W390" s="188"/>
      <c r="X390" s="188"/>
      <c r="Y390" s="188"/>
      <c r="Z390" s="188"/>
      <c r="AA390" s="190"/>
      <c r="AB390" s="143">
        <f>Taula1[[#This Row],[Grup justificat     (fer servir opcions de la llista desplegable)]]</f>
        <v>0</v>
      </c>
      <c r="AC390" s="182"/>
      <c r="AD390" s="80"/>
      <c r="AE390" s="131">
        <f>ROUND((AF390/100)*756*Taula1[[#This Row],[Mesos naturals sencers treballats període justificat (01/01/2023 - 31/03/2023)]],2)</f>
        <v>0</v>
      </c>
      <c r="AF390" s="79">
        <f>Taula1[[#This Row],[% Jornada segons contracte
(no posar el símbol %) ]]-Taula1[[#This Row],[% Reducció salari per baix rendiment        (no posar el símbol %)]]</f>
        <v>0</v>
      </c>
      <c r="AG390" s="131">
        <f>ROUND((AH390/100)*24.8547945*Taula1[[#This Row],[Dies treballats període justificat (01/01/2023 - 31/03/2023)              no comptabilitzats com a mes natural sencer]],2)</f>
        <v>0</v>
      </c>
      <c r="AH390" s="79">
        <f>Taula1[[#This Row],[% Jornada segons contracte
(no posar el símbol %) ]]-Taula1[[#This Row],[% Reducció salari per baix rendiment        (no posar el símbol %)]]</f>
        <v>0</v>
      </c>
      <c r="AI390" s="131">
        <f t="shared" si="81"/>
        <v>0</v>
      </c>
      <c r="AJ390" s="183"/>
      <c r="AK390" s="131">
        <f>ROUND((AL390/100)*756*Taula1[[#This Row],[Espai reservat Administració  (mesos)]],2)</f>
        <v>0</v>
      </c>
      <c r="AL390" s="79">
        <f>Taula1[[#This Row],[% Jornada segons contracte
(no posar el símbol %) ]]-Taula1[[#This Row],[% Reducció salari per baix rendiment        (no posar el símbol %)]]</f>
        <v>0</v>
      </c>
      <c r="AM390" s="131">
        <f>ROUND((AN390/100)*24.8547945*Taula1[[#This Row],[Espai reservat Administració (dies)]],2)</f>
        <v>0</v>
      </c>
      <c r="AN390" s="79">
        <f>Taula1[[#This Row],[% Jornada segons contracte
(no posar el símbol %) ]]-Taula1[[#This Row],[% Reducció salari per baix rendiment        (no posar el símbol %)]]</f>
        <v>0</v>
      </c>
      <c r="AO390" s="131">
        <f t="shared" si="82"/>
        <v>0</v>
      </c>
      <c r="AP390" s="86"/>
      <c r="AQ390" s="136">
        <f>ROUND((AR390/100)*693*Taula1[[#This Row],[Mesos naturals sencers treballats període justificat (01/01/2023 - 31/03/2023)]],2)</f>
        <v>0</v>
      </c>
      <c r="AR390" s="89">
        <f>Taula1[[#This Row],[% Jornada segons contracte
(no posar el símbol %) ]]-Taula1[[#This Row],[% Reducció salari per baix rendiment        (no posar el símbol %)]]</f>
        <v>0</v>
      </c>
      <c r="AS390" s="136">
        <f>ROUND((AT390/100)*22.78356164*Taula1[[#This Row],[Dies treballats període justificat (01/01/2023 - 31/03/2023)              no comptabilitzats com a mes natural sencer]],2)</f>
        <v>0</v>
      </c>
      <c r="AT390" s="89">
        <f>Taula1[[#This Row],[% Jornada segons contracte
(no posar el símbol %) ]]-Taula1[[#This Row],[% Reducció salari per baix rendiment        (no posar el símbol %)]]</f>
        <v>0</v>
      </c>
      <c r="AU390" s="136">
        <f t="shared" si="83"/>
        <v>0</v>
      </c>
      <c r="AV390" s="86"/>
      <c r="AW390" s="136">
        <f>ROUND((AX390/100)*693*Taula1[[#This Row],[Espai reservat Administració  (mesos)]],2)</f>
        <v>0</v>
      </c>
      <c r="AX390" s="89">
        <f>Taula1[[#This Row],[% Jornada segons contracte
(no posar el símbol %) ]]-Taula1[[#This Row],[% Reducció salari per baix rendiment        (no posar el símbol %)]]</f>
        <v>0</v>
      </c>
      <c r="AY390" s="131">
        <f>ROUND((AZ390/100)*22.78356164*Taula1[[#This Row],[Espai reservat Administració (dies)]],2)</f>
        <v>0</v>
      </c>
      <c r="AZ390" s="79">
        <f>Taula1[[#This Row],[% Jornada segons contracte
(no posar el símbol %) ]]-Taula1[[#This Row],[% Reducció salari per baix rendiment        (no posar el símbol %)]]</f>
        <v>0</v>
      </c>
      <c r="BA390" s="131">
        <f t="shared" si="84"/>
        <v>0</v>
      </c>
      <c r="BB390" s="83"/>
      <c r="BC390" s="131">
        <f>IF(Taula1[[#This Row],[Grup justificat     (fer servir opcions de la llista desplegable)]]=1,AI390,0)</f>
        <v>0</v>
      </c>
      <c r="BD390" s="131">
        <f>IF(Taula1[[#This Row],[Grup justificat     (fer servir opcions de la llista desplegable)]]=2,AU390,0)</f>
        <v>0</v>
      </c>
      <c r="BE390" s="83"/>
      <c r="BF390" s="131">
        <f>IF(Taula1[[#This Row],[Espai reservat Administració]]=1,AO390,0)</f>
        <v>0</v>
      </c>
      <c r="BG390" s="131">
        <f>IF(Taula1[[#This Row],[Espai reservat Administració]]=2,BA390,0)</f>
        <v>0</v>
      </c>
      <c r="BH390" s="83"/>
      <c r="BI390" s="124">
        <f>IF(Taula1[[#This Row],[Grup justificat     (fer servir opcions de la llista desplegable)]]=1,1,0)</f>
        <v>0</v>
      </c>
      <c r="BJ390" s="124">
        <f>IF(Taula1[[#This Row],[Espai reservat Administració]]=1,1,0)</f>
        <v>0</v>
      </c>
      <c r="BK390" s="125"/>
      <c r="BL390" s="124">
        <f>IF(Taula1[[#This Row],[Grup justificat     (fer servir opcions de la llista desplegable)]]=2,1,0)</f>
        <v>0</v>
      </c>
      <c r="BM390" s="124">
        <f>IF(Taula1[[#This Row],[Espai reservat Administració]]=2,1,0)</f>
        <v>0</v>
      </c>
      <c r="BN390" s="73"/>
      <c r="BO390" s="73"/>
      <c r="BP390" s="73"/>
      <c r="BQ390" s="73"/>
      <c r="BR390" s="73"/>
      <c r="BS390" s="73"/>
      <c r="BT390" s="73"/>
      <c r="BU390" s="73"/>
      <c r="BV390" s="73"/>
      <c r="BW390" s="73"/>
      <c r="BX390" s="73"/>
      <c r="BY390" s="73"/>
      <c r="BZ390" s="73"/>
      <c r="CA390" s="73"/>
      <c r="CB390" s="73"/>
      <c r="CC390" s="73"/>
      <c r="CD390" s="73"/>
      <c r="CE390" s="73"/>
      <c r="CF390" s="73"/>
      <c r="CG390" s="63">
        <f t="shared" si="85"/>
        <v>0</v>
      </c>
      <c r="CH390" s="63">
        <f t="shared" si="86"/>
        <v>0</v>
      </c>
      <c r="CI390" s="73"/>
      <c r="CJ390" s="63">
        <f>IF(Taula1[[#This Row],[Tipus de contracte                                  (fer servir opcions de la llista desplegable)]]="Indefinit",1,0)</f>
        <v>0</v>
      </c>
      <c r="CK390" s="63">
        <f>IF(Taula1[[#This Row],[Tipus de contracte                                  (fer servir opcions de la llista desplegable)]]="Temporal, igual o superior a 6 mesos",1,0)</f>
        <v>0</v>
      </c>
      <c r="CL390" s="63">
        <f>IF(Taula1[[#This Row],[Tipus de contracte                                  (fer servir opcions de la llista desplegable)]]="Substitució per IT",1,0)</f>
        <v>0</v>
      </c>
      <c r="CM390" s="73"/>
      <c r="CN390" s="63">
        <f>IF(Taula1[[#This Row],[Relació llocs de treball]]&gt;=1,1,0)</f>
        <v>0</v>
      </c>
      <c r="CO390" s="73"/>
      <c r="CP390" s="63">
        <f>IF(Taula1[[#This Row],[Identitat de gènere                                                          (fer servir opcions de la llista desplegable)]]="Home",1,0)</f>
        <v>0</v>
      </c>
      <c r="CQ390" s="63">
        <f>IF(Taula1[[#This Row],[Identitat de gènere                                                          (fer servir opcions de la llista desplegable)]]="Dona",1,0)</f>
        <v>0</v>
      </c>
      <c r="CR390" s="63">
        <f>IF(Taula1[[#This Row],[Identitat de gènere                                                          (fer servir opcions de la llista desplegable)]]="No binari",1,0)</f>
        <v>0</v>
      </c>
      <c r="CS390" s="73"/>
      <c r="CT390" s="63">
        <f t="shared" si="80"/>
        <v>0</v>
      </c>
      <c r="CU390" s="64">
        <f t="shared" si="87"/>
        <v>0</v>
      </c>
      <c r="CW390" s="64">
        <f t="shared" si="88"/>
        <v>0</v>
      </c>
      <c r="CX390" s="64">
        <f t="shared" si="89"/>
        <v>0</v>
      </c>
      <c r="CY390" s="64">
        <f t="shared" si="90"/>
        <v>0</v>
      </c>
      <c r="CZ390" s="64">
        <f t="shared" si="91"/>
        <v>0</v>
      </c>
      <c r="DB390" s="64">
        <f t="shared" si="92"/>
        <v>0</v>
      </c>
      <c r="DC390" s="64">
        <f t="shared" si="93"/>
        <v>0</v>
      </c>
      <c r="DD390" s="64">
        <f t="shared" si="94"/>
        <v>0</v>
      </c>
      <c r="DE390" s="64">
        <f t="shared" si="95"/>
        <v>0</v>
      </c>
    </row>
    <row r="391" spans="2:109" x14ac:dyDescent="0.3">
      <c r="B391" s="167"/>
      <c r="C391" s="186"/>
      <c r="D391" s="2"/>
      <c r="E391" s="67"/>
      <c r="F391" s="5"/>
      <c r="G391" s="5"/>
      <c r="H391" s="187"/>
      <c r="I391" s="111" t="str">
        <f ca="1">IF(Taula1[[#This Row],[Data naixement (format dd/mm/aaaa)]]="","0",DATEDIF(Taula1[[#This Row],[Data naixement (format dd/mm/aaaa)]],TODAY(),"Y"))</f>
        <v>0</v>
      </c>
      <c r="J391" s="6"/>
      <c r="K391" s="6"/>
      <c r="L391" s="6"/>
      <c r="M391" s="6"/>
      <c r="N391" s="56"/>
      <c r="O391" s="56"/>
      <c r="P391" s="56"/>
      <c r="Q391" s="6"/>
      <c r="R391" s="7"/>
      <c r="S391" s="143">
        <f>Taula1[[#This Row],[Mesos naturals sencers treballats període justificat (01/01/2023 - 31/03/2023)]]</f>
        <v>0</v>
      </c>
      <c r="T391" s="194">
        <f>Taula1[[#This Row],[Dies treballats període justificat (01/01/2023 - 31/03/2023)              no comptabilitzats com a mes natural sencer]]</f>
        <v>0</v>
      </c>
      <c r="U391" s="12"/>
      <c r="V391" s="7"/>
      <c r="W391" s="188"/>
      <c r="X391" s="188"/>
      <c r="Y391" s="188"/>
      <c r="Z391" s="188"/>
      <c r="AA391" s="190"/>
      <c r="AB391" s="143">
        <f>Taula1[[#This Row],[Grup justificat     (fer servir opcions de la llista desplegable)]]</f>
        <v>0</v>
      </c>
      <c r="AC391" s="182"/>
      <c r="AD391" s="80"/>
      <c r="AE391" s="131">
        <f>ROUND((AF391/100)*756*Taula1[[#This Row],[Mesos naturals sencers treballats període justificat (01/01/2023 - 31/03/2023)]],2)</f>
        <v>0</v>
      </c>
      <c r="AF391" s="79">
        <f>Taula1[[#This Row],[% Jornada segons contracte
(no posar el símbol %) ]]-Taula1[[#This Row],[% Reducció salari per baix rendiment        (no posar el símbol %)]]</f>
        <v>0</v>
      </c>
      <c r="AG391" s="131">
        <f>ROUND((AH391/100)*24.8547945*Taula1[[#This Row],[Dies treballats període justificat (01/01/2023 - 31/03/2023)              no comptabilitzats com a mes natural sencer]],2)</f>
        <v>0</v>
      </c>
      <c r="AH391" s="79">
        <f>Taula1[[#This Row],[% Jornada segons contracte
(no posar el símbol %) ]]-Taula1[[#This Row],[% Reducció salari per baix rendiment        (no posar el símbol %)]]</f>
        <v>0</v>
      </c>
      <c r="AI391" s="131">
        <f t="shared" si="81"/>
        <v>0</v>
      </c>
      <c r="AJ391" s="183"/>
      <c r="AK391" s="131">
        <f>ROUND((AL391/100)*756*Taula1[[#This Row],[Espai reservat Administració  (mesos)]],2)</f>
        <v>0</v>
      </c>
      <c r="AL391" s="79">
        <f>Taula1[[#This Row],[% Jornada segons contracte
(no posar el símbol %) ]]-Taula1[[#This Row],[% Reducció salari per baix rendiment        (no posar el símbol %)]]</f>
        <v>0</v>
      </c>
      <c r="AM391" s="131">
        <f>ROUND((AN391/100)*24.8547945*Taula1[[#This Row],[Espai reservat Administració (dies)]],2)</f>
        <v>0</v>
      </c>
      <c r="AN391" s="79">
        <f>Taula1[[#This Row],[% Jornada segons contracte
(no posar el símbol %) ]]-Taula1[[#This Row],[% Reducció salari per baix rendiment        (no posar el símbol %)]]</f>
        <v>0</v>
      </c>
      <c r="AO391" s="131">
        <f t="shared" si="82"/>
        <v>0</v>
      </c>
      <c r="AP391" s="86"/>
      <c r="AQ391" s="136">
        <f>ROUND((AR391/100)*693*Taula1[[#This Row],[Mesos naturals sencers treballats període justificat (01/01/2023 - 31/03/2023)]],2)</f>
        <v>0</v>
      </c>
      <c r="AR391" s="89">
        <f>Taula1[[#This Row],[% Jornada segons contracte
(no posar el símbol %) ]]-Taula1[[#This Row],[% Reducció salari per baix rendiment        (no posar el símbol %)]]</f>
        <v>0</v>
      </c>
      <c r="AS391" s="136">
        <f>ROUND((AT391/100)*22.78356164*Taula1[[#This Row],[Dies treballats període justificat (01/01/2023 - 31/03/2023)              no comptabilitzats com a mes natural sencer]],2)</f>
        <v>0</v>
      </c>
      <c r="AT391" s="89">
        <f>Taula1[[#This Row],[% Jornada segons contracte
(no posar el símbol %) ]]-Taula1[[#This Row],[% Reducció salari per baix rendiment        (no posar el símbol %)]]</f>
        <v>0</v>
      </c>
      <c r="AU391" s="136">
        <f t="shared" si="83"/>
        <v>0</v>
      </c>
      <c r="AV391" s="86"/>
      <c r="AW391" s="136">
        <f>ROUND((AX391/100)*693*Taula1[[#This Row],[Espai reservat Administració  (mesos)]],2)</f>
        <v>0</v>
      </c>
      <c r="AX391" s="89">
        <f>Taula1[[#This Row],[% Jornada segons contracte
(no posar el símbol %) ]]-Taula1[[#This Row],[% Reducció salari per baix rendiment        (no posar el símbol %)]]</f>
        <v>0</v>
      </c>
      <c r="AY391" s="131">
        <f>ROUND((AZ391/100)*22.78356164*Taula1[[#This Row],[Espai reservat Administració (dies)]],2)</f>
        <v>0</v>
      </c>
      <c r="AZ391" s="79">
        <f>Taula1[[#This Row],[% Jornada segons contracte
(no posar el símbol %) ]]-Taula1[[#This Row],[% Reducció salari per baix rendiment        (no posar el símbol %)]]</f>
        <v>0</v>
      </c>
      <c r="BA391" s="131">
        <f t="shared" si="84"/>
        <v>0</v>
      </c>
      <c r="BB391" s="83"/>
      <c r="BC391" s="131">
        <f>IF(Taula1[[#This Row],[Grup justificat     (fer servir opcions de la llista desplegable)]]=1,AI391,0)</f>
        <v>0</v>
      </c>
      <c r="BD391" s="131">
        <f>IF(Taula1[[#This Row],[Grup justificat     (fer servir opcions de la llista desplegable)]]=2,AU391,0)</f>
        <v>0</v>
      </c>
      <c r="BE391" s="83"/>
      <c r="BF391" s="131">
        <f>IF(Taula1[[#This Row],[Espai reservat Administració]]=1,AO391,0)</f>
        <v>0</v>
      </c>
      <c r="BG391" s="131">
        <f>IF(Taula1[[#This Row],[Espai reservat Administració]]=2,BA391,0)</f>
        <v>0</v>
      </c>
      <c r="BH391" s="83"/>
      <c r="BI391" s="124">
        <f>IF(Taula1[[#This Row],[Grup justificat     (fer servir opcions de la llista desplegable)]]=1,1,0)</f>
        <v>0</v>
      </c>
      <c r="BJ391" s="124">
        <f>IF(Taula1[[#This Row],[Espai reservat Administració]]=1,1,0)</f>
        <v>0</v>
      </c>
      <c r="BK391" s="125"/>
      <c r="BL391" s="124">
        <f>IF(Taula1[[#This Row],[Grup justificat     (fer servir opcions de la llista desplegable)]]=2,1,0)</f>
        <v>0</v>
      </c>
      <c r="BM391" s="124">
        <f>IF(Taula1[[#This Row],[Espai reservat Administració]]=2,1,0)</f>
        <v>0</v>
      </c>
      <c r="BN391" s="73"/>
      <c r="BO391" s="73"/>
      <c r="BP391" s="73"/>
      <c r="BQ391" s="73"/>
      <c r="BR391" s="73"/>
      <c r="BS391" s="73"/>
      <c r="BT391" s="73"/>
      <c r="BU391" s="73"/>
      <c r="BV391" s="73"/>
      <c r="BW391" s="73"/>
      <c r="BX391" s="73"/>
      <c r="BY391" s="73"/>
      <c r="BZ391" s="73"/>
      <c r="CA391" s="73"/>
      <c r="CB391" s="73"/>
      <c r="CC391" s="73"/>
      <c r="CD391" s="73"/>
      <c r="CE391" s="73"/>
      <c r="CF391" s="73"/>
      <c r="CG391" s="63">
        <f t="shared" si="85"/>
        <v>0</v>
      </c>
      <c r="CH391" s="63">
        <f t="shared" si="86"/>
        <v>0</v>
      </c>
      <c r="CI391" s="73"/>
      <c r="CJ391" s="63">
        <f>IF(Taula1[[#This Row],[Tipus de contracte                                  (fer servir opcions de la llista desplegable)]]="Indefinit",1,0)</f>
        <v>0</v>
      </c>
      <c r="CK391" s="63">
        <f>IF(Taula1[[#This Row],[Tipus de contracte                                  (fer servir opcions de la llista desplegable)]]="Temporal, igual o superior a 6 mesos",1,0)</f>
        <v>0</v>
      </c>
      <c r="CL391" s="63">
        <f>IF(Taula1[[#This Row],[Tipus de contracte                                  (fer servir opcions de la llista desplegable)]]="Substitució per IT",1,0)</f>
        <v>0</v>
      </c>
      <c r="CM391" s="73"/>
      <c r="CN391" s="63">
        <f>IF(Taula1[[#This Row],[Relació llocs de treball]]&gt;=1,1,0)</f>
        <v>0</v>
      </c>
      <c r="CO391" s="73"/>
      <c r="CP391" s="63">
        <f>IF(Taula1[[#This Row],[Identitat de gènere                                                          (fer servir opcions de la llista desplegable)]]="Home",1,0)</f>
        <v>0</v>
      </c>
      <c r="CQ391" s="63">
        <f>IF(Taula1[[#This Row],[Identitat de gènere                                                          (fer servir opcions de la llista desplegable)]]="Dona",1,0)</f>
        <v>0</v>
      </c>
      <c r="CR391" s="63">
        <f>IF(Taula1[[#This Row],[Identitat de gènere                                                          (fer servir opcions de la llista desplegable)]]="No binari",1,0)</f>
        <v>0</v>
      </c>
      <c r="CS391" s="73"/>
      <c r="CT391" s="63">
        <f t="shared" ref="CT391:CT454" si="96">IF(F391="Home",1,0)</f>
        <v>0</v>
      </c>
      <c r="CU391" s="64">
        <f t="shared" si="87"/>
        <v>0</v>
      </c>
      <c r="CW391" s="64">
        <f t="shared" si="88"/>
        <v>0</v>
      </c>
      <c r="CX391" s="64">
        <f t="shared" si="89"/>
        <v>0</v>
      </c>
      <c r="CY391" s="64">
        <f t="shared" si="90"/>
        <v>0</v>
      </c>
      <c r="CZ391" s="64">
        <f t="shared" si="91"/>
        <v>0</v>
      </c>
      <c r="DB391" s="64">
        <f t="shared" si="92"/>
        <v>0</v>
      </c>
      <c r="DC391" s="64">
        <f t="shared" si="93"/>
        <v>0</v>
      </c>
      <c r="DD391" s="64">
        <f t="shared" si="94"/>
        <v>0</v>
      </c>
      <c r="DE391" s="64">
        <f t="shared" si="95"/>
        <v>0</v>
      </c>
    </row>
    <row r="392" spans="2:109" x14ac:dyDescent="0.3">
      <c r="B392" s="167"/>
      <c r="C392" s="186"/>
      <c r="D392" s="2"/>
      <c r="E392" s="67"/>
      <c r="F392" s="5"/>
      <c r="G392" s="5"/>
      <c r="H392" s="187"/>
      <c r="I392" s="111" t="str">
        <f ca="1">IF(Taula1[[#This Row],[Data naixement (format dd/mm/aaaa)]]="","0",DATEDIF(Taula1[[#This Row],[Data naixement (format dd/mm/aaaa)]],TODAY(),"Y"))</f>
        <v>0</v>
      </c>
      <c r="J392" s="6"/>
      <c r="K392" s="6"/>
      <c r="L392" s="6"/>
      <c r="M392" s="6"/>
      <c r="N392" s="56"/>
      <c r="O392" s="56"/>
      <c r="P392" s="56"/>
      <c r="Q392" s="6"/>
      <c r="R392" s="7"/>
      <c r="S392" s="143">
        <f>Taula1[[#This Row],[Mesos naturals sencers treballats període justificat (01/01/2023 - 31/03/2023)]]</f>
        <v>0</v>
      </c>
      <c r="T392" s="194">
        <f>Taula1[[#This Row],[Dies treballats període justificat (01/01/2023 - 31/03/2023)              no comptabilitzats com a mes natural sencer]]</f>
        <v>0</v>
      </c>
      <c r="U392" s="12"/>
      <c r="V392" s="7"/>
      <c r="W392" s="188"/>
      <c r="X392" s="188"/>
      <c r="Y392" s="188"/>
      <c r="Z392" s="188"/>
      <c r="AA392" s="190"/>
      <c r="AB392" s="143">
        <f>Taula1[[#This Row],[Grup justificat     (fer servir opcions de la llista desplegable)]]</f>
        <v>0</v>
      </c>
      <c r="AC392" s="182"/>
      <c r="AD392" s="80"/>
      <c r="AE392" s="131">
        <f>ROUND((AF392/100)*756*Taula1[[#This Row],[Mesos naturals sencers treballats període justificat (01/01/2023 - 31/03/2023)]],2)</f>
        <v>0</v>
      </c>
      <c r="AF392" s="79">
        <f>Taula1[[#This Row],[% Jornada segons contracte
(no posar el símbol %) ]]-Taula1[[#This Row],[% Reducció salari per baix rendiment        (no posar el símbol %)]]</f>
        <v>0</v>
      </c>
      <c r="AG392" s="131">
        <f>ROUND((AH392/100)*24.8547945*Taula1[[#This Row],[Dies treballats període justificat (01/01/2023 - 31/03/2023)              no comptabilitzats com a mes natural sencer]],2)</f>
        <v>0</v>
      </c>
      <c r="AH392" s="79">
        <f>Taula1[[#This Row],[% Jornada segons contracte
(no posar el símbol %) ]]-Taula1[[#This Row],[% Reducció salari per baix rendiment        (no posar el símbol %)]]</f>
        <v>0</v>
      </c>
      <c r="AI392" s="131">
        <f t="shared" ref="AI392:AI455" si="97">ROUND(AE392+AG392,2)</f>
        <v>0</v>
      </c>
      <c r="AJ392" s="183"/>
      <c r="AK392" s="131">
        <f>ROUND((AL392/100)*756*Taula1[[#This Row],[Espai reservat Administració  (mesos)]],2)</f>
        <v>0</v>
      </c>
      <c r="AL392" s="79">
        <f>Taula1[[#This Row],[% Jornada segons contracte
(no posar el símbol %) ]]-Taula1[[#This Row],[% Reducció salari per baix rendiment        (no posar el símbol %)]]</f>
        <v>0</v>
      </c>
      <c r="AM392" s="131">
        <f>ROUND((AN392/100)*24.8547945*Taula1[[#This Row],[Espai reservat Administració (dies)]],2)</f>
        <v>0</v>
      </c>
      <c r="AN392" s="79">
        <f>Taula1[[#This Row],[% Jornada segons contracte
(no posar el símbol %) ]]-Taula1[[#This Row],[% Reducció salari per baix rendiment        (no posar el símbol %)]]</f>
        <v>0</v>
      </c>
      <c r="AO392" s="131">
        <f t="shared" ref="AO392:AO455" si="98">ROUND(AK392+AM392,2)</f>
        <v>0</v>
      </c>
      <c r="AP392" s="86"/>
      <c r="AQ392" s="136">
        <f>ROUND((AR392/100)*693*Taula1[[#This Row],[Mesos naturals sencers treballats període justificat (01/01/2023 - 31/03/2023)]],2)</f>
        <v>0</v>
      </c>
      <c r="AR392" s="89">
        <f>Taula1[[#This Row],[% Jornada segons contracte
(no posar el símbol %) ]]-Taula1[[#This Row],[% Reducció salari per baix rendiment        (no posar el símbol %)]]</f>
        <v>0</v>
      </c>
      <c r="AS392" s="136">
        <f>ROUND((AT392/100)*22.78356164*Taula1[[#This Row],[Dies treballats període justificat (01/01/2023 - 31/03/2023)              no comptabilitzats com a mes natural sencer]],2)</f>
        <v>0</v>
      </c>
      <c r="AT392" s="89">
        <f>Taula1[[#This Row],[% Jornada segons contracte
(no posar el símbol %) ]]-Taula1[[#This Row],[% Reducció salari per baix rendiment        (no posar el símbol %)]]</f>
        <v>0</v>
      </c>
      <c r="AU392" s="136">
        <f t="shared" ref="AU392:AU455" si="99">ROUND(AQ392+AS392,2)</f>
        <v>0</v>
      </c>
      <c r="AV392" s="86"/>
      <c r="AW392" s="136">
        <f>ROUND((AX392/100)*693*Taula1[[#This Row],[Espai reservat Administració  (mesos)]],2)</f>
        <v>0</v>
      </c>
      <c r="AX392" s="89">
        <f>Taula1[[#This Row],[% Jornada segons contracte
(no posar el símbol %) ]]-Taula1[[#This Row],[% Reducció salari per baix rendiment        (no posar el símbol %)]]</f>
        <v>0</v>
      </c>
      <c r="AY392" s="131">
        <f>ROUND((AZ392/100)*22.78356164*Taula1[[#This Row],[Espai reservat Administració (dies)]],2)</f>
        <v>0</v>
      </c>
      <c r="AZ392" s="79">
        <f>Taula1[[#This Row],[% Jornada segons contracte
(no posar el símbol %) ]]-Taula1[[#This Row],[% Reducció salari per baix rendiment        (no posar el símbol %)]]</f>
        <v>0</v>
      </c>
      <c r="BA392" s="131">
        <f t="shared" ref="BA392:BA455" si="100">ROUND(AW392+AY392,2)</f>
        <v>0</v>
      </c>
      <c r="BB392" s="83"/>
      <c r="BC392" s="131">
        <f>IF(Taula1[[#This Row],[Grup justificat     (fer servir opcions de la llista desplegable)]]=1,AI392,0)</f>
        <v>0</v>
      </c>
      <c r="BD392" s="131">
        <f>IF(Taula1[[#This Row],[Grup justificat     (fer servir opcions de la llista desplegable)]]=2,AU392,0)</f>
        <v>0</v>
      </c>
      <c r="BE392" s="83"/>
      <c r="BF392" s="131">
        <f>IF(Taula1[[#This Row],[Espai reservat Administració]]=1,AO392,0)</f>
        <v>0</v>
      </c>
      <c r="BG392" s="131">
        <f>IF(Taula1[[#This Row],[Espai reservat Administració]]=2,BA392,0)</f>
        <v>0</v>
      </c>
      <c r="BH392" s="83"/>
      <c r="BI392" s="124">
        <f>IF(Taula1[[#This Row],[Grup justificat     (fer servir opcions de la llista desplegable)]]=1,1,0)</f>
        <v>0</v>
      </c>
      <c r="BJ392" s="124">
        <f>IF(Taula1[[#This Row],[Espai reservat Administració]]=1,1,0)</f>
        <v>0</v>
      </c>
      <c r="BK392" s="125"/>
      <c r="BL392" s="124">
        <f>IF(Taula1[[#This Row],[Grup justificat     (fer servir opcions de la llista desplegable)]]=2,1,0)</f>
        <v>0</v>
      </c>
      <c r="BM392" s="124">
        <f>IF(Taula1[[#This Row],[Espai reservat Administració]]=2,1,0)</f>
        <v>0</v>
      </c>
      <c r="BN392" s="73"/>
      <c r="BO392" s="73"/>
      <c r="BP392" s="73"/>
      <c r="BQ392" s="73"/>
      <c r="BR392" s="73"/>
      <c r="BS392" s="73"/>
      <c r="BT392" s="73"/>
      <c r="BU392" s="73"/>
      <c r="BV392" s="73"/>
      <c r="BW392" s="73"/>
      <c r="BX392" s="73"/>
      <c r="BY392" s="73"/>
      <c r="BZ392" s="73"/>
      <c r="CA392" s="73"/>
      <c r="CB392" s="73"/>
      <c r="CC392" s="73"/>
      <c r="CD392" s="73"/>
      <c r="CE392" s="73"/>
      <c r="CF392" s="73"/>
      <c r="CG392" s="63">
        <f t="shared" ref="CG392:CG455" si="101">IF(V392="Sí",1,0)</f>
        <v>0</v>
      </c>
      <c r="CH392" s="63">
        <f t="shared" ref="CH392:CH455" si="102">IF(V392="No",1,0)</f>
        <v>0</v>
      </c>
      <c r="CI392" s="73"/>
      <c r="CJ392" s="63">
        <f>IF(Taula1[[#This Row],[Tipus de contracte                                  (fer servir opcions de la llista desplegable)]]="Indefinit",1,0)</f>
        <v>0</v>
      </c>
      <c r="CK392" s="63">
        <f>IF(Taula1[[#This Row],[Tipus de contracte                                  (fer servir opcions de la llista desplegable)]]="Temporal, igual o superior a 6 mesos",1,0)</f>
        <v>0</v>
      </c>
      <c r="CL392" s="63">
        <f>IF(Taula1[[#This Row],[Tipus de contracte                                  (fer servir opcions de la llista desplegable)]]="Substitució per IT",1,0)</f>
        <v>0</v>
      </c>
      <c r="CM392" s="73"/>
      <c r="CN392" s="63">
        <f>IF(Taula1[[#This Row],[Relació llocs de treball]]&gt;=1,1,0)</f>
        <v>0</v>
      </c>
      <c r="CO392" s="73"/>
      <c r="CP392" s="63">
        <f>IF(Taula1[[#This Row],[Identitat de gènere                                                          (fer servir opcions de la llista desplegable)]]="Home",1,0)</f>
        <v>0</v>
      </c>
      <c r="CQ392" s="63">
        <f>IF(Taula1[[#This Row],[Identitat de gènere                                                          (fer servir opcions de la llista desplegable)]]="Dona",1,0)</f>
        <v>0</v>
      </c>
      <c r="CR392" s="63">
        <f>IF(Taula1[[#This Row],[Identitat de gènere                                                          (fer servir opcions de la llista desplegable)]]="No binari",1,0)</f>
        <v>0</v>
      </c>
      <c r="CS392" s="73"/>
      <c r="CT392" s="63">
        <f t="shared" si="96"/>
        <v>0</v>
      </c>
      <c r="CU392" s="64">
        <f t="shared" ref="CU392:CU455" si="103">IF(F392="Dona",1,0)</f>
        <v>0</v>
      </c>
      <c r="CW392" s="64">
        <f t="shared" ref="CW392:CW455" si="104">IF(AA392=1,1,0)</f>
        <v>0</v>
      </c>
      <c r="CX392" s="64">
        <f t="shared" ref="CX392:CX455" si="105">IF(AA392=2,1,0)</f>
        <v>0</v>
      </c>
      <c r="CY392" s="64">
        <f t="shared" ref="CY392:CY455" si="106">IF(AA392=3,1,0)</f>
        <v>0</v>
      </c>
      <c r="CZ392" s="64">
        <f t="shared" ref="CZ392:CZ455" si="107">IF(AA392=4,1,0)</f>
        <v>0</v>
      </c>
      <c r="DB392" s="64">
        <f t="shared" ref="DB392:DB455" si="108">IF(AB392=1,1,0)</f>
        <v>0</v>
      </c>
      <c r="DC392" s="64">
        <f t="shared" ref="DC392:DC455" si="109">IF(AB392=2,1,0)</f>
        <v>0</v>
      </c>
      <c r="DD392" s="64">
        <f t="shared" ref="DD392:DD455" si="110">IF(AB392=3,1,0)</f>
        <v>0</v>
      </c>
      <c r="DE392" s="64">
        <f t="shared" ref="DE392:DE455" si="111">IF(AB392=4,1,0)</f>
        <v>0</v>
      </c>
    </row>
    <row r="393" spans="2:109" x14ac:dyDescent="0.3">
      <c r="B393" s="167"/>
      <c r="C393" s="186"/>
      <c r="D393" s="2"/>
      <c r="E393" s="67"/>
      <c r="F393" s="5"/>
      <c r="G393" s="5"/>
      <c r="H393" s="187"/>
      <c r="I393" s="111" t="str">
        <f ca="1">IF(Taula1[[#This Row],[Data naixement (format dd/mm/aaaa)]]="","0",DATEDIF(Taula1[[#This Row],[Data naixement (format dd/mm/aaaa)]],TODAY(),"Y"))</f>
        <v>0</v>
      </c>
      <c r="J393" s="6"/>
      <c r="K393" s="6"/>
      <c r="L393" s="6"/>
      <c r="M393" s="6"/>
      <c r="N393" s="56"/>
      <c r="O393" s="56"/>
      <c r="P393" s="56"/>
      <c r="Q393" s="6"/>
      <c r="R393" s="7"/>
      <c r="S393" s="143">
        <f>Taula1[[#This Row],[Mesos naturals sencers treballats període justificat (01/01/2023 - 31/03/2023)]]</f>
        <v>0</v>
      </c>
      <c r="T393" s="194">
        <f>Taula1[[#This Row],[Dies treballats període justificat (01/01/2023 - 31/03/2023)              no comptabilitzats com a mes natural sencer]]</f>
        <v>0</v>
      </c>
      <c r="U393" s="12"/>
      <c r="V393" s="7"/>
      <c r="W393" s="188"/>
      <c r="X393" s="188"/>
      <c r="Y393" s="188"/>
      <c r="Z393" s="188"/>
      <c r="AA393" s="190"/>
      <c r="AB393" s="143">
        <f>Taula1[[#This Row],[Grup justificat     (fer servir opcions de la llista desplegable)]]</f>
        <v>0</v>
      </c>
      <c r="AC393" s="182"/>
      <c r="AD393" s="80"/>
      <c r="AE393" s="131">
        <f>ROUND((AF393/100)*756*Taula1[[#This Row],[Mesos naturals sencers treballats període justificat (01/01/2023 - 31/03/2023)]],2)</f>
        <v>0</v>
      </c>
      <c r="AF393" s="79">
        <f>Taula1[[#This Row],[% Jornada segons contracte
(no posar el símbol %) ]]-Taula1[[#This Row],[% Reducció salari per baix rendiment        (no posar el símbol %)]]</f>
        <v>0</v>
      </c>
      <c r="AG393" s="131">
        <f>ROUND((AH393/100)*24.8547945*Taula1[[#This Row],[Dies treballats període justificat (01/01/2023 - 31/03/2023)              no comptabilitzats com a mes natural sencer]],2)</f>
        <v>0</v>
      </c>
      <c r="AH393" s="79">
        <f>Taula1[[#This Row],[% Jornada segons contracte
(no posar el símbol %) ]]-Taula1[[#This Row],[% Reducció salari per baix rendiment        (no posar el símbol %)]]</f>
        <v>0</v>
      </c>
      <c r="AI393" s="131">
        <f t="shared" si="97"/>
        <v>0</v>
      </c>
      <c r="AJ393" s="183"/>
      <c r="AK393" s="131">
        <f>ROUND((AL393/100)*756*Taula1[[#This Row],[Espai reservat Administració  (mesos)]],2)</f>
        <v>0</v>
      </c>
      <c r="AL393" s="79">
        <f>Taula1[[#This Row],[% Jornada segons contracte
(no posar el símbol %) ]]-Taula1[[#This Row],[% Reducció salari per baix rendiment        (no posar el símbol %)]]</f>
        <v>0</v>
      </c>
      <c r="AM393" s="131">
        <f>ROUND((AN393/100)*24.8547945*Taula1[[#This Row],[Espai reservat Administració (dies)]],2)</f>
        <v>0</v>
      </c>
      <c r="AN393" s="79">
        <f>Taula1[[#This Row],[% Jornada segons contracte
(no posar el símbol %) ]]-Taula1[[#This Row],[% Reducció salari per baix rendiment        (no posar el símbol %)]]</f>
        <v>0</v>
      </c>
      <c r="AO393" s="131">
        <f t="shared" si="98"/>
        <v>0</v>
      </c>
      <c r="AP393" s="86"/>
      <c r="AQ393" s="136">
        <f>ROUND((AR393/100)*693*Taula1[[#This Row],[Mesos naturals sencers treballats període justificat (01/01/2023 - 31/03/2023)]],2)</f>
        <v>0</v>
      </c>
      <c r="AR393" s="89">
        <f>Taula1[[#This Row],[% Jornada segons contracte
(no posar el símbol %) ]]-Taula1[[#This Row],[% Reducció salari per baix rendiment        (no posar el símbol %)]]</f>
        <v>0</v>
      </c>
      <c r="AS393" s="136">
        <f>ROUND((AT393/100)*22.78356164*Taula1[[#This Row],[Dies treballats període justificat (01/01/2023 - 31/03/2023)              no comptabilitzats com a mes natural sencer]],2)</f>
        <v>0</v>
      </c>
      <c r="AT393" s="89">
        <f>Taula1[[#This Row],[% Jornada segons contracte
(no posar el símbol %) ]]-Taula1[[#This Row],[% Reducció salari per baix rendiment        (no posar el símbol %)]]</f>
        <v>0</v>
      </c>
      <c r="AU393" s="136">
        <f t="shared" si="99"/>
        <v>0</v>
      </c>
      <c r="AV393" s="86"/>
      <c r="AW393" s="136">
        <f>ROUND((AX393/100)*693*Taula1[[#This Row],[Espai reservat Administració  (mesos)]],2)</f>
        <v>0</v>
      </c>
      <c r="AX393" s="89">
        <f>Taula1[[#This Row],[% Jornada segons contracte
(no posar el símbol %) ]]-Taula1[[#This Row],[% Reducció salari per baix rendiment        (no posar el símbol %)]]</f>
        <v>0</v>
      </c>
      <c r="AY393" s="131">
        <f>ROUND((AZ393/100)*22.78356164*Taula1[[#This Row],[Espai reservat Administració (dies)]],2)</f>
        <v>0</v>
      </c>
      <c r="AZ393" s="79">
        <f>Taula1[[#This Row],[% Jornada segons contracte
(no posar el símbol %) ]]-Taula1[[#This Row],[% Reducció salari per baix rendiment        (no posar el símbol %)]]</f>
        <v>0</v>
      </c>
      <c r="BA393" s="131">
        <f t="shared" si="100"/>
        <v>0</v>
      </c>
      <c r="BB393" s="83"/>
      <c r="BC393" s="131">
        <f>IF(Taula1[[#This Row],[Grup justificat     (fer servir opcions de la llista desplegable)]]=1,AI393,0)</f>
        <v>0</v>
      </c>
      <c r="BD393" s="131">
        <f>IF(Taula1[[#This Row],[Grup justificat     (fer servir opcions de la llista desplegable)]]=2,AU393,0)</f>
        <v>0</v>
      </c>
      <c r="BE393" s="83"/>
      <c r="BF393" s="131">
        <f>IF(Taula1[[#This Row],[Espai reservat Administració]]=1,AO393,0)</f>
        <v>0</v>
      </c>
      <c r="BG393" s="131">
        <f>IF(Taula1[[#This Row],[Espai reservat Administració]]=2,BA393,0)</f>
        <v>0</v>
      </c>
      <c r="BH393" s="83"/>
      <c r="BI393" s="124">
        <f>IF(Taula1[[#This Row],[Grup justificat     (fer servir opcions de la llista desplegable)]]=1,1,0)</f>
        <v>0</v>
      </c>
      <c r="BJ393" s="124">
        <f>IF(Taula1[[#This Row],[Espai reservat Administració]]=1,1,0)</f>
        <v>0</v>
      </c>
      <c r="BK393" s="125"/>
      <c r="BL393" s="124">
        <f>IF(Taula1[[#This Row],[Grup justificat     (fer servir opcions de la llista desplegable)]]=2,1,0)</f>
        <v>0</v>
      </c>
      <c r="BM393" s="124">
        <f>IF(Taula1[[#This Row],[Espai reservat Administració]]=2,1,0)</f>
        <v>0</v>
      </c>
      <c r="BN393" s="73"/>
      <c r="BO393" s="73"/>
      <c r="BP393" s="73"/>
      <c r="BQ393" s="73"/>
      <c r="BR393" s="73"/>
      <c r="BS393" s="73"/>
      <c r="BT393" s="73"/>
      <c r="BU393" s="73"/>
      <c r="BV393" s="73"/>
      <c r="BW393" s="73"/>
      <c r="BX393" s="73"/>
      <c r="BY393" s="73"/>
      <c r="BZ393" s="73"/>
      <c r="CA393" s="73"/>
      <c r="CB393" s="73"/>
      <c r="CC393" s="73"/>
      <c r="CD393" s="73"/>
      <c r="CE393" s="73"/>
      <c r="CF393" s="73"/>
      <c r="CG393" s="63">
        <f t="shared" si="101"/>
        <v>0</v>
      </c>
      <c r="CH393" s="63">
        <f t="shared" si="102"/>
        <v>0</v>
      </c>
      <c r="CI393" s="73"/>
      <c r="CJ393" s="63">
        <f>IF(Taula1[[#This Row],[Tipus de contracte                                  (fer servir opcions de la llista desplegable)]]="Indefinit",1,0)</f>
        <v>0</v>
      </c>
      <c r="CK393" s="63">
        <f>IF(Taula1[[#This Row],[Tipus de contracte                                  (fer servir opcions de la llista desplegable)]]="Temporal, igual o superior a 6 mesos",1,0)</f>
        <v>0</v>
      </c>
      <c r="CL393" s="63">
        <f>IF(Taula1[[#This Row],[Tipus de contracte                                  (fer servir opcions de la llista desplegable)]]="Substitució per IT",1,0)</f>
        <v>0</v>
      </c>
      <c r="CM393" s="73"/>
      <c r="CN393" s="63">
        <f>IF(Taula1[[#This Row],[Relació llocs de treball]]&gt;=1,1,0)</f>
        <v>0</v>
      </c>
      <c r="CO393" s="73"/>
      <c r="CP393" s="63">
        <f>IF(Taula1[[#This Row],[Identitat de gènere                                                          (fer servir opcions de la llista desplegable)]]="Home",1,0)</f>
        <v>0</v>
      </c>
      <c r="CQ393" s="63">
        <f>IF(Taula1[[#This Row],[Identitat de gènere                                                          (fer servir opcions de la llista desplegable)]]="Dona",1,0)</f>
        <v>0</v>
      </c>
      <c r="CR393" s="63">
        <f>IF(Taula1[[#This Row],[Identitat de gènere                                                          (fer servir opcions de la llista desplegable)]]="No binari",1,0)</f>
        <v>0</v>
      </c>
      <c r="CS393" s="73"/>
      <c r="CT393" s="63">
        <f t="shared" si="96"/>
        <v>0</v>
      </c>
      <c r="CU393" s="64">
        <f t="shared" si="103"/>
        <v>0</v>
      </c>
      <c r="CW393" s="64">
        <f t="shared" si="104"/>
        <v>0</v>
      </c>
      <c r="CX393" s="64">
        <f t="shared" si="105"/>
        <v>0</v>
      </c>
      <c r="CY393" s="64">
        <f t="shared" si="106"/>
        <v>0</v>
      </c>
      <c r="CZ393" s="64">
        <f t="shared" si="107"/>
        <v>0</v>
      </c>
      <c r="DB393" s="64">
        <f t="shared" si="108"/>
        <v>0</v>
      </c>
      <c r="DC393" s="64">
        <f t="shared" si="109"/>
        <v>0</v>
      </c>
      <c r="DD393" s="64">
        <f t="shared" si="110"/>
        <v>0</v>
      </c>
      <c r="DE393" s="64">
        <f t="shared" si="111"/>
        <v>0</v>
      </c>
    </row>
    <row r="394" spans="2:109" x14ac:dyDescent="0.3">
      <c r="B394" s="167"/>
      <c r="C394" s="186"/>
      <c r="D394" s="2"/>
      <c r="E394" s="67"/>
      <c r="F394" s="5"/>
      <c r="G394" s="5"/>
      <c r="H394" s="187"/>
      <c r="I394" s="111" t="str">
        <f ca="1">IF(Taula1[[#This Row],[Data naixement (format dd/mm/aaaa)]]="","0",DATEDIF(Taula1[[#This Row],[Data naixement (format dd/mm/aaaa)]],TODAY(),"Y"))</f>
        <v>0</v>
      </c>
      <c r="J394" s="6"/>
      <c r="K394" s="6"/>
      <c r="L394" s="6"/>
      <c r="M394" s="6"/>
      <c r="N394" s="56"/>
      <c r="O394" s="56"/>
      <c r="P394" s="56"/>
      <c r="Q394" s="6"/>
      <c r="R394" s="7"/>
      <c r="S394" s="143">
        <f>Taula1[[#This Row],[Mesos naturals sencers treballats període justificat (01/01/2023 - 31/03/2023)]]</f>
        <v>0</v>
      </c>
      <c r="T394" s="194">
        <f>Taula1[[#This Row],[Dies treballats període justificat (01/01/2023 - 31/03/2023)              no comptabilitzats com a mes natural sencer]]</f>
        <v>0</v>
      </c>
      <c r="U394" s="12"/>
      <c r="V394" s="7"/>
      <c r="W394" s="188"/>
      <c r="X394" s="188"/>
      <c r="Y394" s="188"/>
      <c r="Z394" s="188"/>
      <c r="AA394" s="190"/>
      <c r="AB394" s="143">
        <f>Taula1[[#This Row],[Grup justificat     (fer servir opcions de la llista desplegable)]]</f>
        <v>0</v>
      </c>
      <c r="AC394" s="182"/>
      <c r="AD394" s="80"/>
      <c r="AE394" s="131">
        <f>ROUND((AF394/100)*756*Taula1[[#This Row],[Mesos naturals sencers treballats període justificat (01/01/2023 - 31/03/2023)]],2)</f>
        <v>0</v>
      </c>
      <c r="AF394" s="79">
        <f>Taula1[[#This Row],[% Jornada segons contracte
(no posar el símbol %) ]]-Taula1[[#This Row],[% Reducció salari per baix rendiment        (no posar el símbol %)]]</f>
        <v>0</v>
      </c>
      <c r="AG394" s="131">
        <f>ROUND((AH394/100)*24.8547945*Taula1[[#This Row],[Dies treballats període justificat (01/01/2023 - 31/03/2023)              no comptabilitzats com a mes natural sencer]],2)</f>
        <v>0</v>
      </c>
      <c r="AH394" s="79">
        <f>Taula1[[#This Row],[% Jornada segons contracte
(no posar el símbol %) ]]-Taula1[[#This Row],[% Reducció salari per baix rendiment        (no posar el símbol %)]]</f>
        <v>0</v>
      </c>
      <c r="AI394" s="131">
        <f t="shared" si="97"/>
        <v>0</v>
      </c>
      <c r="AJ394" s="183"/>
      <c r="AK394" s="131">
        <f>ROUND((AL394/100)*756*Taula1[[#This Row],[Espai reservat Administració  (mesos)]],2)</f>
        <v>0</v>
      </c>
      <c r="AL394" s="79">
        <f>Taula1[[#This Row],[% Jornada segons contracte
(no posar el símbol %) ]]-Taula1[[#This Row],[% Reducció salari per baix rendiment        (no posar el símbol %)]]</f>
        <v>0</v>
      </c>
      <c r="AM394" s="131">
        <f>ROUND((AN394/100)*24.8547945*Taula1[[#This Row],[Espai reservat Administració (dies)]],2)</f>
        <v>0</v>
      </c>
      <c r="AN394" s="79">
        <f>Taula1[[#This Row],[% Jornada segons contracte
(no posar el símbol %) ]]-Taula1[[#This Row],[% Reducció salari per baix rendiment        (no posar el símbol %)]]</f>
        <v>0</v>
      </c>
      <c r="AO394" s="131">
        <f t="shared" si="98"/>
        <v>0</v>
      </c>
      <c r="AP394" s="86"/>
      <c r="AQ394" s="136">
        <f>ROUND((AR394/100)*693*Taula1[[#This Row],[Mesos naturals sencers treballats període justificat (01/01/2023 - 31/03/2023)]],2)</f>
        <v>0</v>
      </c>
      <c r="AR394" s="89">
        <f>Taula1[[#This Row],[% Jornada segons contracte
(no posar el símbol %) ]]-Taula1[[#This Row],[% Reducció salari per baix rendiment        (no posar el símbol %)]]</f>
        <v>0</v>
      </c>
      <c r="AS394" s="136">
        <f>ROUND((AT394/100)*22.78356164*Taula1[[#This Row],[Dies treballats període justificat (01/01/2023 - 31/03/2023)              no comptabilitzats com a mes natural sencer]],2)</f>
        <v>0</v>
      </c>
      <c r="AT394" s="89">
        <f>Taula1[[#This Row],[% Jornada segons contracte
(no posar el símbol %) ]]-Taula1[[#This Row],[% Reducció salari per baix rendiment        (no posar el símbol %)]]</f>
        <v>0</v>
      </c>
      <c r="AU394" s="136">
        <f t="shared" si="99"/>
        <v>0</v>
      </c>
      <c r="AV394" s="86"/>
      <c r="AW394" s="136">
        <f>ROUND((AX394/100)*693*Taula1[[#This Row],[Espai reservat Administració  (mesos)]],2)</f>
        <v>0</v>
      </c>
      <c r="AX394" s="89">
        <f>Taula1[[#This Row],[% Jornada segons contracte
(no posar el símbol %) ]]-Taula1[[#This Row],[% Reducció salari per baix rendiment        (no posar el símbol %)]]</f>
        <v>0</v>
      </c>
      <c r="AY394" s="131">
        <f>ROUND((AZ394/100)*22.78356164*Taula1[[#This Row],[Espai reservat Administració (dies)]],2)</f>
        <v>0</v>
      </c>
      <c r="AZ394" s="79">
        <f>Taula1[[#This Row],[% Jornada segons contracte
(no posar el símbol %) ]]-Taula1[[#This Row],[% Reducció salari per baix rendiment        (no posar el símbol %)]]</f>
        <v>0</v>
      </c>
      <c r="BA394" s="131">
        <f t="shared" si="100"/>
        <v>0</v>
      </c>
      <c r="BB394" s="83"/>
      <c r="BC394" s="131">
        <f>IF(Taula1[[#This Row],[Grup justificat     (fer servir opcions de la llista desplegable)]]=1,AI394,0)</f>
        <v>0</v>
      </c>
      <c r="BD394" s="131">
        <f>IF(Taula1[[#This Row],[Grup justificat     (fer servir opcions de la llista desplegable)]]=2,AU394,0)</f>
        <v>0</v>
      </c>
      <c r="BE394" s="83"/>
      <c r="BF394" s="131">
        <f>IF(Taula1[[#This Row],[Espai reservat Administració]]=1,AO394,0)</f>
        <v>0</v>
      </c>
      <c r="BG394" s="131">
        <f>IF(Taula1[[#This Row],[Espai reservat Administració]]=2,BA394,0)</f>
        <v>0</v>
      </c>
      <c r="BH394" s="83"/>
      <c r="BI394" s="124">
        <f>IF(Taula1[[#This Row],[Grup justificat     (fer servir opcions de la llista desplegable)]]=1,1,0)</f>
        <v>0</v>
      </c>
      <c r="BJ394" s="124">
        <f>IF(Taula1[[#This Row],[Espai reservat Administració]]=1,1,0)</f>
        <v>0</v>
      </c>
      <c r="BK394" s="125"/>
      <c r="BL394" s="124">
        <f>IF(Taula1[[#This Row],[Grup justificat     (fer servir opcions de la llista desplegable)]]=2,1,0)</f>
        <v>0</v>
      </c>
      <c r="BM394" s="124">
        <f>IF(Taula1[[#This Row],[Espai reservat Administració]]=2,1,0)</f>
        <v>0</v>
      </c>
      <c r="BN394" s="73"/>
      <c r="BO394" s="73"/>
      <c r="BP394" s="73"/>
      <c r="BQ394" s="73"/>
      <c r="BR394" s="73"/>
      <c r="BS394" s="73"/>
      <c r="BT394" s="73"/>
      <c r="BU394" s="73"/>
      <c r="BV394" s="73"/>
      <c r="BW394" s="73"/>
      <c r="BX394" s="73"/>
      <c r="BY394" s="73"/>
      <c r="BZ394" s="73"/>
      <c r="CA394" s="73"/>
      <c r="CB394" s="73"/>
      <c r="CC394" s="73"/>
      <c r="CD394" s="73"/>
      <c r="CE394" s="73"/>
      <c r="CF394" s="73"/>
      <c r="CG394" s="63">
        <f t="shared" si="101"/>
        <v>0</v>
      </c>
      <c r="CH394" s="63">
        <f t="shared" si="102"/>
        <v>0</v>
      </c>
      <c r="CI394" s="73"/>
      <c r="CJ394" s="63">
        <f>IF(Taula1[[#This Row],[Tipus de contracte                                  (fer servir opcions de la llista desplegable)]]="Indefinit",1,0)</f>
        <v>0</v>
      </c>
      <c r="CK394" s="63">
        <f>IF(Taula1[[#This Row],[Tipus de contracte                                  (fer servir opcions de la llista desplegable)]]="Temporal, igual o superior a 6 mesos",1,0)</f>
        <v>0</v>
      </c>
      <c r="CL394" s="63">
        <f>IF(Taula1[[#This Row],[Tipus de contracte                                  (fer servir opcions de la llista desplegable)]]="Substitució per IT",1,0)</f>
        <v>0</v>
      </c>
      <c r="CM394" s="73"/>
      <c r="CN394" s="63">
        <f>IF(Taula1[[#This Row],[Relació llocs de treball]]&gt;=1,1,0)</f>
        <v>0</v>
      </c>
      <c r="CO394" s="73"/>
      <c r="CP394" s="63">
        <f>IF(Taula1[[#This Row],[Identitat de gènere                                                          (fer servir opcions de la llista desplegable)]]="Home",1,0)</f>
        <v>0</v>
      </c>
      <c r="CQ394" s="63">
        <f>IF(Taula1[[#This Row],[Identitat de gènere                                                          (fer servir opcions de la llista desplegable)]]="Dona",1,0)</f>
        <v>0</v>
      </c>
      <c r="CR394" s="63">
        <f>IF(Taula1[[#This Row],[Identitat de gènere                                                          (fer servir opcions de la llista desplegable)]]="No binari",1,0)</f>
        <v>0</v>
      </c>
      <c r="CS394" s="73"/>
      <c r="CT394" s="63">
        <f t="shared" si="96"/>
        <v>0</v>
      </c>
      <c r="CU394" s="64">
        <f t="shared" si="103"/>
        <v>0</v>
      </c>
      <c r="CW394" s="64">
        <f t="shared" si="104"/>
        <v>0</v>
      </c>
      <c r="CX394" s="64">
        <f t="shared" si="105"/>
        <v>0</v>
      </c>
      <c r="CY394" s="64">
        <f t="shared" si="106"/>
        <v>0</v>
      </c>
      <c r="CZ394" s="64">
        <f t="shared" si="107"/>
        <v>0</v>
      </c>
      <c r="DB394" s="64">
        <f t="shared" si="108"/>
        <v>0</v>
      </c>
      <c r="DC394" s="64">
        <f t="shared" si="109"/>
        <v>0</v>
      </c>
      <c r="DD394" s="64">
        <f t="shared" si="110"/>
        <v>0</v>
      </c>
      <c r="DE394" s="64">
        <f t="shared" si="111"/>
        <v>0</v>
      </c>
    </row>
    <row r="395" spans="2:109" x14ac:dyDescent="0.3">
      <c r="B395" s="167"/>
      <c r="C395" s="186"/>
      <c r="D395" s="2"/>
      <c r="E395" s="67"/>
      <c r="F395" s="5"/>
      <c r="G395" s="5"/>
      <c r="H395" s="187"/>
      <c r="I395" s="111" t="str">
        <f ca="1">IF(Taula1[[#This Row],[Data naixement (format dd/mm/aaaa)]]="","0",DATEDIF(Taula1[[#This Row],[Data naixement (format dd/mm/aaaa)]],TODAY(),"Y"))</f>
        <v>0</v>
      </c>
      <c r="J395" s="6"/>
      <c r="K395" s="6"/>
      <c r="L395" s="6"/>
      <c r="M395" s="6"/>
      <c r="N395" s="56"/>
      <c r="O395" s="56"/>
      <c r="P395" s="56"/>
      <c r="Q395" s="6"/>
      <c r="R395" s="7"/>
      <c r="S395" s="143">
        <f>Taula1[[#This Row],[Mesos naturals sencers treballats període justificat (01/01/2023 - 31/03/2023)]]</f>
        <v>0</v>
      </c>
      <c r="T395" s="194">
        <f>Taula1[[#This Row],[Dies treballats període justificat (01/01/2023 - 31/03/2023)              no comptabilitzats com a mes natural sencer]]</f>
        <v>0</v>
      </c>
      <c r="U395" s="12"/>
      <c r="V395" s="7"/>
      <c r="W395" s="188"/>
      <c r="X395" s="188"/>
      <c r="Y395" s="188"/>
      <c r="Z395" s="188"/>
      <c r="AA395" s="190"/>
      <c r="AB395" s="143">
        <f>Taula1[[#This Row],[Grup justificat     (fer servir opcions de la llista desplegable)]]</f>
        <v>0</v>
      </c>
      <c r="AC395" s="182"/>
      <c r="AD395" s="80"/>
      <c r="AE395" s="131">
        <f>ROUND((AF395/100)*756*Taula1[[#This Row],[Mesos naturals sencers treballats període justificat (01/01/2023 - 31/03/2023)]],2)</f>
        <v>0</v>
      </c>
      <c r="AF395" s="79">
        <f>Taula1[[#This Row],[% Jornada segons contracte
(no posar el símbol %) ]]-Taula1[[#This Row],[% Reducció salari per baix rendiment        (no posar el símbol %)]]</f>
        <v>0</v>
      </c>
      <c r="AG395" s="131">
        <f>ROUND((AH395/100)*24.8547945*Taula1[[#This Row],[Dies treballats període justificat (01/01/2023 - 31/03/2023)              no comptabilitzats com a mes natural sencer]],2)</f>
        <v>0</v>
      </c>
      <c r="AH395" s="79">
        <f>Taula1[[#This Row],[% Jornada segons contracte
(no posar el símbol %) ]]-Taula1[[#This Row],[% Reducció salari per baix rendiment        (no posar el símbol %)]]</f>
        <v>0</v>
      </c>
      <c r="AI395" s="131">
        <f t="shared" si="97"/>
        <v>0</v>
      </c>
      <c r="AJ395" s="183"/>
      <c r="AK395" s="131">
        <f>ROUND((AL395/100)*756*Taula1[[#This Row],[Espai reservat Administració  (mesos)]],2)</f>
        <v>0</v>
      </c>
      <c r="AL395" s="79">
        <f>Taula1[[#This Row],[% Jornada segons contracte
(no posar el símbol %) ]]-Taula1[[#This Row],[% Reducció salari per baix rendiment        (no posar el símbol %)]]</f>
        <v>0</v>
      </c>
      <c r="AM395" s="131">
        <f>ROUND((AN395/100)*24.8547945*Taula1[[#This Row],[Espai reservat Administració (dies)]],2)</f>
        <v>0</v>
      </c>
      <c r="AN395" s="79">
        <f>Taula1[[#This Row],[% Jornada segons contracte
(no posar el símbol %) ]]-Taula1[[#This Row],[% Reducció salari per baix rendiment        (no posar el símbol %)]]</f>
        <v>0</v>
      </c>
      <c r="AO395" s="131">
        <f t="shared" si="98"/>
        <v>0</v>
      </c>
      <c r="AP395" s="86"/>
      <c r="AQ395" s="136">
        <f>ROUND((AR395/100)*693*Taula1[[#This Row],[Mesos naturals sencers treballats període justificat (01/01/2023 - 31/03/2023)]],2)</f>
        <v>0</v>
      </c>
      <c r="AR395" s="89">
        <f>Taula1[[#This Row],[% Jornada segons contracte
(no posar el símbol %) ]]-Taula1[[#This Row],[% Reducció salari per baix rendiment        (no posar el símbol %)]]</f>
        <v>0</v>
      </c>
      <c r="AS395" s="136">
        <f>ROUND((AT395/100)*22.78356164*Taula1[[#This Row],[Dies treballats període justificat (01/01/2023 - 31/03/2023)              no comptabilitzats com a mes natural sencer]],2)</f>
        <v>0</v>
      </c>
      <c r="AT395" s="89">
        <f>Taula1[[#This Row],[% Jornada segons contracte
(no posar el símbol %) ]]-Taula1[[#This Row],[% Reducció salari per baix rendiment        (no posar el símbol %)]]</f>
        <v>0</v>
      </c>
      <c r="AU395" s="136">
        <f t="shared" si="99"/>
        <v>0</v>
      </c>
      <c r="AV395" s="86"/>
      <c r="AW395" s="136">
        <f>ROUND((AX395/100)*693*Taula1[[#This Row],[Espai reservat Administració  (mesos)]],2)</f>
        <v>0</v>
      </c>
      <c r="AX395" s="89">
        <f>Taula1[[#This Row],[% Jornada segons contracte
(no posar el símbol %) ]]-Taula1[[#This Row],[% Reducció salari per baix rendiment        (no posar el símbol %)]]</f>
        <v>0</v>
      </c>
      <c r="AY395" s="131">
        <f>ROUND((AZ395/100)*22.78356164*Taula1[[#This Row],[Espai reservat Administració (dies)]],2)</f>
        <v>0</v>
      </c>
      <c r="AZ395" s="79">
        <f>Taula1[[#This Row],[% Jornada segons contracte
(no posar el símbol %) ]]-Taula1[[#This Row],[% Reducció salari per baix rendiment        (no posar el símbol %)]]</f>
        <v>0</v>
      </c>
      <c r="BA395" s="131">
        <f t="shared" si="100"/>
        <v>0</v>
      </c>
      <c r="BB395" s="83"/>
      <c r="BC395" s="131">
        <f>IF(Taula1[[#This Row],[Grup justificat     (fer servir opcions de la llista desplegable)]]=1,AI395,0)</f>
        <v>0</v>
      </c>
      <c r="BD395" s="131">
        <f>IF(Taula1[[#This Row],[Grup justificat     (fer servir opcions de la llista desplegable)]]=2,AU395,0)</f>
        <v>0</v>
      </c>
      <c r="BE395" s="83"/>
      <c r="BF395" s="131">
        <f>IF(Taula1[[#This Row],[Espai reservat Administració]]=1,AO395,0)</f>
        <v>0</v>
      </c>
      <c r="BG395" s="131">
        <f>IF(Taula1[[#This Row],[Espai reservat Administració]]=2,BA395,0)</f>
        <v>0</v>
      </c>
      <c r="BH395" s="83"/>
      <c r="BI395" s="124">
        <f>IF(Taula1[[#This Row],[Grup justificat     (fer servir opcions de la llista desplegable)]]=1,1,0)</f>
        <v>0</v>
      </c>
      <c r="BJ395" s="124">
        <f>IF(Taula1[[#This Row],[Espai reservat Administració]]=1,1,0)</f>
        <v>0</v>
      </c>
      <c r="BK395" s="125"/>
      <c r="BL395" s="124">
        <f>IF(Taula1[[#This Row],[Grup justificat     (fer servir opcions de la llista desplegable)]]=2,1,0)</f>
        <v>0</v>
      </c>
      <c r="BM395" s="124">
        <f>IF(Taula1[[#This Row],[Espai reservat Administració]]=2,1,0)</f>
        <v>0</v>
      </c>
      <c r="BN395" s="73"/>
      <c r="BO395" s="73"/>
      <c r="BP395" s="73"/>
      <c r="BQ395" s="73"/>
      <c r="BR395" s="73"/>
      <c r="BS395" s="73"/>
      <c r="BT395" s="73"/>
      <c r="BU395" s="73"/>
      <c r="BV395" s="73"/>
      <c r="BW395" s="73"/>
      <c r="BX395" s="73"/>
      <c r="BY395" s="73"/>
      <c r="BZ395" s="73"/>
      <c r="CA395" s="73"/>
      <c r="CB395" s="73"/>
      <c r="CC395" s="73"/>
      <c r="CD395" s="73"/>
      <c r="CE395" s="73"/>
      <c r="CF395" s="73"/>
      <c r="CG395" s="63">
        <f t="shared" si="101"/>
        <v>0</v>
      </c>
      <c r="CH395" s="63">
        <f t="shared" si="102"/>
        <v>0</v>
      </c>
      <c r="CI395" s="73"/>
      <c r="CJ395" s="63">
        <f>IF(Taula1[[#This Row],[Tipus de contracte                                  (fer servir opcions de la llista desplegable)]]="Indefinit",1,0)</f>
        <v>0</v>
      </c>
      <c r="CK395" s="63">
        <f>IF(Taula1[[#This Row],[Tipus de contracte                                  (fer servir opcions de la llista desplegable)]]="Temporal, igual o superior a 6 mesos",1,0)</f>
        <v>0</v>
      </c>
      <c r="CL395" s="63">
        <f>IF(Taula1[[#This Row],[Tipus de contracte                                  (fer servir opcions de la llista desplegable)]]="Substitució per IT",1,0)</f>
        <v>0</v>
      </c>
      <c r="CM395" s="73"/>
      <c r="CN395" s="63">
        <f>IF(Taula1[[#This Row],[Relació llocs de treball]]&gt;=1,1,0)</f>
        <v>0</v>
      </c>
      <c r="CO395" s="73"/>
      <c r="CP395" s="63">
        <f>IF(Taula1[[#This Row],[Identitat de gènere                                                          (fer servir opcions de la llista desplegable)]]="Home",1,0)</f>
        <v>0</v>
      </c>
      <c r="CQ395" s="63">
        <f>IF(Taula1[[#This Row],[Identitat de gènere                                                          (fer servir opcions de la llista desplegable)]]="Dona",1,0)</f>
        <v>0</v>
      </c>
      <c r="CR395" s="63">
        <f>IF(Taula1[[#This Row],[Identitat de gènere                                                          (fer servir opcions de la llista desplegable)]]="No binari",1,0)</f>
        <v>0</v>
      </c>
      <c r="CS395" s="73"/>
      <c r="CT395" s="63">
        <f t="shared" si="96"/>
        <v>0</v>
      </c>
      <c r="CU395" s="64">
        <f t="shared" si="103"/>
        <v>0</v>
      </c>
      <c r="CW395" s="64">
        <f t="shared" si="104"/>
        <v>0</v>
      </c>
      <c r="CX395" s="64">
        <f t="shared" si="105"/>
        <v>0</v>
      </c>
      <c r="CY395" s="64">
        <f t="shared" si="106"/>
        <v>0</v>
      </c>
      <c r="CZ395" s="64">
        <f t="shared" si="107"/>
        <v>0</v>
      </c>
      <c r="DB395" s="64">
        <f t="shared" si="108"/>
        <v>0</v>
      </c>
      <c r="DC395" s="64">
        <f t="shared" si="109"/>
        <v>0</v>
      </c>
      <c r="DD395" s="64">
        <f t="shared" si="110"/>
        <v>0</v>
      </c>
      <c r="DE395" s="64">
        <f t="shared" si="111"/>
        <v>0</v>
      </c>
    </row>
    <row r="396" spans="2:109" x14ac:dyDescent="0.3">
      <c r="B396" s="167"/>
      <c r="C396" s="186"/>
      <c r="D396" s="2"/>
      <c r="E396" s="67"/>
      <c r="F396" s="5"/>
      <c r="G396" s="5"/>
      <c r="H396" s="187"/>
      <c r="I396" s="111" t="str">
        <f ca="1">IF(Taula1[[#This Row],[Data naixement (format dd/mm/aaaa)]]="","0",DATEDIF(Taula1[[#This Row],[Data naixement (format dd/mm/aaaa)]],TODAY(),"Y"))</f>
        <v>0</v>
      </c>
      <c r="J396" s="6"/>
      <c r="K396" s="6"/>
      <c r="L396" s="6"/>
      <c r="M396" s="6"/>
      <c r="N396" s="56"/>
      <c r="O396" s="56"/>
      <c r="P396" s="56"/>
      <c r="Q396" s="6"/>
      <c r="R396" s="7"/>
      <c r="S396" s="143">
        <f>Taula1[[#This Row],[Mesos naturals sencers treballats període justificat (01/01/2023 - 31/03/2023)]]</f>
        <v>0</v>
      </c>
      <c r="T396" s="194">
        <f>Taula1[[#This Row],[Dies treballats període justificat (01/01/2023 - 31/03/2023)              no comptabilitzats com a mes natural sencer]]</f>
        <v>0</v>
      </c>
      <c r="U396" s="12"/>
      <c r="V396" s="7"/>
      <c r="W396" s="188"/>
      <c r="X396" s="188"/>
      <c r="Y396" s="188"/>
      <c r="Z396" s="188"/>
      <c r="AA396" s="190"/>
      <c r="AB396" s="143">
        <f>Taula1[[#This Row],[Grup justificat     (fer servir opcions de la llista desplegable)]]</f>
        <v>0</v>
      </c>
      <c r="AC396" s="182"/>
      <c r="AD396" s="80"/>
      <c r="AE396" s="131">
        <f>ROUND((AF396/100)*756*Taula1[[#This Row],[Mesos naturals sencers treballats període justificat (01/01/2023 - 31/03/2023)]],2)</f>
        <v>0</v>
      </c>
      <c r="AF396" s="79">
        <f>Taula1[[#This Row],[% Jornada segons contracte
(no posar el símbol %) ]]-Taula1[[#This Row],[% Reducció salari per baix rendiment        (no posar el símbol %)]]</f>
        <v>0</v>
      </c>
      <c r="AG396" s="131">
        <f>ROUND((AH396/100)*24.8547945*Taula1[[#This Row],[Dies treballats període justificat (01/01/2023 - 31/03/2023)              no comptabilitzats com a mes natural sencer]],2)</f>
        <v>0</v>
      </c>
      <c r="AH396" s="79">
        <f>Taula1[[#This Row],[% Jornada segons contracte
(no posar el símbol %) ]]-Taula1[[#This Row],[% Reducció salari per baix rendiment        (no posar el símbol %)]]</f>
        <v>0</v>
      </c>
      <c r="AI396" s="131">
        <f t="shared" si="97"/>
        <v>0</v>
      </c>
      <c r="AJ396" s="183"/>
      <c r="AK396" s="131">
        <f>ROUND((AL396/100)*756*Taula1[[#This Row],[Espai reservat Administració  (mesos)]],2)</f>
        <v>0</v>
      </c>
      <c r="AL396" s="79">
        <f>Taula1[[#This Row],[% Jornada segons contracte
(no posar el símbol %) ]]-Taula1[[#This Row],[% Reducció salari per baix rendiment        (no posar el símbol %)]]</f>
        <v>0</v>
      </c>
      <c r="AM396" s="131">
        <f>ROUND((AN396/100)*24.8547945*Taula1[[#This Row],[Espai reservat Administració (dies)]],2)</f>
        <v>0</v>
      </c>
      <c r="AN396" s="79">
        <f>Taula1[[#This Row],[% Jornada segons contracte
(no posar el símbol %) ]]-Taula1[[#This Row],[% Reducció salari per baix rendiment        (no posar el símbol %)]]</f>
        <v>0</v>
      </c>
      <c r="AO396" s="131">
        <f t="shared" si="98"/>
        <v>0</v>
      </c>
      <c r="AP396" s="86"/>
      <c r="AQ396" s="136">
        <f>ROUND((AR396/100)*693*Taula1[[#This Row],[Mesos naturals sencers treballats període justificat (01/01/2023 - 31/03/2023)]],2)</f>
        <v>0</v>
      </c>
      <c r="AR396" s="89">
        <f>Taula1[[#This Row],[% Jornada segons contracte
(no posar el símbol %) ]]-Taula1[[#This Row],[% Reducció salari per baix rendiment        (no posar el símbol %)]]</f>
        <v>0</v>
      </c>
      <c r="AS396" s="136">
        <f>ROUND((AT396/100)*22.78356164*Taula1[[#This Row],[Dies treballats període justificat (01/01/2023 - 31/03/2023)              no comptabilitzats com a mes natural sencer]],2)</f>
        <v>0</v>
      </c>
      <c r="AT396" s="89">
        <f>Taula1[[#This Row],[% Jornada segons contracte
(no posar el símbol %) ]]-Taula1[[#This Row],[% Reducció salari per baix rendiment        (no posar el símbol %)]]</f>
        <v>0</v>
      </c>
      <c r="AU396" s="136">
        <f t="shared" si="99"/>
        <v>0</v>
      </c>
      <c r="AV396" s="86"/>
      <c r="AW396" s="136">
        <f>ROUND((AX396/100)*693*Taula1[[#This Row],[Espai reservat Administració  (mesos)]],2)</f>
        <v>0</v>
      </c>
      <c r="AX396" s="89">
        <f>Taula1[[#This Row],[% Jornada segons contracte
(no posar el símbol %) ]]-Taula1[[#This Row],[% Reducció salari per baix rendiment        (no posar el símbol %)]]</f>
        <v>0</v>
      </c>
      <c r="AY396" s="131">
        <f>ROUND((AZ396/100)*22.78356164*Taula1[[#This Row],[Espai reservat Administració (dies)]],2)</f>
        <v>0</v>
      </c>
      <c r="AZ396" s="79">
        <f>Taula1[[#This Row],[% Jornada segons contracte
(no posar el símbol %) ]]-Taula1[[#This Row],[% Reducció salari per baix rendiment        (no posar el símbol %)]]</f>
        <v>0</v>
      </c>
      <c r="BA396" s="131">
        <f t="shared" si="100"/>
        <v>0</v>
      </c>
      <c r="BB396" s="83"/>
      <c r="BC396" s="131">
        <f>IF(Taula1[[#This Row],[Grup justificat     (fer servir opcions de la llista desplegable)]]=1,AI396,0)</f>
        <v>0</v>
      </c>
      <c r="BD396" s="131">
        <f>IF(Taula1[[#This Row],[Grup justificat     (fer servir opcions de la llista desplegable)]]=2,AU396,0)</f>
        <v>0</v>
      </c>
      <c r="BE396" s="83"/>
      <c r="BF396" s="131">
        <f>IF(Taula1[[#This Row],[Espai reservat Administració]]=1,AO396,0)</f>
        <v>0</v>
      </c>
      <c r="BG396" s="131">
        <f>IF(Taula1[[#This Row],[Espai reservat Administració]]=2,BA396,0)</f>
        <v>0</v>
      </c>
      <c r="BH396" s="83"/>
      <c r="BI396" s="124">
        <f>IF(Taula1[[#This Row],[Grup justificat     (fer servir opcions de la llista desplegable)]]=1,1,0)</f>
        <v>0</v>
      </c>
      <c r="BJ396" s="124">
        <f>IF(Taula1[[#This Row],[Espai reservat Administració]]=1,1,0)</f>
        <v>0</v>
      </c>
      <c r="BK396" s="125"/>
      <c r="BL396" s="124">
        <f>IF(Taula1[[#This Row],[Grup justificat     (fer servir opcions de la llista desplegable)]]=2,1,0)</f>
        <v>0</v>
      </c>
      <c r="BM396" s="124">
        <f>IF(Taula1[[#This Row],[Espai reservat Administració]]=2,1,0)</f>
        <v>0</v>
      </c>
      <c r="BN396" s="73"/>
      <c r="BO396" s="73"/>
      <c r="BP396" s="73"/>
      <c r="BQ396" s="73"/>
      <c r="BR396" s="73"/>
      <c r="BS396" s="73"/>
      <c r="BT396" s="73"/>
      <c r="BU396" s="73"/>
      <c r="BV396" s="73"/>
      <c r="BW396" s="73"/>
      <c r="BX396" s="73"/>
      <c r="BY396" s="73"/>
      <c r="BZ396" s="73"/>
      <c r="CA396" s="73"/>
      <c r="CB396" s="73"/>
      <c r="CC396" s="73"/>
      <c r="CD396" s="73"/>
      <c r="CE396" s="73"/>
      <c r="CF396" s="73"/>
      <c r="CG396" s="63">
        <f t="shared" si="101"/>
        <v>0</v>
      </c>
      <c r="CH396" s="63">
        <f t="shared" si="102"/>
        <v>0</v>
      </c>
      <c r="CI396" s="73"/>
      <c r="CJ396" s="63">
        <f>IF(Taula1[[#This Row],[Tipus de contracte                                  (fer servir opcions de la llista desplegable)]]="Indefinit",1,0)</f>
        <v>0</v>
      </c>
      <c r="CK396" s="63">
        <f>IF(Taula1[[#This Row],[Tipus de contracte                                  (fer servir opcions de la llista desplegable)]]="Temporal, igual o superior a 6 mesos",1,0)</f>
        <v>0</v>
      </c>
      <c r="CL396" s="63">
        <f>IF(Taula1[[#This Row],[Tipus de contracte                                  (fer servir opcions de la llista desplegable)]]="Substitució per IT",1,0)</f>
        <v>0</v>
      </c>
      <c r="CM396" s="73"/>
      <c r="CN396" s="63">
        <f>IF(Taula1[[#This Row],[Relació llocs de treball]]&gt;=1,1,0)</f>
        <v>0</v>
      </c>
      <c r="CO396" s="73"/>
      <c r="CP396" s="63">
        <f>IF(Taula1[[#This Row],[Identitat de gènere                                                          (fer servir opcions de la llista desplegable)]]="Home",1,0)</f>
        <v>0</v>
      </c>
      <c r="CQ396" s="63">
        <f>IF(Taula1[[#This Row],[Identitat de gènere                                                          (fer servir opcions de la llista desplegable)]]="Dona",1,0)</f>
        <v>0</v>
      </c>
      <c r="CR396" s="63">
        <f>IF(Taula1[[#This Row],[Identitat de gènere                                                          (fer servir opcions de la llista desplegable)]]="No binari",1,0)</f>
        <v>0</v>
      </c>
      <c r="CS396" s="73"/>
      <c r="CT396" s="63">
        <f t="shared" si="96"/>
        <v>0</v>
      </c>
      <c r="CU396" s="64">
        <f t="shared" si="103"/>
        <v>0</v>
      </c>
      <c r="CW396" s="64">
        <f t="shared" si="104"/>
        <v>0</v>
      </c>
      <c r="CX396" s="64">
        <f t="shared" si="105"/>
        <v>0</v>
      </c>
      <c r="CY396" s="64">
        <f t="shared" si="106"/>
        <v>0</v>
      </c>
      <c r="CZ396" s="64">
        <f t="shared" si="107"/>
        <v>0</v>
      </c>
      <c r="DB396" s="64">
        <f t="shared" si="108"/>
        <v>0</v>
      </c>
      <c r="DC396" s="64">
        <f t="shared" si="109"/>
        <v>0</v>
      </c>
      <c r="DD396" s="64">
        <f t="shared" si="110"/>
        <v>0</v>
      </c>
      <c r="DE396" s="64">
        <f t="shared" si="111"/>
        <v>0</v>
      </c>
    </row>
    <row r="397" spans="2:109" x14ac:dyDescent="0.3">
      <c r="B397" s="167"/>
      <c r="C397" s="186"/>
      <c r="D397" s="2"/>
      <c r="E397" s="67"/>
      <c r="F397" s="5"/>
      <c r="G397" s="5"/>
      <c r="H397" s="187"/>
      <c r="I397" s="111" t="str">
        <f ca="1">IF(Taula1[[#This Row],[Data naixement (format dd/mm/aaaa)]]="","0",DATEDIF(Taula1[[#This Row],[Data naixement (format dd/mm/aaaa)]],TODAY(),"Y"))</f>
        <v>0</v>
      </c>
      <c r="J397" s="6"/>
      <c r="K397" s="6"/>
      <c r="L397" s="6"/>
      <c r="M397" s="6"/>
      <c r="N397" s="56"/>
      <c r="O397" s="56"/>
      <c r="P397" s="56"/>
      <c r="Q397" s="6"/>
      <c r="R397" s="7"/>
      <c r="S397" s="143">
        <f>Taula1[[#This Row],[Mesos naturals sencers treballats període justificat (01/01/2023 - 31/03/2023)]]</f>
        <v>0</v>
      </c>
      <c r="T397" s="194">
        <f>Taula1[[#This Row],[Dies treballats període justificat (01/01/2023 - 31/03/2023)              no comptabilitzats com a mes natural sencer]]</f>
        <v>0</v>
      </c>
      <c r="U397" s="12"/>
      <c r="V397" s="7"/>
      <c r="W397" s="188"/>
      <c r="X397" s="188"/>
      <c r="Y397" s="188"/>
      <c r="Z397" s="188"/>
      <c r="AA397" s="190"/>
      <c r="AB397" s="143">
        <f>Taula1[[#This Row],[Grup justificat     (fer servir opcions de la llista desplegable)]]</f>
        <v>0</v>
      </c>
      <c r="AC397" s="182"/>
      <c r="AD397" s="80"/>
      <c r="AE397" s="131">
        <f>ROUND((AF397/100)*756*Taula1[[#This Row],[Mesos naturals sencers treballats període justificat (01/01/2023 - 31/03/2023)]],2)</f>
        <v>0</v>
      </c>
      <c r="AF397" s="79">
        <f>Taula1[[#This Row],[% Jornada segons contracte
(no posar el símbol %) ]]-Taula1[[#This Row],[% Reducció salari per baix rendiment        (no posar el símbol %)]]</f>
        <v>0</v>
      </c>
      <c r="AG397" s="131">
        <f>ROUND((AH397/100)*24.8547945*Taula1[[#This Row],[Dies treballats període justificat (01/01/2023 - 31/03/2023)              no comptabilitzats com a mes natural sencer]],2)</f>
        <v>0</v>
      </c>
      <c r="AH397" s="79">
        <f>Taula1[[#This Row],[% Jornada segons contracte
(no posar el símbol %) ]]-Taula1[[#This Row],[% Reducció salari per baix rendiment        (no posar el símbol %)]]</f>
        <v>0</v>
      </c>
      <c r="AI397" s="131">
        <f t="shared" si="97"/>
        <v>0</v>
      </c>
      <c r="AJ397" s="183"/>
      <c r="AK397" s="131">
        <f>ROUND((AL397/100)*756*Taula1[[#This Row],[Espai reservat Administració  (mesos)]],2)</f>
        <v>0</v>
      </c>
      <c r="AL397" s="79">
        <f>Taula1[[#This Row],[% Jornada segons contracte
(no posar el símbol %) ]]-Taula1[[#This Row],[% Reducció salari per baix rendiment        (no posar el símbol %)]]</f>
        <v>0</v>
      </c>
      <c r="AM397" s="131">
        <f>ROUND((AN397/100)*24.8547945*Taula1[[#This Row],[Espai reservat Administració (dies)]],2)</f>
        <v>0</v>
      </c>
      <c r="AN397" s="79">
        <f>Taula1[[#This Row],[% Jornada segons contracte
(no posar el símbol %) ]]-Taula1[[#This Row],[% Reducció salari per baix rendiment        (no posar el símbol %)]]</f>
        <v>0</v>
      </c>
      <c r="AO397" s="131">
        <f t="shared" si="98"/>
        <v>0</v>
      </c>
      <c r="AP397" s="86"/>
      <c r="AQ397" s="136">
        <f>ROUND((AR397/100)*693*Taula1[[#This Row],[Mesos naturals sencers treballats període justificat (01/01/2023 - 31/03/2023)]],2)</f>
        <v>0</v>
      </c>
      <c r="AR397" s="89">
        <f>Taula1[[#This Row],[% Jornada segons contracte
(no posar el símbol %) ]]-Taula1[[#This Row],[% Reducció salari per baix rendiment        (no posar el símbol %)]]</f>
        <v>0</v>
      </c>
      <c r="AS397" s="136">
        <f>ROUND((AT397/100)*22.78356164*Taula1[[#This Row],[Dies treballats període justificat (01/01/2023 - 31/03/2023)              no comptabilitzats com a mes natural sencer]],2)</f>
        <v>0</v>
      </c>
      <c r="AT397" s="89">
        <f>Taula1[[#This Row],[% Jornada segons contracte
(no posar el símbol %) ]]-Taula1[[#This Row],[% Reducció salari per baix rendiment        (no posar el símbol %)]]</f>
        <v>0</v>
      </c>
      <c r="AU397" s="136">
        <f t="shared" si="99"/>
        <v>0</v>
      </c>
      <c r="AV397" s="86"/>
      <c r="AW397" s="136">
        <f>ROUND((AX397/100)*693*Taula1[[#This Row],[Espai reservat Administració  (mesos)]],2)</f>
        <v>0</v>
      </c>
      <c r="AX397" s="89">
        <f>Taula1[[#This Row],[% Jornada segons contracte
(no posar el símbol %) ]]-Taula1[[#This Row],[% Reducció salari per baix rendiment        (no posar el símbol %)]]</f>
        <v>0</v>
      </c>
      <c r="AY397" s="131">
        <f>ROUND((AZ397/100)*22.78356164*Taula1[[#This Row],[Espai reservat Administració (dies)]],2)</f>
        <v>0</v>
      </c>
      <c r="AZ397" s="79">
        <f>Taula1[[#This Row],[% Jornada segons contracte
(no posar el símbol %) ]]-Taula1[[#This Row],[% Reducció salari per baix rendiment        (no posar el símbol %)]]</f>
        <v>0</v>
      </c>
      <c r="BA397" s="131">
        <f t="shared" si="100"/>
        <v>0</v>
      </c>
      <c r="BB397" s="83"/>
      <c r="BC397" s="131">
        <f>IF(Taula1[[#This Row],[Grup justificat     (fer servir opcions de la llista desplegable)]]=1,AI397,0)</f>
        <v>0</v>
      </c>
      <c r="BD397" s="131">
        <f>IF(Taula1[[#This Row],[Grup justificat     (fer servir opcions de la llista desplegable)]]=2,AU397,0)</f>
        <v>0</v>
      </c>
      <c r="BE397" s="83"/>
      <c r="BF397" s="131">
        <f>IF(Taula1[[#This Row],[Espai reservat Administració]]=1,AO397,0)</f>
        <v>0</v>
      </c>
      <c r="BG397" s="131">
        <f>IF(Taula1[[#This Row],[Espai reservat Administració]]=2,BA397,0)</f>
        <v>0</v>
      </c>
      <c r="BH397" s="83"/>
      <c r="BI397" s="124">
        <f>IF(Taula1[[#This Row],[Grup justificat     (fer servir opcions de la llista desplegable)]]=1,1,0)</f>
        <v>0</v>
      </c>
      <c r="BJ397" s="124">
        <f>IF(Taula1[[#This Row],[Espai reservat Administració]]=1,1,0)</f>
        <v>0</v>
      </c>
      <c r="BK397" s="125"/>
      <c r="BL397" s="124">
        <f>IF(Taula1[[#This Row],[Grup justificat     (fer servir opcions de la llista desplegable)]]=2,1,0)</f>
        <v>0</v>
      </c>
      <c r="BM397" s="124">
        <f>IF(Taula1[[#This Row],[Espai reservat Administració]]=2,1,0)</f>
        <v>0</v>
      </c>
      <c r="BN397" s="73"/>
      <c r="BO397" s="73"/>
      <c r="BP397" s="73"/>
      <c r="BQ397" s="73"/>
      <c r="BR397" s="73"/>
      <c r="BS397" s="73"/>
      <c r="BT397" s="73"/>
      <c r="BU397" s="73"/>
      <c r="BV397" s="73"/>
      <c r="BW397" s="73"/>
      <c r="BX397" s="73"/>
      <c r="BY397" s="73"/>
      <c r="BZ397" s="73"/>
      <c r="CA397" s="73"/>
      <c r="CB397" s="73"/>
      <c r="CC397" s="73"/>
      <c r="CD397" s="73"/>
      <c r="CE397" s="73"/>
      <c r="CF397" s="73"/>
      <c r="CG397" s="63">
        <f t="shared" si="101"/>
        <v>0</v>
      </c>
      <c r="CH397" s="63">
        <f t="shared" si="102"/>
        <v>0</v>
      </c>
      <c r="CI397" s="73"/>
      <c r="CJ397" s="63">
        <f>IF(Taula1[[#This Row],[Tipus de contracte                                  (fer servir opcions de la llista desplegable)]]="Indefinit",1,0)</f>
        <v>0</v>
      </c>
      <c r="CK397" s="63">
        <f>IF(Taula1[[#This Row],[Tipus de contracte                                  (fer servir opcions de la llista desplegable)]]="Temporal, igual o superior a 6 mesos",1,0)</f>
        <v>0</v>
      </c>
      <c r="CL397" s="63">
        <f>IF(Taula1[[#This Row],[Tipus de contracte                                  (fer servir opcions de la llista desplegable)]]="Substitució per IT",1,0)</f>
        <v>0</v>
      </c>
      <c r="CM397" s="73"/>
      <c r="CN397" s="63">
        <f>IF(Taula1[[#This Row],[Relació llocs de treball]]&gt;=1,1,0)</f>
        <v>0</v>
      </c>
      <c r="CO397" s="73"/>
      <c r="CP397" s="63">
        <f>IF(Taula1[[#This Row],[Identitat de gènere                                                          (fer servir opcions de la llista desplegable)]]="Home",1,0)</f>
        <v>0</v>
      </c>
      <c r="CQ397" s="63">
        <f>IF(Taula1[[#This Row],[Identitat de gènere                                                          (fer servir opcions de la llista desplegable)]]="Dona",1,0)</f>
        <v>0</v>
      </c>
      <c r="CR397" s="63">
        <f>IF(Taula1[[#This Row],[Identitat de gènere                                                          (fer servir opcions de la llista desplegable)]]="No binari",1,0)</f>
        <v>0</v>
      </c>
      <c r="CS397" s="73"/>
      <c r="CT397" s="63">
        <f t="shared" si="96"/>
        <v>0</v>
      </c>
      <c r="CU397" s="64">
        <f t="shared" si="103"/>
        <v>0</v>
      </c>
      <c r="CW397" s="64">
        <f t="shared" si="104"/>
        <v>0</v>
      </c>
      <c r="CX397" s="64">
        <f t="shared" si="105"/>
        <v>0</v>
      </c>
      <c r="CY397" s="64">
        <f t="shared" si="106"/>
        <v>0</v>
      </c>
      <c r="CZ397" s="64">
        <f t="shared" si="107"/>
        <v>0</v>
      </c>
      <c r="DB397" s="64">
        <f t="shared" si="108"/>
        <v>0</v>
      </c>
      <c r="DC397" s="64">
        <f t="shared" si="109"/>
        <v>0</v>
      </c>
      <c r="DD397" s="64">
        <f t="shared" si="110"/>
        <v>0</v>
      </c>
      <c r="DE397" s="64">
        <f t="shared" si="111"/>
        <v>0</v>
      </c>
    </row>
    <row r="398" spans="2:109" x14ac:dyDescent="0.3">
      <c r="B398" s="167"/>
      <c r="C398" s="186"/>
      <c r="D398" s="2"/>
      <c r="E398" s="67"/>
      <c r="F398" s="5"/>
      <c r="G398" s="5"/>
      <c r="H398" s="187"/>
      <c r="I398" s="111" t="str">
        <f ca="1">IF(Taula1[[#This Row],[Data naixement (format dd/mm/aaaa)]]="","0",DATEDIF(Taula1[[#This Row],[Data naixement (format dd/mm/aaaa)]],TODAY(),"Y"))</f>
        <v>0</v>
      </c>
      <c r="J398" s="6"/>
      <c r="K398" s="6"/>
      <c r="L398" s="6"/>
      <c r="M398" s="6"/>
      <c r="N398" s="56"/>
      <c r="O398" s="56"/>
      <c r="P398" s="56"/>
      <c r="Q398" s="6"/>
      <c r="R398" s="7"/>
      <c r="S398" s="143">
        <f>Taula1[[#This Row],[Mesos naturals sencers treballats període justificat (01/01/2023 - 31/03/2023)]]</f>
        <v>0</v>
      </c>
      <c r="T398" s="194">
        <f>Taula1[[#This Row],[Dies treballats període justificat (01/01/2023 - 31/03/2023)              no comptabilitzats com a mes natural sencer]]</f>
        <v>0</v>
      </c>
      <c r="U398" s="12"/>
      <c r="V398" s="7"/>
      <c r="W398" s="188"/>
      <c r="X398" s="188"/>
      <c r="Y398" s="188"/>
      <c r="Z398" s="188"/>
      <c r="AA398" s="190"/>
      <c r="AB398" s="143">
        <f>Taula1[[#This Row],[Grup justificat     (fer servir opcions de la llista desplegable)]]</f>
        <v>0</v>
      </c>
      <c r="AC398" s="182"/>
      <c r="AD398" s="80"/>
      <c r="AE398" s="131">
        <f>ROUND((AF398/100)*756*Taula1[[#This Row],[Mesos naturals sencers treballats període justificat (01/01/2023 - 31/03/2023)]],2)</f>
        <v>0</v>
      </c>
      <c r="AF398" s="79">
        <f>Taula1[[#This Row],[% Jornada segons contracte
(no posar el símbol %) ]]-Taula1[[#This Row],[% Reducció salari per baix rendiment        (no posar el símbol %)]]</f>
        <v>0</v>
      </c>
      <c r="AG398" s="131">
        <f>ROUND((AH398/100)*24.8547945*Taula1[[#This Row],[Dies treballats període justificat (01/01/2023 - 31/03/2023)              no comptabilitzats com a mes natural sencer]],2)</f>
        <v>0</v>
      </c>
      <c r="AH398" s="79">
        <f>Taula1[[#This Row],[% Jornada segons contracte
(no posar el símbol %) ]]-Taula1[[#This Row],[% Reducció salari per baix rendiment        (no posar el símbol %)]]</f>
        <v>0</v>
      </c>
      <c r="AI398" s="131">
        <f t="shared" si="97"/>
        <v>0</v>
      </c>
      <c r="AJ398" s="183"/>
      <c r="AK398" s="131">
        <f>ROUND((AL398/100)*756*Taula1[[#This Row],[Espai reservat Administració  (mesos)]],2)</f>
        <v>0</v>
      </c>
      <c r="AL398" s="79">
        <f>Taula1[[#This Row],[% Jornada segons contracte
(no posar el símbol %) ]]-Taula1[[#This Row],[% Reducció salari per baix rendiment        (no posar el símbol %)]]</f>
        <v>0</v>
      </c>
      <c r="AM398" s="131">
        <f>ROUND((AN398/100)*24.8547945*Taula1[[#This Row],[Espai reservat Administració (dies)]],2)</f>
        <v>0</v>
      </c>
      <c r="AN398" s="79">
        <f>Taula1[[#This Row],[% Jornada segons contracte
(no posar el símbol %) ]]-Taula1[[#This Row],[% Reducció salari per baix rendiment        (no posar el símbol %)]]</f>
        <v>0</v>
      </c>
      <c r="AO398" s="131">
        <f t="shared" si="98"/>
        <v>0</v>
      </c>
      <c r="AP398" s="86"/>
      <c r="AQ398" s="136">
        <f>ROUND((AR398/100)*693*Taula1[[#This Row],[Mesos naturals sencers treballats període justificat (01/01/2023 - 31/03/2023)]],2)</f>
        <v>0</v>
      </c>
      <c r="AR398" s="89">
        <f>Taula1[[#This Row],[% Jornada segons contracte
(no posar el símbol %) ]]-Taula1[[#This Row],[% Reducció salari per baix rendiment        (no posar el símbol %)]]</f>
        <v>0</v>
      </c>
      <c r="AS398" s="136">
        <f>ROUND((AT398/100)*22.78356164*Taula1[[#This Row],[Dies treballats període justificat (01/01/2023 - 31/03/2023)              no comptabilitzats com a mes natural sencer]],2)</f>
        <v>0</v>
      </c>
      <c r="AT398" s="89">
        <f>Taula1[[#This Row],[% Jornada segons contracte
(no posar el símbol %) ]]-Taula1[[#This Row],[% Reducció salari per baix rendiment        (no posar el símbol %)]]</f>
        <v>0</v>
      </c>
      <c r="AU398" s="136">
        <f t="shared" si="99"/>
        <v>0</v>
      </c>
      <c r="AV398" s="86"/>
      <c r="AW398" s="136">
        <f>ROUND((AX398/100)*693*Taula1[[#This Row],[Espai reservat Administració  (mesos)]],2)</f>
        <v>0</v>
      </c>
      <c r="AX398" s="89">
        <f>Taula1[[#This Row],[% Jornada segons contracte
(no posar el símbol %) ]]-Taula1[[#This Row],[% Reducció salari per baix rendiment        (no posar el símbol %)]]</f>
        <v>0</v>
      </c>
      <c r="AY398" s="131">
        <f>ROUND((AZ398/100)*22.78356164*Taula1[[#This Row],[Espai reservat Administració (dies)]],2)</f>
        <v>0</v>
      </c>
      <c r="AZ398" s="79">
        <f>Taula1[[#This Row],[% Jornada segons contracte
(no posar el símbol %) ]]-Taula1[[#This Row],[% Reducció salari per baix rendiment        (no posar el símbol %)]]</f>
        <v>0</v>
      </c>
      <c r="BA398" s="131">
        <f t="shared" si="100"/>
        <v>0</v>
      </c>
      <c r="BB398" s="83"/>
      <c r="BC398" s="131">
        <f>IF(Taula1[[#This Row],[Grup justificat     (fer servir opcions de la llista desplegable)]]=1,AI398,0)</f>
        <v>0</v>
      </c>
      <c r="BD398" s="131">
        <f>IF(Taula1[[#This Row],[Grup justificat     (fer servir opcions de la llista desplegable)]]=2,AU398,0)</f>
        <v>0</v>
      </c>
      <c r="BE398" s="83"/>
      <c r="BF398" s="131">
        <f>IF(Taula1[[#This Row],[Espai reservat Administració]]=1,AO398,0)</f>
        <v>0</v>
      </c>
      <c r="BG398" s="131">
        <f>IF(Taula1[[#This Row],[Espai reservat Administració]]=2,BA398,0)</f>
        <v>0</v>
      </c>
      <c r="BH398" s="83"/>
      <c r="BI398" s="124">
        <f>IF(Taula1[[#This Row],[Grup justificat     (fer servir opcions de la llista desplegable)]]=1,1,0)</f>
        <v>0</v>
      </c>
      <c r="BJ398" s="124">
        <f>IF(Taula1[[#This Row],[Espai reservat Administració]]=1,1,0)</f>
        <v>0</v>
      </c>
      <c r="BK398" s="125"/>
      <c r="BL398" s="124">
        <f>IF(Taula1[[#This Row],[Grup justificat     (fer servir opcions de la llista desplegable)]]=2,1,0)</f>
        <v>0</v>
      </c>
      <c r="BM398" s="124">
        <f>IF(Taula1[[#This Row],[Espai reservat Administració]]=2,1,0)</f>
        <v>0</v>
      </c>
      <c r="BN398" s="73"/>
      <c r="BO398" s="73"/>
      <c r="BP398" s="73"/>
      <c r="BQ398" s="73"/>
      <c r="BR398" s="73"/>
      <c r="BS398" s="73"/>
      <c r="BT398" s="73"/>
      <c r="BU398" s="73"/>
      <c r="BV398" s="73"/>
      <c r="BW398" s="73"/>
      <c r="BX398" s="73"/>
      <c r="BY398" s="73"/>
      <c r="BZ398" s="73"/>
      <c r="CA398" s="73"/>
      <c r="CB398" s="73"/>
      <c r="CC398" s="73"/>
      <c r="CD398" s="73"/>
      <c r="CE398" s="73"/>
      <c r="CF398" s="73"/>
      <c r="CG398" s="63">
        <f t="shared" si="101"/>
        <v>0</v>
      </c>
      <c r="CH398" s="63">
        <f t="shared" si="102"/>
        <v>0</v>
      </c>
      <c r="CI398" s="73"/>
      <c r="CJ398" s="63">
        <f>IF(Taula1[[#This Row],[Tipus de contracte                                  (fer servir opcions de la llista desplegable)]]="Indefinit",1,0)</f>
        <v>0</v>
      </c>
      <c r="CK398" s="63">
        <f>IF(Taula1[[#This Row],[Tipus de contracte                                  (fer servir opcions de la llista desplegable)]]="Temporal, igual o superior a 6 mesos",1,0)</f>
        <v>0</v>
      </c>
      <c r="CL398" s="63">
        <f>IF(Taula1[[#This Row],[Tipus de contracte                                  (fer servir opcions de la llista desplegable)]]="Substitució per IT",1,0)</f>
        <v>0</v>
      </c>
      <c r="CM398" s="73"/>
      <c r="CN398" s="63">
        <f>IF(Taula1[[#This Row],[Relació llocs de treball]]&gt;=1,1,0)</f>
        <v>0</v>
      </c>
      <c r="CO398" s="73"/>
      <c r="CP398" s="63">
        <f>IF(Taula1[[#This Row],[Identitat de gènere                                                          (fer servir opcions de la llista desplegable)]]="Home",1,0)</f>
        <v>0</v>
      </c>
      <c r="CQ398" s="63">
        <f>IF(Taula1[[#This Row],[Identitat de gènere                                                          (fer servir opcions de la llista desplegable)]]="Dona",1,0)</f>
        <v>0</v>
      </c>
      <c r="CR398" s="63">
        <f>IF(Taula1[[#This Row],[Identitat de gènere                                                          (fer servir opcions de la llista desplegable)]]="No binari",1,0)</f>
        <v>0</v>
      </c>
      <c r="CS398" s="73"/>
      <c r="CT398" s="63">
        <f t="shared" si="96"/>
        <v>0</v>
      </c>
      <c r="CU398" s="64">
        <f t="shared" si="103"/>
        <v>0</v>
      </c>
      <c r="CW398" s="64">
        <f t="shared" si="104"/>
        <v>0</v>
      </c>
      <c r="CX398" s="64">
        <f t="shared" si="105"/>
        <v>0</v>
      </c>
      <c r="CY398" s="64">
        <f t="shared" si="106"/>
        <v>0</v>
      </c>
      <c r="CZ398" s="64">
        <f t="shared" si="107"/>
        <v>0</v>
      </c>
      <c r="DB398" s="64">
        <f t="shared" si="108"/>
        <v>0</v>
      </c>
      <c r="DC398" s="64">
        <f t="shared" si="109"/>
        <v>0</v>
      </c>
      <c r="DD398" s="64">
        <f t="shared" si="110"/>
        <v>0</v>
      </c>
      <c r="DE398" s="64">
        <f t="shared" si="111"/>
        <v>0</v>
      </c>
    </row>
    <row r="399" spans="2:109" x14ac:dyDescent="0.3">
      <c r="B399" s="167"/>
      <c r="C399" s="186"/>
      <c r="D399" s="2"/>
      <c r="E399" s="67"/>
      <c r="F399" s="5"/>
      <c r="G399" s="5"/>
      <c r="H399" s="187"/>
      <c r="I399" s="111" t="str">
        <f ca="1">IF(Taula1[[#This Row],[Data naixement (format dd/mm/aaaa)]]="","0",DATEDIF(Taula1[[#This Row],[Data naixement (format dd/mm/aaaa)]],TODAY(),"Y"))</f>
        <v>0</v>
      </c>
      <c r="J399" s="6"/>
      <c r="K399" s="6"/>
      <c r="L399" s="6"/>
      <c r="M399" s="6"/>
      <c r="N399" s="56"/>
      <c r="O399" s="56"/>
      <c r="P399" s="56"/>
      <c r="Q399" s="6"/>
      <c r="R399" s="7"/>
      <c r="S399" s="143">
        <f>Taula1[[#This Row],[Mesos naturals sencers treballats període justificat (01/01/2023 - 31/03/2023)]]</f>
        <v>0</v>
      </c>
      <c r="T399" s="194">
        <f>Taula1[[#This Row],[Dies treballats període justificat (01/01/2023 - 31/03/2023)              no comptabilitzats com a mes natural sencer]]</f>
        <v>0</v>
      </c>
      <c r="U399" s="12"/>
      <c r="V399" s="7"/>
      <c r="W399" s="188"/>
      <c r="X399" s="188"/>
      <c r="Y399" s="188"/>
      <c r="Z399" s="188"/>
      <c r="AA399" s="190"/>
      <c r="AB399" s="143">
        <f>Taula1[[#This Row],[Grup justificat     (fer servir opcions de la llista desplegable)]]</f>
        <v>0</v>
      </c>
      <c r="AC399" s="182"/>
      <c r="AD399" s="80"/>
      <c r="AE399" s="131">
        <f>ROUND((AF399/100)*756*Taula1[[#This Row],[Mesos naturals sencers treballats període justificat (01/01/2023 - 31/03/2023)]],2)</f>
        <v>0</v>
      </c>
      <c r="AF399" s="79">
        <f>Taula1[[#This Row],[% Jornada segons contracte
(no posar el símbol %) ]]-Taula1[[#This Row],[% Reducció salari per baix rendiment        (no posar el símbol %)]]</f>
        <v>0</v>
      </c>
      <c r="AG399" s="131">
        <f>ROUND((AH399/100)*24.8547945*Taula1[[#This Row],[Dies treballats període justificat (01/01/2023 - 31/03/2023)              no comptabilitzats com a mes natural sencer]],2)</f>
        <v>0</v>
      </c>
      <c r="AH399" s="79">
        <f>Taula1[[#This Row],[% Jornada segons contracte
(no posar el símbol %) ]]-Taula1[[#This Row],[% Reducció salari per baix rendiment        (no posar el símbol %)]]</f>
        <v>0</v>
      </c>
      <c r="AI399" s="131">
        <f t="shared" si="97"/>
        <v>0</v>
      </c>
      <c r="AJ399" s="183"/>
      <c r="AK399" s="131">
        <f>ROUND((AL399/100)*756*Taula1[[#This Row],[Espai reservat Administració  (mesos)]],2)</f>
        <v>0</v>
      </c>
      <c r="AL399" s="79">
        <f>Taula1[[#This Row],[% Jornada segons contracte
(no posar el símbol %) ]]-Taula1[[#This Row],[% Reducció salari per baix rendiment        (no posar el símbol %)]]</f>
        <v>0</v>
      </c>
      <c r="AM399" s="131">
        <f>ROUND((AN399/100)*24.8547945*Taula1[[#This Row],[Espai reservat Administració (dies)]],2)</f>
        <v>0</v>
      </c>
      <c r="AN399" s="79">
        <f>Taula1[[#This Row],[% Jornada segons contracte
(no posar el símbol %) ]]-Taula1[[#This Row],[% Reducció salari per baix rendiment        (no posar el símbol %)]]</f>
        <v>0</v>
      </c>
      <c r="AO399" s="131">
        <f t="shared" si="98"/>
        <v>0</v>
      </c>
      <c r="AP399" s="86"/>
      <c r="AQ399" s="136">
        <f>ROUND((AR399/100)*693*Taula1[[#This Row],[Mesos naturals sencers treballats període justificat (01/01/2023 - 31/03/2023)]],2)</f>
        <v>0</v>
      </c>
      <c r="AR399" s="89">
        <f>Taula1[[#This Row],[% Jornada segons contracte
(no posar el símbol %) ]]-Taula1[[#This Row],[% Reducció salari per baix rendiment        (no posar el símbol %)]]</f>
        <v>0</v>
      </c>
      <c r="AS399" s="136">
        <f>ROUND((AT399/100)*22.78356164*Taula1[[#This Row],[Dies treballats període justificat (01/01/2023 - 31/03/2023)              no comptabilitzats com a mes natural sencer]],2)</f>
        <v>0</v>
      </c>
      <c r="AT399" s="89">
        <f>Taula1[[#This Row],[% Jornada segons contracte
(no posar el símbol %) ]]-Taula1[[#This Row],[% Reducció salari per baix rendiment        (no posar el símbol %)]]</f>
        <v>0</v>
      </c>
      <c r="AU399" s="136">
        <f t="shared" si="99"/>
        <v>0</v>
      </c>
      <c r="AV399" s="86"/>
      <c r="AW399" s="136">
        <f>ROUND((AX399/100)*693*Taula1[[#This Row],[Espai reservat Administració  (mesos)]],2)</f>
        <v>0</v>
      </c>
      <c r="AX399" s="89">
        <f>Taula1[[#This Row],[% Jornada segons contracte
(no posar el símbol %) ]]-Taula1[[#This Row],[% Reducció salari per baix rendiment        (no posar el símbol %)]]</f>
        <v>0</v>
      </c>
      <c r="AY399" s="131">
        <f>ROUND((AZ399/100)*22.78356164*Taula1[[#This Row],[Espai reservat Administració (dies)]],2)</f>
        <v>0</v>
      </c>
      <c r="AZ399" s="79">
        <f>Taula1[[#This Row],[% Jornada segons contracte
(no posar el símbol %) ]]-Taula1[[#This Row],[% Reducció salari per baix rendiment        (no posar el símbol %)]]</f>
        <v>0</v>
      </c>
      <c r="BA399" s="131">
        <f t="shared" si="100"/>
        <v>0</v>
      </c>
      <c r="BB399" s="83"/>
      <c r="BC399" s="131">
        <f>IF(Taula1[[#This Row],[Grup justificat     (fer servir opcions de la llista desplegable)]]=1,AI399,0)</f>
        <v>0</v>
      </c>
      <c r="BD399" s="131">
        <f>IF(Taula1[[#This Row],[Grup justificat     (fer servir opcions de la llista desplegable)]]=2,AU399,0)</f>
        <v>0</v>
      </c>
      <c r="BE399" s="83"/>
      <c r="BF399" s="131">
        <f>IF(Taula1[[#This Row],[Espai reservat Administració]]=1,AO399,0)</f>
        <v>0</v>
      </c>
      <c r="BG399" s="131">
        <f>IF(Taula1[[#This Row],[Espai reservat Administració]]=2,BA399,0)</f>
        <v>0</v>
      </c>
      <c r="BH399" s="83"/>
      <c r="BI399" s="124">
        <f>IF(Taula1[[#This Row],[Grup justificat     (fer servir opcions de la llista desplegable)]]=1,1,0)</f>
        <v>0</v>
      </c>
      <c r="BJ399" s="124">
        <f>IF(Taula1[[#This Row],[Espai reservat Administració]]=1,1,0)</f>
        <v>0</v>
      </c>
      <c r="BK399" s="125"/>
      <c r="BL399" s="124">
        <f>IF(Taula1[[#This Row],[Grup justificat     (fer servir opcions de la llista desplegable)]]=2,1,0)</f>
        <v>0</v>
      </c>
      <c r="BM399" s="124">
        <f>IF(Taula1[[#This Row],[Espai reservat Administració]]=2,1,0)</f>
        <v>0</v>
      </c>
      <c r="BN399" s="73"/>
      <c r="BO399" s="73"/>
      <c r="BP399" s="73"/>
      <c r="BQ399" s="73"/>
      <c r="BR399" s="73"/>
      <c r="BS399" s="73"/>
      <c r="BT399" s="73"/>
      <c r="BU399" s="73"/>
      <c r="BV399" s="73"/>
      <c r="BW399" s="73"/>
      <c r="BX399" s="73"/>
      <c r="BY399" s="73"/>
      <c r="BZ399" s="73"/>
      <c r="CA399" s="73"/>
      <c r="CB399" s="73"/>
      <c r="CC399" s="73"/>
      <c r="CD399" s="73"/>
      <c r="CE399" s="73"/>
      <c r="CF399" s="73"/>
      <c r="CG399" s="63">
        <f t="shared" si="101"/>
        <v>0</v>
      </c>
      <c r="CH399" s="63">
        <f t="shared" si="102"/>
        <v>0</v>
      </c>
      <c r="CI399" s="73"/>
      <c r="CJ399" s="63">
        <f>IF(Taula1[[#This Row],[Tipus de contracte                                  (fer servir opcions de la llista desplegable)]]="Indefinit",1,0)</f>
        <v>0</v>
      </c>
      <c r="CK399" s="63">
        <f>IF(Taula1[[#This Row],[Tipus de contracte                                  (fer servir opcions de la llista desplegable)]]="Temporal, igual o superior a 6 mesos",1,0)</f>
        <v>0</v>
      </c>
      <c r="CL399" s="63">
        <f>IF(Taula1[[#This Row],[Tipus de contracte                                  (fer servir opcions de la llista desplegable)]]="Substitució per IT",1,0)</f>
        <v>0</v>
      </c>
      <c r="CM399" s="73"/>
      <c r="CN399" s="63">
        <f>IF(Taula1[[#This Row],[Relació llocs de treball]]&gt;=1,1,0)</f>
        <v>0</v>
      </c>
      <c r="CO399" s="73"/>
      <c r="CP399" s="63">
        <f>IF(Taula1[[#This Row],[Identitat de gènere                                                          (fer servir opcions de la llista desplegable)]]="Home",1,0)</f>
        <v>0</v>
      </c>
      <c r="CQ399" s="63">
        <f>IF(Taula1[[#This Row],[Identitat de gènere                                                          (fer servir opcions de la llista desplegable)]]="Dona",1,0)</f>
        <v>0</v>
      </c>
      <c r="CR399" s="63">
        <f>IF(Taula1[[#This Row],[Identitat de gènere                                                          (fer servir opcions de la llista desplegable)]]="No binari",1,0)</f>
        <v>0</v>
      </c>
      <c r="CS399" s="73"/>
      <c r="CT399" s="63">
        <f t="shared" si="96"/>
        <v>0</v>
      </c>
      <c r="CU399" s="64">
        <f t="shared" si="103"/>
        <v>0</v>
      </c>
      <c r="CW399" s="64">
        <f t="shared" si="104"/>
        <v>0</v>
      </c>
      <c r="CX399" s="64">
        <f t="shared" si="105"/>
        <v>0</v>
      </c>
      <c r="CY399" s="64">
        <f t="shared" si="106"/>
        <v>0</v>
      </c>
      <c r="CZ399" s="64">
        <f t="shared" si="107"/>
        <v>0</v>
      </c>
      <c r="DB399" s="64">
        <f t="shared" si="108"/>
        <v>0</v>
      </c>
      <c r="DC399" s="64">
        <f t="shared" si="109"/>
        <v>0</v>
      </c>
      <c r="DD399" s="64">
        <f t="shared" si="110"/>
        <v>0</v>
      </c>
      <c r="DE399" s="64">
        <f t="shared" si="111"/>
        <v>0</v>
      </c>
    </row>
    <row r="400" spans="2:109" x14ac:dyDescent="0.3">
      <c r="B400" s="167"/>
      <c r="C400" s="186"/>
      <c r="D400" s="2"/>
      <c r="E400" s="67"/>
      <c r="F400" s="5"/>
      <c r="G400" s="5"/>
      <c r="H400" s="187"/>
      <c r="I400" s="111" t="str">
        <f ca="1">IF(Taula1[[#This Row],[Data naixement (format dd/mm/aaaa)]]="","0",DATEDIF(Taula1[[#This Row],[Data naixement (format dd/mm/aaaa)]],TODAY(),"Y"))</f>
        <v>0</v>
      </c>
      <c r="J400" s="6"/>
      <c r="K400" s="6"/>
      <c r="L400" s="6"/>
      <c r="M400" s="6"/>
      <c r="N400" s="56"/>
      <c r="O400" s="56"/>
      <c r="P400" s="56"/>
      <c r="Q400" s="6"/>
      <c r="R400" s="7"/>
      <c r="S400" s="143">
        <f>Taula1[[#This Row],[Mesos naturals sencers treballats període justificat (01/01/2023 - 31/03/2023)]]</f>
        <v>0</v>
      </c>
      <c r="T400" s="194">
        <f>Taula1[[#This Row],[Dies treballats període justificat (01/01/2023 - 31/03/2023)              no comptabilitzats com a mes natural sencer]]</f>
        <v>0</v>
      </c>
      <c r="U400" s="12"/>
      <c r="V400" s="7"/>
      <c r="W400" s="188"/>
      <c r="X400" s="188"/>
      <c r="Y400" s="188"/>
      <c r="Z400" s="188"/>
      <c r="AA400" s="190"/>
      <c r="AB400" s="143">
        <f>Taula1[[#This Row],[Grup justificat     (fer servir opcions de la llista desplegable)]]</f>
        <v>0</v>
      </c>
      <c r="AC400" s="182"/>
      <c r="AD400" s="80"/>
      <c r="AE400" s="131">
        <f>ROUND((AF400/100)*756*Taula1[[#This Row],[Mesos naturals sencers treballats període justificat (01/01/2023 - 31/03/2023)]],2)</f>
        <v>0</v>
      </c>
      <c r="AF400" s="79">
        <f>Taula1[[#This Row],[% Jornada segons contracte
(no posar el símbol %) ]]-Taula1[[#This Row],[% Reducció salari per baix rendiment        (no posar el símbol %)]]</f>
        <v>0</v>
      </c>
      <c r="AG400" s="131">
        <f>ROUND((AH400/100)*24.8547945*Taula1[[#This Row],[Dies treballats període justificat (01/01/2023 - 31/03/2023)              no comptabilitzats com a mes natural sencer]],2)</f>
        <v>0</v>
      </c>
      <c r="AH400" s="79">
        <f>Taula1[[#This Row],[% Jornada segons contracte
(no posar el símbol %) ]]-Taula1[[#This Row],[% Reducció salari per baix rendiment        (no posar el símbol %)]]</f>
        <v>0</v>
      </c>
      <c r="AI400" s="131">
        <f t="shared" si="97"/>
        <v>0</v>
      </c>
      <c r="AJ400" s="183"/>
      <c r="AK400" s="131">
        <f>ROUND((AL400/100)*756*Taula1[[#This Row],[Espai reservat Administració  (mesos)]],2)</f>
        <v>0</v>
      </c>
      <c r="AL400" s="79">
        <f>Taula1[[#This Row],[% Jornada segons contracte
(no posar el símbol %) ]]-Taula1[[#This Row],[% Reducció salari per baix rendiment        (no posar el símbol %)]]</f>
        <v>0</v>
      </c>
      <c r="AM400" s="131">
        <f>ROUND((AN400/100)*24.8547945*Taula1[[#This Row],[Espai reservat Administració (dies)]],2)</f>
        <v>0</v>
      </c>
      <c r="AN400" s="79">
        <f>Taula1[[#This Row],[% Jornada segons contracte
(no posar el símbol %) ]]-Taula1[[#This Row],[% Reducció salari per baix rendiment        (no posar el símbol %)]]</f>
        <v>0</v>
      </c>
      <c r="AO400" s="131">
        <f t="shared" si="98"/>
        <v>0</v>
      </c>
      <c r="AP400" s="86"/>
      <c r="AQ400" s="136">
        <f>ROUND((AR400/100)*693*Taula1[[#This Row],[Mesos naturals sencers treballats període justificat (01/01/2023 - 31/03/2023)]],2)</f>
        <v>0</v>
      </c>
      <c r="AR400" s="89">
        <f>Taula1[[#This Row],[% Jornada segons contracte
(no posar el símbol %) ]]-Taula1[[#This Row],[% Reducció salari per baix rendiment        (no posar el símbol %)]]</f>
        <v>0</v>
      </c>
      <c r="AS400" s="136">
        <f>ROUND((AT400/100)*22.78356164*Taula1[[#This Row],[Dies treballats període justificat (01/01/2023 - 31/03/2023)              no comptabilitzats com a mes natural sencer]],2)</f>
        <v>0</v>
      </c>
      <c r="AT400" s="89">
        <f>Taula1[[#This Row],[% Jornada segons contracte
(no posar el símbol %) ]]-Taula1[[#This Row],[% Reducció salari per baix rendiment        (no posar el símbol %)]]</f>
        <v>0</v>
      </c>
      <c r="AU400" s="136">
        <f t="shared" si="99"/>
        <v>0</v>
      </c>
      <c r="AV400" s="86"/>
      <c r="AW400" s="136">
        <f>ROUND((AX400/100)*693*Taula1[[#This Row],[Espai reservat Administració  (mesos)]],2)</f>
        <v>0</v>
      </c>
      <c r="AX400" s="89">
        <f>Taula1[[#This Row],[% Jornada segons contracte
(no posar el símbol %) ]]-Taula1[[#This Row],[% Reducció salari per baix rendiment        (no posar el símbol %)]]</f>
        <v>0</v>
      </c>
      <c r="AY400" s="131">
        <f>ROUND((AZ400/100)*22.78356164*Taula1[[#This Row],[Espai reservat Administració (dies)]],2)</f>
        <v>0</v>
      </c>
      <c r="AZ400" s="79">
        <f>Taula1[[#This Row],[% Jornada segons contracte
(no posar el símbol %) ]]-Taula1[[#This Row],[% Reducció salari per baix rendiment        (no posar el símbol %)]]</f>
        <v>0</v>
      </c>
      <c r="BA400" s="131">
        <f t="shared" si="100"/>
        <v>0</v>
      </c>
      <c r="BB400" s="83"/>
      <c r="BC400" s="131">
        <f>IF(Taula1[[#This Row],[Grup justificat     (fer servir opcions de la llista desplegable)]]=1,AI400,0)</f>
        <v>0</v>
      </c>
      <c r="BD400" s="131">
        <f>IF(Taula1[[#This Row],[Grup justificat     (fer servir opcions de la llista desplegable)]]=2,AU400,0)</f>
        <v>0</v>
      </c>
      <c r="BE400" s="83"/>
      <c r="BF400" s="131">
        <f>IF(Taula1[[#This Row],[Espai reservat Administració]]=1,AO400,0)</f>
        <v>0</v>
      </c>
      <c r="BG400" s="131">
        <f>IF(Taula1[[#This Row],[Espai reservat Administració]]=2,BA400,0)</f>
        <v>0</v>
      </c>
      <c r="BH400" s="83"/>
      <c r="BI400" s="124">
        <f>IF(Taula1[[#This Row],[Grup justificat     (fer servir opcions de la llista desplegable)]]=1,1,0)</f>
        <v>0</v>
      </c>
      <c r="BJ400" s="124">
        <f>IF(Taula1[[#This Row],[Espai reservat Administració]]=1,1,0)</f>
        <v>0</v>
      </c>
      <c r="BK400" s="125"/>
      <c r="BL400" s="124">
        <f>IF(Taula1[[#This Row],[Grup justificat     (fer servir opcions de la llista desplegable)]]=2,1,0)</f>
        <v>0</v>
      </c>
      <c r="BM400" s="124">
        <f>IF(Taula1[[#This Row],[Espai reservat Administració]]=2,1,0)</f>
        <v>0</v>
      </c>
      <c r="BN400" s="73"/>
      <c r="BO400" s="73"/>
      <c r="BP400" s="73"/>
      <c r="BQ400" s="73"/>
      <c r="BR400" s="73"/>
      <c r="BS400" s="73"/>
      <c r="BT400" s="73"/>
      <c r="BU400" s="73"/>
      <c r="BV400" s="73"/>
      <c r="BW400" s="73"/>
      <c r="BX400" s="73"/>
      <c r="BY400" s="73"/>
      <c r="BZ400" s="73"/>
      <c r="CA400" s="73"/>
      <c r="CB400" s="73"/>
      <c r="CC400" s="73"/>
      <c r="CD400" s="73"/>
      <c r="CE400" s="73"/>
      <c r="CF400" s="73"/>
      <c r="CG400" s="63">
        <f t="shared" si="101"/>
        <v>0</v>
      </c>
      <c r="CH400" s="63">
        <f t="shared" si="102"/>
        <v>0</v>
      </c>
      <c r="CI400" s="73"/>
      <c r="CJ400" s="63">
        <f>IF(Taula1[[#This Row],[Tipus de contracte                                  (fer servir opcions de la llista desplegable)]]="Indefinit",1,0)</f>
        <v>0</v>
      </c>
      <c r="CK400" s="63">
        <f>IF(Taula1[[#This Row],[Tipus de contracte                                  (fer servir opcions de la llista desplegable)]]="Temporal, igual o superior a 6 mesos",1,0)</f>
        <v>0</v>
      </c>
      <c r="CL400" s="63">
        <f>IF(Taula1[[#This Row],[Tipus de contracte                                  (fer servir opcions de la llista desplegable)]]="Substitució per IT",1,0)</f>
        <v>0</v>
      </c>
      <c r="CM400" s="73"/>
      <c r="CN400" s="63">
        <f>IF(Taula1[[#This Row],[Relació llocs de treball]]&gt;=1,1,0)</f>
        <v>0</v>
      </c>
      <c r="CO400" s="73"/>
      <c r="CP400" s="63">
        <f>IF(Taula1[[#This Row],[Identitat de gènere                                                          (fer servir opcions de la llista desplegable)]]="Home",1,0)</f>
        <v>0</v>
      </c>
      <c r="CQ400" s="63">
        <f>IF(Taula1[[#This Row],[Identitat de gènere                                                          (fer servir opcions de la llista desplegable)]]="Dona",1,0)</f>
        <v>0</v>
      </c>
      <c r="CR400" s="63">
        <f>IF(Taula1[[#This Row],[Identitat de gènere                                                          (fer servir opcions de la llista desplegable)]]="No binari",1,0)</f>
        <v>0</v>
      </c>
      <c r="CS400" s="73"/>
      <c r="CT400" s="63">
        <f t="shared" si="96"/>
        <v>0</v>
      </c>
      <c r="CU400" s="64">
        <f t="shared" si="103"/>
        <v>0</v>
      </c>
      <c r="CW400" s="64">
        <f t="shared" si="104"/>
        <v>0</v>
      </c>
      <c r="CX400" s="64">
        <f t="shared" si="105"/>
        <v>0</v>
      </c>
      <c r="CY400" s="64">
        <f t="shared" si="106"/>
        <v>0</v>
      </c>
      <c r="CZ400" s="64">
        <f t="shared" si="107"/>
        <v>0</v>
      </c>
      <c r="DB400" s="64">
        <f t="shared" si="108"/>
        <v>0</v>
      </c>
      <c r="DC400" s="64">
        <f t="shared" si="109"/>
        <v>0</v>
      </c>
      <c r="DD400" s="64">
        <f t="shared" si="110"/>
        <v>0</v>
      </c>
      <c r="DE400" s="64">
        <f t="shared" si="111"/>
        <v>0</v>
      </c>
    </row>
    <row r="401" spans="2:109" x14ac:dyDescent="0.3">
      <c r="B401" s="167"/>
      <c r="C401" s="186"/>
      <c r="D401" s="2"/>
      <c r="E401" s="67"/>
      <c r="F401" s="5"/>
      <c r="G401" s="5"/>
      <c r="H401" s="187"/>
      <c r="I401" s="111" t="str">
        <f ca="1">IF(Taula1[[#This Row],[Data naixement (format dd/mm/aaaa)]]="","0",DATEDIF(Taula1[[#This Row],[Data naixement (format dd/mm/aaaa)]],TODAY(),"Y"))</f>
        <v>0</v>
      </c>
      <c r="J401" s="6"/>
      <c r="K401" s="6"/>
      <c r="L401" s="6"/>
      <c r="M401" s="6"/>
      <c r="N401" s="56"/>
      <c r="O401" s="56"/>
      <c r="P401" s="56"/>
      <c r="Q401" s="6"/>
      <c r="R401" s="7"/>
      <c r="S401" s="143">
        <f>Taula1[[#This Row],[Mesos naturals sencers treballats període justificat (01/01/2023 - 31/03/2023)]]</f>
        <v>0</v>
      </c>
      <c r="T401" s="194">
        <f>Taula1[[#This Row],[Dies treballats període justificat (01/01/2023 - 31/03/2023)              no comptabilitzats com a mes natural sencer]]</f>
        <v>0</v>
      </c>
      <c r="U401" s="12"/>
      <c r="V401" s="7"/>
      <c r="W401" s="188"/>
      <c r="X401" s="188"/>
      <c r="Y401" s="188"/>
      <c r="Z401" s="188"/>
      <c r="AA401" s="190"/>
      <c r="AB401" s="143">
        <f>Taula1[[#This Row],[Grup justificat     (fer servir opcions de la llista desplegable)]]</f>
        <v>0</v>
      </c>
      <c r="AC401" s="182"/>
      <c r="AD401" s="80"/>
      <c r="AE401" s="131">
        <f>ROUND((AF401/100)*756*Taula1[[#This Row],[Mesos naturals sencers treballats període justificat (01/01/2023 - 31/03/2023)]],2)</f>
        <v>0</v>
      </c>
      <c r="AF401" s="79">
        <f>Taula1[[#This Row],[% Jornada segons contracte
(no posar el símbol %) ]]-Taula1[[#This Row],[% Reducció salari per baix rendiment        (no posar el símbol %)]]</f>
        <v>0</v>
      </c>
      <c r="AG401" s="131">
        <f>ROUND((AH401/100)*24.8547945*Taula1[[#This Row],[Dies treballats període justificat (01/01/2023 - 31/03/2023)              no comptabilitzats com a mes natural sencer]],2)</f>
        <v>0</v>
      </c>
      <c r="AH401" s="79">
        <f>Taula1[[#This Row],[% Jornada segons contracte
(no posar el símbol %) ]]-Taula1[[#This Row],[% Reducció salari per baix rendiment        (no posar el símbol %)]]</f>
        <v>0</v>
      </c>
      <c r="AI401" s="131">
        <f t="shared" si="97"/>
        <v>0</v>
      </c>
      <c r="AJ401" s="183"/>
      <c r="AK401" s="131">
        <f>ROUND((AL401/100)*756*Taula1[[#This Row],[Espai reservat Administració  (mesos)]],2)</f>
        <v>0</v>
      </c>
      <c r="AL401" s="79">
        <f>Taula1[[#This Row],[% Jornada segons contracte
(no posar el símbol %) ]]-Taula1[[#This Row],[% Reducció salari per baix rendiment        (no posar el símbol %)]]</f>
        <v>0</v>
      </c>
      <c r="AM401" s="131">
        <f>ROUND((AN401/100)*24.8547945*Taula1[[#This Row],[Espai reservat Administració (dies)]],2)</f>
        <v>0</v>
      </c>
      <c r="AN401" s="79">
        <f>Taula1[[#This Row],[% Jornada segons contracte
(no posar el símbol %) ]]-Taula1[[#This Row],[% Reducció salari per baix rendiment        (no posar el símbol %)]]</f>
        <v>0</v>
      </c>
      <c r="AO401" s="131">
        <f t="shared" si="98"/>
        <v>0</v>
      </c>
      <c r="AP401" s="86"/>
      <c r="AQ401" s="136">
        <f>ROUND((AR401/100)*693*Taula1[[#This Row],[Mesos naturals sencers treballats període justificat (01/01/2023 - 31/03/2023)]],2)</f>
        <v>0</v>
      </c>
      <c r="AR401" s="89">
        <f>Taula1[[#This Row],[% Jornada segons contracte
(no posar el símbol %) ]]-Taula1[[#This Row],[% Reducció salari per baix rendiment        (no posar el símbol %)]]</f>
        <v>0</v>
      </c>
      <c r="AS401" s="136">
        <f>ROUND((AT401/100)*22.78356164*Taula1[[#This Row],[Dies treballats període justificat (01/01/2023 - 31/03/2023)              no comptabilitzats com a mes natural sencer]],2)</f>
        <v>0</v>
      </c>
      <c r="AT401" s="89">
        <f>Taula1[[#This Row],[% Jornada segons contracte
(no posar el símbol %) ]]-Taula1[[#This Row],[% Reducció salari per baix rendiment        (no posar el símbol %)]]</f>
        <v>0</v>
      </c>
      <c r="AU401" s="136">
        <f t="shared" si="99"/>
        <v>0</v>
      </c>
      <c r="AV401" s="86"/>
      <c r="AW401" s="136">
        <f>ROUND((AX401/100)*693*Taula1[[#This Row],[Espai reservat Administració  (mesos)]],2)</f>
        <v>0</v>
      </c>
      <c r="AX401" s="89">
        <f>Taula1[[#This Row],[% Jornada segons contracte
(no posar el símbol %) ]]-Taula1[[#This Row],[% Reducció salari per baix rendiment        (no posar el símbol %)]]</f>
        <v>0</v>
      </c>
      <c r="AY401" s="131">
        <f>ROUND((AZ401/100)*22.78356164*Taula1[[#This Row],[Espai reservat Administració (dies)]],2)</f>
        <v>0</v>
      </c>
      <c r="AZ401" s="79">
        <f>Taula1[[#This Row],[% Jornada segons contracte
(no posar el símbol %) ]]-Taula1[[#This Row],[% Reducció salari per baix rendiment        (no posar el símbol %)]]</f>
        <v>0</v>
      </c>
      <c r="BA401" s="131">
        <f t="shared" si="100"/>
        <v>0</v>
      </c>
      <c r="BB401" s="83"/>
      <c r="BC401" s="131">
        <f>IF(Taula1[[#This Row],[Grup justificat     (fer servir opcions de la llista desplegable)]]=1,AI401,0)</f>
        <v>0</v>
      </c>
      <c r="BD401" s="131">
        <f>IF(Taula1[[#This Row],[Grup justificat     (fer servir opcions de la llista desplegable)]]=2,AU401,0)</f>
        <v>0</v>
      </c>
      <c r="BE401" s="83"/>
      <c r="BF401" s="131">
        <f>IF(Taula1[[#This Row],[Espai reservat Administració]]=1,AO401,0)</f>
        <v>0</v>
      </c>
      <c r="BG401" s="131">
        <f>IF(Taula1[[#This Row],[Espai reservat Administració]]=2,BA401,0)</f>
        <v>0</v>
      </c>
      <c r="BH401" s="83"/>
      <c r="BI401" s="124">
        <f>IF(Taula1[[#This Row],[Grup justificat     (fer servir opcions de la llista desplegable)]]=1,1,0)</f>
        <v>0</v>
      </c>
      <c r="BJ401" s="124">
        <f>IF(Taula1[[#This Row],[Espai reservat Administració]]=1,1,0)</f>
        <v>0</v>
      </c>
      <c r="BK401" s="125"/>
      <c r="BL401" s="124">
        <f>IF(Taula1[[#This Row],[Grup justificat     (fer servir opcions de la llista desplegable)]]=2,1,0)</f>
        <v>0</v>
      </c>
      <c r="BM401" s="124">
        <f>IF(Taula1[[#This Row],[Espai reservat Administració]]=2,1,0)</f>
        <v>0</v>
      </c>
      <c r="BN401" s="73"/>
      <c r="BO401" s="73"/>
      <c r="BP401" s="73"/>
      <c r="BQ401" s="73"/>
      <c r="BR401" s="73"/>
      <c r="BS401" s="73"/>
      <c r="BT401" s="73"/>
      <c r="BU401" s="73"/>
      <c r="BV401" s="73"/>
      <c r="BW401" s="73"/>
      <c r="BX401" s="73"/>
      <c r="BY401" s="73"/>
      <c r="BZ401" s="73"/>
      <c r="CA401" s="73"/>
      <c r="CB401" s="73"/>
      <c r="CC401" s="73"/>
      <c r="CD401" s="73"/>
      <c r="CE401" s="73"/>
      <c r="CF401" s="73"/>
      <c r="CG401" s="63">
        <f t="shared" si="101"/>
        <v>0</v>
      </c>
      <c r="CH401" s="63">
        <f t="shared" si="102"/>
        <v>0</v>
      </c>
      <c r="CI401" s="73"/>
      <c r="CJ401" s="63">
        <f>IF(Taula1[[#This Row],[Tipus de contracte                                  (fer servir opcions de la llista desplegable)]]="Indefinit",1,0)</f>
        <v>0</v>
      </c>
      <c r="CK401" s="63">
        <f>IF(Taula1[[#This Row],[Tipus de contracte                                  (fer servir opcions de la llista desplegable)]]="Temporal, igual o superior a 6 mesos",1,0)</f>
        <v>0</v>
      </c>
      <c r="CL401" s="63">
        <f>IF(Taula1[[#This Row],[Tipus de contracte                                  (fer servir opcions de la llista desplegable)]]="Substitució per IT",1,0)</f>
        <v>0</v>
      </c>
      <c r="CM401" s="73"/>
      <c r="CN401" s="63">
        <f>IF(Taula1[[#This Row],[Relació llocs de treball]]&gt;=1,1,0)</f>
        <v>0</v>
      </c>
      <c r="CO401" s="73"/>
      <c r="CP401" s="63">
        <f>IF(Taula1[[#This Row],[Identitat de gènere                                                          (fer servir opcions de la llista desplegable)]]="Home",1,0)</f>
        <v>0</v>
      </c>
      <c r="CQ401" s="63">
        <f>IF(Taula1[[#This Row],[Identitat de gènere                                                          (fer servir opcions de la llista desplegable)]]="Dona",1,0)</f>
        <v>0</v>
      </c>
      <c r="CR401" s="63">
        <f>IF(Taula1[[#This Row],[Identitat de gènere                                                          (fer servir opcions de la llista desplegable)]]="No binari",1,0)</f>
        <v>0</v>
      </c>
      <c r="CS401" s="73"/>
      <c r="CT401" s="63">
        <f t="shared" si="96"/>
        <v>0</v>
      </c>
      <c r="CU401" s="64">
        <f t="shared" si="103"/>
        <v>0</v>
      </c>
      <c r="CW401" s="64">
        <f t="shared" si="104"/>
        <v>0</v>
      </c>
      <c r="CX401" s="64">
        <f t="shared" si="105"/>
        <v>0</v>
      </c>
      <c r="CY401" s="64">
        <f t="shared" si="106"/>
        <v>0</v>
      </c>
      <c r="CZ401" s="64">
        <f t="shared" si="107"/>
        <v>0</v>
      </c>
      <c r="DB401" s="64">
        <f t="shared" si="108"/>
        <v>0</v>
      </c>
      <c r="DC401" s="64">
        <f t="shared" si="109"/>
        <v>0</v>
      </c>
      <c r="DD401" s="64">
        <f t="shared" si="110"/>
        <v>0</v>
      </c>
      <c r="DE401" s="64">
        <f t="shared" si="111"/>
        <v>0</v>
      </c>
    </row>
    <row r="402" spans="2:109" x14ac:dyDescent="0.3">
      <c r="B402" s="167"/>
      <c r="C402" s="186"/>
      <c r="D402" s="2"/>
      <c r="E402" s="67"/>
      <c r="F402" s="5"/>
      <c r="G402" s="5"/>
      <c r="H402" s="187"/>
      <c r="I402" s="111" t="str">
        <f ca="1">IF(Taula1[[#This Row],[Data naixement (format dd/mm/aaaa)]]="","0",DATEDIF(Taula1[[#This Row],[Data naixement (format dd/mm/aaaa)]],TODAY(),"Y"))</f>
        <v>0</v>
      </c>
      <c r="J402" s="6"/>
      <c r="K402" s="6"/>
      <c r="L402" s="6"/>
      <c r="M402" s="6"/>
      <c r="N402" s="56"/>
      <c r="O402" s="56"/>
      <c r="P402" s="56"/>
      <c r="Q402" s="6"/>
      <c r="R402" s="7"/>
      <c r="S402" s="143">
        <f>Taula1[[#This Row],[Mesos naturals sencers treballats període justificat (01/01/2023 - 31/03/2023)]]</f>
        <v>0</v>
      </c>
      <c r="T402" s="194">
        <f>Taula1[[#This Row],[Dies treballats període justificat (01/01/2023 - 31/03/2023)              no comptabilitzats com a mes natural sencer]]</f>
        <v>0</v>
      </c>
      <c r="U402" s="12"/>
      <c r="V402" s="7"/>
      <c r="W402" s="188"/>
      <c r="X402" s="188"/>
      <c r="Y402" s="188"/>
      <c r="Z402" s="188"/>
      <c r="AA402" s="190"/>
      <c r="AB402" s="143">
        <f>Taula1[[#This Row],[Grup justificat     (fer servir opcions de la llista desplegable)]]</f>
        <v>0</v>
      </c>
      <c r="AC402" s="182"/>
      <c r="AD402" s="80"/>
      <c r="AE402" s="131">
        <f>ROUND((AF402/100)*756*Taula1[[#This Row],[Mesos naturals sencers treballats període justificat (01/01/2023 - 31/03/2023)]],2)</f>
        <v>0</v>
      </c>
      <c r="AF402" s="79">
        <f>Taula1[[#This Row],[% Jornada segons contracte
(no posar el símbol %) ]]-Taula1[[#This Row],[% Reducció salari per baix rendiment        (no posar el símbol %)]]</f>
        <v>0</v>
      </c>
      <c r="AG402" s="131">
        <f>ROUND((AH402/100)*24.8547945*Taula1[[#This Row],[Dies treballats període justificat (01/01/2023 - 31/03/2023)              no comptabilitzats com a mes natural sencer]],2)</f>
        <v>0</v>
      </c>
      <c r="AH402" s="79">
        <f>Taula1[[#This Row],[% Jornada segons contracte
(no posar el símbol %) ]]-Taula1[[#This Row],[% Reducció salari per baix rendiment        (no posar el símbol %)]]</f>
        <v>0</v>
      </c>
      <c r="AI402" s="131">
        <f t="shared" si="97"/>
        <v>0</v>
      </c>
      <c r="AJ402" s="183"/>
      <c r="AK402" s="131">
        <f>ROUND((AL402/100)*756*Taula1[[#This Row],[Espai reservat Administració  (mesos)]],2)</f>
        <v>0</v>
      </c>
      <c r="AL402" s="79">
        <f>Taula1[[#This Row],[% Jornada segons contracte
(no posar el símbol %) ]]-Taula1[[#This Row],[% Reducció salari per baix rendiment        (no posar el símbol %)]]</f>
        <v>0</v>
      </c>
      <c r="AM402" s="131">
        <f>ROUND((AN402/100)*24.8547945*Taula1[[#This Row],[Espai reservat Administració (dies)]],2)</f>
        <v>0</v>
      </c>
      <c r="AN402" s="79">
        <f>Taula1[[#This Row],[% Jornada segons contracte
(no posar el símbol %) ]]-Taula1[[#This Row],[% Reducció salari per baix rendiment        (no posar el símbol %)]]</f>
        <v>0</v>
      </c>
      <c r="AO402" s="131">
        <f t="shared" si="98"/>
        <v>0</v>
      </c>
      <c r="AP402" s="86"/>
      <c r="AQ402" s="136">
        <f>ROUND((AR402/100)*693*Taula1[[#This Row],[Mesos naturals sencers treballats període justificat (01/01/2023 - 31/03/2023)]],2)</f>
        <v>0</v>
      </c>
      <c r="AR402" s="89">
        <f>Taula1[[#This Row],[% Jornada segons contracte
(no posar el símbol %) ]]-Taula1[[#This Row],[% Reducció salari per baix rendiment        (no posar el símbol %)]]</f>
        <v>0</v>
      </c>
      <c r="AS402" s="136">
        <f>ROUND((AT402/100)*22.78356164*Taula1[[#This Row],[Dies treballats període justificat (01/01/2023 - 31/03/2023)              no comptabilitzats com a mes natural sencer]],2)</f>
        <v>0</v>
      </c>
      <c r="AT402" s="89">
        <f>Taula1[[#This Row],[% Jornada segons contracte
(no posar el símbol %) ]]-Taula1[[#This Row],[% Reducció salari per baix rendiment        (no posar el símbol %)]]</f>
        <v>0</v>
      </c>
      <c r="AU402" s="136">
        <f t="shared" si="99"/>
        <v>0</v>
      </c>
      <c r="AV402" s="86"/>
      <c r="AW402" s="136">
        <f>ROUND((AX402/100)*693*Taula1[[#This Row],[Espai reservat Administració  (mesos)]],2)</f>
        <v>0</v>
      </c>
      <c r="AX402" s="89">
        <f>Taula1[[#This Row],[% Jornada segons contracte
(no posar el símbol %) ]]-Taula1[[#This Row],[% Reducció salari per baix rendiment        (no posar el símbol %)]]</f>
        <v>0</v>
      </c>
      <c r="AY402" s="131">
        <f>ROUND((AZ402/100)*22.78356164*Taula1[[#This Row],[Espai reservat Administració (dies)]],2)</f>
        <v>0</v>
      </c>
      <c r="AZ402" s="79">
        <f>Taula1[[#This Row],[% Jornada segons contracte
(no posar el símbol %) ]]-Taula1[[#This Row],[% Reducció salari per baix rendiment        (no posar el símbol %)]]</f>
        <v>0</v>
      </c>
      <c r="BA402" s="131">
        <f t="shared" si="100"/>
        <v>0</v>
      </c>
      <c r="BB402" s="83"/>
      <c r="BC402" s="131">
        <f>IF(Taula1[[#This Row],[Grup justificat     (fer servir opcions de la llista desplegable)]]=1,AI402,0)</f>
        <v>0</v>
      </c>
      <c r="BD402" s="131">
        <f>IF(Taula1[[#This Row],[Grup justificat     (fer servir opcions de la llista desplegable)]]=2,AU402,0)</f>
        <v>0</v>
      </c>
      <c r="BE402" s="83"/>
      <c r="BF402" s="131">
        <f>IF(Taula1[[#This Row],[Espai reservat Administració]]=1,AO402,0)</f>
        <v>0</v>
      </c>
      <c r="BG402" s="131">
        <f>IF(Taula1[[#This Row],[Espai reservat Administració]]=2,BA402,0)</f>
        <v>0</v>
      </c>
      <c r="BH402" s="83"/>
      <c r="BI402" s="124">
        <f>IF(Taula1[[#This Row],[Grup justificat     (fer servir opcions de la llista desplegable)]]=1,1,0)</f>
        <v>0</v>
      </c>
      <c r="BJ402" s="124">
        <f>IF(Taula1[[#This Row],[Espai reservat Administració]]=1,1,0)</f>
        <v>0</v>
      </c>
      <c r="BK402" s="125"/>
      <c r="BL402" s="124">
        <f>IF(Taula1[[#This Row],[Grup justificat     (fer servir opcions de la llista desplegable)]]=2,1,0)</f>
        <v>0</v>
      </c>
      <c r="BM402" s="124">
        <f>IF(Taula1[[#This Row],[Espai reservat Administració]]=2,1,0)</f>
        <v>0</v>
      </c>
      <c r="BN402" s="73"/>
      <c r="BO402" s="73"/>
      <c r="BP402" s="73"/>
      <c r="BQ402" s="73"/>
      <c r="BR402" s="73"/>
      <c r="BS402" s="73"/>
      <c r="BT402" s="73"/>
      <c r="BU402" s="73"/>
      <c r="BV402" s="73"/>
      <c r="BW402" s="73"/>
      <c r="BX402" s="73"/>
      <c r="BY402" s="73"/>
      <c r="BZ402" s="73"/>
      <c r="CA402" s="73"/>
      <c r="CB402" s="73"/>
      <c r="CC402" s="73"/>
      <c r="CD402" s="73"/>
      <c r="CE402" s="73"/>
      <c r="CF402" s="73"/>
      <c r="CG402" s="63">
        <f t="shared" si="101"/>
        <v>0</v>
      </c>
      <c r="CH402" s="63">
        <f t="shared" si="102"/>
        <v>0</v>
      </c>
      <c r="CI402" s="73"/>
      <c r="CJ402" s="63">
        <f>IF(Taula1[[#This Row],[Tipus de contracte                                  (fer servir opcions de la llista desplegable)]]="Indefinit",1,0)</f>
        <v>0</v>
      </c>
      <c r="CK402" s="63">
        <f>IF(Taula1[[#This Row],[Tipus de contracte                                  (fer servir opcions de la llista desplegable)]]="Temporal, igual o superior a 6 mesos",1,0)</f>
        <v>0</v>
      </c>
      <c r="CL402" s="63">
        <f>IF(Taula1[[#This Row],[Tipus de contracte                                  (fer servir opcions de la llista desplegable)]]="Substitució per IT",1,0)</f>
        <v>0</v>
      </c>
      <c r="CM402" s="73"/>
      <c r="CN402" s="63">
        <f>IF(Taula1[[#This Row],[Relació llocs de treball]]&gt;=1,1,0)</f>
        <v>0</v>
      </c>
      <c r="CO402" s="73"/>
      <c r="CP402" s="63">
        <f>IF(Taula1[[#This Row],[Identitat de gènere                                                          (fer servir opcions de la llista desplegable)]]="Home",1,0)</f>
        <v>0</v>
      </c>
      <c r="CQ402" s="63">
        <f>IF(Taula1[[#This Row],[Identitat de gènere                                                          (fer servir opcions de la llista desplegable)]]="Dona",1,0)</f>
        <v>0</v>
      </c>
      <c r="CR402" s="63">
        <f>IF(Taula1[[#This Row],[Identitat de gènere                                                          (fer servir opcions de la llista desplegable)]]="No binari",1,0)</f>
        <v>0</v>
      </c>
      <c r="CS402" s="73"/>
      <c r="CT402" s="63">
        <f t="shared" si="96"/>
        <v>0</v>
      </c>
      <c r="CU402" s="64">
        <f t="shared" si="103"/>
        <v>0</v>
      </c>
      <c r="CW402" s="64">
        <f t="shared" si="104"/>
        <v>0</v>
      </c>
      <c r="CX402" s="64">
        <f t="shared" si="105"/>
        <v>0</v>
      </c>
      <c r="CY402" s="64">
        <f t="shared" si="106"/>
        <v>0</v>
      </c>
      <c r="CZ402" s="64">
        <f t="shared" si="107"/>
        <v>0</v>
      </c>
      <c r="DB402" s="64">
        <f t="shared" si="108"/>
        <v>0</v>
      </c>
      <c r="DC402" s="64">
        <f t="shared" si="109"/>
        <v>0</v>
      </c>
      <c r="DD402" s="64">
        <f t="shared" si="110"/>
        <v>0</v>
      </c>
      <c r="DE402" s="64">
        <f t="shared" si="111"/>
        <v>0</v>
      </c>
    </row>
    <row r="403" spans="2:109" x14ac:dyDescent="0.3">
      <c r="B403" s="167"/>
      <c r="C403" s="186"/>
      <c r="D403" s="2"/>
      <c r="E403" s="67"/>
      <c r="F403" s="5"/>
      <c r="G403" s="5"/>
      <c r="H403" s="187"/>
      <c r="I403" s="111" t="str">
        <f ca="1">IF(Taula1[[#This Row],[Data naixement (format dd/mm/aaaa)]]="","0",DATEDIF(Taula1[[#This Row],[Data naixement (format dd/mm/aaaa)]],TODAY(),"Y"))</f>
        <v>0</v>
      </c>
      <c r="J403" s="6"/>
      <c r="K403" s="6"/>
      <c r="L403" s="6"/>
      <c r="M403" s="6"/>
      <c r="N403" s="56"/>
      <c r="O403" s="56"/>
      <c r="P403" s="56"/>
      <c r="Q403" s="6"/>
      <c r="R403" s="7"/>
      <c r="S403" s="143">
        <f>Taula1[[#This Row],[Mesos naturals sencers treballats període justificat (01/01/2023 - 31/03/2023)]]</f>
        <v>0</v>
      </c>
      <c r="T403" s="194">
        <f>Taula1[[#This Row],[Dies treballats període justificat (01/01/2023 - 31/03/2023)              no comptabilitzats com a mes natural sencer]]</f>
        <v>0</v>
      </c>
      <c r="U403" s="12"/>
      <c r="V403" s="7"/>
      <c r="W403" s="188"/>
      <c r="X403" s="188"/>
      <c r="Y403" s="188"/>
      <c r="Z403" s="188"/>
      <c r="AA403" s="190"/>
      <c r="AB403" s="143">
        <f>Taula1[[#This Row],[Grup justificat     (fer servir opcions de la llista desplegable)]]</f>
        <v>0</v>
      </c>
      <c r="AC403" s="182"/>
      <c r="AD403" s="80"/>
      <c r="AE403" s="131">
        <f>ROUND((AF403/100)*756*Taula1[[#This Row],[Mesos naturals sencers treballats període justificat (01/01/2023 - 31/03/2023)]],2)</f>
        <v>0</v>
      </c>
      <c r="AF403" s="79">
        <f>Taula1[[#This Row],[% Jornada segons contracte
(no posar el símbol %) ]]-Taula1[[#This Row],[% Reducció salari per baix rendiment        (no posar el símbol %)]]</f>
        <v>0</v>
      </c>
      <c r="AG403" s="131">
        <f>ROUND((AH403/100)*24.8547945*Taula1[[#This Row],[Dies treballats període justificat (01/01/2023 - 31/03/2023)              no comptabilitzats com a mes natural sencer]],2)</f>
        <v>0</v>
      </c>
      <c r="AH403" s="79">
        <f>Taula1[[#This Row],[% Jornada segons contracte
(no posar el símbol %) ]]-Taula1[[#This Row],[% Reducció salari per baix rendiment        (no posar el símbol %)]]</f>
        <v>0</v>
      </c>
      <c r="AI403" s="131">
        <f t="shared" si="97"/>
        <v>0</v>
      </c>
      <c r="AJ403" s="183"/>
      <c r="AK403" s="131">
        <f>ROUND((AL403/100)*756*Taula1[[#This Row],[Espai reservat Administració  (mesos)]],2)</f>
        <v>0</v>
      </c>
      <c r="AL403" s="79">
        <f>Taula1[[#This Row],[% Jornada segons contracte
(no posar el símbol %) ]]-Taula1[[#This Row],[% Reducció salari per baix rendiment        (no posar el símbol %)]]</f>
        <v>0</v>
      </c>
      <c r="AM403" s="131">
        <f>ROUND((AN403/100)*24.8547945*Taula1[[#This Row],[Espai reservat Administració (dies)]],2)</f>
        <v>0</v>
      </c>
      <c r="AN403" s="79">
        <f>Taula1[[#This Row],[% Jornada segons contracte
(no posar el símbol %) ]]-Taula1[[#This Row],[% Reducció salari per baix rendiment        (no posar el símbol %)]]</f>
        <v>0</v>
      </c>
      <c r="AO403" s="131">
        <f t="shared" si="98"/>
        <v>0</v>
      </c>
      <c r="AP403" s="86"/>
      <c r="AQ403" s="136">
        <f>ROUND((AR403/100)*693*Taula1[[#This Row],[Mesos naturals sencers treballats període justificat (01/01/2023 - 31/03/2023)]],2)</f>
        <v>0</v>
      </c>
      <c r="AR403" s="89">
        <f>Taula1[[#This Row],[% Jornada segons contracte
(no posar el símbol %) ]]-Taula1[[#This Row],[% Reducció salari per baix rendiment        (no posar el símbol %)]]</f>
        <v>0</v>
      </c>
      <c r="AS403" s="136">
        <f>ROUND((AT403/100)*22.78356164*Taula1[[#This Row],[Dies treballats període justificat (01/01/2023 - 31/03/2023)              no comptabilitzats com a mes natural sencer]],2)</f>
        <v>0</v>
      </c>
      <c r="AT403" s="89">
        <f>Taula1[[#This Row],[% Jornada segons contracte
(no posar el símbol %) ]]-Taula1[[#This Row],[% Reducció salari per baix rendiment        (no posar el símbol %)]]</f>
        <v>0</v>
      </c>
      <c r="AU403" s="136">
        <f t="shared" si="99"/>
        <v>0</v>
      </c>
      <c r="AV403" s="86"/>
      <c r="AW403" s="136">
        <f>ROUND((AX403/100)*693*Taula1[[#This Row],[Espai reservat Administració  (mesos)]],2)</f>
        <v>0</v>
      </c>
      <c r="AX403" s="89">
        <f>Taula1[[#This Row],[% Jornada segons contracte
(no posar el símbol %) ]]-Taula1[[#This Row],[% Reducció salari per baix rendiment        (no posar el símbol %)]]</f>
        <v>0</v>
      </c>
      <c r="AY403" s="131">
        <f>ROUND((AZ403/100)*22.78356164*Taula1[[#This Row],[Espai reservat Administració (dies)]],2)</f>
        <v>0</v>
      </c>
      <c r="AZ403" s="79">
        <f>Taula1[[#This Row],[% Jornada segons contracte
(no posar el símbol %) ]]-Taula1[[#This Row],[% Reducció salari per baix rendiment        (no posar el símbol %)]]</f>
        <v>0</v>
      </c>
      <c r="BA403" s="131">
        <f t="shared" si="100"/>
        <v>0</v>
      </c>
      <c r="BB403" s="83"/>
      <c r="BC403" s="131">
        <f>IF(Taula1[[#This Row],[Grup justificat     (fer servir opcions de la llista desplegable)]]=1,AI403,0)</f>
        <v>0</v>
      </c>
      <c r="BD403" s="131">
        <f>IF(Taula1[[#This Row],[Grup justificat     (fer servir opcions de la llista desplegable)]]=2,AU403,0)</f>
        <v>0</v>
      </c>
      <c r="BE403" s="83"/>
      <c r="BF403" s="131">
        <f>IF(Taula1[[#This Row],[Espai reservat Administració]]=1,AO403,0)</f>
        <v>0</v>
      </c>
      <c r="BG403" s="131">
        <f>IF(Taula1[[#This Row],[Espai reservat Administració]]=2,BA403,0)</f>
        <v>0</v>
      </c>
      <c r="BH403" s="83"/>
      <c r="BI403" s="124">
        <f>IF(Taula1[[#This Row],[Grup justificat     (fer servir opcions de la llista desplegable)]]=1,1,0)</f>
        <v>0</v>
      </c>
      <c r="BJ403" s="124">
        <f>IF(Taula1[[#This Row],[Espai reservat Administració]]=1,1,0)</f>
        <v>0</v>
      </c>
      <c r="BK403" s="125"/>
      <c r="BL403" s="124">
        <f>IF(Taula1[[#This Row],[Grup justificat     (fer servir opcions de la llista desplegable)]]=2,1,0)</f>
        <v>0</v>
      </c>
      <c r="BM403" s="124">
        <f>IF(Taula1[[#This Row],[Espai reservat Administració]]=2,1,0)</f>
        <v>0</v>
      </c>
      <c r="BN403" s="73"/>
      <c r="BO403" s="73"/>
      <c r="BP403" s="73"/>
      <c r="BQ403" s="73"/>
      <c r="BR403" s="73"/>
      <c r="BS403" s="73"/>
      <c r="BT403" s="73"/>
      <c r="BU403" s="73"/>
      <c r="BV403" s="73"/>
      <c r="BW403" s="73"/>
      <c r="BX403" s="73"/>
      <c r="BY403" s="73"/>
      <c r="BZ403" s="73"/>
      <c r="CA403" s="73"/>
      <c r="CB403" s="73"/>
      <c r="CC403" s="73"/>
      <c r="CD403" s="73"/>
      <c r="CE403" s="73"/>
      <c r="CF403" s="73"/>
      <c r="CG403" s="63">
        <f t="shared" si="101"/>
        <v>0</v>
      </c>
      <c r="CH403" s="63">
        <f t="shared" si="102"/>
        <v>0</v>
      </c>
      <c r="CI403" s="73"/>
      <c r="CJ403" s="63">
        <f>IF(Taula1[[#This Row],[Tipus de contracte                                  (fer servir opcions de la llista desplegable)]]="Indefinit",1,0)</f>
        <v>0</v>
      </c>
      <c r="CK403" s="63">
        <f>IF(Taula1[[#This Row],[Tipus de contracte                                  (fer servir opcions de la llista desplegable)]]="Temporal, igual o superior a 6 mesos",1,0)</f>
        <v>0</v>
      </c>
      <c r="CL403" s="63">
        <f>IF(Taula1[[#This Row],[Tipus de contracte                                  (fer servir opcions de la llista desplegable)]]="Substitució per IT",1,0)</f>
        <v>0</v>
      </c>
      <c r="CM403" s="73"/>
      <c r="CN403" s="63">
        <f>IF(Taula1[[#This Row],[Relació llocs de treball]]&gt;=1,1,0)</f>
        <v>0</v>
      </c>
      <c r="CO403" s="73"/>
      <c r="CP403" s="63">
        <f>IF(Taula1[[#This Row],[Identitat de gènere                                                          (fer servir opcions de la llista desplegable)]]="Home",1,0)</f>
        <v>0</v>
      </c>
      <c r="CQ403" s="63">
        <f>IF(Taula1[[#This Row],[Identitat de gènere                                                          (fer servir opcions de la llista desplegable)]]="Dona",1,0)</f>
        <v>0</v>
      </c>
      <c r="CR403" s="63">
        <f>IF(Taula1[[#This Row],[Identitat de gènere                                                          (fer servir opcions de la llista desplegable)]]="No binari",1,0)</f>
        <v>0</v>
      </c>
      <c r="CS403" s="73"/>
      <c r="CT403" s="63">
        <f t="shared" si="96"/>
        <v>0</v>
      </c>
      <c r="CU403" s="64">
        <f t="shared" si="103"/>
        <v>0</v>
      </c>
      <c r="CW403" s="64">
        <f t="shared" si="104"/>
        <v>0</v>
      </c>
      <c r="CX403" s="64">
        <f t="shared" si="105"/>
        <v>0</v>
      </c>
      <c r="CY403" s="64">
        <f t="shared" si="106"/>
        <v>0</v>
      </c>
      <c r="CZ403" s="64">
        <f t="shared" si="107"/>
        <v>0</v>
      </c>
      <c r="DB403" s="64">
        <f t="shared" si="108"/>
        <v>0</v>
      </c>
      <c r="DC403" s="64">
        <f t="shared" si="109"/>
        <v>0</v>
      </c>
      <c r="DD403" s="64">
        <f t="shared" si="110"/>
        <v>0</v>
      </c>
      <c r="DE403" s="64">
        <f t="shared" si="111"/>
        <v>0</v>
      </c>
    </row>
    <row r="404" spans="2:109" x14ac:dyDescent="0.3">
      <c r="B404" s="167"/>
      <c r="C404" s="186"/>
      <c r="D404" s="2"/>
      <c r="E404" s="67"/>
      <c r="F404" s="5"/>
      <c r="G404" s="5"/>
      <c r="H404" s="187"/>
      <c r="I404" s="111" t="str">
        <f ca="1">IF(Taula1[[#This Row],[Data naixement (format dd/mm/aaaa)]]="","0",DATEDIF(Taula1[[#This Row],[Data naixement (format dd/mm/aaaa)]],TODAY(),"Y"))</f>
        <v>0</v>
      </c>
      <c r="J404" s="6"/>
      <c r="K404" s="6"/>
      <c r="L404" s="6"/>
      <c r="M404" s="6"/>
      <c r="N404" s="56"/>
      <c r="O404" s="56"/>
      <c r="P404" s="56"/>
      <c r="Q404" s="6"/>
      <c r="R404" s="7"/>
      <c r="S404" s="143">
        <f>Taula1[[#This Row],[Mesos naturals sencers treballats període justificat (01/01/2023 - 31/03/2023)]]</f>
        <v>0</v>
      </c>
      <c r="T404" s="194">
        <f>Taula1[[#This Row],[Dies treballats període justificat (01/01/2023 - 31/03/2023)              no comptabilitzats com a mes natural sencer]]</f>
        <v>0</v>
      </c>
      <c r="U404" s="12"/>
      <c r="V404" s="7"/>
      <c r="W404" s="188"/>
      <c r="X404" s="188"/>
      <c r="Y404" s="188"/>
      <c r="Z404" s="188"/>
      <c r="AA404" s="190"/>
      <c r="AB404" s="143">
        <f>Taula1[[#This Row],[Grup justificat     (fer servir opcions de la llista desplegable)]]</f>
        <v>0</v>
      </c>
      <c r="AC404" s="182"/>
      <c r="AD404" s="80"/>
      <c r="AE404" s="131">
        <f>ROUND((AF404/100)*756*Taula1[[#This Row],[Mesos naturals sencers treballats període justificat (01/01/2023 - 31/03/2023)]],2)</f>
        <v>0</v>
      </c>
      <c r="AF404" s="79">
        <f>Taula1[[#This Row],[% Jornada segons contracte
(no posar el símbol %) ]]-Taula1[[#This Row],[% Reducció salari per baix rendiment        (no posar el símbol %)]]</f>
        <v>0</v>
      </c>
      <c r="AG404" s="131">
        <f>ROUND((AH404/100)*24.8547945*Taula1[[#This Row],[Dies treballats període justificat (01/01/2023 - 31/03/2023)              no comptabilitzats com a mes natural sencer]],2)</f>
        <v>0</v>
      </c>
      <c r="AH404" s="79">
        <f>Taula1[[#This Row],[% Jornada segons contracte
(no posar el símbol %) ]]-Taula1[[#This Row],[% Reducció salari per baix rendiment        (no posar el símbol %)]]</f>
        <v>0</v>
      </c>
      <c r="AI404" s="131">
        <f t="shared" si="97"/>
        <v>0</v>
      </c>
      <c r="AJ404" s="183"/>
      <c r="AK404" s="131">
        <f>ROUND((AL404/100)*756*Taula1[[#This Row],[Espai reservat Administració  (mesos)]],2)</f>
        <v>0</v>
      </c>
      <c r="AL404" s="79">
        <f>Taula1[[#This Row],[% Jornada segons contracte
(no posar el símbol %) ]]-Taula1[[#This Row],[% Reducció salari per baix rendiment        (no posar el símbol %)]]</f>
        <v>0</v>
      </c>
      <c r="AM404" s="131">
        <f>ROUND((AN404/100)*24.8547945*Taula1[[#This Row],[Espai reservat Administració (dies)]],2)</f>
        <v>0</v>
      </c>
      <c r="AN404" s="79">
        <f>Taula1[[#This Row],[% Jornada segons contracte
(no posar el símbol %) ]]-Taula1[[#This Row],[% Reducció salari per baix rendiment        (no posar el símbol %)]]</f>
        <v>0</v>
      </c>
      <c r="AO404" s="131">
        <f t="shared" si="98"/>
        <v>0</v>
      </c>
      <c r="AP404" s="86"/>
      <c r="AQ404" s="136">
        <f>ROUND((AR404/100)*693*Taula1[[#This Row],[Mesos naturals sencers treballats període justificat (01/01/2023 - 31/03/2023)]],2)</f>
        <v>0</v>
      </c>
      <c r="AR404" s="89">
        <f>Taula1[[#This Row],[% Jornada segons contracte
(no posar el símbol %) ]]-Taula1[[#This Row],[% Reducció salari per baix rendiment        (no posar el símbol %)]]</f>
        <v>0</v>
      </c>
      <c r="AS404" s="136">
        <f>ROUND((AT404/100)*22.78356164*Taula1[[#This Row],[Dies treballats període justificat (01/01/2023 - 31/03/2023)              no comptabilitzats com a mes natural sencer]],2)</f>
        <v>0</v>
      </c>
      <c r="AT404" s="89">
        <f>Taula1[[#This Row],[% Jornada segons contracte
(no posar el símbol %) ]]-Taula1[[#This Row],[% Reducció salari per baix rendiment        (no posar el símbol %)]]</f>
        <v>0</v>
      </c>
      <c r="AU404" s="136">
        <f t="shared" si="99"/>
        <v>0</v>
      </c>
      <c r="AV404" s="86"/>
      <c r="AW404" s="136">
        <f>ROUND((AX404/100)*693*Taula1[[#This Row],[Espai reservat Administració  (mesos)]],2)</f>
        <v>0</v>
      </c>
      <c r="AX404" s="89">
        <f>Taula1[[#This Row],[% Jornada segons contracte
(no posar el símbol %) ]]-Taula1[[#This Row],[% Reducció salari per baix rendiment        (no posar el símbol %)]]</f>
        <v>0</v>
      </c>
      <c r="AY404" s="131">
        <f>ROUND((AZ404/100)*22.78356164*Taula1[[#This Row],[Espai reservat Administració (dies)]],2)</f>
        <v>0</v>
      </c>
      <c r="AZ404" s="79">
        <f>Taula1[[#This Row],[% Jornada segons contracte
(no posar el símbol %) ]]-Taula1[[#This Row],[% Reducció salari per baix rendiment        (no posar el símbol %)]]</f>
        <v>0</v>
      </c>
      <c r="BA404" s="131">
        <f t="shared" si="100"/>
        <v>0</v>
      </c>
      <c r="BB404" s="83"/>
      <c r="BC404" s="131">
        <f>IF(Taula1[[#This Row],[Grup justificat     (fer servir opcions de la llista desplegable)]]=1,AI404,0)</f>
        <v>0</v>
      </c>
      <c r="BD404" s="131">
        <f>IF(Taula1[[#This Row],[Grup justificat     (fer servir opcions de la llista desplegable)]]=2,AU404,0)</f>
        <v>0</v>
      </c>
      <c r="BE404" s="83"/>
      <c r="BF404" s="131">
        <f>IF(Taula1[[#This Row],[Espai reservat Administració]]=1,AO404,0)</f>
        <v>0</v>
      </c>
      <c r="BG404" s="131">
        <f>IF(Taula1[[#This Row],[Espai reservat Administració]]=2,BA404,0)</f>
        <v>0</v>
      </c>
      <c r="BH404" s="83"/>
      <c r="BI404" s="124">
        <f>IF(Taula1[[#This Row],[Grup justificat     (fer servir opcions de la llista desplegable)]]=1,1,0)</f>
        <v>0</v>
      </c>
      <c r="BJ404" s="124">
        <f>IF(Taula1[[#This Row],[Espai reservat Administració]]=1,1,0)</f>
        <v>0</v>
      </c>
      <c r="BK404" s="125"/>
      <c r="BL404" s="124">
        <f>IF(Taula1[[#This Row],[Grup justificat     (fer servir opcions de la llista desplegable)]]=2,1,0)</f>
        <v>0</v>
      </c>
      <c r="BM404" s="124">
        <f>IF(Taula1[[#This Row],[Espai reservat Administració]]=2,1,0)</f>
        <v>0</v>
      </c>
      <c r="BN404" s="73"/>
      <c r="BO404" s="73"/>
      <c r="BP404" s="73"/>
      <c r="BQ404" s="73"/>
      <c r="BR404" s="73"/>
      <c r="BS404" s="73"/>
      <c r="BT404" s="73"/>
      <c r="BU404" s="73"/>
      <c r="BV404" s="73"/>
      <c r="BW404" s="73"/>
      <c r="BX404" s="73"/>
      <c r="BY404" s="73"/>
      <c r="BZ404" s="73"/>
      <c r="CA404" s="73"/>
      <c r="CB404" s="73"/>
      <c r="CC404" s="73"/>
      <c r="CD404" s="73"/>
      <c r="CE404" s="73"/>
      <c r="CF404" s="73"/>
      <c r="CG404" s="63">
        <f t="shared" si="101"/>
        <v>0</v>
      </c>
      <c r="CH404" s="63">
        <f t="shared" si="102"/>
        <v>0</v>
      </c>
      <c r="CI404" s="73"/>
      <c r="CJ404" s="63">
        <f>IF(Taula1[[#This Row],[Tipus de contracte                                  (fer servir opcions de la llista desplegable)]]="Indefinit",1,0)</f>
        <v>0</v>
      </c>
      <c r="CK404" s="63">
        <f>IF(Taula1[[#This Row],[Tipus de contracte                                  (fer servir opcions de la llista desplegable)]]="Temporal, igual o superior a 6 mesos",1,0)</f>
        <v>0</v>
      </c>
      <c r="CL404" s="63">
        <f>IF(Taula1[[#This Row],[Tipus de contracte                                  (fer servir opcions de la llista desplegable)]]="Substitució per IT",1,0)</f>
        <v>0</v>
      </c>
      <c r="CM404" s="73"/>
      <c r="CN404" s="63">
        <f>IF(Taula1[[#This Row],[Relació llocs de treball]]&gt;=1,1,0)</f>
        <v>0</v>
      </c>
      <c r="CO404" s="73"/>
      <c r="CP404" s="63">
        <f>IF(Taula1[[#This Row],[Identitat de gènere                                                          (fer servir opcions de la llista desplegable)]]="Home",1,0)</f>
        <v>0</v>
      </c>
      <c r="CQ404" s="63">
        <f>IF(Taula1[[#This Row],[Identitat de gènere                                                          (fer servir opcions de la llista desplegable)]]="Dona",1,0)</f>
        <v>0</v>
      </c>
      <c r="CR404" s="63">
        <f>IF(Taula1[[#This Row],[Identitat de gènere                                                          (fer servir opcions de la llista desplegable)]]="No binari",1,0)</f>
        <v>0</v>
      </c>
      <c r="CS404" s="73"/>
      <c r="CT404" s="63">
        <f t="shared" si="96"/>
        <v>0</v>
      </c>
      <c r="CU404" s="64">
        <f t="shared" si="103"/>
        <v>0</v>
      </c>
      <c r="CW404" s="64">
        <f t="shared" si="104"/>
        <v>0</v>
      </c>
      <c r="CX404" s="64">
        <f t="shared" si="105"/>
        <v>0</v>
      </c>
      <c r="CY404" s="64">
        <f t="shared" si="106"/>
        <v>0</v>
      </c>
      <c r="CZ404" s="64">
        <f t="shared" si="107"/>
        <v>0</v>
      </c>
      <c r="DB404" s="64">
        <f t="shared" si="108"/>
        <v>0</v>
      </c>
      <c r="DC404" s="64">
        <f t="shared" si="109"/>
        <v>0</v>
      </c>
      <c r="DD404" s="64">
        <f t="shared" si="110"/>
        <v>0</v>
      </c>
      <c r="DE404" s="64">
        <f t="shared" si="111"/>
        <v>0</v>
      </c>
    </row>
    <row r="405" spans="2:109" x14ac:dyDescent="0.3">
      <c r="B405" s="167"/>
      <c r="C405" s="186"/>
      <c r="D405" s="2"/>
      <c r="E405" s="67"/>
      <c r="F405" s="5"/>
      <c r="G405" s="5"/>
      <c r="H405" s="187"/>
      <c r="I405" s="111" t="str">
        <f ca="1">IF(Taula1[[#This Row],[Data naixement (format dd/mm/aaaa)]]="","0",DATEDIF(Taula1[[#This Row],[Data naixement (format dd/mm/aaaa)]],TODAY(),"Y"))</f>
        <v>0</v>
      </c>
      <c r="J405" s="6"/>
      <c r="K405" s="6"/>
      <c r="L405" s="6"/>
      <c r="M405" s="6"/>
      <c r="N405" s="56"/>
      <c r="O405" s="56"/>
      <c r="P405" s="56"/>
      <c r="Q405" s="6"/>
      <c r="R405" s="7"/>
      <c r="S405" s="143">
        <f>Taula1[[#This Row],[Mesos naturals sencers treballats període justificat (01/01/2023 - 31/03/2023)]]</f>
        <v>0</v>
      </c>
      <c r="T405" s="194">
        <f>Taula1[[#This Row],[Dies treballats període justificat (01/01/2023 - 31/03/2023)              no comptabilitzats com a mes natural sencer]]</f>
        <v>0</v>
      </c>
      <c r="U405" s="12"/>
      <c r="V405" s="7"/>
      <c r="W405" s="188"/>
      <c r="X405" s="188"/>
      <c r="Y405" s="188"/>
      <c r="Z405" s="188"/>
      <c r="AA405" s="190"/>
      <c r="AB405" s="143">
        <f>Taula1[[#This Row],[Grup justificat     (fer servir opcions de la llista desplegable)]]</f>
        <v>0</v>
      </c>
      <c r="AC405" s="182"/>
      <c r="AD405" s="80"/>
      <c r="AE405" s="131">
        <f>ROUND((AF405/100)*756*Taula1[[#This Row],[Mesos naturals sencers treballats període justificat (01/01/2023 - 31/03/2023)]],2)</f>
        <v>0</v>
      </c>
      <c r="AF405" s="79">
        <f>Taula1[[#This Row],[% Jornada segons contracte
(no posar el símbol %) ]]-Taula1[[#This Row],[% Reducció salari per baix rendiment        (no posar el símbol %)]]</f>
        <v>0</v>
      </c>
      <c r="AG405" s="131">
        <f>ROUND((AH405/100)*24.8547945*Taula1[[#This Row],[Dies treballats període justificat (01/01/2023 - 31/03/2023)              no comptabilitzats com a mes natural sencer]],2)</f>
        <v>0</v>
      </c>
      <c r="AH405" s="79">
        <f>Taula1[[#This Row],[% Jornada segons contracte
(no posar el símbol %) ]]-Taula1[[#This Row],[% Reducció salari per baix rendiment        (no posar el símbol %)]]</f>
        <v>0</v>
      </c>
      <c r="AI405" s="131">
        <f t="shared" si="97"/>
        <v>0</v>
      </c>
      <c r="AJ405" s="183"/>
      <c r="AK405" s="131">
        <f>ROUND((AL405/100)*756*Taula1[[#This Row],[Espai reservat Administració  (mesos)]],2)</f>
        <v>0</v>
      </c>
      <c r="AL405" s="79">
        <f>Taula1[[#This Row],[% Jornada segons contracte
(no posar el símbol %) ]]-Taula1[[#This Row],[% Reducció salari per baix rendiment        (no posar el símbol %)]]</f>
        <v>0</v>
      </c>
      <c r="AM405" s="131">
        <f>ROUND((AN405/100)*24.8547945*Taula1[[#This Row],[Espai reservat Administració (dies)]],2)</f>
        <v>0</v>
      </c>
      <c r="AN405" s="79">
        <f>Taula1[[#This Row],[% Jornada segons contracte
(no posar el símbol %) ]]-Taula1[[#This Row],[% Reducció salari per baix rendiment        (no posar el símbol %)]]</f>
        <v>0</v>
      </c>
      <c r="AO405" s="131">
        <f t="shared" si="98"/>
        <v>0</v>
      </c>
      <c r="AP405" s="86"/>
      <c r="AQ405" s="136">
        <f>ROUND((AR405/100)*693*Taula1[[#This Row],[Mesos naturals sencers treballats període justificat (01/01/2023 - 31/03/2023)]],2)</f>
        <v>0</v>
      </c>
      <c r="AR405" s="89">
        <f>Taula1[[#This Row],[% Jornada segons contracte
(no posar el símbol %) ]]-Taula1[[#This Row],[% Reducció salari per baix rendiment        (no posar el símbol %)]]</f>
        <v>0</v>
      </c>
      <c r="AS405" s="136">
        <f>ROUND((AT405/100)*22.78356164*Taula1[[#This Row],[Dies treballats període justificat (01/01/2023 - 31/03/2023)              no comptabilitzats com a mes natural sencer]],2)</f>
        <v>0</v>
      </c>
      <c r="AT405" s="89">
        <f>Taula1[[#This Row],[% Jornada segons contracte
(no posar el símbol %) ]]-Taula1[[#This Row],[% Reducció salari per baix rendiment        (no posar el símbol %)]]</f>
        <v>0</v>
      </c>
      <c r="AU405" s="136">
        <f t="shared" si="99"/>
        <v>0</v>
      </c>
      <c r="AV405" s="86"/>
      <c r="AW405" s="136">
        <f>ROUND((AX405/100)*693*Taula1[[#This Row],[Espai reservat Administració  (mesos)]],2)</f>
        <v>0</v>
      </c>
      <c r="AX405" s="89">
        <f>Taula1[[#This Row],[% Jornada segons contracte
(no posar el símbol %) ]]-Taula1[[#This Row],[% Reducció salari per baix rendiment        (no posar el símbol %)]]</f>
        <v>0</v>
      </c>
      <c r="AY405" s="131">
        <f>ROUND((AZ405/100)*22.78356164*Taula1[[#This Row],[Espai reservat Administració (dies)]],2)</f>
        <v>0</v>
      </c>
      <c r="AZ405" s="79">
        <f>Taula1[[#This Row],[% Jornada segons contracte
(no posar el símbol %) ]]-Taula1[[#This Row],[% Reducció salari per baix rendiment        (no posar el símbol %)]]</f>
        <v>0</v>
      </c>
      <c r="BA405" s="131">
        <f t="shared" si="100"/>
        <v>0</v>
      </c>
      <c r="BB405" s="83"/>
      <c r="BC405" s="131">
        <f>IF(Taula1[[#This Row],[Grup justificat     (fer servir opcions de la llista desplegable)]]=1,AI405,0)</f>
        <v>0</v>
      </c>
      <c r="BD405" s="131">
        <f>IF(Taula1[[#This Row],[Grup justificat     (fer servir opcions de la llista desplegable)]]=2,AU405,0)</f>
        <v>0</v>
      </c>
      <c r="BE405" s="83"/>
      <c r="BF405" s="131">
        <f>IF(Taula1[[#This Row],[Espai reservat Administració]]=1,AO405,0)</f>
        <v>0</v>
      </c>
      <c r="BG405" s="131">
        <f>IF(Taula1[[#This Row],[Espai reservat Administració]]=2,BA405,0)</f>
        <v>0</v>
      </c>
      <c r="BH405" s="83"/>
      <c r="BI405" s="124">
        <f>IF(Taula1[[#This Row],[Grup justificat     (fer servir opcions de la llista desplegable)]]=1,1,0)</f>
        <v>0</v>
      </c>
      <c r="BJ405" s="124">
        <f>IF(Taula1[[#This Row],[Espai reservat Administració]]=1,1,0)</f>
        <v>0</v>
      </c>
      <c r="BK405" s="125"/>
      <c r="BL405" s="124">
        <f>IF(Taula1[[#This Row],[Grup justificat     (fer servir opcions de la llista desplegable)]]=2,1,0)</f>
        <v>0</v>
      </c>
      <c r="BM405" s="124">
        <f>IF(Taula1[[#This Row],[Espai reservat Administració]]=2,1,0)</f>
        <v>0</v>
      </c>
      <c r="BN405" s="73"/>
      <c r="BO405" s="73"/>
      <c r="BP405" s="73"/>
      <c r="BQ405" s="73"/>
      <c r="BR405" s="73"/>
      <c r="BS405" s="73"/>
      <c r="BT405" s="73"/>
      <c r="BU405" s="73"/>
      <c r="BV405" s="73"/>
      <c r="BW405" s="73"/>
      <c r="BX405" s="73"/>
      <c r="BY405" s="73"/>
      <c r="BZ405" s="73"/>
      <c r="CA405" s="73"/>
      <c r="CB405" s="73"/>
      <c r="CC405" s="73"/>
      <c r="CD405" s="73"/>
      <c r="CE405" s="73"/>
      <c r="CF405" s="73"/>
      <c r="CG405" s="63">
        <f t="shared" si="101"/>
        <v>0</v>
      </c>
      <c r="CH405" s="63">
        <f t="shared" si="102"/>
        <v>0</v>
      </c>
      <c r="CI405" s="73"/>
      <c r="CJ405" s="63">
        <f>IF(Taula1[[#This Row],[Tipus de contracte                                  (fer servir opcions de la llista desplegable)]]="Indefinit",1,0)</f>
        <v>0</v>
      </c>
      <c r="CK405" s="63">
        <f>IF(Taula1[[#This Row],[Tipus de contracte                                  (fer servir opcions de la llista desplegable)]]="Temporal, igual o superior a 6 mesos",1,0)</f>
        <v>0</v>
      </c>
      <c r="CL405" s="63">
        <f>IF(Taula1[[#This Row],[Tipus de contracte                                  (fer servir opcions de la llista desplegable)]]="Substitució per IT",1,0)</f>
        <v>0</v>
      </c>
      <c r="CM405" s="73"/>
      <c r="CN405" s="63">
        <f>IF(Taula1[[#This Row],[Relació llocs de treball]]&gt;=1,1,0)</f>
        <v>0</v>
      </c>
      <c r="CO405" s="73"/>
      <c r="CP405" s="63">
        <f>IF(Taula1[[#This Row],[Identitat de gènere                                                          (fer servir opcions de la llista desplegable)]]="Home",1,0)</f>
        <v>0</v>
      </c>
      <c r="CQ405" s="63">
        <f>IF(Taula1[[#This Row],[Identitat de gènere                                                          (fer servir opcions de la llista desplegable)]]="Dona",1,0)</f>
        <v>0</v>
      </c>
      <c r="CR405" s="63">
        <f>IF(Taula1[[#This Row],[Identitat de gènere                                                          (fer servir opcions de la llista desplegable)]]="No binari",1,0)</f>
        <v>0</v>
      </c>
      <c r="CS405" s="73"/>
      <c r="CT405" s="63">
        <f t="shared" si="96"/>
        <v>0</v>
      </c>
      <c r="CU405" s="64">
        <f t="shared" si="103"/>
        <v>0</v>
      </c>
      <c r="CW405" s="64">
        <f t="shared" si="104"/>
        <v>0</v>
      </c>
      <c r="CX405" s="64">
        <f t="shared" si="105"/>
        <v>0</v>
      </c>
      <c r="CY405" s="64">
        <f t="shared" si="106"/>
        <v>0</v>
      </c>
      <c r="CZ405" s="64">
        <f t="shared" si="107"/>
        <v>0</v>
      </c>
      <c r="DB405" s="64">
        <f t="shared" si="108"/>
        <v>0</v>
      </c>
      <c r="DC405" s="64">
        <f t="shared" si="109"/>
        <v>0</v>
      </c>
      <c r="DD405" s="64">
        <f t="shared" si="110"/>
        <v>0</v>
      </c>
      <c r="DE405" s="64">
        <f t="shared" si="111"/>
        <v>0</v>
      </c>
    </row>
    <row r="406" spans="2:109" x14ac:dyDescent="0.3">
      <c r="B406" s="167"/>
      <c r="C406" s="186"/>
      <c r="D406" s="2"/>
      <c r="E406" s="67"/>
      <c r="F406" s="5"/>
      <c r="G406" s="5"/>
      <c r="H406" s="187"/>
      <c r="I406" s="111" t="str">
        <f ca="1">IF(Taula1[[#This Row],[Data naixement (format dd/mm/aaaa)]]="","0",DATEDIF(Taula1[[#This Row],[Data naixement (format dd/mm/aaaa)]],TODAY(),"Y"))</f>
        <v>0</v>
      </c>
      <c r="J406" s="6"/>
      <c r="K406" s="6"/>
      <c r="L406" s="6"/>
      <c r="M406" s="6"/>
      <c r="N406" s="56"/>
      <c r="O406" s="56"/>
      <c r="P406" s="56"/>
      <c r="Q406" s="6"/>
      <c r="R406" s="7"/>
      <c r="S406" s="143">
        <f>Taula1[[#This Row],[Mesos naturals sencers treballats període justificat (01/01/2023 - 31/03/2023)]]</f>
        <v>0</v>
      </c>
      <c r="T406" s="194">
        <f>Taula1[[#This Row],[Dies treballats període justificat (01/01/2023 - 31/03/2023)              no comptabilitzats com a mes natural sencer]]</f>
        <v>0</v>
      </c>
      <c r="U406" s="12"/>
      <c r="V406" s="7"/>
      <c r="W406" s="188"/>
      <c r="X406" s="188"/>
      <c r="Y406" s="188"/>
      <c r="Z406" s="188"/>
      <c r="AA406" s="190"/>
      <c r="AB406" s="143">
        <f>Taula1[[#This Row],[Grup justificat     (fer servir opcions de la llista desplegable)]]</f>
        <v>0</v>
      </c>
      <c r="AC406" s="182"/>
      <c r="AD406" s="80"/>
      <c r="AE406" s="131">
        <f>ROUND((AF406/100)*756*Taula1[[#This Row],[Mesos naturals sencers treballats període justificat (01/01/2023 - 31/03/2023)]],2)</f>
        <v>0</v>
      </c>
      <c r="AF406" s="79">
        <f>Taula1[[#This Row],[% Jornada segons contracte
(no posar el símbol %) ]]-Taula1[[#This Row],[% Reducció salari per baix rendiment        (no posar el símbol %)]]</f>
        <v>0</v>
      </c>
      <c r="AG406" s="131">
        <f>ROUND((AH406/100)*24.8547945*Taula1[[#This Row],[Dies treballats període justificat (01/01/2023 - 31/03/2023)              no comptabilitzats com a mes natural sencer]],2)</f>
        <v>0</v>
      </c>
      <c r="AH406" s="79">
        <f>Taula1[[#This Row],[% Jornada segons contracte
(no posar el símbol %) ]]-Taula1[[#This Row],[% Reducció salari per baix rendiment        (no posar el símbol %)]]</f>
        <v>0</v>
      </c>
      <c r="AI406" s="131">
        <f t="shared" si="97"/>
        <v>0</v>
      </c>
      <c r="AJ406" s="183"/>
      <c r="AK406" s="131">
        <f>ROUND((AL406/100)*756*Taula1[[#This Row],[Espai reservat Administració  (mesos)]],2)</f>
        <v>0</v>
      </c>
      <c r="AL406" s="79">
        <f>Taula1[[#This Row],[% Jornada segons contracte
(no posar el símbol %) ]]-Taula1[[#This Row],[% Reducció salari per baix rendiment        (no posar el símbol %)]]</f>
        <v>0</v>
      </c>
      <c r="AM406" s="131">
        <f>ROUND((AN406/100)*24.8547945*Taula1[[#This Row],[Espai reservat Administració (dies)]],2)</f>
        <v>0</v>
      </c>
      <c r="AN406" s="79">
        <f>Taula1[[#This Row],[% Jornada segons contracte
(no posar el símbol %) ]]-Taula1[[#This Row],[% Reducció salari per baix rendiment        (no posar el símbol %)]]</f>
        <v>0</v>
      </c>
      <c r="AO406" s="131">
        <f t="shared" si="98"/>
        <v>0</v>
      </c>
      <c r="AP406" s="86"/>
      <c r="AQ406" s="136">
        <f>ROUND((AR406/100)*693*Taula1[[#This Row],[Mesos naturals sencers treballats període justificat (01/01/2023 - 31/03/2023)]],2)</f>
        <v>0</v>
      </c>
      <c r="AR406" s="89">
        <f>Taula1[[#This Row],[% Jornada segons contracte
(no posar el símbol %) ]]-Taula1[[#This Row],[% Reducció salari per baix rendiment        (no posar el símbol %)]]</f>
        <v>0</v>
      </c>
      <c r="AS406" s="136">
        <f>ROUND((AT406/100)*22.78356164*Taula1[[#This Row],[Dies treballats període justificat (01/01/2023 - 31/03/2023)              no comptabilitzats com a mes natural sencer]],2)</f>
        <v>0</v>
      </c>
      <c r="AT406" s="89">
        <f>Taula1[[#This Row],[% Jornada segons contracte
(no posar el símbol %) ]]-Taula1[[#This Row],[% Reducció salari per baix rendiment        (no posar el símbol %)]]</f>
        <v>0</v>
      </c>
      <c r="AU406" s="136">
        <f t="shared" si="99"/>
        <v>0</v>
      </c>
      <c r="AV406" s="86"/>
      <c r="AW406" s="136">
        <f>ROUND((AX406/100)*693*Taula1[[#This Row],[Espai reservat Administració  (mesos)]],2)</f>
        <v>0</v>
      </c>
      <c r="AX406" s="89">
        <f>Taula1[[#This Row],[% Jornada segons contracte
(no posar el símbol %) ]]-Taula1[[#This Row],[% Reducció salari per baix rendiment        (no posar el símbol %)]]</f>
        <v>0</v>
      </c>
      <c r="AY406" s="131">
        <f>ROUND((AZ406/100)*22.78356164*Taula1[[#This Row],[Espai reservat Administració (dies)]],2)</f>
        <v>0</v>
      </c>
      <c r="AZ406" s="79">
        <f>Taula1[[#This Row],[% Jornada segons contracte
(no posar el símbol %) ]]-Taula1[[#This Row],[% Reducció salari per baix rendiment        (no posar el símbol %)]]</f>
        <v>0</v>
      </c>
      <c r="BA406" s="131">
        <f t="shared" si="100"/>
        <v>0</v>
      </c>
      <c r="BB406" s="83"/>
      <c r="BC406" s="131">
        <f>IF(Taula1[[#This Row],[Grup justificat     (fer servir opcions de la llista desplegable)]]=1,AI406,0)</f>
        <v>0</v>
      </c>
      <c r="BD406" s="131">
        <f>IF(Taula1[[#This Row],[Grup justificat     (fer servir opcions de la llista desplegable)]]=2,AU406,0)</f>
        <v>0</v>
      </c>
      <c r="BE406" s="83"/>
      <c r="BF406" s="131">
        <f>IF(Taula1[[#This Row],[Espai reservat Administració]]=1,AO406,0)</f>
        <v>0</v>
      </c>
      <c r="BG406" s="131">
        <f>IF(Taula1[[#This Row],[Espai reservat Administració]]=2,BA406,0)</f>
        <v>0</v>
      </c>
      <c r="BH406" s="83"/>
      <c r="BI406" s="124">
        <f>IF(Taula1[[#This Row],[Grup justificat     (fer servir opcions de la llista desplegable)]]=1,1,0)</f>
        <v>0</v>
      </c>
      <c r="BJ406" s="124">
        <f>IF(Taula1[[#This Row],[Espai reservat Administració]]=1,1,0)</f>
        <v>0</v>
      </c>
      <c r="BK406" s="125"/>
      <c r="BL406" s="124">
        <f>IF(Taula1[[#This Row],[Grup justificat     (fer servir opcions de la llista desplegable)]]=2,1,0)</f>
        <v>0</v>
      </c>
      <c r="BM406" s="124">
        <f>IF(Taula1[[#This Row],[Espai reservat Administració]]=2,1,0)</f>
        <v>0</v>
      </c>
      <c r="BN406" s="73"/>
      <c r="BO406" s="73"/>
      <c r="BP406" s="73"/>
      <c r="BQ406" s="73"/>
      <c r="BR406" s="73"/>
      <c r="BS406" s="73"/>
      <c r="BT406" s="73"/>
      <c r="BU406" s="73"/>
      <c r="BV406" s="73"/>
      <c r="BW406" s="73"/>
      <c r="BX406" s="73"/>
      <c r="BY406" s="73"/>
      <c r="BZ406" s="73"/>
      <c r="CA406" s="73"/>
      <c r="CB406" s="73"/>
      <c r="CC406" s="73"/>
      <c r="CD406" s="73"/>
      <c r="CE406" s="73"/>
      <c r="CF406" s="73"/>
      <c r="CG406" s="63">
        <f t="shared" si="101"/>
        <v>0</v>
      </c>
      <c r="CH406" s="63">
        <f t="shared" si="102"/>
        <v>0</v>
      </c>
      <c r="CI406" s="73"/>
      <c r="CJ406" s="63">
        <f>IF(Taula1[[#This Row],[Tipus de contracte                                  (fer servir opcions de la llista desplegable)]]="Indefinit",1,0)</f>
        <v>0</v>
      </c>
      <c r="CK406" s="63">
        <f>IF(Taula1[[#This Row],[Tipus de contracte                                  (fer servir opcions de la llista desplegable)]]="Temporal, igual o superior a 6 mesos",1,0)</f>
        <v>0</v>
      </c>
      <c r="CL406" s="63">
        <f>IF(Taula1[[#This Row],[Tipus de contracte                                  (fer servir opcions de la llista desplegable)]]="Substitució per IT",1,0)</f>
        <v>0</v>
      </c>
      <c r="CM406" s="73"/>
      <c r="CN406" s="63">
        <f>IF(Taula1[[#This Row],[Relació llocs de treball]]&gt;=1,1,0)</f>
        <v>0</v>
      </c>
      <c r="CO406" s="73"/>
      <c r="CP406" s="63">
        <f>IF(Taula1[[#This Row],[Identitat de gènere                                                          (fer servir opcions de la llista desplegable)]]="Home",1,0)</f>
        <v>0</v>
      </c>
      <c r="CQ406" s="63">
        <f>IF(Taula1[[#This Row],[Identitat de gènere                                                          (fer servir opcions de la llista desplegable)]]="Dona",1,0)</f>
        <v>0</v>
      </c>
      <c r="CR406" s="63">
        <f>IF(Taula1[[#This Row],[Identitat de gènere                                                          (fer servir opcions de la llista desplegable)]]="No binari",1,0)</f>
        <v>0</v>
      </c>
      <c r="CS406" s="73"/>
      <c r="CT406" s="63">
        <f t="shared" si="96"/>
        <v>0</v>
      </c>
      <c r="CU406" s="64">
        <f t="shared" si="103"/>
        <v>0</v>
      </c>
      <c r="CW406" s="64">
        <f t="shared" si="104"/>
        <v>0</v>
      </c>
      <c r="CX406" s="64">
        <f t="shared" si="105"/>
        <v>0</v>
      </c>
      <c r="CY406" s="64">
        <f t="shared" si="106"/>
        <v>0</v>
      </c>
      <c r="CZ406" s="64">
        <f t="shared" si="107"/>
        <v>0</v>
      </c>
      <c r="DB406" s="64">
        <f t="shared" si="108"/>
        <v>0</v>
      </c>
      <c r="DC406" s="64">
        <f t="shared" si="109"/>
        <v>0</v>
      </c>
      <c r="DD406" s="64">
        <f t="shared" si="110"/>
        <v>0</v>
      </c>
      <c r="DE406" s="64">
        <f t="shared" si="111"/>
        <v>0</v>
      </c>
    </row>
    <row r="407" spans="2:109" x14ac:dyDescent="0.3">
      <c r="B407" s="167"/>
      <c r="C407" s="186"/>
      <c r="D407" s="2"/>
      <c r="E407" s="67"/>
      <c r="F407" s="5"/>
      <c r="G407" s="5"/>
      <c r="H407" s="187"/>
      <c r="I407" s="111" t="str">
        <f ca="1">IF(Taula1[[#This Row],[Data naixement (format dd/mm/aaaa)]]="","0",DATEDIF(Taula1[[#This Row],[Data naixement (format dd/mm/aaaa)]],TODAY(),"Y"))</f>
        <v>0</v>
      </c>
      <c r="J407" s="6"/>
      <c r="K407" s="6"/>
      <c r="L407" s="6"/>
      <c r="M407" s="6"/>
      <c r="N407" s="56"/>
      <c r="O407" s="56"/>
      <c r="P407" s="56"/>
      <c r="Q407" s="6"/>
      <c r="R407" s="7"/>
      <c r="S407" s="143">
        <f>Taula1[[#This Row],[Mesos naturals sencers treballats període justificat (01/01/2023 - 31/03/2023)]]</f>
        <v>0</v>
      </c>
      <c r="T407" s="194">
        <f>Taula1[[#This Row],[Dies treballats període justificat (01/01/2023 - 31/03/2023)              no comptabilitzats com a mes natural sencer]]</f>
        <v>0</v>
      </c>
      <c r="U407" s="12"/>
      <c r="V407" s="7"/>
      <c r="W407" s="188"/>
      <c r="X407" s="188"/>
      <c r="Y407" s="188"/>
      <c r="Z407" s="188"/>
      <c r="AA407" s="190"/>
      <c r="AB407" s="143">
        <f>Taula1[[#This Row],[Grup justificat     (fer servir opcions de la llista desplegable)]]</f>
        <v>0</v>
      </c>
      <c r="AC407" s="182"/>
      <c r="AD407" s="80"/>
      <c r="AE407" s="131">
        <f>ROUND((AF407/100)*756*Taula1[[#This Row],[Mesos naturals sencers treballats període justificat (01/01/2023 - 31/03/2023)]],2)</f>
        <v>0</v>
      </c>
      <c r="AF407" s="79">
        <f>Taula1[[#This Row],[% Jornada segons contracte
(no posar el símbol %) ]]-Taula1[[#This Row],[% Reducció salari per baix rendiment        (no posar el símbol %)]]</f>
        <v>0</v>
      </c>
      <c r="AG407" s="131">
        <f>ROUND((AH407/100)*24.8547945*Taula1[[#This Row],[Dies treballats període justificat (01/01/2023 - 31/03/2023)              no comptabilitzats com a mes natural sencer]],2)</f>
        <v>0</v>
      </c>
      <c r="AH407" s="79">
        <f>Taula1[[#This Row],[% Jornada segons contracte
(no posar el símbol %) ]]-Taula1[[#This Row],[% Reducció salari per baix rendiment        (no posar el símbol %)]]</f>
        <v>0</v>
      </c>
      <c r="AI407" s="131">
        <f t="shared" si="97"/>
        <v>0</v>
      </c>
      <c r="AJ407" s="183"/>
      <c r="AK407" s="131">
        <f>ROUND((AL407/100)*756*Taula1[[#This Row],[Espai reservat Administració  (mesos)]],2)</f>
        <v>0</v>
      </c>
      <c r="AL407" s="79">
        <f>Taula1[[#This Row],[% Jornada segons contracte
(no posar el símbol %) ]]-Taula1[[#This Row],[% Reducció salari per baix rendiment        (no posar el símbol %)]]</f>
        <v>0</v>
      </c>
      <c r="AM407" s="131">
        <f>ROUND((AN407/100)*24.8547945*Taula1[[#This Row],[Espai reservat Administració (dies)]],2)</f>
        <v>0</v>
      </c>
      <c r="AN407" s="79">
        <f>Taula1[[#This Row],[% Jornada segons contracte
(no posar el símbol %) ]]-Taula1[[#This Row],[% Reducció salari per baix rendiment        (no posar el símbol %)]]</f>
        <v>0</v>
      </c>
      <c r="AO407" s="131">
        <f t="shared" si="98"/>
        <v>0</v>
      </c>
      <c r="AP407" s="86"/>
      <c r="AQ407" s="136">
        <f>ROUND((AR407/100)*693*Taula1[[#This Row],[Mesos naturals sencers treballats període justificat (01/01/2023 - 31/03/2023)]],2)</f>
        <v>0</v>
      </c>
      <c r="AR407" s="89">
        <f>Taula1[[#This Row],[% Jornada segons contracte
(no posar el símbol %) ]]-Taula1[[#This Row],[% Reducció salari per baix rendiment        (no posar el símbol %)]]</f>
        <v>0</v>
      </c>
      <c r="AS407" s="136">
        <f>ROUND((AT407/100)*22.78356164*Taula1[[#This Row],[Dies treballats període justificat (01/01/2023 - 31/03/2023)              no comptabilitzats com a mes natural sencer]],2)</f>
        <v>0</v>
      </c>
      <c r="AT407" s="89">
        <f>Taula1[[#This Row],[% Jornada segons contracte
(no posar el símbol %) ]]-Taula1[[#This Row],[% Reducció salari per baix rendiment        (no posar el símbol %)]]</f>
        <v>0</v>
      </c>
      <c r="AU407" s="136">
        <f t="shared" si="99"/>
        <v>0</v>
      </c>
      <c r="AV407" s="86"/>
      <c r="AW407" s="136">
        <f>ROUND((AX407/100)*693*Taula1[[#This Row],[Espai reservat Administració  (mesos)]],2)</f>
        <v>0</v>
      </c>
      <c r="AX407" s="89">
        <f>Taula1[[#This Row],[% Jornada segons contracte
(no posar el símbol %) ]]-Taula1[[#This Row],[% Reducció salari per baix rendiment        (no posar el símbol %)]]</f>
        <v>0</v>
      </c>
      <c r="AY407" s="131">
        <f>ROUND((AZ407/100)*22.78356164*Taula1[[#This Row],[Espai reservat Administració (dies)]],2)</f>
        <v>0</v>
      </c>
      <c r="AZ407" s="79">
        <f>Taula1[[#This Row],[% Jornada segons contracte
(no posar el símbol %) ]]-Taula1[[#This Row],[% Reducció salari per baix rendiment        (no posar el símbol %)]]</f>
        <v>0</v>
      </c>
      <c r="BA407" s="131">
        <f t="shared" si="100"/>
        <v>0</v>
      </c>
      <c r="BB407" s="83"/>
      <c r="BC407" s="131">
        <f>IF(Taula1[[#This Row],[Grup justificat     (fer servir opcions de la llista desplegable)]]=1,AI407,0)</f>
        <v>0</v>
      </c>
      <c r="BD407" s="131">
        <f>IF(Taula1[[#This Row],[Grup justificat     (fer servir opcions de la llista desplegable)]]=2,AU407,0)</f>
        <v>0</v>
      </c>
      <c r="BE407" s="83"/>
      <c r="BF407" s="131">
        <f>IF(Taula1[[#This Row],[Espai reservat Administració]]=1,AO407,0)</f>
        <v>0</v>
      </c>
      <c r="BG407" s="131">
        <f>IF(Taula1[[#This Row],[Espai reservat Administració]]=2,BA407,0)</f>
        <v>0</v>
      </c>
      <c r="BH407" s="83"/>
      <c r="BI407" s="124">
        <f>IF(Taula1[[#This Row],[Grup justificat     (fer servir opcions de la llista desplegable)]]=1,1,0)</f>
        <v>0</v>
      </c>
      <c r="BJ407" s="124">
        <f>IF(Taula1[[#This Row],[Espai reservat Administració]]=1,1,0)</f>
        <v>0</v>
      </c>
      <c r="BK407" s="125"/>
      <c r="BL407" s="124">
        <f>IF(Taula1[[#This Row],[Grup justificat     (fer servir opcions de la llista desplegable)]]=2,1,0)</f>
        <v>0</v>
      </c>
      <c r="BM407" s="124">
        <f>IF(Taula1[[#This Row],[Espai reservat Administració]]=2,1,0)</f>
        <v>0</v>
      </c>
      <c r="BN407" s="73"/>
      <c r="BO407" s="73"/>
      <c r="BP407" s="73"/>
      <c r="BQ407" s="73"/>
      <c r="BR407" s="73"/>
      <c r="BS407" s="73"/>
      <c r="BT407" s="73"/>
      <c r="BU407" s="73"/>
      <c r="BV407" s="73"/>
      <c r="BW407" s="73"/>
      <c r="BX407" s="73"/>
      <c r="BY407" s="73"/>
      <c r="BZ407" s="73"/>
      <c r="CA407" s="73"/>
      <c r="CB407" s="73"/>
      <c r="CC407" s="73"/>
      <c r="CD407" s="73"/>
      <c r="CE407" s="73"/>
      <c r="CF407" s="73"/>
      <c r="CG407" s="63">
        <f t="shared" si="101"/>
        <v>0</v>
      </c>
      <c r="CH407" s="63">
        <f t="shared" si="102"/>
        <v>0</v>
      </c>
      <c r="CI407" s="73"/>
      <c r="CJ407" s="63">
        <f>IF(Taula1[[#This Row],[Tipus de contracte                                  (fer servir opcions de la llista desplegable)]]="Indefinit",1,0)</f>
        <v>0</v>
      </c>
      <c r="CK407" s="63">
        <f>IF(Taula1[[#This Row],[Tipus de contracte                                  (fer servir opcions de la llista desplegable)]]="Temporal, igual o superior a 6 mesos",1,0)</f>
        <v>0</v>
      </c>
      <c r="CL407" s="63">
        <f>IF(Taula1[[#This Row],[Tipus de contracte                                  (fer servir opcions de la llista desplegable)]]="Substitució per IT",1,0)</f>
        <v>0</v>
      </c>
      <c r="CM407" s="73"/>
      <c r="CN407" s="63">
        <f>IF(Taula1[[#This Row],[Relació llocs de treball]]&gt;=1,1,0)</f>
        <v>0</v>
      </c>
      <c r="CO407" s="73"/>
      <c r="CP407" s="63">
        <f>IF(Taula1[[#This Row],[Identitat de gènere                                                          (fer servir opcions de la llista desplegable)]]="Home",1,0)</f>
        <v>0</v>
      </c>
      <c r="CQ407" s="63">
        <f>IF(Taula1[[#This Row],[Identitat de gènere                                                          (fer servir opcions de la llista desplegable)]]="Dona",1,0)</f>
        <v>0</v>
      </c>
      <c r="CR407" s="63">
        <f>IF(Taula1[[#This Row],[Identitat de gènere                                                          (fer servir opcions de la llista desplegable)]]="No binari",1,0)</f>
        <v>0</v>
      </c>
      <c r="CS407" s="73"/>
      <c r="CT407" s="63">
        <f t="shared" si="96"/>
        <v>0</v>
      </c>
      <c r="CU407" s="64">
        <f t="shared" si="103"/>
        <v>0</v>
      </c>
      <c r="CW407" s="64">
        <f t="shared" si="104"/>
        <v>0</v>
      </c>
      <c r="CX407" s="64">
        <f t="shared" si="105"/>
        <v>0</v>
      </c>
      <c r="CY407" s="64">
        <f t="shared" si="106"/>
        <v>0</v>
      </c>
      <c r="CZ407" s="64">
        <f t="shared" si="107"/>
        <v>0</v>
      </c>
      <c r="DB407" s="64">
        <f t="shared" si="108"/>
        <v>0</v>
      </c>
      <c r="DC407" s="64">
        <f t="shared" si="109"/>
        <v>0</v>
      </c>
      <c r="DD407" s="64">
        <f t="shared" si="110"/>
        <v>0</v>
      </c>
      <c r="DE407" s="64">
        <f t="shared" si="111"/>
        <v>0</v>
      </c>
    </row>
    <row r="408" spans="2:109" x14ac:dyDescent="0.3">
      <c r="B408" s="167"/>
      <c r="C408" s="186"/>
      <c r="D408" s="2"/>
      <c r="E408" s="67"/>
      <c r="F408" s="5"/>
      <c r="G408" s="5"/>
      <c r="H408" s="187"/>
      <c r="I408" s="111" t="str">
        <f ca="1">IF(Taula1[[#This Row],[Data naixement (format dd/mm/aaaa)]]="","0",DATEDIF(Taula1[[#This Row],[Data naixement (format dd/mm/aaaa)]],TODAY(),"Y"))</f>
        <v>0</v>
      </c>
      <c r="J408" s="6"/>
      <c r="K408" s="6"/>
      <c r="L408" s="6"/>
      <c r="M408" s="6"/>
      <c r="N408" s="56"/>
      <c r="O408" s="56"/>
      <c r="P408" s="56"/>
      <c r="Q408" s="6"/>
      <c r="R408" s="7"/>
      <c r="S408" s="143">
        <f>Taula1[[#This Row],[Mesos naturals sencers treballats període justificat (01/01/2023 - 31/03/2023)]]</f>
        <v>0</v>
      </c>
      <c r="T408" s="194">
        <f>Taula1[[#This Row],[Dies treballats període justificat (01/01/2023 - 31/03/2023)              no comptabilitzats com a mes natural sencer]]</f>
        <v>0</v>
      </c>
      <c r="U408" s="12"/>
      <c r="V408" s="7"/>
      <c r="W408" s="188"/>
      <c r="X408" s="188"/>
      <c r="Y408" s="188"/>
      <c r="Z408" s="188"/>
      <c r="AA408" s="190"/>
      <c r="AB408" s="143">
        <f>Taula1[[#This Row],[Grup justificat     (fer servir opcions de la llista desplegable)]]</f>
        <v>0</v>
      </c>
      <c r="AC408" s="182"/>
      <c r="AD408" s="80"/>
      <c r="AE408" s="131">
        <f>ROUND((AF408/100)*756*Taula1[[#This Row],[Mesos naturals sencers treballats període justificat (01/01/2023 - 31/03/2023)]],2)</f>
        <v>0</v>
      </c>
      <c r="AF408" s="79">
        <f>Taula1[[#This Row],[% Jornada segons contracte
(no posar el símbol %) ]]-Taula1[[#This Row],[% Reducció salari per baix rendiment        (no posar el símbol %)]]</f>
        <v>0</v>
      </c>
      <c r="AG408" s="131">
        <f>ROUND((AH408/100)*24.8547945*Taula1[[#This Row],[Dies treballats període justificat (01/01/2023 - 31/03/2023)              no comptabilitzats com a mes natural sencer]],2)</f>
        <v>0</v>
      </c>
      <c r="AH408" s="79">
        <f>Taula1[[#This Row],[% Jornada segons contracte
(no posar el símbol %) ]]-Taula1[[#This Row],[% Reducció salari per baix rendiment        (no posar el símbol %)]]</f>
        <v>0</v>
      </c>
      <c r="AI408" s="131">
        <f t="shared" si="97"/>
        <v>0</v>
      </c>
      <c r="AJ408" s="183"/>
      <c r="AK408" s="131">
        <f>ROUND((AL408/100)*756*Taula1[[#This Row],[Espai reservat Administració  (mesos)]],2)</f>
        <v>0</v>
      </c>
      <c r="AL408" s="79">
        <f>Taula1[[#This Row],[% Jornada segons contracte
(no posar el símbol %) ]]-Taula1[[#This Row],[% Reducció salari per baix rendiment        (no posar el símbol %)]]</f>
        <v>0</v>
      </c>
      <c r="AM408" s="131">
        <f>ROUND((AN408/100)*24.8547945*Taula1[[#This Row],[Espai reservat Administració (dies)]],2)</f>
        <v>0</v>
      </c>
      <c r="AN408" s="79">
        <f>Taula1[[#This Row],[% Jornada segons contracte
(no posar el símbol %) ]]-Taula1[[#This Row],[% Reducció salari per baix rendiment        (no posar el símbol %)]]</f>
        <v>0</v>
      </c>
      <c r="AO408" s="131">
        <f t="shared" si="98"/>
        <v>0</v>
      </c>
      <c r="AP408" s="86"/>
      <c r="AQ408" s="136">
        <f>ROUND((AR408/100)*693*Taula1[[#This Row],[Mesos naturals sencers treballats període justificat (01/01/2023 - 31/03/2023)]],2)</f>
        <v>0</v>
      </c>
      <c r="AR408" s="89">
        <f>Taula1[[#This Row],[% Jornada segons contracte
(no posar el símbol %) ]]-Taula1[[#This Row],[% Reducció salari per baix rendiment        (no posar el símbol %)]]</f>
        <v>0</v>
      </c>
      <c r="AS408" s="136">
        <f>ROUND((AT408/100)*22.78356164*Taula1[[#This Row],[Dies treballats període justificat (01/01/2023 - 31/03/2023)              no comptabilitzats com a mes natural sencer]],2)</f>
        <v>0</v>
      </c>
      <c r="AT408" s="89">
        <f>Taula1[[#This Row],[% Jornada segons contracte
(no posar el símbol %) ]]-Taula1[[#This Row],[% Reducció salari per baix rendiment        (no posar el símbol %)]]</f>
        <v>0</v>
      </c>
      <c r="AU408" s="136">
        <f t="shared" si="99"/>
        <v>0</v>
      </c>
      <c r="AV408" s="86"/>
      <c r="AW408" s="136">
        <f>ROUND((AX408/100)*693*Taula1[[#This Row],[Espai reservat Administració  (mesos)]],2)</f>
        <v>0</v>
      </c>
      <c r="AX408" s="89">
        <f>Taula1[[#This Row],[% Jornada segons contracte
(no posar el símbol %) ]]-Taula1[[#This Row],[% Reducció salari per baix rendiment        (no posar el símbol %)]]</f>
        <v>0</v>
      </c>
      <c r="AY408" s="131">
        <f>ROUND((AZ408/100)*22.78356164*Taula1[[#This Row],[Espai reservat Administració (dies)]],2)</f>
        <v>0</v>
      </c>
      <c r="AZ408" s="79">
        <f>Taula1[[#This Row],[% Jornada segons contracte
(no posar el símbol %) ]]-Taula1[[#This Row],[% Reducció salari per baix rendiment        (no posar el símbol %)]]</f>
        <v>0</v>
      </c>
      <c r="BA408" s="131">
        <f t="shared" si="100"/>
        <v>0</v>
      </c>
      <c r="BB408" s="83"/>
      <c r="BC408" s="131">
        <f>IF(Taula1[[#This Row],[Grup justificat     (fer servir opcions de la llista desplegable)]]=1,AI408,0)</f>
        <v>0</v>
      </c>
      <c r="BD408" s="131">
        <f>IF(Taula1[[#This Row],[Grup justificat     (fer servir opcions de la llista desplegable)]]=2,AU408,0)</f>
        <v>0</v>
      </c>
      <c r="BE408" s="83"/>
      <c r="BF408" s="131">
        <f>IF(Taula1[[#This Row],[Espai reservat Administració]]=1,AO408,0)</f>
        <v>0</v>
      </c>
      <c r="BG408" s="131">
        <f>IF(Taula1[[#This Row],[Espai reservat Administració]]=2,BA408,0)</f>
        <v>0</v>
      </c>
      <c r="BH408" s="83"/>
      <c r="BI408" s="124">
        <f>IF(Taula1[[#This Row],[Grup justificat     (fer servir opcions de la llista desplegable)]]=1,1,0)</f>
        <v>0</v>
      </c>
      <c r="BJ408" s="124">
        <f>IF(Taula1[[#This Row],[Espai reservat Administració]]=1,1,0)</f>
        <v>0</v>
      </c>
      <c r="BK408" s="125"/>
      <c r="BL408" s="124">
        <f>IF(Taula1[[#This Row],[Grup justificat     (fer servir opcions de la llista desplegable)]]=2,1,0)</f>
        <v>0</v>
      </c>
      <c r="BM408" s="124">
        <f>IF(Taula1[[#This Row],[Espai reservat Administració]]=2,1,0)</f>
        <v>0</v>
      </c>
      <c r="BN408" s="73"/>
      <c r="BO408" s="73"/>
      <c r="BP408" s="73"/>
      <c r="BQ408" s="73"/>
      <c r="BR408" s="73"/>
      <c r="BS408" s="73"/>
      <c r="BT408" s="73"/>
      <c r="BU408" s="73"/>
      <c r="BV408" s="73"/>
      <c r="BW408" s="73"/>
      <c r="BX408" s="73"/>
      <c r="BY408" s="73"/>
      <c r="BZ408" s="73"/>
      <c r="CA408" s="73"/>
      <c r="CB408" s="73"/>
      <c r="CC408" s="73"/>
      <c r="CD408" s="73"/>
      <c r="CE408" s="73"/>
      <c r="CF408" s="73"/>
      <c r="CG408" s="63">
        <f t="shared" si="101"/>
        <v>0</v>
      </c>
      <c r="CH408" s="63">
        <f t="shared" si="102"/>
        <v>0</v>
      </c>
      <c r="CI408" s="73"/>
      <c r="CJ408" s="63">
        <f>IF(Taula1[[#This Row],[Tipus de contracte                                  (fer servir opcions de la llista desplegable)]]="Indefinit",1,0)</f>
        <v>0</v>
      </c>
      <c r="CK408" s="63">
        <f>IF(Taula1[[#This Row],[Tipus de contracte                                  (fer servir opcions de la llista desplegable)]]="Temporal, igual o superior a 6 mesos",1,0)</f>
        <v>0</v>
      </c>
      <c r="CL408" s="63">
        <f>IF(Taula1[[#This Row],[Tipus de contracte                                  (fer servir opcions de la llista desplegable)]]="Substitució per IT",1,0)</f>
        <v>0</v>
      </c>
      <c r="CM408" s="73"/>
      <c r="CN408" s="63">
        <f>IF(Taula1[[#This Row],[Relació llocs de treball]]&gt;=1,1,0)</f>
        <v>0</v>
      </c>
      <c r="CO408" s="73"/>
      <c r="CP408" s="63">
        <f>IF(Taula1[[#This Row],[Identitat de gènere                                                          (fer servir opcions de la llista desplegable)]]="Home",1,0)</f>
        <v>0</v>
      </c>
      <c r="CQ408" s="63">
        <f>IF(Taula1[[#This Row],[Identitat de gènere                                                          (fer servir opcions de la llista desplegable)]]="Dona",1,0)</f>
        <v>0</v>
      </c>
      <c r="CR408" s="63">
        <f>IF(Taula1[[#This Row],[Identitat de gènere                                                          (fer servir opcions de la llista desplegable)]]="No binari",1,0)</f>
        <v>0</v>
      </c>
      <c r="CS408" s="73"/>
      <c r="CT408" s="63">
        <f t="shared" si="96"/>
        <v>0</v>
      </c>
      <c r="CU408" s="64">
        <f t="shared" si="103"/>
        <v>0</v>
      </c>
      <c r="CW408" s="64">
        <f t="shared" si="104"/>
        <v>0</v>
      </c>
      <c r="CX408" s="64">
        <f t="shared" si="105"/>
        <v>0</v>
      </c>
      <c r="CY408" s="64">
        <f t="shared" si="106"/>
        <v>0</v>
      </c>
      <c r="CZ408" s="64">
        <f t="shared" si="107"/>
        <v>0</v>
      </c>
      <c r="DB408" s="64">
        <f t="shared" si="108"/>
        <v>0</v>
      </c>
      <c r="DC408" s="64">
        <f t="shared" si="109"/>
        <v>0</v>
      </c>
      <c r="DD408" s="64">
        <f t="shared" si="110"/>
        <v>0</v>
      </c>
      <c r="DE408" s="64">
        <f t="shared" si="111"/>
        <v>0</v>
      </c>
    </row>
    <row r="409" spans="2:109" x14ac:dyDescent="0.3">
      <c r="B409" s="167"/>
      <c r="C409" s="186"/>
      <c r="D409" s="2"/>
      <c r="E409" s="67"/>
      <c r="F409" s="5"/>
      <c r="G409" s="5"/>
      <c r="H409" s="187"/>
      <c r="I409" s="111" t="str">
        <f ca="1">IF(Taula1[[#This Row],[Data naixement (format dd/mm/aaaa)]]="","0",DATEDIF(Taula1[[#This Row],[Data naixement (format dd/mm/aaaa)]],TODAY(),"Y"))</f>
        <v>0</v>
      </c>
      <c r="J409" s="6"/>
      <c r="K409" s="6"/>
      <c r="L409" s="6"/>
      <c r="M409" s="6"/>
      <c r="N409" s="56"/>
      <c r="O409" s="56"/>
      <c r="P409" s="56"/>
      <c r="Q409" s="6"/>
      <c r="R409" s="7"/>
      <c r="S409" s="143">
        <f>Taula1[[#This Row],[Mesos naturals sencers treballats període justificat (01/01/2023 - 31/03/2023)]]</f>
        <v>0</v>
      </c>
      <c r="T409" s="194">
        <f>Taula1[[#This Row],[Dies treballats període justificat (01/01/2023 - 31/03/2023)              no comptabilitzats com a mes natural sencer]]</f>
        <v>0</v>
      </c>
      <c r="U409" s="12"/>
      <c r="V409" s="7"/>
      <c r="W409" s="188"/>
      <c r="X409" s="188"/>
      <c r="Y409" s="188"/>
      <c r="Z409" s="188"/>
      <c r="AA409" s="190"/>
      <c r="AB409" s="143">
        <f>Taula1[[#This Row],[Grup justificat     (fer servir opcions de la llista desplegable)]]</f>
        <v>0</v>
      </c>
      <c r="AC409" s="182"/>
      <c r="AD409" s="80"/>
      <c r="AE409" s="131">
        <f>ROUND((AF409/100)*756*Taula1[[#This Row],[Mesos naturals sencers treballats període justificat (01/01/2023 - 31/03/2023)]],2)</f>
        <v>0</v>
      </c>
      <c r="AF409" s="79">
        <f>Taula1[[#This Row],[% Jornada segons contracte
(no posar el símbol %) ]]-Taula1[[#This Row],[% Reducció salari per baix rendiment        (no posar el símbol %)]]</f>
        <v>0</v>
      </c>
      <c r="AG409" s="131">
        <f>ROUND((AH409/100)*24.8547945*Taula1[[#This Row],[Dies treballats període justificat (01/01/2023 - 31/03/2023)              no comptabilitzats com a mes natural sencer]],2)</f>
        <v>0</v>
      </c>
      <c r="AH409" s="79">
        <f>Taula1[[#This Row],[% Jornada segons contracte
(no posar el símbol %) ]]-Taula1[[#This Row],[% Reducció salari per baix rendiment        (no posar el símbol %)]]</f>
        <v>0</v>
      </c>
      <c r="AI409" s="131">
        <f t="shared" si="97"/>
        <v>0</v>
      </c>
      <c r="AJ409" s="183"/>
      <c r="AK409" s="131">
        <f>ROUND((AL409/100)*756*Taula1[[#This Row],[Espai reservat Administració  (mesos)]],2)</f>
        <v>0</v>
      </c>
      <c r="AL409" s="79">
        <f>Taula1[[#This Row],[% Jornada segons contracte
(no posar el símbol %) ]]-Taula1[[#This Row],[% Reducció salari per baix rendiment        (no posar el símbol %)]]</f>
        <v>0</v>
      </c>
      <c r="AM409" s="131">
        <f>ROUND((AN409/100)*24.8547945*Taula1[[#This Row],[Espai reservat Administració (dies)]],2)</f>
        <v>0</v>
      </c>
      <c r="AN409" s="79">
        <f>Taula1[[#This Row],[% Jornada segons contracte
(no posar el símbol %) ]]-Taula1[[#This Row],[% Reducció salari per baix rendiment        (no posar el símbol %)]]</f>
        <v>0</v>
      </c>
      <c r="AO409" s="131">
        <f t="shared" si="98"/>
        <v>0</v>
      </c>
      <c r="AP409" s="86"/>
      <c r="AQ409" s="136">
        <f>ROUND((AR409/100)*693*Taula1[[#This Row],[Mesos naturals sencers treballats període justificat (01/01/2023 - 31/03/2023)]],2)</f>
        <v>0</v>
      </c>
      <c r="AR409" s="89">
        <f>Taula1[[#This Row],[% Jornada segons contracte
(no posar el símbol %) ]]-Taula1[[#This Row],[% Reducció salari per baix rendiment        (no posar el símbol %)]]</f>
        <v>0</v>
      </c>
      <c r="AS409" s="136">
        <f>ROUND((AT409/100)*22.78356164*Taula1[[#This Row],[Dies treballats període justificat (01/01/2023 - 31/03/2023)              no comptabilitzats com a mes natural sencer]],2)</f>
        <v>0</v>
      </c>
      <c r="AT409" s="89">
        <f>Taula1[[#This Row],[% Jornada segons contracte
(no posar el símbol %) ]]-Taula1[[#This Row],[% Reducció salari per baix rendiment        (no posar el símbol %)]]</f>
        <v>0</v>
      </c>
      <c r="AU409" s="136">
        <f t="shared" si="99"/>
        <v>0</v>
      </c>
      <c r="AV409" s="86"/>
      <c r="AW409" s="136">
        <f>ROUND((AX409/100)*693*Taula1[[#This Row],[Espai reservat Administració  (mesos)]],2)</f>
        <v>0</v>
      </c>
      <c r="AX409" s="89">
        <f>Taula1[[#This Row],[% Jornada segons contracte
(no posar el símbol %) ]]-Taula1[[#This Row],[% Reducció salari per baix rendiment        (no posar el símbol %)]]</f>
        <v>0</v>
      </c>
      <c r="AY409" s="131">
        <f>ROUND((AZ409/100)*22.78356164*Taula1[[#This Row],[Espai reservat Administració (dies)]],2)</f>
        <v>0</v>
      </c>
      <c r="AZ409" s="79">
        <f>Taula1[[#This Row],[% Jornada segons contracte
(no posar el símbol %) ]]-Taula1[[#This Row],[% Reducció salari per baix rendiment        (no posar el símbol %)]]</f>
        <v>0</v>
      </c>
      <c r="BA409" s="131">
        <f t="shared" si="100"/>
        <v>0</v>
      </c>
      <c r="BB409" s="83"/>
      <c r="BC409" s="131">
        <f>IF(Taula1[[#This Row],[Grup justificat     (fer servir opcions de la llista desplegable)]]=1,AI409,0)</f>
        <v>0</v>
      </c>
      <c r="BD409" s="131">
        <f>IF(Taula1[[#This Row],[Grup justificat     (fer servir opcions de la llista desplegable)]]=2,AU409,0)</f>
        <v>0</v>
      </c>
      <c r="BE409" s="83"/>
      <c r="BF409" s="131">
        <f>IF(Taula1[[#This Row],[Espai reservat Administració]]=1,AO409,0)</f>
        <v>0</v>
      </c>
      <c r="BG409" s="131">
        <f>IF(Taula1[[#This Row],[Espai reservat Administració]]=2,BA409,0)</f>
        <v>0</v>
      </c>
      <c r="BH409" s="83"/>
      <c r="BI409" s="124">
        <f>IF(Taula1[[#This Row],[Grup justificat     (fer servir opcions de la llista desplegable)]]=1,1,0)</f>
        <v>0</v>
      </c>
      <c r="BJ409" s="124">
        <f>IF(Taula1[[#This Row],[Espai reservat Administració]]=1,1,0)</f>
        <v>0</v>
      </c>
      <c r="BK409" s="125"/>
      <c r="BL409" s="124">
        <f>IF(Taula1[[#This Row],[Grup justificat     (fer servir opcions de la llista desplegable)]]=2,1,0)</f>
        <v>0</v>
      </c>
      <c r="BM409" s="124">
        <f>IF(Taula1[[#This Row],[Espai reservat Administració]]=2,1,0)</f>
        <v>0</v>
      </c>
      <c r="BN409" s="73"/>
      <c r="BO409" s="73"/>
      <c r="BP409" s="73"/>
      <c r="BQ409" s="73"/>
      <c r="BR409" s="73"/>
      <c r="BS409" s="73"/>
      <c r="BT409" s="73"/>
      <c r="BU409" s="73"/>
      <c r="BV409" s="73"/>
      <c r="BW409" s="73"/>
      <c r="BX409" s="73"/>
      <c r="BY409" s="73"/>
      <c r="BZ409" s="73"/>
      <c r="CA409" s="73"/>
      <c r="CB409" s="73"/>
      <c r="CC409" s="73"/>
      <c r="CD409" s="73"/>
      <c r="CE409" s="73"/>
      <c r="CF409" s="73"/>
      <c r="CG409" s="63">
        <f t="shared" si="101"/>
        <v>0</v>
      </c>
      <c r="CH409" s="63">
        <f t="shared" si="102"/>
        <v>0</v>
      </c>
      <c r="CI409" s="73"/>
      <c r="CJ409" s="63">
        <f>IF(Taula1[[#This Row],[Tipus de contracte                                  (fer servir opcions de la llista desplegable)]]="Indefinit",1,0)</f>
        <v>0</v>
      </c>
      <c r="CK409" s="63">
        <f>IF(Taula1[[#This Row],[Tipus de contracte                                  (fer servir opcions de la llista desplegable)]]="Temporal, igual o superior a 6 mesos",1,0)</f>
        <v>0</v>
      </c>
      <c r="CL409" s="63">
        <f>IF(Taula1[[#This Row],[Tipus de contracte                                  (fer servir opcions de la llista desplegable)]]="Substitució per IT",1,0)</f>
        <v>0</v>
      </c>
      <c r="CM409" s="73"/>
      <c r="CN409" s="63">
        <f>IF(Taula1[[#This Row],[Relació llocs de treball]]&gt;=1,1,0)</f>
        <v>0</v>
      </c>
      <c r="CO409" s="73"/>
      <c r="CP409" s="63">
        <f>IF(Taula1[[#This Row],[Identitat de gènere                                                          (fer servir opcions de la llista desplegable)]]="Home",1,0)</f>
        <v>0</v>
      </c>
      <c r="CQ409" s="63">
        <f>IF(Taula1[[#This Row],[Identitat de gènere                                                          (fer servir opcions de la llista desplegable)]]="Dona",1,0)</f>
        <v>0</v>
      </c>
      <c r="CR409" s="63">
        <f>IF(Taula1[[#This Row],[Identitat de gènere                                                          (fer servir opcions de la llista desplegable)]]="No binari",1,0)</f>
        <v>0</v>
      </c>
      <c r="CS409" s="73"/>
      <c r="CT409" s="63">
        <f t="shared" si="96"/>
        <v>0</v>
      </c>
      <c r="CU409" s="64">
        <f t="shared" si="103"/>
        <v>0</v>
      </c>
      <c r="CW409" s="64">
        <f t="shared" si="104"/>
        <v>0</v>
      </c>
      <c r="CX409" s="64">
        <f t="shared" si="105"/>
        <v>0</v>
      </c>
      <c r="CY409" s="64">
        <f t="shared" si="106"/>
        <v>0</v>
      </c>
      <c r="CZ409" s="64">
        <f t="shared" si="107"/>
        <v>0</v>
      </c>
      <c r="DB409" s="64">
        <f t="shared" si="108"/>
        <v>0</v>
      </c>
      <c r="DC409" s="64">
        <f t="shared" si="109"/>
        <v>0</v>
      </c>
      <c r="DD409" s="64">
        <f t="shared" si="110"/>
        <v>0</v>
      </c>
      <c r="DE409" s="64">
        <f t="shared" si="111"/>
        <v>0</v>
      </c>
    </row>
    <row r="410" spans="2:109" x14ac:dyDescent="0.3">
      <c r="B410" s="167"/>
      <c r="C410" s="186"/>
      <c r="D410" s="2"/>
      <c r="E410" s="67"/>
      <c r="F410" s="5"/>
      <c r="G410" s="5"/>
      <c r="H410" s="187"/>
      <c r="I410" s="111" t="str">
        <f ca="1">IF(Taula1[[#This Row],[Data naixement (format dd/mm/aaaa)]]="","0",DATEDIF(Taula1[[#This Row],[Data naixement (format dd/mm/aaaa)]],TODAY(),"Y"))</f>
        <v>0</v>
      </c>
      <c r="J410" s="6"/>
      <c r="K410" s="6"/>
      <c r="L410" s="6"/>
      <c r="M410" s="6"/>
      <c r="N410" s="56"/>
      <c r="O410" s="56"/>
      <c r="P410" s="56"/>
      <c r="Q410" s="6"/>
      <c r="R410" s="7"/>
      <c r="S410" s="143">
        <f>Taula1[[#This Row],[Mesos naturals sencers treballats període justificat (01/01/2023 - 31/03/2023)]]</f>
        <v>0</v>
      </c>
      <c r="T410" s="194">
        <f>Taula1[[#This Row],[Dies treballats període justificat (01/01/2023 - 31/03/2023)              no comptabilitzats com a mes natural sencer]]</f>
        <v>0</v>
      </c>
      <c r="U410" s="12"/>
      <c r="V410" s="7"/>
      <c r="W410" s="188"/>
      <c r="X410" s="188"/>
      <c r="Y410" s="188"/>
      <c r="Z410" s="188"/>
      <c r="AA410" s="190"/>
      <c r="AB410" s="143">
        <f>Taula1[[#This Row],[Grup justificat     (fer servir opcions de la llista desplegable)]]</f>
        <v>0</v>
      </c>
      <c r="AC410" s="182"/>
      <c r="AD410" s="80"/>
      <c r="AE410" s="131">
        <f>ROUND((AF410/100)*756*Taula1[[#This Row],[Mesos naturals sencers treballats període justificat (01/01/2023 - 31/03/2023)]],2)</f>
        <v>0</v>
      </c>
      <c r="AF410" s="79">
        <f>Taula1[[#This Row],[% Jornada segons contracte
(no posar el símbol %) ]]-Taula1[[#This Row],[% Reducció salari per baix rendiment        (no posar el símbol %)]]</f>
        <v>0</v>
      </c>
      <c r="AG410" s="131">
        <f>ROUND((AH410/100)*24.8547945*Taula1[[#This Row],[Dies treballats període justificat (01/01/2023 - 31/03/2023)              no comptabilitzats com a mes natural sencer]],2)</f>
        <v>0</v>
      </c>
      <c r="AH410" s="79">
        <f>Taula1[[#This Row],[% Jornada segons contracte
(no posar el símbol %) ]]-Taula1[[#This Row],[% Reducció salari per baix rendiment        (no posar el símbol %)]]</f>
        <v>0</v>
      </c>
      <c r="AI410" s="131">
        <f t="shared" si="97"/>
        <v>0</v>
      </c>
      <c r="AJ410" s="183"/>
      <c r="AK410" s="131">
        <f>ROUND((AL410/100)*756*Taula1[[#This Row],[Espai reservat Administració  (mesos)]],2)</f>
        <v>0</v>
      </c>
      <c r="AL410" s="79">
        <f>Taula1[[#This Row],[% Jornada segons contracte
(no posar el símbol %) ]]-Taula1[[#This Row],[% Reducció salari per baix rendiment        (no posar el símbol %)]]</f>
        <v>0</v>
      </c>
      <c r="AM410" s="131">
        <f>ROUND((AN410/100)*24.8547945*Taula1[[#This Row],[Espai reservat Administració (dies)]],2)</f>
        <v>0</v>
      </c>
      <c r="AN410" s="79">
        <f>Taula1[[#This Row],[% Jornada segons contracte
(no posar el símbol %) ]]-Taula1[[#This Row],[% Reducció salari per baix rendiment        (no posar el símbol %)]]</f>
        <v>0</v>
      </c>
      <c r="AO410" s="131">
        <f t="shared" si="98"/>
        <v>0</v>
      </c>
      <c r="AP410" s="86"/>
      <c r="AQ410" s="136">
        <f>ROUND((AR410/100)*693*Taula1[[#This Row],[Mesos naturals sencers treballats període justificat (01/01/2023 - 31/03/2023)]],2)</f>
        <v>0</v>
      </c>
      <c r="AR410" s="89">
        <f>Taula1[[#This Row],[% Jornada segons contracte
(no posar el símbol %) ]]-Taula1[[#This Row],[% Reducció salari per baix rendiment        (no posar el símbol %)]]</f>
        <v>0</v>
      </c>
      <c r="AS410" s="136">
        <f>ROUND((AT410/100)*22.78356164*Taula1[[#This Row],[Dies treballats període justificat (01/01/2023 - 31/03/2023)              no comptabilitzats com a mes natural sencer]],2)</f>
        <v>0</v>
      </c>
      <c r="AT410" s="89">
        <f>Taula1[[#This Row],[% Jornada segons contracte
(no posar el símbol %) ]]-Taula1[[#This Row],[% Reducció salari per baix rendiment        (no posar el símbol %)]]</f>
        <v>0</v>
      </c>
      <c r="AU410" s="136">
        <f t="shared" si="99"/>
        <v>0</v>
      </c>
      <c r="AV410" s="86"/>
      <c r="AW410" s="136">
        <f>ROUND((AX410/100)*693*Taula1[[#This Row],[Espai reservat Administració  (mesos)]],2)</f>
        <v>0</v>
      </c>
      <c r="AX410" s="89">
        <f>Taula1[[#This Row],[% Jornada segons contracte
(no posar el símbol %) ]]-Taula1[[#This Row],[% Reducció salari per baix rendiment        (no posar el símbol %)]]</f>
        <v>0</v>
      </c>
      <c r="AY410" s="131">
        <f>ROUND((AZ410/100)*22.78356164*Taula1[[#This Row],[Espai reservat Administració (dies)]],2)</f>
        <v>0</v>
      </c>
      <c r="AZ410" s="79">
        <f>Taula1[[#This Row],[% Jornada segons contracte
(no posar el símbol %) ]]-Taula1[[#This Row],[% Reducció salari per baix rendiment        (no posar el símbol %)]]</f>
        <v>0</v>
      </c>
      <c r="BA410" s="131">
        <f t="shared" si="100"/>
        <v>0</v>
      </c>
      <c r="BB410" s="83"/>
      <c r="BC410" s="131">
        <f>IF(Taula1[[#This Row],[Grup justificat     (fer servir opcions de la llista desplegable)]]=1,AI410,0)</f>
        <v>0</v>
      </c>
      <c r="BD410" s="131">
        <f>IF(Taula1[[#This Row],[Grup justificat     (fer servir opcions de la llista desplegable)]]=2,AU410,0)</f>
        <v>0</v>
      </c>
      <c r="BE410" s="83"/>
      <c r="BF410" s="131">
        <f>IF(Taula1[[#This Row],[Espai reservat Administració]]=1,AO410,0)</f>
        <v>0</v>
      </c>
      <c r="BG410" s="131">
        <f>IF(Taula1[[#This Row],[Espai reservat Administració]]=2,BA410,0)</f>
        <v>0</v>
      </c>
      <c r="BH410" s="83"/>
      <c r="BI410" s="124">
        <f>IF(Taula1[[#This Row],[Grup justificat     (fer servir opcions de la llista desplegable)]]=1,1,0)</f>
        <v>0</v>
      </c>
      <c r="BJ410" s="124">
        <f>IF(Taula1[[#This Row],[Espai reservat Administració]]=1,1,0)</f>
        <v>0</v>
      </c>
      <c r="BK410" s="125"/>
      <c r="BL410" s="124">
        <f>IF(Taula1[[#This Row],[Grup justificat     (fer servir opcions de la llista desplegable)]]=2,1,0)</f>
        <v>0</v>
      </c>
      <c r="BM410" s="124">
        <f>IF(Taula1[[#This Row],[Espai reservat Administració]]=2,1,0)</f>
        <v>0</v>
      </c>
      <c r="BN410" s="73"/>
      <c r="BO410" s="73"/>
      <c r="BP410" s="73"/>
      <c r="BQ410" s="73"/>
      <c r="BR410" s="73"/>
      <c r="BS410" s="73"/>
      <c r="BT410" s="73"/>
      <c r="BU410" s="73"/>
      <c r="BV410" s="73"/>
      <c r="BW410" s="73"/>
      <c r="BX410" s="73"/>
      <c r="BY410" s="73"/>
      <c r="BZ410" s="73"/>
      <c r="CA410" s="73"/>
      <c r="CB410" s="73"/>
      <c r="CC410" s="73"/>
      <c r="CD410" s="73"/>
      <c r="CE410" s="73"/>
      <c r="CF410" s="73"/>
      <c r="CG410" s="63">
        <f t="shared" si="101"/>
        <v>0</v>
      </c>
      <c r="CH410" s="63">
        <f t="shared" si="102"/>
        <v>0</v>
      </c>
      <c r="CI410" s="73"/>
      <c r="CJ410" s="63">
        <f>IF(Taula1[[#This Row],[Tipus de contracte                                  (fer servir opcions de la llista desplegable)]]="Indefinit",1,0)</f>
        <v>0</v>
      </c>
      <c r="CK410" s="63">
        <f>IF(Taula1[[#This Row],[Tipus de contracte                                  (fer servir opcions de la llista desplegable)]]="Temporal, igual o superior a 6 mesos",1,0)</f>
        <v>0</v>
      </c>
      <c r="CL410" s="63">
        <f>IF(Taula1[[#This Row],[Tipus de contracte                                  (fer servir opcions de la llista desplegable)]]="Substitució per IT",1,0)</f>
        <v>0</v>
      </c>
      <c r="CM410" s="73"/>
      <c r="CN410" s="63">
        <f>IF(Taula1[[#This Row],[Relació llocs de treball]]&gt;=1,1,0)</f>
        <v>0</v>
      </c>
      <c r="CO410" s="73"/>
      <c r="CP410" s="63">
        <f>IF(Taula1[[#This Row],[Identitat de gènere                                                          (fer servir opcions de la llista desplegable)]]="Home",1,0)</f>
        <v>0</v>
      </c>
      <c r="CQ410" s="63">
        <f>IF(Taula1[[#This Row],[Identitat de gènere                                                          (fer servir opcions de la llista desplegable)]]="Dona",1,0)</f>
        <v>0</v>
      </c>
      <c r="CR410" s="63">
        <f>IF(Taula1[[#This Row],[Identitat de gènere                                                          (fer servir opcions de la llista desplegable)]]="No binari",1,0)</f>
        <v>0</v>
      </c>
      <c r="CS410" s="73"/>
      <c r="CT410" s="63">
        <f t="shared" si="96"/>
        <v>0</v>
      </c>
      <c r="CU410" s="64">
        <f t="shared" si="103"/>
        <v>0</v>
      </c>
      <c r="CW410" s="64">
        <f t="shared" si="104"/>
        <v>0</v>
      </c>
      <c r="CX410" s="64">
        <f t="shared" si="105"/>
        <v>0</v>
      </c>
      <c r="CY410" s="64">
        <f t="shared" si="106"/>
        <v>0</v>
      </c>
      <c r="CZ410" s="64">
        <f t="shared" si="107"/>
        <v>0</v>
      </c>
      <c r="DB410" s="64">
        <f t="shared" si="108"/>
        <v>0</v>
      </c>
      <c r="DC410" s="64">
        <f t="shared" si="109"/>
        <v>0</v>
      </c>
      <c r="DD410" s="64">
        <f t="shared" si="110"/>
        <v>0</v>
      </c>
      <c r="DE410" s="64">
        <f t="shared" si="111"/>
        <v>0</v>
      </c>
    </row>
    <row r="411" spans="2:109" x14ac:dyDescent="0.3">
      <c r="B411" s="167"/>
      <c r="C411" s="186"/>
      <c r="D411" s="2"/>
      <c r="E411" s="67"/>
      <c r="F411" s="5"/>
      <c r="G411" s="5"/>
      <c r="H411" s="187"/>
      <c r="I411" s="111" t="str">
        <f ca="1">IF(Taula1[[#This Row],[Data naixement (format dd/mm/aaaa)]]="","0",DATEDIF(Taula1[[#This Row],[Data naixement (format dd/mm/aaaa)]],TODAY(),"Y"))</f>
        <v>0</v>
      </c>
      <c r="J411" s="6"/>
      <c r="K411" s="6"/>
      <c r="L411" s="6"/>
      <c r="M411" s="6"/>
      <c r="N411" s="56"/>
      <c r="O411" s="56"/>
      <c r="P411" s="56"/>
      <c r="Q411" s="6"/>
      <c r="R411" s="7"/>
      <c r="S411" s="143">
        <f>Taula1[[#This Row],[Mesos naturals sencers treballats període justificat (01/01/2023 - 31/03/2023)]]</f>
        <v>0</v>
      </c>
      <c r="T411" s="194">
        <f>Taula1[[#This Row],[Dies treballats període justificat (01/01/2023 - 31/03/2023)              no comptabilitzats com a mes natural sencer]]</f>
        <v>0</v>
      </c>
      <c r="U411" s="12"/>
      <c r="V411" s="7"/>
      <c r="W411" s="188"/>
      <c r="X411" s="188"/>
      <c r="Y411" s="188"/>
      <c r="Z411" s="188"/>
      <c r="AA411" s="190"/>
      <c r="AB411" s="143">
        <f>Taula1[[#This Row],[Grup justificat     (fer servir opcions de la llista desplegable)]]</f>
        <v>0</v>
      </c>
      <c r="AC411" s="182"/>
      <c r="AD411" s="80"/>
      <c r="AE411" s="131">
        <f>ROUND((AF411/100)*756*Taula1[[#This Row],[Mesos naturals sencers treballats període justificat (01/01/2023 - 31/03/2023)]],2)</f>
        <v>0</v>
      </c>
      <c r="AF411" s="79">
        <f>Taula1[[#This Row],[% Jornada segons contracte
(no posar el símbol %) ]]-Taula1[[#This Row],[% Reducció salari per baix rendiment        (no posar el símbol %)]]</f>
        <v>0</v>
      </c>
      <c r="AG411" s="131">
        <f>ROUND((AH411/100)*24.8547945*Taula1[[#This Row],[Dies treballats període justificat (01/01/2023 - 31/03/2023)              no comptabilitzats com a mes natural sencer]],2)</f>
        <v>0</v>
      </c>
      <c r="AH411" s="79">
        <f>Taula1[[#This Row],[% Jornada segons contracte
(no posar el símbol %) ]]-Taula1[[#This Row],[% Reducció salari per baix rendiment        (no posar el símbol %)]]</f>
        <v>0</v>
      </c>
      <c r="AI411" s="131">
        <f t="shared" si="97"/>
        <v>0</v>
      </c>
      <c r="AJ411" s="183"/>
      <c r="AK411" s="131">
        <f>ROUND((AL411/100)*756*Taula1[[#This Row],[Espai reservat Administració  (mesos)]],2)</f>
        <v>0</v>
      </c>
      <c r="AL411" s="79">
        <f>Taula1[[#This Row],[% Jornada segons contracte
(no posar el símbol %) ]]-Taula1[[#This Row],[% Reducció salari per baix rendiment        (no posar el símbol %)]]</f>
        <v>0</v>
      </c>
      <c r="AM411" s="131">
        <f>ROUND((AN411/100)*24.8547945*Taula1[[#This Row],[Espai reservat Administració (dies)]],2)</f>
        <v>0</v>
      </c>
      <c r="AN411" s="79">
        <f>Taula1[[#This Row],[% Jornada segons contracte
(no posar el símbol %) ]]-Taula1[[#This Row],[% Reducció salari per baix rendiment        (no posar el símbol %)]]</f>
        <v>0</v>
      </c>
      <c r="AO411" s="131">
        <f t="shared" si="98"/>
        <v>0</v>
      </c>
      <c r="AP411" s="86"/>
      <c r="AQ411" s="136">
        <f>ROUND((AR411/100)*693*Taula1[[#This Row],[Mesos naturals sencers treballats període justificat (01/01/2023 - 31/03/2023)]],2)</f>
        <v>0</v>
      </c>
      <c r="AR411" s="89">
        <f>Taula1[[#This Row],[% Jornada segons contracte
(no posar el símbol %) ]]-Taula1[[#This Row],[% Reducció salari per baix rendiment        (no posar el símbol %)]]</f>
        <v>0</v>
      </c>
      <c r="AS411" s="136">
        <f>ROUND((AT411/100)*22.78356164*Taula1[[#This Row],[Dies treballats període justificat (01/01/2023 - 31/03/2023)              no comptabilitzats com a mes natural sencer]],2)</f>
        <v>0</v>
      </c>
      <c r="AT411" s="89">
        <f>Taula1[[#This Row],[% Jornada segons contracte
(no posar el símbol %) ]]-Taula1[[#This Row],[% Reducció salari per baix rendiment        (no posar el símbol %)]]</f>
        <v>0</v>
      </c>
      <c r="AU411" s="136">
        <f t="shared" si="99"/>
        <v>0</v>
      </c>
      <c r="AV411" s="86"/>
      <c r="AW411" s="136">
        <f>ROUND((AX411/100)*693*Taula1[[#This Row],[Espai reservat Administració  (mesos)]],2)</f>
        <v>0</v>
      </c>
      <c r="AX411" s="89">
        <f>Taula1[[#This Row],[% Jornada segons contracte
(no posar el símbol %) ]]-Taula1[[#This Row],[% Reducció salari per baix rendiment        (no posar el símbol %)]]</f>
        <v>0</v>
      </c>
      <c r="AY411" s="131">
        <f>ROUND((AZ411/100)*22.78356164*Taula1[[#This Row],[Espai reservat Administració (dies)]],2)</f>
        <v>0</v>
      </c>
      <c r="AZ411" s="79">
        <f>Taula1[[#This Row],[% Jornada segons contracte
(no posar el símbol %) ]]-Taula1[[#This Row],[% Reducció salari per baix rendiment        (no posar el símbol %)]]</f>
        <v>0</v>
      </c>
      <c r="BA411" s="131">
        <f t="shared" si="100"/>
        <v>0</v>
      </c>
      <c r="BB411" s="83"/>
      <c r="BC411" s="131">
        <f>IF(Taula1[[#This Row],[Grup justificat     (fer servir opcions de la llista desplegable)]]=1,AI411,0)</f>
        <v>0</v>
      </c>
      <c r="BD411" s="131">
        <f>IF(Taula1[[#This Row],[Grup justificat     (fer servir opcions de la llista desplegable)]]=2,AU411,0)</f>
        <v>0</v>
      </c>
      <c r="BE411" s="83"/>
      <c r="BF411" s="131">
        <f>IF(Taula1[[#This Row],[Espai reservat Administració]]=1,AO411,0)</f>
        <v>0</v>
      </c>
      <c r="BG411" s="131">
        <f>IF(Taula1[[#This Row],[Espai reservat Administració]]=2,BA411,0)</f>
        <v>0</v>
      </c>
      <c r="BH411" s="83"/>
      <c r="BI411" s="124">
        <f>IF(Taula1[[#This Row],[Grup justificat     (fer servir opcions de la llista desplegable)]]=1,1,0)</f>
        <v>0</v>
      </c>
      <c r="BJ411" s="124">
        <f>IF(Taula1[[#This Row],[Espai reservat Administració]]=1,1,0)</f>
        <v>0</v>
      </c>
      <c r="BK411" s="125"/>
      <c r="BL411" s="124">
        <f>IF(Taula1[[#This Row],[Grup justificat     (fer servir opcions de la llista desplegable)]]=2,1,0)</f>
        <v>0</v>
      </c>
      <c r="BM411" s="124">
        <f>IF(Taula1[[#This Row],[Espai reservat Administració]]=2,1,0)</f>
        <v>0</v>
      </c>
      <c r="BN411" s="73"/>
      <c r="BO411" s="73"/>
      <c r="BP411" s="73"/>
      <c r="BQ411" s="73"/>
      <c r="BR411" s="73"/>
      <c r="BS411" s="73"/>
      <c r="BT411" s="73"/>
      <c r="BU411" s="73"/>
      <c r="BV411" s="73"/>
      <c r="BW411" s="73"/>
      <c r="BX411" s="73"/>
      <c r="BY411" s="73"/>
      <c r="BZ411" s="73"/>
      <c r="CA411" s="73"/>
      <c r="CB411" s="73"/>
      <c r="CC411" s="73"/>
      <c r="CD411" s="73"/>
      <c r="CE411" s="73"/>
      <c r="CF411" s="73"/>
      <c r="CG411" s="63">
        <f t="shared" si="101"/>
        <v>0</v>
      </c>
      <c r="CH411" s="63">
        <f t="shared" si="102"/>
        <v>0</v>
      </c>
      <c r="CI411" s="73"/>
      <c r="CJ411" s="63">
        <f>IF(Taula1[[#This Row],[Tipus de contracte                                  (fer servir opcions de la llista desplegable)]]="Indefinit",1,0)</f>
        <v>0</v>
      </c>
      <c r="CK411" s="63">
        <f>IF(Taula1[[#This Row],[Tipus de contracte                                  (fer servir opcions de la llista desplegable)]]="Temporal, igual o superior a 6 mesos",1,0)</f>
        <v>0</v>
      </c>
      <c r="CL411" s="63">
        <f>IF(Taula1[[#This Row],[Tipus de contracte                                  (fer servir opcions de la llista desplegable)]]="Substitució per IT",1,0)</f>
        <v>0</v>
      </c>
      <c r="CM411" s="73"/>
      <c r="CN411" s="63">
        <f>IF(Taula1[[#This Row],[Relació llocs de treball]]&gt;=1,1,0)</f>
        <v>0</v>
      </c>
      <c r="CO411" s="73"/>
      <c r="CP411" s="63">
        <f>IF(Taula1[[#This Row],[Identitat de gènere                                                          (fer servir opcions de la llista desplegable)]]="Home",1,0)</f>
        <v>0</v>
      </c>
      <c r="CQ411" s="63">
        <f>IF(Taula1[[#This Row],[Identitat de gènere                                                          (fer servir opcions de la llista desplegable)]]="Dona",1,0)</f>
        <v>0</v>
      </c>
      <c r="CR411" s="63">
        <f>IF(Taula1[[#This Row],[Identitat de gènere                                                          (fer servir opcions de la llista desplegable)]]="No binari",1,0)</f>
        <v>0</v>
      </c>
      <c r="CS411" s="73"/>
      <c r="CT411" s="63">
        <f t="shared" si="96"/>
        <v>0</v>
      </c>
      <c r="CU411" s="64">
        <f t="shared" si="103"/>
        <v>0</v>
      </c>
      <c r="CW411" s="64">
        <f t="shared" si="104"/>
        <v>0</v>
      </c>
      <c r="CX411" s="64">
        <f t="shared" si="105"/>
        <v>0</v>
      </c>
      <c r="CY411" s="64">
        <f t="shared" si="106"/>
        <v>0</v>
      </c>
      <c r="CZ411" s="64">
        <f t="shared" si="107"/>
        <v>0</v>
      </c>
      <c r="DB411" s="64">
        <f t="shared" si="108"/>
        <v>0</v>
      </c>
      <c r="DC411" s="64">
        <f t="shared" si="109"/>
        <v>0</v>
      </c>
      <c r="DD411" s="64">
        <f t="shared" si="110"/>
        <v>0</v>
      </c>
      <c r="DE411" s="64">
        <f t="shared" si="111"/>
        <v>0</v>
      </c>
    </row>
    <row r="412" spans="2:109" x14ac:dyDescent="0.3">
      <c r="B412" s="167"/>
      <c r="C412" s="186"/>
      <c r="D412" s="2"/>
      <c r="E412" s="67"/>
      <c r="F412" s="5"/>
      <c r="G412" s="5"/>
      <c r="H412" s="187"/>
      <c r="I412" s="111" t="str">
        <f ca="1">IF(Taula1[[#This Row],[Data naixement (format dd/mm/aaaa)]]="","0",DATEDIF(Taula1[[#This Row],[Data naixement (format dd/mm/aaaa)]],TODAY(),"Y"))</f>
        <v>0</v>
      </c>
      <c r="J412" s="6"/>
      <c r="K412" s="6"/>
      <c r="L412" s="6"/>
      <c r="M412" s="6"/>
      <c r="N412" s="56"/>
      <c r="O412" s="56"/>
      <c r="P412" s="56"/>
      <c r="Q412" s="6"/>
      <c r="R412" s="7"/>
      <c r="S412" s="143">
        <f>Taula1[[#This Row],[Mesos naturals sencers treballats període justificat (01/01/2023 - 31/03/2023)]]</f>
        <v>0</v>
      </c>
      <c r="T412" s="194">
        <f>Taula1[[#This Row],[Dies treballats període justificat (01/01/2023 - 31/03/2023)              no comptabilitzats com a mes natural sencer]]</f>
        <v>0</v>
      </c>
      <c r="U412" s="12"/>
      <c r="V412" s="7"/>
      <c r="W412" s="188"/>
      <c r="X412" s="188"/>
      <c r="Y412" s="188"/>
      <c r="Z412" s="188"/>
      <c r="AA412" s="190"/>
      <c r="AB412" s="143">
        <f>Taula1[[#This Row],[Grup justificat     (fer servir opcions de la llista desplegable)]]</f>
        <v>0</v>
      </c>
      <c r="AC412" s="182"/>
      <c r="AD412" s="80"/>
      <c r="AE412" s="131">
        <f>ROUND((AF412/100)*756*Taula1[[#This Row],[Mesos naturals sencers treballats període justificat (01/01/2023 - 31/03/2023)]],2)</f>
        <v>0</v>
      </c>
      <c r="AF412" s="79">
        <f>Taula1[[#This Row],[% Jornada segons contracte
(no posar el símbol %) ]]-Taula1[[#This Row],[% Reducció salari per baix rendiment        (no posar el símbol %)]]</f>
        <v>0</v>
      </c>
      <c r="AG412" s="131">
        <f>ROUND((AH412/100)*24.8547945*Taula1[[#This Row],[Dies treballats període justificat (01/01/2023 - 31/03/2023)              no comptabilitzats com a mes natural sencer]],2)</f>
        <v>0</v>
      </c>
      <c r="AH412" s="79">
        <f>Taula1[[#This Row],[% Jornada segons contracte
(no posar el símbol %) ]]-Taula1[[#This Row],[% Reducció salari per baix rendiment        (no posar el símbol %)]]</f>
        <v>0</v>
      </c>
      <c r="AI412" s="131">
        <f t="shared" si="97"/>
        <v>0</v>
      </c>
      <c r="AJ412" s="183"/>
      <c r="AK412" s="131">
        <f>ROUND((AL412/100)*756*Taula1[[#This Row],[Espai reservat Administració  (mesos)]],2)</f>
        <v>0</v>
      </c>
      <c r="AL412" s="79">
        <f>Taula1[[#This Row],[% Jornada segons contracte
(no posar el símbol %) ]]-Taula1[[#This Row],[% Reducció salari per baix rendiment        (no posar el símbol %)]]</f>
        <v>0</v>
      </c>
      <c r="AM412" s="131">
        <f>ROUND((AN412/100)*24.8547945*Taula1[[#This Row],[Espai reservat Administració (dies)]],2)</f>
        <v>0</v>
      </c>
      <c r="AN412" s="79">
        <f>Taula1[[#This Row],[% Jornada segons contracte
(no posar el símbol %) ]]-Taula1[[#This Row],[% Reducció salari per baix rendiment        (no posar el símbol %)]]</f>
        <v>0</v>
      </c>
      <c r="AO412" s="131">
        <f t="shared" si="98"/>
        <v>0</v>
      </c>
      <c r="AP412" s="86"/>
      <c r="AQ412" s="136">
        <f>ROUND((AR412/100)*693*Taula1[[#This Row],[Mesos naturals sencers treballats període justificat (01/01/2023 - 31/03/2023)]],2)</f>
        <v>0</v>
      </c>
      <c r="AR412" s="89">
        <f>Taula1[[#This Row],[% Jornada segons contracte
(no posar el símbol %) ]]-Taula1[[#This Row],[% Reducció salari per baix rendiment        (no posar el símbol %)]]</f>
        <v>0</v>
      </c>
      <c r="AS412" s="136">
        <f>ROUND((AT412/100)*22.78356164*Taula1[[#This Row],[Dies treballats període justificat (01/01/2023 - 31/03/2023)              no comptabilitzats com a mes natural sencer]],2)</f>
        <v>0</v>
      </c>
      <c r="AT412" s="89">
        <f>Taula1[[#This Row],[% Jornada segons contracte
(no posar el símbol %) ]]-Taula1[[#This Row],[% Reducció salari per baix rendiment        (no posar el símbol %)]]</f>
        <v>0</v>
      </c>
      <c r="AU412" s="136">
        <f t="shared" si="99"/>
        <v>0</v>
      </c>
      <c r="AV412" s="86"/>
      <c r="AW412" s="136">
        <f>ROUND((AX412/100)*693*Taula1[[#This Row],[Espai reservat Administració  (mesos)]],2)</f>
        <v>0</v>
      </c>
      <c r="AX412" s="89">
        <f>Taula1[[#This Row],[% Jornada segons contracte
(no posar el símbol %) ]]-Taula1[[#This Row],[% Reducció salari per baix rendiment        (no posar el símbol %)]]</f>
        <v>0</v>
      </c>
      <c r="AY412" s="131">
        <f>ROUND((AZ412/100)*22.78356164*Taula1[[#This Row],[Espai reservat Administració (dies)]],2)</f>
        <v>0</v>
      </c>
      <c r="AZ412" s="79">
        <f>Taula1[[#This Row],[% Jornada segons contracte
(no posar el símbol %) ]]-Taula1[[#This Row],[% Reducció salari per baix rendiment        (no posar el símbol %)]]</f>
        <v>0</v>
      </c>
      <c r="BA412" s="131">
        <f t="shared" si="100"/>
        <v>0</v>
      </c>
      <c r="BB412" s="83"/>
      <c r="BC412" s="131">
        <f>IF(Taula1[[#This Row],[Grup justificat     (fer servir opcions de la llista desplegable)]]=1,AI412,0)</f>
        <v>0</v>
      </c>
      <c r="BD412" s="131">
        <f>IF(Taula1[[#This Row],[Grup justificat     (fer servir opcions de la llista desplegable)]]=2,AU412,0)</f>
        <v>0</v>
      </c>
      <c r="BE412" s="83"/>
      <c r="BF412" s="131">
        <f>IF(Taula1[[#This Row],[Espai reservat Administració]]=1,AO412,0)</f>
        <v>0</v>
      </c>
      <c r="BG412" s="131">
        <f>IF(Taula1[[#This Row],[Espai reservat Administració]]=2,BA412,0)</f>
        <v>0</v>
      </c>
      <c r="BH412" s="83"/>
      <c r="BI412" s="124">
        <f>IF(Taula1[[#This Row],[Grup justificat     (fer servir opcions de la llista desplegable)]]=1,1,0)</f>
        <v>0</v>
      </c>
      <c r="BJ412" s="124">
        <f>IF(Taula1[[#This Row],[Espai reservat Administració]]=1,1,0)</f>
        <v>0</v>
      </c>
      <c r="BK412" s="125"/>
      <c r="BL412" s="124">
        <f>IF(Taula1[[#This Row],[Grup justificat     (fer servir opcions de la llista desplegable)]]=2,1,0)</f>
        <v>0</v>
      </c>
      <c r="BM412" s="124">
        <f>IF(Taula1[[#This Row],[Espai reservat Administració]]=2,1,0)</f>
        <v>0</v>
      </c>
      <c r="BN412" s="73"/>
      <c r="BO412" s="73"/>
      <c r="BP412" s="73"/>
      <c r="BQ412" s="73"/>
      <c r="BR412" s="73"/>
      <c r="BS412" s="73"/>
      <c r="BT412" s="73"/>
      <c r="BU412" s="73"/>
      <c r="BV412" s="73"/>
      <c r="BW412" s="73"/>
      <c r="BX412" s="73"/>
      <c r="BY412" s="73"/>
      <c r="BZ412" s="73"/>
      <c r="CA412" s="73"/>
      <c r="CB412" s="73"/>
      <c r="CC412" s="73"/>
      <c r="CD412" s="73"/>
      <c r="CE412" s="73"/>
      <c r="CF412" s="73"/>
      <c r="CG412" s="63">
        <f t="shared" si="101"/>
        <v>0</v>
      </c>
      <c r="CH412" s="63">
        <f t="shared" si="102"/>
        <v>0</v>
      </c>
      <c r="CI412" s="73"/>
      <c r="CJ412" s="63">
        <f>IF(Taula1[[#This Row],[Tipus de contracte                                  (fer servir opcions de la llista desplegable)]]="Indefinit",1,0)</f>
        <v>0</v>
      </c>
      <c r="CK412" s="63">
        <f>IF(Taula1[[#This Row],[Tipus de contracte                                  (fer servir opcions de la llista desplegable)]]="Temporal, igual o superior a 6 mesos",1,0)</f>
        <v>0</v>
      </c>
      <c r="CL412" s="63">
        <f>IF(Taula1[[#This Row],[Tipus de contracte                                  (fer servir opcions de la llista desplegable)]]="Substitució per IT",1,0)</f>
        <v>0</v>
      </c>
      <c r="CM412" s="73"/>
      <c r="CN412" s="63">
        <f>IF(Taula1[[#This Row],[Relació llocs de treball]]&gt;=1,1,0)</f>
        <v>0</v>
      </c>
      <c r="CO412" s="73"/>
      <c r="CP412" s="63">
        <f>IF(Taula1[[#This Row],[Identitat de gènere                                                          (fer servir opcions de la llista desplegable)]]="Home",1,0)</f>
        <v>0</v>
      </c>
      <c r="CQ412" s="63">
        <f>IF(Taula1[[#This Row],[Identitat de gènere                                                          (fer servir opcions de la llista desplegable)]]="Dona",1,0)</f>
        <v>0</v>
      </c>
      <c r="CR412" s="63">
        <f>IF(Taula1[[#This Row],[Identitat de gènere                                                          (fer servir opcions de la llista desplegable)]]="No binari",1,0)</f>
        <v>0</v>
      </c>
      <c r="CS412" s="73"/>
      <c r="CT412" s="63">
        <f t="shared" si="96"/>
        <v>0</v>
      </c>
      <c r="CU412" s="64">
        <f t="shared" si="103"/>
        <v>0</v>
      </c>
      <c r="CW412" s="64">
        <f t="shared" si="104"/>
        <v>0</v>
      </c>
      <c r="CX412" s="64">
        <f t="shared" si="105"/>
        <v>0</v>
      </c>
      <c r="CY412" s="64">
        <f t="shared" si="106"/>
        <v>0</v>
      </c>
      <c r="CZ412" s="64">
        <f t="shared" si="107"/>
        <v>0</v>
      </c>
      <c r="DB412" s="64">
        <f t="shared" si="108"/>
        <v>0</v>
      </c>
      <c r="DC412" s="64">
        <f t="shared" si="109"/>
        <v>0</v>
      </c>
      <c r="DD412" s="64">
        <f t="shared" si="110"/>
        <v>0</v>
      </c>
      <c r="DE412" s="64">
        <f t="shared" si="111"/>
        <v>0</v>
      </c>
    </row>
    <row r="413" spans="2:109" x14ac:dyDescent="0.3">
      <c r="B413" s="167"/>
      <c r="C413" s="186"/>
      <c r="D413" s="2"/>
      <c r="E413" s="67"/>
      <c r="F413" s="5"/>
      <c r="G413" s="5"/>
      <c r="H413" s="187"/>
      <c r="I413" s="111" t="str">
        <f ca="1">IF(Taula1[[#This Row],[Data naixement (format dd/mm/aaaa)]]="","0",DATEDIF(Taula1[[#This Row],[Data naixement (format dd/mm/aaaa)]],TODAY(),"Y"))</f>
        <v>0</v>
      </c>
      <c r="J413" s="6"/>
      <c r="K413" s="6"/>
      <c r="L413" s="6"/>
      <c r="M413" s="6"/>
      <c r="N413" s="56"/>
      <c r="O413" s="56"/>
      <c r="P413" s="56"/>
      <c r="Q413" s="6"/>
      <c r="R413" s="7"/>
      <c r="S413" s="143">
        <f>Taula1[[#This Row],[Mesos naturals sencers treballats període justificat (01/01/2023 - 31/03/2023)]]</f>
        <v>0</v>
      </c>
      <c r="T413" s="194">
        <f>Taula1[[#This Row],[Dies treballats període justificat (01/01/2023 - 31/03/2023)              no comptabilitzats com a mes natural sencer]]</f>
        <v>0</v>
      </c>
      <c r="U413" s="12"/>
      <c r="V413" s="7"/>
      <c r="W413" s="188"/>
      <c r="X413" s="188"/>
      <c r="Y413" s="188"/>
      <c r="Z413" s="188"/>
      <c r="AA413" s="190"/>
      <c r="AB413" s="143">
        <f>Taula1[[#This Row],[Grup justificat     (fer servir opcions de la llista desplegable)]]</f>
        <v>0</v>
      </c>
      <c r="AC413" s="182"/>
      <c r="AD413" s="80"/>
      <c r="AE413" s="131">
        <f>ROUND((AF413/100)*756*Taula1[[#This Row],[Mesos naturals sencers treballats període justificat (01/01/2023 - 31/03/2023)]],2)</f>
        <v>0</v>
      </c>
      <c r="AF413" s="79">
        <f>Taula1[[#This Row],[% Jornada segons contracte
(no posar el símbol %) ]]-Taula1[[#This Row],[% Reducció salari per baix rendiment        (no posar el símbol %)]]</f>
        <v>0</v>
      </c>
      <c r="AG413" s="131">
        <f>ROUND((AH413/100)*24.8547945*Taula1[[#This Row],[Dies treballats període justificat (01/01/2023 - 31/03/2023)              no comptabilitzats com a mes natural sencer]],2)</f>
        <v>0</v>
      </c>
      <c r="AH413" s="79">
        <f>Taula1[[#This Row],[% Jornada segons contracte
(no posar el símbol %) ]]-Taula1[[#This Row],[% Reducció salari per baix rendiment        (no posar el símbol %)]]</f>
        <v>0</v>
      </c>
      <c r="AI413" s="131">
        <f t="shared" si="97"/>
        <v>0</v>
      </c>
      <c r="AJ413" s="183"/>
      <c r="AK413" s="131">
        <f>ROUND((AL413/100)*756*Taula1[[#This Row],[Espai reservat Administració  (mesos)]],2)</f>
        <v>0</v>
      </c>
      <c r="AL413" s="79">
        <f>Taula1[[#This Row],[% Jornada segons contracte
(no posar el símbol %) ]]-Taula1[[#This Row],[% Reducció salari per baix rendiment        (no posar el símbol %)]]</f>
        <v>0</v>
      </c>
      <c r="AM413" s="131">
        <f>ROUND((AN413/100)*24.8547945*Taula1[[#This Row],[Espai reservat Administració (dies)]],2)</f>
        <v>0</v>
      </c>
      <c r="AN413" s="79">
        <f>Taula1[[#This Row],[% Jornada segons contracte
(no posar el símbol %) ]]-Taula1[[#This Row],[% Reducció salari per baix rendiment        (no posar el símbol %)]]</f>
        <v>0</v>
      </c>
      <c r="AO413" s="131">
        <f t="shared" si="98"/>
        <v>0</v>
      </c>
      <c r="AP413" s="86"/>
      <c r="AQ413" s="136">
        <f>ROUND((AR413/100)*693*Taula1[[#This Row],[Mesos naturals sencers treballats període justificat (01/01/2023 - 31/03/2023)]],2)</f>
        <v>0</v>
      </c>
      <c r="AR413" s="89">
        <f>Taula1[[#This Row],[% Jornada segons contracte
(no posar el símbol %) ]]-Taula1[[#This Row],[% Reducció salari per baix rendiment        (no posar el símbol %)]]</f>
        <v>0</v>
      </c>
      <c r="AS413" s="136">
        <f>ROUND((AT413/100)*22.78356164*Taula1[[#This Row],[Dies treballats període justificat (01/01/2023 - 31/03/2023)              no comptabilitzats com a mes natural sencer]],2)</f>
        <v>0</v>
      </c>
      <c r="AT413" s="89">
        <f>Taula1[[#This Row],[% Jornada segons contracte
(no posar el símbol %) ]]-Taula1[[#This Row],[% Reducció salari per baix rendiment        (no posar el símbol %)]]</f>
        <v>0</v>
      </c>
      <c r="AU413" s="136">
        <f t="shared" si="99"/>
        <v>0</v>
      </c>
      <c r="AV413" s="86"/>
      <c r="AW413" s="136">
        <f>ROUND((AX413/100)*693*Taula1[[#This Row],[Espai reservat Administració  (mesos)]],2)</f>
        <v>0</v>
      </c>
      <c r="AX413" s="89">
        <f>Taula1[[#This Row],[% Jornada segons contracte
(no posar el símbol %) ]]-Taula1[[#This Row],[% Reducció salari per baix rendiment        (no posar el símbol %)]]</f>
        <v>0</v>
      </c>
      <c r="AY413" s="131">
        <f>ROUND((AZ413/100)*22.78356164*Taula1[[#This Row],[Espai reservat Administració (dies)]],2)</f>
        <v>0</v>
      </c>
      <c r="AZ413" s="79">
        <f>Taula1[[#This Row],[% Jornada segons contracte
(no posar el símbol %) ]]-Taula1[[#This Row],[% Reducció salari per baix rendiment        (no posar el símbol %)]]</f>
        <v>0</v>
      </c>
      <c r="BA413" s="131">
        <f t="shared" si="100"/>
        <v>0</v>
      </c>
      <c r="BB413" s="83"/>
      <c r="BC413" s="131">
        <f>IF(Taula1[[#This Row],[Grup justificat     (fer servir opcions de la llista desplegable)]]=1,AI413,0)</f>
        <v>0</v>
      </c>
      <c r="BD413" s="131">
        <f>IF(Taula1[[#This Row],[Grup justificat     (fer servir opcions de la llista desplegable)]]=2,AU413,0)</f>
        <v>0</v>
      </c>
      <c r="BE413" s="83"/>
      <c r="BF413" s="131">
        <f>IF(Taula1[[#This Row],[Espai reservat Administració]]=1,AO413,0)</f>
        <v>0</v>
      </c>
      <c r="BG413" s="131">
        <f>IF(Taula1[[#This Row],[Espai reservat Administració]]=2,BA413,0)</f>
        <v>0</v>
      </c>
      <c r="BH413" s="83"/>
      <c r="BI413" s="124">
        <f>IF(Taula1[[#This Row],[Grup justificat     (fer servir opcions de la llista desplegable)]]=1,1,0)</f>
        <v>0</v>
      </c>
      <c r="BJ413" s="124">
        <f>IF(Taula1[[#This Row],[Espai reservat Administració]]=1,1,0)</f>
        <v>0</v>
      </c>
      <c r="BK413" s="125"/>
      <c r="BL413" s="124">
        <f>IF(Taula1[[#This Row],[Grup justificat     (fer servir opcions de la llista desplegable)]]=2,1,0)</f>
        <v>0</v>
      </c>
      <c r="BM413" s="124">
        <f>IF(Taula1[[#This Row],[Espai reservat Administració]]=2,1,0)</f>
        <v>0</v>
      </c>
      <c r="BN413" s="73"/>
      <c r="BO413" s="73"/>
      <c r="BP413" s="73"/>
      <c r="BQ413" s="73"/>
      <c r="BR413" s="73"/>
      <c r="BS413" s="73"/>
      <c r="BT413" s="73"/>
      <c r="BU413" s="73"/>
      <c r="BV413" s="73"/>
      <c r="BW413" s="73"/>
      <c r="BX413" s="73"/>
      <c r="BY413" s="73"/>
      <c r="BZ413" s="73"/>
      <c r="CA413" s="73"/>
      <c r="CB413" s="73"/>
      <c r="CC413" s="73"/>
      <c r="CD413" s="73"/>
      <c r="CE413" s="73"/>
      <c r="CF413" s="73"/>
      <c r="CG413" s="63">
        <f t="shared" si="101"/>
        <v>0</v>
      </c>
      <c r="CH413" s="63">
        <f t="shared" si="102"/>
        <v>0</v>
      </c>
      <c r="CI413" s="73"/>
      <c r="CJ413" s="63">
        <f>IF(Taula1[[#This Row],[Tipus de contracte                                  (fer servir opcions de la llista desplegable)]]="Indefinit",1,0)</f>
        <v>0</v>
      </c>
      <c r="CK413" s="63">
        <f>IF(Taula1[[#This Row],[Tipus de contracte                                  (fer servir opcions de la llista desplegable)]]="Temporal, igual o superior a 6 mesos",1,0)</f>
        <v>0</v>
      </c>
      <c r="CL413" s="63">
        <f>IF(Taula1[[#This Row],[Tipus de contracte                                  (fer servir opcions de la llista desplegable)]]="Substitució per IT",1,0)</f>
        <v>0</v>
      </c>
      <c r="CM413" s="73"/>
      <c r="CN413" s="63">
        <f>IF(Taula1[[#This Row],[Relació llocs de treball]]&gt;=1,1,0)</f>
        <v>0</v>
      </c>
      <c r="CO413" s="73"/>
      <c r="CP413" s="63">
        <f>IF(Taula1[[#This Row],[Identitat de gènere                                                          (fer servir opcions de la llista desplegable)]]="Home",1,0)</f>
        <v>0</v>
      </c>
      <c r="CQ413" s="63">
        <f>IF(Taula1[[#This Row],[Identitat de gènere                                                          (fer servir opcions de la llista desplegable)]]="Dona",1,0)</f>
        <v>0</v>
      </c>
      <c r="CR413" s="63">
        <f>IF(Taula1[[#This Row],[Identitat de gènere                                                          (fer servir opcions de la llista desplegable)]]="No binari",1,0)</f>
        <v>0</v>
      </c>
      <c r="CS413" s="73"/>
      <c r="CT413" s="63">
        <f t="shared" si="96"/>
        <v>0</v>
      </c>
      <c r="CU413" s="64">
        <f t="shared" si="103"/>
        <v>0</v>
      </c>
      <c r="CW413" s="64">
        <f t="shared" si="104"/>
        <v>0</v>
      </c>
      <c r="CX413" s="64">
        <f t="shared" si="105"/>
        <v>0</v>
      </c>
      <c r="CY413" s="64">
        <f t="shared" si="106"/>
        <v>0</v>
      </c>
      <c r="CZ413" s="64">
        <f t="shared" si="107"/>
        <v>0</v>
      </c>
      <c r="DB413" s="64">
        <f t="shared" si="108"/>
        <v>0</v>
      </c>
      <c r="DC413" s="64">
        <f t="shared" si="109"/>
        <v>0</v>
      </c>
      <c r="DD413" s="64">
        <f t="shared" si="110"/>
        <v>0</v>
      </c>
      <c r="DE413" s="64">
        <f t="shared" si="111"/>
        <v>0</v>
      </c>
    </row>
    <row r="414" spans="2:109" x14ac:dyDescent="0.3">
      <c r="B414" s="167"/>
      <c r="C414" s="186"/>
      <c r="D414" s="2"/>
      <c r="E414" s="67"/>
      <c r="F414" s="5"/>
      <c r="G414" s="5"/>
      <c r="H414" s="187"/>
      <c r="I414" s="111" t="str">
        <f ca="1">IF(Taula1[[#This Row],[Data naixement (format dd/mm/aaaa)]]="","0",DATEDIF(Taula1[[#This Row],[Data naixement (format dd/mm/aaaa)]],TODAY(),"Y"))</f>
        <v>0</v>
      </c>
      <c r="J414" s="6"/>
      <c r="K414" s="6"/>
      <c r="L414" s="6"/>
      <c r="M414" s="6"/>
      <c r="N414" s="56"/>
      <c r="O414" s="56"/>
      <c r="P414" s="56"/>
      <c r="Q414" s="6"/>
      <c r="R414" s="7"/>
      <c r="S414" s="143">
        <f>Taula1[[#This Row],[Mesos naturals sencers treballats període justificat (01/01/2023 - 31/03/2023)]]</f>
        <v>0</v>
      </c>
      <c r="T414" s="194">
        <f>Taula1[[#This Row],[Dies treballats període justificat (01/01/2023 - 31/03/2023)              no comptabilitzats com a mes natural sencer]]</f>
        <v>0</v>
      </c>
      <c r="U414" s="12"/>
      <c r="V414" s="7"/>
      <c r="W414" s="188"/>
      <c r="X414" s="188"/>
      <c r="Y414" s="188"/>
      <c r="Z414" s="188"/>
      <c r="AA414" s="190"/>
      <c r="AB414" s="143">
        <f>Taula1[[#This Row],[Grup justificat     (fer servir opcions de la llista desplegable)]]</f>
        <v>0</v>
      </c>
      <c r="AC414" s="182"/>
      <c r="AD414" s="80"/>
      <c r="AE414" s="131">
        <f>ROUND((AF414/100)*756*Taula1[[#This Row],[Mesos naturals sencers treballats període justificat (01/01/2023 - 31/03/2023)]],2)</f>
        <v>0</v>
      </c>
      <c r="AF414" s="79">
        <f>Taula1[[#This Row],[% Jornada segons contracte
(no posar el símbol %) ]]-Taula1[[#This Row],[% Reducció salari per baix rendiment        (no posar el símbol %)]]</f>
        <v>0</v>
      </c>
      <c r="AG414" s="131">
        <f>ROUND((AH414/100)*24.8547945*Taula1[[#This Row],[Dies treballats període justificat (01/01/2023 - 31/03/2023)              no comptabilitzats com a mes natural sencer]],2)</f>
        <v>0</v>
      </c>
      <c r="AH414" s="79">
        <f>Taula1[[#This Row],[% Jornada segons contracte
(no posar el símbol %) ]]-Taula1[[#This Row],[% Reducció salari per baix rendiment        (no posar el símbol %)]]</f>
        <v>0</v>
      </c>
      <c r="AI414" s="131">
        <f t="shared" si="97"/>
        <v>0</v>
      </c>
      <c r="AJ414" s="183"/>
      <c r="AK414" s="131">
        <f>ROUND((AL414/100)*756*Taula1[[#This Row],[Espai reservat Administració  (mesos)]],2)</f>
        <v>0</v>
      </c>
      <c r="AL414" s="79">
        <f>Taula1[[#This Row],[% Jornada segons contracte
(no posar el símbol %) ]]-Taula1[[#This Row],[% Reducció salari per baix rendiment        (no posar el símbol %)]]</f>
        <v>0</v>
      </c>
      <c r="AM414" s="131">
        <f>ROUND((AN414/100)*24.8547945*Taula1[[#This Row],[Espai reservat Administració (dies)]],2)</f>
        <v>0</v>
      </c>
      <c r="AN414" s="79">
        <f>Taula1[[#This Row],[% Jornada segons contracte
(no posar el símbol %) ]]-Taula1[[#This Row],[% Reducció salari per baix rendiment        (no posar el símbol %)]]</f>
        <v>0</v>
      </c>
      <c r="AO414" s="131">
        <f t="shared" si="98"/>
        <v>0</v>
      </c>
      <c r="AP414" s="86"/>
      <c r="AQ414" s="136">
        <f>ROUND((AR414/100)*693*Taula1[[#This Row],[Mesos naturals sencers treballats període justificat (01/01/2023 - 31/03/2023)]],2)</f>
        <v>0</v>
      </c>
      <c r="AR414" s="89">
        <f>Taula1[[#This Row],[% Jornada segons contracte
(no posar el símbol %) ]]-Taula1[[#This Row],[% Reducció salari per baix rendiment        (no posar el símbol %)]]</f>
        <v>0</v>
      </c>
      <c r="AS414" s="136">
        <f>ROUND((AT414/100)*22.78356164*Taula1[[#This Row],[Dies treballats període justificat (01/01/2023 - 31/03/2023)              no comptabilitzats com a mes natural sencer]],2)</f>
        <v>0</v>
      </c>
      <c r="AT414" s="89">
        <f>Taula1[[#This Row],[% Jornada segons contracte
(no posar el símbol %) ]]-Taula1[[#This Row],[% Reducció salari per baix rendiment        (no posar el símbol %)]]</f>
        <v>0</v>
      </c>
      <c r="AU414" s="136">
        <f t="shared" si="99"/>
        <v>0</v>
      </c>
      <c r="AV414" s="86"/>
      <c r="AW414" s="136">
        <f>ROUND((AX414/100)*693*Taula1[[#This Row],[Espai reservat Administració  (mesos)]],2)</f>
        <v>0</v>
      </c>
      <c r="AX414" s="89">
        <f>Taula1[[#This Row],[% Jornada segons contracte
(no posar el símbol %) ]]-Taula1[[#This Row],[% Reducció salari per baix rendiment        (no posar el símbol %)]]</f>
        <v>0</v>
      </c>
      <c r="AY414" s="131">
        <f>ROUND((AZ414/100)*22.78356164*Taula1[[#This Row],[Espai reservat Administració (dies)]],2)</f>
        <v>0</v>
      </c>
      <c r="AZ414" s="79">
        <f>Taula1[[#This Row],[% Jornada segons contracte
(no posar el símbol %) ]]-Taula1[[#This Row],[% Reducció salari per baix rendiment        (no posar el símbol %)]]</f>
        <v>0</v>
      </c>
      <c r="BA414" s="131">
        <f t="shared" si="100"/>
        <v>0</v>
      </c>
      <c r="BB414" s="83"/>
      <c r="BC414" s="131">
        <f>IF(Taula1[[#This Row],[Grup justificat     (fer servir opcions de la llista desplegable)]]=1,AI414,0)</f>
        <v>0</v>
      </c>
      <c r="BD414" s="131">
        <f>IF(Taula1[[#This Row],[Grup justificat     (fer servir opcions de la llista desplegable)]]=2,AU414,0)</f>
        <v>0</v>
      </c>
      <c r="BE414" s="83"/>
      <c r="BF414" s="131">
        <f>IF(Taula1[[#This Row],[Espai reservat Administració]]=1,AO414,0)</f>
        <v>0</v>
      </c>
      <c r="BG414" s="131">
        <f>IF(Taula1[[#This Row],[Espai reservat Administració]]=2,BA414,0)</f>
        <v>0</v>
      </c>
      <c r="BH414" s="83"/>
      <c r="BI414" s="124">
        <f>IF(Taula1[[#This Row],[Grup justificat     (fer servir opcions de la llista desplegable)]]=1,1,0)</f>
        <v>0</v>
      </c>
      <c r="BJ414" s="124">
        <f>IF(Taula1[[#This Row],[Espai reservat Administració]]=1,1,0)</f>
        <v>0</v>
      </c>
      <c r="BK414" s="125"/>
      <c r="BL414" s="124">
        <f>IF(Taula1[[#This Row],[Grup justificat     (fer servir opcions de la llista desplegable)]]=2,1,0)</f>
        <v>0</v>
      </c>
      <c r="BM414" s="124">
        <f>IF(Taula1[[#This Row],[Espai reservat Administració]]=2,1,0)</f>
        <v>0</v>
      </c>
      <c r="BN414" s="73"/>
      <c r="BO414" s="73"/>
      <c r="BP414" s="73"/>
      <c r="BQ414" s="73"/>
      <c r="BR414" s="73"/>
      <c r="BS414" s="73"/>
      <c r="BT414" s="73"/>
      <c r="BU414" s="73"/>
      <c r="BV414" s="73"/>
      <c r="BW414" s="73"/>
      <c r="BX414" s="73"/>
      <c r="BY414" s="73"/>
      <c r="BZ414" s="73"/>
      <c r="CA414" s="73"/>
      <c r="CB414" s="73"/>
      <c r="CC414" s="73"/>
      <c r="CD414" s="73"/>
      <c r="CE414" s="73"/>
      <c r="CF414" s="73"/>
      <c r="CG414" s="63">
        <f t="shared" si="101"/>
        <v>0</v>
      </c>
      <c r="CH414" s="63">
        <f t="shared" si="102"/>
        <v>0</v>
      </c>
      <c r="CI414" s="73"/>
      <c r="CJ414" s="63">
        <f>IF(Taula1[[#This Row],[Tipus de contracte                                  (fer servir opcions de la llista desplegable)]]="Indefinit",1,0)</f>
        <v>0</v>
      </c>
      <c r="CK414" s="63">
        <f>IF(Taula1[[#This Row],[Tipus de contracte                                  (fer servir opcions de la llista desplegable)]]="Temporal, igual o superior a 6 mesos",1,0)</f>
        <v>0</v>
      </c>
      <c r="CL414" s="63">
        <f>IF(Taula1[[#This Row],[Tipus de contracte                                  (fer servir opcions de la llista desplegable)]]="Substitució per IT",1,0)</f>
        <v>0</v>
      </c>
      <c r="CM414" s="73"/>
      <c r="CN414" s="63">
        <f>IF(Taula1[[#This Row],[Relació llocs de treball]]&gt;=1,1,0)</f>
        <v>0</v>
      </c>
      <c r="CO414" s="73"/>
      <c r="CP414" s="63">
        <f>IF(Taula1[[#This Row],[Identitat de gènere                                                          (fer servir opcions de la llista desplegable)]]="Home",1,0)</f>
        <v>0</v>
      </c>
      <c r="CQ414" s="63">
        <f>IF(Taula1[[#This Row],[Identitat de gènere                                                          (fer servir opcions de la llista desplegable)]]="Dona",1,0)</f>
        <v>0</v>
      </c>
      <c r="CR414" s="63">
        <f>IF(Taula1[[#This Row],[Identitat de gènere                                                          (fer servir opcions de la llista desplegable)]]="No binari",1,0)</f>
        <v>0</v>
      </c>
      <c r="CS414" s="73"/>
      <c r="CT414" s="63">
        <f t="shared" si="96"/>
        <v>0</v>
      </c>
      <c r="CU414" s="64">
        <f t="shared" si="103"/>
        <v>0</v>
      </c>
      <c r="CW414" s="64">
        <f t="shared" si="104"/>
        <v>0</v>
      </c>
      <c r="CX414" s="64">
        <f t="shared" si="105"/>
        <v>0</v>
      </c>
      <c r="CY414" s="64">
        <f t="shared" si="106"/>
        <v>0</v>
      </c>
      <c r="CZ414" s="64">
        <f t="shared" si="107"/>
        <v>0</v>
      </c>
      <c r="DB414" s="64">
        <f t="shared" si="108"/>
        <v>0</v>
      </c>
      <c r="DC414" s="64">
        <f t="shared" si="109"/>
        <v>0</v>
      </c>
      <c r="DD414" s="64">
        <f t="shared" si="110"/>
        <v>0</v>
      </c>
      <c r="DE414" s="64">
        <f t="shared" si="111"/>
        <v>0</v>
      </c>
    </row>
    <row r="415" spans="2:109" x14ac:dyDescent="0.3">
      <c r="B415" s="167"/>
      <c r="C415" s="186"/>
      <c r="D415" s="2"/>
      <c r="E415" s="67"/>
      <c r="F415" s="5"/>
      <c r="G415" s="5"/>
      <c r="H415" s="187"/>
      <c r="I415" s="111" t="str">
        <f ca="1">IF(Taula1[[#This Row],[Data naixement (format dd/mm/aaaa)]]="","0",DATEDIF(Taula1[[#This Row],[Data naixement (format dd/mm/aaaa)]],TODAY(),"Y"))</f>
        <v>0</v>
      </c>
      <c r="J415" s="6"/>
      <c r="K415" s="6"/>
      <c r="L415" s="6"/>
      <c r="M415" s="6"/>
      <c r="N415" s="56"/>
      <c r="O415" s="56"/>
      <c r="P415" s="56"/>
      <c r="Q415" s="6"/>
      <c r="R415" s="7"/>
      <c r="S415" s="143">
        <f>Taula1[[#This Row],[Mesos naturals sencers treballats període justificat (01/01/2023 - 31/03/2023)]]</f>
        <v>0</v>
      </c>
      <c r="T415" s="194">
        <f>Taula1[[#This Row],[Dies treballats període justificat (01/01/2023 - 31/03/2023)              no comptabilitzats com a mes natural sencer]]</f>
        <v>0</v>
      </c>
      <c r="U415" s="12"/>
      <c r="V415" s="7"/>
      <c r="W415" s="188"/>
      <c r="X415" s="188"/>
      <c r="Y415" s="188"/>
      <c r="Z415" s="188"/>
      <c r="AA415" s="190"/>
      <c r="AB415" s="143">
        <f>Taula1[[#This Row],[Grup justificat     (fer servir opcions de la llista desplegable)]]</f>
        <v>0</v>
      </c>
      <c r="AC415" s="182"/>
      <c r="AD415" s="80"/>
      <c r="AE415" s="131">
        <f>ROUND((AF415/100)*756*Taula1[[#This Row],[Mesos naturals sencers treballats període justificat (01/01/2023 - 31/03/2023)]],2)</f>
        <v>0</v>
      </c>
      <c r="AF415" s="79">
        <f>Taula1[[#This Row],[% Jornada segons contracte
(no posar el símbol %) ]]-Taula1[[#This Row],[% Reducció salari per baix rendiment        (no posar el símbol %)]]</f>
        <v>0</v>
      </c>
      <c r="AG415" s="131">
        <f>ROUND((AH415/100)*24.8547945*Taula1[[#This Row],[Dies treballats període justificat (01/01/2023 - 31/03/2023)              no comptabilitzats com a mes natural sencer]],2)</f>
        <v>0</v>
      </c>
      <c r="AH415" s="79">
        <f>Taula1[[#This Row],[% Jornada segons contracte
(no posar el símbol %) ]]-Taula1[[#This Row],[% Reducció salari per baix rendiment        (no posar el símbol %)]]</f>
        <v>0</v>
      </c>
      <c r="AI415" s="131">
        <f t="shared" si="97"/>
        <v>0</v>
      </c>
      <c r="AJ415" s="183"/>
      <c r="AK415" s="131">
        <f>ROUND((AL415/100)*756*Taula1[[#This Row],[Espai reservat Administració  (mesos)]],2)</f>
        <v>0</v>
      </c>
      <c r="AL415" s="79">
        <f>Taula1[[#This Row],[% Jornada segons contracte
(no posar el símbol %) ]]-Taula1[[#This Row],[% Reducció salari per baix rendiment        (no posar el símbol %)]]</f>
        <v>0</v>
      </c>
      <c r="AM415" s="131">
        <f>ROUND((AN415/100)*24.8547945*Taula1[[#This Row],[Espai reservat Administració (dies)]],2)</f>
        <v>0</v>
      </c>
      <c r="AN415" s="79">
        <f>Taula1[[#This Row],[% Jornada segons contracte
(no posar el símbol %) ]]-Taula1[[#This Row],[% Reducció salari per baix rendiment        (no posar el símbol %)]]</f>
        <v>0</v>
      </c>
      <c r="AO415" s="131">
        <f t="shared" si="98"/>
        <v>0</v>
      </c>
      <c r="AP415" s="86"/>
      <c r="AQ415" s="136">
        <f>ROUND((AR415/100)*693*Taula1[[#This Row],[Mesos naturals sencers treballats període justificat (01/01/2023 - 31/03/2023)]],2)</f>
        <v>0</v>
      </c>
      <c r="AR415" s="89">
        <f>Taula1[[#This Row],[% Jornada segons contracte
(no posar el símbol %) ]]-Taula1[[#This Row],[% Reducció salari per baix rendiment        (no posar el símbol %)]]</f>
        <v>0</v>
      </c>
      <c r="AS415" s="136">
        <f>ROUND((AT415/100)*22.78356164*Taula1[[#This Row],[Dies treballats període justificat (01/01/2023 - 31/03/2023)              no comptabilitzats com a mes natural sencer]],2)</f>
        <v>0</v>
      </c>
      <c r="AT415" s="89">
        <f>Taula1[[#This Row],[% Jornada segons contracte
(no posar el símbol %) ]]-Taula1[[#This Row],[% Reducció salari per baix rendiment        (no posar el símbol %)]]</f>
        <v>0</v>
      </c>
      <c r="AU415" s="136">
        <f t="shared" si="99"/>
        <v>0</v>
      </c>
      <c r="AV415" s="86"/>
      <c r="AW415" s="136">
        <f>ROUND((AX415/100)*693*Taula1[[#This Row],[Espai reservat Administració  (mesos)]],2)</f>
        <v>0</v>
      </c>
      <c r="AX415" s="89">
        <f>Taula1[[#This Row],[% Jornada segons contracte
(no posar el símbol %) ]]-Taula1[[#This Row],[% Reducció salari per baix rendiment        (no posar el símbol %)]]</f>
        <v>0</v>
      </c>
      <c r="AY415" s="131">
        <f>ROUND((AZ415/100)*22.78356164*Taula1[[#This Row],[Espai reservat Administració (dies)]],2)</f>
        <v>0</v>
      </c>
      <c r="AZ415" s="79">
        <f>Taula1[[#This Row],[% Jornada segons contracte
(no posar el símbol %) ]]-Taula1[[#This Row],[% Reducció salari per baix rendiment        (no posar el símbol %)]]</f>
        <v>0</v>
      </c>
      <c r="BA415" s="131">
        <f t="shared" si="100"/>
        <v>0</v>
      </c>
      <c r="BB415" s="83"/>
      <c r="BC415" s="131">
        <f>IF(Taula1[[#This Row],[Grup justificat     (fer servir opcions de la llista desplegable)]]=1,AI415,0)</f>
        <v>0</v>
      </c>
      <c r="BD415" s="131">
        <f>IF(Taula1[[#This Row],[Grup justificat     (fer servir opcions de la llista desplegable)]]=2,AU415,0)</f>
        <v>0</v>
      </c>
      <c r="BE415" s="83"/>
      <c r="BF415" s="131">
        <f>IF(Taula1[[#This Row],[Espai reservat Administració]]=1,AO415,0)</f>
        <v>0</v>
      </c>
      <c r="BG415" s="131">
        <f>IF(Taula1[[#This Row],[Espai reservat Administració]]=2,BA415,0)</f>
        <v>0</v>
      </c>
      <c r="BH415" s="83"/>
      <c r="BI415" s="124">
        <f>IF(Taula1[[#This Row],[Grup justificat     (fer servir opcions de la llista desplegable)]]=1,1,0)</f>
        <v>0</v>
      </c>
      <c r="BJ415" s="124">
        <f>IF(Taula1[[#This Row],[Espai reservat Administració]]=1,1,0)</f>
        <v>0</v>
      </c>
      <c r="BK415" s="125"/>
      <c r="BL415" s="124">
        <f>IF(Taula1[[#This Row],[Grup justificat     (fer servir opcions de la llista desplegable)]]=2,1,0)</f>
        <v>0</v>
      </c>
      <c r="BM415" s="124">
        <f>IF(Taula1[[#This Row],[Espai reservat Administració]]=2,1,0)</f>
        <v>0</v>
      </c>
      <c r="BN415" s="73"/>
      <c r="BO415" s="73"/>
      <c r="BP415" s="73"/>
      <c r="BQ415" s="73"/>
      <c r="BR415" s="73"/>
      <c r="BS415" s="73"/>
      <c r="BT415" s="73"/>
      <c r="BU415" s="73"/>
      <c r="BV415" s="73"/>
      <c r="BW415" s="73"/>
      <c r="BX415" s="73"/>
      <c r="BY415" s="73"/>
      <c r="BZ415" s="73"/>
      <c r="CA415" s="73"/>
      <c r="CB415" s="73"/>
      <c r="CC415" s="73"/>
      <c r="CD415" s="73"/>
      <c r="CE415" s="73"/>
      <c r="CF415" s="73"/>
      <c r="CG415" s="63">
        <f t="shared" si="101"/>
        <v>0</v>
      </c>
      <c r="CH415" s="63">
        <f t="shared" si="102"/>
        <v>0</v>
      </c>
      <c r="CI415" s="73"/>
      <c r="CJ415" s="63">
        <f>IF(Taula1[[#This Row],[Tipus de contracte                                  (fer servir opcions de la llista desplegable)]]="Indefinit",1,0)</f>
        <v>0</v>
      </c>
      <c r="CK415" s="63">
        <f>IF(Taula1[[#This Row],[Tipus de contracte                                  (fer servir opcions de la llista desplegable)]]="Temporal, igual o superior a 6 mesos",1,0)</f>
        <v>0</v>
      </c>
      <c r="CL415" s="63">
        <f>IF(Taula1[[#This Row],[Tipus de contracte                                  (fer servir opcions de la llista desplegable)]]="Substitució per IT",1,0)</f>
        <v>0</v>
      </c>
      <c r="CM415" s="73"/>
      <c r="CN415" s="63">
        <f>IF(Taula1[[#This Row],[Relació llocs de treball]]&gt;=1,1,0)</f>
        <v>0</v>
      </c>
      <c r="CO415" s="73"/>
      <c r="CP415" s="63">
        <f>IF(Taula1[[#This Row],[Identitat de gènere                                                          (fer servir opcions de la llista desplegable)]]="Home",1,0)</f>
        <v>0</v>
      </c>
      <c r="CQ415" s="63">
        <f>IF(Taula1[[#This Row],[Identitat de gènere                                                          (fer servir opcions de la llista desplegable)]]="Dona",1,0)</f>
        <v>0</v>
      </c>
      <c r="CR415" s="63">
        <f>IF(Taula1[[#This Row],[Identitat de gènere                                                          (fer servir opcions de la llista desplegable)]]="No binari",1,0)</f>
        <v>0</v>
      </c>
      <c r="CS415" s="73"/>
      <c r="CT415" s="63">
        <f t="shared" si="96"/>
        <v>0</v>
      </c>
      <c r="CU415" s="64">
        <f t="shared" si="103"/>
        <v>0</v>
      </c>
      <c r="CW415" s="64">
        <f t="shared" si="104"/>
        <v>0</v>
      </c>
      <c r="CX415" s="64">
        <f t="shared" si="105"/>
        <v>0</v>
      </c>
      <c r="CY415" s="64">
        <f t="shared" si="106"/>
        <v>0</v>
      </c>
      <c r="CZ415" s="64">
        <f t="shared" si="107"/>
        <v>0</v>
      </c>
      <c r="DB415" s="64">
        <f t="shared" si="108"/>
        <v>0</v>
      </c>
      <c r="DC415" s="64">
        <f t="shared" si="109"/>
        <v>0</v>
      </c>
      <c r="DD415" s="64">
        <f t="shared" si="110"/>
        <v>0</v>
      </c>
      <c r="DE415" s="64">
        <f t="shared" si="111"/>
        <v>0</v>
      </c>
    </row>
    <row r="416" spans="2:109" x14ac:dyDescent="0.3">
      <c r="B416" s="167"/>
      <c r="C416" s="186"/>
      <c r="D416" s="2"/>
      <c r="E416" s="67"/>
      <c r="F416" s="5"/>
      <c r="G416" s="5"/>
      <c r="H416" s="187"/>
      <c r="I416" s="111" t="str">
        <f ca="1">IF(Taula1[[#This Row],[Data naixement (format dd/mm/aaaa)]]="","0",DATEDIF(Taula1[[#This Row],[Data naixement (format dd/mm/aaaa)]],TODAY(),"Y"))</f>
        <v>0</v>
      </c>
      <c r="J416" s="6"/>
      <c r="K416" s="6"/>
      <c r="L416" s="6"/>
      <c r="M416" s="6"/>
      <c r="N416" s="56"/>
      <c r="O416" s="56"/>
      <c r="P416" s="56"/>
      <c r="Q416" s="6"/>
      <c r="R416" s="7"/>
      <c r="S416" s="143">
        <f>Taula1[[#This Row],[Mesos naturals sencers treballats període justificat (01/01/2023 - 31/03/2023)]]</f>
        <v>0</v>
      </c>
      <c r="T416" s="194">
        <f>Taula1[[#This Row],[Dies treballats període justificat (01/01/2023 - 31/03/2023)              no comptabilitzats com a mes natural sencer]]</f>
        <v>0</v>
      </c>
      <c r="U416" s="12"/>
      <c r="V416" s="7"/>
      <c r="W416" s="188"/>
      <c r="X416" s="188"/>
      <c r="Y416" s="188"/>
      <c r="Z416" s="188"/>
      <c r="AA416" s="190"/>
      <c r="AB416" s="143">
        <f>Taula1[[#This Row],[Grup justificat     (fer servir opcions de la llista desplegable)]]</f>
        <v>0</v>
      </c>
      <c r="AC416" s="182"/>
      <c r="AD416" s="80"/>
      <c r="AE416" s="131">
        <f>ROUND((AF416/100)*756*Taula1[[#This Row],[Mesos naturals sencers treballats període justificat (01/01/2023 - 31/03/2023)]],2)</f>
        <v>0</v>
      </c>
      <c r="AF416" s="79">
        <f>Taula1[[#This Row],[% Jornada segons contracte
(no posar el símbol %) ]]-Taula1[[#This Row],[% Reducció salari per baix rendiment        (no posar el símbol %)]]</f>
        <v>0</v>
      </c>
      <c r="AG416" s="131">
        <f>ROUND((AH416/100)*24.8547945*Taula1[[#This Row],[Dies treballats període justificat (01/01/2023 - 31/03/2023)              no comptabilitzats com a mes natural sencer]],2)</f>
        <v>0</v>
      </c>
      <c r="AH416" s="79">
        <f>Taula1[[#This Row],[% Jornada segons contracte
(no posar el símbol %) ]]-Taula1[[#This Row],[% Reducció salari per baix rendiment        (no posar el símbol %)]]</f>
        <v>0</v>
      </c>
      <c r="AI416" s="131">
        <f t="shared" si="97"/>
        <v>0</v>
      </c>
      <c r="AJ416" s="183"/>
      <c r="AK416" s="131">
        <f>ROUND((AL416/100)*756*Taula1[[#This Row],[Espai reservat Administració  (mesos)]],2)</f>
        <v>0</v>
      </c>
      <c r="AL416" s="79">
        <f>Taula1[[#This Row],[% Jornada segons contracte
(no posar el símbol %) ]]-Taula1[[#This Row],[% Reducció salari per baix rendiment        (no posar el símbol %)]]</f>
        <v>0</v>
      </c>
      <c r="AM416" s="131">
        <f>ROUND((AN416/100)*24.8547945*Taula1[[#This Row],[Espai reservat Administració (dies)]],2)</f>
        <v>0</v>
      </c>
      <c r="AN416" s="79">
        <f>Taula1[[#This Row],[% Jornada segons contracte
(no posar el símbol %) ]]-Taula1[[#This Row],[% Reducció salari per baix rendiment        (no posar el símbol %)]]</f>
        <v>0</v>
      </c>
      <c r="AO416" s="131">
        <f t="shared" si="98"/>
        <v>0</v>
      </c>
      <c r="AP416" s="86"/>
      <c r="AQ416" s="136">
        <f>ROUND((AR416/100)*693*Taula1[[#This Row],[Mesos naturals sencers treballats període justificat (01/01/2023 - 31/03/2023)]],2)</f>
        <v>0</v>
      </c>
      <c r="AR416" s="89">
        <f>Taula1[[#This Row],[% Jornada segons contracte
(no posar el símbol %) ]]-Taula1[[#This Row],[% Reducció salari per baix rendiment        (no posar el símbol %)]]</f>
        <v>0</v>
      </c>
      <c r="AS416" s="136">
        <f>ROUND((AT416/100)*22.78356164*Taula1[[#This Row],[Dies treballats període justificat (01/01/2023 - 31/03/2023)              no comptabilitzats com a mes natural sencer]],2)</f>
        <v>0</v>
      </c>
      <c r="AT416" s="89">
        <f>Taula1[[#This Row],[% Jornada segons contracte
(no posar el símbol %) ]]-Taula1[[#This Row],[% Reducció salari per baix rendiment        (no posar el símbol %)]]</f>
        <v>0</v>
      </c>
      <c r="AU416" s="136">
        <f t="shared" si="99"/>
        <v>0</v>
      </c>
      <c r="AV416" s="86"/>
      <c r="AW416" s="136">
        <f>ROUND((AX416/100)*693*Taula1[[#This Row],[Espai reservat Administració  (mesos)]],2)</f>
        <v>0</v>
      </c>
      <c r="AX416" s="89">
        <f>Taula1[[#This Row],[% Jornada segons contracte
(no posar el símbol %) ]]-Taula1[[#This Row],[% Reducció salari per baix rendiment        (no posar el símbol %)]]</f>
        <v>0</v>
      </c>
      <c r="AY416" s="131">
        <f>ROUND((AZ416/100)*22.78356164*Taula1[[#This Row],[Espai reservat Administració (dies)]],2)</f>
        <v>0</v>
      </c>
      <c r="AZ416" s="79">
        <f>Taula1[[#This Row],[% Jornada segons contracte
(no posar el símbol %) ]]-Taula1[[#This Row],[% Reducció salari per baix rendiment        (no posar el símbol %)]]</f>
        <v>0</v>
      </c>
      <c r="BA416" s="131">
        <f t="shared" si="100"/>
        <v>0</v>
      </c>
      <c r="BB416" s="83"/>
      <c r="BC416" s="131">
        <f>IF(Taula1[[#This Row],[Grup justificat     (fer servir opcions de la llista desplegable)]]=1,AI416,0)</f>
        <v>0</v>
      </c>
      <c r="BD416" s="131">
        <f>IF(Taula1[[#This Row],[Grup justificat     (fer servir opcions de la llista desplegable)]]=2,AU416,0)</f>
        <v>0</v>
      </c>
      <c r="BE416" s="83"/>
      <c r="BF416" s="131">
        <f>IF(Taula1[[#This Row],[Espai reservat Administració]]=1,AO416,0)</f>
        <v>0</v>
      </c>
      <c r="BG416" s="131">
        <f>IF(Taula1[[#This Row],[Espai reservat Administració]]=2,BA416,0)</f>
        <v>0</v>
      </c>
      <c r="BH416" s="83"/>
      <c r="BI416" s="124">
        <f>IF(Taula1[[#This Row],[Grup justificat     (fer servir opcions de la llista desplegable)]]=1,1,0)</f>
        <v>0</v>
      </c>
      <c r="BJ416" s="124">
        <f>IF(Taula1[[#This Row],[Espai reservat Administració]]=1,1,0)</f>
        <v>0</v>
      </c>
      <c r="BK416" s="125"/>
      <c r="BL416" s="124">
        <f>IF(Taula1[[#This Row],[Grup justificat     (fer servir opcions de la llista desplegable)]]=2,1,0)</f>
        <v>0</v>
      </c>
      <c r="BM416" s="124">
        <f>IF(Taula1[[#This Row],[Espai reservat Administració]]=2,1,0)</f>
        <v>0</v>
      </c>
      <c r="BN416" s="73"/>
      <c r="BO416" s="73"/>
      <c r="BP416" s="73"/>
      <c r="BQ416" s="73"/>
      <c r="BR416" s="73"/>
      <c r="BS416" s="73"/>
      <c r="BT416" s="73"/>
      <c r="BU416" s="73"/>
      <c r="BV416" s="73"/>
      <c r="BW416" s="73"/>
      <c r="BX416" s="73"/>
      <c r="BY416" s="73"/>
      <c r="BZ416" s="73"/>
      <c r="CA416" s="73"/>
      <c r="CB416" s="73"/>
      <c r="CC416" s="73"/>
      <c r="CD416" s="73"/>
      <c r="CE416" s="73"/>
      <c r="CF416" s="73"/>
      <c r="CG416" s="63">
        <f t="shared" si="101"/>
        <v>0</v>
      </c>
      <c r="CH416" s="63">
        <f t="shared" si="102"/>
        <v>0</v>
      </c>
      <c r="CI416" s="73"/>
      <c r="CJ416" s="63">
        <f>IF(Taula1[[#This Row],[Tipus de contracte                                  (fer servir opcions de la llista desplegable)]]="Indefinit",1,0)</f>
        <v>0</v>
      </c>
      <c r="CK416" s="63">
        <f>IF(Taula1[[#This Row],[Tipus de contracte                                  (fer servir opcions de la llista desplegable)]]="Temporal, igual o superior a 6 mesos",1,0)</f>
        <v>0</v>
      </c>
      <c r="CL416" s="63">
        <f>IF(Taula1[[#This Row],[Tipus de contracte                                  (fer servir opcions de la llista desplegable)]]="Substitució per IT",1,0)</f>
        <v>0</v>
      </c>
      <c r="CM416" s="73"/>
      <c r="CN416" s="63">
        <f>IF(Taula1[[#This Row],[Relació llocs de treball]]&gt;=1,1,0)</f>
        <v>0</v>
      </c>
      <c r="CO416" s="73"/>
      <c r="CP416" s="63">
        <f>IF(Taula1[[#This Row],[Identitat de gènere                                                          (fer servir opcions de la llista desplegable)]]="Home",1,0)</f>
        <v>0</v>
      </c>
      <c r="CQ416" s="63">
        <f>IF(Taula1[[#This Row],[Identitat de gènere                                                          (fer servir opcions de la llista desplegable)]]="Dona",1,0)</f>
        <v>0</v>
      </c>
      <c r="CR416" s="63">
        <f>IF(Taula1[[#This Row],[Identitat de gènere                                                          (fer servir opcions de la llista desplegable)]]="No binari",1,0)</f>
        <v>0</v>
      </c>
      <c r="CS416" s="73"/>
      <c r="CT416" s="63">
        <f t="shared" si="96"/>
        <v>0</v>
      </c>
      <c r="CU416" s="64">
        <f t="shared" si="103"/>
        <v>0</v>
      </c>
      <c r="CW416" s="64">
        <f t="shared" si="104"/>
        <v>0</v>
      </c>
      <c r="CX416" s="64">
        <f t="shared" si="105"/>
        <v>0</v>
      </c>
      <c r="CY416" s="64">
        <f t="shared" si="106"/>
        <v>0</v>
      </c>
      <c r="CZ416" s="64">
        <f t="shared" si="107"/>
        <v>0</v>
      </c>
      <c r="DB416" s="64">
        <f t="shared" si="108"/>
        <v>0</v>
      </c>
      <c r="DC416" s="64">
        <f t="shared" si="109"/>
        <v>0</v>
      </c>
      <c r="DD416" s="64">
        <f t="shared" si="110"/>
        <v>0</v>
      </c>
      <c r="DE416" s="64">
        <f t="shared" si="111"/>
        <v>0</v>
      </c>
    </row>
    <row r="417" spans="2:109" x14ac:dyDescent="0.3">
      <c r="B417" s="167"/>
      <c r="C417" s="186"/>
      <c r="D417" s="2"/>
      <c r="E417" s="67"/>
      <c r="F417" s="5"/>
      <c r="G417" s="5"/>
      <c r="H417" s="187"/>
      <c r="I417" s="111" t="str">
        <f ca="1">IF(Taula1[[#This Row],[Data naixement (format dd/mm/aaaa)]]="","0",DATEDIF(Taula1[[#This Row],[Data naixement (format dd/mm/aaaa)]],TODAY(),"Y"))</f>
        <v>0</v>
      </c>
      <c r="J417" s="6"/>
      <c r="K417" s="6"/>
      <c r="L417" s="6"/>
      <c r="M417" s="6"/>
      <c r="N417" s="56"/>
      <c r="O417" s="56"/>
      <c r="P417" s="56"/>
      <c r="Q417" s="6"/>
      <c r="R417" s="7"/>
      <c r="S417" s="143">
        <f>Taula1[[#This Row],[Mesos naturals sencers treballats període justificat (01/01/2023 - 31/03/2023)]]</f>
        <v>0</v>
      </c>
      <c r="T417" s="194">
        <f>Taula1[[#This Row],[Dies treballats període justificat (01/01/2023 - 31/03/2023)              no comptabilitzats com a mes natural sencer]]</f>
        <v>0</v>
      </c>
      <c r="U417" s="12"/>
      <c r="V417" s="7"/>
      <c r="W417" s="188"/>
      <c r="X417" s="188"/>
      <c r="Y417" s="188"/>
      <c r="Z417" s="188"/>
      <c r="AA417" s="190"/>
      <c r="AB417" s="143">
        <f>Taula1[[#This Row],[Grup justificat     (fer servir opcions de la llista desplegable)]]</f>
        <v>0</v>
      </c>
      <c r="AC417" s="182"/>
      <c r="AD417" s="80"/>
      <c r="AE417" s="131">
        <f>ROUND((AF417/100)*756*Taula1[[#This Row],[Mesos naturals sencers treballats període justificat (01/01/2023 - 31/03/2023)]],2)</f>
        <v>0</v>
      </c>
      <c r="AF417" s="79">
        <f>Taula1[[#This Row],[% Jornada segons contracte
(no posar el símbol %) ]]-Taula1[[#This Row],[% Reducció salari per baix rendiment        (no posar el símbol %)]]</f>
        <v>0</v>
      </c>
      <c r="AG417" s="131">
        <f>ROUND((AH417/100)*24.8547945*Taula1[[#This Row],[Dies treballats període justificat (01/01/2023 - 31/03/2023)              no comptabilitzats com a mes natural sencer]],2)</f>
        <v>0</v>
      </c>
      <c r="AH417" s="79">
        <f>Taula1[[#This Row],[% Jornada segons contracte
(no posar el símbol %) ]]-Taula1[[#This Row],[% Reducció salari per baix rendiment        (no posar el símbol %)]]</f>
        <v>0</v>
      </c>
      <c r="AI417" s="131">
        <f t="shared" si="97"/>
        <v>0</v>
      </c>
      <c r="AJ417" s="183"/>
      <c r="AK417" s="131">
        <f>ROUND((AL417/100)*756*Taula1[[#This Row],[Espai reservat Administració  (mesos)]],2)</f>
        <v>0</v>
      </c>
      <c r="AL417" s="79">
        <f>Taula1[[#This Row],[% Jornada segons contracte
(no posar el símbol %) ]]-Taula1[[#This Row],[% Reducció salari per baix rendiment        (no posar el símbol %)]]</f>
        <v>0</v>
      </c>
      <c r="AM417" s="131">
        <f>ROUND((AN417/100)*24.8547945*Taula1[[#This Row],[Espai reservat Administració (dies)]],2)</f>
        <v>0</v>
      </c>
      <c r="AN417" s="79">
        <f>Taula1[[#This Row],[% Jornada segons contracte
(no posar el símbol %) ]]-Taula1[[#This Row],[% Reducció salari per baix rendiment        (no posar el símbol %)]]</f>
        <v>0</v>
      </c>
      <c r="AO417" s="131">
        <f t="shared" si="98"/>
        <v>0</v>
      </c>
      <c r="AP417" s="86"/>
      <c r="AQ417" s="136">
        <f>ROUND((AR417/100)*693*Taula1[[#This Row],[Mesos naturals sencers treballats període justificat (01/01/2023 - 31/03/2023)]],2)</f>
        <v>0</v>
      </c>
      <c r="AR417" s="89">
        <f>Taula1[[#This Row],[% Jornada segons contracte
(no posar el símbol %) ]]-Taula1[[#This Row],[% Reducció salari per baix rendiment        (no posar el símbol %)]]</f>
        <v>0</v>
      </c>
      <c r="AS417" s="136">
        <f>ROUND((AT417/100)*22.78356164*Taula1[[#This Row],[Dies treballats període justificat (01/01/2023 - 31/03/2023)              no comptabilitzats com a mes natural sencer]],2)</f>
        <v>0</v>
      </c>
      <c r="AT417" s="89">
        <f>Taula1[[#This Row],[% Jornada segons contracte
(no posar el símbol %) ]]-Taula1[[#This Row],[% Reducció salari per baix rendiment        (no posar el símbol %)]]</f>
        <v>0</v>
      </c>
      <c r="AU417" s="136">
        <f t="shared" si="99"/>
        <v>0</v>
      </c>
      <c r="AV417" s="86"/>
      <c r="AW417" s="136">
        <f>ROUND((AX417/100)*693*Taula1[[#This Row],[Espai reservat Administració  (mesos)]],2)</f>
        <v>0</v>
      </c>
      <c r="AX417" s="89">
        <f>Taula1[[#This Row],[% Jornada segons contracte
(no posar el símbol %) ]]-Taula1[[#This Row],[% Reducció salari per baix rendiment        (no posar el símbol %)]]</f>
        <v>0</v>
      </c>
      <c r="AY417" s="131">
        <f>ROUND((AZ417/100)*22.78356164*Taula1[[#This Row],[Espai reservat Administració (dies)]],2)</f>
        <v>0</v>
      </c>
      <c r="AZ417" s="79">
        <f>Taula1[[#This Row],[% Jornada segons contracte
(no posar el símbol %) ]]-Taula1[[#This Row],[% Reducció salari per baix rendiment        (no posar el símbol %)]]</f>
        <v>0</v>
      </c>
      <c r="BA417" s="131">
        <f t="shared" si="100"/>
        <v>0</v>
      </c>
      <c r="BB417" s="83"/>
      <c r="BC417" s="131">
        <f>IF(Taula1[[#This Row],[Grup justificat     (fer servir opcions de la llista desplegable)]]=1,AI417,0)</f>
        <v>0</v>
      </c>
      <c r="BD417" s="131">
        <f>IF(Taula1[[#This Row],[Grup justificat     (fer servir opcions de la llista desplegable)]]=2,AU417,0)</f>
        <v>0</v>
      </c>
      <c r="BE417" s="83"/>
      <c r="BF417" s="131">
        <f>IF(Taula1[[#This Row],[Espai reservat Administració]]=1,AO417,0)</f>
        <v>0</v>
      </c>
      <c r="BG417" s="131">
        <f>IF(Taula1[[#This Row],[Espai reservat Administració]]=2,BA417,0)</f>
        <v>0</v>
      </c>
      <c r="BH417" s="83"/>
      <c r="BI417" s="124">
        <f>IF(Taula1[[#This Row],[Grup justificat     (fer servir opcions de la llista desplegable)]]=1,1,0)</f>
        <v>0</v>
      </c>
      <c r="BJ417" s="124">
        <f>IF(Taula1[[#This Row],[Espai reservat Administració]]=1,1,0)</f>
        <v>0</v>
      </c>
      <c r="BK417" s="125"/>
      <c r="BL417" s="124">
        <f>IF(Taula1[[#This Row],[Grup justificat     (fer servir opcions de la llista desplegable)]]=2,1,0)</f>
        <v>0</v>
      </c>
      <c r="BM417" s="124">
        <f>IF(Taula1[[#This Row],[Espai reservat Administració]]=2,1,0)</f>
        <v>0</v>
      </c>
      <c r="BN417" s="73"/>
      <c r="BO417" s="73"/>
      <c r="BP417" s="73"/>
      <c r="BQ417" s="73"/>
      <c r="BR417" s="73"/>
      <c r="BS417" s="73"/>
      <c r="BT417" s="73"/>
      <c r="BU417" s="73"/>
      <c r="BV417" s="73"/>
      <c r="BW417" s="73"/>
      <c r="BX417" s="73"/>
      <c r="BY417" s="73"/>
      <c r="BZ417" s="73"/>
      <c r="CA417" s="73"/>
      <c r="CB417" s="73"/>
      <c r="CC417" s="73"/>
      <c r="CD417" s="73"/>
      <c r="CE417" s="73"/>
      <c r="CF417" s="73"/>
      <c r="CG417" s="63">
        <f t="shared" si="101"/>
        <v>0</v>
      </c>
      <c r="CH417" s="63">
        <f t="shared" si="102"/>
        <v>0</v>
      </c>
      <c r="CI417" s="73"/>
      <c r="CJ417" s="63">
        <f>IF(Taula1[[#This Row],[Tipus de contracte                                  (fer servir opcions de la llista desplegable)]]="Indefinit",1,0)</f>
        <v>0</v>
      </c>
      <c r="CK417" s="63">
        <f>IF(Taula1[[#This Row],[Tipus de contracte                                  (fer servir opcions de la llista desplegable)]]="Temporal, igual o superior a 6 mesos",1,0)</f>
        <v>0</v>
      </c>
      <c r="CL417" s="63">
        <f>IF(Taula1[[#This Row],[Tipus de contracte                                  (fer servir opcions de la llista desplegable)]]="Substitució per IT",1,0)</f>
        <v>0</v>
      </c>
      <c r="CM417" s="73"/>
      <c r="CN417" s="63">
        <f>IF(Taula1[[#This Row],[Relació llocs de treball]]&gt;=1,1,0)</f>
        <v>0</v>
      </c>
      <c r="CO417" s="73"/>
      <c r="CP417" s="63">
        <f>IF(Taula1[[#This Row],[Identitat de gènere                                                          (fer servir opcions de la llista desplegable)]]="Home",1,0)</f>
        <v>0</v>
      </c>
      <c r="CQ417" s="63">
        <f>IF(Taula1[[#This Row],[Identitat de gènere                                                          (fer servir opcions de la llista desplegable)]]="Dona",1,0)</f>
        <v>0</v>
      </c>
      <c r="CR417" s="63">
        <f>IF(Taula1[[#This Row],[Identitat de gènere                                                          (fer servir opcions de la llista desplegable)]]="No binari",1,0)</f>
        <v>0</v>
      </c>
      <c r="CS417" s="73"/>
      <c r="CT417" s="63">
        <f t="shared" si="96"/>
        <v>0</v>
      </c>
      <c r="CU417" s="64">
        <f t="shared" si="103"/>
        <v>0</v>
      </c>
      <c r="CW417" s="64">
        <f t="shared" si="104"/>
        <v>0</v>
      </c>
      <c r="CX417" s="64">
        <f t="shared" si="105"/>
        <v>0</v>
      </c>
      <c r="CY417" s="64">
        <f t="shared" si="106"/>
        <v>0</v>
      </c>
      <c r="CZ417" s="64">
        <f t="shared" si="107"/>
        <v>0</v>
      </c>
      <c r="DB417" s="64">
        <f t="shared" si="108"/>
        <v>0</v>
      </c>
      <c r="DC417" s="64">
        <f t="shared" si="109"/>
        <v>0</v>
      </c>
      <c r="DD417" s="64">
        <f t="shared" si="110"/>
        <v>0</v>
      </c>
      <c r="DE417" s="64">
        <f t="shared" si="111"/>
        <v>0</v>
      </c>
    </row>
    <row r="418" spans="2:109" x14ac:dyDescent="0.3">
      <c r="B418" s="167"/>
      <c r="C418" s="186"/>
      <c r="D418" s="2"/>
      <c r="E418" s="67"/>
      <c r="F418" s="5"/>
      <c r="G418" s="5"/>
      <c r="H418" s="187"/>
      <c r="I418" s="111" t="str">
        <f ca="1">IF(Taula1[[#This Row],[Data naixement (format dd/mm/aaaa)]]="","0",DATEDIF(Taula1[[#This Row],[Data naixement (format dd/mm/aaaa)]],TODAY(),"Y"))</f>
        <v>0</v>
      </c>
      <c r="J418" s="6"/>
      <c r="K418" s="6"/>
      <c r="L418" s="6"/>
      <c r="M418" s="6"/>
      <c r="N418" s="56"/>
      <c r="O418" s="56"/>
      <c r="P418" s="56"/>
      <c r="Q418" s="6"/>
      <c r="R418" s="7"/>
      <c r="S418" s="143">
        <f>Taula1[[#This Row],[Mesos naturals sencers treballats període justificat (01/01/2023 - 31/03/2023)]]</f>
        <v>0</v>
      </c>
      <c r="T418" s="194">
        <f>Taula1[[#This Row],[Dies treballats període justificat (01/01/2023 - 31/03/2023)              no comptabilitzats com a mes natural sencer]]</f>
        <v>0</v>
      </c>
      <c r="U418" s="12"/>
      <c r="V418" s="7"/>
      <c r="W418" s="188"/>
      <c r="X418" s="188"/>
      <c r="Y418" s="188"/>
      <c r="Z418" s="188"/>
      <c r="AA418" s="190"/>
      <c r="AB418" s="143">
        <f>Taula1[[#This Row],[Grup justificat     (fer servir opcions de la llista desplegable)]]</f>
        <v>0</v>
      </c>
      <c r="AC418" s="182"/>
      <c r="AD418" s="80"/>
      <c r="AE418" s="131">
        <f>ROUND((AF418/100)*756*Taula1[[#This Row],[Mesos naturals sencers treballats període justificat (01/01/2023 - 31/03/2023)]],2)</f>
        <v>0</v>
      </c>
      <c r="AF418" s="79">
        <f>Taula1[[#This Row],[% Jornada segons contracte
(no posar el símbol %) ]]-Taula1[[#This Row],[% Reducció salari per baix rendiment        (no posar el símbol %)]]</f>
        <v>0</v>
      </c>
      <c r="AG418" s="131">
        <f>ROUND((AH418/100)*24.8547945*Taula1[[#This Row],[Dies treballats període justificat (01/01/2023 - 31/03/2023)              no comptabilitzats com a mes natural sencer]],2)</f>
        <v>0</v>
      </c>
      <c r="AH418" s="79">
        <f>Taula1[[#This Row],[% Jornada segons contracte
(no posar el símbol %) ]]-Taula1[[#This Row],[% Reducció salari per baix rendiment        (no posar el símbol %)]]</f>
        <v>0</v>
      </c>
      <c r="AI418" s="131">
        <f t="shared" si="97"/>
        <v>0</v>
      </c>
      <c r="AJ418" s="183"/>
      <c r="AK418" s="131">
        <f>ROUND((AL418/100)*756*Taula1[[#This Row],[Espai reservat Administració  (mesos)]],2)</f>
        <v>0</v>
      </c>
      <c r="AL418" s="79">
        <f>Taula1[[#This Row],[% Jornada segons contracte
(no posar el símbol %) ]]-Taula1[[#This Row],[% Reducció salari per baix rendiment        (no posar el símbol %)]]</f>
        <v>0</v>
      </c>
      <c r="AM418" s="131">
        <f>ROUND((AN418/100)*24.8547945*Taula1[[#This Row],[Espai reservat Administració (dies)]],2)</f>
        <v>0</v>
      </c>
      <c r="AN418" s="79">
        <f>Taula1[[#This Row],[% Jornada segons contracte
(no posar el símbol %) ]]-Taula1[[#This Row],[% Reducció salari per baix rendiment        (no posar el símbol %)]]</f>
        <v>0</v>
      </c>
      <c r="AO418" s="131">
        <f t="shared" si="98"/>
        <v>0</v>
      </c>
      <c r="AP418" s="86"/>
      <c r="AQ418" s="136">
        <f>ROUND((AR418/100)*693*Taula1[[#This Row],[Mesos naturals sencers treballats període justificat (01/01/2023 - 31/03/2023)]],2)</f>
        <v>0</v>
      </c>
      <c r="AR418" s="89">
        <f>Taula1[[#This Row],[% Jornada segons contracte
(no posar el símbol %) ]]-Taula1[[#This Row],[% Reducció salari per baix rendiment        (no posar el símbol %)]]</f>
        <v>0</v>
      </c>
      <c r="AS418" s="136">
        <f>ROUND((AT418/100)*22.78356164*Taula1[[#This Row],[Dies treballats període justificat (01/01/2023 - 31/03/2023)              no comptabilitzats com a mes natural sencer]],2)</f>
        <v>0</v>
      </c>
      <c r="AT418" s="89">
        <f>Taula1[[#This Row],[% Jornada segons contracte
(no posar el símbol %) ]]-Taula1[[#This Row],[% Reducció salari per baix rendiment        (no posar el símbol %)]]</f>
        <v>0</v>
      </c>
      <c r="AU418" s="136">
        <f t="shared" si="99"/>
        <v>0</v>
      </c>
      <c r="AV418" s="86"/>
      <c r="AW418" s="136">
        <f>ROUND((AX418/100)*693*Taula1[[#This Row],[Espai reservat Administració  (mesos)]],2)</f>
        <v>0</v>
      </c>
      <c r="AX418" s="89">
        <f>Taula1[[#This Row],[% Jornada segons contracte
(no posar el símbol %) ]]-Taula1[[#This Row],[% Reducció salari per baix rendiment        (no posar el símbol %)]]</f>
        <v>0</v>
      </c>
      <c r="AY418" s="131">
        <f>ROUND((AZ418/100)*22.78356164*Taula1[[#This Row],[Espai reservat Administració (dies)]],2)</f>
        <v>0</v>
      </c>
      <c r="AZ418" s="79">
        <f>Taula1[[#This Row],[% Jornada segons contracte
(no posar el símbol %) ]]-Taula1[[#This Row],[% Reducció salari per baix rendiment        (no posar el símbol %)]]</f>
        <v>0</v>
      </c>
      <c r="BA418" s="131">
        <f t="shared" si="100"/>
        <v>0</v>
      </c>
      <c r="BB418" s="83"/>
      <c r="BC418" s="131">
        <f>IF(Taula1[[#This Row],[Grup justificat     (fer servir opcions de la llista desplegable)]]=1,AI418,0)</f>
        <v>0</v>
      </c>
      <c r="BD418" s="131">
        <f>IF(Taula1[[#This Row],[Grup justificat     (fer servir opcions de la llista desplegable)]]=2,AU418,0)</f>
        <v>0</v>
      </c>
      <c r="BE418" s="83"/>
      <c r="BF418" s="131">
        <f>IF(Taula1[[#This Row],[Espai reservat Administració]]=1,AO418,0)</f>
        <v>0</v>
      </c>
      <c r="BG418" s="131">
        <f>IF(Taula1[[#This Row],[Espai reservat Administració]]=2,BA418,0)</f>
        <v>0</v>
      </c>
      <c r="BH418" s="83"/>
      <c r="BI418" s="124">
        <f>IF(Taula1[[#This Row],[Grup justificat     (fer servir opcions de la llista desplegable)]]=1,1,0)</f>
        <v>0</v>
      </c>
      <c r="BJ418" s="124">
        <f>IF(Taula1[[#This Row],[Espai reservat Administració]]=1,1,0)</f>
        <v>0</v>
      </c>
      <c r="BK418" s="125"/>
      <c r="BL418" s="124">
        <f>IF(Taula1[[#This Row],[Grup justificat     (fer servir opcions de la llista desplegable)]]=2,1,0)</f>
        <v>0</v>
      </c>
      <c r="BM418" s="124">
        <f>IF(Taula1[[#This Row],[Espai reservat Administració]]=2,1,0)</f>
        <v>0</v>
      </c>
      <c r="BN418" s="73"/>
      <c r="BO418" s="73"/>
      <c r="BP418" s="73"/>
      <c r="BQ418" s="73"/>
      <c r="BR418" s="73"/>
      <c r="BS418" s="73"/>
      <c r="BT418" s="73"/>
      <c r="BU418" s="73"/>
      <c r="BV418" s="73"/>
      <c r="BW418" s="73"/>
      <c r="BX418" s="73"/>
      <c r="BY418" s="73"/>
      <c r="BZ418" s="73"/>
      <c r="CA418" s="73"/>
      <c r="CB418" s="73"/>
      <c r="CC418" s="73"/>
      <c r="CD418" s="73"/>
      <c r="CE418" s="73"/>
      <c r="CF418" s="73"/>
      <c r="CG418" s="63">
        <f t="shared" si="101"/>
        <v>0</v>
      </c>
      <c r="CH418" s="63">
        <f t="shared" si="102"/>
        <v>0</v>
      </c>
      <c r="CI418" s="73"/>
      <c r="CJ418" s="63">
        <f>IF(Taula1[[#This Row],[Tipus de contracte                                  (fer servir opcions de la llista desplegable)]]="Indefinit",1,0)</f>
        <v>0</v>
      </c>
      <c r="CK418" s="63">
        <f>IF(Taula1[[#This Row],[Tipus de contracte                                  (fer servir opcions de la llista desplegable)]]="Temporal, igual o superior a 6 mesos",1,0)</f>
        <v>0</v>
      </c>
      <c r="CL418" s="63">
        <f>IF(Taula1[[#This Row],[Tipus de contracte                                  (fer servir opcions de la llista desplegable)]]="Substitució per IT",1,0)</f>
        <v>0</v>
      </c>
      <c r="CM418" s="73"/>
      <c r="CN418" s="63">
        <f>IF(Taula1[[#This Row],[Relació llocs de treball]]&gt;=1,1,0)</f>
        <v>0</v>
      </c>
      <c r="CO418" s="73"/>
      <c r="CP418" s="63">
        <f>IF(Taula1[[#This Row],[Identitat de gènere                                                          (fer servir opcions de la llista desplegable)]]="Home",1,0)</f>
        <v>0</v>
      </c>
      <c r="CQ418" s="63">
        <f>IF(Taula1[[#This Row],[Identitat de gènere                                                          (fer servir opcions de la llista desplegable)]]="Dona",1,0)</f>
        <v>0</v>
      </c>
      <c r="CR418" s="63">
        <f>IF(Taula1[[#This Row],[Identitat de gènere                                                          (fer servir opcions de la llista desplegable)]]="No binari",1,0)</f>
        <v>0</v>
      </c>
      <c r="CS418" s="73"/>
      <c r="CT418" s="63">
        <f t="shared" si="96"/>
        <v>0</v>
      </c>
      <c r="CU418" s="64">
        <f t="shared" si="103"/>
        <v>0</v>
      </c>
      <c r="CW418" s="64">
        <f t="shared" si="104"/>
        <v>0</v>
      </c>
      <c r="CX418" s="64">
        <f t="shared" si="105"/>
        <v>0</v>
      </c>
      <c r="CY418" s="64">
        <f t="shared" si="106"/>
        <v>0</v>
      </c>
      <c r="CZ418" s="64">
        <f t="shared" si="107"/>
        <v>0</v>
      </c>
      <c r="DB418" s="64">
        <f t="shared" si="108"/>
        <v>0</v>
      </c>
      <c r="DC418" s="64">
        <f t="shared" si="109"/>
        <v>0</v>
      </c>
      <c r="DD418" s="64">
        <f t="shared" si="110"/>
        <v>0</v>
      </c>
      <c r="DE418" s="64">
        <f t="shared" si="111"/>
        <v>0</v>
      </c>
    </row>
    <row r="419" spans="2:109" x14ac:dyDescent="0.3">
      <c r="B419" s="167"/>
      <c r="C419" s="186"/>
      <c r="D419" s="2"/>
      <c r="E419" s="67"/>
      <c r="F419" s="5"/>
      <c r="G419" s="5"/>
      <c r="H419" s="187"/>
      <c r="I419" s="111" t="str">
        <f ca="1">IF(Taula1[[#This Row],[Data naixement (format dd/mm/aaaa)]]="","0",DATEDIF(Taula1[[#This Row],[Data naixement (format dd/mm/aaaa)]],TODAY(),"Y"))</f>
        <v>0</v>
      </c>
      <c r="J419" s="6"/>
      <c r="K419" s="6"/>
      <c r="L419" s="6"/>
      <c r="M419" s="6"/>
      <c r="N419" s="56"/>
      <c r="O419" s="56"/>
      <c r="P419" s="56"/>
      <c r="Q419" s="6"/>
      <c r="R419" s="7"/>
      <c r="S419" s="143">
        <f>Taula1[[#This Row],[Mesos naturals sencers treballats període justificat (01/01/2023 - 31/03/2023)]]</f>
        <v>0</v>
      </c>
      <c r="T419" s="194">
        <f>Taula1[[#This Row],[Dies treballats període justificat (01/01/2023 - 31/03/2023)              no comptabilitzats com a mes natural sencer]]</f>
        <v>0</v>
      </c>
      <c r="U419" s="12"/>
      <c r="V419" s="7"/>
      <c r="W419" s="188"/>
      <c r="X419" s="188"/>
      <c r="Y419" s="188"/>
      <c r="Z419" s="188"/>
      <c r="AA419" s="190"/>
      <c r="AB419" s="143">
        <f>Taula1[[#This Row],[Grup justificat     (fer servir opcions de la llista desplegable)]]</f>
        <v>0</v>
      </c>
      <c r="AC419" s="182"/>
      <c r="AD419" s="80"/>
      <c r="AE419" s="131">
        <f>ROUND((AF419/100)*756*Taula1[[#This Row],[Mesos naturals sencers treballats període justificat (01/01/2023 - 31/03/2023)]],2)</f>
        <v>0</v>
      </c>
      <c r="AF419" s="79">
        <f>Taula1[[#This Row],[% Jornada segons contracte
(no posar el símbol %) ]]-Taula1[[#This Row],[% Reducció salari per baix rendiment        (no posar el símbol %)]]</f>
        <v>0</v>
      </c>
      <c r="AG419" s="131">
        <f>ROUND((AH419/100)*24.8547945*Taula1[[#This Row],[Dies treballats període justificat (01/01/2023 - 31/03/2023)              no comptabilitzats com a mes natural sencer]],2)</f>
        <v>0</v>
      </c>
      <c r="AH419" s="79">
        <f>Taula1[[#This Row],[% Jornada segons contracte
(no posar el símbol %) ]]-Taula1[[#This Row],[% Reducció salari per baix rendiment        (no posar el símbol %)]]</f>
        <v>0</v>
      </c>
      <c r="AI419" s="131">
        <f t="shared" si="97"/>
        <v>0</v>
      </c>
      <c r="AJ419" s="183"/>
      <c r="AK419" s="131">
        <f>ROUND((AL419/100)*756*Taula1[[#This Row],[Espai reservat Administració  (mesos)]],2)</f>
        <v>0</v>
      </c>
      <c r="AL419" s="79">
        <f>Taula1[[#This Row],[% Jornada segons contracte
(no posar el símbol %) ]]-Taula1[[#This Row],[% Reducció salari per baix rendiment        (no posar el símbol %)]]</f>
        <v>0</v>
      </c>
      <c r="AM419" s="131">
        <f>ROUND((AN419/100)*24.8547945*Taula1[[#This Row],[Espai reservat Administració (dies)]],2)</f>
        <v>0</v>
      </c>
      <c r="AN419" s="79">
        <f>Taula1[[#This Row],[% Jornada segons contracte
(no posar el símbol %) ]]-Taula1[[#This Row],[% Reducció salari per baix rendiment        (no posar el símbol %)]]</f>
        <v>0</v>
      </c>
      <c r="AO419" s="131">
        <f t="shared" si="98"/>
        <v>0</v>
      </c>
      <c r="AP419" s="86"/>
      <c r="AQ419" s="136">
        <f>ROUND((AR419/100)*693*Taula1[[#This Row],[Mesos naturals sencers treballats període justificat (01/01/2023 - 31/03/2023)]],2)</f>
        <v>0</v>
      </c>
      <c r="AR419" s="89">
        <f>Taula1[[#This Row],[% Jornada segons contracte
(no posar el símbol %) ]]-Taula1[[#This Row],[% Reducció salari per baix rendiment        (no posar el símbol %)]]</f>
        <v>0</v>
      </c>
      <c r="AS419" s="136">
        <f>ROUND((AT419/100)*22.78356164*Taula1[[#This Row],[Dies treballats període justificat (01/01/2023 - 31/03/2023)              no comptabilitzats com a mes natural sencer]],2)</f>
        <v>0</v>
      </c>
      <c r="AT419" s="89">
        <f>Taula1[[#This Row],[% Jornada segons contracte
(no posar el símbol %) ]]-Taula1[[#This Row],[% Reducció salari per baix rendiment        (no posar el símbol %)]]</f>
        <v>0</v>
      </c>
      <c r="AU419" s="136">
        <f t="shared" si="99"/>
        <v>0</v>
      </c>
      <c r="AV419" s="86"/>
      <c r="AW419" s="136">
        <f>ROUND((AX419/100)*693*Taula1[[#This Row],[Espai reservat Administració  (mesos)]],2)</f>
        <v>0</v>
      </c>
      <c r="AX419" s="89">
        <f>Taula1[[#This Row],[% Jornada segons contracte
(no posar el símbol %) ]]-Taula1[[#This Row],[% Reducció salari per baix rendiment        (no posar el símbol %)]]</f>
        <v>0</v>
      </c>
      <c r="AY419" s="131">
        <f>ROUND((AZ419/100)*22.78356164*Taula1[[#This Row],[Espai reservat Administració (dies)]],2)</f>
        <v>0</v>
      </c>
      <c r="AZ419" s="79">
        <f>Taula1[[#This Row],[% Jornada segons contracte
(no posar el símbol %) ]]-Taula1[[#This Row],[% Reducció salari per baix rendiment        (no posar el símbol %)]]</f>
        <v>0</v>
      </c>
      <c r="BA419" s="131">
        <f t="shared" si="100"/>
        <v>0</v>
      </c>
      <c r="BB419" s="83"/>
      <c r="BC419" s="131">
        <f>IF(Taula1[[#This Row],[Grup justificat     (fer servir opcions de la llista desplegable)]]=1,AI419,0)</f>
        <v>0</v>
      </c>
      <c r="BD419" s="131">
        <f>IF(Taula1[[#This Row],[Grup justificat     (fer servir opcions de la llista desplegable)]]=2,AU419,0)</f>
        <v>0</v>
      </c>
      <c r="BE419" s="83"/>
      <c r="BF419" s="131">
        <f>IF(Taula1[[#This Row],[Espai reservat Administració]]=1,AO419,0)</f>
        <v>0</v>
      </c>
      <c r="BG419" s="131">
        <f>IF(Taula1[[#This Row],[Espai reservat Administració]]=2,BA419,0)</f>
        <v>0</v>
      </c>
      <c r="BH419" s="83"/>
      <c r="BI419" s="124">
        <f>IF(Taula1[[#This Row],[Grup justificat     (fer servir opcions de la llista desplegable)]]=1,1,0)</f>
        <v>0</v>
      </c>
      <c r="BJ419" s="124">
        <f>IF(Taula1[[#This Row],[Espai reservat Administració]]=1,1,0)</f>
        <v>0</v>
      </c>
      <c r="BK419" s="125"/>
      <c r="BL419" s="124">
        <f>IF(Taula1[[#This Row],[Grup justificat     (fer servir opcions de la llista desplegable)]]=2,1,0)</f>
        <v>0</v>
      </c>
      <c r="BM419" s="124">
        <f>IF(Taula1[[#This Row],[Espai reservat Administració]]=2,1,0)</f>
        <v>0</v>
      </c>
      <c r="BN419" s="73"/>
      <c r="BO419" s="73"/>
      <c r="BP419" s="73"/>
      <c r="BQ419" s="73"/>
      <c r="BR419" s="73"/>
      <c r="BS419" s="73"/>
      <c r="BT419" s="73"/>
      <c r="BU419" s="73"/>
      <c r="BV419" s="73"/>
      <c r="BW419" s="73"/>
      <c r="BX419" s="73"/>
      <c r="BY419" s="73"/>
      <c r="BZ419" s="73"/>
      <c r="CA419" s="73"/>
      <c r="CB419" s="73"/>
      <c r="CC419" s="73"/>
      <c r="CD419" s="73"/>
      <c r="CE419" s="73"/>
      <c r="CF419" s="73"/>
      <c r="CG419" s="63">
        <f t="shared" si="101"/>
        <v>0</v>
      </c>
      <c r="CH419" s="63">
        <f t="shared" si="102"/>
        <v>0</v>
      </c>
      <c r="CI419" s="73"/>
      <c r="CJ419" s="63">
        <f>IF(Taula1[[#This Row],[Tipus de contracte                                  (fer servir opcions de la llista desplegable)]]="Indefinit",1,0)</f>
        <v>0</v>
      </c>
      <c r="CK419" s="63">
        <f>IF(Taula1[[#This Row],[Tipus de contracte                                  (fer servir opcions de la llista desplegable)]]="Temporal, igual o superior a 6 mesos",1,0)</f>
        <v>0</v>
      </c>
      <c r="CL419" s="63">
        <f>IF(Taula1[[#This Row],[Tipus de contracte                                  (fer servir opcions de la llista desplegable)]]="Substitució per IT",1,0)</f>
        <v>0</v>
      </c>
      <c r="CM419" s="73"/>
      <c r="CN419" s="63">
        <f>IF(Taula1[[#This Row],[Relació llocs de treball]]&gt;=1,1,0)</f>
        <v>0</v>
      </c>
      <c r="CO419" s="73"/>
      <c r="CP419" s="63">
        <f>IF(Taula1[[#This Row],[Identitat de gènere                                                          (fer servir opcions de la llista desplegable)]]="Home",1,0)</f>
        <v>0</v>
      </c>
      <c r="CQ419" s="63">
        <f>IF(Taula1[[#This Row],[Identitat de gènere                                                          (fer servir opcions de la llista desplegable)]]="Dona",1,0)</f>
        <v>0</v>
      </c>
      <c r="CR419" s="63">
        <f>IF(Taula1[[#This Row],[Identitat de gènere                                                          (fer servir opcions de la llista desplegable)]]="No binari",1,0)</f>
        <v>0</v>
      </c>
      <c r="CS419" s="73"/>
      <c r="CT419" s="63">
        <f t="shared" si="96"/>
        <v>0</v>
      </c>
      <c r="CU419" s="64">
        <f t="shared" si="103"/>
        <v>0</v>
      </c>
      <c r="CW419" s="64">
        <f t="shared" si="104"/>
        <v>0</v>
      </c>
      <c r="CX419" s="64">
        <f t="shared" si="105"/>
        <v>0</v>
      </c>
      <c r="CY419" s="64">
        <f t="shared" si="106"/>
        <v>0</v>
      </c>
      <c r="CZ419" s="64">
        <f t="shared" si="107"/>
        <v>0</v>
      </c>
      <c r="DB419" s="64">
        <f t="shared" si="108"/>
        <v>0</v>
      </c>
      <c r="DC419" s="64">
        <f t="shared" si="109"/>
        <v>0</v>
      </c>
      <c r="DD419" s="64">
        <f t="shared" si="110"/>
        <v>0</v>
      </c>
      <c r="DE419" s="64">
        <f t="shared" si="111"/>
        <v>0</v>
      </c>
    </row>
    <row r="420" spans="2:109" x14ac:dyDescent="0.3">
      <c r="B420" s="167"/>
      <c r="C420" s="186"/>
      <c r="D420" s="2"/>
      <c r="E420" s="67"/>
      <c r="F420" s="5"/>
      <c r="G420" s="5"/>
      <c r="H420" s="187"/>
      <c r="I420" s="111" t="str">
        <f ca="1">IF(Taula1[[#This Row],[Data naixement (format dd/mm/aaaa)]]="","0",DATEDIF(Taula1[[#This Row],[Data naixement (format dd/mm/aaaa)]],TODAY(),"Y"))</f>
        <v>0</v>
      </c>
      <c r="J420" s="6"/>
      <c r="K420" s="6"/>
      <c r="L420" s="6"/>
      <c r="M420" s="6"/>
      <c r="N420" s="56"/>
      <c r="O420" s="56"/>
      <c r="P420" s="56"/>
      <c r="Q420" s="6"/>
      <c r="R420" s="7"/>
      <c r="S420" s="143">
        <f>Taula1[[#This Row],[Mesos naturals sencers treballats període justificat (01/01/2023 - 31/03/2023)]]</f>
        <v>0</v>
      </c>
      <c r="T420" s="194">
        <f>Taula1[[#This Row],[Dies treballats període justificat (01/01/2023 - 31/03/2023)              no comptabilitzats com a mes natural sencer]]</f>
        <v>0</v>
      </c>
      <c r="U420" s="12"/>
      <c r="V420" s="7"/>
      <c r="W420" s="188"/>
      <c r="X420" s="188"/>
      <c r="Y420" s="188"/>
      <c r="Z420" s="188"/>
      <c r="AA420" s="190"/>
      <c r="AB420" s="143">
        <f>Taula1[[#This Row],[Grup justificat     (fer servir opcions de la llista desplegable)]]</f>
        <v>0</v>
      </c>
      <c r="AC420" s="182"/>
      <c r="AD420" s="80"/>
      <c r="AE420" s="131">
        <f>ROUND((AF420/100)*756*Taula1[[#This Row],[Mesos naturals sencers treballats període justificat (01/01/2023 - 31/03/2023)]],2)</f>
        <v>0</v>
      </c>
      <c r="AF420" s="79">
        <f>Taula1[[#This Row],[% Jornada segons contracte
(no posar el símbol %) ]]-Taula1[[#This Row],[% Reducció salari per baix rendiment        (no posar el símbol %)]]</f>
        <v>0</v>
      </c>
      <c r="AG420" s="131">
        <f>ROUND((AH420/100)*24.8547945*Taula1[[#This Row],[Dies treballats període justificat (01/01/2023 - 31/03/2023)              no comptabilitzats com a mes natural sencer]],2)</f>
        <v>0</v>
      </c>
      <c r="AH420" s="79">
        <f>Taula1[[#This Row],[% Jornada segons contracte
(no posar el símbol %) ]]-Taula1[[#This Row],[% Reducció salari per baix rendiment        (no posar el símbol %)]]</f>
        <v>0</v>
      </c>
      <c r="AI420" s="131">
        <f t="shared" si="97"/>
        <v>0</v>
      </c>
      <c r="AJ420" s="183"/>
      <c r="AK420" s="131">
        <f>ROUND((AL420/100)*756*Taula1[[#This Row],[Espai reservat Administració  (mesos)]],2)</f>
        <v>0</v>
      </c>
      <c r="AL420" s="79">
        <f>Taula1[[#This Row],[% Jornada segons contracte
(no posar el símbol %) ]]-Taula1[[#This Row],[% Reducció salari per baix rendiment        (no posar el símbol %)]]</f>
        <v>0</v>
      </c>
      <c r="AM420" s="131">
        <f>ROUND((AN420/100)*24.8547945*Taula1[[#This Row],[Espai reservat Administració (dies)]],2)</f>
        <v>0</v>
      </c>
      <c r="AN420" s="79">
        <f>Taula1[[#This Row],[% Jornada segons contracte
(no posar el símbol %) ]]-Taula1[[#This Row],[% Reducció salari per baix rendiment        (no posar el símbol %)]]</f>
        <v>0</v>
      </c>
      <c r="AO420" s="131">
        <f t="shared" si="98"/>
        <v>0</v>
      </c>
      <c r="AP420" s="86"/>
      <c r="AQ420" s="136">
        <f>ROUND((AR420/100)*693*Taula1[[#This Row],[Mesos naturals sencers treballats període justificat (01/01/2023 - 31/03/2023)]],2)</f>
        <v>0</v>
      </c>
      <c r="AR420" s="89">
        <f>Taula1[[#This Row],[% Jornada segons contracte
(no posar el símbol %) ]]-Taula1[[#This Row],[% Reducció salari per baix rendiment        (no posar el símbol %)]]</f>
        <v>0</v>
      </c>
      <c r="AS420" s="136">
        <f>ROUND((AT420/100)*22.78356164*Taula1[[#This Row],[Dies treballats període justificat (01/01/2023 - 31/03/2023)              no comptabilitzats com a mes natural sencer]],2)</f>
        <v>0</v>
      </c>
      <c r="AT420" s="89">
        <f>Taula1[[#This Row],[% Jornada segons contracte
(no posar el símbol %) ]]-Taula1[[#This Row],[% Reducció salari per baix rendiment        (no posar el símbol %)]]</f>
        <v>0</v>
      </c>
      <c r="AU420" s="136">
        <f t="shared" si="99"/>
        <v>0</v>
      </c>
      <c r="AV420" s="86"/>
      <c r="AW420" s="136">
        <f>ROUND((AX420/100)*693*Taula1[[#This Row],[Espai reservat Administració  (mesos)]],2)</f>
        <v>0</v>
      </c>
      <c r="AX420" s="89">
        <f>Taula1[[#This Row],[% Jornada segons contracte
(no posar el símbol %) ]]-Taula1[[#This Row],[% Reducció salari per baix rendiment        (no posar el símbol %)]]</f>
        <v>0</v>
      </c>
      <c r="AY420" s="131">
        <f>ROUND((AZ420/100)*22.78356164*Taula1[[#This Row],[Espai reservat Administració (dies)]],2)</f>
        <v>0</v>
      </c>
      <c r="AZ420" s="79">
        <f>Taula1[[#This Row],[% Jornada segons contracte
(no posar el símbol %) ]]-Taula1[[#This Row],[% Reducció salari per baix rendiment        (no posar el símbol %)]]</f>
        <v>0</v>
      </c>
      <c r="BA420" s="131">
        <f t="shared" si="100"/>
        <v>0</v>
      </c>
      <c r="BB420" s="83"/>
      <c r="BC420" s="131">
        <f>IF(Taula1[[#This Row],[Grup justificat     (fer servir opcions de la llista desplegable)]]=1,AI420,0)</f>
        <v>0</v>
      </c>
      <c r="BD420" s="131">
        <f>IF(Taula1[[#This Row],[Grup justificat     (fer servir opcions de la llista desplegable)]]=2,AU420,0)</f>
        <v>0</v>
      </c>
      <c r="BE420" s="83"/>
      <c r="BF420" s="131">
        <f>IF(Taula1[[#This Row],[Espai reservat Administració]]=1,AO420,0)</f>
        <v>0</v>
      </c>
      <c r="BG420" s="131">
        <f>IF(Taula1[[#This Row],[Espai reservat Administració]]=2,BA420,0)</f>
        <v>0</v>
      </c>
      <c r="BH420" s="83"/>
      <c r="BI420" s="124">
        <f>IF(Taula1[[#This Row],[Grup justificat     (fer servir opcions de la llista desplegable)]]=1,1,0)</f>
        <v>0</v>
      </c>
      <c r="BJ420" s="124">
        <f>IF(Taula1[[#This Row],[Espai reservat Administració]]=1,1,0)</f>
        <v>0</v>
      </c>
      <c r="BK420" s="125"/>
      <c r="BL420" s="124">
        <f>IF(Taula1[[#This Row],[Grup justificat     (fer servir opcions de la llista desplegable)]]=2,1,0)</f>
        <v>0</v>
      </c>
      <c r="BM420" s="124">
        <f>IF(Taula1[[#This Row],[Espai reservat Administració]]=2,1,0)</f>
        <v>0</v>
      </c>
      <c r="BN420" s="73"/>
      <c r="BO420" s="73"/>
      <c r="BP420" s="73"/>
      <c r="BQ420" s="73"/>
      <c r="BR420" s="73"/>
      <c r="BS420" s="73"/>
      <c r="BT420" s="73"/>
      <c r="BU420" s="73"/>
      <c r="BV420" s="73"/>
      <c r="BW420" s="73"/>
      <c r="BX420" s="73"/>
      <c r="BY420" s="73"/>
      <c r="BZ420" s="73"/>
      <c r="CA420" s="73"/>
      <c r="CB420" s="73"/>
      <c r="CC420" s="73"/>
      <c r="CD420" s="73"/>
      <c r="CE420" s="73"/>
      <c r="CF420" s="73"/>
      <c r="CG420" s="63">
        <f t="shared" si="101"/>
        <v>0</v>
      </c>
      <c r="CH420" s="63">
        <f t="shared" si="102"/>
        <v>0</v>
      </c>
      <c r="CI420" s="73"/>
      <c r="CJ420" s="63">
        <f>IF(Taula1[[#This Row],[Tipus de contracte                                  (fer servir opcions de la llista desplegable)]]="Indefinit",1,0)</f>
        <v>0</v>
      </c>
      <c r="CK420" s="63">
        <f>IF(Taula1[[#This Row],[Tipus de contracte                                  (fer servir opcions de la llista desplegable)]]="Temporal, igual o superior a 6 mesos",1,0)</f>
        <v>0</v>
      </c>
      <c r="CL420" s="63">
        <f>IF(Taula1[[#This Row],[Tipus de contracte                                  (fer servir opcions de la llista desplegable)]]="Substitució per IT",1,0)</f>
        <v>0</v>
      </c>
      <c r="CM420" s="73"/>
      <c r="CN420" s="63">
        <f>IF(Taula1[[#This Row],[Relació llocs de treball]]&gt;=1,1,0)</f>
        <v>0</v>
      </c>
      <c r="CO420" s="73"/>
      <c r="CP420" s="63">
        <f>IF(Taula1[[#This Row],[Identitat de gènere                                                          (fer servir opcions de la llista desplegable)]]="Home",1,0)</f>
        <v>0</v>
      </c>
      <c r="CQ420" s="63">
        <f>IF(Taula1[[#This Row],[Identitat de gènere                                                          (fer servir opcions de la llista desplegable)]]="Dona",1,0)</f>
        <v>0</v>
      </c>
      <c r="CR420" s="63">
        <f>IF(Taula1[[#This Row],[Identitat de gènere                                                          (fer servir opcions de la llista desplegable)]]="No binari",1,0)</f>
        <v>0</v>
      </c>
      <c r="CS420" s="73"/>
      <c r="CT420" s="63">
        <f t="shared" si="96"/>
        <v>0</v>
      </c>
      <c r="CU420" s="64">
        <f t="shared" si="103"/>
        <v>0</v>
      </c>
      <c r="CW420" s="64">
        <f t="shared" si="104"/>
        <v>0</v>
      </c>
      <c r="CX420" s="64">
        <f t="shared" si="105"/>
        <v>0</v>
      </c>
      <c r="CY420" s="64">
        <f t="shared" si="106"/>
        <v>0</v>
      </c>
      <c r="CZ420" s="64">
        <f t="shared" si="107"/>
        <v>0</v>
      </c>
      <c r="DB420" s="64">
        <f t="shared" si="108"/>
        <v>0</v>
      </c>
      <c r="DC420" s="64">
        <f t="shared" si="109"/>
        <v>0</v>
      </c>
      <c r="DD420" s="64">
        <f t="shared" si="110"/>
        <v>0</v>
      </c>
      <c r="DE420" s="64">
        <f t="shared" si="111"/>
        <v>0</v>
      </c>
    </row>
    <row r="421" spans="2:109" x14ac:dyDescent="0.3">
      <c r="B421" s="167"/>
      <c r="C421" s="186"/>
      <c r="D421" s="2"/>
      <c r="E421" s="67"/>
      <c r="F421" s="5"/>
      <c r="G421" s="5"/>
      <c r="H421" s="187"/>
      <c r="I421" s="111" t="str">
        <f ca="1">IF(Taula1[[#This Row],[Data naixement (format dd/mm/aaaa)]]="","0",DATEDIF(Taula1[[#This Row],[Data naixement (format dd/mm/aaaa)]],TODAY(),"Y"))</f>
        <v>0</v>
      </c>
      <c r="J421" s="6"/>
      <c r="K421" s="6"/>
      <c r="L421" s="6"/>
      <c r="M421" s="6"/>
      <c r="N421" s="56"/>
      <c r="O421" s="56"/>
      <c r="P421" s="56"/>
      <c r="Q421" s="6"/>
      <c r="R421" s="7"/>
      <c r="S421" s="143">
        <f>Taula1[[#This Row],[Mesos naturals sencers treballats període justificat (01/01/2023 - 31/03/2023)]]</f>
        <v>0</v>
      </c>
      <c r="T421" s="194">
        <f>Taula1[[#This Row],[Dies treballats període justificat (01/01/2023 - 31/03/2023)              no comptabilitzats com a mes natural sencer]]</f>
        <v>0</v>
      </c>
      <c r="U421" s="12"/>
      <c r="V421" s="7"/>
      <c r="W421" s="188"/>
      <c r="X421" s="188"/>
      <c r="Y421" s="188"/>
      <c r="Z421" s="188"/>
      <c r="AA421" s="190"/>
      <c r="AB421" s="143">
        <f>Taula1[[#This Row],[Grup justificat     (fer servir opcions de la llista desplegable)]]</f>
        <v>0</v>
      </c>
      <c r="AC421" s="182"/>
      <c r="AD421" s="80"/>
      <c r="AE421" s="131">
        <f>ROUND((AF421/100)*756*Taula1[[#This Row],[Mesos naturals sencers treballats període justificat (01/01/2023 - 31/03/2023)]],2)</f>
        <v>0</v>
      </c>
      <c r="AF421" s="79">
        <f>Taula1[[#This Row],[% Jornada segons contracte
(no posar el símbol %) ]]-Taula1[[#This Row],[% Reducció salari per baix rendiment        (no posar el símbol %)]]</f>
        <v>0</v>
      </c>
      <c r="AG421" s="131">
        <f>ROUND((AH421/100)*24.8547945*Taula1[[#This Row],[Dies treballats període justificat (01/01/2023 - 31/03/2023)              no comptabilitzats com a mes natural sencer]],2)</f>
        <v>0</v>
      </c>
      <c r="AH421" s="79">
        <f>Taula1[[#This Row],[% Jornada segons contracte
(no posar el símbol %) ]]-Taula1[[#This Row],[% Reducció salari per baix rendiment        (no posar el símbol %)]]</f>
        <v>0</v>
      </c>
      <c r="AI421" s="131">
        <f t="shared" si="97"/>
        <v>0</v>
      </c>
      <c r="AJ421" s="183"/>
      <c r="AK421" s="131">
        <f>ROUND((AL421/100)*756*Taula1[[#This Row],[Espai reservat Administració  (mesos)]],2)</f>
        <v>0</v>
      </c>
      <c r="AL421" s="79">
        <f>Taula1[[#This Row],[% Jornada segons contracte
(no posar el símbol %) ]]-Taula1[[#This Row],[% Reducció salari per baix rendiment        (no posar el símbol %)]]</f>
        <v>0</v>
      </c>
      <c r="AM421" s="131">
        <f>ROUND((AN421/100)*24.8547945*Taula1[[#This Row],[Espai reservat Administració (dies)]],2)</f>
        <v>0</v>
      </c>
      <c r="AN421" s="79">
        <f>Taula1[[#This Row],[% Jornada segons contracte
(no posar el símbol %) ]]-Taula1[[#This Row],[% Reducció salari per baix rendiment        (no posar el símbol %)]]</f>
        <v>0</v>
      </c>
      <c r="AO421" s="131">
        <f t="shared" si="98"/>
        <v>0</v>
      </c>
      <c r="AP421" s="86"/>
      <c r="AQ421" s="136">
        <f>ROUND((AR421/100)*693*Taula1[[#This Row],[Mesos naturals sencers treballats període justificat (01/01/2023 - 31/03/2023)]],2)</f>
        <v>0</v>
      </c>
      <c r="AR421" s="89">
        <f>Taula1[[#This Row],[% Jornada segons contracte
(no posar el símbol %) ]]-Taula1[[#This Row],[% Reducció salari per baix rendiment        (no posar el símbol %)]]</f>
        <v>0</v>
      </c>
      <c r="AS421" s="136">
        <f>ROUND((AT421/100)*22.78356164*Taula1[[#This Row],[Dies treballats període justificat (01/01/2023 - 31/03/2023)              no comptabilitzats com a mes natural sencer]],2)</f>
        <v>0</v>
      </c>
      <c r="AT421" s="89">
        <f>Taula1[[#This Row],[% Jornada segons contracte
(no posar el símbol %) ]]-Taula1[[#This Row],[% Reducció salari per baix rendiment        (no posar el símbol %)]]</f>
        <v>0</v>
      </c>
      <c r="AU421" s="136">
        <f t="shared" si="99"/>
        <v>0</v>
      </c>
      <c r="AV421" s="86"/>
      <c r="AW421" s="136">
        <f>ROUND((AX421/100)*693*Taula1[[#This Row],[Espai reservat Administració  (mesos)]],2)</f>
        <v>0</v>
      </c>
      <c r="AX421" s="89">
        <f>Taula1[[#This Row],[% Jornada segons contracte
(no posar el símbol %) ]]-Taula1[[#This Row],[% Reducció salari per baix rendiment        (no posar el símbol %)]]</f>
        <v>0</v>
      </c>
      <c r="AY421" s="131">
        <f>ROUND((AZ421/100)*22.78356164*Taula1[[#This Row],[Espai reservat Administració (dies)]],2)</f>
        <v>0</v>
      </c>
      <c r="AZ421" s="79">
        <f>Taula1[[#This Row],[% Jornada segons contracte
(no posar el símbol %) ]]-Taula1[[#This Row],[% Reducció salari per baix rendiment        (no posar el símbol %)]]</f>
        <v>0</v>
      </c>
      <c r="BA421" s="131">
        <f t="shared" si="100"/>
        <v>0</v>
      </c>
      <c r="BB421" s="83"/>
      <c r="BC421" s="131">
        <f>IF(Taula1[[#This Row],[Grup justificat     (fer servir opcions de la llista desplegable)]]=1,AI421,0)</f>
        <v>0</v>
      </c>
      <c r="BD421" s="131">
        <f>IF(Taula1[[#This Row],[Grup justificat     (fer servir opcions de la llista desplegable)]]=2,AU421,0)</f>
        <v>0</v>
      </c>
      <c r="BE421" s="83"/>
      <c r="BF421" s="131">
        <f>IF(Taula1[[#This Row],[Espai reservat Administració]]=1,AO421,0)</f>
        <v>0</v>
      </c>
      <c r="BG421" s="131">
        <f>IF(Taula1[[#This Row],[Espai reservat Administració]]=2,BA421,0)</f>
        <v>0</v>
      </c>
      <c r="BH421" s="83"/>
      <c r="BI421" s="124">
        <f>IF(Taula1[[#This Row],[Grup justificat     (fer servir opcions de la llista desplegable)]]=1,1,0)</f>
        <v>0</v>
      </c>
      <c r="BJ421" s="124">
        <f>IF(Taula1[[#This Row],[Espai reservat Administració]]=1,1,0)</f>
        <v>0</v>
      </c>
      <c r="BK421" s="125"/>
      <c r="BL421" s="124">
        <f>IF(Taula1[[#This Row],[Grup justificat     (fer servir opcions de la llista desplegable)]]=2,1,0)</f>
        <v>0</v>
      </c>
      <c r="BM421" s="124">
        <f>IF(Taula1[[#This Row],[Espai reservat Administració]]=2,1,0)</f>
        <v>0</v>
      </c>
      <c r="BN421" s="73"/>
      <c r="BO421" s="73"/>
      <c r="BP421" s="73"/>
      <c r="BQ421" s="73"/>
      <c r="BR421" s="73"/>
      <c r="BS421" s="73"/>
      <c r="BT421" s="73"/>
      <c r="BU421" s="73"/>
      <c r="BV421" s="73"/>
      <c r="BW421" s="73"/>
      <c r="BX421" s="73"/>
      <c r="BY421" s="73"/>
      <c r="BZ421" s="73"/>
      <c r="CA421" s="73"/>
      <c r="CB421" s="73"/>
      <c r="CC421" s="73"/>
      <c r="CD421" s="73"/>
      <c r="CE421" s="73"/>
      <c r="CF421" s="73"/>
      <c r="CG421" s="63">
        <f t="shared" si="101"/>
        <v>0</v>
      </c>
      <c r="CH421" s="63">
        <f t="shared" si="102"/>
        <v>0</v>
      </c>
      <c r="CI421" s="73"/>
      <c r="CJ421" s="63">
        <f>IF(Taula1[[#This Row],[Tipus de contracte                                  (fer servir opcions de la llista desplegable)]]="Indefinit",1,0)</f>
        <v>0</v>
      </c>
      <c r="CK421" s="63">
        <f>IF(Taula1[[#This Row],[Tipus de contracte                                  (fer servir opcions de la llista desplegable)]]="Temporal, igual o superior a 6 mesos",1,0)</f>
        <v>0</v>
      </c>
      <c r="CL421" s="63">
        <f>IF(Taula1[[#This Row],[Tipus de contracte                                  (fer servir opcions de la llista desplegable)]]="Substitució per IT",1,0)</f>
        <v>0</v>
      </c>
      <c r="CM421" s="73"/>
      <c r="CN421" s="63">
        <f>IF(Taula1[[#This Row],[Relació llocs de treball]]&gt;=1,1,0)</f>
        <v>0</v>
      </c>
      <c r="CO421" s="73"/>
      <c r="CP421" s="63">
        <f>IF(Taula1[[#This Row],[Identitat de gènere                                                          (fer servir opcions de la llista desplegable)]]="Home",1,0)</f>
        <v>0</v>
      </c>
      <c r="CQ421" s="63">
        <f>IF(Taula1[[#This Row],[Identitat de gènere                                                          (fer servir opcions de la llista desplegable)]]="Dona",1,0)</f>
        <v>0</v>
      </c>
      <c r="CR421" s="63">
        <f>IF(Taula1[[#This Row],[Identitat de gènere                                                          (fer servir opcions de la llista desplegable)]]="No binari",1,0)</f>
        <v>0</v>
      </c>
      <c r="CS421" s="73"/>
      <c r="CT421" s="63">
        <f t="shared" si="96"/>
        <v>0</v>
      </c>
      <c r="CU421" s="64">
        <f t="shared" si="103"/>
        <v>0</v>
      </c>
      <c r="CW421" s="64">
        <f t="shared" si="104"/>
        <v>0</v>
      </c>
      <c r="CX421" s="64">
        <f t="shared" si="105"/>
        <v>0</v>
      </c>
      <c r="CY421" s="64">
        <f t="shared" si="106"/>
        <v>0</v>
      </c>
      <c r="CZ421" s="64">
        <f t="shared" si="107"/>
        <v>0</v>
      </c>
      <c r="DB421" s="64">
        <f t="shared" si="108"/>
        <v>0</v>
      </c>
      <c r="DC421" s="64">
        <f t="shared" si="109"/>
        <v>0</v>
      </c>
      <c r="DD421" s="64">
        <f t="shared" si="110"/>
        <v>0</v>
      </c>
      <c r="DE421" s="64">
        <f t="shared" si="111"/>
        <v>0</v>
      </c>
    </row>
    <row r="422" spans="2:109" x14ac:dyDescent="0.3">
      <c r="B422" s="167"/>
      <c r="C422" s="186"/>
      <c r="D422" s="2"/>
      <c r="E422" s="67"/>
      <c r="F422" s="5"/>
      <c r="G422" s="5"/>
      <c r="H422" s="187"/>
      <c r="I422" s="111" t="str">
        <f ca="1">IF(Taula1[[#This Row],[Data naixement (format dd/mm/aaaa)]]="","0",DATEDIF(Taula1[[#This Row],[Data naixement (format dd/mm/aaaa)]],TODAY(),"Y"))</f>
        <v>0</v>
      </c>
      <c r="J422" s="6"/>
      <c r="K422" s="6"/>
      <c r="L422" s="6"/>
      <c r="M422" s="6"/>
      <c r="N422" s="56"/>
      <c r="O422" s="56"/>
      <c r="P422" s="56"/>
      <c r="Q422" s="6"/>
      <c r="R422" s="7"/>
      <c r="S422" s="143">
        <f>Taula1[[#This Row],[Mesos naturals sencers treballats període justificat (01/01/2023 - 31/03/2023)]]</f>
        <v>0</v>
      </c>
      <c r="T422" s="194">
        <f>Taula1[[#This Row],[Dies treballats període justificat (01/01/2023 - 31/03/2023)              no comptabilitzats com a mes natural sencer]]</f>
        <v>0</v>
      </c>
      <c r="U422" s="12"/>
      <c r="V422" s="7"/>
      <c r="W422" s="188"/>
      <c r="X422" s="188"/>
      <c r="Y422" s="188"/>
      <c r="Z422" s="188"/>
      <c r="AA422" s="190"/>
      <c r="AB422" s="143">
        <f>Taula1[[#This Row],[Grup justificat     (fer servir opcions de la llista desplegable)]]</f>
        <v>0</v>
      </c>
      <c r="AC422" s="182"/>
      <c r="AD422" s="80"/>
      <c r="AE422" s="131">
        <f>ROUND((AF422/100)*756*Taula1[[#This Row],[Mesos naturals sencers treballats període justificat (01/01/2023 - 31/03/2023)]],2)</f>
        <v>0</v>
      </c>
      <c r="AF422" s="79">
        <f>Taula1[[#This Row],[% Jornada segons contracte
(no posar el símbol %) ]]-Taula1[[#This Row],[% Reducció salari per baix rendiment        (no posar el símbol %)]]</f>
        <v>0</v>
      </c>
      <c r="AG422" s="131">
        <f>ROUND((AH422/100)*24.8547945*Taula1[[#This Row],[Dies treballats període justificat (01/01/2023 - 31/03/2023)              no comptabilitzats com a mes natural sencer]],2)</f>
        <v>0</v>
      </c>
      <c r="AH422" s="79">
        <f>Taula1[[#This Row],[% Jornada segons contracte
(no posar el símbol %) ]]-Taula1[[#This Row],[% Reducció salari per baix rendiment        (no posar el símbol %)]]</f>
        <v>0</v>
      </c>
      <c r="AI422" s="131">
        <f t="shared" si="97"/>
        <v>0</v>
      </c>
      <c r="AJ422" s="183"/>
      <c r="AK422" s="131">
        <f>ROUND((AL422/100)*756*Taula1[[#This Row],[Espai reservat Administració  (mesos)]],2)</f>
        <v>0</v>
      </c>
      <c r="AL422" s="79">
        <f>Taula1[[#This Row],[% Jornada segons contracte
(no posar el símbol %) ]]-Taula1[[#This Row],[% Reducció salari per baix rendiment        (no posar el símbol %)]]</f>
        <v>0</v>
      </c>
      <c r="AM422" s="131">
        <f>ROUND((AN422/100)*24.8547945*Taula1[[#This Row],[Espai reservat Administració (dies)]],2)</f>
        <v>0</v>
      </c>
      <c r="AN422" s="79">
        <f>Taula1[[#This Row],[% Jornada segons contracte
(no posar el símbol %) ]]-Taula1[[#This Row],[% Reducció salari per baix rendiment        (no posar el símbol %)]]</f>
        <v>0</v>
      </c>
      <c r="AO422" s="131">
        <f t="shared" si="98"/>
        <v>0</v>
      </c>
      <c r="AP422" s="86"/>
      <c r="AQ422" s="136">
        <f>ROUND((AR422/100)*693*Taula1[[#This Row],[Mesos naturals sencers treballats període justificat (01/01/2023 - 31/03/2023)]],2)</f>
        <v>0</v>
      </c>
      <c r="AR422" s="89">
        <f>Taula1[[#This Row],[% Jornada segons contracte
(no posar el símbol %) ]]-Taula1[[#This Row],[% Reducció salari per baix rendiment        (no posar el símbol %)]]</f>
        <v>0</v>
      </c>
      <c r="AS422" s="136">
        <f>ROUND((AT422/100)*22.78356164*Taula1[[#This Row],[Dies treballats període justificat (01/01/2023 - 31/03/2023)              no comptabilitzats com a mes natural sencer]],2)</f>
        <v>0</v>
      </c>
      <c r="AT422" s="89">
        <f>Taula1[[#This Row],[% Jornada segons contracte
(no posar el símbol %) ]]-Taula1[[#This Row],[% Reducció salari per baix rendiment        (no posar el símbol %)]]</f>
        <v>0</v>
      </c>
      <c r="AU422" s="136">
        <f t="shared" si="99"/>
        <v>0</v>
      </c>
      <c r="AV422" s="86"/>
      <c r="AW422" s="136">
        <f>ROUND((AX422/100)*693*Taula1[[#This Row],[Espai reservat Administració  (mesos)]],2)</f>
        <v>0</v>
      </c>
      <c r="AX422" s="89">
        <f>Taula1[[#This Row],[% Jornada segons contracte
(no posar el símbol %) ]]-Taula1[[#This Row],[% Reducció salari per baix rendiment        (no posar el símbol %)]]</f>
        <v>0</v>
      </c>
      <c r="AY422" s="131">
        <f>ROUND((AZ422/100)*22.78356164*Taula1[[#This Row],[Espai reservat Administració (dies)]],2)</f>
        <v>0</v>
      </c>
      <c r="AZ422" s="79">
        <f>Taula1[[#This Row],[% Jornada segons contracte
(no posar el símbol %) ]]-Taula1[[#This Row],[% Reducció salari per baix rendiment        (no posar el símbol %)]]</f>
        <v>0</v>
      </c>
      <c r="BA422" s="131">
        <f t="shared" si="100"/>
        <v>0</v>
      </c>
      <c r="BB422" s="83"/>
      <c r="BC422" s="131">
        <f>IF(Taula1[[#This Row],[Grup justificat     (fer servir opcions de la llista desplegable)]]=1,AI422,0)</f>
        <v>0</v>
      </c>
      <c r="BD422" s="131">
        <f>IF(Taula1[[#This Row],[Grup justificat     (fer servir opcions de la llista desplegable)]]=2,AU422,0)</f>
        <v>0</v>
      </c>
      <c r="BE422" s="83"/>
      <c r="BF422" s="131">
        <f>IF(Taula1[[#This Row],[Espai reservat Administració]]=1,AO422,0)</f>
        <v>0</v>
      </c>
      <c r="BG422" s="131">
        <f>IF(Taula1[[#This Row],[Espai reservat Administració]]=2,BA422,0)</f>
        <v>0</v>
      </c>
      <c r="BH422" s="83"/>
      <c r="BI422" s="124">
        <f>IF(Taula1[[#This Row],[Grup justificat     (fer servir opcions de la llista desplegable)]]=1,1,0)</f>
        <v>0</v>
      </c>
      <c r="BJ422" s="124">
        <f>IF(Taula1[[#This Row],[Espai reservat Administració]]=1,1,0)</f>
        <v>0</v>
      </c>
      <c r="BK422" s="125"/>
      <c r="BL422" s="124">
        <f>IF(Taula1[[#This Row],[Grup justificat     (fer servir opcions de la llista desplegable)]]=2,1,0)</f>
        <v>0</v>
      </c>
      <c r="BM422" s="124">
        <f>IF(Taula1[[#This Row],[Espai reservat Administració]]=2,1,0)</f>
        <v>0</v>
      </c>
      <c r="BN422" s="73"/>
      <c r="BO422" s="73"/>
      <c r="BP422" s="73"/>
      <c r="BQ422" s="73"/>
      <c r="BR422" s="73"/>
      <c r="BS422" s="73"/>
      <c r="BT422" s="73"/>
      <c r="BU422" s="73"/>
      <c r="BV422" s="73"/>
      <c r="BW422" s="73"/>
      <c r="BX422" s="73"/>
      <c r="BY422" s="73"/>
      <c r="BZ422" s="73"/>
      <c r="CA422" s="73"/>
      <c r="CB422" s="73"/>
      <c r="CC422" s="73"/>
      <c r="CD422" s="73"/>
      <c r="CE422" s="73"/>
      <c r="CF422" s="73"/>
      <c r="CG422" s="63">
        <f t="shared" si="101"/>
        <v>0</v>
      </c>
      <c r="CH422" s="63">
        <f t="shared" si="102"/>
        <v>0</v>
      </c>
      <c r="CI422" s="73"/>
      <c r="CJ422" s="63">
        <f>IF(Taula1[[#This Row],[Tipus de contracte                                  (fer servir opcions de la llista desplegable)]]="Indefinit",1,0)</f>
        <v>0</v>
      </c>
      <c r="CK422" s="63">
        <f>IF(Taula1[[#This Row],[Tipus de contracte                                  (fer servir opcions de la llista desplegable)]]="Temporal, igual o superior a 6 mesos",1,0)</f>
        <v>0</v>
      </c>
      <c r="CL422" s="63">
        <f>IF(Taula1[[#This Row],[Tipus de contracte                                  (fer servir opcions de la llista desplegable)]]="Substitució per IT",1,0)</f>
        <v>0</v>
      </c>
      <c r="CM422" s="73"/>
      <c r="CN422" s="63">
        <f>IF(Taula1[[#This Row],[Relació llocs de treball]]&gt;=1,1,0)</f>
        <v>0</v>
      </c>
      <c r="CO422" s="73"/>
      <c r="CP422" s="63">
        <f>IF(Taula1[[#This Row],[Identitat de gènere                                                          (fer servir opcions de la llista desplegable)]]="Home",1,0)</f>
        <v>0</v>
      </c>
      <c r="CQ422" s="63">
        <f>IF(Taula1[[#This Row],[Identitat de gènere                                                          (fer servir opcions de la llista desplegable)]]="Dona",1,0)</f>
        <v>0</v>
      </c>
      <c r="CR422" s="63">
        <f>IF(Taula1[[#This Row],[Identitat de gènere                                                          (fer servir opcions de la llista desplegable)]]="No binari",1,0)</f>
        <v>0</v>
      </c>
      <c r="CS422" s="73"/>
      <c r="CT422" s="63">
        <f t="shared" si="96"/>
        <v>0</v>
      </c>
      <c r="CU422" s="64">
        <f t="shared" si="103"/>
        <v>0</v>
      </c>
      <c r="CW422" s="64">
        <f t="shared" si="104"/>
        <v>0</v>
      </c>
      <c r="CX422" s="64">
        <f t="shared" si="105"/>
        <v>0</v>
      </c>
      <c r="CY422" s="64">
        <f t="shared" si="106"/>
        <v>0</v>
      </c>
      <c r="CZ422" s="64">
        <f t="shared" si="107"/>
        <v>0</v>
      </c>
      <c r="DB422" s="64">
        <f t="shared" si="108"/>
        <v>0</v>
      </c>
      <c r="DC422" s="64">
        <f t="shared" si="109"/>
        <v>0</v>
      </c>
      <c r="DD422" s="64">
        <f t="shared" si="110"/>
        <v>0</v>
      </c>
      <c r="DE422" s="64">
        <f t="shared" si="111"/>
        <v>0</v>
      </c>
    </row>
    <row r="423" spans="2:109" x14ac:dyDescent="0.3">
      <c r="B423" s="167"/>
      <c r="C423" s="186"/>
      <c r="D423" s="2"/>
      <c r="E423" s="67"/>
      <c r="F423" s="5"/>
      <c r="G423" s="5"/>
      <c r="H423" s="187"/>
      <c r="I423" s="111" t="str">
        <f ca="1">IF(Taula1[[#This Row],[Data naixement (format dd/mm/aaaa)]]="","0",DATEDIF(Taula1[[#This Row],[Data naixement (format dd/mm/aaaa)]],TODAY(),"Y"))</f>
        <v>0</v>
      </c>
      <c r="J423" s="6"/>
      <c r="K423" s="6"/>
      <c r="L423" s="6"/>
      <c r="M423" s="6"/>
      <c r="N423" s="56"/>
      <c r="O423" s="56"/>
      <c r="P423" s="56"/>
      <c r="Q423" s="6"/>
      <c r="R423" s="7"/>
      <c r="S423" s="143">
        <f>Taula1[[#This Row],[Mesos naturals sencers treballats període justificat (01/01/2023 - 31/03/2023)]]</f>
        <v>0</v>
      </c>
      <c r="T423" s="194">
        <f>Taula1[[#This Row],[Dies treballats període justificat (01/01/2023 - 31/03/2023)              no comptabilitzats com a mes natural sencer]]</f>
        <v>0</v>
      </c>
      <c r="U423" s="12"/>
      <c r="V423" s="7"/>
      <c r="W423" s="188"/>
      <c r="X423" s="188"/>
      <c r="Y423" s="188"/>
      <c r="Z423" s="188"/>
      <c r="AA423" s="190"/>
      <c r="AB423" s="143">
        <f>Taula1[[#This Row],[Grup justificat     (fer servir opcions de la llista desplegable)]]</f>
        <v>0</v>
      </c>
      <c r="AC423" s="182"/>
      <c r="AD423" s="80"/>
      <c r="AE423" s="131">
        <f>ROUND((AF423/100)*756*Taula1[[#This Row],[Mesos naturals sencers treballats període justificat (01/01/2023 - 31/03/2023)]],2)</f>
        <v>0</v>
      </c>
      <c r="AF423" s="79">
        <f>Taula1[[#This Row],[% Jornada segons contracte
(no posar el símbol %) ]]-Taula1[[#This Row],[% Reducció salari per baix rendiment        (no posar el símbol %)]]</f>
        <v>0</v>
      </c>
      <c r="AG423" s="131">
        <f>ROUND((AH423/100)*24.8547945*Taula1[[#This Row],[Dies treballats període justificat (01/01/2023 - 31/03/2023)              no comptabilitzats com a mes natural sencer]],2)</f>
        <v>0</v>
      </c>
      <c r="AH423" s="79">
        <f>Taula1[[#This Row],[% Jornada segons contracte
(no posar el símbol %) ]]-Taula1[[#This Row],[% Reducció salari per baix rendiment        (no posar el símbol %)]]</f>
        <v>0</v>
      </c>
      <c r="AI423" s="131">
        <f t="shared" si="97"/>
        <v>0</v>
      </c>
      <c r="AJ423" s="183"/>
      <c r="AK423" s="131">
        <f>ROUND((AL423/100)*756*Taula1[[#This Row],[Espai reservat Administració  (mesos)]],2)</f>
        <v>0</v>
      </c>
      <c r="AL423" s="79">
        <f>Taula1[[#This Row],[% Jornada segons contracte
(no posar el símbol %) ]]-Taula1[[#This Row],[% Reducció salari per baix rendiment        (no posar el símbol %)]]</f>
        <v>0</v>
      </c>
      <c r="AM423" s="131">
        <f>ROUND((AN423/100)*24.8547945*Taula1[[#This Row],[Espai reservat Administració (dies)]],2)</f>
        <v>0</v>
      </c>
      <c r="AN423" s="79">
        <f>Taula1[[#This Row],[% Jornada segons contracte
(no posar el símbol %) ]]-Taula1[[#This Row],[% Reducció salari per baix rendiment        (no posar el símbol %)]]</f>
        <v>0</v>
      </c>
      <c r="AO423" s="131">
        <f t="shared" si="98"/>
        <v>0</v>
      </c>
      <c r="AP423" s="86"/>
      <c r="AQ423" s="136">
        <f>ROUND((AR423/100)*693*Taula1[[#This Row],[Mesos naturals sencers treballats període justificat (01/01/2023 - 31/03/2023)]],2)</f>
        <v>0</v>
      </c>
      <c r="AR423" s="89">
        <f>Taula1[[#This Row],[% Jornada segons contracte
(no posar el símbol %) ]]-Taula1[[#This Row],[% Reducció salari per baix rendiment        (no posar el símbol %)]]</f>
        <v>0</v>
      </c>
      <c r="AS423" s="136">
        <f>ROUND((AT423/100)*22.78356164*Taula1[[#This Row],[Dies treballats període justificat (01/01/2023 - 31/03/2023)              no comptabilitzats com a mes natural sencer]],2)</f>
        <v>0</v>
      </c>
      <c r="AT423" s="89">
        <f>Taula1[[#This Row],[% Jornada segons contracte
(no posar el símbol %) ]]-Taula1[[#This Row],[% Reducció salari per baix rendiment        (no posar el símbol %)]]</f>
        <v>0</v>
      </c>
      <c r="AU423" s="136">
        <f t="shared" si="99"/>
        <v>0</v>
      </c>
      <c r="AV423" s="86"/>
      <c r="AW423" s="136">
        <f>ROUND((AX423/100)*693*Taula1[[#This Row],[Espai reservat Administració  (mesos)]],2)</f>
        <v>0</v>
      </c>
      <c r="AX423" s="89">
        <f>Taula1[[#This Row],[% Jornada segons contracte
(no posar el símbol %) ]]-Taula1[[#This Row],[% Reducció salari per baix rendiment        (no posar el símbol %)]]</f>
        <v>0</v>
      </c>
      <c r="AY423" s="131">
        <f>ROUND((AZ423/100)*22.78356164*Taula1[[#This Row],[Espai reservat Administració (dies)]],2)</f>
        <v>0</v>
      </c>
      <c r="AZ423" s="79">
        <f>Taula1[[#This Row],[% Jornada segons contracte
(no posar el símbol %) ]]-Taula1[[#This Row],[% Reducció salari per baix rendiment        (no posar el símbol %)]]</f>
        <v>0</v>
      </c>
      <c r="BA423" s="131">
        <f t="shared" si="100"/>
        <v>0</v>
      </c>
      <c r="BB423" s="83"/>
      <c r="BC423" s="131">
        <f>IF(Taula1[[#This Row],[Grup justificat     (fer servir opcions de la llista desplegable)]]=1,AI423,0)</f>
        <v>0</v>
      </c>
      <c r="BD423" s="131">
        <f>IF(Taula1[[#This Row],[Grup justificat     (fer servir opcions de la llista desplegable)]]=2,AU423,0)</f>
        <v>0</v>
      </c>
      <c r="BE423" s="83"/>
      <c r="BF423" s="131">
        <f>IF(Taula1[[#This Row],[Espai reservat Administració]]=1,AO423,0)</f>
        <v>0</v>
      </c>
      <c r="BG423" s="131">
        <f>IF(Taula1[[#This Row],[Espai reservat Administració]]=2,BA423,0)</f>
        <v>0</v>
      </c>
      <c r="BH423" s="83"/>
      <c r="BI423" s="124">
        <f>IF(Taula1[[#This Row],[Grup justificat     (fer servir opcions de la llista desplegable)]]=1,1,0)</f>
        <v>0</v>
      </c>
      <c r="BJ423" s="124">
        <f>IF(Taula1[[#This Row],[Espai reservat Administració]]=1,1,0)</f>
        <v>0</v>
      </c>
      <c r="BK423" s="125"/>
      <c r="BL423" s="124">
        <f>IF(Taula1[[#This Row],[Grup justificat     (fer servir opcions de la llista desplegable)]]=2,1,0)</f>
        <v>0</v>
      </c>
      <c r="BM423" s="124">
        <f>IF(Taula1[[#This Row],[Espai reservat Administració]]=2,1,0)</f>
        <v>0</v>
      </c>
      <c r="BN423" s="73"/>
      <c r="BO423" s="73"/>
      <c r="BP423" s="73"/>
      <c r="BQ423" s="73"/>
      <c r="BR423" s="73"/>
      <c r="BS423" s="73"/>
      <c r="BT423" s="73"/>
      <c r="BU423" s="73"/>
      <c r="BV423" s="73"/>
      <c r="BW423" s="73"/>
      <c r="BX423" s="73"/>
      <c r="BY423" s="73"/>
      <c r="BZ423" s="73"/>
      <c r="CA423" s="73"/>
      <c r="CB423" s="73"/>
      <c r="CC423" s="73"/>
      <c r="CD423" s="73"/>
      <c r="CE423" s="73"/>
      <c r="CF423" s="73"/>
      <c r="CG423" s="63">
        <f t="shared" si="101"/>
        <v>0</v>
      </c>
      <c r="CH423" s="63">
        <f t="shared" si="102"/>
        <v>0</v>
      </c>
      <c r="CI423" s="73"/>
      <c r="CJ423" s="63">
        <f>IF(Taula1[[#This Row],[Tipus de contracte                                  (fer servir opcions de la llista desplegable)]]="Indefinit",1,0)</f>
        <v>0</v>
      </c>
      <c r="CK423" s="63">
        <f>IF(Taula1[[#This Row],[Tipus de contracte                                  (fer servir opcions de la llista desplegable)]]="Temporal, igual o superior a 6 mesos",1,0)</f>
        <v>0</v>
      </c>
      <c r="CL423" s="63">
        <f>IF(Taula1[[#This Row],[Tipus de contracte                                  (fer servir opcions de la llista desplegable)]]="Substitució per IT",1,0)</f>
        <v>0</v>
      </c>
      <c r="CM423" s="73"/>
      <c r="CN423" s="63">
        <f>IF(Taula1[[#This Row],[Relació llocs de treball]]&gt;=1,1,0)</f>
        <v>0</v>
      </c>
      <c r="CO423" s="73"/>
      <c r="CP423" s="63">
        <f>IF(Taula1[[#This Row],[Identitat de gènere                                                          (fer servir opcions de la llista desplegable)]]="Home",1,0)</f>
        <v>0</v>
      </c>
      <c r="CQ423" s="63">
        <f>IF(Taula1[[#This Row],[Identitat de gènere                                                          (fer servir opcions de la llista desplegable)]]="Dona",1,0)</f>
        <v>0</v>
      </c>
      <c r="CR423" s="63">
        <f>IF(Taula1[[#This Row],[Identitat de gènere                                                          (fer servir opcions de la llista desplegable)]]="No binari",1,0)</f>
        <v>0</v>
      </c>
      <c r="CS423" s="73"/>
      <c r="CT423" s="63">
        <f t="shared" si="96"/>
        <v>0</v>
      </c>
      <c r="CU423" s="64">
        <f t="shared" si="103"/>
        <v>0</v>
      </c>
      <c r="CW423" s="64">
        <f t="shared" si="104"/>
        <v>0</v>
      </c>
      <c r="CX423" s="64">
        <f t="shared" si="105"/>
        <v>0</v>
      </c>
      <c r="CY423" s="64">
        <f t="shared" si="106"/>
        <v>0</v>
      </c>
      <c r="CZ423" s="64">
        <f t="shared" si="107"/>
        <v>0</v>
      </c>
      <c r="DB423" s="64">
        <f t="shared" si="108"/>
        <v>0</v>
      </c>
      <c r="DC423" s="64">
        <f t="shared" si="109"/>
        <v>0</v>
      </c>
      <c r="DD423" s="64">
        <f t="shared" si="110"/>
        <v>0</v>
      </c>
      <c r="DE423" s="64">
        <f t="shared" si="111"/>
        <v>0</v>
      </c>
    </row>
    <row r="424" spans="2:109" x14ac:dyDescent="0.3">
      <c r="B424" s="167"/>
      <c r="C424" s="186"/>
      <c r="D424" s="2"/>
      <c r="E424" s="67"/>
      <c r="F424" s="5"/>
      <c r="G424" s="5"/>
      <c r="H424" s="187"/>
      <c r="I424" s="111" t="str">
        <f ca="1">IF(Taula1[[#This Row],[Data naixement (format dd/mm/aaaa)]]="","0",DATEDIF(Taula1[[#This Row],[Data naixement (format dd/mm/aaaa)]],TODAY(),"Y"))</f>
        <v>0</v>
      </c>
      <c r="J424" s="6"/>
      <c r="K424" s="6"/>
      <c r="L424" s="6"/>
      <c r="M424" s="6"/>
      <c r="N424" s="56"/>
      <c r="O424" s="56"/>
      <c r="P424" s="56"/>
      <c r="Q424" s="6"/>
      <c r="R424" s="7"/>
      <c r="S424" s="143">
        <f>Taula1[[#This Row],[Mesos naturals sencers treballats període justificat (01/01/2023 - 31/03/2023)]]</f>
        <v>0</v>
      </c>
      <c r="T424" s="194">
        <f>Taula1[[#This Row],[Dies treballats període justificat (01/01/2023 - 31/03/2023)              no comptabilitzats com a mes natural sencer]]</f>
        <v>0</v>
      </c>
      <c r="U424" s="12"/>
      <c r="V424" s="7"/>
      <c r="W424" s="188"/>
      <c r="X424" s="188"/>
      <c r="Y424" s="188"/>
      <c r="Z424" s="188"/>
      <c r="AA424" s="190"/>
      <c r="AB424" s="143">
        <f>Taula1[[#This Row],[Grup justificat     (fer servir opcions de la llista desplegable)]]</f>
        <v>0</v>
      </c>
      <c r="AC424" s="182"/>
      <c r="AD424" s="80"/>
      <c r="AE424" s="131">
        <f>ROUND((AF424/100)*756*Taula1[[#This Row],[Mesos naturals sencers treballats període justificat (01/01/2023 - 31/03/2023)]],2)</f>
        <v>0</v>
      </c>
      <c r="AF424" s="79">
        <f>Taula1[[#This Row],[% Jornada segons contracte
(no posar el símbol %) ]]-Taula1[[#This Row],[% Reducció salari per baix rendiment        (no posar el símbol %)]]</f>
        <v>0</v>
      </c>
      <c r="AG424" s="131">
        <f>ROUND((AH424/100)*24.8547945*Taula1[[#This Row],[Dies treballats període justificat (01/01/2023 - 31/03/2023)              no comptabilitzats com a mes natural sencer]],2)</f>
        <v>0</v>
      </c>
      <c r="AH424" s="79">
        <f>Taula1[[#This Row],[% Jornada segons contracte
(no posar el símbol %) ]]-Taula1[[#This Row],[% Reducció salari per baix rendiment        (no posar el símbol %)]]</f>
        <v>0</v>
      </c>
      <c r="AI424" s="131">
        <f t="shared" si="97"/>
        <v>0</v>
      </c>
      <c r="AJ424" s="183"/>
      <c r="AK424" s="131">
        <f>ROUND((AL424/100)*756*Taula1[[#This Row],[Espai reservat Administració  (mesos)]],2)</f>
        <v>0</v>
      </c>
      <c r="AL424" s="79">
        <f>Taula1[[#This Row],[% Jornada segons contracte
(no posar el símbol %) ]]-Taula1[[#This Row],[% Reducció salari per baix rendiment        (no posar el símbol %)]]</f>
        <v>0</v>
      </c>
      <c r="AM424" s="131">
        <f>ROUND((AN424/100)*24.8547945*Taula1[[#This Row],[Espai reservat Administració (dies)]],2)</f>
        <v>0</v>
      </c>
      <c r="AN424" s="79">
        <f>Taula1[[#This Row],[% Jornada segons contracte
(no posar el símbol %) ]]-Taula1[[#This Row],[% Reducció salari per baix rendiment        (no posar el símbol %)]]</f>
        <v>0</v>
      </c>
      <c r="AO424" s="131">
        <f t="shared" si="98"/>
        <v>0</v>
      </c>
      <c r="AP424" s="86"/>
      <c r="AQ424" s="136">
        <f>ROUND((AR424/100)*693*Taula1[[#This Row],[Mesos naturals sencers treballats període justificat (01/01/2023 - 31/03/2023)]],2)</f>
        <v>0</v>
      </c>
      <c r="AR424" s="89">
        <f>Taula1[[#This Row],[% Jornada segons contracte
(no posar el símbol %) ]]-Taula1[[#This Row],[% Reducció salari per baix rendiment        (no posar el símbol %)]]</f>
        <v>0</v>
      </c>
      <c r="AS424" s="136">
        <f>ROUND((AT424/100)*22.78356164*Taula1[[#This Row],[Dies treballats període justificat (01/01/2023 - 31/03/2023)              no comptabilitzats com a mes natural sencer]],2)</f>
        <v>0</v>
      </c>
      <c r="AT424" s="89">
        <f>Taula1[[#This Row],[% Jornada segons contracte
(no posar el símbol %) ]]-Taula1[[#This Row],[% Reducció salari per baix rendiment        (no posar el símbol %)]]</f>
        <v>0</v>
      </c>
      <c r="AU424" s="136">
        <f t="shared" si="99"/>
        <v>0</v>
      </c>
      <c r="AV424" s="86"/>
      <c r="AW424" s="136">
        <f>ROUND((AX424/100)*693*Taula1[[#This Row],[Espai reservat Administració  (mesos)]],2)</f>
        <v>0</v>
      </c>
      <c r="AX424" s="89">
        <f>Taula1[[#This Row],[% Jornada segons contracte
(no posar el símbol %) ]]-Taula1[[#This Row],[% Reducció salari per baix rendiment        (no posar el símbol %)]]</f>
        <v>0</v>
      </c>
      <c r="AY424" s="131">
        <f>ROUND((AZ424/100)*22.78356164*Taula1[[#This Row],[Espai reservat Administració (dies)]],2)</f>
        <v>0</v>
      </c>
      <c r="AZ424" s="79">
        <f>Taula1[[#This Row],[% Jornada segons contracte
(no posar el símbol %) ]]-Taula1[[#This Row],[% Reducció salari per baix rendiment        (no posar el símbol %)]]</f>
        <v>0</v>
      </c>
      <c r="BA424" s="131">
        <f t="shared" si="100"/>
        <v>0</v>
      </c>
      <c r="BB424" s="83"/>
      <c r="BC424" s="131">
        <f>IF(Taula1[[#This Row],[Grup justificat     (fer servir opcions de la llista desplegable)]]=1,AI424,0)</f>
        <v>0</v>
      </c>
      <c r="BD424" s="131">
        <f>IF(Taula1[[#This Row],[Grup justificat     (fer servir opcions de la llista desplegable)]]=2,AU424,0)</f>
        <v>0</v>
      </c>
      <c r="BE424" s="83"/>
      <c r="BF424" s="131">
        <f>IF(Taula1[[#This Row],[Espai reservat Administració]]=1,AO424,0)</f>
        <v>0</v>
      </c>
      <c r="BG424" s="131">
        <f>IF(Taula1[[#This Row],[Espai reservat Administració]]=2,BA424,0)</f>
        <v>0</v>
      </c>
      <c r="BH424" s="83"/>
      <c r="BI424" s="124">
        <f>IF(Taula1[[#This Row],[Grup justificat     (fer servir opcions de la llista desplegable)]]=1,1,0)</f>
        <v>0</v>
      </c>
      <c r="BJ424" s="124">
        <f>IF(Taula1[[#This Row],[Espai reservat Administració]]=1,1,0)</f>
        <v>0</v>
      </c>
      <c r="BK424" s="125"/>
      <c r="BL424" s="124">
        <f>IF(Taula1[[#This Row],[Grup justificat     (fer servir opcions de la llista desplegable)]]=2,1,0)</f>
        <v>0</v>
      </c>
      <c r="BM424" s="124">
        <f>IF(Taula1[[#This Row],[Espai reservat Administració]]=2,1,0)</f>
        <v>0</v>
      </c>
      <c r="BN424" s="73"/>
      <c r="BO424" s="73"/>
      <c r="BP424" s="73"/>
      <c r="BQ424" s="73"/>
      <c r="BR424" s="73"/>
      <c r="BS424" s="73"/>
      <c r="BT424" s="73"/>
      <c r="BU424" s="73"/>
      <c r="BV424" s="73"/>
      <c r="BW424" s="73"/>
      <c r="BX424" s="73"/>
      <c r="BY424" s="73"/>
      <c r="BZ424" s="73"/>
      <c r="CA424" s="73"/>
      <c r="CB424" s="73"/>
      <c r="CC424" s="73"/>
      <c r="CD424" s="73"/>
      <c r="CE424" s="73"/>
      <c r="CF424" s="73"/>
      <c r="CG424" s="63">
        <f t="shared" si="101"/>
        <v>0</v>
      </c>
      <c r="CH424" s="63">
        <f t="shared" si="102"/>
        <v>0</v>
      </c>
      <c r="CI424" s="73"/>
      <c r="CJ424" s="63">
        <f>IF(Taula1[[#This Row],[Tipus de contracte                                  (fer servir opcions de la llista desplegable)]]="Indefinit",1,0)</f>
        <v>0</v>
      </c>
      <c r="CK424" s="63">
        <f>IF(Taula1[[#This Row],[Tipus de contracte                                  (fer servir opcions de la llista desplegable)]]="Temporal, igual o superior a 6 mesos",1,0)</f>
        <v>0</v>
      </c>
      <c r="CL424" s="63">
        <f>IF(Taula1[[#This Row],[Tipus de contracte                                  (fer servir opcions de la llista desplegable)]]="Substitució per IT",1,0)</f>
        <v>0</v>
      </c>
      <c r="CM424" s="73"/>
      <c r="CN424" s="63">
        <f>IF(Taula1[[#This Row],[Relació llocs de treball]]&gt;=1,1,0)</f>
        <v>0</v>
      </c>
      <c r="CO424" s="73"/>
      <c r="CP424" s="63">
        <f>IF(Taula1[[#This Row],[Identitat de gènere                                                          (fer servir opcions de la llista desplegable)]]="Home",1,0)</f>
        <v>0</v>
      </c>
      <c r="CQ424" s="63">
        <f>IF(Taula1[[#This Row],[Identitat de gènere                                                          (fer servir opcions de la llista desplegable)]]="Dona",1,0)</f>
        <v>0</v>
      </c>
      <c r="CR424" s="63">
        <f>IF(Taula1[[#This Row],[Identitat de gènere                                                          (fer servir opcions de la llista desplegable)]]="No binari",1,0)</f>
        <v>0</v>
      </c>
      <c r="CS424" s="73"/>
      <c r="CT424" s="63">
        <f t="shared" si="96"/>
        <v>0</v>
      </c>
      <c r="CU424" s="64">
        <f t="shared" si="103"/>
        <v>0</v>
      </c>
      <c r="CW424" s="64">
        <f t="shared" si="104"/>
        <v>0</v>
      </c>
      <c r="CX424" s="64">
        <f t="shared" si="105"/>
        <v>0</v>
      </c>
      <c r="CY424" s="64">
        <f t="shared" si="106"/>
        <v>0</v>
      </c>
      <c r="CZ424" s="64">
        <f t="shared" si="107"/>
        <v>0</v>
      </c>
      <c r="DB424" s="64">
        <f t="shared" si="108"/>
        <v>0</v>
      </c>
      <c r="DC424" s="64">
        <f t="shared" si="109"/>
        <v>0</v>
      </c>
      <c r="DD424" s="64">
        <f t="shared" si="110"/>
        <v>0</v>
      </c>
      <c r="DE424" s="64">
        <f t="shared" si="111"/>
        <v>0</v>
      </c>
    </row>
    <row r="425" spans="2:109" x14ac:dyDescent="0.3">
      <c r="B425" s="167"/>
      <c r="C425" s="186"/>
      <c r="D425" s="2"/>
      <c r="E425" s="67"/>
      <c r="F425" s="5"/>
      <c r="G425" s="5"/>
      <c r="H425" s="187"/>
      <c r="I425" s="111" t="str">
        <f ca="1">IF(Taula1[[#This Row],[Data naixement (format dd/mm/aaaa)]]="","0",DATEDIF(Taula1[[#This Row],[Data naixement (format dd/mm/aaaa)]],TODAY(),"Y"))</f>
        <v>0</v>
      </c>
      <c r="J425" s="6"/>
      <c r="K425" s="6"/>
      <c r="L425" s="6"/>
      <c r="M425" s="6"/>
      <c r="N425" s="56"/>
      <c r="O425" s="56"/>
      <c r="P425" s="56"/>
      <c r="Q425" s="6"/>
      <c r="R425" s="7"/>
      <c r="S425" s="143">
        <f>Taula1[[#This Row],[Mesos naturals sencers treballats període justificat (01/01/2023 - 31/03/2023)]]</f>
        <v>0</v>
      </c>
      <c r="T425" s="194">
        <f>Taula1[[#This Row],[Dies treballats període justificat (01/01/2023 - 31/03/2023)              no comptabilitzats com a mes natural sencer]]</f>
        <v>0</v>
      </c>
      <c r="U425" s="12"/>
      <c r="V425" s="7"/>
      <c r="W425" s="188"/>
      <c r="X425" s="188"/>
      <c r="Y425" s="188"/>
      <c r="Z425" s="188"/>
      <c r="AA425" s="190"/>
      <c r="AB425" s="143">
        <f>Taula1[[#This Row],[Grup justificat     (fer servir opcions de la llista desplegable)]]</f>
        <v>0</v>
      </c>
      <c r="AC425" s="182"/>
      <c r="AD425" s="80"/>
      <c r="AE425" s="131">
        <f>ROUND((AF425/100)*756*Taula1[[#This Row],[Mesos naturals sencers treballats període justificat (01/01/2023 - 31/03/2023)]],2)</f>
        <v>0</v>
      </c>
      <c r="AF425" s="79">
        <f>Taula1[[#This Row],[% Jornada segons contracte
(no posar el símbol %) ]]-Taula1[[#This Row],[% Reducció salari per baix rendiment        (no posar el símbol %)]]</f>
        <v>0</v>
      </c>
      <c r="AG425" s="131">
        <f>ROUND((AH425/100)*24.8547945*Taula1[[#This Row],[Dies treballats període justificat (01/01/2023 - 31/03/2023)              no comptabilitzats com a mes natural sencer]],2)</f>
        <v>0</v>
      </c>
      <c r="AH425" s="79">
        <f>Taula1[[#This Row],[% Jornada segons contracte
(no posar el símbol %) ]]-Taula1[[#This Row],[% Reducció salari per baix rendiment        (no posar el símbol %)]]</f>
        <v>0</v>
      </c>
      <c r="AI425" s="131">
        <f t="shared" si="97"/>
        <v>0</v>
      </c>
      <c r="AJ425" s="183"/>
      <c r="AK425" s="131">
        <f>ROUND((AL425/100)*756*Taula1[[#This Row],[Espai reservat Administració  (mesos)]],2)</f>
        <v>0</v>
      </c>
      <c r="AL425" s="79">
        <f>Taula1[[#This Row],[% Jornada segons contracte
(no posar el símbol %) ]]-Taula1[[#This Row],[% Reducció salari per baix rendiment        (no posar el símbol %)]]</f>
        <v>0</v>
      </c>
      <c r="AM425" s="131">
        <f>ROUND((AN425/100)*24.8547945*Taula1[[#This Row],[Espai reservat Administració (dies)]],2)</f>
        <v>0</v>
      </c>
      <c r="AN425" s="79">
        <f>Taula1[[#This Row],[% Jornada segons contracte
(no posar el símbol %) ]]-Taula1[[#This Row],[% Reducció salari per baix rendiment        (no posar el símbol %)]]</f>
        <v>0</v>
      </c>
      <c r="AO425" s="131">
        <f t="shared" si="98"/>
        <v>0</v>
      </c>
      <c r="AP425" s="86"/>
      <c r="AQ425" s="136">
        <f>ROUND((AR425/100)*693*Taula1[[#This Row],[Mesos naturals sencers treballats període justificat (01/01/2023 - 31/03/2023)]],2)</f>
        <v>0</v>
      </c>
      <c r="AR425" s="89">
        <f>Taula1[[#This Row],[% Jornada segons contracte
(no posar el símbol %) ]]-Taula1[[#This Row],[% Reducció salari per baix rendiment        (no posar el símbol %)]]</f>
        <v>0</v>
      </c>
      <c r="AS425" s="136">
        <f>ROUND((AT425/100)*22.78356164*Taula1[[#This Row],[Dies treballats període justificat (01/01/2023 - 31/03/2023)              no comptabilitzats com a mes natural sencer]],2)</f>
        <v>0</v>
      </c>
      <c r="AT425" s="89">
        <f>Taula1[[#This Row],[% Jornada segons contracte
(no posar el símbol %) ]]-Taula1[[#This Row],[% Reducció salari per baix rendiment        (no posar el símbol %)]]</f>
        <v>0</v>
      </c>
      <c r="AU425" s="136">
        <f t="shared" si="99"/>
        <v>0</v>
      </c>
      <c r="AV425" s="86"/>
      <c r="AW425" s="136">
        <f>ROUND((AX425/100)*693*Taula1[[#This Row],[Espai reservat Administració  (mesos)]],2)</f>
        <v>0</v>
      </c>
      <c r="AX425" s="89">
        <f>Taula1[[#This Row],[% Jornada segons contracte
(no posar el símbol %) ]]-Taula1[[#This Row],[% Reducció salari per baix rendiment        (no posar el símbol %)]]</f>
        <v>0</v>
      </c>
      <c r="AY425" s="131">
        <f>ROUND((AZ425/100)*22.78356164*Taula1[[#This Row],[Espai reservat Administració (dies)]],2)</f>
        <v>0</v>
      </c>
      <c r="AZ425" s="79">
        <f>Taula1[[#This Row],[% Jornada segons contracte
(no posar el símbol %) ]]-Taula1[[#This Row],[% Reducció salari per baix rendiment        (no posar el símbol %)]]</f>
        <v>0</v>
      </c>
      <c r="BA425" s="131">
        <f t="shared" si="100"/>
        <v>0</v>
      </c>
      <c r="BB425" s="83"/>
      <c r="BC425" s="131">
        <f>IF(Taula1[[#This Row],[Grup justificat     (fer servir opcions de la llista desplegable)]]=1,AI425,0)</f>
        <v>0</v>
      </c>
      <c r="BD425" s="131">
        <f>IF(Taula1[[#This Row],[Grup justificat     (fer servir opcions de la llista desplegable)]]=2,AU425,0)</f>
        <v>0</v>
      </c>
      <c r="BE425" s="83"/>
      <c r="BF425" s="131">
        <f>IF(Taula1[[#This Row],[Espai reservat Administració]]=1,AO425,0)</f>
        <v>0</v>
      </c>
      <c r="BG425" s="131">
        <f>IF(Taula1[[#This Row],[Espai reservat Administració]]=2,BA425,0)</f>
        <v>0</v>
      </c>
      <c r="BH425" s="83"/>
      <c r="BI425" s="124">
        <f>IF(Taula1[[#This Row],[Grup justificat     (fer servir opcions de la llista desplegable)]]=1,1,0)</f>
        <v>0</v>
      </c>
      <c r="BJ425" s="124">
        <f>IF(Taula1[[#This Row],[Espai reservat Administració]]=1,1,0)</f>
        <v>0</v>
      </c>
      <c r="BK425" s="125"/>
      <c r="BL425" s="124">
        <f>IF(Taula1[[#This Row],[Grup justificat     (fer servir opcions de la llista desplegable)]]=2,1,0)</f>
        <v>0</v>
      </c>
      <c r="BM425" s="124">
        <f>IF(Taula1[[#This Row],[Espai reservat Administració]]=2,1,0)</f>
        <v>0</v>
      </c>
      <c r="BN425" s="73"/>
      <c r="BO425" s="73"/>
      <c r="BP425" s="73"/>
      <c r="BQ425" s="73"/>
      <c r="BR425" s="73"/>
      <c r="BS425" s="73"/>
      <c r="BT425" s="73"/>
      <c r="BU425" s="73"/>
      <c r="BV425" s="73"/>
      <c r="BW425" s="73"/>
      <c r="BX425" s="73"/>
      <c r="BY425" s="73"/>
      <c r="BZ425" s="73"/>
      <c r="CA425" s="73"/>
      <c r="CB425" s="73"/>
      <c r="CC425" s="73"/>
      <c r="CD425" s="73"/>
      <c r="CE425" s="73"/>
      <c r="CF425" s="73"/>
      <c r="CG425" s="63">
        <f t="shared" si="101"/>
        <v>0</v>
      </c>
      <c r="CH425" s="63">
        <f t="shared" si="102"/>
        <v>0</v>
      </c>
      <c r="CI425" s="73"/>
      <c r="CJ425" s="63">
        <f>IF(Taula1[[#This Row],[Tipus de contracte                                  (fer servir opcions de la llista desplegable)]]="Indefinit",1,0)</f>
        <v>0</v>
      </c>
      <c r="CK425" s="63">
        <f>IF(Taula1[[#This Row],[Tipus de contracte                                  (fer servir opcions de la llista desplegable)]]="Temporal, igual o superior a 6 mesos",1,0)</f>
        <v>0</v>
      </c>
      <c r="CL425" s="63">
        <f>IF(Taula1[[#This Row],[Tipus de contracte                                  (fer servir opcions de la llista desplegable)]]="Substitució per IT",1,0)</f>
        <v>0</v>
      </c>
      <c r="CM425" s="73"/>
      <c r="CN425" s="63">
        <f>IF(Taula1[[#This Row],[Relació llocs de treball]]&gt;=1,1,0)</f>
        <v>0</v>
      </c>
      <c r="CO425" s="73"/>
      <c r="CP425" s="63">
        <f>IF(Taula1[[#This Row],[Identitat de gènere                                                          (fer servir opcions de la llista desplegable)]]="Home",1,0)</f>
        <v>0</v>
      </c>
      <c r="CQ425" s="63">
        <f>IF(Taula1[[#This Row],[Identitat de gènere                                                          (fer servir opcions de la llista desplegable)]]="Dona",1,0)</f>
        <v>0</v>
      </c>
      <c r="CR425" s="63">
        <f>IF(Taula1[[#This Row],[Identitat de gènere                                                          (fer servir opcions de la llista desplegable)]]="No binari",1,0)</f>
        <v>0</v>
      </c>
      <c r="CS425" s="73"/>
      <c r="CT425" s="63">
        <f t="shared" si="96"/>
        <v>0</v>
      </c>
      <c r="CU425" s="64">
        <f t="shared" si="103"/>
        <v>0</v>
      </c>
      <c r="CW425" s="64">
        <f t="shared" si="104"/>
        <v>0</v>
      </c>
      <c r="CX425" s="64">
        <f t="shared" si="105"/>
        <v>0</v>
      </c>
      <c r="CY425" s="64">
        <f t="shared" si="106"/>
        <v>0</v>
      </c>
      <c r="CZ425" s="64">
        <f t="shared" si="107"/>
        <v>0</v>
      </c>
      <c r="DB425" s="64">
        <f t="shared" si="108"/>
        <v>0</v>
      </c>
      <c r="DC425" s="64">
        <f t="shared" si="109"/>
        <v>0</v>
      </c>
      <c r="DD425" s="64">
        <f t="shared" si="110"/>
        <v>0</v>
      </c>
      <c r="DE425" s="64">
        <f t="shared" si="111"/>
        <v>0</v>
      </c>
    </row>
    <row r="426" spans="2:109" x14ac:dyDescent="0.3">
      <c r="B426" s="167"/>
      <c r="C426" s="186"/>
      <c r="D426" s="2"/>
      <c r="E426" s="67"/>
      <c r="F426" s="5"/>
      <c r="G426" s="5"/>
      <c r="H426" s="187"/>
      <c r="I426" s="111" t="str">
        <f ca="1">IF(Taula1[[#This Row],[Data naixement (format dd/mm/aaaa)]]="","0",DATEDIF(Taula1[[#This Row],[Data naixement (format dd/mm/aaaa)]],TODAY(),"Y"))</f>
        <v>0</v>
      </c>
      <c r="J426" s="6"/>
      <c r="K426" s="6"/>
      <c r="L426" s="6"/>
      <c r="M426" s="6"/>
      <c r="N426" s="56"/>
      <c r="O426" s="56"/>
      <c r="P426" s="56"/>
      <c r="Q426" s="6"/>
      <c r="R426" s="7"/>
      <c r="S426" s="143">
        <f>Taula1[[#This Row],[Mesos naturals sencers treballats període justificat (01/01/2023 - 31/03/2023)]]</f>
        <v>0</v>
      </c>
      <c r="T426" s="194">
        <f>Taula1[[#This Row],[Dies treballats període justificat (01/01/2023 - 31/03/2023)              no comptabilitzats com a mes natural sencer]]</f>
        <v>0</v>
      </c>
      <c r="U426" s="12"/>
      <c r="V426" s="7"/>
      <c r="W426" s="188"/>
      <c r="X426" s="188"/>
      <c r="Y426" s="188"/>
      <c r="Z426" s="188"/>
      <c r="AA426" s="190"/>
      <c r="AB426" s="143">
        <f>Taula1[[#This Row],[Grup justificat     (fer servir opcions de la llista desplegable)]]</f>
        <v>0</v>
      </c>
      <c r="AC426" s="182"/>
      <c r="AD426" s="80"/>
      <c r="AE426" s="131">
        <f>ROUND((AF426/100)*756*Taula1[[#This Row],[Mesos naturals sencers treballats període justificat (01/01/2023 - 31/03/2023)]],2)</f>
        <v>0</v>
      </c>
      <c r="AF426" s="79">
        <f>Taula1[[#This Row],[% Jornada segons contracte
(no posar el símbol %) ]]-Taula1[[#This Row],[% Reducció salari per baix rendiment        (no posar el símbol %)]]</f>
        <v>0</v>
      </c>
      <c r="AG426" s="131">
        <f>ROUND((AH426/100)*24.8547945*Taula1[[#This Row],[Dies treballats període justificat (01/01/2023 - 31/03/2023)              no comptabilitzats com a mes natural sencer]],2)</f>
        <v>0</v>
      </c>
      <c r="AH426" s="79">
        <f>Taula1[[#This Row],[% Jornada segons contracte
(no posar el símbol %) ]]-Taula1[[#This Row],[% Reducció salari per baix rendiment        (no posar el símbol %)]]</f>
        <v>0</v>
      </c>
      <c r="AI426" s="131">
        <f t="shared" si="97"/>
        <v>0</v>
      </c>
      <c r="AJ426" s="183"/>
      <c r="AK426" s="131">
        <f>ROUND((AL426/100)*756*Taula1[[#This Row],[Espai reservat Administració  (mesos)]],2)</f>
        <v>0</v>
      </c>
      <c r="AL426" s="79">
        <f>Taula1[[#This Row],[% Jornada segons contracte
(no posar el símbol %) ]]-Taula1[[#This Row],[% Reducció salari per baix rendiment        (no posar el símbol %)]]</f>
        <v>0</v>
      </c>
      <c r="AM426" s="131">
        <f>ROUND((AN426/100)*24.8547945*Taula1[[#This Row],[Espai reservat Administració (dies)]],2)</f>
        <v>0</v>
      </c>
      <c r="AN426" s="79">
        <f>Taula1[[#This Row],[% Jornada segons contracte
(no posar el símbol %) ]]-Taula1[[#This Row],[% Reducció salari per baix rendiment        (no posar el símbol %)]]</f>
        <v>0</v>
      </c>
      <c r="AO426" s="131">
        <f t="shared" si="98"/>
        <v>0</v>
      </c>
      <c r="AP426" s="86"/>
      <c r="AQ426" s="136">
        <f>ROUND((AR426/100)*693*Taula1[[#This Row],[Mesos naturals sencers treballats període justificat (01/01/2023 - 31/03/2023)]],2)</f>
        <v>0</v>
      </c>
      <c r="AR426" s="89">
        <f>Taula1[[#This Row],[% Jornada segons contracte
(no posar el símbol %) ]]-Taula1[[#This Row],[% Reducció salari per baix rendiment        (no posar el símbol %)]]</f>
        <v>0</v>
      </c>
      <c r="AS426" s="136">
        <f>ROUND((AT426/100)*22.78356164*Taula1[[#This Row],[Dies treballats període justificat (01/01/2023 - 31/03/2023)              no comptabilitzats com a mes natural sencer]],2)</f>
        <v>0</v>
      </c>
      <c r="AT426" s="89">
        <f>Taula1[[#This Row],[% Jornada segons contracte
(no posar el símbol %) ]]-Taula1[[#This Row],[% Reducció salari per baix rendiment        (no posar el símbol %)]]</f>
        <v>0</v>
      </c>
      <c r="AU426" s="136">
        <f t="shared" si="99"/>
        <v>0</v>
      </c>
      <c r="AV426" s="86"/>
      <c r="AW426" s="136">
        <f>ROUND((AX426/100)*693*Taula1[[#This Row],[Espai reservat Administració  (mesos)]],2)</f>
        <v>0</v>
      </c>
      <c r="AX426" s="89">
        <f>Taula1[[#This Row],[% Jornada segons contracte
(no posar el símbol %) ]]-Taula1[[#This Row],[% Reducció salari per baix rendiment        (no posar el símbol %)]]</f>
        <v>0</v>
      </c>
      <c r="AY426" s="131">
        <f>ROUND((AZ426/100)*22.78356164*Taula1[[#This Row],[Espai reservat Administració (dies)]],2)</f>
        <v>0</v>
      </c>
      <c r="AZ426" s="79">
        <f>Taula1[[#This Row],[% Jornada segons contracte
(no posar el símbol %) ]]-Taula1[[#This Row],[% Reducció salari per baix rendiment        (no posar el símbol %)]]</f>
        <v>0</v>
      </c>
      <c r="BA426" s="131">
        <f t="shared" si="100"/>
        <v>0</v>
      </c>
      <c r="BB426" s="83"/>
      <c r="BC426" s="131">
        <f>IF(Taula1[[#This Row],[Grup justificat     (fer servir opcions de la llista desplegable)]]=1,AI426,0)</f>
        <v>0</v>
      </c>
      <c r="BD426" s="131">
        <f>IF(Taula1[[#This Row],[Grup justificat     (fer servir opcions de la llista desplegable)]]=2,AU426,0)</f>
        <v>0</v>
      </c>
      <c r="BE426" s="83"/>
      <c r="BF426" s="131">
        <f>IF(Taula1[[#This Row],[Espai reservat Administració]]=1,AO426,0)</f>
        <v>0</v>
      </c>
      <c r="BG426" s="131">
        <f>IF(Taula1[[#This Row],[Espai reservat Administració]]=2,BA426,0)</f>
        <v>0</v>
      </c>
      <c r="BH426" s="83"/>
      <c r="BI426" s="124">
        <f>IF(Taula1[[#This Row],[Grup justificat     (fer servir opcions de la llista desplegable)]]=1,1,0)</f>
        <v>0</v>
      </c>
      <c r="BJ426" s="124">
        <f>IF(Taula1[[#This Row],[Espai reservat Administració]]=1,1,0)</f>
        <v>0</v>
      </c>
      <c r="BK426" s="125"/>
      <c r="BL426" s="124">
        <f>IF(Taula1[[#This Row],[Grup justificat     (fer servir opcions de la llista desplegable)]]=2,1,0)</f>
        <v>0</v>
      </c>
      <c r="BM426" s="124">
        <f>IF(Taula1[[#This Row],[Espai reservat Administració]]=2,1,0)</f>
        <v>0</v>
      </c>
      <c r="BN426" s="73"/>
      <c r="BO426" s="73"/>
      <c r="BP426" s="73"/>
      <c r="BQ426" s="73"/>
      <c r="BR426" s="73"/>
      <c r="BS426" s="73"/>
      <c r="BT426" s="73"/>
      <c r="BU426" s="73"/>
      <c r="BV426" s="73"/>
      <c r="BW426" s="73"/>
      <c r="BX426" s="73"/>
      <c r="BY426" s="73"/>
      <c r="BZ426" s="73"/>
      <c r="CA426" s="73"/>
      <c r="CB426" s="73"/>
      <c r="CC426" s="73"/>
      <c r="CD426" s="73"/>
      <c r="CE426" s="73"/>
      <c r="CF426" s="73"/>
      <c r="CG426" s="63">
        <f t="shared" si="101"/>
        <v>0</v>
      </c>
      <c r="CH426" s="63">
        <f t="shared" si="102"/>
        <v>0</v>
      </c>
      <c r="CI426" s="73"/>
      <c r="CJ426" s="63">
        <f>IF(Taula1[[#This Row],[Tipus de contracte                                  (fer servir opcions de la llista desplegable)]]="Indefinit",1,0)</f>
        <v>0</v>
      </c>
      <c r="CK426" s="63">
        <f>IF(Taula1[[#This Row],[Tipus de contracte                                  (fer servir opcions de la llista desplegable)]]="Temporal, igual o superior a 6 mesos",1,0)</f>
        <v>0</v>
      </c>
      <c r="CL426" s="63">
        <f>IF(Taula1[[#This Row],[Tipus de contracte                                  (fer servir opcions de la llista desplegable)]]="Substitució per IT",1,0)</f>
        <v>0</v>
      </c>
      <c r="CM426" s="73"/>
      <c r="CN426" s="63">
        <f>IF(Taula1[[#This Row],[Relació llocs de treball]]&gt;=1,1,0)</f>
        <v>0</v>
      </c>
      <c r="CO426" s="73"/>
      <c r="CP426" s="63">
        <f>IF(Taula1[[#This Row],[Identitat de gènere                                                          (fer servir opcions de la llista desplegable)]]="Home",1,0)</f>
        <v>0</v>
      </c>
      <c r="CQ426" s="63">
        <f>IF(Taula1[[#This Row],[Identitat de gènere                                                          (fer servir opcions de la llista desplegable)]]="Dona",1,0)</f>
        <v>0</v>
      </c>
      <c r="CR426" s="63">
        <f>IF(Taula1[[#This Row],[Identitat de gènere                                                          (fer servir opcions de la llista desplegable)]]="No binari",1,0)</f>
        <v>0</v>
      </c>
      <c r="CS426" s="73"/>
      <c r="CT426" s="63">
        <f t="shared" si="96"/>
        <v>0</v>
      </c>
      <c r="CU426" s="64">
        <f t="shared" si="103"/>
        <v>0</v>
      </c>
      <c r="CW426" s="64">
        <f t="shared" si="104"/>
        <v>0</v>
      </c>
      <c r="CX426" s="64">
        <f t="shared" si="105"/>
        <v>0</v>
      </c>
      <c r="CY426" s="64">
        <f t="shared" si="106"/>
        <v>0</v>
      </c>
      <c r="CZ426" s="64">
        <f t="shared" si="107"/>
        <v>0</v>
      </c>
      <c r="DB426" s="64">
        <f t="shared" si="108"/>
        <v>0</v>
      </c>
      <c r="DC426" s="64">
        <f t="shared" si="109"/>
        <v>0</v>
      </c>
      <c r="DD426" s="64">
        <f t="shared" si="110"/>
        <v>0</v>
      </c>
      <c r="DE426" s="64">
        <f t="shared" si="111"/>
        <v>0</v>
      </c>
    </row>
    <row r="427" spans="2:109" x14ac:dyDescent="0.3">
      <c r="B427" s="167"/>
      <c r="C427" s="186"/>
      <c r="D427" s="2"/>
      <c r="E427" s="67"/>
      <c r="F427" s="5"/>
      <c r="G427" s="5"/>
      <c r="H427" s="187"/>
      <c r="I427" s="111" t="str">
        <f ca="1">IF(Taula1[[#This Row],[Data naixement (format dd/mm/aaaa)]]="","0",DATEDIF(Taula1[[#This Row],[Data naixement (format dd/mm/aaaa)]],TODAY(),"Y"))</f>
        <v>0</v>
      </c>
      <c r="J427" s="6"/>
      <c r="K427" s="6"/>
      <c r="L427" s="6"/>
      <c r="M427" s="6"/>
      <c r="N427" s="56"/>
      <c r="O427" s="56"/>
      <c r="P427" s="56"/>
      <c r="Q427" s="6"/>
      <c r="R427" s="7"/>
      <c r="S427" s="143">
        <f>Taula1[[#This Row],[Mesos naturals sencers treballats període justificat (01/01/2023 - 31/03/2023)]]</f>
        <v>0</v>
      </c>
      <c r="T427" s="194">
        <f>Taula1[[#This Row],[Dies treballats període justificat (01/01/2023 - 31/03/2023)              no comptabilitzats com a mes natural sencer]]</f>
        <v>0</v>
      </c>
      <c r="U427" s="12"/>
      <c r="V427" s="7"/>
      <c r="W427" s="188"/>
      <c r="X427" s="188"/>
      <c r="Y427" s="188"/>
      <c r="Z427" s="188"/>
      <c r="AA427" s="190"/>
      <c r="AB427" s="143">
        <f>Taula1[[#This Row],[Grup justificat     (fer servir opcions de la llista desplegable)]]</f>
        <v>0</v>
      </c>
      <c r="AC427" s="182"/>
      <c r="AD427" s="80"/>
      <c r="AE427" s="131">
        <f>ROUND((AF427/100)*756*Taula1[[#This Row],[Mesos naturals sencers treballats període justificat (01/01/2023 - 31/03/2023)]],2)</f>
        <v>0</v>
      </c>
      <c r="AF427" s="79">
        <f>Taula1[[#This Row],[% Jornada segons contracte
(no posar el símbol %) ]]-Taula1[[#This Row],[% Reducció salari per baix rendiment        (no posar el símbol %)]]</f>
        <v>0</v>
      </c>
      <c r="AG427" s="131">
        <f>ROUND((AH427/100)*24.8547945*Taula1[[#This Row],[Dies treballats període justificat (01/01/2023 - 31/03/2023)              no comptabilitzats com a mes natural sencer]],2)</f>
        <v>0</v>
      </c>
      <c r="AH427" s="79">
        <f>Taula1[[#This Row],[% Jornada segons contracte
(no posar el símbol %) ]]-Taula1[[#This Row],[% Reducció salari per baix rendiment        (no posar el símbol %)]]</f>
        <v>0</v>
      </c>
      <c r="AI427" s="131">
        <f t="shared" si="97"/>
        <v>0</v>
      </c>
      <c r="AJ427" s="183"/>
      <c r="AK427" s="131">
        <f>ROUND((AL427/100)*756*Taula1[[#This Row],[Espai reservat Administració  (mesos)]],2)</f>
        <v>0</v>
      </c>
      <c r="AL427" s="79">
        <f>Taula1[[#This Row],[% Jornada segons contracte
(no posar el símbol %) ]]-Taula1[[#This Row],[% Reducció salari per baix rendiment        (no posar el símbol %)]]</f>
        <v>0</v>
      </c>
      <c r="AM427" s="131">
        <f>ROUND((AN427/100)*24.8547945*Taula1[[#This Row],[Espai reservat Administració (dies)]],2)</f>
        <v>0</v>
      </c>
      <c r="AN427" s="79">
        <f>Taula1[[#This Row],[% Jornada segons contracte
(no posar el símbol %) ]]-Taula1[[#This Row],[% Reducció salari per baix rendiment        (no posar el símbol %)]]</f>
        <v>0</v>
      </c>
      <c r="AO427" s="131">
        <f t="shared" si="98"/>
        <v>0</v>
      </c>
      <c r="AP427" s="86"/>
      <c r="AQ427" s="136">
        <f>ROUND((AR427/100)*693*Taula1[[#This Row],[Mesos naturals sencers treballats període justificat (01/01/2023 - 31/03/2023)]],2)</f>
        <v>0</v>
      </c>
      <c r="AR427" s="89">
        <f>Taula1[[#This Row],[% Jornada segons contracte
(no posar el símbol %) ]]-Taula1[[#This Row],[% Reducció salari per baix rendiment        (no posar el símbol %)]]</f>
        <v>0</v>
      </c>
      <c r="AS427" s="136">
        <f>ROUND((AT427/100)*22.78356164*Taula1[[#This Row],[Dies treballats període justificat (01/01/2023 - 31/03/2023)              no comptabilitzats com a mes natural sencer]],2)</f>
        <v>0</v>
      </c>
      <c r="AT427" s="89">
        <f>Taula1[[#This Row],[% Jornada segons contracte
(no posar el símbol %) ]]-Taula1[[#This Row],[% Reducció salari per baix rendiment        (no posar el símbol %)]]</f>
        <v>0</v>
      </c>
      <c r="AU427" s="136">
        <f t="shared" si="99"/>
        <v>0</v>
      </c>
      <c r="AV427" s="86"/>
      <c r="AW427" s="136">
        <f>ROUND((AX427/100)*693*Taula1[[#This Row],[Espai reservat Administració  (mesos)]],2)</f>
        <v>0</v>
      </c>
      <c r="AX427" s="89">
        <f>Taula1[[#This Row],[% Jornada segons contracte
(no posar el símbol %) ]]-Taula1[[#This Row],[% Reducció salari per baix rendiment        (no posar el símbol %)]]</f>
        <v>0</v>
      </c>
      <c r="AY427" s="131">
        <f>ROUND((AZ427/100)*22.78356164*Taula1[[#This Row],[Espai reservat Administració (dies)]],2)</f>
        <v>0</v>
      </c>
      <c r="AZ427" s="79">
        <f>Taula1[[#This Row],[% Jornada segons contracte
(no posar el símbol %) ]]-Taula1[[#This Row],[% Reducció salari per baix rendiment        (no posar el símbol %)]]</f>
        <v>0</v>
      </c>
      <c r="BA427" s="131">
        <f t="shared" si="100"/>
        <v>0</v>
      </c>
      <c r="BB427" s="83"/>
      <c r="BC427" s="131">
        <f>IF(Taula1[[#This Row],[Grup justificat     (fer servir opcions de la llista desplegable)]]=1,AI427,0)</f>
        <v>0</v>
      </c>
      <c r="BD427" s="131">
        <f>IF(Taula1[[#This Row],[Grup justificat     (fer servir opcions de la llista desplegable)]]=2,AU427,0)</f>
        <v>0</v>
      </c>
      <c r="BE427" s="83"/>
      <c r="BF427" s="131">
        <f>IF(Taula1[[#This Row],[Espai reservat Administració]]=1,AO427,0)</f>
        <v>0</v>
      </c>
      <c r="BG427" s="131">
        <f>IF(Taula1[[#This Row],[Espai reservat Administració]]=2,BA427,0)</f>
        <v>0</v>
      </c>
      <c r="BH427" s="83"/>
      <c r="BI427" s="124">
        <f>IF(Taula1[[#This Row],[Grup justificat     (fer servir opcions de la llista desplegable)]]=1,1,0)</f>
        <v>0</v>
      </c>
      <c r="BJ427" s="124">
        <f>IF(Taula1[[#This Row],[Espai reservat Administració]]=1,1,0)</f>
        <v>0</v>
      </c>
      <c r="BK427" s="125"/>
      <c r="BL427" s="124">
        <f>IF(Taula1[[#This Row],[Grup justificat     (fer servir opcions de la llista desplegable)]]=2,1,0)</f>
        <v>0</v>
      </c>
      <c r="BM427" s="124">
        <f>IF(Taula1[[#This Row],[Espai reservat Administració]]=2,1,0)</f>
        <v>0</v>
      </c>
      <c r="BN427" s="73"/>
      <c r="BO427" s="73"/>
      <c r="BP427" s="73"/>
      <c r="BQ427" s="73"/>
      <c r="BR427" s="73"/>
      <c r="BS427" s="73"/>
      <c r="BT427" s="73"/>
      <c r="BU427" s="73"/>
      <c r="BV427" s="73"/>
      <c r="BW427" s="73"/>
      <c r="BX427" s="73"/>
      <c r="BY427" s="73"/>
      <c r="BZ427" s="73"/>
      <c r="CA427" s="73"/>
      <c r="CB427" s="73"/>
      <c r="CC427" s="73"/>
      <c r="CD427" s="73"/>
      <c r="CE427" s="73"/>
      <c r="CF427" s="73"/>
      <c r="CG427" s="63">
        <f t="shared" si="101"/>
        <v>0</v>
      </c>
      <c r="CH427" s="63">
        <f t="shared" si="102"/>
        <v>0</v>
      </c>
      <c r="CI427" s="73"/>
      <c r="CJ427" s="63">
        <f>IF(Taula1[[#This Row],[Tipus de contracte                                  (fer servir opcions de la llista desplegable)]]="Indefinit",1,0)</f>
        <v>0</v>
      </c>
      <c r="CK427" s="63">
        <f>IF(Taula1[[#This Row],[Tipus de contracte                                  (fer servir opcions de la llista desplegable)]]="Temporal, igual o superior a 6 mesos",1,0)</f>
        <v>0</v>
      </c>
      <c r="CL427" s="63">
        <f>IF(Taula1[[#This Row],[Tipus de contracte                                  (fer servir opcions de la llista desplegable)]]="Substitució per IT",1,0)</f>
        <v>0</v>
      </c>
      <c r="CM427" s="73"/>
      <c r="CN427" s="63">
        <f>IF(Taula1[[#This Row],[Relació llocs de treball]]&gt;=1,1,0)</f>
        <v>0</v>
      </c>
      <c r="CO427" s="73"/>
      <c r="CP427" s="63">
        <f>IF(Taula1[[#This Row],[Identitat de gènere                                                          (fer servir opcions de la llista desplegable)]]="Home",1,0)</f>
        <v>0</v>
      </c>
      <c r="CQ427" s="63">
        <f>IF(Taula1[[#This Row],[Identitat de gènere                                                          (fer servir opcions de la llista desplegable)]]="Dona",1,0)</f>
        <v>0</v>
      </c>
      <c r="CR427" s="63">
        <f>IF(Taula1[[#This Row],[Identitat de gènere                                                          (fer servir opcions de la llista desplegable)]]="No binari",1,0)</f>
        <v>0</v>
      </c>
      <c r="CS427" s="73"/>
      <c r="CT427" s="63">
        <f t="shared" si="96"/>
        <v>0</v>
      </c>
      <c r="CU427" s="64">
        <f t="shared" si="103"/>
        <v>0</v>
      </c>
      <c r="CW427" s="64">
        <f t="shared" si="104"/>
        <v>0</v>
      </c>
      <c r="CX427" s="64">
        <f t="shared" si="105"/>
        <v>0</v>
      </c>
      <c r="CY427" s="64">
        <f t="shared" si="106"/>
        <v>0</v>
      </c>
      <c r="CZ427" s="64">
        <f t="shared" si="107"/>
        <v>0</v>
      </c>
      <c r="DB427" s="64">
        <f t="shared" si="108"/>
        <v>0</v>
      </c>
      <c r="DC427" s="64">
        <f t="shared" si="109"/>
        <v>0</v>
      </c>
      <c r="DD427" s="64">
        <f t="shared" si="110"/>
        <v>0</v>
      </c>
      <c r="DE427" s="64">
        <f t="shared" si="111"/>
        <v>0</v>
      </c>
    </row>
    <row r="428" spans="2:109" x14ac:dyDescent="0.3">
      <c r="B428" s="167"/>
      <c r="C428" s="186"/>
      <c r="D428" s="2"/>
      <c r="E428" s="67"/>
      <c r="F428" s="5"/>
      <c r="G428" s="5"/>
      <c r="H428" s="187"/>
      <c r="I428" s="111" t="str">
        <f ca="1">IF(Taula1[[#This Row],[Data naixement (format dd/mm/aaaa)]]="","0",DATEDIF(Taula1[[#This Row],[Data naixement (format dd/mm/aaaa)]],TODAY(),"Y"))</f>
        <v>0</v>
      </c>
      <c r="J428" s="6"/>
      <c r="K428" s="6"/>
      <c r="L428" s="6"/>
      <c r="M428" s="6"/>
      <c r="N428" s="56"/>
      <c r="O428" s="56"/>
      <c r="P428" s="56"/>
      <c r="Q428" s="6"/>
      <c r="R428" s="7"/>
      <c r="S428" s="143">
        <f>Taula1[[#This Row],[Mesos naturals sencers treballats període justificat (01/01/2023 - 31/03/2023)]]</f>
        <v>0</v>
      </c>
      <c r="T428" s="194">
        <f>Taula1[[#This Row],[Dies treballats període justificat (01/01/2023 - 31/03/2023)              no comptabilitzats com a mes natural sencer]]</f>
        <v>0</v>
      </c>
      <c r="U428" s="12"/>
      <c r="V428" s="7"/>
      <c r="W428" s="188"/>
      <c r="X428" s="188"/>
      <c r="Y428" s="188"/>
      <c r="Z428" s="188"/>
      <c r="AA428" s="190"/>
      <c r="AB428" s="143">
        <f>Taula1[[#This Row],[Grup justificat     (fer servir opcions de la llista desplegable)]]</f>
        <v>0</v>
      </c>
      <c r="AC428" s="182"/>
      <c r="AD428" s="80"/>
      <c r="AE428" s="131">
        <f>ROUND((AF428/100)*756*Taula1[[#This Row],[Mesos naturals sencers treballats període justificat (01/01/2023 - 31/03/2023)]],2)</f>
        <v>0</v>
      </c>
      <c r="AF428" s="79">
        <f>Taula1[[#This Row],[% Jornada segons contracte
(no posar el símbol %) ]]-Taula1[[#This Row],[% Reducció salari per baix rendiment        (no posar el símbol %)]]</f>
        <v>0</v>
      </c>
      <c r="AG428" s="131">
        <f>ROUND((AH428/100)*24.8547945*Taula1[[#This Row],[Dies treballats període justificat (01/01/2023 - 31/03/2023)              no comptabilitzats com a mes natural sencer]],2)</f>
        <v>0</v>
      </c>
      <c r="AH428" s="79">
        <f>Taula1[[#This Row],[% Jornada segons contracte
(no posar el símbol %) ]]-Taula1[[#This Row],[% Reducció salari per baix rendiment        (no posar el símbol %)]]</f>
        <v>0</v>
      </c>
      <c r="AI428" s="131">
        <f t="shared" si="97"/>
        <v>0</v>
      </c>
      <c r="AJ428" s="183"/>
      <c r="AK428" s="131">
        <f>ROUND((AL428/100)*756*Taula1[[#This Row],[Espai reservat Administració  (mesos)]],2)</f>
        <v>0</v>
      </c>
      <c r="AL428" s="79">
        <f>Taula1[[#This Row],[% Jornada segons contracte
(no posar el símbol %) ]]-Taula1[[#This Row],[% Reducció salari per baix rendiment        (no posar el símbol %)]]</f>
        <v>0</v>
      </c>
      <c r="AM428" s="131">
        <f>ROUND((AN428/100)*24.8547945*Taula1[[#This Row],[Espai reservat Administració (dies)]],2)</f>
        <v>0</v>
      </c>
      <c r="AN428" s="79">
        <f>Taula1[[#This Row],[% Jornada segons contracte
(no posar el símbol %) ]]-Taula1[[#This Row],[% Reducció salari per baix rendiment        (no posar el símbol %)]]</f>
        <v>0</v>
      </c>
      <c r="AO428" s="131">
        <f t="shared" si="98"/>
        <v>0</v>
      </c>
      <c r="AP428" s="86"/>
      <c r="AQ428" s="136">
        <f>ROUND((AR428/100)*693*Taula1[[#This Row],[Mesos naturals sencers treballats període justificat (01/01/2023 - 31/03/2023)]],2)</f>
        <v>0</v>
      </c>
      <c r="AR428" s="89">
        <f>Taula1[[#This Row],[% Jornada segons contracte
(no posar el símbol %) ]]-Taula1[[#This Row],[% Reducció salari per baix rendiment        (no posar el símbol %)]]</f>
        <v>0</v>
      </c>
      <c r="AS428" s="136">
        <f>ROUND((AT428/100)*22.78356164*Taula1[[#This Row],[Dies treballats període justificat (01/01/2023 - 31/03/2023)              no comptabilitzats com a mes natural sencer]],2)</f>
        <v>0</v>
      </c>
      <c r="AT428" s="89">
        <f>Taula1[[#This Row],[% Jornada segons contracte
(no posar el símbol %) ]]-Taula1[[#This Row],[% Reducció salari per baix rendiment        (no posar el símbol %)]]</f>
        <v>0</v>
      </c>
      <c r="AU428" s="136">
        <f t="shared" si="99"/>
        <v>0</v>
      </c>
      <c r="AV428" s="86"/>
      <c r="AW428" s="136">
        <f>ROUND((AX428/100)*693*Taula1[[#This Row],[Espai reservat Administració  (mesos)]],2)</f>
        <v>0</v>
      </c>
      <c r="AX428" s="89">
        <f>Taula1[[#This Row],[% Jornada segons contracte
(no posar el símbol %) ]]-Taula1[[#This Row],[% Reducció salari per baix rendiment        (no posar el símbol %)]]</f>
        <v>0</v>
      </c>
      <c r="AY428" s="131">
        <f>ROUND((AZ428/100)*22.78356164*Taula1[[#This Row],[Espai reservat Administració (dies)]],2)</f>
        <v>0</v>
      </c>
      <c r="AZ428" s="79">
        <f>Taula1[[#This Row],[% Jornada segons contracte
(no posar el símbol %) ]]-Taula1[[#This Row],[% Reducció salari per baix rendiment        (no posar el símbol %)]]</f>
        <v>0</v>
      </c>
      <c r="BA428" s="131">
        <f t="shared" si="100"/>
        <v>0</v>
      </c>
      <c r="BB428" s="83"/>
      <c r="BC428" s="131">
        <f>IF(Taula1[[#This Row],[Grup justificat     (fer servir opcions de la llista desplegable)]]=1,AI428,0)</f>
        <v>0</v>
      </c>
      <c r="BD428" s="131">
        <f>IF(Taula1[[#This Row],[Grup justificat     (fer servir opcions de la llista desplegable)]]=2,AU428,0)</f>
        <v>0</v>
      </c>
      <c r="BE428" s="83"/>
      <c r="BF428" s="131">
        <f>IF(Taula1[[#This Row],[Espai reservat Administració]]=1,AO428,0)</f>
        <v>0</v>
      </c>
      <c r="BG428" s="131">
        <f>IF(Taula1[[#This Row],[Espai reservat Administració]]=2,BA428,0)</f>
        <v>0</v>
      </c>
      <c r="BH428" s="83"/>
      <c r="BI428" s="124">
        <f>IF(Taula1[[#This Row],[Grup justificat     (fer servir opcions de la llista desplegable)]]=1,1,0)</f>
        <v>0</v>
      </c>
      <c r="BJ428" s="124">
        <f>IF(Taula1[[#This Row],[Espai reservat Administració]]=1,1,0)</f>
        <v>0</v>
      </c>
      <c r="BK428" s="125"/>
      <c r="BL428" s="124">
        <f>IF(Taula1[[#This Row],[Grup justificat     (fer servir opcions de la llista desplegable)]]=2,1,0)</f>
        <v>0</v>
      </c>
      <c r="BM428" s="124">
        <f>IF(Taula1[[#This Row],[Espai reservat Administració]]=2,1,0)</f>
        <v>0</v>
      </c>
      <c r="BN428" s="73"/>
      <c r="BO428" s="73"/>
      <c r="BP428" s="73"/>
      <c r="BQ428" s="73"/>
      <c r="BR428" s="73"/>
      <c r="BS428" s="73"/>
      <c r="BT428" s="73"/>
      <c r="BU428" s="73"/>
      <c r="BV428" s="73"/>
      <c r="BW428" s="73"/>
      <c r="BX428" s="73"/>
      <c r="BY428" s="73"/>
      <c r="BZ428" s="73"/>
      <c r="CA428" s="73"/>
      <c r="CB428" s="73"/>
      <c r="CC428" s="73"/>
      <c r="CD428" s="73"/>
      <c r="CE428" s="73"/>
      <c r="CF428" s="73"/>
      <c r="CG428" s="63">
        <f t="shared" si="101"/>
        <v>0</v>
      </c>
      <c r="CH428" s="63">
        <f t="shared" si="102"/>
        <v>0</v>
      </c>
      <c r="CI428" s="73"/>
      <c r="CJ428" s="63">
        <f>IF(Taula1[[#This Row],[Tipus de contracte                                  (fer servir opcions de la llista desplegable)]]="Indefinit",1,0)</f>
        <v>0</v>
      </c>
      <c r="CK428" s="63">
        <f>IF(Taula1[[#This Row],[Tipus de contracte                                  (fer servir opcions de la llista desplegable)]]="Temporal, igual o superior a 6 mesos",1,0)</f>
        <v>0</v>
      </c>
      <c r="CL428" s="63">
        <f>IF(Taula1[[#This Row],[Tipus de contracte                                  (fer servir opcions de la llista desplegable)]]="Substitució per IT",1,0)</f>
        <v>0</v>
      </c>
      <c r="CM428" s="73"/>
      <c r="CN428" s="63">
        <f>IF(Taula1[[#This Row],[Relació llocs de treball]]&gt;=1,1,0)</f>
        <v>0</v>
      </c>
      <c r="CO428" s="73"/>
      <c r="CP428" s="63">
        <f>IF(Taula1[[#This Row],[Identitat de gènere                                                          (fer servir opcions de la llista desplegable)]]="Home",1,0)</f>
        <v>0</v>
      </c>
      <c r="CQ428" s="63">
        <f>IF(Taula1[[#This Row],[Identitat de gènere                                                          (fer servir opcions de la llista desplegable)]]="Dona",1,0)</f>
        <v>0</v>
      </c>
      <c r="CR428" s="63">
        <f>IF(Taula1[[#This Row],[Identitat de gènere                                                          (fer servir opcions de la llista desplegable)]]="No binari",1,0)</f>
        <v>0</v>
      </c>
      <c r="CS428" s="73"/>
      <c r="CT428" s="63">
        <f t="shared" si="96"/>
        <v>0</v>
      </c>
      <c r="CU428" s="64">
        <f t="shared" si="103"/>
        <v>0</v>
      </c>
      <c r="CW428" s="64">
        <f t="shared" si="104"/>
        <v>0</v>
      </c>
      <c r="CX428" s="64">
        <f t="shared" si="105"/>
        <v>0</v>
      </c>
      <c r="CY428" s="64">
        <f t="shared" si="106"/>
        <v>0</v>
      </c>
      <c r="CZ428" s="64">
        <f t="shared" si="107"/>
        <v>0</v>
      </c>
      <c r="DB428" s="64">
        <f t="shared" si="108"/>
        <v>0</v>
      </c>
      <c r="DC428" s="64">
        <f t="shared" si="109"/>
        <v>0</v>
      </c>
      <c r="DD428" s="64">
        <f t="shared" si="110"/>
        <v>0</v>
      </c>
      <c r="DE428" s="64">
        <f t="shared" si="111"/>
        <v>0</v>
      </c>
    </row>
    <row r="429" spans="2:109" x14ac:dyDescent="0.3">
      <c r="B429" s="167"/>
      <c r="C429" s="186"/>
      <c r="D429" s="2"/>
      <c r="E429" s="67"/>
      <c r="F429" s="5"/>
      <c r="G429" s="5"/>
      <c r="H429" s="187"/>
      <c r="I429" s="111" t="str">
        <f ca="1">IF(Taula1[[#This Row],[Data naixement (format dd/mm/aaaa)]]="","0",DATEDIF(Taula1[[#This Row],[Data naixement (format dd/mm/aaaa)]],TODAY(),"Y"))</f>
        <v>0</v>
      </c>
      <c r="J429" s="6"/>
      <c r="K429" s="6"/>
      <c r="L429" s="6"/>
      <c r="M429" s="6"/>
      <c r="N429" s="56"/>
      <c r="O429" s="56"/>
      <c r="P429" s="56"/>
      <c r="Q429" s="6"/>
      <c r="R429" s="7"/>
      <c r="S429" s="143">
        <f>Taula1[[#This Row],[Mesos naturals sencers treballats període justificat (01/01/2023 - 31/03/2023)]]</f>
        <v>0</v>
      </c>
      <c r="T429" s="194">
        <f>Taula1[[#This Row],[Dies treballats període justificat (01/01/2023 - 31/03/2023)              no comptabilitzats com a mes natural sencer]]</f>
        <v>0</v>
      </c>
      <c r="U429" s="12"/>
      <c r="V429" s="7"/>
      <c r="W429" s="188"/>
      <c r="X429" s="188"/>
      <c r="Y429" s="188"/>
      <c r="Z429" s="188"/>
      <c r="AA429" s="190"/>
      <c r="AB429" s="143">
        <f>Taula1[[#This Row],[Grup justificat     (fer servir opcions de la llista desplegable)]]</f>
        <v>0</v>
      </c>
      <c r="AC429" s="182"/>
      <c r="AD429" s="80"/>
      <c r="AE429" s="131">
        <f>ROUND((AF429/100)*756*Taula1[[#This Row],[Mesos naturals sencers treballats període justificat (01/01/2023 - 31/03/2023)]],2)</f>
        <v>0</v>
      </c>
      <c r="AF429" s="79">
        <f>Taula1[[#This Row],[% Jornada segons contracte
(no posar el símbol %) ]]-Taula1[[#This Row],[% Reducció salari per baix rendiment        (no posar el símbol %)]]</f>
        <v>0</v>
      </c>
      <c r="AG429" s="131">
        <f>ROUND((AH429/100)*24.8547945*Taula1[[#This Row],[Dies treballats període justificat (01/01/2023 - 31/03/2023)              no comptabilitzats com a mes natural sencer]],2)</f>
        <v>0</v>
      </c>
      <c r="AH429" s="79">
        <f>Taula1[[#This Row],[% Jornada segons contracte
(no posar el símbol %) ]]-Taula1[[#This Row],[% Reducció salari per baix rendiment        (no posar el símbol %)]]</f>
        <v>0</v>
      </c>
      <c r="AI429" s="131">
        <f t="shared" si="97"/>
        <v>0</v>
      </c>
      <c r="AJ429" s="183"/>
      <c r="AK429" s="131">
        <f>ROUND((AL429/100)*756*Taula1[[#This Row],[Espai reservat Administració  (mesos)]],2)</f>
        <v>0</v>
      </c>
      <c r="AL429" s="79">
        <f>Taula1[[#This Row],[% Jornada segons contracte
(no posar el símbol %) ]]-Taula1[[#This Row],[% Reducció salari per baix rendiment        (no posar el símbol %)]]</f>
        <v>0</v>
      </c>
      <c r="AM429" s="131">
        <f>ROUND((AN429/100)*24.8547945*Taula1[[#This Row],[Espai reservat Administració (dies)]],2)</f>
        <v>0</v>
      </c>
      <c r="AN429" s="79">
        <f>Taula1[[#This Row],[% Jornada segons contracte
(no posar el símbol %) ]]-Taula1[[#This Row],[% Reducció salari per baix rendiment        (no posar el símbol %)]]</f>
        <v>0</v>
      </c>
      <c r="AO429" s="131">
        <f t="shared" si="98"/>
        <v>0</v>
      </c>
      <c r="AP429" s="86"/>
      <c r="AQ429" s="136">
        <f>ROUND((AR429/100)*693*Taula1[[#This Row],[Mesos naturals sencers treballats període justificat (01/01/2023 - 31/03/2023)]],2)</f>
        <v>0</v>
      </c>
      <c r="AR429" s="89">
        <f>Taula1[[#This Row],[% Jornada segons contracte
(no posar el símbol %) ]]-Taula1[[#This Row],[% Reducció salari per baix rendiment        (no posar el símbol %)]]</f>
        <v>0</v>
      </c>
      <c r="AS429" s="136">
        <f>ROUND((AT429/100)*22.78356164*Taula1[[#This Row],[Dies treballats període justificat (01/01/2023 - 31/03/2023)              no comptabilitzats com a mes natural sencer]],2)</f>
        <v>0</v>
      </c>
      <c r="AT429" s="89">
        <f>Taula1[[#This Row],[% Jornada segons contracte
(no posar el símbol %) ]]-Taula1[[#This Row],[% Reducció salari per baix rendiment        (no posar el símbol %)]]</f>
        <v>0</v>
      </c>
      <c r="AU429" s="136">
        <f t="shared" si="99"/>
        <v>0</v>
      </c>
      <c r="AV429" s="86"/>
      <c r="AW429" s="136">
        <f>ROUND((AX429/100)*693*Taula1[[#This Row],[Espai reservat Administració  (mesos)]],2)</f>
        <v>0</v>
      </c>
      <c r="AX429" s="89">
        <f>Taula1[[#This Row],[% Jornada segons contracte
(no posar el símbol %) ]]-Taula1[[#This Row],[% Reducció salari per baix rendiment        (no posar el símbol %)]]</f>
        <v>0</v>
      </c>
      <c r="AY429" s="131">
        <f>ROUND((AZ429/100)*22.78356164*Taula1[[#This Row],[Espai reservat Administració (dies)]],2)</f>
        <v>0</v>
      </c>
      <c r="AZ429" s="79">
        <f>Taula1[[#This Row],[% Jornada segons contracte
(no posar el símbol %) ]]-Taula1[[#This Row],[% Reducció salari per baix rendiment        (no posar el símbol %)]]</f>
        <v>0</v>
      </c>
      <c r="BA429" s="131">
        <f t="shared" si="100"/>
        <v>0</v>
      </c>
      <c r="BB429" s="83"/>
      <c r="BC429" s="131">
        <f>IF(Taula1[[#This Row],[Grup justificat     (fer servir opcions de la llista desplegable)]]=1,AI429,0)</f>
        <v>0</v>
      </c>
      <c r="BD429" s="131">
        <f>IF(Taula1[[#This Row],[Grup justificat     (fer servir opcions de la llista desplegable)]]=2,AU429,0)</f>
        <v>0</v>
      </c>
      <c r="BE429" s="83"/>
      <c r="BF429" s="131">
        <f>IF(Taula1[[#This Row],[Espai reservat Administració]]=1,AO429,0)</f>
        <v>0</v>
      </c>
      <c r="BG429" s="131">
        <f>IF(Taula1[[#This Row],[Espai reservat Administració]]=2,BA429,0)</f>
        <v>0</v>
      </c>
      <c r="BH429" s="83"/>
      <c r="BI429" s="124">
        <f>IF(Taula1[[#This Row],[Grup justificat     (fer servir opcions de la llista desplegable)]]=1,1,0)</f>
        <v>0</v>
      </c>
      <c r="BJ429" s="124">
        <f>IF(Taula1[[#This Row],[Espai reservat Administració]]=1,1,0)</f>
        <v>0</v>
      </c>
      <c r="BK429" s="125"/>
      <c r="BL429" s="124">
        <f>IF(Taula1[[#This Row],[Grup justificat     (fer servir opcions de la llista desplegable)]]=2,1,0)</f>
        <v>0</v>
      </c>
      <c r="BM429" s="124">
        <f>IF(Taula1[[#This Row],[Espai reservat Administració]]=2,1,0)</f>
        <v>0</v>
      </c>
      <c r="BN429" s="73"/>
      <c r="BO429" s="73"/>
      <c r="BP429" s="73"/>
      <c r="BQ429" s="73"/>
      <c r="BR429" s="73"/>
      <c r="BS429" s="73"/>
      <c r="BT429" s="73"/>
      <c r="BU429" s="73"/>
      <c r="BV429" s="73"/>
      <c r="BW429" s="73"/>
      <c r="BX429" s="73"/>
      <c r="BY429" s="73"/>
      <c r="BZ429" s="73"/>
      <c r="CA429" s="73"/>
      <c r="CB429" s="73"/>
      <c r="CC429" s="73"/>
      <c r="CD429" s="73"/>
      <c r="CE429" s="73"/>
      <c r="CF429" s="73"/>
      <c r="CG429" s="63">
        <f t="shared" si="101"/>
        <v>0</v>
      </c>
      <c r="CH429" s="63">
        <f t="shared" si="102"/>
        <v>0</v>
      </c>
      <c r="CI429" s="73"/>
      <c r="CJ429" s="63">
        <f>IF(Taula1[[#This Row],[Tipus de contracte                                  (fer servir opcions de la llista desplegable)]]="Indefinit",1,0)</f>
        <v>0</v>
      </c>
      <c r="CK429" s="63">
        <f>IF(Taula1[[#This Row],[Tipus de contracte                                  (fer servir opcions de la llista desplegable)]]="Temporal, igual o superior a 6 mesos",1,0)</f>
        <v>0</v>
      </c>
      <c r="CL429" s="63">
        <f>IF(Taula1[[#This Row],[Tipus de contracte                                  (fer servir opcions de la llista desplegable)]]="Substitució per IT",1,0)</f>
        <v>0</v>
      </c>
      <c r="CM429" s="73"/>
      <c r="CN429" s="63">
        <f>IF(Taula1[[#This Row],[Relació llocs de treball]]&gt;=1,1,0)</f>
        <v>0</v>
      </c>
      <c r="CO429" s="73"/>
      <c r="CP429" s="63">
        <f>IF(Taula1[[#This Row],[Identitat de gènere                                                          (fer servir opcions de la llista desplegable)]]="Home",1,0)</f>
        <v>0</v>
      </c>
      <c r="CQ429" s="63">
        <f>IF(Taula1[[#This Row],[Identitat de gènere                                                          (fer servir opcions de la llista desplegable)]]="Dona",1,0)</f>
        <v>0</v>
      </c>
      <c r="CR429" s="63">
        <f>IF(Taula1[[#This Row],[Identitat de gènere                                                          (fer servir opcions de la llista desplegable)]]="No binari",1,0)</f>
        <v>0</v>
      </c>
      <c r="CS429" s="73"/>
      <c r="CT429" s="63">
        <f t="shared" si="96"/>
        <v>0</v>
      </c>
      <c r="CU429" s="64">
        <f t="shared" si="103"/>
        <v>0</v>
      </c>
      <c r="CW429" s="64">
        <f t="shared" si="104"/>
        <v>0</v>
      </c>
      <c r="CX429" s="64">
        <f t="shared" si="105"/>
        <v>0</v>
      </c>
      <c r="CY429" s="64">
        <f t="shared" si="106"/>
        <v>0</v>
      </c>
      <c r="CZ429" s="64">
        <f t="shared" si="107"/>
        <v>0</v>
      </c>
      <c r="DB429" s="64">
        <f t="shared" si="108"/>
        <v>0</v>
      </c>
      <c r="DC429" s="64">
        <f t="shared" si="109"/>
        <v>0</v>
      </c>
      <c r="DD429" s="64">
        <f t="shared" si="110"/>
        <v>0</v>
      </c>
      <c r="DE429" s="64">
        <f t="shared" si="111"/>
        <v>0</v>
      </c>
    </row>
    <row r="430" spans="2:109" x14ac:dyDescent="0.3">
      <c r="B430" s="167"/>
      <c r="C430" s="186"/>
      <c r="D430" s="2"/>
      <c r="E430" s="67"/>
      <c r="F430" s="5"/>
      <c r="G430" s="5"/>
      <c r="H430" s="187"/>
      <c r="I430" s="111" t="str">
        <f ca="1">IF(Taula1[[#This Row],[Data naixement (format dd/mm/aaaa)]]="","0",DATEDIF(Taula1[[#This Row],[Data naixement (format dd/mm/aaaa)]],TODAY(),"Y"))</f>
        <v>0</v>
      </c>
      <c r="J430" s="6"/>
      <c r="K430" s="6"/>
      <c r="L430" s="6"/>
      <c r="M430" s="6"/>
      <c r="N430" s="56"/>
      <c r="O430" s="56"/>
      <c r="P430" s="56"/>
      <c r="Q430" s="6"/>
      <c r="R430" s="7"/>
      <c r="S430" s="143">
        <f>Taula1[[#This Row],[Mesos naturals sencers treballats període justificat (01/01/2023 - 31/03/2023)]]</f>
        <v>0</v>
      </c>
      <c r="T430" s="194">
        <f>Taula1[[#This Row],[Dies treballats període justificat (01/01/2023 - 31/03/2023)              no comptabilitzats com a mes natural sencer]]</f>
        <v>0</v>
      </c>
      <c r="U430" s="12"/>
      <c r="V430" s="7"/>
      <c r="W430" s="188"/>
      <c r="X430" s="188"/>
      <c r="Y430" s="188"/>
      <c r="Z430" s="188"/>
      <c r="AA430" s="190"/>
      <c r="AB430" s="143">
        <f>Taula1[[#This Row],[Grup justificat     (fer servir opcions de la llista desplegable)]]</f>
        <v>0</v>
      </c>
      <c r="AC430" s="182"/>
      <c r="AD430" s="80"/>
      <c r="AE430" s="131">
        <f>ROUND((AF430/100)*756*Taula1[[#This Row],[Mesos naturals sencers treballats període justificat (01/01/2023 - 31/03/2023)]],2)</f>
        <v>0</v>
      </c>
      <c r="AF430" s="79">
        <f>Taula1[[#This Row],[% Jornada segons contracte
(no posar el símbol %) ]]-Taula1[[#This Row],[% Reducció salari per baix rendiment        (no posar el símbol %)]]</f>
        <v>0</v>
      </c>
      <c r="AG430" s="131">
        <f>ROUND((AH430/100)*24.8547945*Taula1[[#This Row],[Dies treballats període justificat (01/01/2023 - 31/03/2023)              no comptabilitzats com a mes natural sencer]],2)</f>
        <v>0</v>
      </c>
      <c r="AH430" s="79">
        <f>Taula1[[#This Row],[% Jornada segons contracte
(no posar el símbol %) ]]-Taula1[[#This Row],[% Reducció salari per baix rendiment        (no posar el símbol %)]]</f>
        <v>0</v>
      </c>
      <c r="AI430" s="131">
        <f t="shared" si="97"/>
        <v>0</v>
      </c>
      <c r="AJ430" s="183"/>
      <c r="AK430" s="131">
        <f>ROUND((AL430/100)*756*Taula1[[#This Row],[Espai reservat Administració  (mesos)]],2)</f>
        <v>0</v>
      </c>
      <c r="AL430" s="79">
        <f>Taula1[[#This Row],[% Jornada segons contracte
(no posar el símbol %) ]]-Taula1[[#This Row],[% Reducció salari per baix rendiment        (no posar el símbol %)]]</f>
        <v>0</v>
      </c>
      <c r="AM430" s="131">
        <f>ROUND((AN430/100)*24.8547945*Taula1[[#This Row],[Espai reservat Administració (dies)]],2)</f>
        <v>0</v>
      </c>
      <c r="AN430" s="79">
        <f>Taula1[[#This Row],[% Jornada segons contracte
(no posar el símbol %) ]]-Taula1[[#This Row],[% Reducció salari per baix rendiment        (no posar el símbol %)]]</f>
        <v>0</v>
      </c>
      <c r="AO430" s="131">
        <f t="shared" si="98"/>
        <v>0</v>
      </c>
      <c r="AP430" s="86"/>
      <c r="AQ430" s="136">
        <f>ROUND((AR430/100)*693*Taula1[[#This Row],[Mesos naturals sencers treballats període justificat (01/01/2023 - 31/03/2023)]],2)</f>
        <v>0</v>
      </c>
      <c r="AR430" s="89">
        <f>Taula1[[#This Row],[% Jornada segons contracte
(no posar el símbol %) ]]-Taula1[[#This Row],[% Reducció salari per baix rendiment        (no posar el símbol %)]]</f>
        <v>0</v>
      </c>
      <c r="AS430" s="136">
        <f>ROUND((AT430/100)*22.78356164*Taula1[[#This Row],[Dies treballats període justificat (01/01/2023 - 31/03/2023)              no comptabilitzats com a mes natural sencer]],2)</f>
        <v>0</v>
      </c>
      <c r="AT430" s="89">
        <f>Taula1[[#This Row],[% Jornada segons contracte
(no posar el símbol %) ]]-Taula1[[#This Row],[% Reducció salari per baix rendiment        (no posar el símbol %)]]</f>
        <v>0</v>
      </c>
      <c r="AU430" s="136">
        <f t="shared" si="99"/>
        <v>0</v>
      </c>
      <c r="AV430" s="86"/>
      <c r="AW430" s="136">
        <f>ROUND((AX430/100)*693*Taula1[[#This Row],[Espai reservat Administració  (mesos)]],2)</f>
        <v>0</v>
      </c>
      <c r="AX430" s="89">
        <f>Taula1[[#This Row],[% Jornada segons contracte
(no posar el símbol %) ]]-Taula1[[#This Row],[% Reducció salari per baix rendiment        (no posar el símbol %)]]</f>
        <v>0</v>
      </c>
      <c r="AY430" s="131">
        <f>ROUND((AZ430/100)*22.78356164*Taula1[[#This Row],[Espai reservat Administració (dies)]],2)</f>
        <v>0</v>
      </c>
      <c r="AZ430" s="79">
        <f>Taula1[[#This Row],[% Jornada segons contracte
(no posar el símbol %) ]]-Taula1[[#This Row],[% Reducció salari per baix rendiment        (no posar el símbol %)]]</f>
        <v>0</v>
      </c>
      <c r="BA430" s="131">
        <f t="shared" si="100"/>
        <v>0</v>
      </c>
      <c r="BB430" s="83"/>
      <c r="BC430" s="131">
        <f>IF(Taula1[[#This Row],[Grup justificat     (fer servir opcions de la llista desplegable)]]=1,AI430,0)</f>
        <v>0</v>
      </c>
      <c r="BD430" s="131">
        <f>IF(Taula1[[#This Row],[Grup justificat     (fer servir opcions de la llista desplegable)]]=2,AU430,0)</f>
        <v>0</v>
      </c>
      <c r="BE430" s="83"/>
      <c r="BF430" s="131">
        <f>IF(Taula1[[#This Row],[Espai reservat Administració]]=1,AO430,0)</f>
        <v>0</v>
      </c>
      <c r="BG430" s="131">
        <f>IF(Taula1[[#This Row],[Espai reservat Administració]]=2,BA430,0)</f>
        <v>0</v>
      </c>
      <c r="BH430" s="83"/>
      <c r="BI430" s="124">
        <f>IF(Taula1[[#This Row],[Grup justificat     (fer servir opcions de la llista desplegable)]]=1,1,0)</f>
        <v>0</v>
      </c>
      <c r="BJ430" s="124">
        <f>IF(Taula1[[#This Row],[Espai reservat Administració]]=1,1,0)</f>
        <v>0</v>
      </c>
      <c r="BK430" s="125"/>
      <c r="BL430" s="124">
        <f>IF(Taula1[[#This Row],[Grup justificat     (fer servir opcions de la llista desplegable)]]=2,1,0)</f>
        <v>0</v>
      </c>
      <c r="BM430" s="124">
        <f>IF(Taula1[[#This Row],[Espai reservat Administració]]=2,1,0)</f>
        <v>0</v>
      </c>
      <c r="BN430" s="73"/>
      <c r="BO430" s="73"/>
      <c r="BP430" s="73"/>
      <c r="BQ430" s="73"/>
      <c r="BR430" s="73"/>
      <c r="BS430" s="73"/>
      <c r="BT430" s="73"/>
      <c r="BU430" s="73"/>
      <c r="BV430" s="73"/>
      <c r="BW430" s="73"/>
      <c r="BX430" s="73"/>
      <c r="BY430" s="73"/>
      <c r="BZ430" s="73"/>
      <c r="CA430" s="73"/>
      <c r="CB430" s="73"/>
      <c r="CC430" s="73"/>
      <c r="CD430" s="73"/>
      <c r="CE430" s="73"/>
      <c r="CF430" s="73"/>
      <c r="CG430" s="63">
        <f t="shared" si="101"/>
        <v>0</v>
      </c>
      <c r="CH430" s="63">
        <f t="shared" si="102"/>
        <v>0</v>
      </c>
      <c r="CI430" s="73"/>
      <c r="CJ430" s="63">
        <f>IF(Taula1[[#This Row],[Tipus de contracte                                  (fer servir opcions de la llista desplegable)]]="Indefinit",1,0)</f>
        <v>0</v>
      </c>
      <c r="CK430" s="63">
        <f>IF(Taula1[[#This Row],[Tipus de contracte                                  (fer servir opcions de la llista desplegable)]]="Temporal, igual o superior a 6 mesos",1,0)</f>
        <v>0</v>
      </c>
      <c r="CL430" s="63">
        <f>IF(Taula1[[#This Row],[Tipus de contracte                                  (fer servir opcions de la llista desplegable)]]="Substitució per IT",1,0)</f>
        <v>0</v>
      </c>
      <c r="CM430" s="73"/>
      <c r="CN430" s="63">
        <f>IF(Taula1[[#This Row],[Relació llocs de treball]]&gt;=1,1,0)</f>
        <v>0</v>
      </c>
      <c r="CO430" s="73"/>
      <c r="CP430" s="63">
        <f>IF(Taula1[[#This Row],[Identitat de gènere                                                          (fer servir opcions de la llista desplegable)]]="Home",1,0)</f>
        <v>0</v>
      </c>
      <c r="CQ430" s="63">
        <f>IF(Taula1[[#This Row],[Identitat de gènere                                                          (fer servir opcions de la llista desplegable)]]="Dona",1,0)</f>
        <v>0</v>
      </c>
      <c r="CR430" s="63">
        <f>IF(Taula1[[#This Row],[Identitat de gènere                                                          (fer servir opcions de la llista desplegable)]]="No binari",1,0)</f>
        <v>0</v>
      </c>
      <c r="CS430" s="73"/>
      <c r="CT430" s="63">
        <f t="shared" si="96"/>
        <v>0</v>
      </c>
      <c r="CU430" s="64">
        <f t="shared" si="103"/>
        <v>0</v>
      </c>
      <c r="CW430" s="64">
        <f t="shared" si="104"/>
        <v>0</v>
      </c>
      <c r="CX430" s="64">
        <f t="shared" si="105"/>
        <v>0</v>
      </c>
      <c r="CY430" s="64">
        <f t="shared" si="106"/>
        <v>0</v>
      </c>
      <c r="CZ430" s="64">
        <f t="shared" si="107"/>
        <v>0</v>
      </c>
      <c r="DB430" s="64">
        <f t="shared" si="108"/>
        <v>0</v>
      </c>
      <c r="DC430" s="64">
        <f t="shared" si="109"/>
        <v>0</v>
      </c>
      <c r="DD430" s="64">
        <f t="shared" si="110"/>
        <v>0</v>
      </c>
      <c r="DE430" s="64">
        <f t="shared" si="111"/>
        <v>0</v>
      </c>
    </row>
    <row r="431" spans="2:109" x14ac:dyDescent="0.3">
      <c r="B431" s="167"/>
      <c r="C431" s="186"/>
      <c r="D431" s="2"/>
      <c r="E431" s="67"/>
      <c r="F431" s="5"/>
      <c r="G431" s="5"/>
      <c r="H431" s="187"/>
      <c r="I431" s="111" t="str">
        <f ca="1">IF(Taula1[[#This Row],[Data naixement (format dd/mm/aaaa)]]="","0",DATEDIF(Taula1[[#This Row],[Data naixement (format dd/mm/aaaa)]],TODAY(),"Y"))</f>
        <v>0</v>
      </c>
      <c r="J431" s="6"/>
      <c r="K431" s="6"/>
      <c r="L431" s="6"/>
      <c r="M431" s="6"/>
      <c r="N431" s="56"/>
      <c r="O431" s="56"/>
      <c r="P431" s="56"/>
      <c r="Q431" s="6"/>
      <c r="R431" s="7"/>
      <c r="S431" s="143">
        <f>Taula1[[#This Row],[Mesos naturals sencers treballats període justificat (01/01/2023 - 31/03/2023)]]</f>
        <v>0</v>
      </c>
      <c r="T431" s="194">
        <f>Taula1[[#This Row],[Dies treballats període justificat (01/01/2023 - 31/03/2023)              no comptabilitzats com a mes natural sencer]]</f>
        <v>0</v>
      </c>
      <c r="U431" s="12"/>
      <c r="V431" s="7"/>
      <c r="W431" s="188"/>
      <c r="X431" s="188"/>
      <c r="Y431" s="188"/>
      <c r="Z431" s="188"/>
      <c r="AA431" s="190"/>
      <c r="AB431" s="143">
        <f>Taula1[[#This Row],[Grup justificat     (fer servir opcions de la llista desplegable)]]</f>
        <v>0</v>
      </c>
      <c r="AC431" s="182"/>
      <c r="AD431" s="80"/>
      <c r="AE431" s="131">
        <f>ROUND((AF431/100)*756*Taula1[[#This Row],[Mesos naturals sencers treballats període justificat (01/01/2023 - 31/03/2023)]],2)</f>
        <v>0</v>
      </c>
      <c r="AF431" s="79">
        <f>Taula1[[#This Row],[% Jornada segons contracte
(no posar el símbol %) ]]-Taula1[[#This Row],[% Reducció salari per baix rendiment        (no posar el símbol %)]]</f>
        <v>0</v>
      </c>
      <c r="AG431" s="131">
        <f>ROUND((AH431/100)*24.8547945*Taula1[[#This Row],[Dies treballats període justificat (01/01/2023 - 31/03/2023)              no comptabilitzats com a mes natural sencer]],2)</f>
        <v>0</v>
      </c>
      <c r="AH431" s="79">
        <f>Taula1[[#This Row],[% Jornada segons contracte
(no posar el símbol %) ]]-Taula1[[#This Row],[% Reducció salari per baix rendiment        (no posar el símbol %)]]</f>
        <v>0</v>
      </c>
      <c r="AI431" s="131">
        <f t="shared" si="97"/>
        <v>0</v>
      </c>
      <c r="AJ431" s="183"/>
      <c r="AK431" s="131">
        <f>ROUND((AL431/100)*756*Taula1[[#This Row],[Espai reservat Administració  (mesos)]],2)</f>
        <v>0</v>
      </c>
      <c r="AL431" s="79">
        <f>Taula1[[#This Row],[% Jornada segons contracte
(no posar el símbol %) ]]-Taula1[[#This Row],[% Reducció salari per baix rendiment        (no posar el símbol %)]]</f>
        <v>0</v>
      </c>
      <c r="AM431" s="131">
        <f>ROUND((AN431/100)*24.8547945*Taula1[[#This Row],[Espai reservat Administració (dies)]],2)</f>
        <v>0</v>
      </c>
      <c r="AN431" s="79">
        <f>Taula1[[#This Row],[% Jornada segons contracte
(no posar el símbol %) ]]-Taula1[[#This Row],[% Reducció salari per baix rendiment        (no posar el símbol %)]]</f>
        <v>0</v>
      </c>
      <c r="AO431" s="131">
        <f t="shared" si="98"/>
        <v>0</v>
      </c>
      <c r="AP431" s="86"/>
      <c r="AQ431" s="136">
        <f>ROUND((AR431/100)*693*Taula1[[#This Row],[Mesos naturals sencers treballats període justificat (01/01/2023 - 31/03/2023)]],2)</f>
        <v>0</v>
      </c>
      <c r="AR431" s="89">
        <f>Taula1[[#This Row],[% Jornada segons contracte
(no posar el símbol %) ]]-Taula1[[#This Row],[% Reducció salari per baix rendiment        (no posar el símbol %)]]</f>
        <v>0</v>
      </c>
      <c r="AS431" s="136">
        <f>ROUND((AT431/100)*22.78356164*Taula1[[#This Row],[Dies treballats període justificat (01/01/2023 - 31/03/2023)              no comptabilitzats com a mes natural sencer]],2)</f>
        <v>0</v>
      </c>
      <c r="AT431" s="89">
        <f>Taula1[[#This Row],[% Jornada segons contracte
(no posar el símbol %) ]]-Taula1[[#This Row],[% Reducció salari per baix rendiment        (no posar el símbol %)]]</f>
        <v>0</v>
      </c>
      <c r="AU431" s="136">
        <f t="shared" si="99"/>
        <v>0</v>
      </c>
      <c r="AV431" s="86"/>
      <c r="AW431" s="136">
        <f>ROUND((AX431/100)*693*Taula1[[#This Row],[Espai reservat Administració  (mesos)]],2)</f>
        <v>0</v>
      </c>
      <c r="AX431" s="89">
        <f>Taula1[[#This Row],[% Jornada segons contracte
(no posar el símbol %) ]]-Taula1[[#This Row],[% Reducció salari per baix rendiment        (no posar el símbol %)]]</f>
        <v>0</v>
      </c>
      <c r="AY431" s="131">
        <f>ROUND((AZ431/100)*22.78356164*Taula1[[#This Row],[Espai reservat Administració (dies)]],2)</f>
        <v>0</v>
      </c>
      <c r="AZ431" s="79">
        <f>Taula1[[#This Row],[% Jornada segons contracte
(no posar el símbol %) ]]-Taula1[[#This Row],[% Reducció salari per baix rendiment        (no posar el símbol %)]]</f>
        <v>0</v>
      </c>
      <c r="BA431" s="131">
        <f t="shared" si="100"/>
        <v>0</v>
      </c>
      <c r="BB431" s="83"/>
      <c r="BC431" s="131">
        <f>IF(Taula1[[#This Row],[Grup justificat     (fer servir opcions de la llista desplegable)]]=1,AI431,0)</f>
        <v>0</v>
      </c>
      <c r="BD431" s="131">
        <f>IF(Taula1[[#This Row],[Grup justificat     (fer servir opcions de la llista desplegable)]]=2,AU431,0)</f>
        <v>0</v>
      </c>
      <c r="BE431" s="83"/>
      <c r="BF431" s="131">
        <f>IF(Taula1[[#This Row],[Espai reservat Administració]]=1,AO431,0)</f>
        <v>0</v>
      </c>
      <c r="BG431" s="131">
        <f>IF(Taula1[[#This Row],[Espai reservat Administració]]=2,BA431,0)</f>
        <v>0</v>
      </c>
      <c r="BH431" s="83"/>
      <c r="BI431" s="124">
        <f>IF(Taula1[[#This Row],[Grup justificat     (fer servir opcions de la llista desplegable)]]=1,1,0)</f>
        <v>0</v>
      </c>
      <c r="BJ431" s="124">
        <f>IF(Taula1[[#This Row],[Espai reservat Administració]]=1,1,0)</f>
        <v>0</v>
      </c>
      <c r="BK431" s="125"/>
      <c r="BL431" s="124">
        <f>IF(Taula1[[#This Row],[Grup justificat     (fer servir opcions de la llista desplegable)]]=2,1,0)</f>
        <v>0</v>
      </c>
      <c r="BM431" s="124">
        <f>IF(Taula1[[#This Row],[Espai reservat Administració]]=2,1,0)</f>
        <v>0</v>
      </c>
      <c r="BN431" s="73"/>
      <c r="BO431" s="73"/>
      <c r="BP431" s="73"/>
      <c r="BQ431" s="73"/>
      <c r="BR431" s="73"/>
      <c r="BS431" s="73"/>
      <c r="BT431" s="73"/>
      <c r="BU431" s="73"/>
      <c r="BV431" s="73"/>
      <c r="BW431" s="73"/>
      <c r="BX431" s="73"/>
      <c r="BY431" s="73"/>
      <c r="BZ431" s="73"/>
      <c r="CA431" s="73"/>
      <c r="CB431" s="73"/>
      <c r="CC431" s="73"/>
      <c r="CD431" s="73"/>
      <c r="CE431" s="73"/>
      <c r="CF431" s="73"/>
      <c r="CG431" s="63">
        <f t="shared" si="101"/>
        <v>0</v>
      </c>
      <c r="CH431" s="63">
        <f t="shared" si="102"/>
        <v>0</v>
      </c>
      <c r="CI431" s="73"/>
      <c r="CJ431" s="63">
        <f>IF(Taula1[[#This Row],[Tipus de contracte                                  (fer servir opcions de la llista desplegable)]]="Indefinit",1,0)</f>
        <v>0</v>
      </c>
      <c r="CK431" s="63">
        <f>IF(Taula1[[#This Row],[Tipus de contracte                                  (fer servir opcions de la llista desplegable)]]="Temporal, igual o superior a 6 mesos",1,0)</f>
        <v>0</v>
      </c>
      <c r="CL431" s="63">
        <f>IF(Taula1[[#This Row],[Tipus de contracte                                  (fer servir opcions de la llista desplegable)]]="Substitució per IT",1,0)</f>
        <v>0</v>
      </c>
      <c r="CM431" s="73"/>
      <c r="CN431" s="63">
        <f>IF(Taula1[[#This Row],[Relació llocs de treball]]&gt;=1,1,0)</f>
        <v>0</v>
      </c>
      <c r="CO431" s="73"/>
      <c r="CP431" s="63">
        <f>IF(Taula1[[#This Row],[Identitat de gènere                                                          (fer servir opcions de la llista desplegable)]]="Home",1,0)</f>
        <v>0</v>
      </c>
      <c r="CQ431" s="63">
        <f>IF(Taula1[[#This Row],[Identitat de gènere                                                          (fer servir opcions de la llista desplegable)]]="Dona",1,0)</f>
        <v>0</v>
      </c>
      <c r="CR431" s="63">
        <f>IF(Taula1[[#This Row],[Identitat de gènere                                                          (fer servir opcions de la llista desplegable)]]="No binari",1,0)</f>
        <v>0</v>
      </c>
      <c r="CS431" s="73"/>
      <c r="CT431" s="63">
        <f t="shared" si="96"/>
        <v>0</v>
      </c>
      <c r="CU431" s="64">
        <f t="shared" si="103"/>
        <v>0</v>
      </c>
      <c r="CW431" s="64">
        <f t="shared" si="104"/>
        <v>0</v>
      </c>
      <c r="CX431" s="64">
        <f t="shared" si="105"/>
        <v>0</v>
      </c>
      <c r="CY431" s="64">
        <f t="shared" si="106"/>
        <v>0</v>
      </c>
      <c r="CZ431" s="64">
        <f t="shared" si="107"/>
        <v>0</v>
      </c>
      <c r="DB431" s="64">
        <f t="shared" si="108"/>
        <v>0</v>
      </c>
      <c r="DC431" s="64">
        <f t="shared" si="109"/>
        <v>0</v>
      </c>
      <c r="DD431" s="64">
        <f t="shared" si="110"/>
        <v>0</v>
      </c>
      <c r="DE431" s="64">
        <f t="shared" si="111"/>
        <v>0</v>
      </c>
    </row>
    <row r="432" spans="2:109" x14ac:dyDescent="0.3">
      <c r="B432" s="167"/>
      <c r="C432" s="186"/>
      <c r="D432" s="2"/>
      <c r="E432" s="67"/>
      <c r="F432" s="5"/>
      <c r="G432" s="5"/>
      <c r="H432" s="187"/>
      <c r="I432" s="111" t="str">
        <f ca="1">IF(Taula1[[#This Row],[Data naixement (format dd/mm/aaaa)]]="","0",DATEDIF(Taula1[[#This Row],[Data naixement (format dd/mm/aaaa)]],TODAY(),"Y"))</f>
        <v>0</v>
      </c>
      <c r="J432" s="6"/>
      <c r="K432" s="6"/>
      <c r="L432" s="6"/>
      <c r="M432" s="6"/>
      <c r="N432" s="56"/>
      <c r="O432" s="56"/>
      <c r="P432" s="56"/>
      <c r="Q432" s="6"/>
      <c r="R432" s="7"/>
      <c r="S432" s="143">
        <f>Taula1[[#This Row],[Mesos naturals sencers treballats període justificat (01/01/2023 - 31/03/2023)]]</f>
        <v>0</v>
      </c>
      <c r="T432" s="194">
        <f>Taula1[[#This Row],[Dies treballats període justificat (01/01/2023 - 31/03/2023)              no comptabilitzats com a mes natural sencer]]</f>
        <v>0</v>
      </c>
      <c r="U432" s="12"/>
      <c r="V432" s="7"/>
      <c r="W432" s="188"/>
      <c r="X432" s="188"/>
      <c r="Y432" s="188"/>
      <c r="Z432" s="188"/>
      <c r="AA432" s="190"/>
      <c r="AB432" s="143">
        <f>Taula1[[#This Row],[Grup justificat     (fer servir opcions de la llista desplegable)]]</f>
        <v>0</v>
      </c>
      <c r="AC432" s="182"/>
      <c r="AD432" s="80"/>
      <c r="AE432" s="131">
        <f>ROUND((AF432/100)*756*Taula1[[#This Row],[Mesos naturals sencers treballats període justificat (01/01/2023 - 31/03/2023)]],2)</f>
        <v>0</v>
      </c>
      <c r="AF432" s="79">
        <f>Taula1[[#This Row],[% Jornada segons contracte
(no posar el símbol %) ]]-Taula1[[#This Row],[% Reducció salari per baix rendiment        (no posar el símbol %)]]</f>
        <v>0</v>
      </c>
      <c r="AG432" s="131">
        <f>ROUND((AH432/100)*24.8547945*Taula1[[#This Row],[Dies treballats període justificat (01/01/2023 - 31/03/2023)              no comptabilitzats com a mes natural sencer]],2)</f>
        <v>0</v>
      </c>
      <c r="AH432" s="79">
        <f>Taula1[[#This Row],[% Jornada segons contracte
(no posar el símbol %) ]]-Taula1[[#This Row],[% Reducció salari per baix rendiment        (no posar el símbol %)]]</f>
        <v>0</v>
      </c>
      <c r="AI432" s="131">
        <f t="shared" si="97"/>
        <v>0</v>
      </c>
      <c r="AJ432" s="183"/>
      <c r="AK432" s="131">
        <f>ROUND((AL432/100)*756*Taula1[[#This Row],[Espai reservat Administració  (mesos)]],2)</f>
        <v>0</v>
      </c>
      <c r="AL432" s="79">
        <f>Taula1[[#This Row],[% Jornada segons contracte
(no posar el símbol %) ]]-Taula1[[#This Row],[% Reducció salari per baix rendiment        (no posar el símbol %)]]</f>
        <v>0</v>
      </c>
      <c r="AM432" s="131">
        <f>ROUND((AN432/100)*24.8547945*Taula1[[#This Row],[Espai reservat Administració (dies)]],2)</f>
        <v>0</v>
      </c>
      <c r="AN432" s="79">
        <f>Taula1[[#This Row],[% Jornada segons contracte
(no posar el símbol %) ]]-Taula1[[#This Row],[% Reducció salari per baix rendiment        (no posar el símbol %)]]</f>
        <v>0</v>
      </c>
      <c r="AO432" s="131">
        <f t="shared" si="98"/>
        <v>0</v>
      </c>
      <c r="AP432" s="86"/>
      <c r="AQ432" s="136">
        <f>ROUND((AR432/100)*693*Taula1[[#This Row],[Mesos naturals sencers treballats període justificat (01/01/2023 - 31/03/2023)]],2)</f>
        <v>0</v>
      </c>
      <c r="AR432" s="89">
        <f>Taula1[[#This Row],[% Jornada segons contracte
(no posar el símbol %) ]]-Taula1[[#This Row],[% Reducció salari per baix rendiment        (no posar el símbol %)]]</f>
        <v>0</v>
      </c>
      <c r="AS432" s="136">
        <f>ROUND((AT432/100)*22.78356164*Taula1[[#This Row],[Dies treballats període justificat (01/01/2023 - 31/03/2023)              no comptabilitzats com a mes natural sencer]],2)</f>
        <v>0</v>
      </c>
      <c r="AT432" s="89">
        <f>Taula1[[#This Row],[% Jornada segons contracte
(no posar el símbol %) ]]-Taula1[[#This Row],[% Reducció salari per baix rendiment        (no posar el símbol %)]]</f>
        <v>0</v>
      </c>
      <c r="AU432" s="136">
        <f t="shared" si="99"/>
        <v>0</v>
      </c>
      <c r="AV432" s="86"/>
      <c r="AW432" s="136">
        <f>ROUND((AX432/100)*693*Taula1[[#This Row],[Espai reservat Administració  (mesos)]],2)</f>
        <v>0</v>
      </c>
      <c r="AX432" s="89">
        <f>Taula1[[#This Row],[% Jornada segons contracte
(no posar el símbol %) ]]-Taula1[[#This Row],[% Reducció salari per baix rendiment        (no posar el símbol %)]]</f>
        <v>0</v>
      </c>
      <c r="AY432" s="131">
        <f>ROUND((AZ432/100)*22.78356164*Taula1[[#This Row],[Espai reservat Administració (dies)]],2)</f>
        <v>0</v>
      </c>
      <c r="AZ432" s="79">
        <f>Taula1[[#This Row],[% Jornada segons contracte
(no posar el símbol %) ]]-Taula1[[#This Row],[% Reducció salari per baix rendiment        (no posar el símbol %)]]</f>
        <v>0</v>
      </c>
      <c r="BA432" s="131">
        <f t="shared" si="100"/>
        <v>0</v>
      </c>
      <c r="BB432" s="83"/>
      <c r="BC432" s="131">
        <f>IF(Taula1[[#This Row],[Grup justificat     (fer servir opcions de la llista desplegable)]]=1,AI432,0)</f>
        <v>0</v>
      </c>
      <c r="BD432" s="131">
        <f>IF(Taula1[[#This Row],[Grup justificat     (fer servir opcions de la llista desplegable)]]=2,AU432,0)</f>
        <v>0</v>
      </c>
      <c r="BE432" s="83"/>
      <c r="BF432" s="131">
        <f>IF(Taula1[[#This Row],[Espai reservat Administració]]=1,AO432,0)</f>
        <v>0</v>
      </c>
      <c r="BG432" s="131">
        <f>IF(Taula1[[#This Row],[Espai reservat Administració]]=2,BA432,0)</f>
        <v>0</v>
      </c>
      <c r="BH432" s="83"/>
      <c r="BI432" s="124">
        <f>IF(Taula1[[#This Row],[Grup justificat     (fer servir opcions de la llista desplegable)]]=1,1,0)</f>
        <v>0</v>
      </c>
      <c r="BJ432" s="124">
        <f>IF(Taula1[[#This Row],[Espai reservat Administració]]=1,1,0)</f>
        <v>0</v>
      </c>
      <c r="BK432" s="125"/>
      <c r="BL432" s="124">
        <f>IF(Taula1[[#This Row],[Grup justificat     (fer servir opcions de la llista desplegable)]]=2,1,0)</f>
        <v>0</v>
      </c>
      <c r="BM432" s="124">
        <f>IF(Taula1[[#This Row],[Espai reservat Administració]]=2,1,0)</f>
        <v>0</v>
      </c>
      <c r="BN432" s="73"/>
      <c r="BO432" s="73"/>
      <c r="BP432" s="73"/>
      <c r="BQ432" s="73"/>
      <c r="BR432" s="73"/>
      <c r="BS432" s="73"/>
      <c r="BT432" s="73"/>
      <c r="BU432" s="73"/>
      <c r="BV432" s="73"/>
      <c r="BW432" s="73"/>
      <c r="BX432" s="73"/>
      <c r="BY432" s="73"/>
      <c r="BZ432" s="73"/>
      <c r="CA432" s="73"/>
      <c r="CB432" s="73"/>
      <c r="CC432" s="73"/>
      <c r="CD432" s="73"/>
      <c r="CE432" s="73"/>
      <c r="CF432" s="73"/>
      <c r="CG432" s="63">
        <f t="shared" si="101"/>
        <v>0</v>
      </c>
      <c r="CH432" s="63">
        <f t="shared" si="102"/>
        <v>0</v>
      </c>
      <c r="CI432" s="73"/>
      <c r="CJ432" s="63">
        <f>IF(Taula1[[#This Row],[Tipus de contracte                                  (fer servir opcions de la llista desplegable)]]="Indefinit",1,0)</f>
        <v>0</v>
      </c>
      <c r="CK432" s="63">
        <f>IF(Taula1[[#This Row],[Tipus de contracte                                  (fer servir opcions de la llista desplegable)]]="Temporal, igual o superior a 6 mesos",1,0)</f>
        <v>0</v>
      </c>
      <c r="CL432" s="63">
        <f>IF(Taula1[[#This Row],[Tipus de contracte                                  (fer servir opcions de la llista desplegable)]]="Substitució per IT",1,0)</f>
        <v>0</v>
      </c>
      <c r="CM432" s="73"/>
      <c r="CN432" s="63">
        <f>IF(Taula1[[#This Row],[Relació llocs de treball]]&gt;=1,1,0)</f>
        <v>0</v>
      </c>
      <c r="CO432" s="73"/>
      <c r="CP432" s="63">
        <f>IF(Taula1[[#This Row],[Identitat de gènere                                                          (fer servir opcions de la llista desplegable)]]="Home",1,0)</f>
        <v>0</v>
      </c>
      <c r="CQ432" s="63">
        <f>IF(Taula1[[#This Row],[Identitat de gènere                                                          (fer servir opcions de la llista desplegable)]]="Dona",1,0)</f>
        <v>0</v>
      </c>
      <c r="CR432" s="63">
        <f>IF(Taula1[[#This Row],[Identitat de gènere                                                          (fer servir opcions de la llista desplegable)]]="No binari",1,0)</f>
        <v>0</v>
      </c>
      <c r="CS432" s="73"/>
      <c r="CT432" s="63">
        <f t="shared" si="96"/>
        <v>0</v>
      </c>
      <c r="CU432" s="64">
        <f t="shared" si="103"/>
        <v>0</v>
      </c>
      <c r="CW432" s="64">
        <f t="shared" si="104"/>
        <v>0</v>
      </c>
      <c r="CX432" s="64">
        <f t="shared" si="105"/>
        <v>0</v>
      </c>
      <c r="CY432" s="64">
        <f t="shared" si="106"/>
        <v>0</v>
      </c>
      <c r="CZ432" s="64">
        <f t="shared" si="107"/>
        <v>0</v>
      </c>
      <c r="DB432" s="64">
        <f t="shared" si="108"/>
        <v>0</v>
      </c>
      <c r="DC432" s="64">
        <f t="shared" si="109"/>
        <v>0</v>
      </c>
      <c r="DD432" s="64">
        <f t="shared" si="110"/>
        <v>0</v>
      </c>
      <c r="DE432" s="64">
        <f t="shared" si="111"/>
        <v>0</v>
      </c>
    </row>
    <row r="433" spans="2:109" x14ac:dyDescent="0.3">
      <c r="B433" s="167"/>
      <c r="C433" s="186"/>
      <c r="D433" s="2"/>
      <c r="E433" s="67"/>
      <c r="F433" s="5"/>
      <c r="G433" s="5"/>
      <c r="H433" s="187"/>
      <c r="I433" s="111" t="str">
        <f ca="1">IF(Taula1[[#This Row],[Data naixement (format dd/mm/aaaa)]]="","0",DATEDIF(Taula1[[#This Row],[Data naixement (format dd/mm/aaaa)]],TODAY(),"Y"))</f>
        <v>0</v>
      </c>
      <c r="J433" s="6"/>
      <c r="K433" s="6"/>
      <c r="L433" s="6"/>
      <c r="M433" s="6"/>
      <c r="N433" s="56"/>
      <c r="O433" s="56"/>
      <c r="P433" s="56"/>
      <c r="Q433" s="6"/>
      <c r="R433" s="7"/>
      <c r="S433" s="143">
        <f>Taula1[[#This Row],[Mesos naturals sencers treballats període justificat (01/01/2023 - 31/03/2023)]]</f>
        <v>0</v>
      </c>
      <c r="T433" s="194">
        <f>Taula1[[#This Row],[Dies treballats període justificat (01/01/2023 - 31/03/2023)              no comptabilitzats com a mes natural sencer]]</f>
        <v>0</v>
      </c>
      <c r="U433" s="12"/>
      <c r="V433" s="7"/>
      <c r="W433" s="188"/>
      <c r="X433" s="188"/>
      <c r="Y433" s="188"/>
      <c r="Z433" s="188"/>
      <c r="AA433" s="190"/>
      <c r="AB433" s="143">
        <f>Taula1[[#This Row],[Grup justificat     (fer servir opcions de la llista desplegable)]]</f>
        <v>0</v>
      </c>
      <c r="AC433" s="182"/>
      <c r="AD433" s="80"/>
      <c r="AE433" s="131">
        <f>ROUND((AF433/100)*756*Taula1[[#This Row],[Mesos naturals sencers treballats període justificat (01/01/2023 - 31/03/2023)]],2)</f>
        <v>0</v>
      </c>
      <c r="AF433" s="79">
        <f>Taula1[[#This Row],[% Jornada segons contracte
(no posar el símbol %) ]]-Taula1[[#This Row],[% Reducció salari per baix rendiment        (no posar el símbol %)]]</f>
        <v>0</v>
      </c>
      <c r="AG433" s="131">
        <f>ROUND((AH433/100)*24.8547945*Taula1[[#This Row],[Dies treballats període justificat (01/01/2023 - 31/03/2023)              no comptabilitzats com a mes natural sencer]],2)</f>
        <v>0</v>
      </c>
      <c r="AH433" s="79">
        <f>Taula1[[#This Row],[% Jornada segons contracte
(no posar el símbol %) ]]-Taula1[[#This Row],[% Reducció salari per baix rendiment        (no posar el símbol %)]]</f>
        <v>0</v>
      </c>
      <c r="AI433" s="131">
        <f t="shared" si="97"/>
        <v>0</v>
      </c>
      <c r="AJ433" s="183"/>
      <c r="AK433" s="131">
        <f>ROUND((AL433/100)*756*Taula1[[#This Row],[Espai reservat Administració  (mesos)]],2)</f>
        <v>0</v>
      </c>
      <c r="AL433" s="79">
        <f>Taula1[[#This Row],[% Jornada segons contracte
(no posar el símbol %) ]]-Taula1[[#This Row],[% Reducció salari per baix rendiment        (no posar el símbol %)]]</f>
        <v>0</v>
      </c>
      <c r="AM433" s="131">
        <f>ROUND((AN433/100)*24.8547945*Taula1[[#This Row],[Espai reservat Administració (dies)]],2)</f>
        <v>0</v>
      </c>
      <c r="AN433" s="79">
        <f>Taula1[[#This Row],[% Jornada segons contracte
(no posar el símbol %) ]]-Taula1[[#This Row],[% Reducció salari per baix rendiment        (no posar el símbol %)]]</f>
        <v>0</v>
      </c>
      <c r="AO433" s="131">
        <f t="shared" si="98"/>
        <v>0</v>
      </c>
      <c r="AP433" s="86"/>
      <c r="AQ433" s="136">
        <f>ROUND((AR433/100)*693*Taula1[[#This Row],[Mesos naturals sencers treballats període justificat (01/01/2023 - 31/03/2023)]],2)</f>
        <v>0</v>
      </c>
      <c r="AR433" s="89">
        <f>Taula1[[#This Row],[% Jornada segons contracte
(no posar el símbol %) ]]-Taula1[[#This Row],[% Reducció salari per baix rendiment        (no posar el símbol %)]]</f>
        <v>0</v>
      </c>
      <c r="AS433" s="136">
        <f>ROUND((AT433/100)*22.78356164*Taula1[[#This Row],[Dies treballats període justificat (01/01/2023 - 31/03/2023)              no comptabilitzats com a mes natural sencer]],2)</f>
        <v>0</v>
      </c>
      <c r="AT433" s="89">
        <f>Taula1[[#This Row],[% Jornada segons contracte
(no posar el símbol %) ]]-Taula1[[#This Row],[% Reducció salari per baix rendiment        (no posar el símbol %)]]</f>
        <v>0</v>
      </c>
      <c r="AU433" s="136">
        <f t="shared" si="99"/>
        <v>0</v>
      </c>
      <c r="AV433" s="86"/>
      <c r="AW433" s="136">
        <f>ROUND((AX433/100)*693*Taula1[[#This Row],[Espai reservat Administració  (mesos)]],2)</f>
        <v>0</v>
      </c>
      <c r="AX433" s="89">
        <f>Taula1[[#This Row],[% Jornada segons contracte
(no posar el símbol %) ]]-Taula1[[#This Row],[% Reducció salari per baix rendiment        (no posar el símbol %)]]</f>
        <v>0</v>
      </c>
      <c r="AY433" s="131">
        <f>ROUND((AZ433/100)*22.78356164*Taula1[[#This Row],[Espai reservat Administració (dies)]],2)</f>
        <v>0</v>
      </c>
      <c r="AZ433" s="79">
        <f>Taula1[[#This Row],[% Jornada segons contracte
(no posar el símbol %) ]]-Taula1[[#This Row],[% Reducció salari per baix rendiment        (no posar el símbol %)]]</f>
        <v>0</v>
      </c>
      <c r="BA433" s="131">
        <f t="shared" si="100"/>
        <v>0</v>
      </c>
      <c r="BB433" s="83"/>
      <c r="BC433" s="131">
        <f>IF(Taula1[[#This Row],[Grup justificat     (fer servir opcions de la llista desplegable)]]=1,AI433,0)</f>
        <v>0</v>
      </c>
      <c r="BD433" s="131">
        <f>IF(Taula1[[#This Row],[Grup justificat     (fer servir opcions de la llista desplegable)]]=2,AU433,0)</f>
        <v>0</v>
      </c>
      <c r="BE433" s="83"/>
      <c r="BF433" s="131">
        <f>IF(Taula1[[#This Row],[Espai reservat Administració]]=1,AO433,0)</f>
        <v>0</v>
      </c>
      <c r="BG433" s="131">
        <f>IF(Taula1[[#This Row],[Espai reservat Administració]]=2,BA433,0)</f>
        <v>0</v>
      </c>
      <c r="BH433" s="83"/>
      <c r="BI433" s="124">
        <f>IF(Taula1[[#This Row],[Grup justificat     (fer servir opcions de la llista desplegable)]]=1,1,0)</f>
        <v>0</v>
      </c>
      <c r="BJ433" s="124">
        <f>IF(Taula1[[#This Row],[Espai reservat Administració]]=1,1,0)</f>
        <v>0</v>
      </c>
      <c r="BK433" s="125"/>
      <c r="BL433" s="124">
        <f>IF(Taula1[[#This Row],[Grup justificat     (fer servir opcions de la llista desplegable)]]=2,1,0)</f>
        <v>0</v>
      </c>
      <c r="BM433" s="124">
        <f>IF(Taula1[[#This Row],[Espai reservat Administració]]=2,1,0)</f>
        <v>0</v>
      </c>
      <c r="BN433" s="73"/>
      <c r="BO433" s="73"/>
      <c r="BP433" s="73"/>
      <c r="BQ433" s="73"/>
      <c r="BR433" s="73"/>
      <c r="BS433" s="73"/>
      <c r="BT433" s="73"/>
      <c r="BU433" s="73"/>
      <c r="BV433" s="73"/>
      <c r="BW433" s="73"/>
      <c r="BX433" s="73"/>
      <c r="BY433" s="73"/>
      <c r="BZ433" s="73"/>
      <c r="CA433" s="73"/>
      <c r="CB433" s="73"/>
      <c r="CC433" s="73"/>
      <c r="CD433" s="73"/>
      <c r="CE433" s="73"/>
      <c r="CF433" s="73"/>
      <c r="CG433" s="63">
        <f t="shared" si="101"/>
        <v>0</v>
      </c>
      <c r="CH433" s="63">
        <f t="shared" si="102"/>
        <v>0</v>
      </c>
      <c r="CI433" s="73"/>
      <c r="CJ433" s="63">
        <f>IF(Taula1[[#This Row],[Tipus de contracte                                  (fer servir opcions de la llista desplegable)]]="Indefinit",1,0)</f>
        <v>0</v>
      </c>
      <c r="CK433" s="63">
        <f>IF(Taula1[[#This Row],[Tipus de contracte                                  (fer servir opcions de la llista desplegable)]]="Temporal, igual o superior a 6 mesos",1,0)</f>
        <v>0</v>
      </c>
      <c r="CL433" s="63">
        <f>IF(Taula1[[#This Row],[Tipus de contracte                                  (fer servir opcions de la llista desplegable)]]="Substitució per IT",1,0)</f>
        <v>0</v>
      </c>
      <c r="CM433" s="73"/>
      <c r="CN433" s="63">
        <f>IF(Taula1[[#This Row],[Relació llocs de treball]]&gt;=1,1,0)</f>
        <v>0</v>
      </c>
      <c r="CO433" s="73"/>
      <c r="CP433" s="63">
        <f>IF(Taula1[[#This Row],[Identitat de gènere                                                          (fer servir opcions de la llista desplegable)]]="Home",1,0)</f>
        <v>0</v>
      </c>
      <c r="CQ433" s="63">
        <f>IF(Taula1[[#This Row],[Identitat de gènere                                                          (fer servir opcions de la llista desplegable)]]="Dona",1,0)</f>
        <v>0</v>
      </c>
      <c r="CR433" s="63">
        <f>IF(Taula1[[#This Row],[Identitat de gènere                                                          (fer servir opcions de la llista desplegable)]]="No binari",1,0)</f>
        <v>0</v>
      </c>
      <c r="CS433" s="73"/>
      <c r="CT433" s="63">
        <f t="shared" si="96"/>
        <v>0</v>
      </c>
      <c r="CU433" s="64">
        <f t="shared" si="103"/>
        <v>0</v>
      </c>
      <c r="CW433" s="64">
        <f t="shared" si="104"/>
        <v>0</v>
      </c>
      <c r="CX433" s="64">
        <f t="shared" si="105"/>
        <v>0</v>
      </c>
      <c r="CY433" s="64">
        <f t="shared" si="106"/>
        <v>0</v>
      </c>
      <c r="CZ433" s="64">
        <f t="shared" si="107"/>
        <v>0</v>
      </c>
      <c r="DB433" s="64">
        <f t="shared" si="108"/>
        <v>0</v>
      </c>
      <c r="DC433" s="64">
        <f t="shared" si="109"/>
        <v>0</v>
      </c>
      <c r="DD433" s="64">
        <f t="shared" si="110"/>
        <v>0</v>
      </c>
      <c r="DE433" s="64">
        <f t="shared" si="111"/>
        <v>0</v>
      </c>
    </row>
    <row r="434" spans="2:109" x14ac:dyDescent="0.3">
      <c r="B434" s="167"/>
      <c r="C434" s="186"/>
      <c r="D434" s="2"/>
      <c r="E434" s="67"/>
      <c r="F434" s="5"/>
      <c r="G434" s="5"/>
      <c r="H434" s="187"/>
      <c r="I434" s="111" t="str">
        <f ca="1">IF(Taula1[[#This Row],[Data naixement (format dd/mm/aaaa)]]="","0",DATEDIF(Taula1[[#This Row],[Data naixement (format dd/mm/aaaa)]],TODAY(),"Y"))</f>
        <v>0</v>
      </c>
      <c r="J434" s="6"/>
      <c r="K434" s="6"/>
      <c r="L434" s="6"/>
      <c r="M434" s="6"/>
      <c r="N434" s="56"/>
      <c r="O434" s="56"/>
      <c r="P434" s="56"/>
      <c r="Q434" s="6"/>
      <c r="R434" s="7"/>
      <c r="S434" s="143">
        <f>Taula1[[#This Row],[Mesos naturals sencers treballats període justificat (01/01/2023 - 31/03/2023)]]</f>
        <v>0</v>
      </c>
      <c r="T434" s="194">
        <f>Taula1[[#This Row],[Dies treballats període justificat (01/01/2023 - 31/03/2023)              no comptabilitzats com a mes natural sencer]]</f>
        <v>0</v>
      </c>
      <c r="U434" s="12"/>
      <c r="V434" s="7"/>
      <c r="W434" s="188"/>
      <c r="X434" s="188"/>
      <c r="Y434" s="188"/>
      <c r="Z434" s="188"/>
      <c r="AA434" s="190"/>
      <c r="AB434" s="143">
        <f>Taula1[[#This Row],[Grup justificat     (fer servir opcions de la llista desplegable)]]</f>
        <v>0</v>
      </c>
      <c r="AC434" s="182"/>
      <c r="AD434" s="80"/>
      <c r="AE434" s="131">
        <f>ROUND((AF434/100)*756*Taula1[[#This Row],[Mesos naturals sencers treballats període justificat (01/01/2023 - 31/03/2023)]],2)</f>
        <v>0</v>
      </c>
      <c r="AF434" s="79">
        <f>Taula1[[#This Row],[% Jornada segons contracte
(no posar el símbol %) ]]-Taula1[[#This Row],[% Reducció salari per baix rendiment        (no posar el símbol %)]]</f>
        <v>0</v>
      </c>
      <c r="AG434" s="131">
        <f>ROUND((AH434/100)*24.8547945*Taula1[[#This Row],[Dies treballats període justificat (01/01/2023 - 31/03/2023)              no comptabilitzats com a mes natural sencer]],2)</f>
        <v>0</v>
      </c>
      <c r="AH434" s="79">
        <f>Taula1[[#This Row],[% Jornada segons contracte
(no posar el símbol %) ]]-Taula1[[#This Row],[% Reducció salari per baix rendiment        (no posar el símbol %)]]</f>
        <v>0</v>
      </c>
      <c r="AI434" s="131">
        <f t="shared" si="97"/>
        <v>0</v>
      </c>
      <c r="AJ434" s="183"/>
      <c r="AK434" s="131">
        <f>ROUND((AL434/100)*756*Taula1[[#This Row],[Espai reservat Administració  (mesos)]],2)</f>
        <v>0</v>
      </c>
      <c r="AL434" s="79">
        <f>Taula1[[#This Row],[% Jornada segons contracte
(no posar el símbol %) ]]-Taula1[[#This Row],[% Reducció salari per baix rendiment        (no posar el símbol %)]]</f>
        <v>0</v>
      </c>
      <c r="AM434" s="131">
        <f>ROUND((AN434/100)*24.8547945*Taula1[[#This Row],[Espai reservat Administració (dies)]],2)</f>
        <v>0</v>
      </c>
      <c r="AN434" s="79">
        <f>Taula1[[#This Row],[% Jornada segons contracte
(no posar el símbol %) ]]-Taula1[[#This Row],[% Reducció salari per baix rendiment        (no posar el símbol %)]]</f>
        <v>0</v>
      </c>
      <c r="AO434" s="131">
        <f t="shared" si="98"/>
        <v>0</v>
      </c>
      <c r="AP434" s="86"/>
      <c r="AQ434" s="136">
        <f>ROUND((AR434/100)*693*Taula1[[#This Row],[Mesos naturals sencers treballats període justificat (01/01/2023 - 31/03/2023)]],2)</f>
        <v>0</v>
      </c>
      <c r="AR434" s="89">
        <f>Taula1[[#This Row],[% Jornada segons contracte
(no posar el símbol %) ]]-Taula1[[#This Row],[% Reducció salari per baix rendiment        (no posar el símbol %)]]</f>
        <v>0</v>
      </c>
      <c r="AS434" s="136">
        <f>ROUND((AT434/100)*22.78356164*Taula1[[#This Row],[Dies treballats període justificat (01/01/2023 - 31/03/2023)              no comptabilitzats com a mes natural sencer]],2)</f>
        <v>0</v>
      </c>
      <c r="AT434" s="89">
        <f>Taula1[[#This Row],[% Jornada segons contracte
(no posar el símbol %) ]]-Taula1[[#This Row],[% Reducció salari per baix rendiment        (no posar el símbol %)]]</f>
        <v>0</v>
      </c>
      <c r="AU434" s="136">
        <f t="shared" si="99"/>
        <v>0</v>
      </c>
      <c r="AV434" s="86"/>
      <c r="AW434" s="136">
        <f>ROUND((AX434/100)*693*Taula1[[#This Row],[Espai reservat Administració  (mesos)]],2)</f>
        <v>0</v>
      </c>
      <c r="AX434" s="89">
        <f>Taula1[[#This Row],[% Jornada segons contracte
(no posar el símbol %) ]]-Taula1[[#This Row],[% Reducció salari per baix rendiment        (no posar el símbol %)]]</f>
        <v>0</v>
      </c>
      <c r="AY434" s="131">
        <f>ROUND((AZ434/100)*22.78356164*Taula1[[#This Row],[Espai reservat Administració (dies)]],2)</f>
        <v>0</v>
      </c>
      <c r="AZ434" s="79">
        <f>Taula1[[#This Row],[% Jornada segons contracte
(no posar el símbol %) ]]-Taula1[[#This Row],[% Reducció salari per baix rendiment        (no posar el símbol %)]]</f>
        <v>0</v>
      </c>
      <c r="BA434" s="131">
        <f t="shared" si="100"/>
        <v>0</v>
      </c>
      <c r="BB434" s="83"/>
      <c r="BC434" s="131">
        <f>IF(Taula1[[#This Row],[Grup justificat     (fer servir opcions de la llista desplegable)]]=1,AI434,0)</f>
        <v>0</v>
      </c>
      <c r="BD434" s="131">
        <f>IF(Taula1[[#This Row],[Grup justificat     (fer servir opcions de la llista desplegable)]]=2,AU434,0)</f>
        <v>0</v>
      </c>
      <c r="BE434" s="83"/>
      <c r="BF434" s="131">
        <f>IF(Taula1[[#This Row],[Espai reservat Administració]]=1,AO434,0)</f>
        <v>0</v>
      </c>
      <c r="BG434" s="131">
        <f>IF(Taula1[[#This Row],[Espai reservat Administració]]=2,BA434,0)</f>
        <v>0</v>
      </c>
      <c r="BH434" s="83"/>
      <c r="BI434" s="124">
        <f>IF(Taula1[[#This Row],[Grup justificat     (fer servir opcions de la llista desplegable)]]=1,1,0)</f>
        <v>0</v>
      </c>
      <c r="BJ434" s="124">
        <f>IF(Taula1[[#This Row],[Espai reservat Administració]]=1,1,0)</f>
        <v>0</v>
      </c>
      <c r="BK434" s="125"/>
      <c r="BL434" s="124">
        <f>IF(Taula1[[#This Row],[Grup justificat     (fer servir opcions de la llista desplegable)]]=2,1,0)</f>
        <v>0</v>
      </c>
      <c r="BM434" s="124">
        <f>IF(Taula1[[#This Row],[Espai reservat Administració]]=2,1,0)</f>
        <v>0</v>
      </c>
      <c r="BN434" s="73"/>
      <c r="BO434" s="73"/>
      <c r="BP434" s="73"/>
      <c r="BQ434" s="73"/>
      <c r="BR434" s="73"/>
      <c r="BS434" s="73"/>
      <c r="BT434" s="73"/>
      <c r="BU434" s="73"/>
      <c r="BV434" s="73"/>
      <c r="BW434" s="73"/>
      <c r="BX434" s="73"/>
      <c r="BY434" s="73"/>
      <c r="BZ434" s="73"/>
      <c r="CA434" s="73"/>
      <c r="CB434" s="73"/>
      <c r="CC434" s="73"/>
      <c r="CD434" s="73"/>
      <c r="CE434" s="73"/>
      <c r="CF434" s="73"/>
      <c r="CG434" s="63">
        <f t="shared" si="101"/>
        <v>0</v>
      </c>
      <c r="CH434" s="63">
        <f t="shared" si="102"/>
        <v>0</v>
      </c>
      <c r="CI434" s="73"/>
      <c r="CJ434" s="63">
        <f>IF(Taula1[[#This Row],[Tipus de contracte                                  (fer servir opcions de la llista desplegable)]]="Indefinit",1,0)</f>
        <v>0</v>
      </c>
      <c r="CK434" s="63">
        <f>IF(Taula1[[#This Row],[Tipus de contracte                                  (fer servir opcions de la llista desplegable)]]="Temporal, igual o superior a 6 mesos",1,0)</f>
        <v>0</v>
      </c>
      <c r="CL434" s="63">
        <f>IF(Taula1[[#This Row],[Tipus de contracte                                  (fer servir opcions de la llista desplegable)]]="Substitució per IT",1,0)</f>
        <v>0</v>
      </c>
      <c r="CM434" s="73"/>
      <c r="CN434" s="63">
        <f>IF(Taula1[[#This Row],[Relació llocs de treball]]&gt;=1,1,0)</f>
        <v>0</v>
      </c>
      <c r="CO434" s="73"/>
      <c r="CP434" s="63">
        <f>IF(Taula1[[#This Row],[Identitat de gènere                                                          (fer servir opcions de la llista desplegable)]]="Home",1,0)</f>
        <v>0</v>
      </c>
      <c r="CQ434" s="63">
        <f>IF(Taula1[[#This Row],[Identitat de gènere                                                          (fer servir opcions de la llista desplegable)]]="Dona",1,0)</f>
        <v>0</v>
      </c>
      <c r="CR434" s="63">
        <f>IF(Taula1[[#This Row],[Identitat de gènere                                                          (fer servir opcions de la llista desplegable)]]="No binari",1,0)</f>
        <v>0</v>
      </c>
      <c r="CS434" s="73"/>
      <c r="CT434" s="63">
        <f t="shared" si="96"/>
        <v>0</v>
      </c>
      <c r="CU434" s="64">
        <f t="shared" si="103"/>
        <v>0</v>
      </c>
      <c r="CW434" s="64">
        <f t="shared" si="104"/>
        <v>0</v>
      </c>
      <c r="CX434" s="64">
        <f t="shared" si="105"/>
        <v>0</v>
      </c>
      <c r="CY434" s="64">
        <f t="shared" si="106"/>
        <v>0</v>
      </c>
      <c r="CZ434" s="64">
        <f t="shared" si="107"/>
        <v>0</v>
      </c>
      <c r="DB434" s="64">
        <f t="shared" si="108"/>
        <v>0</v>
      </c>
      <c r="DC434" s="64">
        <f t="shared" si="109"/>
        <v>0</v>
      </c>
      <c r="DD434" s="64">
        <f t="shared" si="110"/>
        <v>0</v>
      </c>
      <c r="DE434" s="64">
        <f t="shared" si="111"/>
        <v>0</v>
      </c>
    </row>
    <row r="435" spans="2:109" x14ac:dyDescent="0.3">
      <c r="B435" s="167"/>
      <c r="C435" s="186"/>
      <c r="D435" s="2"/>
      <c r="E435" s="67"/>
      <c r="F435" s="5"/>
      <c r="G435" s="5"/>
      <c r="H435" s="187"/>
      <c r="I435" s="111" t="str">
        <f ca="1">IF(Taula1[[#This Row],[Data naixement (format dd/mm/aaaa)]]="","0",DATEDIF(Taula1[[#This Row],[Data naixement (format dd/mm/aaaa)]],TODAY(),"Y"))</f>
        <v>0</v>
      </c>
      <c r="J435" s="6"/>
      <c r="K435" s="6"/>
      <c r="L435" s="6"/>
      <c r="M435" s="6"/>
      <c r="N435" s="56"/>
      <c r="O435" s="56"/>
      <c r="P435" s="56"/>
      <c r="Q435" s="6"/>
      <c r="R435" s="7"/>
      <c r="S435" s="143">
        <f>Taula1[[#This Row],[Mesos naturals sencers treballats període justificat (01/01/2023 - 31/03/2023)]]</f>
        <v>0</v>
      </c>
      <c r="T435" s="194">
        <f>Taula1[[#This Row],[Dies treballats període justificat (01/01/2023 - 31/03/2023)              no comptabilitzats com a mes natural sencer]]</f>
        <v>0</v>
      </c>
      <c r="U435" s="12"/>
      <c r="V435" s="7"/>
      <c r="W435" s="188"/>
      <c r="X435" s="188"/>
      <c r="Y435" s="188"/>
      <c r="Z435" s="188"/>
      <c r="AA435" s="190"/>
      <c r="AB435" s="143">
        <f>Taula1[[#This Row],[Grup justificat     (fer servir opcions de la llista desplegable)]]</f>
        <v>0</v>
      </c>
      <c r="AC435" s="182"/>
      <c r="AD435" s="80"/>
      <c r="AE435" s="131">
        <f>ROUND((AF435/100)*756*Taula1[[#This Row],[Mesos naturals sencers treballats període justificat (01/01/2023 - 31/03/2023)]],2)</f>
        <v>0</v>
      </c>
      <c r="AF435" s="79">
        <f>Taula1[[#This Row],[% Jornada segons contracte
(no posar el símbol %) ]]-Taula1[[#This Row],[% Reducció salari per baix rendiment        (no posar el símbol %)]]</f>
        <v>0</v>
      </c>
      <c r="AG435" s="131">
        <f>ROUND((AH435/100)*24.8547945*Taula1[[#This Row],[Dies treballats període justificat (01/01/2023 - 31/03/2023)              no comptabilitzats com a mes natural sencer]],2)</f>
        <v>0</v>
      </c>
      <c r="AH435" s="79">
        <f>Taula1[[#This Row],[% Jornada segons contracte
(no posar el símbol %) ]]-Taula1[[#This Row],[% Reducció salari per baix rendiment        (no posar el símbol %)]]</f>
        <v>0</v>
      </c>
      <c r="AI435" s="131">
        <f t="shared" si="97"/>
        <v>0</v>
      </c>
      <c r="AJ435" s="183"/>
      <c r="AK435" s="131">
        <f>ROUND((AL435/100)*756*Taula1[[#This Row],[Espai reservat Administració  (mesos)]],2)</f>
        <v>0</v>
      </c>
      <c r="AL435" s="79">
        <f>Taula1[[#This Row],[% Jornada segons contracte
(no posar el símbol %) ]]-Taula1[[#This Row],[% Reducció salari per baix rendiment        (no posar el símbol %)]]</f>
        <v>0</v>
      </c>
      <c r="AM435" s="131">
        <f>ROUND((AN435/100)*24.8547945*Taula1[[#This Row],[Espai reservat Administració (dies)]],2)</f>
        <v>0</v>
      </c>
      <c r="AN435" s="79">
        <f>Taula1[[#This Row],[% Jornada segons contracte
(no posar el símbol %) ]]-Taula1[[#This Row],[% Reducció salari per baix rendiment        (no posar el símbol %)]]</f>
        <v>0</v>
      </c>
      <c r="AO435" s="131">
        <f t="shared" si="98"/>
        <v>0</v>
      </c>
      <c r="AP435" s="86"/>
      <c r="AQ435" s="136">
        <f>ROUND((AR435/100)*693*Taula1[[#This Row],[Mesos naturals sencers treballats període justificat (01/01/2023 - 31/03/2023)]],2)</f>
        <v>0</v>
      </c>
      <c r="AR435" s="89">
        <f>Taula1[[#This Row],[% Jornada segons contracte
(no posar el símbol %) ]]-Taula1[[#This Row],[% Reducció salari per baix rendiment        (no posar el símbol %)]]</f>
        <v>0</v>
      </c>
      <c r="AS435" s="136">
        <f>ROUND((AT435/100)*22.78356164*Taula1[[#This Row],[Dies treballats període justificat (01/01/2023 - 31/03/2023)              no comptabilitzats com a mes natural sencer]],2)</f>
        <v>0</v>
      </c>
      <c r="AT435" s="89">
        <f>Taula1[[#This Row],[% Jornada segons contracte
(no posar el símbol %) ]]-Taula1[[#This Row],[% Reducció salari per baix rendiment        (no posar el símbol %)]]</f>
        <v>0</v>
      </c>
      <c r="AU435" s="136">
        <f t="shared" si="99"/>
        <v>0</v>
      </c>
      <c r="AV435" s="86"/>
      <c r="AW435" s="136">
        <f>ROUND((AX435/100)*693*Taula1[[#This Row],[Espai reservat Administració  (mesos)]],2)</f>
        <v>0</v>
      </c>
      <c r="AX435" s="89">
        <f>Taula1[[#This Row],[% Jornada segons contracte
(no posar el símbol %) ]]-Taula1[[#This Row],[% Reducció salari per baix rendiment        (no posar el símbol %)]]</f>
        <v>0</v>
      </c>
      <c r="AY435" s="131">
        <f>ROUND((AZ435/100)*22.78356164*Taula1[[#This Row],[Espai reservat Administració (dies)]],2)</f>
        <v>0</v>
      </c>
      <c r="AZ435" s="79">
        <f>Taula1[[#This Row],[% Jornada segons contracte
(no posar el símbol %) ]]-Taula1[[#This Row],[% Reducció salari per baix rendiment        (no posar el símbol %)]]</f>
        <v>0</v>
      </c>
      <c r="BA435" s="131">
        <f t="shared" si="100"/>
        <v>0</v>
      </c>
      <c r="BB435" s="83"/>
      <c r="BC435" s="131">
        <f>IF(Taula1[[#This Row],[Grup justificat     (fer servir opcions de la llista desplegable)]]=1,AI435,0)</f>
        <v>0</v>
      </c>
      <c r="BD435" s="131">
        <f>IF(Taula1[[#This Row],[Grup justificat     (fer servir opcions de la llista desplegable)]]=2,AU435,0)</f>
        <v>0</v>
      </c>
      <c r="BE435" s="83"/>
      <c r="BF435" s="131">
        <f>IF(Taula1[[#This Row],[Espai reservat Administració]]=1,AO435,0)</f>
        <v>0</v>
      </c>
      <c r="BG435" s="131">
        <f>IF(Taula1[[#This Row],[Espai reservat Administració]]=2,BA435,0)</f>
        <v>0</v>
      </c>
      <c r="BH435" s="83"/>
      <c r="BI435" s="124">
        <f>IF(Taula1[[#This Row],[Grup justificat     (fer servir opcions de la llista desplegable)]]=1,1,0)</f>
        <v>0</v>
      </c>
      <c r="BJ435" s="124">
        <f>IF(Taula1[[#This Row],[Espai reservat Administració]]=1,1,0)</f>
        <v>0</v>
      </c>
      <c r="BK435" s="125"/>
      <c r="BL435" s="124">
        <f>IF(Taula1[[#This Row],[Grup justificat     (fer servir opcions de la llista desplegable)]]=2,1,0)</f>
        <v>0</v>
      </c>
      <c r="BM435" s="124">
        <f>IF(Taula1[[#This Row],[Espai reservat Administració]]=2,1,0)</f>
        <v>0</v>
      </c>
      <c r="BN435" s="73"/>
      <c r="BO435" s="73"/>
      <c r="BP435" s="73"/>
      <c r="BQ435" s="73"/>
      <c r="BR435" s="73"/>
      <c r="BS435" s="73"/>
      <c r="BT435" s="73"/>
      <c r="BU435" s="73"/>
      <c r="BV435" s="73"/>
      <c r="BW435" s="73"/>
      <c r="BX435" s="73"/>
      <c r="BY435" s="73"/>
      <c r="BZ435" s="73"/>
      <c r="CA435" s="73"/>
      <c r="CB435" s="73"/>
      <c r="CC435" s="73"/>
      <c r="CD435" s="73"/>
      <c r="CE435" s="73"/>
      <c r="CF435" s="73"/>
      <c r="CG435" s="63">
        <f t="shared" si="101"/>
        <v>0</v>
      </c>
      <c r="CH435" s="63">
        <f t="shared" si="102"/>
        <v>0</v>
      </c>
      <c r="CI435" s="73"/>
      <c r="CJ435" s="63">
        <f>IF(Taula1[[#This Row],[Tipus de contracte                                  (fer servir opcions de la llista desplegable)]]="Indefinit",1,0)</f>
        <v>0</v>
      </c>
      <c r="CK435" s="63">
        <f>IF(Taula1[[#This Row],[Tipus de contracte                                  (fer servir opcions de la llista desplegable)]]="Temporal, igual o superior a 6 mesos",1,0)</f>
        <v>0</v>
      </c>
      <c r="CL435" s="63">
        <f>IF(Taula1[[#This Row],[Tipus de contracte                                  (fer servir opcions de la llista desplegable)]]="Substitució per IT",1,0)</f>
        <v>0</v>
      </c>
      <c r="CM435" s="73"/>
      <c r="CN435" s="63">
        <f>IF(Taula1[[#This Row],[Relació llocs de treball]]&gt;=1,1,0)</f>
        <v>0</v>
      </c>
      <c r="CO435" s="73"/>
      <c r="CP435" s="63">
        <f>IF(Taula1[[#This Row],[Identitat de gènere                                                          (fer servir opcions de la llista desplegable)]]="Home",1,0)</f>
        <v>0</v>
      </c>
      <c r="CQ435" s="63">
        <f>IF(Taula1[[#This Row],[Identitat de gènere                                                          (fer servir opcions de la llista desplegable)]]="Dona",1,0)</f>
        <v>0</v>
      </c>
      <c r="CR435" s="63">
        <f>IF(Taula1[[#This Row],[Identitat de gènere                                                          (fer servir opcions de la llista desplegable)]]="No binari",1,0)</f>
        <v>0</v>
      </c>
      <c r="CS435" s="73"/>
      <c r="CT435" s="63">
        <f t="shared" si="96"/>
        <v>0</v>
      </c>
      <c r="CU435" s="64">
        <f t="shared" si="103"/>
        <v>0</v>
      </c>
      <c r="CW435" s="64">
        <f t="shared" si="104"/>
        <v>0</v>
      </c>
      <c r="CX435" s="64">
        <f t="shared" si="105"/>
        <v>0</v>
      </c>
      <c r="CY435" s="64">
        <f t="shared" si="106"/>
        <v>0</v>
      </c>
      <c r="CZ435" s="64">
        <f t="shared" si="107"/>
        <v>0</v>
      </c>
      <c r="DB435" s="64">
        <f t="shared" si="108"/>
        <v>0</v>
      </c>
      <c r="DC435" s="64">
        <f t="shared" si="109"/>
        <v>0</v>
      </c>
      <c r="DD435" s="64">
        <f t="shared" si="110"/>
        <v>0</v>
      </c>
      <c r="DE435" s="64">
        <f t="shared" si="111"/>
        <v>0</v>
      </c>
    </row>
    <row r="436" spans="2:109" x14ac:dyDescent="0.3">
      <c r="B436" s="167"/>
      <c r="C436" s="186"/>
      <c r="D436" s="2"/>
      <c r="E436" s="67"/>
      <c r="F436" s="5"/>
      <c r="G436" s="5"/>
      <c r="H436" s="187"/>
      <c r="I436" s="111" t="str">
        <f ca="1">IF(Taula1[[#This Row],[Data naixement (format dd/mm/aaaa)]]="","0",DATEDIF(Taula1[[#This Row],[Data naixement (format dd/mm/aaaa)]],TODAY(),"Y"))</f>
        <v>0</v>
      </c>
      <c r="J436" s="6"/>
      <c r="K436" s="6"/>
      <c r="L436" s="6"/>
      <c r="M436" s="6"/>
      <c r="N436" s="56"/>
      <c r="O436" s="56"/>
      <c r="P436" s="56"/>
      <c r="Q436" s="6"/>
      <c r="R436" s="7"/>
      <c r="S436" s="143">
        <f>Taula1[[#This Row],[Mesos naturals sencers treballats període justificat (01/01/2023 - 31/03/2023)]]</f>
        <v>0</v>
      </c>
      <c r="T436" s="194">
        <f>Taula1[[#This Row],[Dies treballats període justificat (01/01/2023 - 31/03/2023)              no comptabilitzats com a mes natural sencer]]</f>
        <v>0</v>
      </c>
      <c r="U436" s="12"/>
      <c r="V436" s="7"/>
      <c r="W436" s="188"/>
      <c r="X436" s="188"/>
      <c r="Y436" s="188"/>
      <c r="Z436" s="188"/>
      <c r="AA436" s="190"/>
      <c r="AB436" s="143">
        <f>Taula1[[#This Row],[Grup justificat     (fer servir opcions de la llista desplegable)]]</f>
        <v>0</v>
      </c>
      <c r="AC436" s="182"/>
      <c r="AD436" s="80"/>
      <c r="AE436" s="131">
        <f>ROUND((AF436/100)*756*Taula1[[#This Row],[Mesos naturals sencers treballats període justificat (01/01/2023 - 31/03/2023)]],2)</f>
        <v>0</v>
      </c>
      <c r="AF436" s="79">
        <f>Taula1[[#This Row],[% Jornada segons contracte
(no posar el símbol %) ]]-Taula1[[#This Row],[% Reducció salari per baix rendiment        (no posar el símbol %)]]</f>
        <v>0</v>
      </c>
      <c r="AG436" s="131">
        <f>ROUND((AH436/100)*24.8547945*Taula1[[#This Row],[Dies treballats període justificat (01/01/2023 - 31/03/2023)              no comptabilitzats com a mes natural sencer]],2)</f>
        <v>0</v>
      </c>
      <c r="AH436" s="79">
        <f>Taula1[[#This Row],[% Jornada segons contracte
(no posar el símbol %) ]]-Taula1[[#This Row],[% Reducció salari per baix rendiment        (no posar el símbol %)]]</f>
        <v>0</v>
      </c>
      <c r="AI436" s="131">
        <f t="shared" si="97"/>
        <v>0</v>
      </c>
      <c r="AJ436" s="183"/>
      <c r="AK436" s="131">
        <f>ROUND((AL436/100)*756*Taula1[[#This Row],[Espai reservat Administració  (mesos)]],2)</f>
        <v>0</v>
      </c>
      <c r="AL436" s="79">
        <f>Taula1[[#This Row],[% Jornada segons contracte
(no posar el símbol %) ]]-Taula1[[#This Row],[% Reducció salari per baix rendiment        (no posar el símbol %)]]</f>
        <v>0</v>
      </c>
      <c r="AM436" s="131">
        <f>ROUND((AN436/100)*24.8547945*Taula1[[#This Row],[Espai reservat Administració (dies)]],2)</f>
        <v>0</v>
      </c>
      <c r="AN436" s="79">
        <f>Taula1[[#This Row],[% Jornada segons contracte
(no posar el símbol %) ]]-Taula1[[#This Row],[% Reducció salari per baix rendiment        (no posar el símbol %)]]</f>
        <v>0</v>
      </c>
      <c r="AO436" s="131">
        <f t="shared" si="98"/>
        <v>0</v>
      </c>
      <c r="AP436" s="86"/>
      <c r="AQ436" s="136">
        <f>ROUND((AR436/100)*693*Taula1[[#This Row],[Mesos naturals sencers treballats període justificat (01/01/2023 - 31/03/2023)]],2)</f>
        <v>0</v>
      </c>
      <c r="AR436" s="89">
        <f>Taula1[[#This Row],[% Jornada segons contracte
(no posar el símbol %) ]]-Taula1[[#This Row],[% Reducció salari per baix rendiment        (no posar el símbol %)]]</f>
        <v>0</v>
      </c>
      <c r="AS436" s="136">
        <f>ROUND((AT436/100)*22.78356164*Taula1[[#This Row],[Dies treballats període justificat (01/01/2023 - 31/03/2023)              no comptabilitzats com a mes natural sencer]],2)</f>
        <v>0</v>
      </c>
      <c r="AT436" s="89">
        <f>Taula1[[#This Row],[% Jornada segons contracte
(no posar el símbol %) ]]-Taula1[[#This Row],[% Reducció salari per baix rendiment        (no posar el símbol %)]]</f>
        <v>0</v>
      </c>
      <c r="AU436" s="136">
        <f t="shared" si="99"/>
        <v>0</v>
      </c>
      <c r="AV436" s="86"/>
      <c r="AW436" s="136">
        <f>ROUND((AX436/100)*693*Taula1[[#This Row],[Espai reservat Administració  (mesos)]],2)</f>
        <v>0</v>
      </c>
      <c r="AX436" s="89">
        <f>Taula1[[#This Row],[% Jornada segons contracte
(no posar el símbol %) ]]-Taula1[[#This Row],[% Reducció salari per baix rendiment        (no posar el símbol %)]]</f>
        <v>0</v>
      </c>
      <c r="AY436" s="131">
        <f>ROUND((AZ436/100)*22.78356164*Taula1[[#This Row],[Espai reservat Administració (dies)]],2)</f>
        <v>0</v>
      </c>
      <c r="AZ436" s="79">
        <f>Taula1[[#This Row],[% Jornada segons contracte
(no posar el símbol %) ]]-Taula1[[#This Row],[% Reducció salari per baix rendiment        (no posar el símbol %)]]</f>
        <v>0</v>
      </c>
      <c r="BA436" s="131">
        <f t="shared" si="100"/>
        <v>0</v>
      </c>
      <c r="BB436" s="83"/>
      <c r="BC436" s="131">
        <f>IF(Taula1[[#This Row],[Grup justificat     (fer servir opcions de la llista desplegable)]]=1,AI436,0)</f>
        <v>0</v>
      </c>
      <c r="BD436" s="131">
        <f>IF(Taula1[[#This Row],[Grup justificat     (fer servir opcions de la llista desplegable)]]=2,AU436,0)</f>
        <v>0</v>
      </c>
      <c r="BE436" s="83"/>
      <c r="BF436" s="131">
        <f>IF(Taula1[[#This Row],[Espai reservat Administració]]=1,AO436,0)</f>
        <v>0</v>
      </c>
      <c r="BG436" s="131">
        <f>IF(Taula1[[#This Row],[Espai reservat Administració]]=2,BA436,0)</f>
        <v>0</v>
      </c>
      <c r="BH436" s="83"/>
      <c r="BI436" s="124">
        <f>IF(Taula1[[#This Row],[Grup justificat     (fer servir opcions de la llista desplegable)]]=1,1,0)</f>
        <v>0</v>
      </c>
      <c r="BJ436" s="124">
        <f>IF(Taula1[[#This Row],[Espai reservat Administració]]=1,1,0)</f>
        <v>0</v>
      </c>
      <c r="BK436" s="125"/>
      <c r="BL436" s="124">
        <f>IF(Taula1[[#This Row],[Grup justificat     (fer servir opcions de la llista desplegable)]]=2,1,0)</f>
        <v>0</v>
      </c>
      <c r="BM436" s="124">
        <f>IF(Taula1[[#This Row],[Espai reservat Administració]]=2,1,0)</f>
        <v>0</v>
      </c>
      <c r="BN436" s="73"/>
      <c r="BO436" s="73"/>
      <c r="BP436" s="73"/>
      <c r="BQ436" s="73"/>
      <c r="BR436" s="73"/>
      <c r="BS436" s="73"/>
      <c r="BT436" s="73"/>
      <c r="BU436" s="73"/>
      <c r="BV436" s="73"/>
      <c r="BW436" s="73"/>
      <c r="BX436" s="73"/>
      <c r="BY436" s="73"/>
      <c r="BZ436" s="73"/>
      <c r="CA436" s="73"/>
      <c r="CB436" s="73"/>
      <c r="CC436" s="73"/>
      <c r="CD436" s="73"/>
      <c r="CE436" s="73"/>
      <c r="CF436" s="73"/>
      <c r="CG436" s="63">
        <f t="shared" si="101"/>
        <v>0</v>
      </c>
      <c r="CH436" s="63">
        <f t="shared" si="102"/>
        <v>0</v>
      </c>
      <c r="CI436" s="73"/>
      <c r="CJ436" s="63">
        <f>IF(Taula1[[#This Row],[Tipus de contracte                                  (fer servir opcions de la llista desplegable)]]="Indefinit",1,0)</f>
        <v>0</v>
      </c>
      <c r="CK436" s="63">
        <f>IF(Taula1[[#This Row],[Tipus de contracte                                  (fer servir opcions de la llista desplegable)]]="Temporal, igual o superior a 6 mesos",1,0)</f>
        <v>0</v>
      </c>
      <c r="CL436" s="63">
        <f>IF(Taula1[[#This Row],[Tipus de contracte                                  (fer servir opcions de la llista desplegable)]]="Substitució per IT",1,0)</f>
        <v>0</v>
      </c>
      <c r="CM436" s="73"/>
      <c r="CN436" s="63">
        <f>IF(Taula1[[#This Row],[Relació llocs de treball]]&gt;=1,1,0)</f>
        <v>0</v>
      </c>
      <c r="CO436" s="73"/>
      <c r="CP436" s="63">
        <f>IF(Taula1[[#This Row],[Identitat de gènere                                                          (fer servir opcions de la llista desplegable)]]="Home",1,0)</f>
        <v>0</v>
      </c>
      <c r="CQ436" s="63">
        <f>IF(Taula1[[#This Row],[Identitat de gènere                                                          (fer servir opcions de la llista desplegable)]]="Dona",1,0)</f>
        <v>0</v>
      </c>
      <c r="CR436" s="63">
        <f>IF(Taula1[[#This Row],[Identitat de gènere                                                          (fer servir opcions de la llista desplegable)]]="No binari",1,0)</f>
        <v>0</v>
      </c>
      <c r="CS436" s="73"/>
      <c r="CT436" s="63">
        <f t="shared" si="96"/>
        <v>0</v>
      </c>
      <c r="CU436" s="64">
        <f t="shared" si="103"/>
        <v>0</v>
      </c>
      <c r="CW436" s="64">
        <f t="shared" si="104"/>
        <v>0</v>
      </c>
      <c r="CX436" s="64">
        <f t="shared" si="105"/>
        <v>0</v>
      </c>
      <c r="CY436" s="64">
        <f t="shared" si="106"/>
        <v>0</v>
      </c>
      <c r="CZ436" s="64">
        <f t="shared" si="107"/>
        <v>0</v>
      </c>
      <c r="DB436" s="64">
        <f t="shared" si="108"/>
        <v>0</v>
      </c>
      <c r="DC436" s="64">
        <f t="shared" si="109"/>
        <v>0</v>
      </c>
      <c r="DD436" s="64">
        <f t="shared" si="110"/>
        <v>0</v>
      </c>
      <c r="DE436" s="64">
        <f t="shared" si="111"/>
        <v>0</v>
      </c>
    </row>
    <row r="437" spans="2:109" x14ac:dyDescent="0.3">
      <c r="B437" s="167"/>
      <c r="C437" s="186"/>
      <c r="D437" s="2"/>
      <c r="E437" s="67"/>
      <c r="F437" s="5"/>
      <c r="G437" s="5"/>
      <c r="H437" s="187"/>
      <c r="I437" s="111" t="str">
        <f ca="1">IF(Taula1[[#This Row],[Data naixement (format dd/mm/aaaa)]]="","0",DATEDIF(Taula1[[#This Row],[Data naixement (format dd/mm/aaaa)]],TODAY(),"Y"))</f>
        <v>0</v>
      </c>
      <c r="J437" s="6"/>
      <c r="K437" s="6"/>
      <c r="L437" s="6"/>
      <c r="M437" s="6"/>
      <c r="N437" s="56"/>
      <c r="O437" s="56"/>
      <c r="P437" s="56"/>
      <c r="Q437" s="6"/>
      <c r="R437" s="7"/>
      <c r="S437" s="143">
        <f>Taula1[[#This Row],[Mesos naturals sencers treballats període justificat (01/01/2023 - 31/03/2023)]]</f>
        <v>0</v>
      </c>
      <c r="T437" s="194">
        <f>Taula1[[#This Row],[Dies treballats període justificat (01/01/2023 - 31/03/2023)              no comptabilitzats com a mes natural sencer]]</f>
        <v>0</v>
      </c>
      <c r="U437" s="12"/>
      <c r="V437" s="7"/>
      <c r="W437" s="188"/>
      <c r="X437" s="188"/>
      <c r="Y437" s="188"/>
      <c r="Z437" s="188"/>
      <c r="AA437" s="190"/>
      <c r="AB437" s="143">
        <f>Taula1[[#This Row],[Grup justificat     (fer servir opcions de la llista desplegable)]]</f>
        <v>0</v>
      </c>
      <c r="AC437" s="182"/>
      <c r="AD437" s="80"/>
      <c r="AE437" s="131">
        <f>ROUND((AF437/100)*756*Taula1[[#This Row],[Mesos naturals sencers treballats període justificat (01/01/2023 - 31/03/2023)]],2)</f>
        <v>0</v>
      </c>
      <c r="AF437" s="79">
        <f>Taula1[[#This Row],[% Jornada segons contracte
(no posar el símbol %) ]]-Taula1[[#This Row],[% Reducció salari per baix rendiment        (no posar el símbol %)]]</f>
        <v>0</v>
      </c>
      <c r="AG437" s="131">
        <f>ROUND((AH437/100)*24.8547945*Taula1[[#This Row],[Dies treballats període justificat (01/01/2023 - 31/03/2023)              no comptabilitzats com a mes natural sencer]],2)</f>
        <v>0</v>
      </c>
      <c r="AH437" s="79">
        <f>Taula1[[#This Row],[% Jornada segons contracte
(no posar el símbol %) ]]-Taula1[[#This Row],[% Reducció salari per baix rendiment        (no posar el símbol %)]]</f>
        <v>0</v>
      </c>
      <c r="AI437" s="131">
        <f t="shared" si="97"/>
        <v>0</v>
      </c>
      <c r="AJ437" s="183"/>
      <c r="AK437" s="131">
        <f>ROUND((AL437/100)*756*Taula1[[#This Row],[Espai reservat Administració  (mesos)]],2)</f>
        <v>0</v>
      </c>
      <c r="AL437" s="79">
        <f>Taula1[[#This Row],[% Jornada segons contracte
(no posar el símbol %) ]]-Taula1[[#This Row],[% Reducció salari per baix rendiment        (no posar el símbol %)]]</f>
        <v>0</v>
      </c>
      <c r="AM437" s="131">
        <f>ROUND((AN437/100)*24.8547945*Taula1[[#This Row],[Espai reservat Administració (dies)]],2)</f>
        <v>0</v>
      </c>
      <c r="AN437" s="79">
        <f>Taula1[[#This Row],[% Jornada segons contracte
(no posar el símbol %) ]]-Taula1[[#This Row],[% Reducció salari per baix rendiment        (no posar el símbol %)]]</f>
        <v>0</v>
      </c>
      <c r="AO437" s="131">
        <f t="shared" si="98"/>
        <v>0</v>
      </c>
      <c r="AP437" s="86"/>
      <c r="AQ437" s="136">
        <f>ROUND((AR437/100)*693*Taula1[[#This Row],[Mesos naturals sencers treballats període justificat (01/01/2023 - 31/03/2023)]],2)</f>
        <v>0</v>
      </c>
      <c r="AR437" s="89">
        <f>Taula1[[#This Row],[% Jornada segons contracte
(no posar el símbol %) ]]-Taula1[[#This Row],[% Reducció salari per baix rendiment        (no posar el símbol %)]]</f>
        <v>0</v>
      </c>
      <c r="AS437" s="136">
        <f>ROUND((AT437/100)*22.78356164*Taula1[[#This Row],[Dies treballats període justificat (01/01/2023 - 31/03/2023)              no comptabilitzats com a mes natural sencer]],2)</f>
        <v>0</v>
      </c>
      <c r="AT437" s="89">
        <f>Taula1[[#This Row],[% Jornada segons contracte
(no posar el símbol %) ]]-Taula1[[#This Row],[% Reducció salari per baix rendiment        (no posar el símbol %)]]</f>
        <v>0</v>
      </c>
      <c r="AU437" s="136">
        <f t="shared" si="99"/>
        <v>0</v>
      </c>
      <c r="AV437" s="86"/>
      <c r="AW437" s="136">
        <f>ROUND((AX437/100)*693*Taula1[[#This Row],[Espai reservat Administració  (mesos)]],2)</f>
        <v>0</v>
      </c>
      <c r="AX437" s="89">
        <f>Taula1[[#This Row],[% Jornada segons contracte
(no posar el símbol %) ]]-Taula1[[#This Row],[% Reducció salari per baix rendiment        (no posar el símbol %)]]</f>
        <v>0</v>
      </c>
      <c r="AY437" s="131">
        <f>ROUND((AZ437/100)*22.78356164*Taula1[[#This Row],[Espai reservat Administració (dies)]],2)</f>
        <v>0</v>
      </c>
      <c r="AZ437" s="79">
        <f>Taula1[[#This Row],[% Jornada segons contracte
(no posar el símbol %) ]]-Taula1[[#This Row],[% Reducció salari per baix rendiment        (no posar el símbol %)]]</f>
        <v>0</v>
      </c>
      <c r="BA437" s="131">
        <f t="shared" si="100"/>
        <v>0</v>
      </c>
      <c r="BB437" s="83"/>
      <c r="BC437" s="131">
        <f>IF(Taula1[[#This Row],[Grup justificat     (fer servir opcions de la llista desplegable)]]=1,AI437,0)</f>
        <v>0</v>
      </c>
      <c r="BD437" s="131">
        <f>IF(Taula1[[#This Row],[Grup justificat     (fer servir opcions de la llista desplegable)]]=2,AU437,0)</f>
        <v>0</v>
      </c>
      <c r="BE437" s="83"/>
      <c r="BF437" s="131">
        <f>IF(Taula1[[#This Row],[Espai reservat Administració]]=1,AO437,0)</f>
        <v>0</v>
      </c>
      <c r="BG437" s="131">
        <f>IF(Taula1[[#This Row],[Espai reservat Administració]]=2,BA437,0)</f>
        <v>0</v>
      </c>
      <c r="BH437" s="83"/>
      <c r="BI437" s="124">
        <f>IF(Taula1[[#This Row],[Grup justificat     (fer servir opcions de la llista desplegable)]]=1,1,0)</f>
        <v>0</v>
      </c>
      <c r="BJ437" s="124">
        <f>IF(Taula1[[#This Row],[Espai reservat Administració]]=1,1,0)</f>
        <v>0</v>
      </c>
      <c r="BK437" s="125"/>
      <c r="BL437" s="124">
        <f>IF(Taula1[[#This Row],[Grup justificat     (fer servir opcions de la llista desplegable)]]=2,1,0)</f>
        <v>0</v>
      </c>
      <c r="BM437" s="124">
        <f>IF(Taula1[[#This Row],[Espai reservat Administració]]=2,1,0)</f>
        <v>0</v>
      </c>
      <c r="BN437" s="73"/>
      <c r="BO437" s="73"/>
      <c r="BP437" s="73"/>
      <c r="BQ437" s="73"/>
      <c r="BR437" s="73"/>
      <c r="BS437" s="73"/>
      <c r="BT437" s="73"/>
      <c r="BU437" s="73"/>
      <c r="BV437" s="73"/>
      <c r="BW437" s="73"/>
      <c r="BX437" s="73"/>
      <c r="BY437" s="73"/>
      <c r="BZ437" s="73"/>
      <c r="CA437" s="73"/>
      <c r="CB437" s="73"/>
      <c r="CC437" s="73"/>
      <c r="CD437" s="73"/>
      <c r="CE437" s="73"/>
      <c r="CF437" s="73"/>
      <c r="CG437" s="63">
        <f t="shared" si="101"/>
        <v>0</v>
      </c>
      <c r="CH437" s="63">
        <f t="shared" si="102"/>
        <v>0</v>
      </c>
      <c r="CI437" s="73"/>
      <c r="CJ437" s="63">
        <f>IF(Taula1[[#This Row],[Tipus de contracte                                  (fer servir opcions de la llista desplegable)]]="Indefinit",1,0)</f>
        <v>0</v>
      </c>
      <c r="CK437" s="63">
        <f>IF(Taula1[[#This Row],[Tipus de contracte                                  (fer servir opcions de la llista desplegable)]]="Temporal, igual o superior a 6 mesos",1,0)</f>
        <v>0</v>
      </c>
      <c r="CL437" s="63">
        <f>IF(Taula1[[#This Row],[Tipus de contracte                                  (fer servir opcions de la llista desplegable)]]="Substitució per IT",1,0)</f>
        <v>0</v>
      </c>
      <c r="CM437" s="73"/>
      <c r="CN437" s="63">
        <f>IF(Taula1[[#This Row],[Relació llocs de treball]]&gt;=1,1,0)</f>
        <v>0</v>
      </c>
      <c r="CO437" s="73"/>
      <c r="CP437" s="63">
        <f>IF(Taula1[[#This Row],[Identitat de gènere                                                          (fer servir opcions de la llista desplegable)]]="Home",1,0)</f>
        <v>0</v>
      </c>
      <c r="CQ437" s="63">
        <f>IF(Taula1[[#This Row],[Identitat de gènere                                                          (fer servir opcions de la llista desplegable)]]="Dona",1,0)</f>
        <v>0</v>
      </c>
      <c r="CR437" s="63">
        <f>IF(Taula1[[#This Row],[Identitat de gènere                                                          (fer servir opcions de la llista desplegable)]]="No binari",1,0)</f>
        <v>0</v>
      </c>
      <c r="CS437" s="73"/>
      <c r="CT437" s="63">
        <f t="shared" si="96"/>
        <v>0</v>
      </c>
      <c r="CU437" s="64">
        <f t="shared" si="103"/>
        <v>0</v>
      </c>
      <c r="CW437" s="64">
        <f t="shared" si="104"/>
        <v>0</v>
      </c>
      <c r="CX437" s="64">
        <f t="shared" si="105"/>
        <v>0</v>
      </c>
      <c r="CY437" s="64">
        <f t="shared" si="106"/>
        <v>0</v>
      </c>
      <c r="CZ437" s="64">
        <f t="shared" si="107"/>
        <v>0</v>
      </c>
      <c r="DB437" s="64">
        <f t="shared" si="108"/>
        <v>0</v>
      </c>
      <c r="DC437" s="64">
        <f t="shared" si="109"/>
        <v>0</v>
      </c>
      <c r="DD437" s="64">
        <f t="shared" si="110"/>
        <v>0</v>
      </c>
      <c r="DE437" s="64">
        <f t="shared" si="111"/>
        <v>0</v>
      </c>
    </row>
    <row r="438" spans="2:109" x14ac:dyDescent="0.3">
      <c r="B438" s="167"/>
      <c r="C438" s="186"/>
      <c r="D438" s="2"/>
      <c r="E438" s="67"/>
      <c r="F438" s="5"/>
      <c r="G438" s="5"/>
      <c r="H438" s="187"/>
      <c r="I438" s="111" t="str">
        <f ca="1">IF(Taula1[[#This Row],[Data naixement (format dd/mm/aaaa)]]="","0",DATEDIF(Taula1[[#This Row],[Data naixement (format dd/mm/aaaa)]],TODAY(),"Y"))</f>
        <v>0</v>
      </c>
      <c r="J438" s="6"/>
      <c r="K438" s="6"/>
      <c r="L438" s="6"/>
      <c r="M438" s="6"/>
      <c r="N438" s="56"/>
      <c r="O438" s="56"/>
      <c r="P438" s="56"/>
      <c r="Q438" s="6"/>
      <c r="R438" s="7"/>
      <c r="S438" s="143">
        <f>Taula1[[#This Row],[Mesos naturals sencers treballats període justificat (01/01/2023 - 31/03/2023)]]</f>
        <v>0</v>
      </c>
      <c r="T438" s="194">
        <f>Taula1[[#This Row],[Dies treballats període justificat (01/01/2023 - 31/03/2023)              no comptabilitzats com a mes natural sencer]]</f>
        <v>0</v>
      </c>
      <c r="U438" s="12"/>
      <c r="V438" s="7"/>
      <c r="W438" s="188"/>
      <c r="X438" s="188"/>
      <c r="Y438" s="188"/>
      <c r="Z438" s="188"/>
      <c r="AA438" s="190"/>
      <c r="AB438" s="143">
        <f>Taula1[[#This Row],[Grup justificat     (fer servir opcions de la llista desplegable)]]</f>
        <v>0</v>
      </c>
      <c r="AC438" s="182"/>
      <c r="AD438" s="80"/>
      <c r="AE438" s="131">
        <f>ROUND((AF438/100)*756*Taula1[[#This Row],[Mesos naturals sencers treballats període justificat (01/01/2023 - 31/03/2023)]],2)</f>
        <v>0</v>
      </c>
      <c r="AF438" s="79">
        <f>Taula1[[#This Row],[% Jornada segons contracte
(no posar el símbol %) ]]-Taula1[[#This Row],[% Reducció salari per baix rendiment        (no posar el símbol %)]]</f>
        <v>0</v>
      </c>
      <c r="AG438" s="131">
        <f>ROUND((AH438/100)*24.8547945*Taula1[[#This Row],[Dies treballats període justificat (01/01/2023 - 31/03/2023)              no comptabilitzats com a mes natural sencer]],2)</f>
        <v>0</v>
      </c>
      <c r="AH438" s="79">
        <f>Taula1[[#This Row],[% Jornada segons contracte
(no posar el símbol %) ]]-Taula1[[#This Row],[% Reducció salari per baix rendiment        (no posar el símbol %)]]</f>
        <v>0</v>
      </c>
      <c r="AI438" s="131">
        <f t="shared" si="97"/>
        <v>0</v>
      </c>
      <c r="AJ438" s="183"/>
      <c r="AK438" s="131">
        <f>ROUND((AL438/100)*756*Taula1[[#This Row],[Espai reservat Administració  (mesos)]],2)</f>
        <v>0</v>
      </c>
      <c r="AL438" s="79">
        <f>Taula1[[#This Row],[% Jornada segons contracte
(no posar el símbol %) ]]-Taula1[[#This Row],[% Reducció salari per baix rendiment        (no posar el símbol %)]]</f>
        <v>0</v>
      </c>
      <c r="AM438" s="131">
        <f>ROUND((AN438/100)*24.8547945*Taula1[[#This Row],[Espai reservat Administració (dies)]],2)</f>
        <v>0</v>
      </c>
      <c r="AN438" s="79">
        <f>Taula1[[#This Row],[% Jornada segons contracte
(no posar el símbol %) ]]-Taula1[[#This Row],[% Reducció salari per baix rendiment        (no posar el símbol %)]]</f>
        <v>0</v>
      </c>
      <c r="AO438" s="131">
        <f t="shared" si="98"/>
        <v>0</v>
      </c>
      <c r="AP438" s="86"/>
      <c r="AQ438" s="136">
        <f>ROUND((AR438/100)*693*Taula1[[#This Row],[Mesos naturals sencers treballats període justificat (01/01/2023 - 31/03/2023)]],2)</f>
        <v>0</v>
      </c>
      <c r="AR438" s="89">
        <f>Taula1[[#This Row],[% Jornada segons contracte
(no posar el símbol %) ]]-Taula1[[#This Row],[% Reducció salari per baix rendiment        (no posar el símbol %)]]</f>
        <v>0</v>
      </c>
      <c r="AS438" s="136">
        <f>ROUND((AT438/100)*22.78356164*Taula1[[#This Row],[Dies treballats període justificat (01/01/2023 - 31/03/2023)              no comptabilitzats com a mes natural sencer]],2)</f>
        <v>0</v>
      </c>
      <c r="AT438" s="89">
        <f>Taula1[[#This Row],[% Jornada segons contracte
(no posar el símbol %) ]]-Taula1[[#This Row],[% Reducció salari per baix rendiment        (no posar el símbol %)]]</f>
        <v>0</v>
      </c>
      <c r="AU438" s="136">
        <f t="shared" si="99"/>
        <v>0</v>
      </c>
      <c r="AV438" s="86"/>
      <c r="AW438" s="136">
        <f>ROUND((AX438/100)*693*Taula1[[#This Row],[Espai reservat Administració  (mesos)]],2)</f>
        <v>0</v>
      </c>
      <c r="AX438" s="89">
        <f>Taula1[[#This Row],[% Jornada segons contracte
(no posar el símbol %) ]]-Taula1[[#This Row],[% Reducció salari per baix rendiment        (no posar el símbol %)]]</f>
        <v>0</v>
      </c>
      <c r="AY438" s="131">
        <f>ROUND((AZ438/100)*22.78356164*Taula1[[#This Row],[Espai reservat Administració (dies)]],2)</f>
        <v>0</v>
      </c>
      <c r="AZ438" s="79">
        <f>Taula1[[#This Row],[% Jornada segons contracte
(no posar el símbol %) ]]-Taula1[[#This Row],[% Reducció salari per baix rendiment        (no posar el símbol %)]]</f>
        <v>0</v>
      </c>
      <c r="BA438" s="131">
        <f t="shared" si="100"/>
        <v>0</v>
      </c>
      <c r="BB438" s="83"/>
      <c r="BC438" s="131">
        <f>IF(Taula1[[#This Row],[Grup justificat     (fer servir opcions de la llista desplegable)]]=1,AI438,0)</f>
        <v>0</v>
      </c>
      <c r="BD438" s="131">
        <f>IF(Taula1[[#This Row],[Grup justificat     (fer servir opcions de la llista desplegable)]]=2,AU438,0)</f>
        <v>0</v>
      </c>
      <c r="BE438" s="83"/>
      <c r="BF438" s="131">
        <f>IF(Taula1[[#This Row],[Espai reservat Administració]]=1,AO438,0)</f>
        <v>0</v>
      </c>
      <c r="BG438" s="131">
        <f>IF(Taula1[[#This Row],[Espai reservat Administració]]=2,BA438,0)</f>
        <v>0</v>
      </c>
      <c r="BH438" s="83"/>
      <c r="BI438" s="124">
        <f>IF(Taula1[[#This Row],[Grup justificat     (fer servir opcions de la llista desplegable)]]=1,1,0)</f>
        <v>0</v>
      </c>
      <c r="BJ438" s="124">
        <f>IF(Taula1[[#This Row],[Espai reservat Administració]]=1,1,0)</f>
        <v>0</v>
      </c>
      <c r="BK438" s="125"/>
      <c r="BL438" s="124">
        <f>IF(Taula1[[#This Row],[Grup justificat     (fer servir opcions de la llista desplegable)]]=2,1,0)</f>
        <v>0</v>
      </c>
      <c r="BM438" s="124">
        <f>IF(Taula1[[#This Row],[Espai reservat Administració]]=2,1,0)</f>
        <v>0</v>
      </c>
      <c r="BN438" s="73"/>
      <c r="BO438" s="73"/>
      <c r="BP438" s="73"/>
      <c r="BQ438" s="73"/>
      <c r="BR438" s="73"/>
      <c r="BS438" s="73"/>
      <c r="BT438" s="73"/>
      <c r="BU438" s="73"/>
      <c r="BV438" s="73"/>
      <c r="BW438" s="73"/>
      <c r="BX438" s="73"/>
      <c r="BY438" s="73"/>
      <c r="BZ438" s="73"/>
      <c r="CA438" s="73"/>
      <c r="CB438" s="73"/>
      <c r="CC438" s="73"/>
      <c r="CD438" s="73"/>
      <c r="CE438" s="73"/>
      <c r="CF438" s="73"/>
      <c r="CG438" s="63">
        <f t="shared" si="101"/>
        <v>0</v>
      </c>
      <c r="CH438" s="63">
        <f t="shared" si="102"/>
        <v>0</v>
      </c>
      <c r="CI438" s="73"/>
      <c r="CJ438" s="63">
        <f>IF(Taula1[[#This Row],[Tipus de contracte                                  (fer servir opcions de la llista desplegable)]]="Indefinit",1,0)</f>
        <v>0</v>
      </c>
      <c r="CK438" s="63">
        <f>IF(Taula1[[#This Row],[Tipus de contracte                                  (fer servir opcions de la llista desplegable)]]="Temporal, igual o superior a 6 mesos",1,0)</f>
        <v>0</v>
      </c>
      <c r="CL438" s="63">
        <f>IF(Taula1[[#This Row],[Tipus de contracte                                  (fer servir opcions de la llista desplegable)]]="Substitució per IT",1,0)</f>
        <v>0</v>
      </c>
      <c r="CM438" s="73"/>
      <c r="CN438" s="63">
        <f>IF(Taula1[[#This Row],[Relació llocs de treball]]&gt;=1,1,0)</f>
        <v>0</v>
      </c>
      <c r="CO438" s="73"/>
      <c r="CP438" s="63">
        <f>IF(Taula1[[#This Row],[Identitat de gènere                                                          (fer servir opcions de la llista desplegable)]]="Home",1,0)</f>
        <v>0</v>
      </c>
      <c r="CQ438" s="63">
        <f>IF(Taula1[[#This Row],[Identitat de gènere                                                          (fer servir opcions de la llista desplegable)]]="Dona",1,0)</f>
        <v>0</v>
      </c>
      <c r="CR438" s="63">
        <f>IF(Taula1[[#This Row],[Identitat de gènere                                                          (fer servir opcions de la llista desplegable)]]="No binari",1,0)</f>
        <v>0</v>
      </c>
      <c r="CS438" s="73"/>
      <c r="CT438" s="63">
        <f t="shared" si="96"/>
        <v>0</v>
      </c>
      <c r="CU438" s="64">
        <f t="shared" si="103"/>
        <v>0</v>
      </c>
      <c r="CW438" s="64">
        <f t="shared" si="104"/>
        <v>0</v>
      </c>
      <c r="CX438" s="64">
        <f t="shared" si="105"/>
        <v>0</v>
      </c>
      <c r="CY438" s="64">
        <f t="shared" si="106"/>
        <v>0</v>
      </c>
      <c r="CZ438" s="64">
        <f t="shared" si="107"/>
        <v>0</v>
      </c>
      <c r="DB438" s="64">
        <f t="shared" si="108"/>
        <v>0</v>
      </c>
      <c r="DC438" s="64">
        <f t="shared" si="109"/>
        <v>0</v>
      </c>
      <c r="DD438" s="64">
        <f t="shared" si="110"/>
        <v>0</v>
      </c>
      <c r="DE438" s="64">
        <f t="shared" si="111"/>
        <v>0</v>
      </c>
    </row>
    <row r="439" spans="2:109" x14ac:dyDescent="0.3">
      <c r="B439" s="167"/>
      <c r="C439" s="186"/>
      <c r="D439" s="2"/>
      <c r="E439" s="67"/>
      <c r="F439" s="5"/>
      <c r="G439" s="5"/>
      <c r="H439" s="187"/>
      <c r="I439" s="111" t="str">
        <f ca="1">IF(Taula1[[#This Row],[Data naixement (format dd/mm/aaaa)]]="","0",DATEDIF(Taula1[[#This Row],[Data naixement (format dd/mm/aaaa)]],TODAY(),"Y"))</f>
        <v>0</v>
      </c>
      <c r="J439" s="6"/>
      <c r="K439" s="6"/>
      <c r="L439" s="6"/>
      <c r="M439" s="6"/>
      <c r="N439" s="56"/>
      <c r="O439" s="56"/>
      <c r="P439" s="56"/>
      <c r="Q439" s="6"/>
      <c r="R439" s="7"/>
      <c r="S439" s="143">
        <f>Taula1[[#This Row],[Mesos naturals sencers treballats període justificat (01/01/2023 - 31/03/2023)]]</f>
        <v>0</v>
      </c>
      <c r="T439" s="194">
        <f>Taula1[[#This Row],[Dies treballats període justificat (01/01/2023 - 31/03/2023)              no comptabilitzats com a mes natural sencer]]</f>
        <v>0</v>
      </c>
      <c r="U439" s="12"/>
      <c r="V439" s="7"/>
      <c r="W439" s="188"/>
      <c r="X439" s="188"/>
      <c r="Y439" s="188"/>
      <c r="Z439" s="188"/>
      <c r="AA439" s="190"/>
      <c r="AB439" s="143">
        <f>Taula1[[#This Row],[Grup justificat     (fer servir opcions de la llista desplegable)]]</f>
        <v>0</v>
      </c>
      <c r="AC439" s="182"/>
      <c r="AD439" s="80"/>
      <c r="AE439" s="131">
        <f>ROUND((AF439/100)*756*Taula1[[#This Row],[Mesos naturals sencers treballats període justificat (01/01/2023 - 31/03/2023)]],2)</f>
        <v>0</v>
      </c>
      <c r="AF439" s="79">
        <f>Taula1[[#This Row],[% Jornada segons contracte
(no posar el símbol %) ]]-Taula1[[#This Row],[% Reducció salari per baix rendiment        (no posar el símbol %)]]</f>
        <v>0</v>
      </c>
      <c r="AG439" s="131">
        <f>ROUND((AH439/100)*24.8547945*Taula1[[#This Row],[Dies treballats període justificat (01/01/2023 - 31/03/2023)              no comptabilitzats com a mes natural sencer]],2)</f>
        <v>0</v>
      </c>
      <c r="AH439" s="79">
        <f>Taula1[[#This Row],[% Jornada segons contracte
(no posar el símbol %) ]]-Taula1[[#This Row],[% Reducció salari per baix rendiment        (no posar el símbol %)]]</f>
        <v>0</v>
      </c>
      <c r="AI439" s="131">
        <f t="shared" si="97"/>
        <v>0</v>
      </c>
      <c r="AJ439" s="183"/>
      <c r="AK439" s="131">
        <f>ROUND((AL439/100)*756*Taula1[[#This Row],[Espai reservat Administració  (mesos)]],2)</f>
        <v>0</v>
      </c>
      <c r="AL439" s="79">
        <f>Taula1[[#This Row],[% Jornada segons contracte
(no posar el símbol %) ]]-Taula1[[#This Row],[% Reducció salari per baix rendiment        (no posar el símbol %)]]</f>
        <v>0</v>
      </c>
      <c r="AM439" s="131">
        <f>ROUND((AN439/100)*24.8547945*Taula1[[#This Row],[Espai reservat Administració (dies)]],2)</f>
        <v>0</v>
      </c>
      <c r="AN439" s="79">
        <f>Taula1[[#This Row],[% Jornada segons contracte
(no posar el símbol %) ]]-Taula1[[#This Row],[% Reducció salari per baix rendiment        (no posar el símbol %)]]</f>
        <v>0</v>
      </c>
      <c r="AO439" s="131">
        <f t="shared" si="98"/>
        <v>0</v>
      </c>
      <c r="AP439" s="86"/>
      <c r="AQ439" s="136">
        <f>ROUND((AR439/100)*693*Taula1[[#This Row],[Mesos naturals sencers treballats període justificat (01/01/2023 - 31/03/2023)]],2)</f>
        <v>0</v>
      </c>
      <c r="AR439" s="89">
        <f>Taula1[[#This Row],[% Jornada segons contracte
(no posar el símbol %) ]]-Taula1[[#This Row],[% Reducció salari per baix rendiment        (no posar el símbol %)]]</f>
        <v>0</v>
      </c>
      <c r="AS439" s="136">
        <f>ROUND((AT439/100)*22.78356164*Taula1[[#This Row],[Dies treballats període justificat (01/01/2023 - 31/03/2023)              no comptabilitzats com a mes natural sencer]],2)</f>
        <v>0</v>
      </c>
      <c r="AT439" s="89">
        <f>Taula1[[#This Row],[% Jornada segons contracte
(no posar el símbol %) ]]-Taula1[[#This Row],[% Reducció salari per baix rendiment        (no posar el símbol %)]]</f>
        <v>0</v>
      </c>
      <c r="AU439" s="136">
        <f t="shared" si="99"/>
        <v>0</v>
      </c>
      <c r="AV439" s="86"/>
      <c r="AW439" s="136">
        <f>ROUND((AX439/100)*693*Taula1[[#This Row],[Espai reservat Administració  (mesos)]],2)</f>
        <v>0</v>
      </c>
      <c r="AX439" s="89">
        <f>Taula1[[#This Row],[% Jornada segons contracte
(no posar el símbol %) ]]-Taula1[[#This Row],[% Reducció salari per baix rendiment        (no posar el símbol %)]]</f>
        <v>0</v>
      </c>
      <c r="AY439" s="131">
        <f>ROUND((AZ439/100)*22.78356164*Taula1[[#This Row],[Espai reservat Administració (dies)]],2)</f>
        <v>0</v>
      </c>
      <c r="AZ439" s="79">
        <f>Taula1[[#This Row],[% Jornada segons contracte
(no posar el símbol %) ]]-Taula1[[#This Row],[% Reducció salari per baix rendiment        (no posar el símbol %)]]</f>
        <v>0</v>
      </c>
      <c r="BA439" s="131">
        <f t="shared" si="100"/>
        <v>0</v>
      </c>
      <c r="BB439" s="83"/>
      <c r="BC439" s="131">
        <f>IF(Taula1[[#This Row],[Grup justificat     (fer servir opcions de la llista desplegable)]]=1,AI439,0)</f>
        <v>0</v>
      </c>
      <c r="BD439" s="131">
        <f>IF(Taula1[[#This Row],[Grup justificat     (fer servir opcions de la llista desplegable)]]=2,AU439,0)</f>
        <v>0</v>
      </c>
      <c r="BE439" s="83"/>
      <c r="BF439" s="131">
        <f>IF(Taula1[[#This Row],[Espai reservat Administració]]=1,AO439,0)</f>
        <v>0</v>
      </c>
      <c r="BG439" s="131">
        <f>IF(Taula1[[#This Row],[Espai reservat Administració]]=2,BA439,0)</f>
        <v>0</v>
      </c>
      <c r="BH439" s="83"/>
      <c r="BI439" s="124">
        <f>IF(Taula1[[#This Row],[Grup justificat     (fer servir opcions de la llista desplegable)]]=1,1,0)</f>
        <v>0</v>
      </c>
      <c r="BJ439" s="124">
        <f>IF(Taula1[[#This Row],[Espai reservat Administració]]=1,1,0)</f>
        <v>0</v>
      </c>
      <c r="BK439" s="125"/>
      <c r="BL439" s="124">
        <f>IF(Taula1[[#This Row],[Grup justificat     (fer servir opcions de la llista desplegable)]]=2,1,0)</f>
        <v>0</v>
      </c>
      <c r="BM439" s="124">
        <f>IF(Taula1[[#This Row],[Espai reservat Administració]]=2,1,0)</f>
        <v>0</v>
      </c>
      <c r="BN439" s="73"/>
      <c r="BO439" s="73"/>
      <c r="BP439" s="73"/>
      <c r="BQ439" s="73"/>
      <c r="BR439" s="73"/>
      <c r="BS439" s="73"/>
      <c r="BT439" s="73"/>
      <c r="BU439" s="73"/>
      <c r="BV439" s="73"/>
      <c r="BW439" s="73"/>
      <c r="BX439" s="73"/>
      <c r="BY439" s="73"/>
      <c r="BZ439" s="73"/>
      <c r="CA439" s="73"/>
      <c r="CB439" s="73"/>
      <c r="CC439" s="73"/>
      <c r="CD439" s="73"/>
      <c r="CE439" s="73"/>
      <c r="CF439" s="73"/>
      <c r="CG439" s="63">
        <f t="shared" si="101"/>
        <v>0</v>
      </c>
      <c r="CH439" s="63">
        <f t="shared" si="102"/>
        <v>0</v>
      </c>
      <c r="CI439" s="73"/>
      <c r="CJ439" s="63">
        <f>IF(Taula1[[#This Row],[Tipus de contracte                                  (fer servir opcions de la llista desplegable)]]="Indefinit",1,0)</f>
        <v>0</v>
      </c>
      <c r="CK439" s="63">
        <f>IF(Taula1[[#This Row],[Tipus de contracte                                  (fer servir opcions de la llista desplegable)]]="Temporal, igual o superior a 6 mesos",1,0)</f>
        <v>0</v>
      </c>
      <c r="CL439" s="63">
        <f>IF(Taula1[[#This Row],[Tipus de contracte                                  (fer servir opcions de la llista desplegable)]]="Substitució per IT",1,0)</f>
        <v>0</v>
      </c>
      <c r="CM439" s="73"/>
      <c r="CN439" s="63">
        <f>IF(Taula1[[#This Row],[Relació llocs de treball]]&gt;=1,1,0)</f>
        <v>0</v>
      </c>
      <c r="CO439" s="73"/>
      <c r="CP439" s="63">
        <f>IF(Taula1[[#This Row],[Identitat de gènere                                                          (fer servir opcions de la llista desplegable)]]="Home",1,0)</f>
        <v>0</v>
      </c>
      <c r="CQ439" s="63">
        <f>IF(Taula1[[#This Row],[Identitat de gènere                                                          (fer servir opcions de la llista desplegable)]]="Dona",1,0)</f>
        <v>0</v>
      </c>
      <c r="CR439" s="63">
        <f>IF(Taula1[[#This Row],[Identitat de gènere                                                          (fer servir opcions de la llista desplegable)]]="No binari",1,0)</f>
        <v>0</v>
      </c>
      <c r="CS439" s="73"/>
      <c r="CT439" s="63">
        <f t="shared" si="96"/>
        <v>0</v>
      </c>
      <c r="CU439" s="64">
        <f t="shared" si="103"/>
        <v>0</v>
      </c>
      <c r="CW439" s="64">
        <f t="shared" si="104"/>
        <v>0</v>
      </c>
      <c r="CX439" s="64">
        <f t="shared" si="105"/>
        <v>0</v>
      </c>
      <c r="CY439" s="64">
        <f t="shared" si="106"/>
        <v>0</v>
      </c>
      <c r="CZ439" s="64">
        <f t="shared" si="107"/>
        <v>0</v>
      </c>
      <c r="DB439" s="64">
        <f t="shared" si="108"/>
        <v>0</v>
      </c>
      <c r="DC439" s="64">
        <f t="shared" si="109"/>
        <v>0</v>
      </c>
      <c r="DD439" s="64">
        <f t="shared" si="110"/>
        <v>0</v>
      </c>
      <c r="DE439" s="64">
        <f t="shared" si="111"/>
        <v>0</v>
      </c>
    </row>
    <row r="440" spans="2:109" x14ac:dyDescent="0.3">
      <c r="B440" s="167"/>
      <c r="C440" s="186"/>
      <c r="D440" s="2"/>
      <c r="E440" s="67"/>
      <c r="F440" s="5"/>
      <c r="G440" s="5"/>
      <c r="H440" s="187"/>
      <c r="I440" s="111" t="str">
        <f ca="1">IF(Taula1[[#This Row],[Data naixement (format dd/mm/aaaa)]]="","0",DATEDIF(Taula1[[#This Row],[Data naixement (format dd/mm/aaaa)]],TODAY(),"Y"))</f>
        <v>0</v>
      </c>
      <c r="J440" s="6"/>
      <c r="K440" s="6"/>
      <c r="L440" s="6"/>
      <c r="M440" s="6"/>
      <c r="N440" s="56"/>
      <c r="O440" s="56"/>
      <c r="P440" s="56"/>
      <c r="Q440" s="6"/>
      <c r="R440" s="7"/>
      <c r="S440" s="143">
        <f>Taula1[[#This Row],[Mesos naturals sencers treballats període justificat (01/01/2023 - 31/03/2023)]]</f>
        <v>0</v>
      </c>
      <c r="T440" s="194">
        <f>Taula1[[#This Row],[Dies treballats període justificat (01/01/2023 - 31/03/2023)              no comptabilitzats com a mes natural sencer]]</f>
        <v>0</v>
      </c>
      <c r="U440" s="12"/>
      <c r="V440" s="7"/>
      <c r="W440" s="188"/>
      <c r="X440" s="188"/>
      <c r="Y440" s="188"/>
      <c r="Z440" s="188"/>
      <c r="AA440" s="190"/>
      <c r="AB440" s="143">
        <f>Taula1[[#This Row],[Grup justificat     (fer servir opcions de la llista desplegable)]]</f>
        <v>0</v>
      </c>
      <c r="AC440" s="182"/>
      <c r="AD440" s="80"/>
      <c r="AE440" s="131">
        <f>ROUND((AF440/100)*756*Taula1[[#This Row],[Mesos naturals sencers treballats període justificat (01/01/2023 - 31/03/2023)]],2)</f>
        <v>0</v>
      </c>
      <c r="AF440" s="79">
        <f>Taula1[[#This Row],[% Jornada segons contracte
(no posar el símbol %) ]]-Taula1[[#This Row],[% Reducció salari per baix rendiment        (no posar el símbol %)]]</f>
        <v>0</v>
      </c>
      <c r="AG440" s="131">
        <f>ROUND((AH440/100)*24.8547945*Taula1[[#This Row],[Dies treballats període justificat (01/01/2023 - 31/03/2023)              no comptabilitzats com a mes natural sencer]],2)</f>
        <v>0</v>
      </c>
      <c r="AH440" s="79">
        <f>Taula1[[#This Row],[% Jornada segons contracte
(no posar el símbol %) ]]-Taula1[[#This Row],[% Reducció salari per baix rendiment        (no posar el símbol %)]]</f>
        <v>0</v>
      </c>
      <c r="AI440" s="131">
        <f t="shared" si="97"/>
        <v>0</v>
      </c>
      <c r="AJ440" s="183"/>
      <c r="AK440" s="131">
        <f>ROUND((AL440/100)*756*Taula1[[#This Row],[Espai reservat Administració  (mesos)]],2)</f>
        <v>0</v>
      </c>
      <c r="AL440" s="79">
        <f>Taula1[[#This Row],[% Jornada segons contracte
(no posar el símbol %) ]]-Taula1[[#This Row],[% Reducció salari per baix rendiment        (no posar el símbol %)]]</f>
        <v>0</v>
      </c>
      <c r="AM440" s="131">
        <f>ROUND((AN440/100)*24.8547945*Taula1[[#This Row],[Espai reservat Administració (dies)]],2)</f>
        <v>0</v>
      </c>
      <c r="AN440" s="79">
        <f>Taula1[[#This Row],[% Jornada segons contracte
(no posar el símbol %) ]]-Taula1[[#This Row],[% Reducció salari per baix rendiment        (no posar el símbol %)]]</f>
        <v>0</v>
      </c>
      <c r="AO440" s="131">
        <f t="shared" si="98"/>
        <v>0</v>
      </c>
      <c r="AP440" s="86"/>
      <c r="AQ440" s="136">
        <f>ROUND((AR440/100)*693*Taula1[[#This Row],[Mesos naturals sencers treballats període justificat (01/01/2023 - 31/03/2023)]],2)</f>
        <v>0</v>
      </c>
      <c r="AR440" s="89">
        <f>Taula1[[#This Row],[% Jornada segons contracte
(no posar el símbol %) ]]-Taula1[[#This Row],[% Reducció salari per baix rendiment        (no posar el símbol %)]]</f>
        <v>0</v>
      </c>
      <c r="AS440" s="136">
        <f>ROUND((AT440/100)*22.78356164*Taula1[[#This Row],[Dies treballats període justificat (01/01/2023 - 31/03/2023)              no comptabilitzats com a mes natural sencer]],2)</f>
        <v>0</v>
      </c>
      <c r="AT440" s="89">
        <f>Taula1[[#This Row],[% Jornada segons contracte
(no posar el símbol %) ]]-Taula1[[#This Row],[% Reducció salari per baix rendiment        (no posar el símbol %)]]</f>
        <v>0</v>
      </c>
      <c r="AU440" s="136">
        <f t="shared" si="99"/>
        <v>0</v>
      </c>
      <c r="AV440" s="86"/>
      <c r="AW440" s="136">
        <f>ROUND((AX440/100)*693*Taula1[[#This Row],[Espai reservat Administració  (mesos)]],2)</f>
        <v>0</v>
      </c>
      <c r="AX440" s="89">
        <f>Taula1[[#This Row],[% Jornada segons contracte
(no posar el símbol %) ]]-Taula1[[#This Row],[% Reducció salari per baix rendiment        (no posar el símbol %)]]</f>
        <v>0</v>
      </c>
      <c r="AY440" s="131">
        <f>ROUND((AZ440/100)*22.78356164*Taula1[[#This Row],[Espai reservat Administració (dies)]],2)</f>
        <v>0</v>
      </c>
      <c r="AZ440" s="79">
        <f>Taula1[[#This Row],[% Jornada segons contracte
(no posar el símbol %) ]]-Taula1[[#This Row],[% Reducció salari per baix rendiment        (no posar el símbol %)]]</f>
        <v>0</v>
      </c>
      <c r="BA440" s="131">
        <f t="shared" si="100"/>
        <v>0</v>
      </c>
      <c r="BB440" s="83"/>
      <c r="BC440" s="131">
        <f>IF(Taula1[[#This Row],[Grup justificat     (fer servir opcions de la llista desplegable)]]=1,AI440,0)</f>
        <v>0</v>
      </c>
      <c r="BD440" s="131">
        <f>IF(Taula1[[#This Row],[Grup justificat     (fer servir opcions de la llista desplegable)]]=2,AU440,0)</f>
        <v>0</v>
      </c>
      <c r="BE440" s="83"/>
      <c r="BF440" s="131">
        <f>IF(Taula1[[#This Row],[Espai reservat Administració]]=1,AO440,0)</f>
        <v>0</v>
      </c>
      <c r="BG440" s="131">
        <f>IF(Taula1[[#This Row],[Espai reservat Administració]]=2,BA440,0)</f>
        <v>0</v>
      </c>
      <c r="BH440" s="83"/>
      <c r="BI440" s="124">
        <f>IF(Taula1[[#This Row],[Grup justificat     (fer servir opcions de la llista desplegable)]]=1,1,0)</f>
        <v>0</v>
      </c>
      <c r="BJ440" s="124">
        <f>IF(Taula1[[#This Row],[Espai reservat Administració]]=1,1,0)</f>
        <v>0</v>
      </c>
      <c r="BK440" s="125"/>
      <c r="BL440" s="124">
        <f>IF(Taula1[[#This Row],[Grup justificat     (fer servir opcions de la llista desplegable)]]=2,1,0)</f>
        <v>0</v>
      </c>
      <c r="BM440" s="124">
        <f>IF(Taula1[[#This Row],[Espai reservat Administració]]=2,1,0)</f>
        <v>0</v>
      </c>
      <c r="BN440" s="73"/>
      <c r="BO440" s="73"/>
      <c r="BP440" s="73"/>
      <c r="BQ440" s="73"/>
      <c r="BR440" s="73"/>
      <c r="BS440" s="73"/>
      <c r="BT440" s="73"/>
      <c r="BU440" s="73"/>
      <c r="BV440" s="73"/>
      <c r="BW440" s="73"/>
      <c r="BX440" s="73"/>
      <c r="BY440" s="73"/>
      <c r="BZ440" s="73"/>
      <c r="CA440" s="73"/>
      <c r="CB440" s="73"/>
      <c r="CC440" s="73"/>
      <c r="CD440" s="73"/>
      <c r="CE440" s="73"/>
      <c r="CF440" s="73"/>
      <c r="CG440" s="63">
        <f t="shared" si="101"/>
        <v>0</v>
      </c>
      <c r="CH440" s="63">
        <f t="shared" si="102"/>
        <v>0</v>
      </c>
      <c r="CI440" s="73"/>
      <c r="CJ440" s="63">
        <f>IF(Taula1[[#This Row],[Tipus de contracte                                  (fer servir opcions de la llista desplegable)]]="Indefinit",1,0)</f>
        <v>0</v>
      </c>
      <c r="CK440" s="63">
        <f>IF(Taula1[[#This Row],[Tipus de contracte                                  (fer servir opcions de la llista desplegable)]]="Temporal, igual o superior a 6 mesos",1,0)</f>
        <v>0</v>
      </c>
      <c r="CL440" s="63">
        <f>IF(Taula1[[#This Row],[Tipus de contracte                                  (fer servir opcions de la llista desplegable)]]="Substitució per IT",1,0)</f>
        <v>0</v>
      </c>
      <c r="CM440" s="73"/>
      <c r="CN440" s="63">
        <f>IF(Taula1[[#This Row],[Relació llocs de treball]]&gt;=1,1,0)</f>
        <v>0</v>
      </c>
      <c r="CO440" s="73"/>
      <c r="CP440" s="63">
        <f>IF(Taula1[[#This Row],[Identitat de gènere                                                          (fer servir opcions de la llista desplegable)]]="Home",1,0)</f>
        <v>0</v>
      </c>
      <c r="CQ440" s="63">
        <f>IF(Taula1[[#This Row],[Identitat de gènere                                                          (fer servir opcions de la llista desplegable)]]="Dona",1,0)</f>
        <v>0</v>
      </c>
      <c r="CR440" s="63">
        <f>IF(Taula1[[#This Row],[Identitat de gènere                                                          (fer servir opcions de la llista desplegable)]]="No binari",1,0)</f>
        <v>0</v>
      </c>
      <c r="CS440" s="73"/>
      <c r="CT440" s="63">
        <f t="shared" si="96"/>
        <v>0</v>
      </c>
      <c r="CU440" s="64">
        <f t="shared" si="103"/>
        <v>0</v>
      </c>
      <c r="CW440" s="64">
        <f t="shared" si="104"/>
        <v>0</v>
      </c>
      <c r="CX440" s="64">
        <f t="shared" si="105"/>
        <v>0</v>
      </c>
      <c r="CY440" s="64">
        <f t="shared" si="106"/>
        <v>0</v>
      </c>
      <c r="CZ440" s="64">
        <f t="shared" si="107"/>
        <v>0</v>
      </c>
      <c r="DB440" s="64">
        <f t="shared" si="108"/>
        <v>0</v>
      </c>
      <c r="DC440" s="64">
        <f t="shared" si="109"/>
        <v>0</v>
      </c>
      <c r="DD440" s="64">
        <f t="shared" si="110"/>
        <v>0</v>
      </c>
      <c r="DE440" s="64">
        <f t="shared" si="111"/>
        <v>0</v>
      </c>
    </row>
    <row r="441" spans="2:109" x14ac:dyDescent="0.3">
      <c r="B441" s="167"/>
      <c r="C441" s="186"/>
      <c r="D441" s="2"/>
      <c r="E441" s="67"/>
      <c r="F441" s="5"/>
      <c r="G441" s="5"/>
      <c r="H441" s="187"/>
      <c r="I441" s="111" t="str">
        <f ca="1">IF(Taula1[[#This Row],[Data naixement (format dd/mm/aaaa)]]="","0",DATEDIF(Taula1[[#This Row],[Data naixement (format dd/mm/aaaa)]],TODAY(),"Y"))</f>
        <v>0</v>
      </c>
      <c r="J441" s="6"/>
      <c r="K441" s="6"/>
      <c r="L441" s="6"/>
      <c r="M441" s="6"/>
      <c r="N441" s="56"/>
      <c r="O441" s="56"/>
      <c r="P441" s="56"/>
      <c r="Q441" s="6"/>
      <c r="R441" s="7"/>
      <c r="S441" s="143">
        <f>Taula1[[#This Row],[Mesos naturals sencers treballats període justificat (01/01/2023 - 31/03/2023)]]</f>
        <v>0</v>
      </c>
      <c r="T441" s="194">
        <f>Taula1[[#This Row],[Dies treballats període justificat (01/01/2023 - 31/03/2023)              no comptabilitzats com a mes natural sencer]]</f>
        <v>0</v>
      </c>
      <c r="U441" s="12"/>
      <c r="V441" s="7"/>
      <c r="W441" s="188"/>
      <c r="X441" s="188"/>
      <c r="Y441" s="188"/>
      <c r="Z441" s="188"/>
      <c r="AA441" s="190"/>
      <c r="AB441" s="143">
        <f>Taula1[[#This Row],[Grup justificat     (fer servir opcions de la llista desplegable)]]</f>
        <v>0</v>
      </c>
      <c r="AC441" s="182"/>
      <c r="AD441" s="80"/>
      <c r="AE441" s="131">
        <f>ROUND((AF441/100)*756*Taula1[[#This Row],[Mesos naturals sencers treballats període justificat (01/01/2023 - 31/03/2023)]],2)</f>
        <v>0</v>
      </c>
      <c r="AF441" s="79">
        <f>Taula1[[#This Row],[% Jornada segons contracte
(no posar el símbol %) ]]-Taula1[[#This Row],[% Reducció salari per baix rendiment        (no posar el símbol %)]]</f>
        <v>0</v>
      </c>
      <c r="AG441" s="131">
        <f>ROUND((AH441/100)*24.8547945*Taula1[[#This Row],[Dies treballats període justificat (01/01/2023 - 31/03/2023)              no comptabilitzats com a mes natural sencer]],2)</f>
        <v>0</v>
      </c>
      <c r="AH441" s="79">
        <f>Taula1[[#This Row],[% Jornada segons contracte
(no posar el símbol %) ]]-Taula1[[#This Row],[% Reducció salari per baix rendiment        (no posar el símbol %)]]</f>
        <v>0</v>
      </c>
      <c r="AI441" s="131">
        <f t="shared" si="97"/>
        <v>0</v>
      </c>
      <c r="AJ441" s="183"/>
      <c r="AK441" s="131">
        <f>ROUND((AL441/100)*756*Taula1[[#This Row],[Espai reservat Administració  (mesos)]],2)</f>
        <v>0</v>
      </c>
      <c r="AL441" s="79">
        <f>Taula1[[#This Row],[% Jornada segons contracte
(no posar el símbol %) ]]-Taula1[[#This Row],[% Reducció salari per baix rendiment        (no posar el símbol %)]]</f>
        <v>0</v>
      </c>
      <c r="AM441" s="131">
        <f>ROUND((AN441/100)*24.8547945*Taula1[[#This Row],[Espai reservat Administració (dies)]],2)</f>
        <v>0</v>
      </c>
      <c r="AN441" s="79">
        <f>Taula1[[#This Row],[% Jornada segons contracte
(no posar el símbol %) ]]-Taula1[[#This Row],[% Reducció salari per baix rendiment        (no posar el símbol %)]]</f>
        <v>0</v>
      </c>
      <c r="AO441" s="131">
        <f t="shared" si="98"/>
        <v>0</v>
      </c>
      <c r="AP441" s="86"/>
      <c r="AQ441" s="136">
        <f>ROUND((AR441/100)*693*Taula1[[#This Row],[Mesos naturals sencers treballats període justificat (01/01/2023 - 31/03/2023)]],2)</f>
        <v>0</v>
      </c>
      <c r="AR441" s="89">
        <f>Taula1[[#This Row],[% Jornada segons contracte
(no posar el símbol %) ]]-Taula1[[#This Row],[% Reducció salari per baix rendiment        (no posar el símbol %)]]</f>
        <v>0</v>
      </c>
      <c r="AS441" s="136">
        <f>ROUND((AT441/100)*22.78356164*Taula1[[#This Row],[Dies treballats període justificat (01/01/2023 - 31/03/2023)              no comptabilitzats com a mes natural sencer]],2)</f>
        <v>0</v>
      </c>
      <c r="AT441" s="89">
        <f>Taula1[[#This Row],[% Jornada segons contracte
(no posar el símbol %) ]]-Taula1[[#This Row],[% Reducció salari per baix rendiment        (no posar el símbol %)]]</f>
        <v>0</v>
      </c>
      <c r="AU441" s="136">
        <f t="shared" si="99"/>
        <v>0</v>
      </c>
      <c r="AV441" s="86"/>
      <c r="AW441" s="136">
        <f>ROUND((AX441/100)*693*Taula1[[#This Row],[Espai reservat Administració  (mesos)]],2)</f>
        <v>0</v>
      </c>
      <c r="AX441" s="89">
        <f>Taula1[[#This Row],[% Jornada segons contracte
(no posar el símbol %) ]]-Taula1[[#This Row],[% Reducció salari per baix rendiment        (no posar el símbol %)]]</f>
        <v>0</v>
      </c>
      <c r="AY441" s="131">
        <f>ROUND((AZ441/100)*22.78356164*Taula1[[#This Row],[Espai reservat Administració (dies)]],2)</f>
        <v>0</v>
      </c>
      <c r="AZ441" s="79">
        <f>Taula1[[#This Row],[% Jornada segons contracte
(no posar el símbol %) ]]-Taula1[[#This Row],[% Reducció salari per baix rendiment        (no posar el símbol %)]]</f>
        <v>0</v>
      </c>
      <c r="BA441" s="131">
        <f t="shared" si="100"/>
        <v>0</v>
      </c>
      <c r="BB441" s="83"/>
      <c r="BC441" s="131">
        <f>IF(Taula1[[#This Row],[Grup justificat     (fer servir opcions de la llista desplegable)]]=1,AI441,0)</f>
        <v>0</v>
      </c>
      <c r="BD441" s="131">
        <f>IF(Taula1[[#This Row],[Grup justificat     (fer servir opcions de la llista desplegable)]]=2,AU441,0)</f>
        <v>0</v>
      </c>
      <c r="BE441" s="83"/>
      <c r="BF441" s="131">
        <f>IF(Taula1[[#This Row],[Espai reservat Administració]]=1,AO441,0)</f>
        <v>0</v>
      </c>
      <c r="BG441" s="131">
        <f>IF(Taula1[[#This Row],[Espai reservat Administració]]=2,BA441,0)</f>
        <v>0</v>
      </c>
      <c r="BH441" s="83"/>
      <c r="BI441" s="124">
        <f>IF(Taula1[[#This Row],[Grup justificat     (fer servir opcions de la llista desplegable)]]=1,1,0)</f>
        <v>0</v>
      </c>
      <c r="BJ441" s="124">
        <f>IF(Taula1[[#This Row],[Espai reservat Administració]]=1,1,0)</f>
        <v>0</v>
      </c>
      <c r="BK441" s="125"/>
      <c r="BL441" s="124">
        <f>IF(Taula1[[#This Row],[Grup justificat     (fer servir opcions de la llista desplegable)]]=2,1,0)</f>
        <v>0</v>
      </c>
      <c r="BM441" s="124">
        <f>IF(Taula1[[#This Row],[Espai reservat Administració]]=2,1,0)</f>
        <v>0</v>
      </c>
      <c r="BN441" s="73"/>
      <c r="BO441" s="73"/>
      <c r="BP441" s="73"/>
      <c r="BQ441" s="73"/>
      <c r="BR441" s="73"/>
      <c r="BS441" s="73"/>
      <c r="BT441" s="73"/>
      <c r="BU441" s="73"/>
      <c r="BV441" s="73"/>
      <c r="BW441" s="73"/>
      <c r="BX441" s="73"/>
      <c r="BY441" s="73"/>
      <c r="BZ441" s="73"/>
      <c r="CA441" s="73"/>
      <c r="CB441" s="73"/>
      <c r="CC441" s="73"/>
      <c r="CD441" s="73"/>
      <c r="CE441" s="73"/>
      <c r="CF441" s="73"/>
      <c r="CG441" s="63">
        <f t="shared" si="101"/>
        <v>0</v>
      </c>
      <c r="CH441" s="63">
        <f t="shared" si="102"/>
        <v>0</v>
      </c>
      <c r="CI441" s="73"/>
      <c r="CJ441" s="63">
        <f>IF(Taula1[[#This Row],[Tipus de contracte                                  (fer servir opcions de la llista desplegable)]]="Indefinit",1,0)</f>
        <v>0</v>
      </c>
      <c r="CK441" s="63">
        <f>IF(Taula1[[#This Row],[Tipus de contracte                                  (fer servir opcions de la llista desplegable)]]="Temporal, igual o superior a 6 mesos",1,0)</f>
        <v>0</v>
      </c>
      <c r="CL441" s="63">
        <f>IF(Taula1[[#This Row],[Tipus de contracte                                  (fer servir opcions de la llista desplegable)]]="Substitució per IT",1,0)</f>
        <v>0</v>
      </c>
      <c r="CM441" s="73"/>
      <c r="CN441" s="63">
        <f>IF(Taula1[[#This Row],[Relació llocs de treball]]&gt;=1,1,0)</f>
        <v>0</v>
      </c>
      <c r="CO441" s="73"/>
      <c r="CP441" s="63">
        <f>IF(Taula1[[#This Row],[Identitat de gènere                                                          (fer servir opcions de la llista desplegable)]]="Home",1,0)</f>
        <v>0</v>
      </c>
      <c r="CQ441" s="63">
        <f>IF(Taula1[[#This Row],[Identitat de gènere                                                          (fer servir opcions de la llista desplegable)]]="Dona",1,0)</f>
        <v>0</v>
      </c>
      <c r="CR441" s="63">
        <f>IF(Taula1[[#This Row],[Identitat de gènere                                                          (fer servir opcions de la llista desplegable)]]="No binari",1,0)</f>
        <v>0</v>
      </c>
      <c r="CS441" s="73"/>
      <c r="CT441" s="63">
        <f t="shared" si="96"/>
        <v>0</v>
      </c>
      <c r="CU441" s="64">
        <f t="shared" si="103"/>
        <v>0</v>
      </c>
      <c r="CW441" s="64">
        <f t="shared" si="104"/>
        <v>0</v>
      </c>
      <c r="CX441" s="64">
        <f t="shared" si="105"/>
        <v>0</v>
      </c>
      <c r="CY441" s="64">
        <f t="shared" si="106"/>
        <v>0</v>
      </c>
      <c r="CZ441" s="64">
        <f t="shared" si="107"/>
        <v>0</v>
      </c>
      <c r="DB441" s="64">
        <f t="shared" si="108"/>
        <v>0</v>
      </c>
      <c r="DC441" s="64">
        <f t="shared" si="109"/>
        <v>0</v>
      </c>
      <c r="DD441" s="64">
        <f t="shared" si="110"/>
        <v>0</v>
      </c>
      <c r="DE441" s="64">
        <f t="shared" si="111"/>
        <v>0</v>
      </c>
    </row>
    <row r="442" spans="2:109" x14ac:dyDescent="0.3">
      <c r="B442" s="167"/>
      <c r="C442" s="186"/>
      <c r="D442" s="2"/>
      <c r="E442" s="67"/>
      <c r="F442" s="5"/>
      <c r="G442" s="5"/>
      <c r="H442" s="187"/>
      <c r="I442" s="111" t="str">
        <f ca="1">IF(Taula1[[#This Row],[Data naixement (format dd/mm/aaaa)]]="","0",DATEDIF(Taula1[[#This Row],[Data naixement (format dd/mm/aaaa)]],TODAY(),"Y"))</f>
        <v>0</v>
      </c>
      <c r="J442" s="6"/>
      <c r="K442" s="6"/>
      <c r="L442" s="6"/>
      <c r="M442" s="6"/>
      <c r="N442" s="56"/>
      <c r="O442" s="56"/>
      <c r="P442" s="56"/>
      <c r="Q442" s="6"/>
      <c r="R442" s="7"/>
      <c r="S442" s="143">
        <f>Taula1[[#This Row],[Mesos naturals sencers treballats període justificat (01/01/2023 - 31/03/2023)]]</f>
        <v>0</v>
      </c>
      <c r="T442" s="194">
        <f>Taula1[[#This Row],[Dies treballats període justificat (01/01/2023 - 31/03/2023)              no comptabilitzats com a mes natural sencer]]</f>
        <v>0</v>
      </c>
      <c r="U442" s="12"/>
      <c r="V442" s="7"/>
      <c r="W442" s="188"/>
      <c r="X442" s="188"/>
      <c r="Y442" s="188"/>
      <c r="Z442" s="188"/>
      <c r="AA442" s="190"/>
      <c r="AB442" s="143">
        <f>Taula1[[#This Row],[Grup justificat     (fer servir opcions de la llista desplegable)]]</f>
        <v>0</v>
      </c>
      <c r="AC442" s="182"/>
      <c r="AD442" s="80"/>
      <c r="AE442" s="131">
        <f>ROUND((AF442/100)*756*Taula1[[#This Row],[Mesos naturals sencers treballats període justificat (01/01/2023 - 31/03/2023)]],2)</f>
        <v>0</v>
      </c>
      <c r="AF442" s="79">
        <f>Taula1[[#This Row],[% Jornada segons contracte
(no posar el símbol %) ]]-Taula1[[#This Row],[% Reducció salari per baix rendiment        (no posar el símbol %)]]</f>
        <v>0</v>
      </c>
      <c r="AG442" s="131">
        <f>ROUND((AH442/100)*24.8547945*Taula1[[#This Row],[Dies treballats període justificat (01/01/2023 - 31/03/2023)              no comptabilitzats com a mes natural sencer]],2)</f>
        <v>0</v>
      </c>
      <c r="AH442" s="79">
        <f>Taula1[[#This Row],[% Jornada segons contracte
(no posar el símbol %) ]]-Taula1[[#This Row],[% Reducció salari per baix rendiment        (no posar el símbol %)]]</f>
        <v>0</v>
      </c>
      <c r="AI442" s="131">
        <f t="shared" si="97"/>
        <v>0</v>
      </c>
      <c r="AJ442" s="183"/>
      <c r="AK442" s="131">
        <f>ROUND((AL442/100)*756*Taula1[[#This Row],[Espai reservat Administració  (mesos)]],2)</f>
        <v>0</v>
      </c>
      <c r="AL442" s="79">
        <f>Taula1[[#This Row],[% Jornada segons contracte
(no posar el símbol %) ]]-Taula1[[#This Row],[% Reducció salari per baix rendiment        (no posar el símbol %)]]</f>
        <v>0</v>
      </c>
      <c r="AM442" s="131">
        <f>ROUND((AN442/100)*24.8547945*Taula1[[#This Row],[Espai reservat Administració (dies)]],2)</f>
        <v>0</v>
      </c>
      <c r="AN442" s="79">
        <f>Taula1[[#This Row],[% Jornada segons contracte
(no posar el símbol %) ]]-Taula1[[#This Row],[% Reducció salari per baix rendiment        (no posar el símbol %)]]</f>
        <v>0</v>
      </c>
      <c r="AO442" s="131">
        <f t="shared" si="98"/>
        <v>0</v>
      </c>
      <c r="AP442" s="86"/>
      <c r="AQ442" s="136">
        <f>ROUND((AR442/100)*693*Taula1[[#This Row],[Mesos naturals sencers treballats període justificat (01/01/2023 - 31/03/2023)]],2)</f>
        <v>0</v>
      </c>
      <c r="AR442" s="89">
        <f>Taula1[[#This Row],[% Jornada segons contracte
(no posar el símbol %) ]]-Taula1[[#This Row],[% Reducció salari per baix rendiment        (no posar el símbol %)]]</f>
        <v>0</v>
      </c>
      <c r="AS442" s="136">
        <f>ROUND((AT442/100)*22.78356164*Taula1[[#This Row],[Dies treballats període justificat (01/01/2023 - 31/03/2023)              no comptabilitzats com a mes natural sencer]],2)</f>
        <v>0</v>
      </c>
      <c r="AT442" s="89">
        <f>Taula1[[#This Row],[% Jornada segons contracte
(no posar el símbol %) ]]-Taula1[[#This Row],[% Reducció salari per baix rendiment        (no posar el símbol %)]]</f>
        <v>0</v>
      </c>
      <c r="AU442" s="136">
        <f t="shared" si="99"/>
        <v>0</v>
      </c>
      <c r="AV442" s="86"/>
      <c r="AW442" s="136">
        <f>ROUND((AX442/100)*693*Taula1[[#This Row],[Espai reservat Administració  (mesos)]],2)</f>
        <v>0</v>
      </c>
      <c r="AX442" s="89">
        <f>Taula1[[#This Row],[% Jornada segons contracte
(no posar el símbol %) ]]-Taula1[[#This Row],[% Reducció salari per baix rendiment        (no posar el símbol %)]]</f>
        <v>0</v>
      </c>
      <c r="AY442" s="131">
        <f>ROUND((AZ442/100)*22.78356164*Taula1[[#This Row],[Espai reservat Administració (dies)]],2)</f>
        <v>0</v>
      </c>
      <c r="AZ442" s="79">
        <f>Taula1[[#This Row],[% Jornada segons contracte
(no posar el símbol %) ]]-Taula1[[#This Row],[% Reducció salari per baix rendiment        (no posar el símbol %)]]</f>
        <v>0</v>
      </c>
      <c r="BA442" s="131">
        <f t="shared" si="100"/>
        <v>0</v>
      </c>
      <c r="BB442" s="83"/>
      <c r="BC442" s="131">
        <f>IF(Taula1[[#This Row],[Grup justificat     (fer servir opcions de la llista desplegable)]]=1,AI442,0)</f>
        <v>0</v>
      </c>
      <c r="BD442" s="131">
        <f>IF(Taula1[[#This Row],[Grup justificat     (fer servir opcions de la llista desplegable)]]=2,AU442,0)</f>
        <v>0</v>
      </c>
      <c r="BE442" s="83"/>
      <c r="BF442" s="131">
        <f>IF(Taula1[[#This Row],[Espai reservat Administració]]=1,AO442,0)</f>
        <v>0</v>
      </c>
      <c r="BG442" s="131">
        <f>IF(Taula1[[#This Row],[Espai reservat Administració]]=2,BA442,0)</f>
        <v>0</v>
      </c>
      <c r="BH442" s="83"/>
      <c r="BI442" s="124">
        <f>IF(Taula1[[#This Row],[Grup justificat     (fer servir opcions de la llista desplegable)]]=1,1,0)</f>
        <v>0</v>
      </c>
      <c r="BJ442" s="124">
        <f>IF(Taula1[[#This Row],[Espai reservat Administració]]=1,1,0)</f>
        <v>0</v>
      </c>
      <c r="BK442" s="125"/>
      <c r="BL442" s="124">
        <f>IF(Taula1[[#This Row],[Grup justificat     (fer servir opcions de la llista desplegable)]]=2,1,0)</f>
        <v>0</v>
      </c>
      <c r="BM442" s="124">
        <f>IF(Taula1[[#This Row],[Espai reservat Administració]]=2,1,0)</f>
        <v>0</v>
      </c>
      <c r="BN442" s="73"/>
      <c r="BO442" s="73"/>
      <c r="BP442" s="73"/>
      <c r="BQ442" s="73"/>
      <c r="BR442" s="73"/>
      <c r="BS442" s="73"/>
      <c r="BT442" s="73"/>
      <c r="BU442" s="73"/>
      <c r="BV442" s="73"/>
      <c r="BW442" s="73"/>
      <c r="BX442" s="73"/>
      <c r="BY442" s="73"/>
      <c r="BZ442" s="73"/>
      <c r="CA442" s="73"/>
      <c r="CB442" s="73"/>
      <c r="CC442" s="73"/>
      <c r="CD442" s="73"/>
      <c r="CE442" s="73"/>
      <c r="CF442" s="73"/>
      <c r="CG442" s="63">
        <f t="shared" si="101"/>
        <v>0</v>
      </c>
      <c r="CH442" s="63">
        <f t="shared" si="102"/>
        <v>0</v>
      </c>
      <c r="CI442" s="73"/>
      <c r="CJ442" s="63">
        <f>IF(Taula1[[#This Row],[Tipus de contracte                                  (fer servir opcions de la llista desplegable)]]="Indefinit",1,0)</f>
        <v>0</v>
      </c>
      <c r="CK442" s="63">
        <f>IF(Taula1[[#This Row],[Tipus de contracte                                  (fer servir opcions de la llista desplegable)]]="Temporal, igual o superior a 6 mesos",1,0)</f>
        <v>0</v>
      </c>
      <c r="CL442" s="63">
        <f>IF(Taula1[[#This Row],[Tipus de contracte                                  (fer servir opcions de la llista desplegable)]]="Substitució per IT",1,0)</f>
        <v>0</v>
      </c>
      <c r="CM442" s="73"/>
      <c r="CN442" s="63">
        <f>IF(Taula1[[#This Row],[Relació llocs de treball]]&gt;=1,1,0)</f>
        <v>0</v>
      </c>
      <c r="CO442" s="73"/>
      <c r="CP442" s="63">
        <f>IF(Taula1[[#This Row],[Identitat de gènere                                                          (fer servir opcions de la llista desplegable)]]="Home",1,0)</f>
        <v>0</v>
      </c>
      <c r="CQ442" s="63">
        <f>IF(Taula1[[#This Row],[Identitat de gènere                                                          (fer servir opcions de la llista desplegable)]]="Dona",1,0)</f>
        <v>0</v>
      </c>
      <c r="CR442" s="63">
        <f>IF(Taula1[[#This Row],[Identitat de gènere                                                          (fer servir opcions de la llista desplegable)]]="No binari",1,0)</f>
        <v>0</v>
      </c>
      <c r="CS442" s="73"/>
      <c r="CT442" s="63">
        <f t="shared" si="96"/>
        <v>0</v>
      </c>
      <c r="CU442" s="64">
        <f t="shared" si="103"/>
        <v>0</v>
      </c>
      <c r="CW442" s="64">
        <f t="shared" si="104"/>
        <v>0</v>
      </c>
      <c r="CX442" s="64">
        <f t="shared" si="105"/>
        <v>0</v>
      </c>
      <c r="CY442" s="64">
        <f t="shared" si="106"/>
        <v>0</v>
      </c>
      <c r="CZ442" s="64">
        <f t="shared" si="107"/>
        <v>0</v>
      </c>
      <c r="DB442" s="64">
        <f t="shared" si="108"/>
        <v>0</v>
      </c>
      <c r="DC442" s="64">
        <f t="shared" si="109"/>
        <v>0</v>
      </c>
      <c r="DD442" s="64">
        <f t="shared" si="110"/>
        <v>0</v>
      </c>
      <c r="DE442" s="64">
        <f t="shared" si="111"/>
        <v>0</v>
      </c>
    </row>
    <row r="443" spans="2:109" x14ac:dyDescent="0.3">
      <c r="B443" s="167"/>
      <c r="C443" s="186"/>
      <c r="D443" s="2"/>
      <c r="E443" s="67"/>
      <c r="F443" s="5"/>
      <c r="G443" s="5"/>
      <c r="H443" s="187"/>
      <c r="I443" s="111" t="str">
        <f ca="1">IF(Taula1[[#This Row],[Data naixement (format dd/mm/aaaa)]]="","0",DATEDIF(Taula1[[#This Row],[Data naixement (format dd/mm/aaaa)]],TODAY(),"Y"))</f>
        <v>0</v>
      </c>
      <c r="J443" s="6"/>
      <c r="K443" s="6"/>
      <c r="L443" s="6"/>
      <c r="M443" s="6"/>
      <c r="N443" s="56"/>
      <c r="O443" s="56"/>
      <c r="P443" s="56"/>
      <c r="Q443" s="6"/>
      <c r="R443" s="7"/>
      <c r="S443" s="143">
        <f>Taula1[[#This Row],[Mesos naturals sencers treballats període justificat (01/01/2023 - 31/03/2023)]]</f>
        <v>0</v>
      </c>
      <c r="T443" s="194">
        <f>Taula1[[#This Row],[Dies treballats període justificat (01/01/2023 - 31/03/2023)              no comptabilitzats com a mes natural sencer]]</f>
        <v>0</v>
      </c>
      <c r="U443" s="12"/>
      <c r="V443" s="7"/>
      <c r="W443" s="188"/>
      <c r="X443" s="188"/>
      <c r="Y443" s="188"/>
      <c r="Z443" s="188"/>
      <c r="AA443" s="190"/>
      <c r="AB443" s="143">
        <f>Taula1[[#This Row],[Grup justificat     (fer servir opcions de la llista desplegable)]]</f>
        <v>0</v>
      </c>
      <c r="AC443" s="182"/>
      <c r="AD443" s="80"/>
      <c r="AE443" s="131">
        <f>ROUND((AF443/100)*756*Taula1[[#This Row],[Mesos naturals sencers treballats període justificat (01/01/2023 - 31/03/2023)]],2)</f>
        <v>0</v>
      </c>
      <c r="AF443" s="79">
        <f>Taula1[[#This Row],[% Jornada segons contracte
(no posar el símbol %) ]]-Taula1[[#This Row],[% Reducció salari per baix rendiment        (no posar el símbol %)]]</f>
        <v>0</v>
      </c>
      <c r="AG443" s="131">
        <f>ROUND((AH443/100)*24.8547945*Taula1[[#This Row],[Dies treballats període justificat (01/01/2023 - 31/03/2023)              no comptabilitzats com a mes natural sencer]],2)</f>
        <v>0</v>
      </c>
      <c r="AH443" s="79">
        <f>Taula1[[#This Row],[% Jornada segons contracte
(no posar el símbol %) ]]-Taula1[[#This Row],[% Reducció salari per baix rendiment        (no posar el símbol %)]]</f>
        <v>0</v>
      </c>
      <c r="AI443" s="131">
        <f t="shared" si="97"/>
        <v>0</v>
      </c>
      <c r="AJ443" s="183"/>
      <c r="AK443" s="131">
        <f>ROUND((AL443/100)*756*Taula1[[#This Row],[Espai reservat Administració  (mesos)]],2)</f>
        <v>0</v>
      </c>
      <c r="AL443" s="79">
        <f>Taula1[[#This Row],[% Jornada segons contracte
(no posar el símbol %) ]]-Taula1[[#This Row],[% Reducció salari per baix rendiment        (no posar el símbol %)]]</f>
        <v>0</v>
      </c>
      <c r="AM443" s="131">
        <f>ROUND((AN443/100)*24.8547945*Taula1[[#This Row],[Espai reservat Administració (dies)]],2)</f>
        <v>0</v>
      </c>
      <c r="AN443" s="79">
        <f>Taula1[[#This Row],[% Jornada segons contracte
(no posar el símbol %) ]]-Taula1[[#This Row],[% Reducció salari per baix rendiment        (no posar el símbol %)]]</f>
        <v>0</v>
      </c>
      <c r="AO443" s="131">
        <f t="shared" si="98"/>
        <v>0</v>
      </c>
      <c r="AP443" s="86"/>
      <c r="AQ443" s="136">
        <f>ROUND((AR443/100)*693*Taula1[[#This Row],[Mesos naturals sencers treballats període justificat (01/01/2023 - 31/03/2023)]],2)</f>
        <v>0</v>
      </c>
      <c r="AR443" s="89">
        <f>Taula1[[#This Row],[% Jornada segons contracte
(no posar el símbol %) ]]-Taula1[[#This Row],[% Reducció salari per baix rendiment        (no posar el símbol %)]]</f>
        <v>0</v>
      </c>
      <c r="AS443" s="136">
        <f>ROUND((AT443/100)*22.78356164*Taula1[[#This Row],[Dies treballats període justificat (01/01/2023 - 31/03/2023)              no comptabilitzats com a mes natural sencer]],2)</f>
        <v>0</v>
      </c>
      <c r="AT443" s="89">
        <f>Taula1[[#This Row],[% Jornada segons contracte
(no posar el símbol %) ]]-Taula1[[#This Row],[% Reducció salari per baix rendiment        (no posar el símbol %)]]</f>
        <v>0</v>
      </c>
      <c r="AU443" s="136">
        <f t="shared" si="99"/>
        <v>0</v>
      </c>
      <c r="AV443" s="86"/>
      <c r="AW443" s="136">
        <f>ROUND((AX443/100)*693*Taula1[[#This Row],[Espai reservat Administració  (mesos)]],2)</f>
        <v>0</v>
      </c>
      <c r="AX443" s="89">
        <f>Taula1[[#This Row],[% Jornada segons contracte
(no posar el símbol %) ]]-Taula1[[#This Row],[% Reducció salari per baix rendiment        (no posar el símbol %)]]</f>
        <v>0</v>
      </c>
      <c r="AY443" s="131">
        <f>ROUND((AZ443/100)*22.78356164*Taula1[[#This Row],[Espai reservat Administració (dies)]],2)</f>
        <v>0</v>
      </c>
      <c r="AZ443" s="79">
        <f>Taula1[[#This Row],[% Jornada segons contracte
(no posar el símbol %) ]]-Taula1[[#This Row],[% Reducció salari per baix rendiment        (no posar el símbol %)]]</f>
        <v>0</v>
      </c>
      <c r="BA443" s="131">
        <f t="shared" si="100"/>
        <v>0</v>
      </c>
      <c r="BB443" s="83"/>
      <c r="BC443" s="131">
        <f>IF(Taula1[[#This Row],[Grup justificat     (fer servir opcions de la llista desplegable)]]=1,AI443,0)</f>
        <v>0</v>
      </c>
      <c r="BD443" s="131">
        <f>IF(Taula1[[#This Row],[Grup justificat     (fer servir opcions de la llista desplegable)]]=2,AU443,0)</f>
        <v>0</v>
      </c>
      <c r="BE443" s="83"/>
      <c r="BF443" s="131">
        <f>IF(Taula1[[#This Row],[Espai reservat Administració]]=1,AO443,0)</f>
        <v>0</v>
      </c>
      <c r="BG443" s="131">
        <f>IF(Taula1[[#This Row],[Espai reservat Administració]]=2,BA443,0)</f>
        <v>0</v>
      </c>
      <c r="BH443" s="83"/>
      <c r="BI443" s="124">
        <f>IF(Taula1[[#This Row],[Grup justificat     (fer servir opcions de la llista desplegable)]]=1,1,0)</f>
        <v>0</v>
      </c>
      <c r="BJ443" s="124">
        <f>IF(Taula1[[#This Row],[Espai reservat Administració]]=1,1,0)</f>
        <v>0</v>
      </c>
      <c r="BK443" s="125"/>
      <c r="BL443" s="124">
        <f>IF(Taula1[[#This Row],[Grup justificat     (fer servir opcions de la llista desplegable)]]=2,1,0)</f>
        <v>0</v>
      </c>
      <c r="BM443" s="124">
        <f>IF(Taula1[[#This Row],[Espai reservat Administració]]=2,1,0)</f>
        <v>0</v>
      </c>
      <c r="BN443" s="73"/>
      <c r="BO443" s="73"/>
      <c r="BP443" s="73"/>
      <c r="BQ443" s="73"/>
      <c r="BR443" s="73"/>
      <c r="BS443" s="73"/>
      <c r="BT443" s="73"/>
      <c r="BU443" s="73"/>
      <c r="BV443" s="73"/>
      <c r="BW443" s="73"/>
      <c r="BX443" s="73"/>
      <c r="BY443" s="73"/>
      <c r="BZ443" s="73"/>
      <c r="CA443" s="73"/>
      <c r="CB443" s="73"/>
      <c r="CC443" s="73"/>
      <c r="CD443" s="73"/>
      <c r="CE443" s="73"/>
      <c r="CF443" s="73"/>
      <c r="CG443" s="63">
        <f t="shared" si="101"/>
        <v>0</v>
      </c>
      <c r="CH443" s="63">
        <f t="shared" si="102"/>
        <v>0</v>
      </c>
      <c r="CI443" s="73"/>
      <c r="CJ443" s="63">
        <f>IF(Taula1[[#This Row],[Tipus de contracte                                  (fer servir opcions de la llista desplegable)]]="Indefinit",1,0)</f>
        <v>0</v>
      </c>
      <c r="CK443" s="63">
        <f>IF(Taula1[[#This Row],[Tipus de contracte                                  (fer servir opcions de la llista desplegable)]]="Temporal, igual o superior a 6 mesos",1,0)</f>
        <v>0</v>
      </c>
      <c r="CL443" s="63">
        <f>IF(Taula1[[#This Row],[Tipus de contracte                                  (fer servir opcions de la llista desplegable)]]="Substitució per IT",1,0)</f>
        <v>0</v>
      </c>
      <c r="CM443" s="73"/>
      <c r="CN443" s="63">
        <f>IF(Taula1[[#This Row],[Relació llocs de treball]]&gt;=1,1,0)</f>
        <v>0</v>
      </c>
      <c r="CO443" s="73"/>
      <c r="CP443" s="63">
        <f>IF(Taula1[[#This Row],[Identitat de gènere                                                          (fer servir opcions de la llista desplegable)]]="Home",1,0)</f>
        <v>0</v>
      </c>
      <c r="CQ443" s="63">
        <f>IF(Taula1[[#This Row],[Identitat de gènere                                                          (fer servir opcions de la llista desplegable)]]="Dona",1,0)</f>
        <v>0</v>
      </c>
      <c r="CR443" s="63">
        <f>IF(Taula1[[#This Row],[Identitat de gènere                                                          (fer servir opcions de la llista desplegable)]]="No binari",1,0)</f>
        <v>0</v>
      </c>
      <c r="CS443" s="73"/>
      <c r="CT443" s="63">
        <f t="shared" si="96"/>
        <v>0</v>
      </c>
      <c r="CU443" s="64">
        <f t="shared" si="103"/>
        <v>0</v>
      </c>
      <c r="CW443" s="64">
        <f t="shared" si="104"/>
        <v>0</v>
      </c>
      <c r="CX443" s="64">
        <f t="shared" si="105"/>
        <v>0</v>
      </c>
      <c r="CY443" s="64">
        <f t="shared" si="106"/>
        <v>0</v>
      </c>
      <c r="CZ443" s="64">
        <f t="shared" si="107"/>
        <v>0</v>
      </c>
      <c r="DB443" s="64">
        <f t="shared" si="108"/>
        <v>0</v>
      </c>
      <c r="DC443" s="64">
        <f t="shared" si="109"/>
        <v>0</v>
      </c>
      <c r="DD443" s="64">
        <f t="shared" si="110"/>
        <v>0</v>
      </c>
      <c r="DE443" s="64">
        <f t="shared" si="111"/>
        <v>0</v>
      </c>
    </row>
    <row r="444" spans="2:109" x14ac:dyDescent="0.3">
      <c r="B444" s="167"/>
      <c r="C444" s="186"/>
      <c r="D444" s="2"/>
      <c r="E444" s="67"/>
      <c r="F444" s="5"/>
      <c r="G444" s="5"/>
      <c r="H444" s="187"/>
      <c r="I444" s="111" t="str">
        <f ca="1">IF(Taula1[[#This Row],[Data naixement (format dd/mm/aaaa)]]="","0",DATEDIF(Taula1[[#This Row],[Data naixement (format dd/mm/aaaa)]],TODAY(),"Y"))</f>
        <v>0</v>
      </c>
      <c r="J444" s="6"/>
      <c r="K444" s="6"/>
      <c r="L444" s="6"/>
      <c r="M444" s="6"/>
      <c r="N444" s="56"/>
      <c r="O444" s="56"/>
      <c r="P444" s="56"/>
      <c r="Q444" s="6"/>
      <c r="R444" s="7"/>
      <c r="S444" s="143">
        <f>Taula1[[#This Row],[Mesos naturals sencers treballats període justificat (01/01/2023 - 31/03/2023)]]</f>
        <v>0</v>
      </c>
      <c r="T444" s="194">
        <f>Taula1[[#This Row],[Dies treballats període justificat (01/01/2023 - 31/03/2023)              no comptabilitzats com a mes natural sencer]]</f>
        <v>0</v>
      </c>
      <c r="U444" s="12"/>
      <c r="V444" s="7"/>
      <c r="W444" s="188"/>
      <c r="X444" s="188"/>
      <c r="Y444" s="188"/>
      <c r="Z444" s="188"/>
      <c r="AA444" s="190"/>
      <c r="AB444" s="143">
        <f>Taula1[[#This Row],[Grup justificat     (fer servir opcions de la llista desplegable)]]</f>
        <v>0</v>
      </c>
      <c r="AC444" s="182"/>
      <c r="AD444" s="80"/>
      <c r="AE444" s="131">
        <f>ROUND((AF444/100)*756*Taula1[[#This Row],[Mesos naturals sencers treballats període justificat (01/01/2023 - 31/03/2023)]],2)</f>
        <v>0</v>
      </c>
      <c r="AF444" s="79">
        <f>Taula1[[#This Row],[% Jornada segons contracte
(no posar el símbol %) ]]-Taula1[[#This Row],[% Reducció salari per baix rendiment        (no posar el símbol %)]]</f>
        <v>0</v>
      </c>
      <c r="AG444" s="131">
        <f>ROUND((AH444/100)*24.8547945*Taula1[[#This Row],[Dies treballats període justificat (01/01/2023 - 31/03/2023)              no comptabilitzats com a mes natural sencer]],2)</f>
        <v>0</v>
      </c>
      <c r="AH444" s="79">
        <f>Taula1[[#This Row],[% Jornada segons contracte
(no posar el símbol %) ]]-Taula1[[#This Row],[% Reducció salari per baix rendiment        (no posar el símbol %)]]</f>
        <v>0</v>
      </c>
      <c r="AI444" s="131">
        <f t="shared" si="97"/>
        <v>0</v>
      </c>
      <c r="AJ444" s="183"/>
      <c r="AK444" s="131">
        <f>ROUND((AL444/100)*756*Taula1[[#This Row],[Espai reservat Administració  (mesos)]],2)</f>
        <v>0</v>
      </c>
      <c r="AL444" s="79">
        <f>Taula1[[#This Row],[% Jornada segons contracte
(no posar el símbol %) ]]-Taula1[[#This Row],[% Reducció salari per baix rendiment        (no posar el símbol %)]]</f>
        <v>0</v>
      </c>
      <c r="AM444" s="131">
        <f>ROUND((AN444/100)*24.8547945*Taula1[[#This Row],[Espai reservat Administració (dies)]],2)</f>
        <v>0</v>
      </c>
      <c r="AN444" s="79">
        <f>Taula1[[#This Row],[% Jornada segons contracte
(no posar el símbol %) ]]-Taula1[[#This Row],[% Reducció salari per baix rendiment        (no posar el símbol %)]]</f>
        <v>0</v>
      </c>
      <c r="AO444" s="131">
        <f t="shared" si="98"/>
        <v>0</v>
      </c>
      <c r="AP444" s="86"/>
      <c r="AQ444" s="136">
        <f>ROUND((AR444/100)*693*Taula1[[#This Row],[Mesos naturals sencers treballats període justificat (01/01/2023 - 31/03/2023)]],2)</f>
        <v>0</v>
      </c>
      <c r="AR444" s="89">
        <f>Taula1[[#This Row],[% Jornada segons contracte
(no posar el símbol %) ]]-Taula1[[#This Row],[% Reducció salari per baix rendiment        (no posar el símbol %)]]</f>
        <v>0</v>
      </c>
      <c r="AS444" s="136">
        <f>ROUND((AT444/100)*22.78356164*Taula1[[#This Row],[Dies treballats període justificat (01/01/2023 - 31/03/2023)              no comptabilitzats com a mes natural sencer]],2)</f>
        <v>0</v>
      </c>
      <c r="AT444" s="89">
        <f>Taula1[[#This Row],[% Jornada segons contracte
(no posar el símbol %) ]]-Taula1[[#This Row],[% Reducció salari per baix rendiment        (no posar el símbol %)]]</f>
        <v>0</v>
      </c>
      <c r="AU444" s="136">
        <f t="shared" si="99"/>
        <v>0</v>
      </c>
      <c r="AV444" s="86"/>
      <c r="AW444" s="136">
        <f>ROUND((AX444/100)*693*Taula1[[#This Row],[Espai reservat Administració  (mesos)]],2)</f>
        <v>0</v>
      </c>
      <c r="AX444" s="89">
        <f>Taula1[[#This Row],[% Jornada segons contracte
(no posar el símbol %) ]]-Taula1[[#This Row],[% Reducció salari per baix rendiment        (no posar el símbol %)]]</f>
        <v>0</v>
      </c>
      <c r="AY444" s="131">
        <f>ROUND((AZ444/100)*22.78356164*Taula1[[#This Row],[Espai reservat Administració (dies)]],2)</f>
        <v>0</v>
      </c>
      <c r="AZ444" s="79">
        <f>Taula1[[#This Row],[% Jornada segons contracte
(no posar el símbol %) ]]-Taula1[[#This Row],[% Reducció salari per baix rendiment        (no posar el símbol %)]]</f>
        <v>0</v>
      </c>
      <c r="BA444" s="131">
        <f t="shared" si="100"/>
        <v>0</v>
      </c>
      <c r="BB444" s="83"/>
      <c r="BC444" s="131">
        <f>IF(Taula1[[#This Row],[Grup justificat     (fer servir opcions de la llista desplegable)]]=1,AI444,0)</f>
        <v>0</v>
      </c>
      <c r="BD444" s="131">
        <f>IF(Taula1[[#This Row],[Grup justificat     (fer servir opcions de la llista desplegable)]]=2,AU444,0)</f>
        <v>0</v>
      </c>
      <c r="BE444" s="83"/>
      <c r="BF444" s="131">
        <f>IF(Taula1[[#This Row],[Espai reservat Administració]]=1,AO444,0)</f>
        <v>0</v>
      </c>
      <c r="BG444" s="131">
        <f>IF(Taula1[[#This Row],[Espai reservat Administració]]=2,BA444,0)</f>
        <v>0</v>
      </c>
      <c r="BH444" s="83"/>
      <c r="BI444" s="124">
        <f>IF(Taula1[[#This Row],[Grup justificat     (fer servir opcions de la llista desplegable)]]=1,1,0)</f>
        <v>0</v>
      </c>
      <c r="BJ444" s="124">
        <f>IF(Taula1[[#This Row],[Espai reservat Administració]]=1,1,0)</f>
        <v>0</v>
      </c>
      <c r="BK444" s="125"/>
      <c r="BL444" s="124">
        <f>IF(Taula1[[#This Row],[Grup justificat     (fer servir opcions de la llista desplegable)]]=2,1,0)</f>
        <v>0</v>
      </c>
      <c r="BM444" s="124">
        <f>IF(Taula1[[#This Row],[Espai reservat Administració]]=2,1,0)</f>
        <v>0</v>
      </c>
      <c r="BN444" s="73"/>
      <c r="BO444" s="73"/>
      <c r="BP444" s="73"/>
      <c r="BQ444" s="73"/>
      <c r="BR444" s="73"/>
      <c r="BS444" s="73"/>
      <c r="BT444" s="73"/>
      <c r="BU444" s="73"/>
      <c r="BV444" s="73"/>
      <c r="BW444" s="73"/>
      <c r="BX444" s="73"/>
      <c r="BY444" s="73"/>
      <c r="BZ444" s="73"/>
      <c r="CA444" s="73"/>
      <c r="CB444" s="73"/>
      <c r="CC444" s="73"/>
      <c r="CD444" s="73"/>
      <c r="CE444" s="73"/>
      <c r="CF444" s="73"/>
      <c r="CG444" s="63">
        <f t="shared" si="101"/>
        <v>0</v>
      </c>
      <c r="CH444" s="63">
        <f t="shared" si="102"/>
        <v>0</v>
      </c>
      <c r="CI444" s="73"/>
      <c r="CJ444" s="63">
        <f>IF(Taula1[[#This Row],[Tipus de contracte                                  (fer servir opcions de la llista desplegable)]]="Indefinit",1,0)</f>
        <v>0</v>
      </c>
      <c r="CK444" s="63">
        <f>IF(Taula1[[#This Row],[Tipus de contracte                                  (fer servir opcions de la llista desplegable)]]="Temporal, igual o superior a 6 mesos",1,0)</f>
        <v>0</v>
      </c>
      <c r="CL444" s="63">
        <f>IF(Taula1[[#This Row],[Tipus de contracte                                  (fer servir opcions de la llista desplegable)]]="Substitució per IT",1,0)</f>
        <v>0</v>
      </c>
      <c r="CM444" s="73"/>
      <c r="CN444" s="63">
        <f>IF(Taula1[[#This Row],[Relació llocs de treball]]&gt;=1,1,0)</f>
        <v>0</v>
      </c>
      <c r="CO444" s="73"/>
      <c r="CP444" s="63">
        <f>IF(Taula1[[#This Row],[Identitat de gènere                                                          (fer servir opcions de la llista desplegable)]]="Home",1,0)</f>
        <v>0</v>
      </c>
      <c r="CQ444" s="63">
        <f>IF(Taula1[[#This Row],[Identitat de gènere                                                          (fer servir opcions de la llista desplegable)]]="Dona",1,0)</f>
        <v>0</v>
      </c>
      <c r="CR444" s="63">
        <f>IF(Taula1[[#This Row],[Identitat de gènere                                                          (fer servir opcions de la llista desplegable)]]="No binari",1,0)</f>
        <v>0</v>
      </c>
      <c r="CS444" s="73"/>
      <c r="CT444" s="63">
        <f t="shared" si="96"/>
        <v>0</v>
      </c>
      <c r="CU444" s="64">
        <f t="shared" si="103"/>
        <v>0</v>
      </c>
      <c r="CW444" s="64">
        <f t="shared" si="104"/>
        <v>0</v>
      </c>
      <c r="CX444" s="64">
        <f t="shared" si="105"/>
        <v>0</v>
      </c>
      <c r="CY444" s="64">
        <f t="shared" si="106"/>
        <v>0</v>
      </c>
      <c r="CZ444" s="64">
        <f t="shared" si="107"/>
        <v>0</v>
      </c>
      <c r="DB444" s="64">
        <f t="shared" si="108"/>
        <v>0</v>
      </c>
      <c r="DC444" s="64">
        <f t="shared" si="109"/>
        <v>0</v>
      </c>
      <c r="DD444" s="64">
        <f t="shared" si="110"/>
        <v>0</v>
      </c>
      <c r="DE444" s="64">
        <f t="shared" si="111"/>
        <v>0</v>
      </c>
    </row>
    <row r="445" spans="2:109" x14ac:dyDescent="0.3">
      <c r="B445" s="167"/>
      <c r="C445" s="186"/>
      <c r="D445" s="2"/>
      <c r="E445" s="67"/>
      <c r="F445" s="5"/>
      <c r="G445" s="5"/>
      <c r="H445" s="187"/>
      <c r="I445" s="111" t="str">
        <f ca="1">IF(Taula1[[#This Row],[Data naixement (format dd/mm/aaaa)]]="","0",DATEDIF(Taula1[[#This Row],[Data naixement (format dd/mm/aaaa)]],TODAY(),"Y"))</f>
        <v>0</v>
      </c>
      <c r="J445" s="6"/>
      <c r="K445" s="6"/>
      <c r="L445" s="6"/>
      <c r="M445" s="6"/>
      <c r="N445" s="56"/>
      <c r="O445" s="56"/>
      <c r="P445" s="56"/>
      <c r="Q445" s="6"/>
      <c r="R445" s="7"/>
      <c r="S445" s="143">
        <f>Taula1[[#This Row],[Mesos naturals sencers treballats període justificat (01/01/2023 - 31/03/2023)]]</f>
        <v>0</v>
      </c>
      <c r="T445" s="194">
        <f>Taula1[[#This Row],[Dies treballats període justificat (01/01/2023 - 31/03/2023)              no comptabilitzats com a mes natural sencer]]</f>
        <v>0</v>
      </c>
      <c r="U445" s="12"/>
      <c r="V445" s="7"/>
      <c r="W445" s="188"/>
      <c r="X445" s="188"/>
      <c r="Y445" s="188"/>
      <c r="Z445" s="188"/>
      <c r="AA445" s="190"/>
      <c r="AB445" s="143">
        <f>Taula1[[#This Row],[Grup justificat     (fer servir opcions de la llista desplegable)]]</f>
        <v>0</v>
      </c>
      <c r="AC445" s="182"/>
      <c r="AD445" s="80"/>
      <c r="AE445" s="131">
        <f>ROUND((AF445/100)*756*Taula1[[#This Row],[Mesos naturals sencers treballats període justificat (01/01/2023 - 31/03/2023)]],2)</f>
        <v>0</v>
      </c>
      <c r="AF445" s="79">
        <f>Taula1[[#This Row],[% Jornada segons contracte
(no posar el símbol %) ]]-Taula1[[#This Row],[% Reducció salari per baix rendiment        (no posar el símbol %)]]</f>
        <v>0</v>
      </c>
      <c r="AG445" s="131">
        <f>ROUND((AH445/100)*24.8547945*Taula1[[#This Row],[Dies treballats període justificat (01/01/2023 - 31/03/2023)              no comptabilitzats com a mes natural sencer]],2)</f>
        <v>0</v>
      </c>
      <c r="AH445" s="79">
        <f>Taula1[[#This Row],[% Jornada segons contracte
(no posar el símbol %) ]]-Taula1[[#This Row],[% Reducció salari per baix rendiment        (no posar el símbol %)]]</f>
        <v>0</v>
      </c>
      <c r="AI445" s="131">
        <f t="shared" si="97"/>
        <v>0</v>
      </c>
      <c r="AJ445" s="183"/>
      <c r="AK445" s="131">
        <f>ROUND((AL445/100)*756*Taula1[[#This Row],[Espai reservat Administració  (mesos)]],2)</f>
        <v>0</v>
      </c>
      <c r="AL445" s="79">
        <f>Taula1[[#This Row],[% Jornada segons contracte
(no posar el símbol %) ]]-Taula1[[#This Row],[% Reducció salari per baix rendiment        (no posar el símbol %)]]</f>
        <v>0</v>
      </c>
      <c r="AM445" s="131">
        <f>ROUND((AN445/100)*24.8547945*Taula1[[#This Row],[Espai reservat Administració (dies)]],2)</f>
        <v>0</v>
      </c>
      <c r="AN445" s="79">
        <f>Taula1[[#This Row],[% Jornada segons contracte
(no posar el símbol %) ]]-Taula1[[#This Row],[% Reducció salari per baix rendiment        (no posar el símbol %)]]</f>
        <v>0</v>
      </c>
      <c r="AO445" s="131">
        <f t="shared" si="98"/>
        <v>0</v>
      </c>
      <c r="AP445" s="86"/>
      <c r="AQ445" s="136">
        <f>ROUND((AR445/100)*693*Taula1[[#This Row],[Mesos naturals sencers treballats període justificat (01/01/2023 - 31/03/2023)]],2)</f>
        <v>0</v>
      </c>
      <c r="AR445" s="89">
        <f>Taula1[[#This Row],[% Jornada segons contracte
(no posar el símbol %) ]]-Taula1[[#This Row],[% Reducció salari per baix rendiment        (no posar el símbol %)]]</f>
        <v>0</v>
      </c>
      <c r="AS445" s="136">
        <f>ROUND((AT445/100)*22.78356164*Taula1[[#This Row],[Dies treballats període justificat (01/01/2023 - 31/03/2023)              no comptabilitzats com a mes natural sencer]],2)</f>
        <v>0</v>
      </c>
      <c r="AT445" s="89">
        <f>Taula1[[#This Row],[% Jornada segons contracte
(no posar el símbol %) ]]-Taula1[[#This Row],[% Reducció salari per baix rendiment        (no posar el símbol %)]]</f>
        <v>0</v>
      </c>
      <c r="AU445" s="136">
        <f t="shared" si="99"/>
        <v>0</v>
      </c>
      <c r="AV445" s="86"/>
      <c r="AW445" s="136">
        <f>ROUND((AX445/100)*693*Taula1[[#This Row],[Espai reservat Administració  (mesos)]],2)</f>
        <v>0</v>
      </c>
      <c r="AX445" s="89">
        <f>Taula1[[#This Row],[% Jornada segons contracte
(no posar el símbol %) ]]-Taula1[[#This Row],[% Reducció salari per baix rendiment        (no posar el símbol %)]]</f>
        <v>0</v>
      </c>
      <c r="AY445" s="131">
        <f>ROUND((AZ445/100)*22.78356164*Taula1[[#This Row],[Espai reservat Administració (dies)]],2)</f>
        <v>0</v>
      </c>
      <c r="AZ445" s="79">
        <f>Taula1[[#This Row],[% Jornada segons contracte
(no posar el símbol %) ]]-Taula1[[#This Row],[% Reducció salari per baix rendiment        (no posar el símbol %)]]</f>
        <v>0</v>
      </c>
      <c r="BA445" s="131">
        <f t="shared" si="100"/>
        <v>0</v>
      </c>
      <c r="BB445" s="83"/>
      <c r="BC445" s="131">
        <f>IF(Taula1[[#This Row],[Grup justificat     (fer servir opcions de la llista desplegable)]]=1,AI445,0)</f>
        <v>0</v>
      </c>
      <c r="BD445" s="131">
        <f>IF(Taula1[[#This Row],[Grup justificat     (fer servir opcions de la llista desplegable)]]=2,AU445,0)</f>
        <v>0</v>
      </c>
      <c r="BE445" s="83"/>
      <c r="BF445" s="131">
        <f>IF(Taula1[[#This Row],[Espai reservat Administració]]=1,AO445,0)</f>
        <v>0</v>
      </c>
      <c r="BG445" s="131">
        <f>IF(Taula1[[#This Row],[Espai reservat Administració]]=2,BA445,0)</f>
        <v>0</v>
      </c>
      <c r="BH445" s="83"/>
      <c r="BI445" s="124">
        <f>IF(Taula1[[#This Row],[Grup justificat     (fer servir opcions de la llista desplegable)]]=1,1,0)</f>
        <v>0</v>
      </c>
      <c r="BJ445" s="124">
        <f>IF(Taula1[[#This Row],[Espai reservat Administració]]=1,1,0)</f>
        <v>0</v>
      </c>
      <c r="BK445" s="125"/>
      <c r="BL445" s="124">
        <f>IF(Taula1[[#This Row],[Grup justificat     (fer servir opcions de la llista desplegable)]]=2,1,0)</f>
        <v>0</v>
      </c>
      <c r="BM445" s="124">
        <f>IF(Taula1[[#This Row],[Espai reservat Administració]]=2,1,0)</f>
        <v>0</v>
      </c>
      <c r="BN445" s="73"/>
      <c r="BO445" s="73"/>
      <c r="BP445" s="73"/>
      <c r="BQ445" s="73"/>
      <c r="BR445" s="73"/>
      <c r="BS445" s="73"/>
      <c r="BT445" s="73"/>
      <c r="BU445" s="73"/>
      <c r="BV445" s="73"/>
      <c r="BW445" s="73"/>
      <c r="BX445" s="73"/>
      <c r="BY445" s="73"/>
      <c r="BZ445" s="73"/>
      <c r="CA445" s="73"/>
      <c r="CB445" s="73"/>
      <c r="CC445" s="73"/>
      <c r="CD445" s="73"/>
      <c r="CE445" s="73"/>
      <c r="CF445" s="73"/>
      <c r="CG445" s="63">
        <f t="shared" si="101"/>
        <v>0</v>
      </c>
      <c r="CH445" s="63">
        <f t="shared" si="102"/>
        <v>0</v>
      </c>
      <c r="CI445" s="73"/>
      <c r="CJ445" s="63">
        <f>IF(Taula1[[#This Row],[Tipus de contracte                                  (fer servir opcions de la llista desplegable)]]="Indefinit",1,0)</f>
        <v>0</v>
      </c>
      <c r="CK445" s="63">
        <f>IF(Taula1[[#This Row],[Tipus de contracte                                  (fer servir opcions de la llista desplegable)]]="Temporal, igual o superior a 6 mesos",1,0)</f>
        <v>0</v>
      </c>
      <c r="CL445" s="63">
        <f>IF(Taula1[[#This Row],[Tipus de contracte                                  (fer servir opcions de la llista desplegable)]]="Substitució per IT",1,0)</f>
        <v>0</v>
      </c>
      <c r="CM445" s="73"/>
      <c r="CN445" s="63">
        <f>IF(Taula1[[#This Row],[Relació llocs de treball]]&gt;=1,1,0)</f>
        <v>0</v>
      </c>
      <c r="CO445" s="73"/>
      <c r="CP445" s="63">
        <f>IF(Taula1[[#This Row],[Identitat de gènere                                                          (fer servir opcions de la llista desplegable)]]="Home",1,0)</f>
        <v>0</v>
      </c>
      <c r="CQ445" s="63">
        <f>IF(Taula1[[#This Row],[Identitat de gènere                                                          (fer servir opcions de la llista desplegable)]]="Dona",1,0)</f>
        <v>0</v>
      </c>
      <c r="CR445" s="63">
        <f>IF(Taula1[[#This Row],[Identitat de gènere                                                          (fer servir opcions de la llista desplegable)]]="No binari",1,0)</f>
        <v>0</v>
      </c>
      <c r="CS445" s="73"/>
      <c r="CT445" s="63">
        <f t="shared" si="96"/>
        <v>0</v>
      </c>
      <c r="CU445" s="64">
        <f t="shared" si="103"/>
        <v>0</v>
      </c>
      <c r="CW445" s="64">
        <f t="shared" si="104"/>
        <v>0</v>
      </c>
      <c r="CX445" s="64">
        <f t="shared" si="105"/>
        <v>0</v>
      </c>
      <c r="CY445" s="64">
        <f t="shared" si="106"/>
        <v>0</v>
      </c>
      <c r="CZ445" s="64">
        <f t="shared" si="107"/>
        <v>0</v>
      </c>
      <c r="DB445" s="64">
        <f t="shared" si="108"/>
        <v>0</v>
      </c>
      <c r="DC445" s="64">
        <f t="shared" si="109"/>
        <v>0</v>
      </c>
      <c r="DD445" s="64">
        <f t="shared" si="110"/>
        <v>0</v>
      </c>
      <c r="DE445" s="64">
        <f t="shared" si="111"/>
        <v>0</v>
      </c>
    </row>
    <row r="446" spans="2:109" x14ac:dyDescent="0.3">
      <c r="B446" s="167"/>
      <c r="C446" s="186"/>
      <c r="D446" s="2"/>
      <c r="E446" s="67"/>
      <c r="F446" s="5"/>
      <c r="G446" s="5"/>
      <c r="H446" s="187"/>
      <c r="I446" s="111" t="str">
        <f ca="1">IF(Taula1[[#This Row],[Data naixement (format dd/mm/aaaa)]]="","0",DATEDIF(Taula1[[#This Row],[Data naixement (format dd/mm/aaaa)]],TODAY(),"Y"))</f>
        <v>0</v>
      </c>
      <c r="J446" s="6"/>
      <c r="K446" s="6"/>
      <c r="L446" s="6"/>
      <c r="M446" s="6"/>
      <c r="N446" s="56"/>
      <c r="O446" s="56"/>
      <c r="P446" s="56"/>
      <c r="Q446" s="6"/>
      <c r="R446" s="7"/>
      <c r="S446" s="143">
        <f>Taula1[[#This Row],[Mesos naturals sencers treballats període justificat (01/01/2023 - 31/03/2023)]]</f>
        <v>0</v>
      </c>
      <c r="T446" s="194">
        <f>Taula1[[#This Row],[Dies treballats període justificat (01/01/2023 - 31/03/2023)              no comptabilitzats com a mes natural sencer]]</f>
        <v>0</v>
      </c>
      <c r="U446" s="12"/>
      <c r="V446" s="7"/>
      <c r="W446" s="188"/>
      <c r="X446" s="188"/>
      <c r="Y446" s="188"/>
      <c r="Z446" s="188"/>
      <c r="AA446" s="190"/>
      <c r="AB446" s="143">
        <f>Taula1[[#This Row],[Grup justificat     (fer servir opcions de la llista desplegable)]]</f>
        <v>0</v>
      </c>
      <c r="AC446" s="182"/>
      <c r="AD446" s="80"/>
      <c r="AE446" s="131">
        <f>ROUND((AF446/100)*756*Taula1[[#This Row],[Mesos naturals sencers treballats període justificat (01/01/2023 - 31/03/2023)]],2)</f>
        <v>0</v>
      </c>
      <c r="AF446" s="79">
        <f>Taula1[[#This Row],[% Jornada segons contracte
(no posar el símbol %) ]]-Taula1[[#This Row],[% Reducció salari per baix rendiment        (no posar el símbol %)]]</f>
        <v>0</v>
      </c>
      <c r="AG446" s="131">
        <f>ROUND((AH446/100)*24.8547945*Taula1[[#This Row],[Dies treballats període justificat (01/01/2023 - 31/03/2023)              no comptabilitzats com a mes natural sencer]],2)</f>
        <v>0</v>
      </c>
      <c r="AH446" s="79">
        <f>Taula1[[#This Row],[% Jornada segons contracte
(no posar el símbol %) ]]-Taula1[[#This Row],[% Reducció salari per baix rendiment        (no posar el símbol %)]]</f>
        <v>0</v>
      </c>
      <c r="AI446" s="131">
        <f t="shared" si="97"/>
        <v>0</v>
      </c>
      <c r="AJ446" s="183"/>
      <c r="AK446" s="131">
        <f>ROUND((AL446/100)*756*Taula1[[#This Row],[Espai reservat Administració  (mesos)]],2)</f>
        <v>0</v>
      </c>
      <c r="AL446" s="79">
        <f>Taula1[[#This Row],[% Jornada segons contracte
(no posar el símbol %) ]]-Taula1[[#This Row],[% Reducció salari per baix rendiment        (no posar el símbol %)]]</f>
        <v>0</v>
      </c>
      <c r="AM446" s="131">
        <f>ROUND((AN446/100)*24.8547945*Taula1[[#This Row],[Espai reservat Administració (dies)]],2)</f>
        <v>0</v>
      </c>
      <c r="AN446" s="79">
        <f>Taula1[[#This Row],[% Jornada segons contracte
(no posar el símbol %) ]]-Taula1[[#This Row],[% Reducció salari per baix rendiment        (no posar el símbol %)]]</f>
        <v>0</v>
      </c>
      <c r="AO446" s="131">
        <f t="shared" si="98"/>
        <v>0</v>
      </c>
      <c r="AP446" s="86"/>
      <c r="AQ446" s="136">
        <f>ROUND((AR446/100)*693*Taula1[[#This Row],[Mesos naturals sencers treballats període justificat (01/01/2023 - 31/03/2023)]],2)</f>
        <v>0</v>
      </c>
      <c r="AR446" s="89">
        <f>Taula1[[#This Row],[% Jornada segons contracte
(no posar el símbol %) ]]-Taula1[[#This Row],[% Reducció salari per baix rendiment        (no posar el símbol %)]]</f>
        <v>0</v>
      </c>
      <c r="AS446" s="136">
        <f>ROUND((AT446/100)*22.78356164*Taula1[[#This Row],[Dies treballats període justificat (01/01/2023 - 31/03/2023)              no comptabilitzats com a mes natural sencer]],2)</f>
        <v>0</v>
      </c>
      <c r="AT446" s="89">
        <f>Taula1[[#This Row],[% Jornada segons contracte
(no posar el símbol %) ]]-Taula1[[#This Row],[% Reducció salari per baix rendiment        (no posar el símbol %)]]</f>
        <v>0</v>
      </c>
      <c r="AU446" s="136">
        <f t="shared" si="99"/>
        <v>0</v>
      </c>
      <c r="AV446" s="86"/>
      <c r="AW446" s="136">
        <f>ROUND((AX446/100)*693*Taula1[[#This Row],[Espai reservat Administració  (mesos)]],2)</f>
        <v>0</v>
      </c>
      <c r="AX446" s="89">
        <f>Taula1[[#This Row],[% Jornada segons contracte
(no posar el símbol %) ]]-Taula1[[#This Row],[% Reducció salari per baix rendiment        (no posar el símbol %)]]</f>
        <v>0</v>
      </c>
      <c r="AY446" s="131">
        <f>ROUND((AZ446/100)*22.78356164*Taula1[[#This Row],[Espai reservat Administració (dies)]],2)</f>
        <v>0</v>
      </c>
      <c r="AZ446" s="79">
        <f>Taula1[[#This Row],[% Jornada segons contracte
(no posar el símbol %) ]]-Taula1[[#This Row],[% Reducció salari per baix rendiment        (no posar el símbol %)]]</f>
        <v>0</v>
      </c>
      <c r="BA446" s="131">
        <f t="shared" si="100"/>
        <v>0</v>
      </c>
      <c r="BB446" s="83"/>
      <c r="BC446" s="131">
        <f>IF(Taula1[[#This Row],[Grup justificat     (fer servir opcions de la llista desplegable)]]=1,AI446,0)</f>
        <v>0</v>
      </c>
      <c r="BD446" s="131">
        <f>IF(Taula1[[#This Row],[Grup justificat     (fer servir opcions de la llista desplegable)]]=2,AU446,0)</f>
        <v>0</v>
      </c>
      <c r="BE446" s="83"/>
      <c r="BF446" s="131">
        <f>IF(Taula1[[#This Row],[Espai reservat Administració]]=1,AO446,0)</f>
        <v>0</v>
      </c>
      <c r="BG446" s="131">
        <f>IF(Taula1[[#This Row],[Espai reservat Administració]]=2,BA446,0)</f>
        <v>0</v>
      </c>
      <c r="BH446" s="83"/>
      <c r="BI446" s="124">
        <f>IF(Taula1[[#This Row],[Grup justificat     (fer servir opcions de la llista desplegable)]]=1,1,0)</f>
        <v>0</v>
      </c>
      <c r="BJ446" s="124">
        <f>IF(Taula1[[#This Row],[Espai reservat Administració]]=1,1,0)</f>
        <v>0</v>
      </c>
      <c r="BK446" s="125"/>
      <c r="BL446" s="124">
        <f>IF(Taula1[[#This Row],[Grup justificat     (fer servir opcions de la llista desplegable)]]=2,1,0)</f>
        <v>0</v>
      </c>
      <c r="BM446" s="124">
        <f>IF(Taula1[[#This Row],[Espai reservat Administració]]=2,1,0)</f>
        <v>0</v>
      </c>
      <c r="BN446" s="73"/>
      <c r="BO446" s="73"/>
      <c r="BP446" s="73"/>
      <c r="BQ446" s="73"/>
      <c r="BR446" s="73"/>
      <c r="BS446" s="73"/>
      <c r="BT446" s="73"/>
      <c r="BU446" s="73"/>
      <c r="BV446" s="73"/>
      <c r="BW446" s="73"/>
      <c r="BX446" s="73"/>
      <c r="BY446" s="73"/>
      <c r="BZ446" s="73"/>
      <c r="CA446" s="73"/>
      <c r="CB446" s="73"/>
      <c r="CC446" s="73"/>
      <c r="CD446" s="73"/>
      <c r="CE446" s="73"/>
      <c r="CF446" s="73"/>
      <c r="CG446" s="63">
        <f t="shared" si="101"/>
        <v>0</v>
      </c>
      <c r="CH446" s="63">
        <f t="shared" si="102"/>
        <v>0</v>
      </c>
      <c r="CI446" s="73"/>
      <c r="CJ446" s="63">
        <f>IF(Taula1[[#This Row],[Tipus de contracte                                  (fer servir opcions de la llista desplegable)]]="Indefinit",1,0)</f>
        <v>0</v>
      </c>
      <c r="CK446" s="63">
        <f>IF(Taula1[[#This Row],[Tipus de contracte                                  (fer servir opcions de la llista desplegable)]]="Temporal, igual o superior a 6 mesos",1,0)</f>
        <v>0</v>
      </c>
      <c r="CL446" s="63">
        <f>IF(Taula1[[#This Row],[Tipus de contracte                                  (fer servir opcions de la llista desplegable)]]="Substitució per IT",1,0)</f>
        <v>0</v>
      </c>
      <c r="CM446" s="73"/>
      <c r="CN446" s="63">
        <f>IF(Taula1[[#This Row],[Relació llocs de treball]]&gt;=1,1,0)</f>
        <v>0</v>
      </c>
      <c r="CO446" s="73"/>
      <c r="CP446" s="63">
        <f>IF(Taula1[[#This Row],[Identitat de gènere                                                          (fer servir opcions de la llista desplegable)]]="Home",1,0)</f>
        <v>0</v>
      </c>
      <c r="CQ446" s="63">
        <f>IF(Taula1[[#This Row],[Identitat de gènere                                                          (fer servir opcions de la llista desplegable)]]="Dona",1,0)</f>
        <v>0</v>
      </c>
      <c r="CR446" s="63">
        <f>IF(Taula1[[#This Row],[Identitat de gènere                                                          (fer servir opcions de la llista desplegable)]]="No binari",1,0)</f>
        <v>0</v>
      </c>
      <c r="CS446" s="73"/>
      <c r="CT446" s="63">
        <f t="shared" si="96"/>
        <v>0</v>
      </c>
      <c r="CU446" s="64">
        <f t="shared" si="103"/>
        <v>0</v>
      </c>
      <c r="CW446" s="64">
        <f t="shared" si="104"/>
        <v>0</v>
      </c>
      <c r="CX446" s="64">
        <f t="shared" si="105"/>
        <v>0</v>
      </c>
      <c r="CY446" s="64">
        <f t="shared" si="106"/>
        <v>0</v>
      </c>
      <c r="CZ446" s="64">
        <f t="shared" si="107"/>
        <v>0</v>
      </c>
      <c r="DB446" s="64">
        <f t="shared" si="108"/>
        <v>0</v>
      </c>
      <c r="DC446" s="64">
        <f t="shared" si="109"/>
        <v>0</v>
      </c>
      <c r="DD446" s="64">
        <f t="shared" si="110"/>
        <v>0</v>
      </c>
      <c r="DE446" s="64">
        <f t="shared" si="111"/>
        <v>0</v>
      </c>
    </row>
    <row r="447" spans="2:109" x14ac:dyDescent="0.3">
      <c r="B447" s="167"/>
      <c r="C447" s="186"/>
      <c r="D447" s="2"/>
      <c r="E447" s="67"/>
      <c r="F447" s="5"/>
      <c r="G447" s="5"/>
      <c r="H447" s="187"/>
      <c r="I447" s="111" t="str">
        <f ca="1">IF(Taula1[[#This Row],[Data naixement (format dd/mm/aaaa)]]="","0",DATEDIF(Taula1[[#This Row],[Data naixement (format dd/mm/aaaa)]],TODAY(),"Y"))</f>
        <v>0</v>
      </c>
      <c r="J447" s="6"/>
      <c r="K447" s="6"/>
      <c r="L447" s="6"/>
      <c r="M447" s="6"/>
      <c r="N447" s="56"/>
      <c r="O447" s="56"/>
      <c r="P447" s="56"/>
      <c r="Q447" s="6"/>
      <c r="R447" s="7"/>
      <c r="S447" s="143">
        <f>Taula1[[#This Row],[Mesos naturals sencers treballats període justificat (01/01/2023 - 31/03/2023)]]</f>
        <v>0</v>
      </c>
      <c r="T447" s="194">
        <f>Taula1[[#This Row],[Dies treballats període justificat (01/01/2023 - 31/03/2023)              no comptabilitzats com a mes natural sencer]]</f>
        <v>0</v>
      </c>
      <c r="U447" s="12"/>
      <c r="V447" s="7"/>
      <c r="W447" s="188"/>
      <c r="X447" s="188"/>
      <c r="Y447" s="188"/>
      <c r="Z447" s="188"/>
      <c r="AA447" s="190"/>
      <c r="AB447" s="143">
        <f>Taula1[[#This Row],[Grup justificat     (fer servir opcions de la llista desplegable)]]</f>
        <v>0</v>
      </c>
      <c r="AC447" s="182"/>
      <c r="AD447" s="80"/>
      <c r="AE447" s="131">
        <f>ROUND((AF447/100)*756*Taula1[[#This Row],[Mesos naturals sencers treballats període justificat (01/01/2023 - 31/03/2023)]],2)</f>
        <v>0</v>
      </c>
      <c r="AF447" s="79">
        <f>Taula1[[#This Row],[% Jornada segons contracte
(no posar el símbol %) ]]-Taula1[[#This Row],[% Reducció salari per baix rendiment        (no posar el símbol %)]]</f>
        <v>0</v>
      </c>
      <c r="AG447" s="131">
        <f>ROUND((AH447/100)*24.8547945*Taula1[[#This Row],[Dies treballats període justificat (01/01/2023 - 31/03/2023)              no comptabilitzats com a mes natural sencer]],2)</f>
        <v>0</v>
      </c>
      <c r="AH447" s="79">
        <f>Taula1[[#This Row],[% Jornada segons contracte
(no posar el símbol %) ]]-Taula1[[#This Row],[% Reducció salari per baix rendiment        (no posar el símbol %)]]</f>
        <v>0</v>
      </c>
      <c r="AI447" s="131">
        <f t="shared" si="97"/>
        <v>0</v>
      </c>
      <c r="AJ447" s="183"/>
      <c r="AK447" s="131">
        <f>ROUND((AL447/100)*756*Taula1[[#This Row],[Espai reservat Administració  (mesos)]],2)</f>
        <v>0</v>
      </c>
      <c r="AL447" s="79">
        <f>Taula1[[#This Row],[% Jornada segons contracte
(no posar el símbol %) ]]-Taula1[[#This Row],[% Reducció salari per baix rendiment        (no posar el símbol %)]]</f>
        <v>0</v>
      </c>
      <c r="AM447" s="131">
        <f>ROUND((AN447/100)*24.8547945*Taula1[[#This Row],[Espai reservat Administració (dies)]],2)</f>
        <v>0</v>
      </c>
      <c r="AN447" s="79">
        <f>Taula1[[#This Row],[% Jornada segons contracte
(no posar el símbol %) ]]-Taula1[[#This Row],[% Reducció salari per baix rendiment        (no posar el símbol %)]]</f>
        <v>0</v>
      </c>
      <c r="AO447" s="131">
        <f t="shared" si="98"/>
        <v>0</v>
      </c>
      <c r="AP447" s="86"/>
      <c r="AQ447" s="136">
        <f>ROUND((AR447/100)*693*Taula1[[#This Row],[Mesos naturals sencers treballats període justificat (01/01/2023 - 31/03/2023)]],2)</f>
        <v>0</v>
      </c>
      <c r="AR447" s="89">
        <f>Taula1[[#This Row],[% Jornada segons contracte
(no posar el símbol %) ]]-Taula1[[#This Row],[% Reducció salari per baix rendiment        (no posar el símbol %)]]</f>
        <v>0</v>
      </c>
      <c r="AS447" s="136">
        <f>ROUND((AT447/100)*22.78356164*Taula1[[#This Row],[Dies treballats període justificat (01/01/2023 - 31/03/2023)              no comptabilitzats com a mes natural sencer]],2)</f>
        <v>0</v>
      </c>
      <c r="AT447" s="89">
        <f>Taula1[[#This Row],[% Jornada segons contracte
(no posar el símbol %) ]]-Taula1[[#This Row],[% Reducció salari per baix rendiment        (no posar el símbol %)]]</f>
        <v>0</v>
      </c>
      <c r="AU447" s="136">
        <f t="shared" si="99"/>
        <v>0</v>
      </c>
      <c r="AV447" s="86"/>
      <c r="AW447" s="136">
        <f>ROUND((AX447/100)*693*Taula1[[#This Row],[Espai reservat Administració  (mesos)]],2)</f>
        <v>0</v>
      </c>
      <c r="AX447" s="89">
        <f>Taula1[[#This Row],[% Jornada segons contracte
(no posar el símbol %) ]]-Taula1[[#This Row],[% Reducció salari per baix rendiment        (no posar el símbol %)]]</f>
        <v>0</v>
      </c>
      <c r="AY447" s="131">
        <f>ROUND((AZ447/100)*22.78356164*Taula1[[#This Row],[Espai reservat Administració (dies)]],2)</f>
        <v>0</v>
      </c>
      <c r="AZ447" s="79">
        <f>Taula1[[#This Row],[% Jornada segons contracte
(no posar el símbol %) ]]-Taula1[[#This Row],[% Reducció salari per baix rendiment        (no posar el símbol %)]]</f>
        <v>0</v>
      </c>
      <c r="BA447" s="131">
        <f t="shared" si="100"/>
        <v>0</v>
      </c>
      <c r="BB447" s="83"/>
      <c r="BC447" s="131">
        <f>IF(Taula1[[#This Row],[Grup justificat     (fer servir opcions de la llista desplegable)]]=1,AI447,0)</f>
        <v>0</v>
      </c>
      <c r="BD447" s="131">
        <f>IF(Taula1[[#This Row],[Grup justificat     (fer servir opcions de la llista desplegable)]]=2,AU447,0)</f>
        <v>0</v>
      </c>
      <c r="BE447" s="83"/>
      <c r="BF447" s="131">
        <f>IF(Taula1[[#This Row],[Espai reservat Administració]]=1,AO447,0)</f>
        <v>0</v>
      </c>
      <c r="BG447" s="131">
        <f>IF(Taula1[[#This Row],[Espai reservat Administració]]=2,BA447,0)</f>
        <v>0</v>
      </c>
      <c r="BH447" s="83"/>
      <c r="BI447" s="124">
        <f>IF(Taula1[[#This Row],[Grup justificat     (fer servir opcions de la llista desplegable)]]=1,1,0)</f>
        <v>0</v>
      </c>
      <c r="BJ447" s="124">
        <f>IF(Taula1[[#This Row],[Espai reservat Administració]]=1,1,0)</f>
        <v>0</v>
      </c>
      <c r="BK447" s="125"/>
      <c r="BL447" s="124">
        <f>IF(Taula1[[#This Row],[Grup justificat     (fer servir opcions de la llista desplegable)]]=2,1,0)</f>
        <v>0</v>
      </c>
      <c r="BM447" s="124">
        <f>IF(Taula1[[#This Row],[Espai reservat Administració]]=2,1,0)</f>
        <v>0</v>
      </c>
      <c r="BN447" s="73"/>
      <c r="BO447" s="73"/>
      <c r="BP447" s="73"/>
      <c r="BQ447" s="73"/>
      <c r="BR447" s="73"/>
      <c r="BS447" s="73"/>
      <c r="BT447" s="73"/>
      <c r="BU447" s="73"/>
      <c r="BV447" s="73"/>
      <c r="BW447" s="73"/>
      <c r="BX447" s="73"/>
      <c r="BY447" s="73"/>
      <c r="BZ447" s="73"/>
      <c r="CA447" s="73"/>
      <c r="CB447" s="73"/>
      <c r="CC447" s="73"/>
      <c r="CD447" s="73"/>
      <c r="CE447" s="73"/>
      <c r="CF447" s="73"/>
      <c r="CG447" s="63">
        <f t="shared" si="101"/>
        <v>0</v>
      </c>
      <c r="CH447" s="63">
        <f t="shared" si="102"/>
        <v>0</v>
      </c>
      <c r="CI447" s="73"/>
      <c r="CJ447" s="63">
        <f>IF(Taula1[[#This Row],[Tipus de contracte                                  (fer servir opcions de la llista desplegable)]]="Indefinit",1,0)</f>
        <v>0</v>
      </c>
      <c r="CK447" s="63">
        <f>IF(Taula1[[#This Row],[Tipus de contracte                                  (fer servir opcions de la llista desplegable)]]="Temporal, igual o superior a 6 mesos",1,0)</f>
        <v>0</v>
      </c>
      <c r="CL447" s="63">
        <f>IF(Taula1[[#This Row],[Tipus de contracte                                  (fer servir opcions de la llista desplegable)]]="Substitució per IT",1,0)</f>
        <v>0</v>
      </c>
      <c r="CM447" s="73"/>
      <c r="CN447" s="63">
        <f>IF(Taula1[[#This Row],[Relació llocs de treball]]&gt;=1,1,0)</f>
        <v>0</v>
      </c>
      <c r="CO447" s="73"/>
      <c r="CP447" s="63">
        <f>IF(Taula1[[#This Row],[Identitat de gènere                                                          (fer servir opcions de la llista desplegable)]]="Home",1,0)</f>
        <v>0</v>
      </c>
      <c r="CQ447" s="63">
        <f>IF(Taula1[[#This Row],[Identitat de gènere                                                          (fer servir opcions de la llista desplegable)]]="Dona",1,0)</f>
        <v>0</v>
      </c>
      <c r="CR447" s="63">
        <f>IF(Taula1[[#This Row],[Identitat de gènere                                                          (fer servir opcions de la llista desplegable)]]="No binari",1,0)</f>
        <v>0</v>
      </c>
      <c r="CS447" s="73"/>
      <c r="CT447" s="63">
        <f t="shared" si="96"/>
        <v>0</v>
      </c>
      <c r="CU447" s="64">
        <f t="shared" si="103"/>
        <v>0</v>
      </c>
      <c r="CW447" s="64">
        <f t="shared" si="104"/>
        <v>0</v>
      </c>
      <c r="CX447" s="64">
        <f t="shared" si="105"/>
        <v>0</v>
      </c>
      <c r="CY447" s="64">
        <f t="shared" si="106"/>
        <v>0</v>
      </c>
      <c r="CZ447" s="64">
        <f t="shared" si="107"/>
        <v>0</v>
      </c>
      <c r="DB447" s="64">
        <f t="shared" si="108"/>
        <v>0</v>
      </c>
      <c r="DC447" s="64">
        <f t="shared" si="109"/>
        <v>0</v>
      </c>
      <c r="DD447" s="64">
        <f t="shared" si="110"/>
        <v>0</v>
      </c>
      <c r="DE447" s="64">
        <f t="shared" si="111"/>
        <v>0</v>
      </c>
    </row>
    <row r="448" spans="2:109" x14ac:dyDescent="0.3">
      <c r="B448" s="167"/>
      <c r="C448" s="186"/>
      <c r="D448" s="2"/>
      <c r="E448" s="67"/>
      <c r="F448" s="5"/>
      <c r="G448" s="5"/>
      <c r="H448" s="187"/>
      <c r="I448" s="111" t="str">
        <f ca="1">IF(Taula1[[#This Row],[Data naixement (format dd/mm/aaaa)]]="","0",DATEDIF(Taula1[[#This Row],[Data naixement (format dd/mm/aaaa)]],TODAY(),"Y"))</f>
        <v>0</v>
      </c>
      <c r="J448" s="6"/>
      <c r="K448" s="6"/>
      <c r="L448" s="6"/>
      <c r="M448" s="6"/>
      <c r="N448" s="56"/>
      <c r="O448" s="56"/>
      <c r="P448" s="56"/>
      <c r="Q448" s="6"/>
      <c r="R448" s="7"/>
      <c r="S448" s="143">
        <f>Taula1[[#This Row],[Mesos naturals sencers treballats període justificat (01/01/2023 - 31/03/2023)]]</f>
        <v>0</v>
      </c>
      <c r="T448" s="194">
        <f>Taula1[[#This Row],[Dies treballats període justificat (01/01/2023 - 31/03/2023)              no comptabilitzats com a mes natural sencer]]</f>
        <v>0</v>
      </c>
      <c r="U448" s="12"/>
      <c r="V448" s="7"/>
      <c r="W448" s="188"/>
      <c r="X448" s="188"/>
      <c r="Y448" s="188"/>
      <c r="Z448" s="188"/>
      <c r="AA448" s="190"/>
      <c r="AB448" s="143">
        <f>Taula1[[#This Row],[Grup justificat     (fer servir opcions de la llista desplegable)]]</f>
        <v>0</v>
      </c>
      <c r="AC448" s="182"/>
      <c r="AD448" s="80"/>
      <c r="AE448" s="131">
        <f>ROUND((AF448/100)*756*Taula1[[#This Row],[Mesos naturals sencers treballats període justificat (01/01/2023 - 31/03/2023)]],2)</f>
        <v>0</v>
      </c>
      <c r="AF448" s="79">
        <f>Taula1[[#This Row],[% Jornada segons contracte
(no posar el símbol %) ]]-Taula1[[#This Row],[% Reducció salari per baix rendiment        (no posar el símbol %)]]</f>
        <v>0</v>
      </c>
      <c r="AG448" s="131">
        <f>ROUND((AH448/100)*24.8547945*Taula1[[#This Row],[Dies treballats període justificat (01/01/2023 - 31/03/2023)              no comptabilitzats com a mes natural sencer]],2)</f>
        <v>0</v>
      </c>
      <c r="AH448" s="79">
        <f>Taula1[[#This Row],[% Jornada segons contracte
(no posar el símbol %) ]]-Taula1[[#This Row],[% Reducció salari per baix rendiment        (no posar el símbol %)]]</f>
        <v>0</v>
      </c>
      <c r="AI448" s="131">
        <f t="shared" si="97"/>
        <v>0</v>
      </c>
      <c r="AJ448" s="183"/>
      <c r="AK448" s="131">
        <f>ROUND((AL448/100)*756*Taula1[[#This Row],[Espai reservat Administració  (mesos)]],2)</f>
        <v>0</v>
      </c>
      <c r="AL448" s="79">
        <f>Taula1[[#This Row],[% Jornada segons contracte
(no posar el símbol %) ]]-Taula1[[#This Row],[% Reducció salari per baix rendiment        (no posar el símbol %)]]</f>
        <v>0</v>
      </c>
      <c r="AM448" s="131">
        <f>ROUND((AN448/100)*24.8547945*Taula1[[#This Row],[Espai reservat Administració (dies)]],2)</f>
        <v>0</v>
      </c>
      <c r="AN448" s="79">
        <f>Taula1[[#This Row],[% Jornada segons contracte
(no posar el símbol %) ]]-Taula1[[#This Row],[% Reducció salari per baix rendiment        (no posar el símbol %)]]</f>
        <v>0</v>
      </c>
      <c r="AO448" s="131">
        <f t="shared" si="98"/>
        <v>0</v>
      </c>
      <c r="AP448" s="86"/>
      <c r="AQ448" s="136">
        <f>ROUND((AR448/100)*693*Taula1[[#This Row],[Mesos naturals sencers treballats període justificat (01/01/2023 - 31/03/2023)]],2)</f>
        <v>0</v>
      </c>
      <c r="AR448" s="89">
        <f>Taula1[[#This Row],[% Jornada segons contracte
(no posar el símbol %) ]]-Taula1[[#This Row],[% Reducció salari per baix rendiment        (no posar el símbol %)]]</f>
        <v>0</v>
      </c>
      <c r="AS448" s="136">
        <f>ROUND((AT448/100)*22.78356164*Taula1[[#This Row],[Dies treballats període justificat (01/01/2023 - 31/03/2023)              no comptabilitzats com a mes natural sencer]],2)</f>
        <v>0</v>
      </c>
      <c r="AT448" s="89">
        <f>Taula1[[#This Row],[% Jornada segons contracte
(no posar el símbol %) ]]-Taula1[[#This Row],[% Reducció salari per baix rendiment        (no posar el símbol %)]]</f>
        <v>0</v>
      </c>
      <c r="AU448" s="136">
        <f t="shared" si="99"/>
        <v>0</v>
      </c>
      <c r="AV448" s="86"/>
      <c r="AW448" s="136">
        <f>ROUND((AX448/100)*693*Taula1[[#This Row],[Espai reservat Administració  (mesos)]],2)</f>
        <v>0</v>
      </c>
      <c r="AX448" s="89">
        <f>Taula1[[#This Row],[% Jornada segons contracte
(no posar el símbol %) ]]-Taula1[[#This Row],[% Reducció salari per baix rendiment        (no posar el símbol %)]]</f>
        <v>0</v>
      </c>
      <c r="AY448" s="131">
        <f>ROUND((AZ448/100)*22.78356164*Taula1[[#This Row],[Espai reservat Administració (dies)]],2)</f>
        <v>0</v>
      </c>
      <c r="AZ448" s="79">
        <f>Taula1[[#This Row],[% Jornada segons contracte
(no posar el símbol %) ]]-Taula1[[#This Row],[% Reducció salari per baix rendiment        (no posar el símbol %)]]</f>
        <v>0</v>
      </c>
      <c r="BA448" s="131">
        <f t="shared" si="100"/>
        <v>0</v>
      </c>
      <c r="BB448" s="83"/>
      <c r="BC448" s="131">
        <f>IF(Taula1[[#This Row],[Grup justificat     (fer servir opcions de la llista desplegable)]]=1,AI448,0)</f>
        <v>0</v>
      </c>
      <c r="BD448" s="131">
        <f>IF(Taula1[[#This Row],[Grup justificat     (fer servir opcions de la llista desplegable)]]=2,AU448,0)</f>
        <v>0</v>
      </c>
      <c r="BE448" s="83"/>
      <c r="BF448" s="131">
        <f>IF(Taula1[[#This Row],[Espai reservat Administració]]=1,AO448,0)</f>
        <v>0</v>
      </c>
      <c r="BG448" s="131">
        <f>IF(Taula1[[#This Row],[Espai reservat Administració]]=2,BA448,0)</f>
        <v>0</v>
      </c>
      <c r="BH448" s="83"/>
      <c r="BI448" s="124">
        <f>IF(Taula1[[#This Row],[Grup justificat     (fer servir opcions de la llista desplegable)]]=1,1,0)</f>
        <v>0</v>
      </c>
      <c r="BJ448" s="124">
        <f>IF(Taula1[[#This Row],[Espai reservat Administració]]=1,1,0)</f>
        <v>0</v>
      </c>
      <c r="BK448" s="125"/>
      <c r="BL448" s="124">
        <f>IF(Taula1[[#This Row],[Grup justificat     (fer servir opcions de la llista desplegable)]]=2,1,0)</f>
        <v>0</v>
      </c>
      <c r="BM448" s="124">
        <f>IF(Taula1[[#This Row],[Espai reservat Administració]]=2,1,0)</f>
        <v>0</v>
      </c>
      <c r="BN448" s="73"/>
      <c r="BO448" s="73"/>
      <c r="BP448" s="73"/>
      <c r="BQ448" s="73"/>
      <c r="BR448" s="73"/>
      <c r="BS448" s="73"/>
      <c r="BT448" s="73"/>
      <c r="BU448" s="73"/>
      <c r="BV448" s="73"/>
      <c r="BW448" s="73"/>
      <c r="BX448" s="73"/>
      <c r="BY448" s="73"/>
      <c r="BZ448" s="73"/>
      <c r="CA448" s="73"/>
      <c r="CB448" s="73"/>
      <c r="CC448" s="73"/>
      <c r="CD448" s="73"/>
      <c r="CE448" s="73"/>
      <c r="CF448" s="73"/>
      <c r="CG448" s="63">
        <f t="shared" si="101"/>
        <v>0</v>
      </c>
      <c r="CH448" s="63">
        <f t="shared" si="102"/>
        <v>0</v>
      </c>
      <c r="CI448" s="73"/>
      <c r="CJ448" s="63">
        <f>IF(Taula1[[#This Row],[Tipus de contracte                                  (fer servir opcions de la llista desplegable)]]="Indefinit",1,0)</f>
        <v>0</v>
      </c>
      <c r="CK448" s="63">
        <f>IF(Taula1[[#This Row],[Tipus de contracte                                  (fer servir opcions de la llista desplegable)]]="Temporal, igual o superior a 6 mesos",1,0)</f>
        <v>0</v>
      </c>
      <c r="CL448" s="63">
        <f>IF(Taula1[[#This Row],[Tipus de contracte                                  (fer servir opcions de la llista desplegable)]]="Substitució per IT",1,0)</f>
        <v>0</v>
      </c>
      <c r="CM448" s="73"/>
      <c r="CN448" s="63">
        <f>IF(Taula1[[#This Row],[Relació llocs de treball]]&gt;=1,1,0)</f>
        <v>0</v>
      </c>
      <c r="CO448" s="73"/>
      <c r="CP448" s="63">
        <f>IF(Taula1[[#This Row],[Identitat de gènere                                                          (fer servir opcions de la llista desplegable)]]="Home",1,0)</f>
        <v>0</v>
      </c>
      <c r="CQ448" s="63">
        <f>IF(Taula1[[#This Row],[Identitat de gènere                                                          (fer servir opcions de la llista desplegable)]]="Dona",1,0)</f>
        <v>0</v>
      </c>
      <c r="CR448" s="63">
        <f>IF(Taula1[[#This Row],[Identitat de gènere                                                          (fer servir opcions de la llista desplegable)]]="No binari",1,0)</f>
        <v>0</v>
      </c>
      <c r="CS448" s="73"/>
      <c r="CT448" s="63">
        <f t="shared" si="96"/>
        <v>0</v>
      </c>
      <c r="CU448" s="64">
        <f t="shared" si="103"/>
        <v>0</v>
      </c>
      <c r="CW448" s="64">
        <f t="shared" si="104"/>
        <v>0</v>
      </c>
      <c r="CX448" s="64">
        <f t="shared" si="105"/>
        <v>0</v>
      </c>
      <c r="CY448" s="64">
        <f t="shared" si="106"/>
        <v>0</v>
      </c>
      <c r="CZ448" s="64">
        <f t="shared" si="107"/>
        <v>0</v>
      </c>
      <c r="DB448" s="64">
        <f t="shared" si="108"/>
        <v>0</v>
      </c>
      <c r="DC448" s="64">
        <f t="shared" si="109"/>
        <v>0</v>
      </c>
      <c r="DD448" s="64">
        <f t="shared" si="110"/>
        <v>0</v>
      </c>
      <c r="DE448" s="64">
        <f t="shared" si="111"/>
        <v>0</v>
      </c>
    </row>
    <row r="449" spans="2:109" x14ac:dyDescent="0.3">
      <c r="B449" s="167"/>
      <c r="C449" s="186"/>
      <c r="D449" s="2"/>
      <c r="E449" s="67"/>
      <c r="F449" s="5"/>
      <c r="G449" s="5"/>
      <c r="H449" s="187"/>
      <c r="I449" s="111" t="str">
        <f ca="1">IF(Taula1[[#This Row],[Data naixement (format dd/mm/aaaa)]]="","0",DATEDIF(Taula1[[#This Row],[Data naixement (format dd/mm/aaaa)]],TODAY(),"Y"))</f>
        <v>0</v>
      </c>
      <c r="J449" s="6"/>
      <c r="K449" s="6"/>
      <c r="L449" s="6"/>
      <c r="M449" s="6"/>
      <c r="N449" s="56"/>
      <c r="O449" s="56"/>
      <c r="P449" s="56"/>
      <c r="Q449" s="6"/>
      <c r="R449" s="7"/>
      <c r="S449" s="143">
        <f>Taula1[[#This Row],[Mesos naturals sencers treballats període justificat (01/01/2023 - 31/03/2023)]]</f>
        <v>0</v>
      </c>
      <c r="T449" s="194">
        <f>Taula1[[#This Row],[Dies treballats període justificat (01/01/2023 - 31/03/2023)              no comptabilitzats com a mes natural sencer]]</f>
        <v>0</v>
      </c>
      <c r="U449" s="12"/>
      <c r="V449" s="7"/>
      <c r="W449" s="188"/>
      <c r="X449" s="188"/>
      <c r="Y449" s="188"/>
      <c r="Z449" s="188"/>
      <c r="AA449" s="190"/>
      <c r="AB449" s="143">
        <f>Taula1[[#This Row],[Grup justificat     (fer servir opcions de la llista desplegable)]]</f>
        <v>0</v>
      </c>
      <c r="AC449" s="182"/>
      <c r="AD449" s="80"/>
      <c r="AE449" s="131">
        <f>ROUND((AF449/100)*756*Taula1[[#This Row],[Mesos naturals sencers treballats període justificat (01/01/2023 - 31/03/2023)]],2)</f>
        <v>0</v>
      </c>
      <c r="AF449" s="79">
        <f>Taula1[[#This Row],[% Jornada segons contracte
(no posar el símbol %) ]]-Taula1[[#This Row],[% Reducció salari per baix rendiment        (no posar el símbol %)]]</f>
        <v>0</v>
      </c>
      <c r="AG449" s="131">
        <f>ROUND((AH449/100)*24.8547945*Taula1[[#This Row],[Dies treballats període justificat (01/01/2023 - 31/03/2023)              no comptabilitzats com a mes natural sencer]],2)</f>
        <v>0</v>
      </c>
      <c r="AH449" s="79">
        <f>Taula1[[#This Row],[% Jornada segons contracte
(no posar el símbol %) ]]-Taula1[[#This Row],[% Reducció salari per baix rendiment        (no posar el símbol %)]]</f>
        <v>0</v>
      </c>
      <c r="AI449" s="131">
        <f t="shared" si="97"/>
        <v>0</v>
      </c>
      <c r="AJ449" s="183"/>
      <c r="AK449" s="131">
        <f>ROUND((AL449/100)*756*Taula1[[#This Row],[Espai reservat Administració  (mesos)]],2)</f>
        <v>0</v>
      </c>
      <c r="AL449" s="79">
        <f>Taula1[[#This Row],[% Jornada segons contracte
(no posar el símbol %) ]]-Taula1[[#This Row],[% Reducció salari per baix rendiment        (no posar el símbol %)]]</f>
        <v>0</v>
      </c>
      <c r="AM449" s="131">
        <f>ROUND((AN449/100)*24.8547945*Taula1[[#This Row],[Espai reservat Administració (dies)]],2)</f>
        <v>0</v>
      </c>
      <c r="AN449" s="79">
        <f>Taula1[[#This Row],[% Jornada segons contracte
(no posar el símbol %) ]]-Taula1[[#This Row],[% Reducció salari per baix rendiment        (no posar el símbol %)]]</f>
        <v>0</v>
      </c>
      <c r="AO449" s="131">
        <f t="shared" si="98"/>
        <v>0</v>
      </c>
      <c r="AP449" s="86"/>
      <c r="AQ449" s="136">
        <f>ROUND((AR449/100)*693*Taula1[[#This Row],[Mesos naturals sencers treballats període justificat (01/01/2023 - 31/03/2023)]],2)</f>
        <v>0</v>
      </c>
      <c r="AR449" s="89">
        <f>Taula1[[#This Row],[% Jornada segons contracte
(no posar el símbol %) ]]-Taula1[[#This Row],[% Reducció salari per baix rendiment        (no posar el símbol %)]]</f>
        <v>0</v>
      </c>
      <c r="AS449" s="136">
        <f>ROUND((AT449/100)*22.78356164*Taula1[[#This Row],[Dies treballats període justificat (01/01/2023 - 31/03/2023)              no comptabilitzats com a mes natural sencer]],2)</f>
        <v>0</v>
      </c>
      <c r="AT449" s="89">
        <f>Taula1[[#This Row],[% Jornada segons contracte
(no posar el símbol %) ]]-Taula1[[#This Row],[% Reducció salari per baix rendiment        (no posar el símbol %)]]</f>
        <v>0</v>
      </c>
      <c r="AU449" s="136">
        <f t="shared" si="99"/>
        <v>0</v>
      </c>
      <c r="AV449" s="86"/>
      <c r="AW449" s="136">
        <f>ROUND((AX449/100)*693*Taula1[[#This Row],[Espai reservat Administració  (mesos)]],2)</f>
        <v>0</v>
      </c>
      <c r="AX449" s="89">
        <f>Taula1[[#This Row],[% Jornada segons contracte
(no posar el símbol %) ]]-Taula1[[#This Row],[% Reducció salari per baix rendiment        (no posar el símbol %)]]</f>
        <v>0</v>
      </c>
      <c r="AY449" s="131">
        <f>ROUND((AZ449/100)*22.78356164*Taula1[[#This Row],[Espai reservat Administració (dies)]],2)</f>
        <v>0</v>
      </c>
      <c r="AZ449" s="79">
        <f>Taula1[[#This Row],[% Jornada segons contracte
(no posar el símbol %) ]]-Taula1[[#This Row],[% Reducció salari per baix rendiment        (no posar el símbol %)]]</f>
        <v>0</v>
      </c>
      <c r="BA449" s="131">
        <f t="shared" si="100"/>
        <v>0</v>
      </c>
      <c r="BB449" s="83"/>
      <c r="BC449" s="131">
        <f>IF(Taula1[[#This Row],[Grup justificat     (fer servir opcions de la llista desplegable)]]=1,AI449,0)</f>
        <v>0</v>
      </c>
      <c r="BD449" s="131">
        <f>IF(Taula1[[#This Row],[Grup justificat     (fer servir opcions de la llista desplegable)]]=2,AU449,0)</f>
        <v>0</v>
      </c>
      <c r="BE449" s="83"/>
      <c r="BF449" s="131">
        <f>IF(Taula1[[#This Row],[Espai reservat Administració]]=1,AO449,0)</f>
        <v>0</v>
      </c>
      <c r="BG449" s="131">
        <f>IF(Taula1[[#This Row],[Espai reservat Administració]]=2,BA449,0)</f>
        <v>0</v>
      </c>
      <c r="BH449" s="83"/>
      <c r="BI449" s="124">
        <f>IF(Taula1[[#This Row],[Grup justificat     (fer servir opcions de la llista desplegable)]]=1,1,0)</f>
        <v>0</v>
      </c>
      <c r="BJ449" s="124">
        <f>IF(Taula1[[#This Row],[Espai reservat Administració]]=1,1,0)</f>
        <v>0</v>
      </c>
      <c r="BK449" s="125"/>
      <c r="BL449" s="124">
        <f>IF(Taula1[[#This Row],[Grup justificat     (fer servir opcions de la llista desplegable)]]=2,1,0)</f>
        <v>0</v>
      </c>
      <c r="BM449" s="124">
        <f>IF(Taula1[[#This Row],[Espai reservat Administració]]=2,1,0)</f>
        <v>0</v>
      </c>
      <c r="BN449" s="73"/>
      <c r="BO449" s="73"/>
      <c r="BP449" s="73"/>
      <c r="BQ449" s="73"/>
      <c r="BR449" s="73"/>
      <c r="BS449" s="73"/>
      <c r="BT449" s="73"/>
      <c r="BU449" s="73"/>
      <c r="BV449" s="73"/>
      <c r="BW449" s="73"/>
      <c r="BX449" s="73"/>
      <c r="BY449" s="73"/>
      <c r="BZ449" s="73"/>
      <c r="CA449" s="73"/>
      <c r="CB449" s="73"/>
      <c r="CC449" s="73"/>
      <c r="CD449" s="73"/>
      <c r="CE449" s="73"/>
      <c r="CF449" s="73"/>
      <c r="CG449" s="63">
        <f t="shared" si="101"/>
        <v>0</v>
      </c>
      <c r="CH449" s="63">
        <f t="shared" si="102"/>
        <v>0</v>
      </c>
      <c r="CI449" s="73"/>
      <c r="CJ449" s="63">
        <f>IF(Taula1[[#This Row],[Tipus de contracte                                  (fer servir opcions de la llista desplegable)]]="Indefinit",1,0)</f>
        <v>0</v>
      </c>
      <c r="CK449" s="63">
        <f>IF(Taula1[[#This Row],[Tipus de contracte                                  (fer servir opcions de la llista desplegable)]]="Temporal, igual o superior a 6 mesos",1,0)</f>
        <v>0</v>
      </c>
      <c r="CL449" s="63">
        <f>IF(Taula1[[#This Row],[Tipus de contracte                                  (fer servir opcions de la llista desplegable)]]="Substitució per IT",1,0)</f>
        <v>0</v>
      </c>
      <c r="CM449" s="73"/>
      <c r="CN449" s="63">
        <f>IF(Taula1[[#This Row],[Relació llocs de treball]]&gt;=1,1,0)</f>
        <v>0</v>
      </c>
      <c r="CO449" s="73"/>
      <c r="CP449" s="63">
        <f>IF(Taula1[[#This Row],[Identitat de gènere                                                          (fer servir opcions de la llista desplegable)]]="Home",1,0)</f>
        <v>0</v>
      </c>
      <c r="CQ449" s="63">
        <f>IF(Taula1[[#This Row],[Identitat de gènere                                                          (fer servir opcions de la llista desplegable)]]="Dona",1,0)</f>
        <v>0</v>
      </c>
      <c r="CR449" s="63">
        <f>IF(Taula1[[#This Row],[Identitat de gènere                                                          (fer servir opcions de la llista desplegable)]]="No binari",1,0)</f>
        <v>0</v>
      </c>
      <c r="CS449" s="73"/>
      <c r="CT449" s="63">
        <f t="shared" si="96"/>
        <v>0</v>
      </c>
      <c r="CU449" s="64">
        <f t="shared" si="103"/>
        <v>0</v>
      </c>
      <c r="CW449" s="64">
        <f t="shared" si="104"/>
        <v>0</v>
      </c>
      <c r="CX449" s="64">
        <f t="shared" si="105"/>
        <v>0</v>
      </c>
      <c r="CY449" s="64">
        <f t="shared" si="106"/>
        <v>0</v>
      </c>
      <c r="CZ449" s="64">
        <f t="shared" si="107"/>
        <v>0</v>
      </c>
      <c r="DB449" s="64">
        <f t="shared" si="108"/>
        <v>0</v>
      </c>
      <c r="DC449" s="64">
        <f t="shared" si="109"/>
        <v>0</v>
      </c>
      <c r="DD449" s="64">
        <f t="shared" si="110"/>
        <v>0</v>
      </c>
      <c r="DE449" s="64">
        <f t="shared" si="111"/>
        <v>0</v>
      </c>
    </row>
    <row r="450" spans="2:109" x14ac:dyDescent="0.3">
      <c r="B450" s="167"/>
      <c r="C450" s="186"/>
      <c r="D450" s="2"/>
      <c r="E450" s="67"/>
      <c r="F450" s="5"/>
      <c r="G450" s="5"/>
      <c r="H450" s="187"/>
      <c r="I450" s="111" t="str">
        <f ca="1">IF(Taula1[[#This Row],[Data naixement (format dd/mm/aaaa)]]="","0",DATEDIF(Taula1[[#This Row],[Data naixement (format dd/mm/aaaa)]],TODAY(),"Y"))</f>
        <v>0</v>
      </c>
      <c r="J450" s="6"/>
      <c r="K450" s="6"/>
      <c r="L450" s="6"/>
      <c r="M450" s="6"/>
      <c r="N450" s="56"/>
      <c r="O450" s="56"/>
      <c r="P450" s="56"/>
      <c r="Q450" s="6"/>
      <c r="R450" s="7"/>
      <c r="S450" s="143">
        <f>Taula1[[#This Row],[Mesos naturals sencers treballats període justificat (01/01/2023 - 31/03/2023)]]</f>
        <v>0</v>
      </c>
      <c r="T450" s="194">
        <f>Taula1[[#This Row],[Dies treballats període justificat (01/01/2023 - 31/03/2023)              no comptabilitzats com a mes natural sencer]]</f>
        <v>0</v>
      </c>
      <c r="U450" s="12"/>
      <c r="V450" s="7"/>
      <c r="W450" s="188"/>
      <c r="X450" s="188"/>
      <c r="Y450" s="188"/>
      <c r="Z450" s="188"/>
      <c r="AA450" s="190"/>
      <c r="AB450" s="143">
        <f>Taula1[[#This Row],[Grup justificat     (fer servir opcions de la llista desplegable)]]</f>
        <v>0</v>
      </c>
      <c r="AC450" s="182"/>
      <c r="AD450" s="80"/>
      <c r="AE450" s="131">
        <f>ROUND((AF450/100)*756*Taula1[[#This Row],[Mesos naturals sencers treballats període justificat (01/01/2023 - 31/03/2023)]],2)</f>
        <v>0</v>
      </c>
      <c r="AF450" s="79">
        <f>Taula1[[#This Row],[% Jornada segons contracte
(no posar el símbol %) ]]-Taula1[[#This Row],[% Reducció salari per baix rendiment        (no posar el símbol %)]]</f>
        <v>0</v>
      </c>
      <c r="AG450" s="131">
        <f>ROUND((AH450/100)*24.8547945*Taula1[[#This Row],[Dies treballats període justificat (01/01/2023 - 31/03/2023)              no comptabilitzats com a mes natural sencer]],2)</f>
        <v>0</v>
      </c>
      <c r="AH450" s="79">
        <f>Taula1[[#This Row],[% Jornada segons contracte
(no posar el símbol %) ]]-Taula1[[#This Row],[% Reducció salari per baix rendiment        (no posar el símbol %)]]</f>
        <v>0</v>
      </c>
      <c r="AI450" s="131">
        <f t="shared" si="97"/>
        <v>0</v>
      </c>
      <c r="AJ450" s="183"/>
      <c r="AK450" s="131">
        <f>ROUND((AL450/100)*756*Taula1[[#This Row],[Espai reservat Administració  (mesos)]],2)</f>
        <v>0</v>
      </c>
      <c r="AL450" s="79">
        <f>Taula1[[#This Row],[% Jornada segons contracte
(no posar el símbol %) ]]-Taula1[[#This Row],[% Reducció salari per baix rendiment        (no posar el símbol %)]]</f>
        <v>0</v>
      </c>
      <c r="AM450" s="131">
        <f>ROUND((AN450/100)*24.8547945*Taula1[[#This Row],[Espai reservat Administració (dies)]],2)</f>
        <v>0</v>
      </c>
      <c r="AN450" s="79">
        <f>Taula1[[#This Row],[% Jornada segons contracte
(no posar el símbol %) ]]-Taula1[[#This Row],[% Reducció salari per baix rendiment        (no posar el símbol %)]]</f>
        <v>0</v>
      </c>
      <c r="AO450" s="131">
        <f t="shared" si="98"/>
        <v>0</v>
      </c>
      <c r="AP450" s="86"/>
      <c r="AQ450" s="136">
        <f>ROUND((AR450/100)*693*Taula1[[#This Row],[Mesos naturals sencers treballats període justificat (01/01/2023 - 31/03/2023)]],2)</f>
        <v>0</v>
      </c>
      <c r="AR450" s="89">
        <f>Taula1[[#This Row],[% Jornada segons contracte
(no posar el símbol %) ]]-Taula1[[#This Row],[% Reducció salari per baix rendiment        (no posar el símbol %)]]</f>
        <v>0</v>
      </c>
      <c r="AS450" s="136">
        <f>ROUND((AT450/100)*22.78356164*Taula1[[#This Row],[Dies treballats període justificat (01/01/2023 - 31/03/2023)              no comptabilitzats com a mes natural sencer]],2)</f>
        <v>0</v>
      </c>
      <c r="AT450" s="89">
        <f>Taula1[[#This Row],[% Jornada segons contracte
(no posar el símbol %) ]]-Taula1[[#This Row],[% Reducció salari per baix rendiment        (no posar el símbol %)]]</f>
        <v>0</v>
      </c>
      <c r="AU450" s="136">
        <f t="shared" si="99"/>
        <v>0</v>
      </c>
      <c r="AV450" s="86"/>
      <c r="AW450" s="136">
        <f>ROUND((AX450/100)*693*Taula1[[#This Row],[Espai reservat Administració  (mesos)]],2)</f>
        <v>0</v>
      </c>
      <c r="AX450" s="89">
        <f>Taula1[[#This Row],[% Jornada segons contracte
(no posar el símbol %) ]]-Taula1[[#This Row],[% Reducció salari per baix rendiment        (no posar el símbol %)]]</f>
        <v>0</v>
      </c>
      <c r="AY450" s="131">
        <f>ROUND((AZ450/100)*22.78356164*Taula1[[#This Row],[Espai reservat Administració (dies)]],2)</f>
        <v>0</v>
      </c>
      <c r="AZ450" s="79">
        <f>Taula1[[#This Row],[% Jornada segons contracte
(no posar el símbol %) ]]-Taula1[[#This Row],[% Reducció salari per baix rendiment        (no posar el símbol %)]]</f>
        <v>0</v>
      </c>
      <c r="BA450" s="131">
        <f t="shared" si="100"/>
        <v>0</v>
      </c>
      <c r="BB450" s="83"/>
      <c r="BC450" s="131">
        <f>IF(Taula1[[#This Row],[Grup justificat     (fer servir opcions de la llista desplegable)]]=1,AI450,0)</f>
        <v>0</v>
      </c>
      <c r="BD450" s="131">
        <f>IF(Taula1[[#This Row],[Grup justificat     (fer servir opcions de la llista desplegable)]]=2,AU450,0)</f>
        <v>0</v>
      </c>
      <c r="BE450" s="83"/>
      <c r="BF450" s="131">
        <f>IF(Taula1[[#This Row],[Espai reservat Administració]]=1,AO450,0)</f>
        <v>0</v>
      </c>
      <c r="BG450" s="131">
        <f>IF(Taula1[[#This Row],[Espai reservat Administració]]=2,BA450,0)</f>
        <v>0</v>
      </c>
      <c r="BH450" s="83"/>
      <c r="BI450" s="124">
        <f>IF(Taula1[[#This Row],[Grup justificat     (fer servir opcions de la llista desplegable)]]=1,1,0)</f>
        <v>0</v>
      </c>
      <c r="BJ450" s="124">
        <f>IF(Taula1[[#This Row],[Espai reservat Administració]]=1,1,0)</f>
        <v>0</v>
      </c>
      <c r="BK450" s="125"/>
      <c r="BL450" s="124">
        <f>IF(Taula1[[#This Row],[Grup justificat     (fer servir opcions de la llista desplegable)]]=2,1,0)</f>
        <v>0</v>
      </c>
      <c r="BM450" s="124">
        <f>IF(Taula1[[#This Row],[Espai reservat Administració]]=2,1,0)</f>
        <v>0</v>
      </c>
      <c r="BN450" s="73"/>
      <c r="BO450" s="73"/>
      <c r="BP450" s="73"/>
      <c r="BQ450" s="73"/>
      <c r="BR450" s="73"/>
      <c r="BS450" s="73"/>
      <c r="BT450" s="73"/>
      <c r="BU450" s="73"/>
      <c r="BV450" s="73"/>
      <c r="BW450" s="73"/>
      <c r="BX450" s="73"/>
      <c r="BY450" s="73"/>
      <c r="BZ450" s="73"/>
      <c r="CA450" s="73"/>
      <c r="CB450" s="73"/>
      <c r="CC450" s="73"/>
      <c r="CD450" s="73"/>
      <c r="CE450" s="73"/>
      <c r="CF450" s="73"/>
      <c r="CG450" s="63">
        <f t="shared" si="101"/>
        <v>0</v>
      </c>
      <c r="CH450" s="63">
        <f t="shared" si="102"/>
        <v>0</v>
      </c>
      <c r="CI450" s="73"/>
      <c r="CJ450" s="63">
        <f>IF(Taula1[[#This Row],[Tipus de contracte                                  (fer servir opcions de la llista desplegable)]]="Indefinit",1,0)</f>
        <v>0</v>
      </c>
      <c r="CK450" s="63">
        <f>IF(Taula1[[#This Row],[Tipus de contracte                                  (fer servir opcions de la llista desplegable)]]="Temporal, igual o superior a 6 mesos",1,0)</f>
        <v>0</v>
      </c>
      <c r="CL450" s="63">
        <f>IF(Taula1[[#This Row],[Tipus de contracte                                  (fer servir opcions de la llista desplegable)]]="Substitució per IT",1,0)</f>
        <v>0</v>
      </c>
      <c r="CM450" s="73"/>
      <c r="CN450" s="63">
        <f>IF(Taula1[[#This Row],[Relació llocs de treball]]&gt;=1,1,0)</f>
        <v>0</v>
      </c>
      <c r="CO450" s="73"/>
      <c r="CP450" s="63">
        <f>IF(Taula1[[#This Row],[Identitat de gènere                                                          (fer servir opcions de la llista desplegable)]]="Home",1,0)</f>
        <v>0</v>
      </c>
      <c r="CQ450" s="63">
        <f>IF(Taula1[[#This Row],[Identitat de gènere                                                          (fer servir opcions de la llista desplegable)]]="Dona",1,0)</f>
        <v>0</v>
      </c>
      <c r="CR450" s="63">
        <f>IF(Taula1[[#This Row],[Identitat de gènere                                                          (fer servir opcions de la llista desplegable)]]="No binari",1,0)</f>
        <v>0</v>
      </c>
      <c r="CS450" s="73"/>
      <c r="CT450" s="63">
        <f t="shared" si="96"/>
        <v>0</v>
      </c>
      <c r="CU450" s="64">
        <f t="shared" si="103"/>
        <v>0</v>
      </c>
      <c r="CW450" s="64">
        <f t="shared" si="104"/>
        <v>0</v>
      </c>
      <c r="CX450" s="64">
        <f t="shared" si="105"/>
        <v>0</v>
      </c>
      <c r="CY450" s="64">
        <f t="shared" si="106"/>
        <v>0</v>
      </c>
      <c r="CZ450" s="64">
        <f t="shared" si="107"/>
        <v>0</v>
      </c>
      <c r="DB450" s="64">
        <f t="shared" si="108"/>
        <v>0</v>
      </c>
      <c r="DC450" s="64">
        <f t="shared" si="109"/>
        <v>0</v>
      </c>
      <c r="DD450" s="64">
        <f t="shared" si="110"/>
        <v>0</v>
      </c>
      <c r="DE450" s="64">
        <f t="shared" si="111"/>
        <v>0</v>
      </c>
    </row>
    <row r="451" spans="2:109" x14ac:dyDescent="0.3">
      <c r="B451" s="167"/>
      <c r="C451" s="186"/>
      <c r="D451" s="2"/>
      <c r="E451" s="67"/>
      <c r="F451" s="5"/>
      <c r="G451" s="5"/>
      <c r="H451" s="187"/>
      <c r="I451" s="111" t="str">
        <f ca="1">IF(Taula1[[#This Row],[Data naixement (format dd/mm/aaaa)]]="","0",DATEDIF(Taula1[[#This Row],[Data naixement (format dd/mm/aaaa)]],TODAY(),"Y"))</f>
        <v>0</v>
      </c>
      <c r="J451" s="6"/>
      <c r="K451" s="6"/>
      <c r="L451" s="6"/>
      <c r="M451" s="6"/>
      <c r="N451" s="56"/>
      <c r="O451" s="56"/>
      <c r="P451" s="56"/>
      <c r="Q451" s="6"/>
      <c r="R451" s="7"/>
      <c r="S451" s="143">
        <f>Taula1[[#This Row],[Mesos naturals sencers treballats període justificat (01/01/2023 - 31/03/2023)]]</f>
        <v>0</v>
      </c>
      <c r="T451" s="194">
        <f>Taula1[[#This Row],[Dies treballats període justificat (01/01/2023 - 31/03/2023)              no comptabilitzats com a mes natural sencer]]</f>
        <v>0</v>
      </c>
      <c r="U451" s="12"/>
      <c r="V451" s="7"/>
      <c r="W451" s="188"/>
      <c r="X451" s="188"/>
      <c r="Y451" s="188"/>
      <c r="Z451" s="188"/>
      <c r="AA451" s="190"/>
      <c r="AB451" s="143">
        <f>Taula1[[#This Row],[Grup justificat     (fer servir opcions de la llista desplegable)]]</f>
        <v>0</v>
      </c>
      <c r="AC451" s="182"/>
      <c r="AD451" s="80"/>
      <c r="AE451" s="131">
        <f>ROUND((AF451/100)*756*Taula1[[#This Row],[Mesos naturals sencers treballats període justificat (01/01/2023 - 31/03/2023)]],2)</f>
        <v>0</v>
      </c>
      <c r="AF451" s="79">
        <f>Taula1[[#This Row],[% Jornada segons contracte
(no posar el símbol %) ]]-Taula1[[#This Row],[% Reducció salari per baix rendiment        (no posar el símbol %)]]</f>
        <v>0</v>
      </c>
      <c r="AG451" s="131">
        <f>ROUND((AH451/100)*24.8547945*Taula1[[#This Row],[Dies treballats període justificat (01/01/2023 - 31/03/2023)              no comptabilitzats com a mes natural sencer]],2)</f>
        <v>0</v>
      </c>
      <c r="AH451" s="79">
        <f>Taula1[[#This Row],[% Jornada segons contracte
(no posar el símbol %) ]]-Taula1[[#This Row],[% Reducció salari per baix rendiment        (no posar el símbol %)]]</f>
        <v>0</v>
      </c>
      <c r="AI451" s="131">
        <f t="shared" si="97"/>
        <v>0</v>
      </c>
      <c r="AJ451" s="183"/>
      <c r="AK451" s="131">
        <f>ROUND((AL451/100)*756*Taula1[[#This Row],[Espai reservat Administració  (mesos)]],2)</f>
        <v>0</v>
      </c>
      <c r="AL451" s="79">
        <f>Taula1[[#This Row],[% Jornada segons contracte
(no posar el símbol %) ]]-Taula1[[#This Row],[% Reducció salari per baix rendiment        (no posar el símbol %)]]</f>
        <v>0</v>
      </c>
      <c r="AM451" s="131">
        <f>ROUND((AN451/100)*24.8547945*Taula1[[#This Row],[Espai reservat Administració (dies)]],2)</f>
        <v>0</v>
      </c>
      <c r="AN451" s="79">
        <f>Taula1[[#This Row],[% Jornada segons contracte
(no posar el símbol %) ]]-Taula1[[#This Row],[% Reducció salari per baix rendiment        (no posar el símbol %)]]</f>
        <v>0</v>
      </c>
      <c r="AO451" s="131">
        <f t="shared" si="98"/>
        <v>0</v>
      </c>
      <c r="AP451" s="86"/>
      <c r="AQ451" s="136">
        <f>ROUND((AR451/100)*693*Taula1[[#This Row],[Mesos naturals sencers treballats període justificat (01/01/2023 - 31/03/2023)]],2)</f>
        <v>0</v>
      </c>
      <c r="AR451" s="89">
        <f>Taula1[[#This Row],[% Jornada segons contracte
(no posar el símbol %) ]]-Taula1[[#This Row],[% Reducció salari per baix rendiment        (no posar el símbol %)]]</f>
        <v>0</v>
      </c>
      <c r="AS451" s="136">
        <f>ROUND((AT451/100)*22.78356164*Taula1[[#This Row],[Dies treballats període justificat (01/01/2023 - 31/03/2023)              no comptabilitzats com a mes natural sencer]],2)</f>
        <v>0</v>
      </c>
      <c r="AT451" s="89">
        <f>Taula1[[#This Row],[% Jornada segons contracte
(no posar el símbol %) ]]-Taula1[[#This Row],[% Reducció salari per baix rendiment        (no posar el símbol %)]]</f>
        <v>0</v>
      </c>
      <c r="AU451" s="136">
        <f t="shared" si="99"/>
        <v>0</v>
      </c>
      <c r="AV451" s="86"/>
      <c r="AW451" s="136">
        <f>ROUND((AX451/100)*693*Taula1[[#This Row],[Espai reservat Administració  (mesos)]],2)</f>
        <v>0</v>
      </c>
      <c r="AX451" s="89">
        <f>Taula1[[#This Row],[% Jornada segons contracte
(no posar el símbol %) ]]-Taula1[[#This Row],[% Reducció salari per baix rendiment        (no posar el símbol %)]]</f>
        <v>0</v>
      </c>
      <c r="AY451" s="131">
        <f>ROUND((AZ451/100)*22.78356164*Taula1[[#This Row],[Espai reservat Administració (dies)]],2)</f>
        <v>0</v>
      </c>
      <c r="AZ451" s="79">
        <f>Taula1[[#This Row],[% Jornada segons contracte
(no posar el símbol %) ]]-Taula1[[#This Row],[% Reducció salari per baix rendiment        (no posar el símbol %)]]</f>
        <v>0</v>
      </c>
      <c r="BA451" s="131">
        <f t="shared" si="100"/>
        <v>0</v>
      </c>
      <c r="BB451" s="83"/>
      <c r="BC451" s="131">
        <f>IF(Taula1[[#This Row],[Grup justificat     (fer servir opcions de la llista desplegable)]]=1,AI451,0)</f>
        <v>0</v>
      </c>
      <c r="BD451" s="131">
        <f>IF(Taula1[[#This Row],[Grup justificat     (fer servir opcions de la llista desplegable)]]=2,AU451,0)</f>
        <v>0</v>
      </c>
      <c r="BE451" s="83"/>
      <c r="BF451" s="131">
        <f>IF(Taula1[[#This Row],[Espai reservat Administració]]=1,AO451,0)</f>
        <v>0</v>
      </c>
      <c r="BG451" s="131">
        <f>IF(Taula1[[#This Row],[Espai reservat Administració]]=2,BA451,0)</f>
        <v>0</v>
      </c>
      <c r="BH451" s="83"/>
      <c r="BI451" s="124">
        <f>IF(Taula1[[#This Row],[Grup justificat     (fer servir opcions de la llista desplegable)]]=1,1,0)</f>
        <v>0</v>
      </c>
      <c r="BJ451" s="124">
        <f>IF(Taula1[[#This Row],[Espai reservat Administració]]=1,1,0)</f>
        <v>0</v>
      </c>
      <c r="BK451" s="125"/>
      <c r="BL451" s="124">
        <f>IF(Taula1[[#This Row],[Grup justificat     (fer servir opcions de la llista desplegable)]]=2,1,0)</f>
        <v>0</v>
      </c>
      <c r="BM451" s="124">
        <f>IF(Taula1[[#This Row],[Espai reservat Administració]]=2,1,0)</f>
        <v>0</v>
      </c>
      <c r="BN451" s="73"/>
      <c r="BO451" s="73"/>
      <c r="BP451" s="73"/>
      <c r="BQ451" s="73"/>
      <c r="BR451" s="73"/>
      <c r="BS451" s="73"/>
      <c r="BT451" s="73"/>
      <c r="BU451" s="73"/>
      <c r="BV451" s="73"/>
      <c r="BW451" s="73"/>
      <c r="BX451" s="73"/>
      <c r="BY451" s="73"/>
      <c r="BZ451" s="73"/>
      <c r="CA451" s="73"/>
      <c r="CB451" s="73"/>
      <c r="CC451" s="73"/>
      <c r="CD451" s="73"/>
      <c r="CE451" s="73"/>
      <c r="CF451" s="73"/>
      <c r="CG451" s="63">
        <f t="shared" si="101"/>
        <v>0</v>
      </c>
      <c r="CH451" s="63">
        <f t="shared" si="102"/>
        <v>0</v>
      </c>
      <c r="CI451" s="73"/>
      <c r="CJ451" s="63">
        <f>IF(Taula1[[#This Row],[Tipus de contracte                                  (fer servir opcions de la llista desplegable)]]="Indefinit",1,0)</f>
        <v>0</v>
      </c>
      <c r="CK451" s="63">
        <f>IF(Taula1[[#This Row],[Tipus de contracte                                  (fer servir opcions de la llista desplegable)]]="Temporal, igual o superior a 6 mesos",1,0)</f>
        <v>0</v>
      </c>
      <c r="CL451" s="63">
        <f>IF(Taula1[[#This Row],[Tipus de contracte                                  (fer servir opcions de la llista desplegable)]]="Substitució per IT",1,0)</f>
        <v>0</v>
      </c>
      <c r="CM451" s="73"/>
      <c r="CN451" s="63">
        <f>IF(Taula1[[#This Row],[Relació llocs de treball]]&gt;=1,1,0)</f>
        <v>0</v>
      </c>
      <c r="CO451" s="73"/>
      <c r="CP451" s="63">
        <f>IF(Taula1[[#This Row],[Identitat de gènere                                                          (fer servir opcions de la llista desplegable)]]="Home",1,0)</f>
        <v>0</v>
      </c>
      <c r="CQ451" s="63">
        <f>IF(Taula1[[#This Row],[Identitat de gènere                                                          (fer servir opcions de la llista desplegable)]]="Dona",1,0)</f>
        <v>0</v>
      </c>
      <c r="CR451" s="63">
        <f>IF(Taula1[[#This Row],[Identitat de gènere                                                          (fer servir opcions de la llista desplegable)]]="No binari",1,0)</f>
        <v>0</v>
      </c>
      <c r="CS451" s="73"/>
      <c r="CT451" s="63">
        <f t="shared" si="96"/>
        <v>0</v>
      </c>
      <c r="CU451" s="64">
        <f t="shared" si="103"/>
        <v>0</v>
      </c>
      <c r="CW451" s="64">
        <f t="shared" si="104"/>
        <v>0</v>
      </c>
      <c r="CX451" s="64">
        <f t="shared" si="105"/>
        <v>0</v>
      </c>
      <c r="CY451" s="64">
        <f t="shared" si="106"/>
        <v>0</v>
      </c>
      <c r="CZ451" s="64">
        <f t="shared" si="107"/>
        <v>0</v>
      </c>
      <c r="DB451" s="64">
        <f t="shared" si="108"/>
        <v>0</v>
      </c>
      <c r="DC451" s="64">
        <f t="shared" si="109"/>
        <v>0</v>
      </c>
      <c r="DD451" s="64">
        <f t="shared" si="110"/>
        <v>0</v>
      </c>
      <c r="DE451" s="64">
        <f t="shared" si="111"/>
        <v>0</v>
      </c>
    </row>
    <row r="452" spans="2:109" x14ac:dyDescent="0.3">
      <c r="B452" s="167"/>
      <c r="C452" s="186"/>
      <c r="D452" s="2"/>
      <c r="E452" s="67"/>
      <c r="F452" s="5"/>
      <c r="G452" s="5"/>
      <c r="H452" s="187"/>
      <c r="I452" s="111" t="str">
        <f ca="1">IF(Taula1[[#This Row],[Data naixement (format dd/mm/aaaa)]]="","0",DATEDIF(Taula1[[#This Row],[Data naixement (format dd/mm/aaaa)]],TODAY(),"Y"))</f>
        <v>0</v>
      </c>
      <c r="J452" s="6"/>
      <c r="K452" s="6"/>
      <c r="L452" s="6"/>
      <c r="M452" s="6"/>
      <c r="N452" s="56"/>
      <c r="O452" s="56"/>
      <c r="P452" s="56"/>
      <c r="Q452" s="6"/>
      <c r="R452" s="7"/>
      <c r="S452" s="143">
        <f>Taula1[[#This Row],[Mesos naturals sencers treballats període justificat (01/01/2023 - 31/03/2023)]]</f>
        <v>0</v>
      </c>
      <c r="T452" s="194">
        <f>Taula1[[#This Row],[Dies treballats període justificat (01/01/2023 - 31/03/2023)              no comptabilitzats com a mes natural sencer]]</f>
        <v>0</v>
      </c>
      <c r="U452" s="12"/>
      <c r="V452" s="7"/>
      <c r="W452" s="188"/>
      <c r="X452" s="188"/>
      <c r="Y452" s="188"/>
      <c r="Z452" s="188"/>
      <c r="AA452" s="190"/>
      <c r="AB452" s="143">
        <f>Taula1[[#This Row],[Grup justificat     (fer servir opcions de la llista desplegable)]]</f>
        <v>0</v>
      </c>
      <c r="AC452" s="182"/>
      <c r="AD452" s="80"/>
      <c r="AE452" s="131">
        <f>ROUND((AF452/100)*756*Taula1[[#This Row],[Mesos naturals sencers treballats període justificat (01/01/2023 - 31/03/2023)]],2)</f>
        <v>0</v>
      </c>
      <c r="AF452" s="79">
        <f>Taula1[[#This Row],[% Jornada segons contracte
(no posar el símbol %) ]]-Taula1[[#This Row],[% Reducció salari per baix rendiment        (no posar el símbol %)]]</f>
        <v>0</v>
      </c>
      <c r="AG452" s="131">
        <f>ROUND((AH452/100)*24.8547945*Taula1[[#This Row],[Dies treballats període justificat (01/01/2023 - 31/03/2023)              no comptabilitzats com a mes natural sencer]],2)</f>
        <v>0</v>
      </c>
      <c r="AH452" s="79">
        <f>Taula1[[#This Row],[% Jornada segons contracte
(no posar el símbol %) ]]-Taula1[[#This Row],[% Reducció salari per baix rendiment        (no posar el símbol %)]]</f>
        <v>0</v>
      </c>
      <c r="AI452" s="131">
        <f t="shared" si="97"/>
        <v>0</v>
      </c>
      <c r="AJ452" s="183"/>
      <c r="AK452" s="131">
        <f>ROUND((AL452/100)*756*Taula1[[#This Row],[Espai reservat Administració  (mesos)]],2)</f>
        <v>0</v>
      </c>
      <c r="AL452" s="79">
        <f>Taula1[[#This Row],[% Jornada segons contracte
(no posar el símbol %) ]]-Taula1[[#This Row],[% Reducció salari per baix rendiment        (no posar el símbol %)]]</f>
        <v>0</v>
      </c>
      <c r="AM452" s="131">
        <f>ROUND((AN452/100)*24.8547945*Taula1[[#This Row],[Espai reservat Administració (dies)]],2)</f>
        <v>0</v>
      </c>
      <c r="AN452" s="79">
        <f>Taula1[[#This Row],[% Jornada segons contracte
(no posar el símbol %) ]]-Taula1[[#This Row],[% Reducció salari per baix rendiment        (no posar el símbol %)]]</f>
        <v>0</v>
      </c>
      <c r="AO452" s="131">
        <f t="shared" si="98"/>
        <v>0</v>
      </c>
      <c r="AP452" s="86"/>
      <c r="AQ452" s="136">
        <f>ROUND((AR452/100)*693*Taula1[[#This Row],[Mesos naturals sencers treballats període justificat (01/01/2023 - 31/03/2023)]],2)</f>
        <v>0</v>
      </c>
      <c r="AR452" s="89">
        <f>Taula1[[#This Row],[% Jornada segons contracte
(no posar el símbol %) ]]-Taula1[[#This Row],[% Reducció salari per baix rendiment        (no posar el símbol %)]]</f>
        <v>0</v>
      </c>
      <c r="AS452" s="136">
        <f>ROUND((AT452/100)*22.78356164*Taula1[[#This Row],[Dies treballats període justificat (01/01/2023 - 31/03/2023)              no comptabilitzats com a mes natural sencer]],2)</f>
        <v>0</v>
      </c>
      <c r="AT452" s="89">
        <f>Taula1[[#This Row],[% Jornada segons contracte
(no posar el símbol %) ]]-Taula1[[#This Row],[% Reducció salari per baix rendiment        (no posar el símbol %)]]</f>
        <v>0</v>
      </c>
      <c r="AU452" s="136">
        <f t="shared" si="99"/>
        <v>0</v>
      </c>
      <c r="AV452" s="86"/>
      <c r="AW452" s="136">
        <f>ROUND((AX452/100)*693*Taula1[[#This Row],[Espai reservat Administració  (mesos)]],2)</f>
        <v>0</v>
      </c>
      <c r="AX452" s="89">
        <f>Taula1[[#This Row],[% Jornada segons contracte
(no posar el símbol %) ]]-Taula1[[#This Row],[% Reducció salari per baix rendiment        (no posar el símbol %)]]</f>
        <v>0</v>
      </c>
      <c r="AY452" s="131">
        <f>ROUND((AZ452/100)*22.78356164*Taula1[[#This Row],[Espai reservat Administració (dies)]],2)</f>
        <v>0</v>
      </c>
      <c r="AZ452" s="79">
        <f>Taula1[[#This Row],[% Jornada segons contracte
(no posar el símbol %) ]]-Taula1[[#This Row],[% Reducció salari per baix rendiment        (no posar el símbol %)]]</f>
        <v>0</v>
      </c>
      <c r="BA452" s="131">
        <f t="shared" si="100"/>
        <v>0</v>
      </c>
      <c r="BB452" s="83"/>
      <c r="BC452" s="131">
        <f>IF(Taula1[[#This Row],[Grup justificat     (fer servir opcions de la llista desplegable)]]=1,AI452,0)</f>
        <v>0</v>
      </c>
      <c r="BD452" s="131">
        <f>IF(Taula1[[#This Row],[Grup justificat     (fer servir opcions de la llista desplegable)]]=2,AU452,0)</f>
        <v>0</v>
      </c>
      <c r="BE452" s="83"/>
      <c r="BF452" s="131">
        <f>IF(Taula1[[#This Row],[Espai reservat Administració]]=1,AO452,0)</f>
        <v>0</v>
      </c>
      <c r="BG452" s="131">
        <f>IF(Taula1[[#This Row],[Espai reservat Administració]]=2,BA452,0)</f>
        <v>0</v>
      </c>
      <c r="BH452" s="83"/>
      <c r="BI452" s="124">
        <f>IF(Taula1[[#This Row],[Grup justificat     (fer servir opcions de la llista desplegable)]]=1,1,0)</f>
        <v>0</v>
      </c>
      <c r="BJ452" s="124">
        <f>IF(Taula1[[#This Row],[Espai reservat Administració]]=1,1,0)</f>
        <v>0</v>
      </c>
      <c r="BK452" s="125"/>
      <c r="BL452" s="124">
        <f>IF(Taula1[[#This Row],[Grup justificat     (fer servir opcions de la llista desplegable)]]=2,1,0)</f>
        <v>0</v>
      </c>
      <c r="BM452" s="124">
        <f>IF(Taula1[[#This Row],[Espai reservat Administració]]=2,1,0)</f>
        <v>0</v>
      </c>
      <c r="BN452" s="73"/>
      <c r="BO452" s="73"/>
      <c r="BP452" s="73"/>
      <c r="BQ452" s="73"/>
      <c r="BR452" s="73"/>
      <c r="BS452" s="73"/>
      <c r="BT452" s="73"/>
      <c r="BU452" s="73"/>
      <c r="BV452" s="73"/>
      <c r="BW452" s="73"/>
      <c r="BX452" s="73"/>
      <c r="BY452" s="73"/>
      <c r="BZ452" s="73"/>
      <c r="CA452" s="73"/>
      <c r="CB452" s="73"/>
      <c r="CC452" s="73"/>
      <c r="CD452" s="73"/>
      <c r="CE452" s="73"/>
      <c r="CF452" s="73"/>
      <c r="CG452" s="63">
        <f t="shared" si="101"/>
        <v>0</v>
      </c>
      <c r="CH452" s="63">
        <f t="shared" si="102"/>
        <v>0</v>
      </c>
      <c r="CI452" s="73"/>
      <c r="CJ452" s="63">
        <f>IF(Taula1[[#This Row],[Tipus de contracte                                  (fer servir opcions de la llista desplegable)]]="Indefinit",1,0)</f>
        <v>0</v>
      </c>
      <c r="CK452" s="63">
        <f>IF(Taula1[[#This Row],[Tipus de contracte                                  (fer servir opcions de la llista desplegable)]]="Temporal, igual o superior a 6 mesos",1,0)</f>
        <v>0</v>
      </c>
      <c r="CL452" s="63">
        <f>IF(Taula1[[#This Row],[Tipus de contracte                                  (fer servir opcions de la llista desplegable)]]="Substitució per IT",1,0)</f>
        <v>0</v>
      </c>
      <c r="CM452" s="73"/>
      <c r="CN452" s="63">
        <f>IF(Taula1[[#This Row],[Relació llocs de treball]]&gt;=1,1,0)</f>
        <v>0</v>
      </c>
      <c r="CO452" s="73"/>
      <c r="CP452" s="63">
        <f>IF(Taula1[[#This Row],[Identitat de gènere                                                          (fer servir opcions de la llista desplegable)]]="Home",1,0)</f>
        <v>0</v>
      </c>
      <c r="CQ452" s="63">
        <f>IF(Taula1[[#This Row],[Identitat de gènere                                                          (fer servir opcions de la llista desplegable)]]="Dona",1,0)</f>
        <v>0</v>
      </c>
      <c r="CR452" s="63">
        <f>IF(Taula1[[#This Row],[Identitat de gènere                                                          (fer servir opcions de la llista desplegable)]]="No binari",1,0)</f>
        <v>0</v>
      </c>
      <c r="CS452" s="73"/>
      <c r="CT452" s="63">
        <f t="shared" si="96"/>
        <v>0</v>
      </c>
      <c r="CU452" s="64">
        <f t="shared" si="103"/>
        <v>0</v>
      </c>
      <c r="CW452" s="64">
        <f t="shared" si="104"/>
        <v>0</v>
      </c>
      <c r="CX452" s="64">
        <f t="shared" si="105"/>
        <v>0</v>
      </c>
      <c r="CY452" s="64">
        <f t="shared" si="106"/>
        <v>0</v>
      </c>
      <c r="CZ452" s="64">
        <f t="shared" si="107"/>
        <v>0</v>
      </c>
      <c r="DB452" s="64">
        <f t="shared" si="108"/>
        <v>0</v>
      </c>
      <c r="DC452" s="64">
        <f t="shared" si="109"/>
        <v>0</v>
      </c>
      <c r="DD452" s="64">
        <f t="shared" si="110"/>
        <v>0</v>
      </c>
      <c r="DE452" s="64">
        <f t="shared" si="111"/>
        <v>0</v>
      </c>
    </row>
    <row r="453" spans="2:109" x14ac:dyDescent="0.3">
      <c r="B453" s="167"/>
      <c r="C453" s="186"/>
      <c r="D453" s="2"/>
      <c r="E453" s="67"/>
      <c r="F453" s="5"/>
      <c r="G453" s="5"/>
      <c r="H453" s="187"/>
      <c r="I453" s="111" t="str">
        <f ca="1">IF(Taula1[[#This Row],[Data naixement (format dd/mm/aaaa)]]="","0",DATEDIF(Taula1[[#This Row],[Data naixement (format dd/mm/aaaa)]],TODAY(),"Y"))</f>
        <v>0</v>
      </c>
      <c r="J453" s="6"/>
      <c r="K453" s="6"/>
      <c r="L453" s="6"/>
      <c r="M453" s="6"/>
      <c r="N453" s="56"/>
      <c r="O453" s="56"/>
      <c r="P453" s="56"/>
      <c r="Q453" s="6"/>
      <c r="R453" s="7"/>
      <c r="S453" s="143">
        <f>Taula1[[#This Row],[Mesos naturals sencers treballats període justificat (01/01/2023 - 31/03/2023)]]</f>
        <v>0</v>
      </c>
      <c r="T453" s="194">
        <f>Taula1[[#This Row],[Dies treballats període justificat (01/01/2023 - 31/03/2023)              no comptabilitzats com a mes natural sencer]]</f>
        <v>0</v>
      </c>
      <c r="U453" s="12"/>
      <c r="V453" s="7"/>
      <c r="W453" s="188"/>
      <c r="X453" s="188"/>
      <c r="Y453" s="188"/>
      <c r="Z453" s="188"/>
      <c r="AA453" s="190"/>
      <c r="AB453" s="143">
        <f>Taula1[[#This Row],[Grup justificat     (fer servir opcions de la llista desplegable)]]</f>
        <v>0</v>
      </c>
      <c r="AC453" s="182"/>
      <c r="AD453" s="80"/>
      <c r="AE453" s="131">
        <f>ROUND((AF453/100)*756*Taula1[[#This Row],[Mesos naturals sencers treballats període justificat (01/01/2023 - 31/03/2023)]],2)</f>
        <v>0</v>
      </c>
      <c r="AF453" s="79">
        <f>Taula1[[#This Row],[% Jornada segons contracte
(no posar el símbol %) ]]-Taula1[[#This Row],[% Reducció salari per baix rendiment        (no posar el símbol %)]]</f>
        <v>0</v>
      </c>
      <c r="AG453" s="131">
        <f>ROUND((AH453/100)*24.8547945*Taula1[[#This Row],[Dies treballats període justificat (01/01/2023 - 31/03/2023)              no comptabilitzats com a mes natural sencer]],2)</f>
        <v>0</v>
      </c>
      <c r="AH453" s="79">
        <f>Taula1[[#This Row],[% Jornada segons contracte
(no posar el símbol %) ]]-Taula1[[#This Row],[% Reducció salari per baix rendiment        (no posar el símbol %)]]</f>
        <v>0</v>
      </c>
      <c r="AI453" s="131">
        <f t="shared" si="97"/>
        <v>0</v>
      </c>
      <c r="AJ453" s="183"/>
      <c r="AK453" s="131">
        <f>ROUND((AL453/100)*756*Taula1[[#This Row],[Espai reservat Administració  (mesos)]],2)</f>
        <v>0</v>
      </c>
      <c r="AL453" s="79">
        <f>Taula1[[#This Row],[% Jornada segons contracte
(no posar el símbol %) ]]-Taula1[[#This Row],[% Reducció salari per baix rendiment        (no posar el símbol %)]]</f>
        <v>0</v>
      </c>
      <c r="AM453" s="131">
        <f>ROUND((AN453/100)*24.8547945*Taula1[[#This Row],[Espai reservat Administració (dies)]],2)</f>
        <v>0</v>
      </c>
      <c r="AN453" s="79">
        <f>Taula1[[#This Row],[% Jornada segons contracte
(no posar el símbol %) ]]-Taula1[[#This Row],[% Reducció salari per baix rendiment        (no posar el símbol %)]]</f>
        <v>0</v>
      </c>
      <c r="AO453" s="131">
        <f t="shared" si="98"/>
        <v>0</v>
      </c>
      <c r="AP453" s="86"/>
      <c r="AQ453" s="136">
        <f>ROUND((AR453/100)*693*Taula1[[#This Row],[Mesos naturals sencers treballats període justificat (01/01/2023 - 31/03/2023)]],2)</f>
        <v>0</v>
      </c>
      <c r="AR453" s="89">
        <f>Taula1[[#This Row],[% Jornada segons contracte
(no posar el símbol %) ]]-Taula1[[#This Row],[% Reducció salari per baix rendiment        (no posar el símbol %)]]</f>
        <v>0</v>
      </c>
      <c r="AS453" s="136">
        <f>ROUND((AT453/100)*22.78356164*Taula1[[#This Row],[Dies treballats període justificat (01/01/2023 - 31/03/2023)              no comptabilitzats com a mes natural sencer]],2)</f>
        <v>0</v>
      </c>
      <c r="AT453" s="89">
        <f>Taula1[[#This Row],[% Jornada segons contracte
(no posar el símbol %) ]]-Taula1[[#This Row],[% Reducció salari per baix rendiment        (no posar el símbol %)]]</f>
        <v>0</v>
      </c>
      <c r="AU453" s="136">
        <f t="shared" si="99"/>
        <v>0</v>
      </c>
      <c r="AV453" s="86"/>
      <c r="AW453" s="136">
        <f>ROUND((AX453/100)*693*Taula1[[#This Row],[Espai reservat Administració  (mesos)]],2)</f>
        <v>0</v>
      </c>
      <c r="AX453" s="89">
        <f>Taula1[[#This Row],[% Jornada segons contracte
(no posar el símbol %) ]]-Taula1[[#This Row],[% Reducció salari per baix rendiment        (no posar el símbol %)]]</f>
        <v>0</v>
      </c>
      <c r="AY453" s="131">
        <f>ROUND((AZ453/100)*22.78356164*Taula1[[#This Row],[Espai reservat Administració (dies)]],2)</f>
        <v>0</v>
      </c>
      <c r="AZ453" s="79">
        <f>Taula1[[#This Row],[% Jornada segons contracte
(no posar el símbol %) ]]-Taula1[[#This Row],[% Reducció salari per baix rendiment        (no posar el símbol %)]]</f>
        <v>0</v>
      </c>
      <c r="BA453" s="131">
        <f t="shared" si="100"/>
        <v>0</v>
      </c>
      <c r="BB453" s="83"/>
      <c r="BC453" s="131">
        <f>IF(Taula1[[#This Row],[Grup justificat     (fer servir opcions de la llista desplegable)]]=1,AI453,0)</f>
        <v>0</v>
      </c>
      <c r="BD453" s="131">
        <f>IF(Taula1[[#This Row],[Grup justificat     (fer servir opcions de la llista desplegable)]]=2,AU453,0)</f>
        <v>0</v>
      </c>
      <c r="BE453" s="83"/>
      <c r="BF453" s="131">
        <f>IF(Taula1[[#This Row],[Espai reservat Administració]]=1,AO453,0)</f>
        <v>0</v>
      </c>
      <c r="BG453" s="131">
        <f>IF(Taula1[[#This Row],[Espai reservat Administració]]=2,BA453,0)</f>
        <v>0</v>
      </c>
      <c r="BH453" s="83"/>
      <c r="BI453" s="124">
        <f>IF(Taula1[[#This Row],[Grup justificat     (fer servir opcions de la llista desplegable)]]=1,1,0)</f>
        <v>0</v>
      </c>
      <c r="BJ453" s="124">
        <f>IF(Taula1[[#This Row],[Espai reservat Administració]]=1,1,0)</f>
        <v>0</v>
      </c>
      <c r="BK453" s="125"/>
      <c r="BL453" s="124">
        <f>IF(Taula1[[#This Row],[Grup justificat     (fer servir opcions de la llista desplegable)]]=2,1,0)</f>
        <v>0</v>
      </c>
      <c r="BM453" s="124">
        <f>IF(Taula1[[#This Row],[Espai reservat Administració]]=2,1,0)</f>
        <v>0</v>
      </c>
      <c r="BN453" s="73"/>
      <c r="BO453" s="73"/>
      <c r="BP453" s="73"/>
      <c r="BQ453" s="73"/>
      <c r="BR453" s="73"/>
      <c r="BS453" s="73"/>
      <c r="BT453" s="73"/>
      <c r="BU453" s="73"/>
      <c r="BV453" s="73"/>
      <c r="BW453" s="73"/>
      <c r="BX453" s="73"/>
      <c r="BY453" s="73"/>
      <c r="BZ453" s="73"/>
      <c r="CA453" s="73"/>
      <c r="CB453" s="73"/>
      <c r="CC453" s="73"/>
      <c r="CD453" s="73"/>
      <c r="CE453" s="73"/>
      <c r="CF453" s="73"/>
      <c r="CG453" s="63">
        <f t="shared" si="101"/>
        <v>0</v>
      </c>
      <c r="CH453" s="63">
        <f t="shared" si="102"/>
        <v>0</v>
      </c>
      <c r="CI453" s="73"/>
      <c r="CJ453" s="63">
        <f>IF(Taula1[[#This Row],[Tipus de contracte                                  (fer servir opcions de la llista desplegable)]]="Indefinit",1,0)</f>
        <v>0</v>
      </c>
      <c r="CK453" s="63">
        <f>IF(Taula1[[#This Row],[Tipus de contracte                                  (fer servir opcions de la llista desplegable)]]="Temporal, igual o superior a 6 mesos",1,0)</f>
        <v>0</v>
      </c>
      <c r="CL453" s="63">
        <f>IF(Taula1[[#This Row],[Tipus de contracte                                  (fer servir opcions de la llista desplegable)]]="Substitució per IT",1,0)</f>
        <v>0</v>
      </c>
      <c r="CM453" s="73"/>
      <c r="CN453" s="63">
        <f>IF(Taula1[[#This Row],[Relació llocs de treball]]&gt;=1,1,0)</f>
        <v>0</v>
      </c>
      <c r="CO453" s="73"/>
      <c r="CP453" s="63">
        <f>IF(Taula1[[#This Row],[Identitat de gènere                                                          (fer servir opcions de la llista desplegable)]]="Home",1,0)</f>
        <v>0</v>
      </c>
      <c r="CQ453" s="63">
        <f>IF(Taula1[[#This Row],[Identitat de gènere                                                          (fer servir opcions de la llista desplegable)]]="Dona",1,0)</f>
        <v>0</v>
      </c>
      <c r="CR453" s="63">
        <f>IF(Taula1[[#This Row],[Identitat de gènere                                                          (fer servir opcions de la llista desplegable)]]="No binari",1,0)</f>
        <v>0</v>
      </c>
      <c r="CS453" s="73"/>
      <c r="CT453" s="63">
        <f t="shared" si="96"/>
        <v>0</v>
      </c>
      <c r="CU453" s="64">
        <f t="shared" si="103"/>
        <v>0</v>
      </c>
      <c r="CW453" s="64">
        <f t="shared" si="104"/>
        <v>0</v>
      </c>
      <c r="CX453" s="64">
        <f t="shared" si="105"/>
        <v>0</v>
      </c>
      <c r="CY453" s="64">
        <f t="shared" si="106"/>
        <v>0</v>
      </c>
      <c r="CZ453" s="64">
        <f t="shared" si="107"/>
        <v>0</v>
      </c>
      <c r="DB453" s="64">
        <f t="shared" si="108"/>
        <v>0</v>
      </c>
      <c r="DC453" s="64">
        <f t="shared" si="109"/>
        <v>0</v>
      </c>
      <c r="DD453" s="64">
        <f t="shared" si="110"/>
        <v>0</v>
      </c>
      <c r="DE453" s="64">
        <f t="shared" si="111"/>
        <v>0</v>
      </c>
    </row>
    <row r="454" spans="2:109" x14ac:dyDescent="0.3">
      <c r="B454" s="167"/>
      <c r="C454" s="186"/>
      <c r="D454" s="2"/>
      <c r="E454" s="67"/>
      <c r="F454" s="5"/>
      <c r="G454" s="5"/>
      <c r="H454" s="187"/>
      <c r="I454" s="111" t="str">
        <f ca="1">IF(Taula1[[#This Row],[Data naixement (format dd/mm/aaaa)]]="","0",DATEDIF(Taula1[[#This Row],[Data naixement (format dd/mm/aaaa)]],TODAY(),"Y"))</f>
        <v>0</v>
      </c>
      <c r="J454" s="6"/>
      <c r="K454" s="6"/>
      <c r="L454" s="6"/>
      <c r="M454" s="6"/>
      <c r="N454" s="56"/>
      <c r="O454" s="56"/>
      <c r="P454" s="56"/>
      <c r="Q454" s="6"/>
      <c r="R454" s="7"/>
      <c r="S454" s="143">
        <f>Taula1[[#This Row],[Mesos naturals sencers treballats període justificat (01/01/2023 - 31/03/2023)]]</f>
        <v>0</v>
      </c>
      <c r="T454" s="194">
        <f>Taula1[[#This Row],[Dies treballats període justificat (01/01/2023 - 31/03/2023)              no comptabilitzats com a mes natural sencer]]</f>
        <v>0</v>
      </c>
      <c r="U454" s="12"/>
      <c r="V454" s="7"/>
      <c r="W454" s="188"/>
      <c r="X454" s="188"/>
      <c r="Y454" s="188"/>
      <c r="Z454" s="188"/>
      <c r="AA454" s="190"/>
      <c r="AB454" s="143">
        <f>Taula1[[#This Row],[Grup justificat     (fer servir opcions de la llista desplegable)]]</f>
        <v>0</v>
      </c>
      <c r="AC454" s="182"/>
      <c r="AD454" s="80"/>
      <c r="AE454" s="131">
        <f>ROUND((AF454/100)*756*Taula1[[#This Row],[Mesos naturals sencers treballats període justificat (01/01/2023 - 31/03/2023)]],2)</f>
        <v>0</v>
      </c>
      <c r="AF454" s="79">
        <f>Taula1[[#This Row],[% Jornada segons contracte
(no posar el símbol %) ]]-Taula1[[#This Row],[% Reducció salari per baix rendiment        (no posar el símbol %)]]</f>
        <v>0</v>
      </c>
      <c r="AG454" s="131">
        <f>ROUND((AH454/100)*24.8547945*Taula1[[#This Row],[Dies treballats període justificat (01/01/2023 - 31/03/2023)              no comptabilitzats com a mes natural sencer]],2)</f>
        <v>0</v>
      </c>
      <c r="AH454" s="79">
        <f>Taula1[[#This Row],[% Jornada segons contracte
(no posar el símbol %) ]]-Taula1[[#This Row],[% Reducció salari per baix rendiment        (no posar el símbol %)]]</f>
        <v>0</v>
      </c>
      <c r="AI454" s="131">
        <f t="shared" si="97"/>
        <v>0</v>
      </c>
      <c r="AJ454" s="183"/>
      <c r="AK454" s="131">
        <f>ROUND((AL454/100)*756*Taula1[[#This Row],[Espai reservat Administració  (mesos)]],2)</f>
        <v>0</v>
      </c>
      <c r="AL454" s="79">
        <f>Taula1[[#This Row],[% Jornada segons contracte
(no posar el símbol %) ]]-Taula1[[#This Row],[% Reducció salari per baix rendiment        (no posar el símbol %)]]</f>
        <v>0</v>
      </c>
      <c r="AM454" s="131">
        <f>ROUND((AN454/100)*24.8547945*Taula1[[#This Row],[Espai reservat Administració (dies)]],2)</f>
        <v>0</v>
      </c>
      <c r="AN454" s="79">
        <f>Taula1[[#This Row],[% Jornada segons contracte
(no posar el símbol %) ]]-Taula1[[#This Row],[% Reducció salari per baix rendiment        (no posar el símbol %)]]</f>
        <v>0</v>
      </c>
      <c r="AO454" s="131">
        <f t="shared" si="98"/>
        <v>0</v>
      </c>
      <c r="AP454" s="86"/>
      <c r="AQ454" s="136">
        <f>ROUND((AR454/100)*693*Taula1[[#This Row],[Mesos naturals sencers treballats període justificat (01/01/2023 - 31/03/2023)]],2)</f>
        <v>0</v>
      </c>
      <c r="AR454" s="89">
        <f>Taula1[[#This Row],[% Jornada segons contracte
(no posar el símbol %) ]]-Taula1[[#This Row],[% Reducció salari per baix rendiment        (no posar el símbol %)]]</f>
        <v>0</v>
      </c>
      <c r="AS454" s="136">
        <f>ROUND((AT454/100)*22.78356164*Taula1[[#This Row],[Dies treballats període justificat (01/01/2023 - 31/03/2023)              no comptabilitzats com a mes natural sencer]],2)</f>
        <v>0</v>
      </c>
      <c r="AT454" s="89">
        <f>Taula1[[#This Row],[% Jornada segons contracte
(no posar el símbol %) ]]-Taula1[[#This Row],[% Reducció salari per baix rendiment        (no posar el símbol %)]]</f>
        <v>0</v>
      </c>
      <c r="AU454" s="136">
        <f t="shared" si="99"/>
        <v>0</v>
      </c>
      <c r="AV454" s="86"/>
      <c r="AW454" s="136">
        <f>ROUND((AX454/100)*693*Taula1[[#This Row],[Espai reservat Administració  (mesos)]],2)</f>
        <v>0</v>
      </c>
      <c r="AX454" s="89">
        <f>Taula1[[#This Row],[% Jornada segons contracte
(no posar el símbol %) ]]-Taula1[[#This Row],[% Reducció salari per baix rendiment        (no posar el símbol %)]]</f>
        <v>0</v>
      </c>
      <c r="AY454" s="131">
        <f>ROUND((AZ454/100)*22.78356164*Taula1[[#This Row],[Espai reservat Administració (dies)]],2)</f>
        <v>0</v>
      </c>
      <c r="AZ454" s="79">
        <f>Taula1[[#This Row],[% Jornada segons contracte
(no posar el símbol %) ]]-Taula1[[#This Row],[% Reducció salari per baix rendiment        (no posar el símbol %)]]</f>
        <v>0</v>
      </c>
      <c r="BA454" s="131">
        <f t="shared" si="100"/>
        <v>0</v>
      </c>
      <c r="BB454" s="83"/>
      <c r="BC454" s="131">
        <f>IF(Taula1[[#This Row],[Grup justificat     (fer servir opcions de la llista desplegable)]]=1,AI454,0)</f>
        <v>0</v>
      </c>
      <c r="BD454" s="131">
        <f>IF(Taula1[[#This Row],[Grup justificat     (fer servir opcions de la llista desplegable)]]=2,AU454,0)</f>
        <v>0</v>
      </c>
      <c r="BE454" s="83"/>
      <c r="BF454" s="131">
        <f>IF(Taula1[[#This Row],[Espai reservat Administració]]=1,AO454,0)</f>
        <v>0</v>
      </c>
      <c r="BG454" s="131">
        <f>IF(Taula1[[#This Row],[Espai reservat Administració]]=2,BA454,0)</f>
        <v>0</v>
      </c>
      <c r="BH454" s="83"/>
      <c r="BI454" s="124">
        <f>IF(Taula1[[#This Row],[Grup justificat     (fer servir opcions de la llista desplegable)]]=1,1,0)</f>
        <v>0</v>
      </c>
      <c r="BJ454" s="124">
        <f>IF(Taula1[[#This Row],[Espai reservat Administració]]=1,1,0)</f>
        <v>0</v>
      </c>
      <c r="BK454" s="125"/>
      <c r="BL454" s="124">
        <f>IF(Taula1[[#This Row],[Grup justificat     (fer servir opcions de la llista desplegable)]]=2,1,0)</f>
        <v>0</v>
      </c>
      <c r="BM454" s="124">
        <f>IF(Taula1[[#This Row],[Espai reservat Administració]]=2,1,0)</f>
        <v>0</v>
      </c>
      <c r="BN454" s="73"/>
      <c r="BO454" s="73"/>
      <c r="BP454" s="73"/>
      <c r="BQ454" s="73"/>
      <c r="BR454" s="73"/>
      <c r="BS454" s="73"/>
      <c r="BT454" s="73"/>
      <c r="BU454" s="73"/>
      <c r="BV454" s="73"/>
      <c r="BW454" s="73"/>
      <c r="BX454" s="73"/>
      <c r="BY454" s="73"/>
      <c r="BZ454" s="73"/>
      <c r="CA454" s="73"/>
      <c r="CB454" s="73"/>
      <c r="CC454" s="73"/>
      <c r="CD454" s="73"/>
      <c r="CE454" s="73"/>
      <c r="CF454" s="73"/>
      <c r="CG454" s="63">
        <f t="shared" si="101"/>
        <v>0</v>
      </c>
      <c r="CH454" s="63">
        <f t="shared" si="102"/>
        <v>0</v>
      </c>
      <c r="CI454" s="73"/>
      <c r="CJ454" s="63">
        <f>IF(Taula1[[#This Row],[Tipus de contracte                                  (fer servir opcions de la llista desplegable)]]="Indefinit",1,0)</f>
        <v>0</v>
      </c>
      <c r="CK454" s="63">
        <f>IF(Taula1[[#This Row],[Tipus de contracte                                  (fer servir opcions de la llista desplegable)]]="Temporal, igual o superior a 6 mesos",1,0)</f>
        <v>0</v>
      </c>
      <c r="CL454" s="63">
        <f>IF(Taula1[[#This Row],[Tipus de contracte                                  (fer servir opcions de la llista desplegable)]]="Substitució per IT",1,0)</f>
        <v>0</v>
      </c>
      <c r="CM454" s="73"/>
      <c r="CN454" s="63">
        <f>IF(Taula1[[#This Row],[Relació llocs de treball]]&gt;=1,1,0)</f>
        <v>0</v>
      </c>
      <c r="CO454" s="73"/>
      <c r="CP454" s="63">
        <f>IF(Taula1[[#This Row],[Identitat de gènere                                                          (fer servir opcions de la llista desplegable)]]="Home",1,0)</f>
        <v>0</v>
      </c>
      <c r="CQ454" s="63">
        <f>IF(Taula1[[#This Row],[Identitat de gènere                                                          (fer servir opcions de la llista desplegable)]]="Dona",1,0)</f>
        <v>0</v>
      </c>
      <c r="CR454" s="63">
        <f>IF(Taula1[[#This Row],[Identitat de gènere                                                          (fer servir opcions de la llista desplegable)]]="No binari",1,0)</f>
        <v>0</v>
      </c>
      <c r="CS454" s="73"/>
      <c r="CT454" s="63">
        <f t="shared" si="96"/>
        <v>0</v>
      </c>
      <c r="CU454" s="64">
        <f t="shared" si="103"/>
        <v>0</v>
      </c>
      <c r="CW454" s="64">
        <f t="shared" si="104"/>
        <v>0</v>
      </c>
      <c r="CX454" s="64">
        <f t="shared" si="105"/>
        <v>0</v>
      </c>
      <c r="CY454" s="64">
        <f t="shared" si="106"/>
        <v>0</v>
      </c>
      <c r="CZ454" s="64">
        <f t="shared" si="107"/>
        <v>0</v>
      </c>
      <c r="DB454" s="64">
        <f t="shared" si="108"/>
        <v>0</v>
      </c>
      <c r="DC454" s="64">
        <f t="shared" si="109"/>
        <v>0</v>
      </c>
      <c r="DD454" s="64">
        <f t="shared" si="110"/>
        <v>0</v>
      </c>
      <c r="DE454" s="64">
        <f t="shared" si="111"/>
        <v>0</v>
      </c>
    </row>
    <row r="455" spans="2:109" x14ac:dyDescent="0.3">
      <c r="B455" s="167"/>
      <c r="C455" s="186"/>
      <c r="D455" s="2"/>
      <c r="E455" s="67"/>
      <c r="F455" s="5"/>
      <c r="G455" s="5"/>
      <c r="H455" s="187"/>
      <c r="I455" s="111" t="str">
        <f ca="1">IF(Taula1[[#This Row],[Data naixement (format dd/mm/aaaa)]]="","0",DATEDIF(Taula1[[#This Row],[Data naixement (format dd/mm/aaaa)]],TODAY(),"Y"))</f>
        <v>0</v>
      </c>
      <c r="J455" s="6"/>
      <c r="K455" s="6"/>
      <c r="L455" s="6"/>
      <c r="M455" s="6"/>
      <c r="N455" s="56"/>
      <c r="O455" s="56"/>
      <c r="P455" s="56"/>
      <c r="Q455" s="6"/>
      <c r="R455" s="7"/>
      <c r="S455" s="143">
        <f>Taula1[[#This Row],[Mesos naturals sencers treballats període justificat (01/01/2023 - 31/03/2023)]]</f>
        <v>0</v>
      </c>
      <c r="T455" s="194">
        <f>Taula1[[#This Row],[Dies treballats període justificat (01/01/2023 - 31/03/2023)              no comptabilitzats com a mes natural sencer]]</f>
        <v>0</v>
      </c>
      <c r="U455" s="12"/>
      <c r="V455" s="7"/>
      <c r="W455" s="188"/>
      <c r="X455" s="188"/>
      <c r="Y455" s="188"/>
      <c r="Z455" s="188"/>
      <c r="AA455" s="190"/>
      <c r="AB455" s="143">
        <f>Taula1[[#This Row],[Grup justificat     (fer servir opcions de la llista desplegable)]]</f>
        <v>0</v>
      </c>
      <c r="AC455" s="182"/>
      <c r="AD455" s="80"/>
      <c r="AE455" s="131">
        <f>ROUND((AF455/100)*756*Taula1[[#This Row],[Mesos naturals sencers treballats període justificat (01/01/2023 - 31/03/2023)]],2)</f>
        <v>0</v>
      </c>
      <c r="AF455" s="79">
        <f>Taula1[[#This Row],[% Jornada segons contracte
(no posar el símbol %) ]]-Taula1[[#This Row],[% Reducció salari per baix rendiment        (no posar el símbol %)]]</f>
        <v>0</v>
      </c>
      <c r="AG455" s="131">
        <f>ROUND((AH455/100)*24.8547945*Taula1[[#This Row],[Dies treballats període justificat (01/01/2023 - 31/03/2023)              no comptabilitzats com a mes natural sencer]],2)</f>
        <v>0</v>
      </c>
      <c r="AH455" s="79">
        <f>Taula1[[#This Row],[% Jornada segons contracte
(no posar el símbol %) ]]-Taula1[[#This Row],[% Reducció salari per baix rendiment        (no posar el símbol %)]]</f>
        <v>0</v>
      </c>
      <c r="AI455" s="131">
        <f t="shared" si="97"/>
        <v>0</v>
      </c>
      <c r="AJ455" s="183"/>
      <c r="AK455" s="131">
        <f>ROUND((AL455/100)*756*Taula1[[#This Row],[Espai reservat Administració  (mesos)]],2)</f>
        <v>0</v>
      </c>
      <c r="AL455" s="79">
        <f>Taula1[[#This Row],[% Jornada segons contracte
(no posar el símbol %) ]]-Taula1[[#This Row],[% Reducció salari per baix rendiment        (no posar el símbol %)]]</f>
        <v>0</v>
      </c>
      <c r="AM455" s="131">
        <f>ROUND((AN455/100)*24.8547945*Taula1[[#This Row],[Espai reservat Administració (dies)]],2)</f>
        <v>0</v>
      </c>
      <c r="AN455" s="79">
        <f>Taula1[[#This Row],[% Jornada segons contracte
(no posar el símbol %) ]]-Taula1[[#This Row],[% Reducció salari per baix rendiment        (no posar el símbol %)]]</f>
        <v>0</v>
      </c>
      <c r="AO455" s="131">
        <f t="shared" si="98"/>
        <v>0</v>
      </c>
      <c r="AP455" s="86"/>
      <c r="AQ455" s="136">
        <f>ROUND((AR455/100)*693*Taula1[[#This Row],[Mesos naturals sencers treballats període justificat (01/01/2023 - 31/03/2023)]],2)</f>
        <v>0</v>
      </c>
      <c r="AR455" s="89">
        <f>Taula1[[#This Row],[% Jornada segons contracte
(no posar el símbol %) ]]-Taula1[[#This Row],[% Reducció salari per baix rendiment        (no posar el símbol %)]]</f>
        <v>0</v>
      </c>
      <c r="AS455" s="136">
        <f>ROUND((AT455/100)*22.78356164*Taula1[[#This Row],[Dies treballats període justificat (01/01/2023 - 31/03/2023)              no comptabilitzats com a mes natural sencer]],2)</f>
        <v>0</v>
      </c>
      <c r="AT455" s="89">
        <f>Taula1[[#This Row],[% Jornada segons contracte
(no posar el símbol %) ]]-Taula1[[#This Row],[% Reducció salari per baix rendiment        (no posar el símbol %)]]</f>
        <v>0</v>
      </c>
      <c r="AU455" s="136">
        <f t="shared" si="99"/>
        <v>0</v>
      </c>
      <c r="AV455" s="86"/>
      <c r="AW455" s="136">
        <f>ROUND((AX455/100)*693*Taula1[[#This Row],[Espai reservat Administració  (mesos)]],2)</f>
        <v>0</v>
      </c>
      <c r="AX455" s="89">
        <f>Taula1[[#This Row],[% Jornada segons contracte
(no posar el símbol %) ]]-Taula1[[#This Row],[% Reducció salari per baix rendiment        (no posar el símbol %)]]</f>
        <v>0</v>
      </c>
      <c r="AY455" s="131">
        <f>ROUND((AZ455/100)*22.78356164*Taula1[[#This Row],[Espai reservat Administració (dies)]],2)</f>
        <v>0</v>
      </c>
      <c r="AZ455" s="79">
        <f>Taula1[[#This Row],[% Jornada segons contracte
(no posar el símbol %) ]]-Taula1[[#This Row],[% Reducció salari per baix rendiment        (no posar el símbol %)]]</f>
        <v>0</v>
      </c>
      <c r="BA455" s="131">
        <f t="shared" si="100"/>
        <v>0</v>
      </c>
      <c r="BB455" s="83"/>
      <c r="BC455" s="131">
        <f>IF(Taula1[[#This Row],[Grup justificat     (fer servir opcions de la llista desplegable)]]=1,AI455,0)</f>
        <v>0</v>
      </c>
      <c r="BD455" s="131">
        <f>IF(Taula1[[#This Row],[Grup justificat     (fer servir opcions de la llista desplegable)]]=2,AU455,0)</f>
        <v>0</v>
      </c>
      <c r="BE455" s="83"/>
      <c r="BF455" s="131">
        <f>IF(Taula1[[#This Row],[Espai reservat Administració]]=1,AO455,0)</f>
        <v>0</v>
      </c>
      <c r="BG455" s="131">
        <f>IF(Taula1[[#This Row],[Espai reservat Administració]]=2,BA455,0)</f>
        <v>0</v>
      </c>
      <c r="BH455" s="83"/>
      <c r="BI455" s="124">
        <f>IF(Taula1[[#This Row],[Grup justificat     (fer servir opcions de la llista desplegable)]]=1,1,0)</f>
        <v>0</v>
      </c>
      <c r="BJ455" s="124">
        <f>IF(Taula1[[#This Row],[Espai reservat Administració]]=1,1,0)</f>
        <v>0</v>
      </c>
      <c r="BK455" s="125"/>
      <c r="BL455" s="124">
        <f>IF(Taula1[[#This Row],[Grup justificat     (fer servir opcions de la llista desplegable)]]=2,1,0)</f>
        <v>0</v>
      </c>
      <c r="BM455" s="124">
        <f>IF(Taula1[[#This Row],[Espai reservat Administració]]=2,1,0)</f>
        <v>0</v>
      </c>
      <c r="BN455" s="73"/>
      <c r="BO455" s="73"/>
      <c r="BP455" s="73"/>
      <c r="BQ455" s="73"/>
      <c r="BR455" s="73"/>
      <c r="BS455" s="73"/>
      <c r="BT455" s="73"/>
      <c r="BU455" s="73"/>
      <c r="BV455" s="73"/>
      <c r="BW455" s="73"/>
      <c r="BX455" s="73"/>
      <c r="BY455" s="73"/>
      <c r="BZ455" s="73"/>
      <c r="CA455" s="73"/>
      <c r="CB455" s="73"/>
      <c r="CC455" s="73"/>
      <c r="CD455" s="73"/>
      <c r="CE455" s="73"/>
      <c r="CF455" s="73"/>
      <c r="CG455" s="63">
        <f t="shared" si="101"/>
        <v>0</v>
      </c>
      <c r="CH455" s="63">
        <f t="shared" si="102"/>
        <v>0</v>
      </c>
      <c r="CI455" s="73"/>
      <c r="CJ455" s="63">
        <f>IF(Taula1[[#This Row],[Tipus de contracte                                  (fer servir opcions de la llista desplegable)]]="Indefinit",1,0)</f>
        <v>0</v>
      </c>
      <c r="CK455" s="63">
        <f>IF(Taula1[[#This Row],[Tipus de contracte                                  (fer servir opcions de la llista desplegable)]]="Temporal, igual o superior a 6 mesos",1,0)</f>
        <v>0</v>
      </c>
      <c r="CL455" s="63">
        <f>IF(Taula1[[#This Row],[Tipus de contracte                                  (fer servir opcions de la llista desplegable)]]="Substitució per IT",1,0)</f>
        <v>0</v>
      </c>
      <c r="CM455" s="73"/>
      <c r="CN455" s="63">
        <f>IF(Taula1[[#This Row],[Relació llocs de treball]]&gt;=1,1,0)</f>
        <v>0</v>
      </c>
      <c r="CO455" s="73"/>
      <c r="CP455" s="63">
        <f>IF(Taula1[[#This Row],[Identitat de gènere                                                          (fer servir opcions de la llista desplegable)]]="Home",1,0)</f>
        <v>0</v>
      </c>
      <c r="CQ455" s="63">
        <f>IF(Taula1[[#This Row],[Identitat de gènere                                                          (fer servir opcions de la llista desplegable)]]="Dona",1,0)</f>
        <v>0</v>
      </c>
      <c r="CR455" s="63">
        <f>IF(Taula1[[#This Row],[Identitat de gènere                                                          (fer servir opcions de la llista desplegable)]]="No binari",1,0)</f>
        <v>0</v>
      </c>
      <c r="CS455" s="73"/>
      <c r="CT455" s="63">
        <f t="shared" ref="CT455:CT518" si="112">IF(F455="Home",1,0)</f>
        <v>0</v>
      </c>
      <c r="CU455" s="64">
        <f t="shared" si="103"/>
        <v>0</v>
      </c>
      <c r="CW455" s="64">
        <f t="shared" si="104"/>
        <v>0</v>
      </c>
      <c r="CX455" s="64">
        <f t="shared" si="105"/>
        <v>0</v>
      </c>
      <c r="CY455" s="64">
        <f t="shared" si="106"/>
        <v>0</v>
      </c>
      <c r="CZ455" s="64">
        <f t="shared" si="107"/>
        <v>0</v>
      </c>
      <c r="DB455" s="64">
        <f t="shared" si="108"/>
        <v>0</v>
      </c>
      <c r="DC455" s="64">
        <f t="shared" si="109"/>
        <v>0</v>
      </c>
      <c r="DD455" s="64">
        <f t="shared" si="110"/>
        <v>0</v>
      </c>
      <c r="DE455" s="64">
        <f t="shared" si="111"/>
        <v>0</v>
      </c>
    </row>
    <row r="456" spans="2:109" x14ac:dyDescent="0.3">
      <c r="B456" s="167"/>
      <c r="C456" s="186"/>
      <c r="D456" s="2"/>
      <c r="E456" s="67"/>
      <c r="F456" s="5"/>
      <c r="G456" s="5"/>
      <c r="H456" s="187"/>
      <c r="I456" s="111" t="str">
        <f ca="1">IF(Taula1[[#This Row],[Data naixement (format dd/mm/aaaa)]]="","0",DATEDIF(Taula1[[#This Row],[Data naixement (format dd/mm/aaaa)]],TODAY(),"Y"))</f>
        <v>0</v>
      </c>
      <c r="J456" s="6"/>
      <c r="K456" s="6"/>
      <c r="L456" s="6"/>
      <c r="M456" s="6"/>
      <c r="N456" s="56"/>
      <c r="O456" s="56"/>
      <c r="P456" s="56"/>
      <c r="Q456" s="6"/>
      <c r="R456" s="7"/>
      <c r="S456" s="143">
        <f>Taula1[[#This Row],[Mesos naturals sencers treballats període justificat (01/01/2023 - 31/03/2023)]]</f>
        <v>0</v>
      </c>
      <c r="T456" s="194">
        <f>Taula1[[#This Row],[Dies treballats període justificat (01/01/2023 - 31/03/2023)              no comptabilitzats com a mes natural sencer]]</f>
        <v>0</v>
      </c>
      <c r="U456" s="12"/>
      <c r="V456" s="7"/>
      <c r="W456" s="188"/>
      <c r="X456" s="188"/>
      <c r="Y456" s="188"/>
      <c r="Z456" s="188"/>
      <c r="AA456" s="190"/>
      <c r="AB456" s="143">
        <f>Taula1[[#This Row],[Grup justificat     (fer servir opcions de la llista desplegable)]]</f>
        <v>0</v>
      </c>
      <c r="AC456" s="182"/>
      <c r="AD456" s="80"/>
      <c r="AE456" s="131">
        <f>ROUND((AF456/100)*756*Taula1[[#This Row],[Mesos naturals sencers treballats període justificat (01/01/2023 - 31/03/2023)]],2)</f>
        <v>0</v>
      </c>
      <c r="AF456" s="79">
        <f>Taula1[[#This Row],[% Jornada segons contracte
(no posar el símbol %) ]]-Taula1[[#This Row],[% Reducció salari per baix rendiment        (no posar el símbol %)]]</f>
        <v>0</v>
      </c>
      <c r="AG456" s="131">
        <f>ROUND((AH456/100)*24.8547945*Taula1[[#This Row],[Dies treballats període justificat (01/01/2023 - 31/03/2023)              no comptabilitzats com a mes natural sencer]],2)</f>
        <v>0</v>
      </c>
      <c r="AH456" s="79">
        <f>Taula1[[#This Row],[% Jornada segons contracte
(no posar el símbol %) ]]-Taula1[[#This Row],[% Reducció salari per baix rendiment        (no posar el símbol %)]]</f>
        <v>0</v>
      </c>
      <c r="AI456" s="131">
        <f t="shared" ref="AI456:AI519" si="113">ROUND(AE456+AG456,2)</f>
        <v>0</v>
      </c>
      <c r="AJ456" s="183"/>
      <c r="AK456" s="131">
        <f>ROUND((AL456/100)*756*Taula1[[#This Row],[Espai reservat Administració  (mesos)]],2)</f>
        <v>0</v>
      </c>
      <c r="AL456" s="79">
        <f>Taula1[[#This Row],[% Jornada segons contracte
(no posar el símbol %) ]]-Taula1[[#This Row],[% Reducció salari per baix rendiment        (no posar el símbol %)]]</f>
        <v>0</v>
      </c>
      <c r="AM456" s="131">
        <f>ROUND((AN456/100)*24.8547945*Taula1[[#This Row],[Espai reservat Administració (dies)]],2)</f>
        <v>0</v>
      </c>
      <c r="AN456" s="79">
        <f>Taula1[[#This Row],[% Jornada segons contracte
(no posar el símbol %) ]]-Taula1[[#This Row],[% Reducció salari per baix rendiment        (no posar el símbol %)]]</f>
        <v>0</v>
      </c>
      <c r="AO456" s="131">
        <f t="shared" ref="AO456:AO519" si="114">ROUND(AK456+AM456,2)</f>
        <v>0</v>
      </c>
      <c r="AP456" s="86"/>
      <c r="AQ456" s="136">
        <f>ROUND((AR456/100)*693*Taula1[[#This Row],[Mesos naturals sencers treballats període justificat (01/01/2023 - 31/03/2023)]],2)</f>
        <v>0</v>
      </c>
      <c r="AR456" s="89">
        <f>Taula1[[#This Row],[% Jornada segons contracte
(no posar el símbol %) ]]-Taula1[[#This Row],[% Reducció salari per baix rendiment        (no posar el símbol %)]]</f>
        <v>0</v>
      </c>
      <c r="AS456" s="136">
        <f>ROUND((AT456/100)*22.78356164*Taula1[[#This Row],[Dies treballats període justificat (01/01/2023 - 31/03/2023)              no comptabilitzats com a mes natural sencer]],2)</f>
        <v>0</v>
      </c>
      <c r="AT456" s="89">
        <f>Taula1[[#This Row],[% Jornada segons contracte
(no posar el símbol %) ]]-Taula1[[#This Row],[% Reducció salari per baix rendiment        (no posar el símbol %)]]</f>
        <v>0</v>
      </c>
      <c r="AU456" s="136">
        <f t="shared" ref="AU456:AU519" si="115">ROUND(AQ456+AS456,2)</f>
        <v>0</v>
      </c>
      <c r="AV456" s="86"/>
      <c r="AW456" s="136">
        <f>ROUND((AX456/100)*693*Taula1[[#This Row],[Espai reservat Administració  (mesos)]],2)</f>
        <v>0</v>
      </c>
      <c r="AX456" s="89">
        <f>Taula1[[#This Row],[% Jornada segons contracte
(no posar el símbol %) ]]-Taula1[[#This Row],[% Reducció salari per baix rendiment        (no posar el símbol %)]]</f>
        <v>0</v>
      </c>
      <c r="AY456" s="131">
        <f>ROUND((AZ456/100)*22.78356164*Taula1[[#This Row],[Espai reservat Administració (dies)]],2)</f>
        <v>0</v>
      </c>
      <c r="AZ456" s="79">
        <f>Taula1[[#This Row],[% Jornada segons contracte
(no posar el símbol %) ]]-Taula1[[#This Row],[% Reducció salari per baix rendiment        (no posar el símbol %)]]</f>
        <v>0</v>
      </c>
      <c r="BA456" s="131">
        <f t="shared" ref="BA456:BA519" si="116">ROUND(AW456+AY456,2)</f>
        <v>0</v>
      </c>
      <c r="BB456" s="83"/>
      <c r="BC456" s="131">
        <f>IF(Taula1[[#This Row],[Grup justificat     (fer servir opcions de la llista desplegable)]]=1,AI456,0)</f>
        <v>0</v>
      </c>
      <c r="BD456" s="131">
        <f>IF(Taula1[[#This Row],[Grup justificat     (fer servir opcions de la llista desplegable)]]=2,AU456,0)</f>
        <v>0</v>
      </c>
      <c r="BE456" s="83"/>
      <c r="BF456" s="131">
        <f>IF(Taula1[[#This Row],[Espai reservat Administració]]=1,AO456,0)</f>
        <v>0</v>
      </c>
      <c r="BG456" s="131">
        <f>IF(Taula1[[#This Row],[Espai reservat Administració]]=2,BA456,0)</f>
        <v>0</v>
      </c>
      <c r="BH456" s="83"/>
      <c r="BI456" s="124">
        <f>IF(Taula1[[#This Row],[Grup justificat     (fer servir opcions de la llista desplegable)]]=1,1,0)</f>
        <v>0</v>
      </c>
      <c r="BJ456" s="124">
        <f>IF(Taula1[[#This Row],[Espai reservat Administració]]=1,1,0)</f>
        <v>0</v>
      </c>
      <c r="BK456" s="125"/>
      <c r="BL456" s="124">
        <f>IF(Taula1[[#This Row],[Grup justificat     (fer servir opcions de la llista desplegable)]]=2,1,0)</f>
        <v>0</v>
      </c>
      <c r="BM456" s="124">
        <f>IF(Taula1[[#This Row],[Espai reservat Administració]]=2,1,0)</f>
        <v>0</v>
      </c>
      <c r="BN456" s="73"/>
      <c r="BO456" s="73"/>
      <c r="BP456" s="73"/>
      <c r="BQ456" s="73"/>
      <c r="BR456" s="73"/>
      <c r="BS456" s="73"/>
      <c r="BT456" s="73"/>
      <c r="BU456" s="73"/>
      <c r="BV456" s="73"/>
      <c r="BW456" s="73"/>
      <c r="BX456" s="73"/>
      <c r="BY456" s="73"/>
      <c r="BZ456" s="73"/>
      <c r="CA456" s="73"/>
      <c r="CB456" s="73"/>
      <c r="CC456" s="73"/>
      <c r="CD456" s="73"/>
      <c r="CE456" s="73"/>
      <c r="CF456" s="73"/>
      <c r="CG456" s="63">
        <f t="shared" ref="CG456:CG519" si="117">IF(V456="Sí",1,0)</f>
        <v>0</v>
      </c>
      <c r="CH456" s="63">
        <f t="shared" ref="CH456:CH519" si="118">IF(V456="No",1,0)</f>
        <v>0</v>
      </c>
      <c r="CI456" s="73"/>
      <c r="CJ456" s="63">
        <f>IF(Taula1[[#This Row],[Tipus de contracte                                  (fer servir opcions de la llista desplegable)]]="Indefinit",1,0)</f>
        <v>0</v>
      </c>
      <c r="CK456" s="63">
        <f>IF(Taula1[[#This Row],[Tipus de contracte                                  (fer servir opcions de la llista desplegable)]]="Temporal, igual o superior a 6 mesos",1,0)</f>
        <v>0</v>
      </c>
      <c r="CL456" s="63">
        <f>IF(Taula1[[#This Row],[Tipus de contracte                                  (fer servir opcions de la llista desplegable)]]="Substitució per IT",1,0)</f>
        <v>0</v>
      </c>
      <c r="CM456" s="73"/>
      <c r="CN456" s="63">
        <f>IF(Taula1[[#This Row],[Relació llocs de treball]]&gt;=1,1,0)</f>
        <v>0</v>
      </c>
      <c r="CO456" s="73"/>
      <c r="CP456" s="63">
        <f>IF(Taula1[[#This Row],[Identitat de gènere                                                          (fer servir opcions de la llista desplegable)]]="Home",1,0)</f>
        <v>0</v>
      </c>
      <c r="CQ456" s="63">
        <f>IF(Taula1[[#This Row],[Identitat de gènere                                                          (fer servir opcions de la llista desplegable)]]="Dona",1,0)</f>
        <v>0</v>
      </c>
      <c r="CR456" s="63">
        <f>IF(Taula1[[#This Row],[Identitat de gènere                                                          (fer servir opcions de la llista desplegable)]]="No binari",1,0)</f>
        <v>0</v>
      </c>
      <c r="CS456" s="73"/>
      <c r="CT456" s="63">
        <f t="shared" si="112"/>
        <v>0</v>
      </c>
      <c r="CU456" s="64">
        <f t="shared" ref="CU456:CU519" si="119">IF(F456="Dona",1,0)</f>
        <v>0</v>
      </c>
      <c r="CW456" s="64">
        <f t="shared" ref="CW456:CW519" si="120">IF(AA456=1,1,0)</f>
        <v>0</v>
      </c>
      <c r="CX456" s="64">
        <f t="shared" ref="CX456:CX519" si="121">IF(AA456=2,1,0)</f>
        <v>0</v>
      </c>
      <c r="CY456" s="64">
        <f t="shared" ref="CY456:CY519" si="122">IF(AA456=3,1,0)</f>
        <v>0</v>
      </c>
      <c r="CZ456" s="64">
        <f t="shared" ref="CZ456:CZ519" si="123">IF(AA456=4,1,0)</f>
        <v>0</v>
      </c>
      <c r="DB456" s="64">
        <f t="shared" ref="DB456:DB519" si="124">IF(AB456=1,1,0)</f>
        <v>0</v>
      </c>
      <c r="DC456" s="64">
        <f t="shared" ref="DC456:DC519" si="125">IF(AB456=2,1,0)</f>
        <v>0</v>
      </c>
      <c r="DD456" s="64">
        <f t="shared" ref="DD456:DD519" si="126">IF(AB456=3,1,0)</f>
        <v>0</v>
      </c>
      <c r="DE456" s="64">
        <f t="shared" ref="DE456:DE519" si="127">IF(AB456=4,1,0)</f>
        <v>0</v>
      </c>
    </row>
    <row r="457" spans="2:109" x14ac:dyDescent="0.3">
      <c r="B457" s="167"/>
      <c r="C457" s="186"/>
      <c r="D457" s="2"/>
      <c r="E457" s="67"/>
      <c r="F457" s="5"/>
      <c r="G457" s="5"/>
      <c r="H457" s="187"/>
      <c r="I457" s="111" t="str">
        <f ca="1">IF(Taula1[[#This Row],[Data naixement (format dd/mm/aaaa)]]="","0",DATEDIF(Taula1[[#This Row],[Data naixement (format dd/mm/aaaa)]],TODAY(),"Y"))</f>
        <v>0</v>
      </c>
      <c r="J457" s="6"/>
      <c r="K457" s="6"/>
      <c r="L457" s="6"/>
      <c r="M457" s="6"/>
      <c r="N457" s="56"/>
      <c r="O457" s="56"/>
      <c r="P457" s="56"/>
      <c r="Q457" s="6"/>
      <c r="R457" s="7"/>
      <c r="S457" s="143">
        <f>Taula1[[#This Row],[Mesos naturals sencers treballats període justificat (01/01/2023 - 31/03/2023)]]</f>
        <v>0</v>
      </c>
      <c r="T457" s="194">
        <f>Taula1[[#This Row],[Dies treballats període justificat (01/01/2023 - 31/03/2023)              no comptabilitzats com a mes natural sencer]]</f>
        <v>0</v>
      </c>
      <c r="U457" s="12"/>
      <c r="V457" s="7"/>
      <c r="W457" s="188"/>
      <c r="X457" s="188"/>
      <c r="Y457" s="188"/>
      <c r="Z457" s="188"/>
      <c r="AA457" s="190"/>
      <c r="AB457" s="143">
        <f>Taula1[[#This Row],[Grup justificat     (fer servir opcions de la llista desplegable)]]</f>
        <v>0</v>
      </c>
      <c r="AC457" s="182"/>
      <c r="AD457" s="80"/>
      <c r="AE457" s="131">
        <f>ROUND((AF457/100)*756*Taula1[[#This Row],[Mesos naturals sencers treballats període justificat (01/01/2023 - 31/03/2023)]],2)</f>
        <v>0</v>
      </c>
      <c r="AF457" s="79">
        <f>Taula1[[#This Row],[% Jornada segons contracte
(no posar el símbol %) ]]-Taula1[[#This Row],[% Reducció salari per baix rendiment        (no posar el símbol %)]]</f>
        <v>0</v>
      </c>
      <c r="AG457" s="131">
        <f>ROUND((AH457/100)*24.8547945*Taula1[[#This Row],[Dies treballats període justificat (01/01/2023 - 31/03/2023)              no comptabilitzats com a mes natural sencer]],2)</f>
        <v>0</v>
      </c>
      <c r="AH457" s="79">
        <f>Taula1[[#This Row],[% Jornada segons contracte
(no posar el símbol %) ]]-Taula1[[#This Row],[% Reducció salari per baix rendiment        (no posar el símbol %)]]</f>
        <v>0</v>
      </c>
      <c r="AI457" s="131">
        <f t="shared" si="113"/>
        <v>0</v>
      </c>
      <c r="AJ457" s="183"/>
      <c r="AK457" s="131">
        <f>ROUND((AL457/100)*756*Taula1[[#This Row],[Espai reservat Administració  (mesos)]],2)</f>
        <v>0</v>
      </c>
      <c r="AL457" s="79">
        <f>Taula1[[#This Row],[% Jornada segons contracte
(no posar el símbol %) ]]-Taula1[[#This Row],[% Reducció salari per baix rendiment        (no posar el símbol %)]]</f>
        <v>0</v>
      </c>
      <c r="AM457" s="131">
        <f>ROUND((AN457/100)*24.8547945*Taula1[[#This Row],[Espai reservat Administració (dies)]],2)</f>
        <v>0</v>
      </c>
      <c r="AN457" s="79">
        <f>Taula1[[#This Row],[% Jornada segons contracte
(no posar el símbol %) ]]-Taula1[[#This Row],[% Reducció salari per baix rendiment        (no posar el símbol %)]]</f>
        <v>0</v>
      </c>
      <c r="AO457" s="131">
        <f t="shared" si="114"/>
        <v>0</v>
      </c>
      <c r="AP457" s="86"/>
      <c r="AQ457" s="136">
        <f>ROUND((AR457/100)*693*Taula1[[#This Row],[Mesos naturals sencers treballats període justificat (01/01/2023 - 31/03/2023)]],2)</f>
        <v>0</v>
      </c>
      <c r="AR457" s="89">
        <f>Taula1[[#This Row],[% Jornada segons contracte
(no posar el símbol %) ]]-Taula1[[#This Row],[% Reducció salari per baix rendiment        (no posar el símbol %)]]</f>
        <v>0</v>
      </c>
      <c r="AS457" s="136">
        <f>ROUND((AT457/100)*22.78356164*Taula1[[#This Row],[Dies treballats període justificat (01/01/2023 - 31/03/2023)              no comptabilitzats com a mes natural sencer]],2)</f>
        <v>0</v>
      </c>
      <c r="AT457" s="89">
        <f>Taula1[[#This Row],[% Jornada segons contracte
(no posar el símbol %) ]]-Taula1[[#This Row],[% Reducció salari per baix rendiment        (no posar el símbol %)]]</f>
        <v>0</v>
      </c>
      <c r="AU457" s="136">
        <f t="shared" si="115"/>
        <v>0</v>
      </c>
      <c r="AV457" s="86"/>
      <c r="AW457" s="136">
        <f>ROUND((AX457/100)*693*Taula1[[#This Row],[Espai reservat Administració  (mesos)]],2)</f>
        <v>0</v>
      </c>
      <c r="AX457" s="89">
        <f>Taula1[[#This Row],[% Jornada segons contracte
(no posar el símbol %) ]]-Taula1[[#This Row],[% Reducció salari per baix rendiment        (no posar el símbol %)]]</f>
        <v>0</v>
      </c>
      <c r="AY457" s="131">
        <f>ROUND((AZ457/100)*22.78356164*Taula1[[#This Row],[Espai reservat Administració (dies)]],2)</f>
        <v>0</v>
      </c>
      <c r="AZ457" s="79">
        <f>Taula1[[#This Row],[% Jornada segons contracte
(no posar el símbol %) ]]-Taula1[[#This Row],[% Reducció salari per baix rendiment        (no posar el símbol %)]]</f>
        <v>0</v>
      </c>
      <c r="BA457" s="131">
        <f t="shared" si="116"/>
        <v>0</v>
      </c>
      <c r="BB457" s="83"/>
      <c r="BC457" s="131">
        <f>IF(Taula1[[#This Row],[Grup justificat     (fer servir opcions de la llista desplegable)]]=1,AI457,0)</f>
        <v>0</v>
      </c>
      <c r="BD457" s="131">
        <f>IF(Taula1[[#This Row],[Grup justificat     (fer servir opcions de la llista desplegable)]]=2,AU457,0)</f>
        <v>0</v>
      </c>
      <c r="BE457" s="83"/>
      <c r="BF457" s="131">
        <f>IF(Taula1[[#This Row],[Espai reservat Administració]]=1,AO457,0)</f>
        <v>0</v>
      </c>
      <c r="BG457" s="131">
        <f>IF(Taula1[[#This Row],[Espai reservat Administració]]=2,BA457,0)</f>
        <v>0</v>
      </c>
      <c r="BH457" s="83"/>
      <c r="BI457" s="124">
        <f>IF(Taula1[[#This Row],[Grup justificat     (fer servir opcions de la llista desplegable)]]=1,1,0)</f>
        <v>0</v>
      </c>
      <c r="BJ457" s="124">
        <f>IF(Taula1[[#This Row],[Espai reservat Administració]]=1,1,0)</f>
        <v>0</v>
      </c>
      <c r="BK457" s="125"/>
      <c r="BL457" s="124">
        <f>IF(Taula1[[#This Row],[Grup justificat     (fer servir opcions de la llista desplegable)]]=2,1,0)</f>
        <v>0</v>
      </c>
      <c r="BM457" s="124">
        <f>IF(Taula1[[#This Row],[Espai reservat Administració]]=2,1,0)</f>
        <v>0</v>
      </c>
      <c r="BN457" s="73"/>
      <c r="BO457" s="73"/>
      <c r="BP457" s="73"/>
      <c r="BQ457" s="73"/>
      <c r="BR457" s="73"/>
      <c r="BS457" s="73"/>
      <c r="BT457" s="73"/>
      <c r="BU457" s="73"/>
      <c r="BV457" s="73"/>
      <c r="BW457" s="73"/>
      <c r="BX457" s="73"/>
      <c r="BY457" s="73"/>
      <c r="BZ457" s="73"/>
      <c r="CA457" s="73"/>
      <c r="CB457" s="73"/>
      <c r="CC457" s="73"/>
      <c r="CD457" s="73"/>
      <c r="CE457" s="73"/>
      <c r="CF457" s="73"/>
      <c r="CG457" s="63">
        <f t="shared" si="117"/>
        <v>0</v>
      </c>
      <c r="CH457" s="63">
        <f t="shared" si="118"/>
        <v>0</v>
      </c>
      <c r="CI457" s="73"/>
      <c r="CJ457" s="63">
        <f>IF(Taula1[[#This Row],[Tipus de contracte                                  (fer servir opcions de la llista desplegable)]]="Indefinit",1,0)</f>
        <v>0</v>
      </c>
      <c r="CK457" s="63">
        <f>IF(Taula1[[#This Row],[Tipus de contracte                                  (fer servir opcions de la llista desplegable)]]="Temporal, igual o superior a 6 mesos",1,0)</f>
        <v>0</v>
      </c>
      <c r="CL457" s="63">
        <f>IF(Taula1[[#This Row],[Tipus de contracte                                  (fer servir opcions de la llista desplegable)]]="Substitució per IT",1,0)</f>
        <v>0</v>
      </c>
      <c r="CM457" s="73"/>
      <c r="CN457" s="63">
        <f>IF(Taula1[[#This Row],[Relació llocs de treball]]&gt;=1,1,0)</f>
        <v>0</v>
      </c>
      <c r="CO457" s="73"/>
      <c r="CP457" s="63">
        <f>IF(Taula1[[#This Row],[Identitat de gènere                                                          (fer servir opcions de la llista desplegable)]]="Home",1,0)</f>
        <v>0</v>
      </c>
      <c r="CQ457" s="63">
        <f>IF(Taula1[[#This Row],[Identitat de gènere                                                          (fer servir opcions de la llista desplegable)]]="Dona",1,0)</f>
        <v>0</v>
      </c>
      <c r="CR457" s="63">
        <f>IF(Taula1[[#This Row],[Identitat de gènere                                                          (fer servir opcions de la llista desplegable)]]="No binari",1,0)</f>
        <v>0</v>
      </c>
      <c r="CS457" s="73"/>
      <c r="CT457" s="63">
        <f t="shared" si="112"/>
        <v>0</v>
      </c>
      <c r="CU457" s="64">
        <f t="shared" si="119"/>
        <v>0</v>
      </c>
      <c r="CW457" s="64">
        <f t="shared" si="120"/>
        <v>0</v>
      </c>
      <c r="CX457" s="64">
        <f t="shared" si="121"/>
        <v>0</v>
      </c>
      <c r="CY457" s="64">
        <f t="shared" si="122"/>
        <v>0</v>
      </c>
      <c r="CZ457" s="64">
        <f t="shared" si="123"/>
        <v>0</v>
      </c>
      <c r="DB457" s="64">
        <f t="shared" si="124"/>
        <v>0</v>
      </c>
      <c r="DC457" s="64">
        <f t="shared" si="125"/>
        <v>0</v>
      </c>
      <c r="DD457" s="64">
        <f t="shared" si="126"/>
        <v>0</v>
      </c>
      <c r="DE457" s="64">
        <f t="shared" si="127"/>
        <v>0</v>
      </c>
    </row>
    <row r="458" spans="2:109" x14ac:dyDescent="0.3">
      <c r="B458" s="167"/>
      <c r="C458" s="186"/>
      <c r="D458" s="2"/>
      <c r="E458" s="67"/>
      <c r="F458" s="5"/>
      <c r="G458" s="5"/>
      <c r="H458" s="187"/>
      <c r="I458" s="111" t="str">
        <f ca="1">IF(Taula1[[#This Row],[Data naixement (format dd/mm/aaaa)]]="","0",DATEDIF(Taula1[[#This Row],[Data naixement (format dd/mm/aaaa)]],TODAY(),"Y"))</f>
        <v>0</v>
      </c>
      <c r="J458" s="6"/>
      <c r="K458" s="6"/>
      <c r="L458" s="6"/>
      <c r="M458" s="6"/>
      <c r="N458" s="56"/>
      <c r="O458" s="56"/>
      <c r="P458" s="56"/>
      <c r="Q458" s="6"/>
      <c r="R458" s="7"/>
      <c r="S458" s="143">
        <f>Taula1[[#This Row],[Mesos naturals sencers treballats període justificat (01/01/2023 - 31/03/2023)]]</f>
        <v>0</v>
      </c>
      <c r="T458" s="194">
        <f>Taula1[[#This Row],[Dies treballats període justificat (01/01/2023 - 31/03/2023)              no comptabilitzats com a mes natural sencer]]</f>
        <v>0</v>
      </c>
      <c r="U458" s="12"/>
      <c r="V458" s="7"/>
      <c r="W458" s="188"/>
      <c r="X458" s="188"/>
      <c r="Y458" s="188"/>
      <c r="Z458" s="188"/>
      <c r="AA458" s="190"/>
      <c r="AB458" s="143">
        <f>Taula1[[#This Row],[Grup justificat     (fer servir opcions de la llista desplegable)]]</f>
        <v>0</v>
      </c>
      <c r="AC458" s="182"/>
      <c r="AD458" s="80"/>
      <c r="AE458" s="131">
        <f>ROUND((AF458/100)*756*Taula1[[#This Row],[Mesos naturals sencers treballats període justificat (01/01/2023 - 31/03/2023)]],2)</f>
        <v>0</v>
      </c>
      <c r="AF458" s="79">
        <f>Taula1[[#This Row],[% Jornada segons contracte
(no posar el símbol %) ]]-Taula1[[#This Row],[% Reducció salari per baix rendiment        (no posar el símbol %)]]</f>
        <v>0</v>
      </c>
      <c r="AG458" s="131">
        <f>ROUND((AH458/100)*24.8547945*Taula1[[#This Row],[Dies treballats període justificat (01/01/2023 - 31/03/2023)              no comptabilitzats com a mes natural sencer]],2)</f>
        <v>0</v>
      </c>
      <c r="AH458" s="79">
        <f>Taula1[[#This Row],[% Jornada segons contracte
(no posar el símbol %) ]]-Taula1[[#This Row],[% Reducció salari per baix rendiment        (no posar el símbol %)]]</f>
        <v>0</v>
      </c>
      <c r="AI458" s="131">
        <f t="shared" si="113"/>
        <v>0</v>
      </c>
      <c r="AJ458" s="183"/>
      <c r="AK458" s="131">
        <f>ROUND((AL458/100)*756*Taula1[[#This Row],[Espai reservat Administració  (mesos)]],2)</f>
        <v>0</v>
      </c>
      <c r="AL458" s="79">
        <f>Taula1[[#This Row],[% Jornada segons contracte
(no posar el símbol %) ]]-Taula1[[#This Row],[% Reducció salari per baix rendiment        (no posar el símbol %)]]</f>
        <v>0</v>
      </c>
      <c r="AM458" s="131">
        <f>ROUND((AN458/100)*24.8547945*Taula1[[#This Row],[Espai reservat Administració (dies)]],2)</f>
        <v>0</v>
      </c>
      <c r="AN458" s="79">
        <f>Taula1[[#This Row],[% Jornada segons contracte
(no posar el símbol %) ]]-Taula1[[#This Row],[% Reducció salari per baix rendiment        (no posar el símbol %)]]</f>
        <v>0</v>
      </c>
      <c r="AO458" s="131">
        <f t="shared" si="114"/>
        <v>0</v>
      </c>
      <c r="AP458" s="86"/>
      <c r="AQ458" s="136">
        <f>ROUND((AR458/100)*693*Taula1[[#This Row],[Mesos naturals sencers treballats període justificat (01/01/2023 - 31/03/2023)]],2)</f>
        <v>0</v>
      </c>
      <c r="AR458" s="89">
        <f>Taula1[[#This Row],[% Jornada segons contracte
(no posar el símbol %) ]]-Taula1[[#This Row],[% Reducció salari per baix rendiment        (no posar el símbol %)]]</f>
        <v>0</v>
      </c>
      <c r="AS458" s="136">
        <f>ROUND((AT458/100)*22.78356164*Taula1[[#This Row],[Dies treballats període justificat (01/01/2023 - 31/03/2023)              no comptabilitzats com a mes natural sencer]],2)</f>
        <v>0</v>
      </c>
      <c r="AT458" s="89">
        <f>Taula1[[#This Row],[% Jornada segons contracte
(no posar el símbol %) ]]-Taula1[[#This Row],[% Reducció salari per baix rendiment        (no posar el símbol %)]]</f>
        <v>0</v>
      </c>
      <c r="AU458" s="136">
        <f t="shared" si="115"/>
        <v>0</v>
      </c>
      <c r="AV458" s="86"/>
      <c r="AW458" s="136">
        <f>ROUND((AX458/100)*693*Taula1[[#This Row],[Espai reservat Administració  (mesos)]],2)</f>
        <v>0</v>
      </c>
      <c r="AX458" s="89">
        <f>Taula1[[#This Row],[% Jornada segons contracte
(no posar el símbol %) ]]-Taula1[[#This Row],[% Reducció salari per baix rendiment        (no posar el símbol %)]]</f>
        <v>0</v>
      </c>
      <c r="AY458" s="131">
        <f>ROUND((AZ458/100)*22.78356164*Taula1[[#This Row],[Espai reservat Administració (dies)]],2)</f>
        <v>0</v>
      </c>
      <c r="AZ458" s="79">
        <f>Taula1[[#This Row],[% Jornada segons contracte
(no posar el símbol %) ]]-Taula1[[#This Row],[% Reducció salari per baix rendiment        (no posar el símbol %)]]</f>
        <v>0</v>
      </c>
      <c r="BA458" s="131">
        <f t="shared" si="116"/>
        <v>0</v>
      </c>
      <c r="BB458" s="83"/>
      <c r="BC458" s="131">
        <f>IF(Taula1[[#This Row],[Grup justificat     (fer servir opcions de la llista desplegable)]]=1,AI458,0)</f>
        <v>0</v>
      </c>
      <c r="BD458" s="131">
        <f>IF(Taula1[[#This Row],[Grup justificat     (fer servir opcions de la llista desplegable)]]=2,AU458,0)</f>
        <v>0</v>
      </c>
      <c r="BE458" s="83"/>
      <c r="BF458" s="131">
        <f>IF(Taula1[[#This Row],[Espai reservat Administració]]=1,AO458,0)</f>
        <v>0</v>
      </c>
      <c r="BG458" s="131">
        <f>IF(Taula1[[#This Row],[Espai reservat Administració]]=2,BA458,0)</f>
        <v>0</v>
      </c>
      <c r="BH458" s="83"/>
      <c r="BI458" s="124">
        <f>IF(Taula1[[#This Row],[Grup justificat     (fer servir opcions de la llista desplegable)]]=1,1,0)</f>
        <v>0</v>
      </c>
      <c r="BJ458" s="124">
        <f>IF(Taula1[[#This Row],[Espai reservat Administració]]=1,1,0)</f>
        <v>0</v>
      </c>
      <c r="BK458" s="125"/>
      <c r="BL458" s="124">
        <f>IF(Taula1[[#This Row],[Grup justificat     (fer servir opcions de la llista desplegable)]]=2,1,0)</f>
        <v>0</v>
      </c>
      <c r="BM458" s="124">
        <f>IF(Taula1[[#This Row],[Espai reservat Administració]]=2,1,0)</f>
        <v>0</v>
      </c>
      <c r="BN458" s="73"/>
      <c r="BO458" s="73"/>
      <c r="BP458" s="73"/>
      <c r="BQ458" s="73"/>
      <c r="BR458" s="73"/>
      <c r="BS458" s="73"/>
      <c r="BT458" s="73"/>
      <c r="BU458" s="73"/>
      <c r="BV458" s="73"/>
      <c r="BW458" s="73"/>
      <c r="BX458" s="73"/>
      <c r="BY458" s="73"/>
      <c r="BZ458" s="73"/>
      <c r="CA458" s="73"/>
      <c r="CB458" s="73"/>
      <c r="CC458" s="73"/>
      <c r="CD458" s="73"/>
      <c r="CE458" s="73"/>
      <c r="CF458" s="73"/>
      <c r="CG458" s="63">
        <f t="shared" si="117"/>
        <v>0</v>
      </c>
      <c r="CH458" s="63">
        <f t="shared" si="118"/>
        <v>0</v>
      </c>
      <c r="CI458" s="73"/>
      <c r="CJ458" s="63">
        <f>IF(Taula1[[#This Row],[Tipus de contracte                                  (fer servir opcions de la llista desplegable)]]="Indefinit",1,0)</f>
        <v>0</v>
      </c>
      <c r="CK458" s="63">
        <f>IF(Taula1[[#This Row],[Tipus de contracte                                  (fer servir opcions de la llista desplegable)]]="Temporal, igual o superior a 6 mesos",1,0)</f>
        <v>0</v>
      </c>
      <c r="CL458" s="63">
        <f>IF(Taula1[[#This Row],[Tipus de contracte                                  (fer servir opcions de la llista desplegable)]]="Substitució per IT",1,0)</f>
        <v>0</v>
      </c>
      <c r="CM458" s="73"/>
      <c r="CN458" s="63">
        <f>IF(Taula1[[#This Row],[Relació llocs de treball]]&gt;=1,1,0)</f>
        <v>0</v>
      </c>
      <c r="CO458" s="73"/>
      <c r="CP458" s="63">
        <f>IF(Taula1[[#This Row],[Identitat de gènere                                                          (fer servir opcions de la llista desplegable)]]="Home",1,0)</f>
        <v>0</v>
      </c>
      <c r="CQ458" s="63">
        <f>IF(Taula1[[#This Row],[Identitat de gènere                                                          (fer servir opcions de la llista desplegable)]]="Dona",1,0)</f>
        <v>0</v>
      </c>
      <c r="CR458" s="63">
        <f>IF(Taula1[[#This Row],[Identitat de gènere                                                          (fer servir opcions de la llista desplegable)]]="No binari",1,0)</f>
        <v>0</v>
      </c>
      <c r="CS458" s="73"/>
      <c r="CT458" s="63">
        <f t="shared" si="112"/>
        <v>0</v>
      </c>
      <c r="CU458" s="64">
        <f t="shared" si="119"/>
        <v>0</v>
      </c>
      <c r="CW458" s="64">
        <f t="shared" si="120"/>
        <v>0</v>
      </c>
      <c r="CX458" s="64">
        <f t="shared" si="121"/>
        <v>0</v>
      </c>
      <c r="CY458" s="64">
        <f t="shared" si="122"/>
        <v>0</v>
      </c>
      <c r="CZ458" s="64">
        <f t="shared" si="123"/>
        <v>0</v>
      </c>
      <c r="DB458" s="64">
        <f t="shared" si="124"/>
        <v>0</v>
      </c>
      <c r="DC458" s="64">
        <f t="shared" si="125"/>
        <v>0</v>
      </c>
      <c r="DD458" s="64">
        <f t="shared" si="126"/>
        <v>0</v>
      </c>
      <c r="DE458" s="64">
        <f t="shared" si="127"/>
        <v>0</v>
      </c>
    </row>
    <row r="459" spans="2:109" x14ac:dyDescent="0.3">
      <c r="B459" s="167"/>
      <c r="C459" s="186"/>
      <c r="D459" s="2"/>
      <c r="E459" s="67"/>
      <c r="F459" s="5"/>
      <c r="G459" s="5"/>
      <c r="H459" s="187"/>
      <c r="I459" s="111" t="str">
        <f ca="1">IF(Taula1[[#This Row],[Data naixement (format dd/mm/aaaa)]]="","0",DATEDIF(Taula1[[#This Row],[Data naixement (format dd/mm/aaaa)]],TODAY(),"Y"))</f>
        <v>0</v>
      </c>
      <c r="J459" s="6"/>
      <c r="K459" s="6"/>
      <c r="L459" s="6"/>
      <c r="M459" s="6"/>
      <c r="N459" s="56"/>
      <c r="O459" s="56"/>
      <c r="P459" s="56"/>
      <c r="Q459" s="6"/>
      <c r="R459" s="7"/>
      <c r="S459" s="143">
        <f>Taula1[[#This Row],[Mesos naturals sencers treballats període justificat (01/01/2023 - 31/03/2023)]]</f>
        <v>0</v>
      </c>
      <c r="T459" s="194">
        <f>Taula1[[#This Row],[Dies treballats període justificat (01/01/2023 - 31/03/2023)              no comptabilitzats com a mes natural sencer]]</f>
        <v>0</v>
      </c>
      <c r="U459" s="12"/>
      <c r="V459" s="7"/>
      <c r="W459" s="188"/>
      <c r="X459" s="188"/>
      <c r="Y459" s="188"/>
      <c r="Z459" s="188"/>
      <c r="AA459" s="190"/>
      <c r="AB459" s="143">
        <f>Taula1[[#This Row],[Grup justificat     (fer servir opcions de la llista desplegable)]]</f>
        <v>0</v>
      </c>
      <c r="AC459" s="182"/>
      <c r="AD459" s="80"/>
      <c r="AE459" s="131">
        <f>ROUND((AF459/100)*756*Taula1[[#This Row],[Mesos naturals sencers treballats període justificat (01/01/2023 - 31/03/2023)]],2)</f>
        <v>0</v>
      </c>
      <c r="AF459" s="79">
        <f>Taula1[[#This Row],[% Jornada segons contracte
(no posar el símbol %) ]]-Taula1[[#This Row],[% Reducció salari per baix rendiment        (no posar el símbol %)]]</f>
        <v>0</v>
      </c>
      <c r="AG459" s="131">
        <f>ROUND((AH459/100)*24.8547945*Taula1[[#This Row],[Dies treballats període justificat (01/01/2023 - 31/03/2023)              no comptabilitzats com a mes natural sencer]],2)</f>
        <v>0</v>
      </c>
      <c r="AH459" s="79">
        <f>Taula1[[#This Row],[% Jornada segons contracte
(no posar el símbol %) ]]-Taula1[[#This Row],[% Reducció salari per baix rendiment        (no posar el símbol %)]]</f>
        <v>0</v>
      </c>
      <c r="AI459" s="131">
        <f t="shared" si="113"/>
        <v>0</v>
      </c>
      <c r="AJ459" s="183"/>
      <c r="AK459" s="131">
        <f>ROUND((AL459/100)*756*Taula1[[#This Row],[Espai reservat Administració  (mesos)]],2)</f>
        <v>0</v>
      </c>
      <c r="AL459" s="79">
        <f>Taula1[[#This Row],[% Jornada segons contracte
(no posar el símbol %) ]]-Taula1[[#This Row],[% Reducció salari per baix rendiment        (no posar el símbol %)]]</f>
        <v>0</v>
      </c>
      <c r="AM459" s="131">
        <f>ROUND((AN459/100)*24.8547945*Taula1[[#This Row],[Espai reservat Administració (dies)]],2)</f>
        <v>0</v>
      </c>
      <c r="AN459" s="79">
        <f>Taula1[[#This Row],[% Jornada segons contracte
(no posar el símbol %) ]]-Taula1[[#This Row],[% Reducció salari per baix rendiment        (no posar el símbol %)]]</f>
        <v>0</v>
      </c>
      <c r="AO459" s="131">
        <f t="shared" si="114"/>
        <v>0</v>
      </c>
      <c r="AP459" s="86"/>
      <c r="AQ459" s="136">
        <f>ROUND((AR459/100)*693*Taula1[[#This Row],[Mesos naturals sencers treballats període justificat (01/01/2023 - 31/03/2023)]],2)</f>
        <v>0</v>
      </c>
      <c r="AR459" s="89">
        <f>Taula1[[#This Row],[% Jornada segons contracte
(no posar el símbol %) ]]-Taula1[[#This Row],[% Reducció salari per baix rendiment        (no posar el símbol %)]]</f>
        <v>0</v>
      </c>
      <c r="AS459" s="136">
        <f>ROUND((AT459/100)*22.78356164*Taula1[[#This Row],[Dies treballats període justificat (01/01/2023 - 31/03/2023)              no comptabilitzats com a mes natural sencer]],2)</f>
        <v>0</v>
      </c>
      <c r="AT459" s="89">
        <f>Taula1[[#This Row],[% Jornada segons contracte
(no posar el símbol %) ]]-Taula1[[#This Row],[% Reducció salari per baix rendiment        (no posar el símbol %)]]</f>
        <v>0</v>
      </c>
      <c r="AU459" s="136">
        <f t="shared" si="115"/>
        <v>0</v>
      </c>
      <c r="AV459" s="86"/>
      <c r="AW459" s="136">
        <f>ROUND((AX459/100)*693*Taula1[[#This Row],[Espai reservat Administració  (mesos)]],2)</f>
        <v>0</v>
      </c>
      <c r="AX459" s="89">
        <f>Taula1[[#This Row],[% Jornada segons contracte
(no posar el símbol %) ]]-Taula1[[#This Row],[% Reducció salari per baix rendiment        (no posar el símbol %)]]</f>
        <v>0</v>
      </c>
      <c r="AY459" s="131">
        <f>ROUND((AZ459/100)*22.78356164*Taula1[[#This Row],[Espai reservat Administració (dies)]],2)</f>
        <v>0</v>
      </c>
      <c r="AZ459" s="79">
        <f>Taula1[[#This Row],[% Jornada segons contracte
(no posar el símbol %) ]]-Taula1[[#This Row],[% Reducció salari per baix rendiment        (no posar el símbol %)]]</f>
        <v>0</v>
      </c>
      <c r="BA459" s="131">
        <f t="shared" si="116"/>
        <v>0</v>
      </c>
      <c r="BB459" s="83"/>
      <c r="BC459" s="131">
        <f>IF(Taula1[[#This Row],[Grup justificat     (fer servir opcions de la llista desplegable)]]=1,AI459,0)</f>
        <v>0</v>
      </c>
      <c r="BD459" s="131">
        <f>IF(Taula1[[#This Row],[Grup justificat     (fer servir opcions de la llista desplegable)]]=2,AU459,0)</f>
        <v>0</v>
      </c>
      <c r="BE459" s="83"/>
      <c r="BF459" s="131">
        <f>IF(Taula1[[#This Row],[Espai reservat Administració]]=1,AO459,0)</f>
        <v>0</v>
      </c>
      <c r="BG459" s="131">
        <f>IF(Taula1[[#This Row],[Espai reservat Administració]]=2,BA459,0)</f>
        <v>0</v>
      </c>
      <c r="BH459" s="83"/>
      <c r="BI459" s="124">
        <f>IF(Taula1[[#This Row],[Grup justificat     (fer servir opcions de la llista desplegable)]]=1,1,0)</f>
        <v>0</v>
      </c>
      <c r="BJ459" s="124">
        <f>IF(Taula1[[#This Row],[Espai reservat Administració]]=1,1,0)</f>
        <v>0</v>
      </c>
      <c r="BK459" s="125"/>
      <c r="BL459" s="124">
        <f>IF(Taula1[[#This Row],[Grup justificat     (fer servir opcions de la llista desplegable)]]=2,1,0)</f>
        <v>0</v>
      </c>
      <c r="BM459" s="124">
        <f>IF(Taula1[[#This Row],[Espai reservat Administració]]=2,1,0)</f>
        <v>0</v>
      </c>
      <c r="BN459" s="73"/>
      <c r="BO459" s="73"/>
      <c r="BP459" s="73"/>
      <c r="BQ459" s="73"/>
      <c r="BR459" s="73"/>
      <c r="BS459" s="73"/>
      <c r="BT459" s="73"/>
      <c r="BU459" s="73"/>
      <c r="BV459" s="73"/>
      <c r="BW459" s="73"/>
      <c r="BX459" s="73"/>
      <c r="BY459" s="73"/>
      <c r="BZ459" s="73"/>
      <c r="CA459" s="73"/>
      <c r="CB459" s="73"/>
      <c r="CC459" s="73"/>
      <c r="CD459" s="73"/>
      <c r="CE459" s="73"/>
      <c r="CF459" s="73"/>
      <c r="CG459" s="63">
        <f t="shared" si="117"/>
        <v>0</v>
      </c>
      <c r="CH459" s="63">
        <f t="shared" si="118"/>
        <v>0</v>
      </c>
      <c r="CI459" s="73"/>
      <c r="CJ459" s="63">
        <f>IF(Taula1[[#This Row],[Tipus de contracte                                  (fer servir opcions de la llista desplegable)]]="Indefinit",1,0)</f>
        <v>0</v>
      </c>
      <c r="CK459" s="63">
        <f>IF(Taula1[[#This Row],[Tipus de contracte                                  (fer servir opcions de la llista desplegable)]]="Temporal, igual o superior a 6 mesos",1,0)</f>
        <v>0</v>
      </c>
      <c r="CL459" s="63">
        <f>IF(Taula1[[#This Row],[Tipus de contracte                                  (fer servir opcions de la llista desplegable)]]="Substitució per IT",1,0)</f>
        <v>0</v>
      </c>
      <c r="CM459" s="73"/>
      <c r="CN459" s="63">
        <f>IF(Taula1[[#This Row],[Relació llocs de treball]]&gt;=1,1,0)</f>
        <v>0</v>
      </c>
      <c r="CO459" s="73"/>
      <c r="CP459" s="63">
        <f>IF(Taula1[[#This Row],[Identitat de gènere                                                          (fer servir opcions de la llista desplegable)]]="Home",1,0)</f>
        <v>0</v>
      </c>
      <c r="CQ459" s="63">
        <f>IF(Taula1[[#This Row],[Identitat de gènere                                                          (fer servir opcions de la llista desplegable)]]="Dona",1,0)</f>
        <v>0</v>
      </c>
      <c r="CR459" s="63">
        <f>IF(Taula1[[#This Row],[Identitat de gènere                                                          (fer servir opcions de la llista desplegable)]]="No binari",1,0)</f>
        <v>0</v>
      </c>
      <c r="CS459" s="73"/>
      <c r="CT459" s="63">
        <f t="shared" si="112"/>
        <v>0</v>
      </c>
      <c r="CU459" s="64">
        <f t="shared" si="119"/>
        <v>0</v>
      </c>
      <c r="CW459" s="64">
        <f t="shared" si="120"/>
        <v>0</v>
      </c>
      <c r="CX459" s="64">
        <f t="shared" si="121"/>
        <v>0</v>
      </c>
      <c r="CY459" s="64">
        <f t="shared" si="122"/>
        <v>0</v>
      </c>
      <c r="CZ459" s="64">
        <f t="shared" si="123"/>
        <v>0</v>
      </c>
      <c r="DB459" s="64">
        <f t="shared" si="124"/>
        <v>0</v>
      </c>
      <c r="DC459" s="64">
        <f t="shared" si="125"/>
        <v>0</v>
      </c>
      <c r="DD459" s="64">
        <f t="shared" si="126"/>
        <v>0</v>
      </c>
      <c r="DE459" s="64">
        <f t="shared" si="127"/>
        <v>0</v>
      </c>
    </row>
    <row r="460" spans="2:109" x14ac:dyDescent="0.3">
      <c r="B460" s="167"/>
      <c r="C460" s="186"/>
      <c r="D460" s="2"/>
      <c r="E460" s="67"/>
      <c r="F460" s="5"/>
      <c r="G460" s="5"/>
      <c r="H460" s="187"/>
      <c r="I460" s="111" t="str">
        <f ca="1">IF(Taula1[[#This Row],[Data naixement (format dd/mm/aaaa)]]="","0",DATEDIF(Taula1[[#This Row],[Data naixement (format dd/mm/aaaa)]],TODAY(),"Y"))</f>
        <v>0</v>
      </c>
      <c r="J460" s="6"/>
      <c r="K460" s="6"/>
      <c r="L460" s="6"/>
      <c r="M460" s="6"/>
      <c r="N460" s="56"/>
      <c r="O460" s="56"/>
      <c r="P460" s="56"/>
      <c r="Q460" s="6"/>
      <c r="R460" s="7"/>
      <c r="S460" s="143">
        <f>Taula1[[#This Row],[Mesos naturals sencers treballats període justificat (01/01/2023 - 31/03/2023)]]</f>
        <v>0</v>
      </c>
      <c r="T460" s="194">
        <f>Taula1[[#This Row],[Dies treballats període justificat (01/01/2023 - 31/03/2023)              no comptabilitzats com a mes natural sencer]]</f>
        <v>0</v>
      </c>
      <c r="U460" s="12"/>
      <c r="V460" s="7"/>
      <c r="W460" s="188"/>
      <c r="X460" s="188"/>
      <c r="Y460" s="188"/>
      <c r="Z460" s="188"/>
      <c r="AA460" s="190"/>
      <c r="AB460" s="143">
        <f>Taula1[[#This Row],[Grup justificat     (fer servir opcions de la llista desplegable)]]</f>
        <v>0</v>
      </c>
      <c r="AC460" s="182"/>
      <c r="AD460" s="80"/>
      <c r="AE460" s="131">
        <f>ROUND((AF460/100)*756*Taula1[[#This Row],[Mesos naturals sencers treballats període justificat (01/01/2023 - 31/03/2023)]],2)</f>
        <v>0</v>
      </c>
      <c r="AF460" s="79">
        <f>Taula1[[#This Row],[% Jornada segons contracte
(no posar el símbol %) ]]-Taula1[[#This Row],[% Reducció salari per baix rendiment        (no posar el símbol %)]]</f>
        <v>0</v>
      </c>
      <c r="AG460" s="131">
        <f>ROUND((AH460/100)*24.8547945*Taula1[[#This Row],[Dies treballats període justificat (01/01/2023 - 31/03/2023)              no comptabilitzats com a mes natural sencer]],2)</f>
        <v>0</v>
      </c>
      <c r="AH460" s="79">
        <f>Taula1[[#This Row],[% Jornada segons contracte
(no posar el símbol %) ]]-Taula1[[#This Row],[% Reducció salari per baix rendiment        (no posar el símbol %)]]</f>
        <v>0</v>
      </c>
      <c r="AI460" s="131">
        <f t="shared" si="113"/>
        <v>0</v>
      </c>
      <c r="AJ460" s="183"/>
      <c r="AK460" s="131">
        <f>ROUND((AL460/100)*756*Taula1[[#This Row],[Espai reservat Administració  (mesos)]],2)</f>
        <v>0</v>
      </c>
      <c r="AL460" s="79">
        <f>Taula1[[#This Row],[% Jornada segons contracte
(no posar el símbol %) ]]-Taula1[[#This Row],[% Reducció salari per baix rendiment        (no posar el símbol %)]]</f>
        <v>0</v>
      </c>
      <c r="AM460" s="131">
        <f>ROUND((AN460/100)*24.8547945*Taula1[[#This Row],[Espai reservat Administració (dies)]],2)</f>
        <v>0</v>
      </c>
      <c r="AN460" s="79">
        <f>Taula1[[#This Row],[% Jornada segons contracte
(no posar el símbol %) ]]-Taula1[[#This Row],[% Reducció salari per baix rendiment        (no posar el símbol %)]]</f>
        <v>0</v>
      </c>
      <c r="AO460" s="131">
        <f t="shared" si="114"/>
        <v>0</v>
      </c>
      <c r="AP460" s="86"/>
      <c r="AQ460" s="136">
        <f>ROUND((AR460/100)*693*Taula1[[#This Row],[Mesos naturals sencers treballats període justificat (01/01/2023 - 31/03/2023)]],2)</f>
        <v>0</v>
      </c>
      <c r="AR460" s="89">
        <f>Taula1[[#This Row],[% Jornada segons contracte
(no posar el símbol %) ]]-Taula1[[#This Row],[% Reducció salari per baix rendiment        (no posar el símbol %)]]</f>
        <v>0</v>
      </c>
      <c r="AS460" s="136">
        <f>ROUND((AT460/100)*22.78356164*Taula1[[#This Row],[Dies treballats període justificat (01/01/2023 - 31/03/2023)              no comptabilitzats com a mes natural sencer]],2)</f>
        <v>0</v>
      </c>
      <c r="AT460" s="89">
        <f>Taula1[[#This Row],[% Jornada segons contracte
(no posar el símbol %) ]]-Taula1[[#This Row],[% Reducció salari per baix rendiment        (no posar el símbol %)]]</f>
        <v>0</v>
      </c>
      <c r="AU460" s="136">
        <f t="shared" si="115"/>
        <v>0</v>
      </c>
      <c r="AV460" s="86"/>
      <c r="AW460" s="136">
        <f>ROUND((AX460/100)*693*Taula1[[#This Row],[Espai reservat Administració  (mesos)]],2)</f>
        <v>0</v>
      </c>
      <c r="AX460" s="89">
        <f>Taula1[[#This Row],[% Jornada segons contracte
(no posar el símbol %) ]]-Taula1[[#This Row],[% Reducció salari per baix rendiment        (no posar el símbol %)]]</f>
        <v>0</v>
      </c>
      <c r="AY460" s="131">
        <f>ROUND((AZ460/100)*22.78356164*Taula1[[#This Row],[Espai reservat Administració (dies)]],2)</f>
        <v>0</v>
      </c>
      <c r="AZ460" s="79">
        <f>Taula1[[#This Row],[% Jornada segons contracte
(no posar el símbol %) ]]-Taula1[[#This Row],[% Reducció salari per baix rendiment        (no posar el símbol %)]]</f>
        <v>0</v>
      </c>
      <c r="BA460" s="131">
        <f t="shared" si="116"/>
        <v>0</v>
      </c>
      <c r="BB460" s="83"/>
      <c r="BC460" s="131">
        <f>IF(Taula1[[#This Row],[Grup justificat     (fer servir opcions de la llista desplegable)]]=1,AI460,0)</f>
        <v>0</v>
      </c>
      <c r="BD460" s="131">
        <f>IF(Taula1[[#This Row],[Grup justificat     (fer servir opcions de la llista desplegable)]]=2,AU460,0)</f>
        <v>0</v>
      </c>
      <c r="BE460" s="83"/>
      <c r="BF460" s="131">
        <f>IF(Taula1[[#This Row],[Espai reservat Administració]]=1,AO460,0)</f>
        <v>0</v>
      </c>
      <c r="BG460" s="131">
        <f>IF(Taula1[[#This Row],[Espai reservat Administració]]=2,BA460,0)</f>
        <v>0</v>
      </c>
      <c r="BH460" s="83"/>
      <c r="BI460" s="124">
        <f>IF(Taula1[[#This Row],[Grup justificat     (fer servir opcions de la llista desplegable)]]=1,1,0)</f>
        <v>0</v>
      </c>
      <c r="BJ460" s="124">
        <f>IF(Taula1[[#This Row],[Espai reservat Administració]]=1,1,0)</f>
        <v>0</v>
      </c>
      <c r="BK460" s="125"/>
      <c r="BL460" s="124">
        <f>IF(Taula1[[#This Row],[Grup justificat     (fer servir opcions de la llista desplegable)]]=2,1,0)</f>
        <v>0</v>
      </c>
      <c r="BM460" s="124">
        <f>IF(Taula1[[#This Row],[Espai reservat Administració]]=2,1,0)</f>
        <v>0</v>
      </c>
      <c r="BN460" s="73"/>
      <c r="BO460" s="73"/>
      <c r="BP460" s="73"/>
      <c r="BQ460" s="73"/>
      <c r="BR460" s="73"/>
      <c r="BS460" s="73"/>
      <c r="BT460" s="73"/>
      <c r="BU460" s="73"/>
      <c r="BV460" s="73"/>
      <c r="BW460" s="73"/>
      <c r="BX460" s="73"/>
      <c r="BY460" s="73"/>
      <c r="BZ460" s="73"/>
      <c r="CA460" s="73"/>
      <c r="CB460" s="73"/>
      <c r="CC460" s="73"/>
      <c r="CD460" s="73"/>
      <c r="CE460" s="73"/>
      <c r="CF460" s="73"/>
      <c r="CG460" s="63">
        <f t="shared" si="117"/>
        <v>0</v>
      </c>
      <c r="CH460" s="63">
        <f t="shared" si="118"/>
        <v>0</v>
      </c>
      <c r="CI460" s="73"/>
      <c r="CJ460" s="63">
        <f>IF(Taula1[[#This Row],[Tipus de contracte                                  (fer servir opcions de la llista desplegable)]]="Indefinit",1,0)</f>
        <v>0</v>
      </c>
      <c r="CK460" s="63">
        <f>IF(Taula1[[#This Row],[Tipus de contracte                                  (fer servir opcions de la llista desplegable)]]="Temporal, igual o superior a 6 mesos",1,0)</f>
        <v>0</v>
      </c>
      <c r="CL460" s="63">
        <f>IF(Taula1[[#This Row],[Tipus de contracte                                  (fer servir opcions de la llista desplegable)]]="Substitució per IT",1,0)</f>
        <v>0</v>
      </c>
      <c r="CM460" s="73"/>
      <c r="CN460" s="63">
        <f>IF(Taula1[[#This Row],[Relació llocs de treball]]&gt;=1,1,0)</f>
        <v>0</v>
      </c>
      <c r="CO460" s="73"/>
      <c r="CP460" s="63">
        <f>IF(Taula1[[#This Row],[Identitat de gènere                                                          (fer servir opcions de la llista desplegable)]]="Home",1,0)</f>
        <v>0</v>
      </c>
      <c r="CQ460" s="63">
        <f>IF(Taula1[[#This Row],[Identitat de gènere                                                          (fer servir opcions de la llista desplegable)]]="Dona",1,0)</f>
        <v>0</v>
      </c>
      <c r="CR460" s="63">
        <f>IF(Taula1[[#This Row],[Identitat de gènere                                                          (fer servir opcions de la llista desplegable)]]="No binari",1,0)</f>
        <v>0</v>
      </c>
      <c r="CS460" s="73"/>
      <c r="CT460" s="63">
        <f t="shared" si="112"/>
        <v>0</v>
      </c>
      <c r="CU460" s="64">
        <f t="shared" si="119"/>
        <v>0</v>
      </c>
      <c r="CW460" s="64">
        <f t="shared" si="120"/>
        <v>0</v>
      </c>
      <c r="CX460" s="64">
        <f t="shared" si="121"/>
        <v>0</v>
      </c>
      <c r="CY460" s="64">
        <f t="shared" si="122"/>
        <v>0</v>
      </c>
      <c r="CZ460" s="64">
        <f t="shared" si="123"/>
        <v>0</v>
      </c>
      <c r="DB460" s="64">
        <f t="shared" si="124"/>
        <v>0</v>
      </c>
      <c r="DC460" s="64">
        <f t="shared" si="125"/>
        <v>0</v>
      </c>
      <c r="DD460" s="64">
        <f t="shared" si="126"/>
        <v>0</v>
      </c>
      <c r="DE460" s="64">
        <f t="shared" si="127"/>
        <v>0</v>
      </c>
    </row>
    <row r="461" spans="2:109" x14ac:dyDescent="0.3">
      <c r="B461" s="167"/>
      <c r="C461" s="186"/>
      <c r="D461" s="2"/>
      <c r="E461" s="67"/>
      <c r="F461" s="5"/>
      <c r="G461" s="5"/>
      <c r="H461" s="187"/>
      <c r="I461" s="111" t="str">
        <f ca="1">IF(Taula1[[#This Row],[Data naixement (format dd/mm/aaaa)]]="","0",DATEDIF(Taula1[[#This Row],[Data naixement (format dd/mm/aaaa)]],TODAY(),"Y"))</f>
        <v>0</v>
      </c>
      <c r="J461" s="6"/>
      <c r="K461" s="6"/>
      <c r="L461" s="6"/>
      <c r="M461" s="6"/>
      <c r="N461" s="56"/>
      <c r="O461" s="56"/>
      <c r="P461" s="56"/>
      <c r="Q461" s="6"/>
      <c r="R461" s="7"/>
      <c r="S461" s="143">
        <f>Taula1[[#This Row],[Mesos naturals sencers treballats període justificat (01/01/2023 - 31/03/2023)]]</f>
        <v>0</v>
      </c>
      <c r="T461" s="194">
        <f>Taula1[[#This Row],[Dies treballats període justificat (01/01/2023 - 31/03/2023)              no comptabilitzats com a mes natural sencer]]</f>
        <v>0</v>
      </c>
      <c r="U461" s="12"/>
      <c r="V461" s="7"/>
      <c r="W461" s="188"/>
      <c r="X461" s="188"/>
      <c r="Y461" s="188"/>
      <c r="Z461" s="188"/>
      <c r="AA461" s="190"/>
      <c r="AB461" s="143">
        <f>Taula1[[#This Row],[Grup justificat     (fer servir opcions de la llista desplegable)]]</f>
        <v>0</v>
      </c>
      <c r="AC461" s="182"/>
      <c r="AD461" s="80"/>
      <c r="AE461" s="131">
        <f>ROUND((AF461/100)*756*Taula1[[#This Row],[Mesos naturals sencers treballats període justificat (01/01/2023 - 31/03/2023)]],2)</f>
        <v>0</v>
      </c>
      <c r="AF461" s="79">
        <f>Taula1[[#This Row],[% Jornada segons contracte
(no posar el símbol %) ]]-Taula1[[#This Row],[% Reducció salari per baix rendiment        (no posar el símbol %)]]</f>
        <v>0</v>
      </c>
      <c r="AG461" s="131">
        <f>ROUND((AH461/100)*24.8547945*Taula1[[#This Row],[Dies treballats període justificat (01/01/2023 - 31/03/2023)              no comptabilitzats com a mes natural sencer]],2)</f>
        <v>0</v>
      </c>
      <c r="AH461" s="79">
        <f>Taula1[[#This Row],[% Jornada segons contracte
(no posar el símbol %) ]]-Taula1[[#This Row],[% Reducció salari per baix rendiment        (no posar el símbol %)]]</f>
        <v>0</v>
      </c>
      <c r="AI461" s="131">
        <f t="shared" si="113"/>
        <v>0</v>
      </c>
      <c r="AJ461" s="183"/>
      <c r="AK461" s="131">
        <f>ROUND((AL461/100)*756*Taula1[[#This Row],[Espai reservat Administració  (mesos)]],2)</f>
        <v>0</v>
      </c>
      <c r="AL461" s="79">
        <f>Taula1[[#This Row],[% Jornada segons contracte
(no posar el símbol %) ]]-Taula1[[#This Row],[% Reducció salari per baix rendiment        (no posar el símbol %)]]</f>
        <v>0</v>
      </c>
      <c r="AM461" s="131">
        <f>ROUND((AN461/100)*24.8547945*Taula1[[#This Row],[Espai reservat Administració (dies)]],2)</f>
        <v>0</v>
      </c>
      <c r="AN461" s="79">
        <f>Taula1[[#This Row],[% Jornada segons contracte
(no posar el símbol %) ]]-Taula1[[#This Row],[% Reducció salari per baix rendiment        (no posar el símbol %)]]</f>
        <v>0</v>
      </c>
      <c r="AO461" s="131">
        <f t="shared" si="114"/>
        <v>0</v>
      </c>
      <c r="AP461" s="86"/>
      <c r="AQ461" s="136">
        <f>ROUND((AR461/100)*693*Taula1[[#This Row],[Mesos naturals sencers treballats període justificat (01/01/2023 - 31/03/2023)]],2)</f>
        <v>0</v>
      </c>
      <c r="AR461" s="89">
        <f>Taula1[[#This Row],[% Jornada segons contracte
(no posar el símbol %) ]]-Taula1[[#This Row],[% Reducció salari per baix rendiment        (no posar el símbol %)]]</f>
        <v>0</v>
      </c>
      <c r="AS461" s="136">
        <f>ROUND((AT461/100)*22.78356164*Taula1[[#This Row],[Dies treballats període justificat (01/01/2023 - 31/03/2023)              no comptabilitzats com a mes natural sencer]],2)</f>
        <v>0</v>
      </c>
      <c r="AT461" s="89">
        <f>Taula1[[#This Row],[% Jornada segons contracte
(no posar el símbol %) ]]-Taula1[[#This Row],[% Reducció salari per baix rendiment        (no posar el símbol %)]]</f>
        <v>0</v>
      </c>
      <c r="AU461" s="136">
        <f t="shared" si="115"/>
        <v>0</v>
      </c>
      <c r="AV461" s="86"/>
      <c r="AW461" s="136">
        <f>ROUND((AX461/100)*693*Taula1[[#This Row],[Espai reservat Administració  (mesos)]],2)</f>
        <v>0</v>
      </c>
      <c r="AX461" s="89">
        <f>Taula1[[#This Row],[% Jornada segons contracte
(no posar el símbol %) ]]-Taula1[[#This Row],[% Reducció salari per baix rendiment        (no posar el símbol %)]]</f>
        <v>0</v>
      </c>
      <c r="AY461" s="131">
        <f>ROUND((AZ461/100)*22.78356164*Taula1[[#This Row],[Espai reservat Administració (dies)]],2)</f>
        <v>0</v>
      </c>
      <c r="AZ461" s="79">
        <f>Taula1[[#This Row],[% Jornada segons contracte
(no posar el símbol %) ]]-Taula1[[#This Row],[% Reducció salari per baix rendiment        (no posar el símbol %)]]</f>
        <v>0</v>
      </c>
      <c r="BA461" s="131">
        <f t="shared" si="116"/>
        <v>0</v>
      </c>
      <c r="BB461" s="83"/>
      <c r="BC461" s="131">
        <f>IF(Taula1[[#This Row],[Grup justificat     (fer servir opcions de la llista desplegable)]]=1,AI461,0)</f>
        <v>0</v>
      </c>
      <c r="BD461" s="131">
        <f>IF(Taula1[[#This Row],[Grup justificat     (fer servir opcions de la llista desplegable)]]=2,AU461,0)</f>
        <v>0</v>
      </c>
      <c r="BE461" s="83"/>
      <c r="BF461" s="131">
        <f>IF(Taula1[[#This Row],[Espai reservat Administració]]=1,AO461,0)</f>
        <v>0</v>
      </c>
      <c r="BG461" s="131">
        <f>IF(Taula1[[#This Row],[Espai reservat Administració]]=2,BA461,0)</f>
        <v>0</v>
      </c>
      <c r="BH461" s="83"/>
      <c r="BI461" s="124">
        <f>IF(Taula1[[#This Row],[Grup justificat     (fer servir opcions de la llista desplegable)]]=1,1,0)</f>
        <v>0</v>
      </c>
      <c r="BJ461" s="124">
        <f>IF(Taula1[[#This Row],[Espai reservat Administració]]=1,1,0)</f>
        <v>0</v>
      </c>
      <c r="BK461" s="125"/>
      <c r="BL461" s="124">
        <f>IF(Taula1[[#This Row],[Grup justificat     (fer servir opcions de la llista desplegable)]]=2,1,0)</f>
        <v>0</v>
      </c>
      <c r="BM461" s="124">
        <f>IF(Taula1[[#This Row],[Espai reservat Administració]]=2,1,0)</f>
        <v>0</v>
      </c>
      <c r="BN461" s="73"/>
      <c r="BO461" s="73"/>
      <c r="BP461" s="73"/>
      <c r="BQ461" s="73"/>
      <c r="BR461" s="73"/>
      <c r="BS461" s="73"/>
      <c r="BT461" s="73"/>
      <c r="BU461" s="73"/>
      <c r="BV461" s="73"/>
      <c r="BW461" s="73"/>
      <c r="BX461" s="73"/>
      <c r="BY461" s="73"/>
      <c r="BZ461" s="73"/>
      <c r="CA461" s="73"/>
      <c r="CB461" s="73"/>
      <c r="CC461" s="73"/>
      <c r="CD461" s="73"/>
      <c r="CE461" s="73"/>
      <c r="CF461" s="73"/>
      <c r="CG461" s="63">
        <f t="shared" si="117"/>
        <v>0</v>
      </c>
      <c r="CH461" s="63">
        <f t="shared" si="118"/>
        <v>0</v>
      </c>
      <c r="CI461" s="73"/>
      <c r="CJ461" s="63">
        <f>IF(Taula1[[#This Row],[Tipus de contracte                                  (fer servir opcions de la llista desplegable)]]="Indefinit",1,0)</f>
        <v>0</v>
      </c>
      <c r="CK461" s="63">
        <f>IF(Taula1[[#This Row],[Tipus de contracte                                  (fer servir opcions de la llista desplegable)]]="Temporal, igual o superior a 6 mesos",1,0)</f>
        <v>0</v>
      </c>
      <c r="CL461" s="63">
        <f>IF(Taula1[[#This Row],[Tipus de contracte                                  (fer servir opcions de la llista desplegable)]]="Substitució per IT",1,0)</f>
        <v>0</v>
      </c>
      <c r="CM461" s="73"/>
      <c r="CN461" s="63">
        <f>IF(Taula1[[#This Row],[Relació llocs de treball]]&gt;=1,1,0)</f>
        <v>0</v>
      </c>
      <c r="CO461" s="73"/>
      <c r="CP461" s="63">
        <f>IF(Taula1[[#This Row],[Identitat de gènere                                                          (fer servir opcions de la llista desplegable)]]="Home",1,0)</f>
        <v>0</v>
      </c>
      <c r="CQ461" s="63">
        <f>IF(Taula1[[#This Row],[Identitat de gènere                                                          (fer servir opcions de la llista desplegable)]]="Dona",1,0)</f>
        <v>0</v>
      </c>
      <c r="CR461" s="63">
        <f>IF(Taula1[[#This Row],[Identitat de gènere                                                          (fer servir opcions de la llista desplegable)]]="No binari",1,0)</f>
        <v>0</v>
      </c>
      <c r="CS461" s="73"/>
      <c r="CT461" s="63">
        <f t="shared" si="112"/>
        <v>0</v>
      </c>
      <c r="CU461" s="64">
        <f t="shared" si="119"/>
        <v>0</v>
      </c>
      <c r="CW461" s="64">
        <f t="shared" si="120"/>
        <v>0</v>
      </c>
      <c r="CX461" s="64">
        <f t="shared" si="121"/>
        <v>0</v>
      </c>
      <c r="CY461" s="64">
        <f t="shared" si="122"/>
        <v>0</v>
      </c>
      <c r="CZ461" s="64">
        <f t="shared" si="123"/>
        <v>0</v>
      </c>
      <c r="DB461" s="64">
        <f t="shared" si="124"/>
        <v>0</v>
      </c>
      <c r="DC461" s="64">
        <f t="shared" si="125"/>
        <v>0</v>
      </c>
      <c r="DD461" s="64">
        <f t="shared" si="126"/>
        <v>0</v>
      </c>
      <c r="DE461" s="64">
        <f t="shared" si="127"/>
        <v>0</v>
      </c>
    </row>
    <row r="462" spans="2:109" x14ac:dyDescent="0.3">
      <c r="B462" s="167"/>
      <c r="C462" s="186"/>
      <c r="D462" s="2"/>
      <c r="E462" s="67"/>
      <c r="F462" s="5"/>
      <c r="G462" s="5"/>
      <c r="H462" s="187"/>
      <c r="I462" s="111" t="str">
        <f ca="1">IF(Taula1[[#This Row],[Data naixement (format dd/mm/aaaa)]]="","0",DATEDIF(Taula1[[#This Row],[Data naixement (format dd/mm/aaaa)]],TODAY(),"Y"))</f>
        <v>0</v>
      </c>
      <c r="J462" s="6"/>
      <c r="K462" s="6"/>
      <c r="L462" s="6"/>
      <c r="M462" s="6"/>
      <c r="N462" s="56"/>
      <c r="O462" s="56"/>
      <c r="P462" s="56"/>
      <c r="Q462" s="6"/>
      <c r="R462" s="7"/>
      <c r="S462" s="143">
        <f>Taula1[[#This Row],[Mesos naturals sencers treballats període justificat (01/01/2023 - 31/03/2023)]]</f>
        <v>0</v>
      </c>
      <c r="T462" s="194">
        <f>Taula1[[#This Row],[Dies treballats període justificat (01/01/2023 - 31/03/2023)              no comptabilitzats com a mes natural sencer]]</f>
        <v>0</v>
      </c>
      <c r="U462" s="12"/>
      <c r="V462" s="7"/>
      <c r="W462" s="188"/>
      <c r="X462" s="188"/>
      <c r="Y462" s="188"/>
      <c r="Z462" s="188"/>
      <c r="AA462" s="190"/>
      <c r="AB462" s="143">
        <f>Taula1[[#This Row],[Grup justificat     (fer servir opcions de la llista desplegable)]]</f>
        <v>0</v>
      </c>
      <c r="AC462" s="182"/>
      <c r="AD462" s="80"/>
      <c r="AE462" s="131">
        <f>ROUND((AF462/100)*756*Taula1[[#This Row],[Mesos naturals sencers treballats període justificat (01/01/2023 - 31/03/2023)]],2)</f>
        <v>0</v>
      </c>
      <c r="AF462" s="79">
        <f>Taula1[[#This Row],[% Jornada segons contracte
(no posar el símbol %) ]]-Taula1[[#This Row],[% Reducció salari per baix rendiment        (no posar el símbol %)]]</f>
        <v>0</v>
      </c>
      <c r="AG462" s="131">
        <f>ROUND((AH462/100)*24.8547945*Taula1[[#This Row],[Dies treballats període justificat (01/01/2023 - 31/03/2023)              no comptabilitzats com a mes natural sencer]],2)</f>
        <v>0</v>
      </c>
      <c r="AH462" s="79">
        <f>Taula1[[#This Row],[% Jornada segons contracte
(no posar el símbol %) ]]-Taula1[[#This Row],[% Reducció salari per baix rendiment        (no posar el símbol %)]]</f>
        <v>0</v>
      </c>
      <c r="AI462" s="131">
        <f t="shared" si="113"/>
        <v>0</v>
      </c>
      <c r="AJ462" s="183"/>
      <c r="AK462" s="131">
        <f>ROUND((AL462/100)*756*Taula1[[#This Row],[Espai reservat Administració  (mesos)]],2)</f>
        <v>0</v>
      </c>
      <c r="AL462" s="79">
        <f>Taula1[[#This Row],[% Jornada segons contracte
(no posar el símbol %) ]]-Taula1[[#This Row],[% Reducció salari per baix rendiment        (no posar el símbol %)]]</f>
        <v>0</v>
      </c>
      <c r="AM462" s="131">
        <f>ROUND((AN462/100)*24.8547945*Taula1[[#This Row],[Espai reservat Administració (dies)]],2)</f>
        <v>0</v>
      </c>
      <c r="AN462" s="79">
        <f>Taula1[[#This Row],[% Jornada segons contracte
(no posar el símbol %) ]]-Taula1[[#This Row],[% Reducció salari per baix rendiment        (no posar el símbol %)]]</f>
        <v>0</v>
      </c>
      <c r="AO462" s="131">
        <f t="shared" si="114"/>
        <v>0</v>
      </c>
      <c r="AP462" s="86"/>
      <c r="AQ462" s="136">
        <f>ROUND((AR462/100)*693*Taula1[[#This Row],[Mesos naturals sencers treballats període justificat (01/01/2023 - 31/03/2023)]],2)</f>
        <v>0</v>
      </c>
      <c r="AR462" s="89">
        <f>Taula1[[#This Row],[% Jornada segons contracte
(no posar el símbol %) ]]-Taula1[[#This Row],[% Reducció salari per baix rendiment        (no posar el símbol %)]]</f>
        <v>0</v>
      </c>
      <c r="AS462" s="136">
        <f>ROUND((AT462/100)*22.78356164*Taula1[[#This Row],[Dies treballats període justificat (01/01/2023 - 31/03/2023)              no comptabilitzats com a mes natural sencer]],2)</f>
        <v>0</v>
      </c>
      <c r="AT462" s="89">
        <f>Taula1[[#This Row],[% Jornada segons contracte
(no posar el símbol %) ]]-Taula1[[#This Row],[% Reducció salari per baix rendiment        (no posar el símbol %)]]</f>
        <v>0</v>
      </c>
      <c r="AU462" s="136">
        <f t="shared" si="115"/>
        <v>0</v>
      </c>
      <c r="AV462" s="86"/>
      <c r="AW462" s="136">
        <f>ROUND((AX462/100)*693*Taula1[[#This Row],[Espai reservat Administració  (mesos)]],2)</f>
        <v>0</v>
      </c>
      <c r="AX462" s="89">
        <f>Taula1[[#This Row],[% Jornada segons contracte
(no posar el símbol %) ]]-Taula1[[#This Row],[% Reducció salari per baix rendiment        (no posar el símbol %)]]</f>
        <v>0</v>
      </c>
      <c r="AY462" s="131">
        <f>ROUND((AZ462/100)*22.78356164*Taula1[[#This Row],[Espai reservat Administració (dies)]],2)</f>
        <v>0</v>
      </c>
      <c r="AZ462" s="79">
        <f>Taula1[[#This Row],[% Jornada segons contracte
(no posar el símbol %) ]]-Taula1[[#This Row],[% Reducció salari per baix rendiment        (no posar el símbol %)]]</f>
        <v>0</v>
      </c>
      <c r="BA462" s="131">
        <f t="shared" si="116"/>
        <v>0</v>
      </c>
      <c r="BB462" s="83"/>
      <c r="BC462" s="131">
        <f>IF(Taula1[[#This Row],[Grup justificat     (fer servir opcions de la llista desplegable)]]=1,AI462,0)</f>
        <v>0</v>
      </c>
      <c r="BD462" s="131">
        <f>IF(Taula1[[#This Row],[Grup justificat     (fer servir opcions de la llista desplegable)]]=2,AU462,0)</f>
        <v>0</v>
      </c>
      <c r="BE462" s="83"/>
      <c r="BF462" s="131">
        <f>IF(Taula1[[#This Row],[Espai reservat Administració]]=1,AO462,0)</f>
        <v>0</v>
      </c>
      <c r="BG462" s="131">
        <f>IF(Taula1[[#This Row],[Espai reservat Administració]]=2,BA462,0)</f>
        <v>0</v>
      </c>
      <c r="BH462" s="83"/>
      <c r="BI462" s="124">
        <f>IF(Taula1[[#This Row],[Grup justificat     (fer servir opcions de la llista desplegable)]]=1,1,0)</f>
        <v>0</v>
      </c>
      <c r="BJ462" s="124">
        <f>IF(Taula1[[#This Row],[Espai reservat Administració]]=1,1,0)</f>
        <v>0</v>
      </c>
      <c r="BK462" s="125"/>
      <c r="BL462" s="124">
        <f>IF(Taula1[[#This Row],[Grup justificat     (fer servir opcions de la llista desplegable)]]=2,1,0)</f>
        <v>0</v>
      </c>
      <c r="BM462" s="124">
        <f>IF(Taula1[[#This Row],[Espai reservat Administració]]=2,1,0)</f>
        <v>0</v>
      </c>
      <c r="BN462" s="73"/>
      <c r="BO462" s="73"/>
      <c r="BP462" s="73"/>
      <c r="BQ462" s="73"/>
      <c r="BR462" s="73"/>
      <c r="BS462" s="73"/>
      <c r="BT462" s="73"/>
      <c r="BU462" s="73"/>
      <c r="BV462" s="73"/>
      <c r="BW462" s="73"/>
      <c r="BX462" s="73"/>
      <c r="BY462" s="73"/>
      <c r="BZ462" s="73"/>
      <c r="CA462" s="73"/>
      <c r="CB462" s="73"/>
      <c r="CC462" s="73"/>
      <c r="CD462" s="73"/>
      <c r="CE462" s="73"/>
      <c r="CF462" s="73"/>
      <c r="CG462" s="63">
        <f t="shared" si="117"/>
        <v>0</v>
      </c>
      <c r="CH462" s="63">
        <f t="shared" si="118"/>
        <v>0</v>
      </c>
      <c r="CI462" s="73"/>
      <c r="CJ462" s="63">
        <f>IF(Taula1[[#This Row],[Tipus de contracte                                  (fer servir opcions de la llista desplegable)]]="Indefinit",1,0)</f>
        <v>0</v>
      </c>
      <c r="CK462" s="63">
        <f>IF(Taula1[[#This Row],[Tipus de contracte                                  (fer servir opcions de la llista desplegable)]]="Temporal, igual o superior a 6 mesos",1,0)</f>
        <v>0</v>
      </c>
      <c r="CL462" s="63">
        <f>IF(Taula1[[#This Row],[Tipus de contracte                                  (fer servir opcions de la llista desplegable)]]="Substitució per IT",1,0)</f>
        <v>0</v>
      </c>
      <c r="CM462" s="73"/>
      <c r="CN462" s="63">
        <f>IF(Taula1[[#This Row],[Relació llocs de treball]]&gt;=1,1,0)</f>
        <v>0</v>
      </c>
      <c r="CO462" s="73"/>
      <c r="CP462" s="63">
        <f>IF(Taula1[[#This Row],[Identitat de gènere                                                          (fer servir opcions de la llista desplegable)]]="Home",1,0)</f>
        <v>0</v>
      </c>
      <c r="CQ462" s="63">
        <f>IF(Taula1[[#This Row],[Identitat de gènere                                                          (fer servir opcions de la llista desplegable)]]="Dona",1,0)</f>
        <v>0</v>
      </c>
      <c r="CR462" s="63">
        <f>IF(Taula1[[#This Row],[Identitat de gènere                                                          (fer servir opcions de la llista desplegable)]]="No binari",1,0)</f>
        <v>0</v>
      </c>
      <c r="CS462" s="73"/>
      <c r="CT462" s="63">
        <f t="shared" si="112"/>
        <v>0</v>
      </c>
      <c r="CU462" s="64">
        <f t="shared" si="119"/>
        <v>0</v>
      </c>
      <c r="CW462" s="64">
        <f t="shared" si="120"/>
        <v>0</v>
      </c>
      <c r="CX462" s="64">
        <f t="shared" si="121"/>
        <v>0</v>
      </c>
      <c r="CY462" s="64">
        <f t="shared" si="122"/>
        <v>0</v>
      </c>
      <c r="CZ462" s="64">
        <f t="shared" si="123"/>
        <v>0</v>
      </c>
      <c r="DB462" s="64">
        <f t="shared" si="124"/>
        <v>0</v>
      </c>
      <c r="DC462" s="64">
        <f t="shared" si="125"/>
        <v>0</v>
      </c>
      <c r="DD462" s="64">
        <f t="shared" si="126"/>
        <v>0</v>
      </c>
      <c r="DE462" s="64">
        <f t="shared" si="127"/>
        <v>0</v>
      </c>
    </row>
    <row r="463" spans="2:109" x14ac:dyDescent="0.3">
      <c r="B463" s="167"/>
      <c r="C463" s="186"/>
      <c r="D463" s="2"/>
      <c r="E463" s="67"/>
      <c r="F463" s="5"/>
      <c r="G463" s="5"/>
      <c r="H463" s="187"/>
      <c r="I463" s="111" t="str">
        <f ca="1">IF(Taula1[[#This Row],[Data naixement (format dd/mm/aaaa)]]="","0",DATEDIF(Taula1[[#This Row],[Data naixement (format dd/mm/aaaa)]],TODAY(),"Y"))</f>
        <v>0</v>
      </c>
      <c r="J463" s="6"/>
      <c r="K463" s="6"/>
      <c r="L463" s="6"/>
      <c r="M463" s="6"/>
      <c r="N463" s="56"/>
      <c r="O463" s="56"/>
      <c r="P463" s="56"/>
      <c r="Q463" s="6"/>
      <c r="R463" s="7"/>
      <c r="S463" s="143">
        <f>Taula1[[#This Row],[Mesos naturals sencers treballats període justificat (01/01/2023 - 31/03/2023)]]</f>
        <v>0</v>
      </c>
      <c r="T463" s="194">
        <f>Taula1[[#This Row],[Dies treballats període justificat (01/01/2023 - 31/03/2023)              no comptabilitzats com a mes natural sencer]]</f>
        <v>0</v>
      </c>
      <c r="U463" s="12"/>
      <c r="V463" s="7"/>
      <c r="W463" s="188"/>
      <c r="X463" s="188"/>
      <c r="Y463" s="188"/>
      <c r="Z463" s="188"/>
      <c r="AA463" s="190"/>
      <c r="AB463" s="143">
        <f>Taula1[[#This Row],[Grup justificat     (fer servir opcions de la llista desplegable)]]</f>
        <v>0</v>
      </c>
      <c r="AC463" s="182"/>
      <c r="AD463" s="80"/>
      <c r="AE463" s="131">
        <f>ROUND((AF463/100)*756*Taula1[[#This Row],[Mesos naturals sencers treballats període justificat (01/01/2023 - 31/03/2023)]],2)</f>
        <v>0</v>
      </c>
      <c r="AF463" s="79">
        <f>Taula1[[#This Row],[% Jornada segons contracte
(no posar el símbol %) ]]-Taula1[[#This Row],[% Reducció salari per baix rendiment        (no posar el símbol %)]]</f>
        <v>0</v>
      </c>
      <c r="AG463" s="131">
        <f>ROUND((AH463/100)*24.8547945*Taula1[[#This Row],[Dies treballats període justificat (01/01/2023 - 31/03/2023)              no comptabilitzats com a mes natural sencer]],2)</f>
        <v>0</v>
      </c>
      <c r="AH463" s="79">
        <f>Taula1[[#This Row],[% Jornada segons contracte
(no posar el símbol %) ]]-Taula1[[#This Row],[% Reducció salari per baix rendiment        (no posar el símbol %)]]</f>
        <v>0</v>
      </c>
      <c r="AI463" s="131">
        <f t="shared" si="113"/>
        <v>0</v>
      </c>
      <c r="AJ463" s="183"/>
      <c r="AK463" s="131">
        <f>ROUND((AL463/100)*756*Taula1[[#This Row],[Espai reservat Administració  (mesos)]],2)</f>
        <v>0</v>
      </c>
      <c r="AL463" s="79">
        <f>Taula1[[#This Row],[% Jornada segons contracte
(no posar el símbol %) ]]-Taula1[[#This Row],[% Reducció salari per baix rendiment        (no posar el símbol %)]]</f>
        <v>0</v>
      </c>
      <c r="AM463" s="131">
        <f>ROUND((AN463/100)*24.8547945*Taula1[[#This Row],[Espai reservat Administració (dies)]],2)</f>
        <v>0</v>
      </c>
      <c r="AN463" s="79">
        <f>Taula1[[#This Row],[% Jornada segons contracte
(no posar el símbol %) ]]-Taula1[[#This Row],[% Reducció salari per baix rendiment        (no posar el símbol %)]]</f>
        <v>0</v>
      </c>
      <c r="AO463" s="131">
        <f t="shared" si="114"/>
        <v>0</v>
      </c>
      <c r="AP463" s="86"/>
      <c r="AQ463" s="136">
        <f>ROUND((AR463/100)*693*Taula1[[#This Row],[Mesos naturals sencers treballats període justificat (01/01/2023 - 31/03/2023)]],2)</f>
        <v>0</v>
      </c>
      <c r="AR463" s="89">
        <f>Taula1[[#This Row],[% Jornada segons contracte
(no posar el símbol %) ]]-Taula1[[#This Row],[% Reducció salari per baix rendiment        (no posar el símbol %)]]</f>
        <v>0</v>
      </c>
      <c r="AS463" s="136">
        <f>ROUND((AT463/100)*22.78356164*Taula1[[#This Row],[Dies treballats període justificat (01/01/2023 - 31/03/2023)              no comptabilitzats com a mes natural sencer]],2)</f>
        <v>0</v>
      </c>
      <c r="AT463" s="89">
        <f>Taula1[[#This Row],[% Jornada segons contracte
(no posar el símbol %) ]]-Taula1[[#This Row],[% Reducció salari per baix rendiment        (no posar el símbol %)]]</f>
        <v>0</v>
      </c>
      <c r="AU463" s="136">
        <f t="shared" si="115"/>
        <v>0</v>
      </c>
      <c r="AV463" s="86"/>
      <c r="AW463" s="136">
        <f>ROUND((AX463/100)*693*Taula1[[#This Row],[Espai reservat Administració  (mesos)]],2)</f>
        <v>0</v>
      </c>
      <c r="AX463" s="89">
        <f>Taula1[[#This Row],[% Jornada segons contracte
(no posar el símbol %) ]]-Taula1[[#This Row],[% Reducció salari per baix rendiment        (no posar el símbol %)]]</f>
        <v>0</v>
      </c>
      <c r="AY463" s="131">
        <f>ROUND((AZ463/100)*22.78356164*Taula1[[#This Row],[Espai reservat Administració (dies)]],2)</f>
        <v>0</v>
      </c>
      <c r="AZ463" s="79">
        <f>Taula1[[#This Row],[% Jornada segons contracte
(no posar el símbol %) ]]-Taula1[[#This Row],[% Reducció salari per baix rendiment        (no posar el símbol %)]]</f>
        <v>0</v>
      </c>
      <c r="BA463" s="131">
        <f t="shared" si="116"/>
        <v>0</v>
      </c>
      <c r="BB463" s="83"/>
      <c r="BC463" s="131">
        <f>IF(Taula1[[#This Row],[Grup justificat     (fer servir opcions de la llista desplegable)]]=1,AI463,0)</f>
        <v>0</v>
      </c>
      <c r="BD463" s="131">
        <f>IF(Taula1[[#This Row],[Grup justificat     (fer servir opcions de la llista desplegable)]]=2,AU463,0)</f>
        <v>0</v>
      </c>
      <c r="BE463" s="83"/>
      <c r="BF463" s="131">
        <f>IF(Taula1[[#This Row],[Espai reservat Administració]]=1,AO463,0)</f>
        <v>0</v>
      </c>
      <c r="BG463" s="131">
        <f>IF(Taula1[[#This Row],[Espai reservat Administració]]=2,BA463,0)</f>
        <v>0</v>
      </c>
      <c r="BH463" s="83"/>
      <c r="BI463" s="124">
        <f>IF(Taula1[[#This Row],[Grup justificat     (fer servir opcions de la llista desplegable)]]=1,1,0)</f>
        <v>0</v>
      </c>
      <c r="BJ463" s="124">
        <f>IF(Taula1[[#This Row],[Espai reservat Administració]]=1,1,0)</f>
        <v>0</v>
      </c>
      <c r="BK463" s="125"/>
      <c r="BL463" s="124">
        <f>IF(Taula1[[#This Row],[Grup justificat     (fer servir opcions de la llista desplegable)]]=2,1,0)</f>
        <v>0</v>
      </c>
      <c r="BM463" s="124">
        <f>IF(Taula1[[#This Row],[Espai reservat Administració]]=2,1,0)</f>
        <v>0</v>
      </c>
      <c r="BN463" s="73"/>
      <c r="BO463" s="73"/>
      <c r="BP463" s="73"/>
      <c r="BQ463" s="73"/>
      <c r="BR463" s="73"/>
      <c r="BS463" s="73"/>
      <c r="BT463" s="73"/>
      <c r="BU463" s="73"/>
      <c r="BV463" s="73"/>
      <c r="BW463" s="73"/>
      <c r="BX463" s="73"/>
      <c r="BY463" s="73"/>
      <c r="BZ463" s="73"/>
      <c r="CA463" s="73"/>
      <c r="CB463" s="73"/>
      <c r="CC463" s="73"/>
      <c r="CD463" s="73"/>
      <c r="CE463" s="73"/>
      <c r="CF463" s="73"/>
      <c r="CG463" s="63">
        <f t="shared" si="117"/>
        <v>0</v>
      </c>
      <c r="CH463" s="63">
        <f t="shared" si="118"/>
        <v>0</v>
      </c>
      <c r="CI463" s="73"/>
      <c r="CJ463" s="63">
        <f>IF(Taula1[[#This Row],[Tipus de contracte                                  (fer servir opcions de la llista desplegable)]]="Indefinit",1,0)</f>
        <v>0</v>
      </c>
      <c r="CK463" s="63">
        <f>IF(Taula1[[#This Row],[Tipus de contracte                                  (fer servir opcions de la llista desplegable)]]="Temporal, igual o superior a 6 mesos",1,0)</f>
        <v>0</v>
      </c>
      <c r="CL463" s="63">
        <f>IF(Taula1[[#This Row],[Tipus de contracte                                  (fer servir opcions de la llista desplegable)]]="Substitució per IT",1,0)</f>
        <v>0</v>
      </c>
      <c r="CM463" s="73"/>
      <c r="CN463" s="63">
        <f>IF(Taula1[[#This Row],[Relació llocs de treball]]&gt;=1,1,0)</f>
        <v>0</v>
      </c>
      <c r="CO463" s="73"/>
      <c r="CP463" s="63">
        <f>IF(Taula1[[#This Row],[Identitat de gènere                                                          (fer servir opcions de la llista desplegable)]]="Home",1,0)</f>
        <v>0</v>
      </c>
      <c r="CQ463" s="63">
        <f>IF(Taula1[[#This Row],[Identitat de gènere                                                          (fer servir opcions de la llista desplegable)]]="Dona",1,0)</f>
        <v>0</v>
      </c>
      <c r="CR463" s="63">
        <f>IF(Taula1[[#This Row],[Identitat de gènere                                                          (fer servir opcions de la llista desplegable)]]="No binari",1,0)</f>
        <v>0</v>
      </c>
      <c r="CS463" s="73"/>
      <c r="CT463" s="63">
        <f t="shared" si="112"/>
        <v>0</v>
      </c>
      <c r="CU463" s="64">
        <f t="shared" si="119"/>
        <v>0</v>
      </c>
      <c r="CW463" s="64">
        <f t="shared" si="120"/>
        <v>0</v>
      </c>
      <c r="CX463" s="64">
        <f t="shared" si="121"/>
        <v>0</v>
      </c>
      <c r="CY463" s="64">
        <f t="shared" si="122"/>
        <v>0</v>
      </c>
      <c r="CZ463" s="64">
        <f t="shared" si="123"/>
        <v>0</v>
      </c>
      <c r="DB463" s="64">
        <f t="shared" si="124"/>
        <v>0</v>
      </c>
      <c r="DC463" s="64">
        <f t="shared" si="125"/>
        <v>0</v>
      </c>
      <c r="DD463" s="64">
        <f t="shared" si="126"/>
        <v>0</v>
      </c>
      <c r="DE463" s="64">
        <f t="shared" si="127"/>
        <v>0</v>
      </c>
    </row>
    <row r="464" spans="2:109" x14ac:dyDescent="0.3">
      <c r="B464" s="167"/>
      <c r="C464" s="186"/>
      <c r="D464" s="2"/>
      <c r="E464" s="67"/>
      <c r="F464" s="5"/>
      <c r="G464" s="5"/>
      <c r="H464" s="187"/>
      <c r="I464" s="111" t="str">
        <f ca="1">IF(Taula1[[#This Row],[Data naixement (format dd/mm/aaaa)]]="","0",DATEDIF(Taula1[[#This Row],[Data naixement (format dd/mm/aaaa)]],TODAY(),"Y"))</f>
        <v>0</v>
      </c>
      <c r="J464" s="6"/>
      <c r="K464" s="6"/>
      <c r="L464" s="6"/>
      <c r="M464" s="6"/>
      <c r="N464" s="56"/>
      <c r="O464" s="56"/>
      <c r="P464" s="56"/>
      <c r="Q464" s="6"/>
      <c r="R464" s="7"/>
      <c r="S464" s="143">
        <f>Taula1[[#This Row],[Mesos naturals sencers treballats període justificat (01/01/2023 - 31/03/2023)]]</f>
        <v>0</v>
      </c>
      <c r="T464" s="194">
        <f>Taula1[[#This Row],[Dies treballats període justificat (01/01/2023 - 31/03/2023)              no comptabilitzats com a mes natural sencer]]</f>
        <v>0</v>
      </c>
      <c r="U464" s="12"/>
      <c r="V464" s="7"/>
      <c r="W464" s="188"/>
      <c r="X464" s="188"/>
      <c r="Y464" s="188"/>
      <c r="Z464" s="188"/>
      <c r="AA464" s="190"/>
      <c r="AB464" s="143">
        <f>Taula1[[#This Row],[Grup justificat     (fer servir opcions de la llista desplegable)]]</f>
        <v>0</v>
      </c>
      <c r="AC464" s="182"/>
      <c r="AD464" s="80"/>
      <c r="AE464" s="131">
        <f>ROUND((AF464/100)*756*Taula1[[#This Row],[Mesos naturals sencers treballats període justificat (01/01/2023 - 31/03/2023)]],2)</f>
        <v>0</v>
      </c>
      <c r="AF464" s="79">
        <f>Taula1[[#This Row],[% Jornada segons contracte
(no posar el símbol %) ]]-Taula1[[#This Row],[% Reducció salari per baix rendiment        (no posar el símbol %)]]</f>
        <v>0</v>
      </c>
      <c r="AG464" s="131">
        <f>ROUND((AH464/100)*24.8547945*Taula1[[#This Row],[Dies treballats període justificat (01/01/2023 - 31/03/2023)              no comptabilitzats com a mes natural sencer]],2)</f>
        <v>0</v>
      </c>
      <c r="AH464" s="79">
        <f>Taula1[[#This Row],[% Jornada segons contracte
(no posar el símbol %) ]]-Taula1[[#This Row],[% Reducció salari per baix rendiment        (no posar el símbol %)]]</f>
        <v>0</v>
      </c>
      <c r="AI464" s="131">
        <f t="shared" si="113"/>
        <v>0</v>
      </c>
      <c r="AJ464" s="183"/>
      <c r="AK464" s="131">
        <f>ROUND((AL464/100)*756*Taula1[[#This Row],[Espai reservat Administració  (mesos)]],2)</f>
        <v>0</v>
      </c>
      <c r="AL464" s="79">
        <f>Taula1[[#This Row],[% Jornada segons contracte
(no posar el símbol %) ]]-Taula1[[#This Row],[% Reducció salari per baix rendiment        (no posar el símbol %)]]</f>
        <v>0</v>
      </c>
      <c r="AM464" s="131">
        <f>ROUND((AN464/100)*24.8547945*Taula1[[#This Row],[Espai reservat Administració (dies)]],2)</f>
        <v>0</v>
      </c>
      <c r="AN464" s="79">
        <f>Taula1[[#This Row],[% Jornada segons contracte
(no posar el símbol %) ]]-Taula1[[#This Row],[% Reducció salari per baix rendiment        (no posar el símbol %)]]</f>
        <v>0</v>
      </c>
      <c r="AO464" s="131">
        <f t="shared" si="114"/>
        <v>0</v>
      </c>
      <c r="AP464" s="86"/>
      <c r="AQ464" s="136">
        <f>ROUND((AR464/100)*693*Taula1[[#This Row],[Mesos naturals sencers treballats període justificat (01/01/2023 - 31/03/2023)]],2)</f>
        <v>0</v>
      </c>
      <c r="AR464" s="89">
        <f>Taula1[[#This Row],[% Jornada segons contracte
(no posar el símbol %) ]]-Taula1[[#This Row],[% Reducció salari per baix rendiment        (no posar el símbol %)]]</f>
        <v>0</v>
      </c>
      <c r="AS464" s="136">
        <f>ROUND((AT464/100)*22.78356164*Taula1[[#This Row],[Dies treballats període justificat (01/01/2023 - 31/03/2023)              no comptabilitzats com a mes natural sencer]],2)</f>
        <v>0</v>
      </c>
      <c r="AT464" s="89">
        <f>Taula1[[#This Row],[% Jornada segons contracte
(no posar el símbol %) ]]-Taula1[[#This Row],[% Reducció salari per baix rendiment        (no posar el símbol %)]]</f>
        <v>0</v>
      </c>
      <c r="AU464" s="136">
        <f t="shared" si="115"/>
        <v>0</v>
      </c>
      <c r="AV464" s="86"/>
      <c r="AW464" s="136">
        <f>ROUND((AX464/100)*693*Taula1[[#This Row],[Espai reservat Administració  (mesos)]],2)</f>
        <v>0</v>
      </c>
      <c r="AX464" s="89">
        <f>Taula1[[#This Row],[% Jornada segons contracte
(no posar el símbol %) ]]-Taula1[[#This Row],[% Reducció salari per baix rendiment        (no posar el símbol %)]]</f>
        <v>0</v>
      </c>
      <c r="AY464" s="131">
        <f>ROUND((AZ464/100)*22.78356164*Taula1[[#This Row],[Espai reservat Administració (dies)]],2)</f>
        <v>0</v>
      </c>
      <c r="AZ464" s="79">
        <f>Taula1[[#This Row],[% Jornada segons contracte
(no posar el símbol %) ]]-Taula1[[#This Row],[% Reducció salari per baix rendiment        (no posar el símbol %)]]</f>
        <v>0</v>
      </c>
      <c r="BA464" s="131">
        <f t="shared" si="116"/>
        <v>0</v>
      </c>
      <c r="BB464" s="83"/>
      <c r="BC464" s="131">
        <f>IF(Taula1[[#This Row],[Grup justificat     (fer servir opcions de la llista desplegable)]]=1,AI464,0)</f>
        <v>0</v>
      </c>
      <c r="BD464" s="131">
        <f>IF(Taula1[[#This Row],[Grup justificat     (fer servir opcions de la llista desplegable)]]=2,AU464,0)</f>
        <v>0</v>
      </c>
      <c r="BE464" s="83"/>
      <c r="BF464" s="131">
        <f>IF(Taula1[[#This Row],[Espai reservat Administració]]=1,AO464,0)</f>
        <v>0</v>
      </c>
      <c r="BG464" s="131">
        <f>IF(Taula1[[#This Row],[Espai reservat Administració]]=2,BA464,0)</f>
        <v>0</v>
      </c>
      <c r="BH464" s="83"/>
      <c r="BI464" s="124">
        <f>IF(Taula1[[#This Row],[Grup justificat     (fer servir opcions de la llista desplegable)]]=1,1,0)</f>
        <v>0</v>
      </c>
      <c r="BJ464" s="124">
        <f>IF(Taula1[[#This Row],[Espai reservat Administració]]=1,1,0)</f>
        <v>0</v>
      </c>
      <c r="BK464" s="125"/>
      <c r="BL464" s="124">
        <f>IF(Taula1[[#This Row],[Grup justificat     (fer servir opcions de la llista desplegable)]]=2,1,0)</f>
        <v>0</v>
      </c>
      <c r="BM464" s="124">
        <f>IF(Taula1[[#This Row],[Espai reservat Administració]]=2,1,0)</f>
        <v>0</v>
      </c>
      <c r="BN464" s="73"/>
      <c r="BO464" s="73"/>
      <c r="BP464" s="73"/>
      <c r="BQ464" s="73"/>
      <c r="BR464" s="73"/>
      <c r="BS464" s="73"/>
      <c r="BT464" s="73"/>
      <c r="BU464" s="73"/>
      <c r="BV464" s="73"/>
      <c r="BW464" s="73"/>
      <c r="BX464" s="73"/>
      <c r="BY464" s="73"/>
      <c r="BZ464" s="73"/>
      <c r="CA464" s="73"/>
      <c r="CB464" s="73"/>
      <c r="CC464" s="73"/>
      <c r="CD464" s="73"/>
      <c r="CE464" s="73"/>
      <c r="CF464" s="73"/>
      <c r="CG464" s="63">
        <f t="shared" si="117"/>
        <v>0</v>
      </c>
      <c r="CH464" s="63">
        <f t="shared" si="118"/>
        <v>0</v>
      </c>
      <c r="CI464" s="73"/>
      <c r="CJ464" s="63">
        <f>IF(Taula1[[#This Row],[Tipus de contracte                                  (fer servir opcions de la llista desplegable)]]="Indefinit",1,0)</f>
        <v>0</v>
      </c>
      <c r="CK464" s="63">
        <f>IF(Taula1[[#This Row],[Tipus de contracte                                  (fer servir opcions de la llista desplegable)]]="Temporal, igual o superior a 6 mesos",1,0)</f>
        <v>0</v>
      </c>
      <c r="CL464" s="63">
        <f>IF(Taula1[[#This Row],[Tipus de contracte                                  (fer servir opcions de la llista desplegable)]]="Substitució per IT",1,0)</f>
        <v>0</v>
      </c>
      <c r="CM464" s="73"/>
      <c r="CN464" s="63">
        <f>IF(Taula1[[#This Row],[Relació llocs de treball]]&gt;=1,1,0)</f>
        <v>0</v>
      </c>
      <c r="CO464" s="73"/>
      <c r="CP464" s="63">
        <f>IF(Taula1[[#This Row],[Identitat de gènere                                                          (fer servir opcions de la llista desplegable)]]="Home",1,0)</f>
        <v>0</v>
      </c>
      <c r="CQ464" s="63">
        <f>IF(Taula1[[#This Row],[Identitat de gènere                                                          (fer servir opcions de la llista desplegable)]]="Dona",1,0)</f>
        <v>0</v>
      </c>
      <c r="CR464" s="63">
        <f>IF(Taula1[[#This Row],[Identitat de gènere                                                          (fer servir opcions de la llista desplegable)]]="No binari",1,0)</f>
        <v>0</v>
      </c>
      <c r="CS464" s="73"/>
      <c r="CT464" s="63">
        <f t="shared" si="112"/>
        <v>0</v>
      </c>
      <c r="CU464" s="64">
        <f t="shared" si="119"/>
        <v>0</v>
      </c>
      <c r="CW464" s="64">
        <f t="shared" si="120"/>
        <v>0</v>
      </c>
      <c r="CX464" s="64">
        <f t="shared" si="121"/>
        <v>0</v>
      </c>
      <c r="CY464" s="64">
        <f t="shared" si="122"/>
        <v>0</v>
      </c>
      <c r="CZ464" s="64">
        <f t="shared" si="123"/>
        <v>0</v>
      </c>
      <c r="DB464" s="64">
        <f t="shared" si="124"/>
        <v>0</v>
      </c>
      <c r="DC464" s="64">
        <f t="shared" si="125"/>
        <v>0</v>
      </c>
      <c r="DD464" s="64">
        <f t="shared" si="126"/>
        <v>0</v>
      </c>
      <c r="DE464" s="64">
        <f t="shared" si="127"/>
        <v>0</v>
      </c>
    </row>
    <row r="465" spans="2:109" x14ac:dyDescent="0.3">
      <c r="B465" s="167"/>
      <c r="C465" s="186"/>
      <c r="D465" s="2"/>
      <c r="E465" s="67"/>
      <c r="F465" s="5"/>
      <c r="G465" s="5"/>
      <c r="H465" s="187"/>
      <c r="I465" s="111" t="str">
        <f ca="1">IF(Taula1[[#This Row],[Data naixement (format dd/mm/aaaa)]]="","0",DATEDIF(Taula1[[#This Row],[Data naixement (format dd/mm/aaaa)]],TODAY(),"Y"))</f>
        <v>0</v>
      </c>
      <c r="J465" s="6"/>
      <c r="K465" s="6"/>
      <c r="L465" s="6"/>
      <c r="M465" s="6"/>
      <c r="N465" s="56"/>
      <c r="O465" s="56"/>
      <c r="P465" s="56"/>
      <c r="Q465" s="6"/>
      <c r="R465" s="7"/>
      <c r="S465" s="143">
        <f>Taula1[[#This Row],[Mesos naturals sencers treballats període justificat (01/01/2023 - 31/03/2023)]]</f>
        <v>0</v>
      </c>
      <c r="T465" s="194">
        <f>Taula1[[#This Row],[Dies treballats període justificat (01/01/2023 - 31/03/2023)              no comptabilitzats com a mes natural sencer]]</f>
        <v>0</v>
      </c>
      <c r="U465" s="12"/>
      <c r="V465" s="7"/>
      <c r="W465" s="188"/>
      <c r="X465" s="188"/>
      <c r="Y465" s="188"/>
      <c r="Z465" s="188"/>
      <c r="AA465" s="190"/>
      <c r="AB465" s="143">
        <f>Taula1[[#This Row],[Grup justificat     (fer servir opcions de la llista desplegable)]]</f>
        <v>0</v>
      </c>
      <c r="AC465" s="182"/>
      <c r="AD465" s="80"/>
      <c r="AE465" s="131">
        <f>ROUND((AF465/100)*756*Taula1[[#This Row],[Mesos naturals sencers treballats període justificat (01/01/2023 - 31/03/2023)]],2)</f>
        <v>0</v>
      </c>
      <c r="AF465" s="79">
        <f>Taula1[[#This Row],[% Jornada segons contracte
(no posar el símbol %) ]]-Taula1[[#This Row],[% Reducció salari per baix rendiment        (no posar el símbol %)]]</f>
        <v>0</v>
      </c>
      <c r="AG465" s="131">
        <f>ROUND((AH465/100)*24.8547945*Taula1[[#This Row],[Dies treballats període justificat (01/01/2023 - 31/03/2023)              no comptabilitzats com a mes natural sencer]],2)</f>
        <v>0</v>
      </c>
      <c r="AH465" s="79">
        <f>Taula1[[#This Row],[% Jornada segons contracte
(no posar el símbol %) ]]-Taula1[[#This Row],[% Reducció salari per baix rendiment        (no posar el símbol %)]]</f>
        <v>0</v>
      </c>
      <c r="AI465" s="131">
        <f t="shared" si="113"/>
        <v>0</v>
      </c>
      <c r="AJ465" s="183"/>
      <c r="AK465" s="131">
        <f>ROUND((AL465/100)*756*Taula1[[#This Row],[Espai reservat Administració  (mesos)]],2)</f>
        <v>0</v>
      </c>
      <c r="AL465" s="79">
        <f>Taula1[[#This Row],[% Jornada segons contracte
(no posar el símbol %) ]]-Taula1[[#This Row],[% Reducció salari per baix rendiment        (no posar el símbol %)]]</f>
        <v>0</v>
      </c>
      <c r="AM465" s="131">
        <f>ROUND((AN465/100)*24.8547945*Taula1[[#This Row],[Espai reservat Administració (dies)]],2)</f>
        <v>0</v>
      </c>
      <c r="AN465" s="79">
        <f>Taula1[[#This Row],[% Jornada segons contracte
(no posar el símbol %) ]]-Taula1[[#This Row],[% Reducció salari per baix rendiment        (no posar el símbol %)]]</f>
        <v>0</v>
      </c>
      <c r="AO465" s="131">
        <f t="shared" si="114"/>
        <v>0</v>
      </c>
      <c r="AP465" s="86"/>
      <c r="AQ465" s="136">
        <f>ROUND((AR465/100)*693*Taula1[[#This Row],[Mesos naturals sencers treballats període justificat (01/01/2023 - 31/03/2023)]],2)</f>
        <v>0</v>
      </c>
      <c r="AR465" s="89">
        <f>Taula1[[#This Row],[% Jornada segons contracte
(no posar el símbol %) ]]-Taula1[[#This Row],[% Reducció salari per baix rendiment        (no posar el símbol %)]]</f>
        <v>0</v>
      </c>
      <c r="AS465" s="136">
        <f>ROUND((AT465/100)*22.78356164*Taula1[[#This Row],[Dies treballats període justificat (01/01/2023 - 31/03/2023)              no comptabilitzats com a mes natural sencer]],2)</f>
        <v>0</v>
      </c>
      <c r="AT465" s="89">
        <f>Taula1[[#This Row],[% Jornada segons contracte
(no posar el símbol %) ]]-Taula1[[#This Row],[% Reducció salari per baix rendiment        (no posar el símbol %)]]</f>
        <v>0</v>
      </c>
      <c r="AU465" s="136">
        <f t="shared" si="115"/>
        <v>0</v>
      </c>
      <c r="AV465" s="86"/>
      <c r="AW465" s="136">
        <f>ROUND((AX465/100)*693*Taula1[[#This Row],[Espai reservat Administració  (mesos)]],2)</f>
        <v>0</v>
      </c>
      <c r="AX465" s="89">
        <f>Taula1[[#This Row],[% Jornada segons contracte
(no posar el símbol %) ]]-Taula1[[#This Row],[% Reducció salari per baix rendiment        (no posar el símbol %)]]</f>
        <v>0</v>
      </c>
      <c r="AY465" s="131">
        <f>ROUND((AZ465/100)*22.78356164*Taula1[[#This Row],[Espai reservat Administració (dies)]],2)</f>
        <v>0</v>
      </c>
      <c r="AZ465" s="79">
        <f>Taula1[[#This Row],[% Jornada segons contracte
(no posar el símbol %) ]]-Taula1[[#This Row],[% Reducció salari per baix rendiment        (no posar el símbol %)]]</f>
        <v>0</v>
      </c>
      <c r="BA465" s="131">
        <f t="shared" si="116"/>
        <v>0</v>
      </c>
      <c r="BB465" s="83"/>
      <c r="BC465" s="131">
        <f>IF(Taula1[[#This Row],[Grup justificat     (fer servir opcions de la llista desplegable)]]=1,AI465,0)</f>
        <v>0</v>
      </c>
      <c r="BD465" s="131">
        <f>IF(Taula1[[#This Row],[Grup justificat     (fer servir opcions de la llista desplegable)]]=2,AU465,0)</f>
        <v>0</v>
      </c>
      <c r="BE465" s="83"/>
      <c r="BF465" s="131">
        <f>IF(Taula1[[#This Row],[Espai reservat Administració]]=1,AO465,0)</f>
        <v>0</v>
      </c>
      <c r="BG465" s="131">
        <f>IF(Taula1[[#This Row],[Espai reservat Administració]]=2,BA465,0)</f>
        <v>0</v>
      </c>
      <c r="BH465" s="83"/>
      <c r="BI465" s="124">
        <f>IF(Taula1[[#This Row],[Grup justificat     (fer servir opcions de la llista desplegable)]]=1,1,0)</f>
        <v>0</v>
      </c>
      <c r="BJ465" s="124">
        <f>IF(Taula1[[#This Row],[Espai reservat Administració]]=1,1,0)</f>
        <v>0</v>
      </c>
      <c r="BK465" s="125"/>
      <c r="BL465" s="124">
        <f>IF(Taula1[[#This Row],[Grup justificat     (fer servir opcions de la llista desplegable)]]=2,1,0)</f>
        <v>0</v>
      </c>
      <c r="BM465" s="124">
        <f>IF(Taula1[[#This Row],[Espai reservat Administració]]=2,1,0)</f>
        <v>0</v>
      </c>
      <c r="BN465" s="73"/>
      <c r="BO465" s="73"/>
      <c r="BP465" s="73"/>
      <c r="BQ465" s="73"/>
      <c r="BR465" s="73"/>
      <c r="BS465" s="73"/>
      <c r="BT465" s="73"/>
      <c r="BU465" s="73"/>
      <c r="BV465" s="73"/>
      <c r="BW465" s="73"/>
      <c r="BX465" s="73"/>
      <c r="BY465" s="73"/>
      <c r="BZ465" s="73"/>
      <c r="CA465" s="73"/>
      <c r="CB465" s="73"/>
      <c r="CC465" s="73"/>
      <c r="CD465" s="73"/>
      <c r="CE465" s="73"/>
      <c r="CF465" s="73"/>
      <c r="CG465" s="63">
        <f t="shared" si="117"/>
        <v>0</v>
      </c>
      <c r="CH465" s="63">
        <f t="shared" si="118"/>
        <v>0</v>
      </c>
      <c r="CI465" s="73"/>
      <c r="CJ465" s="63">
        <f>IF(Taula1[[#This Row],[Tipus de contracte                                  (fer servir opcions de la llista desplegable)]]="Indefinit",1,0)</f>
        <v>0</v>
      </c>
      <c r="CK465" s="63">
        <f>IF(Taula1[[#This Row],[Tipus de contracte                                  (fer servir opcions de la llista desplegable)]]="Temporal, igual o superior a 6 mesos",1,0)</f>
        <v>0</v>
      </c>
      <c r="CL465" s="63">
        <f>IF(Taula1[[#This Row],[Tipus de contracte                                  (fer servir opcions de la llista desplegable)]]="Substitució per IT",1,0)</f>
        <v>0</v>
      </c>
      <c r="CM465" s="73"/>
      <c r="CN465" s="63">
        <f>IF(Taula1[[#This Row],[Relació llocs de treball]]&gt;=1,1,0)</f>
        <v>0</v>
      </c>
      <c r="CO465" s="73"/>
      <c r="CP465" s="63">
        <f>IF(Taula1[[#This Row],[Identitat de gènere                                                          (fer servir opcions de la llista desplegable)]]="Home",1,0)</f>
        <v>0</v>
      </c>
      <c r="CQ465" s="63">
        <f>IF(Taula1[[#This Row],[Identitat de gènere                                                          (fer servir opcions de la llista desplegable)]]="Dona",1,0)</f>
        <v>0</v>
      </c>
      <c r="CR465" s="63">
        <f>IF(Taula1[[#This Row],[Identitat de gènere                                                          (fer servir opcions de la llista desplegable)]]="No binari",1,0)</f>
        <v>0</v>
      </c>
      <c r="CS465" s="73"/>
      <c r="CT465" s="63">
        <f t="shared" si="112"/>
        <v>0</v>
      </c>
      <c r="CU465" s="64">
        <f t="shared" si="119"/>
        <v>0</v>
      </c>
      <c r="CW465" s="64">
        <f t="shared" si="120"/>
        <v>0</v>
      </c>
      <c r="CX465" s="64">
        <f t="shared" si="121"/>
        <v>0</v>
      </c>
      <c r="CY465" s="64">
        <f t="shared" si="122"/>
        <v>0</v>
      </c>
      <c r="CZ465" s="64">
        <f t="shared" si="123"/>
        <v>0</v>
      </c>
      <c r="DB465" s="64">
        <f t="shared" si="124"/>
        <v>0</v>
      </c>
      <c r="DC465" s="64">
        <f t="shared" si="125"/>
        <v>0</v>
      </c>
      <c r="DD465" s="64">
        <f t="shared" si="126"/>
        <v>0</v>
      </c>
      <c r="DE465" s="64">
        <f t="shared" si="127"/>
        <v>0</v>
      </c>
    </row>
    <row r="466" spans="2:109" x14ac:dyDescent="0.3">
      <c r="B466" s="167"/>
      <c r="C466" s="186"/>
      <c r="D466" s="2"/>
      <c r="E466" s="67"/>
      <c r="F466" s="5"/>
      <c r="G466" s="5"/>
      <c r="H466" s="187"/>
      <c r="I466" s="111" t="str">
        <f ca="1">IF(Taula1[[#This Row],[Data naixement (format dd/mm/aaaa)]]="","0",DATEDIF(Taula1[[#This Row],[Data naixement (format dd/mm/aaaa)]],TODAY(),"Y"))</f>
        <v>0</v>
      </c>
      <c r="J466" s="6"/>
      <c r="K466" s="6"/>
      <c r="L466" s="6"/>
      <c r="M466" s="6"/>
      <c r="N466" s="56"/>
      <c r="O466" s="56"/>
      <c r="P466" s="56"/>
      <c r="Q466" s="6"/>
      <c r="R466" s="7"/>
      <c r="S466" s="143">
        <f>Taula1[[#This Row],[Mesos naturals sencers treballats període justificat (01/01/2023 - 31/03/2023)]]</f>
        <v>0</v>
      </c>
      <c r="T466" s="194">
        <f>Taula1[[#This Row],[Dies treballats període justificat (01/01/2023 - 31/03/2023)              no comptabilitzats com a mes natural sencer]]</f>
        <v>0</v>
      </c>
      <c r="U466" s="12"/>
      <c r="V466" s="7"/>
      <c r="W466" s="188"/>
      <c r="X466" s="188"/>
      <c r="Y466" s="188"/>
      <c r="Z466" s="188"/>
      <c r="AA466" s="190"/>
      <c r="AB466" s="143">
        <f>Taula1[[#This Row],[Grup justificat     (fer servir opcions de la llista desplegable)]]</f>
        <v>0</v>
      </c>
      <c r="AC466" s="182"/>
      <c r="AD466" s="80"/>
      <c r="AE466" s="131">
        <f>ROUND((AF466/100)*756*Taula1[[#This Row],[Mesos naturals sencers treballats període justificat (01/01/2023 - 31/03/2023)]],2)</f>
        <v>0</v>
      </c>
      <c r="AF466" s="79">
        <f>Taula1[[#This Row],[% Jornada segons contracte
(no posar el símbol %) ]]-Taula1[[#This Row],[% Reducció salari per baix rendiment        (no posar el símbol %)]]</f>
        <v>0</v>
      </c>
      <c r="AG466" s="131">
        <f>ROUND((AH466/100)*24.8547945*Taula1[[#This Row],[Dies treballats període justificat (01/01/2023 - 31/03/2023)              no comptabilitzats com a mes natural sencer]],2)</f>
        <v>0</v>
      </c>
      <c r="AH466" s="79">
        <f>Taula1[[#This Row],[% Jornada segons contracte
(no posar el símbol %) ]]-Taula1[[#This Row],[% Reducció salari per baix rendiment        (no posar el símbol %)]]</f>
        <v>0</v>
      </c>
      <c r="AI466" s="131">
        <f t="shared" si="113"/>
        <v>0</v>
      </c>
      <c r="AJ466" s="183"/>
      <c r="AK466" s="131">
        <f>ROUND((AL466/100)*756*Taula1[[#This Row],[Espai reservat Administració  (mesos)]],2)</f>
        <v>0</v>
      </c>
      <c r="AL466" s="79">
        <f>Taula1[[#This Row],[% Jornada segons contracte
(no posar el símbol %) ]]-Taula1[[#This Row],[% Reducció salari per baix rendiment        (no posar el símbol %)]]</f>
        <v>0</v>
      </c>
      <c r="AM466" s="131">
        <f>ROUND((AN466/100)*24.8547945*Taula1[[#This Row],[Espai reservat Administració (dies)]],2)</f>
        <v>0</v>
      </c>
      <c r="AN466" s="79">
        <f>Taula1[[#This Row],[% Jornada segons contracte
(no posar el símbol %) ]]-Taula1[[#This Row],[% Reducció salari per baix rendiment        (no posar el símbol %)]]</f>
        <v>0</v>
      </c>
      <c r="AO466" s="131">
        <f t="shared" si="114"/>
        <v>0</v>
      </c>
      <c r="AP466" s="86"/>
      <c r="AQ466" s="136">
        <f>ROUND((AR466/100)*693*Taula1[[#This Row],[Mesos naturals sencers treballats període justificat (01/01/2023 - 31/03/2023)]],2)</f>
        <v>0</v>
      </c>
      <c r="AR466" s="89">
        <f>Taula1[[#This Row],[% Jornada segons contracte
(no posar el símbol %) ]]-Taula1[[#This Row],[% Reducció salari per baix rendiment        (no posar el símbol %)]]</f>
        <v>0</v>
      </c>
      <c r="AS466" s="136">
        <f>ROUND((AT466/100)*22.78356164*Taula1[[#This Row],[Dies treballats període justificat (01/01/2023 - 31/03/2023)              no comptabilitzats com a mes natural sencer]],2)</f>
        <v>0</v>
      </c>
      <c r="AT466" s="89">
        <f>Taula1[[#This Row],[% Jornada segons contracte
(no posar el símbol %) ]]-Taula1[[#This Row],[% Reducció salari per baix rendiment        (no posar el símbol %)]]</f>
        <v>0</v>
      </c>
      <c r="AU466" s="136">
        <f t="shared" si="115"/>
        <v>0</v>
      </c>
      <c r="AV466" s="86"/>
      <c r="AW466" s="136">
        <f>ROUND((AX466/100)*693*Taula1[[#This Row],[Espai reservat Administració  (mesos)]],2)</f>
        <v>0</v>
      </c>
      <c r="AX466" s="89">
        <f>Taula1[[#This Row],[% Jornada segons contracte
(no posar el símbol %) ]]-Taula1[[#This Row],[% Reducció salari per baix rendiment        (no posar el símbol %)]]</f>
        <v>0</v>
      </c>
      <c r="AY466" s="131">
        <f>ROUND((AZ466/100)*22.78356164*Taula1[[#This Row],[Espai reservat Administració (dies)]],2)</f>
        <v>0</v>
      </c>
      <c r="AZ466" s="79">
        <f>Taula1[[#This Row],[% Jornada segons contracte
(no posar el símbol %) ]]-Taula1[[#This Row],[% Reducció salari per baix rendiment        (no posar el símbol %)]]</f>
        <v>0</v>
      </c>
      <c r="BA466" s="131">
        <f t="shared" si="116"/>
        <v>0</v>
      </c>
      <c r="BB466" s="83"/>
      <c r="BC466" s="131">
        <f>IF(Taula1[[#This Row],[Grup justificat     (fer servir opcions de la llista desplegable)]]=1,AI466,0)</f>
        <v>0</v>
      </c>
      <c r="BD466" s="131">
        <f>IF(Taula1[[#This Row],[Grup justificat     (fer servir opcions de la llista desplegable)]]=2,AU466,0)</f>
        <v>0</v>
      </c>
      <c r="BE466" s="83"/>
      <c r="BF466" s="131">
        <f>IF(Taula1[[#This Row],[Espai reservat Administració]]=1,AO466,0)</f>
        <v>0</v>
      </c>
      <c r="BG466" s="131">
        <f>IF(Taula1[[#This Row],[Espai reservat Administració]]=2,BA466,0)</f>
        <v>0</v>
      </c>
      <c r="BH466" s="83"/>
      <c r="BI466" s="124">
        <f>IF(Taula1[[#This Row],[Grup justificat     (fer servir opcions de la llista desplegable)]]=1,1,0)</f>
        <v>0</v>
      </c>
      <c r="BJ466" s="124">
        <f>IF(Taula1[[#This Row],[Espai reservat Administració]]=1,1,0)</f>
        <v>0</v>
      </c>
      <c r="BK466" s="125"/>
      <c r="BL466" s="124">
        <f>IF(Taula1[[#This Row],[Grup justificat     (fer servir opcions de la llista desplegable)]]=2,1,0)</f>
        <v>0</v>
      </c>
      <c r="BM466" s="124">
        <f>IF(Taula1[[#This Row],[Espai reservat Administració]]=2,1,0)</f>
        <v>0</v>
      </c>
      <c r="BN466" s="73"/>
      <c r="BO466" s="73"/>
      <c r="BP466" s="73"/>
      <c r="BQ466" s="73"/>
      <c r="BR466" s="73"/>
      <c r="BS466" s="73"/>
      <c r="BT466" s="73"/>
      <c r="BU466" s="73"/>
      <c r="BV466" s="73"/>
      <c r="BW466" s="73"/>
      <c r="BX466" s="73"/>
      <c r="BY466" s="73"/>
      <c r="BZ466" s="73"/>
      <c r="CA466" s="73"/>
      <c r="CB466" s="73"/>
      <c r="CC466" s="73"/>
      <c r="CD466" s="73"/>
      <c r="CE466" s="73"/>
      <c r="CF466" s="73"/>
      <c r="CG466" s="63">
        <f t="shared" si="117"/>
        <v>0</v>
      </c>
      <c r="CH466" s="63">
        <f t="shared" si="118"/>
        <v>0</v>
      </c>
      <c r="CI466" s="73"/>
      <c r="CJ466" s="63">
        <f>IF(Taula1[[#This Row],[Tipus de contracte                                  (fer servir opcions de la llista desplegable)]]="Indefinit",1,0)</f>
        <v>0</v>
      </c>
      <c r="CK466" s="63">
        <f>IF(Taula1[[#This Row],[Tipus de contracte                                  (fer servir opcions de la llista desplegable)]]="Temporal, igual o superior a 6 mesos",1,0)</f>
        <v>0</v>
      </c>
      <c r="CL466" s="63">
        <f>IF(Taula1[[#This Row],[Tipus de contracte                                  (fer servir opcions de la llista desplegable)]]="Substitució per IT",1,0)</f>
        <v>0</v>
      </c>
      <c r="CM466" s="73"/>
      <c r="CN466" s="63">
        <f>IF(Taula1[[#This Row],[Relació llocs de treball]]&gt;=1,1,0)</f>
        <v>0</v>
      </c>
      <c r="CO466" s="73"/>
      <c r="CP466" s="63">
        <f>IF(Taula1[[#This Row],[Identitat de gènere                                                          (fer servir opcions de la llista desplegable)]]="Home",1,0)</f>
        <v>0</v>
      </c>
      <c r="CQ466" s="63">
        <f>IF(Taula1[[#This Row],[Identitat de gènere                                                          (fer servir opcions de la llista desplegable)]]="Dona",1,0)</f>
        <v>0</v>
      </c>
      <c r="CR466" s="63">
        <f>IF(Taula1[[#This Row],[Identitat de gènere                                                          (fer servir opcions de la llista desplegable)]]="No binari",1,0)</f>
        <v>0</v>
      </c>
      <c r="CS466" s="73"/>
      <c r="CT466" s="63">
        <f t="shared" si="112"/>
        <v>0</v>
      </c>
      <c r="CU466" s="64">
        <f t="shared" si="119"/>
        <v>0</v>
      </c>
      <c r="CW466" s="64">
        <f t="shared" si="120"/>
        <v>0</v>
      </c>
      <c r="CX466" s="64">
        <f t="shared" si="121"/>
        <v>0</v>
      </c>
      <c r="CY466" s="64">
        <f t="shared" si="122"/>
        <v>0</v>
      </c>
      <c r="CZ466" s="64">
        <f t="shared" si="123"/>
        <v>0</v>
      </c>
      <c r="DB466" s="64">
        <f t="shared" si="124"/>
        <v>0</v>
      </c>
      <c r="DC466" s="64">
        <f t="shared" si="125"/>
        <v>0</v>
      </c>
      <c r="DD466" s="64">
        <f t="shared" si="126"/>
        <v>0</v>
      </c>
      <c r="DE466" s="64">
        <f t="shared" si="127"/>
        <v>0</v>
      </c>
    </row>
    <row r="467" spans="2:109" x14ac:dyDescent="0.3">
      <c r="B467" s="167"/>
      <c r="C467" s="186"/>
      <c r="D467" s="2"/>
      <c r="E467" s="67"/>
      <c r="F467" s="5"/>
      <c r="G467" s="5"/>
      <c r="H467" s="187"/>
      <c r="I467" s="111" t="str">
        <f ca="1">IF(Taula1[[#This Row],[Data naixement (format dd/mm/aaaa)]]="","0",DATEDIF(Taula1[[#This Row],[Data naixement (format dd/mm/aaaa)]],TODAY(),"Y"))</f>
        <v>0</v>
      </c>
      <c r="J467" s="6"/>
      <c r="K467" s="6"/>
      <c r="L467" s="6"/>
      <c r="M467" s="6"/>
      <c r="N467" s="56"/>
      <c r="O467" s="56"/>
      <c r="P467" s="56"/>
      <c r="Q467" s="6"/>
      <c r="R467" s="7"/>
      <c r="S467" s="143">
        <f>Taula1[[#This Row],[Mesos naturals sencers treballats període justificat (01/01/2023 - 31/03/2023)]]</f>
        <v>0</v>
      </c>
      <c r="T467" s="194">
        <f>Taula1[[#This Row],[Dies treballats període justificat (01/01/2023 - 31/03/2023)              no comptabilitzats com a mes natural sencer]]</f>
        <v>0</v>
      </c>
      <c r="U467" s="12"/>
      <c r="V467" s="7"/>
      <c r="W467" s="188"/>
      <c r="X467" s="188"/>
      <c r="Y467" s="188"/>
      <c r="Z467" s="188"/>
      <c r="AA467" s="190"/>
      <c r="AB467" s="143">
        <f>Taula1[[#This Row],[Grup justificat     (fer servir opcions de la llista desplegable)]]</f>
        <v>0</v>
      </c>
      <c r="AC467" s="182"/>
      <c r="AD467" s="80"/>
      <c r="AE467" s="131">
        <f>ROUND((AF467/100)*756*Taula1[[#This Row],[Mesos naturals sencers treballats període justificat (01/01/2023 - 31/03/2023)]],2)</f>
        <v>0</v>
      </c>
      <c r="AF467" s="79">
        <f>Taula1[[#This Row],[% Jornada segons contracte
(no posar el símbol %) ]]-Taula1[[#This Row],[% Reducció salari per baix rendiment        (no posar el símbol %)]]</f>
        <v>0</v>
      </c>
      <c r="AG467" s="131">
        <f>ROUND((AH467/100)*24.8547945*Taula1[[#This Row],[Dies treballats període justificat (01/01/2023 - 31/03/2023)              no comptabilitzats com a mes natural sencer]],2)</f>
        <v>0</v>
      </c>
      <c r="AH467" s="79">
        <f>Taula1[[#This Row],[% Jornada segons contracte
(no posar el símbol %) ]]-Taula1[[#This Row],[% Reducció salari per baix rendiment        (no posar el símbol %)]]</f>
        <v>0</v>
      </c>
      <c r="AI467" s="131">
        <f t="shared" si="113"/>
        <v>0</v>
      </c>
      <c r="AJ467" s="183"/>
      <c r="AK467" s="131">
        <f>ROUND((AL467/100)*756*Taula1[[#This Row],[Espai reservat Administració  (mesos)]],2)</f>
        <v>0</v>
      </c>
      <c r="AL467" s="79">
        <f>Taula1[[#This Row],[% Jornada segons contracte
(no posar el símbol %) ]]-Taula1[[#This Row],[% Reducció salari per baix rendiment        (no posar el símbol %)]]</f>
        <v>0</v>
      </c>
      <c r="AM467" s="131">
        <f>ROUND((AN467/100)*24.8547945*Taula1[[#This Row],[Espai reservat Administració (dies)]],2)</f>
        <v>0</v>
      </c>
      <c r="AN467" s="79">
        <f>Taula1[[#This Row],[% Jornada segons contracte
(no posar el símbol %) ]]-Taula1[[#This Row],[% Reducció salari per baix rendiment        (no posar el símbol %)]]</f>
        <v>0</v>
      </c>
      <c r="AO467" s="131">
        <f t="shared" si="114"/>
        <v>0</v>
      </c>
      <c r="AP467" s="86"/>
      <c r="AQ467" s="136">
        <f>ROUND((AR467/100)*693*Taula1[[#This Row],[Mesos naturals sencers treballats període justificat (01/01/2023 - 31/03/2023)]],2)</f>
        <v>0</v>
      </c>
      <c r="AR467" s="89">
        <f>Taula1[[#This Row],[% Jornada segons contracte
(no posar el símbol %) ]]-Taula1[[#This Row],[% Reducció salari per baix rendiment        (no posar el símbol %)]]</f>
        <v>0</v>
      </c>
      <c r="AS467" s="136">
        <f>ROUND((AT467/100)*22.78356164*Taula1[[#This Row],[Dies treballats període justificat (01/01/2023 - 31/03/2023)              no comptabilitzats com a mes natural sencer]],2)</f>
        <v>0</v>
      </c>
      <c r="AT467" s="89">
        <f>Taula1[[#This Row],[% Jornada segons contracte
(no posar el símbol %) ]]-Taula1[[#This Row],[% Reducció salari per baix rendiment        (no posar el símbol %)]]</f>
        <v>0</v>
      </c>
      <c r="AU467" s="136">
        <f t="shared" si="115"/>
        <v>0</v>
      </c>
      <c r="AV467" s="86"/>
      <c r="AW467" s="136">
        <f>ROUND((AX467/100)*693*Taula1[[#This Row],[Espai reservat Administració  (mesos)]],2)</f>
        <v>0</v>
      </c>
      <c r="AX467" s="89">
        <f>Taula1[[#This Row],[% Jornada segons contracte
(no posar el símbol %) ]]-Taula1[[#This Row],[% Reducció salari per baix rendiment        (no posar el símbol %)]]</f>
        <v>0</v>
      </c>
      <c r="AY467" s="131">
        <f>ROUND((AZ467/100)*22.78356164*Taula1[[#This Row],[Espai reservat Administració (dies)]],2)</f>
        <v>0</v>
      </c>
      <c r="AZ467" s="79">
        <f>Taula1[[#This Row],[% Jornada segons contracte
(no posar el símbol %) ]]-Taula1[[#This Row],[% Reducció salari per baix rendiment        (no posar el símbol %)]]</f>
        <v>0</v>
      </c>
      <c r="BA467" s="131">
        <f t="shared" si="116"/>
        <v>0</v>
      </c>
      <c r="BB467" s="83"/>
      <c r="BC467" s="131">
        <f>IF(Taula1[[#This Row],[Grup justificat     (fer servir opcions de la llista desplegable)]]=1,AI467,0)</f>
        <v>0</v>
      </c>
      <c r="BD467" s="131">
        <f>IF(Taula1[[#This Row],[Grup justificat     (fer servir opcions de la llista desplegable)]]=2,AU467,0)</f>
        <v>0</v>
      </c>
      <c r="BE467" s="83"/>
      <c r="BF467" s="131">
        <f>IF(Taula1[[#This Row],[Espai reservat Administració]]=1,AO467,0)</f>
        <v>0</v>
      </c>
      <c r="BG467" s="131">
        <f>IF(Taula1[[#This Row],[Espai reservat Administració]]=2,BA467,0)</f>
        <v>0</v>
      </c>
      <c r="BH467" s="83"/>
      <c r="BI467" s="124">
        <f>IF(Taula1[[#This Row],[Grup justificat     (fer servir opcions de la llista desplegable)]]=1,1,0)</f>
        <v>0</v>
      </c>
      <c r="BJ467" s="124">
        <f>IF(Taula1[[#This Row],[Espai reservat Administració]]=1,1,0)</f>
        <v>0</v>
      </c>
      <c r="BK467" s="125"/>
      <c r="BL467" s="124">
        <f>IF(Taula1[[#This Row],[Grup justificat     (fer servir opcions de la llista desplegable)]]=2,1,0)</f>
        <v>0</v>
      </c>
      <c r="BM467" s="124">
        <f>IF(Taula1[[#This Row],[Espai reservat Administració]]=2,1,0)</f>
        <v>0</v>
      </c>
      <c r="BN467" s="73"/>
      <c r="BO467" s="73"/>
      <c r="BP467" s="73"/>
      <c r="BQ467" s="73"/>
      <c r="BR467" s="73"/>
      <c r="BS467" s="73"/>
      <c r="BT467" s="73"/>
      <c r="BU467" s="73"/>
      <c r="BV467" s="73"/>
      <c r="BW467" s="73"/>
      <c r="BX467" s="73"/>
      <c r="BY467" s="73"/>
      <c r="BZ467" s="73"/>
      <c r="CA467" s="73"/>
      <c r="CB467" s="73"/>
      <c r="CC467" s="73"/>
      <c r="CD467" s="73"/>
      <c r="CE467" s="73"/>
      <c r="CF467" s="73"/>
      <c r="CG467" s="63">
        <f t="shared" si="117"/>
        <v>0</v>
      </c>
      <c r="CH467" s="63">
        <f t="shared" si="118"/>
        <v>0</v>
      </c>
      <c r="CI467" s="73"/>
      <c r="CJ467" s="63">
        <f>IF(Taula1[[#This Row],[Tipus de contracte                                  (fer servir opcions de la llista desplegable)]]="Indefinit",1,0)</f>
        <v>0</v>
      </c>
      <c r="CK467" s="63">
        <f>IF(Taula1[[#This Row],[Tipus de contracte                                  (fer servir opcions de la llista desplegable)]]="Temporal, igual o superior a 6 mesos",1,0)</f>
        <v>0</v>
      </c>
      <c r="CL467" s="63">
        <f>IF(Taula1[[#This Row],[Tipus de contracte                                  (fer servir opcions de la llista desplegable)]]="Substitució per IT",1,0)</f>
        <v>0</v>
      </c>
      <c r="CM467" s="73"/>
      <c r="CN467" s="63">
        <f>IF(Taula1[[#This Row],[Relació llocs de treball]]&gt;=1,1,0)</f>
        <v>0</v>
      </c>
      <c r="CO467" s="73"/>
      <c r="CP467" s="63">
        <f>IF(Taula1[[#This Row],[Identitat de gènere                                                          (fer servir opcions de la llista desplegable)]]="Home",1,0)</f>
        <v>0</v>
      </c>
      <c r="CQ467" s="63">
        <f>IF(Taula1[[#This Row],[Identitat de gènere                                                          (fer servir opcions de la llista desplegable)]]="Dona",1,0)</f>
        <v>0</v>
      </c>
      <c r="CR467" s="63">
        <f>IF(Taula1[[#This Row],[Identitat de gènere                                                          (fer servir opcions de la llista desplegable)]]="No binari",1,0)</f>
        <v>0</v>
      </c>
      <c r="CS467" s="73"/>
      <c r="CT467" s="63">
        <f t="shared" si="112"/>
        <v>0</v>
      </c>
      <c r="CU467" s="64">
        <f t="shared" si="119"/>
        <v>0</v>
      </c>
      <c r="CW467" s="64">
        <f t="shared" si="120"/>
        <v>0</v>
      </c>
      <c r="CX467" s="64">
        <f t="shared" si="121"/>
        <v>0</v>
      </c>
      <c r="CY467" s="64">
        <f t="shared" si="122"/>
        <v>0</v>
      </c>
      <c r="CZ467" s="64">
        <f t="shared" si="123"/>
        <v>0</v>
      </c>
      <c r="DB467" s="64">
        <f t="shared" si="124"/>
        <v>0</v>
      </c>
      <c r="DC467" s="64">
        <f t="shared" si="125"/>
        <v>0</v>
      </c>
      <c r="DD467" s="64">
        <f t="shared" si="126"/>
        <v>0</v>
      </c>
      <c r="DE467" s="64">
        <f t="shared" si="127"/>
        <v>0</v>
      </c>
    </row>
    <row r="468" spans="2:109" x14ac:dyDescent="0.3">
      <c r="B468" s="167"/>
      <c r="C468" s="186"/>
      <c r="D468" s="2"/>
      <c r="E468" s="67"/>
      <c r="F468" s="5"/>
      <c r="G468" s="5"/>
      <c r="H468" s="187"/>
      <c r="I468" s="111" t="str">
        <f ca="1">IF(Taula1[[#This Row],[Data naixement (format dd/mm/aaaa)]]="","0",DATEDIF(Taula1[[#This Row],[Data naixement (format dd/mm/aaaa)]],TODAY(),"Y"))</f>
        <v>0</v>
      </c>
      <c r="J468" s="6"/>
      <c r="K468" s="6"/>
      <c r="L468" s="6"/>
      <c r="M468" s="6"/>
      <c r="N468" s="56"/>
      <c r="O468" s="56"/>
      <c r="P468" s="56"/>
      <c r="Q468" s="6"/>
      <c r="R468" s="7"/>
      <c r="S468" s="143">
        <f>Taula1[[#This Row],[Mesos naturals sencers treballats període justificat (01/01/2023 - 31/03/2023)]]</f>
        <v>0</v>
      </c>
      <c r="T468" s="194">
        <f>Taula1[[#This Row],[Dies treballats període justificat (01/01/2023 - 31/03/2023)              no comptabilitzats com a mes natural sencer]]</f>
        <v>0</v>
      </c>
      <c r="U468" s="12"/>
      <c r="V468" s="7"/>
      <c r="W468" s="188"/>
      <c r="X468" s="188"/>
      <c r="Y468" s="188"/>
      <c r="Z468" s="188"/>
      <c r="AA468" s="190"/>
      <c r="AB468" s="143">
        <f>Taula1[[#This Row],[Grup justificat     (fer servir opcions de la llista desplegable)]]</f>
        <v>0</v>
      </c>
      <c r="AC468" s="182"/>
      <c r="AD468" s="80"/>
      <c r="AE468" s="131">
        <f>ROUND((AF468/100)*756*Taula1[[#This Row],[Mesos naturals sencers treballats període justificat (01/01/2023 - 31/03/2023)]],2)</f>
        <v>0</v>
      </c>
      <c r="AF468" s="79">
        <f>Taula1[[#This Row],[% Jornada segons contracte
(no posar el símbol %) ]]-Taula1[[#This Row],[% Reducció salari per baix rendiment        (no posar el símbol %)]]</f>
        <v>0</v>
      </c>
      <c r="AG468" s="131">
        <f>ROUND((AH468/100)*24.8547945*Taula1[[#This Row],[Dies treballats període justificat (01/01/2023 - 31/03/2023)              no comptabilitzats com a mes natural sencer]],2)</f>
        <v>0</v>
      </c>
      <c r="AH468" s="79">
        <f>Taula1[[#This Row],[% Jornada segons contracte
(no posar el símbol %) ]]-Taula1[[#This Row],[% Reducció salari per baix rendiment        (no posar el símbol %)]]</f>
        <v>0</v>
      </c>
      <c r="AI468" s="131">
        <f t="shared" si="113"/>
        <v>0</v>
      </c>
      <c r="AJ468" s="183"/>
      <c r="AK468" s="131">
        <f>ROUND((AL468/100)*756*Taula1[[#This Row],[Espai reservat Administració  (mesos)]],2)</f>
        <v>0</v>
      </c>
      <c r="AL468" s="79">
        <f>Taula1[[#This Row],[% Jornada segons contracte
(no posar el símbol %) ]]-Taula1[[#This Row],[% Reducció salari per baix rendiment        (no posar el símbol %)]]</f>
        <v>0</v>
      </c>
      <c r="AM468" s="131">
        <f>ROUND((AN468/100)*24.8547945*Taula1[[#This Row],[Espai reservat Administració (dies)]],2)</f>
        <v>0</v>
      </c>
      <c r="AN468" s="79">
        <f>Taula1[[#This Row],[% Jornada segons contracte
(no posar el símbol %) ]]-Taula1[[#This Row],[% Reducció salari per baix rendiment        (no posar el símbol %)]]</f>
        <v>0</v>
      </c>
      <c r="AO468" s="131">
        <f t="shared" si="114"/>
        <v>0</v>
      </c>
      <c r="AP468" s="86"/>
      <c r="AQ468" s="136">
        <f>ROUND((AR468/100)*693*Taula1[[#This Row],[Mesos naturals sencers treballats període justificat (01/01/2023 - 31/03/2023)]],2)</f>
        <v>0</v>
      </c>
      <c r="AR468" s="89">
        <f>Taula1[[#This Row],[% Jornada segons contracte
(no posar el símbol %) ]]-Taula1[[#This Row],[% Reducció salari per baix rendiment        (no posar el símbol %)]]</f>
        <v>0</v>
      </c>
      <c r="AS468" s="136">
        <f>ROUND((AT468/100)*22.78356164*Taula1[[#This Row],[Dies treballats període justificat (01/01/2023 - 31/03/2023)              no comptabilitzats com a mes natural sencer]],2)</f>
        <v>0</v>
      </c>
      <c r="AT468" s="89">
        <f>Taula1[[#This Row],[% Jornada segons contracte
(no posar el símbol %) ]]-Taula1[[#This Row],[% Reducció salari per baix rendiment        (no posar el símbol %)]]</f>
        <v>0</v>
      </c>
      <c r="AU468" s="136">
        <f t="shared" si="115"/>
        <v>0</v>
      </c>
      <c r="AV468" s="86"/>
      <c r="AW468" s="136">
        <f>ROUND((AX468/100)*693*Taula1[[#This Row],[Espai reservat Administració  (mesos)]],2)</f>
        <v>0</v>
      </c>
      <c r="AX468" s="89">
        <f>Taula1[[#This Row],[% Jornada segons contracte
(no posar el símbol %) ]]-Taula1[[#This Row],[% Reducció salari per baix rendiment        (no posar el símbol %)]]</f>
        <v>0</v>
      </c>
      <c r="AY468" s="131">
        <f>ROUND((AZ468/100)*22.78356164*Taula1[[#This Row],[Espai reservat Administració (dies)]],2)</f>
        <v>0</v>
      </c>
      <c r="AZ468" s="79">
        <f>Taula1[[#This Row],[% Jornada segons contracte
(no posar el símbol %) ]]-Taula1[[#This Row],[% Reducció salari per baix rendiment        (no posar el símbol %)]]</f>
        <v>0</v>
      </c>
      <c r="BA468" s="131">
        <f t="shared" si="116"/>
        <v>0</v>
      </c>
      <c r="BB468" s="83"/>
      <c r="BC468" s="131">
        <f>IF(Taula1[[#This Row],[Grup justificat     (fer servir opcions de la llista desplegable)]]=1,AI468,0)</f>
        <v>0</v>
      </c>
      <c r="BD468" s="131">
        <f>IF(Taula1[[#This Row],[Grup justificat     (fer servir opcions de la llista desplegable)]]=2,AU468,0)</f>
        <v>0</v>
      </c>
      <c r="BE468" s="83"/>
      <c r="BF468" s="131">
        <f>IF(Taula1[[#This Row],[Espai reservat Administració]]=1,AO468,0)</f>
        <v>0</v>
      </c>
      <c r="BG468" s="131">
        <f>IF(Taula1[[#This Row],[Espai reservat Administració]]=2,BA468,0)</f>
        <v>0</v>
      </c>
      <c r="BH468" s="83"/>
      <c r="BI468" s="124">
        <f>IF(Taula1[[#This Row],[Grup justificat     (fer servir opcions de la llista desplegable)]]=1,1,0)</f>
        <v>0</v>
      </c>
      <c r="BJ468" s="124">
        <f>IF(Taula1[[#This Row],[Espai reservat Administració]]=1,1,0)</f>
        <v>0</v>
      </c>
      <c r="BK468" s="125"/>
      <c r="BL468" s="124">
        <f>IF(Taula1[[#This Row],[Grup justificat     (fer servir opcions de la llista desplegable)]]=2,1,0)</f>
        <v>0</v>
      </c>
      <c r="BM468" s="124">
        <f>IF(Taula1[[#This Row],[Espai reservat Administració]]=2,1,0)</f>
        <v>0</v>
      </c>
      <c r="BN468" s="73"/>
      <c r="BO468" s="73"/>
      <c r="BP468" s="73"/>
      <c r="BQ468" s="73"/>
      <c r="BR468" s="73"/>
      <c r="BS468" s="73"/>
      <c r="BT468" s="73"/>
      <c r="BU468" s="73"/>
      <c r="BV468" s="73"/>
      <c r="BW468" s="73"/>
      <c r="BX468" s="73"/>
      <c r="BY468" s="73"/>
      <c r="BZ468" s="73"/>
      <c r="CA468" s="73"/>
      <c r="CB468" s="73"/>
      <c r="CC468" s="73"/>
      <c r="CD468" s="73"/>
      <c r="CE468" s="73"/>
      <c r="CF468" s="73"/>
      <c r="CG468" s="63">
        <f t="shared" si="117"/>
        <v>0</v>
      </c>
      <c r="CH468" s="63">
        <f t="shared" si="118"/>
        <v>0</v>
      </c>
      <c r="CI468" s="73"/>
      <c r="CJ468" s="63">
        <f>IF(Taula1[[#This Row],[Tipus de contracte                                  (fer servir opcions de la llista desplegable)]]="Indefinit",1,0)</f>
        <v>0</v>
      </c>
      <c r="CK468" s="63">
        <f>IF(Taula1[[#This Row],[Tipus de contracte                                  (fer servir opcions de la llista desplegable)]]="Temporal, igual o superior a 6 mesos",1,0)</f>
        <v>0</v>
      </c>
      <c r="CL468" s="63">
        <f>IF(Taula1[[#This Row],[Tipus de contracte                                  (fer servir opcions de la llista desplegable)]]="Substitució per IT",1,0)</f>
        <v>0</v>
      </c>
      <c r="CM468" s="73"/>
      <c r="CN468" s="63">
        <f>IF(Taula1[[#This Row],[Relació llocs de treball]]&gt;=1,1,0)</f>
        <v>0</v>
      </c>
      <c r="CO468" s="73"/>
      <c r="CP468" s="63">
        <f>IF(Taula1[[#This Row],[Identitat de gènere                                                          (fer servir opcions de la llista desplegable)]]="Home",1,0)</f>
        <v>0</v>
      </c>
      <c r="CQ468" s="63">
        <f>IF(Taula1[[#This Row],[Identitat de gènere                                                          (fer servir opcions de la llista desplegable)]]="Dona",1,0)</f>
        <v>0</v>
      </c>
      <c r="CR468" s="63">
        <f>IF(Taula1[[#This Row],[Identitat de gènere                                                          (fer servir opcions de la llista desplegable)]]="No binari",1,0)</f>
        <v>0</v>
      </c>
      <c r="CS468" s="73"/>
      <c r="CT468" s="63">
        <f t="shared" si="112"/>
        <v>0</v>
      </c>
      <c r="CU468" s="64">
        <f t="shared" si="119"/>
        <v>0</v>
      </c>
      <c r="CW468" s="64">
        <f t="shared" si="120"/>
        <v>0</v>
      </c>
      <c r="CX468" s="64">
        <f t="shared" si="121"/>
        <v>0</v>
      </c>
      <c r="CY468" s="64">
        <f t="shared" si="122"/>
        <v>0</v>
      </c>
      <c r="CZ468" s="64">
        <f t="shared" si="123"/>
        <v>0</v>
      </c>
      <c r="DB468" s="64">
        <f t="shared" si="124"/>
        <v>0</v>
      </c>
      <c r="DC468" s="64">
        <f t="shared" si="125"/>
        <v>0</v>
      </c>
      <c r="DD468" s="64">
        <f t="shared" si="126"/>
        <v>0</v>
      </c>
      <c r="DE468" s="64">
        <f t="shared" si="127"/>
        <v>0</v>
      </c>
    </row>
    <row r="469" spans="2:109" x14ac:dyDescent="0.3">
      <c r="B469" s="167"/>
      <c r="C469" s="186"/>
      <c r="D469" s="2"/>
      <c r="E469" s="67"/>
      <c r="F469" s="5"/>
      <c r="G469" s="5"/>
      <c r="H469" s="187"/>
      <c r="I469" s="111" t="str">
        <f ca="1">IF(Taula1[[#This Row],[Data naixement (format dd/mm/aaaa)]]="","0",DATEDIF(Taula1[[#This Row],[Data naixement (format dd/mm/aaaa)]],TODAY(),"Y"))</f>
        <v>0</v>
      </c>
      <c r="J469" s="6"/>
      <c r="K469" s="6"/>
      <c r="L469" s="6"/>
      <c r="M469" s="6"/>
      <c r="N469" s="56"/>
      <c r="O469" s="56"/>
      <c r="P469" s="56"/>
      <c r="Q469" s="6"/>
      <c r="R469" s="7"/>
      <c r="S469" s="143">
        <f>Taula1[[#This Row],[Mesos naturals sencers treballats període justificat (01/01/2023 - 31/03/2023)]]</f>
        <v>0</v>
      </c>
      <c r="T469" s="194">
        <f>Taula1[[#This Row],[Dies treballats període justificat (01/01/2023 - 31/03/2023)              no comptabilitzats com a mes natural sencer]]</f>
        <v>0</v>
      </c>
      <c r="U469" s="12"/>
      <c r="V469" s="7"/>
      <c r="W469" s="188"/>
      <c r="X469" s="188"/>
      <c r="Y469" s="188"/>
      <c r="Z469" s="188"/>
      <c r="AA469" s="190"/>
      <c r="AB469" s="143">
        <f>Taula1[[#This Row],[Grup justificat     (fer servir opcions de la llista desplegable)]]</f>
        <v>0</v>
      </c>
      <c r="AC469" s="182"/>
      <c r="AD469" s="80"/>
      <c r="AE469" s="131">
        <f>ROUND((AF469/100)*756*Taula1[[#This Row],[Mesos naturals sencers treballats període justificat (01/01/2023 - 31/03/2023)]],2)</f>
        <v>0</v>
      </c>
      <c r="AF469" s="79">
        <f>Taula1[[#This Row],[% Jornada segons contracte
(no posar el símbol %) ]]-Taula1[[#This Row],[% Reducció salari per baix rendiment        (no posar el símbol %)]]</f>
        <v>0</v>
      </c>
      <c r="AG469" s="131">
        <f>ROUND((AH469/100)*24.8547945*Taula1[[#This Row],[Dies treballats període justificat (01/01/2023 - 31/03/2023)              no comptabilitzats com a mes natural sencer]],2)</f>
        <v>0</v>
      </c>
      <c r="AH469" s="79">
        <f>Taula1[[#This Row],[% Jornada segons contracte
(no posar el símbol %) ]]-Taula1[[#This Row],[% Reducció salari per baix rendiment        (no posar el símbol %)]]</f>
        <v>0</v>
      </c>
      <c r="AI469" s="131">
        <f t="shared" si="113"/>
        <v>0</v>
      </c>
      <c r="AJ469" s="183"/>
      <c r="AK469" s="131">
        <f>ROUND((AL469/100)*756*Taula1[[#This Row],[Espai reservat Administració  (mesos)]],2)</f>
        <v>0</v>
      </c>
      <c r="AL469" s="79">
        <f>Taula1[[#This Row],[% Jornada segons contracte
(no posar el símbol %) ]]-Taula1[[#This Row],[% Reducció salari per baix rendiment        (no posar el símbol %)]]</f>
        <v>0</v>
      </c>
      <c r="AM469" s="131">
        <f>ROUND((AN469/100)*24.8547945*Taula1[[#This Row],[Espai reservat Administració (dies)]],2)</f>
        <v>0</v>
      </c>
      <c r="AN469" s="79">
        <f>Taula1[[#This Row],[% Jornada segons contracte
(no posar el símbol %) ]]-Taula1[[#This Row],[% Reducció salari per baix rendiment        (no posar el símbol %)]]</f>
        <v>0</v>
      </c>
      <c r="AO469" s="131">
        <f t="shared" si="114"/>
        <v>0</v>
      </c>
      <c r="AP469" s="86"/>
      <c r="AQ469" s="136">
        <f>ROUND((AR469/100)*693*Taula1[[#This Row],[Mesos naturals sencers treballats període justificat (01/01/2023 - 31/03/2023)]],2)</f>
        <v>0</v>
      </c>
      <c r="AR469" s="89">
        <f>Taula1[[#This Row],[% Jornada segons contracte
(no posar el símbol %) ]]-Taula1[[#This Row],[% Reducció salari per baix rendiment        (no posar el símbol %)]]</f>
        <v>0</v>
      </c>
      <c r="AS469" s="136">
        <f>ROUND((AT469/100)*22.78356164*Taula1[[#This Row],[Dies treballats període justificat (01/01/2023 - 31/03/2023)              no comptabilitzats com a mes natural sencer]],2)</f>
        <v>0</v>
      </c>
      <c r="AT469" s="89">
        <f>Taula1[[#This Row],[% Jornada segons contracte
(no posar el símbol %) ]]-Taula1[[#This Row],[% Reducció salari per baix rendiment        (no posar el símbol %)]]</f>
        <v>0</v>
      </c>
      <c r="AU469" s="136">
        <f t="shared" si="115"/>
        <v>0</v>
      </c>
      <c r="AV469" s="86"/>
      <c r="AW469" s="136">
        <f>ROUND((AX469/100)*693*Taula1[[#This Row],[Espai reservat Administració  (mesos)]],2)</f>
        <v>0</v>
      </c>
      <c r="AX469" s="89">
        <f>Taula1[[#This Row],[% Jornada segons contracte
(no posar el símbol %) ]]-Taula1[[#This Row],[% Reducció salari per baix rendiment        (no posar el símbol %)]]</f>
        <v>0</v>
      </c>
      <c r="AY469" s="131">
        <f>ROUND((AZ469/100)*22.78356164*Taula1[[#This Row],[Espai reservat Administració (dies)]],2)</f>
        <v>0</v>
      </c>
      <c r="AZ469" s="79">
        <f>Taula1[[#This Row],[% Jornada segons contracte
(no posar el símbol %) ]]-Taula1[[#This Row],[% Reducció salari per baix rendiment        (no posar el símbol %)]]</f>
        <v>0</v>
      </c>
      <c r="BA469" s="131">
        <f t="shared" si="116"/>
        <v>0</v>
      </c>
      <c r="BB469" s="83"/>
      <c r="BC469" s="131">
        <f>IF(Taula1[[#This Row],[Grup justificat     (fer servir opcions de la llista desplegable)]]=1,AI469,0)</f>
        <v>0</v>
      </c>
      <c r="BD469" s="131">
        <f>IF(Taula1[[#This Row],[Grup justificat     (fer servir opcions de la llista desplegable)]]=2,AU469,0)</f>
        <v>0</v>
      </c>
      <c r="BE469" s="83"/>
      <c r="BF469" s="131">
        <f>IF(Taula1[[#This Row],[Espai reservat Administració]]=1,AO469,0)</f>
        <v>0</v>
      </c>
      <c r="BG469" s="131">
        <f>IF(Taula1[[#This Row],[Espai reservat Administració]]=2,BA469,0)</f>
        <v>0</v>
      </c>
      <c r="BH469" s="83"/>
      <c r="BI469" s="124">
        <f>IF(Taula1[[#This Row],[Grup justificat     (fer servir opcions de la llista desplegable)]]=1,1,0)</f>
        <v>0</v>
      </c>
      <c r="BJ469" s="124">
        <f>IF(Taula1[[#This Row],[Espai reservat Administració]]=1,1,0)</f>
        <v>0</v>
      </c>
      <c r="BK469" s="125"/>
      <c r="BL469" s="124">
        <f>IF(Taula1[[#This Row],[Grup justificat     (fer servir opcions de la llista desplegable)]]=2,1,0)</f>
        <v>0</v>
      </c>
      <c r="BM469" s="124">
        <f>IF(Taula1[[#This Row],[Espai reservat Administració]]=2,1,0)</f>
        <v>0</v>
      </c>
      <c r="BN469" s="73"/>
      <c r="BO469" s="73"/>
      <c r="BP469" s="73"/>
      <c r="BQ469" s="73"/>
      <c r="BR469" s="73"/>
      <c r="BS469" s="73"/>
      <c r="BT469" s="73"/>
      <c r="BU469" s="73"/>
      <c r="BV469" s="73"/>
      <c r="BW469" s="73"/>
      <c r="BX469" s="73"/>
      <c r="BY469" s="73"/>
      <c r="BZ469" s="73"/>
      <c r="CA469" s="73"/>
      <c r="CB469" s="73"/>
      <c r="CC469" s="73"/>
      <c r="CD469" s="73"/>
      <c r="CE469" s="73"/>
      <c r="CF469" s="73"/>
      <c r="CG469" s="63">
        <f t="shared" si="117"/>
        <v>0</v>
      </c>
      <c r="CH469" s="63">
        <f t="shared" si="118"/>
        <v>0</v>
      </c>
      <c r="CI469" s="73"/>
      <c r="CJ469" s="63">
        <f>IF(Taula1[[#This Row],[Tipus de contracte                                  (fer servir opcions de la llista desplegable)]]="Indefinit",1,0)</f>
        <v>0</v>
      </c>
      <c r="CK469" s="63">
        <f>IF(Taula1[[#This Row],[Tipus de contracte                                  (fer servir opcions de la llista desplegable)]]="Temporal, igual o superior a 6 mesos",1,0)</f>
        <v>0</v>
      </c>
      <c r="CL469" s="63">
        <f>IF(Taula1[[#This Row],[Tipus de contracte                                  (fer servir opcions de la llista desplegable)]]="Substitució per IT",1,0)</f>
        <v>0</v>
      </c>
      <c r="CM469" s="73"/>
      <c r="CN469" s="63">
        <f>IF(Taula1[[#This Row],[Relació llocs de treball]]&gt;=1,1,0)</f>
        <v>0</v>
      </c>
      <c r="CO469" s="73"/>
      <c r="CP469" s="63">
        <f>IF(Taula1[[#This Row],[Identitat de gènere                                                          (fer servir opcions de la llista desplegable)]]="Home",1,0)</f>
        <v>0</v>
      </c>
      <c r="CQ469" s="63">
        <f>IF(Taula1[[#This Row],[Identitat de gènere                                                          (fer servir opcions de la llista desplegable)]]="Dona",1,0)</f>
        <v>0</v>
      </c>
      <c r="CR469" s="63">
        <f>IF(Taula1[[#This Row],[Identitat de gènere                                                          (fer servir opcions de la llista desplegable)]]="No binari",1,0)</f>
        <v>0</v>
      </c>
      <c r="CS469" s="73"/>
      <c r="CT469" s="63">
        <f t="shared" si="112"/>
        <v>0</v>
      </c>
      <c r="CU469" s="64">
        <f t="shared" si="119"/>
        <v>0</v>
      </c>
      <c r="CW469" s="64">
        <f t="shared" si="120"/>
        <v>0</v>
      </c>
      <c r="CX469" s="64">
        <f t="shared" si="121"/>
        <v>0</v>
      </c>
      <c r="CY469" s="64">
        <f t="shared" si="122"/>
        <v>0</v>
      </c>
      <c r="CZ469" s="64">
        <f t="shared" si="123"/>
        <v>0</v>
      </c>
      <c r="DB469" s="64">
        <f t="shared" si="124"/>
        <v>0</v>
      </c>
      <c r="DC469" s="64">
        <f t="shared" si="125"/>
        <v>0</v>
      </c>
      <c r="DD469" s="64">
        <f t="shared" si="126"/>
        <v>0</v>
      </c>
      <c r="DE469" s="64">
        <f t="shared" si="127"/>
        <v>0</v>
      </c>
    </row>
    <row r="470" spans="2:109" x14ac:dyDescent="0.3">
      <c r="B470" s="167"/>
      <c r="C470" s="186"/>
      <c r="D470" s="2"/>
      <c r="E470" s="67"/>
      <c r="F470" s="5"/>
      <c r="G470" s="5"/>
      <c r="H470" s="187"/>
      <c r="I470" s="111" t="str">
        <f ca="1">IF(Taula1[[#This Row],[Data naixement (format dd/mm/aaaa)]]="","0",DATEDIF(Taula1[[#This Row],[Data naixement (format dd/mm/aaaa)]],TODAY(),"Y"))</f>
        <v>0</v>
      </c>
      <c r="J470" s="6"/>
      <c r="K470" s="6"/>
      <c r="L470" s="6"/>
      <c r="M470" s="6"/>
      <c r="N470" s="56"/>
      <c r="O470" s="56"/>
      <c r="P470" s="56"/>
      <c r="Q470" s="6"/>
      <c r="R470" s="7"/>
      <c r="S470" s="143">
        <f>Taula1[[#This Row],[Mesos naturals sencers treballats període justificat (01/01/2023 - 31/03/2023)]]</f>
        <v>0</v>
      </c>
      <c r="T470" s="194">
        <f>Taula1[[#This Row],[Dies treballats període justificat (01/01/2023 - 31/03/2023)              no comptabilitzats com a mes natural sencer]]</f>
        <v>0</v>
      </c>
      <c r="U470" s="12"/>
      <c r="V470" s="7"/>
      <c r="W470" s="188"/>
      <c r="X470" s="188"/>
      <c r="Y470" s="188"/>
      <c r="Z470" s="188"/>
      <c r="AA470" s="190"/>
      <c r="AB470" s="143">
        <f>Taula1[[#This Row],[Grup justificat     (fer servir opcions de la llista desplegable)]]</f>
        <v>0</v>
      </c>
      <c r="AC470" s="182"/>
      <c r="AD470" s="80"/>
      <c r="AE470" s="131">
        <f>ROUND((AF470/100)*756*Taula1[[#This Row],[Mesos naturals sencers treballats període justificat (01/01/2023 - 31/03/2023)]],2)</f>
        <v>0</v>
      </c>
      <c r="AF470" s="79">
        <f>Taula1[[#This Row],[% Jornada segons contracte
(no posar el símbol %) ]]-Taula1[[#This Row],[% Reducció salari per baix rendiment        (no posar el símbol %)]]</f>
        <v>0</v>
      </c>
      <c r="AG470" s="131">
        <f>ROUND((AH470/100)*24.8547945*Taula1[[#This Row],[Dies treballats període justificat (01/01/2023 - 31/03/2023)              no comptabilitzats com a mes natural sencer]],2)</f>
        <v>0</v>
      </c>
      <c r="AH470" s="79">
        <f>Taula1[[#This Row],[% Jornada segons contracte
(no posar el símbol %) ]]-Taula1[[#This Row],[% Reducció salari per baix rendiment        (no posar el símbol %)]]</f>
        <v>0</v>
      </c>
      <c r="AI470" s="131">
        <f t="shared" si="113"/>
        <v>0</v>
      </c>
      <c r="AJ470" s="183"/>
      <c r="AK470" s="131">
        <f>ROUND((AL470/100)*756*Taula1[[#This Row],[Espai reservat Administració  (mesos)]],2)</f>
        <v>0</v>
      </c>
      <c r="AL470" s="79">
        <f>Taula1[[#This Row],[% Jornada segons contracte
(no posar el símbol %) ]]-Taula1[[#This Row],[% Reducció salari per baix rendiment        (no posar el símbol %)]]</f>
        <v>0</v>
      </c>
      <c r="AM470" s="131">
        <f>ROUND((AN470/100)*24.8547945*Taula1[[#This Row],[Espai reservat Administració (dies)]],2)</f>
        <v>0</v>
      </c>
      <c r="AN470" s="79">
        <f>Taula1[[#This Row],[% Jornada segons contracte
(no posar el símbol %) ]]-Taula1[[#This Row],[% Reducció salari per baix rendiment        (no posar el símbol %)]]</f>
        <v>0</v>
      </c>
      <c r="AO470" s="131">
        <f t="shared" si="114"/>
        <v>0</v>
      </c>
      <c r="AP470" s="86"/>
      <c r="AQ470" s="136">
        <f>ROUND((AR470/100)*693*Taula1[[#This Row],[Mesos naturals sencers treballats període justificat (01/01/2023 - 31/03/2023)]],2)</f>
        <v>0</v>
      </c>
      <c r="AR470" s="89">
        <f>Taula1[[#This Row],[% Jornada segons contracte
(no posar el símbol %) ]]-Taula1[[#This Row],[% Reducció salari per baix rendiment        (no posar el símbol %)]]</f>
        <v>0</v>
      </c>
      <c r="AS470" s="136">
        <f>ROUND((AT470/100)*22.78356164*Taula1[[#This Row],[Dies treballats període justificat (01/01/2023 - 31/03/2023)              no comptabilitzats com a mes natural sencer]],2)</f>
        <v>0</v>
      </c>
      <c r="AT470" s="89">
        <f>Taula1[[#This Row],[% Jornada segons contracte
(no posar el símbol %) ]]-Taula1[[#This Row],[% Reducció salari per baix rendiment        (no posar el símbol %)]]</f>
        <v>0</v>
      </c>
      <c r="AU470" s="136">
        <f t="shared" si="115"/>
        <v>0</v>
      </c>
      <c r="AV470" s="86"/>
      <c r="AW470" s="136">
        <f>ROUND((AX470/100)*693*Taula1[[#This Row],[Espai reservat Administració  (mesos)]],2)</f>
        <v>0</v>
      </c>
      <c r="AX470" s="89">
        <f>Taula1[[#This Row],[% Jornada segons contracte
(no posar el símbol %) ]]-Taula1[[#This Row],[% Reducció salari per baix rendiment        (no posar el símbol %)]]</f>
        <v>0</v>
      </c>
      <c r="AY470" s="131">
        <f>ROUND((AZ470/100)*22.78356164*Taula1[[#This Row],[Espai reservat Administració (dies)]],2)</f>
        <v>0</v>
      </c>
      <c r="AZ470" s="79">
        <f>Taula1[[#This Row],[% Jornada segons contracte
(no posar el símbol %) ]]-Taula1[[#This Row],[% Reducció salari per baix rendiment        (no posar el símbol %)]]</f>
        <v>0</v>
      </c>
      <c r="BA470" s="131">
        <f t="shared" si="116"/>
        <v>0</v>
      </c>
      <c r="BB470" s="83"/>
      <c r="BC470" s="131">
        <f>IF(Taula1[[#This Row],[Grup justificat     (fer servir opcions de la llista desplegable)]]=1,AI470,0)</f>
        <v>0</v>
      </c>
      <c r="BD470" s="131">
        <f>IF(Taula1[[#This Row],[Grup justificat     (fer servir opcions de la llista desplegable)]]=2,AU470,0)</f>
        <v>0</v>
      </c>
      <c r="BE470" s="83"/>
      <c r="BF470" s="131">
        <f>IF(Taula1[[#This Row],[Espai reservat Administració]]=1,AO470,0)</f>
        <v>0</v>
      </c>
      <c r="BG470" s="131">
        <f>IF(Taula1[[#This Row],[Espai reservat Administració]]=2,BA470,0)</f>
        <v>0</v>
      </c>
      <c r="BH470" s="83"/>
      <c r="BI470" s="124">
        <f>IF(Taula1[[#This Row],[Grup justificat     (fer servir opcions de la llista desplegable)]]=1,1,0)</f>
        <v>0</v>
      </c>
      <c r="BJ470" s="124">
        <f>IF(Taula1[[#This Row],[Espai reservat Administració]]=1,1,0)</f>
        <v>0</v>
      </c>
      <c r="BK470" s="125"/>
      <c r="BL470" s="124">
        <f>IF(Taula1[[#This Row],[Grup justificat     (fer servir opcions de la llista desplegable)]]=2,1,0)</f>
        <v>0</v>
      </c>
      <c r="BM470" s="124">
        <f>IF(Taula1[[#This Row],[Espai reservat Administració]]=2,1,0)</f>
        <v>0</v>
      </c>
      <c r="BN470" s="73"/>
      <c r="BO470" s="73"/>
      <c r="BP470" s="73"/>
      <c r="BQ470" s="73"/>
      <c r="BR470" s="73"/>
      <c r="BS470" s="73"/>
      <c r="BT470" s="73"/>
      <c r="BU470" s="73"/>
      <c r="BV470" s="73"/>
      <c r="BW470" s="73"/>
      <c r="BX470" s="73"/>
      <c r="BY470" s="73"/>
      <c r="BZ470" s="73"/>
      <c r="CA470" s="73"/>
      <c r="CB470" s="73"/>
      <c r="CC470" s="73"/>
      <c r="CD470" s="73"/>
      <c r="CE470" s="73"/>
      <c r="CF470" s="73"/>
      <c r="CG470" s="63">
        <f t="shared" si="117"/>
        <v>0</v>
      </c>
      <c r="CH470" s="63">
        <f t="shared" si="118"/>
        <v>0</v>
      </c>
      <c r="CI470" s="73"/>
      <c r="CJ470" s="63">
        <f>IF(Taula1[[#This Row],[Tipus de contracte                                  (fer servir opcions de la llista desplegable)]]="Indefinit",1,0)</f>
        <v>0</v>
      </c>
      <c r="CK470" s="63">
        <f>IF(Taula1[[#This Row],[Tipus de contracte                                  (fer servir opcions de la llista desplegable)]]="Temporal, igual o superior a 6 mesos",1,0)</f>
        <v>0</v>
      </c>
      <c r="CL470" s="63">
        <f>IF(Taula1[[#This Row],[Tipus de contracte                                  (fer servir opcions de la llista desplegable)]]="Substitució per IT",1,0)</f>
        <v>0</v>
      </c>
      <c r="CM470" s="73"/>
      <c r="CN470" s="63">
        <f>IF(Taula1[[#This Row],[Relació llocs de treball]]&gt;=1,1,0)</f>
        <v>0</v>
      </c>
      <c r="CO470" s="73"/>
      <c r="CP470" s="63">
        <f>IF(Taula1[[#This Row],[Identitat de gènere                                                          (fer servir opcions de la llista desplegable)]]="Home",1,0)</f>
        <v>0</v>
      </c>
      <c r="CQ470" s="63">
        <f>IF(Taula1[[#This Row],[Identitat de gènere                                                          (fer servir opcions de la llista desplegable)]]="Dona",1,0)</f>
        <v>0</v>
      </c>
      <c r="CR470" s="63">
        <f>IF(Taula1[[#This Row],[Identitat de gènere                                                          (fer servir opcions de la llista desplegable)]]="No binari",1,0)</f>
        <v>0</v>
      </c>
      <c r="CS470" s="73"/>
      <c r="CT470" s="63">
        <f t="shared" si="112"/>
        <v>0</v>
      </c>
      <c r="CU470" s="64">
        <f t="shared" si="119"/>
        <v>0</v>
      </c>
      <c r="CW470" s="64">
        <f t="shared" si="120"/>
        <v>0</v>
      </c>
      <c r="CX470" s="64">
        <f t="shared" si="121"/>
        <v>0</v>
      </c>
      <c r="CY470" s="64">
        <f t="shared" si="122"/>
        <v>0</v>
      </c>
      <c r="CZ470" s="64">
        <f t="shared" si="123"/>
        <v>0</v>
      </c>
      <c r="DB470" s="64">
        <f t="shared" si="124"/>
        <v>0</v>
      </c>
      <c r="DC470" s="64">
        <f t="shared" si="125"/>
        <v>0</v>
      </c>
      <c r="DD470" s="64">
        <f t="shared" si="126"/>
        <v>0</v>
      </c>
      <c r="DE470" s="64">
        <f t="shared" si="127"/>
        <v>0</v>
      </c>
    </row>
    <row r="471" spans="2:109" x14ac:dyDescent="0.3">
      <c r="B471" s="167"/>
      <c r="C471" s="186"/>
      <c r="D471" s="2"/>
      <c r="E471" s="67"/>
      <c r="F471" s="5"/>
      <c r="G471" s="5"/>
      <c r="H471" s="187"/>
      <c r="I471" s="111" t="str">
        <f ca="1">IF(Taula1[[#This Row],[Data naixement (format dd/mm/aaaa)]]="","0",DATEDIF(Taula1[[#This Row],[Data naixement (format dd/mm/aaaa)]],TODAY(),"Y"))</f>
        <v>0</v>
      </c>
      <c r="J471" s="6"/>
      <c r="K471" s="6"/>
      <c r="L471" s="6"/>
      <c r="M471" s="6"/>
      <c r="N471" s="56"/>
      <c r="O471" s="56"/>
      <c r="P471" s="56"/>
      <c r="Q471" s="6"/>
      <c r="R471" s="7"/>
      <c r="S471" s="143">
        <f>Taula1[[#This Row],[Mesos naturals sencers treballats període justificat (01/01/2023 - 31/03/2023)]]</f>
        <v>0</v>
      </c>
      <c r="T471" s="194">
        <f>Taula1[[#This Row],[Dies treballats període justificat (01/01/2023 - 31/03/2023)              no comptabilitzats com a mes natural sencer]]</f>
        <v>0</v>
      </c>
      <c r="U471" s="12"/>
      <c r="V471" s="7"/>
      <c r="W471" s="188"/>
      <c r="X471" s="188"/>
      <c r="Y471" s="188"/>
      <c r="Z471" s="188"/>
      <c r="AA471" s="190"/>
      <c r="AB471" s="143">
        <f>Taula1[[#This Row],[Grup justificat     (fer servir opcions de la llista desplegable)]]</f>
        <v>0</v>
      </c>
      <c r="AC471" s="182"/>
      <c r="AD471" s="80"/>
      <c r="AE471" s="131">
        <f>ROUND((AF471/100)*756*Taula1[[#This Row],[Mesos naturals sencers treballats període justificat (01/01/2023 - 31/03/2023)]],2)</f>
        <v>0</v>
      </c>
      <c r="AF471" s="79">
        <f>Taula1[[#This Row],[% Jornada segons contracte
(no posar el símbol %) ]]-Taula1[[#This Row],[% Reducció salari per baix rendiment        (no posar el símbol %)]]</f>
        <v>0</v>
      </c>
      <c r="AG471" s="131">
        <f>ROUND((AH471/100)*24.8547945*Taula1[[#This Row],[Dies treballats període justificat (01/01/2023 - 31/03/2023)              no comptabilitzats com a mes natural sencer]],2)</f>
        <v>0</v>
      </c>
      <c r="AH471" s="79">
        <f>Taula1[[#This Row],[% Jornada segons contracte
(no posar el símbol %) ]]-Taula1[[#This Row],[% Reducció salari per baix rendiment        (no posar el símbol %)]]</f>
        <v>0</v>
      </c>
      <c r="AI471" s="131">
        <f t="shared" si="113"/>
        <v>0</v>
      </c>
      <c r="AJ471" s="183"/>
      <c r="AK471" s="131">
        <f>ROUND((AL471/100)*756*Taula1[[#This Row],[Espai reservat Administració  (mesos)]],2)</f>
        <v>0</v>
      </c>
      <c r="AL471" s="79">
        <f>Taula1[[#This Row],[% Jornada segons contracte
(no posar el símbol %) ]]-Taula1[[#This Row],[% Reducció salari per baix rendiment        (no posar el símbol %)]]</f>
        <v>0</v>
      </c>
      <c r="AM471" s="131">
        <f>ROUND((AN471/100)*24.8547945*Taula1[[#This Row],[Espai reservat Administració (dies)]],2)</f>
        <v>0</v>
      </c>
      <c r="AN471" s="79">
        <f>Taula1[[#This Row],[% Jornada segons contracte
(no posar el símbol %) ]]-Taula1[[#This Row],[% Reducció salari per baix rendiment        (no posar el símbol %)]]</f>
        <v>0</v>
      </c>
      <c r="AO471" s="131">
        <f t="shared" si="114"/>
        <v>0</v>
      </c>
      <c r="AP471" s="86"/>
      <c r="AQ471" s="136">
        <f>ROUND((AR471/100)*693*Taula1[[#This Row],[Mesos naturals sencers treballats període justificat (01/01/2023 - 31/03/2023)]],2)</f>
        <v>0</v>
      </c>
      <c r="AR471" s="89">
        <f>Taula1[[#This Row],[% Jornada segons contracte
(no posar el símbol %) ]]-Taula1[[#This Row],[% Reducció salari per baix rendiment        (no posar el símbol %)]]</f>
        <v>0</v>
      </c>
      <c r="AS471" s="136">
        <f>ROUND((AT471/100)*22.78356164*Taula1[[#This Row],[Dies treballats període justificat (01/01/2023 - 31/03/2023)              no comptabilitzats com a mes natural sencer]],2)</f>
        <v>0</v>
      </c>
      <c r="AT471" s="89">
        <f>Taula1[[#This Row],[% Jornada segons contracte
(no posar el símbol %) ]]-Taula1[[#This Row],[% Reducció salari per baix rendiment        (no posar el símbol %)]]</f>
        <v>0</v>
      </c>
      <c r="AU471" s="136">
        <f t="shared" si="115"/>
        <v>0</v>
      </c>
      <c r="AV471" s="86"/>
      <c r="AW471" s="136">
        <f>ROUND((AX471/100)*693*Taula1[[#This Row],[Espai reservat Administració  (mesos)]],2)</f>
        <v>0</v>
      </c>
      <c r="AX471" s="89">
        <f>Taula1[[#This Row],[% Jornada segons contracte
(no posar el símbol %) ]]-Taula1[[#This Row],[% Reducció salari per baix rendiment        (no posar el símbol %)]]</f>
        <v>0</v>
      </c>
      <c r="AY471" s="131">
        <f>ROUND((AZ471/100)*22.78356164*Taula1[[#This Row],[Espai reservat Administració (dies)]],2)</f>
        <v>0</v>
      </c>
      <c r="AZ471" s="79">
        <f>Taula1[[#This Row],[% Jornada segons contracte
(no posar el símbol %) ]]-Taula1[[#This Row],[% Reducció salari per baix rendiment        (no posar el símbol %)]]</f>
        <v>0</v>
      </c>
      <c r="BA471" s="131">
        <f t="shared" si="116"/>
        <v>0</v>
      </c>
      <c r="BB471" s="83"/>
      <c r="BC471" s="131">
        <f>IF(Taula1[[#This Row],[Grup justificat     (fer servir opcions de la llista desplegable)]]=1,AI471,0)</f>
        <v>0</v>
      </c>
      <c r="BD471" s="131">
        <f>IF(Taula1[[#This Row],[Grup justificat     (fer servir opcions de la llista desplegable)]]=2,AU471,0)</f>
        <v>0</v>
      </c>
      <c r="BE471" s="83"/>
      <c r="BF471" s="131">
        <f>IF(Taula1[[#This Row],[Espai reservat Administració]]=1,AO471,0)</f>
        <v>0</v>
      </c>
      <c r="BG471" s="131">
        <f>IF(Taula1[[#This Row],[Espai reservat Administració]]=2,BA471,0)</f>
        <v>0</v>
      </c>
      <c r="BH471" s="83"/>
      <c r="BI471" s="124">
        <f>IF(Taula1[[#This Row],[Grup justificat     (fer servir opcions de la llista desplegable)]]=1,1,0)</f>
        <v>0</v>
      </c>
      <c r="BJ471" s="124">
        <f>IF(Taula1[[#This Row],[Espai reservat Administració]]=1,1,0)</f>
        <v>0</v>
      </c>
      <c r="BK471" s="125"/>
      <c r="BL471" s="124">
        <f>IF(Taula1[[#This Row],[Grup justificat     (fer servir opcions de la llista desplegable)]]=2,1,0)</f>
        <v>0</v>
      </c>
      <c r="BM471" s="124">
        <f>IF(Taula1[[#This Row],[Espai reservat Administració]]=2,1,0)</f>
        <v>0</v>
      </c>
      <c r="BN471" s="73"/>
      <c r="BO471" s="73"/>
      <c r="BP471" s="73"/>
      <c r="BQ471" s="73"/>
      <c r="BR471" s="73"/>
      <c r="BS471" s="73"/>
      <c r="BT471" s="73"/>
      <c r="BU471" s="73"/>
      <c r="BV471" s="73"/>
      <c r="BW471" s="73"/>
      <c r="BX471" s="73"/>
      <c r="BY471" s="73"/>
      <c r="BZ471" s="73"/>
      <c r="CA471" s="73"/>
      <c r="CB471" s="73"/>
      <c r="CC471" s="73"/>
      <c r="CD471" s="73"/>
      <c r="CE471" s="73"/>
      <c r="CF471" s="73"/>
      <c r="CG471" s="63">
        <f t="shared" si="117"/>
        <v>0</v>
      </c>
      <c r="CH471" s="63">
        <f t="shared" si="118"/>
        <v>0</v>
      </c>
      <c r="CI471" s="73"/>
      <c r="CJ471" s="63">
        <f>IF(Taula1[[#This Row],[Tipus de contracte                                  (fer servir opcions de la llista desplegable)]]="Indefinit",1,0)</f>
        <v>0</v>
      </c>
      <c r="CK471" s="63">
        <f>IF(Taula1[[#This Row],[Tipus de contracte                                  (fer servir opcions de la llista desplegable)]]="Temporal, igual o superior a 6 mesos",1,0)</f>
        <v>0</v>
      </c>
      <c r="CL471" s="63">
        <f>IF(Taula1[[#This Row],[Tipus de contracte                                  (fer servir opcions de la llista desplegable)]]="Substitució per IT",1,0)</f>
        <v>0</v>
      </c>
      <c r="CM471" s="73"/>
      <c r="CN471" s="63">
        <f>IF(Taula1[[#This Row],[Relació llocs de treball]]&gt;=1,1,0)</f>
        <v>0</v>
      </c>
      <c r="CO471" s="73"/>
      <c r="CP471" s="63">
        <f>IF(Taula1[[#This Row],[Identitat de gènere                                                          (fer servir opcions de la llista desplegable)]]="Home",1,0)</f>
        <v>0</v>
      </c>
      <c r="CQ471" s="63">
        <f>IF(Taula1[[#This Row],[Identitat de gènere                                                          (fer servir opcions de la llista desplegable)]]="Dona",1,0)</f>
        <v>0</v>
      </c>
      <c r="CR471" s="63">
        <f>IF(Taula1[[#This Row],[Identitat de gènere                                                          (fer servir opcions de la llista desplegable)]]="No binari",1,0)</f>
        <v>0</v>
      </c>
      <c r="CS471" s="73"/>
      <c r="CT471" s="63">
        <f t="shared" si="112"/>
        <v>0</v>
      </c>
      <c r="CU471" s="64">
        <f t="shared" si="119"/>
        <v>0</v>
      </c>
      <c r="CW471" s="64">
        <f t="shared" si="120"/>
        <v>0</v>
      </c>
      <c r="CX471" s="64">
        <f t="shared" si="121"/>
        <v>0</v>
      </c>
      <c r="CY471" s="64">
        <f t="shared" si="122"/>
        <v>0</v>
      </c>
      <c r="CZ471" s="64">
        <f t="shared" si="123"/>
        <v>0</v>
      </c>
      <c r="DB471" s="64">
        <f t="shared" si="124"/>
        <v>0</v>
      </c>
      <c r="DC471" s="64">
        <f t="shared" si="125"/>
        <v>0</v>
      </c>
      <c r="DD471" s="64">
        <f t="shared" si="126"/>
        <v>0</v>
      </c>
      <c r="DE471" s="64">
        <f t="shared" si="127"/>
        <v>0</v>
      </c>
    </row>
    <row r="472" spans="2:109" x14ac:dyDescent="0.3">
      <c r="B472" s="167"/>
      <c r="C472" s="186"/>
      <c r="D472" s="2"/>
      <c r="E472" s="67"/>
      <c r="F472" s="5"/>
      <c r="G472" s="5"/>
      <c r="H472" s="187"/>
      <c r="I472" s="111" t="str">
        <f ca="1">IF(Taula1[[#This Row],[Data naixement (format dd/mm/aaaa)]]="","0",DATEDIF(Taula1[[#This Row],[Data naixement (format dd/mm/aaaa)]],TODAY(),"Y"))</f>
        <v>0</v>
      </c>
      <c r="J472" s="6"/>
      <c r="K472" s="6"/>
      <c r="L472" s="6"/>
      <c r="M472" s="6"/>
      <c r="N472" s="56"/>
      <c r="O472" s="56"/>
      <c r="P472" s="56"/>
      <c r="Q472" s="6"/>
      <c r="R472" s="7"/>
      <c r="S472" s="143">
        <f>Taula1[[#This Row],[Mesos naturals sencers treballats període justificat (01/01/2023 - 31/03/2023)]]</f>
        <v>0</v>
      </c>
      <c r="T472" s="194">
        <f>Taula1[[#This Row],[Dies treballats període justificat (01/01/2023 - 31/03/2023)              no comptabilitzats com a mes natural sencer]]</f>
        <v>0</v>
      </c>
      <c r="U472" s="12"/>
      <c r="V472" s="7"/>
      <c r="W472" s="188"/>
      <c r="X472" s="188"/>
      <c r="Y472" s="188"/>
      <c r="Z472" s="188"/>
      <c r="AA472" s="190"/>
      <c r="AB472" s="143">
        <f>Taula1[[#This Row],[Grup justificat     (fer servir opcions de la llista desplegable)]]</f>
        <v>0</v>
      </c>
      <c r="AC472" s="182"/>
      <c r="AD472" s="80"/>
      <c r="AE472" s="131">
        <f>ROUND((AF472/100)*756*Taula1[[#This Row],[Mesos naturals sencers treballats període justificat (01/01/2023 - 31/03/2023)]],2)</f>
        <v>0</v>
      </c>
      <c r="AF472" s="79">
        <f>Taula1[[#This Row],[% Jornada segons contracte
(no posar el símbol %) ]]-Taula1[[#This Row],[% Reducció salari per baix rendiment        (no posar el símbol %)]]</f>
        <v>0</v>
      </c>
      <c r="AG472" s="131">
        <f>ROUND((AH472/100)*24.8547945*Taula1[[#This Row],[Dies treballats període justificat (01/01/2023 - 31/03/2023)              no comptabilitzats com a mes natural sencer]],2)</f>
        <v>0</v>
      </c>
      <c r="AH472" s="79">
        <f>Taula1[[#This Row],[% Jornada segons contracte
(no posar el símbol %) ]]-Taula1[[#This Row],[% Reducció salari per baix rendiment        (no posar el símbol %)]]</f>
        <v>0</v>
      </c>
      <c r="AI472" s="131">
        <f t="shared" si="113"/>
        <v>0</v>
      </c>
      <c r="AJ472" s="183"/>
      <c r="AK472" s="131">
        <f>ROUND((AL472/100)*756*Taula1[[#This Row],[Espai reservat Administració  (mesos)]],2)</f>
        <v>0</v>
      </c>
      <c r="AL472" s="79">
        <f>Taula1[[#This Row],[% Jornada segons contracte
(no posar el símbol %) ]]-Taula1[[#This Row],[% Reducció salari per baix rendiment        (no posar el símbol %)]]</f>
        <v>0</v>
      </c>
      <c r="AM472" s="131">
        <f>ROUND((AN472/100)*24.8547945*Taula1[[#This Row],[Espai reservat Administració (dies)]],2)</f>
        <v>0</v>
      </c>
      <c r="AN472" s="79">
        <f>Taula1[[#This Row],[% Jornada segons contracte
(no posar el símbol %) ]]-Taula1[[#This Row],[% Reducció salari per baix rendiment        (no posar el símbol %)]]</f>
        <v>0</v>
      </c>
      <c r="AO472" s="131">
        <f t="shared" si="114"/>
        <v>0</v>
      </c>
      <c r="AP472" s="86"/>
      <c r="AQ472" s="136">
        <f>ROUND((AR472/100)*693*Taula1[[#This Row],[Mesos naturals sencers treballats període justificat (01/01/2023 - 31/03/2023)]],2)</f>
        <v>0</v>
      </c>
      <c r="AR472" s="89">
        <f>Taula1[[#This Row],[% Jornada segons contracte
(no posar el símbol %) ]]-Taula1[[#This Row],[% Reducció salari per baix rendiment        (no posar el símbol %)]]</f>
        <v>0</v>
      </c>
      <c r="AS472" s="136">
        <f>ROUND((AT472/100)*22.78356164*Taula1[[#This Row],[Dies treballats període justificat (01/01/2023 - 31/03/2023)              no comptabilitzats com a mes natural sencer]],2)</f>
        <v>0</v>
      </c>
      <c r="AT472" s="89">
        <f>Taula1[[#This Row],[% Jornada segons contracte
(no posar el símbol %) ]]-Taula1[[#This Row],[% Reducció salari per baix rendiment        (no posar el símbol %)]]</f>
        <v>0</v>
      </c>
      <c r="AU472" s="136">
        <f t="shared" si="115"/>
        <v>0</v>
      </c>
      <c r="AV472" s="86"/>
      <c r="AW472" s="136">
        <f>ROUND((AX472/100)*693*Taula1[[#This Row],[Espai reservat Administració  (mesos)]],2)</f>
        <v>0</v>
      </c>
      <c r="AX472" s="89">
        <f>Taula1[[#This Row],[% Jornada segons contracte
(no posar el símbol %) ]]-Taula1[[#This Row],[% Reducció salari per baix rendiment        (no posar el símbol %)]]</f>
        <v>0</v>
      </c>
      <c r="AY472" s="131">
        <f>ROUND((AZ472/100)*22.78356164*Taula1[[#This Row],[Espai reservat Administració (dies)]],2)</f>
        <v>0</v>
      </c>
      <c r="AZ472" s="79">
        <f>Taula1[[#This Row],[% Jornada segons contracte
(no posar el símbol %) ]]-Taula1[[#This Row],[% Reducció salari per baix rendiment        (no posar el símbol %)]]</f>
        <v>0</v>
      </c>
      <c r="BA472" s="131">
        <f t="shared" si="116"/>
        <v>0</v>
      </c>
      <c r="BB472" s="83"/>
      <c r="BC472" s="131">
        <f>IF(Taula1[[#This Row],[Grup justificat     (fer servir opcions de la llista desplegable)]]=1,AI472,0)</f>
        <v>0</v>
      </c>
      <c r="BD472" s="131">
        <f>IF(Taula1[[#This Row],[Grup justificat     (fer servir opcions de la llista desplegable)]]=2,AU472,0)</f>
        <v>0</v>
      </c>
      <c r="BE472" s="83"/>
      <c r="BF472" s="131">
        <f>IF(Taula1[[#This Row],[Espai reservat Administració]]=1,AO472,0)</f>
        <v>0</v>
      </c>
      <c r="BG472" s="131">
        <f>IF(Taula1[[#This Row],[Espai reservat Administració]]=2,BA472,0)</f>
        <v>0</v>
      </c>
      <c r="BH472" s="83"/>
      <c r="BI472" s="124">
        <f>IF(Taula1[[#This Row],[Grup justificat     (fer servir opcions de la llista desplegable)]]=1,1,0)</f>
        <v>0</v>
      </c>
      <c r="BJ472" s="124">
        <f>IF(Taula1[[#This Row],[Espai reservat Administració]]=1,1,0)</f>
        <v>0</v>
      </c>
      <c r="BK472" s="125"/>
      <c r="BL472" s="124">
        <f>IF(Taula1[[#This Row],[Grup justificat     (fer servir opcions de la llista desplegable)]]=2,1,0)</f>
        <v>0</v>
      </c>
      <c r="BM472" s="124">
        <f>IF(Taula1[[#This Row],[Espai reservat Administració]]=2,1,0)</f>
        <v>0</v>
      </c>
      <c r="BN472" s="73"/>
      <c r="BO472" s="73"/>
      <c r="BP472" s="73"/>
      <c r="BQ472" s="73"/>
      <c r="BR472" s="73"/>
      <c r="BS472" s="73"/>
      <c r="BT472" s="73"/>
      <c r="BU472" s="73"/>
      <c r="BV472" s="73"/>
      <c r="BW472" s="73"/>
      <c r="BX472" s="73"/>
      <c r="BY472" s="73"/>
      <c r="BZ472" s="73"/>
      <c r="CA472" s="73"/>
      <c r="CB472" s="73"/>
      <c r="CC472" s="73"/>
      <c r="CD472" s="73"/>
      <c r="CE472" s="73"/>
      <c r="CF472" s="73"/>
      <c r="CG472" s="63">
        <f t="shared" si="117"/>
        <v>0</v>
      </c>
      <c r="CH472" s="63">
        <f t="shared" si="118"/>
        <v>0</v>
      </c>
      <c r="CI472" s="73"/>
      <c r="CJ472" s="63">
        <f>IF(Taula1[[#This Row],[Tipus de contracte                                  (fer servir opcions de la llista desplegable)]]="Indefinit",1,0)</f>
        <v>0</v>
      </c>
      <c r="CK472" s="63">
        <f>IF(Taula1[[#This Row],[Tipus de contracte                                  (fer servir opcions de la llista desplegable)]]="Temporal, igual o superior a 6 mesos",1,0)</f>
        <v>0</v>
      </c>
      <c r="CL472" s="63">
        <f>IF(Taula1[[#This Row],[Tipus de contracte                                  (fer servir opcions de la llista desplegable)]]="Substitució per IT",1,0)</f>
        <v>0</v>
      </c>
      <c r="CM472" s="73"/>
      <c r="CN472" s="63">
        <f>IF(Taula1[[#This Row],[Relació llocs de treball]]&gt;=1,1,0)</f>
        <v>0</v>
      </c>
      <c r="CO472" s="73"/>
      <c r="CP472" s="63">
        <f>IF(Taula1[[#This Row],[Identitat de gènere                                                          (fer servir opcions de la llista desplegable)]]="Home",1,0)</f>
        <v>0</v>
      </c>
      <c r="CQ472" s="63">
        <f>IF(Taula1[[#This Row],[Identitat de gènere                                                          (fer servir opcions de la llista desplegable)]]="Dona",1,0)</f>
        <v>0</v>
      </c>
      <c r="CR472" s="63">
        <f>IF(Taula1[[#This Row],[Identitat de gènere                                                          (fer servir opcions de la llista desplegable)]]="No binari",1,0)</f>
        <v>0</v>
      </c>
      <c r="CS472" s="73"/>
      <c r="CT472" s="63">
        <f t="shared" si="112"/>
        <v>0</v>
      </c>
      <c r="CU472" s="64">
        <f t="shared" si="119"/>
        <v>0</v>
      </c>
      <c r="CW472" s="64">
        <f t="shared" si="120"/>
        <v>0</v>
      </c>
      <c r="CX472" s="64">
        <f t="shared" si="121"/>
        <v>0</v>
      </c>
      <c r="CY472" s="64">
        <f t="shared" si="122"/>
        <v>0</v>
      </c>
      <c r="CZ472" s="64">
        <f t="shared" si="123"/>
        <v>0</v>
      </c>
      <c r="DB472" s="64">
        <f t="shared" si="124"/>
        <v>0</v>
      </c>
      <c r="DC472" s="64">
        <f t="shared" si="125"/>
        <v>0</v>
      </c>
      <c r="DD472" s="64">
        <f t="shared" si="126"/>
        <v>0</v>
      </c>
      <c r="DE472" s="64">
        <f t="shared" si="127"/>
        <v>0</v>
      </c>
    </row>
    <row r="473" spans="2:109" x14ac:dyDescent="0.3">
      <c r="B473" s="167"/>
      <c r="C473" s="186"/>
      <c r="D473" s="2"/>
      <c r="E473" s="67"/>
      <c r="F473" s="5"/>
      <c r="G473" s="5"/>
      <c r="H473" s="187"/>
      <c r="I473" s="111" t="str">
        <f ca="1">IF(Taula1[[#This Row],[Data naixement (format dd/mm/aaaa)]]="","0",DATEDIF(Taula1[[#This Row],[Data naixement (format dd/mm/aaaa)]],TODAY(),"Y"))</f>
        <v>0</v>
      </c>
      <c r="J473" s="6"/>
      <c r="K473" s="6"/>
      <c r="L473" s="6"/>
      <c r="M473" s="6"/>
      <c r="N473" s="56"/>
      <c r="O473" s="56"/>
      <c r="P473" s="56"/>
      <c r="Q473" s="6"/>
      <c r="R473" s="7"/>
      <c r="S473" s="143">
        <f>Taula1[[#This Row],[Mesos naturals sencers treballats període justificat (01/01/2023 - 31/03/2023)]]</f>
        <v>0</v>
      </c>
      <c r="T473" s="194">
        <f>Taula1[[#This Row],[Dies treballats període justificat (01/01/2023 - 31/03/2023)              no comptabilitzats com a mes natural sencer]]</f>
        <v>0</v>
      </c>
      <c r="U473" s="12"/>
      <c r="V473" s="7"/>
      <c r="W473" s="188"/>
      <c r="X473" s="188"/>
      <c r="Y473" s="188"/>
      <c r="Z473" s="188"/>
      <c r="AA473" s="190"/>
      <c r="AB473" s="143">
        <f>Taula1[[#This Row],[Grup justificat     (fer servir opcions de la llista desplegable)]]</f>
        <v>0</v>
      </c>
      <c r="AC473" s="182"/>
      <c r="AD473" s="80"/>
      <c r="AE473" s="131">
        <f>ROUND((AF473/100)*756*Taula1[[#This Row],[Mesos naturals sencers treballats període justificat (01/01/2023 - 31/03/2023)]],2)</f>
        <v>0</v>
      </c>
      <c r="AF473" s="79">
        <f>Taula1[[#This Row],[% Jornada segons contracte
(no posar el símbol %) ]]-Taula1[[#This Row],[% Reducció salari per baix rendiment        (no posar el símbol %)]]</f>
        <v>0</v>
      </c>
      <c r="AG473" s="131">
        <f>ROUND((AH473/100)*24.8547945*Taula1[[#This Row],[Dies treballats període justificat (01/01/2023 - 31/03/2023)              no comptabilitzats com a mes natural sencer]],2)</f>
        <v>0</v>
      </c>
      <c r="AH473" s="79">
        <f>Taula1[[#This Row],[% Jornada segons contracte
(no posar el símbol %) ]]-Taula1[[#This Row],[% Reducció salari per baix rendiment        (no posar el símbol %)]]</f>
        <v>0</v>
      </c>
      <c r="AI473" s="131">
        <f t="shared" si="113"/>
        <v>0</v>
      </c>
      <c r="AJ473" s="183"/>
      <c r="AK473" s="131">
        <f>ROUND((AL473/100)*756*Taula1[[#This Row],[Espai reservat Administració  (mesos)]],2)</f>
        <v>0</v>
      </c>
      <c r="AL473" s="79">
        <f>Taula1[[#This Row],[% Jornada segons contracte
(no posar el símbol %) ]]-Taula1[[#This Row],[% Reducció salari per baix rendiment        (no posar el símbol %)]]</f>
        <v>0</v>
      </c>
      <c r="AM473" s="131">
        <f>ROUND((AN473/100)*24.8547945*Taula1[[#This Row],[Espai reservat Administració (dies)]],2)</f>
        <v>0</v>
      </c>
      <c r="AN473" s="79">
        <f>Taula1[[#This Row],[% Jornada segons contracte
(no posar el símbol %) ]]-Taula1[[#This Row],[% Reducció salari per baix rendiment        (no posar el símbol %)]]</f>
        <v>0</v>
      </c>
      <c r="AO473" s="131">
        <f t="shared" si="114"/>
        <v>0</v>
      </c>
      <c r="AP473" s="86"/>
      <c r="AQ473" s="136">
        <f>ROUND((AR473/100)*693*Taula1[[#This Row],[Mesos naturals sencers treballats període justificat (01/01/2023 - 31/03/2023)]],2)</f>
        <v>0</v>
      </c>
      <c r="AR473" s="89">
        <f>Taula1[[#This Row],[% Jornada segons contracte
(no posar el símbol %) ]]-Taula1[[#This Row],[% Reducció salari per baix rendiment        (no posar el símbol %)]]</f>
        <v>0</v>
      </c>
      <c r="AS473" s="136">
        <f>ROUND((AT473/100)*22.78356164*Taula1[[#This Row],[Dies treballats període justificat (01/01/2023 - 31/03/2023)              no comptabilitzats com a mes natural sencer]],2)</f>
        <v>0</v>
      </c>
      <c r="AT473" s="89">
        <f>Taula1[[#This Row],[% Jornada segons contracte
(no posar el símbol %) ]]-Taula1[[#This Row],[% Reducció salari per baix rendiment        (no posar el símbol %)]]</f>
        <v>0</v>
      </c>
      <c r="AU473" s="136">
        <f t="shared" si="115"/>
        <v>0</v>
      </c>
      <c r="AV473" s="86"/>
      <c r="AW473" s="136">
        <f>ROUND((AX473/100)*693*Taula1[[#This Row],[Espai reservat Administració  (mesos)]],2)</f>
        <v>0</v>
      </c>
      <c r="AX473" s="89">
        <f>Taula1[[#This Row],[% Jornada segons contracte
(no posar el símbol %) ]]-Taula1[[#This Row],[% Reducció salari per baix rendiment        (no posar el símbol %)]]</f>
        <v>0</v>
      </c>
      <c r="AY473" s="131">
        <f>ROUND((AZ473/100)*22.78356164*Taula1[[#This Row],[Espai reservat Administració (dies)]],2)</f>
        <v>0</v>
      </c>
      <c r="AZ473" s="79">
        <f>Taula1[[#This Row],[% Jornada segons contracte
(no posar el símbol %) ]]-Taula1[[#This Row],[% Reducció salari per baix rendiment        (no posar el símbol %)]]</f>
        <v>0</v>
      </c>
      <c r="BA473" s="131">
        <f t="shared" si="116"/>
        <v>0</v>
      </c>
      <c r="BB473" s="83"/>
      <c r="BC473" s="131">
        <f>IF(Taula1[[#This Row],[Grup justificat     (fer servir opcions de la llista desplegable)]]=1,AI473,0)</f>
        <v>0</v>
      </c>
      <c r="BD473" s="131">
        <f>IF(Taula1[[#This Row],[Grup justificat     (fer servir opcions de la llista desplegable)]]=2,AU473,0)</f>
        <v>0</v>
      </c>
      <c r="BE473" s="83"/>
      <c r="BF473" s="131">
        <f>IF(Taula1[[#This Row],[Espai reservat Administració]]=1,AO473,0)</f>
        <v>0</v>
      </c>
      <c r="BG473" s="131">
        <f>IF(Taula1[[#This Row],[Espai reservat Administració]]=2,BA473,0)</f>
        <v>0</v>
      </c>
      <c r="BH473" s="83"/>
      <c r="BI473" s="124">
        <f>IF(Taula1[[#This Row],[Grup justificat     (fer servir opcions de la llista desplegable)]]=1,1,0)</f>
        <v>0</v>
      </c>
      <c r="BJ473" s="124">
        <f>IF(Taula1[[#This Row],[Espai reservat Administració]]=1,1,0)</f>
        <v>0</v>
      </c>
      <c r="BK473" s="125"/>
      <c r="BL473" s="124">
        <f>IF(Taula1[[#This Row],[Grup justificat     (fer servir opcions de la llista desplegable)]]=2,1,0)</f>
        <v>0</v>
      </c>
      <c r="BM473" s="124">
        <f>IF(Taula1[[#This Row],[Espai reservat Administració]]=2,1,0)</f>
        <v>0</v>
      </c>
      <c r="BN473" s="73"/>
      <c r="BO473" s="73"/>
      <c r="BP473" s="73"/>
      <c r="BQ473" s="73"/>
      <c r="BR473" s="73"/>
      <c r="BS473" s="73"/>
      <c r="BT473" s="73"/>
      <c r="BU473" s="73"/>
      <c r="BV473" s="73"/>
      <c r="BW473" s="73"/>
      <c r="BX473" s="73"/>
      <c r="BY473" s="73"/>
      <c r="BZ473" s="73"/>
      <c r="CA473" s="73"/>
      <c r="CB473" s="73"/>
      <c r="CC473" s="73"/>
      <c r="CD473" s="73"/>
      <c r="CE473" s="73"/>
      <c r="CF473" s="73"/>
      <c r="CG473" s="63">
        <f t="shared" si="117"/>
        <v>0</v>
      </c>
      <c r="CH473" s="63">
        <f t="shared" si="118"/>
        <v>0</v>
      </c>
      <c r="CI473" s="73"/>
      <c r="CJ473" s="63">
        <f>IF(Taula1[[#This Row],[Tipus de contracte                                  (fer servir opcions de la llista desplegable)]]="Indefinit",1,0)</f>
        <v>0</v>
      </c>
      <c r="CK473" s="63">
        <f>IF(Taula1[[#This Row],[Tipus de contracte                                  (fer servir opcions de la llista desplegable)]]="Temporal, igual o superior a 6 mesos",1,0)</f>
        <v>0</v>
      </c>
      <c r="CL473" s="63">
        <f>IF(Taula1[[#This Row],[Tipus de contracte                                  (fer servir opcions de la llista desplegable)]]="Substitució per IT",1,0)</f>
        <v>0</v>
      </c>
      <c r="CM473" s="73"/>
      <c r="CN473" s="63">
        <f>IF(Taula1[[#This Row],[Relació llocs de treball]]&gt;=1,1,0)</f>
        <v>0</v>
      </c>
      <c r="CO473" s="73"/>
      <c r="CP473" s="63">
        <f>IF(Taula1[[#This Row],[Identitat de gènere                                                          (fer servir opcions de la llista desplegable)]]="Home",1,0)</f>
        <v>0</v>
      </c>
      <c r="CQ473" s="63">
        <f>IF(Taula1[[#This Row],[Identitat de gènere                                                          (fer servir opcions de la llista desplegable)]]="Dona",1,0)</f>
        <v>0</v>
      </c>
      <c r="CR473" s="63">
        <f>IF(Taula1[[#This Row],[Identitat de gènere                                                          (fer servir opcions de la llista desplegable)]]="No binari",1,0)</f>
        <v>0</v>
      </c>
      <c r="CS473" s="73"/>
      <c r="CT473" s="63">
        <f t="shared" si="112"/>
        <v>0</v>
      </c>
      <c r="CU473" s="64">
        <f t="shared" si="119"/>
        <v>0</v>
      </c>
      <c r="CW473" s="64">
        <f t="shared" si="120"/>
        <v>0</v>
      </c>
      <c r="CX473" s="64">
        <f t="shared" si="121"/>
        <v>0</v>
      </c>
      <c r="CY473" s="64">
        <f t="shared" si="122"/>
        <v>0</v>
      </c>
      <c r="CZ473" s="64">
        <f t="shared" si="123"/>
        <v>0</v>
      </c>
      <c r="DB473" s="64">
        <f t="shared" si="124"/>
        <v>0</v>
      </c>
      <c r="DC473" s="64">
        <f t="shared" si="125"/>
        <v>0</v>
      </c>
      <c r="DD473" s="64">
        <f t="shared" si="126"/>
        <v>0</v>
      </c>
      <c r="DE473" s="64">
        <f t="shared" si="127"/>
        <v>0</v>
      </c>
    </row>
    <row r="474" spans="2:109" x14ac:dyDescent="0.3">
      <c r="B474" s="167"/>
      <c r="C474" s="186"/>
      <c r="D474" s="2"/>
      <c r="E474" s="67"/>
      <c r="F474" s="5"/>
      <c r="G474" s="5"/>
      <c r="H474" s="187"/>
      <c r="I474" s="111" t="str">
        <f ca="1">IF(Taula1[[#This Row],[Data naixement (format dd/mm/aaaa)]]="","0",DATEDIF(Taula1[[#This Row],[Data naixement (format dd/mm/aaaa)]],TODAY(),"Y"))</f>
        <v>0</v>
      </c>
      <c r="J474" s="6"/>
      <c r="K474" s="6"/>
      <c r="L474" s="6"/>
      <c r="M474" s="6"/>
      <c r="N474" s="56"/>
      <c r="O474" s="56"/>
      <c r="P474" s="56"/>
      <c r="Q474" s="6"/>
      <c r="R474" s="7"/>
      <c r="S474" s="143">
        <f>Taula1[[#This Row],[Mesos naturals sencers treballats període justificat (01/01/2023 - 31/03/2023)]]</f>
        <v>0</v>
      </c>
      <c r="T474" s="194">
        <f>Taula1[[#This Row],[Dies treballats període justificat (01/01/2023 - 31/03/2023)              no comptabilitzats com a mes natural sencer]]</f>
        <v>0</v>
      </c>
      <c r="U474" s="12"/>
      <c r="V474" s="7"/>
      <c r="W474" s="188"/>
      <c r="X474" s="188"/>
      <c r="Y474" s="188"/>
      <c r="Z474" s="188"/>
      <c r="AA474" s="190"/>
      <c r="AB474" s="143">
        <f>Taula1[[#This Row],[Grup justificat     (fer servir opcions de la llista desplegable)]]</f>
        <v>0</v>
      </c>
      <c r="AC474" s="182"/>
      <c r="AD474" s="80"/>
      <c r="AE474" s="131">
        <f>ROUND((AF474/100)*756*Taula1[[#This Row],[Mesos naturals sencers treballats període justificat (01/01/2023 - 31/03/2023)]],2)</f>
        <v>0</v>
      </c>
      <c r="AF474" s="79">
        <f>Taula1[[#This Row],[% Jornada segons contracte
(no posar el símbol %) ]]-Taula1[[#This Row],[% Reducció salari per baix rendiment        (no posar el símbol %)]]</f>
        <v>0</v>
      </c>
      <c r="AG474" s="131">
        <f>ROUND((AH474/100)*24.8547945*Taula1[[#This Row],[Dies treballats període justificat (01/01/2023 - 31/03/2023)              no comptabilitzats com a mes natural sencer]],2)</f>
        <v>0</v>
      </c>
      <c r="AH474" s="79">
        <f>Taula1[[#This Row],[% Jornada segons contracte
(no posar el símbol %) ]]-Taula1[[#This Row],[% Reducció salari per baix rendiment        (no posar el símbol %)]]</f>
        <v>0</v>
      </c>
      <c r="AI474" s="131">
        <f t="shared" si="113"/>
        <v>0</v>
      </c>
      <c r="AJ474" s="183"/>
      <c r="AK474" s="131">
        <f>ROUND((AL474/100)*756*Taula1[[#This Row],[Espai reservat Administració  (mesos)]],2)</f>
        <v>0</v>
      </c>
      <c r="AL474" s="79">
        <f>Taula1[[#This Row],[% Jornada segons contracte
(no posar el símbol %) ]]-Taula1[[#This Row],[% Reducció salari per baix rendiment        (no posar el símbol %)]]</f>
        <v>0</v>
      </c>
      <c r="AM474" s="131">
        <f>ROUND((AN474/100)*24.8547945*Taula1[[#This Row],[Espai reservat Administració (dies)]],2)</f>
        <v>0</v>
      </c>
      <c r="AN474" s="79">
        <f>Taula1[[#This Row],[% Jornada segons contracte
(no posar el símbol %) ]]-Taula1[[#This Row],[% Reducció salari per baix rendiment        (no posar el símbol %)]]</f>
        <v>0</v>
      </c>
      <c r="AO474" s="131">
        <f t="shared" si="114"/>
        <v>0</v>
      </c>
      <c r="AP474" s="86"/>
      <c r="AQ474" s="136">
        <f>ROUND((AR474/100)*693*Taula1[[#This Row],[Mesos naturals sencers treballats període justificat (01/01/2023 - 31/03/2023)]],2)</f>
        <v>0</v>
      </c>
      <c r="AR474" s="89">
        <f>Taula1[[#This Row],[% Jornada segons contracte
(no posar el símbol %) ]]-Taula1[[#This Row],[% Reducció salari per baix rendiment        (no posar el símbol %)]]</f>
        <v>0</v>
      </c>
      <c r="AS474" s="136">
        <f>ROUND((AT474/100)*22.78356164*Taula1[[#This Row],[Dies treballats període justificat (01/01/2023 - 31/03/2023)              no comptabilitzats com a mes natural sencer]],2)</f>
        <v>0</v>
      </c>
      <c r="AT474" s="89">
        <f>Taula1[[#This Row],[% Jornada segons contracte
(no posar el símbol %) ]]-Taula1[[#This Row],[% Reducció salari per baix rendiment        (no posar el símbol %)]]</f>
        <v>0</v>
      </c>
      <c r="AU474" s="136">
        <f t="shared" si="115"/>
        <v>0</v>
      </c>
      <c r="AV474" s="86"/>
      <c r="AW474" s="136">
        <f>ROUND((AX474/100)*693*Taula1[[#This Row],[Espai reservat Administració  (mesos)]],2)</f>
        <v>0</v>
      </c>
      <c r="AX474" s="89">
        <f>Taula1[[#This Row],[% Jornada segons contracte
(no posar el símbol %) ]]-Taula1[[#This Row],[% Reducció salari per baix rendiment        (no posar el símbol %)]]</f>
        <v>0</v>
      </c>
      <c r="AY474" s="131">
        <f>ROUND((AZ474/100)*22.78356164*Taula1[[#This Row],[Espai reservat Administració (dies)]],2)</f>
        <v>0</v>
      </c>
      <c r="AZ474" s="79">
        <f>Taula1[[#This Row],[% Jornada segons contracte
(no posar el símbol %) ]]-Taula1[[#This Row],[% Reducció salari per baix rendiment        (no posar el símbol %)]]</f>
        <v>0</v>
      </c>
      <c r="BA474" s="131">
        <f t="shared" si="116"/>
        <v>0</v>
      </c>
      <c r="BB474" s="83"/>
      <c r="BC474" s="131">
        <f>IF(Taula1[[#This Row],[Grup justificat     (fer servir opcions de la llista desplegable)]]=1,AI474,0)</f>
        <v>0</v>
      </c>
      <c r="BD474" s="131">
        <f>IF(Taula1[[#This Row],[Grup justificat     (fer servir opcions de la llista desplegable)]]=2,AU474,0)</f>
        <v>0</v>
      </c>
      <c r="BE474" s="83"/>
      <c r="BF474" s="131">
        <f>IF(Taula1[[#This Row],[Espai reservat Administració]]=1,AO474,0)</f>
        <v>0</v>
      </c>
      <c r="BG474" s="131">
        <f>IF(Taula1[[#This Row],[Espai reservat Administració]]=2,BA474,0)</f>
        <v>0</v>
      </c>
      <c r="BH474" s="83"/>
      <c r="BI474" s="124">
        <f>IF(Taula1[[#This Row],[Grup justificat     (fer servir opcions de la llista desplegable)]]=1,1,0)</f>
        <v>0</v>
      </c>
      <c r="BJ474" s="124">
        <f>IF(Taula1[[#This Row],[Espai reservat Administració]]=1,1,0)</f>
        <v>0</v>
      </c>
      <c r="BK474" s="125"/>
      <c r="BL474" s="124">
        <f>IF(Taula1[[#This Row],[Grup justificat     (fer servir opcions de la llista desplegable)]]=2,1,0)</f>
        <v>0</v>
      </c>
      <c r="BM474" s="124">
        <f>IF(Taula1[[#This Row],[Espai reservat Administració]]=2,1,0)</f>
        <v>0</v>
      </c>
      <c r="BN474" s="73"/>
      <c r="BO474" s="73"/>
      <c r="BP474" s="73"/>
      <c r="BQ474" s="73"/>
      <c r="BR474" s="73"/>
      <c r="BS474" s="73"/>
      <c r="BT474" s="73"/>
      <c r="BU474" s="73"/>
      <c r="BV474" s="73"/>
      <c r="BW474" s="73"/>
      <c r="BX474" s="73"/>
      <c r="BY474" s="73"/>
      <c r="BZ474" s="73"/>
      <c r="CA474" s="73"/>
      <c r="CB474" s="73"/>
      <c r="CC474" s="73"/>
      <c r="CD474" s="73"/>
      <c r="CE474" s="73"/>
      <c r="CF474" s="73"/>
      <c r="CG474" s="63">
        <f t="shared" si="117"/>
        <v>0</v>
      </c>
      <c r="CH474" s="63">
        <f t="shared" si="118"/>
        <v>0</v>
      </c>
      <c r="CI474" s="73"/>
      <c r="CJ474" s="63">
        <f>IF(Taula1[[#This Row],[Tipus de contracte                                  (fer servir opcions de la llista desplegable)]]="Indefinit",1,0)</f>
        <v>0</v>
      </c>
      <c r="CK474" s="63">
        <f>IF(Taula1[[#This Row],[Tipus de contracte                                  (fer servir opcions de la llista desplegable)]]="Temporal, igual o superior a 6 mesos",1,0)</f>
        <v>0</v>
      </c>
      <c r="CL474" s="63">
        <f>IF(Taula1[[#This Row],[Tipus de contracte                                  (fer servir opcions de la llista desplegable)]]="Substitució per IT",1,0)</f>
        <v>0</v>
      </c>
      <c r="CM474" s="73"/>
      <c r="CN474" s="63">
        <f>IF(Taula1[[#This Row],[Relació llocs de treball]]&gt;=1,1,0)</f>
        <v>0</v>
      </c>
      <c r="CO474" s="73"/>
      <c r="CP474" s="63">
        <f>IF(Taula1[[#This Row],[Identitat de gènere                                                          (fer servir opcions de la llista desplegable)]]="Home",1,0)</f>
        <v>0</v>
      </c>
      <c r="CQ474" s="63">
        <f>IF(Taula1[[#This Row],[Identitat de gènere                                                          (fer servir opcions de la llista desplegable)]]="Dona",1,0)</f>
        <v>0</v>
      </c>
      <c r="CR474" s="63">
        <f>IF(Taula1[[#This Row],[Identitat de gènere                                                          (fer servir opcions de la llista desplegable)]]="No binari",1,0)</f>
        <v>0</v>
      </c>
      <c r="CS474" s="73"/>
      <c r="CT474" s="63">
        <f t="shared" si="112"/>
        <v>0</v>
      </c>
      <c r="CU474" s="64">
        <f t="shared" si="119"/>
        <v>0</v>
      </c>
      <c r="CW474" s="64">
        <f t="shared" si="120"/>
        <v>0</v>
      </c>
      <c r="CX474" s="64">
        <f t="shared" si="121"/>
        <v>0</v>
      </c>
      <c r="CY474" s="64">
        <f t="shared" si="122"/>
        <v>0</v>
      </c>
      <c r="CZ474" s="64">
        <f t="shared" si="123"/>
        <v>0</v>
      </c>
      <c r="DB474" s="64">
        <f t="shared" si="124"/>
        <v>0</v>
      </c>
      <c r="DC474" s="64">
        <f t="shared" si="125"/>
        <v>0</v>
      </c>
      <c r="DD474" s="64">
        <f t="shared" si="126"/>
        <v>0</v>
      </c>
      <c r="DE474" s="64">
        <f t="shared" si="127"/>
        <v>0</v>
      </c>
    </row>
    <row r="475" spans="2:109" x14ac:dyDescent="0.3">
      <c r="B475" s="167"/>
      <c r="C475" s="186"/>
      <c r="D475" s="2"/>
      <c r="E475" s="67"/>
      <c r="F475" s="5"/>
      <c r="G475" s="5"/>
      <c r="H475" s="187"/>
      <c r="I475" s="111" t="str">
        <f ca="1">IF(Taula1[[#This Row],[Data naixement (format dd/mm/aaaa)]]="","0",DATEDIF(Taula1[[#This Row],[Data naixement (format dd/mm/aaaa)]],TODAY(),"Y"))</f>
        <v>0</v>
      </c>
      <c r="J475" s="6"/>
      <c r="K475" s="6"/>
      <c r="L475" s="6"/>
      <c r="M475" s="6"/>
      <c r="N475" s="56"/>
      <c r="O475" s="56"/>
      <c r="P475" s="56"/>
      <c r="Q475" s="6"/>
      <c r="R475" s="7"/>
      <c r="S475" s="143">
        <f>Taula1[[#This Row],[Mesos naturals sencers treballats període justificat (01/01/2023 - 31/03/2023)]]</f>
        <v>0</v>
      </c>
      <c r="T475" s="194">
        <f>Taula1[[#This Row],[Dies treballats període justificat (01/01/2023 - 31/03/2023)              no comptabilitzats com a mes natural sencer]]</f>
        <v>0</v>
      </c>
      <c r="U475" s="12"/>
      <c r="V475" s="7"/>
      <c r="W475" s="188"/>
      <c r="X475" s="188"/>
      <c r="Y475" s="188"/>
      <c r="Z475" s="188"/>
      <c r="AA475" s="190"/>
      <c r="AB475" s="143">
        <f>Taula1[[#This Row],[Grup justificat     (fer servir opcions de la llista desplegable)]]</f>
        <v>0</v>
      </c>
      <c r="AC475" s="182"/>
      <c r="AD475" s="80"/>
      <c r="AE475" s="131">
        <f>ROUND((AF475/100)*756*Taula1[[#This Row],[Mesos naturals sencers treballats període justificat (01/01/2023 - 31/03/2023)]],2)</f>
        <v>0</v>
      </c>
      <c r="AF475" s="79">
        <f>Taula1[[#This Row],[% Jornada segons contracte
(no posar el símbol %) ]]-Taula1[[#This Row],[% Reducció salari per baix rendiment        (no posar el símbol %)]]</f>
        <v>0</v>
      </c>
      <c r="AG475" s="131">
        <f>ROUND((AH475/100)*24.8547945*Taula1[[#This Row],[Dies treballats període justificat (01/01/2023 - 31/03/2023)              no comptabilitzats com a mes natural sencer]],2)</f>
        <v>0</v>
      </c>
      <c r="AH475" s="79">
        <f>Taula1[[#This Row],[% Jornada segons contracte
(no posar el símbol %) ]]-Taula1[[#This Row],[% Reducció salari per baix rendiment        (no posar el símbol %)]]</f>
        <v>0</v>
      </c>
      <c r="AI475" s="131">
        <f t="shared" si="113"/>
        <v>0</v>
      </c>
      <c r="AJ475" s="183"/>
      <c r="AK475" s="131">
        <f>ROUND((AL475/100)*756*Taula1[[#This Row],[Espai reservat Administració  (mesos)]],2)</f>
        <v>0</v>
      </c>
      <c r="AL475" s="79">
        <f>Taula1[[#This Row],[% Jornada segons contracte
(no posar el símbol %) ]]-Taula1[[#This Row],[% Reducció salari per baix rendiment        (no posar el símbol %)]]</f>
        <v>0</v>
      </c>
      <c r="AM475" s="131">
        <f>ROUND((AN475/100)*24.8547945*Taula1[[#This Row],[Espai reservat Administració (dies)]],2)</f>
        <v>0</v>
      </c>
      <c r="AN475" s="79">
        <f>Taula1[[#This Row],[% Jornada segons contracte
(no posar el símbol %) ]]-Taula1[[#This Row],[% Reducció salari per baix rendiment        (no posar el símbol %)]]</f>
        <v>0</v>
      </c>
      <c r="AO475" s="131">
        <f t="shared" si="114"/>
        <v>0</v>
      </c>
      <c r="AP475" s="86"/>
      <c r="AQ475" s="136">
        <f>ROUND((AR475/100)*693*Taula1[[#This Row],[Mesos naturals sencers treballats període justificat (01/01/2023 - 31/03/2023)]],2)</f>
        <v>0</v>
      </c>
      <c r="AR475" s="89">
        <f>Taula1[[#This Row],[% Jornada segons contracte
(no posar el símbol %) ]]-Taula1[[#This Row],[% Reducció salari per baix rendiment        (no posar el símbol %)]]</f>
        <v>0</v>
      </c>
      <c r="AS475" s="136">
        <f>ROUND((AT475/100)*22.78356164*Taula1[[#This Row],[Dies treballats període justificat (01/01/2023 - 31/03/2023)              no comptabilitzats com a mes natural sencer]],2)</f>
        <v>0</v>
      </c>
      <c r="AT475" s="89">
        <f>Taula1[[#This Row],[% Jornada segons contracte
(no posar el símbol %) ]]-Taula1[[#This Row],[% Reducció salari per baix rendiment        (no posar el símbol %)]]</f>
        <v>0</v>
      </c>
      <c r="AU475" s="136">
        <f t="shared" si="115"/>
        <v>0</v>
      </c>
      <c r="AV475" s="86"/>
      <c r="AW475" s="136">
        <f>ROUND((AX475/100)*693*Taula1[[#This Row],[Espai reservat Administració  (mesos)]],2)</f>
        <v>0</v>
      </c>
      <c r="AX475" s="89">
        <f>Taula1[[#This Row],[% Jornada segons contracte
(no posar el símbol %) ]]-Taula1[[#This Row],[% Reducció salari per baix rendiment        (no posar el símbol %)]]</f>
        <v>0</v>
      </c>
      <c r="AY475" s="131">
        <f>ROUND((AZ475/100)*22.78356164*Taula1[[#This Row],[Espai reservat Administració (dies)]],2)</f>
        <v>0</v>
      </c>
      <c r="AZ475" s="79">
        <f>Taula1[[#This Row],[% Jornada segons contracte
(no posar el símbol %) ]]-Taula1[[#This Row],[% Reducció salari per baix rendiment        (no posar el símbol %)]]</f>
        <v>0</v>
      </c>
      <c r="BA475" s="131">
        <f t="shared" si="116"/>
        <v>0</v>
      </c>
      <c r="BB475" s="83"/>
      <c r="BC475" s="131">
        <f>IF(Taula1[[#This Row],[Grup justificat     (fer servir opcions de la llista desplegable)]]=1,AI475,0)</f>
        <v>0</v>
      </c>
      <c r="BD475" s="131">
        <f>IF(Taula1[[#This Row],[Grup justificat     (fer servir opcions de la llista desplegable)]]=2,AU475,0)</f>
        <v>0</v>
      </c>
      <c r="BE475" s="83"/>
      <c r="BF475" s="131">
        <f>IF(Taula1[[#This Row],[Espai reservat Administració]]=1,AO475,0)</f>
        <v>0</v>
      </c>
      <c r="BG475" s="131">
        <f>IF(Taula1[[#This Row],[Espai reservat Administració]]=2,BA475,0)</f>
        <v>0</v>
      </c>
      <c r="BH475" s="83"/>
      <c r="BI475" s="124">
        <f>IF(Taula1[[#This Row],[Grup justificat     (fer servir opcions de la llista desplegable)]]=1,1,0)</f>
        <v>0</v>
      </c>
      <c r="BJ475" s="124">
        <f>IF(Taula1[[#This Row],[Espai reservat Administració]]=1,1,0)</f>
        <v>0</v>
      </c>
      <c r="BK475" s="125"/>
      <c r="BL475" s="124">
        <f>IF(Taula1[[#This Row],[Grup justificat     (fer servir opcions de la llista desplegable)]]=2,1,0)</f>
        <v>0</v>
      </c>
      <c r="BM475" s="124">
        <f>IF(Taula1[[#This Row],[Espai reservat Administració]]=2,1,0)</f>
        <v>0</v>
      </c>
      <c r="BN475" s="73"/>
      <c r="BO475" s="73"/>
      <c r="BP475" s="73"/>
      <c r="BQ475" s="73"/>
      <c r="BR475" s="73"/>
      <c r="BS475" s="73"/>
      <c r="BT475" s="73"/>
      <c r="BU475" s="73"/>
      <c r="BV475" s="73"/>
      <c r="BW475" s="73"/>
      <c r="BX475" s="73"/>
      <c r="BY475" s="73"/>
      <c r="BZ475" s="73"/>
      <c r="CA475" s="73"/>
      <c r="CB475" s="73"/>
      <c r="CC475" s="73"/>
      <c r="CD475" s="73"/>
      <c r="CE475" s="73"/>
      <c r="CF475" s="73"/>
      <c r="CG475" s="63">
        <f t="shared" si="117"/>
        <v>0</v>
      </c>
      <c r="CH475" s="63">
        <f t="shared" si="118"/>
        <v>0</v>
      </c>
      <c r="CI475" s="73"/>
      <c r="CJ475" s="63">
        <f>IF(Taula1[[#This Row],[Tipus de contracte                                  (fer servir opcions de la llista desplegable)]]="Indefinit",1,0)</f>
        <v>0</v>
      </c>
      <c r="CK475" s="63">
        <f>IF(Taula1[[#This Row],[Tipus de contracte                                  (fer servir opcions de la llista desplegable)]]="Temporal, igual o superior a 6 mesos",1,0)</f>
        <v>0</v>
      </c>
      <c r="CL475" s="63">
        <f>IF(Taula1[[#This Row],[Tipus de contracte                                  (fer servir opcions de la llista desplegable)]]="Substitució per IT",1,0)</f>
        <v>0</v>
      </c>
      <c r="CM475" s="73"/>
      <c r="CN475" s="63">
        <f>IF(Taula1[[#This Row],[Relació llocs de treball]]&gt;=1,1,0)</f>
        <v>0</v>
      </c>
      <c r="CO475" s="73"/>
      <c r="CP475" s="63">
        <f>IF(Taula1[[#This Row],[Identitat de gènere                                                          (fer servir opcions de la llista desplegable)]]="Home",1,0)</f>
        <v>0</v>
      </c>
      <c r="CQ475" s="63">
        <f>IF(Taula1[[#This Row],[Identitat de gènere                                                          (fer servir opcions de la llista desplegable)]]="Dona",1,0)</f>
        <v>0</v>
      </c>
      <c r="CR475" s="63">
        <f>IF(Taula1[[#This Row],[Identitat de gènere                                                          (fer servir opcions de la llista desplegable)]]="No binari",1,0)</f>
        <v>0</v>
      </c>
      <c r="CS475" s="73"/>
      <c r="CT475" s="63">
        <f t="shared" si="112"/>
        <v>0</v>
      </c>
      <c r="CU475" s="64">
        <f t="shared" si="119"/>
        <v>0</v>
      </c>
      <c r="CW475" s="64">
        <f t="shared" si="120"/>
        <v>0</v>
      </c>
      <c r="CX475" s="64">
        <f t="shared" si="121"/>
        <v>0</v>
      </c>
      <c r="CY475" s="64">
        <f t="shared" si="122"/>
        <v>0</v>
      </c>
      <c r="CZ475" s="64">
        <f t="shared" si="123"/>
        <v>0</v>
      </c>
      <c r="DB475" s="64">
        <f t="shared" si="124"/>
        <v>0</v>
      </c>
      <c r="DC475" s="64">
        <f t="shared" si="125"/>
        <v>0</v>
      </c>
      <c r="DD475" s="64">
        <f t="shared" si="126"/>
        <v>0</v>
      </c>
      <c r="DE475" s="64">
        <f t="shared" si="127"/>
        <v>0</v>
      </c>
    </row>
    <row r="476" spans="2:109" x14ac:dyDescent="0.3">
      <c r="B476" s="167"/>
      <c r="C476" s="186"/>
      <c r="D476" s="2"/>
      <c r="E476" s="67"/>
      <c r="F476" s="5"/>
      <c r="G476" s="5"/>
      <c r="H476" s="187"/>
      <c r="I476" s="111" t="str">
        <f ca="1">IF(Taula1[[#This Row],[Data naixement (format dd/mm/aaaa)]]="","0",DATEDIF(Taula1[[#This Row],[Data naixement (format dd/mm/aaaa)]],TODAY(),"Y"))</f>
        <v>0</v>
      </c>
      <c r="J476" s="6"/>
      <c r="K476" s="6"/>
      <c r="L476" s="6"/>
      <c r="M476" s="6"/>
      <c r="N476" s="56"/>
      <c r="O476" s="56"/>
      <c r="P476" s="56"/>
      <c r="Q476" s="6"/>
      <c r="R476" s="7"/>
      <c r="S476" s="143">
        <f>Taula1[[#This Row],[Mesos naturals sencers treballats període justificat (01/01/2023 - 31/03/2023)]]</f>
        <v>0</v>
      </c>
      <c r="T476" s="194">
        <f>Taula1[[#This Row],[Dies treballats període justificat (01/01/2023 - 31/03/2023)              no comptabilitzats com a mes natural sencer]]</f>
        <v>0</v>
      </c>
      <c r="U476" s="12"/>
      <c r="V476" s="7"/>
      <c r="W476" s="188"/>
      <c r="X476" s="188"/>
      <c r="Y476" s="188"/>
      <c r="Z476" s="188"/>
      <c r="AA476" s="190"/>
      <c r="AB476" s="143">
        <f>Taula1[[#This Row],[Grup justificat     (fer servir opcions de la llista desplegable)]]</f>
        <v>0</v>
      </c>
      <c r="AC476" s="182"/>
      <c r="AD476" s="80"/>
      <c r="AE476" s="131">
        <f>ROUND((AF476/100)*756*Taula1[[#This Row],[Mesos naturals sencers treballats període justificat (01/01/2023 - 31/03/2023)]],2)</f>
        <v>0</v>
      </c>
      <c r="AF476" s="79">
        <f>Taula1[[#This Row],[% Jornada segons contracte
(no posar el símbol %) ]]-Taula1[[#This Row],[% Reducció salari per baix rendiment        (no posar el símbol %)]]</f>
        <v>0</v>
      </c>
      <c r="AG476" s="131">
        <f>ROUND((AH476/100)*24.8547945*Taula1[[#This Row],[Dies treballats període justificat (01/01/2023 - 31/03/2023)              no comptabilitzats com a mes natural sencer]],2)</f>
        <v>0</v>
      </c>
      <c r="AH476" s="79">
        <f>Taula1[[#This Row],[% Jornada segons contracte
(no posar el símbol %) ]]-Taula1[[#This Row],[% Reducció salari per baix rendiment        (no posar el símbol %)]]</f>
        <v>0</v>
      </c>
      <c r="AI476" s="131">
        <f t="shared" si="113"/>
        <v>0</v>
      </c>
      <c r="AJ476" s="183"/>
      <c r="AK476" s="131">
        <f>ROUND((AL476/100)*756*Taula1[[#This Row],[Espai reservat Administració  (mesos)]],2)</f>
        <v>0</v>
      </c>
      <c r="AL476" s="79">
        <f>Taula1[[#This Row],[% Jornada segons contracte
(no posar el símbol %) ]]-Taula1[[#This Row],[% Reducció salari per baix rendiment        (no posar el símbol %)]]</f>
        <v>0</v>
      </c>
      <c r="AM476" s="131">
        <f>ROUND((AN476/100)*24.8547945*Taula1[[#This Row],[Espai reservat Administració (dies)]],2)</f>
        <v>0</v>
      </c>
      <c r="AN476" s="79">
        <f>Taula1[[#This Row],[% Jornada segons contracte
(no posar el símbol %) ]]-Taula1[[#This Row],[% Reducció salari per baix rendiment        (no posar el símbol %)]]</f>
        <v>0</v>
      </c>
      <c r="AO476" s="131">
        <f t="shared" si="114"/>
        <v>0</v>
      </c>
      <c r="AP476" s="86"/>
      <c r="AQ476" s="136">
        <f>ROUND((AR476/100)*693*Taula1[[#This Row],[Mesos naturals sencers treballats període justificat (01/01/2023 - 31/03/2023)]],2)</f>
        <v>0</v>
      </c>
      <c r="AR476" s="89">
        <f>Taula1[[#This Row],[% Jornada segons contracte
(no posar el símbol %) ]]-Taula1[[#This Row],[% Reducció salari per baix rendiment        (no posar el símbol %)]]</f>
        <v>0</v>
      </c>
      <c r="AS476" s="136">
        <f>ROUND((AT476/100)*22.78356164*Taula1[[#This Row],[Dies treballats període justificat (01/01/2023 - 31/03/2023)              no comptabilitzats com a mes natural sencer]],2)</f>
        <v>0</v>
      </c>
      <c r="AT476" s="89">
        <f>Taula1[[#This Row],[% Jornada segons contracte
(no posar el símbol %) ]]-Taula1[[#This Row],[% Reducció salari per baix rendiment        (no posar el símbol %)]]</f>
        <v>0</v>
      </c>
      <c r="AU476" s="136">
        <f t="shared" si="115"/>
        <v>0</v>
      </c>
      <c r="AV476" s="86"/>
      <c r="AW476" s="136">
        <f>ROUND((AX476/100)*693*Taula1[[#This Row],[Espai reservat Administració  (mesos)]],2)</f>
        <v>0</v>
      </c>
      <c r="AX476" s="89">
        <f>Taula1[[#This Row],[% Jornada segons contracte
(no posar el símbol %) ]]-Taula1[[#This Row],[% Reducció salari per baix rendiment        (no posar el símbol %)]]</f>
        <v>0</v>
      </c>
      <c r="AY476" s="131">
        <f>ROUND((AZ476/100)*22.78356164*Taula1[[#This Row],[Espai reservat Administració (dies)]],2)</f>
        <v>0</v>
      </c>
      <c r="AZ476" s="79">
        <f>Taula1[[#This Row],[% Jornada segons contracte
(no posar el símbol %) ]]-Taula1[[#This Row],[% Reducció salari per baix rendiment        (no posar el símbol %)]]</f>
        <v>0</v>
      </c>
      <c r="BA476" s="131">
        <f t="shared" si="116"/>
        <v>0</v>
      </c>
      <c r="BB476" s="83"/>
      <c r="BC476" s="131">
        <f>IF(Taula1[[#This Row],[Grup justificat     (fer servir opcions de la llista desplegable)]]=1,AI476,0)</f>
        <v>0</v>
      </c>
      <c r="BD476" s="131">
        <f>IF(Taula1[[#This Row],[Grup justificat     (fer servir opcions de la llista desplegable)]]=2,AU476,0)</f>
        <v>0</v>
      </c>
      <c r="BE476" s="83"/>
      <c r="BF476" s="131">
        <f>IF(Taula1[[#This Row],[Espai reservat Administració]]=1,AO476,0)</f>
        <v>0</v>
      </c>
      <c r="BG476" s="131">
        <f>IF(Taula1[[#This Row],[Espai reservat Administració]]=2,BA476,0)</f>
        <v>0</v>
      </c>
      <c r="BH476" s="83"/>
      <c r="BI476" s="124">
        <f>IF(Taula1[[#This Row],[Grup justificat     (fer servir opcions de la llista desplegable)]]=1,1,0)</f>
        <v>0</v>
      </c>
      <c r="BJ476" s="124">
        <f>IF(Taula1[[#This Row],[Espai reservat Administració]]=1,1,0)</f>
        <v>0</v>
      </c>
      <c r="BK476" s="125"/>
      <c r="BL476" s="124">
        <f>IF(Taula1[[#This Row],[Grup justificat     (fer servir opcions de la llista desplegable)]]=2,1,0)</f>
        <v>0</v>
      </c>
      <c r="BM476" s="124">
        <f>IF(Taula1[[#This Row],[Espai reservat Administració]]=2,1,0)</f>
        <v>0</v>
      </c>
      <c r="BN476" s="73"/>
      <c r="BO476" s="73"/>
      <c r="BP476" s="73"/>
      <c r="BQ476" s="73"/>
      <c r="BR476" s="73"/>
      <c r="BS476" s="73"/>
      <c r="BT476" s="73"/>
      <c r="BU476" s="73"/>
      <c r="BV476" s="73"/>
      <c r="BW476" s="73"/>
      <c r="BX476" s="73"/>
      <c r="BY476" s="73"/>
      <c r="BZ476" s="73"/>
      <c r="CA476" s="73"/>
      <c r="CB476" s="73"/>
      <c r="CC476" s="73"/>
      <c r="CD476" s="73"/>
      <c r="CE476" s="73"/>
      <c r="CF476" s="73"/>
      <c r="CG476" s="63">
        <f t="shared" si="117"/>
        <v>0</v>
      </c>
      <c r="CH476" s="63">
        <f t="shared" si="118"/>
        <v>0</v>
      </c>
      <c r="CI476" s="73"/>
      <c r="CJ476" s="63">
        <f>IF(Taula1[[#This Row],[Tipus de contracte                                  (fer servir opcions de la llista desplegable)]]="Indefinit",1,0)</f>
        <v>0</v>
      </c>
      <c r="CK476" s="63">
        <f>IF(Taula1[[#This Row],[Tipus de contracte                                  (fer servir opcions de la llista desplegable)]]="Temporal, igual o superior a 6 mesos",1,0)</f>
        <v>0</v>
      </c>
      <c r="CL476" s="63">
        <f>IF(Taula1[[#This Row],[Tipus de contracte                                  (fer servir opcions de la llista desplegable)]]="Substitució per IT",1,0)</f>
        <v>0</v>
      </c>
      <c r="CM476" s="73"/>
      <c r="CN476" s="63">
        <f>IF(Taula1[[#This Row],[Relació llocs de treball]]&gt;=1,1,0)</f>
        <v>0</v>
      </c>
      <c r="CO476" s="73"/>
      <c r="CP476" s="63">
        <f>IF(Taula1[[#This Row],[Identitat de gènere                                                          (fer servir opcions de la llista desplegable)]]="Home",1,0)</f>
        <v>0</v>
      </c>
      <c r="CQ476" s="63">
        <f>IF(Taula1[[#This Row],[Identitat de gènere                                                          (fer servir opcions de la llista desplegable)]]="Dona",1,0)</f>
        <v>0</v>
      </c>
      <c r="CR476" s="63">
        <f>IF(Taula1[[#This Row],[Identitat de gènere                                                          (fer servir opcions de la llista desplegable)]]="No binari",1,0)</f>
        <v>0</v>
      </c>
      <c r="CS476" s="73"/>
      <c r="CT476" s="63">
        <f t="shared" si="112"/>
        <v>0</v>
      </c>
      <c r="CU476" s="64">
        <f t="shared" si="119"/>
        <v>0</v>
      </c>
      <c r="CW476" s="64">
        <f t="shared" si="120"/>
        <v>0</v>
      </c>
      <c r="CX476" s="64">
        <f t="shared" si="121"/>
        <v>0</v>
      </c>
      <c r="CY476" s="64">
        <f t="shared" si="122"/>
        <v>0</v>
      </c>
      <c r="CZ476" s="64">
        <f t="shared" si="123"/>
        <v>0</v>
      </c>
      <c r="DB476" s="64">
        <f t="shared" si="124"/>
        <v>0</v>
      </c>
      <c r="DC476" s="64">
        <f t="shared" si="125"/>
        <v>0</v>
      </c>
      <c r="DD476" s="64">
        <f t="shared" si="126"/>
        <v>0</v>
      </c>
      <c r="DE476" s="64">
        <f t="shared" si="127"/>
        <v>0</v>
      </c>
    </row>
    <row r="477" spans="2:109" x14ac:dyDescent="0.3">
      <c r="B477" s="167"/>
      <c r="C477" s="186"/>
      <c r="D477" s="2"/>
      <c r="E477" s="67"/>
      <c r="F477" s="5"/>
      <c r="G477" s="5"/>
      <c r="H477" s="187"/>
      <c r="I477" s="111" t="str">
        <f ca="1">IF(Taula1[[#This Row],[Data naixement (format dd/mm/aaaa)]]="","0",DATEDIF(Taula1[[#This Row],[Data naixement (format dd/mm/aaaa)]],TODAY(),"Y"))</f>
        <v>0</v>
      </c>
      <c r="J477" s="6"/>
      <c r="K477" s="6"/>
      <c r="L477" s="6"/>
      <c r="M477" s="6"/>
      <c r="N477" s="56"/>
      <c r="O477" s="56"/>
      <c r="P477" s="56"/>
      <c r="Q477" s="6"/>
      <c r="R477" s="7"/>
      <c r="S477" s="143">
        <f>Taula1[[#This Row],[Mesos naturals sencers treballats període justificat (01/01/2023 - 31/03/2023)]]</f>
        <v>0</v>
      </c>
      <c r="T477" s="194">
        <f>Taula1[[#This Row],[Dies treballats període justificat (01/01/2023 - 31/03/2023)              no comptabilitzats com a mes natural sencer]]</f>
        <v>0</v>
      </c>
      <c r="U477" s="12"/>
      <c r="V477" s="7"/>
      <c r="W477" s="188"/>
      <c r="X477" s="188"/>
      <c r="Y477" s="188"/>
      <c r="Z477" s="188"/>
      <c r="AA477" s="190"/>
      <c r="AB477" s="143">
        <f>Taula1[[#This Row],[Grup justificat     (fer servir opcions de la llista desplegable)]]</f>
        <v>0</v>
      </c>
      <c r="AC477" s="182"/>
      <c r="AD477" s="80"/>
      <c r="AE477" s="131">
        <f>ROUND((AF477/100)*756*Taula1[[#This Row],[Mesos naturals sencers treballats període justificat (01/01/2023 - 31/03/2023)]],2)</f>
        <v>0</v>
      </c>
      <c r="AF477" s="79">
        <f>Taula1[[#This Row],[% Jornada segons contracte
(no posar el símbol %) ]]-Taula1[[#This Row],[% Reducció salari per baix rendiment        (no posar el símbol %)]]</f>
        <v>0</v>
      </c>
      <c r="AG477" s="131">
        <f>ROUND((AH477/100)*24.8547945*Taula1[[#This Row],[Dies treballats període justificat (01/01/2023 - 31/03/2023)              no comptabilitzats com a mes natural sencer]],2)</f>
        <v>0</v>
      </c>
      <c r="AH477" s="79">
        <f>Taula1[[#This Row],[% Jornada segons contracte
(no posar el símbol %) ]]-Taula1[[#This Row],[% Reducció salari per baix rendiment        (no posar el símbol %)]]</f>
        <v>0</v>
      </c>
      <c r="AI477" s="131">
        <f t="shared" si="113"/>
        <v>0</v>
      </c>
      <c r="AJ477" s="183"/>
      <c r="AK477" s="131">
        <f>ROUND((AL477/100)*756*Taula1[[#This Row],[Espai reservat Administració  (mesos)]],2)</f>
        <v>0</v>
      </c>
      <c r="AL477" s="79">
        <f>Taula1[[#This Row],[% Jornada segons contracte
(no posar el símbol %) ]]-Taula1[[#This Row],[% Reducció salari per baix rendiment        (no posar el símbol %)]]</f>
        <v>0</v>
      </c>
      <c r="AM477" s="131">
        <f>ROUND((AN477/100)*24.8547945*Taula1[[#This Row],[Espai reservat Administració (dies)]],2)</f>
        <v>0</v>
      </c>
      <c r="AN477" s="79">
        <f>Taula1[[#This Row],[% Jornada segons contracte
(no posar el símbol %) ]]-Taula1[[#This Row],[% Reducció salari per baix rendiment        (no posar el símbol %)]]</f>
        <v>0</v>
      </c>
      <c r="AO477" s="131">
        <f t="shared" si="114"/>
        <v>0</v>
      </c>
      <c r="AP477" s="86"/>
      <c r="AQ477" s="136">
        <f>ROUND((AR477/100)*693*Taula1[[#This Row],[Mesos naturals sencers treballats període justificat (01/01/2023 - 31/03/2023)]],2)</f>
        <v>0</v>
      </c>
      <c r="AR477" s="89">
        <f>Taula1[[#This Row],[% Jornada segons contracte
(no posar el símbol %) ]]-Taula1[[#This Row],[% Reducció salari per baix rendiment        (no posar el símbol %)]]</f>
        <v>0</v>
      </c>
      <c r="AS477" s="136">
        <f>ROUND((AT477/100)*22.78356164*Taula1[[#This Row],[Dies treballats període justificat (01/01/2023 - 31/03/2023)              no comptabilitzats com a mes natural sencer]],2)</f>
        <v>0</v>
      </c>
      <c r="AT477" s="89">
        <f>Taula1[[#This Row],[% Jornada segons contracte
(no posar el símbol %) ]]-Taula1[[#This Row],[% Reducció salari per baix rendiment        (no posar el símbol %)]]</f>
        <v>0</v>
      </c>
      <c r="AU477" s="136">
        <f t="shared" si="115"/>
        <v>0</v>
      </c>
      <c r="AV477" s="86"/>
      <c r="AW477" s="136">
        <f>ROUND((AX477/100)*693*Taula1[[#This Row],[Espai reservat Administració  (mesos)]],2)</f>
        <v>0</v>
      </c>
      <c r="AX477" s="89">
        <f>Taula1[[#This Row],[% Jornada segons contracte
(no posar el símbol %) ]]-Taula1[[#This Row],[% Reducció salari per baix rendiment        (no posar el símbol %)]]</f>
        <v>0</v>
      </c>
      <c r="AY477" s="131">
        <f>ROUND((AZ477/100)*22.78356164*Taula1[[#This Row],[Espai reservat Administració (dies)]],2)</f>
        <v>0</v>
      </c>
      <c r="AZ477" s="79">
        <f>Taula1[[#This Row],[% Jornada segons contracte
(no posar el símbol %) ]]-Taula1[[#This Row],[% Reducció salari per baix rendiment        (no posar el símbol %)]]</f>
        <v>0</v>
      </c>
      <c r="BA477" s="131">
        <f t="shared" si="116"/>
        <v>0</v>
      </c>
      <c r="BB477" s="83"/>
      <c r="BC477" s="131">
        <f>IF(Taula1[[#This Row],[Grup justificat     (fer servir opcions de la llista desplegable)]]=1,AI477,0)</f>
        <v>0</v>
      </c>
      <c r="BD477" s="131">
        <f>IF(Taula1[[#This Row],[Grup justificat     (fer servir opcions de la llista desplegable)]]=2,AU477,0)</f>
        <v>0</v>
      </c>
      <c r="BE477" s="83"/>
      <c r="BF477" s="131">
        <f>IF(Taula1[[#This Row],[Espai reservat Administració]]=1,AO477,0)</f>
        <v>0</v>
      </c>
      <c r="BG477" s="131">
        <f>IF(Taula1[[#This Row],[Espai reservat Administració]]=2,BA477,0)</f>
        <v>0</v>
      </c>
      <c r="BH477" s="83"/>
      <c r="BI477" s="124">
        <f>IF(Taula1[[#This Row],[Grup justificat     (fer servir opcions de la llista desplegable)]]=1,1,0)</f>
        <v>0</v>
      </c>
      <c r="BJ477" s="124">
        <f>IF(Taula1[[#This Row],[Espai reservat Administració]]=1,1,0)</f>
        <v>0</v>
      </c>
      <c r="BK477" s="125"/>
      <c r="BL477" s="124">
        <f>IF(Taula1[[#This Row],[Grup justificat     (fer servir opcions de la llista desplegable)]]=2,1,0)</f>
        <v>0</v>
      </c>
      <c r="BM477" s="124">
        <f>IF(Taula1[[#This Row],[Espai reservat Administració]]=2,1,0)</f>
        <v>0</v>
      </c>
      <c r="BN477" s="73"/>
      <c r="BO477" s="73"/>
      <c r="BP477" s="73"/>
      <c r="BQ477" s="73"/>
      <c r="BR477" s="73"/>
      <c r="BS477" s="73"/>
      <c r="BT477" s="73"/>
      <c r="BU477" s="73"/>
      <c r="BV477" s="73"/>
      <c r="BW477" s="73"/>
      <c r="BX477" s="73"/>
      <c r="BY477" s="73"/>
      <c r="BZ477" s="73"/>
      <c r="CA477" s="73"/>
      <c r="CB477" s="73"/>
      <c r="CC477" s="73"/>
      <c r="CD477" s="73"/>
      <c r="CE477" s="73"/>
      <c r="CF477" s="73"/>
      <c r="CG477" s="63">
        <f t="shared" si="117"/>
        <v>0</v>
      </c>
      <c r="CH477" s="63">
        <f t="shared" si="118"/>
        <v>0</v>
      </c>
      <c r="CI477" s="73"/>
      <c r="CJ477" s="63">
        <f>IF(Taula1[[#This Row],[Tipus de contracte                                  (fer servir opcions de la llista desplegable)]]="Indefinit",1,0)</f>
        <v>0</v>
      </c>
      <c r="CK477" s="63">
        <f>IF(Taula1[[#This Row],[Tipus de contracte                                  (fer servir opcions de la llista desplegable)]]="Temporal, igual o superior a 6 mesos",1,0)</f>
        <v>0</v>
      </c>
      <c r="CL477" s="63">
        <f>IF(Taula1[[#This Row],[Tipus de contracte                                  (fer servir opcions de la llista desplegable)]]="Substitució per IT",1,0)</f>
        <v>0</v>
      </c>
      <c r="CM477" s="73"/>
      <c r="CN477" s="63">
        <f>IF(Taula1[[#This Row],[Relació llocs de treball]]&gt;=1,1,0)</f>
        <v>0</v>
      </c>
      <c r="CO477" s="73"/>
      <c r="CP477" s="63">
        <f>IF(Taula1[[#This Row],[Identitat de gènere                                                          (fer servir opcions de la llista desplegable)]]="Home",1,0)</f>
        <v>0</v>
      </c>
      <c r="CQ477" s="63">
        <f>IF(Taula1[[#This Row],[Identitat de gènere                                                          (fer servir opcions de la llista desplegable)]]="Dona",1,0)</f>
        <v>0</v>
      </c>
      <c r="CR477" s="63">
        <f>IF(Taula1[[#This Row],[Identitat de gènere                                                          (fer servir opcions de la llista desplegable)]]="No binari",1,0)</f>
        <v>0</v>
      </c>
      <c r="CS477" s="73"/>
      <c r="CT477" s="63">
        <f t="shared" si="112"/>
        <v>0</v>
      </c>
      <c r="CU477" s="64">
        <f t="shared" si="119"/>
        <v>0</v>
      </c>
      <c r="CW477" s="64">
        <f t="shared" si="120"/>
        <v>0</v>
      </c>
      <c r="CX477" s="64">
        <f t="shared" si="121"/>
        <v>0</v>
      </c>
      <c r="CY477" s="64">
        <f t="shared" si="122"/>
        <v>0</v>
      </c>
      <c r="CZ477" s="64">
        <f t="shared" si="123"/>
        <v>0</v>
      </c>
      <c r="DB477" s="64">
        <f t="shared" si="124"/>
        <v>0</v>
      </c>
      <c r="DC477" s="64">
        <f t="shared" si="125"/>
        <v>0</v>
      </c>
      <c r="DD477" s="64">
        <f t="shared" si="126"/>
        <v>0</v>
      </c>
      <c r="DE477" s="64">
        <f t="shared" si="127"/>
        <v>0</v>
      </c>
    </row>
    <row r="478" spans="2:109" x14ac:dyDescent="0.3">
      <c r="B478" s="167"/>
      <c r="C478" s="186"/>
      <c r="D478" s="2"/>
      <c r="E478" s="67"/>
      <c r="F478" s="5"/>
      <c r="G478" s="5"/>
      <c r="H478" s="187"/>
      <c r="I478" s="111" t="str">
        <f ca="1">IF(Taula1[[#This Row],[Data naixement (format dd/mm/aaaa)]]="","0",DATEDIF(Taula1[[#This Row],[Data naixement (format dd/mm/aaaa)]],TODAY(),"Y"))</f>
        <v>0</v>
      </c>
      <c r="J478" s="6"/>
      <c r="K478" s="6"/>
      <c r="L478" s="6"/>
      <c r="M478" s="6"/>
      <c r="N478" s="56"/>
      <c r="O478" s="56"/>
      <c r="P478" s="56"/>
      <c r="Q478" s="6"/>
      <c r="R478" s="7"/>
      <c r="S478" s="143">
        <f>Taula1[[#This Row],[Mesos naturals sencers treballats període justificat (01/01/2023 - 31/03/2023)]]</f>
        <v>0</v>
      </c>
      <c r="T478" s="194">
        <f>Taula1[[#This Row],[Dies treballats període justificat (01/01/2023 - 31/03/2023)              no comptabilitzats com a mes natural sencer]]</f>
        <v>0</v>
      </c>
      <c r="U478" s="12"/>
      <c r="V478" s="7"/>
      <c r="W478" s="188"/>
      <c r="X478" s="188"/>
      <c r="Y478" s="188"/>
      <c r="Z478" s="188"/>
      <c r="AA478" s="190"/>
      <c r="AB478" s="143">
        <f>Taula1[[#This Row],[Grup justificat     (fer servir opcions de la llista desplegable)]]</f>
        <v>0</v>
      </c>
      <c r="AC478" s="182"/>
      <c r="AD478" s="80"/>
      <c r="AE478" s="131">
        <f>ROUND((AF478/100)*756*Taula1[[#This Row],[Mesos naturals sencers treballats període justificat (01/01/2023 - 31/03/2023)]],2)</f>
        <v>0</v>
      </c>
      <c r="AF478" s="79">
        <f>Taula1[[#This Row],[% Jornada segons contracte
(no posar el símbol %) ]]-Taula1[[#This Row],[% Reducció salari per baix rendiment        (no posar el símbol %)]]</f>
        <v>0</v>
      </c>
      <c r="AG478" s="131">
        <f>ROUND((AH478/100)*24.8547945*Taula1[[#This Row],[Dies treballats període justificat (01/01/2023 - 31/03/2023)              no comptabilitzats com a mes natural sencer]],2)</f>
        <v>0</v>
      </c>
      <c r="AH478" s="79">
        <f>Taula1[[#This Row],[% Jornada segons contracte
(no posar el símbol %) ]]-Taula1[[#This Row],[% Reducció salari per baix rendiment        (no posar el símbol %)]]</f>
        <v>0</v>
      </c>
      <c r="AI478" s="131">
        <f t="shared" si="113"/>
        <v>0</v>
      </c>
      <c r="AJ478" s="183"/>
      <c r="AK478" s="131">
        <f>ROUND((AL478/100)*756*Taula1[[#This Row],[Espai reservat Administració  (mesos)]],2)</f>
        <v>0</v>
      </c>
      <c r="AL478" s="79">
        <f>Taula1[[#This Row],[% Jornada segons contracte
(no posar el símbol %) ]]-Taula1[[#This Row],[% Reducció salari per baix rendiment        (no posar el símbol %)]]</f>
        <v>0</v>
      </c>
      <c r="AM478" s="131">
        <f>ROUND((AN478/100)*24.8547945*Taula1[[#This Row],[Espai reservat Administració (dies)]],2)</f>
        <v>0</v>
      </c>
      <c r="AN478" s="79">
        <f>Taula1[[#This Row],[% Jornada segons contracte
(no posar el símbol %) ]]-Taula1[[#This Row],[% Reducció salari per baix rendiment        (no posar el símbol %)]]</f>
        <v>0</v>
      </c>
      <c r="AO478" s="131">
        <f t="shared" si="114"/>
        <v>0</v>
      </c>
      <c r="AP478" s="86"/>
      <c r="AQ478" s="136">
        <f>ROUND((AR478/100)*693*Taula1[[#This Row],[Mesos naturals sencers treballats període justificat (01/01/2023 - 31/03/2023)]],2)</f>
        <v>0</v>
      </c>
      <c r="AR478" s="89">
        <f>Taula1[[#This Row],[% Jornada segons contracte
(no posar el símbol %) ]]-Taula1[[#This Row],[% Reducció salari per baix rendiment        (no posar el símbol %)]]</f>
        <v>0</v>
      </c>
      <c r="AS478" s="136">
        <f>ROUND((AT478/100)*22.78356164*Taula1[[#This Row],[Dies treballats període justificat (01/01/2023 - 31/03/2023)              no comptabilitzats com a mes natural sencer]],2)</f>
        <v>0</v>
      </c>
      <c r="AT478" s="89">
        <f>Taula1[[#This Row],[% Jornada segons contracte
(no posar el símbol %) ]]-Taula1[[#This Row],[% Reducció salari per baix rendiment        (no posar el símbol %)]]</f>
        <v>0</v>
      </c>
      <c r="AU478" s="136">
        <f t="shared" si="115"/>
        <v>0</v>
      </c>
      <c r="AV478" s="86"/>
      <c r="AW478" s="136">
        <f>ROUND((AX478/100)*693*Taula1[[#This Row],[Espai reservat Administració  (mesos)]],2)</f>
        <v>0</v>
      </c>
      <c r="AX478" s="89">
        <f>Taula1[[#This Row],[% Jornada segons contracte
(no posar el símbol %) ]]-Taula1[[#This Row],[% Reducció salari per baix rendiment        (no posar el símbol %)]]</f>
        <v>0</v>
      </c>
      <c r="AY478" s="131">
        <f>ROUND((AZ478/100)*22.78356164*Taula1[[#This Row],[Espai reservat Administració (dies)]],2)</f>
        <v>0</v>
      </c>
      <c r="AZ478" s="79">
        <f>Taula1[[#This Row],[% Jornada segons contracte
(no posar el símbol %) ]]-Taula1[[#This Row],[% Reducció salari per baix rendiment        (no posar el símbol %)]]</f>
        <v>0</v>
      </c>
      <c r="BA478" s="131">
        <f t="shared" si="116"/>
        <v>0</v>
      </c>
      <c r="BB478" s="83"/>
      <c r="BC478" s="131">
        <f>IF(Taula1[[#This Row],[Grup justificat     (fer servir opcions de la llista desplegable)]]=1,AI478,0)</f>
        <v>0</v>
      </c>
      <c r="BD478" s="131">
        <f>IF(Taula1[[#This Row],[Grup justificat     (fer servir opcions de la llista desplegable)]]=2,AU478,0)</f>
        <v>0</v>
      </c>
      <c r="BE478" s="83"/>
      <c r="BF478" s="131">
        <f>IF(Taula1[[#This Row],[Espai reservat Administració]]=1,AO478,0)</f>
        <v>0</v>
      </c>
      <c r="BG478" s="131">
        <f>IF(Taula1[[#This Row],[Espai reservat Administració]]=2,BA478,0)</f>
        <v>0</v>
      </c>
      <c r="BH478" s="83"/>
      <c r="BI478" s="124">
        <f>IF(Taula1[[#This Row],[Grup justificat     (fer servir opcions de la llista desplegable)]]=1,1,0)</f>
        <v>0</v>
      </c>
      <c r="BJ478" s="124">
        <f>IF(Taula1[[#This Row],[Espai reservat Administració]]=1,1,0)</f>
        <v>0</v>
      </c>
      <c r="BK478" s="125"/>
      <c r="BL478" s="124">
        <f>IF(Taula1[[#This Row],[Grup justificat     (fer servir opcions de la llista desplegable)]]=2,1,0)</f>
        <v>0</v>
      </c>
      <c r="BM478" s="124">
        <f>IF(Taula1[[#This Row],[Espai reservat Administració]]=2,1,0)</f>
        <v>0</v>
      </c>
      <c r="BN478" s="73"/>
      <c r="BO478" s="73"/>
      <c r="BP478" s="73"/>
      <c r="BQ478" s="73"/>
      <c r="BR478" s="73"/>
      <c r="BS478" s="73"/>
      <c r="BT478" s="73"/>
      <c r="BU478" s="73"/>
      <c r="BV478" s="73"/>
      <c r="BW478" s="73"/>
      <c r="BX478" s="73"/>
      <c r="BY478" s="73"/>
      <c r="BZ478" s="73"/>
      <c r="CA478" s="73"/>
      <c r="CB478" s="73"/>
      <c r="CC478" s="73"/>
      <c r="CD478" s="73"/>
      <c r="CE478" s="73"/>
      <c r="CF478" s="73"/>
      <c r="CG478" s="63">
        <f t="shared" si="117"/>
        <v>0</v>
      </c>
      <c r="CH478" s="63">
        <f t="shared" si="118"/>
        <v>0</v>
      </c>
      <c r="CI478" s="73"/>
      <c r="CJ478" s="63">
        <f>IF(Taula1[[#This Row],[Tipus de contracte                                  (fer servir opcions de la llista desplegable)]]="Indefinit",1,0)</f>
        <v>0</v>
      </c>
      <c r="CK478" s="63">
        <f>IF(Taula1[[#This Row],[Tipus de contracte                                  (fer servir opcions de la llista desplegable)]]="Temporal, igual o superior a 6 mesos",1,0)</f>
        <v>0</v>
      </c>
      <c r="CL478" s="63">
        <f>IF(Taula1[[#This Row],[Tipus de contracte                                  (fer servir opcions de la llista desplegable)]]="Substitució per IT",1,0)</f>
        <v>0</v>
      </c>
      <c r="CM478" s="73"/>
      <c r="CN478" s="63">
        <f>IF(Taula1[[#This Row],[Relació llocs de treball]]&gt;=1,1,0)</f>
        <v>0</v>
      </c>
      <c r="CO478" s="73"/>
      <c r="CP478" s="63">
        <f>IF(Taula1[[#This Row],[Identitat de gènere                                                          (fer servir opcions de la llista desplegable)]]="Home",1,0)</f>
        <v>0</v>
      </c>
      <c r="CQ478" s="63">
        <f>IF(Taula1[[#This Row],[Identitat de gènere                                                          (fer servir opcions de la llista desplegable)]]="Dona",1,0)</f>
        <v>0</v>
      </c>
      <c r="CR478" s="63">
        <f>IF(Taula1[[#This Row],[Identitat de gènere                                                          (fer servir opcions de la llista desplegable)]]="No binari",1,0)</f>
        <v>0</v>
      </c>
      <c r="CS478" s="73"/>
      <c r="CT478" s="63">
        <f t="shared" si="112"/>
        <v>0</v>
      </c>
      <c r="CU478" s="64">
        <f t="shared" si="119"/>
        <v>0</v>
      </c>
      <c r="CW478" s="64">
        <f t="shared" si="120"/>
        <v>0</v>
      </c>
      <c r="CX478" s="64">
        <f t="shared" si="121"/>
        <v>0</v>
      </c>
      <c r="CY478" s="64">
        <f t="shared" si="122"/>
        <v>0</v>
      </c>
      <c r="CZ478" s="64">
        <f t="shared" si="123"/>
        <v>0</v>
      </c>
      <c r="DB478" s="64">
        <f t="shared" si="124"/>
        <v>0</v>
      </c>
      <c r="DC478" s="64">
        <f t="shared" si="125"/>
        <v>0</v>
      </c>
      <c r="DD478" s="64">
        <f t="shared" si="126"/>
        <v>0</v>
      </c>
      <c r="DE478" s="64">
        <f t="shared" si="127"/>
        <v>0</v>
      </c>
    </row>
    <row r="479" spans="2:109" x14ac:dyDescent="0.3">
      <c r="B479" s="167"/>
      <c r="C479" s="186"/>
      <c r="D479" s="2"/>
      <c r="E479" s="67"/>
      <c r="F479" s="5"/>
      <c r="G479" s="5"/>
      <c r="H479" s="187"/>
      <c r="I479" s="111" t="str">
        <f ca="1">IF(Taula1[[#This Row],[Data naixement (format dd/mm/aaaa)]]="","0",DATEDIF(Taula1[[#This Row],[Data naixement (format dd/mm/aaaa)]],TODAY(),"Y"))</f>
        <v>0</v>
      </c>
      <c r="J479" s="6"/>
      <c r="K479" s="6"/>
      <c r="L479" s="6"/>
      <c r="M479" s="6"/>
      <c r="N479" s="56"/>
      <c r="O479" s="56"/>
      <c r="P479" s="56"/>
      <c r="Q479" s="6"/>
      <c r="R479" s="7"/>
      <c r="S479" s="143">
        <f>Taula1[[#This Row],[Mesos naturals sencers treballats període justificat (01/01/2023 - 31/03/2023)]]</f>
        <v>0</v>
      </c>
      <c r="T479" s="194">
        <f>Taula1[[#This Row],[Dies treballats període justificat (01/01/2023 - 31/03/2023)              no comptabilitzats com a mes natural sencer]]</f>
        <v>0</v>
      </c>
      <c r="U479" s="12"/>
      <c r="V479" s="7"/>
      <c r="W479" s="188"/>
      <c r="X479" s="188"/>
      <c r="Y479" s="188"/>
      <c r="Z479" s="188"/>
      <c r="AA479" s="190"/>
      <c r="AB479" s="143">
        <f>Taula1[[#This Row],[Grup justificat     (fer servir opcions de la llista desplegable)]]</f>
        <v>0</v>
      </c>
      <c r="AC479" s="182"/>
      <c r="AD479" s="80"/>
      <c r="AE479" s="131">
        <f>ROUND((AF479/100)*756*Taula1[[#This Row],[Mesos naturals sencers treballats període justificat (01/01/2023 - 31/03/2023)]],2)</f>
        <v>0</v>
      </c>
      <c r="AF479" s="79">
        <f>Taula1[[#This Row],[% Jornada segons contracte
(no posar el símbol %) ]]-Taula1[[#This Row],[% Reducció salari per baix rendiment        (no posar el símbol %)]]</f>
        <v>0</v>
      </c>
      <c r="AG479" s="131">
        <f>ROUND((AH479/100)*24.8547945*Taula1[[#This Row],[Dies treballats període justificat (01/01/2023 - 31/03/2023)              no comptabilitzats com a mes natural sencer]],2)</f>
        <v>0</v>
      </c>
      <c r="AH479" s="79">
        <f>Taula1[[#This Row],[% Jornada segons contracte
(no posar el símbol %) ]]-Taula1[[#This Row],[% Reducció salari per baix rendiment        (no posar el símbol %)]]</f>
        <v>0</v>
      </c>
      <c r="AI479" s="131">
        <f t="shared" si="113"/>
        <v>0</v>
      </c>
      <c r="AJ479" s="183"/>
      <c r="AK479" s="131">
        <f>ROUND((AL479/100)*756*Taula1[[#This Row],[Espai reservat Administració  (mesos)]],2)</f>
        <v>0</v>
      </c>
      <c r="AL479" s="79">
        <f>Taula1[[#This Row],[% Jornada segons contracte
(no posar el símbol %) ]]-Taula1[[#This Row],[% Reducció salari per baix rendiment        (no posar el símbol %)]]</f>
        <v>0</v>
      </c>
      <c r="AM479" s="131">
        <f>ROUND((AN479/100)*24.8547945*Taula1[[#This Row],[Espai reservat Administració (dies)]],2)</f>
        <v>0</v>
      </c>
      <c r="AN479" s="79">
        <f>Taula1[[#This Row],[% Jornada segons contracte
(no posar el símbol %) ]]-Taula1[[#This Row],[% Reducció salari per baix rendiment        (no posar el símbol %)]]</f>
        <v>0</v>
      </c>
      <c r="AO479" s="131">
        <f t="shared" si="114"/>
        <v>0</v>
      </c>
      <c r="AP479" s="86"/>
      <c r="AQ479" s="136">
        <f>ROUND((AR479/100)*693*Taula1[[#This Row],[Mesos naturals sencers treballats període justificat (01/01/2023 - 31/03/2023)]],2)</f>
        <v>0</v>
      </c>
      <c r="AR479" s="89">
        <f>Taula1[[#This Row],[% Jornada segons contracte
(no posar el símbol %) ]]-Taula1[[#This Row],[% Reducció salari per baix rendiment        (no posar el símbol %)]]</f>
        <v>0</v>
      </c>
      <c r="AS479" s="136">
        <f>ROUND((AT479/100)*22.78356164*Taula1[[#This Row],[Dies treballats període justificat (01/01/2023 - 31/03/2023)              no comptabilitzats com a mes natural sencer]],2)</f>
        <v>0</v>
      </c>
      <c r="AT479" s="89">
        <f>Taula1[[#This Row],[% Jornada segons contracte
(no posar el símbol %) ]]-Taula1[[#This Row],[% Reducció salari per baix rendiment        (no posar el símbol %)]]</f>
        <v>0</v>
      </c>
      <c r="AU479" s="136">
        <f t="shared" si="115"/>
        <v>0</v>
      </c>
      <c r="AV479" s="86"/>
      <c r="AW479" s="136">
        <f>ROUND((AX479/100)*693*Taula1[[#This Row],[Espai reservat Administració  (mesos)]],2)</f>
        <v>0</v>
      </c>
      <c r="AX479" s="89">
        <f>Taula1[[#This Row],[% Jornada segons contracte
(no posar el símbol %) ]]-Taula1[[#This Row],[% Reducció salari per baix rendiment        (no posar el símbol %)]]</f>
        <v>0</v>
      </c>
      <c r="AY479" s="131">
        <f>ROUND((AZ479/100)*22.78356164*Taula1[[#This Row],[Espai reservat Administració (dies)]],2)</f>
        <v>0</v>
      </c>
      <c r="AZ479" s="79">
        <f>Taula1[[#This Row],[% Jornada segons contracte
(no posar el símbol %) ]]-Taula1[[#This Row],[% Reducció salari per baix rendiment        (no posar el símbol %)]]</f>
        <v>0</v>
      </c>
      <c r="BA479" s="131">
        <f t="shared" si="116"/>
        <v>0</v>
      </c>
      <c r="BB479" s="83"/>
      <c r="BC479" s="131">
        <f>IF(Taula1[[#This Row],[Grup justificat     (fer servir opcions de la llista desplegable)]]=1,AI479,0)</f>
        <v>0</v>
      </c>
      <c r="BD479" s="131">
        <f>IF(Taula1[[#This Row],[Grup justificat     (fer servir opcions de la llista desplegable)]]=2,AU479,0)</f>
        <v>0</v>
      </c>
      <c r="BE479" s="83"/>
      <c r="BF479" s="131">
        <f>IF(Taula1[[#This Row],[Espai reservat Administració]]=1,AO479,0)</f>
        <v>0</v>
      </c>
      <c r="BG479" s="131">
        <f>IF(Taula1[[#This Row],[Espai reservat Administració]]=2,BA479,0)</f>
        <v>0</v>
      </c>
      <c r="BH479" s="83"/>
      <c r="BI479" s="124">
        <f>IF(Taula1[[#This Row],[Grup justificat     (fer servir opcions de la llista desplegable)]]=1,1,0)</f>
        <v>0</v>
      </c>
      <c r="BJ479" s="124">
        <f>IF(Taula1[[#This Row],[Espai reservat Administració]]=1,1,0)</f>
        <v>0</v>
      </c>
      <c r="BK479" s="125"/>
      <c r="BL479" s="124">
        <f>IF(Taula1[[#This Row],[Grup justificat     (fer servir opcions de la llista desplegable)]]=2,1,0)</f>
        <v>0</v>
      </c>
      <c r="BM479" s="124">
        <f>IF(Taula1[[#This Row],[Espai reservat Administració]]=2,1,0)</f>
        <v>0</v>
      </c>
      <c r="BN479" s="73"/>
      <c r="BO479" s="73"/>
      <c r="BP479" s="73"/>
      <c r="BQ479" s="73"/>
      <c r="BR479" s="73"/>
      <c r="BS479" s="73"/>
      <c r="BT479" s="73"/>
      <c r="BU479" s="73"/>
      <c r="BV479" s="73"/>
      <c r="BW479" s="73"/>
      <c r="BX479" s="73"/>
      <c r="BY479" s="73"/>
      <c r="BZ479" s="73"/>
      <c r="CA479" s="73"/>
      <c r="CB479" s="73"/>
      <c r="CC479" s="73"/>
      <c r="CD479" s="73"/>
      <c r="CE479" s="73"/>
      <c r="CF479" s="73"/>
      <c r="CG479" s="63">
        <f t="shared" si="117"/>
        <v>0</v>
      </c>
      <c r="CH479" s="63">
        <f t="shared" si="118"/>
        <v>0</v>
      </c>
      <c r="CI479" s="73"/>
      <c r="CJ479" s="63">
        <f>IF(Taula1[[#This Row],[Tipus de contracte                                  (fer servir opcions de la llista desplegable)]]="Indefinit",1,0)</f>
        <v>0</v>
      </c>
      <c r="CK479" s="63">
        <f>IF(Taula1[[#This Row],[Tipus de contracte                                  (fer servir opcions de la llista desplegable)]]="Temporal, igual o superior a 6 mesos",1,0)</f>
        <v>0</v>
      </c>
      <c r="CL479" s="63">
        <f>IF(Taula1[[#This Row],[Tipus de contracte                                  (fer servir opcions de la llista desplegable)]]="Substitució per IT",1,0)</f>
        <v>0</v>
      </c>
      <c r="CM479" s="73"/>
      <c r="CN479" s="63">
        <f>IF(Taula1[[#This Row],[Relació llocs de treball]]&gt;=1,1,0)</f>
        <v>0</v>
      </c>
      <c r="CO479" s="73"/>
      <c r="CP479" s="63">
        <f>IF(Taula1[[#This Row],[Identitat de gènere                                                          (fer servir opcions de la llista desplegable)]]="Home",1,0)</f>
        <v>0</v>
      </c>
      <c r="CQ479" s="63">
        <f>IF(Taula1[[#This Row],[Identitat de gènere                                                          (fer servir opcions de la llista desplegable)]]="Dona",1,0)</f>
        <v>0</v>
      </c>
      <c r="CR479" s="63">
        <f>IF(Taula1[[#This Row],[Identitat de gènere                                                          (fer servir opcions de la llista desplegable)]]="No binari",1,0)</f>
        <v>0</v>
      </c>
      <c r="CS479" s="73"/>
      <c r="CT479" s="63">
        <f t="shared" si="112"/>
        <v>0</v>
      </c>
      <c r="CU479" s="64">
        <f t="shared" si="119"/>
        <v>0</v>
      </c>
      <c r="CW479" s="64">
        <f t="shared" si="120"/>
        <v>0</v>
      </c>
      <c r="CX479" s="64">
        <f t="shared" si="121"/>
        <v>0</v>
      </c>
      <c r="CY479" s="64">
        <f t="shared" si="122"/>
        <v>0</v>
      </c>
      <c r="CZ479" s="64">
        <f t="shared" si="123"/>
        <v>0</v>
      </c>
      <c r="DB479" s="64">
        <f t="shared" si="124"/>
        <v>0</v>
      </c>
      <c r="DC479" s="64">
        <f t="shared" si="125"/>
        <v>0</v>
      </c>
      <c r="DD479" s="64">
        <f t="shared" si="126"/>
        <v>0</v>
      </c>
      <c r="DE479" s="64">
        <f t="shared" si="127"/>
        <v>0</v>
      </c>
    </row>
    <row r="480" spans="2:109" x14ac:dyDescent="0.3">
      <c r="B480" s="167"/>
      <c r="C480" s="186"/>
      <c r="D480" s="2"/>
      <c r="E480" s="67"/>
      <c r="F480" s="5"/>
      <c r="G480" s="5"/>
      <c r="H480" s="187"/>
      <c r="I480" s="111" t="str">
        <f ca="1">IF(Taula1[[#This Row],[Data naixement (format dd/mm/aaaa)]]="","0",DATEDIF(Taula1[[#This Row],[Data naixement (format dd/mm/aaaa)]],TODAY(),"Y"))</f>
        <v>0</v>
      </c>
      <c r="J480" s="6"/>
      <c r="K480" s="6"/>
      <c r="L480" s="6"/>
      <c r="M480" s="6"/>
      <c r="N480" s="56"/>
      <c r="O480" s="56"/>
      <c r="P480" s="56"/>
      <c r="Q480" s="6"/>
      <c r="R480" s="7"/>
      <c r="S480" s="143">
        <f>Taula1[[#This Row],[Mesos naturals sencers treballats període justificat (01/01/2023 - 31/03/2023)]]</f>
        <v>0</v>
      </c>
      <c r="T480" s="194">
        <f>Taula1[[#This Row],[Dies treballats període justificat (01/01/2023 - 31/03/2023)              no comptabilitzats com a mes natural sencer]]</f>
        <v>0</v>
      </c>
      <c r="U480" s="12"/>
      <c r="V480" s="7"/>
      <c r="W480" s="188"/>
      <c r="X480" s="188"/>
      <c r="Y480" s="188"/>
      <c r="Z480" s="188"/>
      <c r="AA480" s="190"/>
      <c r="AB480" s="143">
        <f>Taula1[[#This Row],[Grup justificat     (fer servir opcions de la llista desplegable)]]</f>
        <v>0</v>
      </c>
      <c r="AC480" s="182"/>
      <c r="AD480" s="80"/>
      <c r="AE480" s="131">
        <f>ROUND((AF480/100)*756*Taula1[[#This Row],[Mesos naturals sencers treballats període justificat (01/01/2023 - 31/03/2023)]],2)</f>
        <v>0</v>
      </c>
      <c r="AF480" s="79">
        <f>Taula1[[#This Row],[% Jornada segons contracte
(no posar el símbol %) ]]-Taula1[[#This Row],[% Reducció salari per baix rendiment        (no posar el símbol %)]]</f>
        <v>0</v>
      </c>
      <c r="AG480" s="131">
        <f>ROUND((AH480/100)*24.8547945*Taula1[[#This Row],[Dies treballats període justificat (01/01/2023 - 31/03/2023)              no comptabilitzats com a mes natural sencer]],2)</f>
        <v>0</v>
      </c>
      <c r="AH480" s="79">
        <f>Taula1[[#This Row],[% Jornada segons contracte
(no posar el símbol %) ]]-Taula1[[#This Row],[% Reducció salari per baix rendiment        (no posar el símbol %)]]</f>
        <v>0</v>
      </c>
      <c r="AI480" s="131">
        <f t="shared" si="113"/>
        <v>0</v>
      </c>
      <c r="AJ480" s="183"/>
      <c r="AK480" s="131">
        <f>ROUND((AL480/100)*756*Taula1[[#This Row],[Espai reservat Administració  (mesos)]],2)</f>
        <v>0</v>
      </c>
      <c r="AL480" s="79">
        <f>Taula1[[#This Row],[% Jornada segons contracte
(no posar el símbol %) ]]-Taula1[[#This Row],[% Reducció salari per baix rendiment        (no posar el símbol %)]]</f>
        <v>0</v>
      </c>
      <c r="AM480" s="131">
        <f>ROUND((AN480/100)*24.8547945*Taula1[[#This Row],[Espai reservat Administració (dies)]],2)</f>
        <v>0</v>
      </c>
      <c r="AN480" s="79">
        <f>Taula1[[#This Row],[% Jornada segons contracte
(no posar el símbol %) ]]-Taula1[[#This Row],[% Reducció salari per baix rendiment        (no posar el símbol %)]]</f>
        <v>0</v>
      </c>
      <c r="AO480" s="131">
        <f t="shared" si="114"/>
        <v>0</v>
      </c>
      <c r="AP480" s="86"/>
      <c r="AQ480" s="136">
        <f>ROUND((AR480/100)*693*Taula1[[#This Row],[Mesos naturals sencers treballats període justificat (01/01/2023 - 31/03/2023)]],2)</f>
        <v>0</v>
      </c>
      <c r="AR480" s="89">
        <f>Taula1[[#This Row],[% Jornada segons contracte
(no posar el símbol %) ]]-Taula1[[#This Row],[% Reducció salari per baix rendiment        (no posar el símbol %)]]</f>
        <v>0</v>
      </c>
      <c r="AS480" s="136">
        <f>ROUND((AT480/100)*22.78356164*Taula1[[#This Row],[Dies treballats període justificat (01/01/2023 - 31/03/2023)              no comptabilitzats com a mes natural sencer]],2)</f>
        <v>0</v>
      </c>
      <c r="AT480" s="89">
        <f>Taula1[[#This Row],[% Jornada segons contracte
(no posar el símbol %) ]]-Taula1[[#This Row],[% Reducció salari per baix rendiment        (no posar el símbol %)]]</f>
        <v>0</v>
      </c>
      <c r="AU480" s="136">
        <f t="shared" si="115"/>
        <v>0</v>
      </c>
      <c r="AV480" s="86"/>
      <c r="AW480" s="136">
        <f>ROUND((AX480/100)*693*Taula1[[#This Row],[Espai reservat Administració  (mesos)]],2)</f>
        <v>0</v>
      </c>
      <c r="AX480" s="89">
        <f>Taula1[[#This Row],[% Jornada segons contracte
(no posar el símbol %) ]]-Taula1[[#This Row],[% Reducció salari per baix rendiment        (no posar el símbol %)]]</f>
        <v>0</v>
      </c>
      <c r="AY480" s="131">
        <f>ROUND((AZ480/100)*22.78356164*Taula1[[#This Row],[Espai reservat Administració (dies)]],2)</f>
        <v>0</v>
      </c>
      <c r="AZ480" s="79">
        <f>Taula1[[#This Row],[% Jornada segons contracte
(no posar el símbol %) ]]-Taula1[[#This Row],[% Reducció salari per baix rendiment        (no posar el símbol %)]]</f>
        <v>0</v>
      </c>
      <c r="BA480" s="131">
        <f t="shared" si="116"/>
        <v>0</v>
      </c>
      <c r="BB480" s="83"/>
      <c r="BC480" s="131">
        <f>IF(Taula1[[#This Row],[Grup justificat     (fer servir opcions de la llista desplegable)]]=1,AI480,0)</f>
        <v>0</v>
      </c>
      <c r="BD480" s="131">
        <f>IF(Taula1[[#This Row],[Grup justificat     (fer servir opcions de la llista desplegable)]]=2,AU480,0)</f>
        <v>0</v>
      </c>
      <c r="BE480" s="83"/>
      <c r="BF480" s="131">
        <f>IF(Taula1[[#This Row],[Espai reservat Administració]]=1,AO480,0)</f>
        <v>0</v>
      </c>
      <c r="BG480" s="131">
        <f>IF(Taula1[[#This Row],[Espai reservat Administració]]=2,BA480,0)</f>
        <v>0</v>
      </c>
      <c r="BH480" s="83"/>
      <c r="BI480" s="124">
        <f>IF(Taula1[[#This Row],[Grup justificat     (fer servir opcions de la llista desplegable)]]=1,1,0)</f>
        <v>0</v>
      </c>
      <c r="BJ480" s="124">
        <f>IF(Taula1[[#This Row],[Espai reservat Administració]]=1,1,0)</f>
        <v>0</v>
      </c>
      <c r="BK480" s="125"/>
      <c r="BL480" s="124">
        <f>IF(Taula1[[#This Row],[Grup justificat     (fer servir opcions de la llista desplegable)]]=2,1,0)</f>
        <v>0</v>
      </c>
      <c r="BM480" s="124">
        <f>IF(Taula1[[#This Row],[Espai reservat Administració]]=2,1,0)</f>
        <v>0</v>
      </c>
      <c r="BN480" s="73"/>
      <c r="BO480" s="73"/>
      <c r="BP480" s="73"/>
      <c r="BQ480" s="73"/>
      <c r="BR480" s="73"/>
      <c r="BS480" s="73"/>
      <c r="BT480" s="73"/>
      <c r="BU480" s="73"/>
      <c r="BV480" s="73"/>
      <c r="BW480" s="73"/>
      <c r="BX480" s="73"/>
      <c r="BY480" s="73"/>
      <c r="BZ480" s="73"/>
      <c r="CA480" s="73"/>
      <c r="CB480" s="73"/>
      <c r="CC480" s="73"/>
      <c r="CD480" s="73"/>
      <c r="CE480" s="73"/>
      <c r="CF480" s="73"/>
      <c r="CG480" s="63">
        <f t="shared" si="117"/>
        <v>0</v>
      </c>
      <c r="CH480" s="63">
        <f t="shared" si="118"/>
        <v>0</v>
      </c>
      <c r="CI480" s="73"/>
      <c r="CJ480" s="63">
        <f>IF(Taula1[[#This Row],[Tipus de contracte                                  (fer servir opcions de la llista desplegable)]]="Indefinit",1,0)</f>
        <v>0</v>
      </c>
      <c r="CK480" s="63">
        <f>IF(Taula1[[#This Row],[Tipus de contracte                                  (fer servir opcions de la llista desplegable)]]="Temporal, igual o superior a 6 mesos",1,0)</f>
        <v>0</v>
      </c>
      <c r="CL480" s="63">
        <f>IF(Taula1[[#This Row],[Tipus de contracte                                  (fer servir opcions de la llista desplegable)]]="Substitució per IT",1,0)</f>
        <v>0</v>
      </c>
      <c r="CM480" s="73"/>
      <c r="CN480" s="63">
        <f>IF(Taula1[[#This Row],[Relació llocs de treball]]&gt;=1,1,0)</f>
        <v>0</v>
      </c>
      <c r="CO480" s="73"/>
      <c r="CP480" s="63">
        <f>IF(Taula1[[#This Row],[Identitat de gènere                                                          (fer servir opcions de la llista desplegable)]]="Home",1,0)</f>
        <v>0</v>
      </c>
      <c r="CQ480" s="63">
        <f>IF(Taula1[[#This Row],[Identitat de gènere                                                          (fer servir opcions de la llista desplegable)]]="Dona",1,0)</f>
        <v>0</v>
      </c>
      <c r="CR480" s="63">
        <f>IF(Taula1[[#This Row],[Identitat de gènere                                                          (fer servir opcions de la llista desplegable)]]="No binari",1,0)</f>
        <v>0</v>
      </c>
      <c r="CS480" s="73"/>
      <c r="CT480" s="63">
        <f t="shared" si="112"/>
        <v>0</v>
      </c>
      <c r="CU480" s="64">
        <f t="shared" si="119"/>
        <v>0</v>
      </c>
      <c r="CW480" s="64">
        <f t="shared" si="120"/>
        <v>0</v>
      </c>
      <c r="CX480" s="64">
        <f t="shared" si="121"/>
        <v>0</v>
      </c>
      <c r="CY480" s="64">
        <f t="shared" si="122"/>
        <v>0</v>
      </c>
      <c r="CZ480" s="64">
        <f t="shared" si="123"/>
        <v>0</v>
      </c>
      <c r="DB480" s="64">
        <f t="shared" si="124"/>
        <v>0</v>
      </c>
      <c r="DC480" s="64">
        <f t="shared" si="125"/>
        <v>0</v>
      </c>
      <c r="DD480" s="64">
        <f t="shared" si="126"/>
        <v>0</v>
      </c>
      <c r="DE480" s="64">
        <f t="shared" si="127"/>
        <v>0</v>
      </c>
    </row>
    <row r="481" spans="2:109" x14ac:dyDescent="0.3">
      <c r="B481" s="167"/>
      <c r="C481" s="186"/>
      <c r="D481" s="2"/>
      <c r="E481" s="67"/>
      <c r="F481" s="5"/>
      <c r="G481" s="5"/>
      <c r="H481" s="187"/>
      <c r="I481" s="111" t="str">
        <f ca="1">IF(Taula1[[#This Row],[Data naixement (format dd/mm/aaaa)]]="","0",DATEDIF(Taula1[[#This Row],[Data naixement (format dd/mm/aaaa)]],TODAY(),"Y"))</f>
        <v>0</v>
      </c>
      <c r="J481" s="6"/>
      <c r="K481" s="6"/>
      <c r="L481" s="6"/>
      <c r="M481" s="6"/>
      <c r="N481" s="56"/>
      <c r="O481" s="56"/>
      <c r="P481" s="56"/>
      <c r="Q481" s="6"/>
      <c r="R481" s="7"/>
      <c r="S481" s="143">
        <f>Taula1[[#This Row],[Mesos naturals sencers treballats període justificat (01/01/2023 - 31/03/2023)]]</f>
        <v>0</v>
      </c>
      <c r="T481" s="194">
        <f>Taula1[[#This Row],[Dies treballats període justificat (01/01/2023 - 31/03/2023)              no comptabilitzats com a mes natural sencer]]</f>
        <v>0</v>
      </c>
      <c r="U481" s="12"/>
      <c r="V481" s="7"/>
      <c r="W481" s="188"/>
      <c r="X481" s="188"/>
      <c r="Y481" s="188"/>
      <c r="Z481" s="188"/>
      <c r="AA481" s="190"/>
      <c r="AB481" s="143">
        <f>Taula1[[#This Row],[Grup justificat     (fer servir opcions de la llista desplegable)]]</f>
        <v>0</v>
      </c>
      <c r="AC481" s="182"/>
      <c r="AD481" s="80"/>
      <c r="AE481" s="131">
        <f>ROUND((AF481/100)*756*Taula1[[#This Row],[Mesos naturals sencers treballats període justificat (01/01/2023 - 31/03/2023)]],2)</f>
        <v>0</v>
      </c>
      <c r="AF481" s="79">
        <f>Taula1[[#This Row],[% Jornada segons contracte
(no posar el símbol %) ]]-Taula1[[#This Row],[% Reducció salari per baix rendiment        (no posar el símbol %)]]</f>
        <v>0</v>
      </c>
      <c r="AG481" s="131">
        <f>ROUND((AH481/100)*24.8547945*Taula1[[#This Row],[Dies treballats període justificat (01/01/2023 - 31/03/2023)              no comptabilitzats com a mes natural sencer]],2)</f>
        <v>0</v>
      </c>
      <c r="AH481" s="79">
        <f>Taula1[[#This Row],[% Jornada segons contracte
(no posar el símbol %) ]]-Taula1[[#This Row],[% Reducció salari per baix rendiment        (no posar el símbol %)]]</f>
        <v>0</v>
      </c>
      <c r="AI481" s="131">
        <f t="shared" si="113"/>
        <v>0</v>
      </c>
      <c r="AJ481" s="183"/>
      <c r="AK481" s="131">
        <f>ROUND((AL481/100)*756*Taula1[[#This Row],[Espai reservat Administració  (mesos)]],2)</f>
        <v>0</v>
      </c>
      <c r="AL481" s="79">
        <f>Taula1[[#This Row],[% Jornada segons contracte
(no posar el símbol %) ]]-Taula1[[#This Row],[% Reducció salari per baix rendiment        (no posar el símbol %)]]</f>
        <v>0</v>
      </c>
      <c r="AM481" s="131">
        <f>ROUND((AN481/100)*24.8547945*Taula1[[#This Row],[Espai reservat Administració (dies)]],2)</f>
        <v>0</v>
      </c>
      <c r="AN481" s="79">
        <f>Taula1[[#This Row],[% Jornada segons contracte
(no posar el símbol %) ]]-Taula1[[#This Row],[% Reducció salari per baix rendiment        (no posar el símbol %)]]</f>
        <v>0</v>
      </c>
      <c r="AO481" s="131">
        <f t="shared" si="114"/>
        <v>0</v>
      </c>
      <c r="AP481" s="86"/>
      <c r="AQ481" s="136">
        <f>ROUND((AR481/100)*693*Taula1[[#This Row],[Mesos naturals sencers treballats període justificat (01/01/2023 - 31/03/2023)]],2)</f>
        <v>0</v>
      </c>
      <c r="AR481" s="89">
        <f>Taula1[[#This Row],[% Jornada segons contracte
(no posar el símbol %) ]]-Taula1[[#This Row],[% Reducció salari per baix rendiment        (no posar el símbol %)]]</f>
        <v>0</v>
      </c>
      <c r="AS481" s="136">
        <f>ROUND((AT481/100)*22.78356164*Taula1[[#This Row],[Dies treballats període justificat (01/01/2023 - 31/03/2023)              no comptabilitzats com a mes natural sencer]],2)</f>
        <v>0</v>
      </c>
      <c r="AT481" s="89">
        <f>Taula1[[#This Row],[% Jornada segons contracte
(no posar el símbol %) ]]-Taula1[[#This Row],[% Reducció salari per baix rendiment        (no posar el símbol %)]]</f>
        <v>0</v>
      </c>
      <c r="AU481" s="136">
        <f t="shared" si="115"/>
        <v>0</v>
      </c>
      <c r="AV481" s="86"/>
      <c r="AW481" s="136">
        <f>ROUND((AX481/100)*693*Taula1[[#This Row],[Espai reservat Administració  (mesos)]],2)</f>
        <v>0</v>
      </c>
      <c r="AX481" s="89">
        <f>Taula1[[#This Row],[% Jornada segons contracte
(no posar el símbol %) ]]-Taula1[[#This Row],[% Reducció salari per baix rendiment        (no posar el símbol %)]]</f>
        <v>0</v>
      </c>
      <c r="AY481" s="131">
        <f>ROUND((AZ481/100)*22.78356164*Taula1[[#This Row],[Espai reservat Administració (dies)]],2)</f>
        <v>0</v>
      </c>
      <c r="AZ481" s="79">
        <f>Taula1[[#This Row],[% Jornada segons contracte
(no posar el símbol %) ]]-Taula1[[#This Row],[% Reducció salari per baix rendiment        (no posar el símbol %)]]</f>
        <v>0</v>
      </c>
      <c r="BA481" s="131">
        <f t="shared" si="116"/>
        <v>0</v>
      </c>
      <c r="BB481" s="83"/>
      <c r="BC481" s="131">
        <f>IF(Taula1[[#This Row],[Grup justificat     (fer servir opcions de la llista desplegable)]]=1,AI481,0)</f>
        <v>0</v>
      </c>
      <c r="BD481" s="131">
        <f>IF(Taula1[[#This Row],[Grup justificat     (fer servir opcions de la llista desplegable)]]=2,AU481,0)</f>
        <v>0</v>
      </c>
      <c r="BE481" s="83"/>
      <c r="BF481" s="131">
        <f>IF(Taula1[[#This Row],[Espai reservat Administració]]=1,AO481,0)</f>
        <v>0</v>
      </c>
      <c r="BG481" s="131">
        <f>IF(Taula1[[#This Row],[Espai reservat Administració]]=2,BA481,0)</f>
        <v>0</v>
      </c>
      <c r="BH481" s="83"/>
      <c r="BI481" s="124">
        <f>IF(Taula1[[#This Row],[Grup justificat     (fer servir opcions de la llista desplegable)]]=1,1,0)</f>
        <v>0</v>
      </c>
      <c r="BJ481" s="124">
        <f>IF(Taula1[[#This Row],[Espai reservat Administració]]=1,1,0)</f>
        <v>0</v>
      </c>
      <c r="BK481" s="125"/>
      <c r="BL481" s="124">
        <f>IF(Taula1[[#This Row],[Grup justificat     (fer servir opcions de la llista desplegable)]]=2,1,0)</f>
        <v>0</v>
      </c>
      <c r="BM481" s="124">
        <f>IF(Taula1[[#This Row],[Espai reservat Administració]]=2,1,0)</f>
        <v>0</v>
      </c>
      <c r="BN481" s="73"/>
      <c r="BO481" s="73"/>
      <c r="BP481" s="73"/>
      <c r="BQ481" s="73"/>
      <c r="BR481" s="73"/>
      <c r="BS481" s="73"/>
      <c r="BT481" s="73"/>
      <c r="BU481" s="73"/>
      <c r="BV481" s="73"/>
      <c r="BW481" s="73"/>
      <c r="BX481" s="73"/>
      <c r="BY481" s="73"/>
      <c r="BZ481" s="73"/>
      <c r="CA481" s="73"/>
      <c r="CB481" s="73"/>
      <c r="CC481" s="73"/>
      <c r="CD481" s="73"/>
      <c r="CE481" s="73"/>
      <c r="CF481" s="73"/>
      <c r="CG481" s="63">
        <f t="shared" si="117"/>
        <v>0</v>
      </c>
      <c r="CH481" s="63">
        <f t="shared" si="118"/>
        <v>0</v>
      </c>
      <c r="CI481" s="73"/>
      <c r="CJ481" s="63">
        <f>IF(Taula1[[#This Row],[Tipus de contracte                                  (fer servir opcions de la llista desplegable)]]="Indefinit",1,0)</f>
        <v>0</v>
      </c>
      <c r="CK481" s="63">
        <f>IF(Taula1[[#This Row],[Tipus de contracte                                  (fer servir opcions de la llista desplegable)]]="Temporal, igual o superior a 6 mesos",1,0)</f>
        <v>0</v>
      </c>
      <c r="CL481" s="63">
        <f>IF(Taula1[[#This Row],[Tipus de contracte                                  (fer servir opcions de la llista desplegable)]]="Substitució per IT",1,0)</f>
        <v>0</v>
      </c>
      <c r="CM481" s="73"/>
      <c r="CN481" s="63">
        <f>IF(Taula1[[#This Row],[Relació llocs de treball]]&gt;=1,1,0)</f>
        <v>0</v>
      </c>
      <c r="CO481" s="73"/>
      <c r="CP481" s="63">
        <f>IF(Taula1[[#This Row],[Identitat de gènere                                                          (fer servir opcions de la llista desplegable)]]="Home",1,0)</f>
        <v>0</v>
      </c>
      <c r="CQ481" s="63">
        <f>IF(Taula1[[#This Row],[Identitat de gènere                                                          (fer servir opcions de la llista desplegable)]]="Dona",1,0)</f>
        <v>0</v>
      </c>
      <c r="CR481" s="63">
        <f>IF(Taula1[[#This Row],[Identitat de gènere                                                          (fer servir opcions de la llista desplegable)]]="No binari",1,0)</f>
        <v>0</v>
      </c>
      <c r="CS481" s="73"/>
      <c r="CT481" s="63">
        <f t="shared" si="112"/>
        <v>0</v>
      </c>
      <c r="CU481" s="64">
        <f t="shared" si="119"/>
        <v>0</v>
      </c>
      <c r="CW481" s="64">
        <f t="shared" si="120"/>
        <v>0</v>
      </c>
      <c r="CX481" s="64">
        <f t="shared" si="121"/>
        <v>0</v>
      </c>
      <c r="CY481" s="64">
        <f t="shared" si="122"/>
        <v>0</v>
      </c>
      <c r="CZ481" s="64">
        <f t="shared" si="123"/>
        <v>0</v>
      </c>
      <c r="DB481" s="64">
        <f t="shared" si="124"/>
        <v>0</v>
      </c>
      <c r="DC481" s="64">
        <f t="shared" si="125"/>
        <v>0</v>
      </c>
      <c r="DD481" s="64">
        <f t="shared" si="126"/>
        <v>0</v>
      </c>
      <c r="DE481" s="64">
        <f t="shared" si="127"/>
        <v>0</v>
      </c>
    </row>
    <row r="482" spans="2:109" x14ac:dyDescent="0.3">
      <c r="B482" s="167"/>
      <c r="C482" s="186"/>
      <c r="D482" s="2"/>
      <c r="E482" s="67"/>
      <c r="F482" s="5"/>
      <c r="G482" s="5"/>
      <c r="H482" s="187"/>
      <c r="I482" s="111" t="str">
        <f ca="1">IF(Taula1[[#This Row],[Data naixement (format dd/mm/aaaa)]]="","0",DATEDIF(Taula1[[#This Row],[Data naixement (format dd/mm/aaaa)]],TODAY(),"Y"))</f>
        <v>0</v>
      </c>
      <c r="J482" s="6"/>
      <c r="K482" s="6"/>
      <c r="L482" s="6"/>
      <c r="M482" s="6"/>
      <c r="N482" s="56"/>
      <c r="O482" s="56"/>
      <c r="P482" s="56"/>
      <c r="Q482" s="6"/>
      <c r="R482" s="7"/>
      <c r="S482" s="143">
        <f>Taula1[[#This Row],[Mesos naturals sencers treballats període justificat (01/01/2023 - 31/03/2023)]]</f>
        <v>0</v>
      </c>
      <c r="T482" s="194">
        <f>Taula1[[#This Row],[Dies treballats període justificat (01/01/2023 - 31/03/2023)              no comptabilitzats com a mes natural sencer]]</f>
        <v>0</v>
      </c>
      <c r="U482" s="12"/>
      <c r="V482" s="7"/>
      <c r="W482" s="188"/>
      <c r="X482" s="188"/>
      <c r="Y482" s="188"/>
      <c r="Z482" s="188"/>
      <c r="AA482" s="190"/>
      <c r="AB482" s="143">
        <f>Taula1[[#This Row],[Grup justificat     (fer servir opcions de la llista desplegable)]]</f>
        <v>0</v>
      </c>
      <c r="AC482" s="182"/>
      <c r="AD482" s="80"/>
      <c r="AE482" s="131">
        <f>ROUND((AF482/100)*756*Taula1[[#This Row],[Mesos naturals sencers treballats període justificat (01/01/2023 - 31/03/2023)]],2)</f>
        <v>0</v>
      </c>
      <c r="AF482" s="79">
        <f>Taula1[[#This Row],[% Jornada segons contracte
(no posar el símbol %) ]]-Taula1[[#This Row],[% Reducció salari per baix rendiment        (no posar el símbol %)]]</f>
        <v>0</v>
      </c>
      <c r="AG482" s="131">
        <f>ROUND((AH482/100)*24.8547945*Taula1[[#This Row],[Dies treballats període justificat (01/01/2023 - 31/03/2023)              no comptabilitzats com a mes natural sencer]],2)</f>
        <v>0</v>
      </c>
      <c r="AH482" s="79">
        <f>Taula1[[#This Row],[% Jornada segons contracte
(no posar el símbol %) ]]-Taula1[[#This Row],[% Reducció salari per baix rendiment        (no posar el símbol %)]]</f>
        <v>0</v>
      </c>
      <c r="AI482" s="131">
        <f t="shared" si="113"/>
        <v>0</v>
      </c>
      <c r="AJ482" s="183"/>
      <c r="AK482" s="131">
        <f>ROUND((AL482/100)*756*Taula1[[#This Row],[Espai reservat Administració  (mesos)]],2)</f>
        <v>0</v>
      </c>
      <c r="AL482" s="79">
        <f>Taula1[[#This Row],[% Jornada segons contracte
(no posar el símbol %) ]]-Taula1[[#This Row],[% Reducció salari per baix rendiment        (no posar el símbol %)]]</f>
        <v>0</v>
      </c>
      <c r="AM482" s="131">
        <f>ROUND((AN482/100)*24.8547945*Taula1[[#This Row],[Espai reservat Administració (dies)]],2)</f>
        <v>0</v>
      </c>
      <c r="AN482" s="79">
        <f>Taula1[[#This Row],[% Jornada segons contracte
(no posar el símbol %) ]]-Taula1[[#This Row],[% Reducció salari per baix rendiment        (no posar el símbol %)]]</f>
        <v>0</v>
      </c>
      <c r="AO482" s="131">
        <f t="shared" si="114"/>
        <v>0</v>
      </c>
      <c r="AP482" s="86"/>
      <c r="AQ482" s="136">
        <f>ROUND((AR482/100)*693*Taula1[[#This Row],[Mesos naturals sencers treballats període justificat (01/01/2023 - 31/03/2023)]],2)</f>
        <v>0</v>
      </c>
      <c r="AR482" s="89">
        <f>Taula1[[#This Row],[% Jornada segons contracte
(no posar el símbol %) ]]-Taula1[[#This Row],[% Reducció salari per baix rendiment        (no posar el símbol %)]]</f>
        <v>0</v>
      </c>
      <c r="AS482" s="136">
        <f>ROUND((AT482/100)*22.78356164*Taula1[[#This Row],[Dies treballats període justificat (01/01/2023 - 31/03/2023)              no comptabilitzats com a mes natural sencer]],2)</f>
        <v>0</v>
      </c>
      <c r="AT482" s="89">
        <f>Taula1[[#This Row],[% Jornada segons contracte
(no posar el símbol %) ]]-Taula1[[#This Row],[% Reducció salari per baix rendiment        (no posar el símbol %)]]</f>
        <v>0</v>
      </c>
      <c r="AU482" s="136">
        <f t="shared" si="115"/>
        <v>0</v>
      </c>
      <c r="AV482" s="86"/>
      <c r="AW482" s="136">
        <f>ROUND((AX482/100)*693*Taula1[[#This Row],[Espai reservat Administració  (mesos)]],2)</f>
        <v>0</v>
      </c>
      <c r="AX482" s="89">
        <f>Taula1[[#This Row],[% Jornada segons contracte
(no posar el símbol %) ]]-Taula1[[#This Row],[% Reducció salari per baix rendiment        (no posar el símbol %)]]</f>
        <v>0</v>
      </c>
      <c r="AY482" s="131">
        <f>ROUND((AZ482/100)*22.78356164*Taula1[[#This Row],[Espai reservat Administració (dies)]],2)</f>
        <v>0</v>
      </c>
      <c r="AZ482" s="79">
        <f>Taula1[[#This Row],[% Jornada segons contracte
(no posar el símbol %) ]]-Taula1[[#This Row],[% Reducció salari per baix rendiment        (no posar el símbol %)]]</f>
        <v>0</v>
      </c>
      <c r="BA482" s="131">
        <f t="shared" si="116"/>
        <v>0</v>
      </c>
      <c r="BB482" s="83"/>
      <c r="BC482" s="131">
        <f>IF(Taula1[[#This Row],[Grup justificat     (fer servir opcions de la llista desplegable)]]=1,AI482,0)</f>
        <v>0</v>
      </c>
      <c r="BD482" s="131">
        <f>IF(Taula1[[#This Row],[Grup justificat     (fer servir opcions de la llista desplegable)]]=2,AU482,0)</f>
        <v>0</v>
      </c>
      <c r="BE482" s="83"/>
      <c r="BF482" s="131">
        <f>IF(Taula1[[#This Row],[Espai reservat Administració]]=1,AO482,0)</f>
        <v>0</v>
      </c>
      <c r="BG482" s="131">
        <f>IF(Taula1[[#This Row],[Espai reservat Administració]]=2,BA482,0)</f>
        <v>0</v>
      </c>
      <c r="BH482" s="83"/>
      <c r="BI482" s="124">
        <f>IF(Taula1[[#This Row],[Grup justificat     (fer servir opcions de la llista desplegable)]]=1,1,0)</f>
        <v>0</v>
      </c>
      <c r="BJ482" s="124">
        <f>IF(Taula1[[#This Row],[Espai reservat Administració]]=1,1,0)</f>
        <v>0</v>
      </c>
      <c r="BK482" s="125"/>
      <c r="BL482" s="124">
        <f>IF(Taula1[[#This Row],[Grup justificat     (fer servir opcions de la llista desplegable)]]=2,1,0)</f>
        <v>0</v>
      </c>
      <c r="BM482" s="124">
        <f>IF(Taula1[[#This Row],[Espai reservat Administració]]=2,1,0)</f>
        <v>0</v>
      </c>
      <c r="BN482" s="73"/>
      <c r="BO482" s="73"/>
      <c r="BP482" s="73"/>
      <c r="BQ482" s="73"/>
      <c r="BR482" s="73"/>
      <c r="BS482" s="73"/>
      <c r="BT482" s="73"/>
      <c r="BU482" s="73"/>
      <c r="BV482" s="73"/>
      <c r="BW482" s="73"/>
      <c r="BX482" s="73"/>
      <c r="BY482" s="73"/>
      <c r="BZ482" s="73"/>
      <c r="CA482" s="73"/>
      <c r="CB482" s="73"/>
      <c r="CC482" s="73"/>
      <c r="CD482" s="73"/>
      <c r="CE482" s="73"/>
      <c r="CF482" s="73"/>
      <c r="CG482" s="63">
        <f t="shared" si="117"/>
        <v>0</v>
      </c>
      <c r="CH482" s="63">
        <f t="shared" si="118"/>
        <v>0</v>
      </c>
      <c r="CI482" s="73"/>
      <c r="CJ482" s="63">
        <f>IF(Taula1[[#This Row],[Tipus de contracte                                  (fer servir opcions de la llista desplegable)]]="Indefinit",1,0)</f>
        <v>0</v>
      </c>
      <c r="CK482" s="63">
        <f>IF(Taula1[[#This Row],[Tipus de contracte                                  (fer servir opcions de la llista desplegable)]]="Temporal, igual o superior a 6 mesos",1,0)</f>
        <v>0</v>
      </c>
      <c r="CL482" s="63">
        <f>IF(Taula1[[#This Row],[Tipus de contracte                                  (fer servir opcions de la llista desplegable)]]="Substitució per IT",1,0)</f>
        <v>0</v>
      </c>
      <c r="CM482" s="73"/>
      <c r="CN482" s="63">
        <f>IF(Taula1[[#This Row],[Relació llocs de treball]]&gt;=1,1,0)</f>
        <v>0</v>
      </c>
      <c r="CO482" s="73"/>
      <c r="CP482" s="63">
        <f>IF(Taula1[[#This Row],[Identitat de gènere                                                          (fer servir opcions de la llista desplegable)]]="Home",1,0)</f>
        <v>0</v>
      </c>
      <c r="CQ482" s="63">
        <f>IF(Taula1[[#This Row],[Identitat de gènere                                                          (fer servir opcions de la llista desplegable)]]="Dona",1,0)</f>
        <v>0</v>
      </c>
      <c r="CR482" s="63">
        <f>IF(Taula1[[#This Row],[Identitat de gènere                                                          (fer servir opcions de la llista desplegable)]]="No binari",1,0)</f>
        <v>0</v>
      </c>
      <c r="CS482" s="73"/>
      <c r="CT482" s="63">
        <f t="shared" si="112"/>
        <v>0</v>
      </c>
      <c r="CU482" s="64">
        <f t="shared" si="119"/>
        <v>0</v>
      </c>
      <c r="CW482" s="64">
        <f t="shared" si="120"/>
        <v>0</v>
      </c>
      <c r="CX482" s="64">
        <f t="shared" si="121"/>
        <v>0</v>
      </c>
      <c r="CY482" s="64">
        <f t="shared" si="122"/>
        <v>0</v>
      </c>
      <c r="CZ482" s="64">
        <f t="shared" si="123"/>
        <v>0</v>
      </c>
      <c r="DB482" s="64">
        <f t="shared" si="124"/>
        <v>0</v>
      </c>
      <c r="DC482" s="64">
        <f t="shared" si="125"/>
        <v>0</v>
      </c>
      <c r="DD482" s="64">
        <f t="shared" si="126"/>
        <v>0</v>
      </c>
      <c r="DE482" s="64">
        <f t="shared" si="127"/>
        <v>0</v>
      </c>
    </row>
    <row r="483" spans="2:109" x14ac:dyDescent="0.3">
      <c r="B483" s="167"/>
      <c r="C483" s="186"/>
      <c r="D483" s="2"/>
      <c r="E483" s="67"/>
      <c r="F483" s="5"/>
      <c r="G483" s="5"/>
      <c r="H483" s="187"/>
      <c r="I483" s="111" t="str">
        <f ca="1">IF(Taula1[[#This Row],[Data naixement (format dd/mm/aaaa)]]="","0",DATEDIF(Taula1[[#This Row],[Data naixement (format dd/mm/aaaa)]],TODAY(),"Y"))</f>
        <v>0</v>
      </c>
      <c r="J483" s="6"/>
      <c r="K483" s="6"/>
      <c r="L483" s="6"/>
      <c r="M483" s="6"/>
      <c r="N483" s="56"/>
      <c r="O483" s="56"/>
      <c r="P483" s="56"/>
      <c r="Q483" s="6"/>
      <c r="R483" s="7"/>
      <c r="S483" s="143">
        <f>Taula1[[#This Row],[Mesos naturals sencers treballats període justificat (01/01/2023 - 31/03/2023)]]</f>
        <v>0</v>
      </c>
      <c r="T483" s="194">
        <f>Taula1[[#This Row],[Dies treballats període justificat (01/01/2023 - 31/03/2023)              no comptabilitzats com a mes natural sencer]]</f>
        <v>0</v>
      </c>
      <c r="U483" s="12"/>
      <c r="V483" s="7"/>
      <c r="W483" s="188"/>
      <c r="X483" s="188"/>
      <c r="Y483" s="188"/>
      <c r="Z483" s="188"/>
      <c r="AA483" s="190"/>
      <c r="AB483" s="143">
        <f>Taula1[[#This Row],[Grup justificat     (fer servir opcions de la llista desplegable)]]</f>
        <v>0</v>
      </c>
      <c r="AC483" s="182"/>
      <c r="AD483" s="80"/>
      <c r="AE483" s="131">
        <f>ROUND((AF483/100)*756*Taula1[[#This Row],[Mesos naturals sencers treballats període justificat (01/01/2023 - 31/03/2023)]],2)</f>
        <v>0</v>
      </c>
      <c r="AF483" s="79">
        <f>Taula1[[#This Row],[% Jornada segons contracte
(no posar el símbol %) ]]-Taula1[[#This Row],[% Reducció salari per baix rendiment        (no posar el símbol %)]]</f>
        <v>0</v>
      </c>
      <c r="AG483" s="131">
        <f>ROUND((AH483/100)*24.8547945*Taula1[[#This Row],[Dies treballats període justificat (01/01/2023 - 31/03/2023)              no comptabilitzats com a mes natural sencer]],2)</f>
        <v>0</v>
      </c>
      <c r="AH483" s="79">
        <f>Taula1[[#This Row],[% Jornada segons contracte
(no posar el símbol %) ]]-Taula1[[#This Row],[% Reducció salari per baix rendiment        (no posar el símbol %)]]</f>
        <v>0</v>
      </c>
      <c r="AI483" s="131">
        <f t="shared" si="113"/>
        <v>0</v>
      </c>
      <c r="AJ483" s="183"/>
      <c r="AK483" s="131">
        <f>ROUND((AL483/100)*756*Taula1[[#This Row],[Espai reservat Administració  (mesos)]],2)</f>
        <v>0</v>
      </c>
      <c r="AL483" s="79">
        <f>Taula1[[#This Row],[% Jornada segons contracte
(no posar el símbol %) ]]-Taula1[[#This Row],[% Reducció salari per baix rendiment        (no posar el símbol %)]]</f>
        <v>0</v>
      </c>
      <c r="AM483" s="131">
        <f>ROUND((AN483/100)*24.8547945*Taula1[[#This Row],[Espai reservat Administració (dies)]],2)</f>
        <v>0</v>
      </c>
      <c r="AN483" s="79">
        <f>Taula1[[#This Row],[% Jornada segons contracte
(no posar el símbol %) ]]-Taula1[[#This Row],[% Reducció salari per baix rendiment        (no posar el símbol %)]]</f>
        <v>0</v>
      </c>
      <c r="AO483" s="131">
        <f t="shared" si="114"/>
        <v>0</v>
      </c>
      <c r="AP483" s="86"/>
      <c r="AQ483" s="136">
        <f>ROUND((AR483/100)*693*Taula1[[#This Row],[Mesos naturals sencers treballats període justificat (01/01/2023 - 31/03/2023)]],2)</f>
        <v>0</v>
      </c>
      <c r="AR483" s="89">
        <f>Taula1[[#This Row],[% Jornada segons contracte
(no posar el símbol %) ]]-Taula1[[#This Row],[% Reducció salari per baix rendiment        (no posar el símbol %)]]</f>
        <v>0</v>
      </c>
      <c r="AS483" s="136">
        <f>ROUND((AT483/100)*22.78356164*Taula1[[#This Row],[Dies treballats període justificat (01/01/2023 - 31/03/2023)              no comptabilitzats com a mes natural sencer]],2)</f>
        <v>0</v>
      </c>
      <c r="AT483" s="89">
        <f>Taula1[[#This Row],[% Jornada segons contracte
(no posar el símbol %) ]]-Taula1[[#This Row],[% Reducció salari per baix rendiment        (no posar el símbol %)]]</f>
        <v>0</v>
      </c>
      <c r="AU483" s="136">
        <f t="shared" si="115"/>
        <v>0</v>
      </c>
      <c r="AV483" s="86"/>
      <c r="AW483" s="136">
        <f>ROUND((AX483/100)*693*Taula1[[#This Row],[Espai reservat Administració  (mesos)]],2)</f>
        <v>0</v>
      </c>
      <c r="AX483" s="89">
        <f>Taula1[[#This Row],[% Jornada segons contracte
(no posar el símbol %) ]]-Taula1[[#This Row],[% Reducció salari per baix rendiment        (no posar el símbol %)]]</f>
        <v>0</v>
      </c>
      <c r="AY483" s="131">
        <f>ROUND((AZ483/100)*22.78356164*Taula1[[#This Row],[Espai reservat Administració (dies)]],2)</f>
        <v>0</v>
      </c>
      <c r="AZ483" s="79">
        <f>Taula1[[#This Row],[% Jornada segons contracte
(no posar el símbol %) ]]-Taula1[[#This Row],[% Reducció salari per baix rendiment        (no posar el símbol %)]]</f>
        <v>0</v>
      </c>
      <c r="BA483" s="131">
        <f t="shared" si="116"/>
        <v>0</v>
      </c>
      <c r="BB483" s="83"/>
      <c r="BC483" s="131">
        <f>IF(Taula1[[#This Row],[Grup justificat     (fer servir opcions de la llista desplegable)]]=1,AI483,0)</f>
        <v>0</v>
      </c>
      <c r="BD483" s="131">
        <f>IF(Taula1[[#This Row],[Grup justificat     (fer servir opcions de la llista desplegable)]]=2,AU483,0)</f>
        <v>0</v>
      </c>
      <c r="BE483" s="83"/>
      <c r="BF483" s="131">
        <f>IF(Taula1[[#This Row],[Espai reservat Administració]]=1,AO483,0)</f>
        <v>0</v>
      </c>
      <c r="BG483" s="131">
        <f>IF(Taula1[[#This Row],[Espai reservat Administració]]=2,BA483,0)</f>
        <v>0</v>
      </c>
      <c r="BH483" s="83"/>
      <c r="BI483" s="124">
        <f>IF(Taula1[[#This Row],[Grup justificat     (fer servir opcions de la llista desplegable)]]=1,1,0)</f>
        <v>0</v>
      </c>
      <c r="BJ483" s="124">
        <f>IF(Taula1[[#This Row],[Espai reservat Administració]]=1,1,0)</f>
        <v>0</v>
      </c>
      <c r="BK483" s="125"/>
      <c r="BL483" s="124">
        <f>IF(Taula1[[#This Row],[Grup justificat     (fer servir opcions de la llista desplegable)]]=2,1,0)</f>
        <v>0</v>
      </c>
      <c r="BM483" s="124">
        <f>IF(Taula1[[#This Row],[Espai reservat Administració]]=2,1,0)</f>
        <v>0</v>
      </c>
      <c r="BN483" s="73"/>
      <c r="BO483" s="73"/>
      <c r="BP483" s="73"/>
      <c r="BQ483" s="73"/>
      <c r="BR483" s="73"/>
      <c r="BS483" s="73"/>
      <c r="BT483" s="73"/>
      <c r="BU483" s="73"/>
      <c r="BV483" s="73"/>
      <c r="BW483" s="73"/>
      <c r="BX483" s="73"/>
      <c r="BY483" s="73"/>
      <c r="BZ483" s="73"/>
      <c r="CA483" s="73"/>
      <c r="CB483" s="73"/>
      <c r="CC483" s="73"/>
      <c r="CD483" s="73"/>
      <c r="CE483" s="73"/>
      <c r="CF483" s="73"/>
      <c r="CG483" s="63">
        <f t="shared" si="117"/>
        <v>0</v>
      </c>
      <c r="CH483" s="63">
        <f t="shared" si="118"/>
        <v>0</v>
      </c>
      <c r="CI483" s="73"/>
      <c r="CJ483" s="63">
        <f>IF(Taula1[[#This Row],[Tipus de contracte                                  (fer servir opcions de la llista desplegable)]]="Indefinit",1,0)</f>
        <v>0</v>
      </c>
      <c r="CK483" s="63">
        <f>IF(Taula1[[#This Row],[Tipus de contracte                                  (fer servir opcions de la llista desplegable)]]="Temporal, igual o superior a 6 mesos",1,0)</f>
        <v>0</v>
      </c>
      <c r="CL483" s="63">
        <f>IF(Taula1[[#This Row],[Tipus de contracte                                  (fer servir opcions de la llista desplegable)]]="Substitució per IT",1,0)</f>
        <v>0</v>
      </c>
      <c r="CM483" s="73"/>
      <c r="CN483" s="63">
        <f>IF(Taula1[[#This Row],[Relació llocs de treball]]&gt;=1,1,0)</f>
        <v>0</v>
      </c>
      <c r="CO483" s="73"/>
      <c r="CP483" s="63">
        <f>IF(Taula1[[#This Row],[Identitat de gènere                                                          (fer servir opcions de la llista desplegable)]]="Home",1,0)</f>
        <v>0</v>
      </c>
      <c r="CQ483" s="63">
        <f>IF(Taula1[[#This Row],[Identitat de gènere                                                          (fer servir opcions de la llista desplegable)]]="Dona",1,0)</f>
        <v>0</v>
      </c>
      <c r="CR483" s="63">
        <f>IF(Taula1[[#This Row],[Identitat de gènere                                                          (fer servir opcions de la llista desplegable)]]="No binari",1,0)</f>
        <v>0</v>
      </c>
      <c r="CS483" s="73"/>
      <c r="CT483" s="63">
        <f t="shared" si="112"/>
        <v>0</v>
      </c>
      <c r="CU483" s="64">
        <f t="shared" si="119"/>
        <v>0</v>
      </c>
      <c r="CW483" s="64">
        <f t="shared" si="120"/>
        <v>0</v>
      </c>
      <c r="CX483" s="64">
        <f t="shared" si="121"/>
        <v>0</v>
      </c>
      <c r="CY483" s="64">
        <f t="shared" si="122"/>
        <v>0</v>
      </c>
      <c r="CZ483" s="64">
        <f t="shared" si="123"/>
        <v>0</v>
      </c>
      <c r="DB483" s="64">
        <f t="shared" si="124"/>
        <v>0</v>
      </c>
      <c r="DC483" s="64">
        <f t="shared" si="125"/>
        <v>0</v>
      </c>
      <c r="DD483" s="64">
        <f t="shared" si="126"/>
        <v>0</v>
      </c>
      <c r="DE483" s="64">
        <f t="shared" si="127"/>
        <v>0</v>
      </c>
    </row>
    <row r="484" spans="2:109" x14ac:dyDescent="0.3">
      <c r="B484" s="167"/>
      <c r="C484" s="186"/>
      <c r="D484" s="2"/>
      <c r="E484" s="67"/>
      <c r="F484" s="5"/>
      <c r="G484" s="5"/>
      <c r="H484" s="187"/>
      <c r="I484" s="111" t="str">
        <f ca="1">IF(Taula1[[#This Row],[Data naixement (format dd/mm/aaaa)]]="","0",DATEDIF(Taula1[[#This Row],[Data naixement (format dd/mm/aaaa)]],TODAY(),"Y"))</f>
        <v>0</v>
      </c>
      <c r="J484" s="6"/>
      <c r="K484" s="6"/>
      <c r="L484" s="6"/>
      <c r="M484" s="6"/>
      <c r="N484" s="56"/>
      <c r="O484" s="56"/>
      <c r="P484" s="56"/>
      <c r="Q484" s="6"/>
      <c r="R484" s="7"/>
      <c r="S484" s="143">
        <f>Taula1[[#This Row],[Mesos naturals sencers treballats període justificat (01/01/2023 - 31/03/2023)]]</f>
        <v>0</v>
      </c>
      <c r="T484" s="194">
        <f>Taula1[[#This Row],[Dies treballats període justificat (01/01/2023 - 31/03/2023)              no comptabilitzats com a mes natural sencer]]</f>
        <v>0</v>
      </c>
      <c r="U484" s="12"/>
      <c r="V484" s="7"/>
      <c r="W484" s="188"/>
      <c r="X484" s="188"/>
      <c r="Y484" s="188"/>
      <c r="Z484" s="188"/>
      <c r="AA484" s="190"/>
      <c r="AB484" s="143">
        <f>Taula1[[#This Row],[Grup justificat     (fer servir opcions de la llista desplegable)]]</f>
        <v>0</v>
      </c>
      <c r="AC484" s="182"/>
      <c r="AD484" s="80"/>
      <c r="AE484" s="131">
        <f>ROUND((AF484/100)*756*Taula1[[#This Row],[Mesos naturals sencers treballats període justificat (01/01/2023 - 31/03/2023)]],2)</f>
        <v>0</v>
      </c>
      <c r="AF484" s="79">
        <f>Taula1[[#This Row],[% Jornada segons contracte
(no posar el símbol %) ]]-Taula1[[#This Row],[% Reducció salari per baix rendiment        (no posar el símbol %)]]</f>
        <v>0</v>
      </c>
      <c r="AG484" s="131">
        <f>ROUND((AH484/100)*24.8547945*Taula1[[#This Row],[Dies treballats període justificat (01/01/2023 - 31/03/2023)              no comptabilitzats com a mes natural sencer]],2)</f>
        <v>0</v>
      </c>
      <c r="AH484" s="79">
        <f>Taula1[[#This Row],[% Jornada segons contracte
(no posar el símbol %) ]]-Taula1[[#This Row],[% Reducció salari per baix rendiment        (no posar el símbol %)]]</f>
        <v>0</v>
      </c>
      <c r="AI484" s="131">
        <f t="shared" si="113"/>
        <v>0</v>
      </c>
      <c r="AJ484" s="183"/>
      <c r="AK484" s="131">
        <f>ROUND((AL484/100)*756*Taula1[[#This Row],[Espai reservat Administració  (mesos)]],2)</f>
        <v>0</v>
      </c>
      <c r="AL484" s="79">
        <f>Taula1[[#This Row],[% Jornada segons contracte
(no posar el símbol %) ]]-Taula1[[#This Row],[% Reducció salari per baix rendiment        (no posar el símbol %)]]</f>
        <v>0</v>
      </c>
      <c r="AM484" s="131">
        <f>ROUND((AN484/100)*24.8547945*Taula1[[#This Row],[Espai reservat Administració (dies)]],2)</f>
        <v>0</v>
      </c>
      <c r="AN484" s="79">
        <f>Taula1[[#This Row],[% Jornada segons contracte
(no posar el símbol %) ]]-Taula1[[#This Row],[% Reducció salari per baix rendiment        (no posar el símbol %)]]</f>
        <v>0</v>
      </c>
      <c r="AO484" s="131">
        <f t="shared" si="114"/>
        <v>0</v>
      </c>
      <c r="AP484" s="86"/>
      <c r="AQ484" s="136">
        <f>ROUND((AR484/100)*693*Taula1[[#This Row],[Mesos naturals sencers treballats període justificat (01/01/2023 - 31/03/2023)]],2)</f>
        <v>0</v>
      </c>
      <c r="AR484" s="89">
        <f>Taula1[[#This Row],[% Jornada segons contracte
(no posar el símbol %) ]]-Taula1[[#This Row],[% Reducció salari per baix rendiment        (no posar el símbol %)]]</f>
        <v>0</v>
      </c>
      <c r="AS484" s="136">
        <f>ROUND((AT484/100)*22.78356164*Taula1[[#This Row],[Dies treballats període justificat (01/01/2023 - 31/03/2023)              no comptabilitzats com a mes natural sencer]],2)</f>
        <v>0</v>
      </c>
      <c r="AT484" s="89">
        <f>Taula1[[#This Row],[% Jornada segons contracte
(no posar el símbol %) ]]-Taula1[[#This Row],[% Reducció salari per baix rendiment        (no posar el símbol %)]]</f>
        <v>0</v>
      </c>
      <c r="AU484" s="136">
        <f t="shared" si="115"/>
        <v>0</v>
      </c>
      <c r="AV484" s="86"/>
      <c r="AW484" s="136">
        <f>ROUND((AX484/100)*693*Taula1[[#This Row],[Espai reservat Administració  (mesos)]],2)</f>
        <v>0</v>
      </c>
      <c r="AX484" s="89">
        <f>Taula1[[#This Row],[% Jornada segons contracte
(no posar el símbol %) ]]-Taula1[[#This Row],[% Reducció salari per baix rendiment        (no posar el símbol %)]]</f>
        <v>0</v>
      </c>
      <c r="AY484" s="131">
        <f>ROUND((AZ484/100)*22.78356164*Taula1[[#This Row],[Espai reservat Administració (dies)]],2)</f>
        <v>0</v>
      </c>
      <c r="AZ484" s="79">
        <f>Taula1[[#This Row],[% Jornada segons contracte
(no posar el símbol %) ]]-Taula1[[#This Row],[% Reducció salari per baix rendiment        (no posar el símbol %)]]</f>
        <v>0</v>
      </c>
      <c r="BA484" s="131">
        <f t="shared" si="116"/>
        <v>0</v>
      </c>
      <c r="BB484" s="83"/>
      <c r="BC484" s="131">
        <f>IF(Taula1[[#This Row],[Grup justificat     (fer servir opcions de la llista desplegable)]]=1,AI484,0)</f>
        <v>0</v>
      </c>
      <c r="BD484" s="131">
        <f>IF(Taula1[[#This Row],[Grup justificat     (fer servir opcions de la llista desplegable)]]=2,AU484,0)</f>
        <v>0</v>
      </c>
      <c r="BE484" s="83"/>
      <c r="BF484" s="131">
        <f>IF(Taula1[[#This Row],[Espai reservat Administració]]=1,AO484,0)</f>
        <v>0</v>
      </c>
      <c r="BG484" s="131">
        <f>IF(Taula1[[#This Row],[Espai reservat Administració]]=2,BA484,0)</f>
        <v>0</v>
      </c>
      <c r="BH484" s="83"/>
      <c r="BI484" s="124">
        <f>IF(Taula1[[#This Row],[Grup justificat     (fer servir opcions de la llista desplegable)]]=1,1,0)</f>
        <v>0</v>
      </c>
      <c r="BJ484" s="124">
        <f>IF(Taula1[[#This Row],[Espai reservat Administració]]=1,1,0)</f>
        <v>0</v>
      </c>
      <c r="BK484" s="125"/>
      <c r="BL484" s="124">
        <f>IF(Taula1[[#This Row],[Grup justificat     (fer servir opcions de la llista desplegable)]]=2,1,0)</f>
        <v>0</v>
      </c>
      <c r="BM484" s="124">
        <f>IF(Taula1[[#This Row],[Espai reservat Administració]]=2,1,0)</f>
        <v>0</v>
      </c>
      <c r="BN484" s="73"/>
      <c r="BO484" s="73"/>
      <c r="BP484" s="73"/>
      <c r="BQ484" s="73"/>
      <c r="BR484" s="73"/>
      <c r="BS484" s="73"/>
      <c r="BT484" s="73"/>
      <c r="BU484" s="73"/>
      <c r="BV484" s="73"/>
      <c r="BW484" s="73"/>
      <c r="BX484" s="73"/>
      <c r="BY484" s="73"/>
      <c r="BZ484" s="73"/>
      <c r="CA484" s="73"/>
      <c r="CB484" s="73"/>
      <c r="CC484" s="73"/>
      <c r="CD484" s="73"/>
      <c r="CE484" s="73"/>
      <c r="CF484" s="73"/>
      <c r="CG484" s="63">
        <f t="shared" si="117"/>
        <v>0</v>
      </c>
      <c r="CH484" s="63">
        <f t="shared" si="118"/>
        <v>0</v>
      </c>
      <c r="CI484" s="73"/>
      <c r="CJ484" s="63">
        <f>IF(Taula1[[#This Row],[Tipus de contracte                                  (fer servir opcions de la llista desplegable)]]="Indefinit",1,0)</f>
        <v>0</v>
      </c>
      <c r="CK484" s="63">
        <f>IF(Taula1[[#This Row],[Tipus de contracte                                  (fer servir opcions de la llista desplegable)]]="Temporal, igual o superior a 6 mesos",1,0)</f>
        <v>0</v>
      </c>
      <c r="CL484" s="63">
        <f>IF(Taula1[[#This Row],[Tipus de contracte                                  (fer servir opcions de la llista desplegable)]]="Substitució per IT",1,0)</f>
        <v>0</v>
      </c>
      <c r="CM484" s="73"/>
      <c r="CN484" s="63">
        <f>IF(Taula1[[#This Row],[Relació llocs de treball]]&gt;=1,1,0)</f>
        <v>0</v>
      </c>
      <c r="CO484" s="73"/>
      <c r="CP484" s="63">
        <f>IF(Taula1[[#This Row],[Identitat de gènere                                                          (fer servir opcions de la llista desplegable)]]="Home",1,0)</f>
        <v>0</v>
      </c>
      <c r="CQ484" s="63">
        <f>IF(Taula1[[#This Row],[Identitat de gènere                                                          (fer servir opcions de la llista desplegable)]]="Dona",1,0)</f>
        <v>0</v>
      </c>
      <c r="CR484" s="63">
        <f>IF(Taula1[[#This Row],[Identitat de gènere                                                          (fer servir opcions de la llista desplegable)]]="No binari",1,0)</f>
        <v>0</v>
      </c>
      <c r="CS484" s="73"/>
      <c r="CT484" s="63">
        <f t="shared" si="112"/>
        <v>0</v>
      </c>
      <c r="CU484" s="64">
        <f t="shared" si="119"/>
        <v>0</v>
      </c>
      <c r="CW484" s="64">
        <f t="shared" si="120"/>
        <v>0</v>
      </c>
      <c r="CX484" s="64">
        <f t="shared" si="121"/>
        <v>0</v>
      </c>
      <c r="CY484" s="64">
        <f t="shared" si="122"/>
        <v>0</v>
      </c>
      <c r="CZ484" s="64">
        <f t="shared" si="123"/>
        <v>0</v>
      </c>
      <c r="DB484" s="64">
        <f t="shared" si="124"/>
        <v>0</v>
      </c>
      <c r="DC484" s="64">
        <f t="shared" si="125"/>
        <v>0</v>
      </c>
      <c r="DD484" s="64">
        <f t="shared" si="126"/>
        <v>0</v>
      </c>
      <c r="DE484" s="64">
        <f t="shared" si="127"/>
        <v>0</v>
      </c>
    </row>
    <row r="485" spans="2:109" x14ac:dyDescent="0.3">
      <c r="B485" s="167"/>
      <c r="C485" s="186"/>
      <c r="D485" s="2"/>
      <c r="E485" s="67"/>
      <c r="F485" s="5"/>
      <c r="G485" s="5"/>
      <c r="H485" s="187"/>
      <c r="I485" s="111" t="str">
        <f ca="1">IF(Taula1[[#This Row],[Data naixement (format dd/mm/aaaa)]]="","0",DATEDIF(Taula1[[#This Row],[Data naixement (format dd/mm/aaaa)]],TODAY(),"Y"))</f>
        <v>0</v>
      </c>
      <c r="J485" s="6"/>
      <c r="K485" s="6"/>
      <c r="L485" s="6"/>
      <c r="M485" s="6"/>
      <c r="N485" s="56"/>
      <c r="O485" s="56"/>
      <c r="P485" s="56"/>
      <c r="Q485" s="6"/>
      <c r="R485" s="7"/>
      <c r="S485" s="143">
        <f>Taula1[[#This Row],[Mesos naturals sencers treballats període justificat (01/01/2023 - 31/03/2023)]]</f>
        <v>0</v>
      </c>
      <c r="T485" s="194">
        <f>Taula1[[#This Row],[Dies treballats període justificat (01/01/2023 - 31/03/2023)              no comptabilitzats com a mes natural sencer]]</f>
        <v>0</v>
      </c>
      <c r="U485" s="12"/>
      <c r="V485" s="7"/>
      <c r="W485" s="188"/>
      <c r="X485" s="188"/>
      <c r="Y485" s="188"/>
      <c r="Z485" s="188"/>
      <c r="AA485" s="190"/>
      <c r="AB485" s="143">
        <f>Taula1[[#This Row],[Grup justificat     (fer servir opcions de la llista desplegable)]]</f>
        <v>0</v>
      </c>
      <c r="AC485" s="182"/>
      <c r="AD485" s="80"/>
      <c r="AE485" s="131">
        <f>ROUND((AF485/100)*756*Taula1[[#This Row],[Mesos naturals sencers treballats període justificat (01/01/2023 - 31/03/2023)]],2)</f>
        <v>0</v>
      </c>
      <c r="AF485" s="79">
        <f>Taula1[[#This Row],[% Jornada segons contracte
(no posar el símbol %) ]]-Taula1[[#This Row],[% Reducció salari per baix rendiment        (no posar el símbol %)]]</f>
        <v>0</v>
      </c>
      <c r="AG485" s="131">
        <f>ROUND((AH485/100)*24.8547945*Taula1[[#This Row],[Dies treballats període justificat (01/01/2023 - 31/03/2023)              no comptabilitzats com a mes natural sencer]],2)</f>
        <v>0</v>
      </c>
      <c r="AH485" s="79">
        <f>Taula1[[#This Row],[% Jornada segons contracte
(no posar el símbol %) ]]-Taula1[[#This Row],[% Reducció salari per baix rendiment        (no posar el símbol %)]]</f>
        <v>0</v>
      </c>
      <c r="AI485" s="131">
        <f t="shared" si="113"/>
        <v>0</v>
      </c>
      <c r="AJ485" s="183"/>
      <c r="AK485" s="131">
        <f>ROUND((AL485/100)*756*Taula1[[#This Row],[Espai reservat Administració  (mesos)]],2)</f>
        <v>0</v>
      </c>
      <c r="AL485" s="79">
        <f>Taula1[[#This Row],[% Jornada segons contracte
(no posar el símbol %) ]]-Taula1[[#This Row],[% Reducció salari per baix rendiment        (no posar el símbol %)]]</f>
        <v>0</v>
      </c>
      <c r="AM485" s="131">
        <f>ROUND((AN485/100)*24.8547945*Taula1[[#This Row],[Espai reservat Administració (dies)]],2)</f>
        <v>0</v>
      </c>
      <c r="AN485" s="79">
        <f>Taula1[[#This Row],[% Jornada segons contracte
(no posar el símbol %) ]]-Taula1[[#This Row],[% Reducció salari per baix rendiment        (no posar el símbol %)]]</f>
        <v>0</v>
      </c>
      <c r="AO485" s="131">
        <f t="shared" si="114"/>
        <v>0</v>
      </c>
      <c r="AP485" s="86"/>
      <c r="AQ485" s="136">
        <f>ROUND((AR485/100)*693*Taula1[[#This Row],[Mesos naturals sencers treballats període justificat (01/01/2023 - 31/03/2023)]],2)</f>
        <v>0</v>
      </c>
      <c r="AR485" s="89">
        <f>Taula1[[#This Row],[% Jornada segons contracte
(no posar el símbol %) ]]-Taula1[[#This Row],[% Reducció salari per baix rendiment        (no posar el símbol %)]]</f>
        <v>0</v>
      </c>
      <c r="AS485" s="136">
        <f>ROUND((AT485/100)*22.78356164*Taula1[[#This Row],[Dies treballats període justificat (01/01/2023 - 31/03/2023)              no comptabilitzats com a mes natural sencer]],2)</f>
        <v>0</v>
      </c>
      <c r="AT485" s="89">
        <f>Taula1[[#This Row],[% Jornada segons contracte
(no posar el símbol %) ]]-Taula1[[#This Row],[% Reducció salari per baix rendiment        (no posar el símbol %)]]</f>
        <v>0</v>
      </c>
      <c r="AU485" s="136">
        <f t="shared" si="115"/>
        <v>0</v>
      </c>
      <c r="AV485" s="86"/>
      <c r="AW485" s="136">
        <f>ROUND((AX485/100)*693*Taula1[[#This Row],[Espai reservat Administració  (mesos)]],2)</f>
        <v>0</v>
      </c>
      <c r="AX485" s="89">
        <f>Taula1[[#This Row],[% Jornada segons contracte
(no posar el símbol %) ]]-Taula1[[#This Row],[% Reducció salari per baix rendiment        (no posar el símbol %)]]</f>
        <v>0</v>
      </c>
      <c r="AY485" s="131">
        <f>ROUND((AZ485/100)*22.78356164*Taula1[[#This Row],[Espai reservat Administració (dies)]],2)</f>
        <v>0</v>
      </c>
      <c r="AZ485" s="79">
        <f>Taula1[[#This Row],[% Jornada segons contracte
(no posar el símbol %) ]]-Taula1[[#This Row],[% Reducció salari per baix rendiment        (no posar el símbol %)]]</f>
        <v>0</v>
      </c>
      <c r="BA485" s="131">
        <f t="shared" si="116"/>
        <v>0</v>
      </c>
      <c r="BB485" s="83"/>
      <c r="BC485" s="131">
        <f>IF(Taula1[[#This Row],[Grup justificat     (fer servir opcions de la llista desplegable)]]=1,AI485,0)</f>
        <v>0</v>
      </c>
      <c r="BD485" s="131">
        <f>IF(Taula1[[#This Row],[Grup justificat     (fer servir opcions de la llista desplegable)]]=2,AU485,0)</f>
        <v>0</v>
      </c>
      <c r="BE485" s="83"/>
      <c r="BF485" s="131">
        <f>IF(Taula1[[#This Row],[Espai reservat Administració]]=1,AO485,0)</f>
        <v>0</v>
      </c>
      <c r="BG485" s="131">
        <f>IF(Taula1[[#This Row],[Espai reservat Administració]]=2,BA485,0)</f>
        <v>0</v>
      </c>
      <c r="BH485" s="83"/>
      <c r="BI485" s="124">
        <f>IF(Taula1[[#This Row],[Grup justificat     (fer servir opcions de la llista desplegable)]]=1,1,0)</f>
        <v>0</v>
      </c>
      <c r="BJ485" s="124">
        <f>IF(Taula1[[#This Row],[Espai reservat Administració]]=1,1,0)</f>
        <v>0</v>
      </c>
      <c r="BK485" s="125"/>
      <c r="BL485" s="124">
        <f>IF(Taula1[[#This Row],[Grup justificat     (fer servir opcions de la llista desplegable)]]=2,1,0)</f>
        <v>0</v>
      </c>
      <c r="BM485" s="124">
        <f>IF(Taula1[[#This Row],[Espai reservat Administració]]=2,1,0)</f>
        <v>0</v>
      </c>
      <c r="BN485" s="73"/>
      <c r="BO485" s="73"/>
      <c r="BP485" s="73"/>
      <c r="BQ485" s="73"/>
      <c r="BR485" s="73"/>
      <c r="BS485" s="73"/>
      <c r="BT485" s="73"/>
      <c r="BU485" s="73"/>
      <c r="BV485" s="73"/>
      <c r="BW485" s="73"/>
      <c r="BX485" s="73"/>
      <c r="BY485" s="73"/>
      <c r="BZ485" s="73"/>
      <c r="CA485" s="73"/>
      <c r="CB485" s="73"/>
      <c r="CC485" s="73"/>
      <c r="CD485" s="73"/>
      <c r="CE485" s="73"/>
      <c r="CF485" s="73"/>
      <c r="CG485" s="63">
        <f t="shared" si="117"/>
        <v>0</v>
      </c>
      <c r="CH485" s="63">
        <f t="shared" si="118"/>
        <v>0</v>
      </c>
      <c r="CI485" s="73"/>
      <c r="CJ485" s="63">
        <f>IF(Taula1[[#This Row],[Tipus de contracte                                  (fer servir opcions de la llista desplegable)]]="Indefinit",1,0)</f>
        <v>0</v>
      </c>
      <c r="CK485" s="63">
        <f>IF(Taula1[[#This Row],[Tipus de contracte                                  (fer servir opcions de la llista desplegable)]]="Temporal, igual o superior a 6 mesos",1,0)</f>
        <v>0</v>
      </c>
      <c r="CL485" s="63">
        <f>IF(Taula1[[#This Row],[Tipus de contracte                                  (fer servir opcions de la llista desplegable)]]="Substitució per IT",1,0)</f>
        <v>0</v>
      </c>
      <c r="CM485" s="73"/>
      <c r="CN485" s="63">
        <f>IF(Taula1[[#This Row],[Relació llocs de treball]]&gt;=1,1,0)</f>
        <v>0</v>
      </c>
      <c r="CO485" s="73"/>
      <c r="CP485" s="63">
        <f>IF(Taula1[[#This Row],[Identitat de gènere                                                          (fer servir opcions de la llista desplegable)]]="Home",1,0)</f>
        <v>0</v>
      </c>
      <c r="CQ485" s="63">
        <f>IF(Taula1[[#This Row],[Identitat de gènere                                                          (fer servir opcions de la llista desplegable)]]="Dona",1,0)</f>
        <v>0</v>
      </c>
      <c r="CR485" s="63">
        <f>IF(Taula1[[#This Row],[Identitat de gènere                                                          (fer servir opcions de la llista desplegable)]]="No binari",1,0)</f>
        <v>0</v>
      </c>
      <c r="CS485" s="73"/>
      <c r="CT485" s="63">
        <f t="shared" si="112"/>
        <v>0</v>
      </c>
      <c r="CU485" s="64">
        <f t="shared" si="119"/>
        <v>0</v>
      </c>
      <c r="CW485" s="64">
        <f t="shared" si="120"/>
        <v>0</v>
      </c>
      <c r="CX485" s="64">
        <f t="shared" si="121"/>
        <v>0</v>
      </c>
      <c r="CY485" s="64">
        <f t="shared" si="122"/>
        <v>0</v>
      </c>
      <c r="CZ485" s="64">
        <f t="shared" si="123"/>
        <v>0</v>
      </c>
      <c r="DB485" s="64">
        <f t="shared" si="124"/>
        <v>0</v>
      </c>
      <c r="DC485" s="64">
        <f t="shared" si="125"/>
        <v>0</v>
      </c>
      <c r="DD485" s="64">
        <f t="shared" si="126"/>
        <v>0</v>
      </c>
      <c r="DE485" s="64">
        <f t="shared" si="127"/>
        <v>0</v>
      </c>
    </row>
    <row r="486" spans="2:109" x14ac:dyDescent="0.3">
      <c r="B486" s="167"/>
      <c r="C486" s="186"/>
      <c r="D486" s="2"/>
      <c r="E486" s="67"/>
      <c r="F486" s="5"/>
      <c r="G486" s="5"/>
      <c r="H486" s="187"/>
      <c r="I486" s="111" t="str">
        <f ca="1">IF(Taula1[[#This Row],[Data naixement (format dd/mm/aaaa)]]="","0",DATEDIF(Taula1[[#This Row],[Data naixement (format dd/mm/aaaa)]],TODAY(),"Y"))</f>
        <v>0</v>
      </c>
      <c r="J486" s="6"/>
      <c r="K486" s="6"/>
      <c r="L486" s="6"/>
      <c r="M486" s="6"/>
      <c r="N486" s="56"/>
      <c r="O486" s="56"/>
      <c r="P486" s="56"/>
      <c r="Q486" s="6"/>
      <c r="R486" s="7"/>
      <c r="S486" s="143">
        <f>Taula1[[#This Row],[Mesos naturals sencers treballats període justificat (01/01/2023 - 31/03/2023)]]</f>
        <v>0</v>
      </c>
      <c r="T486" s="194">
        <f>Taula1[[#This Row],[Dies treballats període justificat (01/01/2023 - 31/03/2023)              no comptabilitzats com a mes natural sencer]]</f>
        <v>0</v>
      </c>
      <c r="U486" s="12"/>
      <c r="V486" s="7"/>
      <c r="W486" s="188"/>
      <c r="X486" s="188"/>
      <c r="Y486" s="188"/>
      <c r="Z486" s="188"/>
      <c r="AA486" s="190"/>
      <c r="AB486" s="143">
        <f>Taula1[[#This Row],[Grup justificat     (fer servir opcions de la llista desplegable)]]</f>
        <v>0</v>
      </c>
      <c r="AC486" s="182"/>
      <c r="AD486" s="80"/>
      <c r="AE486" s="131">
        <f>ROUND((AF486/100)*756*Taula1[[#This Row],[Mesos naturals sencers treballats període justificat (01/01/2023 - 31/03/2023)]],2)</f>
        <v>0</v>
      </c>
      <c r="AF486" s="79">
        <f>Taula1[[#This Row],[% Jornada segons contracte
(no posar el símbol %) ]]-Taula1[[#This Row],[% Reducció salari per baix rendiment        (no posar el símbol %)]]</f>
        <v>0</v>
      </c>
      <c r="AG486" s="131">
        <f>ROUND((AH486/100)*24.8547945*Taula1[[#This Row],[Dies treballats període justificat (01/01/2023 - 31/03/2023)              no comptabilitzats com a mes natural sencer]],2)</f>
        <v>0</v>
      </c>
      <c r="AH486" s="79">
        <f>Taula1[[#This Row],[% Jornada segons contracte
(no posar el símbol %) ]]-Taula1[[#This Row],[% Reducció salari per baix rendiment        (no posar el símbol %)]]</f>
        <v>0</v>
      </c>
      <c r="AI486" s="131">
        <f t="shared" si="113"/>
        <v>0</v>
      </c>
      <c r="AJ486" s="183"/>
      <c r="AK486" s="131">
        <f>ROUND((AL486/100)*756*Taula1[[#This Row],[Espai reservat Administració  (mesos)]],2)</f>
        <v>0</v>
      </c>
      <c r="AL486" s="79">
        <f>Taula1[[#This Row],[% Jornada segons contracte
(no posar el símbol %) ]]-Taula1[[#This Row],[% Reducció salari per baix rendiment        (no posar el símbol %)]]</f>
        <v>0</v>
      </c>
      <c r="AM486" s="131">
        <f>ROUND((AN486/100)*24.8547945*Taula1[[#This Row],[Espai reservat Administració (dies)]],2)</f>
        <v>0</v>
      </c>
      <c r="AN486" s="79">
        <f>Taula1[[#This Row],[% Jornada segons contracte
(no posar el símbol %) ]]-Taula1[[#This Row],[% Reducció salari per baix rendiment        (no posar el símbol %)]]</f>
        <v>0</v>
      </c>
      <c r="AO486" s="131">
        <f t="shared" si="114"/>
        <v>0</v>
      </c>
      <c r="AP486" s="86"/>
      <c r="AQ486" s="136">
        <f>ROUND((AR486/100)*693*Taula1[[#This Row],[Mesos naturals sencers treballats període justificat (01/01/2023 - 31/03/2023)]],2)</f>
        <v>0</v>
      </c>
      <c r="AR486" s="89">
        <f>Taula1[[#This Row],[% Jornada segons contracte
(no posar el símbol %) ]]-Taula1[[#This Row],[% Reducció salari per baix rendiment        (no posar el símbol %)]]</f>
        <v>0</v>
      </c>
      <c r="AS486" s="136">
        <f>ROUND((AT486/100)*22.78356164*Taula1[[#This Row],[Dies treballats període justificat (01/01/2023 - 31/03/2023)              no comptabilitzats com a mes natural sencer]],2)</f>
        <v>0</v>
      </c>
      <c r="AT486" s="89">
        <f>Taula1[[#This Row],[% Jornada segons contracte
(no posar el símbol %) ]]-Taula1[[#This Row],[% Reducció salari per baix rendiment        (no posar el símbol %)]]</f>
        <v>0</v>
      </c>
      <c r="AU486" s="136">
        <f t="shared" si="115"/>
        <v>0</v>
      </c>
      <c r="AV486" s="86"/>
      <c r="AW486" s="136">
        <f>ROUND((AX486/100)*693*Taula1[[#This Row],[Espai reservat Administració  (mesos)]],2)</f>
        <v>0</v>
      </c>
      <c r="AX486" s="89">
        <f>Taula1[[#This Row],[% Jornada segons contracte
(no posar el símbol %) ]]-Taula1[[#This Row],[% Reducció salari per baix rendiment        (no posar el símbol %)]]</f>
        <v>0</v>
      </c>
      <c r="AY486" s="131">
        <f>ROUND((AZ486/100)*22.78356164*Taula1[[#This Row],[Espai reservat Administració (dies)]],2)</f>
        <v>0</v>
      </c>
      <c r="AZ486" s="79">
        <f>Taula1[[#This Row],[% Jornada segons contracte
(no posar el símbol %) ]]-Taula1[[#This Row],[% Reducció salari per baix rendiment        (no posar el símbol %)]]</f>
        <v>0</v>
      </c>
      <c r="BA486" s="131">
        <f t="shared" si="116"/>
        <v>0</v>
      </c>
      <c r="BB486" s="83"/>
      <c r="BC486" s="131">
        <f>IF(Taula1[[#This Row],[Grup justificat     (fer servir opcions de la llista desplegable)]]=1,AI486,0)</f>
        <v>0</v>
      </c>
      <c r="BD486" s="131">
        <f>IF(Taula1[[#This Row],[Grup justificat     (fer servir opcions de la llista desplegable)]]=2,AU486,0)</f>
        <v>0</v>
      </c>
      <c r="BE486" s="83"/>
      <c r="BF486" s="131">
        <f>IF(Taula1[[#This Row],[Espai reservat Administració]]=1,AO486,0)</f>
        <v>0</v>
      </c>
      <c r="BG486" s="131">
        <f>IF(Taula1[[#This Row],[Espai reservat Administració]]=2,BA486,0)</f>
        <v>0</v>
      </c>
      <c r="BH486" s="83"/>
      <c r="BI486" s="124">
        <f>IF(Taula1[[#This Row],[Grup justificat     (fer servir opcions de la llista desplegable)]]=1,1,0)</f>
        <v>0</v>
      </c>
      <c r="BJ486" s="124">
        <f>IF(Taula1[[#This Row],[Espai reservat Administració]]=1,1,0)</f>
        <v>0</v>
      </c>
      <c r="BK486" s="125"/>
      <c r="BL486" s="124">
        <f>IF(Taula1[[#This Row],[Grup justificat     (fer servir opcions de la llista desplegable)]]=2,1,0)</f>
        <v>0</v>
      </c>
      <c r="BM486" s="124">
        <f>IF(Taula1[[#This Row],[Espai reservat Administració]]=2,1,0)</f>
        <v>0</v>
      </c>
      <c r="BN486" s="73"/>
      <c r="BO486" s="73"/>
      <c r="BP486" s="73"/>
      <c r="BQ486" s="73"/>
      <c r="BR486" s="73"/>
      <c r="BS486" s="73"/>
      <c r="BT486" s="73"/>
      <c r="BU486" s="73"/>
      <c r="BV486" s="73"/>
      <c r="BW486" s="73"/>
      <c r="BX486" s="73"/>
      <c r="BY486" s="73"/>
      <c r="BZ486" s="73"/>
      <c r="CA486" s="73"/>
      <c r="CB486" s="73"/>
      <c r="CC486" s="73"/>
      <c r="CD486" s="73"/>
      <c r="CE486" s="73"/>
      <c r="CF486" s="73"/>
      <c r="CG486" s="63">
        <f t="shared" si="117"/>
        <v>0</v>
      </c>
      <c r="CH486" s="63">
        <f t="shared" si="118"/>
        <v>0</v>
      </c>
      <c r="CI486" s="73"/>
      <c r="CJ486" s="63">
        <f>IF(Taula1[[#This Row],[Tipus de contracte                                  (fer servir opcions de la llista desplegable)]]="Indefinit",1,0)</f>
        <v>0</v>
      </c>
      <c r="CK486" s="63">
        <f>IF(Taula1[[#This Row],[Tipus de contracte                                  (fer servir opcions de la llista desplegable)]]="Temporal, igual o superior a 6 mesos",1,0)</f>
        <v>0</v>
      </c>
      <c r="CL486" s="63">
        <f>IF(Taula1[[#This Row],[Tipus de contracte                                  (fer servir opcions de la llista desplegable)]]="Substitució per IT",1,0)</f>
        <v>0</v>
      </c>
      <c r="CM486" s="73"/>
      <c r="CN486" s="63">
        <f>IF(Taula1[[#This Row],[Relació llocs de treball]]&gt;=1,1,0)</f>
        <v>0</v>
      </c>
      <c r="CO486" s="73"/>
      <c r="CP486" s="63">
        <f>IF(Taula1[[#This Row],[Identitat de gènere                                                          (fer servir opcions de la llista desplegable)]]="Home",1,0)</f>
        <v>0</v>
      </c>
      <c r="CQ486" s="63">
        <f>IF(Taula1[[#This Row],[Identitat de gènere                                                          (fer servir opcions de la llista desplegable)]]="Dona",1,0)</f>
        <v>0</v>
      </c>
      <c r="CR486" s="63">
        <f>IF(Taula1[[#This Row],[Identitat de gènere                                                          (fer servir opcions de la llista desplegable)]]="No binari",1,0)</f>
        <v>0</v>
      </c>
      <c r="CS486" s="73"/>
      <c r="CT486" s="63">
        <f t="shared" si="112"/>
        <v>0</v>
      </c>
      <c r="CU486" s="64">
        <f t="shared" si="119"/>
        <v>0</v>
      </c>
      <c r="CW486" s="64">
        <f t="shared" si="120"/>
        <v>0</v>
      </c>
      <c r="CX486" s="64">
        <f t="shared" si="121"/>
        <v>0</v>
      </c>
      <c r="CY486" s="64">
        <f t="shared" si="122"/>
        <v>0</v>
      </c>
      <c r="CZ486" s="64">
        <f t="shared" si="123"/>
        <v>0</v>
      </c>
      <c r="DB486" s="64">
        <f t="shared" si="124"/>
        <v>0</v>
      </c>
      <c r="DC486" s="64">
        <f t="shared" si="125"/>
        <v>0</v>
      </c>
      <c r="DD486" s="64">
        <f t="shared" si="126"/>
        <v>0</v>
      </c>
      <c r="DE486" s="64">
        <f t="shared" si="127"/>
        <v>0</v>
      </c>
    </row>
    <row r="487" spans="2:109" x14ac:dyDescent="0.3">
      <c r="B487" s="167"/>
      <c r="C487" s="186"/>
      <c r="D487" s="2"/>
      <c r="E487" s="67"/>
      <c r="F487" s="5"/>
      <c r="G487" s="5"/>
      <c r="H487" s="187"/>
      <c r="I487" s="111" t="str">
        <f ca="1">IF(Taula1[[#This Row],[Data naixement (format dd/mm/aaaa)]]="","0",DATEDIF(Taula1[[#This Row],[Data naixement (format dd/mm/aaaa)]],TODAY(),"Y"))</f>
        <v>0</v>
      </c>
      <c r="J487" s="6"/>
      <c r="K487" s="6"/>
      <c r="L487" s="6"/>
      <c r="M487" s="6"/>
      <c r="N487" s="56"/>
      <c r="O487" s="56"/>
      <c r="P487" s="56"/>
      <c r="Q487" s="6"/>
      <c r="R487" s="7"/>
      <c r="S487" s="143">
        <f>Taula1[[#This Row],[Mesos naturals sencers treballats període justificat (01/01/2023 - 31/03/2023)]]</f>
        <v>0</v>
      </c>
      <c r="T487" s="194">
        <f>Taula1[[#This Row],[Dies treballats període justificat (01/01/2023 - 31/03/2023)              no comptabilitzats com a mes natural sencer]]</f>
        <v>0</v>
      </c>
      <c r="U487" s="12"/>
      <c r="V487" s="7"/>
      <c r="W487" s="188"/>
      <c r="X487" s="188"/>
      <c r="Y487" s="188"/>
      <c r="Z487" s="188"/>
      <c r="AA487" s="190"/>
      <c r="AB487" s="143">
        <f>Taula1[[#This Row],[Grup justificat     (fer servir opcions de la llista desplegable)]]</f>
        <v>0</v>
      </c>
      <c r="AC487" s="182"/>
      <c r="AD487" s="80"/>
      <c r="AE487" s="131">
        <f>ROUND((AF487/100)*756*Taula1[[#This Row],[Mesos naturals sencers treballats període justificat (01/01/2023 - 31/03/2023)]],2)</f>
        <v>0</v>
      </c>
      <c r="AF487" s="79">
        <f>Taula1[[#This Row],[% Jornada segons contracte
(no posar el símbol %) ]]-Taula1[[#This Row],[% Reducció salari per baix rendiment        (no posar el símbol %)]]</f>
        <v>0</v>
      </c>
      <c r="AG487" s="131">
        <f>ROUND((AH487/100)*24.8547945*Taula1[[#This Row],[Dies treballats període justificat (01/01/2023 - 31/03/2023)              no comptabilitzats com a mes natural sencer]],2)</f>
        <v>0</v>
      </c>
      <c r="AH487" s="79">
        <f>Taula1[[#This Row],[% Jornada segons contracte
(no posar el símbol %) ]]-Taula1[[#This Row],[% Reducció salari per baix rendiment        (no posar el símbol %)]]</f>
        <v>0</v>
      </c>
      <c r="AI487" s="131">
        <f t="shared" si="113"/>
        <v>0</v>
      </c>
      <c r="AJ487" s="183"/>
      <c r="AK487" s="131">
        <f>ROUND((AL487/100)*756*Taula1[[#This Row],[Espai reservat Administració  (mesos)]],2)</f>
        <v>0</v>
      </c>
      <c r="AL487" s="79">
        <f>Taula1[[#This Row],[% Jornada segons contracte
(no posar el símbol %) ]]-Taula1[[#This Row],[% Reducció salari per baix rendiment        (no posar el símbol %)]]</f>
        <v>0</v>
      </c>
      <c r="AM487" s="131">
        <f>ROUND((AN487/100)*24.8547945*Taula1[[#This Row],[Espai reservat Administració (dies)]],2)</f>
        <v>0</v>
      </c>
      <c r="AN487" s="79">
        <f>Taula1[[#This Row],[% Jornada segons contracte
(no posar el símbol %) ]]-Taula1[[#This Row],[% Reducció salari per baix rendiment        (no posar el símbol %)]]</f>
        <v>0</v>
      </c>
      <c r="AO487" s="131">
        <f t="shared" si="114"/>
        <v>0</v>
      </c>
      <c r="AP487" s="86"/>
      <c r="AQ487" s="136">
        <f>ROUND((AR487/100)*693*Taula1[[#This Row],[Mesos naturals sencers treballats període justificat (01/01/2023 - 31/03/2023)]],2)</f>
        <v>0</v>
      </c>
      <c r="AR487" s="89">
        <f>Taula1[[#This Row],[% Jornada segons contracte
(no posar el símbol %) ]]-Taula1[[#This Row],[% Reducció salari per baix rendiment        (no posar el símbol %)]]</f>
        <v>0</v>
      </c>
      <c r="AS487" s="136">
        <f>ROUND((AT487/100)*22.78356164*Taula1[[#This Row],[Dies treballats període justificat (01/01/2023 - 31/03/2023)              no comptabilitzats com a mes natural sencer]],2)</f>
        <v>0</v>
      </c>
      <c r="AT487" s="89">
        <f>Taula1[[#This Row],[% Jornada segons contracte
(no posar el símbol %) ]]-Taula1[[#This Row],[% Reducció salari per baix rendiment        (no posar el símbol %)]]</f>
        <v>0</v>
      </c>
      <c r="AU487" s="136">
        <f t="shared" si="115"/>
        <v>0</v>
      </c>
      <c r="AV487" s="86"/>
      <c r="AW487" s="136">
        <f>ROUND((AX487/100)*693*Taula1[[#This Row],[Espai reservat Administració  (mesos)]],2)</f>
        <v>0</v>
      </c>
      <c r="AX487" s="89">
        <f>Taula1[[#This Row],[% Jornada segons contracte
(no posar el símbol %) ]]-Taula1[[#This Row],[% Reducció salari per baix rendiment        (no posar el símbol %)]]</f>
        <v>0</v>
      </c>
      <c r="AY487" s="131">
        <f>ROUND((AZ487/100)*22.78356164*Taula1[[#This Row],[Espai reservat Administració (dies)]],2)</f>
        <v>0</v>
      </c>
      <c r="AZ487" s="79">
        <f>Taula1[[#This Row],[% Jornada segons contracte
(no posar el símbol %) ]]-Taula1[[#This Row],[% Reducció salari per baix rendiment        (no posar el símbol %)]]</f>
        <v>0</v>
      </c>
      <c r="BA487" s="131">
        <f t="shared" si="116"/>
        <v>0</v>
      </c>
      <c r="BB487" s="83"/>
      <c r="BC487" s="131">
        <f>IF(Taula1[[#This Row],[Grup justificat     (fer servir opcions de la llista desplegable)]]=1,AI487,0)</f>
        <v>0</v>
      </c>
      <c r="BD487" s="131">
        <f>IF(Taula1[[#This Row],[Grup justificat     (fer servir opcions de la llista desplegable)]]=2,AU487,0)</f>
        <v>0</v>
      </c>
      <c r="BE487" s="83"/>
      <c r="BF487" s="131">
        <f>IF(Taula1[[#This Row],[Espai reservat Administració]]=1,AO487,0)</f>
        <v>0</v>
      </c>
      <c r="BG487" s="131">
        <f>IF(Taula1[[#This Row],[Espai reservat Administració]]=2,BA487,0)</f>
        <v>0</v>
      </c>
      <c r="BH487" s="83"/>
      <c r="BI487" s="124">
        <f>IF(Taula1[[#This Row],[Grup justificat     (fer servir opcions de la llista desplegable)]]=1,1,0)</f>
        <v>0</v>
      </c>
      <c r="BJ487" s="124">
        <f>IF(Taula1[[#This Row],[Espai reservat Administració]]=1,1,0)</f>
        <v>0</v>
      </c>
      <c r="BK487" s="125"/>
      <c r="BL487" s="124">
        <f>IF(Taula1[[#This Row],[Grup justificat     (fer servir opcions de la llista desplegable)]]=2,1,0)</f>
        <v>0</v>
      </c>
      <c r="BM487" s="124">
        <f>IF(Taula1[[#This Row],[Espai reservat Administració]]=2,1,0)</f>
        <v>0</v>
      </c>
      <c r="BN487" s="73"/>
      <c r="BO487" s="73"/>
      <c r="BP487" s="73"/>
      <c r="BQ487" s="73"/>
      <c r="BR487" s="73"/>
      <c r="BS487" s="73"/>
      <c r="BT487" s="73"/>
      <c r="BU487" s="73"/>
      <c r="BV487" s="73"/>
      <c r="BW487" s="73"/>
      <c r="BX487" s="73"/>
      <c r="BY487" s="73"/>
      <c r="BZ487" s="73"/>
      <c r="CA487" s="73"/>
      <c r="CB487" s="73"/>
      <c r="CC487" s="73"/>
      <c r="CD487" s="73"/>
      <c r="CE487" s="73"/>
      <c r="CF487" s="73"/>
      <c r="CG487" s="63">
        <f t="shared" si="117"/>
        <v>0</v>
      </c>
      <c r="CH487" s="63">
        <f t="shared" si="118"/>
        <v>0</v>
      </c>
      <c r="CI487" s="73"/>
      <c r="CJ487" s="63">
        <f>IF(Taula1[[#This Row],[Tipus de contracte                                  (fer servir opcions de la llista desplegable)]]="Indefinit",1,0)</f>
        <v>0</v>
      </c>
      <c r="CK487" s="63">
        <f>IF(Taula1[[#This Row],[Tipus de contracte                                  (fer servir opcions de la llista desplegable)]]="Temporal, igual o superior a 6 mesos",1,0)</f>
        <v>0</v>
      </c>
      <c r="CL487" s="63">
        <f>IF(Taula1[[#This Row],[Tipus de contracte                                  (fer servir opcions de la llista desplegable)]]="Substitució per IT",1,0)</f>
        <v>0</v>
      </c>
      <c r="CM487" s="73"/>
      <c r="CN487" s="63">
        <f>IF(Taula1[[#This Row],[Relació llocs de treball]]&gt;=1,1,0)</f>
        <v>0</v>
      </c>
      <c r="CO487" s="73"/>
      <c r="CP487" s="63">
        <f>IF(Taula1[[#This Row],[Identitat de gènere                                                          (fer servir opcions de la llista desplegable)]]="Home",1,0)</f>
        <v>0</v>
      </c>
      <c r="CQ487" s="63">
        <f>IF(Taula1[[#This Row],[Identitat de gènere                                                          (fer servir opcions de la llista desplegable)]]="Dona",1,0)</f>
        <v>0</v>
      </c>
      <c r="CR487" s="63">
        <f>IF(Taula1[[#This Row],[Identitat de gènere                                                          (fer servir opcions de la llista desplegable)]]="No binari",1,0)</f>
        <v>0</v>
      </c>
      <c r="CS487" s="73"/>
      <c r="CT487" s="63">
        <f t="shared" si="112"/>
        <v>0</v>
      </c>
      <c r="CU487" s="64">
        <f t="shared" si="119"/>
        <v>0</v>
      </c>
      <c r="CW487" s="64">
        <f t="shared" si="120"/>
        <v>0</v>
      </c>
      <c r="CX487" s="64">
        <f t="shared" si="121"/>
        <v>0</v>
      </c>
      <c r="CY487" s="64">
        <f t="shared" si="122"/>
        <v>0</v>
      </c>
      <c r="CZ487" s="64">
        <f t="shared" si="123"/>
        <v>0</v>
      </c>
      <c r="DB487" s="64">
        <f t="shared" si="124"/>
        <v>0</v>
      </c>
      <c r="DC487" s="64">
        <f t="shared" si="125"/>
        <v>0</v>
      </c>
      <c r="DD487" s="64">
        <f t="shared" si="126"/>
        <v>0</v>
      </c>
      <c r="DE487" s="64">
        <f t="shared" si="127"/>
        <v>0</v>
      </c>
    </row>
    <row r="488" spans="2:109" x14ac:dyDescent="0.3">
      <c r="B488" s="167"/>
      <c r="C488" s="186"/>
      <c r="D488" s="2"/>
      <c r="E488" s="67"/>
      <c r="F488" s="5"/>
      <c r="G488" s="5"/>
      <c r="H488" s="187"/>
      <c r="I488" s="111" t="str">
        <f ca="1">IF(Taula1[[#This Row],[Data naixement (format dd/mm/aaaa)]]="","0",DATEDIF(Taula1[[#This Row],[Data naixement (format dd/mm/aaaa)]],TODAY(),"Y"))</f>
        <v>0</v>
      </c>
      <c r="J488" s="6"/>
      <c r="K488" s="6"/>
      <c r="L488" s="6"/>
      <c r="M488" s="6"/>
      <c r="N488" s="56"/>
      <c r="O488" s="56"/>
      <c r="P488" s="56"/>
      <c r="Q488" s="6"/>
      <c r="R488" s="7"/>
      <c r="S488" s="143">
        <f>Taula1[[#This Row],[Mesos naturals sencers treballats període justificat (01/01/2023 - 31/03/2023)]]</f>
        <v>0</v>
      </c>
      <c r="T488" s="194">
        <f>Taula1[[#This Row],[Dies treballats període justificat (01/01/2023 - 31/03/2023)              no comptabilitzats com a mes natural sencer]]</f>
        <v>0</v>
      </c>
      <c r="U488" s="12"/>
      <c r="V488" s="7"/>
      <c r="W488" s="188"/>
      <c r="X488" s="188"/>
      <c r="Y488" s="188"/>
      <c r="Z488" s="188"/>
      <c r="AA488" s="190"/>
      <c r="AB488" s="143">
        <f>Taula1[[#This Row],[Grup justificat     (fer servir opcions de la llista desplegable)]]</f>
        <v>0</v>
      </c>
      <c r="AC488" s="182"/>
      <c r="AD488" s="80"/>
      <c r="AE488" s="131">
        <f>ROUND((AF488/100)*756*Taula1[[#This Row],[Mesos naturals sencers treballats període justificat (01/01/2023 - 31/03/2023)]],2)</f>
        <v>0</v>
      </c>
      <c r="AF488" s="79">
        <f>Taula1[[#This Row],[% Jornada segons contracte
(no posar el símbol %) ]]-Taula1[[#This Row],[% Reducció salari per baix rendiment        (no posar el símbol %)]]</f>
        <v>0</v>
      </c>
      <c r="AG488" s="131">
        <f>ROUND((AH488/100)*24.8547945*Taula1[[#This Row],[Dies treballats període justificat (01/01/2023 - 31/03/2023)              no comptabilitzats com a mes natural sencer]],2)</f>
        <v>0</v>
      </c>
      <c r="AH488" s="79">
        <f>Taula1[[#This Row],[% Jornada segons contracte
(no posar el símbol %) ]]-Taula1[[#This Row],[% Reducció salari per baix rendiment        (no posar el símbol %)]]</f>
        <v>0</v>
      </c>
      <c r="AI488" s="131">
        <f t="shared" si="113"/>
        <v>0</v>
      </c>
      <c r="AJ488" s="183"/>
      <c r="AK488" s="131">
        <f>ROUND((AL488/100)*756*Taula1[[#This Row],[Espai reservat Administració  (mesos)]],2)</f>
        <v>0</v>
      </c>
      <c r="AL488" s="79">
        <f>Taula1[[#This Row],[% Jornada segons contracte
(no posar el símbol %) ]]-Taula1[[#This Row],[% Reducció salari per baix rendiment        (no posar el símbol %)]]</f>
        <v>0</v>
      </c>
      <c r="AM488" s="131">
        <f>ROUND((AN488/100)*24.8547945*Taula1[[#This Row],[Espai reservat Administració (dies)]],2)</f>
        <v>0</v>
      </c>
      <c r="AN488" s="79">
        <f>Taula1[[#This Row],[% Jornada segons contracte
(no posar el símbol %) ]]-Taula1[[#This Row],[% Reducció salari per baix rendiment        (no posar el símbol %)]]</f>
        <v>0</v>
      </c>
      <c r="AO488" s="131">
        <f t="shared" si="114"/>
        <v>0</v>
      </c>
      <c r="AP488" s="86"/>
      <c r="AQ488" s="136">
        <f>ROUND((AR488/100)*693*Taula1[[#This Row],[Mesos naturals sencers treballats període justificat (01/01/2023 - 31/03/2023)]],2)</f>
        <v>0</v>
      </c>
      <c r="AR488" s="89">
        <f>Taula1[[#This Row],[% Jornada segons contracte
(no posar el símbol %) ]]-Taula1[[#This Row],[% Reducció salari per baix rendiment        (no posar el símbol %)]]</f>
        <v>0</v>
      </c>
      <c r="AS488" s="136">
        <f>ROUND((AT488/100)*22.78356164*Taula1[[#This Row],[Dies treballats període justificat (01/01/2023 - 31/03/2023)              no comptabilitzats com a mes natural sencer]],2)</f>
        <v>0</v>
      </c>
      <c r="AT488" s="89">
        <f>Taula1[[#This Row],[% Jornada segons contracte
(no posar el símbol %) ]]-Taula1[[#This Row],[% Reducció salari per baix rendiment        (no posar el símbol %)]]</f>
        <v>0</v>
      </c>
      <c r="AU488" s="136">
        <f t="shared" si="115"/>
        <v>0</v>
      </c>
      <c r="AV488" s="86"/>
      <c r="AW488" s="136">
        <f>ROUND((AX488/100)*693*Taula1[[#This Row],[Espai reservat Administració  (mesos)]],2)</f>
        <v>0</v>
      </c>
      <c r="AX488" s="89">
        <f>Taula1[[#This Row],[% Jornada segons contracte
(no posar el símbol %) ]]-Taula1[[#This Row],[% Reducció salari per baix rendiment        (no posar el símbol %)]]</f>
        <v>0</v>
      </c>
      <c r="AY488" s="131">
        <f>ROUND((AZ488/100)*22.78356164*Taula1[[#This Row],[Espai reservat Administració (dies)]],2)</f>
        <v>0</v>
      </c>
      <c r="AZ488" s="79">
        <f>Taula1[[#This Row],[% Jornada segons contracte
(no posar el símbol %) ]]-Taula1[[#This Row],[% Reducció salari per baix rendiment        (no posar el símbol %)]]</f>
        <v>0</v>
      </c>
      <c r="BA488" s="131">
        <f t="shared" si="116"/>
        <v>0</v>
      </c>
      <c r="BB488" s="83"/>
      <c r="BC488" s="131">
        <f>IF(Taula1[[#This Row],[Grup justificat     (fer servir opcions de la llista desplegable)]]=1,AI488,0)</f>
        <v>0</v>
      </c>
      <c r="BD488" s="131">
        <f>IF(Taula1[[#This Row],[Grup justificat     (fer servir opcions de la llista desplegable)]]=2,AU488,0)</f>
        <v>0</v>
      </c>
      <c r="BE488" s="83"/>
      <c r="BF488" s="131">
        <f>IF(Taula1[[#This Row],[Espai reservat Administració]]=1,AO488,0)</f>
        <v>0</v>
      </c>
      <c r="BG488" s="131">
        <f>IF(Taula1[[#This Row],[Espai reservat Administració]]=2,BA488,0)</f>
        <v>0</v>
      </c>
      <c r="BH488" s="83"/>
      <c r="BI488" s="124">
        <f>IF(Taula1[[#This Row],[Grup justificat     (fer servir opcions de la llista desplegable)]]=1,1,0)</f>
        <v>0</v>
      </c>
      <c r="BJ488" s="124">
        <f>IF(Taula1[[#This Row],[Espai reservat Administració]]=1,1,0)</f>
        <v>0</v>
      </c>
      <c r="BK488" s="125"/>
      <c r="BL488" s="124">
        <f>IF(Taula1[[#This Row],[Grup justificat     (fer servir opcions de la llista desplegable)]]=2,1,0)</f>
        <v>0</v>
      </c>
      <c r="BM488" s="124">
        <f>IF(Taula1[[#This Row],[Espai reservat Administració]]=2,1,0)</f>
        <v>0</v>
      </c>
      <c r="BN488" s="73"/>
      <c r="BO488" s="73"/>
      <c r="BP488" s="73"/>
      <c r="BQ488" s="73"/>
      <c r="BR488" s="73"/>
      <c r="BS488" s="73"/>
      <c r="BT488" s="73"/>
      <c r="BU488" s="73"/>
      <c r="BV488" s="73"/>
      <c r="BW488" s="73"/>
      <c r="BX488" s="73"/>
      <c r="BY488" s="73"/>
      <c r="BZ488" s="73"/>
      <c r="CA488" s="73"/>
      <c r="CB488" s="73"/>
      <c r="CC488" s="73"/>
      <c r="CD488" s="73"/>
      <c r="CE488" s="73"/>
      <c r="CF488" s="73"/>
      <c r="CG488" s="63">
        <f t="shared" si="117"/>
        <v>0</v>
      </c>
      <c r="CH488" s="63">
        <f t="shared" si="118"/>
        <v>0</v>
      </c>
      <c r="CI488" s="73"/>
      <c r="CJ488" s="63">
        <f>IF(Taula1[[#This Row],[Tipus de contracte                                  (fer servir opcions de la llista desplegable)]]="Indefinit",1,0)</f>
        <v>0</v>
      </c>
      <c r="CK488" s="63">
        <f>IF(Taula1[[#This Row],[Tipus de contracte                                  (fer servir opcions de la llista desplegable)]]="Temporal, igual o superior a 6 mesos",1,0)</f>
        <v>0</v>
      </c>
      <c r="CL488" s="63">
        <f>IF(Taula1[[#This Row],[Tipus de contracte                                  (fer servir opcions de la llista desplegable)]]="Substitució per IT",1,0)</f>
        <v>0</v>
      </c>
      <c r="CM488" s="73"/>
      <c r="CN488" s="63">
        <f>IF(Taula1[[#This Row],[Relació llocs de treball]]&gt;=1,1,0)</f>
        <v>0</v>
      </c>
      <c r="CO488" s="73"/>
      <c r="CP488" s="63">
        <f>IF(Taula1[[#This Row],[Identitat de gènere                                                          (fer servir opcions de la llista desplegable)]]="Home",1,0)</f>
        <v>0</v>
      </c>
      <c r="CQ488" s="63">
        <f>IF(Taula1[[#This Row],[Identitat de gènere                                                          (fer servir opcions de la llista desplegable)]]="Dona",1,0)</f>
        <v>0</v>
      </c>
      <c r="CR488" s="63">
        <f>IF(Taula1[[#This Row],[Identitat de gènere                                                          (fer servir opcions de la llista desplegable)]]="No binari",1,0)</f>
        <v>0</v>
      </c>
      <c r="CS488" s="73"/>
      <c r="CT488" s="63">
        <f t="shared" si="112"/>
        <v>0</v>
      </c>
      <c r="CU488" s="64">
        <f t="shared" si="119"/>
        <v>0</v>
      </c>
      <c r="CW488" s="64">
        <f t="shared" si="120"/>
        <v>0</v>
      </c>
      <c r="CX488" s="64">
        <f t="shared" si="121"/>
        <v>0</v>
      </c>
      <c r="CY488" s="64">
        <f t="shared" si="122"/>
        <v>0</v>
      </c>
      <c r="CZ488" s="64">
        <f t="shared" si="123"/>
        <v>0</v>
      </c>
      <c r="DB488" s="64">
        <f t="shared" si="124"/>
        <v>0</v>
      </c>
      <c r="DC488" s="64">
        <f t="shared" si="125"/>
        <v>0</v>
      </c>
      <c r="DD488" s="64">
        <f t="shared" si="126"/>
        <v>0</v>
      </c>
      <c r="DE488" s="64">
        <f t="shared" si="127"/>
        <v>0</v>
      </c>
    </row>
    <row r="489" spans="2:109" x14ac:dyDescent="0.3">
      <c r="B489" s="167"/>
      <c r="C489" s="186"/>
      <c r="D489" s="2"/>
      <c r="E489" s="67"/>
      <c r="F489" s="5"/>
      <c r="G489" s="5"/>
      <c r="H489" s="187"/>
      <c r="I489" s="111" t="str">
        <f ca="1">IF(Taula1[[#This Row],[Data naixement (format dd/mm/aaaa)]]="","0",DATEDIF(Taula1[[#This Row],[Data naixement (format dd/mm/aaaa)]],TODAY(),"Y"))</f>
        <v>0</v>
      </c>
      <c r="J489" s="6"/>
      <c r="K489" s="6"/>
      <c r="L489" s="6"/>
      <c r="M489" s="6"/>
      <c r="N489" s="56"/>
      <c r="O489" s="56"/>
      <c r="P489" s="56"/>
      <c r="Q489" s="6"/>
      <c r="R489" s="7"/>
      <c r="S489" s="143">
        <f>Taula1[[#This Row],[Mesos naturals sencers treballats període justificat (01/01/2023 - 31/03/2023)]]</f>
        <v>0</v>
      </c>
      <c r="T489" s="194">
        <f>Taula1[[#This Row],[Dies treballats període justificat (01/01/2023 - 31/03/2023)              no comptabilitzats com a mes natural sencer]]</f>
        <v>0</v>
      </c>
      <c r="U489" s="12"/>
      <c r="V489" s="7"/>
      <c r="W489" s="188"/>
      <c r="X489" s="188"/>
      <c r="Y489" s="188"/>
      <c r="Z489" s="188"/>
      <c r="AA489" s="190"/>
      <c r="AB489" s="143">
        <f>Taula1[[#This Row],[Grup justificat     (fer servir opcions de la llista desplegable)]]</f>
        <v>0</v>
      </c>
      <c r="AC489" s="182"/>
      <c r="AD489" s="80"/>
      <c r="AE489" s="131">
        <f>ROUND((AF489/100)*756*Taula1[[#This Row],[Mesos naturals sencers treballats període justificat (01/01/2023 - 31/03/2023)]],2)</f>
        <v>0</v>
      </c>
      <c r="AF489" s="79">
        <f>Taula1[[#This Row],[% Jornada segons contracte
(no posar el símbol %) ]]-Taula1[[#This Row],[% Reducció salari per baix rendiment        (no posar el símbol %)]]</f>
        <v>0</v>
      </c>
      <c r="AG489" s="131">
        <f>ROUND((AH489/100)*24.8547945*Taula1[[#This Row],[Dies treballats període justificat (01/01/2023 - 31/03/2023)              no comptabilitzats com a mes natural sencer]],2)</f>
        <v>0</v>
      </c>
      <c r="AH489" s="79">
        <f>Taula1[[#This Row],[% Jornada segons contracte
(no posar el símbol %) ]]-Taula1[[#This Row],[% Reducció salari per baix rendiment        (no posar el símbol %)]]</f>
        <v>0</v>
      </c>
      <c r="AI489" s="131">
        <f t="shared" si="113"/>
        <v>0</v>
      </c>
      <c r="AJ489" s="183"/>
      <c r="AK489" s="131">
        <f>ROUND((AL489/100)*756*Taula1[[#This Row],[Espai reservat Administració  (mesos)]],2)</f>
        <v>0</v>
      </c>
      <c r="AL489" s="79">
        <f>Taula1[[#This Row],[% Jornada segons contracte
(no posar el símbol %) ]]-Taula1[[#This Row],[% Reducció salari per baix rendiment        (no posar el símbol %)]]</f>
        <v>0</v>
      </c>
      <c r="AM489" s="131">
        <f>ROUND((AN489/100)*24.8547945*Taula1[[#This Row],[Espai reservat Administració (dies)]],2)</f>
        <v>0</v>
      </c>
      <c r="AN489" s="79">
        <f>Taula1[[#This Row],[% Jornada segons contracte
(no posar el símbol %) ]]-Taula1[[#This Row],[% Reducció salari per baix rendiment        (no posar el símbol %)]]</f>
        <v>0</v>
      </c>
      <c r="AO489" s="131">
        <f t="shared" si="114"/>
        <v>0</v>
      </c>
      <c r="AP489" s="86"/>
      <c r="AQ489" s="136">
        <f>ROUND((AR489/100)*693*Taula1[[#This Row],[Mesos naturals sencers treballats període justificat (01/01/2023 - 31/03/2023)]],2)</f>
        <v>0</v>
      </c>
      <c r="AR489" s="89">
        <f>Taula1[[#This Row],[% Jornada segons contracte
(no posar el símbol %) ]]-Taula1[[#This Row],[% Reducció salari per baix rendiment        (no posar el símbol %)]]</f>
        <v>0</v>
      </c>
      <c r="AS489" s="136">
        <f>ROUND((AT489/100)*22.78356164*Taula1[[#This Row],[Dies treballats període justificat (01/01/2023 - 31/03/2023)              no comptabilitzats com a mes natural sencer]],2)</f>
        <v>0</v>
      </c>
      <c r="AT489" s="89">
        <f>Taula1[[#This Row],[% Jornada segons contracte
(no posar el símbol %) ]]-Taula1[[#This Row],[% Reducció salari per baix rendiment        (no posar el símbol %)]]</f>
        <v>0</v>
      </c>
      <c r="AU489" s="136">
        <f t="shared" si="115"/>
        <v>0</v>
      </c>
      <c r="AV489" s="86"/>
      <c r="AW489" s="136">
        <f>ROUND((AX489/100)*693*Taula1[[#This Row],[Espai reservat Administració  (mesos)]],2)</f>
        <v>0</v>
      </c>
      <c r="AX489" s="89">
        <f>Taula1[[#This Row],[% Jornada segons contracte
(no posar el símbol %) ]]-Taula1[[#This Row],[% Reducció salari per baix rendiment        (no posar el símbol %)]]</f>
        <v>0</v>
      </c>
      <c r="AY489" s="131">
        <f>ROUND((AZ489/100)*22.78356164*Taula1[[#This Row],[Espai reservat Administració (dies)]],2)</f>
        <v>0</v>
      </c>
      <c r="AZ489" s="79">
        <f>Taula1[[#This Row],[% Jornada segons contracte
(no posar el símbol %) ]]-Taula1[[#This Row],[% Reducció salari per baix rendiment        (no posar el símbol %)]]</f>
        <v>0</v>
      </c>
      <c r="BA489" s="131">
        <f t="shared" si="116"/>
        <v>0</v>
      </c>
      <c r="BB489" s="83"/>
      <c r="BC489" s="131">
        <f>IF(Taula1[[#This Row],[Grup justificat     (fer servir opcions de la llista desplegable)]]=1,AI489,0)</f>
        <v>0</v>
      </c>
      <c r="BD489" s="131">
        <f>IF(Taula1[[#This Row],[Grup justificat     (fer servir opcions de la llista desplegable)]]=2,AU489,0)</f>
        <v>0</v>
      </c>
      <c r="BE489" s="83"/>
      <c r="BF489" s="131">
        <f>IF(Taula1[[#This Row],[Espai reservat Administració]]=1,AO489,0)</f>
        <v>0</v>
      </c>
      <c r="BG489" s="131">
        <f>IF(Taula1[[#This Row],[Espai reservat Administració]]=2,BA489,0)</f>
        <v>0</v>
      </c>
      <c r="BH489" s="83"/>
      <c r="BI489" s="124">
        <f>IF(Taula1[[#This Row],[Grup justificat     (fer servir opcions de la llista desplegable)]]=1,1,0)</f>
        <v>0</v>
      </c>
      <c r="BJ489" s="124">
        <f>IF(Taula1[[#This Row],[Espai reservat Administració]]=1,1,0)</f>
        <v>0</v>
      </c>
      <c r="BK489" s="125"/>
      <c r="BL489" s="124">
        <f>IF(Taula1[[#This Row],[Grup justificat     (fer servir opcions de la llista desplegable)]]=2,1,0)</f>
        <v>0</v>
      </c>
      <c r="BM489" s="124">
        <f>IF(Taula1[[#This Row],[Espai reservat Administració]]=2,1,0)</f>
        <v>0</v>
      </c>
      <c r="BN489" s="73"/>
      <c r="BO489" s="73"/>
      <c r="BP489" s="73"/>
      <c r="BQ489" s="73"/>
      <c r="BR489" s="73"/>
      <c r="BS489" s="73"/>
      <c r="BT489" s="73"/>
      <c r="BU489" s="73"/>
      <c r="BV489" s="73"/>
      <c r="BW489" s="73"/>
      <c r="BX489" s="73"/>
      <c r="BY489" s="73"/>
      <c r="BZ489" s="73"/>
      <c r="CA489" s="73"/>
      <c r="CB489" s="73"/>
      <c r="CC489" s="73"/>
      <c r="CD489" s="73"/>
      <c r="CE489" s="73"/>
      <c r="CF489" s="73"/>
      <c r="CG489" s="63">
        <f t="shared" si="117"/>
        <v>0</v>
      </c>
      <c r="CH489" s="63">
        <f t="shared" si="118"/>
        <v>0</v>
      </c>
      <c r="CI489" s="73"/>
      <c r="CJ489" s="63">
        <f>IF(Taula1[[#This Row],[Tipus de contracte                                  (fer servir opcions de la llista desplegable)]]="Indefinit",1,0)</f>
        <v>0</v>
      </c>
      <c r="CK489" s="63">
        <f>IF(Taula1[[#This Row],[Tipus de contracte                                  (fer servir opcions de la llista desplegable)]]="Temporal, igual o superior a 6 mesos",1,0)</f>
        <v>0</v>
      </c>
      <c r="CL489" s="63">
        <f>IF(Taula1[[#This Row],[Tipus de contracte                                  (fer servir opcions de la llista desplegable)]]="Substitució per IT",1,0)</f>
        <v>0</v>
      </c>
      <c r="CM489" s="73"/>
      <c r="CN489" s="63">
        <f>IF(Taula1[[#This Row],[Relació llocs de treball]]&gt;=1,1,0)</f>
        <v>0</v>
      </c>
      <c r="CO489" s="73"/>
      <c r="CP489" s="63">
        <f>IF(Taula1[[#This Row],[Identitat de gènere                                                          (fer servir opcions de la llista desplegable)]]="Home",1,0)</f>
        <v>0</v>
      </c>
      <c r="CQ489" s="63">
        <f>IF(Taula1[[#This Row],[Identitat de gènere                                                          (fer servir opcions de la llista desplegable)]]="Dona",1,0)</f>
        <v>0</v>
      </c>
      <c r="CR489" s="63">
        <f>IF(Taula1[[#This Row],[Identitat de gènere                                                          (fer servir opcions de la llista desplegable)]]="No binari",1,0)</f>
        <v>0</v>
      </c>
      <c r="CS489" s="73"/>
      <c r="CT489" s="63">
        <f t="shared" si="112"/>
        <v>0</v>
      </c>
      <c r="CU489" s="64">
        <f t="shared" si="119"/>
        <v>0</v>
      </c>
      <c r="CW489" s="64">
        <f t="shared" si="120"/>
        <v>0</v>
      </c>
      <c r="CX489" s="64">
        <f t="shared" si="121"/>
        <v>0</v>
      </c>
      <c r="CY489" s="64">
        <f t="shared" si="122"/>
        <v>0</v>
      </c>
      <c r="CZ489" s="64">
        <f t="shared" si="123"/>
        <v>0</v>
      </c>
      <c r="DB489" s="64">
        <f t="shared" si="124"/>
        <v>0</v>
      </c>
      <c r="DC489" s="64">
        <f t="shared" si="125"/>
        <v>0</v>
      </c>
      <c r="DD489" s="64">
        <f t="shared" si="126"/>
        <v>0</v>
      </c>
      <c r="DE489" s="64">
        <f t="shared" si="127"/>
        <v>0</v>
      </c>
    </row>
    <row r="490" spans="2:109" x14ac:dyDescent="0.3">
      <c r="B490" s="167"/>
      <c r="C490" s="186"/>
      <c r="D490" s="2"/>
      <c r="E490" s="67"/>
      <c r="F490" s="5"/>
      <c r="G490" s="5"/>
      <c r="H490" s="187"/>
      <c r="I490" s="111" t="str">
        <f ca="1">IF(Taula1[[#This Row],[Data naixement (format dd/mm/aaaa)]]="","0",DATEDIF(Taula1[[#This Row],[Data naixement (format dd/mm/aaaa)]],TODAY(),"Y"))</f>
        <v>0</v>
      </c>
      <c r="J490" s="6"/>
      <c r="K490" s="6"/>
      <c r="L490" s="6"/>
      <c r="M490" s="6"/>
      <c r="N490" s="56"/>
      <c r="O490" s="56"/>
      <c r="P490" s="56"/>
      <c r="Q490" s="6"/>
      <c r="R490" s="7"/>
      <c r="S490" s="143">
        <f>Taula1[[#This Row],[Mesos naturals sencers treballats període justificat (01/01/2023 - 31/03/2023)]]</f>
        <v>0</v>
      </c>
      <c r="T490" s="194">
        <f>Taula1[[#This Row],[Dies treballats període justificat (01/01/2023 - 31/03/2023)              no comptabilitzats com a mes natural sencer]]</f>
        <v>0</v>
      </c>
      <c r="U490" s="12"/>
      <c r="V490" s="7"/>
      <c r="W490" s="188"/>
      <c r="X490" s="188"/>
      <c r="Y490" s="188"/>
      <c r="Z490" s="188"/>
      <c r="AA490" s="190"/>
      <c r="AB490" s="143">
        <f>Taula1[[#This Row],[Grup justificat     (fer servir opcions de la llista desplegable)]]</f>
        <v>0</v>
      </c>
      <c r="AC490" s="182"/>
      <c r="AD490" s="80"/>
      <c r="AE490" s="131">
        <f>ROUND((AF490/100)*756*Taula1[[#This Row],[Mesos naturals sencers treballats període justificat (01/01/2023 - 31/03/2023)]],2)</f>
        <v>0</v>
      </c>
      <c r="AF490" s="79">
        <f>Taula1[[#This Row],[% Jornada segons contracte
(no posar el símbol %) ]]-Taula1[[#This Row],[% Reducció salari per baix rendiment        (no posar el símbol %)]]</f>
        <v>0</v>
      </c>
      <c r="AG490" s="131">
        <f>ROUND((AH490/100)*24.8547945*Taula1[[#This Row],[Dies treballats període justificat (01/01/2023 - 31/03/2023)              no comptabilitzats com a mes natural sencer]],2)</f>
        <v>0</v>
      </c>
      <c r="AH490" s="79">
        <f>Taula1[[#This Row],[% Jornada segons contracte
(no posar el símbol %) ]]-Taula1[[#This Row],[% Reducció salari per baix rendiment        (no posar el símbol %)]]</f>
        <v>0</v>
      </c>
      <c r="AI490" s="131">
        <f t="shared" si="113"/>
        <v>0</v>
      </c>
      <c r="AJ490" s="183"/>
      <c r="AK490" s="131">
        <f>ROUND((AL490/100)*756*Taula1[[#This Row],[Espai reservat Administració  (mesos)]],2)</f>
        <v>0</v>
      </c>
      <c r="AL490" s="79">
        <f>Taula1[[#This Row],[% Jornada segons contracte
(no posar el símbol %) ]]-Taula1[[#This Row],[% Reducció salari per baix rendiment        (no posar el símbol %)]]</f>
        <v>0</v>
      </c>
      <c r="AM490" s="131">
        <f>ROUND((AN490/100)*24.8547945*Taula1[[#This Row],[Espai reservat Administració (dies)]],2)</f>
        <v>0</v>
      </c>
      <c r="AN490" s="79">
        <f>Taula1[[#This Row],[% Jornada segons contracte
(no posar el símbol %) ]]-Taula1[[#This Row],[% Reducció salari per baix rendiment        (no posar el símbol %)]]</f>
        <v>0</v>
      </c>
      <c r="AO490" s="131">
        <f t="shared" si="114"/>
        <v>0</v>
      </c>
      <c r="AP490" s="86"/>
      <c r="AQ490" s="136">
        <f>ROUND((AR490/100)*693*Taula1[[#This Row],[Mesos naturals sencers treballats període justificat (01/01/2023 - 31/03/2023)]],2)</f>
        <v>0</v>
      </c>
      <c r="AR490" s="89">
        <f>Taula1[[#This Row],[% Jornada segons contracte
(no posar el símbol %) ]]-Taula1[[#This Row],[% Reducció salari per baix rendiment        (no posar el símbol %)]]</f>
        <v>0</v>
      </c>
      <c r="AS490" s="136">
        <f>ROUND((AT490/100)*22.78356164*Taula1[[#This Row],[Dies treballats període justificat (01/01/2023 - 31/03/2023)              no comptabilitzats com a mes natural sencer]],2)</f>
        <v>0</v>
      </c>
      <c r="AT490" s="89">
        <f>Taula1[[#This Row],[% Jornada segons contracte
(no posar el símbol %) ]]-Taula1[[#This Row],[% Reducció salari per baix rendiment        (no posar el símbol %)]]</f>
        <v>0</v>
      </c>
      <c r="AU490" s="136">
        <f t="shared" si="115"/>
        <v>0</v>
      </c>
      <c r="AV490" s="86"/>
      <c r="AW490" s="136">
        <f>ROUND((AX490/100)*693*Taula1[[#This Row],[Espai reservat Administració  (mesos)]],2)</f>
        <v>0</v>
      </c>
      <c r="AX490" s="89">
        <f>Taula1[[#This Row],[% Jornada segons contracte
(no posar el símbol %) ]]-Taula1[[#This Row],[% Reducció salari per baix rendiment        (no posar el símbol %)]]</f>
        <v>0</v>
      </c>
      <c r="AY490" s="131">
        <f>ROUND((AZ490/100)*22.78356164*Taula1[[#This Row],[Espai reservat Administració (dies)]],2)</f>
        <v>0</v>
      </c>
      <c r="AZ490" s="79">
        <f>Taula1[[#This Row],[% Jornada segons contracte
(no posar el símbol %) ]]-Taula1[[#This Row],[% Reducció salari per baix rendiment        (no posar el símbol %)]]</f>
        <v>0</v>
      </c>
      <c r="BA490" s="131">
        <f t="shared" si="116"/>
        <v>0</v>
      </c>
      <c r="BB490" s="83"/>
      <c r="BC490" s="131">
        <f>IF(Taula1[[#This Row],[Grup justificat     (fer servir opcions de la llista desplegable)]]=1,AI490,0)</f>
        <v>0</v>
      </c>
      <c r="BD490" s="131">
        <f>IF(Taula1[[#This Row],[Grup justificat     (fer servir opcions de la llista desplegable)]]=2,AU490,0)</f>
        <v>0</v>
      </c>
      <c r="BE490" s="83"/>
      <c r="BF490" s="131">
        <f>IF(Taula1[[#This Row],[Espai reservat Administració]]=1,AO490,0)</f>
        <v>0</v>
      </c>
      <c r="BG490" s="131">
        <f>IF(Taula1[[#This Row],[Espai reservat Administració]]=2,BA490,0)</f>
        <v>0</v>
      </c>
      <c r="BH490" s="83"/>
      <c r="BI490" s="124">
        <f>IF(Taula1[[#This Row],[Grup justificat     (fer servir opcions de la llista desplegable)]]=1,1,0)</f>
        <v>0</v>
      </c>
      <c r="BJ490" s="124">
        <f>IF(Taula1[[#This Row],[Espai reservat Administració]]=1,1,0)</f>
        <v>0</v>
      </c>
      <c r="BK490" s="125"/>
      <c r="BL490" s="124">
        <f>IF(Taula1[[#This Row],[Grup justificat     (fer servir opcions de la llista desplegable)]]=2,1,0)</f>
        <v>0</v>
      </c>
      <c r="BM490" s="124">
        <f>IF(Taula1[[#This Row],[Espai reservat Administració]]=2,1,0)</f>
        <v>0</v>
      </c>
      <c r="BN490" s="73"/>
      <c r="BO490" s="73"/>
      <c r="BP490" s="73"/>
      <c r="BQ490" s="73"/>
      <c r="BR490" s="73"/>
      <c r="BS490" s="73"/>
      <c r="BT490" s="73"/>
      <c r="BU490" s="73"/>
      <c r="BV490" s="73"/>
      <c r="BW490" s="73"/>
      <c r="BX490" s="73"/>
      <c r="BY490" s="73"/>
      <c r="BZ490" s="73"/>
      <c r="CA490" s="73"/>
      <c r="CB490" s="73"/>
      <c r="CC490" s="73"/>
      <c r="CD490" s="73"/>
      <c r="CE490" s="73"/>
      <c r="CF490" s="73"/>
      <c r="CG490" s="63">
        <f t="shared" si="117"/>
        <v>0</v>
      </c>
      <c r="CH490" s="63">
        <f t="shared" si="118"/>
        <v>0</v>
      </c>
      <c r="CI490" s="73"/>
      <c r="CJ490" s="63">
        <f>IF(Taula1[[#This Row],[Tipus de contracte                                  (fer servir opcions de la llista desplegable)]]="Indefinit",1,0)</f>
        <v>0</v>
      </c>
      <c r="CK490" s="63">
        <f>IF(Taula1[[#This Row],[Tipus de contracte                                  (fer servir opcions de la llista desplegable)]]="Temporal, igual o superior a 6 mesos",1,0)</f>
        <v>0</v>
      </c>
      <c r="CL490" s="63">
        <f>IF(Taula1[[#This Row],[Tipus de contracte                                  (fer servir opcions de la llista desplegable)]]="Substitució per IT",1,0)</f>
        <v>0</v>
      </c>
      <c r="CM490" s="73"/>
      <c r="CN490" s="63">
        <f>IF(Taula1[[#This Row],[Relació llocs de treball]]&gt;=1,1,0)</f>
        <v>0</v>
      </c>
      <c r="CO490" s="73"/>
      <c r="CP490" s="63">
        <f>IF(Taula1[[#This Row],[Identitat de gènere                                                          (fer servir opcions de la llista desplegable)]]="Home",1,0)</f>
        <v>0</v>
      </c>
      <c r="CQ490" s="63">
        <f>IF(Taula1[[#This Row],[Identitat de gènere                                                          (fer servir opcions de la llista desplegable)]]="Dona",1,0)</f>
        <v>0</v>
      </c>
      <c r="CR490" s="63">
        <f>IF(Taula1[[#This Row],[Identitat de gènere                                                          (fer servir opcions de la llista desplegable)]]="No binari",1,0)</f>
        <v>0</v>
      </c>
      <c r="CS490" s="73"/>
      <c r="CT490" s="63">
        <f t="shared" si="112"/>
        <v>0</v>
      </c>
      <c r="CU490" s="64">
        <f t="shared" si="119"/>
        <v>0</v>
      </c>
      <c r="CW490" s="64">
        <f t="shared" si="120"/>
        <v>0</v>
      </c>
      <c r="CX490" s="64">
        <f t="shared" si="121"/>
        <v>0</v>
      </c>
      <c r="CY490" s="64">
        <f t="shared" si="122"/>
        <v>0</v>
      </c>
      <c r="CZ490" s="64">
        <f t="shared" si="123"/>
        <v>0</v>
      </c>
      <c r="DB490" s="64">
        <f t="shared" si="124"/>
        <v>0</v>
      </c>
      <c r="DC490" s="64">
        <f t="shared" si="125"/>
        <v>0</v>
      </c>
      <c r="DD490" s="64">
        <f t="shared" si="126"/>
        <v>0</v>
      </c>
      <c r="DE490" s="64">
        <f t="shared" si="127"/>
        <v>0</v>
      </c>
    </row>
    <row r="491" spans="2:109" x14ac:dyDescent="0.3">
      <c r="B491" s="167"/>
      <c r="C491" s="186"/>
      <c r="D491" s="2"/>
      <c r="E491" s="67"/>
      <c r="F491" s="5"/>
      <c r="G491" s="5"/>
      <c r="H491" s="187"/>
      <c r="I491" s="111" t="str">
        <f ca="1">IF(Taula1[[#This Row],[Data naixement (format dd/mm/aaaa)]]="","0",DATEDIF(Taula1[[#This Row],[Data naixement (format dd/mm/aaaa)]],TODAY(),"Y"))</f>
        <v>0</v>
      </c>
      <c r="J491" s="6"/>
      <c r="K491" s="6"/>
      <c r="L491" s="6"/>
      <c r="M491" s="6"/>
      <c r="N491" s="56"/>
      <c r="O491" s="56"/>
      <c r="P491" s="56"/>
      <c r="Q491" s="6"/>
      <c r="R491" s="7"/>
      <c r="S491" s="143">
        <f>Taula1[[#This Row],[Mesos naturals sencers treballats període justificat (01/01/2023 - 31/03/2023)]]</f>
        <v>0</v>
      </c>
      <c r="T491" s="194">
        <f>Taula1[[#This Row],[Dies treballats període justificat (01/01/2023 - 31/03/2023)              no comptabilitzats com a mes natural sencer]]</f>
        <v>0</v>
      </c>
      <c r="U491" s="12"/>
      <c r="V491" s="7"/>
      <c r="W491" s="188"/>
      <c r="X491" s="188"/>
      <c r="Y491" s="188"/>
      <c r="Z491" s="188"/>
      <c r="AA491" s="190"/>
      <c r="AB491" s="143">
        <f>Taula1[[#This Row],[Grup justificat     (fer servir opcions de la llista desplegable)]]</f>
        <v>0</v>
      </c>
      <c r="AC491" s="182"/>
      <c r="AD491" s="80"/>
      <c r="AE491" s="131">
        <f>ROUND((AF491/100)*756*Taula1[[#This Row],[Mesos naturals sencers treballats període justificat (01/01/2023 - 31/03/2023)]],2)</f>
        <v>0</v>
      </c>
      <c r="AF491" s="79">
        <f>Taula1[[#This Row],[% Jornada segons contracte
(no posar el símbol %) ]]-Taula1[[#This Row],[% Reducció salari per baix rendiment        (no posar el símbol %)]]</f>
        <v>0</v>
      </c>
      <c r="AG491" s="131">
        <f>ROUND((AH491/100)*24.8547945*Taula1[[#This Row],[Dies treballats període justificat (01/01/2023 - 31/03/2023)              no comptabilitzats com a mes natural sencer]],2)</f>
        <v>0</v>
      </c>
      <c r="AH491" s="79">
        <f>Taula1[[#This Row],[% Jornada segons contracte
(no posar el símbol %) ]]-Taula1[[#This Row],[% Reducció salari per baix rendiment        (no posar el símbol %)]]</f>
        <v>0</v>
      </c>
      <c r="AI491" s="131">
        <f t="shared" si="113"/>
        <v>0</v>
      </c>
      <c r="AJ491" s="183"/>
      <c r="AK491" s="131">
        <f>ROUND((AL491/100)*756*Taula1[[#This Row],[Espai reservat Administració  (mesos)]],2)</f>
        <v>0</v>
      </c>
      <c r="AL491" s="79">
        <f>Taula1[[#This Row],[% Jornada segons contracte
(no posar el símbol %) ]]-Taula1[[#This Row],[% Reducció salari per baix rendiment        (no posar el símbol %)]]</f>
        <v>0</v>
      </c>
      <c r="AM491" s="131">
        <f>ROUND((AN491/100)*24.8547945*Taula1[[#This Row],[Espai reservat Administració (dies)]],2)</f>
        <v>0</v>
      </c>
      <c r="AN491" s="79">
        <f>Taula1[[#This Row],[% Jornada segons contracte
(no posar el símbol %) ]]-Taula1[[#This Row],[% Reducció salari per baix rendiment        (no posar el símbol %)]]</f>
        <v>0</v>
      </c>
      <c r="AO491" s="131">
        <f t="shared" si="114"/>
        <v>0</v>
      </c>
      <c r="AP491" s="86"/>
      <c r="AQ491" s="136">
        <f>ROUND((AR491/100)*693*Taula1[[#This Row],[Mesos naturals sencers treballats període justificat (01/01/2023 - 31/03/2023)]],2)</f>
        <v>0</v>
      </c>
      <c r="AR491" s="89">
        <f>Taula1[[#This Row],[% Jornada segons contracte
(no posar el símbol %) ]]-Taula1[[#This Row],[% Reducció salari per baix rendiment        (no posar el símbol %)]]</f>
        <v>0</v>
      </c>
      <c r="AS491" s="136">
        <f>ROUND((AT491/100)*22.78356164*Taula1[[#This Row],[Dies treballats període justificat (01/01/2023 - 31/03/2023)              no comptabilitzats com a mes natural sencer]],2)</f>
        <v>0</v>
      </c>
      <c r="AT491" s="89">
        <f>Taula1[[#This Row],[% Jornada segons contracte
(no posar el símbol %) ]]-Taula1[[#This Row],[% Reducció salari per baix rendiment        (no posar el símbol %)]]</f>
        <v>0</v>
      </c>
      <c r="AU491" s="136">
        <f t="shared" si="115"/>
        <v>0</v>
      </c>
      <c r="AV491" s="86"/>
      <c r="AW491" s="136">
        <f>ROUND((AX491/100)*693*Taula1[[#This Row],[Espai reservat Administració  (mesos)]],2)</f>
        <v>0</v>
      </c>
      <c r="AX491" s="89">
        <f>Taula1[[#This Row],[% Jornada segons contracte
(no posar el símbol %) ]]-Taula1[[#This Row],[% Reducció salari per baix rendiment        (no posar el símbol %)]]</f>
        <v>0</v>
      </c>
      <c r="AY491" s="131">
        <f>ROUND((AZ491/100)*22.78356164*Taula1[[#This Row],[Espai reservat Administració (dies)]],2)</f>
        <v>0</v>
      </c>
      <c r="AZ491" s="79">
        <f>Taula1[[#This Row],[% Jornada segons contracte
(no posar el símbol %) ]]-Taula1[[#This Row],[% Reducció salari per baix rendiment        (no posar el símbol %)]]</f>
        <v>0</v>
      </c>
      <c r="BA491" s="131">
        <f t="shared" si="116"/>
        <v>0</v>
      </c>
      <c r="BB491" s="83"/>
      <c r="BC491" s="131">
        <f>IF(Taula1[[#This Row],[Grup justificat     (fer servir opcions de la llista desplegable)]]=1,AI491,0)</f>
        <v>0</v>
      </c>
      <c r="BD491" s="131">
        <f>IF(Taula1[[#This Row],[Grup justificat     (fer servir opcions de la llista desplegable)]]=2,AU491,0)</f>
        <v>0</v>
      </c>
      <c r="BE491" s="83"/>
      <c r="BF491" s="131">
        <f>IF(Taula1[[#This Row],[Espai reservat Administració]]=1,AO491,0)</f>
        <v>0</v>
      </c>
      <c r="BG491" s="131">
        <f>IF(Taula1[[#This Row],[Espai reservat Administració]]=2,BA491,0)</f>
        <v>0</v>
      </c>
      <c r="BH491" s="83"/>
      <c r="BI491" s="124">
        <f>IF(Taula1[[#This Row],[Grup justificat     (fer servir opcions de la llista desplegable)]]=1,1,0)</f>
        <v>0</v>
      </c>
      <c r="BJ491" s="124">
        <f>IF(Taula1[[#This Row],[Espai reservat Administració]]=1,1,0)</f>
        <v>0</v>
      </c>
      <c r="BK491" s="125"/>
      <c r="BL491" s="124">
        <f>IF(Taula1[[#This Row],[Grup justificat     (fer servir opcions de la llista desplegable)]]=2,1,0)</f>
        <v>0</v>
      </c>
      <c r="BM491" s="124">
        <f>IF(Taula1[[#This Row],[Espai reservat Administració]]=2,1,0)</f>
        <v>0</v>
      </c>
      <c r="BN491" s="73"/>
      <c r="BO491" s="73"/>
      <c r="BP491" s="73"/>
      <c r="BQ491" s="73"/>
      <c r="BR491" s="73"/>
      <c r="BS491" s="73"/>
      <c r="BT491" s="73"/>
      <c r="BU491" s="73"/>
      <c r="BV491" s="73"/>
      <c r="BW491" s="73"/>
      <c r="BX491" s="73"/>
      <c r="BY491" s="73"/>
      <c r="BZ491" s="73"/>
      <c r="CA491" s="73"/>
      <c r="CB491" s="73"/>
      <c r="CC491" s="73"/>
      <c r="CD491" s="73"/>
      <c r="CE491" s="73"/>
      <c r="CF491" s="73"/>
      <c r="CG491" s="63">
        <f t="shared" si="117"/>
        <v>0</v>
      </c>
      <c r="CH491" s="63">
        <f t="shared" si="118"/>
        <v>0</v>
      </c>
      <c r="CI491" s="73"/>
      <c r="CJ491" s="63">
        <f>IF(Taula1[[#This Row],[Tipus de contracte                                  (fer servir opcions de la llista desplegable)]]="Indefinit",1,0)</f>
        <v>0</v>
      </c>
      <c r="CK491" s="63">
        <f>IF(Taula1[[#This Row],[Tipus de contracte                                  (fer servir opcions de la llista desplegable)]]="Temporal, igual o superior a 6 mesos",1,0)</f>
        <v>0</v>
      </c>
      <c r="CL491" s="63">
        <f>IF(Taula1[[#This Row],[Tipus de contracte                                  (fer servir opcions de la llista desplegable)]]="Substitució per IT",1,0)</f>
        <v>0</v>
      </c>
      <c r="CM491" s="73"/>
      <c r="CN491" s="63">
        <f>IF(Taula1[[#This Row],[Relació llocs de treball]]&gt;=1,1,0)</f>
        <v>0</v>
      </c>
      <c r="CO491" s="73"/>
      <c r="CP491" s="63">
        <f>IF(Taula1[[#This Row],[Identitat de gènere                                                          (fer servir opcions de la llista desplegable)]]="Home",1,0)</f>
        <v>0</v>
      </c>
      <c r="CQ491" s="63">
        <f>IF(Taula1[[#This Row],[Identitat de gènere                                                          (fer servir opcions de la llista desplegable)]]="Dona",1,0)</f>
        <v>0</v>
      </c>
      <c r="CR491" s="63">
        <f>IF(Taula1[[#This Row],[Identitat de gènere                                                          (fer servir opcions de la llista desplegable)]]="No binari",1,0)</f>
        <v>0</v>
      </c>
      <c r="CS491" s="73"/>
      <c r="CT491" s="63">
        <f t="shared" si="112"/>
        <v>0</v>
      </c>
      <c r="CU491" s="64">
        <f t="shared" si="119"/>
        <v>0</v>
      </c>
      <c r="CW491" s="64">
        <f t="shared" si="120"/>
        <v>0</v>
      </c>
      <c r="CX491" s="64">
        <f t="shared" si="121"/>
        <v>0</v>
      </c>
      <c r="CY491" s="64">
        <f t="shared" si="122"/>
        <v>0</v>
      </c>
      <c r="CZ491" s="64">
        <f t="shared" si="123"/>
        <v>0</v>
      </c>
      <c r="DB491" s="64">
        <f t="shared" si="124"/>
        <v>0</v>
      </c>
      <c r="DC491" s="64">
        <f t="shared" si="125"/>
        <v>0</v>
      </c>
      <c r="DD491" s="64">
        <f t="shared" si="126"/>
        <v>0</v>
      </c>
      <c r="DE491" s="64">
        <f t="shared" si="127"/>
        <v>0</v>
      </c>
    </row>
    <row r="492" spans="2:109" x14ac:dyDescent="0.3">
      <c r="B492" s="167"/>
      <c r="C492" s="186"/>
      <c r="D492" s="2"/>
      <c r="E492" s="67"/>
      <c r="F492" s="5"/>
      <c r="G492" s="5"/>
      <c r="H492" s="187"/>
      <c r="I492" s="111" t="str">
        <f ca="1">IF(Taula1[[#This Row],[Data naixement (format dd/mm/aaaa)]]="","0",DATEDIF(Taula1[[#This Row],[Data naixement (format dd/mm/aaaa)]],TODAY(),"Y"))</f>
        <v>0</v>
      </c>
      <c r="J492" s="6"/>
      <c r="K492" s="6"/>
      <c r="L492" s="6"/>
      <c r="M492" s="6"/>
      <c r="N492" s="56"/>
      <c r="O492" s="56"/>
      <c r="P492" s="56"/>
      <c r="Q492" s="6"/>
      <c r="R492" s="7"/>
      <c r="S492" s="143">
        <f>Taula1[[#This Row],[Mesos naturals sencers treballats període justificat (01/01/2023 - 31/03/2023)]]</f>
        <v>0</v>
      </c>
      <c r="T492" s="194">
        <f>Taula1[[#This Row],[Dies treballats període justificat (01/01/2023 - 31/03/2023)              no comptabilitzats com a mes natural sencer]]</f>
        <v>0</v>
      </c>
      <c r="U492" s="12"/>
      <c r="V492" s="7"/>
      <c r="W492" s="188"/>
      <c r="X492" s="188"/>
      <c r="Y492" s="188"/>
      <c r="Z492" s="188"/>
      <c r="AA492" s="190"/>
      <c r="AB492" s="143">
        <f>Taula1[[#This Row],[Grup justificat     (fer servir opcions de la llista desplegable)]]</f>
        <v>0</v>
      </c>
      <c r="AC492" s="182"/>
      <c r="AD492" s="80"/>
      <c r="AE492" s="131">
        <f>ROUND((AF492/100)*756*Taula1[[#This Row],[Mesos naturals sencers treballats període justificat (01/01/2023 - 31/03/2023)]],2)</f>
        <v>0</v>
      </c>
      <c r="AF492" s="79">
        <f>Taula1[[#This Row],[% Jornada segons contracte
(no posar el símbol %) ]]-Taula1[[#This Row],[% Reducció salari per baix rendiment        (no posar el símbol %)]]</f>
        <v>0</v>
      </c>
      <c r="AG492" s="131">
        <f>ROUND((AH492/100)*24.8547945*Taula1[[#This Row],[Dies treballats període justificat (01/01/2023 - 31/03/2023)              no comptabilitzats com a mes natural sencer]],2)</f>
        <v>0</v>
      </c>
      <c r="AH492" s="79">
        <f>Taula1[[#This Row],[% Jornada segons contracte
(no posar el símbol %) ]]-Taula1[[#This Row],[% Reducció salari per baix rendiment        (no posar el símbol %)]]</f>
        <v>0</v>
      </c>
      <c r="AI492" s="131">
        <f t="shared" si="113"/>
        <v>0</v>
      </c>
      <c r="AJ492" s="183"/>
      <c r="AK492" s="131">
        <f>ROUND((AL492/100)*756*Taula1[[#This Row],[Espai reservat Administració  (mesos)]],2)</f>
        <v>0</v>
      </c>
      <c r="AL492" s="79">
        <f>Taula1[[#This Row],[% Jornada segons contracte
(no posar el símbol %) ]]-Taula1[[#This Row],[% Reducció salari per baix rendiment        (no posar el símbol %)]]</f>
        <v>0</v>
      </c>
      <c r="AM492" s="131">
        <f>ROUND((AN492/100)*24.8547945*Taula1[[#This Row],[Espai reservat Administració (dies)]],2)</f>
        <v>0</v>
      </c>
      <c r="AN492" s="79">
        <f>Taula1[[#This Row],[% Jornada segons contracte
(no posar el símbol %) ]]-Taula1[[#This Row],[% Reducció salari per baix rendiment        (no posar el símbol %)]]</f>
        <v>0</v>
      </c>
      <c r="AO492" s="131">
        <f t="shared" si="114"/>
        <v>0</v>
      </c>
      <c r="AP492" s="86"/>
      <c r="AQ492" s="136">
        <f>ROUND((AR492/100)*693*Taula1[[#This Row],[Mesos naturals sencers treballats període justificat (01/01/2023 - 31/03/2023)]],2)</f>
        <v>0</v>
      </c>
      <c r="AR492" s="89">
        <f>Taula1[[#This Row],[% Jornada segons contracte
(no posar el símbol %) ]]-Taula1[[#This Row],[% Reducció salari per baix rendiment        (no posar el símbol %)]]</f>
        <v>0</v>
      </c>
      <c r="AS492" s="136">
        <f>ROUND((AT492/100)*22.78356164*Taula1[[#This Row],[Dies treballats període justificat (01/01/2023 - 31/03/2023)              no comptabilitzats com a mes natural sencer]],2)</f>
        <v>0</v>
      </c>
      <c r="AT492" s="89">
        <f>Taula1[[#This Row],[% Jornada segons contracte
(no posar el símbol %) ]]-Taula1[[#This Row],[% Reducció salari per baix rendiment        (no posar el símbol %)]]</f>
        <v>0</v>
      </c>
      <c r="AU492" s="136">
        <f t="shared" si="115"/>
        <v>0</v>
      </c>
      <c r="AV492" s="86"/>
      <c r="AW492" s="136">
        <f>ROUND((AX492/100)*693*Taula1[[#This Row],[Espai reservat Administració  (mesos)]],2)</f>
        <v>0</v>
      </c>
      <c r="AX492" s="89">
        <f>Taula1[[#This Row],[% Jornada segons contracte
(no posar el símbol %) ]]-Taula1[[#This Row],[% Reducció salari per baix rendiment        (no posar el símbol %)]]</f>
        <v>0</v>
      </c>
      <c r="AY492" s="131">
        <f>ROUND((AZ492/100)*22.78356164*Taula1[[#This Row],[Espai reservat Administració (dies)]],2)</f>
        <v>0</v>
      </c>
      <c r="AZ492" s="79">
        <f>Taula1[[#This Row],[% Jornada segons contracte
(no posar el símbol %) ]]-Taula1[[#This Row],[% Reducció salari per baix rendiment        (no posar el símbol %)]]</f>
        <v>0</v>
      </c>
      <c r="BA492" s="131">
        <f t="shared" si="116"/>
        <v>0</v>
      </c>
      <c r="BB492" s="83"/>
      <c r="BC492" s="131">
        <f>IF(Taula1[[#This Row],[Grup justificat     (fer servir opcions de la llista desplegable)]]=1,AI492,0)</f>
        <v>0</v>
      </c>
      <c r="BD492" s="131">
        <f>IF(Taula1[[#This Row],[Grup justificat     (fer servir opcions de la llista desplegable)]]=2,AU492,0)</f>
        <v>0</v>
      </c>
      <c r="BE492" s="83"/>
      <c r="BF492" s="131">
        <f>IF(Taula1[[#This Row],[Espai reservat Administració]]=1,AO492,0)</f>
        <v>0</v>
      </c>
      <c r="BG492" s="131">
        <f>IF(Taula1[[#This Row],[Espai reservat Administració]]=2,BA492,0)</f>
        <v>0</v>
      </c>
      <c r="BH492" s="83"/>
      <c r="BI492" s="124">
        <f>IF(Taula1[[#This Row],[Grup justificat     (fer servir opcions de la llista desplegable)]]=1,1,0)</f>
        <v>0</v>
      </c>
      <c r="BJ492" s="124">
        <f>IF(Taula1[[#This Row],[Espai reservat Administració]]=1,1,0)</f>
        <v>0</v>
      </c>
      <c r="BK492" s="125"/>
      <c r="BL492" s="124">
        <f>IF(Taula1[[#This Row],[Grup justificat     (fer servir opcions de la llista desplegable)]]=2,1,0)</f>
        <v>0</v>
      </c>
      <c r="BM492" s="124">
        <f>IF(Taula1[[#This Row],[Espai reservat Administració]]=2,1,0)</f>
        <v>0</v>
      </c>
      <c r="BN492" s="73"/>
      <c r="BO492" s="73"/>
      <c r="BP492" s="73"/>
      <c r="BQ492" s="73"/>
      <c r="BR492" s="73"/>
      <c r="BS492" s="73"/>
      <c r="BT492" s="73"/>
      <c r="BU492" s="73"/>
      <c r="BV492" s="73"/>
      <c r="BW492" s="73"/>
      <c r="BX492" s="73"/>
      <c r="BY492" s="73"/>
      <c r="BZ492" s="73"/>
      <c r="CA492" s="73"/>
      <c r="CB492" s="73"/>
      <c r="CC492" s="73"/>
      <c r="CD492" s="73"/>
      <c r="CE492" s="73"/>
      <c r="CF492" s="73"/>
      <c r="CG492" s="63">
        <f t="shared" si="117"/>
        <v>0</v>
      </c>
      <c r="CH492" s="63">
        <f t="shared" si="118"/>
        <v>0</v>
      </c>
      <c r="CI492" s="73"/>
      <c r="CJ492" s="63">
        <f>IF(Taula1[[#This Row],[Tipus de contracte                                  (fer servir opcions de la llista desplegable)]]="Indefinit",1,0)</f>
        <v>0</v>
      </c>
      <c r="CK492" s="63">
        <f>IF(Taula1[[#This Row],[Tipus de contracte                                  (fer servir opcions de la llista desplegable)]]="Temporal, igual o superior a 6 mesos",1,0)</f>
        <v>0</v>
      </c>
      <c r="CL492" s="63">
        <f>IF(Taula1[[#This Row],[Tipus de contracte                                  (fer servir opcions de la llista desplegable)]]="Substitució per IT",1,0)</f>
        <v>0</v>
      </c>
      <c r="CM492" s="73"/>
      <c r="CN492" s="63">
        <f>IF(Taula1[[#This Row],[Relació llocs de treball]]&gt;=1,1,0)</f>
        <v>0</v>
      </c>
      <c r="CO492" s="73"/>
      <c r="CP492" s="63">
        <f>IF(Taula1[[#This Row],[Identitat de gènere                                                          (fer servir opcions de la llista desplegable)]]="Home",1,0)</f>
        <v>0</v>
      </c>
      <c r="CQ492" s="63">
        <f>IF(Taula1[[#This Row],[Identitat de gènere                                                          (fer servir opcions de la llista desplegable)]]="Dona",1,0)</f>
        <v>0</v>
      </c>
      <c r="CR492" s="63">
        <f>IF(Taula1[[#This Row],[Identitat de gènere                                                          (fer servir opcions de la llista desplegable)]]="No binari",1,0)</f>
        <v>0</v>
      </c>
      <c r="CS492" s="73"/>
      <c r="CT492" s="63">
        <f t="shared" si="112"/>
        <v>0</v>
      </c>
      <c r="CU492" s="64">
        <f t="shared" si="119"/>
        <v>0</v>
      </c>
      <c r="CW492" s="64">
        <f t="shared" si="120"/>
        <v>0</v>
      </c>
      <c r="CX492" s="64">
        <f t="shared" si="121"/>
        <v>0</v>
      </c>
      <c r="CY492" s="64">
        <f t="shared" si="122"/>
        <v>0</v>
      </c>
      <c r="CZ492" s="64">
        <f t="shared" si="123"/>
        <v>0</v>
      </c>
      <c r="DB492" s="64">
        <f t="shared" si="124"/>
        <v>0</v>
      </c>
      <c r="DC492" s="64">
        <f t="shared" si="125"/>
        <v>0</v>
      </c>
      <c r="DD492" s="64">
        <f t="shared" si="126"/>
        <v>0</v>
      </c>
      <c r="DE492" s="64">
        <f t="shared" si="127"/>
        <v>0</v>
      </c>
    </row>
    <row r="493" spans="2:109" x14ac:dyDescent="0.3">
      <c r="B493" s="167"/>
      <c r="C493" s="186"/>
      <c r="D493" s="2"/>
      <c r="E493" s="67"/>
      <c r="F493" s="5"/>
      <c r="G493" s="5"/>
      <c r="H493" s="187"/>
      <c r="I493" s="111" t="str">
        <f ca="1">IF(Taula1[[#This Row],[Data naixement (format dd/mm/aaaa)]]="","0",DATEDIF(Taula1[[#This Row],[Data naixement (format dd/mm/aaaa)]],TODAY(),"Y"))</f>
        <v>0</v>
      </c>
      <c r="J493" s="6"/>
      <c r="K493" s="6"/>
      <c r="L493" s="6"/>
      <c r="M493" s="6"/>
      <c r="N493" s="56"/>
      <c r="O493" s="56"/>
      <c r="P493" s="56"/>
      <c r="Q493" s="6"/>
      <c r="R493" s="7"/>
      <c r="S493" s="143">
        <f>Taula1[[#This Row],[Mesos naturals sencers treballats període justificat (01/01/2023 - 31/03/2023)]]</f>
        <v>0</v>
      </c>
      <c r="T493" s="194">
        <f>Taula1[[#This Row],[Dies treballats període justificat (01/01/2023 - 31/03/2023)              no comptabilitzats com a mes natural sencer]]</f>
        <v>0</v>
      </c>
      <c r="U493" s="12"/>
      <c r="V493" s="7"/>
      <c r="W493" s="188"/>
      <c r="X493" s="188"/>
      <c r="Y493" s="188"/>
      <c r="Z493" s="188"/>
      <c r="AA493" s="190"/>
      <c r="AB493" s="143">
        <f>Taula1[[#This Row],[Grup justificat     (fer servir opcions de la llista desplegable)]]</f>
        <v>0</v>
      </c>
      <c r="AC493" s="182"/>
      <c r="AD493" s="80"/>
      <c r="AE493" s="131">
        <f>ROUND((AF493/100)*756*Taula1[[#This Row],[Mesos naturals sencers treballats període justificat (01/01/2023 - 31/03/2023)]],2)</f>
        <v>0</v>
      </c>
      <c r="AF493" s="79">
        <f>Taula1[[#This Row],[% Jornada segons contracte
(no posar el símbol %) ]]-Taula1[[#This Row],[% Reducció salari per baix rendiment        (no posar el símbol %)]]</f>
        <v>0</v>
      </c>
      <c r="AG493" s="131">
        <f>ROUND((AH493/100)*24.8547945*Taula1[[#This Row],[Dies treballats període justificat (01/01/2023 - 31/03/2023)              no comptabilitzats com a mes natural sencer]],2)</f>
        <v>0</v>
      </c>
      <c r="AH493" s="79">
        <f>Taula1[[#This Row],[% Jornada segons contracte
(no posar el símbol %) ]]-Taula1[[#This Row],[% Reducció salari per baix rendiment        (no posar el símbol %)]]</f>
        <v>0</v>
      </c>
      <c r="AI493" s="131">
        <f t="shared" si="113"/>
        <v>0</v>
      </c>
      <c r="AJ493" s="183"/>
      <c r="AK493" s="131">
        <f>ROUND((AL493/100)*756*Taula1[[#This Row],[Espai reservat Administració  (mesos)]],2)</f>
        <v>0</v>
      </c>
      <c r="AL493" s="79">
        <f>Taula1[[#This Row],[% Jornada segons contracte
(no posar el símbol %) ]]-Taula1[[#This Row],[% Reducció salari per baix rendiment        (no posar el símbol %)]]</f>
        <v>0</v>
      </c>
      <c r="AM493" s="131">
        <f>ROUND((AN493/100)*24.8547945*Taula1[[#This Row],[Espai reservat Administració (dies)]],2)</f>
        <v>0</v>
      </c>
      <c r="AN493" s="79">
        <f>Taula1[[#This Row],[% Jornada segons contracte
(no posar el símbol %) ]]-Taula1[[#This Row],[% Reducció salari per baix rendiment        (no posar el símbol %)]]</f>
        <v>0</v>
      </c>
      <c r="AO493" s="131">
        <f t="shared" si="114"/>
        <v>0</v>
      </c>
      <c r="AP493" s="86"/>
      <c r="AQ493" s="136">
        <f>ROUND((AR493/100)*693*Taula1[[#This Row],[Mesos naturals sencers treballats període justificat (01/01/2023 - 31/03/2023)]],2)</f>
        <v>0</v>
      </c>
      <c r="AR493" s="89">
        <f>Taula1[[#This Row],[% Jornada segons contracte
(no posar el símbol %) ]]-Taula1[[#This Row],[% Reducció salari per baix rendiment        (no posar el símbol %)]]</f>
        <v>0</v>
      </c>
      <c r="AS493" s="136">
        <f>ROUND((AT493/100)*22.78356164*Taula1[[#This Row],[Dies treballats període justificat (01/01/2023 - 31/03/2023)              no comptabilitzats com a mes natural sencer]],2)</f>
        <v>0</v>
      </c>
      <c r="AT493" s="89">
        <f>Taula1[[#This Row],[% Jornada segons contracte
(no posar el símbol %) ]]-Taula1[[#This Row],[% Reducció salari per baix rendiment        (no posar el símbol %)]]</f>
        <v>0</v>
      </c>
      <c r="AU493" s="136">
        <f t="shared" si="115"/>
        <v>0</v>
      </c>
      <c r="AV493" s="86"/>
      <c r="AW493" s="136">
        <f>ROUND((AX493/100)*693*Taula1[[#This Row],[Espai reservat Administració  (mesos)]],2)</f>
        <v>0</v>
      </c>
      <c r="AX493" s="89">
        <f>Taula1[[#This Row],[% Jornada segons contracte
(no posar el símbol %) ]]-Taula1[[#This Row],[% Reducció salari per baix rendiment        (no posar el símbol %)]]</f>
        <v>0</v>
      </c>
      <c r="AY493" s="131">
        <f>ROUND((AZ493/100)*22.78356164*Taula1[[#This Row],[Espai reservat Administració (dies)]],2)</f>
        <v>0</v>
      </c>
      <c r="AZ493" s="79">
        <f>Taula1[[#This Row],[% Jornada segons contracte
(no posar el símbol %) ]]-Taula1[[#This Row],[% Reducció salari per baix rendiment        (no posar el símbol %)]]</f>
        <v>0</v>
      </c>
      <c r="BA493" s="131">
        <f t="shared" si="116"/>
        <v>0</v>
      </c>
      <c r="BB493" s="83"/>
      <c r="BC493" s="131">
        <f>IF(Taula1[[#This Row],[Grup justificat     (fer servir opcions de la llista desplegable)]]=1,AI493,0)</f>
        <v>0</v>
      </c>
      <c r="BD493" s="131">
        <f>IF(Taula1[[#This Row],[Grup justificat     (fer servir opcions de la llista desplegable)]]=2,AU493,0)</f>
        <v>0</v>
      </c>
      <c r="BE493" s="83"/>
      <c r="BF493" s="131">
        <f>IF(Taula1[[#This Row],[Espai reservat Administració]]=1,AO493,0)</f>
        <v>0</v>
      </c>
      <c r="BG493" s="131">
        <f>IF(Taula1[[#This Row],[Espai reservat Administració]]=2,BA493,0)</f>
        <v>0</v>
      </c>
      <c r="BH493" s="83"/>
      <c r="BI493" s="124">
        <f>IF(Taula1[[#This Row],[Grup justificat     (fer servir opcions de la llista desplegable)]]=1,1,0)</f>
        <v>0</v>
      </c>
      <c r="BJ493" s="124">
        <f>IF(Taula1[[#This Row],[Espai reservat Administració]]=1,1,0)</f>
        <v>0</v>
      </c>
      <c r="BK493" s="125"/>
      <c r="BL493" s="124">
        <f>IF(Taula1[[#This Row],[Grup justificat     (fer servir opcions de la llista desplegable)]]=2,1,0)</f>
        <v>0</v>
      </c>
      <c r="BM493" s="124">
        <f>IF(Taula1[[#This Row],[Espai reservat Administració]]=2,1,0)</f>
        <v>0</v>
      </c>
      <c r="BN493" s="73"/>
      <c r="BO493" s="73"/>
      <c r="BP493" s="73"/>
      <c r="BQ493" s="73"/>
      <c r="BR493" s="73"/>
      <c r="BS493" s="73"/>
      <c r="BT493" s="73"/>
      <c r="BU493" s="73"/>
      <c r="BV493" s="73"/>
      <c r="BW493" s="73"/>
      <c r="BX493" s="73"/>
      <c r="BY493" s="73"/>
      <c r="BZ493" s="73"/>
      <c r="CA493" s="73"/>
      <c r="CB493" s="73"/>
      <c r="CC493" s="73"/>
      <c r="CD493" s="73"/>
      <c r="CE493" s="73"/>
      <c r="CF493" s="73"/>
      <c r="CG493" s="63">
        <f t="shared" si="117"/>
        <v>0</v>
      </c>
      <c r="CH493" s="63">
        <f t="shared" si="118"/>
        <v>0</v>
      </c>
      <c r="CI493" s="73"/>
      <c r="CJ493" s="63">
        <f>IF(Taula1[[#This Row],[Tipus de contracte                                  (fer servir opcions de la llista desplegable)]]="Indefinit",1,0)</f>
        <v>0</v>
      </c>
      <c r="CK493" s="63">
        <f>IF(Taula1[[#This Row],[Tipus de contracte                                  (fer servir opcions de la llista desplegable)]]="Temporal, igual o superior a 6 mesos",1,0)</f>
        <v>0</v>
      </c>
      <c r="CL493" s="63">
        <f>IF(Taula1[[#This Row],[Tipus de contracte                                  (fer servir opcions de la llista desplegable)]]="Substitució per IT",1,0)</f>
        <v>0</v>
      </c>
      <c r="CM493" s="73"/>
      <c r="CN493" s="63">
        <f>IF(Taula1[[#This Row],[Relació llocs de treball]]&gt;=1,1,0)</f>
        <v>0</v>
      </c>
      <c r="CO493" s="73"/>
      <c r="CP493" s="63">
        <f>IF(Taula1[[#This Row],[Identitat de gènere                                                          (fer servir opcions de la llista desplegable)]]="Home",1,0)</f>
        <v>0</v>
      </c>
      <c r="CQ493" s="63">
        <f>IF(Taula1[[#This Row],[Identitat de gènere                                                          (fer servir opcions de la llista desplegable)]]="Dona",1,0)</f>
        <v>0</v>
      </c>
      <c r="CR493" s="63">
        <f>IF(Taula1[[#This Row],[Identitat de gènere                                                          (fer servir opcions de la llista desplegable)]]="No binari",1,0)</f>
        <v>0</v>
      </c>
      <c r="CS493" s="73"/>
      <c r="CT493" s="63">
        <f t="shared" si="112"/>
        <v>0</v>
      </c>
      <c r="CU493" s="64">
        <f t="shared" si="119"/>
        <v>0</v>
      </c>
      <c r="CW493" s="64">
        <f t="shared" si="120"/>
        <v>0</v>
      </c>
      <c r="CX493" s="64">
        <f t="shared" si="121"/>
        <v>0</v>
      </c>
      <c r="CY493" s="64">
        <f t="shared" si="122"/>
        <v>0</v>
      </c>
      <c r="CZ493" s="64">
        <f t="shared" si="123"/>
        <v>0</v>
      </c>
      <c r="DB493" s="64">
        <f t="shared" si="124"/>
        <v>0</v>
      </c>
      <c r="DC493" s="64">
        <f t="shared" si="125"/>
        <v>0</v>
      </c>
      <c r="DD493" s="64">
        <f t="shared" si="126"/>
        <v>0</v>
      </c>
      <c r="DE493" s="64">
        <f t="shared" si="127"/>
        <v>0</v>
      </c>
    </row>
    <row r="494" spans="2:109" x14ac:dyDescent="0.3">
      <c r="B494" s="167"/>
      <c r="C494" s="186"/>
      <c r="D494" s="2"/>
      <c r="E494" s="67"/>
      <c r="F494" s="5"/>
      <c r="G494" s="5"/>
      <c r="H494" s="187"/>
      <c r="I494" s="111" t="str">
        <f ca="1">IF(Taula1[[#This Row],[Data naixement (format dd/mm/aaaa)]]="","0",DATEDIF(Taula1[[#This Row],[Data naixement (format dd/mm/aaaa)]],TODAY(),"Y"))</f>
        <v>0</v>
      </c>
      <c r="J494" s="6"/>
      <c r="K494" s="6"/>
      <c r="L494" s="6"/>
      <c r="M494" s="6"/>
      <c r="N494" s="56"/>
      <c r="O494" s="56"/>
      <c r="P494" s="56"/>
      <c r="Q494" s="6"/>
      <c r="R494" s="7"/>
      <c r="S494" s="143">
        <f>Taula1[[#This Row],[Mesos naturals sencers treballats període justificat (01/01/2023 - 31/03/2023)]]</f>
        <v>0</v>
      </c>
      <c r="T494" s="194">
        <f>Taula1[[#This Row],[Dies treballats període justificat (01/01/2023 - 31/03/2023)              no comptabilitzats com a mes natural sencer]]</f>
        <v>0</v>
      </c>
      <c r="U494" s="12"/>
      <c r="V494" s="7"/>
      <c r="W494" s="188"/>
      <c r="X494" s="188"/>
      <c r="Y494" s="188"/>
      <c r="Z494" s="188"/>
      <c r="AA494" s="190"/>
      <c r="AB494" s="143">
        <f>Taula1[[#This Row],[Grup justificat     (fer servir opcions de la llista desplegable)]]</f>
        <v>0</v>
      </c>
      <c r="AC494" s="182"/>
      <c r="AD494" s="80"/>
      <c r="AE494" s="131">
        <f>ROUND((AF494/100)*756*Taula1[[#This Row],[Mesos naturals sencers treballats període justificat (01/01/2023 - 31/03/2023)]],2)</f>
        <v>0</v>
      </c>
      <c r="AF494" s="79">
        <f>Taula1[[#This Row],[% Jornada segons contracte
(no posar el símbol %) ]]-Taula1[[#This Row],[% Reducció salari per baix rendiment        (no posar el símbol %)]]</f>
        <v>0</v>
      </c>
      <c r="AG494" s="131">
        <f>ROUND((AH494/100)*24.8547945*Taula1[[#This Row],[Dies treballats període justificat (01/01/2023 - 31/03/2023)              no comptabilitzats com a mes natural sencer]],2)</f>
        <v>0</v>
      </c>
      <c r="AH494" s="79">
        <f>Taula1[[#This Row],[% Jornada segons contracte
(no posar el símbol %) ]]-Taula1[[#This Row],[% Reducció salari per baix rendiment        (no posar el símbol %)]]</f>
        <v>0</v>
      </c>
      <c r="AI494" s="131">
        <f t="shared" si="113"/>
        <v>0</v>
      </c>
      <c r="AJ494" s="183"/>
      <c r="AK494" s="131">
        <f>ROUND((AL494/100)*756*Taula1[[#This Row],[Espai reservat Administració  (mesos)]],2)</f>
        <v>0</v>
      </c>
      <c r="AL494" s="79">
        <f>Taula1[[#This Row],[% Jornada segons contracte
(no posar el símbol %) ]]-Taula1[[#This Row],[% Reducció salari per baix rendiment        (no posar el símbol %)]]</f>
        <v>0</v>
      </c>
      <c r="AM494" s="131">
        <f>ROUND((AN494/100)*24.8547945*Taula1[[#This Row],[Espai reservat Administració (dies)]],2)</f>
        <v>0</v>
      </c>
      <c r="AN494" s="79">
        <f>Taula1[[#This Row],[% Jornada segons contracte
(no posar el símbol %) ]]-Taula1[[#This Row],[% Reducció salari per baix rendiment        (no posar el símbol %)]]</f>
        <v>0</v>
      </c>
      <c r="AO494" s="131">
        <f t="shared" si="114"/>
        <v>0</v>
      </c>
      <c r="AP494" s="86"/>
      <c r="AQ494" s="136">
        <f>ROUND((AR494/100)*693*Taula1[[#This Row],[Mesos naturals sencers treballats període justificat (01/01/2023 - 31/03/2023)]],2)</f>
        <v>0</v>
      </c>
      <c r="AR494" s="89">
        <f>Taula1[[#This Row],[% Jornada segons contracte
(no posar el símbol %) ]]-Taula1[[#This Row],[% Reducció salari per baix rendiment        (no posar el símbol %)]]</f>
        <v>0</v>
      </c>
      <c r="AS494" s="136">
        <f>ROUND((AT494/100)*22.78356164*Taula1[[#This Row],[Dies treballats període justificat (01/01/2023 - 31/03/2023)              no comptabilitzats com a mes natural sencer]],2)</f>
        <v>0</v>
      </c>
      <c r="AT494" s="89">
        <f>Taula1[[#This Row],[% Jornada segons contracte
(no posar el símbol %) ]]-Taula1[[#This Row],[% Reducció salari per baix rendiment        (no posar el símbol %)]]</f>
        <v>0</v>
      </c>
      <c r="AU494" s="136">
        <f t="shared" si="115"/>
        <v>0</v>
      </c>
      <c r="AV494" s="86"/>
      <c r="AW494" s="136">
        <f>ROUND((AX494/100)*693*Taula1[[#This Row],[Espai reservat Administració  (mesos)]],2)</f>
        <v>0</v>
      </c>
      <c r="AX494" s="89">
        <f>Taula1[[#This Row],[% Jornada segons contracte
(no posar el símbol %) ]]-Taula1[[#This Row],[% Reducció salari per baix rendiment        (no posar el símbol %)]]</f>
        <v>0</v>
      </c>
      <c r="AY494" s="131">
        <f>ROUND((AZ494/100)*22.78356164*Taula1[[#This Row],[Espai reservat Administració (dies)]],2)</f>
        <v>0</v>
      </c>
      <c r="AZ494" s="79">
        <f>Taula1[[#This Row],[% Jornada segons contracte
(no posar el símbol %) ]]-Taula1[[#This Row],[% Reducció salari per baix rendiment        (no posar el símbol %)]]</f>
        <v>0</v>
      </c>
      <c r="BA494" s="131">
        <f t="shared" si="116"/>
        <v>0</v>
      </c>
      <c r="BB494" s="83"/>
      <c r="BC494" s="131">
        <f>IF(Taula1[[#This Row],[Grup justificat     (fer servir opcions de la llista desplegable)]]=1,AI494,0)</f>
        <v>0</v>
      </c>
      <c r="BD494" s="131">
        <f>IF(Taula1[[#This Row],[Grup justificat     (fer servir opcions de la llista desplegable)]]=2,AU494,0)</f>
        <v>0</v>
      </c>
      <c r="BE494" s="83"/>
      <c r="BF494" s="131">
        <f>IF(Taula1[[#This Row],[Espai reservat Administració]]=1,AO494,0)</f>
        <v>0</v>
      </c>
      <c r="BG494" s="131">
        <f>IF(Taula1[[#This Row],[Espai reservat Administració]]=2,BA494,0)</f>
        <v>0</v>
      </c>
      <c r="BH494" s="83"/>
      <c r="BI494" s="124">
        <f>IF(Taula1[[#This Row],[Grup justificat     (fer servir opcions de la llista desplegable)]]=1,1,0)</f>
        <v>0</v>
      </c>
      <c r="BJ494" s="124">
        <f>IF(Taula1[[#This Row],[Espai reservat Administració]]=1,1,0)</f>
        <v>0</v>
      </c>
      <c r="BK494" s="125"/>
      <c r="BL494" s="124">
        <f>IF(Taula1[[#This Row],[Grup justificat     (fer servir opcions de la llista desplegable)]]=2,1,0)</f>
        <v>0</v>
      </c>
      <c r="BM494" s="124">
        <f>IF(Taula1[[#This Row],[Espai reservat Administració]]=2,1,0)</f>
        <v>0</v>
      </c>
      <c r="BN494" s="73"/>
      <c r="BO494" s="73"/>
      <c r="BP494" s="73"/>
      <c r="BQ494" s="73"/>
      <c r="BR494" s="73"/>
      <c r="BS494" s="73"/>
      <c r="BT494" s="73"/>
      <c r="BU494" s="73"/>
      <c r="BV494" s="73"/>
      <c r="BW494" s="73"/>
      <c r="BX494" s="73"/>
      <c r="BY494" s="73"/>
      <c r="BZ494" s="73"/>
      <c r="CA494" s="73"/>
      <c r="CB494" s="73"/>
      <c r="CC494" s="73"/>
      <c r="CD494" s="73"/>
      <c r="CE494" s="73"/>
      <c r="CF494" s="73"/>
      <c r="CG494" s="63">
        <f t="shared" si="117"/>
        <v>0</v>
      </c>
      <c r="CH494" s="63">
        <f t="shared" si="118"/>
        <v>0</v>
      </c>
      <c r="CI494" s="73"/>
      <c r="CJ494" s="63">
        <f>IF(Taula1[[#This Row],[Tipus de contracte                                  (fer servir opcions de la llista desplegable)]]="Indefinit",1,0)</f>
        <v>0</v>
      </c>
      <c r="CK494" s="63">
        <f>IF(Taula1[[#This Row],[Tipus de contracte                                  (fer servir opcions de la llista desplegable)]]="Temporal, igual o superior a 6 mesos",1,0)</f>
        <v>0</v>
      </c>
      <c r="CL494" s="63">
        <f>IF(Taula1[[#This Row],[Tipus de contracte                                  (fer servir opcions de la llista desplegable)]]="Substitució per IT",1,0)</f>
        <v>0</v>
      </c>
      <c r="CM494" s="73"/>
      <c r="CN494" s="63">
        <f>IF(Taula1[[#This Row],[Relació llocs de treball]]&gt;=1,1,0)</f>
        <v>0</v>
      </c>
      <c r="CO494" s="73"/>
      <c r="CP494" s="63">
        <f>IF(Taula1[[#This Row],[Identitat de gènere                                                          (fer servir opcions de la llista desplegable)]]="Home",1,0)</f>
        <v>0</v>
      </c>
      <c r="CQ494" s="63">
        <f>IF(Taula1[[#This Row],[Identitat de gènere                                                          (fer servir opcions de la llista desplegable)]]="Dona",1,0)</f>
        <v>0</v>
      </c>
      <c r="CR494" s="63">
        <f>IF(Taula1[[#This Row],[Identitat de gènere                                                          (fer servir opcions de la llista desplegable)]]="No binari",1,0)</f>
        <v>0</v>
      </c>
      <c r="CS494" s="73"/>
      <c r="CT494" s="63">
        <f t="shared" si="112"/>
        <v>0</v>
      </c>
      <c r="CU494" s="64">
        <f t="shared" si="119"/>
        <v>0</v>
      </c>
      <c r="CW494" s="64">
        <f t="shared" si="120"/>
        <v>0</v>
      </c>
      <c r="CX494" s="64">
        <f t="shared" si="121"/>
        <v>0</v>
      </c>
      <c r="CY494" s="64">
        <f t="shared" si="122"/>
        <v>0</v>
      </c>
      <c r="CZ494" s="64">
        <f t="shared" si="123"/>
        <v>0</v>
      </c>
      <c r="DB494" s="64">
        <f t="shared" si="124"/>
        <v>0</v>
      </c>
      <c r="DC494" s="64">
        <f t="shared" si="125"/>
        <v>0</v>
      </c>
      <c r="DD494" s="64">
        <f t="shared" si="126"/>
        <v>0</v>
      </c>
      <c r="DE494" s="64">
        <f t="shared" si="127"/>
        <v>0</v>
      </c>
    </row>
    <row r="495" spans="2:109" x14ac:dyDescent="0.3">
      <c r="B495" s="167"/>
      <c r="C495" s="186"/>
      <c r="D495" s="2"/>
      <c r="E495" s="67"/>
      <c r="F495" s="5"/>
      <c r="G495" s="5"/>
      <c r="H495" s="187"/>
      <c r="I495" s="111" t="str">
        <f ca="1">IF(Taula1[[#This Row],[Data naixement (format dd/mm/aaaa)]]="","0",DATEDIF(Taula1[[#This Row],[Data naixement (format dd/mm/aaaa)]],TODAY(),"Y"))</f>
        <v>0</v>
      </c>
      <c r="J495" s="6"/>
      <c r="K495" s="6"/>
      <c r="L495" s="6"/>
      <c r="M495" s="6"/>
      <c r="N495" s="56"/>
      <c r="O495" s="56"/>
      <c r="P495" s="56"/>
      <c r="Q495" s="6"/>
      <c r="R495" s="7"/>
      <c r="S495" s="143">
        <f>Taula1[[#This Row],[Mesos naturals sencers treballats període justificat (01/01/2023 - 31/03/2023)]]</f>
        <v>0</v>
      </c>
      <c r="T495" s="194">
        <f>Taula1[[#This Row],[Dies treballats període justificat (01/01/2023 - 31/03/2023)              no comptabilitzats com a mes natural sencer]]</f>
        <v>0</v>
      </c>
      <c r="U495" s="12"/>
      <c r="V495" s="7"/>
      <c r="W495" s="188"/>
      <c r="X495" s="188"/>
      <c r="Y495" s="188"/>
      <c r="Z495" s="188"/>
      <c r="AA495" s="190"/>
      <c r="AB495" s="143">
        <f>Taula1[[#This Row],[Grup justificat     (fer servir opcions de la llista desplegable)]]</f>
        <v>0</v>
      </c>
      <c r="AC495" s="182"/>
      <c r="AD495" s="80"/>
      <c r="AE495" s="131">
        <f>ROUND((AF495/100)*756*Taula1[[#This Row],[Mesos naturals sencers treballats període justificat (01/01/2023 - 31/03/2023)]],2)</f>
        <v>0</v>
      </c>
      <c r="AF495" s="79">
        <f>Taula1[[#This Row],[% Jornada segons contracte
(no posar el símbol %) ]]-Taula1[[#This Row],[% Reducció salari per baix rendiment        (no posar el símbol %)]]</f>
        <v>0</v>
      </c>
      <c r="AG495" s="131">
        <f>ROUND((AH495/100)*24.8547945*Taula1[[#This Row],[Dies treballats període justificat (01/01/2023 - 31/03/2023)              no comptabilitzats com a mes natural sencer]],2)</f>
        <v>0</v>
      </c>
      <c r="AH495" s="79">
        <f>Taula1[[#This Row],[% Jornada segons contracte
(no posar el símbol %) ]]-Taula1[[#This Row],[% Reducció salari per baix rendiment        (no posar el símbol %)]]</f>
        <v>0</v>
      </c>
      <c r="AI495" s="131">
        <f t="shared" si="113"/>
        <v>0</v>
      </c>
      <c r="AJ495" s="183"/>
      <c r="AK495" s="131">
        <f>ROUND((AL495/100)*756*Taula1[[#This Row],[Espai reservat Administració  (mesos)]],2)</f>
        <v>0</v>
      </c>
      <c r="AL495" s="79">
        <f>Taula1[[#This Row],[% Jornada segons contracte
(no posar el símbol %) ]]-Taula1[[#This Row],[% Reducció salari per baix rendiment        (no posar el símbol %)]]</f>
        <v>0</v>
      </c>
      <c r="AM495" s="131">
        <f>ROUND((AN495/100)*24.8547945*Taula1[[#This Row],[Espai reservat Administració (dies)]],2)</f>
        <v>0</v>
      </c>
      <c r="AN495" s="79">
        <f>Taula1[[#This Row],[% Jornada segons contracte
(no posar el símbol %) ]]-Taula1[[#This Row],[% Reducció salari per baix rendiment        (no posar el símbol %)]]</f>
        <v>0</v>
      </c>
      <c r="AO495" s="131">
        <f t="shared" si="114"/>
        <v>0</v>
      </c>
      <c r="AP495" s="86"/>
      <c r="AQ495" s="136">
        <f>ROUND((AR495/100)*693*Taula1[[#This Row],[Mesos naturals sencers treballats període justificat (01/01/2023 - 31/03/2023)]],2)</f>
        <v>0</v>
      </c>
      <c r="AR495" s="89">
        <f>Taula1[[#This Row],[% Jornada segons contracte
(no posar el símbol %) ]]-Taula1[[#This Row],[% Reducció salari per baix rendiment        (no posar el símbol %)]]</f>
        <v>0</v>
      </c>
      <c r="AS495" s="136">
        <f>ROUND((AT495/100)*22.78356164*Taula1[[#This Row],[Dies treballats període justificat (01/01/2023 - 31/03/2023)              no comptabilitzats com a mes natural sencer]],2)</f>
        <v>0</v>
      </c>
      <c r="AT495" s="89">
        <f>Taula1[[#This Row],[% Jornada segons contracte
(no posar el símbol %) ]]-Taula1[[#This Row],[% Reducció salari per baix rendiment        (no posar el símbol %)]]</f>
        <v>0</v>
      </c>
      <c r="AU495" s="136">
        <f t="shared" si="115"/>
        <v>0</v>
      </c>
      <c r="AV495" s="86"/>
      <c r="AW495" s="136">
        <f>ROUND((AX495/100)*693*Taula1[[#This Row],[Espai reservat Administració  (mesos)]],2)</f>
        <v>0</v>
      </c>
      <c r="AX495" s="89">
        <f>Taula1[[#This Row],[% Jornada segons contracte
(no posar el símbol %) ]]-Taula1[[#This Row],[% Reducció salari per baix rendiment        (no posar el símbol %)]]</f>
        <v>0</v>
      </c>
      <c r="AY495" s="131">
        <f>ROUND((AZ495/100)*22.78356164*Taula1[[#This Row],[Espai reservat Administració (dies)]],2)</f>
        <v>0</v>
      </c>
      <c r="AZ495" s="79">
        <f>Taula1[[#This Row],[% Jornada segons contracte
(no posar el símbol %) ]]-Taula1[[#This Row],[% Reducció salari per baix rendiment        (no posar el símbol %)]]</f>
        <v>0</v>
      </c>
      <c r="BA495" s="131">
        <f t="shared" si="116"/>
        <v>0</v>
      </c>
      <c r="BB495" s="83"/>
      <c r="BC495" s="131">
        <f>IF(Taula1[[#This Row],[Grup justificat     (fer servir opcions de la llista desplegable)]]=1,AI495,0)</f>
        <v>0</v>
      </c>
      <c r="BD495" s="131">
        <f>IF(Taula1[[#This Row],[Grup justificat     (fer servir opcions de la llista desplegable)]]=2,AU495,0)</f>
        <v>0</v>
      </c>
      <c r="BE495" s="83"/>
      <c r="BF495" s="131">
        <f>IF(Taula1[[#This Row],[Espai reservat Administració]]=1,AO495,0)</f>
        <v>0</v>
      </c>
      <c r="BG495" s="131">
        <f>IF(Taula1[[#This Row],[Espai reservat Administració]]=2,BA495,0)</f>
        <v>0</v>
      </c>
      <c r="BH495" s="83"/>
      <c r="BI495" s="124">
        <f>IF(Taula1[[#This Row],[Grup justificat     (fer servir opcions de la llista desplegable)]]=1,1,0)</f>
        <v>0</v>
      </c>
      <c r="BJ495" s="124">
        <f>IF(Taula1[[#This Row],[Espai reservat Administració]]=1,1,0)</f>
        <v>0</v>
      </c>
      <c r="BK495" s="125"/>
      <c r="BL495" s="124">
        <f>IF(Taula1[[#This Row],[Grup justificat     (fer servir opcions de la llista desplegable)]]=2,1,0)</f>
        <v>0</v>
      </c>
      <c r="BM495" s="124">
        <f>IF(Taula1[[#This Row],[Espai reservat Administració]]=2,1,0)</f>
        <v>0</v>
      </c>
      <c r="BN495" s="73"/>
      <c r="BO495" s="73"/>
      <c r="BP495" s="73"/>
      <c r="BQ495" s="73"/>
      <c r="BR495" s="73"/>
      <c r="BS495" s="73"/>
      <c r="BT495" s="73"/>
      <c r="BU495" s="73"/>
      <c r="BV495" s="73"/>
      <c r="BW495" s="73"/>
      <c r="BX495" s="73"/>
      <c r="BY495" s="73"/>
      <c r="BZ495" s="73"/>
      <c r="CA495" s="73"/>
      <c r="CB495" s="73"/>
      <c r="CC495" s="73"/>
      <c r="CD495" s="73"/>
      <c r="CE495" s="73"/>
      <c r="CF495" s="73"/>
      <c r="CG495" s="63">
        <f t="shared" si="117"/>
        <v>0</v>
      </c>
      <c r="CH495" s="63">
        <f t="shared" si="118"/>
        <v>0</v>
      </c>
      <c r="CI495" s="73"/>
      <c r="CJ495" s="63">
        <f>IF(Taula1[[#This Row],[Tipus de contracte                                  (fer servir opcions de la llista desplegable)]]="Indefinit",1,0)</f>
        <v>0</v>
      </c>
      <c r="CK495" s="63">
        <f>IF(Taula1[[#This Row],[Tipus de contracte                                  (fer servir opcions de la llista desplegable)]]="Temporal, igual o superior a 6 mesos",1,0)</f>
        <v>0</v>
      </c>
      <c r="CL495" s="63">
        <f>IF(Taula1[[#This Row],[Tipus de contracte                                  (fer servir opcions de la llista desplegable)]]="Substitució per IT",1,0)</f>
        <v>0</v>
      </c>
      <c r="CM495" s="73"/>
      <c r="CN495" s="63">
        <f>IF(Taula1[[#This Row],[Relació llocs de treball]]&gt;=1,1,0)</f>
        <v>0</v>
      </c>
      <c r="CO495" s="73"/>
      <c r="CP495" s="63">
        <f>IF(Taula1[[#This Row],[Identitat de gènere                                                          (fer servir opcions de la llista desplegable)]]="Home",1,0)</f>
        <v>0</v>
      </c>
      <c r="CQ495" s="63">
        <f>IF(Taula1[[#This Row],[Identitat de gènere                                                          (fer servir opcions de la llista desplegable)]]="Dona",1,0)</f>
        <v>0</v>
      </c>
      <c r="CR495" s="63">
        <f>IF(Taula1[[#This Row],[Identitat de gènere                                                          (fer servir opcions de la llista desplegable)]]="No binari",1,0)</f>
        <v>0</v>
      </c>
      <c r="CS495" s="73"/>
      <c r="CT495" s="63">
        <f t="shared" si="112"/>
        <v>0</v>
      </c>
      <c r="CU495" s="64">
        <f t="shared" si="119"/>
        <v>0</v>
      </c>
      <c r="CW495" s="64">
        <f t="shared" si="120"/>
        <v>0</v>
      </c>
      <c r="CX495" s="64">
        <f t="shared" si="121"/>
        <v>0</v>
      </c>
      <c r="CY495" s="64">
        <f t="shared" si="122"/>
        <v>0</v>
      </c>
      <c r="CZ495" s="64">
        <f t="shared" si="123"/>
        <v>0</v>
      </c>
      <c r="DB495" s="64">
        <f t="shared" si="124"/>
        <v>0</v>
      </c>
      <c r="DC495" s="64">
        <f t="shared" si="125"/>
        <v>0</v>
      </c>
      <c r="DD495" s="64">
        <f t="shared" si="126"/>
        <v>0</v>
      </c>
      <c r="DE495" s="64">
        <f t="shared" si="127"/>
        <v>0</v>
      </c>
    </row>
    <row r="496" spans="2:109" x14ac:dyDescent="0.3">
      <c r="B496" s="167"/>
      <c r="C496" s="186"/>
      <c r="D496" s="2"/>
      <c r="E496" s="67"/>
      <c r="F496" s="5"/>
      <c r="G496" s="5"/>
      <c r="H496" s="187"/>
      <c r="I496" s="111" t="str">
        <f ca="1">IF(Taula1[[#This Row],[Data naixement (format dd/mm/aaaa)]]="","0",DATEDIF(Taula1[[#This Row],[Data naixement (format dd/mm/aaaa)]],TODAY(),"Y"))</f>
        <v>0</v>
      </c>
      <c r="J496" s="6"/>
      <c r="K496" s="6"/>
      <c r="L496" s="6"/>
      <c r="M496" s="6"/>
      <c r="N496" s="56"/>
      <c r="O496" s="56"/>
      <c r="P496" s="56"/>
      <c r="Q496" s="6"/>
      <c r="R496" s="7"/>
      <c r="S496" s="143">
        <f>Taula1[[#This Row],[Mesos naturals sencers treballats període justificat (01/01/2023 - 31/03/2023)]]</f>
        <v>0</v>
      </c>
      <c r="T496" s="194">
        <f>Taula1[[#This Row],[Dies treballats període justificat (01/01/2023 - 31/03/2023)              no comptabilitzats com a mes natural sencer]]</f>
        <v>0</v>
      </c>
      <c r="U496" s="12"/>
      <c r="V496" s="7"/>
      <c r="W496" s="188"/>
      <c r="X496" s="188"/>
      <c r="Y496" s="188"/>
      <c r="Z496" s="188"/>
      <c r="AA496" s="190"/>
      <c r="AB496" s="143">
        <f>Taula1[[#This Row],[Grup justificat     (fer servir opcions de la llista desplegable)]]</f>
        <v>0</v>
      </c>
      <c r="AC496" s="182"/>
      <c r="AD496" s="80"/>
      <c r="AE496" s="131">
        <f>ROUND((AF496/100)*756*Taula1[[#This Row],[Mesos naturals sencers treballats període justificat (01/01/2023 - 31/03/2023)]],2)</f>
        <v>0</v>
      </c>
      <c r="AF496" s="79">
        <f>Taula1[[#This Row],[% Jornada segons contracte
(no posar el símbol %) ]]-Taula1[[#This Row],[% Reducció salari per baix rendiment        (no posar el símbol %)]]</f>
        <v>0</v>
      </c>
      <c r="AG496" s="131">
        <f>ROUND((AH496/100)*24.8547945*Taula1[[#This Row],[Dies treballats període justificat (01/01/2023 - 31/03/2023)              no comptabilitzats com a mes natural sencer]],2)</f>
        <v>0</v>
      </c>
      <c r="AH496" s="79">
        <f>Taula1[[#This Row],[% Jornada segons contracte
(no posar el símbol %) ]]-Taula1[[#This Row],[% Reducció salari per baix rendiment        (no posar el símbol %)]]</f>
        <v>0</v>
      </c>
      <c r="AI496" s="131">
        <f t="shared" si="113"/>
        <v>0</v>
      </c>
      <c r="AJ496" s="183"/>
      <c r="AK496" s="131">
        <f>ROUND((AL496/100)*756*Taula1[[#This Row],[Espai reservat Administració  (mesos)]],2)</f>
        <v>0</v>
      </c>
      <c r="AL496" s="79">
        <f>Taula1[[#This Row],[% Jornada segons contracte
(no posar el símbol %) ]]-Taula1[[#This Row],[% Reducció salari per baix rendiment        (no posar el símbol %)]]</f>
        <v>0</v>
      </c>
      <c r="AM496" s="131">
        <f>ROUND((AN496/100)*24.8547945*Taula1[[#This Row],[Espai reservat Administració (dies)]],2)</f>
        <v>0</v>
      </c>
      <c r="AN496" s="79">
        <f>Taula1[[#This Row],[% Jornada segons contracte
(no posar el símbol %) ]]-Taula1[[#This Row],[% Reducció salari per baix rendiment        (no posar el símbol %)]]</f>
        <v>0</v>
      </c>
      <c r="AO496" s="131">
        <f t="shared" si="114"/>
        <v>0</v>
      </c>
      <c r="AP496" s="86"/>
      <c r="AQ496" s="136">
        <f>ROUND((AR496/100)*693*Taula1[[#This Row],[Mesos naturals sencers treballats període justificat (01/01/2023 - 31/03/2023)]],2)</f>
        <v>0</v>
      </c>
      <c r="AR496" s="89">
        <f>Taula1[[#This Row],[% Jornada segons contracte
(no posar el símbol %) ]]-Taula1[[#This Row],[% Reducció salari per baix rendiment        (no posar el símbol %)]]</f>
        <v>0</v>
      </c>
      <c r="AS496" s="136">
        <f>ROUND((AT496/100)*22.78356164*Taula1[[#This Row],[Dies treballats període justificat (01/01/2023 - 31/03/2023)              no comptabilitzats com a mes natural sencer]],2)</f>
        <v>0</v>
      </c>
      <c r="AT496" s="89">
        <f>Taula1[[#This Row],[% Jornada segons contracte
(no posar el símbol %) ]]-Taula1[[#This Row],[% Reducció salari per baix rendiment        (no posar el símbol %)]]</f>
        <v>0</v>
      </c>
      <c r="AU496" s="136">
        <f t="shared" si="115"/>
        <v>0</v>
      </c>
      <c r="AV496" s="86"/>
      <c r="AW496" s="136">
        <f>ROUND((AX496/100)*693*Taula1[[#This Row],[Espai reservat Administració  (mesos)]],2)</f>
        <v>0</v>
      </c>
      <c r="AX496" s="89">
        <f>Taula1[[#This Row],[% Jornada segons contracte
(no posar el símbol %) ]]-Taula1[[#This Row],[% Reducció salari per baix rendiment        (no posar el símbol %)]]</f>
        <v>0</v>
      </c>
      <c r="AY496" s="131">
        <f>ROUND((AZ496/100)*22.78356164*Taula1[[#This Row],[Espai reservat Administració (dies)]],2)</f>
        <v>0</v>
      </c>
      <c r="AZ496" s="79">
        <f>Taula1[[#This Row],[% Jornada segons contracte
(no posar el símbol %) ]]-Taula1[[#This Row],[% Reducció salari per baix rendiment        (no posar el símbol %)]]</f>
        <v>0</v>
      </c>
      <c r="BA496" s="131">
        <f t="shared" si="116"/>
        <v>0</v>
      </c>
      <c r="BB496" s="83"/>
      <c r="BC496" s="131">
        <f>IF(Taula1[[#This Row],[Grup justificat     (fer servir opcions de la llista desplegable)]]=1,AI496,0)</f>
        <v>0</v>
      </c>
      <c r="BD496" s="131">
        <f>IF(Taula1[[#This Row],[Grup justificat     (fer servir opcions de la llista desplegable)]]=2,AU496,0)</f>
        <v>0</v>
      </c>
      <c r="BE496" s="83"/>
      <c r="BF496" s="131">
        <f>IF(Taula1[[#This Row],[Espai reservat Administració]]=1,AO496,0)</f>
        <v>0</v>
      </c>
      <c r="BG496" s="131">
        <f>IF(Taula1[[#This Row],[Espai reservat Administració]]=2,BA496,0)</f>
        <v>0</v>
      </c>
      <c r="BH496" s="83"/>
      <c r="BI496" s="124">
        <f>IF(Taula1[[#This Row],[Grup justificat     (fer servir opcions de la llista desplegable)]]=1,1,0)</f>
        <v>0</v>
      </c>
      <c r="BJ496" s="124">
        <f>IF(Taula1[[#This Row],[Espai reservat Administració]]=1,1,0)</f>
        <v>0</v>
      </c>
      <c r="BK496" s="125"/>
      <c r="BL496" s="124">
        <f>IF(Taula1[[#This Row],[Grup justificat     (fer servir opcions de la llista desplegable)]]=2,1,0)</f>
        <v>0</v>
      </c>
      <c r="BM496" s="124">
        <f>IF(Taula1[[#This Row],[Espai reservat Administració]]=2,1,0)</f>
        <v>0</v>
      </c>
      <c r="BN496" s="73"/>
      <c r="BO496" s="73"/>
      <c r="BP496" s="73"/>
      <c r="BQ496" s="73"/>
      <c r="BR496" s="73"/>
      <c r="BS496" s="73"/>
      <c r="BT496" s="73"/>
      <c r="BU496" s="73"/>
      <c r="BV496" s="73"/>
      <c r="BW496" s="73"/>
      <c r="BX496" s="73"/>
      <c r="BY496" s="73"/>
      <c r="BZ496" s="73"/>
      <c r="CA496" s="73"/>
      <c r="CB496" s="73"/>
      <c r="CC496" s="73"/>
      <c r="CD496" s="73"/>
      <c r="CE496" s="73"/>
      <c r="CF496" s="73"/>
      <c r="CG496" s="63">
        <f t="shared" si="117"/>
        <v>0</v>
      </c>
      <c r="CH496" s="63">
        <f t="shared" si="118"/>
        <v>0</v>
      </c>
      <c r="CI496" s="73"/>
      <c r="CJ496" s="63">
        <f>IF(Taula1[[#This Row],[Tipus de contracte                                  (fer servir opcions de la llista desplegable)]]="Indefinit",1,0)</f>
        <v>0</v>
      </c>
      <c r="CK496" s="63">
        <f>IF(Taula1[[#This Row],[Tipus de contracte                                  (fer servir opcions de la llista desplegable)]]="Temporal, igual o superior a 6 mesos",1,0)</f>
        <v>0</v>
      </c>
      <c r="CL496" s="63">
        <f>IF(Taula1[[#This Row],[Tipus de contracte                                  (fer servir opcions de la llista desplegable)]]="Substitució per IT",1,0)</f>
        <v>0</v>
      </c>
      <c r="CM496" s="73"/>
      <c r="CN496" s="63">
        <f>IF(Taula1[[#This Row],[Relació llocs de treball]]&gt;=1,1,0)</f>
        <v>0</v>
      </c>
      <c r="CO496" s="73"/>
      <c r="CP496" s="63">
        <f>IF(Taula1[[#This Row],[Identitat de gènere                                                          (fer servir opcions de la llista desplegable)]]="Home",1,0)</f>
        <v>0</v>
      </c>
      <c r="CQ496" s="63">
        <f>IF(Taula1[[#This Row],[Identitat de gènere                                                          (fer servir opcions de la llista desplegable)]]="Dona",1,0)</f>
        <v>0</v>
      </c>
      <c r="CR496" s="63">
        <f>IF(Taula1[[#This Row],[Identitat de gènere                                                          (fer servir opcions de la llista desplegable)]]="No binari",1,0)</f>
        <v>0</v>
      </c>
      <c r="CS496" s="73"/>
      <c r="CT496" s="63">
        <f t="shared" si="112"/>
        <v>0</v>
      </c>
      <c r="CU496" s="64">
        <f t="shared" si="119"/>
        <v>0</v>
      </c>
      <c r="CW496" s="64">
        <f t="shared" si="120"/>
        <v>0</v>
      </c>
      <c r="CX496" s="64">
        <f t="shared" si="121"/>
        <v>0</v>
      </c>
      <c r="CY496" s="64">
        <f t="shared" si="122"/>
        <v>0</v>
      </c>
      <c r="CZ496" s="64">
        <f t="shared" si="123"/>
        <v>0</v>
      </c>
      <c r="DB496" s="64">
        <f t="shared" si="124"/>
        <v>0</v>
      </c>
      <c r="DC496" s="64">
        <f t="shared" si="125"/>
        <v>0</v>
      </c>
      <c r="DD496" s="64">
        <f t="shared" si="126"/>
        <v>0</v>
      </c>
      <c r="DE496" s="64">
        <f t="shared" si="127"/>
        <v>0</v>
      </c>
    </row>
    <row r="497" spans="2:109" x14ac:dyDescent="0.3">
      <c r="B497" s="167"/>
      <c r="C497" s="186"/>
      <c r="D497" s="2"/>
      <c r="E497" s="67"/>
      <c r="F497" s="5"/>
      <c r="G497" s="5"/>
      <c r="H497" s="187"/>
      <c r="I497" s="111" t="str">
        <f ca="1">IF(Taula1[[#This Row],[Data naixement (format dd/mm/aaaa)]]="","0",DATEDIF(Taula1[[#This Row],[Data naixement (format dd/mm/aaaa)]],TODAY(),"Y"))</f>
        <v>0</v>
      </c>
      <c r="J497" s="6"/>
      <c r="K497" s="6"/>
      <c r="L497" s="6"/>
      <c r="M497" s="6"/>
      <c r="N497" s="56"/>
      <c r="O497" s="56"/>
      <c r="P497" s="56"/>
      <c r="Q497" s="6"/>
      <c r="R497" s="7"/>
      <c r="S497" s="143">
        <f>Taula1[[#This Row],[Mesos naturals sencers treballats període justificat (01/01/2023 - 31/03/2023)]]</f>
        <v>0</v>
      </c>
      <c r="T497" s="194">
        <f>Taula1[[#This Row],[Dies treballats període justificat (01/01/2023 - 31/03/2023)              no comptabilitzats com a mes natural sencer]]</f>
        <v>0</v>
      </c>
      <c r="U497" s="12"/>
      <c r="V497" s="7"/>
      <c r="W497" s="188"/>
      <c r="X497" s="188"/>
      <c r="Y497" s="188"/>
      <c r="Z497" s="188"/>
      <c r="AA497" s="190"/>
      <c r="AB497" s="143">
        <f>Taula1[[#This Row],[Grup justificat     (fer servir opcions de la llista desplegable)]]</f>
        <v>0</v>
      </c>
      <c r="AC497" s="182"/>
      <c r="AD497" s="80"/>
      <c r="AE497" s="131">
        <f>ROUND((AF497/100)*756*Taula1[[#This Row],[Mesos naturals sencers treballats període justificat (01/01/2023 - 31/03/2023)]],2)</f>
        <v>0</v>
      </c>
      <c r="AF497" s="79">
        <f>Taula1[[#This Row],[% Jornada segons contracte
(no posar el símbol %) ]]-Taula1[[#This Row],[% Reducció salari per baix rendiment        (no posar el símbol %)]]</f>
        <v>0</v>
      </c>
      <c r="AG497" s="131">
        <f>ROUND((AH497/100)*24.8547945*Taula1[[#This Row],[Dies treballats període justificat (01/01/2023 - 31/03/2023)              no comptabilitzats com a mes natural sencer]],2)</f>
        <v>0</v>
      </c>
      <c r="AH497" s="79">
        <f>Taula1[[#This Row],[% Jornada segons contracte
(no posar el símbol %) ]]-Taula1[[#This Row],[% Reducció salari per baix rendiment        (no posar el símbol %)]]</f>
        <v>0</v>
      </c>
      <c r="AI497" s="131">
        <f t="shared" si="113"/>
        <v>0</v>
      </c>
      <c r="AJ497" s="183"/>
      <c r="AK497" s="131">
        <f>ROUND((AL497/100)*756*Taula1[[#This Row],[Espai reservat Administració  (mesos)]],2)</f>
        <v>0</v>
      </c>
      <c r="AL497" s="79">
        <f>Taula1[[#This Row],[% Jornada segons contracte
(no posar el símbol %) ]]-Taula1[[#This Row],[% Reducció salari per baix rendiment        (no posar el símbol %)]]</f>
        <v>0</v>
      </c>
      <c r="AM497" s="131">
        <f>ROUND((AN497/100)*24.8547945*Taula1[[#This Row],[Espai reservat Administració (dies)]],2)</f>
        <v>0</v>
      </c>
      <c r="AN497" s="79">
        <f>Taula1[[#This Row],[% Jornada segons contracte
(no posar el símbol %) ]]-Taula1[[#This Row],[% Reducció salari per baix rendiment        (no posar el símbol %)]]</f>
        <v>0</v>
      </c>
      <c r="AO497" s="131">
        <f t="shared" si="114"/>
        <v>0</v>
      </c>
      <c r="AP497" s="86"/>
      <c r="AQ497" s="136">
        <f>ROUND((AR497/100)*693*Taula1[[#This Row],[Mesos naturals sencers treballats període justificat (01/01/2023 - 31/03/2023)]],2)</f>
        <v>0</v>
      </c>
      <c r="AR497" s="89">
        <f>Taula1[[#This Row],[% Jornada segons contracte
(no posar el símbol %) ]]-Taula1[[#This Row],[% Reducció salari per baix rendiment        (no posar el símbol %)]]</f>
        <v>0</v>
      </c>
      <c r="AS497" s="136">
        <f>ROUND((AT497/100)*22.78356164*Taula1[[#This Row],[Dies treballats període justificat (01/01/2023 - 31/03/2023)              no comptabilitzats com a mes natural sencer]],2)</f>
        <v>0</v>
      </c>
      <c r="AT497" s="89">
        <f>Taula1[[#This Row],[% Jornada segons contracte
(no posar el símbol %) ]]-Taula1[[#This Row],[% Reducció salari per baix rendiment        (no posar el símbol %)]]</f>
        <v>0</v>
      </c>
      <c r="AU497" s="136">
        <f t="shared" si="115"/>
        <v>0</v>
      </c>
      <c r="AV497" s="86"/>
      <c r="AW497" s="136">
        <f>ROUND((AX497/100)*693*Taula1[[#This Row],[Espai reservat Administració  (mesos)]],2)</f>
        <v>0</v>
      </c>
      <c r="AX497" s="89">
        <f>Taula1[[#This Row],[% Jornada segons contracte
(no posar el símbol %) ]]-Taula1[[#This Row],[% Reducció salari per baix rendiment        (no posar el símbol %)]]</f>
        <v>0</v>
      </c>
      <c r="AY497" s="131">
        <f>ROUND((AZ497/100)*22.78356164*Taula1[[#This Row],[Espai reservat Administració (dies)]],2)</f>
        <v>0</v>
      </c>
      <c r="AZ497" s="79">
        <f>Taula1[[#This Row],[% Jornada segons contracte
(no posar el símbol %) ]]-Taula1[[#This Row],[% Reducció salari per baix rendiment        (no posar el símbol %)]]</f>
        <v>0</v>
      </c>
      <c r="BA497" s="131">
        <f t="shared" si="116"/>
        <v>0</v>
      </c>
      <c r="BB497" s="83"/>
      <c r="BC497" s="131">
        <f>IF(Taula1[[#This Row],[Grup justificat     (fer servir opcions de la llista desplegable)]]=1,AI497,0)</f>
        <v>0</v>
      </c>
      <c r="BD497" s="131">
        <f>IF(Taula1[[#This Row],[Grup justificat     (fer servir opcions de la llista desplegable)]]=2,AU497,0)</f>
        <v>0</v>
      </c>
      <c r="BE497" s="83"/>
      <c r="BF497" s="131">
        <f>IF(Taula1[[#This Row],[Espai reservat Administració]]=1,AO497,0)</f>
        <v>0</v>
      </c>
      <c r="BG497" s="131">
        <f>IF(Taula1[[#This Row],[Espai reservat Administració]]=2,BA497,0)</f>
        <v>0</v>
      </c>
      <c r="BH497" s="83"/>
      <c r="BI497" s="124">
        <f>IF(Taula1[[#This Row],[Grup justificat     (fer servir opcions de la llista desplegable)]]=1,1,0)</f>
        <v>0</v>
      </c>
      <c r="BJ497" s="124">
        <f>IF(Taula1[[#This Row],[Espai reservat Administració]]=1,1,0)</f>
        <v>0</v>
      </c>
      <c r="BK497" s="125"/>
      <c r="BL497" s="124">
        <f>IF(Taula1[[#This Row],[Grup justificat     (fer servir opcions de la llista desplegable)]]=2,1,0)</f>
        <v>0</v>
      </c>
      <c r="BM497" s="124">
        <f>IF(Taula1[[#This Row],[Espai reservat Administració]]=2,1,0)</f>
        <v>0</v>
      </c>
      <c r="BN497" s="73"/>
      <c r="BO497" s="73"/>
      <c r="BP497" s="73"/>
      <c r="BQ497" s="73"/>
      <c r="BR497" s="73"/>
      <c r="BS497" s="73"/>
      <c r="BT497" s="73"/>
      <c r="BU497" s="73"/>
      <c r="BV497" s="73"/>
      <c r="BW497" s="73"/>
      <c r="BX497" s="73"/>
      <c r="BY497" s="73"/>
      <c r="BZ497" s="73"/>
      <c r="CA497" s="73"/>
      <c r="CB497" s="73"/>
      <c r="CC497" s="73"/>
      <c r="CD497" s="73"/>
      <c r="CE497" s="73"/>
      <c r="CF497" s="73"/>
      <c r="CG497" s="63">
        <f t="shared" si="117"/>
        <v>0</v>
      </c>
      <c r="CH497" s="63">
        <f t="shared" si="118"/>
        <v>0</v>
      </c>
      <c r="CI497" s="73"/>
      <c r="CJ497" s="63">
        <f>IF(Taula1[[#This Row],[Tipus de contracte                                  (fer servir opcions de la llista desplegable)]]="Indefinit",1,0)</f>
        <v>0</v>
      </c>
      <c r="CK497" s="63">
        <f>IF(Taula1[[#This Row],[Tipus de contracte                                  (fer servir opcions de la llista desplegable)]]="Temporal, igual o superior a 6 mesos",1,0)</f>
        <v>0</v>
      </c>
      <c r="CL497" s="63">
        <f>IF(Taula1[[#This Row],[Tipus de contracte                                  (fer servir opcions de la llista desplegable)]]="Substitució per IT",1,0)</f>
        <v>0</v>
      </c>
      <c r="CM497" s="73"/>
      <c r="CN497" s="63">
        <f>IF(Taula1[[#This Row],[Relació llocs de treball]]&gt;=1,1,0)</f>
        <v>0</v>
      </c>
      <c r="CO497" s="73"/>
      <c r="CP497" s="63">
        <f>IF(Taula1[[#This Row],[Identitat de gènere                                                          (fer servir opcions de la llista desplegable)]]="Home",1,0)</f>
        <v>0</v>
      </c>
      <c r="CQ497" s="63">
        <f>IF(Taula1[[#This Row],[Identitat de gènere                                                          (fer servir opcions de la llista desplegable)]]="Dona",1,0)</f>
        <v>0</v>
      </c>
      <c r="CR497" s="63">
        <f>IF(Taula1[[#This Row],[Identitat de gènere                                                          (fer servir opcions de la llista desplegable)]]="No binari",1,0)</f>
        <v>0</v>
      </c>
      <c r="CS497" s="73"/>
      <c r="CT497" s="63">
        <f t="shared" si="112"/>
        <v>0</v>
      </c>
      <c r="CU497" s="64">
        <f t="shared" si="119"/>
        <v>0</v>
      </c>
      <c r="CW497" s="64">
        <f t="shared" si="120"/>
        <v>0</v>
      </c>
      <c r="CX497" s="64">
        <f t="shared" si="121"/>
        <v>0</v>
      </c>
      <c r="CY497" s="64">
        <f t="shared" si="122"/>
        <v>0</v>
      </c>
      <c r="CZ497" s="64">
        <f t="shared" si="123"/>
        <v>0</v>
      </c>
      <c r="DB497" s="64">
        <f t="shared" si="124"/>
        <v>0</v>
      </c>
      <c r="DC497" s="64">
        <f t="shared" si="125"/>
        <v>0</v>
      </c>
      <c r="DD497" s="64">
        <f t="shared" si="126"/>
        <v>0</v>
      </c>
      <c r="DE497" s="64">
        <f t="shared" si="127"/>
        <v>0</v>
      </c>
    </row>
    <row r="498" spans="2:109" x14ac:dyDescent="0.3">
      <c r="B498" s="167"/>
      <c r="C498" s="186"/>
      <c r="D498" s="2"/>
      <c r="E498" s="67"/>
      <c r="F498" s="5"/>
      <c r="G498" s="5"/>
      <c r="H498" s="187"/>
      <c r="I498" s="111" t="str">
        <f ca="1">IF(Taula1[[#This Row],[Data naixement (format dd/mm/aaaa)]]="","0",DATEDIF(Taula1[[#This Row],[Data naixement (format dd/mm/aaaa)]],TODAY(),"Y"))</f>
        <v>0</v>
      </c>
      <c r="J498" s="6"/>
      <c r="K498" s="6"/>
      <c r="L498" s="6"/>
      <c r="M498" s="6"/>
      <c r="N498" s="56"/>
      <c r="O498" s="56"/>
      <c r="P498" s="56"/>
      <c r="Q498" s="6"/>
      <c r="R498" s="7"/>
      <c r="S498" s="143">
        <f>Taula1[[#This Row],[Mesos naturals sencers treballats període justificat (01/01/2023 - 31/03/2023)]]</f>
        <v>0</v>
      </c>
      <c r="T498" s="194">
        <f>Taula1[[#This Row],[Dies treballats període justificat (01/01/2023 - 31/03/2023)              no comptabilitzats com a mes natural sencer]]</f>
        <v>0</v>
      </c>
      <c r="U498" s="12"/>
      <c r="V498" s="7"/>
      <c r="W498" s="188"/>
      <c r="X498" s="188"/>
      <c r="Y498" s="188"/>
      <c r="Z498" s="188"/>
      <c r="AA498" s="190"/>
      <c r="AB498" s="143">
        <f>Taula1[[#This Row],[Grup justificat     (fer servir opcions de la llista desplegable)]]</f>
        <v>0</v>
      </c>
      <c r="AC498" s="182"/>
      <c r="AD498" s="80"/>
      <c r="AE498" s="131">
        <f>ROUND((AF498/100)*756*Taula1[[#This Row],[Mesos naturals sencers treballats període justificat (01/01/2023 - 31/03/2023)]],2)</f>
        <v>0</v>
      </c>
      <c r="AF498" s="79">
        <f>Taula1[[#This Row],[% Jornada segons contracte
(no posar el símbol %) ]]-Taula1[[#This Row],[% Reducció salari per baix rendiment        (no posar el símbol %)]]</f>
        <v>0</v>
      </c>
      <c r="AG498" s="131">
        <f>ROUND((AH498/100)*24.8547945*Taula1[[#This Row],[Dies treballats període justificat (01/01/2023 - 31/03/2023)              no comptabilitzats com a mes natural sencer]],2)</f>
        <v>0</v>
      </c>
      <c r="AH498" s="79">
        <f>Taula1[[#This Row],[% Jornada segons contracte
(no posar el símbol %) ]]-Taula1[[#This Row],[% Reducció salari per baix rendiment        (no posar el símbol %)]]</f>
        <v>0</v>
      </c>
      <c r="AI498" s="131">
        <f t="shared" si="113"/>
        <v>0</v>
      </c>
      <c r="AJ498" s="183"/>
      <c r="AK498" s="131">
        <f>ROUND((AL498/100)*756*Taula1[[#This Row],[Espai reservat Administració  (mesos)]],2)</f>
        <v>0</v>
      </c>
      <c r="AL498" s="79">
        <f>Taula1[[#This Row],[% Jornada segons contracte
(no posar el símbol %) ]]-Taula1[[#This Row],[% Reducció salari per baix rendiment        (no posar el símbol %)]]</f>
        <v>0</v>
      </c>
      <c r="AM498" s="131">
        <f>ROUND((AN498/100)*24.8547945*Taula1[[#This Row],[Espai reservat Administració (dies)]],2)</f>
        <v>0</v>
      </c>
      <c r="AN498" s="79">
        <f>Taula1[[#This Row],[% Jornada segons contracte
(no posar el símbol %) ]]-Taula1[[#This Row],[% Reducció salari per baix rendiment        (no posar el símbol %)]]</f>
        <v>0</v>
      </c>
      <c r="AO498" s="131">
        <f t="shared" si="114"/>
        <v>0</v>
      </c>
      <c r="AP498" s="86"/>
      <c r="AQ498" s="136">
        <f>ROUND((AR498/100)*693*Taula1[[#This Row],[Mesos naturals sencers treballats període justificat (01/01/2023 - 31/03/2023)]],2)</f>
        <v>0</v>
      </c>
      <c r="AR498" s="89">
        <f>Taula1[[#This Row],[% Jornada segons contracte
(no posar el símbol %) ]]-Taula1[[#This Row],[% Reducció salari per baix rendiment        (no posar el símbol %)]]</f>
        <v>0</v>
      </c>
      <c r="AS498" s="136">
        <f>ROUND((AT498/100)*22.78356164*Taula1[[#This Row],[Dies treballats període justificat (01/01/2023 - 31/03/2023)              no comptabilitzats com a mes natural sencer]],2)</f>
        <v>0</v>
      </c>
      <c r="AT498" s="89">
        <f>Taula1[[#This Row],[% Jornada segons contracte
(no posar el símbol %) ]]-Taula1[[#This Row],[% Reducció salari per baix rendiment        (no posar el símbol %)]]</f>
        <v>0</v>
      </c>
      <c r="AU498" s="136">
        <f t="shared" si="115"/>
        <v>0</v>
      </c>
      <c r="AV498" s="86"/>
      <c r="AW498" s="136">
        <f>ROUND((AX498/100)*693*Taula1[[#This Row],[Espai reservat Administració  (mesos)]],2)</f>
        <v>0</v>
      </c>
      <c r="AX498" s="89">
        <f>Taula1[[#This Row],[% Jornada segons contracte
(no posar el símbol %) ]]-Taula1[[#This Row],[% Reducció salari per baix rendiment        (no posar el símbol %)]]</f>
        <v>0</v>
      </c>
      <c r="AY498" s="131">
        <f>ROUND((AZ498/100)*22.78356164*Taula1[[#This Row],[Espai reservat Administració (dies)]],2)</f>
        <v>0</v>
      </c>
      <c r="AZ498" s="79">
        <f>Taula1[[#This Row],[% Jornada segons contracte
(no posar el símbol %) ]]-Taula1[[#This Row],[% Reducció salari per baix rendiment        (no posar el símbol %)]]</f>
        <v>0</v>
      </c>
      <c r="BA498" s="131">
        <f t="shared" si="116"/>
        <v>0</v>
      </c>
      <c r="BB498" s="83"/>
      <c r="BC498" s="131">
        <f>IF(Taula1[[#This Row],[Grup justificat     (fer servir opcions de la llista desplegable)]]=1,AI498,0)</f>
        <v>0</v>
      </c>
      <c r="BD498" s="131">
        <f>IF(Taula1[[#This Row],[Grup justificat     (fer servir opcions de la llista desplegable)]]=2,AU498,0)</f>
        <v>0</v>
      </c>
      <c r="BE498" s="83"/>
      <c r="BF498" s="131">
        <f>IF(Taula1[[#This Row],[Espai reservat Administració]]=1,AO498,0)</f>
        <v>0</v>
      </c>
      <c r="BG498" s="131">
        <f>IF(Taula1[[#This Row],[Espai reservat Administració]]=2,BA498,0)</f>
        <v>0</v>
      </c>
      <c r="BH498" s="83"/>
      <c r="BI498" s="124">
        <f>IF(Taula1[[#This Row],[Grup justificat     (fer servir opcions de la llista desplegable)]]=1,1,0)</f>
        <v>0</v>
      </c>
      <c r="BJ498" s="124">
        <f>IF(Taula1[[#This Row],[Espai reservat Administració]]=1,1,0)</f>
        <v>0</v>
      </c>
      <c r="BK498" s="125"/>
      <c r="BL498" s="124">
        <f>IF(Taula1[[#This Row],[Grup justificat     (fer servir opcions de la llista desplegable)]]=2,1,0)</f>
        <v>0</v>
      </c>
      <c r="BM498" s="124">
        <f>IF(Taula1[[#This Row],[Espai reservat Administració]]=2,1,0)</f>
        <v>0</v>
      </c>
      <c r="BN498" s="73"/>
      <c r="BO498" s="73"/>
      <c r="BP498" s="73"/>
      <c r="BQ498" s="73"/>
      <c r="BR498" s="73"/>
      <c r="BS498" s="73"/>
      <c r="BT498" s="73"/>
      <c r="BU498" s="73"/>
      <c r="BV498" s="73"/>
      <c r="BW498" s="73"/>
      <c r="BX498" s="73"/>
      <c r="BY498" s="73"/>
      <c r="BZ498" s="73"/>
      <c r="CA498" s="73"/>
      <c r="CB498" s="73"/>
      <c r="CC498" s="73"/>
      <c r="CD498" s="73"/>
      <c r="CE498" s="73"/>
      <c r="CF498" s="73"/>
      <c r="CG498" s="63">
        <f t="shared" si="117"/>
        <v>0</v>
      </c>
      <c r="CH498" s="63">
        <f t="shared" si="118"/>
        <v>0</v>
      </c>
      <c r="CI498" s="73"/>
      <c r="CJ498" s="63">
        <f>IF(Taula1[[#This Row],[Tipus de contracte                                  (fer servir opcions de la llista desplegable)]]="Indefinit",1,0)</f>
        <v>0</v>
      </c>
      <c r="CK498" s="63">
        <f>IF(Taula1[[#This Row],[Tipus de contracte                                  (fer servir opcions de la llista desplegable)]]="Temporal, igual o superior a 6 mesos",1,0)</f>
        <v>0</v>
      </c>
      <c r="CL498" s="63">
        <f>IF(Taula1[[#This Row],[Tipus de contracte                                  (fer servir opcions de la llista desplegable)]]="Substitució per IT",1,0)</f>
        <v>0</v>
      </c>
      <c r="CM498" s="73"/>
      <c r="CN498" s="63">
        <f>IF(Taula1[[#This Row],[Relació llocs de treball]]&gt;=1,1,0)</f>
        <v>0</v>
      </c>
      <c r="CO498" s="73"/>
      <c r="CP498" s="63">
        <f>IF(Taula1[[#This Row],[Identitat de gènere                                                          (fer servir opcions de la llista desplegable)]]="Home",1,0)</f>
        <v>0</v>
      </c>
      <c r="CQ498" s="63">
        <f>IF(Taula1[[#This Row],[Identitat de gènere                                                          (fer servir opcions de la llista desplegable)]]="Dona",1,0)</f>
        <v>0</v>
      </c>
      <c r="CR498" s="63">
        <f>IF(Taula1[[#This Row],[Identitat de gènere                                                          (fer servir opcions de la llista desplegable)]]="No binari",1,0)</f>
        <v>0</v>
      </c>
      <c r="CS498" s="73"/>
      <c r="CT498" s="63">
        <f t="shared" si="112"/>
        <v>0</v>
      </c>
      <c r="CU498" s="64">
        <f t="shared" si="119"/>
        <v>0</v>
      </c>
      <c r="CW498" s="64">
        <f t="shared" si="120"/>
        <v>0</v>
      </c>
      <c r="CX498" s="64">
        <f t="shared" si="121"/>
        <v>0</v>
      </c>
      <c r="CY498" s="64">
        <f t="shared" si="122"/>
        <v>0</v>
      </c>
      <c r="CZ498" s="64">
        <f t="shared" si="123"/>
        <v>0</v>
      </c>
      <c r="DB498" s="64">
        <f t="shared" si="124"/>
        <v>0</v>
      </c>
      <c r="DC498" s="64">
        <f t="shared" si="125"/>
        <v>0</v>
      </c>
      <c r="DD498" s="64">
        <f t="shared" si="126"/>
        <v>0</v>
      </c>
      <c r="DE498" s="64">
        <f t="shared" si="127"/>
        <v>0</v>
      </c>
    </row>
    <row r="499" spans="2:109" x14ac:dyDescent="0.3">
      <c r="B499" s="167"/>
      <c r="C499" s="186"/>
      <c r="D499" s="2"/>
      <c r="E499" s="67"/>
      <c r="F499" s="5"/>
      <c r="G499" s="5"/>
      <c r="H499" s="187"/>
      <c r="I499" s="111" t="str">
        <f ca="1">IF(Taula1[[#This Row],[Data naixement (format dd/mm/aaaa)]]="","0",DATEDIF(Taula1[[#This Row],[Data naixement (format dd/mm/aaaa)]],TODAY(),"Y"))</f>
        <v>0</v>
      </c>
      <c r="J499" s="6"/>
      <c r="K499" s="6"/>
      <c r="L499" s="6"/>
      <c r="M499" s="6"/>
      <c r="N499" s="56"/>
      <c r="O499" s="56"/>
      <c r="P499" s="56"/>
      <c r="Q499" s="6"/>
      <c r="R499" s="7"/>
      <c r="S499" s="143">
        <f>Taula1[[#This Row],[Mesos naturals sencers treballats període justificat (01/01/2023 - 31/03/2023)]]</f>
        <v>0</v>
      </c>
      <c r="T499" s="194">
        <f>Taula1[[#This Row],[Dies treballats període justificat (01/01/2023 - 31/03/2023)              no comptabilitzats com a mes natural sencer]]</f>
        <v>0</v>
      </c>
      <c r="U499" s="12"/>
      <c r="V499" s="7"/>
      <c r="W499" s="188"/>
      <c r="X499" s="188"/>
      <c r="Y499" s="188"/>
      <c r="Z499" s="188"/>
      <c r="AA499" s="190"/>
      <c r="AB499" s="143">
        <f>Taula1[[#This Row],[Grup justificat     (fer servir opcions de la llista desplegable)]]</f>
        <v>0</v>
      </c>
      <c r="AC499" s="182"/>
      <c r="AD499" s="80"/>
      <c r="AE499" s="131">
        <f>ROUND((AF499/100)*756*Taula1[[#This Row],[Mesos naturals sencers treballats període justificat (01/01/2023 - 31/03/2023)]],2)</f>
        <v>0</v>
      </c>
      <c r="AF499" s="79">
        <f>Taula1[[#This Row],[% Jornada segons contracte
(no posar el símbol %) ]]-Taula1[[#This Row],[% Reducció salari per baix rendiment        (no posar el símbol %)]]</f>
        <v>0</v>
      </c>
      <c r="AG499" s="131">
        <f>ROUND((AH499/100)*24.8547945*Taula1[[#This Row],[Dies treballats període justificat (01/01/2023 - 31/03/2023)              no comptabilitzats com a mes natural sencer]],2)</f>
        <v>0</v>
      </c>
      <c r="AH499" s="79">
        <f>Taula1[[#This Row],[% Jornada segons contracte
(no posar el símbol %) ]]-Taula1[[#This Row],[% Reducció salari per baix rendiment        (no posar el símbol %)]]</f>
        <v>0</v>
      </c>
      <c r="AI499" s="131">
        <f t="shared" si="113"/>
        <v>0</v>
      </c>
      <c r="AJ499" s="183"/>
      <c r="AK499" s="131">
        <f>ROUND((AL499/100)*756*Taula1[[#This Row],[Espai reservat Administració  (mesos)]],2)</f>
        <v>0</v>
      </c>
      <c r="AL499" s="79">
        <f>Taula1[[#This Row],[% Jornada segons contracte
(no posar el símbol %) ]]-Taula1[[#This Row],[% Reducció salari per baix rendiment        (no posar el símbol %)]]</f>
        <v>0</v>
      </c>
      <c r="AM499" s="131">
        <f>ROUND((AN499/100)*24.8547945*Taula1[[#This Row],[Espai reservat Administració (dies)]],2)</f>
        <v>0</v>
      </c>
      <c r="AN499" s="79">
        <f>Taula1[[#This Row],[% Jornada segons contracte
(no posar el símbol %) ]]-Taula1[[#This Row],[% Reducció salari per baix rendiment        (no posar el símbol %)]]</f>
        <v>0</v>
      </c>
      <c r="AO499" s="131">
        <f t="shared" si="114"/>
        <v>0</v>
      </c>
      <c r="AP499" s="86"/>
      <c r="AQ499" s="136">
        <f>ROUND((AR499/100)*693*Taula1[[#This Row],[Mesos naturals sencers treballats període justificat (01/01/2023 - 31/03/2023)]],2)</f>
        <v>0</v>
      </c>
      <c r="AR499" s="89">
        <f>Taula1[[#This Row],[% Jornada segons contracte
(no posar el símbol %) ]]-Taula1[[#This Row],[% Reducció salari per baix rendiment        (no posar el símbol %)]]</f>
        <v>0</v>
      </c>
      <c r="AS499" s="136">
        <f>ROUND((AT499/100)*22.78356164*Taula1[[#This Row],[Dies treballats període justificat (01/01/2023 - 31/03/2023)              no comptabilitzats com a mes natural sencer]],2)</f>
        <v>0</v>
      </c>
      <c r="AT499" s="89">
        <f>Taula1[[#This Row],[% Jornada segons contracte
(no posar el símbol %) ]]-Taula1[[#This Row],[% Reducció salari per baix rendiment        (no posar el símbol %)]]</f>
        <v>0</v>
      </c>
      <c r="AU499" s="136">
        <f t="shared" si="115"/>
        <v>0</v>
      </c>
      <c r="AV499" s="86"/>
      <c r="AW499" s="136">
        <f>ROUND((AX499/100)*693*Taula1[[#This Row],[Espai reservat Administració  (mesos)]],2)</f>
        <v>0</v>
      </c>
      <c r="AX499" s="89">
        <f>Taula1[[#This Row],[% Jornada segons contracte
(no posar el símbol %) ]]-Taula1[[#This Row],[% Reducció salari per baix rendiment        (no posar el símbol %)]]</f>
        <v>0</v>
      </c>
      <c r="AY499" s="131">
        <f>ROUND((AZ499/100)*22.78356164*Taula1[[#This Row],[Espai reservat Administració (dies)]],2)</f>
        <v>0</v>
      </c>
      <c r="AZ499" s="79">
        <f>Taula1[[#This Row],[% Jornada segons contracte
(no posar el símbol %) ]]-Taula1[[#This Row],[% Reducció salari per baix rendiment        (no posar el símbol %)]]</f>
        <v>0</v>
      </c>
      <c r="BA499" s="131">
        <f t="shared" si="116"/>
        <v>0</v>
      </c>
      <c r="BB499" s="83"/>
      <c r="BC499" s="131">
        <f>IF(Taula1[[#This Row],[Grup justificat     (fer servir opcions de la llista desplegable)]]=1,AI499,0)</f>
        <v>0</v>
      </c>
      <c r="BD499" s="131">
        <f>IF(Taula1[[#This Row],[Grup justificat     (fer servir opcions de la llista desplegable)]]=2,AU499,0)</f>
        <v>0</v>
      </c>
      <c r="BE499" s="83"/>
      <c r="BF499" s="131">
        <f>IF(Taula1[[#This Row],[Espai reservat Administració]]=1,AO499,0)</f>
        <v>0</v>
      </c>
      <c r="BG499" s="131">
        <f>IF(Taula1[[#This Row],[Espai reservat Administració]]=2,BA499,0)</f>
        <v>0</v>
      </c>
      <c r="BH499" s="83"/>
      <c r="BI499" s="124">
        <f>IF(Taula1[[#This Row],[Grup justificat     (fer servir opcions de la llista desplegable)]]=1,1,0)</f>
        <v>0</v>
      </c>
      <c r="BJ499" s="124">
        <f>IF(Taula1[[#This Row],[Espai reservat Administració]]=1,1,0)</f>
        <v>0</v>
      </c>
      <c r="BK499" s="125"/>
      <c r="BL499" s="124">
        <f>IF(Taula1[[#This Row],[Grup justificat     (fer servir opcions de la llista desplegable)]]=2,1,0)</f>
        <v>0</v>
      </c>
      <c r="BM499" s="124">
        <f>IF(Taula1[[#This Row],[Espai reservat Administració]]=2,1,0)</f>
        <v>0</v>
      </c>
      <c r="BN499" s="73"/>
      <c r="BO499" s="73"/>
      <c r="BP499" s="73"/>
      <c r="BQ499" s="73"/>
      <c r="BR499" s="73"/>
      <c r="BS499" s="73"/>
      <c r="BT499" s="73"/>
      <c r="BU499" s="73"/>
      <c r="BV499" s="73"/>
      <c r="BW499" s="73"/>
      <c r="BX499" s="73"/>
      <c r="BY499" s="73"/>
      <c r="BZ499" s="73"/>
      <c r="CA499" s="73"/>
      <c r="CB499" s="73"/>
      <c r="CC499" s="73"/>
      <c r="CD499" s="73"/>
      <c r="CE499" s="73"/>
      <c r="CF499" s="73"/>
      <c r="CG499" s="63">
        <f t="shared" si="117"/>
        <v>0</v>
      </c>
      <c r="CH499" s="63">
        <f t="shared" si="118"/>
        <v>0</v>
      </c>
      <c r="CI499" s="73"/>
      <c r="CJ499" s="63">
        <f>IF(Taula1[[#This Row],[Tipus de contracte                                  (fer servir opcions de la llista desplegable)]]="Indefinit",1,0)</f>
        <v>0</v>
      </c>
      <c r="CK499" s="63">
        <f>IF(Taula1[[#This Row],[Tipus de contracte                                  (fer servir opcions de la llista desplegable)]]="Temporal, igual o superior a 6 mesos",1,0)</f>
        <v>0</v>
      </c>
      <c r="CL499" s="63">
        <f>IF(Taula1[[#This Row],[Tipus de contracte                                  (fer servir opcions de la llista desplegable)]]="Substitució per IT",1,0)</f>
        <v>0</v>
      </c>
      <c r="CM499" s="73"/>
      <c r="CN499" s="63">
        <f>IF(Taula1[[#This Row],[Relació llocs de treball]]&gt;=1,1,0)</f>
        <v>0</v>
      </c>
      <c r="CO499" s="73"/>
      <c r="CP499" s="63">
        <f>IF(Taula1[[#This Row],[Identitat de gènere                                                          (fer servir opcions de la llista desplegable)]]="Home",1,0)</f>
        <v>0</v>
      </c>
      <c r="CQ499" s="63">
        <f>IF(Taula1[[#This Row],[Identitat de gènere                                                          (fer servir opcions de la llista desplegable)]]="Dona",1,0)</f>
        <v>0</v>
      </c>
      <c r="CR499" s="63">
        <f>IF(Taula1[[#This Row],[Identitat de gènere                                                          (fer servir opcions de la llista desplegable)]]="No binari",1,0)</f>
        <v>0</v>
      </c>
      <c r="CS499" s="73"/>
      <c r="CT499" s="63">
        <f t="shared" si="112"/>
        <v>0</v>
      </c>
      <c r="CU499" s="64">
        <f t="shared" si="119"/>
        <v>0</v>
      </c>
      <c r="CW499" s="64">
        <f t="shared" si="120"/>
        <v>0</v>
      </c>
      <c r="CX499" s="64">
        <f t="shared" si="121"/>
        <v>0</v>
      </c>
      <c r="CY499" s="64">
        <f t="shared" si="122"/>
        <v>0</v>
      </c>
      <c r="CZ499" s="64">
        <f t="shared" si="123"/>
        <v>0</v>
      </c>
      <c r="DB499" s="64">
        <f t="shared" si="124"/>
        <v>0</v>
      </c>
      <c r="DC499" s="64">
        <f t="shared" si="125"/>
        <v>0</v>
      </c>
      <c r="DD499" s="64">
        <f t="shared" si="126"/>
        <v>0</v>
      </c>
      <c r="DE499" s="64">
        <f t="shared" si="127"/>
        <v>0</v>
      </c>
    </row>
    <row r="500" spans="2:109" x14ac:dyDescent="0.3">
      <c r="B500" s="167"/>
      <c r="C500" s="186"/>
      <c r="D500" s="2"/>
      <c r="E500" s="67"/>
      <c r="F500" s="5"/>
      <c r="G500" s="5"/>
      <c r="H500" s="187"/>
      <c r="I500" s="111" t="str">
        <f ca="1">IF(Taula1[[#This Row],[Data naixement (format dd/mm/aaaa)]]="","0",DATEDIF(Taula1[[#This Row],[Data naixement (format dd/mm/aaaa)]],TODAY(),"Y"))</f>
        <v>0</v>
      </c>
      <c r="J500" s="6"/>
      <c r="K500" s="6"/>
      <c r="L500" s="6"/>
      <c r="M500" s="6"/>
      <c r="N500" s="56"/>
      <c r="O500" s="56"/>
      <c r="P500" s="56"/>
      <c r="Q500" s="6"/>
      <c r="R500" s="7"/>
      <c r="S500" s="143">
        <f>Taula1[[#This Row],[Mesos naturals sencers treballats període justificat (01/01/2023 - 31/03/2023)]]</f>
        <v>0</v>
      </c>
      <c r="T500" s="194">
        <f>Taula1[[#This Row],[Dies treballats període justificat (01/01/2023 - 31/03/2023)              no comptabilitzats com a mes natural sencer]]</f>
        <v>0</v>
      </c>
      <c r="U500" s="12"/>
      <c r="V500" s="7"/>
      <c r="W500" s="188"/>
      <c r="X500" s="188"/>
      <c r="Y500" s="188"/>
      <c r="Z500" s="188"/>
      <c r="AA500" s="190"/>
      <c r="AB500" s="143">
        <f>Taula1[[#This Row],[Grup justificat     (fer servir opcions de la llista desplegable)]]</f>
        <v>0</v>
      </c>
      <c r="AC500" s="182"/>
      <c r="AD500" s="80"/>
      <c r="AE500" s="131">
        <f>ROUND((AF500/100)*756*Taula1[[#This Row],[Mesos naturals sencers treballats període justificat (01/01/2023 - 31/03/2023)]],2)</f>
        <v>0</v>
      </c>
      <c r="AF500" s="79">
        <f>Taula1[[#This Row],[% Jornada segons contracte
(no posar el símbol %) ]]-Taula1[[#This Row],[% Reducció salari per baix rendiment        (no posar el símbol %)]]</f>
        <v>0</v>
      </c>
      <c r="AG500" s="131">
        <f>ROUND((AH500/100)*24.8547945*Taula1[[#This Row],[Dies treballats període justificat (01/01/2023 - 31/03/2023)              no comptabilitzats com a mes natural sencer]],2)</f>
        <v>0</v>
      </c>
      <c r="AH500" s="79">
        <f>Taula1[[#This Row],[% Jornada segons contracte
(no posar el símbol %) ]]-Taula1[[#This Row],[% Reducció salari per baix rendiment        (no posar el símbol %)]]</f>
        <v>0</v>
      </c>
      <c r="AI500" s="131">
        <f t="shared" si="113"/>
        <v>0</v>
      </c>
      <c r="AJ500" s="183"/>
      <c r="AK500" s="131">
        <f>ROUND((AL500/100)*756*Taula1[[#This Row],[Espai reservat Administració  (mesos)]],2)</f>
        <v>0</v>
      </c>
      <c r="AL500" s="79">
        <f>Taula1[[#This Row],[% Jornada segons contracte
(no posar el símbol %) ]]-Taula1[[#This Row],[% Reducció salari per baix rendiment        (no posar el símbol %)]]</f>
        <v>0</v>
      </c>
      <c r="AM500" s="131">
        <f>ROUND((AN500/100)*24.8547945*Taula1[[#This Row],[Espai reservat Administració (dies)]],2)</f>
        <v>0</v>
      </c>
      <c r="AN500" s="79">
        <f>Taula1[[#This Row],[% Jornada segons contracte
(no posar el símbol %) ]]-Taula1[[#This Row],[% Reducció salari per baix rendiment        (no posar el símbol %)]]</f>
        <v>0</v>
      </c>
      <c r="AO500" s="131">
        <f t="shared" si="114"/>
        <v>0</v>
      </c>
      <c r="AP500" s="86"/>
      <c r="AQ500" s="136">
        <f>ROUND((AR500/100)*693*Taula1[[#This Row],[Mesos naturals sencers treballats període justificat (01/01/2023 - 31/03/2023)]],2)</f>
        <v>0</v>
      </c>
      <c r="AR500" s="89">
        <f>Taula1[[#This Row],[% Jornada segons contracte
(no posar el símbol %) ]]-Taula1[[#This Row],[% Reducció salari per baix rendiment        (no posar el símbol %)]]</f>
        <v>0</v>
      </c>
      <c r="AS500" s="136">
        <f>ROUND((AT500/100)*22.78356164*Taula1[[#This Row],[Dies treballats període justificat (01/01/2023 - 31/03/2023)              no comptabilitzats com a mes natural sencer]],2)</f>
        <v>0</v>
      </c>
      <c r="AT500" s="89">
        <f>Taula1[[#This Row],[% Jornada segons contracte
(no posar el símbol %) ]]-Taula1[[#This Row],[% Reducció salari per baix rendiment        (no posar el símbol %)]]</f>
        <v>0</v>
      </c>
      <c r="AU500" s="136">
        <f t="shared" si="115"/>
        <v>0</v>
      </c>
      <c r="AV500" s="86"/>
      <c r="AW500" s="136">
        <f>ROUND((AX500/100)*693*Taula1[[#This Row],[Espai reservat Administració  (mesos)]],2)</f>
        <v>0</v>
      </c>
      <c r="AX500" s="89">
        <f>Taula1[[#This Row],[% Jornada segons contracte
(no posar el símbol %) ]]-Taula1[[#This Row],[% Reducció salari per baix rendiment        (no posar el símbol %)]]</f>
        <v>0</v>
      </c>
      <c r="AY500" s="131">
        <f>ROUND((AZ500/100)*22.78356164*Taula1[[#This Row],[Espai reservat Administració (dies)]],2)</f>
        <v>0</v>
      </c>
      <c r="AZ500" s="79">
        <f>Taula1[[#This Row],[% Jornada segons contracte
(no posar el símbol %) ]]-Taula1[[#This Row],[% Reducció salari per baix rendiment        (no posar el símbol %)]]</f>
        <v>0</v>
      </c>
      <c r="BA500" s="131">
        <f t="shared" si="116"/>
        <v>0</v>
      </c>
      <c r="BB500" s="83"/>
      <c r="BC500" s="131">
        <f>IF(Taula1[[#This Row],[Grup justificat     (fer servir opcions de la llista desplegable)]]=1,AI500,0)</f>
        <v>0</v>
      </c>
      <c r="BD500" s="131">
        <f>IF(Taula1[[#This Row],[Grup justificat     (fer servir opcions de la llista desplegable)]]=2,AU500,0)</f>
        <v>0</v>
      </c>
      <c r="BE500" s="83"/>
      <c r="BF500" s="131">
        <f>IF(Taula1[[#This Row],[Espai reservat Administració]]=1,AO500,0)</f>
        <v>0</v>
      </c>
      <c r="BG500" s="131">
        <f>IF(Taula1[[#This Row],[Espai reservat Administració]]=2,BA500,0)</f>
        <v>0</v>
      </c>
      <c r="BH500" s="83"/>
      <c r="BI500" s="124">
        <f>IF(Taula1[[#This Row],[Grup justificat     (fer servir opcions de la llista desplegable)]]=1,1,0)</f>
        <v>0</v>
      </c>
      <c r="BJ500" s="124">
        <f>IF(Taula1[[#This Row],[Espai reservat Administració]]=1,1,0)</f>
        <v>0</v>
      </c>
      <c r="BK500" s="125"/>
      <c r="BL500" s="124">
        <f>IF(Taula1[[#This Row],[Grup justificat     (fer servir opcions de la llista desplegable)]]=2,1,0)</f>
        <v>0</v>
      </c>
      <c r="BM500" s="124">
        <f>IF(Taula1[[#This Row],[Espai reservat Administració]]=2,1,0)</f>
        <v>0</v>
      </c>
      <c r="BN500" s="73"/>
      <c r="BO500" s="73"/>
      <c r="BP500" s="73"/>
      <c r="BQ500" s="73"/>
      <c r="BR500" s="73"/>
      <c r="BS500" s="73"/>
      <c r="BT500" s="73"/>
      <c r="BU500" s="73"/>
      <c r="BV500" s="73"/>
      <c r="BW500" s="73"/>
      <c r="BX500" s="73"/>
      <c r="BY500" s="73"/>
      <c r="BZ500" s="73"/>
      <c r="CA500" s="73"/>
      <c r="CB500" s="73"/>
      <c r="CC500" s="73"/>
      <c r="CD500" s="73"/>
      <c r="CE500" s="73"/>
      <c r="CF500" s="73"/>
      <c r="CG500" s="63">
        <f t="shared" si="117"/>
        <v>0</v>
      </c>
      <c r="CH500" s="63">
        <f t="shared" si="118"/>
        <v>0</v>
      </c>
      <c r="CI500" s="73"/>
      <c r="CJ500" s="63">
        <f>IF(Taula1[[#This Row],[Tipus de contracte                                  (fer servir opcions de la llista desplegable)]]="Indefinit",1,0)</f>
        <v>0</v>
      </c>
      <c r="CK500" s="63">
        <f>IF(Taula1[[#This Row],[Tipus de contracte                                  (fer servir opcions de la llista desplegable)]]="Temporal, igual o superior a 6 mesos",1,0)</f>
        <v>0</v>
      </c>
      <c r="CL500" s="63">
        <f>IF(Taula1[[#This Row],[Tipus de contracte                                  (fer servir opcions de la llista desplegable)]]="Substitució per IT",1,0)</f>
        <v>0</v>
      </c>
      <c r="CM500" s="73"/>
      <c r="CN500" s="63">
        <f>IF(Taula1[[#This Row],[Relació llocs de treball]]&gt;=1,1,0)</f>
        <v>0</v>
      </c>
      <c r="CO500" s="73"/>
      <c r="CP500" s="63">
        <f>IF(Taula1[[#This Row],[Identitat de gènere                                                          (fer servir opcions de la llista desplegable)]]="Home",1,0)</f>
        <v>0</v>
      </c>
      <c r="CQ500" s="63">
        <f>IF(Taula1[[#This Row],[Identitat de gènere                                                          (fer servir opcions de la llista desplegable)]]="Dona",1,0)</f>
        <v>0</v>
      </c>
      <c r="CR500" s="63">
        <f>IF(Taula1[[#This Row],[Identitat de gènere                                                          (fer servir opcions de la llista desplegable)]]="No binari",1,0)</f>
        <v>0</v>
      </c>
      <c r="CS500" s="73"/>
      <c r="CT500" s="63">
        <f t="shared" si="112"/>
        <v>0</v>
      </c>
      <c r="CU500" s="64">
        <f t="shared" si="119"/>
        <v>0</v>
      </c>
      <c r="CW500" s="64">
        <f t="shared" si="120"/>
        <v>0</v>
      </c>
      <c r="CX500" s="64">
        <f t="shared" si="121"/>
        <v>0</v>
      </c>
      <c r="CY500" s="64">
        <f t="shared" si="122"/>
        <v>0</v>
      </c>
      <c r="CZ500" s="64">
        <f t="shared" si="123"/>
        <v>0</v>
      </c>
      <c r="DB500" s="64">
        <f t="shared" si="124"/>
        <v>0</v>
      </c>
      <c r="DC500" s="64">
        <f t="shared" si="125"/>
        <v>0</v>
      </c>
      <c r="DD500" s="64">
        <f t="shared" si="126"/>
        <v>0</v>
      </c>
      <c r="DE500" s="64">
        <f t="shared" si="127"/>
        <v>0</v>
      </c>
    </row>
    <row r="501" spans="2:109" x14ac:dyDescent="0.3">
      <c r="B501" s="167"/>
      <c r="C501" s="186"/>
      <c r="D501" s="2"/>
      <c r="E501" s="67"/>
      <c r="F501" s="5"/>
      <c r="G501" s="5"/>
      <c r="H501" s="187"/>
      <c r="I501" s="111" t="str">
        <f ca="1">IF(Taula1[[#This Row],[Data naixement (format dd/mm/aaaa)]]="","0",DATEDIF(Taula1[[#This Row],[Data naixement (format dd/mm/aaaa)]],TODAY(),"Y"))</f>
        <v>0</v>
      </c>
      <c r="J501" s="6"/>
      <c r="K501" s="6"/>
      <c r="L501" s="6"/>
      <c r="M501" s="6"/>
      <c r="N501" s="56"/>
      <c r="O501" s="56"/>
      <c r="P501" s="56"/>
      <c r="Q501" s="6"/>
      <c r="R501" s="7"/>
      <c r="S501" s="143">
        <f>Taula1[[#This Row],[Mesos naturals sencers treballats període justificat (01/01/2023 - 31/03/2023)]]</f>
        <v>0</v>
      </c>
      <c r="T501" s="194">
        <f>Taula1[[#This Row],[Dies treballats període justificat (01/01/2023 - 31/03/2023)              no comptabilitzats com a mes natural sencer]]</f>
        <v>0</v>
      </c>
      <c r="U501" s="12"/>
      <c r="V501" s="7"/>
      <c r="W501" s="188"/>
      <c r="X501" s="188"/>
      <c r="Y501" s="188"/>
      <c r="Z501" s="188"/>
      <c r="AA501" s="190"/>
      <c r="AB501" s="143">
        <f>Taula1[[#This Row],[Grup justificat     (fer servir opcions de la llista desplegable)]]</f>
        <v>0</v>
      </c>
      <c r="AC501" s="182"/>
      <c r="AD501" s="80"/>
      <c r="AE501" s="131">
        <f>ROUND((AF501/100)*756*Taula1[[#This Row],[Mesos naturals sencers treballats període justificat (01/01/2023 - 31/03/2023)]],2)</f>
        <v>0</v>
      </c>
      <c r="AF501" s="79">
        <f>Taula1[[#This Row],[% Jornada segons contracte
(no posar el símbol %) ]]-Taula1[[#This Row],[% Reducció salari per baix rendiment        (no posar el símbol %)]]</f>
        <v>0</v>
      </c>
      <c r="AG501" s="131">
        <f>ROUND((AH501/100)*24.8547945*Taula1[[#This Row],[Dies treballats període justificat (01/01/2023 - 31/03/2023)              no comptabilitzats com a mes natural sencer]],2)</f>
        <v>0</v>
      </c>
      <c r="AH501" s="79">
        <f>Taula1[[#This Row],[% Jornada segons contracte
(no posar el símbol %) ]]-Taula1[[#This Row],[% Reducció salari per baix rendiment        (no posar el símbol %)]]</f>
        <v>0</v>
      </c>
      <c r="AI501" s="131">
        <f t="shared" si="113"/>
        <v>0</v>
      </c>
      <c r="AJ501" s="183"/>
      <c r="AK501" s="131">
        <f>ROUND((AL501/100)*756*Taula1[[#This Row],[Espai reservat Administració  (mesos)]],2)</f>
        <v>0</v>
      </c>
      <c r="AL501" s="79">
        <f>Taula1[[#This Row],[% Jornada segons contracte
(no posar el símbol %) ]]-Taula1[[#This Row],[% Reducció salari per baix rendiment        (no posar el símbol %)]]</f>
        <v>0</v>
      </c>
      <c r="AM501" s="131">
        <f>ROUND((AN501/100)*24.8547945*Taula1[[#This Row],[Espai reservat Administració (dies)]],2)</f>
        <v>0</v>
      </c>
      <c r="AN501" s="79">
        <f>Taula1[[#This Row],[% Jornada segons contracte
(no posar el símbol %) ]]-Taula1[[#This Row],[% Reducció salari per baix rendiment        (no posar el símbol %)]]</f>
        <v>0</v>
      </c>
      <c r="AO501" s="131">
        <f t="shared" si="114"/>
        <v>0</v>
      </c>
      <c r="AP501" s="86"/>
      <c r="AQ501" s="136">
        <f>ROUND((AR501/100)*693*Taula1[[#This Row],[Mesos naturals sencers treballats període justificat (01/01/2023 - 31/03/2023)]],2)</f>
        <v>0</v>
      </c>
      <c r="AR501" s="89">
        <f>Taula1[[#This Row],[% Jornada segons contracte
(no posar el símbol %) ]]-Taula1[[#This Row],[% Reducció salari per baix rendiment        (no posar el símbol %)]]</f>
        <v>0</v>
      </c>
      <c r="AS501" s="136">
        <f>ROUND((AT501/100)*22.78356164*Taula1[[#This Row],[Dies treballats període justificat (01/01/2023 - 31/03/2023)              no comptabilitzats com a mes natural sencer]],2)</f>
        <v>0</v>
      </c>
      <c r="AT501" s="89">
        <f>Taula1[[#This Row],[% Jornada segons contracte
(no posar el símbol %) ]]-Taula1[[#This Row],[% Reducció salari per baix rendiment        (no posar el símbol %)]]</f>
        <v>0</v>
      </c>
      <c r="AU501" s="136">
        <f t="shared" si="115"/>
        <v>0</v>
      </c>
      <c r="AV501" s="86"/>
      <c r="AW501" s="136">
        <f>ROUND((AX501/100)*693*Taula1[[#This Row],[Espai reservat Administració  (mesos)]],2)</f>
        <v>0</v>
      </c>
      <c r="AX501" s="89">
        <f>Taula1[[#This Row],[% Jornada segons contracte
(no posar el símbol %) ]]-Taula1[[#This Row],[% Reducció salari per baix rendiment        (no posar el símbol %)]]</f>
        <v>0</v>
      </c>
      <c r="AY501" s="131">
        <f>ROUND((AZ501/100)*22.78356164*Taula1[[#This Row],[Espai reservat Administració (dies)]],2)</f>
        <v>0</v>
      </c>
      <c r="AZ501" s="79">
        <f>Taula1[[#This Row],[% Jornada segons contracte
(no posar el símbol %) ]]-Taula1[[#This Row],[% Reducció salari per baix rendiment        (no posar el símbol %)]]</f>
        <v>0</v>
      </c>
      <c r="BA501" s="131">
        <f t="shared" si="116"/>
        <v>0</v>
      </c>
      <c r="BB501" s="83"/>
      <c r="BC501" s="131">
        <f>IF(Taula1[[#This Row],[Grup justificat     (fer servir opcions de la llista desplegable)]]=1,AI501,0)</f>
        <v>0</v>
      </c>
      <c r="BD501" s="131">
        <f>IF(Taula1[[#This Row],[Grup justificat     (fer servir opcions de la llista desplegable)]]=2,AU501,0)</f>
        <v>0</v>
      </c>
      <c r="BE501" s="83"/>
      <c r="BF501" s="131">
        <f>IF(Taula1[[#This Row],[Espai reservat Administració]]=1,AO501,0)</f>
        <v>0</v>
      </c>
      <c r="BG501" s="131">
        <f>IF(Taula1[[#This Row],[Espai reservat Administració]]=2,BA501,0)</f>
        <v>0</v>
      </c>
      <c r="BH501" s="83"/>
      <c r="BI501" s="124">
        <f>IF(Taula1[[#This Row],[Grup justificat     (fer servir opcions de la llista desplegable)]]=1,1,0)</f>
        <v>0</v>
      </c>
      <c r="BJ501" s="124">
        <f>IF(Taula1[[#This Row],[Espai reservat Administració]]=1,1,0)</f>
        <v>0</v>
      </c>
      <c r="BK501" s="125"/>
      <c r="BL501" s="124">
        <f>IF(Taula1[[#This Row],[Grup justificat     (fer servir opcions de la llista desplegable)]]=2,1,0)</f>
        <v>0</v>
      </c>
      <c r="BM501" s="124">
        <f>IF(Taula1[[#This Row],[Espai reservat Administració]]=2,1,0)</f>
        <v>0</v>
      </c>
      <c r="BN501" s="73"/>
      <c r="BO501" s="73"/>
      <c r="BP501" s="73"/>
      <c r="BQ501" s="73"/>
      <c r="BR501" s="73"/>
      <c r="BS501" s="73"/>
      <c r="BT501" s="73"/>
      <c r="BU501" s="73"/>
      <c r="BV501" s="73"/>
      <c r="BW501" s="73"/>
      <c r="BX501" s="73"/>
      <c r="BY501" s="73"/>
      <c r="BZ501" s="73"/>
      <c r="CA501" s="73"/>
      <c r="CB501" s="73"/>
      <c r="CC501" s="73"/>
      <c r="CD501" s="73"/>
      <c r="CE501" s="73"/>
      <c r="CF501" s="73"/>
      <c r="CG501" s="63">
        <f t="shared" si="117"/>
        <v>0</v>
      </c>
      <c r="CH501" s="63">
        <f t="shared" si="118"/>
        <v>0</v>
      </c>
      <c r="CI501" s="73"/>
      <c r="CJ501" s="63">
        <f>IF(Taula1[[#This Row],[Tipus de contracte                                  (fer servir opcions de la llista desplegable)]]="Indefinit",1,0)</f>
        <v>0</v>
      </c>
      <c r="CK501" s="63">
        <f>IF(Taula1[[#This Row],[Tipus de contracte                                  (fer servir opcions de la llista desplegable)]]="Temporal, igual o superior a 6 mesos",1,0)</f>
        <v>0</v>
      </c>
      <c r="CL501" s="63">
        <f>IF(Taula1[[#This Row],[Tipus de contracte                                  (fer servir opcions de la llista desplegable)]]="Substitució per IT",1,0)</f>
        <v>0</v>
      </c>
      <c r="CM501" s="73"/>
      <c r="CN501" s="63">
        <f>IF(Taula1[[#This Row],[Relació llocs de treball]]&gt;=1,1,0)</f>
        <v>0</v>
      </c>
      <c r="CO501" s="73"/>
      <c r="CP501" s="63">
        <f>IF(Taula1[[#This Row],[Identitat de gènere                                                          (fer servir opcions de la llista desplegable)]]="Home",1,0)</f>
        <v>0</v>
      </c>
      <c r="CQ501" s="63">
        <f>IF(Taula1[[#This Row],[Identitat de gènere                                                          (fer servir opcions de la llista desplegable)]]="Dona",1,0)</f>
        <v>0</v>
      </c>
      <c r="CR501" s="63">
        <f>IF(Taula1[[#This Row],[Identitat de gènere                                                          (fer servir opcions de la llista desplegable)]]="No binari",1,0)</f>
        <v>0</v>
      </c>
      <c r="CS501" s="73"/>
      <c r="CT501" s="63">
        <f t="shared" si="112"/>
        <v>0</v>
      </c>
      <c r="CU501" s="64">
        <f t="shared" si="119"/>
        <v>0</v>
      </c>
      <c r="CW501" s="64">
        <f t="shared" si="120"/>
        <v>0</v>
      </c>
      <c r="CX501" s="64">
        <f t="shared" si="121"/>
        <v>0</v>
      </c>
      <c r="CY501" s="64">
        <f t="shared" si="122"/>
        <v>0</v>
      </c>
      <c r="CZ501" s="64">
        <f t="shared" si="123"/>
        <v>0</v>
      </c>
      <c r="DB501" s="64">
        <f t="shared" si="124"/>
        <v>0</v>
      </c>
      <c r="DC501" s="64">
        <f t="shared" si="125"/>
        <v>0</v>
      </c>
      <c r="DD501" s="64">
        <f t="shared" si="126"/>
        <v>0</v>
      </c>
      <c r="DE501" s="64">
        <f t="shared" si="127"/>
        <v>0</v>
      </c>
    </row>
    <row r="502" spans="2:109" x14ac:dyDescent="0.3">
      <c r="B502" s="167"/>
      <c r="C502" s="186"/>
      <c r="D502" s="2"/>
      <c r="E502" s="67"/>
      <c r="F502" s="5"/>
      <c r="G502" s="5"/>
      <c r="H502" s="187"/>
      <c r="I502" s="111" t="str">
        <f ca="1">IF(Taula1[[#This Row],[Data naixement (format dd/mm/aaaa)]]="","0",DATEDIF(Taula1[[#This Row],[Data naixement (format dd/mm/aaaa)]],TODAY(),"Y"))</f>
        <v>0</v>
      </c>
      <c r="J502" s="6"/>
      <c r="K502" s="6"/>
      <c r="L502" s="6"/>
      <c r="M502" s="6"/>
      <c r="N502" s="56"/>
      <c r="O502" s="56"/>
      <c r="P502" s="56"/>
      <c r="Q502" s="6"/>
      <c r="R502" s="7"/>
      <c r="S502" s="143">
        <f>Taula1[[#This Row],[Mesos naturals sencers treballats període justificat (01/01/2023 - 31/03/2023)]]</f>
        <v>0</v>
      </c>
      <c r="T502" s="194">
        <f>Taula1[[#This Row],[Dies treballats període justificat (01/01/2023 - 31/03/2023)              no comptabilitzats com a mes natural sencer]]</f>
        <v>0</v>
      </c>
      <c r="U502" s="12"/>
      <c r="V502" s="7"/>
      <c r="W502" s="188"/>
      <c r="X502" s="188"/>
      <c r="Y502" s="188"/>
      <c r="Z502" s="188"/>
      <c r="AA502" s="190"/>
      <c r="AB502" s="143">
        <f>Taula1[[#This Row],[Grup justificat     (fer servir opcions de la llista desplegable)]]</f>
        <v>0</v>
      </c>
      <c r="AC502" s="182"/>
      <c r="AD502" s="80"/>
      <c r="AE502" s="131">
        <f>ROUND((AF502/100)*756*Taula1[[#This Row],[Mesos naturals sencers treballats període justificat (01/01/2023 - 31/03/2023)]],2)</f>
        <v>0</v>
      </c>
      <c r="AF502" s="79">
        <f>Taula1[[#This Row],[% Jornada segons contracte
(no posar el símbol %) ]]-Taula1[[#This Row],[% Reducció salari per baix rendiment        (no posar el símbol %)]]</f>
        <v>0</v>
      </c>
      <c r="AG502" s="131">
        <f>ROUND((AH502/100)*24.8547945*Taula1[[#This Row],[Dies treballats període justificat (01/01/2023 - 31/03/2023)              no comptabilitzats com a mes natural sencer]],2)</f>
        <v>0</v>
      </c>
      <c r="AH502" s="79">
        <f>Taula1[[#This Row],[% Jornada segons contracte
(no posar el símbol %) ]]-Taula1[[#This Row],[% Reducció salari per baix rendiment        (no posar el símbol %)]]</f>
        <v>0</v>
      </c>
      <c r="AI502" s="131">
        <f t="shared" si="113"/>
        <v>0</v>
      </c>
      <c r="AJ502" s="183"/>
      <c r="AK502" s="131">
        <f>ROUND((AL502/100)*756*Taula1[[#This Row],[Espai reservat Administració  (mesos)]],2)</f>
        <v>0</v>
      </c>
      <c r="AL502" s="79">
        <f>Taula1[[#This Row],[% Jornada segons contracte
(no posar el símbol %) ]]-Taula1[[#This Row],[% Reducció salari per baix rendiment        (no posar el símbol %)]]</f>
        <v>0</v>
      </c>
      <c r="AM502" s="131">
        <f>ROUND((AN502/100)*24.8547945*Taula1[[#This Row],[Espai reservat Administració (dies)]],2)</f>
        <v>0</v>
      </c>
      <c r="AN502" s="79">
        <f>Taula1[[#This Row],[% Jornada segons contracte
(no posar el símbol %) ]]-Taula1[[#This Row],[% Reducció salari per baix rendiment        (no posar el símbol %)]]</f>
        <v>0</v>
      </c>
      <c r="AO502" s="131">
        <f t="shared" si="114"/>
        <v>0</v>
      </c>
      <c r="AP502" s="86"/>
      <c r="AQ502" s="136">
        <f>ROUND((AR502/100)*693*Taula1[[#This Row],[Mesos naturals sencers treballats període justificat (01/01/2023 - 31/03/2023)]],2)</f>
        <v>0</v>
      </c>
      <c r="AR502" s="89">
        <f>Taula1[[#This Row],[% Jornada segons contracte
(no posar el símbol %) ]]-Taula1[[#This Row],[% Reducció salari per baix rendiment        (no posar el símbol %)]]</f>
        <v>0</v>
      </c>
      <c r="AS502" s="136">
        <f>ROUND((AT502/100)*22.78356164*Taula1[[#This Row],[Dies treballats període justificat (01/01/2023 - 31/03/2023)              no comptabilitzats com a mes natural sencer]],2)</f>
        <v>0</v>
      </c>
      <c r="AT502" s="89">
        <f>Taula1[[#This Row],[% Jornada segons contracte
(no posar el símbol %) ]]-Taula1[[#This Row],[% Reducció salari per baix rendiment        (no posar el símbol %)]]</f>
        <v>0</v>
      </c>
      <c r="AU502" s="136">
        <f t="shared" si="115"/>
        <v>0</v>
      </c>
      <c r="AV502" s="86"/>
      <c r="AW502" s="136">
        <f>ROUND((AX502/100)*693*Taula1[[#This Row],[Espai reservat Administració  (mesos)]],2)</f>
        <v>0</v>
      </c>
      <c r="AX502" s="89">
        <f>Taula1[[#This Row],[% Jornada segons contracte
(no posar el símbol %) ]]-Taula1[[#This Row],[% Reducció salari per baix rendiment        (no posar el símbol %)]]</f>
        <v>0</v>
      </c>
      <c r="AY502" s="131">
        <f>ROUND((AZ502/100)*22.78356164*Taula1[[#This Row],[Espai reservat Administració (dies)]],2)</f>
        <v>0</v>
      </c>
      <c r="AZ502" s="79">
        <f>Taula1[[#This Row],[% Jornada segons contracte
(no posar el símbol %) ]]-Taula1[[#This Row],[% Reducció salari per baix rendiment        (no posar el símbol %)]]</f>
        <v>0</v>
      </c>
      <c r="BA502" s="131">
        <f t="shared" si="116"/>
        <v>0</v>
      </c>
      <c r="BB502" s="83"/>
      <c r="BC502" s="131">
        <f>IF(Taula1[[#This Row],[Grup justificat     (fer servir opcions de la llista desplegable)]]=1,AI502,0)</f>
        <v>0</v>
      </c>
      <c r="BD502" s="131">
        <f>IF(Taula1[[#This Row],[Grup justificat     (fer servir opcions de la llista desplegable)]]=2,AU502,0)</f>
        <v>0</v>
      </c>
      <c r="BE502" s="83"/>
      <c r="BF502" s="131">
        <f>IF(Taula1[[#This Row],[Espai reservat Administració]]=1,AO502,0)</f>
        <v>0</v>
      </c>
      <c r="BG502" s="131">
        <f>IF(Taula1[[#This Row],[Espai reservat Administració]]=2,BA502,0)</f>
        <v>0</v>
      </c>
      <c r="BH502" s="83"/>
      <c r="BI502" s="124">
        <f>IF(Taula1[[#This Row],[Grup justificat     (fer servir opcions de la llista desplegable)]]=1,1,0)</f>
        <v>0</v>
      </c>
      <c r="BJ502" s="124">
        <f>IF(Taula1[[#This Row],[Espai reservat Administració]]=1,1,0)</f>
        <v>0</v>
      </c>
      <c r="BK502" s="125"/>
      <c r="BL502" s="124">
        <f>IF(Taula1[[#This Row],[Grup justificat     (fer servir opcions de la llista desplegable)]]=2,1,0)</f>
        <v>0</v>
      </c>
      <c r="BM502" s="124">
        <f>IF(Taula1[[#This Row],[Espai reservat Administració]]=2,1,0)</f>
        <v>0</v>
      </c>
      <c r="BN502" s="73"/>
      <c r="BO502" s="73"/>
      <c r="BP502" s="73"/>
      <c r="BQ502" s="73"/>
      <c r="BR502" s="73"/>
      <c r="BS502" s="73"/>
      <c r="BT502" s="73"/>
      <c r="BU502" s="73"/>
      <c r="BV502" s="73"/>
      <c r="BW502" s="73"/>
      <c r="BX502" s="73"/>
      <c r="BY502" s="73"/>
      <c r="BZ502" s="73"/>
      <c r="CA502" s="73"/>
      <c r="CB502" s="73"/>
      <c r="CC502" s="73"/>
      <c r="CD502" s="73"/>
      <c r="CE502" s="73"/>
      <c r="CF502" s="73"/>
      <c r="CG502" s="63">
        <f t="shared" si="117"/>
        <v>0</v>
      </c>
      <c r="CH502" s="63">
        <f t="shared" si="118"/>
        <v>0</v>
      </c>
      <c r="CI502" s="73"/>
      <c r="CJ502" s="63">
        <f>IF(Taula1[[#This Row],[Tipus de contracte                                  (fer servir opcions de la llista desplegable)]]="Indefinit",1,0)</f>
        <v>0</v>
      </c>
      <c r="CK502" s="63">
        <f>IF(Taula1[[#This Row],[Tipus de contracte                                  (fer servir opcions de la llista desplegable)]]="Temporal, igual o superior a 6 mesos",1,0)</f>
        <v>0</v>
      </c>
      <c r="CL502" s="63">
        <f>IF(Taula1[[#This Row],[Tipus de contracte                                  (fer servir opcions de la llista desplegable)]]="Substitució per IT",1,0)</f>
        <v>0</v>
      </c>
      <c r="CM502" s="73"/>
      <c r="CN502" s="63">
        <f>IF(Taula1[[#This Row],[Relació llocs de treball]]&gt;=1,1,0)</f>
        <v>0</v>
      </c>
      <c r="CO502" s="73"/>
      <c r="CP502" s="63">
        <f>IF(Taula1[[#This Row],[Identitat de gènere                                                          (fer servir opcions de la llista desplegable)]]="Home",1,0)</f>
        <v>0</v>
      </c>
      <c r="CQ502" s="63">
        <f>IF(Taula1[[#This Row],[Identitat de gènere                                                          (fer servir opcions de la llista desplegable)]]="Dona",1,0)</f>
        <v>0</v>
      </c>
      <c r="CR502" s="63">
        <f>IF(Taula1[[#This Row],[Identitat de gènere                                                          (fer servir opcions de la llista desplegable)]]="No binari",1,0)</f>
        <v>0</v>
      </c>
      <c r="CS502" s="73"/>
      <c r="CT502" s="63">
        <f t="shared" si="112"/>
        <v>0</v>
      </c>
      <c r="CU502" s="64">
        <f t="shared" si="119"/>
        <v>0</v>
      </c>
      <c r="CW502" s="64">
        <f t="shared" si="120"/>
        <v>0</v>
      </c>
      <c r="CX502" s="64">
        <f t="shared" si="121"/>
        <v>0</v>
      </c>
      <c r="CY502" s="64">
        <f t="shared" si="122"/>
        <v>0</v>
      </c>
      <c r="CZ502" s="64">
        <f t="shared" si="123"/>
        <v>0</v>
      </c>
      <c r="DB502" s="64">
        <f t="shared" si="124"/>
        <v>0</v>
      </c>
      <c r="DC502" s="64">
        <f t="shared" si="125"/>
        <v>0</v>
      </c>
      <c r="DD502" s="64">
        <f t="shared" si="126"/>
        <v>0</v>
      </c>
      <c r="DE502" s="64">
        <f t="shared" si="127"/>
        <v>0</v>
      </c>
    </row>
    <row r="503" spans="2:109" x14ac:dyDescent="0.3">
      <c r="B503" s="167"/>
      <c r="C503" s="186"/>
      <c r="D503" s="2"/>
      <c r="E503" s="67"/>
      <c r="F503" s="5"/>
      <c r="G503" s="5"/>
      <c r="H503" s="187"/>
      <c r="I503" s="111" t="str">
        <f ca="1">IF(Taula1[[#This Row],[Data naixement (format dd/mm/aaaa)]]="","0",DATEDIF(Taula1[[#This Row],[Data naixement (format dd/mm/aaaa)]],TODAY(),"Y"))</f>
        <v>0</v>
      </c>
      <c r="J503" s="6"/>
      <c r="K503" s="6"/>
      <c r="L503" s="6"/>
      <c r="M503" s="6"/>
      <c r="N503" s="56"/>
      <c r="O503" s="56"/>
      <c r="P503" s="56"/>
      <c r="Q503" s="6"/>
      <c r="R503" s="7"/>
      <c r="S503" s="143">
        <f>Taula1[[#This Row],[Mesos naturals sencers treballats període justificat (01/01/2023 - 31/03/2023)]]</f>
        <v>0</v>
      </c>
      <c r="T503" s="194">
        <f>Taula1[[#This Row],[Dies treballats període justificat (01/01/2023 - 31/03/2023)              no comptabilitzats com a mes natural sencer]]</f>
        <v>0</v>
      </c>
      <c r="U503" s="12"/>
      <c r="V503" s="7"/>
      <c r="W503" s="188"/>
      <c r="X503" s="188"/>
      <c r="Y503" s="188"/>
      <c r="Z503" s="188"/>
      <c r="AA503" s="190"/>
      <c r="AB503" s="143">
        <f>Taula1[[#This Row],[Grup justificat     (fer servir opcions de la llista desplegable)]]</f>
        <v>0</v>
      </c>
      <c r="AC503" s="182"/>
      <c r="AD503" s="80"/>
      <c r="AE503" s="131">
        <f>ROUND((AF503/100)*756*Taula1[[#This Row],[Mesos naturals sencers treballats període justificat (01/01/2023 - 31/03/2023)]],2)</f>
        <v>0</v>
      </c>
      <c r="AF503" s="79">
        <f>Taula1[[#This Row],[% Jornada segons contracte
(no posar el símbol %) ]]-Taula1[[#This Row],[% Reducció salari per baix rendiment        (no posar el símbol %)]]</f>
        <v>0</v>
      </c>
      <c r="AG503" s="131">
        <f>ROUND((AH503/100)*24.8547945*Taula1[[#This Row],[Dies treballats període justificat (01/01/2023 - 31/03/2023)              no comptabilitzats com a mes natural sencer]],2)</f>
        <v>0</v>
      </c>
      <c r="AH503" s="79">
        <f>Taula1[[#This Row],[% Jornada segons contracte
(no posar el símbol %) ]]-Taula1[[#This Row],[% Reducció salari per baix rendiment        (no posar el símbol %)]]</f>
        <v>0</v>
      </c>
      <c r="AI503" s="131">
        <f t="shared" si="113"/>
        <v>0</v>
      </c>
      <c r="AJ503" s="183"/>
      <c r="AK503" s="131">
        <f>ROUND((AL503/100)*756*Taula1[[#This Row],[Espai reservat Administració  (mesos)]],2)</f>
        <v>0</v>
      </c>
      <c r="AL503" s="79">
        <f>Taula1[[#This Row],[% Jornada segons contracte
(no posar el símbol %) ]]-Taula1[[#This Row],[% Reducció salari per baix rendiment        (no posar el símbol %)]]</f>
        <v>0</v>
      </c>
      <c r="AM503" s="131">
        <f>ROUND((AN503/100)*24.8547945*Taula1[[#This Row],[Espai reservat Administració (dies)]],2)</f>
        <v>0</v>
      </c>
      <c r="AN503" s="79">
        <f>Taula1[[#This Row],[% Jornada segons contracte
(no posar el símbol %) ]]-Taula1[[#This Row],[% Reducció salari per baix rendiment        (no posar el símbol %)]]</f>
        <v>0</v>
      </c>
      <c r="AO503" s="131">
        <f t="shared" si="114"/>
        <v>0</v>
      </c>
      <c r="AP503" s="86"/>
      <c r="AQ503" s="136">
        <f>ROUND((AR503/100)*693*Taula1[[#This Row],[Mesos naturals sencers treballats període justificat (01/01/2023 - 31/03/2023)]],2)</f>
        <v>0</v>
      </c>
      <c r="AR503" s="89">
        <f>Taula1[[#This Row],[% Jornada segons contracte
(no posar el símbol %) ]]-Taula1[[#This Row],[% Reducció salari per baix rendiment        (no posar el símbol %)]]</f>
        <v>0</v>
      </c>
      <c r="AS503" s="136">
        <f>ROUND((AT503/100)*22.78356164*Taula1[[#This Row],[Dies treballats període justificat (01/01/2023 - 31/03/2023)              no comptabilitzats com a mes natural sencer]],2)</f>
        <v>0</v>
      </c>
      <c r="AT503" s="89">
        <f>Taula1[[#This Row],[% Jornada segons contracte
(no posar el símbol %) ]]-Taula1[[#This Row],[% Reducció salari per baix rendiment        (no posar el símbol %)]]</f>
        <v>0</v>
      </c>
      <c r="AU503" s="136">
        <f t="shared" si="115"/>
        <v>0</v>
      </c>
      <c r="AV503" s="86"/>
      <c r="AW503" s="136">
        <f>ROUND((AX503/100)*693*Taula1[[#This Row],[Espai reservat Administració  (mesos)]],2)</f>
        <v>0</v>
      </c>
      <c r="AX503" s="89">
        <f>Taula1[[#This Row],[% Jornada segons contracte
(no posar el símbol %) ]]-Taula1[[#This Row],[% Reducció salari per baix rendiment        (no posar el símbol %)]]</f>
        <v>0</v>
      </c>
      <c r="AY503" s="131">
        <f>ROUND((AZ503/100)*22.78356164*Taula1[[#This Row],[Espai reservat Administració (dies)]],2)</f>
        <v>0</v>
      </c>
      <c r="AZ503" s="79">
        <f>Taula1[[#This Row],[% Jornada segons contracte
(no posar el símbol %) ]]-Taula1[[#This Row],[% Reducció salari per baix rendiment        (no posar el símbol %)]]</f>
        <v>0</v>
      </c>
      <c r="BA503" s="131">
        <f t="shared" si="116"/>
        <v>0</v>
      </c>
      <c r="BB503" s="83"/>
      <c r="BC503" s="131">
        <f>IF(Taula1[[#This Row],[Grup justificat     (fer servir opcions de la llista desplegable)]]=1,AI503,0)</f>
        <v>0</v>
      </c>
      <c r="BD503" s="131">
        <f>IF(Taula1[[#This Row],[Grup justificat     (fer servir opcions de la llista desplegable)]]=2,AU503,0)</f>
        <v>0</v>
      </c>
      <c r="BE503" s="83"/>
      <c r="BF503" s="131">
        <f>IF(Taula1[[#This Row],[Espai reservat Administració]]=1,AO503,0)</f>
        <v>0</v>
      </c>
      <c r="BG503" s="131">
        <f>IF(Taula1[[#This Row],[Espai reservat Administració]]=2,BA503,0)</f>
        <v>0</v>
      </c>
      <c r="BH503" s="83"/>
      <c r="BI503" s="124">
        <f>IF(Taula1[[#This Row],[Grup justificat     (fer servir opcions de la llista desplegable)]]=1,1,0)</f>
        <v>0</v>
      </c>
      <c r="BJ503" s="124">
        <f>IF(Taula1[[#This Row],[Espai reservat Administració]]=1,1,0)</f>
        <v>0</v>
      </c>
      <c r="BK503" s="125"/>
      <c r="BL503" s="124">
        <f>IF(Taula1[[#This Row],[Grup justificat     (fer servir opcions de la llista desplegable)]]=2,1,0)</f>
        <v>0</v>
      </c>
      <c r="BM503" s="124">
        <f>IF(Taula1[[#This Row],[Espai reservat Administració]]=2,1,0)</f>
        <v>0</v>
      </c>
      <c r="BN503" s="73"/>
      <c r="BO503" s="73"/>
      <c r="BP503" s="73"/>
      <c r="BQ503" s="73"/>
      <c r="BR503" s="73"/>
      <c r="BS503" s="73"/>
      <c r="BT503" s="73"/>
      <c r="BU503" s="73"/>
      <c r="BV503" s="73"/>
      <c r="BW503" s="73"/>
      <c r="BX503" s="73"/>
      <c r="BY503" s="73"/>
      <c r="BZ503" s="73"/>
      <c r="CA503" s="73"/>
      <c r="CB503" s="73"/>
      <c r="CC503" s="73"/>
      <c r="CD503" s="73"/>
      <c r="CE503" s="73"/>
      <c r="CF503" s="73"/>
      <c r="CG503" s="63">
        <f t="shared" si="117"/>
        <v>0</v>
      </c>
      <c r="CH503" s="63">
        <f t="shared" si="118"/>
        <v>0</v>
      </c>
      <c r="CI503" s="73"/>
      <c r="CJ503" s="63">
        <f>IF(Taula1[[#This Row],[Tipus de contracte                                  (fer servir opcions de la llista desplegable)]]="Indefinit",1,0)</f>
        <v>0</v>
      </c>
      <c r="CK503" s="63">
        <f>IF(Taula1[[#This Row],[Tipus de contracte                                  (fer servir opcions de la llista desplegable)]]="Temporal, igual o superior a 6 mesos",1,0)</f>
        <v>0</v>
      </c>
      <c r="CL503" s="63">
        <f>IF(Taula1[[#This Row],[Tipus de contracte                                  (fer servir opcions de la llista desplegable)]]="Substitució per IT",1,0)</f>
        <v>0</v>
      </c>
      <c r="CM503" s="73"/>
      <c r="CN503" s="63">
        <f>IF(Taula1[[#This Row],[Relació llocs de treball]]&gt;=1,1,0)</f>
        <v>0</v>
      </c>
      <c r="CO503" s="73"/>
      <c r="CP503" s="63">
        <f>IF(Taula1[[#This Row],[Identitat de gènere                                                          (fer servir opcions de la llista desplegable)]]="Home",1,0)</f>
        <v>0</v>
      </c>
      <c r="CQ503" s="63">
        <f>IF(Taula1[[#This Row],[Identitat de gènere                                                          (fer servir opcions de la llista desplegable)]]="Dona",1,0)</f>
        <v>0</v>
      </c>
      <c r="CR503" s="63">
        <f>IF(Taula1[[#This Row],[Identitat de gènere                                                          (fer servir opcions de la llista desplegable)]]="No binari",1,0)</f>
        <v>0</v>
      </c>
      <c r="CS503" s="73"/>
      <c r="CT503" s="63">
        <f t="shared" si="112"/>
        <v>0</v>
      </c>
      <c r="CU503" s="64">
        <f t="shared" si="119"/>
        <v>0</v>
      </c>
      <c r="CW503" s="64">
        <f t="shared" si="120"/>
        <v>0</v>
      </c>
      <c r="CX503" s="64">
        <f t="shared" si="121"/>
        <v>0</v>
      </c>
      <c r="CY503" s="64">
        <f t="shared" si="122"/>
        <v>0</v>
      </c>
      <c r="CZ503" s="64">
        <f t="shared" si="123"/>
        <v>0</v>
      </c>
      <c r="DB503" s="64">
        <f t="shared" si="124"/>
        <v>0</v>
      </c>
      <c r="DC503" s="64">
        <f t="shared" si="125"/>
        <v>0</v>
      </c>
      <c r="DD503" s="64">
        <f t="shared" si="126"/>
        <v>0</v>
      </c>
      <c r="DE503" s="64">
        <f t="shared" si="127"/>
        <v>0</v>
      </c>
    </row>
    <row r="504" spans="2:109" x14ac:dyDescent="0.3">
      <c r="B504" s="167"/>
      <c r="C504" s="186"/>
      <c r="D504" s="2"/>
      <c r="E504" s="67"/>
      <c r="F504" s="5"/>
      <c r="G504" s="5"/>
      <c r="H504" s="187"/>
      <c r="I504" s="111" t="str">
        <f ca="1">IF(Taula1[[#This Row],[Data naixement (format dd/mm/aaaa)]]="","0",DATEDIF(Taula1[[#This Row],[Data naixement (format dd/mm/aaaa)]],TODAY(),"Y"))</f>
        <v>0</v>
      </c>
      <c r="J504" s="6"/>
      <c r="K504" s="6"/>
      <c r="L504" s="6"/>
      <c r="M504" s="6"/>
      <c r="N504" s="56"/>
      <c r="O504" s="56"/>
      <c r="P504" s="56"/>
      <c r="Q504" s="6"/>
      <c r="R504" s="7"/>
      <c r="S504" s="143">
        <f>Taula1[[#This Row],[Mesos naturals sencers treballats període justificat (01/01/2023 - 31/03/2023)]]</f>
        <v>0</v>
      </c>
      <c r="T504" s="194">
        <f>Taula1[[#This Row],[Dies treballats període justificat (01/01/2023 - 31/03/2023)              no comptabilitzats com a mes natural sencer]]</f>
        <v>0</v>
      </c>
      <c r="U504" s="12"/>
      <c r="V504" s="7"/>
      <c r="W504" s="188"/>
      <c r="X504" s="188"/>
      <c r="Y504" s="188"/>
      <c r="Z504" s="188"/>
      <c r="AA504" s="190"/>
      <c r="AB504" s="143">
        <f>Taula1[[#This Row],[Grup justificat     (fer servir opcions de la llista desplegable)]]</f>
        <v>0</v>
      </c>
      <c r="AC504" s="182"/>
      <c r="AD504" s="80"/>
      <c r="AE504" s="131">
        <f>ROUND((AF504/100)*756*Taula1[[#This Row],[Mesos naturals sencers treballats període justificat (01/01/2023 - 31/03/2023)]],2)</f>
        <v>0</v>
      </c>
      <c r="AF504" s="79">
        <f>Taula1[[#This Row],[% Jornada segons contracte
(no posar el símbol %) ]]-Taula1[[#This Row],[% Reducció salari per baix rendiment        (no posar el símbol %)]]</f>
        <v>0</v>
      </c>
      <c r="AG504" s="131">
        <f>ROUND((AH504/100)*24.8547945*Taula1[[#This Row],[Dies treballats període justificat (01/01/2023 - 31/03/2023)              no comptabilitzats com a mes natural sencer]],2)</f>
        <v>0</v>
      </c>
      <c r="AH504" s="79">
        <f>Taula1[[#This Row],[% Jornada segons contracte
(no posar el símbol %) ]]-Taula1[[#This Row],[% Reducció salari per baix rendiment        (no posar el símbol %)]]</f>
        <v>0</v>
      </c>
      <c r="AI504" s="131">
        <f t="shared" si="113"/>
        <v>0</v>
      </c>
      <c r="AJ504" s="183"/>
      <c r="AK504" s="131">
        <f>ROUND((AL504/100)*756*Taula1[[#This Row],[Espai reservat Administració  (mesos)]],2)</f>
        <v>0</v>
      </c>
      <c r="AL504" s="79">
        <f>Taula1[[#This Row],[% Jornada segons contracte
(no posar el símbol %) ]]-Taula1[[#This Row],[% Reducció salari per baix rendiment        (no posar el símbol %)]]</f>
        <v>0</v>
      </c>
      <c r="AM504" s="131">
        <f>ROUND((AN504/100)*24.8547945*Taula1[[#This Row],[Espai reservat Administració (dies)]],2)</f>
        <v>0</v>
      </c>
      <c r="AN504" s="79">
        <f>Taula1[[#This Row],[% Jornada segons contracte
(no posar el símbol %) ]]-Taula1[[#This Row],[% Reducció salari per baix rendiment        (no posar el símbol %)]]</f>
        <v>0</v>
      </c>
      <c r="AO504" s="131">
        <f t="shared" si="114"/>
        <v>0</v>
      </c>
      <c r="AP504" s="86"/>
      <c r="AQ504" s="136">
        <f>ROUND((AR504/100)*693*Taula1[[#This Row],[Mesos naturals sencers treballats període justificat (01/01/2023 - 31/03/2023)]],2)</f>
        <v>0</v>
      </c>
      <c r="AR504" s="89">
        <f>Taula1[[#This Row],[% Jornada segons contracte
(no posar el símbol %) ]]-Taula1[[#This Row],[% Reducció salari per baix rendiment        (no posar el símbol %)]]</f>
        <v>0</v>
      </c>
      <c r="AS504" s="136">
        <f>ROUND((AT504/100)*22.78356164*Taula1[[#This Row],[Dies treballats període justificat (01/01/2023 - 31/03/2023)              no comptabilitzats com a mes natural sencer]],2)</f>
        <v>0</v>
      </c>
      <c r="AT504" s="89">
        <f>Taula1[[#This Row],[% Jornada segons contracte
(no posar el símbol %) ]]-Taula1[[#This Row],[% Reducció salari per baix rendiment        (no posar el símbol %)]]</f>
        <v>0</v>
      </c>
      <c r="AU504" s="136">
        <f t="shared" si="115"/>
        <v>0</v>
      </c>
      <c r="AV504" s="86"/>
      <c r="AW504" s="136">
        <f>ROUND((AX504/100)*693*Taula1[[#This Row],[Espai reservat Administració  (mesos)]],2)</f>
        <v>0</v>
      </c>
      <c r="AX504" s="89">
        <f>Taula1[[#This Row],[% Jornada segons contracte
(no posar el símbol %) ]]-Taula1[[#This Row],[% Reducció salari per baix rendiment        (no posar el símbol %)]]</f>
        <v>0</v>
      </c>
      <c r="AY504" s="131">
        <f>ROUND((AZ504/100)*22.78356164*Taula1[[#This Row],[Espai reservat Administració (dies)]],2)</f>
        <v>0</v>
      </c>
      <c r="AZ504" s="79">
        <f>Taula1[[#This Row],[% Jornada segons contracte
(no posar el símbol %) ]]-Taula1[[#This Row],[% Reducció salari per baix rendiment        (no posar el símbol %)]]</f>
        <v>0</v>
      </c>
      <c r="BA504" s="131">
        <f t="shared" si="116"/>
        <v>0</v>
      </c>
      <c r="BB504" s="83"/>
      <c r="BC504" s="131">
        <f>IF(Taula1[[#This Row],[Grup justificat     (fer servir opcions de la llista desplegable)]]=1,AI504,0)</f>
        <v>0</v>
      </c>
      <c r="BD504" s="131">
        <f>IF(Taula1[[#This Row],[Grup justificat     (fer servir opcions de la llista desplegable)]]=2,AU504,0)</f>
        <v>0</v>
      </c>
      <c r="BE504" s="83"/>
      <c r="BF504" s="131">
        <f>IF(Taula1[[#This Row],[Espai reservat Administració]]=1,AO504,0)</f>
        <v>0</v>
      </c>
      <c r="BG504" s="131">
        <f>IF(Taula1[[#This Row],[Espai reservat Administració]]=2,BA504,0)</f>
        <v>0</v>
      </c>
      <c r="BH504" s="83"/>
      <c r="BI504" s="124">
        <f>IF(Taula1[[#This Row],[Grup justificat     (fer servir opcions de la llista desplegable)]]=1,1,0)</f>
        <v>0</v>
      </c>
      <c r="BJ504" s="124">
        <f>IF(Taula1[[#This Row],[Espai reservat Administració]]=1,1,0)</f>
        <v>0</v>
      </c>
      <c r="BK504" s="125"/>
      <c r="BL504" s="124">
        <f>IF(Taula1[[#This Row],[Grup justificat     (fer servir opcions de la llista desplegable)]]=2,1,0)</f>
        <v>0</v>
      </c>
      <c r="BM504" s="124">
        <f>IF(Taula1[[#This Row],[Espai reservat Administració]]=2,1,0)</f>
        <v>0</v>
      </c>
      <c r="BN504" s="73"/>
      <c r="BO504" s="73"/>
      <c r="BP504" s="73"/>
      <c r="BQ504" s="73"/>
      <c r="BR504" s="73"/>
      <c r="BS504" s="73"/>
      <c r="BT504" s="73"/>
      <c r="BU504" s="73"/>
      <c r="BV504" s="73"/>
      <c r="BW504" s="73"/>
      <c r="BX504" s="73"/>
      <c r="BY504" s="73"/>
      <c r="BZ504" s="73"/>
      <c r="CA504" s="73"/>
      <c r="CB504" s="73"/>
      <c r="CC504" s="73"/>
      <c r="CD504" s="73"/>
      <c r="CE504" s="73"/>
      <c r="CF504" s="73"/>
      <c r="CG504" s="63">
        <f t="shared" si="117"/>
        <v>0</v>
      </c>
      <c r="CH504" s="63">
        <f t="shared" si="118"/>
        <v>0</v>
      </c>
      <c r="CI504" s="73"/>
      <c r="CJ504" s="63">
        <f>IF(Taula1[[#This Row],[Tipus de contracte                                  (fer servir opcions de la llista desplegable)]]="Indefinit",1,0)</f>
        <v>0</v>
      </c>
      <c r="CK504" s="63">
        <f>IF(Taula1[[#This Row],[Tipus de contracte                                  (fer servir opcions de la llista desplegable)]]="Temporal, igual o superior a 6 mesos",1,0)</f>
        <v>0</v>
      </c>
      <c r="CL504" s="63">
        <f>IF(Taula1[[#This Row],[Tipus de contracte                                  (fer servir opcions de la llista desplegable)]]="Substitució per IT",1,0)</f>
        <v>0</v>
      </c>
      <c r="CM504" s="73"/>
      <c r="CN504" s="63">
        <f>IF(Taula1[[#This Row],[Relació llocs de treball]]&gt;=1,1,0)</f>
        <v>0</v>
      </c>
      <c r="CO504" s="73"/>
      <c r="CP504" s="63">
        <f>IF(Taula1[[#This Row],[Identitat de gènere                                                          (fer servir opcions de la llista desplegable)]]="Home",1,0)</f>
        <v>0</v>
      </c>
      <c r="CQ504" s="63">
        <f>IF(Taula1[[#This Row],[Identitat de gènere                                                          (fer servir opcions de la llista desplegable)]]="Dona",1,0)</f>
        <v>0</v>
      </c>
      <c r="CR504" s="63">
        <f>IF(Taula1[[#This Row],[Identitat de gènere                                                          (fer servir opcions de la llista desplegable)]]="No binari",1,0)</f>
        <v>0</v>
      </c>
      <c r="CS504" s="73"/>
      <c r="CT504" s="63">
        <f t="shared" si="112"/>
        <v>0</v>
      </c>
      <c r="CU504" s="64">
        <f t="shared" si="119"/>
        <v>0</v>
      </c>
      <c r="CW504" s="64">
        <f t="shared" si="120"/>
        <v>0</v>
      </c>
      <c r="CX504" s="64">
        <f t="shared" si="121"/>
        <v>0</v>
      </c>
      <c r="CY504" s="64">
        <f t="shared" si="122"/>
        <v>0</v>
      </c>
      <c r="CZ504" s="64">
        <f t="shared" si="123"/>
        <v>0</v>
      </c>
      <c r="DB504" s="64">
        <f t="shared" si="124"/>
        <v>0</v>
      </c>
      <c r="DC504" s="64">
        <f t="shared" si="125"/>
        <v>0</v>
      </c>
      <c r="DD504" s="64">
        <f t="shared" si="126"/>
        <v>0</v>
      </c>
      <c r="DE504" s="64">
        <f t="shared" si="127"/>
        <v>0</v>
      </c>
    </row>
    <row r="505" spans="2:109" x14ac:dyDescent="0.3">
      <c r="B505" s="167"/>
      <c r="C505" s="186"/>
      <c r="D505" s="2"/>
      <c r="E505" s="67"/>
      <c r="F505" s="5"/>
      <c r="G505" s="5"/>
      <c r="H505" s="187"/>
      <c r="I505" s="111" t="str">
        <f ca="1">IF(Taula1[[#This Row],[Data naixement (format dd/mm/aaaa)]]="","0",DATEDIF(Taula1[[#This Row],[Data naixement (format dd/mm/aaaa)]],TODAY(),"Y"))</f>
        <v>0</v>
      </c>
      <c r="J505" s="6"/>
      <c r="K505" s="6"/>
      <c r="L505" s="6"/>
      <c r="M505" s="6"/>
      <c r="N505" s="56"/>
      <c r="O505" s="56"/>
      <c r="P505" s="56"/>
      <c r="Q505" s="6"/>
      <c r="R505" s="7"/>
      <c r="S505" s="143">
        <f>Taula1[[#This Row],[Mesos naturals sencers treballats període justificat (01/01/2023 - 31/03/2023)]]</f>
        <v>0</v>
      </c>
      <c r="T505" s="194">
        <f>Taula1[[#This Row],[Dies treballats període justificat (01/01/2023 - 31/03/2023)              no comptabilitzats com a mes natural sencer]]</f>
        <v>0</v>
      </c>
      <c r="U505" s="12"/>
      <c r="V505" s="7"/>
      <c r="W505" s="188"/>
      <c r="X505" s="188"/>
      <c r="Y505" s="188"/>
      <c r="Z505" s="188"/>
      <c r="AA505" s="190"/>
      <c r="AB505" s="143">
        <f>Taula1[[#This Row],[Grup justificat     (fer servir opcions de la llista desplegable)]]</f>
        <v>0</v>
      </c>
      <c r="AC505" s="182"/>
      <c r="AD505" s="80"/>
      <c r="AE505" s="131">
        <f>ROUND((AF505/100)*756*Taula1[[#This Row],[Mesos naturals sencers treballats període justificat (01/01/2023 - 31/03/2023)]],2)</f>
        <v>0</v>
      </c>
      <c r="AF505" s="79">
        <f>Taula1[[#This Row],[% Jornada segons contracte
(no posar el símbol %) ]]-Taula1[[#This Row],[% Reducció salari per baix rendiment        (no posar el símbol %)]]</f>
        <v>0</v>
      </c>
      <c r="AG505" s="131">
        <f>ROUND((AH505/100)*24.8547945*Taula1[[#This Row],[Dies treballats període justificat (01/01/2023 - 31/03/2023)              no comptabilitzats com a mes natural sencer]],2)</f>
        <v>0</v>
      </c>
      <c r="AH505" s="79">
        <f>Taula1[[#This Row],[% Jornada segons contracte
(no posar el símbol %) ]]-Taula1[[#This Row],[% Reducció salari per baix rendiment        (no posar el símbol %)]]</f>
        <v>0</v>
      </c>
      <c r="AI505" s="131">
        <f t="shared" si="113"/>
        <v>0</v>
      </c>
      <c r="AJ505" s="183"/>
      <c r="AK505" s="131">
        <f>ROUND((AL505/100)*756*Taula1[[#This Row],[Espai reservat Administració  (mesos)]],2)</f>
        <v>0</v>
      </c>
      <c r="AL505" s="79">
        <f>Taula1[[#This Row],[% Jornada segons contracte
(no posar el símbol %) ]]-Taula1[[#This Row],[% Reducció salari per baix rendiment        (no posar el símbol %)]]</f>
        <v>0</v>
      </c>
      <c r="AM505" s="131">
        <f>ROUND((AN505/100)*24.8547945*Taula1[[#This Row],[Espai reservat Administració (dies)]],2)</f>
        <v>0</v>
      </c>
      <c r="AN505" s="79">
        <f>Taula1[[#This Row],[% Jornada segons contracte
(no posar el símbol %) ]]-Taula1[[#This Row],[% Reducció salari per baix rendiment        (no posar el símbol %)]]</f>
        <v>0</v>
      </c>
      <c r="AO505" s="131">
        <f t="shared" si="114"/>
        <v>0</v>
      </c>
      <c r="AP505" s="86"/>
      <c r="AQ505" s="136">
        <f>ROUND((AR505/100)*693*Taula1[[#This Row],[Mesos naturals sencers treballats període justificat (01/01/2023 - 31/03/2023)]],2)</f>
        <v>0</v>
      </c>
      <c r="AR505" s="89">
        <f>Taula1[[#This Row],[% Jornada segons contracte
(no posar el símbol %) ]]-Taula1[[#This Row],[% Reducció salari per baix rendiment        (no posar el símbol %)]]</f>
        <v>0</v>
      </c>
      <c r="AS505" s="136">
        <f>ROUND((AT505/100)*22.78356164*Taula1[[#This Row],[Dies treballats període justificat (01/01/2023 - 31/03/2023)              no comptabilitzats com a mes natural sencer]],2)</f>
        <v>0</v>
      </c>
      <c r="AT505" s="89">
        <f>Taula1[[#This Row],[% Jornada segons contracte
(no posar el símbol %) ]]-Taula1[[#This Row],[% Reducció salari per baix rendiment        (no posar el símbol %)]]</f>
        <v>0</v>
      </c>
      <c r="AU505" s="136">
        <f t="shared" si="115"/>
        <v>0</v>
      </c>
      <c r="AV505" s="86"/>
      <c r="AW505" s="136">
        <f>ROUND((AX505/100)*693*Taula1[[#This Row],[Espai reservat Administració  (mesos)]],2)</f>
        <v>0</v>
      </c>
      <c r="AX505" s="89">
        <f>Taula1[[#This Row],[% Jornada segons contracte
(no posar el símbol %) ]]-Taula1[[#This Row],[% Reducció salari per baix rendiment        (no posar el símbol %)]]</f>
        <v>0</v>
      </c>
      <c r="AY505" s="131">
        <f>ROUND((AZ505/100)*22.78356164*Taula1[[#This Row],[Espai reservat Administració (dies)]],2)</f>
        <v>0</v>
      </c>
      <c r="AZ505" s="79">
        <f>Taula1[[#This Row],[% Jornada segons contracte
(no posar el símbol %) ]]-Taula1[[#This Row],[% Reducció salari per baix rendiment        (no posar el símbol %)]]</f>
        <v>0</v>
      </c>
      <c r="BA505" s="131">
        <f t="shared" si="116"/>
        <v>0</v>
      </c>
      <c r="BB505" s="83"/>
      <c r="BC505" s="131">
        <f>IF(Taula1[[#This Row],[Grup justificat     (fer servir opcions de la llista desplegable)]]=1,AI505,0)</f>
        <v>0</v>
      </c>
      <c r="BD505" s="131">
        <f>IF(Taula1[[#This Row],[Grup justificat     (fer servir opcions de la llista desplegable)]]=2,AU505,0)</f>
        <v>0</v>
      </c>
      <c r="BE505" s="83"/>
      <c r="BF505" s="131">
        <f>IF(Taula1[[#This Row],[Espai reservat Administració]]=1,AO505,0)</f>
        <v>0</v>
      </c>
      <c r="BG505" s="131">
        <f>IF(Taula1[[#This Row],[Espai reservat Administració]]=2,BA505,0)</f>
        <v>0</v>
      </c>
      <c r="BH505" s="83"/>
      <c r="BI505" s="124">
        <f>IF(Taula1[[#This Row],[Grup justificat     (fer servir opcions de la llista desplegable)]]=1,1,0)</f>
        <v>0</v>
      </c>
      <c r="BJ505" s="124">
        <f>IF(Taula1[[#This Row],[Espai reservat Administració]]=1,1,0)</f>
        <v>0</v>
      </c>
      <c r="BK505" s="125"/>
      <c r="BL505" s="124">
        <f>IF(Taula1[[#This Row],[Grup justificat     (fer servir opcions de la llista desplegable)]]=2,1,0)</f>
        <v>0</v>
      </c>
      <c r="BM505" s="124">
        <f>IF(Taula1[[#This Row],[Espai reservat Administració]]=2,1,0)</f>
        <v>0</v>
      </c>
      <c r="BN505" s="73"/>
      <c r="BO505" s="73"/>
      <c r="BP505" s="73"/>
      <c r="BQ505" s="73"/>
      <c r="BR505" s="73"/>
      <c r="BS505" s="73"/>
      <c r="BT505" s="73"/>
      <c r="BU505" s="73"/>
      <c r="BV505" s="73"/>
      <c r="BW505" s="73"/>
      <c r="BX505" s="73"/>
      <c r="BY505" s="73"/>
      <c r="BZ505" s="73"/>
      <c r="CA505" s="73"/>
      <c r="CB505" s="73"/>
      <c r="CC505" s="73"/>
      <c r="CD505" s="73"/>
      <c r="CE505" s="73"/>
      <c r="CF505" s="73"/>
      <c r="CG505" s="63">
        <f t="shared" si="117"/>
        <v>0</v>
      </c>
      <c r="CH505" s="63">
        <f t="shared" si="118"/>
        <v>0</v>
      </c>
      <c r="CI505" s="73"/>
      <c r="CJ505" s="63">
        <f>IF(Taula1[[#This Row],[Tipus de contracte                                  (fer servir opcions de la llista desplegable)]]="Indefinit",1,0)</f>
        <v>0</v>
      </c>
      <c r="CK505" s="63">
        <f>IF(Taula1[[#This Row],[Tipus de contracte                                  (fer servir opcions de la llista desplegable)]]="Temporal, igual o superior a 6 mesos",1,0)</f>
        <v>0</v>
      </c>
      <c r="CL505" s="63">
        <f>IF(Taula1[[#This Row],[Tipus de contracte                                  (fer servir opcions de la llista desplegable)]]="Substitució per IT",1,0)</f>
        <v>0</v>
      </c>
      <c r="CM505" s="73"/>
      <c r="CN505" s="63">
        <f>IF(Taula1[[#This Row],[Relació llocs de treball]]&gt;=1,1,0)</f>
        <v>0</v>
      </c>
      <c r="CO505" s="73"/>
      <c r="CP505" s="63">
        <f>IF(Taula1[[#This Row],[Identitat de gènere                                                          (fer servir opcions de la llista desplegable)]]="Home",1,0)</f>
        <v>0</v>
      </c>
      <c r="CQ505" s="63">
        <f>IF(Taula1[[#This Row],[Identitat de gènere                                                          (fer servir opcions de la llista desplegable)]]="Dona",1,0)</f>
        <v>0</v>
      </c>
      <c r="CR505" s="63">
        <f>IF(Taula1[[#This Row],[Identitat de gènere                                                          (fer servir opcions de la llista desplegable)]]="No binari",1,0)</f>
        <v>0</v>
      </c>
      <c r="CS505" s="73"/>
      <c r="CT505" s="63">
        <f t="shared" si="112"/>
        <v>0</v>
      </c>
      <c r="CU505" s="64">
        <f t="shared" si="119"/>
        <v>0</v>
      </c>
      <c r="CW505" s="64">
        <f t="shared" si="120"/>
        <v>0</v>
      </c>
      <c r="CX505" s="64">
        <f t="shared" si="121"/>
        <v>0</v>
      </c>
      <c r="CY505" s="64">
        <f t="shared" si="122"/>
        <v>0</v>
      </c>
      <c r="CZ505" s="64">
        <f t="shared" si="123"/>
        <v>0</v>
      </c>
      <c r="DB505" s="64">
        <f t="shared" si="124"/>
        <v>0</v>
      </c>
      <c r="DC505" s="64">
        <f t="shared" si="125"/>
        <v>0</v>
      </c>
      <c r="DD505" s="64">
        <f t="shared" si="126"/>
        <v>0</v>
      </c>
      <c r="DE505" s="64">
        <f t="shared" si="127"/>
        <v>0</v>
      </c>
    </row>
    <row r="506" spans="2:109" x14ac:dyDescent="0.3">
      <c r="B506" s="167"/>
      <c r="C506" s="186"/>
      <c r="D506" s="2"/>
      <c r="E506" s="67"/>
      <c r="F506" s="5"/>
      <c r="G506" s="5"/>
      <c r="H506" s="187"/>
      <c r="I506" s="111" t="str">
        <f ca="1">IF(Taula1[[#This Row],[Data naixement (format dd/mm/aaaa)]]="","0",DATEDIF(Taula1[[#This Row],[Data naixement (format dd/mm/aaaa)]],TODAY(),"Y"))</f>
        <v>0</v>
      </c>
      <c r="J506" s="6"/>
      <c r="K506" s="6"/>
      <c r="L506" s="6"/>
      <c r="M506" s="6"/>
      <c r="N506" s="56"/>
      <c r="O506" s="56"/>
      <c r="P506" s="56"/>
      <c r="Q506" s="6"/>
      <c r="R506" s="7"/>
      <c r="S506" s="143">
        <f>Taula1[[#This Row],[Mesos naturals sencers treballats període justificat (01/01/2023 - 31/03/2023)]]</f>
        <v>0</v>
      </c>
      <c r="T506" s="194">
        <f>Taula1[[#This Row],[Dies treballats període justificat (01/01/2023 - 31/03/2023)              no comptabilitzats com a mes natural sencer]]</f>
        <v>0</v>
      </c>
      <c r="U506" s="12"/>
      <c r="V506" s="7"/>
      <c r="W506" s="188"/>
      <c r="X506" s="188"/>
      <c r="Y506" s="188"/>
      <c r="Z506" s="188"/>
      <c r="AA506" s="190"/>
      <c r="AB506" s="143">
        <f>Taula1[[#This Row],[Grup justificat     (fer servir opcions de la llista desplegable)]]</f>
        <v>0</v>
      </c>
      <c r="AC506" s="182"/>
      <c r="AD506" s="80"/>
      <c r="AE506" s="131">
        <f>ROUND((AF506/100)*756*Taula1[[#This Row],[Mesos naturals sencers treballats període justificat (01/01/2023 - 31/03/2023)]],2)</f>
        <v>0</v>
      </c>
      <c r="AF506" s="79">
        <f>Taula1[[#This Row],[% Jornada segons contracte
(no posar el símbol %) ]]-Taula1[[#This Row],[% Reducció salari per baix rendiment        (no posar el símbol %)]]</f>
        <v>0</v>
      </c>
      <c r="AG506" s="131">
        <f>ROUND((AH506/100)*24.8547945*Taula1[[#This Row],[Dies treballats període justificat (01/01/2023 - 31/03/2023)              no comptabilitzats com a mes natural sencer]],2)</f>
        <v>0</v>
      </c>
      <c r="AH506" s="79">
        <f>Taula1[[#This Row],[% Jornada segons contracte
(no posar el símbol %) ]]-Taula1[[#This Row],[% Reducció salari per baix rendiment        (no posar el símbol %)]]</f>
        <v>0</v>
      </c>
      <c r="AI506" s="131">
        <f t="shared" si="113"/>
        <v>0</v>
      </c>
      <c r="AJ506" s="183"/>
      <c r="AK506" s="131">
        <f>ROUND((AL506/100)*756*Taula1[[#This Row],[Espai reservat Administració  (mesos)]],2)</f>
        <v>0</v>
      </c>
      <c r="AL506" s="79">
        <f>Taula1[[#This Row],[% Jornada segons contracte
(no posar el símbol %) ]]-Taula1[[#This Row],[% Reducció salari per baix rendiment        (no posar el símbol %)]]</f>
        <v>0</v>
      </c>
      <c r="AM506" s="131">
        <f>ROUND((AN506/100)*24.8547945*Taula1[[#This Row],[Espai reservat Administració (dies)]],2)</f>
        <v>0</v>
      </c>
      <c r="AN506" s="79">
        <f>Taula1[[#This Row],[% Jornada segons contracte
(no posar el símbol %) ]]-Taula1[[#This Row],[% Reducció salari per baix rendiment        (no posar el símbol %)]]</f>
        <v>0</v>
      </c>
      <c r="AO506" s="131">
        <f t="shared" si="114"/>
        <v>0</v>
      </c>
      <c r="AP506" s="86"/>
      <c r="AQ506" s="136">
        <f>ROUND((AR506/100)*693*Taula1[[#This Row],[Mesos naturals sencers treballats període justificat (01/01/2023 - 31/03/2023)]],2)</f>
        <v>0</v>
      </c>
      <c r="AR506" s="89">
        <f>Taula1[[#This Row],[% Jornada segons contracte
(no posar el símbol %) ]]-Taula1[[#This Row],[% Reducció salari per baix rendiment        (no posar el símbol %)]]</f>
        <v>0</v>
      </c>
      <c r="AS506" s="136">
        <f>ROUND((AT506/100)*22.78356164*Taula1[[#This Row],[Dies treballats període justificat (01/01/2023 - 31/03/2023)              no comptabilitzats com a mes natural sencer]],2)</f>
        <v>0</v>
      </c>
      <c r="AT506" s="89">
        <f>Taula1[[#This Row],[% Jornada segons contracte
(no posar el símbol %) ]]-Taula1[[#This Row],[% Reducció salari per baix rendiment        (no posar el símbol %)]]</f>
        <v>0</v>
      </c>
      <c r="AU506" s="136">
        <f t="shared" si="115"/>
        <v>0</v>
      </c>
      <c r="AV506" s="86"/>
      <c r="AW506" s="136">
        <f>ROUND((AX506/100)*693*Taula1[[#This Row],[Espai reservat Administració  (mesos)]],2)</f>
        <v>0</v>
      </c>
      <c r="AX506" s="89">
        <f>Taula1[[#This Row],[% Jornada segons contracte
(no posar el símbol %) ]]-Taula1[[#This Row],[% Reducció salari per baix rendiment        (no posar el símbol %)]]</f>
        <v>0</v>
      </c>
      <c r="AY506" s="131">
        <f>ROUND((AZ506/100)*22.78356164*Taula1[[#This Row],[Espai reservat Administració (dies)]],2)</f>
        <v>0</v>
      </c>
      <c r="AZ506" s="79">
        <f>Taula1[[#This Row],[% Jornada segons contracte
(no posar el símbol %) ]]-Taula1[[#This Row],[% Reducció salari per baix rendiment        (no posar el símbol %)]]</f>
        <v>0</v>
      </c>
      <c r="BA506" s="131">
        <f t="shared" si="116"/>
        <v>0</v>
      </c>
      <c r="BB506" s="83"/>
      <c r="BC506" s="131">
        <f>IF(Taula1[[#This Row],[Grup justificat     (fer servir opcions de la llista desplegable)]]=1,AI506,0)</f>
        <v>0</v>
      </c>
      <c r="BD506" s="131">
        <f>IF(Taula1[[#This Row],[Grup justificat     (fer servir opcions de la llista desplegable)]]=2,AU506,0)</f>
        <v>0</v>
      </c>
      <c r="BE506" s="83"/>
      <c r="BF506" s="131">
        <f>IF(Taula1[[#This Row],[Espai reservat Administració]]=1,AO506,0)</f>
        <v>0</v>
      </c>
      <c r="BG506" s="131">
        <f>IF(Taula1[[#This Row],[Espai reservat Administració]]=2,BA506,0)</f>
        <v>0</v>
      </c>
      <c r="BH506" s="83"/>
      <c r="BI506" s="124">
        <f>IF(Taula1[[#This Row],[Grup justificat     (fer servir opcions de la llista desplegable)]]=1,1,0)</f>
        <v>0</v>
      </c>
      <c r="BJ506" s="124">
        <f>IF(Taula1[[#This Row],[Espai reservat Administració]]=1,1,0)</f>
        <v>0</v>
      </c>
      <c r="BK506" s="125"/>
      <c r="BL506" s="124">
        <f>IF(Taula1[[#This Row],[Grup justificat     (fer servir opcions de la llista desplegable)]]=2,1,0)</f>
        <v>0</v>
      </c>
      <c r="BM506" s="124">
        <f>IF(Taula1[[#This Row],[Espai reservat Administració]]=2,1,0)</f>
        <v>0</v>
      </c>
      <c r="BN506" s="73"/>
      <c r="BO506" s="73"/>
      <c r="BP506" s="73"/>
      <c r="BQ506" s="73"/>
      <c r="BR506" s="73"/>
      <c r="BS506" s="73"/>
      <c r="BT506" s="73"/>
      <c r="BU506" s="73"/>
      <c r="BV506" s="73"/>
      <c r="BW506" s="73"/>
      <c r="BX506" s="73"/>
      <c r="BY506" s="73"/>
      <c r="BZ506" s="73"/>
      <c r="CA506" s="73"/>
      <c r="CB506" s="73"/>
      <c r="CC506" s="73"/>
      <c r="CD506" s="73"/>
      <c r="CE506" s="73"/>
      <c r="CF506" s="73"/>
      <c r="CG506" s="63">
        <f t="shared" si="117"/>
        <v>0</v>
      </c>
      <c r="CH506" s="63">
        <f t="shared" si="118"/>
        <v>0</v>
      </c>
      <c r="CI506" s="73"/>
      <c r="CJ506" s="63">
        <f>IF(Taula1[[#This Row],[Tipus de contracte                                  (fer servir opcions de la llista desplegable)]]="Indefinit",1,0)</f>
        <v>0</v>
      </c>
      <c r="CK506" s="63">
        <f>IF(Taula1[[#This Row],[Tipus de contracte                                  (fer servir opcions de la llista desplegable)]]="Temporal, igual o superior a 6 mesos",1,0)</f>
        <v>0</v>
      </c>
      <c r="CL506" s="63">
        <f>IF(Taula1[[#This Row],[Tipus de contracte                                  (fer servir opcions de la llista desplegable)]]="Substitució per IT",1,0)</f>
        <v>0</v>
      </c>
      <c r="CM506" s="73"/>
      <c r="CN506" s="63">
        <f>IF(Taula1[[#This Row],[Relació llocs de treball]]&gt;=1,1,0)</f>
        <v>0</v>
      </c>
      <c r="CO506" s="73"/>
      <c r="CP506" s="63">
        <f>IF(Taula1[[#This Row],[Identitat de gènere                                                          (fer servir opcions de la llista desplegable)]]="Home",1,0)</f>
        <v>0</v>
      </c>
      <c r="CQ506" s="63">
        <f>IF(Taula1[[#This Row],[Identitat de gènere                                                          (fer servir opcions de la llista desplegable)]]="Dona",1,0)</f>
        <v>0</v>
      </c>
      <c r="CR506" s="63">
        <f>IF(Taula1[[#This Row],[Identitat de gènere                                                          (fer servir opcions de la llista desplegable)]]="No binari",1,0)</f>
        <v>0</v>
      </c>
      <c r="CS506" s="73"/>
      <c r="CT506" s="63">
        <f t="shared" si="112"/>
        <v>0</v>
      </c>
      <c r="CU506" s="64">
        <f t="shared" si="119"/>
        <v>0</v>
      </c>
      <c r="CW506" s="64">
        <f t="shared" si="120"/>
        <v>0</v>
      </c>
      <c r="CX506" s="64">
        <f t="shared" si="121"/>
        <v>0</v>
      </c>
      <c r="CY506" s="64">
        <f t="shared" si="122"/>
        <v>0</v>
      </c>
      <c r="CZ506" s="64">
        <f t="shared" si="123"/>
        <v>0</v>
      </c>
      <c r="DB506" s="64">
        <f t="shared" si="124"/>
        <v>0</v>
      </c>
      <c r="DC506" s="64">
        <f t="shared" si="125"/>
        <v>0</v>
      </c>
      <c r="DD506" s="64">
        <f t="shared" si="126"/>
        <v>0</v>
      </c>
      <c r="DE506" s="64">
        <f t="shared" si="127"/>
        <v>0</v>
      </c>
    </row>
    <row r="507" spans="2:109" x14ac:dyDescent="0.3">
      <c r="B507" s="167"/>
      <c r="C507" s="186"/>
      <c r="D507" s="2"/>
      <c r="E507" s="67"/>
      <c r="F507" s="5"/>
      <c r="G507" s="5"/>
      <c r="H507" s="187"/>
      <c r="I507" s="191" t="str">
        <f ca="1">IF(Taula1[[#This Row],[Data naixement (format dd/mm/aaaa)]]="","0",DATEDIF(Taula1[[#This Row],[Data naixement (format dd/mm/aaaa)]],TODAY(),"Y"))</f>
        <v>0</v>
      </c>
      <c r="J507" s="6"/>
      <c r="K507" s="6"/>
      <c r="L507" s="6"/>
      <c r="M507" s="6"/>
      <c r="N507" s="56"/>
      <c r="O507" s="56"/>
      <c r="P507" s="56"/>
      <c r="Q507" s="6"/>
      <c r="R507" s="7"/>
      <c r="S507" s="143">
        <f>Taula1[[#This Row],[Mesos naturals sencers treballats període justificat (01/01/2023 - 31/03/2023)]]</f>
        <v>0</v>
      </c>
      <c r="T507" s="194">
        <f>Taula1[[#This Row],[Dies treballats període justificat (01/01/2023 - 31/03/2023)              no comptabilitzats com a mes natural sencer]]</f>
        <v>0</v>
      </c>
      <c r="U507" s="12"/>
      <c r="V507" s="7"/>
      <c r="W507" s="188"/>
      <c r="X507" s="188"/>
      <c r="Y507" s="188"/>
      <c r="Z507" s="188"/>
      <c r="AA507" s="190"/>
      <c r="AB507" s="143">
        <f>Taula1[[#This Row],[Grup justificat     (fer servir opcions de la llista desplegable)]]</f>
        <v>0</v>
      </c>
      <c r="AC507" s="182"/>
      <c r="AD507" s="80"/>
      <c r="AE507" s="131">
        <f>ROUND((AF507/100)*756*Taula1[[#This Row],[Mesos naturals sencers treballats període justificat (01/01/2023 - 31/03/2023)]],2)</f>
        <v>0</v>
      </c>
      <c r="AF507" s="79">
        <f>Taula1[[#This Row],[% Jornada segons contracte
(no posar el símbol %) ]]-Taula1[[#This Row],[% Reducció salari per baix rendiment        (no posar el símbol %)]]</f>
        <v>0</v>
      </c>
      <c r="AG507" s="131">
        <f>ROUND((AH507/100)*24.8547945*Taula1[[#This Row],[Dies treballats període justificat (01/01/2023 - 31/03/2023)              no comptabilitzats com a mes natural sencer]],2)</f>
        <v>0</v>
      </c>
      <c r="AH507" s="79">
        <f>Taula1[[#This Row],[% Jornada segons contracte
(no posar el símbol %) ]]-Taula1[[#This Row],[% Reducció salari per baix rendiment        (no posar el símbol %)]]</f>
        <v>0</v>
      </c>
      <c r="AI507" s="131">
        <f t="shared" si="113"/>
        <v>0</v>
      </c>
      <c r="AJ507" s="183"/>
      <c r="AK507" s="131">
        <f>ROUND((AL507/100)*756*Taula1[[#This Row],[Espai reservat Administració  (mesos)]],2)</f>
        <v>0</v>
      </c>
      <c r="AL507" s="79">
        <f>Taula1[[#This Row],[% Jornada segons contracte
(no posar el símbol %) ]]-Taula1[[#This Row],[% Reducció salari per baix rendiment        (no posar el símbol %)]]</f>
        <v>0</v>
      </c>
      <c r="AM507" s="131">
        <f>ROUND((AN507/100)*24.8547945*Taula1[[#This Row],[Espai reservat Administració (dies)]],2)</f>
        <v>0</v>
      </c>
      <c r="AN507" s="79">
        <f>Taula1[[#This Row],[% Jornada segons contracte
(no posar el símbol %) ]]-Taula1[[#This Row],[% Reducció salari per baix rendiment        (no posar el símbol %)]]</f>
        <v>0</v>
      </c>
      <c r="AO507" s="131">
        <f t="shared" si="114"/>
        <v>0</v>
      </c>
      <c r="AP507" s="86"/>
      <c r="AQ507" s="136">
        <f>ROUND((AR507/100)*693*Taula1[[#This Row],[Mesos naturals sencers treballats període justificat (01/01/2023 - 31/03/2023)]],2)</f>
        <v>0</v>
      </c>
      <c r="AR507" s="89">
        <f>Taula1[[#This Row],[% Jornada segons contracte
(no posar el símbol %) ]]-Taula1[[#This Row],[% Reducció salari per baix rendiment        (no posar el símbol %)]]</f>
        <v>0</v>
      </c>
      <c r="AS507" s="136">
        <f>ROUND((AT507/100)*22.78356164*Taula1[[#This Row],[Dies treballats període justificat (01/01/2023 - 31/03/2023)              no comptabilitzats com a mes natural sencer]],2)</f>
        <v>0</v>
      </c>
      <c r="AT507" s="89">
        <f>Taula1[[#This Row],[% Jornada segons contracte
(no posar el símbol %) ]]-Taula1[[#This Row],[% Reducció salari per baix rendiment        (no posar el símbol %)]]</f>
        <v>0</v>
      </c>
      <c r="AU507" s="136">
        <f t="shared" si="115"/>
        <v>0</v>
      </c>
      <c r="AV507" s="86"/>
      <c r="AW507" s="136">
        <f>ROUND((AX507/100)*693*Taula1[[#This Row],[Espai reservat Administració  (mesos)]],2)</f>
        <v>0</v>
      </c>
      <c r="AX507" s="89">
        <f>Taula1[[#This Row],[% Jornada segons contracte
(no posar el símbol %) ]]-Taula1[[#This Row],[% Reducció salari per baix rendiment        (no posar el símbol %)]]</f>
        <v>0</v>
      </c>
      <c r="AY507" s="131">
        <f>ROUND((AZ507/100)*22.78356164*Taula1[[#This Row],[Espai reservat Administració (dies)]],2)</f>
        <v>0</v>
      </c>
      <c r="AZ507" s="79">
        <f>Taula1[[#This Row],[% Jornada segons contracte
(no posar el símbol %) ]]-Taula1[[#This Row],[% Reducció salari per baix rendiment        (no posar el símbol %)]]</f>
        <v>0</v>
      </c>
      <c r="BA507" s="131">
        <f t="shared" si="116"/>
        <v>0</v>
      </c>
      <c r="BB507" s="83"/>
      <c r="BC507" s="131">
        <f>IF(Taula1[[#This Row],[Grup justificat     (fer servir opcions de la llista desplegable)]]=1,AI507,0)</f>
        <v>0</v>
      </c>
      <c r="BD507" s="131">
        <f>IF(Taula1[[#This Row],[Grup justificat     (fer servir opcions de la llista desplegable)]]=2,AU507,0)</f>
        <v>0</v>
      </c>
      <c r="BE507" s="83"/>
      <c r="BF507" s="131">
        <f>IF(Taula1[[#This Row],[Espai reservat Administració]]=1,AO507,0)</f>
        <v>0</v>
      </c>
      <c r="BG507" s="131">
        <f>IF(Taula1[[#This Row],[Espai reservat Administració]]=2,BA507,0)</f>
        <v>0</v>
      </c>
      <c r="BH507" s="83"/>
      <c r="BI507" s="124">
        <f>IF(Taula1[[#This Row],[Grup justificat     (fer servir opcions de la llista desplegable)]]=1,1,0)</f>
        <v>0</v>
      </c>
      <c r="BJ507" s="124">
        <f>IF(Taula1[[#This Row],[Espai reservat Administració]]=1,1,0)</f>
        <v>0</v>
      </c>
      <c r="BK507" s="125"/>
      <c r="BL507" s="124">
        <f>IF(Taula1[[#This Row],[Grup justificat     (fer servir opcions de la llista desplegable)]]=2,1,0)</f>
        <v>0</v>
      </c>
      <c r="BM507" s="124">
        <f>IF(Taula1[[#This Row],[Espai reservat Administració]]=2,1,0)</f>
        <v>0</v>
      </c>
      <c r="BN507" s="73"/>
      <c r="BO507" s="73"/>
      <c r="BP507" s="73"/>
      <c r="BQ507" s="73"/>
      <c r="BR507" s="73"/>
      <c r="BS507" s="73"/>
      <c r="BT507" s="73"/>
      <c r="BU507" s="73"/>
      <c r="BV507" s="73"/>
      <c r="BW507" s="73"/>
      <c r="BX507" s="73"/>
      <c r="BY507" s="73"/>
      <c r="BZ507" s="73"/>
      <c r="CA507" s="73"/>
      <c r="CB507" s="73"/>
      <c r="CC507" s="73"/>
      <c r="CD507" s="73"/>
      <c r="CE507" s="73"/>
      <c r="CF507" s="73"/>
      <c r="CG507" s="63">
        <f t="shared" si="117"/>
        <v>0</v>
      </c>
      <c r="CH507" s="63">
        <f t="shared" si="118"/>
        <v>0</v>
      </c>
      <c r="CI507" s="73"/>
      <c r="CJ507" s="63">
        <f>IF(Taula1[[#This Row],[Tipus de contracte                                  (fer servir opcions de la llista desplegable)]]="Indefinit",1,0)</f>
        <v>0</v>
      </c>
      <c r="CK507" s="63">
        <f>IF(Taula1[[#This Row],[Tipus de contracte                                  (fer servir opcions de la llista desplegable)]]="Temporal, igual o superior a 6 mesos",1,0)</f>
        <v>0</v>
      </c>
      <c r="CL507" s="63">
        <f>IF(Taula1[[#This Row],[Tipus de contracte                                  (fer servir opcions de la llista desplegable)]]="Substitució per IT",1,0)</f>
        <v>0</v>
      </c>
      <c r="CM507" s="73"/>
      <c r="CN507" s="63">
        <f>IF(Taula1[[#This Row],[Relació llocs de treball]]&gt;=1,1,0)</f>
        <v>0</v>
      </c>
      <c r="CO507" s="73"/>
      <c r="CP507" s="63">
        <f>IF(Taula1[[#This Row],[Identitat de gènere                                                          (fer servir opcions de la llista desplegable)]]="Home",1,0)</f>
        <v>0</v>
      </c>
      <c r="CQ507" s="63">
        <f>IF(Taula1[[#This Row],[Identitat de gènere                                                          (fer servir opcions de la llista desplegable)]]="Dona",1,0)</f>
        <v>0</v>
      </c>
      <c r="CR507" s="63">
        <f>IF(Taula1[[#This Row],[Identitat de gènere                                                          (fer servir opcions de la llista desplegable)]]="No binari",1,0)</f>
        <v>0</v>
      </c>
      <c r="CS507" s="73"/>
      <c r="CT507" s="63">
        <f t="shared" si="112"/>
        <v>0</v>
      </c>
      <c r="CU507" s="64">
        <f t="shared" si="119"/>
        <v>0</v>
      </c>
      <c r="CW507" s="64">
        <f t="shared" si="120"/>
        <v>0</v>
      </c>
      <c r="CX507" s="64">
        <f t="shared" si="121"/>
        <v>0</v>
      </c>
      <c r="CY507" s="64">
        <f t="shared" si="122"/>
        <v>0</v>
      </c>
      <c r="CZ507" s="64">
        <f t="shared" si="123"/>
        <v>0</v>
      </c>
      <c r="DB507" s="64">
        <f t="shared" si="124"/>
        <v>0</v>
      </c>
      <c r="DC507" s="64">
        <f t="shared" si="125"/>
        <v>0</v>
      </c>
      <c r="DD507" s="64">
        <f t="shared" si="126"/>
        <v>0</v>
      </c>
      <c r="DE507" s="64">
        <f t="shared" si="127"/>
        <v>0</v>
      </c>
    </row>
    <row r="508" spans="2:109" x14ac:dyDescent="0.3">
      <c r="B508" s="167"/>
      <c r="C508" s="186"/>
      <c r="D508" s="2"/>
      <c r="E508" s="67"/>
      <c r="F508" s="5"/>
      <c r="G508" s="5"/>
      <c r="H508" s="187"/>
      <c r="I508" s="111" t="str">
        <f ca="1">IF(Taula1[[#This Row],[Data naixement (format dd/mm/aaaa)]]="","0",DATEDIF(Taula1[[#This Row],[Data naixement (format dd/mm/aaaa)]],TODAY(),"Y"))</f>
        <v>0</v>
      </c>
      <c r="J508" s="6"/>
      <c r="K508" s="6"/>
      <c r="L508" s="6"/>
      <c r="M508" s="6"/>
      <c r="N508" s="56"/>
      <c r="O508" s="56"/>
      <c r="P508" s="56"/>
      <c r="Q508" s="6"/>
      <c r="R508" s="7"/>
      <c r="S508" s="143">
        <f>Taula1[[#This Row],[Mesos naturals sencers treballats període justificat (01/01/2023 - 31/03/2023)]]</f>
        <v>0</v>
      </c>
      <c r="T508" s="194">
        <f>Taula1[[#This Row],[Dies treballats període justificat (01/01/2023 - 31/03/2023)              no comptabilitzats com a mes natural sencer]]</f>
        <v>0</v>
      </c>
      <c r="U508" s="12"/>
      <c r="V508" s="7"/>
      <c r="W508" s="188"/>
      <c r="X508" s="188"/>
      <c r="Y508" s="188"/>
      <c r="Z508" s="188"/>
      <c r="AA508" s="190"/>
      <c r="AB508" s="143">
        <f>Taula1[[#This Row],[Grup justificat     (fer servir opcions de la llista desplegable)]]</f>
        <v>0</v>
      </c>
      <c r="AC508" s="182"/>
      <c r="AD508" s="39"/>
      <c r="AE508" s="131">
        <f>ROUND((AF508/100)*756*Taula1[[#This Row],[Mesos naturals sencers treballats període justificat (01/01/2023 - 31/03/2023)]],2)</f>
        <v>0</v>
      </c>
      <c r="AF508" s="81">
        <f>Taula1[[#This Row],[% Jornada segons contracte
(no posar el símbol %) ]]-Taula1[[#This Row],[% Reducció salari per baix rendiment        (no posar el símbol %)]]</f>
        <v>0</v>
      </c>
      <c r="AG508" s="131">
        <f>ROUND((AH508/100)*24.8547945*Taula1[[#This Row],[Dies treballats període justificat (01/01/2023 - 31/03/2023)              no comptabilitzats com a mes natural sencer]],2)</f>
        <v>0</v>
      </c>
      <c r="AH508" s="79">
        <f>Taula1[[#This Row],[% Jornada segons contracte
(no posar el símbol %) ]]-Taula1[[#This Row],[% Reducció salari per baix rendiment        (no posar el símbol %)]]</f>
        <v>0</v>
      </c>
      <c r="AI508" s="131">
        <f t="shared" si="113"/>
        <v>0</v>
      </c>
      <c r="AJ508" s="39"/>
      <c r="AK508" s="131">
        <f>ROUND((AL508/100)*756*Taula1[[#This Row],[Espai reservat Administració  (mesos)]],2)</f>
        <v>0</v>
      </c>
      <c r="AL508" s="81">
        <f>Taula1[[#This Row],[% Jornada segons contracte
(no posar el símbol %) ]]-Taula1[[#This Row],[% Reducció salari per baix rendiment        (no posar el símbol %)]]</f>
        <v>0</v>
      </c>
      <c r="AM508" s="131">
        <f>ROUND((AN508/100)*24.8547945*Taula1[[#This Row],[Espai reservat Administració (dies)]],2)</f>
        <v>0</v>
      </c>
      <c r="AN508" s="79">
        <f>Taula1[[#This Row],[% Jornada segons contracte
(no posar el símbol %) ]]-Taula1[[#This Row],[% Reducció salari per baix rendiment        (no posar el símbol %)]]</f>
        <v>0</v>
      </c>
      <c r="AO508" s="131">
        <f t="shared" si="114"/>
        <v>0</v>
      </c>
      <c r="AP508" s="87"/>
      <c r="AQ508" s="137">
        <f>ROUND((AR508/100)*693*Taula1[[#This Row],[Mesos naturals sencers treballats període justificat (01/01/2023 - 31/03/2023)]],2)</f>
        <v>0</v>
      </c>
      <c r="AR508" s="90">
        <f>Taula1[[#This Row],[% Jornada segons contracte
(no posar el símbol %) ]]-Taula1[[#This Row],[% Reducció salari per baix rendiment        (no posar el símbol %)]]</f>
        <v>0</v>
      </c>
      <c r="AS508" s="137">
        <f>ROUND((AT508/100)*22.78356164*Taula1[[#This Row],[Dies treballats període justificat (01/01/2023 - 31/03/2023)              no comptabilitzats com a mes natural sencer]],2)</f>
        <v>0</v>
      </c>
      <c r="AT508" s="90">
        <f>Taula1[[#This Row],[% Jornada segons contracte
(no posar el símbol %) ]]-Taula1[[#This Row],[% Reducció salari per baix rendiment        (no posar el símbol %)]]</f>
        <v>0</v>
      </c>
      <c r="AU508" s="137">
        <f t="shared" si="115"/>
        <v>0</v>
      </c>
      <c r="AV508" s="87"/>
      <c r="AW508" s="136">
        <f>ROUND((AX508/100)*693*Taula1[[#This Row],[Espai reservat Administració  (mesos)]],2)</f>
        <v>0</v>
      </c>
      <c r="AX508" s="90">
        <f>Taula1[[#This Row],[% Jornada segons contracte
(no posar el símbol %) ]]-Taula1[[#This Row],[% Reducció salari per baix rendiment        (no posar el símbol %)]]</f>
        <v>0</v>
      </c>
      <c r="AY508" s="131">
        <f>ROUND((AZ508/100)*22.78356164*Taula1[[#This Row],[Espai reservat Administració (dies)]],2)</f>
        <v>0</v>
      </c>
      <c r="AZ508" s="81">
        <f>Taula1[[#This Row],[% Jornada segons contracte
(no posar el símbol %) ]]-Taula1[[#This Row],[% Reducció salari per baix rendiment        (no posar el símbol %)]]</f>
        <v>0</v>
      </c>
      <c r="BA508" s="82">
        <f t="shared" si="116"/>
        <v>0</v>
      </c>
      <c r="BB508" s="41"/>
      <c r="BC508" s="131">
        <f>IF(Taula1[[#This Row],[Grup justificat     (fer servir opcions de la llista desplegable)]]=1,AI508,0)</f>
        <v>0</v>
      </c>
      <c r="BD508" s="131">
        <f>IF(Taula1[[#This Row],[Grup justificat     (fer servir opcions de la llista desplegable)]]=2,AU508,0)</f>
        <v>0</v>
      </c>
      <c r="BE508" s="41"/>
      <c r="BF508" s="131">
        <f>IF(Taula1[[#This Row],[Espai reservat Administració]]=1,AO508,0)</f>
        <v>0</v>
      </c>
      <c r="BG508" s="82">
        <f>IF(Taula1[[#This Row],[Espai reservat Administració]]=2,BA508,0)</f>
        <v>0</v>
      </c>
      <c r="BH508" s="41"/>
      <c r="BI508" s="126">
        <f>IF(Taula1[[#This Row],[Grup justificat     (fer servir opcions de la llista desplegable)]]=1,1,0)</f>
        <v>0</v>
      </c>
      <c r="BJ508" s="126">
        <f>IF(Taula1[[#This Row],[Espai reservat Administració]]=1,1,0)</f>
        <v>0</v>
      </c>
      <c r="BK508" s="111"/>
      <c r="BL508" s="126">
        <f>IF(Taula1[[#This Row],[Grup justificat     (fer servir opcions de la llista desplegable)]]=2,1,0)</f>
        <v>0</v>
      </c>
      <c r="BM508" s="126">
        <f>IF(Taula1[[#This Row],[Espai reservat Administració]]=2,1,0)</f>
        <v>0</v>
      </c>
      <c r="BN508" s="73"/>
      <c r="BO508" s="73"/>
      <c r="BP508" s="73"/>
      <c r="BQ508" s="73"/>
      <c r="BR508" s="73"/>
      <c r="BS508" s="73"/>
      <c r="BT508" s="73"/>
      <c r="BU508" s="73"/>
      <c r="BV508" s="73"/>
      <c r="BW508" s="73"/>
      <c r="BX508" s="73"/>
      <c r="BY508" s="73"/>
      <c r="BZ508" s="73"/>
      <c r="CA508" s="73"/>
      <c r="CB508" s="73"/>
      <c r="CC508" s="73"/>
      <c r="CD508" s="73"/>
      <c r="CE508" s="73"/>
      <c r="CF508" s="73"/>
      <c r="CG508" s="63">
        <f t="shared" si="117"/>
        <v>0</v>
      </c>
      <c r="CH508" s="63">
        <f t="shared" si="118"/>
        <v>0</v>
      </c>
      <c r="CI508" s="73"/>
      <c r="CJ508" s="63">
        <f>IF(Taula1[[#This Row],[Tipus de contracte                                  (fer servir opcions de la llista desplegable)]]="Indefinit",1,0)</f>
        <v>0</v>
      </c>
      <c r="CK508" s="63">
        <f>IF(Taula1[[#This Row],[Tipus de contracte                                  (fer servir opcions de la llista desplegable)]]="Temporal, igual o superior a 6 mesos",1,0)</f>
        <v>0</v>
      </c>
      <c r="CL508" s="63">
        <f>IF(Taula1[[#This Row],[Tipus de contracte                                  (fer servir opcions de la llista desplegable)]]="Substitució per IT",1,0)</f>
        <v>0</v>
      </c>
      <c r="CM508" s="73"/>
      <c r="CN508" s="63">
        <f>IF(Taula1[[#This Row],[Relació llocs de treball]]&gt;=1,1,0)</f>
        <v>0</v>
      </c>
      <c r="CO508" s="73"/>
      <c r="CP508" s="63">
        <f>IF(Taula1[[#This Row],[Identitat de gènere                                                          (fer servir opcions de la llista desplegable)]]="Home",1,0)</f>
        <v>0</v>
      </c>
      <c r="CQ508" s="63">
        <f>IF(Taula1[[#This Row],[Identitat de gènere                                                          (fer servir opcions de la llista desplegable)]]="Dona",1,0)</f>
        <v>0</v>
      </c>
      <c r="CR508" s="63">
        <f>IF(Taula1[[#This Row],[Identitat de gènere                                                          (fer servir opcions de la llista desplegable)]]="No binari",1,0)</f>
        <v>0</v>
      </c>
      <c r="CS508" s="73"/>
      <c r="CT508" s="63">
        <f t="shared" si="112"/>
        <v>0</v>
      </c>
      <c r="CU508" s="64">
        <f t="shared" si="119"/>
        <v>0</v>
      </c>
      <c r="CW508" s="64">
        <f t="shared" si="120"/>
        <v>0</v>
      </c>
      <c r="CX508" s="64">
        <f t="shared" si="121"/>
        <v>0</v>
      </c>
      <c r="CY508" s="64">
        <f t="shared" si="122"/>
        <v>0</v>
      </c>
      <c r="CZ508" s="64">
        <f t="shared" si="123"/>
        <v>0</v>
      </c>
      <c r="DB508" s="64">
        <f t="shared" si="124"/>
        <v>0</v>
      </c>
      <c r="DC508" s="64">
        <f t="shared" si="125"/>
        <v>0</v>
      </c>
      <c r="DD508" s="64">
        <f t="shared" si="126"/>
        <v>0</v>
      </c>
      <c r="DE508" s="64">
        <f t="shared" si="127"/>
        <v>0</v>
      </c>
    </row>
    <row r="509" spans="2:109" x14ac:dyDescent="0.3">
      <c r="B509" s="167"/>
      <c r="C509" s="186"/>
      <c r="D509" s="2"/>
      <c r="E509" s="67"/>
      <c r="F509" s="5"/>
      <c r="G509" s="5"/>
      <c r="H509" s="187"/>
      <c r="I509" s="111" t="str">
        <f ca="1">IF(Taula1[[#This Row],[Data naixement (format dd/mm/aaaa)]]="","0",DATEDIF(Taula1[[#This Row],[Data naixement (format dd/mm/aaaa)]],TODAY(),"Y"))</f>
        <v>0</v>
      </c>
      <c r="J509" s="6"/>
      <c r="K509" s="6"/>
      <c r="L509" s="6"/>
      <c r="M509" s="6"/>
      <c r="N509" s="56"/>
      <c r="O509" s="56"/>
      <c r="P509" s="56"/>
      <c r="Q509" s="6"/>
      <c r="R509" s="7"/>
      <c r="S509" s="143">
        <f>Taula1[[#This Row],[Mesos naturals sencers treballats període justificat (01/01/2023 - 31/03/2023)]]</f>
        <v>0</v>
      </c>
      <c r="T509" s="194">
        <f>Taula1[[#This Row],[Dies treballats període justificat (01/01/2023 - 31/03/2023)              no comptabilitzats com a mes natural sencer]]</f>
        <v>0</v>
      </c>
      <c r="U509" s="12"/>
      <c r="V509" s="7"/>
      <c r="W509" s="188"/>
      <c r="X509" s="188"/>
      <c r="Y509" s="188"/>
      <c r="Z509" s="188"/>
      <c r="AA509" s="190"/>
      <c r="AB509" s="143">
        <f>Taula1[[#This Row],[Grup justificat     (fer servir opcions de la llista desplegable)]]</f>
        <v>0</v>
      </c>
      <c r="AC509" s="182"/>
      <c r="AD509" s="39"/>
      <c r="AE509" s="131">
        <f>ROUND((AF509/100)*756*Taula1[[#This Row],[Mesos naturals sencers treballats període justificat (01/01/2023 - 31/03/2023)]],2)</f>
        <v>0</v>
      </c>
      <c r="AF509" s="81">
        <f>Taula1[[#This Row],[% Jornada segons contracte
(no posar el símbol %) ]]-Taula1[[#This Row],[% Reducció salari per baix rendiment        (no posar el símbol %)]]</f>
        <v>0</v>
      </c>
      <c r="AG509" s="131">
        <f>ROUND((AH509/100)*24.8547945*Taula1[[#This Row],[Dies treballats període justificat (01/01/2023 - 31/03/2023)              no comptabilitzats com a mes natural sencer]],2)</f>
        <v>0</v>
      </c>
      <c r="AH509" s="79">
        <f>Taula1[[#This Row],[% Jornada segons contracte
(no posar el símbol %) ]]-Taula1[[#This Row],[% Reducció salari per baix rendiment        (no posar el símbol %)]]</f>
        <v>0</v>
      </c>
      <c r="AI509" s="131">
        <f t="shared" si="113"/>
        <v>0</v>
      </c>
      <c r="AJ509" s="39"/>
      <c r="AK509" s="131">
        <f>ROUND((AL509/100)*756*Taula1[[#This Row],[Espai reservat Administració  (mesos)]],2)</f>
        <v>0</v>
      </c>
      <c r="AL509" s="81">
        <f>Taula1[[#This Row],[% Jornada segons contracte
(no posar el símbol %) ]]-Taula1[[#This Row],[% Reducció salari per baix rendiment        (no posar el símbol %)]]</f>
        <v>0</v>
      </c>
      <c r="AM509" s="131">
        <f>ROUND((AN509/100)*24.8547945*Taula1[[#This Row],[Espai reservat Administració (dies)]],2)</f>
        <v>0</v>
      </c>
      <c r="AN509" s="79">
        <f>Taula1[[#This Row],[% Jornada segons contracte
(no posar el símbol %) ]]-Taula1[[#This Row],[% Reducció salari per baix rendiment        (no posar el símbol %)]]</f>
        <v>0</v>
      </c>
      <c r="AO509" s="131">
        <f t="shared" si="114"/>
        <v>0</v>
      </c>
      <c r="AP509" s="87"/>
      <c r="AQ509" s="137">
        <f>ROUND((AR509/100)*693*Taula1[[#This Row],[Mesos naturals sencers treballats període justificat (01/01/2023 - 31/03/2023)]],2)</f>
        <v>0</v>
      </c>
      <c r="AR509" s="90">
        <f>Taula1[[#This Row],[% Jornada segons contracte
(no posar el símbol %) ]]-Taula1[[#This Row],[% Reducció salari per baix rendiment        (no posar el símbol %)]]</f>
        <v>0</v>
      </c>
      <c r="AS509" s="137">
        <f>ROUND((AT509/100)*22.78356164*Taula1[[#This Row],[Dies treballats període justificat (01/01/2023 - 31/03/2023)              no comptabilitzats com a mes natural sencer]],2)</f>
        <v>0</v>
      </c>
      <c r="AT509" s="90">
        <f>Taula1[[#This Row],[% Jornada segons contracte
(no posar el símbol %) ]]-Taula1[[#This Row],[% Reducció salari per baix rendiment        (no posar el símbol %)]]</f>
        <v>0</v>
      </c>
      <c r="AU509" s="137">
        <f t="shared" si="115"/>
        <v>0</v>
      </c>
      <c r="AV509" s="87"/>
      <c r="AW509" s="136">
        <f>ROUND((AX509/100)*693*Taula1[[#This Row],[Espai reservat Administració  (mesos)]],2)</f>
        <v>0</v>
      </c>
      <c r="AX509" s="90">
        <f>Taula1[[#This Row],[% Jornada segons contracte
(no posar el símbol %) ]]-Taula1[[#This Row],[% Reducció salari per baix rendiment        (no posar el símbol %)]]</f>
        <v>0</v>
      </c>
      <c r="AY509" s="131">
        <f>ROUND((AZ509/100)*22.78356164*Taula1[[#This Row],[Espai reservat Administració (dies)]],2)</f>
        <v>0</v>
      </c>
      <c r="AZ509" s="81">
        <f>Taula1[[#This Row],[% Jornada segons contracte
(no posar el símbol %) ]]-Taula1[[#This Row],[% Reducció salari per baix rendiment        (no posar el símbol %)]]</f>
        <v>0</v>
      </c>
      <c r="BA509" s="82">
        <f t="shared" si="116"/>
        <v>0</v>
      </c>
      <c r="BB509" s="41"/>
      <c r="BC509" s="131">
        <f>IF(Taula1[[#This Row],[Grup justificat     (fer servir opcions de la llista desplegable)]]=1,AI509,0)</f>
        <v>0</v>
      </c>
      <c r="BD509" s="131">
        <f>IF(Taula1[[#This Row],[Grup justificat     (fer servir opcions de la llista desplegable)]]=2,AU509,0)</f>
        <v>0</v>
      </c>
      <c r="BE509" s="41"/>
      <c r="BF509" s="131">
        <f>IF(Taula1[[#This Row],[Espai reservat Administració]]=1,AO509,0)</f>
        <v>0</v>
      </c>
      <c r="BG509" s="82">
        <f>IF(Taula1[[#This Row],[Espai reservat Administració]]=2,BA509,0)</f>
        <v>0</v>
      </c>
      <c r="BH509" s="41"/>
      <c r="BI509" s="126">
        <f>IF(Taula1[[#This Row],[Grup justificat     (fer servir opcions de la llista desplegable)]]=1,1,0)</f>
        <v>0</v>
      </c>
      <c r="BJ509" s="126">
        <f>IF(Taula1[[#This Row],[Espai reservat Administració]]=1,1,0)</f>
        <v>0</v>
      </c>
      <c r="BK509" s="111"/>
      <c r="BL509" s="126">
        <f>IF(Taula1[[#This Row],[Grup justificat     (fer servir opcions de la llista desplegable)]]=2,1,0)</f>
        <v>0</v>
      </c>
      <c r="BM509" s="126">
        <f>IF(Taula1[[#This Row],[Espai reservat Administració]]=2,1,0)</f>
        <v>0</v>
      </c>
      <c r="BN509" s="73"/>
      <c r="BO509" s="73"/>
      <c r="BP509" s="73"/>
      <c r="BQ509" s="73"/>
      <c r="BR509" s="73"/>
      <c r="BS509" s="73"/>
      <c r="BT509" s="73"/>
      <c r="BU509" s="73"/>
      <c r="BV509" s="73"/>
      <c r="BW509" s="73"/>
      <c r="BX509" s="73"/>
      <c r="BY509" s="73"/>
      <c r="BZ509" s="73"/>
      <c r="CA509" s="73"/>
      <c r="CB509" s="73"/>
      <c r="CC509" s="73"/>
      <c r="CD509" s="73"/>
      <c r="CE509" s="73"/>
      <c r="CF509" s="73"/>
      <c r="CG509" s="63">
        <f t="shared" si="117"/>
        <v>0</v>
      </c>
      <c r="CH509" s="63">
        <f t="shared" si="118"/>
        <v>0</v>
      </c>
      <c r="CI509" s="73"/>
      <c r="CJ509" s="63">
        <f>IF(Taula1[[#This Row],[Tipus de contracte                                  (fer servir opcions de la llista desplegable)]]="Indefinit",1,0)</f>
        <v>0</v>
      </c>
      <c r="CK509" s="63">
        <f>IF(Taula1[[#This Row],[Tipus de contracte                                  (fer servir opcions de la llista desplegable)]]="Temporal, igual o superior a 6 mesos",1,0)</f>
        <v>0</v>
      </c>
      <c r="CL509" s="63">
        <f>IF(Taula1[[#This Row],[Tipus de contracte                                  (fer servir opcions de la llista desplegable)]]="Substitució per IT",1,0)</f>
        <v>0</v>
      </c>
      <c r="CM509" s="73"/>
      <c r="CN509" s="63">
        <f>IF(Taula1[[#This Row],[Relació llocs de treball]]&gt;=1,1,0)</f>
        <v>0</v>
      </c>
      <c r="CO509" s="73"/>
      <c r="CP509" s="63">
        <f>IF(Taula1[[#This Row],[Identitat de gènere                                                          (fer servir opcions de la llista desplegable)]]="Home",1,0)</f>
        <v>0</v>
      </c>
      <c r="CQ509" s="63">
        <f>IF(Taula1[[#This Row],[Identitat de gènere                                                          (fer servir opcions de la llista desplegable)]]="Dona",1,0)</f>
        <v>0</v>
      </c>
      <c r="CR509" s="63">
        <f>IF(Taula1[[#This Row],[Identitat de gènere                                                          (fer servir opcions de la llista desplegable)]]="No binari",1,0)</f>
        <v>0</v>
      </c>
      <c r="CS509" s="73"/>
      <c r="CT509" s="63">
        <f t="shared" si="112"/>
        <v>0</v>
      </c>
      <c r="CU509" s="64">
        <f t="shared" si="119"/>
        <v>0</v>
      </c>
      <c r="CW509" s="64">
        <f t="shared" si="120"/>
        <v>0</v>
      </c>
      <c r="CX509" s="64">
        <f t="shared" si="121"/>
        <v>0</v>
      </c>
      <c r="CY509" s="64">
        <f t="shared" si="122"/>
        <v>0</v>
      </c>
      <c r="CZ509" s="64">
        <f t="shared" si="123"/>
        <v>0</v>
      </c>
      <c r="DB509" s="64">
        <f t="shared" si="124"/>
        <v>0</v>
      </c>
      <c r="DC509" s="64">
        <f t="shared" si="125"/>
        <v>0</v>
      </c>
      <c r="DD509" s="64">
        <f t="shared" si="126"/>
        <v>0</v>
      </c>
      <c r="DE509" s="64">
        <f t="shared" si="127"/>
        <v>0</v>
      </c>
    </row>
    <row r="510" spans="2:109" x14ac:dyDescent="0.3">
      <c r="B510" s="167"/>
      <c r="C510" s="186"/>
      <c r="D510" s="2"/>
      <c r="E510" s="67"/>
      <c r="F510" s="5"/>
      <c r="G510" s="5"/>
      <c r="H510" s="187"/>
      <c r="I510" s="111" t="str">
        <f ca="1">IF(Taula1[[#This Row],[Data naixement (format dd/mm/aaaa)]]="","0",DATEDIF(Taula1[[#This Row],[Data naixement (format dd/mm/aaaa)]],TODAY(),"Y"))</f>
        <v>0</v>
      </c>
      <c r="J510" s="6"/>
      <c r="K510" s="6"/>
      <c r="L510" s="6"/>
      <c r="M510" s="6"/>
      <c r="N510" s="56"/>
      <c r="O510" s="56"/>
      <c r="P510" s="56"/>
      <c r="Q510" s="6"/>
      <c r="R510" s="7"/>
      <c r="S510" s="143">
        <f>Taula1[[#This Row],[Mesos naturals sencers treballats període justificat (01/01/2023 - 31/03/2023)]]</f>
        <v>0</v>
      </c>
      <c r="T510" s="194">
        <f>Taula1[[#This Row],[Dies treballats període justificat (01/01/2023 - 31/03/2023)              no comptabilitzats com a mes natural sencer]]</f>
        <v>0</v>
      </c>
      <c r="U510" s="12"/>
      <c r="V510" s="7"/>
      <c r="W510" s="188"/>
      <c r="X510" s="188"/>
      <c r="Y510" s="188"/>
      <c r="Z510" s="188"/>
      <c r="AA510" s="190"/>
      <c r="AB510" s="143">
        <f>Taula1[[#This Row],[Grup justificat     (fer servir opcions de la llista desplegable)]]</f>
        <v>0</v>
      </c>
      <c r="AC510" s="182"/>
      <c r="AD510" s="39"/>
      <c r="AE510" s="131">
        <f>ROUND((AF510/100)*756*Taula1[[#This Row],[Mesos naturals sencers treballats període justificat (01/01/2023 - 31/03/2023)]],2)</f>
        <v>0</v>
      </c>
      <c r="AF510" s="81">
        <f>Taula1[[#This Row],[% Jornada segons contracte
(no posar el símbol %) ]]-Taula1[[#This Row],[% Reducció salari per baix rendiment        (no posar el símbol %)]]</f>
        <v>0</v>
      </c>
      <c r="AG510" s="131">
        <f>ROUND((AH510/100)*24.8547945*Taula1[[#This Row],[Dies treballats període justificat (01/01/2023 - 31/03/2023)              no comptabilitzats com a mes natural sencer]],2)</f>
        <v>0</v>
      </c>
      <c r="AH510" s="79">
        <f>Taula1[[#This Row],[% Jornada segons contracte
(no posar el símbol %) ]]-Taula1[[#This Row],[% Reducció salari per baix rendiment        (no posar el símbol %)]]</f>
        <v>0</v>
      </c>
      <c r="AI510" s="131">
        <f t="shared" si="113"/>
        <v>0</v>
      </c>
      <c r="AJ510" s="39"/>
      <c r="AK510" s="131">
        <f>ROUND((AL510/100)*756*Taula1[[#This Row],[Espai reservat Administració  (mesos)]],2)</f>
        <v>0</v>
      </c>
      <c r="AL510" s="81">
        <f>Taula1[[#This Row],[% Jornada segons contracte
(no posar el símbol %) ]]-Taula1[[#This Row],[% Reducció salari per baix rendiment        (no posar el símbol %)]]</f>
        <v>0</v>
      </c>
      <c r="AM510" s="131">
        <f>ROUND((AN510/100)*24.8547945*Taula1[[#This Row],[Espai reservat Administració (dies)]],2)</f>
        <v>0</v>
      </c>
      <c r="AN510" s="79">
        <f>Taula1[[#This Row],[% Jornada segons contracte
(no posar el símbol %) ]]-Taula1[[#This Row],[% Reducció salari per baix rendiment        (no posar el símbol %)]]</f>
        <v>0</v>
      </c>
      <c r="AO510" s="131">
        <f t="shared" si="114"/>
        <v>0</v>
      </c>
      <c r="AP510" s="87"/>
      <c r="AQ510" s="137">
        <f>ROUND((AR510/100)*693*Taula1[[#This Row],[Mesos naturals sencers treballats període justificat (01/01/2023 - 31/03/2023)]],2)</f>
        <v>0</v>
      </c>
      <c r="AR510" s="90">
        <f>Taula1[[#This Row],[% Jornada segons contracte
(no posar el símbol %) ]]-Taula1[[#This Row],[% Reducció salari per baix rendiment        (no posar el símbol %)]]</f>
        <v>0</v>
      </c>
      <c r="AS510" s="137">
        <f>ROUND((AT510/100)*22.78356164*Taula1[[#This Row],[Dies treballats període justificat (01/01/2023 - 31/03/2023)              no comptabilitzats com a mes natural sencer]],2)</f>
        <v>0</v>
      </c>
      <c r="AT510" s="90">
        <f>Taula1[[#This Row],[% Jornada segons contracte
(no posar el símbol %) ]]-Taula1[[#This Row],[% Reducció salari per baix rendiment        (no posar el símbol %)]]</f>
        <v>0</v>
      </c>
      <c r="AU510" s="137">
        <f t="shared" si="115"/>
        <v>0</v>
      </c>
      <c r="AV510" s="87"/>
      <c r="AW510" s="136">
        <f>ROUND((AX510/100)*693*Taula1[[#This Row],[Espai reservat Administració  (mesos)]],2)</f>
        <v>0</v>
      </c>
      <c r="AX510" s="90">
        <f>Taula1[[#This Row],[% Jornada segons contracte
(no posar el símbol %) ]]-Taula1[[#This Row],[% Reducció salari per baix rendiment        (no posar el símbol %)]]</f>
        <v>0</v>
      </c>
      <c r="AY510" s="131">
        <f>ROUND((AZ510/100)*22.78356164*Taula1[[#This Row],[Espai reservat Administració (dies)]],2)</f>
        <v>0</v>
      </c>
      <c r="AZ510" s="81">
        <f>Taula1[[#This Row],[% Jornada segons contracte
(no posar el símbol %) ]]-Taula1[[#This Row],[% Reducció salari per baix rendiment        (no posar el símbol %)]]</f>
        <v>0</v>
      </c>
      <c r="BA510" s="82">
        <f t="shared" si="116"/>
        <v>0</v>
      </c>
      <c r="BB510" s="41"/>
      <c r="BC510" s="131">
        <f>IF(Taula1[[#This Row],[Grup justificat     (fer servir opcions de la llista desplegable)]]=1,AI510,0)</f>
        <v>0</v>
      </c>
      <c r="BD510" s="131">
        <f>IF(Taula1[[#This Row],[Grup justificat     (fer servir opcions de la llista desplegable)]]=2,AU510,0)</f>
        <v>0</v>
      </c>
      <c r="BE510" s="41"/>
      <c r="BF510" s="131">
        <f>IF(Taula1[[#This Row],[Espai reservat Administració]]=1,AO510,0)</f>
        <v>0</v>
      </c>
      <c r="BG510" s="82">
        <f>IF(Taula1[[#This Row],[Espai reservat Administració]]=2,BA510,0)</f>
        <v>0</v>
      </c>
      <c r="BH510" s="41"/>
      <c r="BI510" s="126">
        <f>IF(Taula1[[#This Row],[Grup justificat     (fer servir opcions de la llista desplegable)]]=1,1,0)</f>
        <v>0</v>
      </c>
      <c r="BJ510" s="126">
        <f>IF(Taula1[[#This Row],[Espai reservat Administració]]=1,1,0)</f>
        <v>0</v>
      </c>
      <c r="BK510" s="111"/>
      <c r="BL510" s="126">
        <f>IF(Taula1[[#This Row],[Grup justificat     (fer servir opcions de la llista desplegable)]]=2,1,0)</f>
        <v>0</v>
      </c>
      <c r="BM510" s="126">
        <f>IF(Taula1[[#This Row],[Espai reservat Administració]]=2,1,0)</f>
        <v>0</v>
      </c>
      <c r="BN510" s="73"/>
      <c r="BO510" s="73"/>
      <c r="BP510" s="73"/>
      <c r="BQ510" s="73"/>
      <c r="BR510" s="73"/>
      <c r="BS510" s="73"/>
      <c r="BT510" s="73"/>
      <c r="BU510" s="73"/>
      <c r="BV510" s="73"/>
      <c r="BW510" s="73"/>
      <c r="BX510" s="73"/>
      <c r="BY510" s="73"/>
      <c r="BZ510" s="73"/>
      <c r="CA510" s="73"/>
      <c r="CB510" s="73"/>
      <c r="CC510" s="73"/>
      <c r="CD510" s="73"/>
      <c r="CE510" s="73"/>
      <c r="CF510" s="73"/>
      <c r="CG510" s="63">
        <f t="shared" si="117"/>
        <v>0</v>
      </c>
      <c r="CH510" s="63">
        <f t="shared" si="118"/>
        <v>0</v>
      </c>
      <c r="CI510" s="73"/>
      <c r="CJ510" s="63">
        <f>IF(Taula1[[#This Row],[Tipus de contracte                                  (fer servir opcions de la llista desplegable)]]="Indefinit",1,0)</f>
        <v>0</v>
      </c>
      <c r="CK510" s="63">
        <f>IF(Taula1[[#This Row],[Tipus de contracte                                  (fer servir opcions de la llista desplegable)]]="Temporal, igual o superior a 6 mesos",1,0)</f>
        <v>0</v>
      </c>
      <c r="CL510" s="63">
        <f>IF(Taula1[[#This Row],[Tipus de contracte                                  (fer servir opcions de la llista desplegable)]]="Substitució per IT",1,0)</f>
        <v>0</v>
      </c>
      <c r="CM510" s="73"/>
      <c r="CN510" s="63">
        <f>IF(Taula1[[#This Row],[Relació llocs de treball]]&gt;=1,1,0)</f>
        <v>0</v>
      </c>
      <c r="CO510" s="73"/>
      <c r="CP510" s="63">
        <f>IF(Taula1[[#This Row],[Identitat de gènere                                                          (fer servir opcions de la llista desplegable)]]="Home",1,0)</f>
        <v>0</v>
      </c>
      <c r="CQ510" s="63">
        <f>IF(Taula1[[#This Row],[Identitat de gènere                                                          (fer servir opcions de la llista desplegable)]]="Dona",1,0)</f>
        <v>0</v>
      </c>
      <c r="CR510" s="63">
        <f>IF(Taula1[[#This Row],[Identitat de gènere                                                          (fer servir opcions de la llista desplegable)]]="No binari",1,0)</f>
        <v>0</v>
      </c>
      <c r="CS510" s="73"/>
      <c r="CT510" s="63">
        <f t="shared" si="112"/>
        <v>0</v>
      </c>
      <c r="CU510" s="64">
        <f t="shared" si="119"/>
        <v>0</v>
      </c>
      <c r="CW510" s="64">
        <f t="shared" si="120"/>
        <v>0</v>
      </c>
      <c r="CX510" s="64">
        <f t="shared" si="121"/>
        <v>0</v>
      </c>
      <c r="CY510" s="64">
        <f t="shared" si="122"/>
        <v>0</v>
      </c>
      <c r="CZ510" s="64">
        <f t="shared" si="123"/>
        <v>0</v>
      </c>
      <c r="DB510" s="64">
        <f t="shared" si="124"/>
        <v>0</v>
      </c>
      <c r="DC510" s="64">
        <f t="shared" si="125"/>
        <v>0</v>
      </c>
      <c r="DD510" s="64">
        <f t="shared" si="126"/>
        <v>0</v>
      </c>
      <c r="DE510" s="64">
        <f t="shared" si="127"/>
        <v>0</v>
      </c>
    </row>
    <row r="511" spans="2:109" x14ac:dyDescent="0.3">
      <c r="B511" s="167"/>
      <c r="C511" s="186"/>
      <c r="D511" s="2"/>
      <c r="E511" s="67"/>
      <c r="F511" s="5"/>
      <c r="G511" s="5"/>
      <c r="H511" s="187"/>
      <c r="I511" s="111" t="str">
        <f ca="1">IF(Taula1[[#This Row],[Data naixement (format dd/mm/aaaa)]]="","0",DATEDIF(Taula1[[#This Row],[Data naixement (format dd/mm/aaaa)]],TODAY(),"Y"))</f>
        <v>0</v>
      </c>
      <c r="J511" s="6"/>
      <c r="K511" s="6"/>
      <c r="L511" s="6"/>
      <c r="M511" s="6"/>
      <c r="N511" s="56"/>
      <c r="O511" s="56"/>
      <c r="P511" s="56"/>
      <c r="Q511" s="6"/>
      <c r="R511" s="7"/>
      <c r="S511" s="143">
        <f>Taula1[[#This Row],[Mesos naturals sencers treballats període justificat (01/01/2023 - 31/03/2023)]]</f>
        <v>0</v>
      </c>
      <c r="T511" s="194">
        <f>Taula1[[#This Row],[Dies treballats període justificat (01/01/2023 - 31/03/2023)              no comptabilitzats com a mes natural sencer]]</f>
        <v>0</v>
      </c>
      <c r="U511" s="12"/>
      <c r="V511" s="7"/>
      <c r="W511" s="188"/>
      <c r="X511" s="188"/>
      <c r="Y511" s="188"/>
      <c r="Z511" s="188"/>
      <c r="AA511" s="190"/>
      <c r="AB511" s="143">
        <f>Taula1[[#This Row],[Grup justificat     (fer servir opcions de la llista desplegable)]]</f>
        <v>0</v>
      </c>
      <c r="AC511" s="182"/>
      <c r="AD511" s="39"/>
      <c r="AE511" s="131">
        <f>ROUND((AF511/100)*756*Taula1[[#This Row],[Mesos naturals sencers treballats període justificat (01/01/2023 - 31/03/2023)]],2)</f>
        <v>0</v>
      </c>
      <c r="AF511" s="81">
        <f>Taula1[[#This Row],[% Jornada segons contracte
(no posar el símbol %) ]]-Taula1[[#This Row],[% Reducció salari per baix rendiment        (no posar el símbol %)]]</f>
        <v>0</v>
      </c>
      <c r="AG511" s="131">
        <f>ROUND((AH511/100)*24.8547945*Taula1[[#This Row],[Dies treballats període justificat (01/01/2023 - 31/03/2023)              no comptabilitzats com a mes natural sencer]],2)</f>
        <v>0</v>
      </c>
      <c r="AH511" s="79">
        <f>Taula1[[#This Row],[% Jornada segons contracte
(no posar el símbol %) ]]-Taula1[[#This Row],[% Reducció salari per baix rendiment        (no posar el símbol %)]]</f>
        <v>0</v>
      </c>
      <c r="AI511" s="131">
        <f t="shared" si="113"/>
        <v>0</v>
      </c>
      <c r="AJ511" s="39"/>
      <c r="AK511" s="131">
        <f>ROUND((AL511/100)*756*Taula1[[#This Row],[Espai reservat Administració  (mesos)]],2)</f>
        <v>0</v>
      </c>
      <c r="AL511" s="81">
        <f>Taula1[[#This Row],[% Jornada segons contracte
(no posar el símbol %) ]]-Taula1[[#This Row],[% Reducció salari per baix rendiment        (no posar el símbol %)]]</f>
        <v>0</v>
      </c>
      <c r="AM511" s="131">
        <f>ROUND((AN511/100)*24.8547945*Taula1[[#This Row],[Espai reservat Administració (dies)]],2)</f>
        <v>0</v>
      </c>
      <c r="AN511" s="79">
        <f>Taula1[[#This Row],[% Jornada segons contracte
(no posar el símbol %) ]]-Taula1[[#This Row],[% Reducció salari per baix rendiment        (no posar el símbol %)]]</f>
        <v>0</v>
      </c>
      <c r="AO511" s="131">
        <f t="shared" si="114"/>
        <v>0</v>
      </c>
      <c r="AP511" s="87"/>
      <c r="AQ511" s="137">
        <f>ROUND((AR511/100)*693*Taula1[[#This Row],[Mesos naturals sencers treballats període justificat (01/01/2023 - 31/03/2023)]],2)</f>
        <v>0</v>
      </c>
      <c r="AR511" s="90">
        <f>Taula1[[#This Row],[% Jornada segons contracte
(no posar el símbol %) ]]-Taula1[[#This Row],[% Reducció salari per baix rendiment        (no posar el símbol %)]]</f>
        <v>0</v>
      </c>
      <c r="AS511" s="137">
        <f>ROUND((AT511/100)*22.78356164*Taula1[[#This Row],[Dies treballats període justificat (01/01/2023 - 31/03/2023)              no comptabilitzats com a mes natural sencer]],2)</f>
        <v>0</v>
      </c>
      <c r="AT511" s="90">
        <f>Taula1[[#This Row],[% Jornada segons contracte
(no posar el símbol %) ]]-Taula1[[#This Row],[% Reducció salari per baix rendiment        (no posar el símbol %)]]</f>
        <v>0</v>
      </c>
      <c r="AU511" s="137">
        <f t="shared" si="115"/>
        <v>0</v>
      </c>
      <c r="AV511" s="87"/>
      <c r="AW511" s="136">
        <f>ROUND((AX511/100)*693*Taula1[[#This Row],[Espai reservat Administració  (mesos)]],2)</f>
        <v>0</v>
      </c>
      <c r="AX511" s="90">
        <f>Taula1[[#This Row],[% Jornada segons contracte
(no posar el símbol %) ]]-Taula1[[#This Row],[% Reducció salari per baix rendiment        (no posar el símbol %)]]</f>
        <v>0</v>
      </c>
      <c r="AY511" s="131">
        <f>ROUND((AZ511/100)*22.78356164*Taula1[[#This Row],[Espai reservat Administració (dies)]],2)</f>
        <v>0</v>
      </c>
      <c r="AZ511" s="81">
        <f>Taula1[[#This Row],[% Jornada segons contracte
(no posar el símbol %) ]]-Taula1[[#This Row],[% Reducció salari per baix rendiment        (no posar el símbol %)]]</f>
        <v>0</v>
      </c>
      <c r="BA511" s="82">
        <f t="shared" si="116"/>
        <v>0</v>
      </c>
      <c r="BB511" s="41"/>
      <c r="BC511" s="131">
        <f>IF(Taula1[[#This Row],[Grup justificat     (fer servir opcions de la llista desplegable)]]=1,AI511,0)</f>
        <v>0</v>
      </c>
      <c r="BD511" s="131">
        <f>IF(Taula1[[#This Row],[Grup justificat     (fer servir opcions de la llista desplegable)]]=2,AU511,0)</f>
        <v>0</v>
      </c>
      <c r="BE511" s="41"/>
      <c r="BF511" s="131">
        <f>IF(Taula1[[#This Row],[Espai reservat Administració]]=1,AO511,0)</f>
        <v>0</v>
      </c>
      <c r="BG511" s="82">
        <f>IF(Taula1[[#This Row],[Espai reservat Administració]]=2,BA511,0)</f>
        <v>0</v>
      </c>
      <c r="BH511" s="41"/>
      <c r="BI511" s="126">
        <f>IF(Taula1[[#This Row],[Grup justificat     (fer servir opcions de la llista desplegable)]]=1,1,0)</f>
        <v>0</v>
      </c>
      <c r="BJ511" s="126">
        <f>IF(Taula1[[#This Row],[Espai reservat Administració]]=1,1,0)</f>
        <v>0</v>
      </c>
      <c r="BK511" s="111"/>
      <c r="BL511" s="126">
        <f>IF(Taula1[[#This Row],[Grup justificat     (fer servir opcions de la llista desplegable)]]=2,1,0)</f>
        <v>0</v>
      </c>
      <c r="BM511" s="126">
        <f>IF(Taula1[[#This Row],[Espai reservat Administració]]=2,1,0)</f>
        <v>0</v>
      </c>
      <c r="BN511" s="73"/>
      <c r="BO511" s="73"/>
      <c r="BP511" s="73"/>
      <c r="BQ511" s="73"/>
      <c r="BR511" s="73"/>
      <c r="BS511" s="73"/>
      <c r="BT511" s="73"/>
      <c r="BU511" s="73"/>
      <c r="BV511" s="73"/>
      <c r="BW511" s="73"/>
      <c r="BX511" s="73"/>
      <c r="BY511" s="73"/>
      <c r="BZ511" s="73"/>
      <c r="CA511" s="73"/>
      <c r="CB511" s="73"/>
      <c r="CC511" s="73"/>
      <c r="CD511" s="73"/>
      <c r="CE511" s="73"/>
      <c r="CF511" s="73"/>
      <c r="CG511" s="63">
        <f t="shared" si="117"/>
        <v>0</v>
      </c>
      <c r="CH511" s="63">
        <f t="shared" si="118"/>
        <v>0</v>
      </c>
      <c r="CI511" s="73"/>
      <c r="CJ511" s="63">
        <f>IF(Taula1[[#This Row],[Tipus de contracte                                  (fer servir opcions de la llista desplegable)]]="Indefinit",1,0)</f>
        <v>0</v>
      </c>
      <c r="CK511" s="63">
        <f>IF(Taula1[[#This Row],[Tipus de contracte                                  (fer servir opcions de la llista desplegable)]]="Temporal, igual o superior a 6 mesos",1,0)</f>
        <v>0</v>
      </c>
      <c r="CL511" s="63">
        <f>IF(Taula1[[#This Row],[Tipus de contracte                                  (fer servir opcions de la llista desplegable)]]="Substitució per IT",1,0)</f>
        <v>0</v>
      </c>
      <c r="CM511" s="73"/>
      <c r="CN511" s="63">
        <f>IF(Taula1[[#This Row],[Relació llocs de treball]]&gt;=1,1,0)</f>
        <v>0</v>
      </c>
      <c r="CO511" s="73"/>
      <c r="CP511" s="63">
        <f>IF(Taula1[[#This Row],[Identitat de gènere                                                          (fer servir opcions de la llista desplegable)]]="Home",1,0)</f>
        <v>0</v>
      </c>
      <c r="CQ511" s="63">
        <f>IF(Taula1[[#This Row],[Identitat de gènere                                                          (fer servir opcions de la llista desplegable)]]="Dona",1,0)</f>
        <v>0</v>
      </c>
      <c r="CR511" s="63">
        <f>IF(Taula1[[#This Row],[Identitat de gènere                                                          (fer servir opcions de la llista desplegable)]]="No binari",1,0)</f>
        <v>0</v>
      </c>
      <c r="CS511" s="73"/>
      <c r="CT511" s="63">
        <f t="shared" si="112"/>
        <v>0</v>
      </c>
      <c r="CU511" s="64">
        <f t="shared" si="119"/>
        <v>0</v>
      </c>
      <c r="CW511" s="64">
        <f t="shared" si="120"/>
        <v>0</v>
      </c>
      <c r="CX511" s="64">
        <f t="shared" si="121"/>
        <v>0</v>
      </c>
      <c r="CY511" s="64">
        <f t="shared" si="122"/>
        <v>0</v>
      </c>
      <c r="CZ511" s="64">
        <f t="shared" si="123"/>
        <v>0</v>
      </c>
      <c r="DB511" s="64">
        <f t="shared" si="124"/>
        <v>0</v>
      </c>
      <c r="DC511" s="64">
        <f t="shared" si="125"/>
        <v>0</v>
      </c>
      <c r="DD511" s="64">
        <f t="shared" si="126"/>
        <v>0</v>
      </c>
      <c r="DE511" s="64">
        <f t="shared" si="127"/>
        <v>0</v>
      </c>
    </row>
    <row r="512" spans="2:109" x14ac:dyDescent="0.3">
      <c r="B512" s="167"/>
      <c r="C512" s="186"/>
      <c r="D512" s="2"/>
      <c r="E512" s="67"/>
      <c r="F512" s="5"/>
      <c r="G512" s="5"/>
      <c r="H512" s="187"/>
      <c r="I512" s="111" t="str">
        <f ca="1">IF(Taula1[[#This Row],[Data naixement (format dd/mm/aaaa)]]="","0",DATEDIF(Taula1[[#This Row],[Data naixement (format dd/mm/aaaa)]],TODAY(),"Y"))</f>
        <v>0</v>
      </c>
      <c r="J512" s="6"/>
      <c r="K512" s="6"/>
      <c r="L512" s="6"/>
      <c r="M512" s="6"/>
      <c r="N512" s="56"/>
      <c r="O512" s="56"/>
      <c r="P512" s="56"/>
      <c r="Q512" s="6"/>
      <c r="R512" s="7"/>
      <c r="S512" s="143">
        <f>Taula1[[#This Row],[Mesos naturals sencers treballats període justificat (01/01/2023 - 31/03/2023)]]</f>
        <v>0</v>
      </c>
      <c r="T512" s="194">
        <f>Taula1[[#This Row],[Dies treballats període justificat (01/01/2023 - 31/03/2023)              no comptabilitzats com a mes natural sencer]]</f>
        <v>0</v>
      </c>
      <c r="U512" s="12"/>
      <c r="V512" s="7"/>
      <c r="W512" s="188"/>
      <c r="X512" s="188"/>
      <c r="Y512" s="188"/>
      <c r="Z512" s="188"/>
      <c r="AA512" s="190"/>
      <c r="AB512" s="143">
        <f>Taula1[[#This Row],[Grup justificat     (fer servir opcions de la llista desplegable)]]</f>
        <v>0</v>
      </c>
      <c r="AC512" s="182"/>
      <c r="AD512" s="39"/>
      <c r="AE512" s="131">
        <f>ROUND((AF512/100)*756*Taula1[[#This Row],[Mesos naturals sencers treballats període justificat (01/01/2023 - 31/03/2023)]],2)</f>
        <v>0</v>
      </c>
      <c r="AF512" s="81">
        <f>Taula1[[#This Row],[% Jornada segons contracte
(no posar el símbol %) ]]-Taula1[[#This Row],[% Reducció salari per baix rendiment        (no posar el símbol %)]]</f>
        <v>0</v>
      </c>
      <c r="AG512" s="131">
        <f>ROUND((AH512/100)*24.8547945*Taula1[[#This Row],[Dies treballats període justificat (01/01/2023 - 31/03/2023)              no comptabilitzats com a mes natural sencer]],2)</f>
        <v>0</v>
      </c>
      <c r="AH512" s="79">
        <f>Taula1[[#This Row],[% Jornada segons contracte
(no posar el símbol %) ]]-Taula1[[#This Row],[% Reducció salari per baix rendiment        (no posar el símbol %)]]</f>
        <v>0</v>
      </c>
      <c r="AI512" s="131">
        <f t="shared" si="113"/>
        <v>0</v>
      </c>
      <c r="AJ512" s="39"/>
      <c r="AK512" s="131">
        <f>ROUND((AL512/100)*756*Taula1[[#This Row],[Espai reservat Administració  (mesos)]],2)</f>
        <v>0</v>
      </c>
      <c r="AL512" s="81">
        <f>Taula1[[#This Row],[% Jornada segons contracte
(no posar el símbol %) ]]-Taula1[[#This Row],[% Reducció salari per baix rendiment        (no posar el símbol %)]]</f>
        <v>0</v>
      </c>
      <c r="AM512" s="131">
        <f>ROUND((AN512/100)*24.8547945*Taula1[[#This Row],[Espai reservat Administració (dies)]],2)</f>
        <v>0</v>
      </c>
      <c r="AN512" s="79">
        <f>Taula1[[#This Row],[% Jornada segons contracte
(no posar el símbol %) ]]-Taula1[[#This Row],[% Reducció salari per baix rendiment        (no posar el símbol %)]]</f>
        <v>0</v>
      </c>
      <c r="AO512" s="131">
        <f t="shared" si="114"/>
        <v>0</v>
      </c>
      <c r="AP512" s="87"/>
      <c r="AQ512" s="137">
        <f>ROUND((AR512/100)*693*Taula1[[#This Row],[Mesos naturals sencers treballats període justificat (01/01/2023 - 31/03/2023)]],2)</f>
        <v>0</v>
      </c>
      <c r="AR512" s="90">
        <f>Taula1[[#This Row],[% Jornada segons contracte
(no posar el símbol %) ]]-Taula1[[#This Row],[% Reducció salari per baix rendiment        (no posar el símbol %)]]</f>
        <v>0</v>
      </c>
      <c r="AS512" s="137">
        <f>ROUND((AT512/100)*22.78356164*Taula1[[#This Row],[Dies treballats període justificat (01/01/2023 - 31/03/2023)              no comptabilitzats com a mes natural sencer]],2)</f>
        <v>0</v>
      </c>
      <c r="AT512" s="90">
        <f>Taula1[[#This Row],[% Jornada segons contracte
(no posar el símbol %) ]]-Taula1[[#This Row],[% Reducció salari per baix rendiment        (no posar el símbol %)]]</f>
        <v>0</v>
      </c>
      <c r="AU512" s="137">
        <f t="shared" si="115"/>
        <v>0</v>
      </c>
      <c r="AV512" s="87"/>
      <c r="AW512" s="136">
        <f>ROUND((AX512/100)*693*Taula1[[#This Row],[Espai reservat Administració  (mesos)]],2)</f>
        <v>0</v>
      </c>
      <c r="AX512" s="90">
        <f>Taula1[[#This Row],[% Jornada segons contracte
(no posar el símbol %) ]]-Taula1[[#This Row],[% Reducció salari per baix rendiment        (no posar el símbol %)]]</f>
        <v>0</v>
      </c>
      <c r="AY512" s="131">
        <f>ROUND((AZ512/100)*22.78356164*Taula1[[#This Row],[Espai reservat Administració (dies)]],2)</f>
        <v>0</v>
      </c>
      <c r="AZ512" s="81">
        <f>Taula1[[#This Row],[% Jornada segons contracte
(no posar el símbol %) ]]-Taula1[[#This Row],[% Reducció salari per baix rendiment        (no posar el símbol %)]]</f>
        <v>0</v>
      </c>
      <c r="BA512" s="82">
        <f t="shared" si="116"/>
        <v>0</v>
      </c>
      <c r="BB512" s="41"/>
      <c r="BC512" s="131">
        <f>IF(Taula1[[#This Row],[Grup justificat     (fer servir opcions de la llista desplegable)]]=1,AI512,0)</f>
        <v>0</v>
      </c>
      <c r="BD512" s="131">
        <f>IF(Taula1[[#This Row],[Grup justificat     (fer servir opcions de la llista desplegable)]]=2,AU512,0)</f>
        <v>0</v>
      </c>
      <c r="BE512" s="41"/>
      <c r="BF512" s="131">
        <f>IF(Taula1[[#This Row],[Espai reservat Administració]]=1,AO512,0)</f>
        <v>0</v>
      </c>
      <c r="BG512" s="82">
        <f>IF(Taula1[[#This Row],[Espai reservat Administració]]=2,BA512,0)</f>
        <v>0</v>
      </c>
      <c r="BH512" s="41"/>
      <c r="BI512" s="126">
        <f>IF(Taula1[[#This Row],[Grup justificat     (fer servir opcions de la llista desplegable)]]=1,1,0)</f>
        <v>0</v>
      </c>
      <c r="BJ512" s="126">
        <f>IF(Taula1[[#This Row],[Espai reservat Administració]]=1,1,0)</f>
        <v>0</v>
      </c>
      <c r="BK512" s="111"/>
      <c r="BL512" s="126">
        <f>IF(Taula1[[#This Row],[Grup justificat     (fer servir opcions de la llista desplegable)]]=2,1,0)</f>
        <v>0</v>
      </c>
      <c r="BM512" s="126">
        <f>IF(Taula1[[#This Row],[Espai reservat Administració]]=2,1,0)</f>
        <v>0</v>
      </c>
      <c r="BN512" s="73"/>
      <c r="BO512" s="73"/>
      <c r="BP512" s="73"/>
      <c r="BQ512" s="73"/>
      <c r="BR512" s="73"/>
      <c r="BS512" s="73"/>
      <c r="BT512" s="73"/>
      <c r="BU512" s="73"/>
      <c r="BV512" s="73"/>
      <c r="BW512" s="73"/>
      <c r="BX512" s="73"/>
      <c r="BY512" s="73"/>
      <c r="BZ512" s="73"/>
      <c r="CA512" s="73"/>
      <c r="CB512" s="73"/>
      <c r="CC512" s="73"/>
      <c r="CD512" s="73"/>
      <c r="CE512" s="73"/>
      <c r="CF512" s="73"/>
      <c r="CG512" s="63">
        <f t="shared" si="117"/>
        <v>0</v>
      </c>
      <c r="CH512" s="63">
        <f t="shared" si="118"/>
        <v>0</v>
      </c>
      <c r="CI512" s="73"/>
      <c r="CJ512" s="63">
        <f>IF(Taula1[[#This Row],[Tipus de contracte                                  (fer servir opcions de la llista desplegable)]]="Indefinit",1,0)</f>
        <v>0</v>
      </c>
      <c r="CK512" s="63">
        <f>IF(Taula1[[#This Row],[Tipus de contracte                                  (fer servir opcions de la llista desplegable)]]="Temporal, igual o superior a 6 mesos",1,0)</f>
        <v>0</v>
      </c>
      <c r="CL512" s="63">
        <f>IF(Taula1[[#This Row],[Tipus de contracte                                  (fer servir opcions de la llista desplegable)]]="Substitució per IT",1,0)</f>
        <v>0</v>
      </c>
      <c r="CM512" s="73"/>
      <c r="CN512" s="63">
        <f>IF(Taula1[[#This Row],[Relació llocs de treball]]&gt;=1,1,0)</f>
        <v>0</v>
      </c>
      <c r="CO512" s="73"/>
      <c r="CP512" s="63">
        <f>IF(Taula1[[#This Row],[Identitat de gènere                                                          (fer servir opcions de la llista desplegable)]]="Home",1,0)</f>
        <v>0</v>
      </c>
      <c r="CQ512" s="63">
        <f>IF(Taula1[[#This Row],[Identitat de gènere                                                          (fer servir opcions de la llista desplegable)]]="Dona",1,0)</f>
        <v>0</v>
      </c>
      <c r="CR512" s="63">
        <f>IF(Taula1[[#This Row],[Identitat de gènere                                                          (fer servir opcions de la llista desplegable)]]="No binari",1,0)</f>
        <v>0</v>
      </c>
      <c r="CS512" s="73"/>
      <c r="CT512" s="63">
        <f t="shared" si="112"/>
        <v>0</v>
      </c>
      <c r="CU512" s="64">
        <f t="shared" si="119"/>
        <v>0</v>
      </c>
      <c r="CW512" s="64">
        <f t="shared" si="120"/>
        <v>0</v>
      </c>
      <c r="CX512" s="64">
        <f t="shared" si="121"/>
        <v>0</v>
      </c>
      <c r="CY512" s="64">
        <f t="shared" si="122"/>
        <v>0</v>
      </c>
      <c r="CZ512" s="64">
        <f t="shared" si="123"/>
        <v>0</v>
      </c>
      <c r="DB512" s="64">
        <f t="shared" si="124"/>
        <v>0</v>
      </c>
      <c r="DC512" s="64">
        <f t="shared" si="125"/>
        <v>0</v>
      </c>
      <c r="DD512" s="64">
        <f t="shared" si="126"/>
        <v>0</v>
      </c>
      <c r="DE512" s="64">
        <f t="shared" si="127"/>
        <v>0</v>
      </c>
    </row>
    <row r="513" spans="2:109" x14ac:dyDescent="0.3">
      <c r="B513" s="167"/>
      <c r="C513" s="186"/>
      <c r="D513" s="2"/>
      <c r="E513" s="67"/>
      <c r="F513" s="5"/>
      <c r="G513" s="5"/>
      <c r="H513" s="187"/>
      <c r="I513" s="111" t="str">
        <f ca="1">IF(Taula1[[#This Row],[Data naixement (format dd/mm/aaaa)]]="","0",DATEDIF(Taula1[[#This Row],[Data naixement (format dd/mm/aaaa)]],TODAY(),"Y"))</f>
        <v>0</v>
      </c>
      <c r="J513" s="6"/>
      <c r="K513" s="6"/>
      <c r="L513" s="6"/>
      <c r="M513" s="6"/>
      <c r="N513" s="56"/>
      <c r="O513" s="56"/>
      <c r="P513" s="56"/>
      <c r="Q513" s="6"/>
      <c r="R513" s="7"/>
      <c r="S513" s="143">
        <f>Taula1[[#This Row],[Mesos naturals sencers treballats període justificat (01/01/2023 - 31/03/2023)]]</f>
        <v>0</v>
      </c>
      <c r="T513" s="194">
        <f>Taula1[[#This Row],[Dies treballats període justificat (01/01/2023 - 31/03/2023)              no comptabilitzats com a mes natural sencer]]</f>
        <v>0</v>
      </c>
      <c r="U513" s="12"/>
      <c r="V513" s="7"/>
      <c r="W513" s="188"/>
      <c r="X513" s="188"/>
      <c r="Y513" s="188"/>
      <c r="Z513" s="188"/>
      <c r="AA513" s="190"/>
      <c r="AB513" s="143">
        <f>Taula1[[#This Row],[Grup justificat     (fer servir opcions de la llista desplegable)]]</f>
        <v>0</v>
      </c>
      <c r="AC513" s="182"/>
      <c r="AD513" s="39"/>
      <c r="AE513" s="131">
        <f>ROUND((AF513/100)*756*Taula1[[#This Row],[Mesos naturals sencers treballats període justificat (01/01/2023 - 31/03/2023)]],2)</f>
        <v>0</v>
      </c>
      <c r="AF513" s="81">
        <f>Taula1[[#This Row],[% Jornada segons contracte
(no posar el símbol %) ]]-Taula1[[#This Row],[% Reducció salari per baix rendiment        (no posar el símbol %)]]</f>
        <v>0</v>
      </c>
      <c r="AG513" s="131">
        <f>ROUND((AH513/100)*24.8547945*Taula1[[#This Row],[Dies treballats període justificat (01/01/2023 - 31/03/2023)              no comptabilitzats com a mes natural sencer]],2)</f>
        <v>0</v>
      </c>
      <c r="AH513" s="79">
        <f>Taula1[[#This Row],[% Jornada segons contracte
(no posar el símbol %) ]]-Taula1[[#This Row],[% Reducció salari per baix rendiment        (no posar el símbol %)]]</f>
        <v>0</v>
      </c>
      <c r="AI513" s="131">
        <f t="shared" si="113"/>
        <v>0</v>
      </c>
      <c r="AJ513" s="39"/>
      <c r="AK513" s="131">
        <f>ROUND((AL513/100)*756*Taula1[[#This Row],[Espai reservat Administració  (mesos)]],2)</f>
        <v>0</v>
      </c>
      <c r="AL513" s="81">
        <f>Taula1[[#This Row],[% Jornada segons contracte
(no posar el símbol %) ]]-Taula1[[#This Row],[% Reducció salari per baix rendiment        (no posar el símbol %)]]</f>
        <v>0</v>
      </c>
      <c r="AM513" s="131">
        <f>ROUND((AN513/100)*24.8547945*Taula1[[#This Row],[Espai reservat Administració (dies)]],2)</f>
        <v>0</v>
      </c>
      <c r="AN513" s="79">
        <f>Taula1[[#This Row],[% Jornada segons contracte
(no posar el símbol %) ]]-Taula1[[#This Row],[% Reducció salari per baix rendiment        (no posar el símbol %)]]</f>
        <v>0</v>
      </c>
      <c r="AO513" s="131">
        <f t="shared" si="114"/>
        <v>0</v>
      </c>
      <c r="AP513" s="87"/>
      <c r="AQ513" s="137">
        <f>ROUND((AR513/100)*693*Taula1[[#This Row],[Mesos naturals sencers treballats període justificat (01/01/2023 - 31/03/2023)]],2)</f>
        <v>0</v>
      </c>
      <c r="AR513" s="90">
        <f>Taula1[[#This Row],[% Jornada segons contracte
(no posar el símbol %) ]]-Taula1[[#This Row],[% Reducció salari per baix rendiment        (no posar el símbol %)]]</f>
        <v>0</v>
      </c>
      <c r="AS513" s="137">
        <f>ROUND((AT513/100)*22.78356164*Taula1[[#This Row],[Dies treballats període justificat (01/01/2023 - 31/03/2023)              no comptabilitzats com a mes natural sencer]],2)</f>
        <v>0</v>
      </c>
      <c r="AT513" s="90">
        <f>Taula1[[#This Row],[% Jornada segons contracte
(no posar el símbol %) ]]-Taula1[[#This Row],[% Reducció salari per baix rendiment        (no posar el símbol %)]]</f>
        <v>0</v>
      </c>
      <c r="AU513" s="137">
        <f t="shared" si="115"/>
        <v>0</v>
      </c>
      <c r="AV513" s="87"/>
      <c r="AW513" s="136">
        <f>ROUND((AX513/100)*693*Taula1[[#This Row],[Espai reservat Administració  (mesos)]],2)</f>
        <v>0</v>
      </c>
      <c r="AX513" s="90">
        <f>Taula1[[#This Row],[% Jornada segons contracte
(no posar el símbol %) ]]-Taula1[[#This Row],[% Reducció salari per baix rendiment        (no posar el símbol %)]]</f>
        <v>0</v>
      </c>
      <c r="AY513" s="131">
        <f>ROUND((AZ513/100)*22.78356164*Taula1[[#This Row],[Espai reservat Administració (dies)]],2)</f>
        <v>0</v>
      </c>
      <c r="AZ513" s="81">
        <f>Taula1[[#This Row],[% Jornada segons contracte
(no posar el símbol %) ]]-Taula1[[#This Row],[% Reducció salari per baix rendiment        (no posar el símbol %)]]</f>
        <v>0</v>
      </c>
      <c r="BA513" s="82">
        <f t="shared" si="116"/>
        <v>0</v>
      </c>
      <c r="BB513" s="41"/>
      <c r="BC513" s="131">
        <f>IF(Taula1[[#This Row],[Grup justificat     (fer servir opcions de la llista desplegable)]]=1,AI513,0)</f>
        <v>0</v>
      </c>
      <c r="BD513" s="131">
        <f>IF(Taula1[[#This Row],[Grup justificat     (fer servir opcions de la llista desplegable)]]=2,AU513,0)</f>
        <v>0</v>
      </c>
      <c r="BE513" s="41"/>
      <c r="BF513" s="131">
        <f>IF(Taula1[[#This Row],[Espai reservat Administració]]=1,AO513,0)</f>
        <v>0</v>
      </c>
      <c r="BG513" s="82">
        <f>IF(Taula1[[#This Row],[Espai reservat Administració]]=2,BA513,0)</f>
        <v>0</v>
      </c>
      <c r="BH513" s="41"/>
      <c r="BI513" s="126">
        <f>IF(Taula1[[#This Row],[Grup justificat     (fer servir opcions de la llista desplegable)]]=1,1,0)</f>
        <v>0</v>
      </c>
      <c r="BJ513" s="126">
        <f>IF(Taula1[[#This Row],[Espai reservat Administració]]=1,1,0)</f>
        <v>0</v>
      </c>
      <c r="BK513" s="111"/>
      <c r="BL513" s="126">
        <f>IF(Taula1[[#This Row],[Grup justificat     (fer servir opcions de la llista desplegable)]]=2,1,0)</f>
        <v>0</v>
      </c>
      <c r="BM513" s="126">
        <f>IF(Taula1[[#This Row],[Espai reservat Administració]]=2,1,0)</f>
        <v>0</v>
      </c>
      <c r="BN513" s="73"/>
      <c r="BO513" s="73"/>
      <c r="BP513" s="73"/>
      <c r="BQ513" s="73"/>
      <c r="BR513" s="73"/>
      <c r="BS513" s="73"/>
      <c r="BT513" s="73"/>
      <c r="BU513" s="73"/>
      <c r="BV513" s="73"/>
      <c r="BW513" s="73"/>
      <c r="BX513" s="73"/>
      <c r="BY513" s="73"/>
      <c r="BZ513" s="73"/>
      <c r="CA513" s="73"/>
      <c r="CB513" s="73"/>
      <c r="CC513" s="73"/>
      <c r="CD513" s="73"/>
      <c r="CE513" s="73"/>
      <c r="CF513" s="73"/>
      <c r="CG513" s="63">
        <f t="shared" si="117"/>
        <v>0</v>
      </c>
      <c r="CH513" s="63">
        <f t="shared" si="118"/>
        <v>0</v>
      </c>
      <c r="CI513" s="73"/>
      <c r="CJ513" s="63">
        <f>IF(Taula1[[#This Row],[Tipus de contracte                                  (fer servir opcions de la llista desplegable)]]="Indefinit",1,0)</f>
        <v>0</v>
      </c>
      <c r="CK513" s="63">
        <f>IF(Taula1[[#This Row],[Tipus de contracte                                  (fer servir opcions de la llista desplegable)]]="Temporal, igual o superior a 6 mesos",1,0)</f>
        <v>0</v>
      </c>
      <c r="CL513" s="63">
        <f>IF(Taula1[[#This Row],[Tipus de contracte                                  (fer servir opcions de la llista desplegable)]]="Substitució per IT",1,0)</f>
        <v>0</v>
      </c>
      <c r="CM513" s="73"/>
      <c r="CN513" s="63">
        <f>IF(Taula1[[#This Row],[Relació llocs de treball]]&gt;=1,1,0)</f>
        <v>0</v>
      </c>
      <c r="CO513" s="73"/>
      <c r="CP513" s="63">
        <f>IF(Taula1[[#This Row],[Identitat de gènere                                                          (fer servir opcions de la llista desplegable)]]="Home",1,0)</f>
        <v>0</v>
      </c>
      <c r="CQ513" s="63">
        <f>IF(Taula1[[#This Row],[Identitat de gènere                                                          (fer servir opcions de la llista desplegable)]]="Dona",1,0)</f>
        <v>0</v>
      </c>
      <c r="CR513" s="63">
        <f>IF(Taula1[[#This Row],[Identitat de gènere                                                          (fer servir opcions de la llista desplegable)]]="No binari",1,0)</f>
        <v>0</v>
      </c>
      <c r="CS513" s="73"/>
      <c r="CT513" s="63">
        <f t="shared" si="112"/>
        <v>0</v>
      </c>
      <c r="CU513" s="64">
        <f t="shared" si="119"/>
        <v>0</v>
      </c>
      <c r="CW513" s="64">
        <f t="shared" si="120"/>
        <v>0</v>
      </c>
      <c r="CX513" s="64">
        <f t="shared" si="121"/>
        <v>0</v>
      </c>
      <c r="CY513" s="64">
        <f t="shared" si="122"/>
        <v>0</v>
      </c>
      <c r="CZ513" s="64">
        <f t="shared" si="123"/>
        <v>0</v>
      </c>
      <c r="DB513" s="64">
        <f t="shared" si="124"/>
        <v>0</v>
      </c>
      <c r="DC513" s="64">
        <f t="shared" si="125"/>
        <v>0</v>
      </c>
      <c r="DD513" s="64">
        <f t="shared" si="126"/>
        <v>0</v>
      </c>
      <c r="DE513" s="64">
        <f t="shared" si="127"/>
        <v>0</v>
      </c>
    </row>
    <row r="514" spans="2:109" x14ac:dyDescent="0.3">
      <c r="B514" s="167"/>
      <c r="C514" s="186"/>
      <c r="D514" s="2"/>
      <c r="E514" s="67"/>
      <c r="F514" s="5"/>
      <c r="G514" s="5"/>
      <c r="H514" s="187"/>
      <c r="I514" s="111" t="str">
        <f ca="1">IF(Taula1[[#This Row],[Data naixement (format dd/mm/aaaa)]]="","0",DATEDIF(Taula1[[#This Row],[Data naixement (format dd/mm/aaaa)]],TODAY(),"Y"))</f>
        <v>0</v>
      </c>
      <c r="J514" s="6"/>
      <c r="K514" s="6"/>
      <c r="L514" s="6"/>
      <c r="M514" s="6"/>
      <c r="N514" s="56"/>
      <c r="O514" s="56"/>
      <c r="P514" s="56"/>
      <c r="Q514" s="6"/>
      <c r="R514" s="7"/>
      <c r="S514" s="143">
        <f>Taula1[[#This Row],[Mesos naturals sencers treballats període justificat (01/01/2023 - 31/03/2023)]]</f>
        <v>0</v>
      </c>
      <c r="T514" s="194">
        <f>Taula1[[#This Row],[Dies treballats període justificat (01/01/2023 - 31/03/2023)              no comptabilitzats com a mes natural sencer]]</f>
        <v>0</v>
      </c>
      <c r="U514" s="12"/>
      <c r="V514" s="7"/>
      <c r="W514" s="188"/>
      <c r="X514" s="188"/>
      <c r="Y514" s="188"/>
      <c r="Z514" s="188"/>
      <c r="AA514" s="190"/>
      <c r="AB514" s="143">
        <f>Taula1[[#This Row],[Grup justificat     (fer servir opcions de la llista desplegable)]]</f>
        <v>0</v>
      </c>
      <c r="AC514" s="182"/>
      <c r="AD514" s="39"/>
      <c r="AE514" s="131">
        <f>ROUND((AF514/100)*756*Taula1[[#This Row],[Mesos naturals sencers treballats període justificat (01/01/2023 - 31/03/2023)]],2)</f>
        <v>0</v>
      </c>
      <c r="AF514" s="81">
        <f>Taula1[[#This Row],[% Jornada segons contracte
(no posar el símbol %) ]]-Taula1[[#This Row],[% Reducció salari per baix rendiment        (no posar el símbol %)]]</f>
        <v>0</v>
      </c>
      <c r="AG514" s="131">
        <f>ROUND((AH514/100)*24.8547945*Taula1[[#This Row],[Dies treballats període justificat (01/01/2023 - 31/03/2023)              no comptabilitzats com a mes natural sencer]],2)</f>
        <v>0</v>
      </c>
      <c r="AH514" s="79">
        <f>Taula1[[#This Row],[% Jornada segons contracte
(no posar el símbol %) ]]-Taula1[[#This Row],[% Reducció salari per baix rendiment        (no posar el símbol %)]]</f>
        <v>0</v>
      </c>
      <c r="AI514" s="131">
        <f t="shared" si="113"/>
        <v>0</v>
      </c>
      <c r="AJ514" s="39"/>
      <c r="AK514" s="131">
        <f>ROUND((AL514/100)*756*Taula1[[#This Row],[Espai reservat Administració  (mesos)]],2)</f>
        <v>0</v>
      </c>
      <c r="AL514" s="81">
        <f>Taula1[[#This Row],[% Jornada segons contracte
(no posar el símbol %) ]]-Taula1[[#This Row],[% Reducció salari per baix rendiment        (no posar el símbol %)]]</f>
        <v>0</v>
      </c>
      <c r="AM514" s="131">
        <f>ROUND((AN514/100)*24.8547945*Taula1[[#This Row],[Espai reservat Administració (dies)]],2)</f>
        <v>0</v>
      </c>
      <c r="AN514" s="79">
        <f>Taula1[[#This Row],[% Jornada segons contracte
(no posar el símbol %) ]]-Taula1[[#This Row],[% Reducció salari per baix rendiment        (no posar el símbol %)]]</f>
        <v>0</v>
      </c>
      <c r="AO514" s="131">
        <f t="shared" si="114"/>
        <v>0</v>
      </c>
      <c r="AP514" s="87"/>
      <c r="AQ514" s="137">
        <f>ROUND((AR514/100)*693*Taula1[[#This Row],[Mesos naturals sencers treballats període justificat (01/01/2023 - 31/03/2023)]],2)</f>
        <v>0</v>
      </c>
      <c r="AR514" s="90">
        <f>Taula1[[#This Row],[% Jornada segons contracte
(no posar el símbol %) ]]-Taula1[[#This Row],[% Reducció salari per baix rendiment        (no posar el símbol %)]]</f>
        <v>0</v>
      </c>
      <c r="AS514" s="137">
        <f>ROUND((AT514/100)*22.78356164*Taula1[[#This Row],[Dies treballats període justificat (01/01/2023 - 31/03/2023)              no comptabilitzats com a mes natural sencer]],2)</f>
        <v>0</v>
      </c>
      <c r="AT514" s="90">
        <f>Taula1[[#This Row],[% Jornada segons contracte
(no posar el símbol %) ]]-Taula1[[#This Row],[% Reducció salari per baix rendiment        (no posar el símbol %)]]</f>
        <v>0</v>
      </c>
      <c r="AU514" s="137">
        <f t="shared" si="115"/>
        <v>0</v>
      </c>
      <c r="AV514" s="87"/>
      <c r="AW514" s="136">
        <f>ROUND((AX514/100)*693*Taula1[[#This Row],[Espai reservat Administració  (mesos)]],2)</f>
        <v>0</v>
      </c>
      <c r="AX514" s="90">
        <f>Taula1[[#This Row],[% Jornada segons contracte
(no posar el símbol %) ]]-Taula1[[#This Row],[% Reducció salari per baix rendiment        (no posar el símbol %)]]</f>
        <v>0</v>
      </c>
      <c r="AY514" s="131">
        <f>ROUND((AZ514/100)*22.78356164*Taula1[[#This Row],[Espai reservat Administració (dies)]],2)</f>
        <v>0</v>
      </c>
      <c r="AZ514" s="81">
        <f>Taula1[[#This Row],[% Jornada segons contracte
(no posar el símbol %) ]]-Taula1[[#This Row],[% Reducció salari per baix rendiment        (no posar el símbol %)]]</f>
        <v>0</v>
      </c>
      <c r="BA514" s="82">
        <f t="shared" si="116"/>
        <v>0</v>
      </c>
      <c r="BB514" s="41"/>
      <c r="BC514" s="131">
        <f>IF(Taula1[[#This Row],[Grup justificat     (fer servir opcions de la llista desplegable)]]=1,AI514,0)</f>
        <v>0</v>
      </c>
      <c r="BD514" s="131">
        <f>IF(Taula1[[#This Row],[Grup justificat     (fer servir opcions de la llista desplegable)]]=2,AU514,0)</f>
        <v>0</v>
      </c>
      <c r="BE514" s="41"/>
      <c r="BF514" s="131">
        <f>IF(Taula1[[#This Row],[Espai reservat Administració]]=1,AO514,0)</f>
        <v>0</v>
      </c>
      <c r="BG514" s="82">
        <f>IF(Taula1[[#This Row],[Espai reservat Administració]]=2,BA514,0)</f>
        <v>0</v>
      </c>
      <c r="BH514" s="41"/>
      <c r="BI514" s="126">
        <f>IF(Taula1[[#This Row],[Grup justificat     (fer servir opcions de la llista desplegable)]]=1,1,0)</f>
        <v>0</v>
      </c>
      <c r="BJ514" s="126">
        <f>IF(Taula1[[#This Row],[Espai reservat Administració]]=1,1,0)</f>
        <v>0</v>
      </c>
      <c r="BK514" s="111"/>
      <c r="BL514" s="126">
        <f>IF(Taula1[[#This Row],[Grup justificat     (fer servir opcions de la llista desplegable)]]=2,1,0)</f>
        <v>0</v>
      </c>
      <c r="BM514" s="126">
        <f>IF(Taula1[[#This Row],[Espai reservat Administració]]=2,1,0)</f>
        <v>0</v>
      </c>
      <c r="BN514" s="73"/>
      <c r="BO514" s="73"/>
      <c r="BP514" s="73"/>
      <c r="BQ514" s="73"/>
      <c r="BR514" s="73"/>
      <c r="BS514" s="73"/>
      <c r="BT514" s="73"/>
      <c r="BU514" s="73"/>
      <c r="BV514" s="73"/>
      <c r="BW514" s="73"/>
      <c r="BX514" s="73"/>
      <c r="BY514" s="73"/>
      <c r="BZ514" s="73"/>
      <c r="CA514" s="73"/>
      <c r="CB514" s="73"/>
      <c r="CC514" s="73"/>
      <c r="CD514" s="73"/>
      <c r="CE514" s="73"/>
      <c r="CF514" s="73"/>
      <c r="CG514" s="63">
        <f t="shared" si="117"/>
        <v>0</v>
      </c>
      <c r="CH514" s="63">
        <f t="shared" si="118"/>
        <v>0</v>
      </c>
      <c r="CI514" s="73"/>
      <c r="CJ514" s="63">
        <f>IF(Taula1[[#This Row],[Tipus de contracte                                  (fer servir opcions de la llista desplegable)]]="Indefinit",1,0)</f>
        <v>0</v>
      </c>
      <c r="CK514" s="63">
        <f>IF(Taula1[[#This Row],[Tipus de contracte                                  (fer servir opcions de la llista desplegable)]]="Temporal, igual o superior a 6 mesos",1,0)</f>
        <v>0</v>
      </c>
      <c r="CL514" s="63">
        <f>IF(Taula1[[#This Row],[Tipus de contracte                                  (fer servir opcions de la llista desplegable)]]="Substitució per IT",1,0)</f>
        <v>0</v>
      </c>
      <c r="CM514" s="73"/>
      <c r="CN514" s="63">
        <f>IF(Taula1[[#This Row],[Relació llocs de treball]]&gt;=1,1,0)</f>
        <v>0</v>
      </c>
      <c r="CO514" s="73"/>
      <c r="CP514" s="63">
        <f>IF(Taula1[[#This Row],[Identitat de gènere                                                          (fer servir opcions de la llista desplegable)]]="Home",1,0)</f>
        <v>0</v>
      </c>
      <c r="CQ514" s="63">
        <f>IF(Taula1[[#This Row],[Identitat de gènere                                                          (fer servir opcions de la llista desplegable)]]="Dona",1,0)</f>
        <v>0</v>
      </c>
      <c r="CR514" s="63">
        <f>IF(Taula1[[#This Row],[Identitat de gènere                                                          (fer servir opcions de la llista desplegable)]]="No binari",1,0)</f>
        <v>0</v>
      </c>
      <c r="CS514" s="73"/>
      <c r="CT514" s="63">
        <f t="shared" si="112"/>
        <v>0</v>
      </c>
      <c r="CU514" s="64">
        <f t="shared" si="119"/>
        <v>0</v>
      </c>
      <c r="CW514" s="64">
        <f t="shared" si="120"/>
        <v>0</v>
      </c>
      <c r="CX514" s="64">
        <f t="shared" si="121"/>
        <v>0</v>
      </c>
      <c r="CY514" s="64">
        <f t="shared" si="122"/>
        <v>0</v>
      </c>
      <c r="CZ514" s="64">
        <f t="shared" si="123"/>
        <v>0</v>
      </c>
      <c r="DB514" s="64">
        <f t="shared" si="124"/>
        <v>0</v>
      </c>
      <c r="DC514" s="64">
        <f t="shared" si="125"/>
        <v>0</v>
      </c>
      <c r="DD514" s="64">
        <f t="shared" si="126"/>
        <v>0</v>
      </c>
      <c r="DE514" s="64">
        <f t="shared" si="127"/>
        <v>0</v>
      </c>
    </row>
    <row r="515" spans="2:109" x14ac:dyDescent="0.3">
      <c r="B515" s="167"/>
      <c r="C515" s="186"/>
      <c r="D515" s="2"/>
      <c r="E515" s="67"/>
      <c r="F515" s="5"/>
      <c r="G515" s="5"/>
      <c r="H515" s="187"/>
      <c r="I515" s="111" t="str">
        <f ca="1">IF(Taula1[[#This Row],[Data naixement (format dd/mm/aaaa)]]="","0",DATEDIF(Taula1[[#This Row],[Data naixement (format dd/mm/aaaa)]],TODAY(),"Y"))</f>
        <v>0</v>
      </c>
      <c r="J515" s="6"/>
      <c r="K515" s="6"/>
      <c r="L515" s="6"/>
      <c r="M515" s="6"/>
      <c r="N515" s="56"/>
      <c r="O515" s="56"/>
      <c r="P515" s="56"/>
      <c r="Q515" s="6"/>
      <c r="R515" s="7"/>
      <c r="S515" s="143">
        <f>Taula1[[#This Row],[Mesos naturals sencers treballats període justificat (01/01/2023 - 31/03/2023)]]</f>
        <v>0</v>
      </c>
      <c r="T515" s="194">
        <f>Taula1[[#This Row],[Dies treballats període justificat (01/01/2023 - 31/03/2023)              no comptabilitzats com a mes natural sencer]]</f>
        <v>0</v>
      </c>
      <c r="U515" s="12"/>
      <c r="V515" s="7"/>
      <c r="W515" s="188"/>
      <c r="X515" s="188"/>
      <c r="Y515" s="188"/>
      <c r="Z515" s="188"/>
      <c r="AA515" s="190"/>
      <c r="AB515" s="143">
        <f>Taula1[[#This Row],[Grup justificat     (fer servir opcions de la llista desplegable)]]</f>
        <v>0</v>
      </c>
      <c r="AC515" s="182"/>
      <c r="AD515" s="39"/>
      <c r="AE515" s="131">
        <f>ROUND((AF515/100)*756*Taula1[[#This Row],[Mesos naturals sencers treballats període justificat (01/01/2023 - 31/03/2023)]],2)</f>
        <v>0</v>
      </c>
      <c r="AF515" s="81">
        <f>Taula1[[#This Row],[% Jornada segons contracte
(no posar el símbol %) ]]-Taula1[[#This Row],[% Reducció salari per baix rendiment        (no posar el símbol %)]]</f>
        <v>0</v>
      </c>
      <c r="AG515" s="131">
        <f>ROUND((AH515/100)*24.8547945*Taula1[[#This Row],[Dies treballats període justificat (01/01/2023 - 31/03/2023)              no comptabilitzats com a mes natural sencer]],2)</f>
        <v>0</v>
      </c>
      <c r="AH515" s="79">
        <f>Taula1[[#This Row],[% Jornada segons contracte
(no posar el símbol %) ]]-Taula1[[#This Row],[% Reducció salari per baix rendiment        (no posar el símbol %)]]</f>
        <v>0</v>
      </c>
      <c r="AI515" s="131">
        <f t="shared" si="113"/>
        <v>0</v>
      </c>
      <c r="AJ515" s="39"/>
      <c r="AK515" s="131">
        <f>ROUND((AL515/100)*756*Taula1[[#This Row],[Espai reservat Administració  (mesos)]],2)</f>
        <v>0</v>
      </c>
      <c r="AL515" s="81">
        <f>Taula1[[#This Row],[% Jornada segons contracte
(no posar el símbol %) ]]-Taula1[[#This Row],[% Reducció salari per baix rendiment        (no posar el símbol %)]]</f>
        <v>0</v>
      </c>
      <c r="AM515" s="131">
        <f>ROUND((AN515/100)*24.8547945*Taula1[[#This Row],[Espai reservat Administració (dies)]],2)</f>
        <v>0</v>
      </c>
      <c r="AN515" s="79">
        <f>Taula1[[#This Row],[% Jornada segons contracte
(no posar el símbol %) ]]-Taula1[[#This Row],[% Reducció salari per baix rendiment        (no posar el símbol %)]]</f>
        <v>0</v>
      </c>
      <c r="AO515" s="131">
        <f t="shared" si="114"/>
        <v>0</v>
      </c>
      <c r="AP515" s="87"/>
      <c r="AQ515" s="137">
        <f>ROUND((AR515/100)*693*Taula1[[#This Row],[Mesos naturals sencers treballats període justificat (01/01/2023 - 31/03/2023)]],2)</f>
        <v>0</v>
      </c>
      <c r="AR515" s="90">
        <f>Taula1[[#This Row],[% Jornada segons contracte
(no posar el símbol %) ]]-Taula1[[#This Row],[% Reducció salari per baix rendiment        (no posar el símbol %)]]</f>
        <v>0</v>
      </c>
      <c r="AS515" s="137">
        <f>ROUND((AT515/100)*22.78356164*Taula1[[#This Row],[Dies treballats període justificat (01/01/2023 - 31/03/2023)              no comptabilitzats com a mes natural sencer]],2)</f>
        <v>0</v>
      </c>
      <c r="AT515" s="90">
        <f>Taula1[[#This Row],[% Jornada segons contracte
(no posar el símbol %) ]]-Taula1[[#This Row],[% Reducció salari per baix rendiment        (no posar el símbol %)]]</f>
        <v>0</v>
      </c>
      <c r="AU515" s="137">
        <f t="shared" si="115"/>
        <v>0</v>
      </c>
      <c r="AV515" s="87"/>
      <c r="AW515" s="136">
        <f>ROUND((AX515/100)*693*Taula1[[#This Row],[Espai reservat Administració  (mesos)]],2)</f>
        <v>0</v>
      </c>
      <c r="AX515" s="90">
        <f>Taula1[[#This Row],[% Jornada segons contracte
(no posar el símbol %) ]]-Taula1[[#This Row],[% Reducció salari per baix rendiment        (no posar el símbol %)]]</f>
        <v>0</v>
      </c>
      <c r="AY515" s="131">
        <f>ROUND((AZ515/100)*22.78356164*Taula1[[#This Row],[Espai reservat Administració (dies)]],2)</f>
        <v>0</v>
      </c>
      <c r="AZ515" s="81">
        <f>Taula1[[#This Row],[% Jornada segons contracte
(no posar el símbol %) ]]-Taula1[[#This Row],[% Reducció salari per baix rendiment        (no posar el símbol %)]]</f>
        <v>0</v>
      </c>
      <c r="BA515" s="82">
        <f t="shared" si="116"/>
        <v>0</v>
      </c>
      <c r="BB515" s="41"/>
      <c r="BC515" s="131">
        <f>IF(Taula1[[#This Row],[Grup justificat     (fer servir opcions de la llista desplegable)]]=1,AI515,0)</f>
        <v>0</v>
      </c>
      <c r="BD515" s="131">
        <f>IF(Taula1[[#This Row],[Grup justificat     (fer servir opcions de la llista desplegable)]]=2,AU515,0)</f>
        <v>0</v>
      </c>
      <c r="BE515" s="41"/>
      <c r="BF515" s="131">
        <f>IF(Taula1[[#This Row],[Espai reservat Administració]]=1,AO515,0)</f>
        <v>0</v>
      </c>
      <c r="BG515" s="82">
        <f>IF(Taula1[[#This Row],[Espai reservat Administració]]=2,BA515,0)</f>
        <v>0</v>
      </c>
      <c r="BH515" s="41"/>
      <c r="BI515" s="126">
        <f>IF(Taula1[[#This Row],[Grup justificat     (fer servir opcions de la llista desplegable)]]=1,1,0)</f>
        <v>0</v>
      </c>
      <c r="BJ515" s="126">
        <f>IF(Taula1[[#This Row],[Espai reservat Administració]]=1,1,0)</f>
        <v>0</v>
      </c>
      <c r="BK515" s="111"/>
      <c r="BL515" s="126">
        <f>IF(Taula1[[#This Row],[Grup justificat     (fer servir opcions de la llista desplegable)]]=2,1,0)</f>
        <v>0</v>
      </c>
      <c r="BM515" s="126">
        <f>IF(Taula1[[#This Row],[Espai reservat Administració]]=2,1,0)</f>
        <v>0</v>
      </c>
      <c r="BN515" s="73"/>
      <c r="BO515" s="73"/>
      <c r="BP515" s="73"/>
      <c r="BQ515" s="73"/>
      <c r="BR515" s="73"/>
      <c r="BS515" s="73"/>
      <c r="BT515" s="73"/>
      <c r="BU515" s="73"/>
      <c r="BV515" s="73"/>
      <c r="BW515" s="73"/>
      <c r="BX515" s="73"/>
      <c r="BY515" s="73"/>
      <c r="BZ515" s="73"/>
      <c r="CA515" s="73"/>
      <c r="CB515" s="73"/>
      <c r="CC515" s="73"/>
      <c r="CD515" s="73"/>
      <c r="CE515" s="73"/>
      <c r="CF515" s="73"/>
      <c r="CG515" s="63">
        <f t="shared" si="117"/>
        <v>0</v>
      </c>
      <c r="CH515" s="63">
        <f t="shared" si="118"/>
        <v>0</v>
      </c>
      <c r="CI515" s="73"/>
      <c r="CJ515" s="63">
        <f>IF(Taula1[[#This Row],[Tipus de contracte                                  (fer servir opcions de la llista desplegable)]]="Indefinit",1,0)</f>
        <v>0</v>
      </c>
      <c r="CK515" s="63">
        <f>IF(Taula1[[#This Row],[Tipus de contracte                                  (fer servir opcions de la llista desplegable)]]="Temporal, igual o superior a 6 mesos",1,0)</f>
        <v>0</v>
      </c>
      <c r="CL515" s="63">
        <f>IF(Taula1[[#This Row],[Tipus de contracte                                  (fer servir opcions de la llista desplegable)]]="Substitució per IT",1,0)</f>
        <v>0</v>
      </c>
      <c r="CM515" s="73"/>
      <c r="CN515" s="63">
        <f>IF(Taula1[[#This Row],[Relació llocs de treball]]&gt;=1,1,0)</f>
        <v>0</v>
      </c>
      <c r="CO515" s="73"/>
      <c r="CP515" s="63">
        <f>IF(Taula1[[#This Row],[Identitat de gènere                                                          (fer servir opcions de la llista desplegable)]]="Home",1,0)</f>
        <v>0</v>
      </c>
      <c r="CQ515" s="63">
        <f>IF(Taula1[[#This Row],[Identitat de gènere                                                          (fer servir opcions de la llista desplegable)]]="Dona",1,0)</f>
        <v>0</v>
      </c>
      <c r="CR515" s="63">
        <f>IF(Taula1[[#This Row],[Identitat de gènere                                                          (fer servir opcions de la llista desplegable)]]="No binari",1,0)</f>
        <v>0</v>
      </c>
      <c r="CS515" s="73"/>
      <c r="CT515" s="63">
        <f t="shared" si="112"/>
        <v>0</v>
      </c>
      <c r="CU515" s="64">
        <f t="shared" si="119"/>
        <v>0</v>
      </c>
      <c r="CW515" s="64">
        <f t="shared" si="120"/>
        <v>0</v>
      </c>
      <c r="CX515" s="64">
        <f t="shared" si="121"/>
        <v>0</v>
      </c>
      <c r="CY515" s="64">
        <f t="shared" si="122"/>
        <v>0</v>
      </c>
      <c r="CZ515" s="64">
        <f t="shared" si="123"/>
        <v>0</v>
      </c>
      <c r="DB515" s="64">
        <f t="shared" si="124"/>
        <v>0</v>
      </c>
      <c r="DC515" s="64">
        <f t="shared" si="125"/>
        <v>0</v>
      </c>
      <c r="DD515" s="64">
        <f t="shared" si="126"/>
        <v>0</v>
      </c>
      <c r="DE515" s="64">
        <f t="shared" si="127"/>
        <v>0</v>
      </c>
    </row>
    <row r="516" spans="2:109" x14ac:dyDescent="0.3">
      <c r="B516" s="167"/>
      <c r="C516" s="186"/>
      <c r="D516" s="2"/>
      <c r="E516" s="67"/>
      <c r="F516" s="5"/>
      <c r="G516" s="5"/>
      <c r="H516" s="187"/>
      <c r="I516" s="111" t="str">
        <f ca="1">IF(Taula1[[#This Row],[Data naixement (format dd/mm/aaaa)]]="","0",DATEDIF(Taula1[[#This Row],[Data naixement (format dd/mm/aaaa)]],TODAY(),"Y"))</f>
        <v>0</v>
      </c>
      <c r="J516" s="6"/>
      <c r="K516" s="6"/>
      <c r="L516" s="6"/>
      <c r="M516" s="6"/>
      <c r="N516" s="56"/>
      <c r="O516" s="56"/>
      <c r="P516" s="56"/>
      <c r="Q516" s="6"/>
      <c r="R516" s="7"/>
      <c r="S516" s="143">
        <f>Taula1[[#This Row],[Mesos naturals sencers treballats període justificat (01/01/2023 - 31/03/2023)]]</f>
        <v>0</v>
      </c>
      <c r="T516" s="194">
        <f>Taula1[[#This Row],[Dies treballats període justificat (01/01/2023 - 31/03/2023)              no comptabilitzats com a mes natural sencer]]</f>
        <v>0</v>
      </c>
      <c r="U516" s="12"/>
      <c r="V516" s="7"/>
      <c r="W516" s="188"/>
      <c r="X516" s="188"/>
      <c r="Y516" s="188"/>
      <c r="Z516" s="188"/>
      <c r="AA516" s="190"/>
      <c r="AB516" s="143">
        <f>Taula1[[#This Row],[Grup justificat     (fer servir opcions de la llista desplegable)]]</f>
        <v>0</v>
      </c>
      <c r="AC516" s="182"/>
      <c r="AD516" s="39"/>
      <c r="AE516" s="131">
        <f>ROUND((AF516/100)*756*Taula1[[#This Row],[Mesos naturals sencers treballats període justificat (01/01/2023 - 31/03/2023)]],2)</f>
        <v>0</v>
      </c>
      <c r="AF516" s="81">
        <f>Taula1[[#This Row],[% Jornada segons contracte
(no posar el símbol %) ]]-Taula1[[#This Row],[% Reducció salari per baix rendiment        (no posar el símbol %)]]</f>
        <v>0</v>
      </c>
      <c r="AG516" s="131">
        <f>ROUND((AH516/100)*24.8547945*Taula1[[#This Row],[Dies treballats període justificat (01/01/2023 - 31/03/2023)              no comptabilitzats com a mes natural sencer]],2)</f>
        <v>0</v>
      </c>
      <c r="AH516" s="79">
        <f>Taula1[[#This Row],[% Jornada segons contracte
(no posar el símbol %) ]]-Taula1[[#This Row],[% Reducció salari per baix rendiment        (no posar el símbol %)]]</f>
        <v>0</v>
      </c>
      <c r="AI516" s="131">
        <f t="shared" si="113"/>
        <v>0</v>
      </c>
      <c r="AJ516" s="39"/>
      <c r="AK516" s="131">
        <f>ROUND((AL516/100)*756*Taula1[[#This Row],[Espai reservat Administració  (mesos)]],2)</f>
        <v>0</v>
      </c>
      <c r="AL516" s="81">
        <f>Taula1[[#This Row],[% Jornada segons contracte
(no posar el símbol %) ]]-Taula1[[#This Row],[% Reducció salari per baix rendiment        (no posar el símbol %)]]</f>
        <v>0</v>
      </c>
      <c r="AM516" s="131">
        <f>ROUND((AN516/100)*24.8547945*Taula1[[#This Row],[Espai reservat Administració (dies)]],2)</f>
        <v>0</v>
      </c>
      <c r="AN516" s="79">
        <f>Taula1[[#This Row],[% Jornada segons contracte
(no posar el símbol %) ]]-Taula1[[#This Row],[% Reducció salari per baix rendiment        (no posar el símbol %)]]</f>
        <v>0</v>
      </c>
      <c r="AO516" s="131">
        <f t="shared" si="114"/>
        <v>0</v>
      </c>
      <c r="AP516" s="87"/>
      <c r="AQ516" s="137">
        <f>ROUND((AR516/100)*693*Taula1[[#This Row],[Mesos naturals sencers treballats període justificat (01/01/2023 - 31/03/2023)]],2)</f>
        <v>0</v>
      </c>
      <c r="AR516" s="90">
        <f>Taula1[[#This Row],[% Jornada segons contracte
(no posar el símbol %) ]]-Taula1[[#This Row],[% Reducció salari per baix rendiment        (no posar el símbol %)]]</f>
        <v>0</v>
      </c>
      <c r="AS516" s="137">
        <f>ROUND((AT516/100)*22.78356164*Taula1[[#This Row],[Dies treballats període justificat (01/01/2023 - 31/03/2023)              no comptabilitzats com a mes natural sencer]],2)</f>
        <v>0</v>
      </c>
      <c r="AT516" s="90">
        <f>Taula1[[#This Row],[% Jornada segons contracte
(no posar el símbol %) ]]-Taula1[[#This Row],[% Reducció salari per baix rendiment        (no posar el símbol %)]]</f>
        <v>0</v>
      </c>
      <c r="AU516" s="137">
        <f t="shared" si="115"/>
        <v>0</v>
      </c>
      <c r="AV516" s="87"/>
      <c r="AW516" s="136">
        <f>ROUND((AX516/100)*693*Taula1[[#This Row],[Espai reservat Administració  (mesos)]],2)</f>
        <v>0</v>
      </c>
      <c r="AX516" s="90">
        <f>Taula1[[#This Row],[% Jornada segons contracte
(no posar el símbol %) ]]-Taula1[[#This Row],[% Reducció salari per baix rendiment        (no posar el símbol %)]]</f>
        <v>0</v>
      </c>
      <c r="AY516" s="131">
        <f>ROUND((AZ516/100)*22.78356164*Taula1[[#This Row],[Espai reservat Administració (dies)]],2)</f>
        <v>0</v>
      </c>
      <c r="AZ516" s="81">
        <f>Taula1[[#This Row],[% Jornada segons contracte
(no posar el símbol %) ]]-Taula1[[#This Row],[% Reducció salari per baix rendiment        (no posar el símbol %)]]</f>
        <v>0</v>
      </c>
      <c r="BA516" s="82">
        <f t="shared" si="116"/>
        <v>0</v>
      </c>
      <c r="BB516" s="41"/>
      <c r="BC516" s="131">
        <f>IF(Taula1[[#This Row],[Grup justificat     (fer servir opcions de la llista desplegable)]]=1,AI516,0)</f>
        <v>0</v>
      </c>
      <c r="BD516" s="131">
        <f>IF(Taula1[[#This Row],[Grup justificat     (fer servir opcions de la llista desplegable)]]=2,AU516,0)</f>
        <v>0</v>
      </c>
      <c r="BE516" s="41"/>
      <c r="BF516" s="131">
        <f>IF(Taula1[[#This Row],[Espai reservat Administració]]=1,AO516,0)</f>
        <v>0</v>
      </c>
      <c r="BG516" s="82">
        <f>IF(Taula1[[#This Row],[Espai reservat Administració]]=2,BA516,0)</f>
        <v>0</v>
      </c>
      <c r="BH516" s="41"/>
      <c r="BI516" s="126">
        <f>IF(Taula1[[#This Row],[Grup justificat     (fer servir opcions de la llista desplegable)]]=1,1,0)</f>
        <v>0</v>
      </c>
      <c r="BJ516" s="126">
        <f>IF(Taula1[[#This Row],[Espai reservat Administració]]=1,1,0)</f>
        <v>0</v>
      </c>
      <c r="BK516" s="111"/>
      <c r="BL516" s="126">
        <f>IF(Taula1[[#This Row],[Grup justificat     (fer servir opcions de la llista desplegable)]]=2,1,0)</f>
        <v>0</v>
      </c>
      <c r="BM516" s="126">
        <f>IF(Taula1[[#This Row],[Espai reservat Administració]]=2,1,0)</f>
        <v>0</v>
      </c>
      <c r="BN516" s="73"/>
      <c r="BO516" s="73"/>
      <c r="BP516" s="73"/>
      <c r="BQ516" s="73"/>
      <c r="BR516" s="73"/>
      <c r="BS516" s="73"/>
      <c r="BT516" s="73"/>
      <c r="BU516" s="73"/>
      <c r="BV516" s="73"/>
      <c r="BW516" s="73"/>
      <c r="BX516" s="73"/>
      <c r="BY516" s="73"/>
      <c r="BZ516" s="73"/>
      <c r="CA516" s="73"/>
      <c r="CB516" s="73"/>
      <c r="CC516" s="73"/>
      <c r="CD516" s="73"/>
      <c r="CE516" s="73"/>
      <c r="CF516" s="73"/>
      <c r="CG516" s="63">
        <f t="shared" si="117"/>
        <v>0</v>
      </c>
      <c r="CH516" s="63">
        <f t="shared" si="118"/>
        <v>0</v>
      </c>
      <c r="CI516" s="73"/>
      <c r="CJ516" s="63">
        <f>IF(Taula1[[#This Row],[Tipus de contracte                                  (fer servir opcions de la llista desplegable)]]="Indefinit",1,0)</f>
        <v>0</v>
      </c>
      <c r="CK516" s="63">
        <f>IF(Taula1[[#This Row],[Tipus de contracte                                  (fer servir opcions de la llista desplegable)]]="Temporal, igual o superior a 6 mesos",1,0)</f>
        <v>0</v>
      </c>
      <c r="CL516" s="63">
        <f>IF(Taula1[[#This Row],[Tipus de contracte                                  (fer servir opcions de la llista desplegable)]]="Substitució per IT",1,0)</f>
        <v>0</v>
      </c>
      <c r="CM516" s="73"/>
      <c r="CN516" s="63">
        <f>IF(Taula1[[#This Row],[Relació llocs de treball]]&gt;=1,1,0)</f>
        <v>0</v>
      </c>
      <c r="CO516" s="73"/>
      <c r="CP516" s="63">
        <f>IF(Taula1[[#This Row],[Identitat de gènere                                                          (fer servir opcions de la llista desplegable)]]="Home",1,0)</f>
        <v>0</v>
      </c>
      <c r="CQ516" s="63">
        <f>IF(Taula1[[#This Row],[Identitat de gènere                                                          (fer servir opcions de la llista desplegable)]]="Dona",1,0)</f>
        <v>0</v>
      </c>
      <c r="CR516" s="63">
        <f>IF(Taula1[[#This Row],[Identitat de gènere                                                          (fer servir opcions de la llista desplegable)]]="No binari",1,0)</f>
        <v>0</v>
      </c>
      <c r="CS516" s="73"/>
      <c r="CT516" s="63">
        <f t="shared" si="112"/>
        <v>0</v>
      </c>
      <c r="CU516" s="64">
        <f t="shared" si="119"/>
        <v>0</v>
      </c>
      <c r="CW516" s="64">
        <f t="shared" si="120"/>
        <v>0</v>
      </c>
      <c r="CX516" s="64">
        <f t="shared" si="121"/>
        <v>0</v>
      </c>
      <c r="CY516" s="64">
        <f t="shared" si="122"/>
        <v>0</v>
      </c>
      <c r="CZ516" s="64">
        <f t="shared" si="123"/>
        <v>0</v>
      </c>
      <c r="DB516" s="64">
        <f t="shared" si="124"/>
        <v>0</v>
      </c>
      <c r="DC516" s="64">
        <f t="shared" si="125"/>
        <v>0</v>
      </c>
      <c r="DD516" s="64">
        <f t="shared" si="126"/>
        <v>0</v>
      </c>
      <c r="DE516" s="64">
        <f t="shared" si="127"/>
        <v>0</v>
      </c>
    </row>
    <row r="517" spans="2:109" x14ac:dyDescent="0.3">
      <c r="B517" s="167"/>
      <c r="C517" s="186"/>
      <c r="D517" s="2"/>
      <c r="E517" s="67"/>
      <c r="F517" s="5"/>
      <c r="G517" s="5"/>
      <c r="H517" s="187"/>
      <c r="I517" s="111" t="str">
        <f ca="1">IF(Taula1[[#This Row],[Data naixement (format dd/mm/aaaa)]]="","0",DATEDIF(Taula1[[#This Row],[Data naixement (format dd/mm/aaaa)]],TODAY(),"Y"))</f>
        <v>0</v>
      </c>
      <c r="J517" s="6"/>
      <c r="K517" s="6"/>
      <c r="L517" s="6"/>
      <c r="M517" s="6"/>
      <c r="N517" s="56"/>
      <c r="O517" s="56"/>
      <c r="P517" s="56"/>
      <c r="Q517" s="6"/>
      <c r="R517" s="7"/>
      <c r="S517" s="143">
        <f>Taula1[[#This Row],[Mesos naturals sencers treballats període justificat (01/01/2023 - 31/03/2023)]]</f>
        <v>0</v>
      </c>
      <c r="T517" s="194">
        <f>Taula1[[#This Row],[Dies treballats període justificat (01/01/2023 - 31/03/2023)              no comptabilitzats com a mes natural sencer]]</f>
        <v>0</v>
      </c>
      <c r="U517" s="12"/>
      <c r="V517" s="7"/>
      <c r="W517" s="188"/>
      <c r="X517" s="188"/>
      <c r="Y517" s="188"/>
      <c r="Z517" s="188"/>
      <c r="AA517" s="190"/>
      <c r="AB517" s="143">
        <f>Taula1[[#This Row],[Grup justificat     (fer servir opcions de la llista desplegable)]]</f>
        <v>0</v>
      </c>
      <c r="AC517" s="182"/>
      <c r="AD517" s="39"/>
      <c r="AE517" s="131">
        <f>ROUND((AF517/100)*756*Taula1[[#This Row],[Mesos naturals sencers treballats període justificat (01/01/2023 - 31/03/2023)]],2)</f>
        <v>0</v>
      </c>
      <c r="AF517" s="81">
        <f>Taula1[[#This Row],[% Jornada segons contracte
(no posar el símbol %) ]]-Taula1[[#This Row],[% Reducció salari per baix rendiment        (no posar el símbol %)]]</f>
        <v>0</v>
      </c>
      <c r="AG517" s="131">
        <f>ROUND((AH517/100)*24.8547945*Taula1[[#This Row],[Dies treballats període justificat (01/01/2023 - 31/03/2023)              no comptabilitzats com a mes natural sencer]],2)</f>
        <v>0</v>
      </c>
      <c r="AH517" s="79">
        <f>Taula1[[#This Row],[% Jornada segons contracte
(no posar el símbol %) ]]-Taula1[[#This Row],[% Reducció salari per baix rendiment        (no posar el símbol %)]]</f>
        <v>0</v>
      </c>
      <c r="AI517" s="131">
        <f t="shared" si="113"/>
        <v>0</v>
      </c>
      <c r="AJ517" s="39"/>
      <c r="AK517" s="131">
        <f>ROUND((AL517/100)*756*Taula1[[#This Row],[Espai reservat Administració  (mesos)]],2)</f>
        <v>0</v>
      </c>
      <c r="AL517" s="81">
        <f>Taula1[[#This Row],[% Jornada segons contracte
(no posar el símbol %) ]]-Taula1[[#This Row],[% Reducció salari per baix rendiment        (no posar el símbol %)]]</f>
        <v>0</v>
      </c>
      <c r="AM517" s="131">
        <f>ROUND((AN517/100)*24.8547945*Taula1[[#This Row],[Espai reservat Administració (dies)]],2)</f>
        <v>0</v>
      </c>
      <c r="AN517" s="79">
        <f>Taula1[[#This Row],[% Jornada segons contracte
(no posar el símbol %) ]]-Taula1[[#This Row],[% Reducció salari per baix rendiment        (no posar el símbol %)]]</f>
        <v>0</v>
      </c>
      <c r="AO517" s="131">
        <f t="shared" si="114"/>
        <v>0</v>
      </c>
      <c r="AP517" s="87"/>
      <c r="AQ517" s="137">
        <f>ROUND((AR517/100)*693*Taula1[[#This Row],[Mesos naturals sencers treballats període justificat (01/01/2023 - 31/03/2023)]],2)</f>
        <v>0</v>
      </c>
      <c r="AR517" s="90">
        <f>Taula1[[#This Row],[% Jornada segons contracte
(no posar el símbol %) ]]-Taula1[[#This Row],[% Reducció salari per baix rendiment        (no posar el símbol %)]]</f>
        <v>0</v>
      </c>
      <c r="AS517" s="137">
        <f>ROUND((AT517/100)*22.78356164*Taula1[[#This Row],[Dies treballats període justificat (01/01/2023 - 31/03/2023)              no comptabilitzats com a mes natural sencer]],2)</f>
        <v>0</v>
      </c>
      <c r="AT517" s="90">
        <f>Taula1[[#This Row],[% Jornada segons contracte
(no posar el símbol %) ]]-Taula1[[#This Row],[% Reducció salari per baix rendiment        (no posar el símbol %)]]</f>
        <v>0</v>
      </c>
      <c r="AU517" s="137">
        <f t="shared" si="115"/>
        <v>0</v>
      </c>
      <c r="AV517" s="87"/>
      <c r="AW517" s="136">
        <f>ROUND((AX517/100)*693*Taula1[[#This Row],[Espai reservat Administració  (mesos)]],2)</f>
        <v>0</v>
      </c>
      <c r="AX517" s="90">
        <f>Taula1[[#This Row],[% Jornada segons contracte
(no posar el símbol %) ]]-Taula1[[#This Row],[% Reducció salari per baix rendiment        (no posar el símbol %)]]</f>
        <v>0</v>
      </c>
      <c r="AY517" s="131">
        <f>ROUND((AZ517/100)*22.78356164*Taula1[[#This Row],[Espai reservat Administració (dies)]],2)</f>
        <v>0</v>
      </c>
      <c r="AZ517" s="81">
        <f>Taula1[[#This Row],[% Jornada segons contracte
(no posar el símbol %) ]]-Taula1[[#This Row],[% Reducció salari per baix rendiment        (no posar el símbol %)]]</f>
        <v>0</v>
      </c>
      <c r="BA517" s="82">
        <f t="shared" si="116"/>
        <v>0</v>
      </c>
      <c r="BB517" s="41"/>
      <c r="BC517" s="131">
        <f>IF(Taula1[[#This Row],[Grup justificat     (fer servir opcions de la llista desplegable)]]=1,AI517,0)</f>
        <v>0</v>
      </c>
      <c r="BD517" s="131">
        <f>IF(Taula1[[#This Row],[Grup justificat     (fer servir opcions de la llista desplegable)]]=2,AU517,0)</f>
        <v>0</v>
      </c>
      <c r="BE517" s="41"/>
      <c r="BF517" s="131">
        <f>IF(Taula1[[#This Row],[Espai reservat Administració]]=1,AO517,0)</f>
        <v>0</v>
      </c>
      <c r="BG517" s="82">
        <f>IF(Taula1[[#This Row],[Espai reservat Administració]]=2,BA517,0)</f>
        <v>0</v>
      </c>
      <c r="BH517" s="41"/>
      <c r="BI517" s="126">
        <f>IF(Taula1[[#This Row],[Grup justificat     (fer servir opcions de la llista desplegable)]]=1,1,0)</f>
        <v>0</v>
      </c>
      <c r="BJ517" s="126">
        <f>IF(Taula1[[#This Row],[Espai reservat Administració]]=1,1,0)</f>
        <v>0</v>
      </c>
      <c r="BK517" s="111"/>
      <c r="BL517" s="126">
        <f>IF(Taula1[[#This Row],[Grup justificat     (fer servir opcions de la llista desplegable)]]=2,1,0)</f>
        <v>0</v>
      </c>
      <c r="BM517" s="126">
        <f>IF(Taula1[[#This Row],[Espai reservat Administració]]=2,1,0)</f>
        <v>0</v>
      </c>
      <c r="BN517" s="73"/>
      <c r="BO517" s="73"/>
      <c r="BP517" s="73"/>
      <c r="BQ517" s="73"/>
      <c r="BR517" s="73"/>
      <c r="BS517" s="73"/>
      <c r="BT517" s="73"/>
      <c r="BU517" s="73"/>
      <c r="BV517" s="73"/>
      <c r="BW517" s="73"/>
      <c r="BX517" s="73"/>
      <c r="BY517" s="73"/>
      <c r="BZ517" s="73"/>
      <c r="CA517" s="73"/>
      <c r="CB517" s="73"/>
      <c r="CC517" s="73"/>
      <c r="CD517" s="73"/>
      <c r="CE517" s="73"/>
      <c r="CF517" s="73"/>
      <c r="CG517" s="63">
        <f t="shared" si="117"/>
        <v>0</v>
      </c>
      <c r="CH517" s="63">
        <f t="shared" si="118"/>
        <v>0</v>
      </c>
      <c r="CI517" s="73"/>
      <c r="CJ517" s="63">
        <f>IF(Taula1[[#This Row],[Tipus de contracte                                  (fer servir opcions de la llista desplegable)]]="Indefinit",1,0)</f>
        <v>0</v>
      </c>
      <c r="CK517" s="63">
        <f>IF(Taula1[[#This Row],[Tipus de contracte                                  (fer servir opcions de la llista desplegable)]]="Temporal, igual o superior a 6 mesos",1,0)</f>
        <v>0</v>
      </c>
      <c r="CL517" s="63">
        <f>IF(Taula1[[#This Row],[Tipus de contracte                                  (fer servir opcions de la llista desplegable)]]="Substitució per IT",1,0)</f>
        <v>0</v>
      </c>
      <c r="CM517" s="73"/>
      <c r="CN517" s="63">
        <f>IF(Taula1[[#This Row],[Relació llocs de treball]]&gt;=1,1,0)</f>
        <v>0</v>
      </c>
      <c r="CO517" s="73"/>
      <c r="CP517" s="63">
        <f>IF(Taula1[[#This Row],[Identitat de gènere                                                          (fer servir opcions de la llista desplegable)]]="Home",1,0)</f>
        <v>0</v>
      </c>
      <c r="CQ517" s="63">
        <f>IF(Taula1[[#This Row],[Identitat de gènere                                                          (fer servir opcions de la llista desplegable)]]="Dona",1,0)</f>
        <v>0</v>
      </c>
      <c r="CR517" s="63">
        <f>IF(Taula1[[#This Row],[Identitat de gènere                                                          (fer servir opcions de la llista desplegable)]]="No binari",1,0)</f>
        <v>0</v>
      </c>
      <c r="CS517" s="73"/>
      <c r="CT517" s="63">
        <f t="shared" si="112"/>
        <v>0</v>
      </c>
      <c r="CU517" s="64">
        <f t="shared" si="119"/>
        <v>0</v>
      </c>
      <c r="CW517" s="64">
        <f t="shared" si="120"/>
        <v>0</v>
      </c>
      <c r="CX517" s="64">
        <f t="shared" si="121"/>
        <v>0</v>
      </c>
      <c r="CY517" s="64">
        <f t="shared" si="122"/>
        <v>0</v>
      </c>
      <c r="CZ517" s="64">
        <f t="shared" si="123"/>
        <v>0</v>
      </c>
      <c r="DB517" s="64">
        <f t="shared" si="124"/>
        <v>0</v>
      </c>
      <c r="DC517" s="64">
        <f t="shared" si="125"/>
        <v>0</v>
      </c>
      <c r="DD517" s="64">
        <f t="shared" si="126"/>
        <v>0</v>
      </c>
      <c r="DE517" s="64">
        <f t="shared" si="127"/>
        <v>0</v>
      </c>
    </row>
    <row r="518" spans="2:109" x14ac:dyDescent="0.3">
      <c r="B518" s="167"/>
      <c r="C518" s="186"/>
      <c r="D518" s="2"/>
      <c r="E518" s="67"/>
      <c r="F518" s="5"/>
      <c r="G518" s="5"/>
      <c r="H518" s="187"/>
      <c r="I518" s="111" t="str">
        <f ca="1">IF(Taula1[[#This Row],[Data naixement (format dd/mm/aaaa)]]="","0",DATEDIF(Taula1[[#This Row],[Data naixement (format dd/mm/aaaa)]],TODAY(),"Y"))</f>
        <v>0</v>
      </c>
      <c r="J518" s="6"/>
      <c r="K518" s="6"/>
      <c r="L518" s="6"/>
      <c r="M518" s="6"/>
      <c r="N518" s="56"/>
      <c r="O518" s="56"/>
      <c r="P518" s="56"/>
      <c r="Q518" s="6"/>
      <c r="R518" s="7"/>
      <c r="S518" s="143">
        <f>Taula1[[#This Row],[Mesos naturals sencers treballats període justificat (01/01/2023 - 31/03/2023)]]</f>
        <v>0</v>
      </c>
      <c r="T518" s="194">
        <f>Taula1[[#This Row],[Dies treballats període justificat (01/01/2023 - 31/03/2023)              no comptabilitzats com a mes natural sencer]]</f>
        <v>0</v>
      </c>
      <c r="U518" s="12"/>
      <c r="V518" s="7"/>
      <c r="W518" s="188"/>
      <c r="X518" s="188"/>
      <c r="Y518" s="188"/>
      <c r="Z518" s="188"/>
      <c r="AA518" s="190"/>
      <c r="AB518" s="143">
        <f>Taula1[[#This Row],[Grup justificat     (fer servir opcions de la llista desplegable)]]</f>
        <v>0</v>
      </c>
      <c r="AC518" s="182"/>
      <c r="AD518" s="39"/>
      <c r="AE518" s="131">
        <f>ROUND((AF518/100)*756*Taula1[[#This Row],[Mesos naturals sencers treballats període justificat (01/01/2023 - 31/03/2023)]],2)</f>
        <v>0</v>
      </c>
      <c r="AF518" s="81">
        <f>Taula1[[#This Row],[% Jornada segons contracte
(no posar el símbol %) ]]-Taula1[[#This Row],[% Reducció salari per baix rendiment        (no posar el símbol %)]]</f>
        <v>0</v>
      </c>
      <c r="AG518" s="131">
        <f>ROUND((AH518/100)*24.8547945*Taula1[[#This Row],[Dies treballats període justificat (01/01/2023 - 31/03/2023)              no comptabilitzats com a mes natural sencer]],2)</f>
        <v>0</v>
      </c>
      <c r="AH518" s="79">
        <f>Taula1[[#This Row],[% Jornada segons contracte
(no posar el símbol %) ]]-Taula1[[#This Row],[% Reducció salari per baix rendiment        (no posar el símbol %)]]</f>
        <v>0</v>
      </c>
      <c r="AI518" s="131">
        <f t="shared" si="113"/>
        <v>0</v>
      </c>
      <c r="AJ518" s="39"/>
      <c r="AK518" s="131">
        <f>ROUND((AL518/100)*756*Taula1[[#This Row],[Espai reservat Administració  (mesos)]],2)</f>
        <v>0</v>
      </c>
      <c r="AL518" s="81">
        <f>Taula1[[#This Row],[% Jornada segons contracte
(no posar el símbol %) ]]-Taula1[[#This Row],[% Reducció salari per baix rendiment        (no posar el símbol %)]]</f>
        <v>0</v>
      </c>
      <c r="AM518" s="131">
        <f>ROUND((AN518/100)*24.8547945*Taula1[[#This Row],[Espai reservat Administració (dies)]],2)</f>
        <v>0</v>
      </c>
      <c r="AN518" s="79">
        <f>Taula1[[#This Row],[% Jornada segons contracte
(no posar el símbol %) ]]-Taula1[[#This Row],[% Reducció salari per baix rendiment        (no posar el símbol %)]]</f>
        <v>0</v>
      </c>
      <c r="AO518" s="131">
        <f t="shared" si="114"/>
        <v>0</v>
      </c>
      <c r="AP518" s="87"/>
      <c r="AQ518" s="137">
        <f>ROUND((AR518/100)*693*Taula1[[#This Row],[Mesos naturals sencers treballats període justificat (01/01/2023 - 31/03/2023)]],2)</f>
        <v>0</v>
      </c>
      <c r="AR518" s="90">
        <f>Taula1[[#This Row],[% Jornada segons contracte
(no posar el símbol %) ]]-Taula1[[#This Row],[% Reducció salari per baix rendiment        (no posar el símbol %)]]</f>
        <v>0</v>
      </c>
      <c r="AS518" s="137">
        <f>ROUND((AT518/100)*22.78356164*Taula1[[#This Row],[Dies treballats període justificat (01/01/2023 - 31/03/2023)              no comptabilitzats com a mes natural sencer]],2)</f>
        <v>0</v>
      </c>
      <c r="AT518" s="90">
        <f>Taula1[[#This Row],[% Jornada segons contracte
(no posar el símbol %) ]]-Taula1[[#This Row],[% Reducció salari per baix rendiment        (no posar el símbol %)]]</f>
        <v>0</v>
      </c>
      <c r="AU518" s="137">
        <f t="shared" si="115"/>
        <v>0</v>
      </c>
      <c r="AV518" s="87"/>
      <c r="AW518" s="136">
        <f>ROUND((AX518/100)*693*Taula1[[#This Row],[Espai reservat Administració  (mesos)]],2)</f>
        <v>0</v>
      </c>
      <c r="AX518" s="90">
        <f>Taula1[[#This Row],[% Jornada segons contracte
(no posar el símbol %) ]]-Taula1[[#This Row],[% Reducció salari per baix rendiment        (no posar el símbol %)]]</f>
        <v>0</v>
      </c>
      <c r="AY518" s="131">
        <f>ROUND((AZ518/100)*22.78356164*Taula1[[#This Row],[Espai reservat Administració (dies)]],2)</f>
        <v>0</v>
      </c>
      <c r="AZ518" s="81">
        <f>Taula1[[#This Row],[% Jornada segons contracte
(no posar el símbol %) ]]-Taula1[[#This Row],[% Reducció salari per baix rendiment        (no posar el símbol %)]]</f>
        <v>0</v>
      </c>
      <c r="BA518" s="82">
        <f t="shared" si="116"/>
        <v>0</v>
      </c>
      <c r="BB518" s="41"/>
      <c r="BC518" s="131">
        <f>IF(Taula1[[#This Row],[Grup justificat     (fer servir opcions de la llista desplegable)]]=1,AI518,0)</f>
        <v>0</v>
      </c>
      <c r="BD518" s="131">
        <f>IF(Taula1[[#This Row],[Grup justificat     (fer servir opcions de la llista desplegable)]]=2,AU518,0)</f>
        <v>0</v>
      </c>
      <c r="BE518" s="41"/>
      <c r="BF518" s="131">
        <f>IF(Taula1[[#This Row],[Espai reservat Administració]]=1,AO518,0)</f>
        <v>0</v>
      </c>
      <c r="BG518" s="82">
        <f>IF(Taula1[[#This Row],[Espai reservat Administració]]=2,BA518,0)</f>
        <v>0</v>
      </c>
      <c r="BH518" s="41"/>
      <c r="BI518" s="126">
        <f>IF(Taula1[[#This Row],[Grup justificat     (fer servir opcions de la llista desplegable)]]=1,1,0)</f>
        <v>0</v>
      </c>
      <c r="BJ518" s="126">
        <f>IF(Taula1[[#This Row],[Espai reservat Administració]]=1,1,0)</f>
        <v>0</v>
      </c>
      <c r="BK518" s="111"/>
      <c r="BL518" s="126">
        <f>IF(Taula1[[#This Row],[Grup justificat     (fer servir opcions de la llista desplegable)]]=2,1,0)</f>
        <v>0</v>
      </c>
      <c r="BM518" s="126">
        <f>IF(Taula1[[#This Row],[Espai reservat Administració]]=2,1,0)</f>
        <v>0</v>
      </c>
      <c r="BN518" s="73"/>
      <c r="BO518" s="73"/>
      <c r="BP518" s="73"/>
      <c r="BQ518" s="73"/>
      <c r="BR518" s="73"/>
      <c r="BS518" s="73"/>
      <c r="BT518" s="73"/>
      <c r="BU518" s="73"/>
      <c r="BV518" s="73"/>
      <c r="BW518" s="73"/>
      <c r="BX518" s="73"/>
      <c r="BY518" s="73"/>
      <c r="BZ518" s="73"/>
      <c r="CA518" s="73"/>
      <c r="CB518" s="73"/>
      <c r="CC518" s="73"/>
      <c r="CD518" s="73"/>
      <c r="CE518" s="73"/>
      <c r="CF518" s="73"/>
      <c r="CG518" s="63">
        <f t="shared" si="117"/>
        <v>0</v>
      </c>
      <c r="CH518" s="63">
        <f t="shared" si="118"/>
        <v>0</v>
      </c>
      <c r="CI518" s="73"/>
      <c r="CJ518" s="63">
        <f>IF(Taula1[[#This Row],[Tipus de contracte                                  (fer servir opcions de la llista desplegable)]]="Indefinit",1,0)</f>
        <v>0</v>
      </c>
      <c r="CK518" s="63">
        <f>IF(Taula1[[#This Row],[Tipus de contracte                                  (fer servir opcions de la llista desplegable)]]="Temporal, igual o superior a 6 mesos",1,0)</f>
        <v>0</v>
      </c>
      <c r="CL518" s="63">
        <f>IF(Taula1[[#This Row],[Tipus de contracte                                  (fer servir opcions de la llista desplegable)]]="Substitució per IT",1,0)</f>
        <v>0</v>
      </c>
      <c r="CM518" s="73"/>
      <c r="CN518" s="63">
        <f>IF(Taula1[[#This Row],[Relació llocs de treball]]&gt;=1,1,0)</f>
        <v>0</v>
      </c>
      <c r="CO518" s="73"/>
      <c r="CP518" s="63">
        <f>IF(Taula1[[#This Row],[Identitat de gènere                                                          (fer servir opcions de la llista desplegable)]]="Home",1,0)</f>
        <v>0</v>
      </c>
      <c r="CQ518" s="63">
        <f>IF(Taula1[[#This Row],[Identitat de gènere                                                          (fer servir opcions de la llista desplegable)]]="Dona",1,0)</f>
        <v>0</v>
      </c>
      <c r="CR518" s="63">
        <f>IF(Taula1[[#This Row],[Identitat de gènere                                                          (fer servir opcions de la llista desplegable)]]="No binari",1,0)</f>
        <v>0</v>
      </c>
      <c r="CS518" s="73"/>
      <c r="CT518" s="63">
        <f t="shared" si="112"/>
        <v>0</v>
      </c>
      <c r="CU518" s="64">
        <f t="shared" si="119"/>
        <v>0</v>
      </c>
      <c r="CW518" s="64">
        <f t="shared" si="120"/>
        <v>0</v>
      </c>
      <c r="CX518" s="64">
        <f t="shared" si="121"/>
        <v>0</v>
      </c>
      <c r="CY518" s="64">
        <f t="shared" si="122"/>
        <v>0</v>
      </c>
      <c r="CZ518" s="64">
        <f t="shared" si="123"/>
        <v>0</v>
      </c>
      <c r="DB518" s="64">
        <f t="shared" si="124"/>
        <v>0</v>
      </c>
      <c r="DC518" s="64">
        <f t="shared" si="125"/>
        <v>0</v>
      </c>
      <c r="DD518" s="64">
        <f t="shared" si="126"/>
        <v>0</v>
      </c>
      <c r="DE518" s="64">
        <f t="shared" si="127"/>
        <v>0</v>
      </c>
    </row>
    <row r="519" spans="2:109" x14ac:dyDescent="0.3">
      <c r="B519" s="167"/>
      <c r="C519" s="186"/>
      <c r="D519" s="2"/>
      <c r="E519" s="67"/>
      <c r="F519" s="5"/>
      <c r="G519" s="5"/>
      <c r="H519" s="187"/>
      <c r="I519" s="111" t="str">
        <f ca="1">IF(Taula1[[#This Row],[Data naixement (format dd/mm/aaaa)]]="","0",DATEDIF(Taula1[[#This Row],[Data naixement (format dd/mm/aaaa)]],TODAY(),"Y"))</f>
        <v>0</v>
      </c>
      <c r="J519" s="6"/>
      <c r="K519" s="6"/>
      <c r="L519" s="6"/>
      <c r="M519" s="6"/>
      <c r="N519" s="56"/>
      <c r="O519" s="56"/>
      <c r="P519" s="56"/>
      <c r="Q519" s="6"/>
      <c r="R519" s="7"/>
      <c r="S519" s="143">
        <f>Taula1[[#This Row],[Mesos naturals sencers treballats període justificat (01/01/2023 - 31/03/2023)]]</f>
        <v>0</v>
      </c>
      <c r="T519" s="194">
        <f>Taula1[[#This Row],[Dies treballats període justificat (01/01/2023 - 31/03/2023)              no comptabilitzats com a mes natural sencer]]</f>
        <v>0</v>
      </c>
      <c r="U519" s="12"/>
      <c r="V519" s="7"/>
      <c r="W519" s="188"/>
      <c r="X519" s="188"/>
      <c r="Y519" s="188"/>
      <c r="Z519" s="188"/>
      <c r="AA519" s="190"/>
      <c r="AB519" s="143">
        <f>Taula1[[#This Row],[Grup justificat     (fer servir opcions de la llista desplegable)]]</f>
        <v>0</v>
      </c>
      <c r="AC519" s="182"/>
      <c r="AD519" s="39"/>
      <c r="AE519" s="131">
        <f>ROUND((AF519/100)*756*Taula1[[#This Row],[Mesos naturals sencers treballats període justificat (01/01/2023 - 31/03/2023)]],2)</f>
        <v>0</v>
      </c>
      <c r="AF519" s="81">
        <f>Taula1[[#This Row],[% Jornada segons contracte
(no posar el símbol %) ]]-Taula1[[#This Row],[% Reducció salari per baix rendiment        (no posar el símbol %)]]</f>
        <v>0</v>
      </c>
      <c r="AG519" s="131">
        <f>ROUND((AH519/100)*24.8547945*Taula1[[#This Row],[Dies treballats període justificat (01/01/2023 - 31/03/2023)              no comptabilitzats com a mes natural sencer]],2)</f>
        <v>0</v>
      </c>
      <c r="AH519" s="79">
        <f>Taula1[[#This Row],[% Jornada segons contracte
(no posar el símbol %) ]]-Taula1[[#This Row],[% Reducció salari per baix rendiment        (no posar el símbol %)]]</f>
        <v>0</v>
      </c>
      <c r="AI519" s="131">
        <f t="shared" si="113"/>
        <v>0</v>
      </c>
      <c r="AJ519" s="39"/>
      <c r="AK519" s="131">
        <f>ROUND((AL519/100)*756*Taula1[[#This Row],[Espai reservat Administració  (mesos)]],2)</f>
        <v>0</v>
      </c>
      <c r="AL519" s="81">
        <f>Taula1[[#This Row],[% Jornada segons contracte
(no posar el símbol %) ]]-Taula1[[#This Row],[% Reducció salari per baix rendiment        (no posar el símbol %)]]</f>
        <v>0</v>
      </c>
      <c r="AM519" s="131">
        <f>ROUND((AN519/100)*24.8547945*Taula1[[#This Row],[Espai reservat Administració (dies)]],2)</f>
        <v>0</v>
      </c>
      <c r="AN519" s="79">
        <f>Taula1[[#This Row],[% Jornada segons contracte
(no posar el símbol %) ]]-Taula1[[#This Row],[% Reducció salari per baix rendiment        (no posar el símbol %)]]</f>
        <v>0</v>
      </c>
      <c r="AO519" s="131">
        <f t="shared" si="114"/>
        <v>0</v>
      </c>
      <c r="AP519" s="87"/>
      <c r="AQ519" s="137">
        <f>ROUND((AR519/100)*693*Taula1[[#This Row],[Mesos naturals sencers treballats període justificat (01/01/2023 - 31/03/2023)]],2)</f>
        <v>0</v>
      </c>
      <c r="AR519" s="90">
        <f>Taula1[[#This Row],[% Jornada segons contracte
(no posar el símbol %) ]]-Taula1[[#This Row],[% Reducció salari per baix rendiment        (no posar el símbol %)]]</f>
        <v>0</v>
      </c>
      <c r="AS519" s="137">
        <f>ROUND((AT519/100)*22.78356164*Taula1[[#This Row],[Dies treballats període justificat (01/01/2023 - 31/03/2023)              no comptabilitzats com a mes natural sencer]],2)</f>
        <v>0</v>
      </c>
      <c r="AT519" s="90">
        <f>Taula1[[#This Row],[% Jornada segons contracte
(no posar el símbol %) ]]-Taula1[[#This Row],[% Reducció salari per baix rendiment        (no posar el símbol %)]]</f>
        <v>0</v>
      </c>
      <c r="AU519" s="137">
        <f t="shared" si="115"/>
        <v>0</v>
      </c>
      <c r="AV519" s="87"/>
      <c r="AW519" s="136">
        <f>ROUND((AX519/100)*693*Taula1[[#This Row],[Espai reservat Administració  (mesos)]],2)</f>
        <v>0</v>
      </c>
      <c r="AX519" s="90">
        <f>Taula1[[#This Row],[% Jornada segons contracte
(no posar el símbol %) ]]-Taula1[[#This Row],[% Reducció salari per baix rendiment        (no posar el símbol %)]]</f>
        <v>0</v>
      </c>
      <c r="AY519" s="131">
        <f>ROUND((AZ519/100)*22.78356164*Taula1[[#This Row],[Espai reservat Administració (dies)]],2)</f>
        <v>0</v>
      </c>
      <c r="AZ519" s="81">
        <f>Taula1[[#This Row],[% Jornada segons contracte
(no posar el símbol %) ]]-Taula1[[#This Row],[% Reducció salari per baix rendiment        (no posar el símbol %)]]</f>
        <v>0</v>
      </c>
      <c r="BA519" s="82">
        <f t="shared" si="116"/>
        <v>0</v>
      </c>
      <c r="BB519" s="41"/>
      <c r="BC519" s="131">
        <f>IF(Taula1[[#This Row],[Grup justificat     (fer servir opcions de la llista desplegable)]]=1,AI519,0)</f>
        <v>0</v>
      </c>
      <c r="BD519" s="131">
        <f>IF(Taula1[[#This Row],[Grup justificat     (fer servir opcions de la llista desplegable)]]=2,AU519,0)</f>
        <v>0</v>
      </c>
      <c r="BE519" s="41"/>
      <c r="BF519" s="131">
        <f>IF(Taula1[[#This Row],[Espai reservat Administració]]=1,AO519,0)</f>
        <v>0</v>
      </c>
      <c r="BG519" s="82">
        <f>IF(Taula1[[#This Row],[Espai reservat Administració]]=2,BA519,0)</f>
        <v>0</v>
      </c>
      <c r="BH519" s="41"/>
      <c r="BI519" s="126">
        <f>IF(Taula1[[#This Row],[Grup justificat     (fer servir opcions de la llista desplegable)]]=1,1,0)</f>
        <v>0</v>
      </c>
      <c r="BJ519" s="126">
        <f>IF(Taula1[[#This Row],[Espai reservat Administració]]=1,1,0)</f>
        <v>0</v>
      </c>
      <c r="BK519" s="111"/>
      <c r="BL519" s="126">
        <f>IF(Taula1[[#This Row],[Grup justificat     (fer servir opcions de la llista desplegable)]]=2,1,0)</f>
        <v>0</v>
      </c>
      <c r="BM519" s="126">
        <f>IF(Taula1[[#This Row],[Espai reservat Administració]]=2,1,0)</f>
        <v>0</v>
      </c>
      <c r="BN519" s="73"/>
      <c r="BO519" s="73"/>
      <c r="BP519" s="73"/>
      <c r="BQ519" s="73"/>
      <c r="BR519" s="73"/>
      <c r="BS519" s="73"/>
      <c r="BT519" s="73"/>
      <c r="BU519" s="73"/>
      <c r="BV519" s="73"/>
      <c r="BW519" s="73"/>
      <c r="BX519" s="73"/>
      <c r="BY519" s="73"/>
      <c r="BZ519" s="73"/>
      <c r="CA519" s="73"/>
      <c r="CB519" s="73"/>
      <c r="CC519" s="73"/>
      <c r="CD519" s="73"/>
      <c r="CE519" s="73"/>
      <c r="CF519" s="73"/>
      <c r="CG519" s="63">
        <f t="shared" si="117"/>
        <v>0</v>
      </c>
      <c r="CH519" s="63">
        <f t="shared" si="118"/>
        <v>0</v>
      </c>
      <c r="CI519" s="73"/>
      <c r="CJ519" s="63">
        <f>IF(Taula1[[#This Row],[Tipus de contracte                                  (fer servir opcions de la llista desplegable)]]="Indefinit",1,0)</f>
        <v>0</v>
      </c>
      <c r="CK519" s="63">
        <f>IF(Taula1[[#This Row],[Tipus de contracte                                  (fer servir opcions de la llista desplegable)]]="Temporal, igual o superior a 6 mesos",1,0)</f>
        <v>0</v>
      </c>
      <c r="CL519" s="63">
        <f>IF(Taula1[[#This Row],[Tipus de contracte                                  (fer servir opcions de la llista desplegable)]]="Substitució per IT",1,0)</f>
        <v>0</v>
      </c>
      <c r="CM519" s="73"/>
      <c r="CN519" s="63">
        <f>IF(Taula1[[#This Row],[Relació llocs de treball]]&gt;=1,1,0)</f>
        <v>0</v>
      </c>
      <c r="CO519" s="73"/>
      <c r="CP519" s="63">
        <f>IF(Taula1[[#This Row],[Identitat de gènere                                                          (fer servir opcions de la llista desplegable)]]="Home",1,0)</f>
        <v>0</v>
      </c>
      <c r="CQ519" s="63">
        <f>IF(Taula1[[#This Row],[Identitat de gènere                                                          (fer servir opcions de la llista desplegable)]]="Dona",1,0)</f>
        <v>0</v>
      </c>
      <c r="CR519" s="63">
        <f>IF(Taula1[[#This Row],[Identitat de gènere                                                          (fer servir opcions de la llista desplegable)]]="No binari",1,0)</f>
        <v>0</v>
      </c>
      <c r="CS519" s="73"/>
      <c r="CT519" s="63">
        <f t="shared" ref="CT519:CT582" si="128">IF(F519="Home",1,0)</f>
        <v>0</v>
      </c>
      <c r="CU519" s="64">
        <f t="shared" si="119"/>
        <v>0</v>
      </c>
      <c r="CW519" s="64">
        <f t="shared" si="120"/>
        <v>0</v>
      </c>
      <c r="CX519" s="64">
        <f t="shared" si="121"/>
        <v>0</v>
      </c>
      <c r="CY519" s="64">
        <f t="shared" si="122"/>
        <v>0</v>
      </c>
      <c r="CZ519" s="64">
        <f t="shared" si="123"/>
        <v>0</v>
      </c>
      <c r="DB519" s="64">
        <f t="shared" si="124"/>
        <v>0</v>
      </c>
      <c r="DC519" s="64">
        <f t="shared" si="125"/>
        <v>0</v>
      </c>
      <c r="DD519" s="64">
        <f t="shared" si="126"/>
        <v>0</v>
      </c>
      <c r="DE519" s="64">
        <f t="shared" si="127"/>
        <v>0</v>
      </c>
    </row>
    <row r="520" spans="2:109" x14ac:dyDescent="0.3">
      <c r="B520" s="167"/>
      <c r="C520" s="186"/>
      <c r="D520" s="2"/>
      <c r="E520" s="67"/>
      <c r="F520" s="5"/>
      <c r="G520" s="5"/>
      <c r="H520" s="187"/>
      <c r="I520" s="111" t="str">
        <f ca="1">IF(Taula1[[#This Row],[Data naixement (format dd/mm/aaaa)]]="","0",DATEDIF(Taula1[[#This Row],[Data naixement (format dd/mm/aaaa)]],TODAY(),"Y"))</f>
        <v>0</v>
      </c>
      <c r="J520" s="6"/>
      <c r="K520" s="6"/>
      <c r="L520" s="6"/>
      <c r="M520" s="6"/>
      <c r="N520" s="56"/>
      <c r="O520" s="56"/>
      <c r="P520" s="56"/>
      <c r="Q520" s="6"/>
      <c r="R520" s="7"/>
      <c r="S520" s="143">
        <f>Taula1[[#This Row],[Mesos naturals sencers treballats període justificat (01/01/2023 - 31/03/2023)]]</f>
        <v>0</v>
      </c>
      <c r="T520" s="194">
        <f>Taula1[[#This Row],[Dies treballats període justificat (01/01/2023 - 31/03/2023)              no comptabilitzats com a mes natural sencer]]</f>
        <v>0</v>
      </c>
      <c r="U520" s="12"/>
      <c r="V520" s="7"/>
      <c r="W520" s="188"/>
      <c r="X520" s="188"/>
      <c r="Y520" s="188"/>
      <c r="Z520" s="188"/>
      <c r="AA520" s="190"/>
      <c r="AB520" s="143">
        <f>Taula1[[#This Row],[Grup justificat     (fer servir opcions de la llista desplegable)]]</f>
        <v>0</v>
      </c>
      <c r="AC520" s="182"/>
      <c r="AD520" s="39"/>
      <c r="AE520" s="131">
        <f>ROUND((AF520/100)*756*Taula1[[#This Row],[Mesos naturals sencers treballats període justificat (01/01/2023 - 31/03/2023)]],2)</f>
        <v>0</v>
      </c>
      <c r="AF520" s="81">
        <f>Taula1[[#This Row],[% Jornada segons contracte
(no posar el símbol %) ]]-Taula1[[#This Row],[% Reducció salari per baix rendiment        (no posar el símbol %)]]</f>
        <v>0</v>
      </c>
      <c r="AG520" s="131">
        <f>ROUND((AH520/100)*24.8547945*Taula1[[#This Row],[Dies treballats període justificat (01/01/2023 - 31/03/2023)              no comptabilitzats com a mes natural sencer]],2)</f>
        <v>0</v>
      </c>
      <c r="AH520" s="79">
        <f>Taula1[[#This Row],[% Jornada segons contracte
(no posar el símbol %) ]]-Taula1[[#This Row],[% Reducció salari per baix rendiment        (no posar el símbol %)]]</f>
        <v>0</v>
      </c>
      <c r="AI520" s="131">
        <f t="shared" ref="AI520:AI583" si="129">ROUND(AE520+AG520,2)</f>
        <v>0</v>
      </c>
      <c r="AJ520" s="39"/>
      <c r="AK520" s="131">
        <f>ROUND((AL520/100)*756*Taula1[[#This Row],[Espai reservat Administració  (mesos)]],2)</f>
        <v>0</v>
      </c>
      <c r="AL520" s="81">
        <f>Taula1[[#This Row],[% Jornada segons contracte
(no posar el símbol %) ]]-Taula1[[#This Row],[% Reducció salari per baix rendiment        (no posar el símbol %)]]</f>
        <v>0</v>
      </c>
      <c r="AM520" s="131">
        <f>ROUND((AN520/100)*24.8547945*Taula1[[#This Row],[Espai reservat Administració (dies)]],2)</f>
        <v>0</v>
      </c>
      <c r="AN520" s="79">
        <f>Taula1[[#This Row],[% Jornada segons contracte
(no posar el símbol %) ]]-Taula1[[#This Row],[% Reducció salari per baix rendiment        (no posar el símbol %)]]</f>
        <v>0</v>
      </c>
      <c r="AO520" s="131">
        <f t="shared" ref="AO520:AO583" si="130">ROUND(AK520+AM520,2)</f>
        <v>0</v>
      </c>
      <c r="AP520" s="87"/>
      <c r="AQ520" s="137">
        <f>ROUND((AR520/100)*693*Taula1[[#This Row],[Mesos naturals sencers treballats període justificat (01/01/2023 - 31/03/2023)]],2)</f>
        <v>0</v>
      </c>
      <c r="AR520" s="90">
        <f>Taula1[[#This Row],[% Jornada segons contracte
(no posar el símbol %) ]]-Taula1[[#This Row],[% Reducció salari per baix rendiment        (no posar el símbol %)]]</f>
        <v>0</v>
      </c>
      <c r="AS520" s="137">
        <f>ROUND((AT520/100)*22.78356164*Taula1[[#This Row],[Dies treballats període justificat (01/01/2023 - 31/03/2023)              no comptabilitzats com a mes natural sencer]],2)</f>
        <v>0</v>
      </c>
      <c r="AT520" s="90">
        <f>Taula1[[#This Row],[% Jornada segons contracte
(no posar el símbol %) ]]-Taula1[[#This Row],[% Reducció salari per baix rendiment        (no posar el símbol %)]]</f>
        <v>0</v>
      </c>
      <c r="AU520" s="137">
        <f t="shared" ref="AU520:AU583" si="131">ROUND(AQ520+AS520,2)</f>
        <v>0</v>
      </c>
      <c r="AV520" s="87"/>
      <c r="AW520" s="136">
        <f>ROUND((AX520/100)*693*Taula1[[#This Row],[Espai reservat Administració  (mesos)]],2)</f>
        <v>0</v>
      </c>
      <c r="AX520" s="90">
        <f>Taula1[[#This Row],[% Jornada segons contracte
(no posar el símbol %) ]]-Taula1[[#This Row],[% Reducció salari per baix rendiment        (no posar el símbol %)]]</f>
        <v>0</v>
      </c>
      <c r="AY520" s="131">
        <f>ROUND((AZ520/100)*22.78356164*Taula1[[#This Row],[Espai reservat Administració (dies)]],2)</f>
        <v>0</v>
      </c>
      <c r="AZ520" s="81">
        <f>Taula1[[#This Row],[% Jornada segons contracte
(no posar el símbol %) ]]-Taula1[[#This Row],[% Reducció salari per baix rendiment        (no posar el símbol %)]]</f>
        <v>0</v>
      </c>
      <c r="BA520" s="82">
        <f t="shared" ref="BA520:BA583" si="132">ROUND(AW520+AY520,2)</f>
        <v>0</v>
      </c>
      <c r="BB520" s="41"/>
      <c r="BC520" s="131">
        <f>IF(Taula1[[#This Row],[Grup justificat     (fer servir opcions de la llista desplegable)]]=1,AI520,0)</f>
        <v>0</v>
      </c>
      <c r="BD520" s="131">
        <f>IF(Taula1[[#This Row],[Grup justificat     (fer servir opcions de la llista desplegable)]]=2,AU520,0)</f>
        <v>0</v>
      </c>
      <c r="BE520" s="41"/>
      <c r="BF520" s="131">
        <f>IF(Taula1[[#This Row],[Espai reservat Administració]]=1,AO520,0)</f>
        <v>0</v>
      </c>
      <c r="BG520" s="82">
        <f>IF(Taula1[[#This Row],[Espai reservat Administració]]=2,BA520,0)</f>
        <v>0</v>
      </c>
      <c r="BH520" s="41"/>
      <c r="BI520" s="126">
        <f>IF(Taula1[[#This Row],[Grup justificat     (fer servir opcions de la llista desplegable)]]=1,1,0)</f>
        <v>0</v>
      </c>
      <c r="BJ520" s="126">
        <f>IF(Taula1[[#This Row],[Espai reservat Administració]]=1,1,0)</f>
        <v>0</v>
      </c>
      <c r="BK520" s="111"/>
      <c r="BL520" s="126">
        <f>IF(Taula1[[#This Row],[Grup justificat     (fer servir opcions de la llista desplegable)]]=2,1,0)</f>
        <v>0</v>
      </c>
      <c r="BM520" s="126">
        <f>IF(Taula1[[#This Row],[Espai reservat Administració]]=2,1,0)</f>
        <v>0</v>
      </c>
      <c r="BN520" s="73"/>
      <c r="BO520" s="73"/>
      <c r="BP520" s="73"/>
      <c r="BQ520" s="73"/>
      <c r="BR520" s="73"/>
      <c r="BS520" s="73"/>
      <c r="BT520" s="73"/>
      <c r="BU520" s="73"/>
      <c r="BV520" s="73"/>
      <c r="BW520" s="73"/>
      <c r="BX520" s="73"/>
      <c r="BY520" s="73"/>
      <c r="BZ520" s="73"/>
      <c r="CA520" s="73"/>
      <c r="CB520" s="73"/>
      <c r="CC520" s="73"/>
      <c r="CD520" s="73"/>
      <c r="CE520" s="73"/>
      <c r="CF520" s="73"/>
      <c r="CG520" s="63">
        <f t="shared" ref="CG520:CG583" si="133">IF(V520="Sí",1,0)</f>
        <v>0</v>
      </c>
      <c r="CH520" s="63">
        <f t="shared" ref="CH520:CH583" si="134">IF(V520="No",1,0)</f>
        <v>0</v>
      </c>
      <c r="CI520" s="73"/>
      <c r="CJ520" s="63">
        <f>IF(Taula1[[#This Row],[Tipus de contracte                                  (fer servir opcions de la llista desplegable)]]="Indefinit",1,0)</f>
        <v>0</v>
      </c>
      <c r="CK520" s="63">
        <f>IF(Taula1[[#This Row],[Tipus de contracte                                  (fer servir opcions de la llista desplegable)]]="Temporal, igual o superior a 6 mesos",1,0)</f>
        <v>0</v>
      </c>
      <c r="CL520" s="63">
        <f>IF(Taula1[[#This Row],[Tipus de contracte                                  (fer servir opcions de la llista desplegable)]]="Substitució per IT",1,0)</f>
        <v>0</v>
      </c>
      <c r="CM520" s="73"/>
      <c r="CN520" s="63">
        <f>IF(Taula1[[#This Row],[Relació llocs de treball]]&gt;=1,1,0)</f>
        <v>0</v>
      </c>
      <c r="CO520" s="73"/>
      <c r="CP520" s="63">
        <f>IF(Taula1[[#This Row],[Identitat de gènere                                                          (fer servir opcions de la llista desplegable)]]="Home",1,0)</f>
        <v>0</v>
      </c>
      <c r="CQ520" s="63">
        <f>IF(Taula1[[#This Row],[Identitat de gènere                                                          (fer servir opcions de la llista desplegable)]]="Dona",1,0)</f>
        <v>0</v>
      </c>
      <c r="CR520" s="63">
        <f>IF(Taula1[[#This Row],[Identitat de gènere                                                          (fer servir opcions de la llista desplegable)]]="No binari",1,0)</f>
        <v>0</v>
      </c>
      <c r="CS520" s="73"/>
      <c r="CT520" s="63">
        <f t="shared" si="128"/>
        <v>0</v>
      </c>
      <c r="CU520" s="64">
        <f t="shared" ref="CU520:CU583" si="135">IF(F520="Dona",1,0)</f>
        <v>0</v>
      </c>
      <c r="CW520" s="64">
        <f t="shared" ref="CW520:CW583" si="136">IF(AA520=1,1,0)</f>
        <v>0</v>
      </c>
      <c r="CX520" s="64">
        <f t="shared" ref="CX520:CX583" si="137">IF(AA520=2,1,0)</f>
        <v>0</v>
      </c>
      <c r="CY520" s="64">
        <f t="shared" ref="CY520:CY583" si="138">IF(AA520=3,1,0)</f>
        <v>0</v>
      </c>
      <c r="CZ520" s="64">
        <f t="shared" ref="CZ520:CZ583" si="139">IF(AA520=4,1,0)</f>
        <v>0</v>
      </c>
      <c r="DB520" s="64">
        <f t="shared" ref="DB520:DB583" si="140">IF(AB520=1,1,0)</f>
        <v>0</v>
      </c>
      <c r="DC520" s="64">
        <f t="shared" ref="DC520:DC583" si="141">IF(AB520=2,1,0)</f>
        <v>0</v>
      </c>
      <c r="DD520" s="64">
        <f t="shared" ref="DD520:DD583" si="142">IF(AB520=3,1,0)</f>
        <v>0</v>
      </c>
      <c r="DE520" s="64">
        <f t="shared" ref="DE520:DE583" si="143">IF(AB520=4,1,0)</f>
        <v>0</v>
      </c>
    </row>
    <row r="521" spans="2:109" x14ac:dyDescent="0.3">
      <c r="B521" s="167"/>
      <c r="C521" s="186"/>
      <c r="D521" s="2"/>
      <c r="E521" s="67"/>
      <c r="F521" s="5"/>
      <c r="G521" s="5"/>
      <c r="H521" s="187"/>
      <c r="I521" s="111" t="str">
        <f ca="1">IF(Taula1[[#This Row],[Data naixement (format dd/mm/aaaa)]]="","0",DATEDIF(Taula1[[#This Row],[Data naixement (format dd/mm/aaaa)]],TODAY(),"Y"))</f>
        <v>0</v>
      </c>
      <c r="J521" s="6"/>
      <c r="K521" s="6"/>
      <c r="L521" s="6"/>
      <c r="M521" s="6"/>
      <c r="N521" s="56"/>
      <c r="O521" s="56"/>
      <c r="P521" s="56"/>
      <c r="Q521" s="6"/>
      <c r="R521" s="7"/>
      <c r="S521" s="143">
        <f>Taula1[[#This Row],[Mesos naturals sencers treballats període justificat (01/01/2023 - 31/03/2023)]]</f>
        <v>0</v>
      </c>
      <c r="T521" s="194">
        <f>Taula1[[#This Row],[Dies treballats període justificat (01/01/2023 - 31/03/2023)              no comptabilitzats com a mes natural sencer]]</f>
        <v>0</v>
      </c>
      <c r="U521" s="12"/>
      <c r="V521" s="7"/>
      <c r="W521" s="188"/>
      <c r="X521" s="188"/>
      <c r="Y521" s="188"/>
      <c r="Z521" s="188"/>
      <c r="AA521" s="190"/>
      <c r="AB521" s="143">
        <f>Taula1[[#This Row],[Grup justificat     (fer servir opcions de la llista desplegable)]]</f>
        <v>0</v>
      </c>
      <c r="AC521" s="182"/>
      <c r="AD521" s="39"/>
      <c r="AE521" s="131">
        <f>ROUND((AF521/100)*756*Taula1[[#This Row],[Mesos naturals sencers treballats període justificat (01/01/2023 - 31/03/2023)]],2)</f>
        <v>0</v>
      </c>
      <c r="AF521" s="81">
        <f>Taula1[[#This Row],[% Jornada segons contracte
(no posar el símbol %) ]]-Taula1[[#This Row],[% Reducció salari per baix rendiment        (no posar el símbol %)]]</f>
        <v>0</v>
      </c>
      <c r="AG521" s="131">
        <f>ROUND((AH521/100)*24.8547945*Taula1[[#This Row],[Dies treballats període justificat (01/01/2023 - 31/03/2023)              no comptabilitzats com a mes natural sencer]],2)</f>
        <v>0</v>
      </c>
      <c r="AH521" s="79">
        <f>Taula1[[#This Row],[% Jornada segons contracte
(no posar el símbol %) ]]-Taula1[[#This Row],[% Reducció salari per baix rendiment        (no posar el símbol %)]]</f>
        <v>0</v>
      </c>
      <c r="AI521" s="131">
        <f t="shared" si="129"/>
        <v>0</v>
      </c>
      <c r="AJ521" s="39"/>
      <c r="AK521" s="131">
        <f>ROUND((AL521/100)*756*Taula1[[#This Row],[Espai reservat Administració  (mesos)]],2)</f>
        <v>0</v>
      </c>
      <c r="AL521" s="81">
        <f>Taula1[[#This Row],[% Jornada segons contracte
(no posar el símbol %) ]]-Taula1[[#This Row],[% Reducció salari per baix rendiment        (no posar el símbol %)]]</f>
        <v>0</v>
      </c>
      <c r="AM521" s="131">
        <f>ROUND((AN521/100)*24.8547945*Taula1[[#This Row],[Espai reservat Administració (dies)]],2)</f>
        <v>0</v>
      </c>
      <c r="AN521" s="79">
        <f>Taula1[[#This Row],[% Jornada segons contracte
(no posar el símbol %) ]]-Taula1[[#This Row],[% Reducció salari per baix rendiment        (no posar el símbol %)]]</f>
        <v>0</v>
      </c>
      <c r="AO521" s="131">
        <f t="shared" si="130"/>
        <v>0</v>
      </c>
      <c r="AP521" s="87"/>
      <c r="AQ521" s="137">
        <f>ROUND((AR521/100)*693*Taula1[[#This Row],[Mesos naturals sencers treballats període justificat (01/01/2023 - 31/03/2023)]],2)</f>
        <v>0</v>
      </c>
      <c r="AR521" s="90">
        <f>Taula1[[#This Row],[% Jornada segons contracte
(no posar el símbol %) ]]-Taula1[[#This Row],[% Reducció salari per baix rendiment        (no posar el símbol %)]]</f>
        <v>0</v>
      </c>
      <c r="AS521" s="137">
        <f>ROUND((AT521/100)*22.78356164*Taula1[[#This Row],[Dies treballats període justificat (01/01/2023 - 31/03/2023)              no comptabilitzats com a mes natural sencer]],2)</f>
        <v>0</v>
      </c>
      <c r="AT521" s="90">
        <f>Taula1[[#This Row],[% Jornada segons contracte
(no posar el símbol %) ]]-Taula1[[#This Row],[% Reducció salari per baix rendiment        (no posar el símbol %)]]</f>
        <v>0</v>
      </c>
      <c r="AU521" s="137">
        <f t="shared" si="131"/>
        <v>0</v>
      </c>
      <c r="AV521" s="87"/>
      <c r="AW521" s="136">
        <f>ROUND((AX521/100)*693*Taula1[[#This Row],[Espai reservat Administració  (mesos)]],2)</f>
        <v>0</v>
      </c>
      <c r="AX521" s="90">
        <f>Taula1[[#This Row],[% Jornada segons contracte
(no posar el símbol %) ]]-Taula1[[#This Row],[% Reducció salari per baix rendiment        (no posar el símbol %)]]</f>
        <v>0</v>
      </c>
      <c r="AY521" s="131">
        <f>ROUND((AZ521/100)*22.78356164*Taula1[[#This Row],[Espai reservat Administració (dies)]],2)</f>
        <v>0</v>
      </c>
      <c r="AZ521" s="81">
        <f>Taula1[[#This Row],[% Jornada segons contracte
(no posar el símbol %) ]]-Taula1[[#This Row],[% Reducció salari per baix rendiment        (no posar el símbol %)]]</f>
        <v>0</v>
      </c>
      <c r="BA521" s="82">
        <f t="shared" si="132"/>
        <v>0</v>
      </c>
      <c r="BB521" s="41"/>
      <c r="BC521" s="131">
        <f>IF(Taula1[[#This Row],[Grup justificat     (fer servir opcions de la llista desplegable)]]=1,AI521,0)</f>
        <v>0</v>
      </c>
      <c r="BD521" s="131">
        <f>IF(Taula1[[#This Row],[Grup justificat     (fer servir opcions de la llista desplegable)]]=2,AU521,0)</f>
        <v>0</v>
      </c>
      <c r="BE521" s="41"/>
      <c r="BF521" s="131">
        <f>IF(Taula1[[#This Row],[Espai reservat Administració]]=1,AO521,0)</f>
        <v>0</v>
      </c>
      <c r="BG521" s="82">
        <f>IF(Taula1[[#This Row],[Espai reservat Administració]]=2,BA521,0)</f>
        <v>0</v>
      </c>
      <c r="BH521" s="41"/>
      <c r="BI521" s="126">
        <f>IF(Taula1[[#This Row],[Grup justificat     (fer servir opcions de la llista desplegable)]]=1,1,0)</f>
        <v>0</v>
      </c>
      <c r="BJ521" s="126">
        <f>IF(Taula1[[#This Row],[Espai reservat Administració]]=1,1,0)</f>
        <v>0</v>
      </c>
      <c r="BK521" s="111"/>
      <c r="BL521" s="126">
        <f>IF(Taula1[[#This Row],[Grup justificat     (fer servir opcions de la llista desplegable)]]=2,1,0)</f>
        <v>0</v>
      </c>
      <c r="BM521" s="126">
        <f>IF(Taula1[[#This Row],[Espai reservat Administració]]=2,1,0)</f>
        <v>0</v>
      </c>
      <c r="BN521" s="73"/>
      <c r="BO521" s="73"/>
      <c r="BP521" s="73"/>
      <c r="BQ521" s="73"/>
      <c r="BR521" s="73"/>
      <c r="BS521" s="73"/>
      <c r="BT521" s="73"/>
      <c r="BU521" s="73"/>
      <c r="BV521" s="73"/>
      <c r="BW521" s="73"/>
      <c r="BX521" s="73"/>
      <c r="BY521" s="73"/>
      <c r="BZ521" s="73"/>
      <c r="CA521" s="73"/>
      <c r="CB521" s="73"/>
      <c r="CC521" s="73"/>
      <c r="CD521" s="73"/>
      <c r="CE521" s="73"/>
      <c r="CF521" s="73"/>
      <c r="CG521" s="63">
        <f t="shared" si="133"/>
        <v>0</v>
      </c>
      <c r="CH521" s="63">
        <f t="shared" si="134"/>
        <v>0</v>
      </c>
      <c r="CI521" s="73"/>
      <c r="CJ521" s="63">
        <f>IF(Taula1[[#This Row],[Tipus de contracte                                  (fer servir opcions de la llista desplegable)]]="Indefinit",1,0)</f>
        <v>0</v>
      </c>
      <c r="CK521" s="63">
        <f>IF(Taula1[[#This Row],[Tipus de contracte                                  (fer servir opcions de la llista desplegable)]]="Temporal, igual o superior a 6 mesos",1,0)</f>
        <v>0</v>
      </c>
      <c r="CL521" s="63">
        <f>IF(Taula1[[#This Row],[Tipus de contracte                                  (fer servir opcions de la llista desplegable)]]="Substitució per IT",1,0)</f>
        <v>0</v>
      </c>
      <c r="CM521" s="73"/>
      <c r="CN521" s="63">
        <f>IF(Taula1[[#This Row],[Relació llocs de treball]]&gt;=1,1,0)</f>
        <v>0</v>
      </c>
      <c r="CO521" s="73"/>
      <c r="CP521" s="63">
        <f>IF(Taula1[[#This Row],[Identitat de gènere                                                          (fer servir opcions de la llista desplegable)]]="Home",1,0)</f>
        <v>0</v>
      </c>
      <c r="CQ521" s="63">
        <f>IF(Taula1[[#This Row],[Identitat de gènere                                                          (fer servir opcions de la llista desplegable)]]="Dona",1,0)</f>
        <v>0</v>
      </c>
      <c r="CR521" s="63">
        <f>IF(Taula1[[#This Row],[Identitat de gènere                                                          (fer servir opcions de la llista desplegable)]]="No binari",1,0)</f>
        <v>0</v>
      </c>
      <c r="CS521" s="73"/>
      <c r="CT521" s="63">
        <f t="shared" si="128"/>
        <v>0</v>
      </c>
      <c r="CU521" s="64">
        <f t="shared" si="135"/>
        <v>0</v>
      </c>
      <c r="CW521" s="64">
        <f t="shared" si="136"/>
        <v>0</v>
      </c>
      <c r="CX521" s="64">
        <f t="shared" si="137"/>
        <v>0</v>
      </c>
      <c r="CY521" s="64">
        <f t="shared" si="138"/>
        <v>0</v>
      </c>
      <c r="CZ521" s="64">
        <f t="shared" si="139"/>
        <v>0</v>
      </c>
      <c r="DB521" s="64">
        <f t="shared" si="140"/>
        <v>0</v>
      </c>
      <c r="DC521" s="64">
        <f t="shared" si="141"/>
        <v>0</v>
      </c>
      <c r="DD521" s="64">
        <f t="shared" si="142"/>
        <v>0</v>
      </c>
      <c r="DE521" s="64">
        <f t="shared" si="143"/>
        <v>0</v>
      </c>
    </row>
    <row r="522" spans="2:109" x14ac:dyDescent="0.3">
      <c r="B522" s="167"/>
      <c r="C522" s="186"/>
      <c r="D522" s="2"/>
      <c r="E522" s="67"/>
      <c r="F522" s="5"/>
      <c r="G522" s="5"/>
      <c r="H522" s="187"/>
      <c r="I522" s="111" t="str">
        <f ca="1">IF(Taula1[[#This Row],[Data naixement (format dd/mm/aaaa)]]="","0",DATEDIF(Taula1[[#This Row],[Data naixement (format dd/mm/aaaa)]],TODAY(),"Y"))</f>
        <v>0</v>
      </c>
      <c r="J522" s="6"/>
      <c r="K522" s="6"/>
      <c r="L522" s="6"/>
      <c r="M522" s="6"/>
      <c r="N522" s="56"/>
      <c r="O522" s="56"/>
      <c r="P522" s="56"/>
      <c r="Q522" s="6"/>
      <c r="R522" s="7"/>
      <c r="S522" s="143">
        <f>Taula1[[#This Row],[Mesos naturals sencers treballats període justificat (01/01/2023 - 31/03/2023)]]</f>
        <v>0</v>
      </c>
      <c r="T522" s="194">
        <f>Taula1[[#This Row],[Dies treballats període justificat (01/01/2023 - 31/03/2023)              no comptabilitzats com a mes natural sencer]]</f>
        <v>0</v>
      </c>
      <c r="U522" s="12"/>
      <c r="V522" s="7"/>
      <c r="W522" s="188"/>
      <c r="X522" s="188"/>
      <c r="Y522" s="188"/>
      <c r="Z522" s="188"/>
      <c r="AA522" s="190"/>
      <c r="AB522" s="143">
        <f>Taula1[[#This Row],[Grup justificat     (fer servir opcions de la llista desplegable)]]</f>
        <v>0</v>
      </c>
      <c r="AC522" s="182"/>
      <c r="AD522" s="39"/>
      <c r="AE522" s="131">
        <f>ROUND((AF522/100)*756*Taula1[[#This Row],[Mesos naturals sencers treballats període justificat (01/01/2023 - 31/03/2023)]],2)</f>
        <v>0</v>
      </c>
      <c r="AF522" s="81">
        <f>Taula1[[#This Row],[% Jornada segons contracte
(no posar el símbol %) ]]-Taula1[[#This Row],[% Reducció salari per baix rendiment        (no posar el símbol %)]]</f>
        <v>0</v>
      </c>
      <c r="AG522" s="131">
        <f>ROUND((AH522/100)*24.8547945*Taula1[[#This Row],[Dies treballats període justificat (01/01/2023 - 31/03/2023)              no comptabilitzats com a mes natural sencer]],2)</f>
        <v>0</v>
      </c>
      <c r="AH522" s="79">
        <f>Taula1[[#This Row],[% Jornada segons contracte
(no posar el símbol %) ]]-Taula1[[#This Row],[% Reducció salari per baix rendiment        (no posar el símbol %)]]</f>
        <v>0</v>
      </c>
      <c r="AI522" s="131">
        <f t="shared" si="129"/>
        <v>0</v>
      </c>
      <c r="AJ522" s="39"/>
      <c r="AK522" s="131">
        <f>ROUND((AL522/100)*756*Taula1[[#This Row],[Espai reservat Administració  (mesos)]],2)</f>
        <v>0</v>
      </c>
      <c r="AL522" s="81">
        <f>Taula1[[#This Row],[% Jornada segons contracte
(no posar el símbol %) ]]-Taula1[[#This Row],[% Reducció salari per baix rendiment        (no posar el símbol %)]]</f>
        <v>0</v>
      </c>
      <c r="AM522" s="131">
        <f>ROUND((AN522/100)*24.8547945*Taula1[[#This Row],[Espai reservat Administració (dies)]],2)</f>
        <v>0</v>
      </c>
      <c r="AN522" s="79">
        <f>Taula1[[#This Row],[% Jornada segons contracte
(no posar el símbol %) ]]-Taula1[[#This Row],[% Reducció salari per baix rendiment        (no posar el símbol %)]]</f>
        <v>0</v>
      </c>
      <c r="AO522" s="131">
        <f t="shared" si="130"/>
        <v>0</v>
      </c>
      <c r="AP522" s="87"/>
      <c r="AQ522" s="137">
        <f>ROUND((AR522/100)*693*Taula1[[#This Row],[Mesos naturals sencers treballats període justificat (01/01/2023 - 31/03/2023)]],2)</f>
        <v>0</v>
      </c>
      <c r="AR522" s="90">
        <f>Taula1[[#This Row],[% Jornada segons contracte
(no posar el símbol %) ]]-Taula1[[#This Row],[% Reducció salari per baix rendiment        (no posar el símbol %)]]</f>
        <v>0</v>
      </c>
      <c r="AS522" s="137">
        <f>ROUND((AT522/100)*22.78356164*Taula1[[#This Row],[Dies treballats període justificat (01/01/2023 - 31/03/2023)              no comptabilitzats com a mes natural sencer]],2)</f>
        <v>0</v>
      </c>
      <c r="AT522" s="90">
        <f>Taula1[[#This Row],[% Jornada segons contracte
(no posar el símbol %) ]]-Taula1[[#This Row],[% Reducció salari per baix rendiment        (no posar el símbol %)]]</f>
        <v>0</v>
      </c>
      <c r="AU522" s="137">
        <f t="shared" si="131"/>
        <v>0</v>
      </c>
      <c r="AV522" s="87"/>
      <c r="AW522" s="136">
        <f>ROUND((AX522/100)*693*Taula1[[#This Row],[Espai reservat Administració  (mesos)]],2)</f>
        <v>0</v>
      </c>
      <c r="AX522" s="90">
        <f>Taula1[[#This Row],[% Jornada segons contracte
(no posar el símbol %) ]]-Taula1[[#This Row],[% Reducció salari per baix rendiment        (no posar el símbol %)]]</f>
        <v>0</v>
      </c>
      <c r="AY522" s="131">
        <f>ROUND((AZ522/100)*22.78356164*Taula1[[#This Row],[Espai reservat Administració (dies)]],2)</f>
        <v>0</v>
      </c>
      <c r="AZ522" s="81">
        <f>Taula1[[#This Row],[% Jornada segons contracte
(no posar el símbol %) ]]-Taula1[[#This Row],[% Reducció salari per baix rendiment        (no posar el símbol %)]]</f>
        <v>0</v>
      </c>
      <c r="BA522" s="82">
        <f t="shared" si="132"/>
        <v>0</v>
      </c>
      <c r="BB522" s="41"/>
      <c r="BC522" s="131">
        <f>IF(Taula1[[#This Row],[Grup justificat     (fer servir opcions de la llista desplegable)]]=1,AI522,0)</f>
        <v>0</v>
      </c>
      <c r="BD522" s="131">
        <f>IF(Taula1[[#This Row],[Grup justificat     (fer servir opcions de la llista desplegable)]]=2,AU522,0)</f>
        <v>0</v>
      </c>
      <c r="BE522" s="41"/>
      <c r="BF522" s="131">
        <f>IF(Taula1[[#This Row],[Espai reservat Administració]]=1,AO522,0)</f>
        <v>0</v>
      </c>
      <c r="BG522" s="82">
        <f>IF(Taula1[[#This Row],[Espai reservat Administració]]=2,BA522,0)</f>
        <v>0</v>
      </c>
      <c r="BH522" s="41"/>
      <c r="BI522" s="126">
        <f>IF(Taula1[[#This Row],[Grup justificat     (fer servir opcions de la llista desplegable)]]=1,1,0)</f>
        <v>0</v>
      </c>
      <c r="BJ522" s="126">
        <f>IF(Taula1[[#This Row],[Espai reservat Administració]]=1,1,0)</f>
        <v>0</v>
      </c>
      <c r="BK522" s="111"/>
      <c r="BL522" s="126">
        <f>IF(Taula1[[#This Row],[Grup justificat     (fer servir opcions de la llista desplegable)]]=2,1,0)</f>
        <v>0</v>
      </c>
      <c r="BM522" s="126">
        <f>IF(Taula1[[#This Row],[Espai reservat Administració]]=2,1,0)</f>
        <v>0</v>
      </c>
      <c r="BN522" s="73"/>
      <c r="BO522" s="73"/>
      <c r="BP522" s="73"/>
      <c r="BQ522" s="73"/>
      <c r="BR522" s="73"/>
      <c r="BS522" s="73"/>
      <c r="BT522" s="73"/>
      <c r="BU522" s="73"/>
      <c r="BV522" s="73"/>
      <c r="BW522" s="73"/>
      <c r="BX522" s="73"/>
      <c r="BY522" s="73"/>
      <c r="BZ522" s="73"/>
      <c r="CA522" s="73"/>
      <c r="CB522" s="73"/>
      <c r="CC522" s="73"/>
      <c r="CD522" s="73"/>
      <c r="CE522" s="73"/>
      <c r="CF522" s="73"/>
      <c r="CG522" s="63">
        <f t="shared" si="133"/>
        <v>0</v>
      </c>
      <c r="CH522" s="63">
        <f t="shared" si="134"/>
        <v>0</v>
      </c>
      <c r="CI522" s="73"/>
      <c r="CJ522" s="63">
        <f>IF(Taula1[[#This Row],[Tipus de contracte                                  (fer servir opcions de la llista desplegable)]]="Indefinit",1,0)</f>
        <v>0</v>
      </c>
      <c r="CK522" s="63">
        <f>IF(Taula1[[#This Row],[Tipus de contracte                                  (fer servir opcions de la llista desplegable)]]="Temporal, igual o superior a 6 mesos",1,0)</f>
        <v>0</v>
      </c>
      <c r="CL522" s="63">
        <f>IF(Taula1[[#This Row],[Tipus de contracte                                  (fer servir opcions de la llista desplegable)]]="Substitució per IT",1,0)</f>
        <v>0</v>
      </c>
      <c r="CM522" s="73"/>
      <c r="CN522" s="63">
        <f>IF(Taula1[[#This Row],[Relació llocs de treball]]&gt;=1,1,0)</f>
        <v>0</v>
      </c>
      <c r="CO522" s="73"/>
      <c r="CP522" s="63">
        <f>IF(Taula1[[#This Row],[Identitat de gènere                                                          (fer servir opcions de la llista desplegable)]]="Home",1,0)</f>
        <v>0</v>
      </c>
      <c r="CQ522" s="63">
        <f>IF(Taula1[[#This Row],[Identitat de gènere                                                          (fer servir opcions de la llista desplegable)]]="Dona",1,0)</f>
        <v>0</v>
      </c>
      <c r="CR522" s="63">
        <f>IF(Taula1[[#This Row],[Identitat de gènere                                                          (fer servir opcions de la llista desplegable)]]="No binari",1,0)</f>
        <v>0</v>
      </c>
      <c r="CS522" s="73"/>
      <c r="CT522" s="63">
        <f t="shared" si="128"/>
        <v>0</v>
      </c>
      <c r="CU522" s="64">
        <f t="shared" si="135"/>
        <v>0</v>
      </c>
      <c r="CW522" s="64">
        <f t="shared" si="136"/>
        <v>0</v>
      </c>
      <c r="CX522" s="64">
        <f t="shared" si="137"/>
        <v>0</v>
      </c>
      <c r="CY522" s="64">
        <f t="shared" si="138"/>
        <v>0</v>
      </c>
      <c r="CZ522" s="64">
        <f t="shared" si="139"/>
        <v>0</v>
      </c>
      <c r="DB522" s="64">
        <f t="shared" si="140"/>
        <v>0</v>
      </c>
      <c r="DC522" s="64">
        <f t="shared" si="141"/>
        <v>0</v>
      </c>
      <c r="DD522" s="64">
        <f t="shared" si="142"/>
        <v>0</v>
      </c>
      <c r="DE522" s="64">
        <f t="shared" si="143"/>
        <v>0</v>
      </c>
    </row>
    <row r="523" spans="2:109" x14ac:dyDescent="0.3">
      <c r="B523" s="167"/>
      <c r="C523" s="186"/>
      <c r="D523" s="2"/>
      <c r="E523" s="67"/>
      <c r="F523" s="5"/>
      <c r="G523" s="5"/>
      <c r="H523" s="187"/>
      <c r="I523" s="111" t="str">
        <f ca="1">IF(Taula1[[#This Row],[Data naixement (format dd/mm/aaaa)]]="","0",DATEDIF(Taula1[[#This Row],[Data naixement (format dd/mm/aaaa)]],TODAY(),"Y"))</f>
        <v>0</v>
      </c>
      <c r="J523" s="6"/>
      <c r="K523" s="6"/>
      <c r="L523" s="6"/>
      <c r="M523" s="6"/>
      <c r="N523" s="56"/>
      <c r="O523" s="56"/>
      <c r="P523" s="56"/>
      <c r="Q523" s="6"/>
      <c r="R523" s="7"/>
      <c r="S523" s="143">
        <f>Taula1[[#This Row],[Mesos naturals sencers treballats període justificat (01/01/2023 - 31/03/2023)]]</f>
        <v>0</v>
      </c>
      <c r="T523" s="194">
        <f>Taula1[[#This Row],[Dies treballats període justificat (01/01/2023 - 31/03/2023)              no comptabilitzats com a mes natural sencer]]</f>
        <v>0</v>
      </c>
      <c r="U523" s="12"/>
      <c r="V523" s="7"/>
      <c r="W523" s="188"/>
      <c r="X523" s="188"/>
      <c r="Y523" s="188"/>
      <c r="Z523" s="188"/>
      <c r="AA523" s="190"/>
      <c r="AB523" s="143">
        <f>Taula1[[#This Row],[Grup justificat     (fer servir opcions de la llista desplegable)]]</f>
        <v>0</v>
      </c>
      <c r="AC523" s="182"/>
      <c r="AD523" s="39"/>
      <c r="AE523" s="131">
        <f>ROUND((AF523/100)*756*Taula1[[#This Row],[Mesos naturals sencers treballats període justificat (01/01/2023 - 31/03/2023)]],2)</f>
        <v>0</v>
      </c>
      <c r="AF523" s="81">
        <f>Taula1[[#This Row],[% Jornada segons contracte
(no posar el símbol %) ]]-Taula1[[#This Row],[% Reducció salari per baix rendiment        (no posar el símbol %)]]</f>
        <v>0</v>
      </c>
      <c r="AG523" s="131">
        <f>ROUND((AH523/100)*24.8547945*Taula1[[#This Row],[Dies treballats període justificat (01/01/2023 - 31/03/2023)              no comptabilitzats com a mes natural sencer]],2)</f>
        <v>0</v>
      </c>
      <c r="AH523" s="79">
        <f>Taula1[[#This Row],[% Jornada segons contracte
(no posar el símbol %) ]]-Taula1[[#This Row],[% Reducció salari per baix rendiment        (no posar el símbol %)]]</f>
        <v>0</v>
      </c>
      <c r="AI523" s="131">
        <f t="shared" si="129"/>
        <v>0</v>
      </c>
      <c r="AJ523" s="39"/>
      <c r="AK523" s="131">
        <f>ROUND((AL523/100)*756*Taula1[[#This Row],[Espai reservat Administració  (mesos)]],2)</f>
        <v>0</v>
      </c>
      <c r="AL523" s="81">
        <f>Taula1[[#This Row],[% Jornada segons contracte
(no posar el símbol %) ]]-Taula1[[#This Row],[% Reducció salari per baix rendiment        (no posar el símbol %)]]</f>
        <v>0</v>
      </c>
      <c r="AM523" s="131">
        <f>ROUND((AN523/100)*24.8547945*Taula1[[#This Row],[Espai reservat Administració (dies)]],2)</f>
        <v>0</v>
      </c>
      <c r="AN523" s="79">
        <f>Taula1[[#This Row],[% Jornada segons contracte
(no posar el símbol %) ]]-Taula1[[#This Row],[% Reducció salari per baix rendiment        (no posar el símbol %)]]</f>
        <v>0</v>
      </c>
      <c r="AO523" s="131">
        <f t="shared" si="130"/>
        <v>0</v>
      </c>
      <c r="AP523" s="87"/>
      <c r="AQ523" s="137">
        <f>ROUND((AR523/100)*693*Taula1[[#This Row],[Mesos naturals sencers treballats període justificat (01/01/2023 - 31/03/2023)]],2)</f>
        <v>0</v>
      </c>
      <c r="AR523" s="90">
        <f>Taula1[[#This Row],[% Jornada segons contracte
(no posar el símbol %) ]]-Taula1[[#This Row],[% Reducció salari per baix rendiment        (no posar el símbol %)]]</f>
        <v>0</v>
      </c>
      <c r="AS523" s="137">
        <f>ROUND((AT523/100)*22.78356164*Taula1[[#This Row],[Dies treballats període justificat (01/01/2023 - 31/03/2023)              no comptabilitzats com a mes natural sencer]],2)</f>
        <v>0</v>
      </c>
      <c r="AT523" s="90">
        <f>Taula1[[#This Row],[% Jornada segons contracte
(no posar el símbol %) ]]-Taula1[[#This Row],[% Reducció salari per baix rendiment        (no posar el símbol %)]]</f>
        <v>0</v>
      </c>
      <c r="AU523" s="137">
        <f t="shared" si="131"/>
        <v>0</v>
      </c>
      <c r="AV523" s="87"/>
      <c r="AW523" s="136">
        <f>ROUND((AX523/100)*693*Taula1[[#This Row],[Espai reservat Administració  (mesos)]],2)</f>
        <v>0</v>
      </c>
      <c r="AX523" s="90">
        <f>Taula1[[#This Row],[% Jornada segons contracte
(no posar el símbol %) ]]-Taula1[[#This Row],[% Reducció salari per baix rendiment        (no posar el símbol %)]]</f>
        <v>0</v>
      </c>
      <c r="AY523" s="131">
        <f>ROUND((AZ523/100)*22.78356164*Taula1[[#This Row],[Espai reservat Administració (dies)]],2)</f>
        <v>0</v>
      </c>
      <c r="AZ523" s="81">
        <f>Taula1[[#This Row],[% Jornada segons contracte
(no posar el símbol %) ]]-Taula1[[#This Row],[% Reducció salari per baix rendiment        (no posar el símbol %)]]</f>
        <v>0</v>
      </c>
      <c r="BA523" s="82">
        <f t="shared" si="132"/>
        <v>0</v>
      </c>
      <c r="BB523" s="41"/>
      <c r="BC523" s="131">
        <f>IF(Taula1[[#This Row],[Grup justificat     (fer servir opcions de la llista desplegable)]]=1,AI523,0)</f>
        <v>0</v>
      </c>
      <c r="BD523" s="131">
        <f>IF(Taula1[[#This Row],[Grup justificat     (fer servir opcions de la llista desplegable)]]=2,AU523,0)</f>
        <v>0</v>
      </c>
      <c r="BE523" s="41"/>
      <c r="BF523" s="131">
        <f>IF(Taula1[[#This Row],[Espai reservat Administració]]=1,AO523,0)</f>
        <v>0</v>
      </c>
      <c r="BG523" s="82">
        <f>IF(Taula1[[#This Row],[Espai reservat Administració]]=2,BA523,0)</f>
        <v>0</v>
      </c>
      <c r="BH523" s="41"/>
      <c r="BI523" s="126">
        <f>IF(Taula1[[#This Row],[Grup justificat     (fer servir opcions de la llista desplegable)]]=1,1,0)</f>
        <v>0</v>
      </c>
      <c r="BJ523" s="126">
        <f>IF(Taula1[[#This Row],[Espai reservat Administració]]=1,1,0)</f>
        <v>0</v>
      </c>
      <c r="BK523" s="111"/>
      <c r="BL523" s="126">
        <f>IF(Taula1[[#This Row],[Grup justificat     (fer servir opcions de la llista desplegable)]]=2,1,0)</f>
        <v>0</v>
      </c>
      <c r="BM523" s="126">
        <f>IF(Taula1[[#This Row],[Espai reservat Administració]]=2,1,0)</f>
        <v>0</v>
      </c>
      <c r="BN523" s="73"/>
      <c r="BO523" s="73"/>
      <c r="BP523" s="73"/>
      <c r="BQ523" s="73"/>
      <c r="BR523" s="73"/>
      <c r="BS523" s="73"/>
      <c r="BT523" s="73"/>
      <c r="BU523" s="73"/>
      <c r="BV523" s="73"/>
      <c r="BW523" s="73"/>
      <c r="BX523" s="73"/>
      <c r="BY523" s="73"/>
      <c r="BZ523" s="73"/>
      <c r="CA523" s="73"/>
      <c r="CB523" s="73"/>
      <c r="CC523" s="73"/>
      <c r="CD523" s="73"/>
      <c r="CE523" s="73"/>
      <c r="CF523" s="73"/>
      <c r="CG523" s="63">
        <f t="shared" si="133"/>
        <v>0</v>
      </c>
      <c r="CH523" s="63">
        <f t="shared" si="134"/>
        <v>0</v>
      </c>
      <c r="CI523" s="73"/>
      <c r="CJ523" s="63">
        <f>IF(Taula1[[#This Row],[Tipus de contracte                                  (fer servir opcions de la llista desplegable)]]="Indefinit",1,0)</f>
        <v>0</v>
      </c>
      <c r="CK523" s="63">
        <f>IF(Taula1[[#This Row],[Tipus de contracte                                  (fer servir opcions de la llista desplegable)]]="Temporal, igual o superior a 6 mesos",1,0)</f>
        <v>0</v>
      </c>
      <c r="CL523" s="63">
        <f>IF(Taula1[[#This Row],[Tipus de contracte                                  (fer servir opcions de la llista desplegable)]]="Substitució per IT",1,0)</f>
        <v>0</v>
      </c>
      <c r="CM523" s="73"/>
      <c r="CN523" s="63">
        <f>IF(Taula1[[#This Row],[Relació llocs de treball]]&gt;=1,1,0)</f>
        <v>0</v>
      </c>
      <c r="CO523" s="73"/>
      <c r="CP523" s="63">
        <f>IF(Taula1[[#This Row],[Identitat de gènere                                                          (fer servir opcions de la llista desplegable)]]="Home",1,0)</f>
        <v>0</v>
      </c>
      <c r="CQ523" s="63">
        <f>IF(Taula1[[#This Row],[Identitat de gènere                                                          (fer servir opcions de la llista desplegable)]]="Dona",1,0)</f>
        <v>0</v>
      </c>
      <c r="CR523" s="63">
        <f>IF(Taula1[[#This Row],[Identitat de gènere                                                          (fer servir opcions de la llista desplegable)]]="No binari",1,0)</f>
        <v>0</v>
      </c>
      <c r="CS523" s="73"/>
      <c r="CT523" s="63">
        <f t="shared" si="128"/>
        <v>0</v>
      </c>
      <c r="CU523" s="64">
        <f t="shared" si="135"/>
        <v>0</v>
      </c>
      <c r="CW523" s="64">
        <f t="shared" si="136"/>
        <v>0</v>
      </c>
      <c r="CX523" s="64">
        <f t="shared" si="137"/>
        <v>0</v>
      </c>
      <c r="CY523" s="64">
        <f t="shared" si="138"/>
        <v>0</v>
      </c>
      <c r="CZ523" s="64">
        <f t="shared" si="139"/>
        <v>0</v>
      </c>
      <c r="DB523" s="64">
        <f t="shared" si="140"/>
        <v>0</v>
      </c>
      <c r="DC523" s="64">
        <f t="shared" si="141"/>
        <v>0</v>
      </c>
      <c r="DD523" s="64">
        <f t="shared" si="142"/>
        <v>0</v>
      </c>
      <c r="DE523" s="64">
        <f t="shared" si="143"/>
        <v>0</v>
      </c>
    </row>
    <row r="524" spans="2:109" x14ac:dyDescent="0.3">
      <c r="B524" s="167"/>
      <c r="C524" s="186"/>
      <c r="D524" s="2"/>
      <c r="E524" s="67"/>
      <c r="F524" s="5"/>
      <c r="G524" s="5"/>
      <c r="H524" s="187"/>
      <c r="I524" s="111" t="str">
        <f ca="1">IF(Taula1[[#This Row],[Data naixement (format dd/mm/aaaa)]]="","0",DATEDIF(Taula1[[#This Row],[Data naixement (format dd/mm/aaaa)]],TODAY(),"Y"))</f>
        <v>0</v>
      </c>
      <c r="J524" s="6"/>
      <c r="K524" s="6"/>
      <c r="L524" s="6"/>
      <c r="M524" s="6"/>
      <c r="N524" s="56"/>
      <c r="O524" s="56"/>
      <c r="P524" s="56"/>
      <c r="Q524" s="6"/>
      <c r="R524" s="7"/>
      <c r="S524" s="143">
        <f>Taula1[[#This Row],[Mesos naturals sencers treballats període justificat (01/01/2023 - 31/03/2023)]]</f>
        <v>0</v>
      </c>
      <c r="T524" s="194">
        <f>Taula1[[#This Row],[Dies treballats període justificat (01/01/2023 - 31/03/2023)              no comptabilitzats com a mes natural sencer]]</f>
        <v>0</v>
      </c>
      <c r="U524" s="12"/>
      <c r="V524" s="7"/>
      <c r="W524" s="188"/>
      <c r="X524" s="188"/>
      <c r="Y524" s="188"/>
      <c r="Z524" s="188"/>
      <c r="AA524" s="190"/>
      <c r="AB524" s="143">
        <f>Taula1[[#This Row],[Grup justificat     (fer servir opcions de la llista desplegable)]]</f>
        <v>0</v>
      </c>
      <c r="AC524" s="182"/>
      <c r="AD524" s="39"/>
      <c r="AE524" s="131">
        <f>ROUND((AF524/100)*756*Taula1[[#This Row],[Mesos naturals sencers treballats període justificat (01/01/2023 - 31/03/2023)]],2)</f>
        <v>0</v>
      </c>
      <c r="AF524" s="81">
        <f>Taula1[[#This Row],[% Jornada segons contracte
(no posar el símbol %) ]]-Taula1[[#This Row],[% Reducció salari per baix rendiment        (no posar el símbol %)]]</f>
        <v>0</v>
      </c>
      <c r="AG524" s="131">
        <f>ROUND((AH524/100)*24.8547945*Taula1[[#This Row],[Dies treballats període justificat (01/01/2023 - 31/03/2023)              no comptabilitzats com a mes natural sencer]],2)</f>
        <v>0</v>
      </c>
      <c r="AH524" s="79">
        <f>Taula1[[#This Row],[% Jornada segons contracte
(no posar el símbol %) ]]-Taula1[[#This Row],[% Reducció salari per baix rendiment        (no posar el símbol %)]]</f>
        <v>0</v>
      </c>
      <c r="AI524" s="131">
        <f t="shared" si="129"/>
        <v>0</v>
      </c>
      <c r="AJ524" s="39"/>
      <c r="AK524" s="131">
        <f>ROUND((AL524/100)*756*Taula1[[#This Row],[Espai reservat Administració  (mesos)]],2)</f>
        <v>0</v>
      </c>
      <c r="AL524" s="81">
        <f>Taula1[[#This Row],[% Jornada segons contracte
(no posar el símbol %) ]]-Taula1[[#This Row],[% Reducció salari per baix rendiment        (no posar el símbol %)]]</f>
        <v>0</v>
      </c>
      <c r="AM524" s="131">
        <f>ROUND((AN524/100)*24.8547945*Taula1[[#This Row],[Espai reservat Administració (dies)]],2)</f>
        <v>0</v>
      </c>
      <c r="AN524" s="79">
        <f>Taula1[[#This Row],[% Jornada segons contracte
(no posar el símbol %) ]]-Taula1[[#This Row],[% Reducció salari per baix rendiment        (no posar el símbol %)]]</f>
        <v>0</v>
      </c>
      <c r="AO524" s="131">
        <f t="shared" si="130"/>
        <v>0</v>
      </c>
      <c r="AP524" s="87"/>
      <c r="AQ524" s="137">
        <f>ROUND((AR524/100)*693*Taula1[[#This Row],[Mesos naturals sencers treballats període justificat (01/01/2023 - 31/03/2023)]],2)</f>
        <v>0</v>
      </c>
      <c r="AR524" s="90">
        <f>Taula1[[#This Row],[% Jornada segons contracte
(no posar el símbol %) ]]-Taula1[[#This Row],[% Reducció salari per baix rendiment        (no posar el símbol %)]]</f>
        <v>0</v>
      </c>
      <c r="AS524" s="137">
        <f>ROUND((AT524/100)*22.78356164*Taula1[[#This Row],[Dies treballats període justificat (01/01/2023 - 31/03/2023)              no comptabilitzats com a mes natural sencer]],2)</f>
        <v>0</v>
      </c>
      <c r="AT524" s="90">
        <f>Taula1[[#This Row],[% Jornada segons contracte
(no posar el símbol %) ]]-Taula1[[#This Row],[% Reducció salari per baix rendiment        (no posar el símbol %)]]</f>
        <v>0</v>
      </c>
      <c r="AU524" s="137">
        <f t="shared" si="131"/>
        <v>0</v>
      </c>
      <c r="AV524" s="87"/>
      <c r="AW524" s="136">
        <f>ROUND((AX524/100)*693*Taula1[[#This Row],[Espai reservat Administració  (mesos)]],2)</f>
        <v>0</v>
      </c>
      <c r="AX524" s="90">
        <f>Taula1[[#This Row],[% Jornada segons contracte
(no posar el símbol %) ]]-Taula1[[#This Row],[% Reducció salari per baix rendiment        (no posar el símbol %)]]</f>
        <v>0</v>
      </c>
      <c r="AY524" s="131">
        <f>ROUND((AZ524/100)*22.78356164*Taula1[[#This Row],[Espai reservat Administració (dies)]],2)</f>
        <v>0</v>
      </c>
      <c r="AZ524" s="81">
        <f>Taula1[[#This Row],[% Jornada segons contracte
(no posar el símbol %) ]]-Taula1[[#This Row],[% Reducció salari per baix rendiment        (no posar el símbol %)]]</f>
        <v>0</v>
      </c>
      <c r="BA524" s="82">
        <f t="shared" si="132"/>
        <v>0</v>
      </c>
      <c r="BB524" s="41"/>
      <c r="BC524" s="131">
        <f>IF(Taula1[[#This Row],[Grup justificat     (fer servir opcions de la llista desplegable)]]=1,AI524,0)</f>
        <v>0</v>
      </c>
      <c r="BD524" s="131">
        <f>IF(Taula1[[#This Row],[Grup justificat     (fer servir opcions de la llista desplegable)]]=2,AU524,0)</f>
        <v>0</v>
      </c>
      <c r="BE524" s="41"/>
      <c r="BF524" s="131">
        <f>IF(Taula1[[#This Row],[Espai reservat Administració]]=1,AO524,0)</f>
        <v>0</v>
      </c>
      <c r="BG524" s="82">
        <f>IF(Taula1[[#This Row],[Espai reservat Administració]]=2,BA524,0)</f>
        <v>0</v>
      </c>
      <c r="BH524" s="41"/>
      <c r="BI524" s="126">
        <f>IF(Taula1[[#This Row],[Grup justificat     (fer servir opcions de la llista desplegable)]]=1,1,0)</f>
        <v>0</v>
      </c>
      <c r="BJ524" s="126">
        <f>IF(Taula1[[#This Row],[Espai reservat Administració]]=1,1,0)</f>
        <v>0</v>
      </c>
      <c r="BK524" s="111"/>
      <c r="BL524" s="126">
        <f>IF(Taula1[[#This Row],[Grup justificat     (fer servir opcions de la llista desplegable)]]=2,1,0)</f>
        <v>0</v>
      </c>
      <c r="BM524" s="126">
        <f>IF(Taula1[[#This Row],[Espai reservat Administració]]=2,1,0)</f>
        <v>0</v>
      </c>
      <c r="BN524" s="73"/>
      <c r="BO524" s="73"/>
      <c r="BP524" s="73"/>
      <c r="BQ524" s="73"/>
      <c r="BR524" s="73"/>
      <c r="BS524" s="73"/>
      <c r="BT524" s="73"/>
      <c r="BU524" s="73"/>
      <c r="BV524" s="73"/>
      <c r="BW524" s="73"/>
      <c r="BX524" s="73"/>
      <c r="BY524" s="73"/>
      <c r="BZ524" s="73"/>
      <c r="CA524" s="73"/>
      <c r="CB524" s="73"/>
      <c r="CC524" s="73"/>
      <c r="CD524" s="73"/>
      <c r="CE524" s="73"/>
      <c r="CF524" s="73"/>
      <c r="CG524" s="63">
        <f t="shared" si="133"/>
        <v>0</v>
      </c>
      <c r="CH524" s="63">
        <f t="shared" si="134"/>
        <v>0</v>
      </c>
      <c r="CI524" s="73"/>
      <c r="CJ524" s="63">
        <f>IF(Taula1[[#This Row],[Tipus de contracte                                  (fer servir opcions de la llista desplegable)]]="Indefinit",1,0)</f>
        <v>0</v>
      </c>
      <c r="CK524" s="63">
        <f>IF(Taula1[[#This Row],[Tipus de contracte                                  (fer servir opcions de la llista desplegable)]]="Temporal, igual o superior a 6 mesos",1,0)</f>
        <v>0</v>
      </c>
      <c r="CL524" s="63">
        <f>IF(Taula1[[#This Row],[Tipus de contracte                                  (fer servir opcions de la llista desplegable)]]="Substitució per IT",1,0)</f>
        <v>0</v>
      </c>
      <c r="CM524" s="73"/>
      <c r="CN524" s="63">
        <f>IF(Taula1[[#This Row],[Relació llocs de treball]]&gt;=1,1,0)</f>
        <v>0</v>
      </c>
      <c r="CO524" s="73"/>
      <c r="CP524" s="63">
        <f>IF(Taula1[[#This Row],[Identitat de gènere                                                          (fer servir opcions de la llista desplegable)]]="Home",1,0)</f>
        <v>0</v>
      </c>
      <c r="CQ524" s="63">
        <f>IF(Taula1[[#This Row],[Identitat de gènere                                                          (fer servir opcions de la llista desplegable)]]="Dona",1,0)</f>
        <v>0</v>
      </c>
      <c r="CR524" s="63">
        <f>IF(Taula1[[#This Row],[Identitat de gènere                                                          (fer servir opcions de la llista desplegable)]]="No binari",1,0)</f>
        <v>0</v>
      </c>
      <c r="CS524" s="73"/>
      <c r="CT524" s="63">
        <f t="shared" si="128"/>
        <v>0</v>
      </c>
      <c r="CU524" s="64">
        <f t="shared" si="135"/>
        <v>0</v>
      </c>
      <c r="CW524" s="64">
        <f t="shared" si="136"/>
        <v>0</v>
      </c>
      <c r="CX524" s="64">
        <f t="shared" si="137"/>
        <v>0</v>
      </c>
      <c r="CY524" s="64">
        <f t="shared" si="138"/>
        <v>0</v>
      </c>
      <c r="CZ524" s="64">
        <f t="shared" si="139"/>
        <v>0</v>
      </c>
      <c r="DB524" s="64">
        <f t="shared" si="140"/>
        <v>0</v>
      </c>
      <c r="DC524" s="64">
        <f t="shared" si="141"/>
        <v>0</v>
      </c>
      <c r="DD524" s="64">
        <f t="shared" si="142"/>
        <v>0</v>
      </c>
      <c r="DE524" s="64">
        <f t="shared" si="143"/>
        <v>0</v>
      </c>
    </row>
    <row r="525" spans="2:109" x14ac:dyDescent="0.3">
      <c r="B525" s="167"/>
      <c r="C525" s="186"/>
      <c r="D525" s="2"/>
      <c r="E525" s="67"/>
      <c r="F525" s="5"/>
      <c r="G525" s="5"/>
      <c r="H525" s="187"/>
      <c r="I525" s="111" t="str">
        <f ca="1">IF(Taula1[[#This Row],[Data naixement (format dd/mm/aaaa)]]="","0",DATEDIF(Taula1[[#This Row],[Data naixement (format dd/mm/aaaa)]],TODAY(),"Y"))</f>
        <v>0</v>
      </c>
      <c r="J525" s="6"/>
      <c r="K525" s="6"/>
      <c r="L525" s="6"/>
      <c r="M525" s="6"/>
      <c r="N525" s="56"/>
      <c r="O525" s="56"/>
      <c r="P525" s="56"/>
      <c r="Q525" s="6"/>
      <c r="R525" s="7"/>
      <c r="S525" s="143">
        <f>Taula1[[#This Row],[Mesos naturals sencers treballats període justificat (01/01/2023 - 31/03/2023)]]</f>
        <v>0</v>
      </c>
      <c r="T525" s="194">
        <f>Taula1[[#This Row],[Dies treballats període justificat (01/01/2023 - 31/03/2023)              no comptabilitzats com a mes natural sencer]]</f>
        <v>0</v>
      </c>
      <c r="U525" s="12"/>
      <c r="V525" s="7"/>
      <c r="W525" s="188"/>
      <c r="X525" s="188"/>
      <c r="Y525" s="188"/>
      <c r="Z525" s="188"/>
      <c r="AA525" s="190"/>
      <c r="AB525" s="143">
        <f>Taula1[[#This Row],[Grup justificat     (fer servir opcions de la llista desplegable)]]</f>
        <v>0</v>
      </c>
      <c r="AC525" s="182"/>
      <c r="AD525" s="39"/>
      <c r="AE525" s="131">
        <f>ROUND((AF525/100)*756*Taula1[[#This Row],[Mesos naturals sencers treballats període justificat (01/01/2023 - 31/03/2023)]],2)</f>
        <v>0</v>
      </c>
      <c r="AF525" s="81">
        <f>Taula1[[#This Row],[% Jornada segons contracte
(no posar el símbol %) ]]-Taula1[[#This Row],[% Reducció salari per baix rendiment        (no posar el símbol %)]]</f>
        <v>0</v>
      </c>
      <c r="AG525" s="131">
        <f>ROUND((AH525/100)*24.8547945*Taula1[[#This Row],[Dies treballats període justificat (01/01/2023 - 31/03/2023)              no comptabilitzats com a mes natural sencer]],2)</f>
        <v>0</v>
      </c>
      <c r="AH525" s="79">
        <f>Taula1[[#This Row],[% Jornada segons contracte
(no posar el símbol %) ]]-Taula1[[#This Row],[% Reducció salari per baix rendiment        (no posar el símbol %)]]</f>
        <v>0</v>
      </c>
      <c r="AI525" s="131">
        <f t="shared" si="129"/>
        <v>0</v>
      </c>
      <c r="AJ525" s="39"/>
      <c r="AK525" s="131">
        <f>ROUND((AL525/100)*756*Taula1[[#This Row],[Espai reservat Administració  (mesos)]],2)</f>
        <v>0</v>
      </c>
      <c r="AL525" s="81">
        <f>Taula1[[#This Row],[% Jornada segons contracte
(no posar el símbol %) ]]-Taula1[[#This Row],[% Reducció salari per baix rendiment        (no posar el símbol %)]]</f>
        <v>0</v>
      </c>
      <c r="AM525" s="131">
        <f>ROUND((AN525/100)*24.8547945*Taula1[[#This Row],[Espai reservat Administració (dies)]],2)</f>
        <v>0</v>
      </c>
      <c r="AN525" s="79">
        <f>Taula1[[#This Row],[% Jornada segons contracte
(no posar el símbol %) ]]-Taula1[[#This Row],[% Reducció salari per baix rendiment        (no posar el símbol %)]]</f>
        <v>0</v>
      </c>
      <c r="AO525" s="131">
        <f t="shared" si="130"/>
        <v>0</v>
      </c>
      <c r="AP525" s="87"/>
      <c r="AQ525" s="137">
        <f>ROUND((AR525/100)*693*Taula1[[#This Row],[Mesos naturals sencers treballats període justificat (01/01/2023 - 31/03/2023)]],2)</f>
        <v>0</v>
      </c>
      <c r="AR525" s="90">
        <f>Taula1[[#This Row],[% Jornada segons contracte
(no posar el símbol %) ]]-Taula1[[#This Row],[% Reducció salari per baix rendiment        (no posar el símbol %)]]</f>
        <v>0</v>
      </c>
      <c r="AS525" s="137">
        <f>ROUND((AT525/100)*22.78356164*Taula1[[#This Row],[Dies treballats període justificat (01/01/2023 - 31/03/2023)              no comptabilitzats com a mes natural sencer]],2)</f>
        <v>0</v>
      </c>
      <c r="AT525" s="90">
        <f>Taula1[[#This Row],[% Jornada segons contracte
(no posar el símbol %) ]]-Taula1[[#This Row],[% Reducció salari per baix rendiment        (no posar el símbol %)]]</f>
        <v>0</v>
      </c>
      <c r="AU525" s="137">
        <f t="shared" si="131"/>
        <v>0</v>
      </c>
      <c r="AV525" s="87"/>
      <c r="AW525" s="136">
        <f>ROUND((AX525/100)*693*Taula1[[#This Row],[Espai reservat Administració  (mesos)]],2)</f>
        <v>0</v>
      </c>
      <c r="AX525" s="90">
        <f>Taula1[[#This Row],[% Jornada segons contracte
(no posar el símbol %) ]]-Taula1[[#This Row],[% Reducció salari per baix rendiment        (no posar el símbol %)]]</f>
        <v>0</v>
      </c>
      <c r="AY525" s="131">
        <f>ROUND((AZ525/100)*22.78356164*Taula1[[#This Row],[Espai reservat Administració (dies)]],2)</f>
        <v>0</v>
      </c>
      <c r="AZ525" s="81">
        <f>Taula1[[#This Row],[% Jornada segons contracte
(no posar el símbol %) ]]-Taula1[[#This Row],[% Reducció salari per baix rendiment        (no posar el símbol %)]]</f>
        <v>0</v>
      </c>
      <c r="BA525" s="82">
        <f t="shared" si="132"/>
        <v>0</v>
      </c>
      <c r="BB525" s="41"/>
      <c r="BC525" s="131">
        <f>IF(Taula1[[#This Row],[Grup justificat     (fer servir opcions de la llista desplegable)]]=1,AI525,0)</f>
        <v>0</v>
      </c>
      <c r="BD525" s="131">
        <f>IF(Taula1[[#This Row],[Grup justificat     (fer servir opcions de la llista desplegable)]]=2,AU525,0)</f>
        <v>0</v>
      </c>
      <c r="BE525" s="41"/>
      <c r="BF525" s="131">
        <f>IF(Taula1[[#This Row],[Espai reservat Administració]]=1,AO525,0)</f>
        <v>0</v>
      </c>
      <c r="BG525" s="82">
        <f>IF(Taula1[[#This Row],[Espai reservat Administració]]=2,BA525,0)</f>
        <v>0</v>
      </c>
      <c r="BH525" s="41"/>
      <c r="BI525" s="126">
        <f>IF(Taula1[[#This Row],[Grup justificat     (fer servir opcions de la llista desplegable)]]=1,1,0)</f>
        <v>0</v>
      </c>
      <c r="BJ525" s="126">
        <f>IF(Taula1[[#This Row],[Espai reservat Administració]]=1,1,0)</f>
        <v>0</v>
      </c>
      <c r="BK525" s="111"/>
      <c r="BL525" s="126">
        <f>IF(Taula1[[#This Row],[Grup justificat     (fer servir opcions de la llista desplegable)]]=2,1,0)</f>
        <v>0</v>
      </c>
      <c r="BM525" s="126">
        <f>IF(Taula1[[#This Row],[Espai reservat Administració]]=2,1,0)</f>
        <v>0</v>
      </c>
      <c r="BN525" s="73"/>
      <c r="BO525" s="73"/>
      <c r="BP525" s="73"/>
      <c r="BQ525" s="73"/>
      <c r="BR525" s="73"/>
      <c r="BS525" s="73"/>
      <c r="BT525" s="73"/>
      <c r="BU525" s="73"/>
      <c r="BV525" s="73"/>
      <c r="BW525" s="73"/>
      <c r="BX525" s="73"/>
      <c r="BY525" s="73"/>
      <c r="BZ525" s="73"/>
      <c r="CA525" s="73"/>
      <c r="CB525" s="73"/>
      <c r="CC525" s="73"/>
      <c r="CD525" s="73"/>
      <c r="CE525" s="73"/>
      <c r="CF525" s="73"/>
      <c r="CG525" s="63">
        <f t="shared" si="133"/>
        <v>0</v>
      </c>
      <c r="CH525" s="63">
        <f t="shared" si="134"/>
        <v>0</v>
      </c>
      <c r="CI525" s="73"/>
      <c r="CJ525" s="63">
        <f>IF(Taula1[[#This Row],[Tipus de contracte                                  (fer servir opcions de la llista desplegable)]]="Indefinit",1,0)</f>
        <v>0</v>
      </c>
      <c r="CK525" s="63">
        <f>IF(Taula1[[#This Row],[Tipus de contracte                                  (fer servir opcions de la llista desplegable)]]="Temporal, igual o superior a 6 mesos",1,0)</f>
        <v>0</v>
      </c>
      <c r="CL525" s="63">
        <f>IF(Taula1[[#This Row],[Tipus de contracte                                  (fer servir opcions de la llista desplegable)]]="Substitució per IT",1,0)</f>
        <v>0</v>
      </c>
      <c r="CM525" s="73"/>
      <c r="CN525" s="63">
        <f>IF(Taula1[[#This Row],[Relació llocs de treball]]&gt;=1,1,0)</f>
        <v>0</v>
      </c>
      <c r="CO525" s="73"/>
      <c r="CP525" s="63">
        <f>IF(Taula1[[#This Row],[Identitat de gènere                                                          (fer servir opcions de la llista desplegable)]]="Home",1,0)</f>
        <v>0</v>
      </c>
      <c r="CQ525" s="63">
        <f>IF(Taula1[[#This Row],[Identitat de gènere                                                          (fer servir opcions de la llista desplegable)]]="Dona",1,0)</f>
        <v>0</v>
      </c>
      <c r="CR525" s="63">
        <f>IF(Taula1[[#This Row],[Identitat de gènere                                                          (fer servir opcions de la llista desplegable)]]="No binari",1,0)</f>
        <v>0</v>
      </c>
      <c r="CS525" s="73"/>
      <c r="CT525" s="63">
        <f t="shared" si="128"/>
        <v>0</v>
      </c>
      <c r="CU525" s="64">
        <f t="shared" si="135"/>
        <v>0</v>
      </c>
      <c r="CW525" s="64">
        <f t="shared" si="136"/>
        <v>0</v>
      </c>
      <c r="CX525" s="64">
        <f t="shared" si="137"/>
        <v>0</v>
      </c>
      <c r="CY525" s="64">
        <f t="shared" si="138"/>
        <v>0</v>
      </c>
      <c r="CZ525" s="64">
        <f t="shared" si="139"/>
        <v>0</v>
      </c>
      <c r="DB525" s="64">
        <f t="shared" si="140"/>
        <v>0</v>
      </c>
      <c r="DC525" s="64">
        <f t="shared" si="141"/>
        <v>0</v>
      </c>
      <c r="DD525" s="64">
        <f t="shared" si="142"/>
        <v>0</v>
      </c>
      <c r="DE525" s="64">
        <f t="shared" si="143"/>
        <v>0</v>
      </c>
    </row>
    <row r="526" spans="2:109" x14ac:dyDescent="0.3">
      <c r="B526" s="167"/>
      <c r="C526" s="186"/>
      <c r="D526" s="2"/>
      <c r="E526" s="67"/>
      <c r="F526" s="5"/>
      <c r="G526" s="5"/>
      <c r="H526" s="187"/>
      <c r="I526" s="111" t="str">
        <f ca="1">IF(Taula1[[#This Row],[Data naixement (format dd/mm/aaaa)]]="","0",DATEDIF(Taula1[[#This Row],[Data naixement (format dd/mm/aaaa)]],TODAY(),"Y"))</f>
        <v>0</v>
      </c>
      <c r="J526" s="6"/>
      <c r="K526" s="6"/>
      <c r="L526" s="6"/>
      <c r="M526" s="6"/>
      <c r="N526" s="56"/>
      <c r="O526" s="56"/>
      <c r="P526" s="56"/>
      <c r="Q526" s="6"/>
      <c r="R526" s="7"/>
      <c r="S526" s="143">
        <f>Taula1[[#This Row],[Mesos naturals sencers treballats període justificat (01/01/2023 - 31/03/2023)]]</f>
        <v>0</v>
      </c>
      <c r="T526" s="194">
        <f>Taula1[[#This Row],[Dies treballats període justificat (01/01/2023 - 31/03/2023)              no comptabilitzats com a mes natural sencer]]</f>
        <v>0</v>
      </c>
      <c r="U526" s="12"/>
      <c r="V526" s="7"/>
      <c r="W526" s="188"/>
      <c r="X526" s="188"/>
      <c r="Y526" s="188"/>
      <c r="Z526" s="188"/>
      <c r="AA526" s="190"/>
      <c r="AB526" s="143">
        <f>Taula1[[#This Row],[Grup justificat     (fer servir opcions de la llista desplegable)]]</f>
        <v>0</v>
      </c>
      <c r="AC526" s="182"/>
      <c r="AD526" s="39"/>
      <c r="AE526" s="131">
        <f>ROUND((AF526/100)*756*Taula1[[#This Row],[Mesos naturals sencers treballats període justificat (01/01/2023 - 31/03/2023)]],2)</f>
        <v>0</v>
      </c>
      <c r="AF526" s="81">
        <f>Taula1[[#This Row],[% Jornada segons contracte
(no posar el símbol %) ]]-Taula1[[#This Row],[% Reducció salari per baix rendiment        (no posar el símbol %)]]</f>
        <v>0</v>
      </c>
      <c r="AG526" s="131">
        <f>ROUND((AH526/100)*24.8547945*Taula1[[#This Row],[Dies treballats període justificat (01/01/2023 - 31/03/2023)              no comptabilitzats com a mes natural sencer]],2)</f>
        <v>0</v>
      </c>
      <c r="AH526" s="79">
        <f>Taula1[[#This Row],[% Jornada segons contracte
(no posar el símbol %) ]]-Taula1[[#This Row],[% Reducció salari per baix rendiment        (no posar el símbol %)]]</f>
        <v>0</v>
      </c>
      <c r="AI526" s="131">
        <f t="shared" si="129"/>
        <v>0</v>
      </c>
      <c r="AJ526" s="39"/>
      <c r="AK526" s="131">
        <f>ROUND((AL526/100)*756*Taula1[[#This Row],[Espai reservat Administració  (mesos)]],2)</f>
        <v>0</v>
      </c>
      <c r="AL526" s="81">
        <f>Taula1[[#This Row],[% Jornada segons contracte
(no posar el símbol %) ]]-Taula1[[#This Row],[% Reducció salari per baix rendiment        (no posar el símbol %)]]</f>
        <v>0</v>
      </c>
      <c r="AM526" s="131">
        <f>ROUND((AN526/100)*24.8547945*Taula1[[#This Row],[Espai reservat Administració (dies)]],2)</f>
        <v>0</v>
      </c>
      <c r="AN526" s="79">
        <f>Taula1[[#This Row],[% Jornada segons contracte
(no posar el símbol %) ]]-Taula1[[#This Row],[% Reducció salari per baix rendiment        (no posar el símbol %)]]</f>
        <v>0</v>
      </c>
      <c r="AO526" s="131">
        <f t="shared" si="130"/>
        <v>0</v>
      </c>
      <c r="AP526" s="87"/>
      <c r="AQ526" s="137">
        <f>ROUND((AR526/100)*693*Taula1[[#This Row],[Mesos naturals sencers treballats període justificat (01/01/2023 - 31/03/2023)]],2)</f>
        <v>0</v>
      </c>
      <c r="AR526" s="90">
        <f>Taula1[[#This Row],[% Jornada segons contracte
(no posar el símbol %) ]]-Taula1[[#This Row],[% Reducció salari per baix rendiment        (no posar el símbol %)]]</f>
        <v>0</v>
      </c>
      <c r="AS526" s="137">
        <f>ROUND((AT526/100)*22.78356164*Taula1[[#This Row],[Dies treballats període justificat (01/01/2023 - 31/03/2023)              no comptabilitzats com a mes natural sencer]],2)</f>
        <v>0</v>
      </c>
      <c r="AT526" s="90">
        <f>Taula1[[#This Row],[% Jornada segons contracte
(no posar el símbol %) ]]-Taula1[[#This Row],[% Reducció salari per baix rendiment        (no posar el símbol %)]]</f>
        <v>0</v>
      </c>
      <c r="AU526" s="137">
        <f t="shared" si="131"/>
        <v>0</v>
      </c>
      <c r="AV526" s="87"/>
      <c r="AW526" s="136">
        <f>ROUND((AX526/100)*693*Taula1[[#This Row],[Espai reservat Administració  (mesos)]],2)</f>
        <v>0</v>
      </c>
      <c r="AX526" s="90">
        <f>Taula1[[#This Row],[% Jornada segons contracte
(no posar el símbol %) ]]-Taula1[[#This Row],[% Reducció salari per baix rendiment        (no posar el símbol %)]]</f>
        <v>0</v>
      </c>
      <c r="AY526" s="131">
        <f>ROUND((AZ526/100)*22.78356164*Taula1[[#This Row],[Espai reservat Administració (dies)]],2)</f>
        <v>0</v>
      </c>
      <c r="AZ526" s="81">
        <f>Taula1[[#This Row],[% Jornada segons contracte
(no posar el símbol %) ]]-Taula1[[#This Row],[% Reducció salari per baix rendiment        (no posar el símbol %)]]</f>
        <v>0</v>
      </c>
      <c r="BA526" s="82">
        <f t="shared" si="132"/>
        <v>0</v>
      </c>
      <c r="BB526" s="41"/>
      <c r="BC526" s="131">
        <f>IF(Taula1[[#This Row],[Grup justificat     (fer servir opcions de la llista desplegable)]]=1,AI526,0)</f>
        <v>0</v>
      </c>
      <c r="BD526" s="131">
        <f>IF(Taula1[[#This Row],[Grup justificat     (fer servir opcions de la llista desplegable)]]=2,AU526,0)</f>
        <v>0</v>
      </c>
      <c r="BE526" s="41"/>
      <c r="BF526" s="131">
        <f>IF(Taula1[[#This Row],[Espai reservat Administració]]=1,AO526,0)</f>
        <v>0</v>
      </c>
      <c r="BG526" s="82">
        <f>IF(Taula1[[#This Row],[Espai reservat Administració]]=2,BA526,0)</f>
        <v>0</v>
      </c>
      <c r="BH526" s="41"/>
      <c r="BI526" s="126">
        <f>IF(Taula1[[#This Row],[Grup justificat     (fer servir opcions de la llista desplegable)]]=1,1,0)</f>
        <v>0</v>
      </c>
      <c r="BJ526" s="126">
        <f>IF(Taula1[[#This Row],[Espai reservat Administració]]=1,1,0)</f>
        <v>0</v>
      </c>
      <c r="BK526" s="111"/>
      <c r="BL526" s="126">
        <f>IF(Taula1[[#This Row],[Grup justificat     (fer servir opcions de la llista desplegable)]]=2,1,0)</f>
        <v>0</v>
      </c>
      <c r="BM526" s="126">
        <f>IF(Taula1[[#This Row],[Espai reservat Administració]]=2,1,0)</f>
        <v>0</v>
      </c>
      <c r="BN526" s="73"/>
      <c r="BO526" s="73"/>
      <c r="BP526" s="73"/>
      <c r="BQ526" s="73"/>
      <c r="BR526" s="73"/>
      <c r="BS526" s="73"/>
      <c r="BT526" s="73"/>
      <c r="BU526" s="73"/>
      <c r="BV526" s="73"/>
      <c r="BW526" s="73"/>
      <c r="BX526" s="73"/>
      <c r="BY526" s="73"/>
      <c r="BZ526" s="73"/>
      <c r="CA526" s="73"/>
      <c r="CB526" s="73"/>
      <c r="CC526" s="73"/>
      <c r="CD526" s="73"/>
      <c r="CE526" s="73"/>
      <c r="CF526" s="73"/>
      <c r="CG526" s="63">
        <f t="shared" si="133"/>
        <v>0</v>
      </c>
      <c r="CH526" s="63">
        <f t="shared" si="134"/>
        <v>0</v>
      </c>
      <c r="CI526" s="73"/>
      <c r="CJ526" s="63">
        <f>IF(Taula1[[#This Row],[Tipus de contracte                                  (fer servir opcions de la llista desplegable)]]="Indefinit",1,0)</f>
        <v>0</v>
      </c>
      <c r="CK526" s="63">
        <f>IF(Taula1[[#This Row],[Tipus de contracte                                  (fer servir opcions de la llista desplegable)]]="Temporal, igual o superior a 6 mesos",1,0)</f>
        <v>0</v>
      </c>
      <c r="CL526" s="63">
        <f>IF(Taula1[[#This Row],[Tipus de contracte                                  (fer servir opcions de la llista desplegable)]]="Substitució per IT",1,0)</f>
        <v>0</v>
      </c>
      <c r="CM526" s="73"/>
      <c r="CN526" s="63">
        <f>IF(Taula1[[#This Row],[Relació llocs de treball]]&gt;=1,1,0)</f>
        <v>0</v>
      </c>
      <c r="CO526" s="73"/>
      <c r="CP526" s="63">
        <f>IF(Taula1[[#This Row],[Identitat de gènere                                                          (fer servir opcions de la llista desplegable)]]="Home",1,0)</f>
        <v>0</v>
      </c>
      <c r="CQ526" s="63">
        <f>IF(Taula1[[#This Row],[Identitat de gènere                                                          (fer servir opcions de la llista desplegable)]]="Dona",1,0)</f>
        <v>0</v>
      </c>
      <c r="CR526" s="63">
        <f>IF(Taula1[[#This Row],[Identitat de gènere                                                          (fer servir opcions de la llista desplegable)]]="No binari",1,0)</f>
        <v>0</v>
      </c>
      <c r="CS526" s="73"/>
      <c r="CT526" s="63">
        <f t="shared" si="128"/>
        <v>0</v>
      </c>
      <c r="CU526" s="64">
        <f t="shared" si="135"/>
        <v>0</v>
      </c>
      <c r="CW526" s="64">
        <f t="shared" si="136"/>
        <v>0</v>
      </c>
      <c r="CX526" s="64">
        <f t="shared" si="137"/>
        <v>0</v>
      </c>
      <c r="CY526" s="64">
        <f t="shared" si="138"/>
        <v>0</v>
      </c>
      <c r="CZ526" s="64">
        <f t="shared" si="139"/>
        <v>0</v>
      </c>
      <c r="DB526" s="64">
        <f t="shared" si="140"/>
        <v>0</v>
      </c>
      <c r="DC526" s="64">
        <f t="shared" si="141"/>
        <v>0</v>
      </c>
      <c r="DD526" s="64">
        <f t="shared" si="142"/>
        <v>0</v>
      </c>
      <c r="DE526" s="64">
        <f t="shared" si="143"/>
        <v>0</v>
      </c>
    </row>
    <row r="527" spans="2:109" x14ac:dyDescent="0.3">
      <c r="B527" s="167"/>
      <c r="C527" s="186"/>
      <c r="D527" s="2"/>
      <c r="E527" s="67"/>
      <c r="F527" s="5"/>
      <c r="G527" s="5"/>
      <c r="H527" s="187"/>
      <c r="I527" s="111" t="str">
        <f ca="1">IF(Taula1[[#This Row],[Data naixement (format dd/mm/aaaa)]]="","0",DATEDIF(Taula1[[#This Row],[Data naixement (format dd/mm/aaaa)]],TODAY(),"Y"))</f>
        <v>0</v>
      </c>
      <c r="J527" s="6"/>
      <c r="K527" s="6"/>
      <c r="L527" s="6"/>
      <c r="M527" s="6"/>
      <c r="N527" s="56"/>
      <c r="O527" s="56"/>
      <c r="P527" s="56"/>
      <c r="Q527" s="6"/>
      <c r="R527" s="7"/>
      <c r="S527" s="143">
        <f>Taula1[[#This Row],[Mesos naturals sencers treballats període justificat (01/01/2023 - 31/03/2023)]]</f>
        <v>0</v>
      </c>
      <c r="T527" s="194">
        <f>Taula1[[#This Row],[Dies treballats període justificat (01/01/2023 - 31/03/2023)              no comptabilitzats com a mes natural sencer]]</f>
        <v>0</v>
      </c>
      <c r="U527" s="12"/>
      <c r="V527" s="7"/>
      <c r="W527" s="188"/>
      <c r="X527" s="188"/>
      <c r="Y527" s="188"/>
      <c r="Z527" s="188"/>
      <c r="AA527" s="190"/>
      <c r="AB527" s="143">
        <f>Taula1[[#This Row],[Grup justificat     (fer servir opcions de la llista desplegable)]]</f>
        <v>0</v>
      </c>
      <c r="AC527" s="182"/>
      <c r="AD527" s="39"/>
      <c r="AE527" s="131">
        <f>ROUND((AF527/100)*756*Taula1[[#This Row],[Mesos naturals sencers treballats període justificat (01/01/2023 - 31/03/2023)]],2)</f>
        <v>0</v>
      </c>
      <c r="AF527" s="81">
        <f>Taula1[[#This Row],[% Jornada segons contracte
(no posar el símbol %) ]]-Taula1[[#This Row],[% Reducció salari per baix rendiment        (no posar el símbol %)]]</f>
        <v>0</v>
      </c>
      <c r="AG527" s="131">
        <f>ROUND((AH527/100)*24.8547945*Taula1[[#This Row],[Dies treballats període justificat (01/01/2023 - 31/03/2023)              no comptabilitzats com a mes natural sencer]],2)</f>
        <v>0</v>
      </c>
      <c r="AH527" s="79">
        <f>Taula1[[#This Row],[% Jornada segons contracte
(no posar el símbol %) ]]-Taula1[[#This Row],[% Reducció salari per baix rendiment        (no posar el símbol %)]]</f>
        <v>0</v>
      </c>
      <c r="AI527" s="131">
        <f t="shared" si="129"/>
        <v>0</v>
      </c>
      <c r="AJ527" s="39"/>
      <c r="AK527" s="131">
        <f>ROUND((AL527/100)*756*Taula1[[#This Row],[Espai reservat Administració  (mesos)]],2)</f>
        <v>0</v>
      </c>
      <c r="AL527" s="81">
        <f>Taula1[[#This Row],[% Jornada segons contracte
(no posar el símbol %) ]]-Taula1[[#This Row],[% Reducció salari per baix rendiment        (no posar el símbol %)]]</f>
        <v>0</v>
      </c>
      <c r="AM527" s="131">
        <f>ROUND((AN527/100)*24.8547945*Taula1[[#This Row],[Espai reservat Administració (dies)]],2)</f>
        <v>0</v>
      </c>
      <c r="AN527" s="79">
        <f>Taula1[[#This Row],[% Jornada segons contracte
(no posar el símbol %) ]]-Taula1[[#This Row],[% Reducció salari per baix rendiment        (no posar el símbol %)]]</f>
        <v>0</v>
      </c>
      <c r="AO527" s="131">
        <f t="shared" si="130"/>
        <v>0</v>
      </c>
      <c r="AP527" s="87"/>
      <c r="AQ527" s="137">
        <f>ROUND((AR527/100)*693*Taula1[[#This Row],[Mesos naturals sencers treballats període justificat (01/01/2023 - 31/03/2023)]],2)</f>
        <v>0</v>
      </c>
      <c r="AR527" s="90">
        <f>Taula1[[#This Row],[% Jornada segons contracte
(no posar el símbol %) ]]-Taula1[[#This Row],[% Reducció salari per baix rendiment        (no posar el símbol %)]]</f>
        <v>0</v>
      </c>
      <c r="AS527" s="137">
        <f>ROUND((AT527/100)*22.78356164*Taula1[[#This Row],[Dies treballats període justificat (01/01/2023 - 31/03/2023)              no comptabilitzats com a mes natural sencer]],2)</f>
        <v>0</v>
      </c>
      <c r="AT527" s="90">
        <f>Taula1[[#This Row],[% Jornada segons contracte
(no posar el símbol %) ]]-Taula1[[#This Row],[% Reducció salari per baix rendiment        (no posar el símbol %)]]</f>
        <v>0</v>
      </c>
      <c r="AU527" s="137">
        <f t="shared" si="131"/>
        <v>0</v>
      </c>
      <c r="AV527" s="87"/>
      <c r="AW527" s="136">
        <f>ROUND((AX527/100)*693*Taula1[[#This Row],[Espai reservat Administració  (mesos)]],2)</f>
        <v>0</v>
      </c>
      <c r="AX527" s="90">
        <f>Taula1[[#This Row],[% Jornada segons contracte
(no posar el símbol %) ]]-Taula1[[#This Row],[% Reducció salari per baix rendiment        (no posar el símbol %)]]</f>
        <v>0</v>
      </c>
      <c r="AY527" s="131">
        <f>ROUND((AZ527/100)*22.78356164*Taula1[[#This Row],[Espai reservat Administració (dies)]],2)</f>
        <v>0</v>
      </c>
      <c r="AZ527" s="81">
        <f>Taula1[[#This Row],[% Jornada segons contracte
(no posar el símbol %) ]]-Taula1[[#This Row],[% Reducció salari per baix rendiment        (no posar el símbol %)]]</f>
        <v>0</v>
      </c>
      <c r="BA527" s="82">
        <f t="shared" si="132"/>
        <v>0</v>
      </c>
      <c r="BB527" s="41"/>
      <c r="BC527" s="131">
        <f>IF(Taula1[[#This Row],[Grup justificat     (fer servir opcions de la llista desplegable)]]=1,AI527,0)</f>
        <v>0</v>
      </c>
      <c r="BD527" s="131">
        <f>IF(Taula1[[#This Row],[Grup justificat     (fer servir opcions de la llista desplegable)]]=2,AU527,0)</f>
        <v>0</v>
      </c>
      <c r="BE527" s="41"/>
      <c r="BF527" s="131">
        <f>IF(Taula1[[#This Row],[Espai reservat Administració]]=1,AO527,0)</f>
        <v>0</v>
      </c>
      <c r="BG527" s="82">
        <f>IF(Taula1[[#This Row],[Espai reservat Administració]]=2,BA527,0)</f>
        <v>0</v>
      </c>
      <c r="BH527" s="41"/>
      <c r="BI527" s="126">
        <f>IF(Taula1[[#This Row],[Grup justificat     (fer servir opcions de la llista desplegable)]]=1,1,0)</f>
        <v>0</v>
      </c>
      <c r="BJ527" s="126">
        <f>IF(Taula1[[#This Row],[Espai reservat Administració]]=1,1,0)</f>
        <v>0</v>
      </c>
      <c r="BK527" s="111"/>
      <c r="BL527" s="126">
        <f>IF(Taula1[[#This Row],[Grup justificat     (fer servir opcions de la llista desplegable)]]=2,1,0)</f>
        <v>0</v>
      </c>
      <c r="BM527" s="126">
        <f>IF(Taula1[[#This Row],[Espai reservat Administració]]=2,1,0)</f>
        <v>0</v>
      </c>
      <c r="BN527" s="73"/>
      <c r="BO527" s="73"/>
      <c r="BP527" s="73"/>
      <c r="BQ527" s="73"/>
      <c r="BR527" s="73"/>
      <c r="BS527" s="73"/>
      <c r="BT527" s="73"/>
      <c r="BU527" s="73"/>
      <c r="BV527" s="73"/>
      <c r="BW527" s="73"/>
      <c r="BX527" s="73"/>
      <c r="BY527" s="73"/>
      <c r="BZ527" s="73"/>
      <c r="CA527" s="73"/>
      <c r="CB527" s="73"/>
      <c r="CC527" s="73"/>
      <c r="CD527" s="73"/>
      <c r="CE527" s="73"/>
      <c r="CF527" s="73"/>
      <c r="CG527" s="63">
        <f t="shared" si="133"/>
        <v>0</v>
      </c>
      <c r="CH527" s="63">
        <f t="shared" si="134"/>
        <v>0</v>
      </c>
      <c r="CI527" s="73"/>
      <c r="CJ527" s="63">
        <f>IF(Taula1[[#This Row],[Tipus de contracte                                  (fer servir opcions de la llista desplegable)]]="Indefinit",1,0)</f>
        <v>0</v>
      </c>
      <c r="CK527" s="63">
        <f>IF(Taula1[[#This Row],[Tipus de contracte                                  (fer servir opcions de la llista desplegable)]]="Temporal, igual o superior a 6 mesos",1,0)</f>
        <v>0</v>
      </c>
      <c r="CL527" s="63">
        <f>IF(Taula1[[#This Row],[Tipus de contracte                                  (fer servir opcions de la llista desplegable)]]="Substitució per IT",1,0)</f>
        <v>0</v>
      </c>
      <c r="CM527" s="73"/>
      <c r="CN527" s="63">
        <f>IF(Taula1[[#This Row],[Relació llocs de treball]]&gt;=1,1,0)</f>
        <v>0</v>
      </c>
      <c r="CO527" s="73"/>
      <c r="CP527" s="63">
        <f>IF(Taula1[[#This Row],[Identitat de gènere                                                          (fer servir opcions de la llista desplegable)]]="Home",1,0)</f>
        <v>0</v>
      </c>
      <c r="CQ527" s="63">
        <f>IF(Taula1[[#This Row],[Identitat de gènere                                                          (fer servir opcions de la llista desplegable)]]="Dona",1,0)</f>
        <v>0</v>
      </c>
      <c r="CR527" s="63">
        <f>IF(Taula1[[#This Row],[Identitat de gènere                                                          (fer servir opcions de la llista desplegable)]]="No binari",1,0)</f>
        <v>0</v>
      </c>
      <c r="CS527" s="73"/>
      <c r="CT527" s="63">
        <f t="shared" si="128"/>
        <v>0</v>
      </c>
      <c r="CU527" s="64">
        <f t="shared" si="135"/>
        <v>0</v>
      </c>
      <c r="CW527" s="64">
        <f t="shared" si="136"/>
        <v>0</v>
      </c>
      <c r="CX527" s="64">
        <f t="shared" si="137"/>
        <v>0</v>
      </c>
      <c r="CY527" s="64">
        <f t="shared" si="138"/>
        <v>0</v>
      </c>
      <c r="CZ527" s="64">
        <f t="shared" si="139"/>
        <v>0</v>
      </c>
      <c r="DB527" s="64">
        <f t="shared" si="140"/>
        <v>0</v>
      </c>
      <c r="DC527" s="64">
        <f t="shared" si="141"/>
        <v>0</v>
      </c>
      <c r="DD527" s="64">
        <f t="shared" si="142"/>
        <v>0</v>
      </c>
      <c r="DE527" s="64">
        <f t="shared" si="143"/>
        <v>0</v>
      </c>
    </row>
    <row r="528" spans="2:109" x14ac:dyDescent="0.3">
      <c r="B528" s="167"/>
      <c r="C528" s="186"/>
      <c r="D528" s="2"/>
      <c r="E528" s="67"/>
      <c r="F528" s="5"/>
      <c r="G528" s="5"/>
      <c r="H528" s="187"/>
      <c r="I528" s="111" t="str">
        <f ca="1">IF(Taula1[[#This Row],[Data naixement (format dd/mm/aaaa)]]="","0",DATEDIF(Taula1[[#This Row],[Data naixement (format dd/mm/aaaa)]],TODAY(),"Y"))</f>
        <v>0</v>
      </c>
      <c r="J528" s="6"/>
      <c r="K528" s="6"/>
      <c r="L528" s="6"/>
      <c r="M528" s="6"/>
      <c r="N528" s="56"/>
      <c r="O528" s="56"/>
      <c r="P528" s="56"/>
      <c r="Q528" s="6"/>
      <c r="R528" s="7"/>
      <c r="S528" s="143">
        <f>Taula1[[#This Row],[Mesos naturals sencers treballats període justificat (01/01/2023 - 31/03/2023)]]</f>
        <v>0</v>
      </c>
      <c r="T528" s="194">
        <f>Taula1[[#This Row],[Dies treballats període justificat (01/01/2023 - 31/03/2023)              no comptabilitzats com a mes natural sencer]]</f>
        <v>0</v>
      </c>
      <c r="U528" s="12"/>
      <c r="V528" s="7"/>
      <c r="W528" s="188"/>
      <c r="X528" s="188"/>
      <c r="Y528" s="188"/>
      <c r="Z528" s="188"/>
      <c r="AA528" s="190"/>
      <c r="AB528" s="143">
        <f>Taula1[[#This Row],[Grup justificat     (fer servir opcions de la llista desplegable)]]</f>
        <v>0</v>
      </c>
      <c r="AC528" s="182"/>
      <c r="AD528" s="39"/>
      <c r="AE528" s="131">
        <f>ROUND((AF528/100)*756*Taula1[[#This Row],[Mesos naturals sencers treballats període justificat (01/01/2023 - 31/03/2023)]],2)</f>
        <v>0</v>
      </c>
      <c r="AF528" s="81">
        <f>Taula1[[#This Row],[% Jornada segons contracte
(no posar el símbol %) ]]-Taula1[[#This Row],[% Reducció salari per baix rendiment        (no posar el símbol %)]]</f>
        <v>0</v>
      </c>
      <c r="AG528" s="131">
        <f>ROUND((AH528/100)*24.8547945*Taula1[[#This Row],[Dies treballats període justificat (01/01/2023 - 31/03/2023)              no comptabilitzats com a mes natural sencer]],2)</f>
        <v>0</v>
      </c>
      <c r="AH528" s="79">
        <f>Taula1[[#This Row],[% Jornada segons contracte
(no posar el símbol %) ]]-Taula1[[#This Row],[% Reducció salari per baix rendiment        (no posar el símbol %)]]</f>
        <v>0</v>
      </c>
      <c r="AI528" s="131">
        <f t="shared" si="129"/>
        <v>0</v>
      </c>
      <c r="AJ528" s="39"/>
      <c r="AK528" s="131">
        <f>ROUND((AL528/100)*756*Taula1[[#This Row],[Espai reservat Administració  (mesos)]],2)</f>
        <v>0</v>
      </c>
      <c r="AL528" s="81">
        <f>Taula1[[#This Row],[% Jornada segons contracte
(no posar el símbol %) ]]-Taula1[[#This Row],[% Reducció salari per baix rendiment        (no posar el símbol %)]]</f>
        <v>0</v>
      </c>
      <c r="AM528" s="131">
        <f>ROUND((AN528/100)*24.8547945*Taula1[[#This Row],[Espai reservat Administració (dies)]],2)</f>
        <v>0</v>
      </c>
      <c r="AN528" s="79">
        <f>Taula1[[#This Row],[% Jornada segons contracte
(no posar el símbol %) ]]-Taula1[[#This Row],[% Reducció salari per baix rendiment        (no posar el símbol %)]]</f>
        <v>0</v>
      </c>
      <c r="AO528" s="131">
        <f t="shared" si="130"/>
        <v>0</v>
      </c>
      <c r="AP528" s="87"/>
      <c r="AQ528" s="137">
        <f>ROUND((AR528/100)*693*Taula1[[#This Row],[Mesos naturals sencers treballats període justificat (01/01/2023 - 31/03/2023)]],2)</f>
        <v>0</v>
      </c>
      <c r="AR528" s="90">
        <f>Taula1[[#This Row],[% Jornada segons contracte
(no posar el símbol %) ]]-Taula1[[#This Row],[% Reducció salari per baix rendiment        (no posar el símbol %)]]</f>
        <v>0</v>
      </c>
      <c r="AS528" s="137">
        <f>ROUND((AT528/100)*22.78356164*Taula1[[#This Row],[Dies treballats període justificat (01/01/2023 - 31/03/2023)              no comptabilitzats com a mes natural sencer]],2)</f>
        <v>0</v>
      </c>
      <c r="AT528" s="90">
        <f>Taula1[[#This Row],[% Jornada segons contracte
(no posar el símbol %) ]]-Taula1[[#This Row],[% Reducció salari per baix rendiment        (no posar el símbol %)]]</f>
        <v>0</v>
      </c>
      <c r="AU528" s="137">
        <f t="shared" si="131"/>
        <v>0</v>
      </c>
      <c r="AV528" s="87"/>
      <c r="AW528" s="136">
        <f>ROUND((AX528/100)*693*Taula1[[#This Row],[Espai reservat Administració  (mesos)]],2)</f>
        <v>0</v>
      </c>
      <c r="AX528" s="90">
        <f>Taula1[[#This Row],[% Jornada segons contracte
(no posar el símbol %) ]]-Taula1[[#This Row],[% Reducció salari per baix rendiment        (no posar el símbol %)]]</f>
        <v>0</v>
      </c>
      <c r="AY528" s="131">
        <f>ROUND((AZ528/100)*22.78356164*Taula1[[#This Row],[Espai reservat Administració (dies)]],2)</f>
        <v>0</v>
      </c>
      <c r="AZ528" s="81">
        <f>Taula1[[#This Row],[% Jornada segons contracte
(no posar el símbol %) ]]-Taula1[[#This Row],[% Reducció salari per baix rendiment        (no posar el símbol %)]]</f>
        <v>0</v>
      </c>
      <c r="BA528" s="82">
        <f t="shared" si="132"/>
        <v>0</v>
      </c>
      <c r="BB528" s="41"/>
      <c r="BC528" s="131">
        <f>IF(Taula1[[#This Row],[Grup justificat     (fer servir opcions de la llista desplegable)]]=1,AI528,0)</f>
        <v>0</v>
      </c>
      <c r="BD528" s="131">
        <f>IF(Taula1[[#This Row],[Grup justificat     (fer servir opcions de la llista desplegable)]]=2,AU528,0)</f>
        <v>0</v>
      </c>
      <c r="BE528" s="41"/>
      <c r="BF528" s="131">
        <f>IF(Taula1[[#This Row],[Espai reservat Administració]]=1,AO528,0)</f>
        <v>0</v>
      </c>
      <c r="BG528" s="82">
        <f>IF(Taula1[[#This Row],[Espai reservat Administració]]=2,BA528,0)</f>
        <v>0</v>
      </c>
      <c r="BH528" s="41"/>
      <c r="BI528" s="126">
        <f>IF(Taula1[[#This Row],[Grup justificat     (fer servir opcions de la llista desplegable)]]=1,1,0)</f>
        <v>0</v>
      </c>
      <c r="BJ528" s="126">
        <f>IF(Taula1[[#This Row],[Espai reservat Administració]]=1,1,0)</f>
        <v>0</v>
      </c>
      <c r="BK528" s="111"/>
      <c r="BL528" s="126">
        <f>IF(Taula1[[#This Row],[Grup justificat     (fer servir opcions de la llista desplegable)]]=2,1,0)</f>
        <v>0</v>
      </c>
      <c r="BM528" s="126">
        <f>IF(Taula1[[#This Row],[Espai reservat Administració]]=2,1,0)</f>
        <v>0</v>
      </c>
      <c r="BN528" s="73"/>
      <c r="BO528" s="73"/>
      <c r="BP528" s="73"/>
      <c r="BQ528" s="73"/>
      <c r="BR528" s="73"/>
      <c r="BS528" s="73"/>
      <c r="BT528" s="73"/>
      <c r="BU528" s="73"/>
      <c r="BV528" s="73"/>
      <c r="BW528" s="73"/>
      <c r="BX528" s="73"/>
      <c r="BY528" s="73"/>
      <c r="BZ528" s="73"/>
      <c r="CA528" s="73"/>
      <c r="CB528" s="73"/>
      <c r="CC528" s="73"/>
      <c r="CD528" s="73"/>
      <c r="CE528" s="73"/>
      <c r="CF528" s="73"/>
      <c r="CG528" s="63">
        <f t="shared" si="133"/>
        <v>0</v>
      </c>
      <c r="CH528" s="63">
        <f t="shared" si="134"/>
        <v>0</v>
      </c>
      <c r="CI528" s="73"/>
      <c r="CJ528" s="63">
        <f>IF(Taula1[[#This Row],[Tipus de contracte                                  (fer servir opcions de la llista desplegable)]]="Indefinit",1,0)</f>
        <v>0</v>
      </c>
      <c r="CK528" s="63">
        <f>IF(Taula1[[#This Row],[Tipus de contracte                                  (fer servir opcions de la llista desplegable)]]="Temporal, igual o superior a 6 mesos",1,0)</f>
        <v>0</v>
      </c>
      <c r="CL528" s="63">
        <f>IF(Taula1[[#This Row],[Tipus de contracte                                  (fer servir opcions de la llista desplegable)]]="Substitució per IT",1,0)</f>
        <v>0</v>
      </c>
      <c r="CM528" s="73"/>
      <c r="CN528" s="63">
        <f>IF(Taula1[[#This Row],[Relació llocs de treball]]&gt;=1,1,0)</f>
        <v>0</v>
      </c>
      <c r="CO528" s="73"/>
      <c r="CP528" s="63">
        <f>IF(Taula1[[#This Row],[Identitat de gènere                                                          (fer servir opcions de la llista desplegable)]]="Home",1,0)</f>
        <v>0</v>
      </c>
      <c r="CQ528" s="63">
        <f>IF(Taula1[[#This Row],[Identitat de gènere                                                          (fer servir opcions de la llista desplegable)]]="Dona",1,0)</f>
        <v>0</v>
      </c>
      <c r="CR528" s="63">
        <f>IF(Taula1[[#This Row],[Identitat de gènere                                                          (fer servir opcions de la llista desplegable)]]="No binari",1,0)</f>
        <v>0</v>
      </c>
      <c r="CS528" s="73"/>
      <c r="CT528" s="63">
        <f t="shared" si="128"/>
        <v>0</v>
      </c>
      <c r="CU528" s="64">
        <f t="shared" si="135"/>
        <v>0</v>
      </c>
      <c r="CW528" s="64">
        <f t="shared" si="136"/>
        <v>0</v>
      </c>
      <c r="CX528" s="64">
        <f t="shared" si="137"/>
        <v>0</v>
      </c>
      <c r="CY528" s="64">
        <f t="shared" si="138"/>
        <v>0</v>
      </c>
      <c r="CZ528" s="64">
        <f t="shared" si="139"/>
        <v>0</v>
      </c>
      <c r="DB528" s="64">
        <f t="shared" si="140"/>
        <v>0</v>
      </c>
      <c r="DC528" s="64">
        <f t="shared" si="141"/>
        <v>0</v>
      </c>
      <c r="DD528" s="64">
        <f t="shared" si="142"/>
        <v>0</v>
      </c>
      <c r="DE528" s="64">
        <f t="shared" si="143"/>
        <v>0</v>
      </c>
    </row>
    <row r="529" spans="2:109" x14ac:dyDescent="0.3">
      <c r="B529" s="167"/>
      <c r="C529" s="186"/>
      <c r="D529" s="2"/>
      <c r="E529" s="67"/>
      <c r="F529" s="5"/>
      <c r="G529" s="5"/>
      <c r="H529" s="187"/>
      <c r="I529" s="111" t="str">
        <f ca="1">IF(Taula1[[#This Row],[Data naixement (format dd/mm/aaaa)]]="","0",DATEDIF(Taula1[[#This Row],[Data naixement (format dd/mm/aaaa)]],TODAY(),"Y"))</f>
        <v>0</v>
      </c>
      <c r="J529" s="6"/>
      <c r="K529" s="6"/>
      <c r="L529" s="6"/>
      <c r="M529" s="6"/>
      <c r="N529" s="56"/>
      <c r="O529" s="56"/>
      <c r="P529" s="56"/>
      <c r="Q529" s="6"/>
      <c r="R529" s="7"/>
      <c r="S529" s="143">
        <f>Taula1[[#This Row],[Mesos naturals sencers treballats període justificat (01/01/2023 - 31/03/2023)]]</f>
        <v>0</v>
      </c>
      <c r="T529" s="194">
        <f>Taula1[[#This Row],[Dies treballats període justificat (01/01/2023 - 31/03/2023)              no comptabilitzats com a mes natural sencer]]</f>
        <v>0</v>
      </c>
      <c r="U529" s="12"/>
      <c r="V529" s="7"/>
      <c r="W529" s="188"/>
      <c r="X529" s="188"/>
      <c r="Y529" s="188"/>
      <c r="Z529" s="188"/>
      <c r="AA529" s="190"/>
      <c r="AB529" s="143">
        <f>Taula1[[#This Row],[Grup justificat     (fer servir opcions de la llista desplegable)]]</f>
        <v>0</v>
      </c>
      <c r="AC529" s="182"/>
      <c r="AD529" s="39"/>
      <c r="AE529" s="131">
        <f>ROUND((AF529/100)*756*Taula1[[#This Row],[Mesos naturals sencers treballats període justificat (01/01/2023 - 31/03/2023)]],2)</f>
        <v>0</v>
      </c>
      <c r="AF529" s="81">
        <f>Taula1[[#This Row],[% Jornada segons contracte
(no posar el símbol %) ]]-Taula1[[#This Row],[% Reducció salari per baix rendiment        (no posar el símbol %)]]</f>
        <v>0</v>
      </c>
      <c r="AG529" s="131">
        <f>ROUND((AH529/100)*24.8547945*Taula1[[#This Row],[Dies treballats període justificat (01/01/2023 - 31/03/2023)              no comptabilitzats com a mes natural sencer]],2)</f>
        <v>0</v>
      </c>
      <c r="AH529" s="79">
        <f>Taula1[[#This Row],[% Jornada segons contracte
(no posar el símbol %) ]]-Taula1[[#This Row],[% Reducció salari per baix rendiment        (no posar el símbol %)]]</f>
        <v>0</v>
      </c>
      <c r="AI529" s="131">
        <f t="shared" si="129"/>
        <v>0</v>
      </c>
      <c r="AJ529" s="39"/>
      <c r="AK529" s="131">
        <f>ROUND((AL529/100)*756*Taula1[[#This Row],[Espai reservat Administració  (mesos)]],2)</f>
        <v>0</v>
      </c>
      <c r="AL529" s="81">
        <f>Taula1[[#This Row],[% Jornada segons contracte
(no posar el símbol %) ]]-Taula1[[#This Row],[% Reducció salari per baix rendiment        (no posar el símbol %)]]</f>
        <v>0</v>
      </c>
      <c r="AM529" s="131">
        <f>ROUND((AN529/100)*24.8547945*Taula1[[#This Row],[Espai reservat Administració (dies)]],2)</f>
        <v>0</v>
      </c>
      <c r="AN529" s="79">
        <f>Taula1[[#This Row],[% Jornada segons contracte
(no posar el símbol %) ]]-Taula1[[#This Row],[% Reducció salari per baix rendiment        (no posar el símbol %)]]</f>
        <v>0</v>
      </c>
      <c r="AO529" s="131">
        <f t="shared" si="130"/>
        <v>0</v>
      </c>
      <c r="AP529" s="87"/>
      <c r="AQ529" s="137">
        <f>ROUND((AR529/100)*693*Taula1[[#This Row],[Mesos naturals sencers treballats període justificat (01/01/2023 - 31/03/2023)]],2)</f>
        <v>0</v>
      </c>
      <c r="AR529" s="90">
        <f>Taula1[[#This Row],[% Jornada segons contracte
(no posar el símbol %) ]]-Taula1[[#This Row],[% Reducció salari per baix rendiment        (no posar el símbol %)]]</f>
        <v>0</v>
      </c>
      <c r="AS529" s="137">
        <f>ROUND((AT529/100)*22.78356164*Taula1[[#This Row],[Dies treballats període justificat (01/01/2023 - 31/03/2023)              no comptabilitzats com a mes natural sencer]],2)</f>
        <v>0</v>
      </c>
      <c r="AT529" s="90">
        <f>Taula1[[#This Row],[% Jornada segons contracte
(no posar el símbol %) ]]-Taula1[[#This Row],[% Reducció salari per baix rendiment        (no posar el símbol %)]]</f>
        <v>0</v>
      </c>
      <c r="AU529" s="137">
        <f t="shared" si="131"/>
        <v>0</v>
      </c>
      <c r="AV529" s="87"/>
      <c r="AW529" s="136">
        <f>ROUND((AX529/100)*693*Taula1[[#This Row],[Espai reservat Administració  (mesos)]],2)</f>
        <v>0</v>
      </c>
      <c r="AX529" s="90">
        <f>Taula1[[#This Row],[% Jornada segons contracte
(no posar el símbol %) ]]-Taula1[[#This Row],[% Reducció salari per baix rendiment        (no posar el símbol %)]]</f>
        <v>0</v>
      </c>
      <c r="AY529" s="131">
        <f>ROUND((AZ529/100)*22.78356164*Taula1[[#This Row],[Espai reservat Administració (dies)]],2)</f>
        <v>0</v>
      </c>
      <c r="AZ529" s="81">
        <f>Taula1[[#This Row],[% Jornada segons contracte
(no posar el símbol %) ]]-Taula1[[#This Row],[% Reducció salari per baix rendiment        (no posar el símbol %)]]</f>
        <v>0</v>
      </c>
      <c r="BA529" s="82">
        <f t="shared" si="132"/>
        <v>0</v>
      </c>
      <c r="BB529" s="41"/>
      <c r="BC529" s="131">
        <f>IF(Taula1[[#This Row],[Grup justificat     (fer servir opcions de la llista desplegable)]]=1,AI529,0)</f>
        <v>0</v>
      </c>
      <c r="BD529" s="131">
        <f>IF(Taula1[[#This Row],[Grup justificat     (fer servir opcions de la llista desplegable)]]=2,AU529,0)</f>
        <v>0</v>
      </c>
      <c r="BE529" s="41"/>
      <c r="BF529" s="131">
        <f>IF(Taula1[[#This Row],[Espai reservat Administració]]=1,AO529,0)</f>
        <v>0</v>
      </c>
      <c r="BG529" s="82">
        <f>IF(Taula1[[#This Row],[Espai reservat Administració]]=2,BA529,0)</f>
        <v>0</v>
      </c>
      <c r="BH529" s="41"/>
      <c r="BI529" s="126">
        <f>IF(Taula1[[#This Row],[Grup justificat     (fer servir opcions de la llista desplegable)]]=1,1,0)</f>
        <v>0</v>
      </c>
      <c r="BJ529" s="126">
        <f>IF(Taula1[[#This Row],[Espai reservat Administració]]=1,1,0)</f>
        <v>0</v>
      </c>
      <c r="BK529" s="111"/>
      <c r="BL529" s="126">
        <f>IF(Taula1[[#This Row],[Grup justificat     (fer servir opcions de la llista desplegable)]]=2,1,0)</f>
        <v>0</v>
      </c>
      <c r="BM529" s="126">
        <f>IF(Taula1[[#This Row],[Espai reservat Administració]]=2,1,0)</f>
        <v>0</v>
      </c>
      <c r="BN529" s="73"/>
      <c r="BO529" s="73"/>
      <c r="BP529" s="73"/>
      <c r="BQ529" s="73"/>
      <c r="BR529" s="73"/>
      <c r="BS529" s="73"/>
      <c r="BT529" s="73"/>
      <c r="BU529" s="73"/>
      <c r="BV529" s="73"/>
      <c r="BW529" s="73"/>
      <c r="BX529" s="73"/>
      <c r="BY529" s="73"/>
      <c r="BZ529" s="73"/>
      <c r="CA529" s="73"/>
      <c r="CB529" s="73"/>
      <c r="CC529" s="73"/>
      <c r="CD529" s="73"/>
      <c r="CE529" s="73"/>
      <c r="CF529" s="73"/>
      <c r="CG529" s="63">
        <f t="shared" si="133"/>
        <v>0</v>
      </c>
      <c r="CH529" s="63">
        <f t="shared" si="134"/>
        <v>0</v>
      </c>
      <c r="CI529" s="73"/>
      <c r="CJ529" s="63">
        <f>IF(Taula1[[#This Row],[Tipus de contracte                                  (fer servir opcions de la llista desplegable)]]="Indefinit",1,0)</f>
        <v>0</v>
      </c>
      <c r="CK529" s="63">
        <f>IF(Taula1[[#This Row],[Tipus de contracte                                  (fer servir opcions de la llista desplegable)]]="Temporal, igual o superior a 6 mesos",1,0)</f>
        <v>0</v>
      </c>
      <c r="CL529" s="63">
        <f>IF(Taula1[[#This Row],[Tipus de contracte                                  (fer servir opcions de la llista desplegable)]]="Substitució per IT",1,0)</f>
        <v>0</v>
      </c>
      <c r="CM529" s="73"/>
      <c r="CN529" s="63">
        <f>IF(Taula1[[#This Row],[Relació llocs de treball]]&gt;=1,1,0)</f>
        <v>0</v>
      </c>
      <c r="CO529" s="73"/>
      <c r="CP529" s="63">
        <f>IF(Taula1[[#This Row],[Identitat de gènere                                                          (fer servir opcions de la llista desplegable)]]="Home",1,0)</f>
        <v>0</v>
      </c>
      <c r="CQ529" s="63">
        <f>IF(Taula1[[#This Row],[Identitat de gènere                                                          (fer servir opcions de la llista desplegable)]]="Dona",1,0)</f>
        <v>0</v>
      </c>
      <c r="CR529" s="63">
        <f>IF(Taula1[[#This Row],[Identitat de gènere                                                          (fer servir opcions de la llista desplegable)]]="No binari",1,0)</f>
        <v>0</v>
      </c>
      <c r="CS529" s="73"/>
      <c r="CT529" s="63">
        <f t="shared" si="128"/>
        <v>0</v>
      </c>
      <c r="CU529" s="64">
        <f t="shared" si="135"/>
        <v>0</v>
      </c>
      <c r="CW529" s="64">
        <f t="shared" si="136"/>
        <v>0</v>
      </c>
      <c r="CX529" s="64">
        <f t="shared" si="137"/>
        <v>0</v>
      </c>
      <c r="CY529" s="64">
        <f t="shared" si="138"/>
        <v>0</v>
      </c>
      <c r="CZ529" s="64">
        <f t="shared" si="139"/>
        <v>0</v>
      </c>
      <c r="DB529" s="64">
        <f t="shared" si="140"/>
        <v>0</v>
      </c>
      <c r="DC529" s="64">
        <f t="shared" si="141"/>
        <v>0</v>
      </c>
      <c r="DD529" s="64">
        <f t="shared" si="142"/>
        <v>0</v>
      </c>
      <c r="DE529" s="64">
        <f t="shared" si="143"/>
        <v>0</v>
      </c>
    </row>
    <row r="530" spans="2:109" x14ac:dyDescent="0.3">
      <c r="B530" s="167"/>
      <c r="C530" s="186"/>
      <c r="D530" s="2"/>
      <c r="E530" s="67"/>
      <c r="F530" s="5"/>
      <c r="G530" s="5"/>
      <c r="H530" s="187"/>
      <c r="I530" s="111" t="str">
        <f ca="1">IF(Taula1[[#This Row],[Data naixement (format dd/mm/aaaa)]]="","0",DATEDIF(Taula1[[#This Row],[Data naixement (format dd/mm/aaaa)]],TODAY(),"Y"))</f>
        <v>0</v>
      </c>
      <c r="J530" s="6"/>
      <c r="K530" s="6"/>
      <c r="L530" s="6"/>
      <c r="M530" s="6"/>
      <c r="N530" s="56"/>
      <c r="O530" s="56"/>
      <c r="P530" s="56"/>
      <c r="Q530" s="6"/>
      <c r="R530" s="7"/>
      <c r="S530" s="143">
        <f>Taula1[[#This Row],[Mesos naturals sencers treballats període justificat (01/01/2023 - 31/03/2023)]]</f>
        <v>0</v>
      </c>
      <c r="T530" s="194">
        <f>Taula1[[#This Row],[Dies treballats període justificat (01/01/2023 - 31/03/2023)              no comptabilitzats com a mes natural sencer]]</f>
        <v>0</v>
      </c>
      <c r="U530" s="12"/>
      <c r="V530" s="7"/>
      <c r="W530" s="188"/>
      <c r="X530" s="188"/>
      <c r="Y530" s="188"/>
      <c r="Z530" s="188"/>
      <c r="AA530" s="190"/>
      <c r="AB530" s="143">
        <f>Taula1[[#This Row],[Grup justificat     (fer servir opcions de la llista desplegable)]]</f>
        <v>0</v>
      </c>
      <c r="AC530" s="182"/>
      <c r="AD530" s="39"/>
      <c r="AE530" s="131">
        <f>ROUND((AF530/100)*756*Taula1[[#This Row],[Mesos naturals sencers treballats període justificat (01/01/2023 - 31/03/2023)]],2)</f>
        <v>0</v>
      </c>
      <c r="AF530" s="81">
        <f>Taula1[[#This Row],[% Jornada segons contracte
(no posar el símbol %) ]]-Taula1[[#This Row],[% Reducció salari per baix rendiment        (no posar el símbol %)]]</f>
        <v>0</v>
      </c>
      <c r="AG530" s="131">
        <f>ROUND((AH530/100)*24.8547945*Taula1[[#This Row],[Dies treballats període justificat (01/01/2023 - 31/03/2023)              no comptabilitzats com a mes natural sencer]],2)</f>
        <v>0</v>
      </c>
      <c r="AH530" s="79">
        <f>Taula1[[#This Row],[% Jornada segons contracte
(no posar el símbol %) ]]-Taula1[[#This Row],[% Reducció salari per baix rendiment        (no posar el símbol %)]]</f>
        <v>0</v>
      </c>
      <c r="AI530" s="131">
        <f t="shared" si="129"/>
        <v>0</v>
      </c>
      <c r="AJ530" s="39"/>
      <c r="AK530" s="131">
        <f>ROUND((AL530/100)*756*Taula1[[#This Row],[Espai reservat Administració  (mesos)]],2)</f>
        <v>0</v>
      </c>
      <c r="AL530" s="81">
        <f>Taula1[[#This Row],[% Jornada segons contracte
(no posar el símbol %) ]]-Taula1[[#This Row],[% Reducció salari per baix rendiment        (no posar el símbol %)]]</f>
        <v>0</v>
      </c>
      <c r="AM530" s="131">
        <f>ROUND((AN530/100)*24.8547945*Taula1[[#This Row],[Espai reservat Administració (dies)]],2)</f>
        <v>0</v>
      </c>
      <c r="AN530" s="79">
        <f>Taula1[[#This Row],[% Jornada segons contracte
(no posar el símbol %) ]]-Taula1[[#This Row],[% Reducció salari per baix rendiment        (no posar el símbol %)]]</f>
        <v>0</v>
      </c>
      <c r="AO530" s="131">
        <f t="shared" si="130"/>
        <v>0</v>
      </c>
      <c r="AP530" s="87"/>
      <c r="AQ530" s="137">
        <f>ROUND((AR530/100)*693*Taula1[[#This Row],[Mesos naturals sencers treballats període justificat (01/01/2023 - 31/03/2023)]],2)</f>
        <v>0</v>
      </c>
      <c r="AR530" s="90">
        <f>Taula1[[#This Row],[% Jornada segons contracte
(no posar el símbol %) ]]-Taula1[[#This Row],[% Reducció salari per baix rendiment        (no posar el símbol %)]]</f>
        <v>0</v>
      </c>
      <c r="AS530" s="137">
        <f>ROUND((AT530/100)*22.78356164*Taula1[[#This Row],[Dies treballats període justificat (01/01/2023 - 31/03/2023)              no comptabilitzats com a mes natural sencer]],2)</f>
        <v>0</v>
      </c>
      <c r="AT530" s="90">
        <f>Taula1[[#This Row],[% Jornada segons contracte
(no posar el símbol %) ]]-Taula1[[#This Row],[% Reducció salari per baix rendiment        (no posar el símbol %)]]</f>
        <v>0</v>
      </c>
      <c r="AU530" s="137">
        <f t="shared" si="131"/>
        <v>0</v>
      </c>
      <c r="AV530" s="87"/>
      <c r="AW530" s="136">
        <f>ROUND((AX530/100)*693*Taula1[[#This Row],[Espai reservat Administració  (mesos)]],2)</f>
        <v>0</v>
      </c>
      <c r="AX530" s="90">
        <f>Taula1[[#This Row],[% Jornada segons contracte
(no posar el símbol %) ]]-Taula1[[#This Row],[% Reducció salari per baix rendiment        (no posar el símbol %)]]</f>
        <v>0</v>
      </c>
      <c r="AY530" s="131">
        <f>ROUND((AZ530/100)*22.78356164*Taula1[[#This Row],[Espai reservat Administració (dies)]],2)</f>
        <v>0</v>
      </c>
      <c r="AZ530" s="81">
        <f>Taula1[[#This Row],[% Jornada segons contracte
(no posar el símbol %) ]]-Taula1[[#This Row],[% Reducció salari per baix rendiment        (no posar el símbol %)]]</f>
        <v>0</v>
      </c>
      <c r="BA530" s="82">
        <f t="shared" si="132"/>
        <v>0</v>
      </c>
      <c r="BB530" s="41"/>
      <c r="BC530" s="131">
        <f>IF(Taula1[[#This Row],[Grup justificat     (fer servir opcions de la llista desplegable)]]=1,AI530,0)</f>
        <v>0</v>
      </c>
      <c r="BD530" s="131">
        <f>IF(Taula1[[#This Row],[Grup justificat     (fer servir opcions de la llista desplegable)]]=2,AU530,0)</f>
        <v>0</v>
      </c>
      <c r="BE530" s="41"/>
      <c r="BF530" s="131">
        <f>IF(Taula1[[#This Row],[Espai reservat Administració]]=1,AO530,0)</f>
        <v>0</v>
      </c>
      <c r="BG530" s="82">
        <f>IF(Taula1[[#This Row],[Espai reservat Administració]]=2,BA530,0)</f>
        <v>0</v>
      </c>
      <c r="BH530" s="41"/>
      <c r="BI530" s="126">
        <f>IF(Taula1[[#This Row],[Grup justificat     (fer servir opcions de la llista desplegable)]]=1,1,0)</f>
        <v>0</v>
      </c>
      <c r="BJ530" s="126">
        <f>IF(Taula1[[#This Row],[Espai reservat Administració]]=1,1,0)</f>
        <v>0</v>
      </c>
      <c r="BK530" s="111"/>
      <c r="BL530" s="126">
        <f>IF(Taula1[[#This Row],[Grup justificat     (fer servir opcions de la llista desplegable)]]=2,1,0)</f>
        <v>0</v>
      </c>
      <c r="BM530" s="126">
        <f>IF(Taula1[[#This Row],[Espai reservat Administració]]=2,1,0)</f>
        <v>0</v>
      </c>
      <c r="BN530" s="73"/>
      <c r="BO530" s="73"/>
      <c r="BP530" s="73"/>
      <c r="BQ530" s="73"/>
      <c r="BR530" s="73"/>
      <c r="BS530" s="73"/>
      <c r="BT530" s="73"/>
      <c r="BU530" s="73"/>
      <c r="BV530" s="73"/>
      <c r="BW530" s="73"/>
      <c r="BX530" s="73"/>
      <c r="BY530" s="73"/>
      <c r="BZ530" s="73"/>
      <c r="CA530" s="73"/>
      <c r="CB530" s="73"/>
      <c r="CC530" s="73"/>
      <c r="CD530" s="73"/>
      <c r="CE530" s="73"/>
      <c r="CF530" s="73"/>
      <c r="CG530" s="63">
        <f t="shared" si="133"/>
        <v>0</v>
      </c>
      <c r="CH530" s="63">
        <f t="shared" si="134"/>
        <v>0</v>
      </c>
      <c r="CI530" s="73"/>
      <c r="CJ530" s="63">
        <f>IF(Taula1[[#This Row],[Tipus de contracte                                  (fer servir opcions de la llista desplegable)]]="Indefinit",1,0)</f>
        <v>0</v>
      </c>
      <c r="CK530" s="63">
        <f>IF(Taula1[[#This Row],[Tipus de contracte                                  (fer servir opcions de la llista desplegable)]]="Temporal, igual o superior a 6 mesos",1,0)</f>
        <v>0</v>
      </c>
      <c r="CL530" s="63">
        <f>IF(Taula1[[#This Row],[Tipus de contracte                                  (fer servir opcions de la llista desplegable)]]="Substitució per IT",1,0)</f>
        <v>0</v>
      </c>
      <c r="CM530" s="73"/>
      <c r="CN530" s="63">
        <f>IF(Taula1[[#This Row],[Relació llocs de treball]]&gt;=1,1,0)</f>
        <v>0</v>
      </c>
      <c r="CO530" s="73"/>
      <c r="CP530" s="63">
        <f>IF(Taula1[[#This Row],[Identitat de gènere                                                          (fer servir opcions de la llista desplegable)]]="Home",1,0)</f>
        <v>0</v>
      </c>
      <c r="CQ530" s="63">
        <f>IF(Taula1[[#This Row],[Identitat de gènere                                                          (fer servir opcions de la llista desplegable)]]="Dona",1,0)</f>
        <v>0</v>
      </c>
      <c r="CR530" s="63">
        <f>IF(Taula1[[#This Row],[Identitat de gènere                                                          (fer servir opcions de la llista desplegable)]]="No binari",1,0)</f>
        <v>0</v>
      </c>
      <c r="CS530" s="73"/>
      <c r="CT530" s="63">
        <f t="shared" si="128"/>
        <v>0</v>
      </c>
      <c r="CU530" s="64">
        <f t="shared" si="135"/>
        <v>0</v>
      </c>
      <c r="CW530" s="64">
        <f t="shared" si="136"/>
        <v>0</v>
      </c>
      <c r="CX530" s="64">
        <f t="shared" si="137"/>
        <v>0</v>
      </c>
      <c r="CY530" s="64">
        <f t="shared" si="138"/>
        <v>0</v>
      </c>
      <c r="CZ530" s="64">
        <f t="shared" si="139"/>
        <v>0</v>
      </c>
      <c r="DB530" s="64">
        <f t="shared" si="140"/>
        <v>0</v>
      </c>
      <c r="DC530" s="64">
        <f t="shared" si="141"/>
        <v>0</v>
      </c>
      <c r="DD530" s="64">
        <f t="shared" si="142"/>
        <v>0</v>
      </c>
      <c r="DE530" s="64">
        <f t="shared" si="143"/>
        <v>0</v>
      </c>
    </row>
    <row r="531" spans="2:109" x14ac:dyDescent="0.3">
      <c r="B531" s="167"/>
      <c r="C531" s="186"/>
      <c r="D531" s="2"/>
      <c r="E531" s="67"/>
      <c r="F531" s="5"/>
      <c r="G531" s="5"/>
      <c r="H531" s="187"/>
      <c r="I531" s="111" t="str">
        <f ca="1">IF(Taula1[[#This Row],[Data naixement (format dd/mm/aaaa)]]="","0",DATEDIF(Taula1[[#This Row],[Data naixement (format dd/mm/aaaa)]],TODAY(),"Y"))</f>
        <v>0</v>
      </c>
      <c r="J531" s="6"/>
      <c r="K531" s="6"/>
      <c r="L531" s="6"/>
      <c r="M531" s="6"/>
      <c r="N531" s="56"/>
      <c r="O531" s="56"/>
      <c r="P531" s="56"/>
      <c r="Q531" s="6"/>
      <c r="R531" s="7"/>
      <c r="S531" s="143">
        <f>Taula1[[#This Row],[Mesos naturals sencers treballats període justificat (01/01/2023 - 31/03/2023)]]</f>
        <v>0</v>
      </c>
      <c r="T531" s="194">
        <f>Taula1[[#This Row],[Dies treballats període justificat (01/01/2023 - 31/03/2023)              no comptabilitzats com a mes natural sencer]]</f>
        <v>0</v>
      </c>
      <c r="U531" s="12"/>
      <c r="V531" s="7"/>
      <c r="W531" s="188"/>
      <c r="X531" s="188"/>
      <c r="Y531" s="188"/>
      <c r="Z531" s="188"/>
      <c r="AA531" s="190"/>
      <c r="AB531" s="143">
        <f>Taula1[[#This Row],[Grup justificat     (fer servir opcions de la llista desplegable)]]</f>
        <v>0</v>
      </c>
      <c r="AC531" s="182"/>
      <c r="AD531" s="39"/>
      <c r="AE531" s="131">
        <f>ROUND((AF531/100)*756*Taula1[[#This Row],[Mesos naturals sencers treballats període justificat (01/01/2023 - 31/03/2023)]],2)</f>
        <v>0</v>
      </c>
      <c r="AF531" s="81">
        <f>Taula1[[#This Row],[% Jornada segons contracte
(no posar el símbol %) ]]-Taula1[[#This Row],[% Reducció salari per baix rendiment        (no posar el símbol %)]]</f>
        <v>0</v>
      </c>
      <c r="AG531" s="131">
        <f>ROUND((AH531/100)*24.8547945*Taula1[[#This Row],[Dies treballats període justificat (01/01/2023 - 31/03/2023)              no comptabilitzats com a mes natural sencer]],2)</f>
        <v>0</v>
      </c>
      <c r="AH531" s="79">
        <f>Taula1[[#This Row],[% Jornada segons contracte
(no posar el símbol %) ]]-Taula1[[#This Row],[% Reducció salari per baix rendiment        (no posar el símbol %)]]</f>
        <v>0</v>
      </c>
      <c r="AI531" s="131">
        <f t="shared" si="129"/>
        <v>0</v>
      </c>
      <c r="AJ531" s="39"/>
      <c r="AK531" s="131">
        <f>ROUND((AL531/100)*756*Taula1[[#This Row],[Espai reservat Administració  (mesos)]],2)</f>
        <v>0</v>
      </c>
      <c r="AL531" s="81">
        <f>Taula1[[#This Row],[% Jornada segons contracte
(no posar el símbol %) ]]-Taula1[[#This Row],[% Reducció salari per baix rendiment        (no posar el símbol %)]]</f>
        <v>0</v>
      </c>
      <c r="AM531" s="131">
        <f>ROUND((AN531/100)*24.8547945*Taula1[[#This Row],[Espai reservat Administració (dies)]],2)</f>
        <v>0</v>
      </c>
      <c r="AN531" s="79">
        <f>Taula1[[#This Row],[% Jornada segons contracte
(no posar el símbol %) ]]-Taula1[[#This Row],[% Reducció salari per baix rendiment        (no posar el símbol %)]]</f>
        <v>0</v>
      </c>
      <c r="AO531" s="131">
        <f t="shared" si="130"/>
        <v>0</v>
      </c>
      <c r="AP531" s="87"/>
      <c r="AQ531" s="137">
        <f>ROUND((AR531/100)*693*Taula1[[#This Row],[Mesos naturals sencers treballats període justificat (01/01/2023 - 31/03/2023)]],2)</f>
        <v>0</v>
      </c>
      <c r="AR531" s="90">
        <f>Taula1[[#This Row],[% Jornada segons contracte
(no posar el símbol %) ]]-Taula1[[#This Row],[% Reducció salari per baix rendiment        (no posar el símbol %)]]</f>
        <v>0</v>
      </c>
      <c r="AS531" s="137">
        <f>ROUND((AT531/100)*22.78356164*Taula1[[#This Row],[Dies treballats període justificat (01/01/2023 - 31/03/2023)              no comptabilitzats com a mes natural sencer]],2)</f>
        <v>0</v>
      </c>
      <c r="AT531" s="90">
        <f>Taula1[[#This Row],[% Jornada segons contracte
(no posar el símbol %) ]]-Taula1[[#This Row],[% Reducció salari per baix rendiment        (no posar el símbol %)]]</f>
        <v>0</v>
      </c>
      <c r="AU531" s="137">
        <f t="shared" si="131"/>
        <v>0</v>
      </c>
      <c r="AV531" s="87"/>
      <c r="AW531" s="136">
        <f>ROUND((AX531/100)*693*Taula1[[#This Row],[Espai reservat Administració  (mesos)]],2)</f>
        <v>0</v>
      </c>
      <c r="AX531" s="90">
        <f>Taula1[[#This Row],[% Jornada segons contracte
(no posar el símbol %) ]]-Taula1[[#This Row],[% Reducció salari per baix rendiment        (no posar el símbol %)]]</f>
        <v>0</v>
      </c>
      <c r="AY531" s="131">
        <f>ROUND((AZ531/100)*22.78356164*Taula1[[#This Row],[Espai reservat Administració (dies)]],2)</f>
        <v>0</v>
      </c>
      <c r="AZ531" s="81">
        <f>Taula1[[#This Row],[% Jornada segons contracte
(no posar el símbol %) ]]-Taula1[[#This Row],[% Reducció salari per baix rendiment        (no posar el símbol %)]]</f>
        <v>0</v>
      </c>
      <c r="BA531" s="82">
        <f t="shared" si="132"/>
        <v>0</v>
      </c>
      <c r="BB531" s="41"/>
      <c r="BC531" s="131">
        <f>IF(Taula1[[#This Row],[Grup justificat     (fer servir opcions de la llista desplegable)]]=1,AI531,0)</f>
        <v>0</v>
      </c>
      <c r="BD531" s="131">
        <f>IF(Taula1[[#This Row],[Grup justificat     (fer servir opcions de la llista desplegable)]]=2,AU531,0)</f>
        <v>0</v>
      </c>
      <c r="BE531" s="41"/>
      <c r="BF531" s="131">
        <f>IF(Taula1[[#This Row],[Espai reservat Administració]]=1,AO531,0)</f>
        <v>0</v>
      </c>
      <c r="BG531" s="82">
        <f>IF(Taula1[[#This Row],[Espai reservat Administració]]=2,BA531,0)</f>
        <v>0</v>
      </c>
      <c r="BH531" s="41"/>
      <c r="BI531" s="126">
        <f>IF(Taula1[[#This Row],[Grup justificat     (fer servir opcions de la llista desplegable)]]=1,1,0)</f>
        <v>0</v>
      </c>
      <c r="BJ531" s="126">
        <f>IF(Taula1[[#This Row],[Espai reservat Administració]]=1,1,0)</f>
        <v>0</v>
      </c>
      <c r="BK531" s="111"/>
      <c r="BL531" s="126">
        <f>IF(Taula1[[#This Row],[Grup justificat     (fer servir opcions de la llista desplegable)]]=2,1,0)</f>
        <v>0</v>
      </c>
      <c r="BM531" s="126">
        <f>IF(Taula1[[#This Row],[Espai reservat Administració]]=2,1,0)</f>
        <v>0</v>
      </c>
      <c r="BN531" s="73"/>
      <c r="BO531" s="73"/>
      <c r="BP531" s="73"/>
      <c r="BQ531" s="73"/>
      <c r="BR531" s="73"/>
      <c r="BS531" s="73"/>
      <c r="BT531" s="73"/>
      <c r="BU531" s="73"/>
      <c r="BV531" s="73"/>
      <c r="BW531" s="73"/>
      <c r="BX531" s="73"/>
      <c r="BY531" s="73"/>
      <c r="BZ531" s="73"/>
      <c r="CA531" s="73"/>
      <c r="CB531" s="73"/>
      <c r="CC531" s="73"/>
      <c r="CD531" s="73"/>
      <c r="CE531" s="73"/>
      <c r="CF531" s="73"/>
      <c r="CG531" s="63">
        <f t="shared" si="133"/>
        <v>0</v>
      </c>
      <c r="CH531" s="63">
        <f t="shared" si="134"/>
        <v>0</v>
      </c>
      <c r="CI531" s="73"/>
      <c r="CJ531" s="63">
        <f>IF(Taula1[[#This Row],[Tipus de contracte                                  (fer servir opcions de la llista desplegable)]]="Indefinit",1,0)</f>
        <v>0</v>
      </c>
      <c r="CK531" s="63">
        <f>IF(Taula1[[#This Row],[Tipus de contracte                                  (fer servir opcions de la llista desplegable)]]="Temporal, igual o superior a 6 mesos",1,0)</f>
        <v>0</v>
      </c>
      <c r="CL531" s="63">
        <f>IF(Taula1[[#This Row],[Tipus de contracte                                  (fer servir opcions de la llista desplegable)]]="Substitució per IT",1,0)</f>
        <v>0</v>
      </c>
      <c r="CM531" s="73"/>
      <c r="CN531" s="63">
        <f>IF(Taula1[[#This Row],[Relació llocs de treball]]&gt;=1,1,0)</f>
        <v>0</v>
      </c>
      <c r="CO531" s="73"/>
      <c r="CP531" s="63">
        <f>IF(Taula1[[#This Row],[Identitat de gènere                                                          (fer servir opcions de la llista desplegable)]]="Home",1,0)</f>
        <v>0</v>
      </c>
      <c r="CQ531" s="63">
        <f>IF(Taula1[[#This Row],[Identitat de gènere                                                          (fer servir opcions de la llista desplegable)]]="Dona",1,0)</f>
        <v>0</v>
      </c>
      <c r="CR531" s="63">
        <f>IF(Taula1[[#This Row],[Identitat de gènere                                                          (fer servir opcions de la llista desplegable)]]="No binari",1,0)</f>
        <v>0</v>
      </c>
      <c r="CS531" s="73"/>
      <c r="CT531" s="63">
        <f t="shared" si="128"/>
        <v>0</v>
      </c>
      <c r="CU531" s="64">
        <f t="shared" si="135"/>
        <v>0</v>
      </c>
      <c r="CW531" s="64">
        <f t="shared" si="136"/>
        <v>0</v>
      </c>
      <c r="CX531" s="64">
        <f t="shared" si="137"/>
        <v>0</v>
      </c>
      <c r="CY531" s="64">
        <f t="shared" si="138"/>
        <v>0</v>
      </c>
      <c r="CZ531" s="64">
        <f t="shared" si="139"/>
        <v>0</v>
      </c>
      <c r="DB531" s="64">
        <f t="shared" si="140"/>
        <v>0</v>
      </c>
      <c r="DC531" s="64">
        <f t="shared" si="141"/>
        <v>0</v>
      </c>
      <c r="DD531" s="64">
        <f t="shared" si="142"/>
        <v>0</v>
      </c>
      <c r="DE531" s="64">
        <f t="shared" si="143"/>
        <v>0</v>
      </c>
    </row>
    <row r="532" spans="2:109" x14ac:dyDescent="0.3">
      <c r="B532" s="167"/>
      <c r="C532" s="186"/>
      <c r="D532" s="2"/>
      <c r="E532" s="67"/>
      <c r="F532" s="5"/>
      <c r="G532" s="5"/>
      <c r="H532" s="187"/>
      <c r="I532" s="111" t="str">
        <f ca="1">IF(Taula1[[#This Row],[Data naixement (format dd/mm/aaaa)]]="","0",DATEDIF(Taula1[[#This Row],[Data naixement (format dd/mm/aaaa)]],TODAY(),"Y"))</f>
        <v>0</v>
      </c>
      <c r="J532" s="6"/>
      <c r="K532" s="6"/>
      <c r="L532" s="6"/>
      <c r="M532" s="6"/>
      <c r="N532" s="56"/>
      <c r="O532" s="56"/>
      <c r="P532" s="56"/>
      <c r="Q532" s="6"/>
      <c r="R532" s="7"/>
      <c r="S532" s="143">
        <f>Taula1[[#This Row],[Mesos naturals sencers treballats període justificat (01/01/2023 - 31/03/2023)]]</f>
        <v>0</v>
      </c>
      <c r="T532" s="194">
        <f>Taula1[[#This Row],[Dies treballats període justificat (01/01/2023 - 31/03/2023)              no comptabilitzats com a mes natural sencer]]</f>
        <v>0</v>
      </c>
      <c r="U532" s="12"/>
      <c r="V532" s="7"/>
      <c r="W532" s="188"/>
      <c r="X532" s="188"/>
      <c r="Y532" s="188"/>
      <c r="Z532" s="188"/>
      <c r="AA532" s="190"/>
      <c r="AB532" s="143">
        <f>Taula1[[#This Row],[Grup justificat     (fer servir opcions de la llista desplegable)]]</f>
        <v>0</v>
      </c>
      <c r="AC532" s="182"/>
      <c r="AD532" s="39"/>
      <c r="AE532" s="131">
        <f>ROUND((AF532/100)*756*Taula1[[#This Row],[Mesos naturals sencers treballats període justificat (01/01/2023 - 31/03/2023)]],2)</f>
        <v>0</v>
      </c>
      <c r="AF532" s="81">
        <f>Taula1[[#This Row],[% Jornada segons contracte
(no posar el símbol %) ]]-Taula1[[#This Row],[% Reducció salari per baix rendiment        (no posar el símbol %)]]</f>
        <v>0</v>
      </c>
      <c r="AG532" s="131">
        <f>ROUND((AH532/100)*24.8547945*Taula1[[#This Row],[Dies treballats període justificat (01/01/2023 - 31/03/2023)              no comptabilitzats com a mes natural sencer]],2)</f>
        <v>0</v>
      </c>
      <c r="AH532" s="79">
        <f>Taula1[[#This Row],[% Jornada segons contracte
(no posar el símbol %) ]]-Taula1[[#This Row],[% Reducció salari per baix rendiment        (no posar el símbol %)]]</f>
        <v>0</v>
      </c>
      <c r="AI532" s="131">
        <f t="shared" si="129"/>
        <v>0</v>
      </c>
      <c r="AJ532" s="39"/>
      <c r="AK532" s="131">
        <f>ROUND((AL532/100)*756*Taula1[[#This Row],[Espai reservat Administració  (mesos)]],2)</f>
        <v>0</v>
      </c>
      <c r="AL532" s="81">
        <f>Taula1[[#This Row],[% Jornada segons contracte
(no posar el símbol %) ]]-Taula1[[#This Row],[% Reducció salari per baix rendiment        (no posar el símbol %)]]</f>
        <v>0</v>
      </c>
      <c r="AM532" s="131">
        <f>ROUND((AN532/100)*24.8547945*Taula1[[#This Row],[Espai reservat Administració (dies)]],2)</f>
        <v>0</v>
      </c>
      <c r="AN532" s="79">
        <f>Taula1[[#This Row],[% Jornada segons contracte
(no posar el símbol %) ]]-Taula1[[#This Row],[% Reducció salari per baix rendiment        (no posar el símbol %)]]</f>
        <v>0</v>
      </c>
      <c r="AO532" s="131">
        <f t="shared" si="130"/>
        <v>0</v>
      </c>
      <c r="AP532" s="87"/>
      <c r="AQ532" s="137">
        <f>ROUND((AR532/100)*693*Taula1[[#This Row],[Mesos naturals sencers treballats període justificat (01/01/2023 - 31/03/2023)]],2)</f>
        <v>0</v>
      </c>
      <c r="AR532" s="90">
        <f>Taula1[[#This Row],[% Jornada segons contracte
(no posar el símbol %) ]]-Taula1[[#This Row],[% Reducció salari per baix rendiment        (no posar el símbol %)]]</f>
        <v>0</v>
      </c>
      <c r="AS532" s="137">
        <f>ROUND((AT532/100)*22.78356164*Taula1[[#This Row],[Dies treballats període justificat (01/01/2023 - 31/03/2023)              no comptabilitzats com a mes natural sencer]],2)</f>
        <v>0</v>
      </c>
      <c r="AT532" s="90">
        <f>Taula1[[#This Row],[% Jornada segons contracte
(no posar el símbol %) ]]-Taula1[[#This Row],[% Reducció salari per baix rendiment        (no posar el símbol %)]]</f>
        <v>0</v>
      </c>
      <c r="AU532" s="137">
        <f t="shared" si="131"/>
        <v>0</v>
      </c>
      <c r="AV532" s="87"/>
      <c r="AW532" s="136">
        <f>ROUND((AX532/100)*693*Taula1[[#This Row],[Espai reservat Administració  (mesos)]],2)</f>
        <v>0</v>
      </c>
      <c r="AX532" s="90">
        <f>Taula1[[#This Row],[% Jornada segons contracte
(no posar el símbol %) ]]-Taula1[[#This Row],[% Reducció salari per baix rendiment        (no posar el símbol %)]]</f>
        <v>0</v>
      </c>
      <c r="AY532" s="131">
        <f>ROUND((AZ532/100)*22.78356164*Taula1[[#This Row],[Espai reservat Administració (dies)]],2)</f>
        <v>0</v>
      </c>
      <c r="AZ532" s="81">
        <f>Taula1[[#This Row],[% Jornada segons contracte
(no posar el símbol %) ]]-Taula1[[#This Row],[% Reducció salari per baix rendiment        (no posar el símbol %)]]</f>
        <v>0</v>
      </c>
      <c r="BA532" s="82">
        <f t="shared" si="132"/>
        <v>0</v>
      </c>
      <c r="BB532" s="41"/>
      <c r="BC532" s="131">
        <f>IF(Taula1[[#This Row],[Grup justificat     (fer servir opcions de la llista desplegable)]]=1,AI532,0)</f>
        <v>0</v>
      </c>
      <c r="BD532" s="131">
        <f>IF(Taula1[[#This Row],[Grup justificat     (fer servir opcions de la llista desplegable)]]=2,AU532,0)</f>
        <v>0</v>
      </c>
      <c r="BE532" s="41"/>
      <c r="BF532" s="131">
        <f>IF(Taula1[[#This Row],[Espai reservat Administració]]=1,AO532,0)</f>
        <v>0</v>
      </c>
      <c r="BG532" s="82">
        <f>IF(Taula1[[#This Row],[Espai reservat Administració]]=2,BA532,0)</f>
        <v>0</v>
      </c>
      <c r="BH532" s="41"/>
      <c r="BI532" s="126">
        <f>IF(Taula1[[#This Row],[Grup justificat     (fer servir opcions de la llista desplegable)]]=1,1,0)</f>
        <v>0</v>
      </c>
      <c r="BJ532" s="126">
        <f>IF(Taula1[[#This Row],[Espai reservat Administració]]=1,1,0)</f>
        <v>0</v>
      </c>
      <c r="BK532" s="111"/>
      <c r="BL532" s="126">
        <f>IF(Taula1[[#This Row],[Grup justificat     (fer servir opcions de la llista desplegable)]]=2,1,0)</f>
        <v>0</v>
      </c>
      <c r="BM532" s="126">
        <f>IF(Taula1[[#This Row],[Espai reservat Administració]]=2,1,0)</f>
        <v>0</v>
      </c>
      <c r="BN532" s="73"/>
      <c r="BO532" s="73"/>
      <c r="BP532" s="73"/>
      <c r="BQ532" s="73"/>
      <c r="BR532" s="73"/>
      <c r="BS532" s="73"/>
      <c r="BT532" s="73"/>
      <c r="BU532" s="73"/>
      <c r="BV532" s="73"/>
      <c r="BW532" s="73"/>
      <c r="BX532" s="73"/>
      <c r="BY532" s="73"/>
      <c r="BZ532" s="73"/>
      <c r="CA532" s="73"/>
      <c r="CB532" s="73"/>
      <c r="CC532" s="73"/>
      <c r="CD532" s="73"/>
      <c r="CE532" s="73"/>
      <c r="CF532" s="73"/>
      <c r="CG532" s="63">
        <f t="shared" si="133"/>
        <v>0</v>
      </c>
      <c r="CH532" s="63">
        <f t="shared" si="134"/>
        <v>0</v>
      </c>
      <c r="CI532" s="73"/>
      <c r="CJ532" s="63">
        <f>IF(Taula1[[#This Row],[Tipus de contracte                                  (fer servir opcions de la llista desplegable)]]="Indefinit",1,0)</f>
        <v>0</v>
      </c>
      <c r="CK532" s="63">
        <f>IF(Taula1[[#This Row],[Tipus de contracte                                  (fer servir opcions de la llista desplegable)]]="Temporal, igual o superior a 6 mesos",1,0)</f>
        <v>0</v>
      </c>
      <c r="CL532" s="63">
        <f>IF(Taula1[[#This Row],[Tipus de contracte                                  (fer servir opcions de la llista desplegable)]]="Substitució per IT",1,0)</f>
        <v>0</v>
      </c>
      <c r="CM532" s="73"/>
      <c r="CN532" s="63">
        <f>IF(Taula1[[#This Row],[Relació llocs de treball]]&gt;=1,1,0)</f>
        <v>0</v>
      </c>
      <c r="CO532" s="73"/>
      <c r="CP532" s="63">
        <f>IF(Taula1[[#This Row],[Identitat de gènere                                                          (fer servir opcions de la llista desplegable)]]="Home",1,0)</f>
        <v>0</v>
      </c>
      <c r="CQ532" s="63">
        <f>IF(Taula1[[#This Row],[Identitat de gènere                                                          (fer servir opcions de la llista desplegable)]]="Dona",1,0)</f>
        <v>0</v>
      </c>
      <c r="CR532" s="63">
        <f>IF(Taula1[[#This Row],[Identitat de gènere                                                          (fer servir opcions de la llista desplegable)]]="No binari",1,0)</f>
        <v>0</v>
      </c>
      <c r="CS532" s="73"/>
      <c r="CT532" s="63">
        <f t="shared" si="128"/>
        <v>0</v>
      </c>
      <c r="CU532" s="64">
        <f t="shared" si="135"/>
        <v>0</v>
      </c>
      <c r="CW532" s="64">
        <f t="shared" si="136"/>
        <v>0</v>
      </c>
      <c r="CX532" s="64">
        <f t="shared" si="137"/>
        <v>0</v>
      </c>
      <c r="CY532" s="64">
        <f t="shared" si="138"/>
        <v>0</v>
      </c>
      <c r="CZ532" s="64">
        <f t="shared" si="139"/>
        <v>0</v>
      </c>
      <c r="DB532" s="64">
        <f t="shared" si="140"/>
        <v>0</v>
      </c>
      <c r="DC532" s="64">
        <f t="shared" si="141"/>
        <v>0</v>
      </c>
      <c r="DD532" s="64">
        <f t="shared" si="142"/>
        <v>0</v>
      </c>
      <c r="DE532" s="64">
        <f t="shared" si="143"/>
        <v>0</v>
      </c>
    </row>
    <row r="533" spans="2:109" x14ac:dyDescent="0.3">
      <c r="B533" s="167"/>
      <c r="C533" s="186"/>
      <c r="D533" s="2"/>
      <c r="E533" s="67"/>
      <c r="F533" s="5"/>
      <c r="G533" s="5"/>
      <c r="H533" s="187"/>
      <c r="I533" s="111" t="str">
        <f ca="1">IF(Taula1[[#This Row],[Data naixement (format dd/mm/aaaa)]]="","0",DATEDIF(Taula1[[#This Row],[Data naixement (format dd/mm/aaaa)]],TODAY(),"Y"))</f>
        <v>0</v>
      </c>
      <c r="J533" s="6"/>
      <c r="K533" s="6"/>
      <c r="L533" s="6"/>
      <c r="M533" s="6"/>
      <c r="N533" s="56"/>
      <c r="O533" s="56"/>
      <c r="P533" s="56"/>
      <c r="Q533" s="6"/>
      <c r="R533" s="7"/>
      <c r="S533" s="143">
        <f>Taula1[[#This Row],[Mesos naturals sencers treballats període justificat (01/01/2023 - 31/03/2023)]]</f>
        <v>0</v>
      </c>
      <c r="T533" s="194">
        <f>Taula1[[#This Row],[Dies treballats període justificat (01/01/2023 - 31/03/2023)              no comptabilitzats com a mes natural sencer]]</f>
        <v>0</v>
      </c>
      <c r="U533" s="12"/>
      <c r="V533" s="7"/>
      <c r="W533" s="188"/>
      <c r="X533" s="188"/>
      <c r="Y533" s="188"/>
      <c r="Z533" s="188"/>
      <c r="AA533" s="190"/>
      <c r="AB533" s="143">
        <f>Taula1[[#This Row],[Grup justificat     (fer servir opcions de la llista desplegable)]]</f>
        <v>0</v>
      </c>
      <c r="AC533" s="182"/>
      <c r="AD533" s="39"/>
      <c r="AE533" s="131">
        <f>ROUND((AF533/100)*756*Taula1[[#This Row],[Mesos naturals sencers treballats període justificat (01/01/2023 - 31/03/2023)]],2)</f>
        <v>0</v>
      </c>
      <c r="AF533" s="81">
        <f>Taula1[[#This Row],[% Jornada segons contracte
(no posar el símbol %) ]]-Taula1[[#This Row],[% Reducció salari per baix rendiment        (no posar el símbol %)]]</f>
        <v>0</v>
      </c>
      <c r="AG533" s="131">
        <f>ROUND((AH533/100)*24.8547945*Taula1[[#This Row],[Dies treballats període justificat (01/01/2023 - 31/03/2023)              no comptabilitzats com a mes natural sencer]],2)</f>
        <v>0</v>
      </c>
      <c r="AH533" s="79">
        <f>Taula1[[#This Row],[% Jornada segons contracte
(no posar el símbol %) ]]-Taula1[[#This Row],[% Reducció salari per baix rendiment        (no posar el símbol %)]]</f>
        <v>0</v>
      </c>
      <c r="AI533" s="131">
        <f t="shared" si="129"/>
        <v>0</v>
      </c>
      <c r="AJ533" s="39"/>
      <c r="AK533" s="131">
        <f>ROUND((AL533/100)*756*Taula1[[#This Row],[Espai reservat Administració  (mesos)]],2)</f>
        <v>0</v>
      </c>
      <c r="AL533" s="81">
        <f>Taula1[[#This Row],[% Jornada segons contracte
(no posar el símbol %) ]]-Taula1[[#This Row],[% Reducció salari per baix rendiment        (no posar el símbol %)]]</f>
        <v>0</v>
      </c>
      <c r="AM533" s="131">
        <f>ROUND((AN533/100)*24.8547945*Taula1[[#This Row],[Espai reservat Administració (dies)]],2)</f>
        <v>0</v>
      </c>
      <c r="AN533" s="79">
        <f>Taula1[[#This Row],[% Jornada segons contracte
(no posar el símbol %) ]]-Taula1[[#This Row],[% Reducció salari per baix rendiment        (no posar el símbol %)]]</f>
        <v>0</v>
      </c>
      <c r="AO533" s="131">
        <f t="shared" si="130"/>
        <v>0</v>
      </c>
      <c r="AP533" s="87"/>
      <c r="AQ533" s="137">
        <f>ROUND((AR533/100)*693*Taula1[[#This Row],[Mesos naturals sencers treballats període justificat (01/01/2023 - 31/03/2023)]],2)</f>
        <v>0</v>
      </c>
      <c r="AR533" s="90">
        <f>Taula1[[#This Row],[% Jornada segons contracte
(no posar el símbol %) ]]-Taula1[[#This Row],[% Reducció salari per baix rendiment        (no posar el símbol %)]]</f>
        <v>0</v>
      </c>
      <c r="AS533" s="137">
        <f>ROUND((AT533/100)*22.78356164*Taula1[[#This Row],[Dies treballats període justificat (01/01/2023 - 31/03/2023)              no comptabilitzats com a mes natural sencer]],2)</f>
        <v>0</v>
      </c>
      <c r="AT533" s="90">
        <f>Taula1[[#This Row],[% Jornada segons contracte
(no posar el símbol %) ]]-Taula1[[#This Row],[% Reducció salari per baix rendiment        (no posar el símbol %)]]</f>
        <v>0</v>
      </c>
      <c r="AU533" s="137">
        <f t="shared" si="131"/>
        <v>0</v>
      </c>
      <c r="AV533" s="87"/>
      <c r="AW533" s="136">
        <f>ROUND((AX533/100)*693*Taula1[[#This Row],[Espai reservat Administració  (mesos)]],2)</f>
        <v>0</v>
      </c>
      <c r="AX533" s="90">
        <f>Taula1[[#This Row],[% Jornada segons contracte
(no posar el símbol %) ]]-Taula1[[#This Row],[% Reducció salari per baix rendiment        (no posar el símbol %)]]</f>
        <v>0</v>
      </c>
      <c r="AY533" s="131">
        <f>ROUND((AZ533/100)*22.78356164*Taula1[[#This Row],[Espai reservat Administració (dies)]],2)</f>
        <v>0</v>
      </c>
      <c r="AZ533" s="81">
        <f>Taula1[[#This Row],[% Jornada segons contracte
(no posar el símbol %) ]]-Taula1[[#This Row],[% Reducció salari per baix rendiment        (no posar el símbol %)]]</f>
        <v>0</v>
      </c>
      <c r="BA533" s="82">
        <f t="shared" si="132"/>
        <v>0</v>
      </c>
      <c r="BB533" s="41"/>
      <c r="BC533" s="131">
        <f>IF(Taula1[[#This Row],[Grup justificat     (fer servir opcions de la llista desplegable)]]=1,AI533,0)</f>
        <v>0</v>
      </c>
      <c r="BD533" s="131">
        <f>IF(Taula1[[#This Row],[Grup justificat     (fer servir opcions de la llista desplegable)]]=2,AU533,0)</f>
        <v>0</v>
      </c>
      <c r="BE533" s="41"/>
      <c r="BF533" s="131">
        <f>IF(Taula1[[#This Row],[Espai reservat Administració]]=1,AO533,0)</f>
        <v>0</v>
      </c>
      <c r="BG533" s="82">
        <f>IF(Taula1[[#This Row],[Espai reservat Administració]]=2,BA533,0)</f>
        <v>0</v>
      </c>
      <c r="BH533" s="41"/>
      <c r="BI533" s="126">
        <f>IF(Taula1[[#This Row],[Grup justificat     (fer servir opcions de la llista desplegable)]]=1,1,0)</f>
        <v>0</v>
      </c>
      <c r="BJ533" s="126">
        <f>IF(Taula1[[#This Row],[Espai reservat Administració]]=1,1,0)</f>
        <v>0</v>
      </c>
      <c r="BK533" s="111"/>
      <c r="BL533" s="126">
        <f>IF(Taula1[[#This Row],[Grup justificat     (fer servir opcions de la llista desplegable)]]=2,1,0)</f>
        <v>0</v>
      </c>
      <c r="BM533" s="126">
        <f>IF(Taula1[[#This Row],[Espai reservat Administració]]=2,1,0)</f>
        <v>0</v>
      </c>
      <c r="BN533" s="73"/>
      <c r="BO533" s="73"/>
      <c r="BP533" s="73"/>
      <c r="BQ533" s="73"/>
      <c r="BR533" s="73"/>
      <c r="BS533" s="73"/>
      <c r="BT533" s="73"/>
      <c r="BU533" s="73"/>
      <c r="BV533" s="73"/>
      <c r="BW533" s="73"/>
      <c r="BX533" s="73"/>
      <c r="BY533" s="73"/>
      <c r="BZ533" s="73"/>
      <c r="CA533" s="73"/>
      <c r="CB533" s="73"/>
      <c r="CC533" s="73"/>
      <c r="CD533" s="73"/>
      <c r="CE533" s="73"/>
      <c r="CF533" s="73"/>
      <c r="CG533" s="63">
        <f t="shared" si="133"/>
        <v>0</v>
      </c>
      <c r="CH533" s="63">
        <f t="shared" si="134"/>
        <v>0</v>
      </c>
      <c r="CI533" s="73"/>
      <c r="CJ533" s="63">
        <f>IF(Taula1[[#This Row],[Tipus de contracte                                  (fer servir opcions de la llista desplegable)]]="Indefinit",1,0)</f>
        <v>0</v>
      </c>
      <c r="CK533" s="63">
        <f>IF(Taula1[[#This Row],[Tipus de contracte                                  (fer servir opcions de la llista desplegable)]]="Temporal, igual o superior a 6 mesos",1,0)</f>
        <v>0</v>
      </c>
      <c r="CL533" s="63">
        <f>IF(Taula1[[#This Row],[Tipus de contracte                                  (fer servir opcions de la llista desplegable)]]="Substitució per IT",1,0)</f>
        <v>0</v>
      </c>
      <c r="CM533" s="73"/>
      <c r="CN533" s="63">
        <f>IF(Taula1[[#This Row],[Relació llocs de treball]]&gt;=1,1,0)</f>
        <v>0</v>
      </c>
      <c r="CO533" s="73"/>
      <c r="CP533" s="63">
        <f>IF(Taula1[[#This Row],[Identitat de gènere                                                          (fer servir opcions de la llista desplegable)]]="Home",1,0)</f>
        <v>0</v>
      </c>
      <c r="CQ533" s="63">
        <f>IF(Taula1[[#This Row],[Identitat de gènere                                                          (fer servir opcions de la llista desplegable)]]="Dona",1,0)</f>
        <v>0</v>
      </c>
      <c r="CR533" s="63">
        <f>IF(Taula1[[#This Row],[Identitat de gènere                                                          (fer servir opcions de la llista desplegable)]]="No binari",1,0)</f>
        <v>0</v>
      </c>
      <c r="CS533" s="73"/>
      <c r="CT533" s="63">
        <f t="shared" si="128"/>
        <v>0</v>
      </c>
      <c r="CU533" s="64">
        <f t="shared" si="135"/>
        <v>0</v>
      </c>
      <c r="CW533" s="64">
        <f t="shared" si="136"/>
        <v>0</v>
      </c>
      <c r="CX533" s="64">
        <f t="shared" si="137"/>
        <v>0</v>
      </c>
      <c r="CY533" s="64">
        <f t="shared" si="138"/>
        <v>0</v>
      </c>
      <c r="CZ533" s="64">
        <f t="shared" si="139"/>
        <v>0</v>
      </c>
      <c r="DB533" s="64">
        <f t="shared" si="140"/>
        <v>0</v>
      </c>
      <c r="DC533" s="64">
        <f t="shared" si="141"/>
        <v>0</v>
      </c>
      <c r="DD533" s="64">
        <f t="shared" si="142"/>
        <v>0</v>
      </c>
      <c r="DE533" s="64">
        <f t="shared" si="143"/>
        <v>0</v>
      </c>
    </row>
    <row r="534" spans="2:109" x14ac:dyDescent="0.3">
      <c r="B534" s="167"/>
      <c r="C534" s="186"/>
      <c r="D534" s="2"/>
      <c r="E534" s="67"/>
      <c r="F534" s="5"/>
      <c r="G534" s="5"/>
      <c r="H534" s="187"/>
      <c r="I534" s="111" t="str">
        <f ca="1">IF(Taula1[[#This Row],[Data naixement (format dd/mm/aaaa)]]="","0",DATEDIF(Taula1[[#This Row],[Data naixement (format dd/mm/aaaa)]],TODAY(),"Y"))</f>
        <v>0</v>
      </c>
      <c r="J534" s="6"/>
      <c r="K534" s="6"/>
      <c r="L534" s="6"/>
      <c r="M534" s="6"/>
      <c r="N534" s="56"/>
      <c r="O534" s="56"/>
      <c r="P534" s="56"/>
      <c r="Q534" s="6"/>
      <c r="R534" s="7"/>
      <c r="S534" s="143">
        <f>Taula1[[#This Row],[Mesos naturals sencers treballats període justificat (01/01/2023 - 31/03/2023)]]</f>
        <v>0</v>
      </c>
      <c r="T534" s="194">
        <f>Taula1[[#This Row],[Dies treballats període justificat (01/01/2023 - 31/03/2023)              no comptabilitzats com a mes natural sencer]]</f>
        <v>0</v>
      </c>
      <c r="U534" s="12"/>
      <c r="V534" s="7"/>
      <c r="W534" s="188"/>
      <c r="X534" s="188"/>
      <c r="Y534" s="188"/>
      <c r="Z534" s="188"/>
      <c r="AA534" s="190"/>
      <c r="AB534" s="143">
        <f>Taula1[[#This Row],[Grup justificat     (fer servir opcions de la llista desplegable)]]</f>
        <v>0</v>
      </c>
      <c r="AC534" s="182"/>
      <c r="AD534" s="39"/>
      <c r="AE534" s="131">
        <f>ROUND((AF534/100)*756*Taula1[[#This Row],[Mesos naturals sencers treballats període justificat (01/01/2023 - 31/03/2023)]],2)</f>
        <v>0</v>
      </c>
      <c r="AF534" s="81">
        <f>Taula1[[#This Row],[% Jornada segons contracte
(no posar el símbol %) ]]-Taula1[[#This Row],[% Reducció salari per baix rendiment        (no posar el símbol %)]]</f>
        <v>0</v>
      </c>
      <c r="AG534" s="131">
        <f>ROUND((AH534/100)*24.8547945*Taula1[[#This Row],[Dies treballats període justificat (01/01/2023 - 31/03/2023)              no comptabilitzats com a mes natural sencer]],2)</f>
        <v>0</v>
      </c>
      <c r="AH534" s="79">
        <f>Taula1[[#This Row],[% Jornada segons contracte
(no posar el símbol %) ]]-Taula1[[#This Row],[% Reducció salari per baix rendiment        (no posar el símbol %)]]</f>
        <v>0</v>
      </c>
      <c r="AI534" s="131">
        <f t="shared" si="129"/>
        <v>0</v>
      </c>
      <c r="AJ534" s="39"/>
      <c r="AK534" s="131">
        <f>ROUND((AL534/100)*756*Taula1[[#This Row],[Espai reservat Administració  (mesos)]],2)</f>
        <v>0</v>
      </c>
      <c r="AL534" s="81">
        <f>Taula1[[#This Row],[% Jornada segons contracte
(no posar el símbol %) ]]-Taula1[[#This Row],[% Reducció salari per baix rendiment        (no posar el símbol %)]]</f>
        <v>0</v>
      </c>
      <c r="AM534" s="131">
        <f>ROUND((AN534/100)*24.8547945*Taula1[[#This Row],[Espai reservat Administració (dies)]],2)</f>
        <v>0</v>
      </c>
      <c r="AN534" s="79">
        <f>Taula1[[#This Row],[% Jornada segons contracte
(no posar el símbol %) ]]-Taula1[[#This Row],[% Reducció salari per baix rendiment        (no posar el símbol %)]]</f>
        <v>0</v>
      </c>
      <c r="AO534" s="131">
        <f t="shared" si="130"/>
        <v>0</v>
      </c>
      <c r="AP534" s="87"/>
      <c r="AQ534" s="137">
        <f>ROUND((AR534/100)*693*Taula1[[#This Row],[Mesos naturals sencers treballats període justificat (01/01/2023 - 31/03/2023)]],2)</f>
        <v>0</v>
      </c>
      <c r="AR534" s="90">
        <f>Taula1[[#This Row],[% Jornada segons contracte
(no posar el símbol %) ]]-Taula1[[#This Row],[% Reducció salari per baix rendiment        (no posar el símbol %)]]</f>
        <v>0</v>
      </c>
      <c r="AS534" s="137">
        <f>ROUND((AT534/100)*22.78356164*Taula1[[#This Row],[Dies treballats període justificat (01/01/2023 - 31/03/2023)              no comptabilitzats com a mes natural sencer]],2)</f>
        <v>0</v>
      </c>
      <c r="AT534" s="90">
        <f>Taula1[[#This Row],[% Jornada segons contracte
(no posar el símbol %) ]]-Taula1[[#This Row],[% Reducció salari per baix rendiment        (no posar el símbol %)]]</f>
        <v>0</v>
      </c>
      <c r="AU534" s="137">
        <f t="shared" si="131"/>
        <v>0</v>
      </c>
      <c r="AV534" s="87"/>
      <c r="AW534" s="136">
        <f>ROUND((AX534/100)*693*Taula1[[#This Row],[Espai reservat Administració  (mesos)]],2)</f>
        <v>0</v>
      </c>
      <c r="AX534" s="90">
        <f>Taula1[[#This Row],[% Jornada segons contracte
(no posar el símbol %) ]]-Taula1[[#This Row],[% Reducció salari per baix rendiment        (no posar el símbol %)]]</f>
        <v>0</v>
      </c>
      <c r="AY534" s="131">
        <f>ROUND((AZ534/100)*22.78356164*Taula1[[#This Row],[Espai reservat Administració (dies)]],2)</f>
        <v>0</v>
      </c>
      <c r="AZ534" s="81">
        <f>Taula1[[#This Row],[% Jornada segons contracte
(no posar el símbol %) ]]-Taula1[[#This Row],[% Reducció salari per baix rendiment        (no posar el símbol %)]]</f>
        <v>0</v>
      </c>
      <c r="BA534" s="82">
        <f t="shared" si="132"/>
        <v>0</v>
      </c>
      <c r="BB534" s="41"/>
      <c r="BC534" s="131">
        <f>IF(Taula1[[#This Row],[Grup justificat     (fer servir opcions de la llista desplegable)]]=1,AI534,0)</f>
        <v>0</v>
      </c>
      <c r="BD534" s="131">
        <f>IF(Taula1[[#This Row],[Grup justificat     (fer servir opcions de la llista desplegable)]]=2,AU534,0)</f>
        <v>0</v>
      </c>
      <c r="BE534" s="41"/>
      <c r="BF534" s="131">
        <f>IF(Taula1[[#This Row],[Espai reservat Administració]]=1,AO534,0)</f>
        <v>0</v>
      </c>
      <c r="BG534" s="82">
        <f>IF(Taula1[[#This Row],[Espai reservat Administració]]=2,BA534,0)</f>
        <v>0</v>
      </c>
      <c r="BH534" s="41"/>
      <c r="BI534" s="126">
        <f>IF(Taula1[[#This Row],[Grup justificat     (fer servir opcions de la llista desplegable)]]=1,1,0)</f>
        <v>0</v>
      </c>
      <c r="BJ534" s="126">
        <f>IF(Taula1[[#This Row],[Espai reservat Administració]]=1,1,0)</f>
        <v>0</v>
      </c>
      <c r="BK534" s="111"/>
      <c r="BL534" s="126">
        <f>IF(Taula1[[#This Row],[Grup justificat     (fer servir opcions de la llista desplegable)]]=2,1,0)</f>
        <v>0</v>
      </c>
      <c r="BM534" s="126">
        <f>IF(Taula1[[#This Row],[Espai reservat Administració]]=2,1,0)</f>
        <v>0</v>
      </c>
      <c r="BN534" s="73"/>
      <c r="BO534" s="73"/>
      <c r="BP534" s="73"/>
      <c r="BQ534" s="73"/>
      <c r="BR534" s="73"/>
      <c r="BS534" s="73"/>
      <c r="BT534" s="73"/>
      <c r="BU534" s="73"/>
      <c r="BV534" s="73"/>
      <c r="BW534" s="73"/>
      <c r="BX534" s="73"/>
      <c r="BY534" s="73"/>
      <c r="BZ534" s="73"/>
      <c r="CA534" s="73"/>
      <c r="CB534" s="73"/>
      <c r="CC534" s="73"/>
      <c r="CD534" s="73"/>
      <c r="CE534" s="73"/>
      <c r="CF534" s="73"/>
      <c r="CG534" s="63">
        <f t="shared" si="133"/>
        <v>0</v>
      </c>
      <c r="CH534" s="63">
        <f t="shared" si="134"/>
        <v>0</v>
      </c>
      <c r="CI534" s="73"/>
      <c r="CJ534" s="63">
        <f>IF(Taula1[[#This Row],[Tipus de contracte                                  (fer servir opcions de la llista desplegable)]]="Indefinit",1,0)</f>
        <v>0</v>
      </c>
      <c r="CK534" s="63">
        <f>IF(Taula1[[#This Row],[Tipus de contracte                                  (fer servir opcions de la llista desplegable)]]="Temporal, igual o superior a 6 mesos",1,0)</f>
        <v>0</v>
      </c>
      <c r="CL534" s="63">
        <f>IF(Taula1[[#This Row],[Tipus de contracte                                  (fer servir opcions de la llista desplegable)]]="Substitució per IT",1,0)</f>
        <v>0</v>
      </c>
      <c r="CM534" s="73"/>
      <c r="CN534" s="63">
        <f>IF(Taula1[[#This Row],[Relació llocs de treball]]&gt;=1,1,0)</f>
        <v>0</v>
      </c>
      <c r="CO534" s="73"/>
      <c r="CP534" s="63">
        <f>IF(Taula1[[#This Row],[Identitat de gènere                                                          (fer servir opcions de la llista desplegable)]]="Home",1,0)</f>
        <v>0</v>
      </c>
      <c r="CQ534" s="63">
        <f>IF(Taula1[[#This Row],[Identitat de gènere                                                          (fer servir opcions de la llista desplegable)]]="Dona",1,0)</f>
        <v>0</v>
      </c>
      <c r="CR534" s="63">
        <f>IF(Taula1[[#This Row],[Identitat de gènere                                                          (fer servir opcions de la llista desplegable)]]="No binari",1,0)</f>
        <v>0</v>
      </c>
      <c r="CS534" s="73"/>
      <c r="CT534" s="63">
        <f t="shared" si="128"/>
        <v>0</v>
      </c>
      <c r="CU534" s="64">
        <f t="shared" si="135"/>
        <v>0</v>
      </c>
      <c r="CW534" s="64">
        <f t="shared" si="136"/>
        <v>0</v>
      </c>
      <c r="CX534" s="64">
        <f t="shared" si="137"/>
        <v>0</v>
      </c>
      <c r="CY534" s="64">
        <f t="shared" si="138"/>
        <v>0</v>
      </c>
      <c r="CZ534" s="64">
        <f t="shared" si="139"/>
        <v>0</v>
      </c>
      <c r="DB534" s="64">
        <f t="shared" si="140"/>
        <v>0</v>
      </c>
      <c r="DC534" s="64">
        <f t="shared" si="141"/>
        <v>0</v>
      </c>
      <c r="DD534" s="64">
        <f t="shared" si="142"/>
        <v>0</v>
      </c>
      <c r="DE534" s="64">
        <f t="shared" si="143"/>
        <v>0</v>
      </c>
    </row>
    <row r="535" spans="2:109" x14ac:dyDescent="0.3">
      <c r="B535" s="167"/>
      <c r="C535" s="186"/>
      <c r="D535" s="2"/>
      <c r="E535" s="67"/>
      <c r="F535" s="5"/>
      <c r="G535" s="5"/>
      <c r="H535" s="187"/>
      <c r="I535" s="111" t="str">
        <f ca="1">IF(Taula1[[#This Row],[Data naixement (format dd/mm/aaaa)]]="","0",DATEDIF(Taula1[[#This Row],[Data naixement (format dd/mm/aaaa)]],TODAY(),"Y"))</f>
        <v>0</v>
      </c>
      <c r="J535" s="6"/>
      <c r="K535" s="6"/>
      <c r="L535" s="6"/>
      <c r="M535" s="6"/>
      <c r="N535" s="56"/>
      <c r="O535" s="56"/>
      <c r="P535" s="56"/>
      <c r="Q535" s="6"/>
      <c r="R535" s="7"/>
      <c r="S535" s="143">
        <f>Taula1[[#This Row],[Mesos naturals sencers treballats període justificat (01/01/2023 - 31/03/2023)]]</f>
        <v>0</v>
      </c>
      <c r="T535" s="194">
        <f>Taula1[[#This Row],[Dies treballats període justificat (01/01/2023 - 31/03/2023)              no comptabilitzats com a mes natural sencer]]</f>
        <v>0</v>
      </c>
      <c r="U535" s="12"/>
      <c r="V535" s="7"/>
      <c r="W535" s="188"/>
      <c r="X535" s="188"/>
      <c r="Y535" s="188"/>
      <c r="Z535" s="188"/>
      <c r="AA535" s="190"/>
      <c r="AB535" s="143">
        <f>Taula1[[#This Row],[Grup justificat     (fer servir opcions de la llista desplegable)]]</f>
        <v>0</v>
      </c>
      <c r="AC535" s="182"/>
      <c r="AD535" s="39"/>
      <c r="AE535" s="131">
        <f>ROUND((AF535/100)*756*Taula1[[#This Row],[Mesos naturals sencers treballats període justificat (01/01/2023 - 31/03/2023)]],2)</f>
        <v>0</v>
      </c>
      <c r="AF535" s="81">
        <f>Taula1[[#This Row],[% Jornada segons contracte
(no posar el símbol %) ]]-Taula1[[#This Row],[% Reducció salari per baix rendiment        (no posar el símbol %)]]</f>
        <v>0</v>
      </c>
      <c r="AG535" s="131">
        <f>ROUND((AH535/100)*24.8547945*Taula1[[#This Row],[Dies treballats període justificat (01/01/2023 - 31/03/2023)              no comptabilitzats com a mes natural sencer]],2)</f>
        <v>0</v>
      </c>
      <c r="AH535" s="79">
        <f>Taula1[[#This Row],[% Jornada segons contracte
(no posar el símbol %) ]]-Taula1[[#This Row],[% Reducció salari per baix rendiment        (no posar el símbol %)]]</f>
        <v>0</v>
      </c>
      <c r="AI535" s="131">
        <f t="shared" si="129"/>
        <v>0</v>
      </c>
      <c r="AJ535" s="39"/>
      <c r="AK535" s="131">
        <f>ROUND((AL535/100)*756*Taula1[[#This Row],[Espai reservat Administració  (mesos)]],2)</f>
        <v>0</v>
      </c>
      <c r="AL535" s="81">
        <f>Taula1[[#This Row],[% Jornada segons contracte
(no posar el símbol %) ]]-Taula1[[#This Row],[% Reducció salari per baix rendiment        (no posar el símbol %)]]</f>
        <v>0</v>
      </c>
      <c r="AM535" s="131">
        <f>ROUND((AN535/100)*24.8547945*Taula1[[#This Row],[Espai reservat Administració (dies)]],2)</f>
        <v>0</v>
      </c>
      <c r="AN535" s="79">
        <f>Taula1[[#This Row],[% Jornada segons contracte
(no posar el símbol %) ]]-Taula1[[#This Row],[% Reducció salari per baix rendiment        (no posar el símbol %)]]</f>
        <v>0</v>
      </c>
      <c r="AO535" s="131">
        <f t="shared" si="130"/>
        <v>0</v>
      </c>
      <c r="AP535" s="87"/>
      <c r="AQ535" s="137">
        <f>ROUND((AR535/100)*693*Taula1[[#This Row],[Mesos naturals sencers treballats període justificat (01/01/2023 - 31/03/2023)]],2)</f>
        <v>0</v>
      </c>
      <c r="AR535" s="90">
        <f>Taula1[[#This Row],[% Jornada segons contracte
(no posar el símbol %) ]]-Taula1[[#This Row],[% Reducció salari per baix rendiment        (no posar el símbol %)]]</f>
        <v>0</v>
      </c>
      <c r="AS535" s="137">
        <f>ROUND((AT535/100)*22.78356164*Taula1[[#This Row],[Dies treballats període justificat (01/01/2023 - 31/03/2023)              no comptabilitzats com a mes natural sencer]],2)</f>
        <v>0</v>
      </c>
      <c r="AT535" s="90">
        <f>Taula1[[#This Row],[% Jornada segons contracte
(no posar el símbol %) ]]-Taula1[[#This Row],[% Reducció salari per baix rendiment        (no posar el símbol %)]]</f>
        <v>0</v>
      </c>
      <c r="AU535" s="137">
        <f t="shared" si="131"/>
        <v>0</v>
      </c>
      <c r="AV535" s="87"/>
      <c r="AW535" s="136">
        <f>ROUND((AX535/100)*693*Taula1[[#This Row],[Espai reservat Administració  (mesos)]],2)</f>
        <v>0</v>
      </c>
      <c r="AX535" s="90">
        <f>Taula1[[#This Row],[% Jornada segons contracte
(no posar el símbol %) ]]-Taula1[[#This Row],[% Reducció salari per baix rendiment        (no posar el símbol %)]]</f>
        <v>0</v>
      </c>
      <c r="AY535" s="131">
        <f>ROUND((AZ535/100)*22.78356164*Taula1[[#This Row],[Espai reservat Administració (dies)]],2)</f>
        <v>0</v>
      </c>
      <c r="AZ535" s="81">
        <f>Taula1[[#This Row],[% Jornada segons contracte
(no posar el símbol %) ]]-Taula1[[#This Row],[% Reducció salari per baix rendiment        (no posar el símbol %)]]</f>
        <v>0</v>
      </c>
      <c r="BA535" s="82">
        <f t="shared" si="132"/>
        <v>0</v>
      </c>
      <c r="BB535" s="41"/>
      <c r="BC535" s="131">
        <f>IF(Taula1[[#This Row],[Grup justificat     (fer servir opcions de la llista desplegable)]]=1,AI535,0)</f>
        <v>0</v>
      </c>
      <c r="BD535" s="131">
        <f>IF(Taula1[[#This Row],[Grup justificat     (fer servir opcions de la llista desplegable)]]=2,AU535,0)</f>
        <v>0</v>
      </c>
      <c r="BE535" s="41"/>
      <c r="BF535" s="131">
        <f>IF(Taula1[[#This Row],[Espai reservat Administració]]=1,AO535,0)</f>
        <v>0</v>
      </c>
      <c r="BG535" s="82">
        <f>IF(Taula1[[#This Row],[Espai reservat Administració]]=2,BA535,0)</f>
        <v>0</v>
      </c>
      <c r="BH535" s="41"/>
      <c r="BI535" s="126">
        <f>IF(Taula1[[#This Row],[Grup justificat     (fer servir opcions de la llista desplegable)]]=1,1,0)</f>
        <v>0</v>
      </c>
      <c r="BJ535" s="126">
        <f>IF(Taula1[[#This Row],[Espai reservat Administració]]=1,1,0)</f>
        <v>0</v>
      </c>
      <c r="BK535" s="111"/>
      <c r="BL535" s="126">
        <f>IF(Taula1[[#This Row],[Grup justificat     (fer servir opcions de la llista desplegable)]]=2,1,0)</f>
        <v>0</v>
      </c>
      <c r="BM535" s="126">
        <f>IF(Taula1[[#This Row],[Espai reservat Administració]]=2,1,0)</f>
        <v>0</v>
      </c>
      <c r="BN535" s="73"/>
      <c r="BO535" s="73"/>
      <c r="BP535" s="73"/>
      <c r="BQ535" s="73"/>
      <c r="BR535" s="73"/>
      <c r="BS535" s="73"/>
      <c r="BT535" s="73"/>
      <c r="BU535" s="73"/>
      <c r="BV535" s="73"/>
      <c r="BW535" s="73"/>
      <c r="BX535" s="73"/>
      <c r="BY535" s="73"/>
      <c r="BZ535" s="73"/>
      <c r="CA535" s="73"/>
      <c r="CB535" s="73"/>
      <c r="CC535" s="73"/>
      <c r="CD535" s="73"/>
      <c r="CE535" s="73"/>
      <c r="CF535" s="73"/>
      <c r="CG535" s="63">
        <f t="shared" si="133"/>
        <v>0</v>
      </c>
      <c r="CH535" s="63">
        <f t="shared" si="134"/>
        <v>0</v>
      </c>
      <c r="CI535" s="73"/>
      <c r="CJ535" s="63">
        <f>IF(Taula1[[#This Row],[Tipus de contracte                                  (fer servir opcions de la llista desplegable)]]="Indefinit",1,0)</f>
        <v>0</v>
      </c>
      <c r="CK535" s="63">
        <f>IF(Taula1[[#This Row],[Tipus de contracte                                  (fer servir opcions de la llista desplegable)]]="Temporal, igual o superior a 6 mesos",1,0)</f>
        <v>0</v>
      </c>
      <c r="CL535" s="63">
        <f>IF(Taula1[[#This Row],[Tipus de contracte                                  (fer servir opcions de la llista desplegable)]]="Substitució per IT",1,0)</f>
        <v>0</v>
      </c>
      <c r="CM535" s="73"/>
      <c r="CN535" s="63">
        <f>IF(Taula1[[#This Row],[Relació llocs de treball]]&gt;=1,1,0)</f>
        <v>0</v>
      </c>
      <c r="CO535" s="73"/>
      <c r="CP535" s="63">
        <f>IF(Taula1[[#This Row],[Identitat de gènere                                                          (fer servir opcions de la llista desplegable)]]="Home",1,0)</f>
        <v>0</v>
      </c>
      <c r="CQ535" s="63">
        <f>IF(Taula1[[#This Row],[Identitat de gènere                                                          (fer servir opcions de la llista desplegable)]]="Dona",1,0)</f>
        <v>0</v>
      </c>
      <c r="CR535" s="63">
        <f>IF(Taula1[[#This Row],[Identitat de gènere                                                          (fer servir opcions de la llista desplegable)]]="No binari",1,0)</f>
        <v>0</v>
      </c>
      <c r="CS535" s="73"/>
      <c r="CT535" s="63">
        <f t="shared" si="128"/>
        <v>0</v>
      </c>
      <c r="CU535" s="64">
        <f t="shared" si="135"/>
        <v>0</v>
      </c>
      <c r="CW535" s="64">
        <f t="shared" si="136"/>
        <v>0</v>
      </c>
      <c r="CX535" s="64">
        <f t="shared" si="137"/>
        <v>0</v>
      </c>
      <c r="CY535" s="64">
        <f t="shared" si="138"/>
        <v>0</v>
      </c>
      <c r="CZ535" s="64">
        <f t="shared" si="139"/>
        <v>0</v>
      </c>
      <c r="DB535" s="64">
        <f t="shared" si="140"/>
        <v>0</v>
      </c>
      <c r="DC535" s="64">
        <f t="shared" si="141"/>
        <v>0</v>
      </c>
      <c r="DD535" s="64">
        <f t="shared" si="142"/>
        <v>0</v>
      </c>
      <c r="DE535" s="64">
        <f t="shared" si="143"/>
        <v>0</v>
      </c>
    </row>
    <row r="536" spans="2:109" x14ac:dyDescent="0.3">
      <c r="B536" s="167"/>
      <c r="C536" s="186"/>
      <c r="D536" s="2"/>
      <c r="E536" s="67"/>
      <c r="F536" s="5"/>
      <c r="G536" s="5"/>
      <c r="H536" s="187"/>
      <c r="I536" s="111" t="str">
        <f ca="1">IF(Taula1[[#This Row],[Data naixement (format dd/mm/aaaa)]]="","0",DATEDIF(Taula1[[#This Row],[Data naixement (format dd/mm/aaaa)]],TODAY(),"Y"))</f>
        <v>0</v>
      </c>
      <c r="J536" s="6"/>
      <c r="K536" s="6"/>
      <c r="L536" s="6"/>
      <c r="M536" s="6"/>
      <c r="N536" s="56"/>
      <c r="O536" s="56"/>
      <c r="P536" s="56"/>
      <c r="Q536" s="6"/>
      <c r="R536" s="7"/>
      <c r="S536" s="143">
        <f>Taula1[[#This Row],[Mesos naturals sencers treballats període justificat (01/01/2023 - 31/03/2023)]]</f>
        <v>0</v>
      </c>
      <c r="T536" s="194">
        <f>Taula1[[#This Row],[Dies treballats període justificat (01/01/2023 - 31/03/2023)              no comptabilitzats com a mes natural sencer]]</f>
        <v>0</v>
      </c>
      <c r="U536" s="12"/>
      <c r="V536" s="7"/>
      <c r="W536" s="188"/>
      <c r="X536" s="188"/>
      <c r="Y536" s="188"/>
      <c r="Z536" s="188"/>
      <c r="AA536" s="190"/>
      <c r="AB536" s="143">
        <f>Taula1[[#This Row],[Grup justificat     (fer servir opcions de la llista desplegable)]]</f>
        <v>0</v>
      </c>
      <c r="AC536" s="182"/>
      <c r="AD536" s="39"/>
      <c r="AE536" s="131">
        <f>ROUND((AF536/100)*756*Taula1[[#This Row],[Mesos naturals sencers treballats període justificat (01/01/2023 - 31/03/2023)]],2)</f>
        <v>0</v>
      </c>
      <c r="AF536" s="81">
        <f>Taula1[[#This Row],[% Jornada segons contracte
(no posar el símbol %) ]]-Taula1[[#This Row],[% Reducció salari per baix rendiment        (no posar el símbol %)]]</f>
        <v>0</v>
      </c>
      <c r="AG536" s="131">
        <f>ROUND((AH536/100)*24.8547945*Taula1[[#This Row],[Dies treballats període justificat (01/01/2023 - 31/03/2023)              no comptabilitzats com a mes natural sencer]],2)</f>
        <v>0</v>
      </c>
      <c r="AH536" s="79">
        <f>Taula1[[#This Row],[% Jornada segons contracte
(no posar el símbol %) ]]-Taula1[[#This Row],[% Reducció salari per baix rendiment        (no posar el símbol %)]]</f>
        <v>0</v>
      </c>
      <c r="AI536" s="131">
        <f t="shared" si="129"/>
        <v>0</v>
      </c>
      <c r="AJ536" s="39"/>
      <c r="AK536" s="131">
        <f>ROUND((AL536/100)*756*Taula1[[#This Row],[Espai reservat Administració  (mesos)]],2)</f>
        <v>0</v>
      </c>
      <c r="AL536" s="81">
        <f>Taula1[[#This Row],[% Jornada segons contracte
(no posar el símbol %) ]]-Taula1[[#This Row],[% Reducció salari per baix rendiment        (no posar el símbol %)]]</f>
        <v>0</v>
      </c>
      <c r="AM536" s="131">
        <f>ROUND((AN536/100)*24.8547945*Taula1[[#This Row],[Espai reservat Administració (dies)]],2)</f>
        <v>0</v>
      </c>
      <c r="AN536" s="79">
        <f>Taula1[[#This Row],[% Jornada segons contracte
(no posar el símbol %) ]]-Taula1[[#This Row],[% Reducció salari per baix rendiment        (no posar el símbol %)]]</f>
        <v>0</v>
      </c>
      <c r="AO536" s="131">
        <f t="shared" si="130"/>
        <v>0</v>
      </c>
      <c r="AP536" s="87"/>
      <c r="AQ536" s="137">
        <f>ROUND((AR536/100)*693*Taula1[[#This Row],[Mesos naturals sencers treballats període justificat (01/01/2023 - 31/03/2023)]],2)</f>
        <v>0</v>
      </c>
      <c r="AR536" s="90">
        <f>Taula1[[#This Row],[% Jornada segons contracte
(no posar el símbol %) ]]-Taula1[[#This Row],[% Reducció salari per baix rendiment        (no posar el símbol %)]]</f>
        <v>0</v>
      </c>
      <c r="AS536" s="137">
        <f>ROUND((AT536/100)*22.78356164*Taula1[[#This Row],[Dies treballats període justificat (01/01/2023 - 31/03/2023)              no comptabilitzats com a mes natural sencer]],2)</f>
        <v>0</v>
      </c>
      <c r="AT536" s="90">
        <f>Taula1[[#This Row],[% Jornada segons contracte
(no posar el símbol %) ]]-Taula1[[#This Row],[% Reducció salari per baix rendiment        (no posar el símbol %)]]</f>
        <v>0</v>
      </c>
      <c r="AU536" s="137">
        <f t="shared" si="131"/>
        <v>0</v>
      </c>
      <c r="AV536" s="87"/>
      <c r="AW536" s="136">
        <f>ROUND((AX536/100)*693*Taula1[[#This Row],[Espai reservat Administració  (mesos)]],2)</f>
        <v>0</v>
      </c>
      <c r="AX536" s="90">
        <f>Taula1[[#This Row],[% Jornada segons contracte
(no posar el símbol %) ]]-Taula1[[#This Row],[% Reducció salari per baix rendiment        (no posar el símbol %)]]</f>
        <v>0</v>
      </c>
      <c r="AY536" s="131">
        <f>ROUND((AZ536/100)*22.78356164*Taula1[[#This Row],[Espai reservat Administració (dies)]],2)</f>
        <v>0</v>
      </c>
      <c r="AZ536" s="81">
        <f>Taula1[[#This Row],[% Jornada segons contracte
(no posar el símbol %) ]]-Taula1[[#This Row],[% Reducció salari per baix rendiment        (no posar el símbol %)]]</f>
        <v>0</v>
      </c>
      <c r="BA536" s="82">
        <f t="shared" si="132"/>
        <v>0</v>
      </c>
      <c r="BB536" s="41"/>
      <c r="BC536" s="131">
        <f>IF(Taula1[[#This Row],[Grup justificat     (fer servir opcions de la llista desplegable)]]=1,AI536,0)</f>
        <v>0</v>
      </c>
      <c r="BD536" s="131">
        <f>IF(Taula1[[#This Row],[Grup justificat     (fer servir opcions de la llista desplegable)]]=2,AU536,0)</f>
        <v>0</v>
      </c>
      <c r="BE536" s="41"/>
      <c r="BF536" s="131">
        <f>IF(Taula1[[#This Row],[Espai reservat Administració]]=1,AO536,0)</f>
        <v>0</v>
      </c>
      <c r="BG536" s="82">
        <f>IF(Taula1[[#This Row],[Espai reservat Administració]]=2,BA536,0)</f>
        <v>0</v>
      </c>
      <c r="BH536" s="41"/>
      <c r="BI536" s="126">
        <f>IF(Taula1[[#This Row],[Grup justificat     (fer servir opcions de la llista desplegable)]]=1,1,0)</f>
        <v>0</v>
      </c>
      <c r="BJ536" s="126">
        <f>IF(Taula1[[#This Row],[Espai reservat Administració]]=1,1,0)</f>
        <v>0</v>
      </c>
      <c r="BK536" s="111"/>
      <c r="BL536" s="126">
        <f>IF(Taula1[[#This Row],[Grup justificat     (fer servir opcions de la llista desplegable)]]=2,1,0)</f>
        <v>0</v>
      </c>
      <c r="BM536" s="126">
        <f>IF(Taula1[[#This Row],[Espai reservat Administració]]=2,1,0)</f>
        <v>0</v>
      </c>
      <c r="BN536" s="73"/>
      <c r="BO536" s="73"/>
      <c r="BP536" s="73"/>
      <c r="BQ536" s="73"/>
      <c r="BR536" s="73"/>
      <c r="BS536" s="73"/>
      <c r="BT536" s="73"/>
      <c r="BU536" s="73"/>
      <c r="BV536" s="73"/>
      <c r="BW536" s="73"/>
      <c r="BX536" s="73"/>
      <c r="BY536" s="73"/>
      <c r="BZ536" s="73"/>
      <c r="CA536" s="73"/>
      <c r="CB536" s="73"/>
      <c r="CC536" s="73"/>
      <c r="CD536" s="73"/>
      <c r="CE536" s="73"/>
      <c r="CF536" s="73"/>
      <c r="CG536" s="63">
        <f t="shared" si="133"/>
        <v>0</v>
      </c>
      <c r="CH536" s="63">
        <f t="shared" si="134"/>
        <v>0</v>
      </c>
      <c r="CI536" s="73"/>
      <c r="CJ536" s="63">
        <f>IF(Taula1[[#This Row],[Tipus de contracte                                  (fer servir opcions de la llista desplegable)]]="Indefinit",1,0)</f>
        <v>0</v>
      </c>
      <c r="CK536" s="63">
        <f>IF(Taula1[[#This Row],[Tipus de contracte                                  (fer servir opcions de la llista desplegable)]]="Temporal, igual o superior a 6 mesos",1,0)</f>
        <v>0</v>
      </c>
      <c r="CL536" s="63">
        <f>IF(Taula1[[#This Row],[Tipus de contracte                                  (fer servir opcions de la llista desplegable)]]="Substitució per IT",1,0)</f>
        <v>0</v>
      </c>
      <c r="CM536" s="73"/>
      <c r="CN536" s="63">
        <f>IF(Taula1[[#This Row],[Relació llocs de treball]]&gt;=1,1,0)</f>
        <v>0</v>
      </c>
      <c r="CO536" s="73"/>
      <c r="CP536" s="63">
        <f>IF(Taula1[[#This Row],[Identitat de gènere                                                          (fer servir opcions de la llista desplegable)]]="Home",1,0)</f>
        <v>0</v>
      </c>
      <c r="CQ536" s="63">
        <f>IF(Taula1[[#This Row],[Identitat de gènere                                                          (fer servir opcions de la llista desplegable)]]="Dona",1,0)</f>
        <v>0</v>
      </c>
      <c r="CR536" s="63">
        <f>IF(Taula1[[#This Row],[Identitat de gènere                                                          (fer servir opcions de la llista desplegable)]]="No binari",1,0)</f>
        <v>0</v>
      </c>
      <c r="CS536" s="73"/>
      <c r="CT536" s="63">
        <f t="shared" si="128"/>
        <v>0</v>
      </c>
      <c r="CU536" s="64">
        <f t="shared" si="135"/>
        <v>0</v>
      </c>
      <c r="CW536" s="64">
        <f t="shared" si="136"/>
        <v>0</v>
      </c>
      <c r="CX536" s="64">
        <f t="shared" si="137"/>
        <v>0</v>
      </c>
      <c r="CY536" s="64">
        <f t="shared" si="138"/>
        <v>0</v>
      </c>
      <c r="CZ536" s="64">
        <f t="shared" si="139"/>
        <v>0</v>
      </c>
      <c r="DB536" s="64">
        <f t="shared" si="140"/>
        <v>0</v>
      </c>
      <c r="DC536" s="64">
        <f t="shared" si="141"/>
        <v>0</v>
      </c>
      <c r="DD536" s="64">
        <f t="shared" si="142"/>
        <v>0</v>
      </c>
      <c r="DE536" s="64">
        <f t="shared" si="143"/>
        <v>0</v>
      </c>
    </row>
    <row r="537" spans="2:109" x14ac:dyDescent="0.3">
      <c r="B537" s="167"/>
      <c r="C537" s="186"/>
      <c r="D537" s="2"/>
      <c r="E537" s="67"/>
      <c r="F537" s="5"/>
      <c r="G537" s="5"/>
      <c r="H537" s="187"/>
      <c r="I537" s="111" t="str">
        <f ca="1">IF(Taula1[[#This Row],[Data naixement (format dd/mm/aaaa)]]="","0",DATEDIF(Taula1[[#This Row],[Data naixement (format dd/mm/aaaa)]],TODAY(),"Y"))</f>
        <v>0</v>
      </c>
      <c r="J537" s="6"/>
      <c r="K537" s="6"/>
      <c r="L537" s="6"/>
      <c r="M537" s="6"/>
      <c r="N537" s="56"/>
      <c r="O537" s="56"/>
      <c r="P537" s="56"/>
      <c r="Q537" s="6"/>
      <c r="R537" s="7"/>
      <c r="S537" s="143">
        <f>Taula1[[#This Row],[Mesos naturals sencers treballats període justificat (01/01/2023 - 31/03/2023)]]</f>
        <v>0</v>
      </c>
      <c r="T537" s="194">
        <f>Taula1[[#This Row],[Dies treballats període justificat (01/01/2023 - 31/03/2023)              no comptabilitzats com a mes natural sencer]]</f>
        <v>0</v>
      </c>
      <c r="U537" s="12"/>
      <c r="V537" s="7"/>
      <c r="W537" s="188"/>
      <c r="X537" s="188"/>
      <c r="Y537" s="188"/>
      <c r="Z537" s="188"/>
      <c r="AA537" s="190"/>
      <c r="AB537" s="143">
        <f>Taula1[[#This Row],[Grup justificat     (fer servir opcions de la llista desplegable)]]</f>
        <v>0</v>
      </c>
      <c r="AC537" s="182"/>
      <c r="AD537" s="39"/>
      <c r="AE537" s="131">
        <f>ROUND((AF537/100)*756*Taula1[[#This Row],[Mesos naturals sencers treballats període justificat (01/01/2023 - 31/03/2023)]],2)</f>
        <v>0</v>
      </c>
      <c r="AF537" s="81">
        <f>Taula1[[#This Row],[% Jornada segons contracte
(no posar el símbol %) ]]-Taula1[[#This Row],[% Reducció salari per baix rendiment        (no posar el símbol %)]]</f>
        <v>0</v>
      </c>
      <c r="AG537" s="131">
        <f>ROUND((AH537/100)*24.8547945*Taula1[[#This Row],[Dies treballats període justificat (01/01/2023 - 31/03/2023)              no comptabilitzats com a mes natural sencer]],2)</f>
        <v>0</v>
      </c>
      <c r="AH537" s="79">
        <f>Taula1[[#This Row],[% Jornada segons contracte
(no posar el símbol %) ]]-Taula1[[#This Row],[% Reducció salari per baix rendiment        (no posar el símbol %)]]</f>
        <v>0</v>
      </c>
      <c r="AI537" s="131">
        <f t="shared" si="129"/>
        <v>0</v>
      </c>
      <c r="AJ537" s="39"/>
      <c r="AK537" s="131">
        <f>ROUND((AL537/100)*756*Taula1[[#This Row],[Espai reservat Administració  (mesos)]],2)</f>
        <v>0</v>
      </c>
      <c r="AL537" s="81">
        <f>Taula1[[#This Row],[% Jornada segons contracte
(no posar el símbol %) ]]-Taula1[[#This Row],[% Reducció salari per baix rendiment        (no posar el símbol %)]]</f>
        <v>0</v>
      </c>
      <c r="AM537" s="131">
        <f>ROUND((AN537/100)*24.8547945*Taula1[[#This Row],[Espai reservat Administració (dies)]],2)</f>
        <v>0</v>
      </c>
      <c r="AN537" s="79">
        <f>Taula1[[#This Row],[% Jornada segons contracte
(no posar el símbol %) ]]-Taula1[[#This Row],[% Reducció salari per baix rendiment        (no posar el símbol %)]]</f>
        <v>0</v>
      </c>
      <c r="AO537" s="131">
        <f t="shared" si="130"/>
        <v>0</v>
      </c>
      <c r="AP537" s="87"/>
      <c r="AQ537" s="137">
        <f>ROUND((AR537/100)*693*Taula1[[#This Row],[Mesos naturals sencers treballats període justificat (01/01/2023 - 31/03/2023)]],2)</f>
        <v>0</v>
      </c>
      <c r="AR537" s="90">
        <f>Taula1[[#This Row],[% Jornada segons contracte
(no posar el símbol %) ]]-Taula1[[#This Row],[% Reducció salari per baix rendiment        (no posar el símbol %)]]</f>
        <v>0</v>
      </c>
      <c r="AS537" s="137">
        <f>ROUND((AT537/100)*22.78356164*Taula1[[#This Row],[Dies treballats període justificat (01/01/2023 - 31/03/2023)              no comptabilitzats com a mes natural sencer]],2)</f>
        <v>0</v>
      </c>
      <c r="AT537" s="90">
        <f>Taula1[[#This Row],[% Jornada segons contracte
(no posar el símbol %) ]]-Taula1[[#This Row],[% Reducció salari per baix rendiment        (no posar el símbol %)]]</f>
        <v>0</v>
      </c>
      <c r="AU537" s="137">
        <f t="shared" si="131"/>
        <v>0</v>
      </c>
      <c r="AV537" s="87"/>
      <c r="AW537" s="136">
        <f>ROUND((AX537/100)*693*Taula1[[#This Row],[Espai reservat Administració  (mesos)]],2)</f>
        <v>0</v>
      </c>
      <c r="AX537" s="90">
        <f>Taula1[[#This Row],[% Jornada segons contracte
(no posar el símbol %) ]]-Taula1[[#This Row],[% Reducció salari per baix rendiment        (no posar el símbol %)]]</f>
        <v>0</v>
      </c>
      <c r="AY537" s="131">
        <f>ROUND((AZ537/100)*22.78356164*Taula1[[#This Row],[Espai reservat Administració (dies)]],2)</f>
        <v>0</v>
      </c>
      <c r="AZ537" s="81">
        <f>Taula1[[#This Row],[% Jornada segons contracte
(no posar el símbol %) ]]-Taula1[[#This Row],[% Reducció salari per baix rendiment        (no posar el símbol %)]]</f>
        <v>0</v>
      </c>
      <c r="BA537" s="82">
        <f t="shared" si="132"/>
        <v>0</v>
      </c>
      <c r="BB537" s="41"/>
      <c r="BC537" s="131">
        <f>IF(Taula1[[#This Row],[Grup justificat     (fer servir opcions de la llista desplegable)]]=1,AI537,0)</f>
        <v>0</v>
      </c>
      <c r="BD537" s="131">
        <f>IF(Taula1[[#This Row],[Grup justificat     (fer servir opcions de la llista desplegable)]]=2,AU537,0)</f>
        <v>0</v>
      </c>
      <c r="BE537" s="41"/>
      <c r="BF537" s="131">
        <f>IF(Taula1[[#This Row],[Espai reservat Administració]]=1,AO537,0)</f>
        <v>0</v>
      </c>
      <c r="BG537" s="82">
        <f>IF(Taula1[[#This Row],[Espai reservat Administració]]=2,BA537,0)</f>
        <v>0</v>
      </c>
      <c r="BH537" s="41"/>
      <c r="BI537" s="126">
        <f>IF(Taula1[[#This Row],[Grup justificat     (fer servir opcions de la llista desplegable)]]=1,1,0)</f>
        <v>0</v>
      </c>
      <c r="BJ537" s="126">
        <f>IF(Taula1[[#This Row],[Espai reservat Administració]]=1,1,0)</f>
        <v>0</v>
      </c>
      <c r="BK537" s="111"/>
      <c r="BL537" s="126">
        <f>IF(Taula1[[#This Row],[Grup justificat     (fer servir opcions de la llista desplegable)]]=2,1,0)</f>
        <v>0</v>
      </c>
      <c r="BM537" s="126">
        <f>IF(Taula1[[#This Row],[Espai reservat Administració]]=2,1,0)</f>
        <v>0</v>
      </c>
      <c r="BN537" s="73"/>
      <c r="BO537" s="73"/>
      <c r="BP537" s="73"/>
      <c r="BQ537" s="73"/>
      <c r="BR537" s="73"/>
      <c r="BS537" s="73"/>
      <c r="BT537" s="73"/>
      <c r="BU537" s="73"/>
      <c r="BV537" s="73"/>
      <c r="BW537" s="73"/>
      <c r="BX537" s="73"/>
      <c r="BY537" s="73"/>
      <c r="BZ537" s="73"/>
      <c r="CA537" s="73"/>
      <c r="CB537" s="73"/>
      <c r="CC537" s="73"/>
      <c r="CD537" s="73"/>
      <c r="CE537" s="73"/>
      <c r="CF537" s="73"/>
      <c r="CG537" s="63">
        <f t="shared" si="133"/>
        <v>0</v>
      </c>
      <c r="CH537" s="63">
        <f t="shared" si="134"/>
        <v>0</v>
      </c>
      <c r="CI537" s="73"/>
      <c r="CJ537" s="63">
        <f>IF(Taula1[[#This Row],[Tipus de contracte                                  (fer servir opcions de la llista desplegable)]]="Indefinit",1,0)</f>
        <v>0</v>
      </c>
      <c r="CK537" s="63">
        <f>IF(Taula1[[#This Row],[Tipus de contracte                                  (fer servir opcions de la llista desplegable)]]="Temporal, igual o superior a 6 mesos",1,0)</f>
        <v>0</v>
      </c>
      <c r="CL537" s="63">
        <f>IF(Taula1[[#This Row],[Tipus de contracte                                  (fer servir opcions de la llista desplegable)]]="Substitució per IT",1,0)</f>
        <v>0</v>
      </c>
      <c r="CM537" s="73"/>
      <c r="CN537" s="63">
        <f>IF(Taula1[[#This Row],[Relació llocs de treball]]&gt;=1,1,0)</f>
        <v>0</v>
      </c>
      <c r="CO537" s="73"/>
      <c r="CP537" s="63">
        <f>IF(Taula1[[#This Row],[Identitat de gènere                                                          (fer servir opcions de la llista desplegable)]]="Home",1,0)</f>
        <v>0</v>
      </c>
      <c r="CQ537" s="63">
        <f>IF(Taula1[[#This Row],[Identitat de gènere                                                          (fer servir opcions de la llista desplegable)]]="Dona",1,0)</f>
        <v>0</v>
      </c>
      <c r="CR537" s="63">
        <f>IF(Taula1[[#This Row],[Identitat de gènere                                                          (fer servir opcions de la llista desplegable)]]="No binari",1,0)</f>
        <v>0</v>
      </c>
      <c r="CS537" s="73"/>
      <c r="CT537" s="63">
        <f t="shared" si="128"/>
        <v>0</v>
      </c>
      <c r="CU537" s="64">
        <f t="shared" si="135"/>
        <v>0</v>
      </c>
      <c r="CW537" s="64">
        <f t="shared" si="136"/>
        <v>0</v>
      </c>
      <c r="CX537" s="64">
        <f t="shared" si="137"/>
        <v>0</v>
      </c>
      <c r="CY537" s="64">
        <f t="shared" si="138"/>
        <v>0</v>
      </c>
      <c r="CZ537" s="64">
        <f t="shared" si="139"/>
        <v>0</v>
      </c>
      <c r="DB537" s="64">
        <f t="shared" si="140"/>
        <v>0</v>
      </c>
      <c r="DC537" s="64">
        <f t="shared" si="141"/>
        <v>0</v>
      </c>
      <c r="DD537" s="64">
        <f t="shared" si="142"/>
        <v>0</v>
      </c>
      <c r="DE537" s="64">
        <f t="shared" si="143"/>
        <v>0</v>
      </c>
    </row>
    <row r="538" spans="2:109" x14ac:dyDescent="0.3">
      <c r="B538" s="167"/>
      <c r="C538" s="186"/>
      <c r="D538" s="2"/>
      <c r="E538" s="67"/>
      <c r="F538" s="5"/>
      <c r="G538" s="5"/>
      <c r="H538" s="187"/>
      <c r="I538" s="111" t="str">
        <f ca="1">IF(Taula1[[#This Row],[Data naixement (format dd/mm/aaaa)]]="","0",DATEDIF(Taula1[[#This Row],[Data naixement (format dd/mm/aaaa)]],TODAY(),"Y"))</f>
        <v>0</v>
      </c>
      <c r="J538" s="6"/>
      <c r="K538" s="6"/>
      <c r="L538" s="6"/>
      <c r="M538" s="6"/>
      <c r="N538" s="56"/>
      <c r="O538" s="56"/>
      <c r="P538" s="56"/>
      <c r="Q538" s="6"/>
      <c r="R538" s="7"/>
      <c r="S538" s="143">
        <f>Taula1[[#This Row],[Mesos naturals sencers treballats període justificat (01/01/2023 - 31/03/2023)]]</f>
        <v>0</v>
      </c>
      <c r="T538" s="194">
        <f>Taula1[[#This Row],[Dies treballats període justificat (01/01/2023 - 31/03/2023)              no comptabilitzats com a mes natural sencer]]</f>
        <v>0</v>
      </c>
      <c r="U538" s="12"/>
      <c r="V538" s="7"/>
      <c r="W538" s="188"/>
      <c r="X538" s="188"/>
      <c r="Y538" s="188"/>
      <c r="Z538" s="188"/>
      <c r="AA538" s="190"/>
      <c r="AB538" s="143">
        <f>Taula1[[#This Row],[Grup justificat     (fer servir opcions de la llista desplegable)]]</f>
        <v>0</v>
      </c>
      <c r="AC538" s="182"/>
      <c r="AD538" s="39"/>
      <c r="AE538" s="131">
        <f>ROUND((AF538/100)*756*Taula1[[#This Row],[Mesos naturals sencers treballats període justificat (01/01/2023 - 31/03/2023)]],2)</f>
        <v>0</v>
      </c>
      <c r="AF538" s="81">
        <f>Taula1[[#This Row],[% Jornada segons contracte
(no posar el símbol %) ]]-Taula1[[#This Row],[% Reducció salari per baix rendiment        (no posar el símbol %)]]</f>
        <v>0</v>
      </c>
      <c r="AG538" s="131">
        <f>ROUND((AH538/100)*24.8547945*Taula1[[#This Row],[Dies treballats període justificat (01/01/2023 - 31/03/2023)              no comptabilitzats com a mes natural sencer]],2)</f>
        <v>0</v>
      </c>
      <c r="AH538" s="79">
        <f>Taula1[[#This Row],[% Jornada segons contracte
(no posar el símbol %) ]]-Taula1[[#This Row],[% Reducció salari per baix rendiment        (no posar el símbol %)]]</f>
        <v>0</v>
      </c>
      <c r="AI538" s="131">
        <f t="shared" si="129"/>
        <v>0</v>
      </c>
      <c r="AJ538" s="39"/>
      <c r="AK538" s="131">
        <f>ROUND((AL538/100)*756*Taula1[[#This Row],[Espai reservat Administració  (mesos)]],2)</f>
        <v>0</v>
      </c>
      <c r="AL538" s="81">
        <f>Taula1[[#This Row],[% Jornada segons contracte
(no posar el símbol %) ]]-Taula1[[#This Row],[% Reducció salari per baix rendiment        (no posar el símbol %)]]</f>
        <v>0</v>
      </c>
      <c r="AM538" s="131">
        <f>ROUND((AN538/100)*24.8547945*Taula1[[#This Row],[Espai reservat Administració (dies)]],2)</f>
        <v>0</v>
      </c>
      <c r="AN538" s="79">
        <f>Taula1[[#This Row],[% Jornada segons contracte
(no posar el símbol %) ]]-Taula1[[#This Row],[% Reducció salari per baix rendiment        (no posar el símbol %)]]</f>
        <v>0</v>
      </c>
      <c r="AO538" s="131">
        <f t="shared" si="130"/>
        <v>0</v>
      </c>
      <c r="AP538" s="87"/>
      <c r="AQ538" s="137">
        <f>ROUND((AR538/100)*693*Taula1[[#This Row],[Mesos naturals sencers treballats període justificat (01/01/2023 - 31/03/2023)]],2)</f>
        <v>0</v>
      </c>
      <c r="AR538" s="90">
        <f>Taula1[[#This Row],[% Jornada segons contracte
(no posar el símbol %) ]]-Taula1[[#This Row],[% Reducció salari per baix rendiment        (no posar el símbol %)]]</f>
        <v>0</v>
      </c>
      <c r="AS538" s="137">
        <f>ROUND((AT538/100)*22.78356164*Taula1[[#This Row],[Dies treballats període justificat (01/01/2023 - 31/03/2023)              no comptabilitzats com a mes natural sencer]],2)</f>
        <v>0</v>
      </c>
      <c r="AT538" s="90">
        <f>Taula1[[#This Row],[% Jornada segons contracte
(no posar el símbol %) ]]-Taula1[[#This Row],[% Reducció salari per baix rendiment        (no posar el símbol %)]]</f>
        <v>0</v>
      </c>
      <c r="AU538" s="137">
        <f t="shared" si="131"/>
        <v>0</v>
      </c>
      <c r="AV538" s="87"/>
      <c r="AW538" s="136">
        <f>ROUND((AX538/100)*693*Taula1[[#This Row],[Espai reservat Administració  (mesos)]],2)</f>
        <v>0</v>
      </c>
      <c r="AX538" s="90">
        <f>Taula1[[#This Row],[% Jornada segons contracte
(no posar el símbol %) ]]-Taula1[[#This Row],[% Reducció salari per baix rendiment        (no posar el símbol %)]]</f>
        <v>0</v>
      </c>
      <c r="AY538" s="131">
        <f>ROUND((AZ538/100)*22.78356164*Taula1[[#This Row],[Espai reservat Administració (dies)]],2)</f>
        <v>0</v>
      </c>
      <c r="AZ538" s="81">
        <f>Taula1[[#This Row],[% Jornada segons contracte
(no posar el símbol %) ]]-Taula1[[#This Row],[% Reducció salari per baix rendiment        (no posar el símbol %)]]</f>
        <v>0</v>
      </c>
      <c r="BA538" s="82">
        <f t="shared" si="132"/>
        <v>0</v>
      </c>
      <c r="BB538" s="41"/>
      <c r="BC538" s="131">
        <f>IF(Taula1[[#This Row],[Grup justificat     (fer servir opcions de la llista desplegable)]]=1,AI538,0)</f>
        <v>0</v>
      </c>
      <c r="BD538" s="131">
        <f>IF(Taula1[[#This Row],[Grup justificat     (fer servir opcions de la llista desplegable)]]=2,AU538,0)</f>
        <v>0</v>
      </c>
      <c r="BE538" s="41"/>
      <c r="BF538" s="131">
        <f>IF(Taula1[[#This Row],[Espai reservat Administració]]=1,AO538,0)</f>
        <v>0</v>
      </c>
      <c r="BG538" s="82">
        <f>IF(Taula1[[#This Row],[Espai reservat Administració]]=2,BA538,0)</f>
        <v>0</v>
      </c>
      <c r="BH538" s="41"/>
      <c r="BI538" s="126">
        <f>IF(Taula1[[#This Row],[Grup justificat     (fer servir opcions de la llista desplegable)]]=1,1,0)</f>
        <v>0</v>
      </c>
      <c r="BJ538" s="126">
        <f>IF(Taula1[[#This Row],[Espai reservat Administració]]=1,1,0)</f>
        <v>0</v>
      </c>
      <c r="BK538" s="111"/>
      <c r="BL538" s="126">
        <f>IF(Taula1[[#This Row],[Grup justificat     (fer servir opcions de la llista desplegable)]]=2,1,0)</f>
        <v>0</v>
      </c>
      <c r="BM538" s="126">
        <f>IF(Taula1[[#This Row],[Espai reservat Administració]]=2,1,0)</f>
        <v>0</v>
      </c>
      <c r="BN538" s="73"/>
      <c r="BO538" s="73"/>
      <c r="BP538" s="73"/>
      <c r="BQ538" s="73"/>
      <c r="BR538" s="73"/>
      <c r="BS538" s="73"/>
      <c r="BT538" s="73"/>
      <c r="BU538" s="73"/>
      <c r="BV538" s="73"/>
      <c r="BW538" s="73"/>
      <c r="BX538" s="73"/>
      <c r="BY538" s="73"/>
      <c r="BZ538" s="73"/>
      <c r="CA538" s="73"/>
      <c r="CB538" s="73"/>
      <c r="CC538" s="73"/>
      <c r="CD538" s="73"/>
      <c r="CE538" s="73"/>
      <c r="CF538" s="73"/>
      <c r="CG538" s="63">
        <f t="shared" si="133"/>
        <v>0</v>
      </c>
      <c r="CH538" s="63">
        <f t="shared" si="134"/>
        <v>0</v>
      </c>
      <c r="CI538" s="73"/>
      <c r="CJ538" s="63">
        <f>IF(Taula1[[#This Row],[Tipus de contracte                                  (fer servir opcions de la llista desplegable)]]="Indefinit",1,0)</f>
        <v>0</v>
      </c>
      <c r="CK538" s="63">
        <f>IF(Taula1[[#This Row],[Tipus de contracte                                  (fer servir opcions de la llista desplegable)]]="Temporal, igual o superior a 6 mesos",1,0)</f>
        <v>0</v>
      </c>
      <c r="CL538" s="63">
        <f>IF(Taula1[[#This Row],[Tipus de contracte                                  (fer servir opcions de la llista desplegable)]]="Substitució per IT",1,0)</f>
        <v>0</v>
      </c>
      <c r="CM538" s="73"/>
      <c r="CN538" s="63">
        <f>IF(Taula1[[#This Row],[Relació llocs de treball]]&gt;=1,1,0)</f>
        <v>0</v>
      </c>
      <c r="CO538" s="73"/>
      <c r="CP538" s="63">
        <f>IF(Taula1[[#This Row],[Identitat de gènere                                                          (fer servir opcions de la llista desplegable)]]="Home",1,0)</f>
        <v>0</v>
      </c>
      <c r="CQ538" s="63">
        <f>IF(Taula1[[#This Row],[Identitat de gènere                                                          (fer servir opcions de la llista desplegable)]]="Dona",1,0)</f>
        <v>0</v>
      </c>
      <c r="CR538" s="63">
        <f>IF(Taula1[[#This Row],[Identitat de gènere                                                          (fer servir opcions de la llista desplegable)]]="No binari",1,0)</f>
        <v>0</v>
      </c>
      <c r="CS538" s="73"/>
      <c r="CT538" s="63">
        <f t="shared" si="128"/>
        <v>0</v>
      </c>
      <c r="CU538" s="64">
        <f t="shared" si="135"/>
        <v>0</v>
      </c>
      <c r="CW538" s="64">
        <f t="shared" si="136"/>
        <v>0</v>
      </c>
      <c r="CX538" s="64">
        <f t="shared" si="137"/>
        <v>0</v>
      </c>
      <c r="CY538" s="64">
        <f t="shared" si="138"/>
        <v>0</v>
      </c>
      <c r="CZ538" s="64">
        <f t="shared" si="139"/>
        <v>0</v>
      </c>
      <c r="DB538" s="64">
        <f t="shared" si="140"/>
        <v>0</v>
      </c>
      <c r="DC538" s="64">
        <f t="shared" si="141"/>
        <v>0</v>
      </c>
      <c r="DD538" s="64">
        <f t="shared" si="142"/>
        <v>0</v>
      </c>
      <c r="DE538" s="64">
        <f t="shared" si="143"/>
        <v>0</v>
      </c>
    </row>
    <row r="539" spans="2:109" x14ac:dyDescent="0.3">
      <c r="B539" s="167"/>
      <c r="C539" s="186"/>
      <c r="D539" s="2"/>
      <c r="E539" s="67"/>
      <c r="F539" s="5"/>
      <c r="G539" s="5"/>
      <c r="H539" s="187"/>
      <c r="I539" s="111" t="str">
        <f ca="1">IF(Taula1[[#This Row],[Data naixement (format dd/mm/aaaa)]]="","0",DATEDIF(Taula1[[#This Row],[Data naixement (format dd/mm/aaaa)]],TODAY(),"Y"))</f>
        <v>0</v>
      </c>
      <c r="J539" s="6"/>
      <c r="K539" s="6"/>
      <c r="L539" s="6"/>
      <c r="M539" s="6"/>
      <c r="N539" s="56"/>
      <c r="O539" s="56"/>
      <c r="P539" s="56"/>
      <c r="Q539" s="6"/>
      <c r="R539" s="7"/>
      <c r="S539" s="143">
        <f>Taula1[[#This Row],[Mesos naturals sencers treballats període justificat (01/01/2023 - 31/03/2023)]]</f>
        <v>0</v>
      </c>
      <c r="T539" s="194">
        <f>Taula1[[#This Row],[Dies treballats període justificat (01/01/2023 - 31/03/2023)              no comptabilitzats com a mes natural sencer]]</f>
        <v>0</v>
      </c>
      <c r="U539" s="12"/>
      <c r="V539" s="7"/>
      <c r="W539" s="188"/>
      <c r="X539" s="188"/>
      <c r="Y539" s="188"/>
      <c r="Z539" s="188"/>
      <c r="AA539" s="190"/>
      <c r="AB539" s="143">
        <f>Taula1[[#This Row],[Grup justificat     (fer servir opcions de la llista desplegable)]]</f>
        <v>0</v>
      </c>
      <c r="AC539" s="182"/>
      <c r="AD539" s="39"/>
      <c r="AE539" s="131">
        <f>ROUND((AF539/100)*756*Taula1[[#This Row],[Mesos naturals sencers treballats període justificat (01/01/2023 - 31/03/2023)]],2)</f>
        <v>0</v>
      </c>
      <c r="AF539" s="81">
        <f>Taula1[[#This Row],[% Jornada segons contracte
(no posar el símbol %) ]]-Taula1[[#This Row],[% Reducció salari per baix rendiment        (no posar el símbol %)]]</f>
        <v>0</v>
      </c>
      <c r="AG539" s="131">
        <f>ROUND((AH539/100)*24.8547945*Taula1[[#This Row],[Dies treballats període justificat (01/01/2023 - 31/03/2023)              no comptabilitzats com a mes natural sencer]],2)</f>
        <v>0</v>
      </c>
      <c r="AH539" s="79">
        <f>Taula1[[#This Row],[% Jornada segons contracte
(no posar el símbol %) ]]-Taula1[[#This Row],[% Reducció salari per baix rendiment        (no posar el símbol %)]]</f>
        <v>0</v>
      </c>
      <c r="AI539" s="131">
        <f t="shared" si="129"/>
        <v>0</v>
      </c>
      <c r="AJ539" s="39"/>
      <c r="AK539" s="131">
        <f>ROUND((AL539/100)*756*Taula1[[#This Row],[Espai reservat Administració  (mesos)]],2)</f>
        <v>0</v>
      </c>
      <c r="AL539" s="81">
        <f>Taula1[[#This Row],[% Jornada segons contracte
(no posar el símbol %) ]]-Taula1[[#This Row],[% Reducció salari per baix rendiment        (no posar el símbol %)]]</f>
        <v>0</v>
      </c>
      <c r="AM539" s="131">
        <f>ROUND((AN539/100)*24.8547945*Taula1[[#This Row],[Espai reservat Administració (dies)]],2)</f>
        <v>0</v>
      </c>
      <c r="AN539" s="79">
        <f>Taula1[[#This Row],[% Jornada segons contracte
(no posar el símbol %) ]]-Taula1[[#This Row],[% Reducció salari per baix rendiment        (no posar el símbol %)]]</f>
        <v>0</v>
      </c>
      <c r="AO539" s="131">
        <f t="shared" si="130"/>
        <v>0</v>
      </c>
      <c r="AP539" s="87"/>
      <c r="AQ539" s="137">
        <f>ROUND((AR539/100)*693*Taula1[[#This Row],[Mesos naturals sencers treballats període justificat (01/01/2023 - 31/03/2023)]],2)</f>
        <v>0</v>
      </c>
      <c r="AR539" s="90">
        <f>Taula1[[#This Row],[% Jornada segons contracte
(no posar el símbol %) ]]-Taula1[[#This Row],[% Reducció salari per baix rendiment        (no posar el símbol %)]]</f>
        <v>0</v>
      </c>
      <c r="AS539" s="137">
        <f>ROUND((AT539/100)*22.78356164*Taula1[[#This Row],[Dies treballats període justificat (01/01/2023 - 31/03/2023)              no comptabilitzats com a mes natural sencer]],2)</f>
        <v>0</v>
      </c>
      <c r="AT539" s="90">
        <f>Taula1[[#This Row],[% Jornada segons contracte
(no posar el símbol %) ]]-Taula1[[#This Row],[% Reducció salari per baix rendiment        (no posar el símbol %)]]</f>
        <v>0</v>
      </c>
      <c r="AU539" s="137">
        <f t="shared" si="131"/>
        <v>0</v>
      </c>
      <c r="AV539" s="87"/>
      <c r="AW539" s="136">
        <f>ROUND((AX539/100)*693*Taula1[[#This Row],[Espai reservat Administració  (mesos)]],2)</f>
        <v>0</v>
      </c>
      <c r="AX539" s="90">
        <f>Taula1[[#This Row],[% Jornada segons contracte
(no posar el símbol %) ]]-Taula1[[#This Row],[% Reducció salari per baix rendiment        (no posar el símbol %)]]</f>
        <v>0</v>
      </c>
      <c r="AY539" s="131">
        <f>ROUND((AZ539/100)*22.78356164*Taula1[[#This Row],[Espai reservat Administració (dies)]],2)</f>
        <v>0</v>
      </c>
      <c r="AZ539" s="81">
        <f>Taula1[[#This Row],[% Jornada segons contracte
(no posar el símbol %) ]]-Taula1[[#This Row],[% Reducció salari per baix rendiment        (no posar el símbol %)]]</f>
        <v>0</v>
      </c>
      <c r="BA539" s="82">
        <f t="shared" si="132"/>
        <v>0</v>
      </c>
      <c r="BB539" s="41"/>
      <c r="BC539" s="131">
        <f>IF(Taula1[[#This Row],[Grup justificat     (fer servir opcions de la llista desplegable)]]=1,AI539,0)</f>
        <v>0</v>
      </c>
      <c r="BD539" s="131">
        <f>IF(Taula1[[#This Row],[Grup justificat     (fer servir opcions de la llista desplegable)]]=2,AU539,0)</f>
        <v>0</v>
      </c>
      <c r="BE539" s="41"/>
      <c r="BF539" s="131">
        <f>IF(Taula1[[#This Row],[Espai reservat Administració]]=1,AO539,0)</f>
        <v>0</v>
      </c>
      <c r="BG539" s="82">
        <f>IF(Taula1[[#This Row],[Espai reservat Administració]]=2,BA539,0)</f>
        <v>0</v>
      </c>
      <c r="BH539" s="41"/>
      <c r="BI539" s="126">
        <f>IF(Taula1[[#This Row],[Grup justificat     (fer servir opcions de la llista desplegable)]]=1,1,0)</f>
        <v>0</v>
      </c>
      <c r="BJ539" s="126">
        <f>IF(Taula1[[#This Row],[Espai reservat Administració]]=1,1,0)</f>
        <v>0</v>
      </c>
      <c r="BK539" s="111"/>
      <c r="BL539" s="126">
        <f>IF(Taula1[[#This Row],[Grup justificat     (fer servir opcions de la llista desplegable)]]=2,1,0)</f>
        <v>0</v>
      </c>
      <c r="BM539" s="126">
        <f>IF(Taula1[[#This Row],[Espai reservat Administració]]=2,1,0)</f>
        <v>0</v>
      </c>
      <c r="BN539" s="73"/>
      <c r="BO539" s="73"/>
      <c r="BP539" s="73"/>
      <c r="BQ539" s="73"/>
      <c r="BR539" s="73"/>
      <c r="BS539" s="73"/>
      <c r="BT539" s="73"/>
      <c r="BU539" s="73"/>
      <c r="BV539" s="73"/>
      <c r="BW539" s="73"/>
      <c r="BX539" s="73"/>
      <c r="BY539" s="73"/>
      <c r="BZ539" s="73"/>
      <c r="CA539" s="73"/>
      <c r="CB539" s="73"/>
      <c r="CC539" s="73"/>
      <c r="CD539" s="73"/>
      <c r="CE539" s="73"/>
      <c r="CF539" s="73"/>
      <c r="CG539" s="63">
        <f t="shared" si="133"/>
        <v>0</v>
      </c>
      <c r="CH539" s="63">
        <f t="shared" si="134"/>
        <v>0</v>
      </c>
      <c r="CI539" s="73"/>
      <c r="CJ539" s="63">
        <f>IF(Taula1[[#This Row],[Tipus de contracte                                  (fer servir opcions de la llista desplegable)]]="Indefinit",1,0)</f>
        <v>0</v>
      </c>
      <c r="CK539" s="63">
        <f>IF(Taula1[[#This Row],[Tipus de contracte                                  (fer servir opcions de la llista desplegable)]]="Temporal, igual o superior a 6 mesos",1,0)</f>
        <v>0</v>
      </c>
      <c r="CL539" s="63">
        <f>IF(Taula1[[#This Row],[Tipus de contracte                                  (fer servir opcions de la llista desplegable)]]="Substitució per IT",1,0)</f>
        <v>0</v>
      </c>
      <c r="CM539" s="73"/>
      <c r="CN539" s="63">
        <f>IF(Taula1[[#This Row],[Relació llocs de treball]]&gt;=1,1,0)</f>
        <v>0</v>
      </c>
      <c r="CO539" s="73"/>
      <c r="CP539" s="63">
        <f>IF(Taula1[[#This Row],[Identitat de gènere                                                          (fer servir opcions de la llista desplegable)]]="Home",1,0)</f>
        <v>0</v>
      </c>
      <c r="CQ539" s="63">
        <f>IF(Taula1[[#This Row],[Identitat de gènere                                                          (fer servir opcions de la llista desplegable)]]="Dona",1,0)</f>
        <v>0</v>
      </c>
      <c r="CR539" s="63">
        <f>IF(Taula1[[#This Row],[Identitat de gènere                                                          (fer servir opcions de la llista desplegable)]]="No binari",1,0)</f>
        <v>0</v>
      </c>
      <c r="CS539" s="73"/>
      <c r="CT539" s="63">
        <f t="shared" si="128"/>
        <v>0</v>
      </c>
      <c r="CU539" s="64">
        <f t="shared" si="135"/>
        <v>0</v>
      </c>
      <c r="CW539" s="64">
        <f t="shared" si="136"/>
        <v>0</v>
      </c>
      <c r="CX539" s="64">
        <f t="shared" si="137"/>
        <v>0</v>
      </c>
      <c r="CY539" s="64">
        <f t="shared" si="138"/>
        <v>0</v>
      </c>
      <c r="CZ539" s="64">
        <f t="shared" si="139"/>
        <v>0</v>
      </c>
      <c r="DB539" s="64">
        <f t="shared" si="140"/>
        <v>0</v>
      </c>
      <c r="DC539" s="64">
        <f t="shared" si="141"/>
        <v>0</v>
      </c>
      <c r="DD539" s="64">
        <f t="shared" si="142"/>
        <v>0</v>
      </c>
      <c r="DE539" s="64">
        <f t="shared" si="143"/>
        <v>0</v>
      </c>
    </row>
    <row r="540" spans="2:109" x14ac:dyDescent="0.3">
      <c r="B540" s="167"/>
      <c r="C540" s="186"/>
      <c r="D540" s="2"/>
      <c r="E540" s="67"/>
      <c r="F540" s="5"/>
      <c r="G540" s="5"/>
      <c r="H540" s="187"/>
      <c r="I540" s="111" t="str">
        <f ca="1">IF(Taula1[[#This Row],[Data naixement (format dd/mm/aaaa)]]="","0",DATEDIF(Taula1[[#This Row],[Data naixement (format dd/mm/aaaa)]],TODAY(),"Y"))</f>
        <v>0</v>
      </c>
      <c r="J540" s="6"/>
      <c r="K540" s="6"/>
      <c r="L540" s="6"/>
      <c r="M540" s="6"/>
      <c r="N540" s="56"/>
      <c r="O540" s="56"/>
      <c r="P540" s="56"/>
      <c r="Q540" s="6"/>
      <c r="R540" s="7"/>
      <c r="S540" s="143">
        <f>Taula1[[#This Row],[Mesos naturals sencers treballats període justificat (01/01/2023 - 31/03/2023)]]</f>
        <v>0</v>
      </c>
      <c r="T540" s="194">
        <f>Taula1[[#This Row],[Dies treballats període justificat (01/01/2023 - 31/03/2023)              no comptabilitzats com a mes natural sencer]]</f>
        <v>0</v>
      </c>
      <c r="U540" s="12"/>
      <c r="V540" s="7"/>
      <c r="W540" s="188"/>
      <c r="X540" s="188"/>
      <c r="Y540" s="188"/>
      <c r="Z540" s="188"/>
      <c r="AA540" s="190"/>
      <c r="AB540" s="143">
        <f>Taula1[[#This Row],[Grup justificat     (fer servir opcions de la llista desplegable)]]</f>
        <v>0</v>
      </c>
      <c r="AC540" s="182"/>
      <c r="AD540" s="39"/>
      <c r="AE540" s="131">
        <f>ROUND((AF540/100)*756*Taula1[[#This Row],[Mesos naturals sencers treballats període justificat (01/01/2023 - 31/03/2023)]],2)</f>
        <v>0</v>
      </c>
      <c r="AF540" s="81">
        <f>Taula1[[#This Row],[% Jornada segons contracte
(no posar el símbol %) ]]-Taula1[[#This Row],[% Reducció salari per baix rendiment        (no posar el símbol %)]]</f>
        <v>0</v>
      </c>
      <c r="AG540" s="131">
        <f>ROUND((AH540/100)*24.8547945*Taula1[[#This Row],[Dies treballats període justificat (01/01/2023 - 31/03/2023)              no comptabilitzats com a mes natural sencer]],2)</f>
        <v>0</v>
      </c>
      <c r="AH540" s="79">
        <f>Taula1[[#This Row],[% Jornada segons contracte
(no posar el símbol %) ]]-Taula1[[#This Row],[% Reducció salari per baix rendiment        (no posar el símbol %)]]</f>
        <v>0</v>
      </c>
      <c r="AI540" s="131">
        <f t="shared" si="129"/>
        <v>0</v>
      </c>
      <c r="AJ540" s="39"/>
      <c r="AK540" s="131">
        <f>ROUND((AL540/100)*756*Taula1[[#This Row],[Espai reservat Administració  (mesos)]],2)</f>
        <v>0</v>
      </c>
      <c r="AL540" s="81">
        <f>Taula1[[#This Row],[% Jornada segons contracte
(no posar el símbol %) ]]-Taula1[[#This Row],[% Reducció salari per baix rendiment        (no posar el símbol %)]]</f>
        <v>0</v>
      </c>
      <c r="AM540" s="131">
        <f>ROUND((AN540/100)*24.8547945*Taula1[[#This Row],[Espai reservat Administració (dies)]],2)</f>
        <v>0</v>
      </c>
      <c r="AN540" s="79">
        <f>Taula1[[#This Row],[% Jornada segons contracte
(no posar el símbol %) ]]-Taula1[[#This Row],[% Reducció salari per baix rendiment        (no posar el símbol %)]]</f>
        <v>0</v>
      </c>
      <c r="AO540" s="131">
        <f t="shared" si="130"/>
        <v>0</v>
      </c>
      <c r="AP540" s="87"/>
      <c r="AQ540" s="137">
        <f>ROUND((AR540/100)*693*Taula1[[#This Row],[Mesos naturals sencers treballats període justificat (01/01/2023 - 31/03/2023)]],2)</f>
        <v>0</v>
      </c>
      <c r="AR540" s="90">
        <f>Taula1[[#This Row],[% Jornada segons contracte
(no posar el símbol %) ]]-Taula1[[#This Row],[% Reducció salari per baix rendiment        (no posar el símbol %)]]</f>
        <v>0</v>
      </c>
      <c r="AS540" s="137">
        <f>ROUND((AT540/100)*22.78356164*Taula1[[#This Row],[Dies treballats període justificat (01/01/2023 - 31/03/2023)              no comptabilitzats com a mes natural sencer]],2)</f>
        <v>0</v>
      </c>
      <c r="AT540" s="90">
        <f>Taula1[[#This Row],[% Jornada segons contracte
(no posar el símbol %) ]]-Taula1[[#This Row],[% Reducció salari per baix rendiment        (no posar el símbol %)]]</f>
        <v>0</v>
      </c>
      <c r="AU540" s="137">
        <f t="shared" si="131"/>
        <v>0</v>
      </c>
      <c r="AV540" s="87"/>
      <c r="AW540" s="136">
        <f>ROUND((AX540/100)*693*Taula1[[#This Row],[Espai reservat Administració  (mesos)]],2)</f>
        <v>0</v>
      </c>
      <c r="AX540" s="90">
        <f>Taula1[[#This Row],[% Jornada segons contracte
(no posar el símbol %) ]]-Taula1[[#This Row],[% Reducció salari per baix rendiment        (no posar el símbol %)]]</f>
        <v>0</v>
      </c>
      <c r="AY540" s="131">
        <f>ROUND((AZ540/100)*22.78356164*Taula1[[#This Row],[Espai reservat Administració (dies)]],2)</f>
        <v>0</v>
      </c>
      <c r="AZ540" s="81">
        <f>Taula1[[#This Row],[% Jornada segons contracte
(no posar el símbol %) ]]-Taula1[[#This Row],[% Reducció salari per baix rendiment        (no posar el símbol %)]]</f>
        <v>0</v>
      </c>
      <c r="BA540" s="82">
        <f t="shared" si="132"/>
        <v>0</v>
      </c>
      <c r="BB540" s="41"/>
      <c r="BC540" s="131">
        <f>IF(Taula1[[#This Row],[Grup justificat     (fer servir opcions de la llista desplegable)]]=1,AI540,0)</f>
        <v>0</v>
      </c>
      <c r="BD540" s="131">
        <f>IF(Taula1[[#This Row],[Grup justificat     (fer servir opcions de la llista desplegable)]]=2,AU540,0)</f>
        <v>0</v>
      </c>
      <c r="BE540" s="41"/>
      <c r="BF540" s="131">
        <f>IF(Taula1[[#This Row],[Espai reservat Administració]]=1,AO540,0)</f>
        <v>0</v>
      </c>
      <c r="BG540" s="82">
        <f>IF(Taula1[[#This Row],[Espai reservat Administració]]=2,BA540,0)</f>
        <v>0</v>
      </c>
      <c r="BH540" s="41"/>
      <c r="BI540" s="126">
        <f>IF(Taula1[[#This Row],[Grup justificat     (fer servir opcions de la llista desplegable)]]=1,1,0)</f>
        <v>0</v>
      </c>
      <c r="BJ540" s="126">
        <f>IF(Taula1[[#This Row],[Espai reservat Administració]]=1,1,0)</f>
        <v>0</v>
      </c>
      <c r="BK540" s="111"/>
      <c r="BL540" s="126">
        <f>IF(Taula1[[#This Row],[Grup justificat     (fer servir opcions de la llista desplegable)]]=2,1,0)</f>
        <v>0</v>
      </c>
      <c r="BM540" s="126">
        <f>IF(Taula1[[#This Row],[Espai reservat Administració]]=2,1,0)</f>
        <v>0</v>
      </c>
      <c r="BN540" s="73"/>
      <c r="BO540" s="73"/>
      <c r="BP540" s="73"/>
      <c r="BQ540" s="73"/>
      <c r="BR540" s="73"/>
      <c r="BS540" s="73"/>
      <c r="BT540" s="73"/>
      <c r="BU540" s="73"/>
      <c r="BV540" s="73"/>
      <c r="BW540" s="73"/>
      <c r="BX540" s="73"/>
      <c r="BY540" s="73"/>
      <c r="BZ540" s="73"/>
      <c r="CA540" s="73"/>
      <c r="CB540" s="73"/>
      <c r="CC540" s="73"/>
      <c r="CD540" s="73"/>
      <c r="CE540" s="73"/>
      <c r="CF540" s="73"/>
      <c r="CG540" s="63">
        <f t="shared" si="133"/>
        <v>0</v>
      </c>
      <c r="CH540" s="63">
        <f t="shared" si="134"/>
        <v>0</v>
      </c>
      <c r="CI540" s="73"/>
      <c r="CJ540" s="63">
        <f>IF(Taula1[[#This Row],[Tipus de contracte                                  (fer servir opcions de la llista desplegable)]]="Indefinit",1,0)</f>
        <v>0</v>
      </c>
      <c r="CK540" s="63">
        <f>IF(Taula1[[#This Row],[Tipus de contracte                                  (fer servir opcions de la llista desplegable)]]="Temporal, igual o superior a 6 mesos",1,0)</f>
        <v>0</v>
      </c>
      <c r="CL540" s="63">
        <f>IF(Taula1[[#This Row],[Tipus de contracte                                  (fer servir opcions de la llista desplegable)]]="Substitució per IT",1,0)</f>
        <v>0</v>
      </c>
      <c r="CM540" s="73"/>
      <c r="CN540" s="63">
        <f>IF(Taula1[[#This Row],[Relació llocs de treball]]&gt;=1,1,0)</f>
        <v>0</v>
      </c>
      <c r="CO540" s="73"/>
      <c r="CP540" s="63">
        <f>IF(Taula1[[#This Row],[Identitat de gènere                                                          (fer servir opcions de la llista desplegable)]]="Home",1,0)</f>
        <v>0</v>
      </c>
      <c r="CQ540" s="63">
        <f>IF(Taula1[[#This Row],[Identitat de gènere                                                          (fer servir opcions de la llista desplegable)]]="Dona",1,0)</f>
        <v>0</v>
      </c>
      <c r="CR540" s="63">
        <f>IF(Taula1[[#This Row],[Identitat de gènere                                                          (fer servir opcions de la llista desplegable)]]="No binari",1,0)</f>
        <v>0</v>
      </c>
      <c r="CS540" s="73"/>
      <c r="CT540" s="63">
        <f t="shared" si="128"/>
        <v>0</v>
      </c>
      <c r="CU540" s="64">
        <f t="shared" si="135"/>
        <v>0</v>
      </c>
      <c r="CW540" s="64">
        <f t="shared" si="136"/>
        <v>0</v>
      </c>
      <c r="CX540" s="64">
        <f t="shared" si="137"/>
        <v>0</v>
      </c>
      <c r="CY540" s="64">
        <f t="shared" si="138"/>
        <v>0</v>
      </c>
      <c r="CZ540" s="64">
        <f t="shared" si="139"/>
        <v>0</v>
      </c>
      <c r="DB540" s="64">
        <f t="shared" si="140"/>
        <v>0</v>
      </c>
      <c r="DC540" s="64">
        <f t="shared" si="141"/>
        <v>0</v>
      </c>
      <c r="DD540" s="64">
        <f t="shared" si="142"/>
        <v>0</v>
      </c>
      <c r="DE540" s="64">
        <f t="shared" si="143"/>
        <v>0</v>
      </c>
    </row>
    <row r="541" spans="2:109" x14ac:dyDescent="0.3">
      <c r="B541" s="167"/>
      <c r="C541" s="186"/>
      <c r="D541" s="2"/>
      <c r="E541" s="67"/>
      <c r="F541" s="5"/>
      <c r="G541" s="5"/>
      <c r="H541" s="187"/>
      <c r="I541" s="111" t="str">
        <f ca="1">IF(Taula1[[#This Row],[Data naixement (format dd/mm/aaaa)]]="","0",DATEDIF(Taula1[[#This Row],[Data naixement (format dd/mm/aaaa)]],TODAY(),"Y"))</f>
        <v>0</v>
      </c>
      <c r="J541" s="6"/>
      <c r="K541" s="6"/>
      <c r="L541" s="6"/>
      <c r="M541" s="6"/>
      <c r="N541" s="56"/>
      <c r="O541" s="56"/>
      <c r="P541" s="56"/>
      <c r="Q541" s="6"/>
      <c r="R541" s="7"/>
      <c r="S541" s="143">
        <f>Taula1[[#This Row],[Mesos naturals sencers treballats període justificat (01/01/2023 - 31/03/2023)]]</f>
        <v>0</v>
      </c>
      <c r="T541" s="194">
        <f>Taula1[[#This Row],[Dies treballats període justificat (01/01/2023 - 31/03/2023)              no comptabilitzats com a mes natural sencer]]</f>
        <v>0</v>
      </c>
      <c r="U541" s="12"/>
      <c r="V541" s="7"/>
      <c r="W541" s="188"/>
      <c r="X541" s="188"/>
      <c r="Y541" s="188"/>
      <c r="Z541" s="188"/>
      <c r="AA541" s="190"/>
      <c r="AB541" s="143">
        <f>Taula1[[#This Row],[Grup justificat     (fer servir opcions de la llista desplegable)]]</f>
        <v>0</v>
      </c>
      <c r="AC541" s="182"/>
      <c r="AD541" s="39"/>
      <c r="AE541" s="131">
        <f>ROUND((AF541/100)*756*Taula1[[#This Row],[Mesos naturals sencers treballats període justificat (01/01/2023 - 31/03/2023)]],2)</f>
        <v>0</v>
      </c>
      <c r="AF541" s="81">
        <f>Taula1[[#This Row],[% Jornada segons contracte
(no posar el símbol %) ]]-Taula1[[#This Row],[% Reducció salari per baix rendiment        (no posar el símbol %)]]</f>
        <v>0</v>
      </c>
      <c r="AG541" s="131">
        <f>ROUND((AH541/100)*24.8547945*Taula1[[#This Row],[Dies treballats període justificat (01/01/2023 - 31/03/2023)              no comptabilitzats com a mes natural sencer]],2)</f>
        <v>0</v>
      </c>
      <c r="AH541" s="79">
        <f>Taula1[[#This Row],[% Jornada segons contracte
(no posar el símbol %) ]]-Taula1[[#This Row],[% Reducció salari per baix rendiment        (no posar el símbol %)]]</f>
        <v>0</v>
      </c>
      <c r="AI541" s="131">
        <f t="shared" si="129"/>
        <v>0</v>
      </c>
      <c r="AJ541" s="39"/>
      <c r="AK541" s="131">
        <f>ROUND((AL541/100)*756*Taula1[[#This Row],[Espai reservat Administració  (mesos)]],2)</f>
        <v>0</v>
      </c>
      <c r="AL541" s="81">
        <f>Taula1[[#This Row],[% Jornada segons contracte
(no posar el símbol %) ]]-Taula1[[#This Row],[% Reducció salari per baix rendiment        (no posar el símbol %)]]</f>
        <v>0</v>
      </c>
      <c r="AM541" s="131">
        <f>ROUND((AN541/100)*24.8547945*Taula1[[#This Row],[Espai reservat Administració (dies)]],2)</f>
        <v>0</v>
      </c>
      <c r="AN541" s="79">
        <f>Taula1[[#This Row],[% Jornada segons contracte
(no posar el símbol %) ]]-Taula1[[#This Row],[% Reducció salari per baix rendiment        (no posar el símbol %)]]</f>
        <v>0</v>
      </c>
      <c r="AO541" s="131">
        <f t="shared" si="130"/>
        <v>0</v>
      </c>
      <c r="AP541" s="87"/>
      <c r="AQ541" s="137">
        <f>ROUND((AR541/100)*693*Taula1[[#This Row],[Mesos naturals sencers treballats període justificat (01/01/2023 - 31/03/2023)]],2)</f>
        <v>0</v>
      </c>
      <c r="AR541" s="90">
        <f>Taula1[[#This Row],[% Jornada segons contracte
(no posar el símbol %) ]]-Taula1[[#This Row],[% Reducció salari per baix rendiment        (no posar el símbol %)]]</f>
        <v>0</v>
      </c>
      <c r="AS541" s="137">
        <f>ROUND((AT541/100)*22.78356164*Taula1[[#This Row],[Dies treballats període justificat (01/01/2023 - 31/03/2023)              no comptabilitzats com a mes natural sencer]],2)</f>
        <v>0</v>
      </c>
      <c r="AT541" s="90">
        <f>Taula1[[#This Row],[% Jornada segons contracte
(no posar el símbol %) ]]-Taula1[[#This Row],[% Reducció salari per baix rendiment        (no posar el símbol %)]]</f>
        <v>0</v>
      </c>
      <c r="AU541" s="137">
        <f t="shared" si="131"/>
        <v>0</v>
      </c>
      <c r="AV541" s="87"/>
      <c r="AW541" s="136">
        <f>ROUND((AX541/100)*693*Taula1[[#This Row],[Espai reservat Administració  (mesos)]],2)</f>
        <v>0</v>
      </c>
      <c r="AX541" s="90">
        <f>Taula1[[#This Row],[% Jornada segons contracte
(no posar el símbol %) ]]-Taula1[[#This Row],[% Reducció salari per baix rendiment        (no posar el símbol %)]]</f>
        <v>0</v>
      </c>
      <c r="AY541" s="131">
        <f>ROUND((AZ541/100)*22.78356164*Taula1[[#This Row],[Espai reservat Administració (dies)]],2)</f>
        <v>0</v>
      </c>
      <c r="AZ541" s="81">
        <f>Taula1[[#This Row],[% Jornada segons contracte
(no posar el símbol %) ]]-Taula1[[#This Row],[% Reducció salari per baix rendiment        (no posar el símbol %)]]</f>
        <v>0</v>
      </c>
      <c r="BA541" s="82">
        <f t="shared" si="132"/>
        <v>0</v>
      </c>
      <c r="BB541" s="41"/>
      <c r="BC541" s="131">
        <f>IF(Taula1[[#This Row],[Grup justificat     (fer servir opcions de la llista desplegable)]]=1,AI541,0)</f>
        <v>0</v>
      </c>
      <c r="BD541" s="131">
        <f>IF(Taula1[[#This Row],[Grup justificat     (fer servir opcions de la llista desplegable)]]=2,AU541,0)</f>
        <v>0</v>
      </c>
      <c r="BE541" s="41"/>
      <c r="BF541" s="131">
        <f>IF(Taula1[[#This Row],[Espai reservat Administració]]=1,AO541,0)</f>
        <v>0</v>
      </c>
      <c r="BG541" s="82">
        <f>IF(Taula1[[#This Row],[Espai reservat Administració]]=2,BA541,0)</f>
        <v>0</v>
      </c>
      <c r="BH541" s="41"/>
      <c r="BI541" s="126">
        <f>IF(Taula1[[#This Row],[Grup justificat     (fer servir opcions de la llista desplegable)]]=1,1,0)</f>
        <v>0</v>
      </c>
      <c r="BJ541" s="126">
        <f>IF(Taula1[[#This Row],[Espai reservat Administració]]=1,1,0)</f>
        <v>0</v>
      </c>
      <c r="BK541" s="111"/>
      <c r="BL541" s="126">
        <f>IF(Taula1[[#This Row],[Grup justificat     (fer servir opcions de la llista desplegable)]]=2,1,0)</f>
        <v>0</v>
      </c>
      <c r="BM541" s="126">
        <f>IF(Taula1[[#This Row],[Espai reservat Administració]]=2,1,0)</f>
        <v>0</v>
      </c>
      <c r="BN541" s="73"/>
      <c r="BO541" s="73"/>
      <c r="BP541" s="73"/>
      <c r="BQ541" s="73"/>
      <c r="BR541" s="73"/>
      <c r="BS541" s="73"/>
      <c r="BT541" s="73"/>
      <c r="BU541" s="73"/>
      <c r="BV541" s="73"/>
      <c r="BW541" s="73"/>
      <c r="BX541" s="73"/>
      <c r="BY541" s="73"/>
      <c r="BZ541" s="73"/>
      <c r="CA541" s="73"/>
      <c r="CB541" s="73"/>
      <c r="CC541" s="73"/>
      <c r="CD541" s="73"/>
      <c r="CE541" s="73"/>
      <c r="CF541" s="73"/>
      <c r="CG541" s="63">
        <f t="shared" si="133"/>
        <v>0</v>
      </c>
      <c r="CH541" s="63">
        <f t="shared" si="134"/>
        <v>0</v>
      </c>
      <c r="CI541" s="73"/>
      <c r="CJ541" s="63">
        <f>IF(Taula1[[#This Row],[Tipus de contracte                                  (fer servir opcions de la llista desplegable)]]="Indefinit",1,0)</f>
        <v>0</v>
      </c>
      <c r="CK541" s="63">
        <f>IF(Taula1[[#This Row],[Tipus de contracte                                  (fer servir opcions de la llista desplegable)]]="Temporal, igual o superior a 6 mesos",1,0)</f>
        <v>0</v>
      </c>
      <c r="CL541" s="63">
        <f>IF(Taula1[[#This Row],[Tipus de contracte                                  (fer servir opcions de la llista desplegable)]]="Substitució per IT",1,0)</f>
        <v>0</v>
      </c>
      <c r="CM541" s="73"/>
      <c r="CN541" s="63">
        <f>IF(Taula1[[#This Row],[Relació llocs de treball]]&gt;=1,1,0)</f>
        <v>0</v>
      </c>
      <c r="CO541" s="73"/>
      <c r="CP541" s="63">
        <f>IF(Taula1[[#This Row],[Identitat de gènere                                                          (fer servir opcions de la llista desplegable)]]="Home",1,0)</f>
        <v>0</v>
      </c>
      <c r="CQ541" s="63">
        <f>IF(Taula1[[#This Row],[Identitat de gènere                                                          (fer servir opcions de la llista desplegable)]]="Dona",1,0)</f>
        <v>0</v>
      </c>
      <c r="CR541" s="63">
        <f>IF(Taula1[[#This Row],[Identitat de gènere                                                          (fer servir opcions de la llista desplegable)]]="No binari",1,0)</f>
        <v>0</v>
      </c>
      <c r="CS541" s="73"/>
      <c r="CT541" s="63">
        <f t="shared" si="128"/>
        <v>0</v>
      </c>
      <c r="CU541" s="64">
        <f t="shared" si="135"/>
        <v>0</v>
      </c>
      <c r="CW541" s="64">
        <f t="shared" si="136"/>
        <v>0</v>
      </c>
      <c r="CX541" s="64">
        <f t="shared" si="137"/>
        <v>0</v>
      </c>
      <c r="CY541" s="64">
        <f t="shared" si="138"/>
        <v>0</v>
      </c>
      <c r="CZ541" s="64">
        <f t="shared" si="139"/>
        <v>0</v>
      </c>
      <c r="DB541" s="64">
        <f t="shared" si="140"/>
        <v>0</v>
      </c>
      <c r="DC541" s="64">
        <f t="shared" si="141"/>
        <v>0</v>
      </c>
      <c r="DD541" s="64">
        <f t="shared" si="142"/>
        <v>0</v>
      </c>
      <c r="DE541" s="64">
        <f t="shared" si="143"/>
        <v>0</v>
      </c>
    </row>
    <row r="542" spans="2:109" x14ac:dyDescent="0.3">
      <c r="B542" s="167"/>
      <c r="C542" s="186"/>
      <c r="D542" s="2"/>
      <c r="E542" s="67"/>
      <c r="F542" s="5"/>
      <c r="G542" s="5"/>
      <c r="H542" s="187"/>
      <c r="I542" s="111" t="str">
        <f ca="1">IF(Taula1[[#This Row],[Data naixement (format dd/mm/aaaa)]]="","0",DATEDIF(Taula1[[#This Row],[Data naixement (format dd/mm/aaaa)]],TODAY(),"Y"))</f>
        <v>0</v>
      </c>
      <c r="J542" s="6"/>
      <c r="K542" s="6"/>
      <c r="L542" s="6"/>
      <c r="M542" s="6"/>
      <c r="N542" s="56"/>
      <c r="O542" s="56"/>
      <c r="P542" s="56"/>
      <c r="Q542" s="6"/>
      <c r="R542" s="7"/>
      <c r="S542" s="143">
        <f>Taula1[[#This Row],[Mesos naturals sencers treballats període justificat (01/01/2023 - 31/03/2023)]]</f>
        <v>0</v>
      </c>
      <c r="T542" s="194">
        <f>Taula1[[#This Row],[Dies treballats període justificat (01/01/2023 - 31/03/2023)              no comptabilitzats com a mes natural sencer]]</f>
        <v>0</v>
      </c>
      <c r="U542" s="12"/>
      <c r="V542" s="7"/>
      <c r="W542" s="188"/>
      <c r="X542" s="188"/>
      <c r="Y542" s="188"/>
      <c r="Z542" s="188"/>
      <c r="AA542" s="190"/>
      <c r="AB542" s="143">
        <f>Taula1[[#This Row],[Grup justificat     (fer servir opcions de la llista desplegable)]]</f>
        <v>0</v>
      </c>
      <c r="AC542" s="182"/>
      <c r="AD542" s="39"/>
      <c r="AE542" s="131">
        <f>ROUND((AF542/100)*756*Taula1[[#This Row],[Mesos naturals sencers treballats període justificat (01/01/2023 - 31/03/2023)]],2)</f>
        <v>0</v>
      </c>
      <c r="AF542" s="81">
        <f>Taula1[[#This Row],[% Jornada segons contracte
(no posar el símbol %) ]]-Taula1[[#This Row],[% Reducció salari per baix rendiment        (no posar el símbol %)]]</f>
        <v>0</v>
      </c>
      <c r="AG542" s="131">
        <f>ROUND((AH542/100)*24.8547945*Taula1[[#This Row],[Dies treballats període justificat (01/01/2023 - 31/03/2023)              no comptabilitzats com a mes natural sencer]],2)</f>
        <v>0</v>
      </c>
      <c r="AH542" s="79">
        <f>Taula1[[#This Row],[% Jornada segons contracte
(no posar el símbol %) ]]-Taula1[[#This Row],[% Reducció salari per baix rendiment        (no posar el símbol %)]]</f>
        <v>0</v>
      </c>
      <c r="AI542" s="131">
        <f t="shared" si="129"/>
        <v>0</v>
      </c>
      <c r="AJ542" s="39"/>
      <c r="AK542" s="131">
        <f>ROUND((AL542/100)*756*Taula1[[#This Row],[Espai reservat Administració  (mesos)]],2)</f>
        <v>0</v>
      </c>
      <c r="AL542" s="81">
        <f>Taula1[[#This Row],[% Jornada segons contracte
(no posar el símbol %) ]]-Taula1[[#This Row],[% Reducció salari per baix rendiment        (no posar el símbol %)]]</f>
        <v>0</v>
      </c>
      <c r="AM542" s="131">
        <f>ROUND((AN542/100)*24.8547945*Taula1[[#This Row],[Espai reservat Administració (dies)]],2)</f>
        <v>0</v>
      </c>
      <c r="AN542" s="79">
        <f>Taula1[[#This Row],[% Jornada segons contracte
(no posar el símbol %) ]]-Taula1[[#This Row],[% Reducció salari per baix rendiment        (no posar el símbol %)]]</f>
        <v>0</v>
      </c>
      <c r="AO542" s="131">
        <f t="shared" si="130"/>
        <v>0</v>
      </c>
      <c r="AP542" s="87"/>
      <c r="AQ542" s="137">
        <f>ROUND((AR542/100)*693*Taula1[[#This Row],[Mesos naturals sencers treballats període justificat (01/01/2023 - 31/03/2023)]],2)</f>
        <v>0</v>
      </c>
      <c r="AR542" s="90">
        <f>Taula1[[#This Row],[% Jornada segons contracte
(no posar el símbol %) ]]-Taula1[[#This Row],[% Reducció salari per baix rendiment        (no posar el símbol %)]]</f>
        <v>0</v>
      </c>
      <c r="AS542" s="137">
        <f>ROUND((AT542/100)*22.78356164*Taula1[[#This Row],[Dies treballats període justificat (01/01/2023 - 31/03/2023)              no comptabilitzats com a mes natural sencer]],2)</f>
        <v>0</v>
      </c>
      <c r="AT542" s="90">
        <f>Taula1[[#This Row],[% Jornada segons contracte
(no posar el símbol %) ]]-Taula1[[#This Row],[% Reducció salari per baix rendiment        (no posar el símbol %)]]</f>
        <v>0</v>
      </c>
      <c r="AU542" s="137">
        <f t="shared" si="131"/>
        <v>0</v>
      </c>
      <c r="AV542" s="87"/>
      <c r="AW542" s="136">
        <f>ROUND((AX542/100)*693*Taula1[[#This Row],[Espai reservat Administració  (mesos)]],2)</f>
        <v>0</v>
      </c>
      <c r="AX542" s="90">
        <f>Taula1[[#This Row],[% Jornada segons contracte
(no posar el símbol %) ]]-Taula1[[#This Row],[% Reducció salari per baix rendiment        (no posar el símbol %)]]</f>
        <v>0</v>
      </c>
      <c r="AY542" s="131">
        <f>ROUND((AZ542/100)*22.78356164*Taula1[[#This Row],[Espai reservat Administració (dies)]],2)</f>
        <v>0</v>
      </c>
      <c r="AZ542" s="81">
        <f>Taula1[[#This Row],[% Jornada segons contracte
(no posar el símbol %) ]]-Taula1[[#This Row],[% Reducció salari per baix rendiment        (no posar el símbol %)]]</f>
        <v>0</v>
      </c>
      <c r="BA542" s="82">
        <f t="shared" si="132"/>
        <v>0</v>
      </c>
      <c r="BB542" s="41"/>
      <c r="BC542" s="131">
        <f>IF(Taula1[[#This Row],[Grup justificat     (fer servir opcions de la llista desplegable)]]=1,AI542,0)</f>
        <v>0</v>
      </c>
      <c r="BD542" s="131">
        <f>IF(Taula1[[#This Row],[Grup justificat     (fer servir opcions de la llista desplegable)]]=2,AU542,0)</f>
        <v>0</v>
      </c>
      <c r="BE542" s="41"/>
      <c r="BF542" s="131">
        <f>IF(Taula1[[#This Row],[Espai reservat Administració]]=1,AO542,0)</f>
        <v>0</v>
      </c>
      <c r="BG542" s="82">
        <f>IF(Taula1[[#This Row],[Espai reservat Administració]]=2,BA542,0)</f>
        <v>0</v>
      </c>
      <c r="BH542" s="41"/>
      <c r="BI542" s="126">
        <f>IF(Taula1[[#This Row],[Grup justificat     (fer servir opcions de la llista desplegable)]]=1,1,0)</f>
        <v>0</v>
      </c>
      <c r="BJ542" s="126">
        <f>IF(Taula1[[#This Row],[Espai reservat Administració]]=1,1,0)</f>
        <v>0</v>
      </c>
      <c r="BK542" s="111"/>
      <c r="BL542" s="126">
        <f>IF(Taula1[[#This Row],[Grup justificat     (fer servir opcions de la llista desplegable)]]=2,1,0)</f>
        <v>0</v>
      </c>
      <c r="BM542" s="126">
        <f>IF(Taula1[[#This Row],[Espai reservat Administració]]=2,1,0)</f>
        <v>0</v>
      </c>
      <c r="BN542" s="73"/>
      <c r="BO542" s="73"/>
      <c r="BP542" s="73"/>
      <c r="BQ542" s="73"/>
      <c r="BR542" s="73"/>
      <c r="BS542" s="73"/>
      <c r="BT542" s="73"/>
      <c r="BU542" s="73"/>
      <c r="BV542" s="73"/>
      <c r="BW542" s="73"/>
      <c r="BX542" s="73"/>
      <c r="BY542" s="73"/>
      <c r="BZ542" s="73"/>
      <c r="CA542" s="73"/>
      <c r="CB542" s="73"/>
      <c r="CC542" s="73"/>
      <c r="CD542" s="73"/>
      <c r="CE542" s="73"/>
      <c r="CF542" s="73"/>
      <c r="CG542" s="63">
        <f t="shared" si="133"/>
        <v>0</v>
      </c>
      <c r="CH542" s="63">
        <f t="shared" si="134"/>
        <v>0</v>
      </c>
      <c r="CI542" s="73"/>
      <c r="CJ542" s="63">
        <f>IF(Taula1[[#This Row],[Tipus de contracte                                  (fer servir opcions de la llista desplegable)]]="Indefinit",1,0)</f>
        <v>0</v>
      </c>
      <c r="CK542" s="63">
        <f>IF(Taula1[[#This Row],[Tipus de contracte                                  (fer servir opcions de la llista desplegable)]]="Temporal, igual o superior a 6 mesos",1,0)</f>
        <v>0</v>
      </c>
      <c r="CL542" s="63">
        <f>IF(Taula1[[#This Row],[Tipus de contracte                                  (fer servir opcions de la llista desplegable)]]="Substitució per IT",1,0)</f>
        <v>0</v>
      </c>
      <c r="CM542" s="73"/>
      <c r="CN542" s="63">
        <f>IF(Taula1[[#This Row],[Relació llocs de treball]]&gt;=1,1,0)</f>
        <v>0</v>
      </c>
      <c r="CO542" s="73"/>
      <c r="CP542" s="63">
        <f>IF(Taula1[[#This Row],[Identitat de gènere                                                          (fer servir opcions de la llista desplegable)]]="Home",1,0)</f>
        <v>0</v>
      </c>
      <c r="CQ542" s="63">
        <f>IF(Taula1[[#This Row],[Identitat de gènere                                                          (fer servir opcions de la llista desplegable)]]="Dona",1,0)</f>
        <v>0</v>
      </c>
      <c r="CR542" s="63">
        <f>IF(Taula1[[#This Row],[Identitat de gènere                                                          (fer servir opcions de la llista desplegable)]]="No binari",1,0)</f>
        <v>0</v>
      </c>
      <c r="CS542" s="73"/>
      <c r="CT542" s="63">
        <f t="shared" si="128"/>
        <v>0</v>
      </c>
      <c r="CU542" s="64">
        <f t="shared" si="135"/>
        <v>0</v>
      </c>
      <c r="CW542" s="64">
        <f t="shared" si="136"/>
        <v>0</v>
      </c>
      <c r="CX542" s="64">
        <f t="shared" si="137"/>
        <v>0</v>
      </c>
      <c r="CY542" s="64">
        <f t="shared" si="138"/>
        <v>0</v>
      </c>
      <c r="CZ542" s="64">
        <f t="shared" si="139"/>
        <v>0</v>
      </c>
      <c r="DB542" s="64">
        <f t="shared" si="140"/>
        <v>0</v>
      </c>
      <c r="DC542" s="64">
        <f t="shared" si="141"/>
        <v>0</v>
      </c>
      <c r="DD542" s="64">
        <f t="shared" si="142"/>
        <v>0</v>
      </c>
      <c r="DE542" s="64">
        <f t="shared" si="143"/>
        <v>0</v>
      </c>
    </row>
    <row r="543" spans="2:109" x14ac:dyDescent="0.3">
      <c r="B543" s="167"/>
      <c r="C543" s="186"/>
      <c r="D543" s="2"/>
      <c r="E543" s="67"/>
      <c r="F543" s="5"/>
      <c r="G543" s="5"/>
      <c r="H543" s="187"/>
      <c r="I543" s="111" t="str">
        <f ca="1">IF(Taula1[[#This Row],[Data naixement (format dd/mm/aaaa)]]="","0",DATEDIF(Taula1[[#This Row],[Data naixement (format dd/mm/aaaa)]],TODAY(),"Y"))</f>
        <v>0</v>
      </c>
      <c r="J543" s="6"/>
      <c r="K543" s="6"/>
      <c r="L543" s="6"/>
      <c r="M543" s="6"/>
      <c r="N543" s="56"/>
      <c r="O543" s="56"/>
      <c r="P543" s="56"/>
      <c r="Q543" s="6"/>
      <c r="R543" s="7"/>
      <c r="S543" s="143">
        <f>Taula1[[#This Row],[Mesos naturals sencers treballats període justificat (01/01/2023 - 31/03/2023)]]</f>
        <v>0</v>
      </c>
      <c r="T543" s="194">
        <f>Taula1[[#This Row],[Dies treballats període justificat (01/01/2023 - 31/03/2023)              no comptabilitzats com a mes natural sencer]]</f>
        <v>0</v>
      </c>
      <c r="U543" s="12"/>
      <c r="V543" s="7"/>
      <c r="W543" s="188"/>
      <c r="X543" s="188"/>
      <c r="Y543" s="188"/>
      <c r="Z543" s="188"/>
      <c r="AA543" s="190"/>
      <c r="AB543" s="143">
        <f>Taula1[[#This Row],[Grup justificat     (fer servir opcions de la llista desplegable)]]</f>
        <v>0</v>
      </c>
      <c r="AC543" s="182"/>
      <c r="AD543" s="39"/>
      <c r="AE543" s="131">
        <f>ROUND((AF543/100)*756*Taula1[[#This Row],[Mesos naturals sencers treballats període justificat (01/01/2023 - 31/03/2023)]],2)</f>
        <v>0</v>
      </c>
      <c r="AF543" s="81">
        <f>Taula1[[#This Row],[% Jornada segons contracte
(no posar el símbol %) ]]-Taula1[[#This Row],[% Reducció salari per baix rendiment        (no posar el símbol %)]]</f>
        <v>0</v>
      </c>
      <c r="AG543" s="131">
        <f>ROUND((AH543/100)*24.8547945*Taula1[[#This Row],[Dies treballats període justificat (01/01/2023 - 31/03/2023)              no comptabilitzats com a mes natural sencer]],2)</f>
        <v>0</v>
      </c>
      <c r="AH543" s="79">
        <f>Taula1[[#This Row],[% Jornada segons contracte
(no posar el símbol %) ]]-Taula1[[#This Row],[% Reducció salari per baix rendiment        (no posar el símbol %)]]</f>
        <v>0</v>
      </c>
      <c r="AI543" s="131">
        <f t="shared" si="129"/>
        <v>0</v>
      </c>
      <c r="AJ543" s="39"/>
      <c r="AK543" s="131">
        <f>ROUND((AL543/100)*756*Taula1[[#This Row],[Espai reservat Administració  (mesos)]],2)</f>
        <v>0</v>
      </c>
      <c r="AL543" s="81">
        <f>Taula1[[#This Row],[% Jornada segons contracte
(no posar el símbol %) ]]-Taula1[[#This Row],[% Reducció salari per baix rendiment        (no posar el símbol %)]]</f>
        <v>0</v>
      </c>
      <c r="AM543" s="131">
        <f>ROUND((AN543/100)*24.8547945*Taula1[[#This Row],[Espai reservat Administració (dies)]],2)</f>
        <v>0</v>
      </c>
      <c r="AN543" s="79">
        <f>Taula1[[#This Row],[% Jornada segons contracte
(no posar el símbol %) ]]-Taula1[[#This Row],[% Reducció salari per baix rendiment        (no posar el símbol %)]]</f>
        <v>0</v>
      </c>
      <c r="AO543" s="131">
        <f t="shared" si="130"/>
        <v>0</v>
      </c>
      <c r="AP543" s="87"/>
      <c r="AQ543" s="137">
        <f>ROUND((AR543/100)*693*Taula1[[#This Row],[Mesos naturals sencers treballats període justificat (01/01/2023 - 31/03/2023)]],2)</f>
        <v>0</v>
      </c>
      <c r="AR543" s="90">
        <f>Taula1[[#This Row],[% Jornada segons contracte
(no posar el símbol %) ]]-Taula1[[#This Row],[% Reducció salari per baix rendiment        (no posar el símbol %)]]</f>
        <v>0</v>
      </c>
      <c r="AS543" s="137">
        <f>ROUND((AT543/100)*22.78356164*Taula1[[#This Row],[Dies treballats període justificat (01/01/2023 - 31/03/2023)              no comptabilitzats com a mes natural sencer]],2)</f>
        <v>0</v>
      </c>
      <c r="AT543" s="90">
        <f>Taula1[[#This Row],[% Jornada segons contracte
(no posar el símbol %) ]]-Taula1[[#This Row],[% Reducció salari per baix rendiment        (no posar el símbol %)]]</f>
        <v>0</v>
      </c>
      <c r="AU543" s="137">
        <f t="shared" si="131"/>
        <v>0</v>
      </c>
      <c r="AV543" s="87"/>
      <c r="AW543" s="136">
        <f>ROUND((AX543/100)*693*Taula1[[#This Row],[Espai reservat Administració  (mesos)]],2)</f>
        <v>0</v>
      </c>
      <c r="AX543" s="90">
        <f>Taula1[[#This Row],[% Jornada segons contracte
(no posar el símbol %) ]]-Taula1[[#This Row],[% Reducció salari per baix rendiment        (no posar el símbol %)]]</f>
        <v>0</v>
      </c>
      <c r="AY543" s="131">
        <f>ROUND((AZ543/100)*22.78356164*Taula1[[#This Row],[Espai reservat Administració (dies)]],2)</f>
        <v>0</v>
      </c>
      <c r="AZ543" s="81">
        <f>Taula1[[#This Row],[% Jornada segons contracte
(no posar el símbol %) ]]-Taula1[[#This Row],[% Reducció salari per baix rendiment        (no posar el símbol %)]]</f>
        <v>0</v>
      </c>
      <c r="BA543" s="82">
        <f t="shared" si="132"/>
        <v>0</v>
      </c>
      <c r="BB543" s="41"/>
      <c r="BC543" s="131">
        <f>IF(Taula1[[#This Row],[Grup justificat     (fer servir opcions de la llista desplegable)]]=1,AI543,0)</f>
        <v>0</v>
      </c>
      <c r="BD543" s="131">
        <f>IF(Taula1[[#This Row],[Grup justificat     (fer servir opcions de la llista desplegable)]]=2,AU543,0)</f>
        <v>0</v>
      </c>
      <c r="BE543" s="41"/>
      <c r="BF543" s="131">
        <f>IF(Taula1[[#This Row],[Espai reservat Administració]]=1,AO543,0)</f>
        <v>0</v>
      </c>
      <c r="BG543" s="82">
        <f>IF(Taula1[[#This Row],[Espai reservat Administració]]=2,BA543,0)</f>
        <v>0</v>
      </c>
      <c r="BH543" s="41"/>
      <c r="BI543" s="126">
        <f>IF(Taula1[[#This Row],[Grup justificat     (fer servir opcions de la llista desplegable)]]=1,1,0)</f>
        <v>0</v>
      </c>
      <c r="BJ543" s="126">
        <f>IF(Taula1[[#This Row],[Espai reservat Administració]]=1,1,0)</f>
        <v>0</v>
      </c>
      <c r="BK543" s="111"/>
      <c r="BL543" s="126">
        <f>IF(Taula1[[#This Row],[Grup justificat     (fer servir opcions de la llista desplegable)]]=2,1,0)</f>
        <v>0</v>
      </c>
      <c r="BM543" s="126">
        <f>IF(Taula1[[#This Row],[Espai reservat Administració]]=2,1,0)</f>
        <v>0</v>
      </c>
      <c r="BN543" s="73"/>
      <c r="BO543" s="73"/>
      <c r="BP543" s="73"/>
      <c r="BQ543" s="73"/>
      <c r="BR543" s="73"/>
      <c r="BS543" s="73"/>
      <c r="BT543" s="73"/>
      <c r="BU543" s="73"/>
      <c r="BV543" s="73"/>
      <c r="BW543" s="73"/>
      <c r="BX543" s="73"/>
      <c r="BY543" s="73"/>
      <c r="BZ543" s="73"/>
      <c r="CA543" s="73"/>
      <c r="CB543" s="73"/>
      <c r="CC543" s="73"/>
      <c r="CD543" s="73"/>
      <c r="CE543" s="73"/>
      <c r="CF543" s="73"/>
      <c r="CG543" s="63">
        <f t="shared" si="133"/>
        <v>0</v>
      </c>
      <c r="CH543" s="63">
        <f t="shared" si="134"/>
        <v>0</v>
      </c>
      <c r="CI543" s="73"/>
      <c r="CJ543" s="63">
        <f>IF(Taula1[[#This Row],[Tipus de contracte                                  (fer servir opcions de la llista desplegable)]]="Indefinit",1,0)</f>
        <v>0</v>
      </c>
      <c r="CK543" s="63">
        <f>IF(Taula1[[#This Row],[Tipus de contracte                                  (fer servir opcions de la llista desplegable)]]="Temporal, igual o superior a 6 mesos",1,0)</f>
        <v>0</v>
      </c>
      <c r="CL543" s="63">
        <f>IF(Taula1[[#This Row],[Tipus de contracte                                  (fer servir opcions de la llista desplegable)]]="Substitució per IT",1,0)</f>
        <v>0</v>
      </c>
      <c r="CM543" s="73"/>
      <c r="CN543" s="63">
        <f>IF(Taula1[[#This Row],[Relació llocs de treball]]&gt;=1,1,0)</f>
        <v>0</v>
      </c>
      <c r="CO543" s="73"/>
      <c r="CP543" s="63">
        <f>IF(Taula1[[#This Row],[Identitat de gènere                                                          (fer servir opcions de la llista desplegable)]]="Home",1,0)</f>
        <v>0</v>
      </c>
      <c r="CQ543" s="63">
        <f>IF(Taula1[[#This Row],[Identitat de gènere                                                          (fer servir opcions de la llista desplegable)]]="Dona",1,0)</f>
        <v>0</v>
      </c>
      <c r="CR543" s="63">
        <f>IF(Taula1[[#This Row],[Identitat de gènere                                                          (fer servir opcions de la llista desplegable)]]="No binari",1,0)</f>
        <v>0</v>
      </c>
      <c r="CS543" s="73"/>
      <c r="CT543" s="63">
        <f t="shared" si="128"/>
        <v>0</v>
      </c>
      <c r="CU543" s="64">
        <f t="shared" si="135"/>
        <v>0</v>
      </c>
      <c r="CW543" s="64">
        <f t="shared" si="136"/>
        <v>0</v>
      </c>
      <c r="CX543" s="64">
        <f t="shared" si="137"/>
        <v>0</v>
      </c>
      <c r="CY543" s="64">
        <f t="shared" si="138"/>
        <v>0</v>
      </c>
      <c r="CZ543" s="64">
        <f t="shared" si="139"/>
        <v>0</v>
      </c>
      <c r="DB543" s="64">
        <f t="shared" si="140"/>
        <v>0</v>
      </c>
      <c r="DC543" s="64">
        <f t="shared" si="141"/>
        <v>0</v>
      </c>
      <c r="DD543" s="64">
        <f t="shared" si="142"/>
        <v>0</v>
      </c>
      <c r="DE543" s="64">
        <f t="shared" si="143"/>
        <v>0</v>
      </c>
    </row>
    <row r="544" spans="2:109" x14ac:dyDescent="0.3">
      <c r="B544" s="167"/>
      <c r="C544" s="186"/>
      <c r="D544" s="2"/>
      <c r="E544" s="67"/>
      <c r="F544" s="5"/>
      <c r="G544" s="5"/>
      <c r="H544" s="187"/>
      <c r="I544" s="111" t="str">
        <f ca="1">IF(Taula1[[#This Row],[Data naixement (format dd/mm/aaaa)]]="","0",DATEDIF(Taula1[[#This Row],[Data naixement (format dd/mm/aaaa)]],TODAY(),"Y"))</f>
        <v>0</v>
      </c>
      <c r="J544" s="6"/>
      <c r="K544" s="6"/>
      <c r="L544" s="6"/>
      <c r="M544" s="6"/>
      <c r="N544" s="56"/>
      <c r="O544" s="56"/>
      <c r="P544" s="56"/>
      <c r="Q544" s="6"/>
      <c r="R544" s="7"/>
      <c r="S544" s="143">
        <f>Taula1[[#This Row],[Mesos naturals sencers treballats període justificat (01/01/2023 - 31/03/2023)]]</f>
        <v>0</v>
      </c>
      <c r="T544" s="194">
        <f>Taula1[[#This Row],[Dies treballats període justificat (01/01/2023 - 31/03/2023)              no comptabilitzats com a mes natural sencer]]</f>
        <v>0</v>
      </c>
      <c r="U544" s="12"/>
      <c r="V544" s="7"/>
      <c r="W544" s="188"/>
      <c r="X544" s="188"/>
      <c r="Y544" s="188"/>
      <c r="Z544" s="188"/>
      <c r="AA544" s="190"/>
      <c r="AB544" s="143">
        <f>Taula1[[#This Row],[Grup justificat     (fer servir opcions de la llista desplegable)]]</f>
        <v>0</v>
      </c>
      <c r="AC544" s="182"/>
      <c r="AD544" s="39"/>
      <c r="AE544" s="131">
        <f>ROUND((AF544/100)*756*Taula1[[#This Row],[Mesos naturals sencers treballats període justificat (01/01/2023 - 31/03/2023)]],2)</f>
        <v>0</v>
      </c>
      <c r="AF544" s="81">
        <f>Taula1[[#This Row],[% Jornada segons contracte
(no posar el símbol %) ]]-Taula1[[#This Row],[% Reducció salari per baix rendiment        (no posar el símbol %)]]</f>
        <v>0</v>
      </c>
      <c r="AG544" s="131">
        <f>ROUND((AH544/100)*24.8547945*Taula1[[#This Row],[Dies treballats període justificat (01/01/2023 - 31/03/2023)              no comptabilitzats com a mes natural sencer]],2)</f>
        <v>0</v>
      </c>
      <c r="AH544" s="79">
        <f>Taula1[[#This Row],[% Jornada segons contracte
(no posar el símbol %) ]]-Taula1[[#This Row],[% Reducció salari per baix rendiment        (no posar el símbol %)]]</f>
        <v>0</v>
      </c>
      <c r="AI544" s="131">
        <f t="shared" si="129"/>
        <v>0</v>
      </c>
      <c r="AJ544" s="39"/>
      <c r="AK544" s="131">
        <f>ROUND((AL544/100)*756*Taula1[[#This Row],[Espai reservat Administració  (mesos)]],2)</f>
        <v>0</v>
      </c>
      <c r="AL544" s="81">
        <f>Taula1[[#This Row],[% Jornada segons contracte
(no posar el símbol %) ]]-Taula1[[#This Row],[% Reducció salari per baix rendiment        (no posar el símbol %)]]</f>
        <v>0</v>
      </c>
      <c r="AM544" s="131">
        <f>ROUND((AN544/100)*24.8547945*Taula1[[#This Row],[Espai reservat Administració (dies)]],2)</f>
        <v>0</v>
      </c>
      <c r="AN544" s="79">
        <f>Taula1[[#This Row],[% Jornada segons contracte
(no posar el símbol %) ]]-Taula1[[#This Row],[% Reducció salari per baix rendiment        (no posar el símbol %)]]</f>
        <v>0</v>
      </c>
      <c r="AO544" s="131">
        <f t="shared" si="130"/>
        <v>0</v>
      </c>
      <c r="AP544" s="87"/>
      <c r="AQ544" s="137">
        <f>ROUND((AR544/100)*693*Taula1[[#This Row],[Mesos naturals sencers treballats període justificat (01/01/2023 - 31/03/2023)]],2)</f>
        <v>0</v>
      </c>
      <c r="AR544" s="90">
        <f>Taula1[[#This Row],[% Jornada segons contracte
(no posar el símbol %) ]]-Taula1[[#This Row],[% Reducció salari per baix rendiment        (no posar el símbol %)]]</f>
        <v>0</v>
      </c>
      <c r="AS544" s="137">
        <f>ROUND((AT544/100)*22.78356164*Taula1[[#This Row],[Dies treballats període justificat (01/01/2023 - 31/03/2023)              no comptabilitzats com a mes natural sencer]],2)</f>
        <v>0</v>
      </c>
      <c r="AT544" s="90">
        <f>Taula1[[#This Row],[% Jornada segons contracte
(no posar el símbol %) ]]-Taula1[[#This Row],[% Reducció salari per baix rendiment        (no posar el símbol %)]]</f>
        <v>0</v>
      </c>
      <c r="AU544" s="137">
        <f t="shared" si="131"/>
        <v>0</v>
      </c>
      <c r="AV544" s="87"/>
      <c r="AW544" s="136">
        <f>ROUND((AX544/100)*693*Taula1[[#This Row],[Espai reservat Administració  (mesos)]],2)</f>
        <v>0</v>
      </c>
      <c r="AX544" s="90">
        <f>Taula1[[#This Row],[% Jornada segons contracte
(no posar el símbol %) ]]-Taula1[[#This Row],[% Reducció salari per baix rendiment        (no posar el símbol %)]]</f>
        <v>0</v>
      </c>
      <c r="AY544" s="131">
        <f>ROUND((AZ544/100)*22.78356164*Taula1[[#This Row],[Espai reservat Administració (dies)]],2)</f>
        <v>0</v>
      </c>
      <c r="AZ544" s="81">
        <f>Taula1[[#This Row],[% Jornada segons contracte
(no posar el símbol %) ]]-Taula1[[#This Row],[% Reducció salari per baix rendiment        (no posar el símbol %)]]</f>
        <v>0</v>
      </c>
      <c r="BA544" s="82">
        <f t="shared" si="132"/>
        <v>0</v>
      </c>
      <c r="BB544" s="41"/>
      <c r="BC544" s="131">
        <f>IF(Taula1[[#This Row],[Grup justificat     (fer servir opcions de la llista desplegable)]]=1,AI544,0)</f>
        <v>0</v>
      </c>
      <c r="BD544" s="131">
        <f>IF(Taula1[[#This Row],[Grup justificat     (fer servir opcions de la llista desplegable)]]=2,AU544,0)</f>
        <v>0</v>
      </c>
      <c r="BE544" s="41"/>
      <c r="BF544" s="131">
        <f>IF(Taula1[[#This Row],[Espai reservat Administració]]=1,AO544,0)</f>
        <v>0</v>
      </c>
      <c r="BG544" s="82">
        <f>IF(Taula1[[#This Row],[Espai reservat Administració]]=2,BA544,0)</f>
        <v>0</v>
      </c>
      <c r="BH544" s="41"/>
      <c r="BI544" s="126">
        <f>IF(Taula1[[#This Row],[Grup justificat     (fer servir opcions de la llista desplegable)]]=1,1,0)</f>
        <v>0</v>
      </c>
      <c r="BJ544" s="126">
        <f>IF(Taula1[[#This Row],[Espai reservat Administració]]=1,1,0)</f>
        <v>0</v>
      </c>
      <c r="BK544" s="111"/>
      <c r="BL544" s="126">
        <f>IF(Taula1[[#This Row],[Grup justificat     (fer servir opcions de la llista desplegable)]]=2,1,0)</f>
        <v>0</v>
      </c>
      <c r="BM544" s="126">
        <f>IF(Taula1[[#This Row],[Espai reservat Administració]]=2,1,0)</f>
        <v>0</v>
      </c>
      <c r="BN544" s="73"/>
      <c r="BO544" s="73"/>
      <c r="BP544" s="73"/>
      <c r="BQ544" s="73"/>
      <c r="BR544" s="73"/>
      <c r="BS544" s="73"/>
      <c r="BT544" s="73"/>
      <c r="BU544" s="73"/>
      <c r="BV544" s="73"/>
      <c r="BW544" s="73"/>
      <c r="BX544" s="73"/>
      <c r="BY544" s="73"/>
      <c r="BZ544" s="73"/>
      <c r="CA544" s="73"/>
      <c r="CB544" s="73"/>
      <c r="CC544" s="73"/>
      <c r="CD544" s="73"/>
      <c r="CE544" s="73"/>
      <c r="CF544" s="73"/>
      <c r="CG544" s="63">
        <f t="shared" si="133"/>
        <v>0</v>
      </c>
      <c r="CH544" s="63">
        <f t="shared" si="134"/>
        <v>0</v>
      </c>
      <c r="CI544" s="73"/>
      <c r="CJ544" s="63">
        <f>IF(Taula1[[#This Row],[Tipus de contracte                                  (fer servir opcions de la llista desplegable)]]="Indefinit",1,0)</f>
        <v>0</v>
      </c>
      <c r="CK544" s="63">
        <f>IF(Taula1[[#This Row],[Tipus de contracte                                  (fer servir opcions de la llista desplegable)]]="Temporal, igual o superior a 6 mesos",1,0)</f>
        <v>0</v>
      </c>
      <c r="CL544" s="63">
        <f>IF(Taula1[[#This Row],[Tipus de contracte                                  (fer servir opcions de la llista desplegable)]]="Substitució per IT",1,0)</f>
        <v>0</v>
      </c>
      <c r="CM544" s="73"/>
      <c r="CN544" s="63">
        <f>IF(Taula1[[#This Row],[Relació llocs de treball]]&gt;=1,1,0)</f>
        <v>0</v>
      </c>
      <c r="CO544" s="73"/>
      <c r="CP544" s="63">
        <f>IF(Taula1[[#This Row],[Identitat de gènere                                                          (fer servir opcions de la llista desplegable)]]="Home",1,0)</f>
        <v>0</v>
      </c>
      <c r="CQ544" s="63">
        <f>IF(Taula1[[#This Row],[Identitat de gènere                                                          (fer servir opcions de la llista desplegable)]]="Dona",1,0)</f>
        <v>0</v>
      </c>
      <c r="CR544" s="63">
        <f>IF(Taula1[[#This Row],[Identitat de gènere                                                          (fer servir opcions de la llista desplegable)]]="No binari",1,0)</f>
        <v>0</v>
      </c>
      <c r="CS544" s="73"/>
      <c r="CT544" s="63">
        <f t="shared" si="128"/>
        <v>0</v>
      </c>
      <c r="CU544" s="64">
        <f t="shared" si="135"/>
        <v>0</v>
      </c>
      <c r="CW544" s="64">
        <f t="shared" si="136"/>
        <v>0</v>
      </c>
      <c r="CX544" s="64">
        <f t="shared" si="137"/>
        <v>0</v>
      </c>
      <c r="CY544" s="64">
        <f t="shared" si="138"/>
        <v>0</v>
      </c>
      <c r="CZ544" s="64">
        <f t="shared" si="139"/>
        <v>0</v>
      </c>
      <c r="DB544" s="64">
        <f t="shared" si="140"/>
        <v>0</v>
      </c>
      <c r="DC544" s="64">
        <f t="shared" si="141"/>
        <v>0</v>
      </c>
      <c r="DD544" s="64">
        <f t="shared" si="142"/>
        <v>0</v>
      </c>
      <c r="DE544" s="64">
        <f t="shared" si="143"/>
        <v>0</v>
      </c>
    </row>
    <row r="545" spans="2:109" x14ac:dyDescent="0.3">
      <c r="B545" s="167"/>
      <c r="C545" s="186"/>
      <c r="D545" s="2"/>
      <c r="E545" s="67"/>
      <c r="F545" s="5"/>
      <c r="G545" s="5"/>
      <c r="H545" s="187"/>
      <c r="I545" s="111" t="str">
        <f ca="1">IF(Taula1[[#This Row],[Data naixement (format dd/mm/aaaa)]]="","0",DATEDIF(Taula1[[#This Row],[Data naixement (format dd/mm/aaaa)]],TODAY(),"Y"))</f>
        <v>0</v>
      </c>
      <c r="J545" s="6"/>
      <c r="K545" s="6"/>
      <c r="L545" s="6"/>
      <c r="M545" s="6"/>
      <c r="N545" s="56"/>
      <c r="O545" s="56"/>
      <c r="P545" s="56"/>
      <c r="Q545" s="6"/>
      <c r="R545" s="7"/>
      <c r="S545" s="143">
        <f>Taula1[[#This Row],[Mesos naturals sencers treballats període justificat (01/01/2023 - 31/03/2023)]]</f>
        <v>0</v>
      </c>
      <c r="T545" s="194">
        <f>Taula1[[#This Row],[Dies treballats període justificat (01/01/2023 - 31/03/2023)              no comptabilitzats com a mes natural sencer]]</f>
        <v>0</v>
      </c>
      <c r="U545" s="12"/>
      <c r="V545" s="7"/>
      <c r="W545" s="188"/>
      <c r="X545" s="188"/>
      <c r="Y545" s="188"/>
      <c r="Z545" s="188"/>
      <c r="AA545" s="190"/>
      <c r="AB545" s="143">
        <f>Taula1[[#This Row],[Grup justificat     (fer servir opcions de la llista desplegable)]]</f>
        <v>0</v>
      </c>
      <c r="AC545" s="182"/>
      <c r="AD545" s="39"/>
      <c r="AE545" s="131">
        <f>ROUND((AF545/100)*756*Taula1[[#This Row],[Mesos naturals sencers treballats període justificat (01/01/2023 - 31/03/2023)]],2)</f>
        <v>0</v>
      </c>
      <c r="AF545" s="81">
        <f>Taula1[[#This Row],[% Jornada segons contracte
(no posar el símbol %) ]]-Taula1[[#This Row],[% Reducció salari per baix rendiment        (no posar el símbol %)]]</f>
        <v>0</v>
      </c>
      <c r="AG545" s="131">
        <f>ROUND((AH545/100)*24.8547945*Taula1[[#This Row],[Dies treballats període justificat (01/01/2023 - 31/03/2023)              no comptabilitzats com a mes natural sencer]],2)</f>
        <v>0</v>
      </c>
      <c r="AH545" s="79">
        <f>Taula1[[#This Row],[% Jornada segons contracte
(no posar el símbol %) ]]-Taula1[[#This Row],[% Reducció salari per baix rendiment        (no posar el símbol %)]]</f>
        <v>0</v>
      </c>
      <c r="AI545" s="131">
        <f t="shared" si="129"/>
        <v>0</v>
      </c>
      <c r="AJ545" s="39"/>
      <c r="AK545" s="131">
        <f>ROUND((AL545/100)*756*Taula1[[#This Row],[Espai reservat Administració  (mesos)]],2)</f>
        <v>0</v>
      </c>
      <c r="AL545" s="81">
        <f>Taula1[[#This Row],[% Jornada segons contracte
(no posar el símbol %) ]]-Taula1[[#This Row],[% Reducció salari per baix rendiment        (no posar el símbol %)]]</f>
        <v>0</v>
      </c>
      <c r="AM545" s="131">
        <f>ROUND((AN545/100)*24.8547945*Taula1[[#This Row],[Espai reservat Administració (dies)]],2)</f>
        <v>0</v>
      </c>
      <c r="AN545" s="79">
        <f>Taula1[[#This Row],[% Jornada segons contracte
(no posar el símbol %) ]]-Taula1[[#This Row],[% Reducció salari per baix rendiment        (no posar el símbol %)]]</f>
        <v>0</v>
      </c>
      <c r="AO545" s="131">
        <f t="shared" si="130"/>
        <v>0</v>
      </c>
      <c r="AP545" s="87"/>
      <c r="AQ545" s="137">
        <f>ROUND((AR545/100)*693*Taula1[[#This Row],[Mesos naturals sencers treballats període justificat (01/01/2023 - 31/03/2023)]],2)</f>
        <v>0</v>
      </c>
      <c r="AR545" s="90">
        <f>Taula1[[#This Row],[% Jornada segons contracte
(no posar el símbol %) ]]-Taula1[[#This Row],[% Reducció salari per baix rendiment        (no posar el símbol %)]]</f>
        <v>0</v>
      </c>
      <c r="AS545" s="137">
        <f>ROUND((AT545/100)*22.78356164*Taula1[[#This Row],[Dies treballats període justificat (01/01/2023 - 31/03/2023)              no comptabilitzats com a mes natural sencer]],2)</f>
        <v>0</v>
      </c>
      <c r="AT545" s="90">
        <f>Taula1[[#This Row],[% Jornada segons contracte
(no posar el símbol %) ]]-Taula1[[#This Row],[% Reducció salari per baix rendiment        (no posar el símbol %)]]</f>
        <v>0</v>
      </c>
      <c r="AU545" s="137">
        <f t="shared" si="131"/>
        <v>0</v>
      </c>
      <c r="AV545" s="87"/>
      <c r="AW545" s="136">
        <f>ROUND((AX545/100)*693*Taula1[[#This Row],[Espai reservat Administració  (mesos)]],2)</f>
        <v>0</v>
      </c>
      <c r="AX545" s="90">
        <f>Taula1[[#This Row],[% Jornada segons contracte
(no posar el símbol %) ]]-Taula1[[#This Row],[% Reducció salari per baix rendiment        (no posar el símbol %)]]</f>
        <v>0</v>
      </c>
      <c r="AY545" s="131">
        <f>ROUND((AZ545/100)*22.78356164*Taula1[[#This Row],[Espai reservat Administració (dies)]],2)</f>
        <v>0</v>
      </c>
      <c r="AZ545" s="81">
        <f>Taula1[[#This Row],[% Jornada segons contracte
(no posar el símbol %) ]]-Taula1[[#This Row],[% Reducció salari per baix rendiment        (no posar el símbol %)]]</f>
        <v>0</v>
      </c>
      <c r="BA545" s="82">
        <f t="shared" si="132"/>
        <v>0</v>
      </c>
      <c r="BB545" s="41"/>
      <c r="BC545" s="131">
        <f>IF(Taula1[[#This Row],[Grup justificat     (fer servir opcions de la llista desplegable)]]=1,AI545,0)</f>
        <v>0</v>
      </c>
      <c r="BD545" s="131">
        <f>IF(Taula1[[#This Row],[Grup justificat     (fer servir opcions de la llista desplegable)]]=2,AU545,0)</f>
        <v>0</v>
      </c>
      <c r="BE545" s="41"/>
      <c r="BF545" s="131">
        <f>IF(Taula1[[#This Row],[Espai reservat Administració]]=1,AO545,0)</f>
        <v>0</v>
      </c>
      <c r="BG545" s="82">
        <f>IF(Taula1[[#This Row],[Espai reservat Administració]]=2,BA545,0)</f>
        <v>0</v>
      </c>
      <c r="BH545" s="41"/>
      <c r="BI545" s="126">
        <f>IF(Taula1[[#This Row],[Grup justificat     (fer servir opcions de la llista desplegable)]]=1,1,0)</f>
        <v>0</v>
      </c>
      <c r="BJ545" s="126">
        <f>IF(Taula1[[#This Row],[Espai reservat Administració]]=1,1,0)</f>
        <v>0</v>
      </c>
      <c r="BK545" s="111"/>
      <c r="BL545" s="126">
        <f>IF(Taula1[[#This Row],[Grup justificat     (fer servir opcions de la llista desplegable)]]=2,1,0)</f>
        <v>0</v>
      </c>
      <c r="BM545" s="126">
        <f>IF(Taula1[[#This Row],[Espai reservat Administració]]=2,1,0)</f>
        <v>0</v>
      </c>
      <c r="BN545" s="73"/>
      <c r="BO545" s="73"/>
      <c r="BP545" s="73"/>
      <c r="BQ545" s="73"/>
      <c r="BR545" s="73"/>
      <c r="BS545" s="73"/>
      <c r="BT545" s="73"/>
      <c r="BU545" s="73"/>
      <c r="BV545" s="73"/>
      <c r="BW545" s="73"/>
      <c r="BX545" s="73"/>
      <c r="BY545" s="73"/>
      <c r="BZ545" s="73"/>
      <c r="CA545" s="73"/>
      <c r="CB545" s="73"/>
      <c r="CC545" s="73"/>
      <c r="CD545" s="73"/>
      <c r="CE545" s="73"/>
      <c r="CF545" s="73"/>
      <c r="CG545" s="63">
        <f t="shared" si="133"/>
        <v>0</v>
      </c>
      <c r="CH545" s="63">
        <f t="shared" si="134"/>
        <v>0</v>
      </c>
      <c r="CI545" s="73"/>
      <c r="CJ545" s="63">
        <f>IF(Taula1[[#This Row],[Tipus de contracte                                  (fer servir opcions de la llista desplegable)]]="Indefinit",1,0)</f>
        <v>0</v>
      </c>
      <c r="CK545" s="63">
        <f>IF(Taula1[[#This Row],[Tipus de contracte                                  (fer servir opcions de la llista desplegable)]]="Temporal, igual o superior a 6 mesos",1,0)</f>
        <v>0</v>
      </c>
      <c r="CL545" s="63">
        <f>IF(Taula1[[#This Row],[Tipus de contracte                                  (fer servir opcions de la llista desplegable)]]="Substitució per IT",1,0)</f>
        <v>0</v>
      </c>
      <c r="CM545" s="73"/>
      <c r="CN545" s="63">
        <f>IF(Taula1[[#This Row],[Relació llocs de treball]]&gt;=1,1,0)</f>
        <v>0</v>
      </c>
      <c r="CO545" s="73"/>
      <c r="CP545" s="63">
        <f>IF(Taula1[[#This Row],[Identitat de gènere                                                          (fer servir opcions de la llista desplegable)]]="Home",1,0)</f>
        <v>0</v>
      </c>
      <c r="CQ545" s="63">
        <f>IF(Taula1[[#This Row],[Identitat de gènere                                                          (fer servir opcions de la llista desplegable)]]="Dona",1,0)</f>
        <v>0</v>
      </c>
      <c r="CR545" s="63">
        <f>IF(Taula1[[#This Row],[Identitat de gènere                                                          (fer servir opcions de la llista desplegable)]]="No binari",1,0)</f>
        <v>0</v>
      </c>
      <c r="CS545" s="73"/>
      <c r="CT545" s="63">
        <f t="shared" si="128"/>
        <v>0</v>
      </c>
      <c r="CU545" s="64">
        <f t="shared" si="135"/>
        <v>0</v>
      </c>
      <c r="CW545" s="64">
        <f t="shared" si="136"/>
        <v>0</v>
      </c>
      <c r="CX545" s="64">
        <f t="shared" si="137"/>
        <v>0</v>
      </c>
      <c r="CY545" s="64">
        <f t="shared" si="138"/>
        <v>0</v>
      </c>
      <c r="CZ545" s="64">
        <f t="shared" si="139"/>
        <v>0</v>
      </c>
      <c r="DB545" s="64">
        <f t="shared" si="140"/>
        <v>0</v>
      </c>
      <c r="DC545" s="64">
        <f t="shared" si="141"/>
        <v>0</v>
      </c>
      <c r="DD545" s="64">
        <f t="shared" si="142"/>
        <v>0</v>
      </c>
      <c r="DE545" s="64">
        <f t="shared" si="143"/>
        <v>0</v>
      </c>
    </row>
    <row r="546" spans="2:109" x14ac:dyDescent="0.3">
      <c r="B546" s="167"/>
      <c r="C546" s="186"/>
      <c r="D546" s="2"/>
      <c r="E546" s="67"/>
      <c r="F546" s="5"/>
      <c r="G546" s="5"/>
      <c r="H546" s="187"/>
      <c r="I546" s="111" t="str">
        <f ca="1">IF(Taula1[[#This Row],[Data naixement (format dd/mm/aaaa)]]="","0",DATEDIF(Taula1[[#This Row],[Data naixement (format dd/mm/aaaa)]],TODAY(),"Y"))</f>
        <v>0</v>
      </c>
      <c r="J546" s="6"/>
      <c r="K546" s="6"/>
      <c r="L546" s="6"/>
      <c r="M546" s="6"/>
      <c r="N546" s="56"/>
      <c r="O546" s="56"/>
      <c r="P546" s="56"/>
      <c r="Q546" s="6"/>
      <c r="R546" s="7"/>
      <c r="S546" s="143">
        <f>Taula1[[#This Row],[Mesos naturals sencers treballats període justificat (01/01/2023 - 31/03/2023)]]</f>
        <v>0</v>
      </c>
      <c r="T546" s="194">
        <f>Taula1[[#This Row],[Dies treballats període justificat (01/01/2023 - 31/03/2023)              no comptabilitzats com a mes natural sencer]]</f>
        <v>0</v>
      </c>
      <c r="U546" s="12"/>
      <c r="V546" s="7"/>
      <c r="W546" s="188"/>
      <c r="X546" s="188"/>
      <c r="Y546" s="188"/>
      <c r="Z546" s="188"/>
      <c r="AA546" s="190"/>
      <c r="AB546" s="143">
        <f>Taula1[[#This Row],[Grup justificat     (fer servir opcions de la llista desplegable)]]</f>
        <v>0</v>
      </c>
      <c r="AC546" s="182"/>
      <c r="AD546" s="39"/>
      <c r="AE546" s="131">
        <f>ROUND((AF546/100)*756*Taula1[[#This Row],[Mesos naturals sencers treballats període justificat (01/01/2023 - 31/03/2023)]],2)</f>
        <v>0</v>
      </c>
      <c r="AF546" s="81">
        <f>Taula1[[#This Row],[% Jornada segons contracte
(no posar el símbol %) ]]-Taula1[[#This Row],[% Reducció salari per baix rendiment        (no posar el símbol %)]]</f>
        <v>0</v>
      </c>
      <c r="AG546" s="131">
        <f>ROUND((AH546/100)*24.8547945*Taula1[[#This Row],[Dies treballats període justificat (01/01/2023 - 31/03/2023)              no comptabilitzats com a mes natural sencer]],2)</f>
        <v>0</v>
      </c>
      <c r="AH546" s="79">
        <f>Taula1[[#This Row],[% Jornada segons contracte
(no posar el símbol %) ]]-Taula1[[#This Row],[% Reducció salari per baix rendiment        (no posar el símbol %)]]</f>
        <v>0</v>
      </c>
      <c r="AI546" s="131">
        <f t="shared" si="129"/>
        <v>0</v>
      </c>
      <c r="AJ546" s="39"/>
      <c r="AK546" s="131">
        <f>ROUND((AL546/100)*756*Taula1[[#This Row],[Espai reservat Administració  (mesos)]],2)</f>
        <v>0</v>
      </c>
      <c r="AL546" s="81">
        <f>Taula1[[#This Row],[% Jornada segons contracte
(no posar el símbol %) ]]-Taula1[[#This Row],[% Reducció salari per baix rendiment        (no posar el símbol %)]]</f>
        <v>0</v>
      </c>
      <c r="AM546" s="131">
        <f>ROUND((AN546/100)*24.8547945*Taula1[[#This Row],[Espai reservat Administració (dies)]],2)</f>
        <v>0</v>
      </c>
      <c r="AN546" s="79">
        <f>Taula1[[#This Row],[% Jornada segons contracte
(no posar el símbol %) ]]-Taula1[[#This Row],[% Reducció salari per baix rendiment        (no posar el símbol %)]]</f>
        <v>0</v>
      </c>
      <c r="AO546" s="131">
        <f t="shared" si="130"/>
        <v>0</v>
      </c>
      <c r="AP546" s="87"/>
      <c r="AQ546" s="137">
        <f>ROUND((AR546/100)*693*Taula1[[#This Row],[Mesos naturals sencers treballats període justificat (01/01/2023 - 31/03/2023)]],2)</f>
        <v>0</v>
      </c>
      <c r="AR546" s="90">
        <f>Taula1[[#This Row],[% Jornada segons contracte
(no posar el símbol %) ]]-Taula1[[#This Row],[% Reducció salari per baix rendiment        (no posar el símbol %)]]</f>
        <v>0</v>
      </c>
      <c r="AS546" s="137">
        <f>ROUND((AT546/100)*22.78356164*Taula1[[#This Row],[Dies treballats període justificat (01/01/2023 - 31/03/2023)              no comptabilitzats com a mes natural sencer]],2)</f>
        <v>0</v>
      </c>
      <c r="AT546" s="90">
        <f>Taula1[[#This Row],[% Jornada segons contracte
(no posar el símbol %) ]]-Taula1[[#This Row],[% Reducció salari per baix rendiment        (no posar el símbol %)]]</f>
        <v>0</v>
      </c>
      <c r="AU546" s="137">
        <f t="shared" si="131"/>
        <v>0</v>
      </c>
      <c r="AV546" s="87"/>
      <c r="AW546" s="136">
        <f>ROUND((AX546/100)*693*Taula1[[#This Row],[Espai reservat Administració  (mesos)]],2)</f>
        <v>0</v>
      </c>
      <c r="AX546" s="90">
        <f>Taula1[[#This Row],[% Jornada segons contracte
(no posar el símbol %) ]]-Taula1[[#This Row],[% Reducció salari per baix rendiment        (no posar el símbol %)]]</f>
        <v>0</v>
      </c>
      <c r="AY546" s="131">
        <f>ROUND((AZ546/100)*22.78356164*Taula1[[#This Row],[Espai reservat Administració (dies)]],2)</f>
        <v>0</v>
      </c>
      <c r="AZ546" s="81">
        <f>Taula1[[#This Row],[% Jornada segons contracte
(no posar el símbol %) ]]-Taula1[[#This Row],[% Reducció salari per baix rendiment        (no posar el símbol %)]]</f>
        <v>0</v>
      </c>
      <c r="BA546" s="82">
        <f t="shared" si="132"/>
        <v>0</v>
      </c>
      <c r="BB546" s="41"/>
      <c r="BC546" s="131">
        <f>IF(Taula1[[#This Row],[Grup justificat     (fer servir opcions de la llista desplegable)]]=1,AI546,0)</f>
        <v>0</v>
      </c>
      <c r="BD546" s="131">
        <f>IF(Taula1[[#This Row],[Grup justificat     (fer servir opcions de la llista desplegable)]]=2,AU546,0)</f>
        <v>0</v>
      </c>
      <c r="BE546" s="41"/>
      <c r="BF546" s="131">
        <f>IF(Taula1[[#This Row],[Espai reservat Administració]]=1,AO546,0)</f>
        <v>0</v>
      </c>
      <c r="BG546" s="82">
        <f>IF(Taula1[[#This Row],[Espai reservat Administració]]=2,BA546,0)</f>
        <v>0</v>
      </c>
      <c r="BH546" s="41"/>
      <c r="BI546" s="126">
        <f>IF(Taula1[[#This Row],[Grup justificat     (fer servir opcions de la llista desplegable)]]=1,1,0)</f>
        <v>0</v>
      </c>
      <c r="BJ546" s="126">
        <f>IF(Taula1[[#This Row],[Espai reservat Administració]]=1,1,0)</f>
        <v>0</v>
      </c>
      <c r="BK546" s="111"/>
      <c r="BL546" s="126">
        <f>IF(Taula1[[#This Row],[Grup justificat     (fer servir opcions de la llista desplegable)]]=2,1,0)</f>
        <v>0</v>
      </c>
      <c r="BM546" s="126">
        <f>IF(Taula1[[#This Row],[Espai reservat Administració]]=2,1,0)</f>
        <v>0</v>
      </c>
      <c r="BN546" s="73"/>
      <c r="BO546" s="73"/>
      <c r="BP546" s="73"/>
      <c r="BQ546" s="73"/>
      <c r="BR546" s="73"/>
      <c r="BS546" s="73"/>
      <c r="BT546" s="73"/>
      <c r="BU546" s="73"/>
      <c r="BV546" s="73"/>
      <c r="BW546" s="73"/>
      <c r="BX546" s="73"/>
      <c r="BY546" s="73"/>
      <c r="BZ546" s="73"/>
      <c r="CA546" s="73"/>
      <c r="CB546" s="73"/>
      <c r="CC546" s="73"/>
      <c r="CD546" s="73"/>
      <c r="CE546" s="73"/>
      <c r="CF546" s="73"/>
      <c r="CG546" s="63">
        <f t="shared" si="133"/>
        <v>0</v>
      </c>
      <c r="CH546" s="63">
        <f t="shared" si="134"/>
        <v>0</v>
      </c>
      <c r="CI546" s="73"/>
      <c r="CJ546" s="63">
        <f>IF(Taula1[[#This Row],[Tipus de contracte                                  (fer servir opcions de la llista desplegable)]]="Indefinit",1,0)</f>
        <v>0</v>
      </c>
      <c r="CK546" s="63">
        <f>IF(Taula1[[#This Row],[Tipus de contracte                                  (fer servir opcions de la llista desplegable)]]="Temporal, igual o superior a 6 mesos",1,0)</f>
        <v>0</v>
      </c>
      <c r="CL546" s="63">
        <f>IF(Taula1[[#This Row],[Tipus de contracte                                  (fer servir opcions de la llista desplegable)]]="Substitució per IT",1,0)</f>
        <v>0</v>
      </c>
      <c r="CM546" s="73"/>
      <c r="CN546" s="63">
        <f>IF(Taula1[[#This Row],[Relació llocs de treball]]&gt;=1,1,0)</f>
        <v>0</v>
      </c>
      <c r="CO546" s="73"/>
      <c r="CP546" s="63">
        <f>IF(Taula1[[#This Row],[Identitat de gènere                                                          (fer servir opcions de la llista desplegable)]]="Home",1,0)</f>
        <v>0</v>
      </c>
      <c r="CQ546" s="63">
        <f>IF(Taula1[[#This Row],[Identitat de gènere                                                          (fer servir opcions de la llista desplegable)]]="Dona",1,0)</f>
        <v>0</v>
      </c>
      <c r="CR546" s="63">
        <f>IF(Taula1[[#This Row],[Identitat de gènere                                                          (fer servir opcions de la llista desplegable)]]="No binari",1,0)</f>
        <v>0</v>
      </c>
      <c r="CS546" s="73"/>
      <c r="CT546" s="63">
        <f t="shared" si="128"/>
        <v>0</v>
      </c>
      <c r="CU546" s="64">
        <f t="shared" si="135"/>
        <v>0</v>
      </c>
      <c r="CW546" s="64">
        <f t="shared" si="136"/>
        <v>0</v>
      </c>
      <c r="CX546" s="64">
        <f t="shared" si="137"/>
        <v>0</v>
      </c>
      <c r="CY546" s="64">
        <f t="shared" si="138"/>
        <v>0</v>
      </c>
      <c r="CZ546" s="64">
        <f t="shared" si="139"/>
        <v>0</v>
      </c>
      <c r="DB546" s="64">
        <f t="shared" si="140"/>
        <v>0</v>
      </c>
      <c r="DC546" s="64">
        <f t="shared" si="141"/>
        <v>0</v>
      </c>
      <c r="DD546" s="64">
        <f t="shared" si="142"/>
        <v>0</v>
      </c>
      <c r="DE546" s="64">
        <f t="shared" si="143"/>
        <v>0</v>
      </c>
    </row>
    <row r="547" spans="2:109" x14ac:dyDescent="0.3">
      <c r="B547" s="167"/>
      <c r="C547" s="186"/>
      <c r="D547" s="2"/>
      <c r="E547" s="67"/>
      <c r="F547" s="5"/>
      <c r="G547" s="5"/>
      <c r="H547" s="187"/>
      <c r="I547" s="111" t="str">
        <f ca="1">IF(Taula1[[#This Row],[Data naixement (format dd/mm/aaaa)]]="","0",DATEDIF(Taula1[[#This Row],[Data naixement (format dd/mm/aaaa)]],TODAY(),"Y"))</f>
        <v>0</v>
      </c>
      <c r="J547" s="6"/>
      <c r="K547" s="6"/>
      <c r="L547" s="6"/>
      <c r="M547" s="6"/>
      <c r="N547" s="56"/>
      <c r="O547" s="56"/>
      <c r="P547" s="56"/>
      <c r="Q547" s="6"/>
      <c r="R547" s="7"/>
      <c r="S547" s="143">
        <f>Taula1[[#This Row],[Mesos naturals sencers treballats període justificat (01/01/2023 - 31/03/2023)]]</f>
        <v>0</v>
      </c>
      <c r="T547" s="194">
        <f>Taula1[[#This Row],[Dies treballats període justificat (01/01/2023 - 31/03/2023)              no comptabilitzats com a mes natural sencer]]</f>
        <v>0</v>
      </c>
      <c r="U547" s="12"/>
      <c r="V547" s="7"/>
      <c r="W547" s="188"/>
      <c r="X547" s="188"/>
      <c r="Y547" s="188"/>
      <c r="Z547" s="188"/>
      <c r="AA547" s="190"/>
      <c r="AB547" s="143">
        <f>Taula1[[#This Row],[Grup justificat     (fer servir opcions de la llista desplegable)]]</f>
        <v>0</v>
      </c>
      <c r="AC547" s="182"/>
      <c r="AD547" s="39"/>
      <c r="AE547" s="131">
        <f>ROUND((AF547/100)*756*Taula1[[#This Row],[Mesos naturals sencers treballats període justificat (01/01/2023 - 31/03/2023)]],2)</f>
        <v>0</v>
      </c>
      <c r="AF547" s="81">
        <f>Taula1[[#This Row],[% Jornada segons contracte
(no posar el símbol %) ]]-Taula1[[#This Row],[% Reducció salari per baix rendiment        (no posar el símbol %)]]</f>
        <v>0</v>
      </c>
      <c r="AG547" s="131">
        <f>ROUND((AH547/100)*24.8547945*Taula1[[#This Row],[Dies treballats període justificat (01/01/2023 - 31/03/2023)              no comptabilitzats com a mes natural sencer]],2)</f>
        <v>0</v>
      </c>
      <c r="AH547" s="79">
        <f>Taula1[[#This Row],[% Jornada segons contracte
(no posar el símbol %) ]]-Taula1[[#This Row],[% Reducció salari per baix rendiment        (no posar el símbol %)]]</f>
        <v>0</v>
      </c>
      <c r="AI547" s="131">
        <f t="shared" si="129"/>
        <v>0</v>
      </c>
      <c r="AJ547" s="39"/>
      <c r="AK547" s="131">
        <f>ROUND((AL547/100)*756*Taula1[[#This Row],[Espai reservat Administració  (mesos)]],2)</f>
        <v>0</v>
      </c>
      <c r="AL547" s="81">
        <f>Taula1[[#This Row],[% Jornada segons contracte
(no posar el símbol %) ]]-Taula1[[#This Row],[% Reducció salari per baix rendiment        (no posar el símbol %)]]</f>
        <v>0</v>
      </c>
      <c r="AM547" s="131">
        <f>ROUND((AN547/100)*24.8547945*Taula1[[#This Row],[Espai reservat Administració (dies)]],2)</f>
        <v>0</v>
      </c>
      <c r="AN547" s="79">
        <f>Taula1[[#This Row],[% Jornada segons contracte
(no posar el símbol %) ]]-Taula1[[#This Row],[% Reducció salari per baix rendiment        (no posar el símbol %)]]</f>
        <v>0</v>
      </c>
      <c r="AO547" s="131">
        <f t="shared" si="130"/>
        <v>0</v>
      </c>
      <c r="AP547" s="87"/>
      <c r="AQ547" s="137">
        <f>ROUND((AR547/100)*693*Taula1[[#This Row],[Mesos naturals sencers treballats període justificat (01/01/2023 - 31/03/2023)]],2)</f>
        <v>0</v>
      </c>
      <c r="AR547" s="90">
        <f>Taula1[[#This Row],[% Jornada segons contracte
(no posar el símbol %) ]]-Taula1[[#This Row],[% Reducció salari per baix rendiment        (no posar el símbol %)]]</f>
        <v>0</v>
      </c>
      <c r="AS547" s="137">
        <f>ROUND((AT547/100)*22.78356164*Taula1[[#This Row],[Dies treballats període justificat (01/01/2023 - 31/03/2023)              no comptabilitzats com a mes natural sencer]],2)</f>
        <v>0</v>
      </c>
      <c r="AT547" s="90">
        <f>Taula1[[#This Row],[% Jornada segons contracte
(no posar el símbol %) ]]-Taula1[[#This Row],[% Reducció salari per baix rendiment        (no posar el símbol %)]]</f>
        <v>0</v>
      </c>
      <c r="AU547" s="137">
        <f t="shared" si="131"/>
        <v>0</v>
      </c>
      <c r="AV547" s="87"/>
      <c r="AW547" s="136">
        <f>ROUND((AX547/100)*693*Taula1[[#This Row],[Espai reservat Administració  (mesos)]],2)</f>
        <v>0</v>
      </c>
      <c r="AX547" s="90">
        <f>Taula1[[#This Row],[% Jornada segons contracte
(no posar el símbol %) ]]-Taula1[[#This Row],[% Reducció salari per baix rendiment        (no posar el símbol %)]]</f>
        <v>0</v>
      </c>
      <c r="AY547" s="131">
        <f>ROUND((AZ547/100)*22.78356164*Taula1[[#This Row],[Espai reservat Administració (dies)]],2)</f>
        <v>0</v>
      </c>
      <c r="AZ547" s="81">
        <f>Taula1[[#This Row],[% Jornada segons contracte
(no posar el símbol %) ]]-Taula1[[#This Row],[% Reducció salari per baix rendiment        (no posar el símbol %)]]</f>
        <v>0</v>
      </c>
      <c r="BA547" s="82">
        <f t="shared" si="132"/>
        <v>0</v>
      </c>
      <c r="BB547" s="41"/>
      <c r="BC547" s="131">
        <f>IF(Taula1[[#This Row],[Grup justificat     (fer servir opcions de la llista desplegable)]]=1,AI547,0)</f>
        <v>0</v>
      </c>
      <c r="BD547" s="131">
        <f>IF(Taula1[[#This Row],[Grup justificat     (fer servir opcions de la llista desplegable)]]=2,AU547,0)</f>
        <v>0</v>
      </c>
      <c r="BE547" s="41"/>
      <c r="BF547" s="131">
        <f>IF(Taula1[[#This Row],[Espai reservat Administració]]=1,AO547,0)</f>
        <v>0</v>
      </c>
      <c r="BG547" s="82">
        <f>IF(Taula1[[#This Row],[Espai reservat Administració]]=2,BA547,0)</f>
        <v>0</v>
      </c>
      <c r="BH547" s="41"/>
      <c r="BI547" s="126">
        <f>IF(Taula1[[#This Row],[Grup justificat     (fer servir opcions de la llista desplegable)]]=1,1,0)</f>
        <v>0</v>
      </c>
      <c r="BJ547" s="126">
        <f>IF(Taula1[[#This Row],[Espai reservat Administració]]=1,1,0)</f>
        <v>0</v>
      </c>
      <c r="BK547" s="111"/>
      <c r="BL547" s="126">
        <f>IF(Taula1[[#This Row],[Grup justificat     (fer servir opcions de la llista desplegable)]]=2,1,0)</f>
        <v>0</v>
      </c>
      <c r="BM547" s="126">
        <f>IF(Taula1[[#This Row],[Espai reservat Administració]]=2,1,0)</f>
        <v>0</v>
      </c>
      <c r="BN547" s="73"/>
      <c r="BO547" s="73"/>
      <c r="BP547" s="73"/>
      <c r="BQ547" s="73"/>
      <c r="BR547" s="73"/>
      <c r="BS547" s="73"/>
      <c r="BT547" s="73"/>
      <c r="BU547" s="73"/>
      <c r="BV547" s="73"/>
      <c r="BW547" s="73"/>
      <c r="BX547" s="73"/>
      <c r="BY547" s="73"/>
      <c r="BZ547" s="73"/>
      <c r="CA547" s="73"/>
      <c r="CB547" s="73"/>
      <c r="CC547" s="73"/>
      <c r="CD547" s="73"/>
      <c r="CE547" s="73"/>
      <c r="CF547" s="73"/>
      <c r="CG547" s="63">
        <f t="shared" si="133"/>
        <v>0</v>
      </c>
      <c r="CH547" s="63">
        <f t="shared" si="134"/>
        <v>0</v>
      </c>
      <c r="CI547" s="73"/>
      <c r="CJ547" s="63">
        <f>IF(Taula1[[#This Row],[Tipus de contracte                                  (fer servir opcions de la llista desplegable)]]="Indefinit",1,0)</f>
        <v>0</v>
      </c>
      <c r="CK547" s="63">
        <f>IF(Taula1[[#This Row],[Tipus de contracte                                  (fer servir opcions de la llista desplegable)]]="Temporal, igual o superior a 6 mesos",1,0)</f>
        <v>0</v>
      </c>
      <c r="CL547" s="63">
        <f>IF(Taula1[[#This Row],[Tipus de contracte                                  (fer servir opcions de la llista desplegable)]]="Substitució per IT",1,0)</f>
        <v>0</v>
      </c>
      <c r="CM547" s="73"/>
      <c r="CN547" s="63">
        <f>IF(Taula1[[#This Row],[Relació llocs de treball]]&gt;=1,1,0)</f>
        <v>0</v>
      </c>
      <c r="CO547" s="73"/>
      <c r="CP547" s="63">
        <f>IF(Taula1[[#This Row],[Identitat de gènere                                                          (fer servir opcions de la llista desplegable)]]="Home",1,0)</f>
        <v>0</v>
      </c>
      <c r="CQ547" s="63">
        <f>IF(Taula1[[#This Row],[Identitat de gènere                                                          (fer servir opcions de la llista desplegable)]]="Dona",1,0)</f>
        <v>0</v>
      </c>
      <c r="CR547" s="63">
        <f>IF(Taula1[[#This Row],[Identitat de gènere                                                          (fer servir opcions de la llista desplegable)]]="No binari",1,0)</f>
        <v>0</v>
      </c>
      <c r="CS547" s="73"/>
      <c r="CT547" s="63">
        <f t="shared" si="128"/>
        <v>0</v>
      </c>
      <c r="CU547" s="64">
        <f t="shared" si="135"/>
        <v>0</v>
      </c>
      <c r="CW547" s="64">
        <f t="shared" si="136"/>
        <v>0</v>
      </c>
      <c r="CX547" s="64">
        <f t="shared" si="137"/>
        <v>0</v>
      </c>
      <c r="CY547" s="64">
        <f t="shared" si="138"/>
        <v>0</v>
      </c>
      <c r="CZ547" s="64">
        <f t="shared" si="139"/>
        <v>0</v>
      </c>
      <c r="DB547" s="64">
        <f t="shared" si="140"/>
        <v>0</v>
      </c>
      <c r="DC547" s="64">
        <f t="shared" si="141"/>
        <v>0</v>
      </c>
      <c r="DD547" s="64">
        <f t="shared" si="142"/>
        <v>0</v>
      </c>
      <c r="DE547" s="64">
        <f t="shared" si="143"/>
        <v>0</v>
      </c>
    </row>
    <row r="548" spans="2:109" x14ac:dyDescent="0.3">
      <c r="B548" s="167"/>
      <c r="C548" s="186"/>
      <c r="D548" s="2"/>
      <c r="E548" s="67"/>
      <c r="F548" s="5"/>
      <c r="G548" s="5"/>
      <c r="H548" s="187"/>
      <c r="I548" s="111" t="str">
        <f ca="1">IF(Taula1[[#This Row],[Data naixement (format dd/mm/aaaa)]]="","0",DATEDIF(Taula1[[#This Row],[Data naixement (format dd/mm/aaaa)]],TODAY(),"Y"))</f>
        <v>0</v>
      </c>
      <c r="J548" s="6"/>
      <c r="K548" s="6"/>
      <c r="L548" s="6"/>
      <c r="M548" s="6"/>
      <c r="N548" s="56"/>
      <c r="O548" s="56"/>
      <c r="P548" s="56"/>
      <c r="Q548" s="6"/>
      <c r="R548" s="7"/>
      <c r="S548" s="143">
        <f>Taula1[[#This Row],[Mesos naturals sencers treballats període justificat (01/01/2023 - 31/03/2023)]]</f>
        <v>0</v>
      </c>
      <c r="T548" s="194">
        <f>Taula1[[#This Row],[Dies treballats període justificat (01/01/2023 - 31/03/2023)              no comptabilitzats com a mes natural sencer]]</f>
        <v>0</v>
      </c>
      <c r="U548" s="12"/>
      <c r="V548" s="7"/>
      <c r="W548" s="188"/>
      <c r="X548" s="188"/>
      <c r="Y548" s="188"/>
      <c r="Z548" s="188"/>
      <c r="AA548" s="190"/>
      <c r="AB548" s="143">
        <f>Taula1[[#This Row],[Grup justificat     (fer servir opcions de la llista desplegable)]]</f>
        <v>0</v>
      </c>
      <c r="AC548" s="182"/>
      <c r="AD548" s="39"/>
      <c r="AE548" s="131">
        <f>ROUND((AF548/100)*756*Taula1[[#This Row],[Mesos naturals sencers treballats període justificat (01/01/2023 - 31/03/2023)]],2)</f>
        <v>0</v>
      </c>
      <c r="AF548" s="81">
        <f>Taula1[[#This Row],[% Jornada segons contracte
(no posar el símbol %) ]]-Taula1[[#This Row],[% Reducció salari per baix rendiment        (no posar el símbol %)]]</f>
        <v>0</v>
      </c>
      <c r="AG548" s="131">
        <f>ROUND((AH548/100)*24.8547945*Taula1[[#This Row],[Dies treballats període justificat (01/01/2023 - 31/03/2023)              no comptabilitzats com a mes natural sencer]],2)</f>
        <v>0</v>
      </c>
      <c r="AH548" s="79">
        <f>Taula1[[#This Row],[% Jornada segons contracte
(no posar el símbol %) ]]-Taula1[[#This Row],[% Reducció salari per baix rendiment        (no posar el símbol %)]]</f>
        <v>0</v>
      </c>
      <c r="AI548" s="131">
        <f t="shared" si="129"/>
        <v>0</v>
      </c>
      <c r="AJ548" s="39"/>
      <c r="AK548" s="131">
        <f>ROUND((AL548/100)*756*Taula1[[#This Row],[Espai reservat Administració  (mesos)]],2)</f>
        <v>0</v>
      </c>
      <c r="AL548" s="81">
        <f>Taula1[[#This Row],[% Jornada segons contracte
(no posar el símbol %) ]]-Taula1[[#This Row],[% Reducció salari per baix rendiment        (no posar el símbol %)]]</f>
        <v>0</v>
      </c>
      <c r="AM548" s="131">
        <f>ROUND((AN548/100)*24.8547945*Taula1[[#This Row],[Espai reservat Administració (dies)]],2)</f>
        <v>0</v>
      </c>
      <c r="AN548" s="79">
        <f>Taula1[[#This Row],[% Jornada segons contracte
(no posar el símbol %) ]]-Taula1[[#This Row],[% Reducció salari per baix rendiment        (no posar el símbol %)]]</f>
        <v>0</v>
      </c>
      <c r="AO548" s="131">
        <f t="shared" si="130"/>
        <v>0</v>
      </c>
      <c r="AP548" s="87"/>
      <c r="AQ548" s="137">
        <f>ROUND((AR548/100)*693*Taula1[[#This Row],[Mesos naturals sencers treballats període justificat (01/01/2023 - 31/03/2023)]],2)</f>
        <v>0</v>
      </c>
      <c r="AR548" s="90">
        <f>Taula1[[#This Row],[% Jornada segons contracte
(no posar el símbol %) ]]-Taula1[[#This Row],[% Reducció salari per baix rendiment        (no posar el símbol %)]]</f>
        <v>0</v>
      </c>
      <c r="AS548" s="137">
        <f>ROUND((AT548/100)*22.78356164*Taula1[[#This Row],[Dies treballats període justificat (01/01/2023 - 31/03/2023)              no comptabilitzats com a mes natural sencer]],2)</f>
        <v>0</v>
      </c>
      <c r="AT548" s="90">
        <f>Taula1[[#This Row],[% Jornada segons contracte
(no posar el símbol %) ]]-Taula1[[#This Row],[% Reducció salari per baix rendiment        (no posar el símbol %)]]</f>
        <v>0</v>
      </c>
      <c r="AU548" s="137">
        <f t="shared" si="131"/>
        <v>0</v>
      </c>
      <c r="AV548" s="87"/>
      <c r="AW548" s="136">
        <f>ROUND((AX548/100)*693*Taula1[[#This Row],[Espai reservat Administració  (mesos)]],2)</f>
        <v>0</v>
      </c>
      <c r="AX548" s="90">
        <f>Taula1[[#This Row],[% Jornada segons contracte
(no posar el símbol %) ]]-Taula1[[#This Row],[% Reducció salari per baix rendiment        (no posar el símbol %)]]</f>
        <v>0</v>
      </c>
      <c r="AY548" s="131">
        <f>ROUND((AZ548/100)*22.78356164*Taula1[[#This Row],[Espai reservat Administració (dies)]],2)</f>
        <v>0</v>
      </c>
      <c r="AZ548" s="81">
        <f>Taula1[[#This Row],[% Jornada segons contracte
(no posar el símbol %) ]]-Taula1[[#This Row],[% Reducció salari per baix rendiment        (no posar el símbol %)]]</f>
        <v>0</v>
      </c>
      <c r="BA548" s="82">
        <f t="shared" si="132"/>
        <v>0</v>
      </c>
      <c r="BB548" s="41"/>
      <c r="BC548" s="131">
        <f>IF(Taula1[[#This Row],[Grup justificat     (fer servir opcions de la llista desplegable)]]=1,AI548,0)</f>
        <v>0</v>
      </c>
      <c r="BD548" s="131">
        <f>IF(Taula1[[#This Row],[Grup justificat     (fer servir opcions de la llista desplegable)]]=2,AU548,0)</f>
        <v>0</v>
      </c>
      <c r="BE548" s="41"/>
      <c r="BF548" s="131">
        <f>IF(Taula1[[#This Row],[Espai reservat Administració]]=1,AO548,0)</f>
        <v>0</v>
      </c>
      <c r="BG548" s="82">
        <f>IF(Taula1[[#This Row],[Espai reservat Administració]]=2,BA548,0)</f>
        <v>0</v>
      </c>
      <c r="BH548" s="41"/>
      <c r="BI548" s="126">
        <f>IF(Taula1[[#This Row],[Grup justificat     (fer servir opcions de la llista desplegable)]]=1,1,0)</f>
        <v>0</v>
      </c>
      <c r="BJ548" s="126">
        <f>IF(Taula1[[#This Row],[Espai reservat Administració]]=1,1,0)</f>
        <v>0</v>
      </c>
      <c r="BK548" s="111"/>
      <c r="BL548" s="126">
        <f>IF(Taula1[[#This Row],[Grup justificat     (fer servir opcions de la llista desplegable)]]=2,1,0)</f>
        <v>0</v>
      </c>
      <c r="BM548" s="126">
        <f>IF(Taula1[[#This Row],[Espai reservat Administració]]=2,1,0)</f>
        <v>0</v>
      </c>
      <c r="BN548" s="73"/>
      <c r="BO548" s="73"/>
      <c r="BP548" s="73"/>
      <c r="BQ548" s="73"/>
      <c r="BR548" s="73"/>
      <c r="BS548" s="73"/>
      <c r="BT548" s="73"/>
      <c r="BU548" s="73"/>
      <c r="BV548" s="73"/>
      <c r="BW548" s="73"/>
      <c r="BX548" s="73"/>
      <c r="BY548" s="73"/>
      <c r="BZ548" s="73"/>
      <c r="CA548" s="73"/>
      <c r="CB548" s="73"/>
      <c r="CC548" s="73"/>
      <c r="CD548" s="73"/>
      <c r="CE548" s="73"/>
      <c r="CF548" s="73"/>
      <c r="CG548" s="63">
        <f t="shared" si="133"/>
        <v>0</v>
      </c>
      <c r="CH548" s="63">
        <f t="shared" si="134"/>
        <v>0</v>
      </c>
      <c r="CI548" s="73"/>
      <c r="CJ548" s="63">
        <f>IF(Taula1[[#This Row],[Tipus de contracte                                  (fer servir opcions de la llista desplegable)]]="Indefinit",1,0)</f>
        <v>0</v>
      </c>
      <c r="CK548" s="63">
        <f>IF(Taula1[[#This Row],[Tipus de contracte                                  (fer servir opcions de la llista desplegable)]]="Temporal, igual o superior a 6 mesos",1,0)</f>
        <v>0</v>
      </c>
      <c r="CL548" s="63">
        <f>IF(Taula1[[#This Row],[Tipus de contracte                                  (fer servir opcions de la llista desplegable)]]="Substitució per IT",1,0)</f>
        <v>0</v>
      </c>
      <c r="CM548" s="73"/>
      <c r="CN548" s="63">
        <f>IF(Taula1[[#This Row],[Relació llocs de treball]]&gt;=1,1,0)</f>
        <v>0</v>
      </c>
      <c r="CO548" s="73"/>
      <c r="CP548" s="63">
        <f>IF(Taula1[[#This Row],[Identitat de gènere                                                          (fer servir opcions de la llista desplegable)]]="Home",1,0)</f>
        <v>0</v>
      </c>
      <c r="CQ548" s="63">
        <f>IF(Taula1[[#This Row],[Identitat de gènere                                                          (fer servir opcions de la llista desplegable)]]="Dona",1,0)</f>
        <v>0</v>
      </c>
      <c r="CR548" s="63">
        <f>IF(Taula1[[#This Row],[Identitat de gènere                                                          (fer servir opcions de la llista desplegable)]]="No binari",1,0)</f>
        <v>0</v>
      </c>
      <c r="CS548" s="73"/>
      <c r="CT548" s="63">
        <f t="shared" si="128"/>
        <v>0</v>
      </c>
      <c r="CU548" s="64">
        <f t="shared" si="135"/>
        <v>0</v>
      </c>
      <c r="CW548" s="64">
        <f t="shared" si="136"/>
        <v>0</v>
      </c>
      <c r="CX548" s="64">
        <f t="shared" si="137"/>
        <v>0</v>
      </c>
      <c r="CY548" s="64">
        <f t="shared" si="138"/>
        <v>0</v>
      </c>
      <c r="CZ548" s="64">
        <f t="shared" si="139"/>
        <v>0</v>
      </c>
      <c r="DB548" s="64">
        <f t="shared" si="140"/>
        <v>0</v>
      </c>
      <c r="DC548" s="64">
        <f t="shared" si="141"/>
        <v>0</v>
      </c>
      <c r="DD548" s="64">
        <f t="shared" si="142"/>
        <v>0</v>
      </c>
      <c r="DE548" s="64">
        <f t="shared" si="143"/>
        <v>0</v>
      </c>
    </row>
    <row r="549" spans="2:109" x14ac:dyDescent="0.3">
      <c r="B549" s="167"/>
      <c r="C549" s="186"/>
      <c r="D549" s="2"/>
      <c r="E549" s="67"/>
      <c r="F549" s="5"/>
      <c r="G549" s="5"/>
      <c r="H549" s="187"/>
      <c r="I549" s="111" t="str">
        <f ca="1">IF(Taula1[[#This Row],[Data naixement (format dd/mm/aaaa)]]="","0",DATEDIF(Taula1[[#This Row],[Data naixement (format dd/mm/aaaa)]],TODAY(),"Y"))</f>
        <v>0</v>
      </c>
      <c r="J549" s="6"/>
      <c r="K549" s="6"/>
      <c r="L549" s="6"/>
      <c r="M549" s="6"/>
      <c r="N549" s="56"/>
      <c r="O549" s="56"/>
      <c r="P549" s="56"/>
      <c r="Q549" s="6"/>
      <c r="R549" s="7"/>
      <c r="S549" s="143">
        <f>Taula1[[#This Row],[Mesos naturals sencers treballats període justificat (01/01/2023 - 31/03/2023)]]</f>
        <v>0</v>
      </c>
      <c r="T549" s="194">
        <f>Taula1[[#This Row],[Dies treballats període justificat (01/01/2023 - 31/03/2023)              no comptabilitzats com a mes natural sencer]]</f>
        <v>0</v>
      </c>
      <c r="U549" s="12"/>
      <c r="V549" s="7"/>
      <c r="W549" s="188"/>
      <c r="X549" s="188"/>
      <c r="Y549" s="188"/>
      <c r="Z549" s="188"/>
      <c r="AA549" s="190"/>
      <c r="AB549" s="143">
        <f>Taula1[[#This Row],[Grup justificat     (fer servir opcions de la llista desplegable)]]</f>
        <v>0</v>
      </c>
      <c r="AC549" s="182"/>
      <c r="AD549" s="39"/>
      <c r="AE549" s="131">
        <f>ROUND((AF549/100)*756*Taula1[[#This Row],[Mesos naturals sencers treballats període justificat (01/01/2023 - 31/03/2023)]],2)</f>
        <v>0</v>
      </c>
      <c r="AF549" s="81">
        <f>Taula1[[#This Row],[% Jornada segons contracte
(no posar el símbol %) ]]-Taula1[[#This Row],[% Reducció salari per baix rendiment        (no posar el símbol %)]]</f>
        <v>0</v>
      </c>
      <c r="AG549" s="131">
        <f>ROUND((AH549/100)*24.8547945*Taula1[[#This Row],[Dies treballats període justificat (01/01/2023 - 31/03/2023)              no comptabilitzats com a mes natural sencer]],2)</f>
        <v>0</v>
      </c>
      <c r="AH549" s="79">
        <f>Taula1[[#This Row],[% Jornada segons contracte
(no posar el símbol %) ]]-Taula1[[#This Row],[% Reducció salari per baix rendiment        (no posar el símbol %)]]</f>
        <v>0</v>
      </c>
      <c r="AI549" s="131">
        <f t="shared" si="129"/>
        <v>0</v>
      </c>
      <c r="AJ549" s="39"/>
      <c r="AK549" s="131">
        <f>ROUND((AL549/100)*756*Taula1[[#This Row],[Espai reservat Administració  (mesos)]],2)</f>
        <v>0</v>
      </c>
      <c r="AL549" s="81">
        <f>Taula1[[#This Row],[% Jornada segons contracte
(no posar el símbol %) ]]-Taula1[[#This Row],[% Reducció salari per baix rendiment        (no posar el símbol %)]]</f>
        <v>0</v>
      </c>
      <c r="AM549" s="131">
        <f>ROUND((AN549/100)*24.8547945*Taula1[[#This Row],[Espai reservat Administració (dies)]],2)</f>
        <v>0</v>
      </c>
      <c r="AN549" s="79">
        <f>Taula1[[#This Row],[% Jornada segons contracte
(no posar el símbol %) ]]-Taula1[[#This Row],[% Reducció salari per baix rendiment        (no posar el símbol %)]]</f>
        <v>0</v>
      </c>
      <c r="AO549" s="131">
        <f t="shared" si="130"/>
        <v>0</v>
      </c>
      <c r="AP549" s="87"/>
      <c r="AQ549" s="137">
        <f>ROUND((AR549/100)*693*Taula1[[#This Row],[Mesos naturals sencers treballats període justificat (01/01/2023 - 31/03/2023)]],2)</f>
        <v>0</v>
      </c>
      <c r="AR549" s="90">
        <f>Taula1[[#This Row],[% Jornada segons contracte
(no posar el símbol %) ]]-Taula1[[#This Row],[% Reducció salari per baix rendiment        (no posar el símbol %)]]</f>
        <v>0</v>
      </c>
      <c r="AS549" s="137">
        <f>ROUND((AT549/100)*22.78356164*Taula1[[#This Row],[Dies treballats període justificat (01/01/2023 - 31/03/2023)              no comptabilitzats com a mes natural sencer]],2)</f>
        <v>0</v>
      </c>
      <c r="AT549" s="90">
        <f>Taula1[[#This Row],[% Jornada segons contracte
(no posar el símbol %) ]]-Taula1[[#This Row],[% Reducció salari per baix rendiment        (no posar el símbol %)]]</f>
        <v>0</v>
      </c>
      <c r="AU549" s="137">
        <f t="shared" si="131"/>
        <v>0</v>
      </c>
      <c r="AV549" s="87"/>
      <c r="AW549" s="136">
        <f>ROUND((AX549/100)*693*Taula1[[#This Row],[Espai reservat Administració  (mesos)]],2)</f>
        <v>0</v>
      </c>
      <c r="AX549" s="90">
        <f>Taula1[[#This Row],[% Jornada segons contracte
(no posar el símbol %) ]]-Taula1[[#This Row],[% Reducció salari per baix rendiment        (no posar el símbol %)]]</f>
        <v>0</v>
      </c>
      <c r="AY549" s="131">
        <f>ROUND((AZ549/100)*22.78356164*Taula1[[#This Row],[Espai reservat Administració (dies)]],2)</f>
        <v>0</v>
      </c>
      <c r="AZ549" s="81">
        <f>Taula1[[#This Row],[% Jornada segons contracte
(no posar el símbol %) ]]-Taula1[[#This Row],[% Reducció salari per baix rendiment        (no posar el símbol %)]]</f>
        <v>0</v>
      </c>
      <c r="BA549" s="82">
        <f t="shared" si="132"/>
        <v>0</v>
      </c>
      <c r="BB549" s="41"/>
      <c r="BC549" s="131">
        <f>IF(Taula1[[#This Row],[Grup justificat     (fer servir opcions de la llista desplegable)]]=1,AI549,0)</f>
        <v>0</v>
      </c>
      <c r="BD549" s="131">
        <f>IF(Taula1[[#This Row],[Grup justificat     (fer servir opcions de la llista desplegable)]]=2,AU549,0)</f>
        <v>0</v>
      </c>
      <c r="BE549" s="41"/>
      <c r="BF549" s="131">
        <f>IF(Taula1[[#This Row],[Espai reservat Administració]]=1,AO549,0)</f>
        <v>0</v>
      </c>
      <c r="BG549" s="82">
        <f>IF(Taula1[[#This Row],[Espai reservat Administració]]=2,BA549,0)</f>
        <v>0</v>
      </c>
      <c r="BH549" s="41"/>
      <c r="BI549" s="126">
        <f>IF(Taula1[[#This Row],[Grup justificat     (fer servir opcions de la llista desplegable)]]=1,1,0)</f>
        <v>0</v>
      </c>
      <c r="BJ549" s="126">
        <f>IF(Taula1[[#This Row],[Espai reservat Administració]]=1,1,0)</f>
        <v>0</v>
      </c>
      <c r="BK549" s="111"/>
      <c r="BL549" s="126">
        <f>IF(Taula1[[#This Row],[Grup justificat     (fer servir opcions de la llista desplegable)]]=2,1,0)</f>
        <v>0</v>
      </c>
      <c r="BM549" s="126">
        <f>IF(Taula1[[#This Row],[Espai reservat Administració]]=2,1,0)</f>
        <v>0</v>
      </c>
      <c r="BN549" s="73"/>
      <c r="BO549" s="73"/>
      <c r="BP549" s="73"/>
      <c r="BQ549" s="73"/>
      <c r="BR549" s="73"/>
      <c r="BS549" s="73"/>
      <c r="BT549" s="73"/>
      <c r="BU549" s="73"/>
      <c r="BV549" s="73"/>
      <c r="BW549" s="73"/>
      <c r="BX549" s="73"/>
      <c r="BY549" s="73"/>
      <c r="BZ549" s="73"/>
      <c r="CA549" s="73"/>
      <c r="CB549" s="73"/>
      <c r="CC549" s="73"/>
      <c r="CD549" s="73"/>
      <c r="CE549" s="73"/>
      <c r="CF549" s="73"/>
      <c r="CG549" s="63">
        <f t="shared" si="133"/>
        <v>0</v>
      </c>
      <c r="CH549" s="63">
        <f t="shared" si="134"/>
        <v>0</v>
      </c>
      <c r="CI549" s="73"/>
      <c r="CJ549" s="63">
        <f>IF(Taula1[[#This Row],[Tipus de contracte                                  (fer servir opcions de la llista desplegable)]]="Indefinit",1,0)</f>
        <v>0</v>
      </c>
      <c r="CK549" s="63">
        <f>IF(Taula1[[#This Row],[Tipus de contracte                                  (fer servir opcions de la llista desplegable)]]="Temporal, igual o superior a 6 mesos",1,0)</f>
        <v>0</v>
      </c>
      <c r="CL549" s="63">
        <f>IF(Taula1[[#This Row],[Tipus de contracte                                  (fer servir opcions de la llista desplegable)]]="Substitució per IT",1,0)</f>
        <v>0</v>
      </c>
      <c r="CM549" s="73"/>
      <c r="CN549" s="63">
        <f>IF(Taula1[[#This Row],[Relació llocs de treball]]&gt;=1,1,0)</f>
        <v>0</v>
      </c>
      <c r="CO549" s="73"/>
      <c r="CP549" s="63">
        <f>IF(Taula1[[#This Row],[Identitat de gènere                                                          (fer servir opcions de la llista desplegable)]]="Home",1,0)</f>
        <v>0</v>
      </c>
      <c r="CQ549" s="63">
        <f>IF(Taula1[[#This Row],[Identitat de gènere                                                          (fer servir opcions de la llista desplegable)]]="Dona",1,0)</f>
        <v>0</v>
      </c>
      <c r="CR549" s="63">
        <f>IF(Taula1[[#This Row],[Identitat de gènere                                                          (fer servir opcions de la llista desplegable)]]="No binari",1,0)</f>
        <v>0</v>
      </c>
      <c r="CS549" s="73"/>
      <c r="CT549" s="63">
        <f t="shared" si="128"/>
        <v>0</v>
      </c>
      <c r="CU549" s="64">
        <f t="shared" si="135"/>
        <v>0</v>
      </c>
      <c r="CW549" s="64">
        <f t="shared" si="136"/>
        <v>0</v>
      </c>
      <c r="CX549" s="64">
        <f t="shared" si="137"/>
        <v>0</v>
      </c>
      <c r="CY549" s="64">
        <f t="shared" si="138"/>
        <v>0</v>
      </c>
      <c r="CZ549" s="64">
        <f t="shared" si="139"/>
        <v>0</v>
      </c>
      <c r="DB549" s="64">
        <f t="shared" si="140"/>
        <v>0</v>
      </c>
      <c r="DC549" s="64">
        <f t="shared" si="141"/>
        <v>0</v>
      </c>
      <c r="DD549" s="64">
        <f t="shared" si="142"/>
        <v>0</v>
      </c>
      <c r="DE549" s="64">
        <f t="shared" si="143"/>
        <v>0</v>
      </c>
    </row>
    <row r="550" spans="2:109" x14ac:dyDescent="0.3">
      <c r="B550" s="167"/>
      <c r="C550" s="186"/>
      <c r="D550" s="2"/>
      <c r="E550" s="67"/>
      <c r="F550" s="5"/>
      <c r="G550" s="5"/>
      <c r="H550" s="187"/>
      <c r="I550" s="111" t="str">
        <f ca="1">IF(Taula1[[#This Row],[Data naixement (format dd/mm/aaaa)]]="","0",DATEDIF(Taula1[[#This Row],[Data naixement (format dd/mm/aaaa)]],TODAY(),"Y"))</f>
        <v>0</v>
      </c>
      <c r="J550" s="6"/>
      <c r="K550" s="6"/>
      <c r="L550" s="6"/>
      <c r="M550" s="6"/>
      <c r="N550" s="56"/>
      <c r="O550" s="56"/>
      <c r="P550" s="56"/>
      <c r="Q550" s="6"/>
      <c r="R550" s="7"/>
      <c r="S550" s="143">
        <f>Taula1[[#This Row],[Mesos naturals sencers treballats període justificat (01/01/2023 - 31/03/2023)]]</f>
        <v>0</v>
      </c>
      <c r="T550" s="194">
        <f>Taula1[[#This Row],[Dies treballats període justificat (01/01/2023 - 31/03/2023)              no comptabilitzats com a mes natural sencer]]</f>
        <v>0</v>
      </c>
      <c r="U550" s="12"/>
      <c r="V550" s="7"/>
      <c r="W550" s="188"/>
      <c r="X550" s="188"/>
      <c r="Y550" s="188"/>
      <c r="Z550" s="188"/>
      <c r="AA550" s="190"/>
      <c r="AB550" s="143">
        <f>Taula1[[#This Row],[Grup justificat     (fer servir opcions de la llista desplegable)]]</f>
        <v>0</v>
      </c>
      <c r="AC550" s="182"/>
      <c r="AD550" s="39"/>
      <c r="AE550" s="131">
        <f>ROUND((AF550/100)*756*Taula1[[#This Row],[Mesos naturals sencers treballats període justificat (01/01/2023 - 31/03/2023)]],2)</f>
        <v>0</v>
      </c>
      <c r="AF550" s="81">
        <f>Taula1[[#This Row],[% Jornada segons contracte
(no posar el símbol %) ]]-Taula1[[#This Row],[% Reducció salari per baix rendiment        (no posar el símbol %)]]</f>
        <v>0</v>
      </c>
      <c r="AG550" s="131">
        <f>ROUND((AH550/100)*24.8547945*Taula1[[#This Row],[Dies treballats període justificat (01/01/2023 - 31/03/2023)              no comptabilitzats com a mes natural sencer]],2)</f>
        <v>0</v>
      </c>
      <c r="AH550" s="79">
        <f>Taula1[[#This Row],[% Jornada segons contracte
(no posar el símbol %) ]]-Taula1[[#This Row],[% Reducció salari per baix rendiment        (no posar el símbol %)]]</f>
        <v>0</v>
      </c>
      <c r="AI550" s="131">
        <f t="shared" si="129"/>
        <v>0</v>
      </c>
      <c r="AJ550" s="39"/>
      <c r="AK550" s="131">
        <f>ROUND((AL550/100)*756*Taula1[[#This Row],[Espai reservat Administració  (mesos)]],2)</f>
        <v>0</v>
      </c>
      <c r="AL550" s="81">
        <f>Taula1[[#This Row],[% Jornada segons contracte
(no posar el símbol %) ]]-Taula1[[#This Row],[% Reducció salari per baix rendiment        (no posar el símbol %)]]</f>
        <v>0</v>
      </c>
      <c r="AM550" s="131">
        <f>ROUND((AN550/100)*24.8547945*Taula1[[#This Row],[Espai reservat Administració (dies)]],2)</f>
        <v>0</v>
      </c>
      <c r="AN550" s="79">
        <f>Taula1[[#This Row],[% Jornada segons contracte
(no posar el símbol %) ]]-Taula1[[#This Row],[% Reducció salari per baix rendiment        (no posar el símbol %)]]</f>
        <v>0</v>
      </c>
      <c r="AO550" s="131">
        <f t="shared" si="130"/>
        <v>0</v>
      </c>
      <c r="AP550" s="87"/>
      <c r="AQ550" s="137">
        <f>ROUND((AR550/100)*693*Taula1[[#This Row],[Mesos naturals sencers treballats període justificat (01/01/2023 - 31/03/2023)]],2)</f>
        <v>0</v>
      </c>
      <c r="AR550" s="90">
        <f>Taula1[[#This Row],[% Jornada segons contracte
(no posar el símbol %) ]]-Taula1[[#This Row],[% Reducció salari per baix rendiment        (no posar el símbol %)]]</f>
        <v>0</v>
      </c>
      <c r="AS550" s="137">
        <f>ROUND((AT550/100)*22.78356164*Taula1[[#This Row],[Dies treballats període justificat (01/01/2023 - 31/03/2023)              no comptabilitzats com a mes natural sencer]],2)</f>
        <v>0</v>
      </c>
      <c r="AT550" s="90">
        <f>Taula1[[#This Row],[% Jornada segons contracte
(no posar el símbol %) ]]-Taula1[[#This Row],[% Reducció salari per baix rendiment        (no posar el símbol %)]]</f>
        <v>0</v>
      </c>
      <c r="AU550" s="137">
        <f t="shared" si="131"/>
        <v>0</v>
      </c>
      <c r="AV550" s="87"/>
      <c r="AW550" s="136">
        <f>ROUND((AX550/100)*693*Taula1[[#This Row],[Espai reservat Administració  (mesos)]],2)</f>
        <v>0</v>
      </c>
      <c r="AX550" s="90">
        <f>Taula1[[#This Row],[% Jornada segons contracte
(no posar el símbol %) ]]-Taula1[[#This Row],[% Reducció salari per baix rendiment        (no posar el símbol %)]]</f>
        <v>0</v>
      </c>
      <c r="AY550" s="131">
        <f>ROUND((AZ550/100)*22.78356164*Taula1[[#This Row],[Espai reservat Administració (dies)]],2)</f>
        <v>0</v>
      </c>
      <c r="AZ550" s="81">
        <f>Taula1[[#This Row],[% Jornada segons contracte
(no posar el símbol %) ]]-Taula1[[#This Row],[% Reducció salari per baix rendiment        (no posar el símbol %)]]</f>
        <v>0</v>
      </c>
      <c r="BA550" s="82">
        <f t="shared" si="132"/>
        <v>0</v>
      </c>
      <c r="BB550" s="41"/>
      <c r="BC550" s="131">
        <f>IF(Taula1[[#This Row],[Grup justificat     (fer servir opcions de la llista desplegable)]]=1,AI550,0)</f>
        <v>0</v>
      </c>
      <c r="BD550" s="131">
        <f>IF(Taula1[[#This Row],[Grup justificat     (fer servir opcions de la llista desplegable)]]=2,AU550,0)</f>
        <v>0</v>
      </c>
      <c r="BE550" s="41"/>
      <c r="BF550" s="131">
        <f>IF(Taula1[[#This Row],[Espai reservat Administració]]=1,AO550,0)</f>
        <v>0</v>
      </c>
      <c r="BG550" s="82">
        <f>IF(Taula1[[#This Row],[Espai reservat Administració]]=2,BA550,0)</f>
        <v>0</v>
      </c>
      <c r="BH550" s="41"/>
      <c r="BI550" s="126">
        <f>IF(Taula1[[#This Row],[Grup justificat     (fer servir opcions de la llista desplegable)]]=1,1,0)</f>
        <v>0</v>
      </c>
      <c r="BJ550" s="126">
        <f>IF(Taula1[[#This Row],[Espai reservat Administració]]=1,1,0)</f>
        <v>0</v>
      </c>
      <c r="BK550" s="111"/>
      <c r="BL550" s="126">
        <f>IF(Taula1[[#This Row],[Grup justificat     (fer servir opcions de la llista desplegable)]]=2,1,0)</f>
        <v>0</v>
      </c>
      <c r="BM550" s="126">
        <f>IF(Taula1[[#This Row],[Espai reservat Administració]]=2,1,0)</f>
        <v>0</v>
      </c>
      <c r="BN550" s="73"/>
      <c r="BO550" s="73"/>
      <c r="BP550" s="73"/>
      <c r="BQ550" s="73"/>
      <c r="BR550" s="73"/>
      <c r="BS550" s="73"/>
      <c r="BT550" s="73"/>
      <c r="BU550" s="73"/>
      <c r="BV550" s="73"/>
      <c r="BW550" s="73"/>
      <c r="BX550" s="73"/>
      <c r="BY550" s="73"/>
      <c r="BZ550" s="73"/>
      <c r="CA550" s="73"/>
      <c r="CB550" s="73"/>
      <c r="CC550" s="73"/>
      <c r="CD550" s="73"/>
      <c r="CE550" s="73"/>
      <c r="CF550" s="73"/>
      <c r="CG550" s="63">
        <f t="shared" si="133"/>
        <v>0</v>
      </c>
      <c r="CH550" s="63">
        <f t="shared" si="134"/>
        <v>0</v>
      </c>
      <c r="CI550" s="73"/>
      <c r="CJ550" s="63">
        <f>IF(Taula1[[#This Row],[Tipus de contracte                                  (fer servir opcions de la llista desplegable)]]="Indefinit",1,0)</f>
        <v>0</v>
      </c>
      <c r="CK550" s="63">
        <f>IF(Taula1[[#This Row],[Tipus de contracte                                  (fer servir opcions de la llista desplegable)]]="Temporal, igual o superior a 6 mesos",1,0)</f>
        <v>0</v>
      </c>
      <c r="CL550" s="63">
        <f>IF(Taula1[[#This Row],[Tipus de contracte                                  (fer servir opcions de la llista desplegable)]]="Substitució per IT",1,0)</f>
        <v>0</v>
      </c>
      <c r="CM550" s="73"/>
      <c r="CN550" s="63">
        <f>IF(Taula1[[#This Row],[Relació llocs de treball]]&gt;=1,1,0)</f>
        <v>0</v>
      </c>
      <c r="CO550" s="73"/>
      <c r="CP550" s="63">
        <f>IF(Taula1[[#This Row],[Identitat de gènere                                                          (fer servir opcions de la llista desplegable)]]="Home",1,0)</f>
        <v>0</v>
      </c>
      <c r="CQ550" s="63">
        <f>IF(Taula1[[#This Row],[Identitat de gènere                                                          (fer servir opcions de la llista desplegable)]]="Dona",1,0)</f>
        <v>0</v>
      </c>
      <c r="CR550" s="63">
        <f>IF(Taula1[[#This Row],[Identitat de gènere                                                          (fer servir opcions de la llista desplegable)]]="No binari",1,0)</f>
        <v>0</v>
      </c>
      <c r="CS550" s="73"/>
      <c r="CT550" s="63">
        <f t="shared" si="128"/>
        <v>0</v>
      </c>
      <c r="CU550" s="64">
        <f t="shared" si="135"/>
        <v>0</v>
      </c>
      <c r="CW550" s="64">
        <f t="shared" si="136"/>
        <v>0</v>
      </c>
      <c r="CX550" s="64">
        <f t="shared" si="137"/>
        <v>0</v>
      </c>
      <c r="CY550" s="64">
        <f t="shared" si="138"/>
        <v>0</v>
      </c>
      <c r="CZ550" s="64">
        <f t="shared" si="139"/>
        <v>0</v>
      </c>
      <c r="DB550" s="64">
        <f t="shared" si="140"/>
        <v>0</v>
      </c>
      <c r="DC550" s="64">
        <f t="shared" si="141"/>
        <v>0</v>
      </c>
      <c r="DD550" s="64">
        <f t="shared" si="142"/>
        <v>0</v>
      </c>
      <c r="DE550" s="64">
        <f t="shared" si="143"/>
        <v>0</v>
      </c>
    </row>
    <row r="551" spans="2:109" x14ac:dyDescent="0.3">
      <c r="B551" s="167"/>
      <c r="C551" s="186"/>
      <c r="D551" s="2"/>
      <c r="E551" s="67"/>
      <c r="F551" s="5"/>
      <c r="G551" s="5"/>
      <c r="H551" s="187"/>
      <c r="I551" s="111" t="str">
        <f ca="1">IF(Taula1[[#This Row],[Data naixement (format dd/mm/aaaa)]]="","0",DATEDIF(Taula1[[#This Row],[Data naixement (format dd/mm/aaaa)]],TODAY(),"Y"))</f>
        <v>0</v>
      </c>
      <c r="J551" s="6"/>
      <c r="K551" s="6"/>
      <c r="L551" s="6"/>
      <c r="M551" s="6"/>
      <c r="N551" s="56"/>
      <c r="O551" s="56"/>
      <c r="P551" s="56"/>
      <c r="Q551" s="6"/>
      <c r="R551" s="7"/>
      <c r="S551" s="143">
        <f>Taula1[[#This Row],[Mesos naturals sencers treballats període justificat (01/01/2023 - 31/03/2023)]]</f>
        <v>0</v>
      </c>
      <c r="T551" s="194">
        <f>Taula1[[#This Row],[Dies treballats període justificat (01/01/2023 - 31/03/2023)              no comptabilitzats com a mes natural sencer]]</f>
        <v>0</v>
      </c>
      <c r="U551" s="12"/>
      <c r="V551" s="7"/>
      <c r="W551" s="188"/>
      <c r="X551" s="188"/>
      <c r="Y551" s="188"/>
      <c r="Z551" s="188"/>
      <c r="AA551" s="190"/>
      <c r="AB551" s="143">
        <f>Taula1[[#This Row],[Grup justificat     (fer servir opcions de la llista desplegable)]]</f>
        <v>0</v>
      </c>
      <c r="AC551" s="182"/>
      <c r="AD551" s="39"/>
      <c r="AE551" s="131">
        <f>ROUND((AF551/100)*756*Taula1[[#This Row],[Mesos naturals sencers treballats període justificat (01/01/2023 - 31/03/2023)]],2)</f>
        <v>0</v>
      </c>
      <c r="AF551" s="81">
        <f>Taula1[[#This Row],[% Jornada segons contracte
(no posar el símbol %) ]]-Taula1[[#This Row],[% Reducció salari per baix rendiment        (no posar el símbol %)]]</f>
        <v>0</v>
      </c>
      <c r="AG551" s="131">
        <f>ROUND((AH551/100)*24.8547945*Taula1[[#This Row],[Dies treballats període justificat (01/01/2023 - 31/03/2023)              no comptabilitzats com a mes natural sencer]],2)</f>
        <v>0</v>
      </c>
      <c r="AH551" s="79">
        <f>Taula1[[#This Row],[% Jornada segons contracte
(no posar el símbol %) ]]-Taula1[[#This Row],[% Reducció salari per baix rendiment        (no posar el símbol %)]]</f>
        <v>0</v>
      </c>
      <c r="AI551" s="131">
        <f t="shared" si="129"/>
        <v>0</v>
      </c>
      <c r="AJ551" s="39"/>
      <c r="AK551" s="131">
        <f>ROUND((AL551/100)*756*Taula1[[#This Row],[Espai reservat Administració  (mesos)]],2)</f>
        <v>0</v>
      </c>
      <c r="AL551" s="81">
        <f>Taula1[[#This Row],[% Jornada segons contracte
(no posar el símbol %) ]]-Taula1[[#This Row],[% Reducció salari per baix rendiment        (no posar el símbol %)]]</f>
        <v>0</v>
      </c>
      <c r="AM551" s="131">
        <f>ROUND((AN551/100)*24.8547945*Taula1[[#This Row],[Espai reservat Administració (dies)]],2)</f>
        <v>0</v>
      </c>
      <c r="AN551" s="79">
        <f>Taula1[[#This Row],[% Jornada segons contracte
(no posar el símbol %) ]]-Taula1[[#This Row],[% Reducció salari per baix rendiment        (no posar el símbol %)]]</f>
        <v>0</v>
      </c>
      <c r="AO551" s="131">
        <f t="shared" si="130"/>
        <v>0</v>
      </c>
      <c r="AP551" s="87"/>
      <c r="AQ551" s="137">
        <f>ROUND((AR551/100)*693*Taula1[[#This Row],[Mesos naturals sencers treballats període justificat (01/01/2023 - 31/03/2023)]],2)</f>
        <v>0</v>
      </c>
      <c r="AR551" s="90">
        <f>Taula1[[#This Row],[% Jornada segons contracte
(no posar el símbol %) ]]-Taula1[[#This Row],[% Reducció salari per baix rendiment        (no posar el símbol %)]]</f>
        <v>0</v>
      </c>
      <c r="AS551" s="137">
        <f>ROUND((AT551/100)*22.78356164*Taula1[[#This Row],[Dies treballats període justificat (01/01/2023 - 31/03/2023)              no comptabilitzats com a mes natural sencer]],2)</f>
        <v>0</v>
      </c>
      <c r="AT551" s="90">
        <f>Taula1[[#This Row],[% Jornada segons contracte
(no posar el símbol %) ]]-Taula1[[#This Row],[% Reducció salari per baix rendiment        (no posar el símbol %)]]</f>
        <v>0</v>
      </c>
      <c r="AU551" s="137">
        <f t="shared" si="131"/>
        <v>0</v>
      </c>
      <c r="AV551" s="87"/>
      <c r="AW551" s="136">
        <f>ROUND((AX551/100)*693*Taula1[[#This Row],[Espai reservat Administració  (mesos)]],2)</f>
        <v>0</v>
      </c>
      <c r="AX551" s="90">
        <f>Taula1[[#This Row],[% Jornada segons contracte
(no posar el símbol %) ]]-Taula1[[#This Row],[% Reducció salari per baix rendiment        (no posar el símbol %)]]</f>
        <v>0</v>
      </c>
      <c r="AY551" s="131">
        <f>ROUND((AZ551/100)*22.78356164*Taula1[[#This Row],[Espai reservat Administració (dies)]],2)</f>
        <v>0</v>
      </c>
      <c r="AZ551" s="81">
        <f>Taula1[[#This Row],[% Jornada segons contracte
(no posar el símbol %) ]]-Taula1[[#This Row],[% Reducció salari per baix rendiment        (no posar el símbol %)]]</f>
        <v>0</v>
      </c>
      <c r="BA551" s="82">
        <f t="shared" si="132"/>
        <v>0</v>
      </c>
      <c r="BB551" s="41"/>
      <c r="BC551" s="131">
        <f>IF(Taula1[[#This Row],[Grup justificat     (fer servir opcions de la llista desplegable)]]=1,AI551,0)</f>
        <v>0</v>
      </c>
      <c r="BD551" s="131">
        <f>IF(Taula1[[#This Row],[Grup justificat     (fer servir opcions de la llista desplegable)]]=2,AU551,0)</f>
        <v>0</v>
      </c>
      <c r="BE551" s="41"/>
      <c r="BF551" s="131">
        <f>IF(Taula1[[#This Row],[Espai reservat Administració]]=1,AO551,0)</f>
        <v>0</v>
      </c>
      <c r="BG551" s="82">
        <f>IF(Taula1[[#This Row],[Espai reservat Administració]]=2,BA551,0)</f>
        <v>0</v>
      </c>
      <c r="BH551" s="41"/>
      <c r="BI551" s="126">
        <f>IF(Taula1[[#This Row],[Grup justificat     (fer servir opcions de la llista desplegable)]]=1,1,0)</f>
        <v>0</v>
      </c>
      <c r="BJ551" s="126">
        <f>IF(Taula1[[#This Row],[Espai reservat Administració]]=1,1,0)</f>
        <v>0</v>
      </c>
      <c r="BK551" s="111"/>
      <c r="BL551" s="126">
        <f>IF(Taula1[[#This Row],[Grup justificat     (fer servir opcions de la llista desplegable)]]=2,1,0)</f>
        <v>0</v>
      </c>
      <c r="BM551" s="126">
        <f>IF(Taula1[[#This Row],[Espai reservat Administració]]=2,1,0)</f>
        <v>0</v>
      </c>
      <c r="BN551" s="73"/>
      <c r="BO551" s="73"/>
      <c r="BP551" s="73"/>
      <c r="BQ551" s="73"/>
      <c r="BR551" s="73"/>
      <c r="BS551" s="73"/>
      <c r="BT551" s="73"/>
      <c r="BU551" s="73"/>
      <c r="BV551" s="73"/>
      <c r="BW551" s="73"/>
      <c r="BX551" s="73"/>
      <c r="BY551" s="73"/>
      <c r="BZ551" s="73"/>
      <c r="CA551" s="73"/>
      <c r="CB551" s="73"/>
      <c r="CC551" s="73"/>
      <c r="CD551" s="73"/>
      <c r="CE551" s="73"/>
      <c r="CF551" s="73"/>
      <c r="CG551" s="63">
        <f t="shared" si="133"/>
        <v>0</v>
      </c>
      <c r="CH551" s="63">
        <f t="shared" si="134"/>
        <v>0</v>
      </c>
      <c r="CI551" s="73"/>
      <c r="CJ551" s="63">
        <f>IF(Taula1[[#This Row],[Tipus de contracte                                  (fer servir opcions de la llista desplegable)]]="Indefinit",1,0)</f>
        <v>0</v>
      </c>
      <c r="CK551" s="63">
        <f>IF(Taula1[[#This Row],[Tipus de contracte                                  (fer servir opcions de la llista desplegable)]]="Temporal, igual o superior a 6 mesos",1,0)</f>
        <v>0</v>
      </c>
      <c r="CL551" s="63">
        <f>IF(Taula1[[#This Row],[Tipus de contracte                                  (fer servir opcions de la llista desplegable)]]="Substitució per IT",1,0)</f>
        <v>0</v>
      </c>
      <c r="CM551" s="73"/>
      <c r="CN551" s="63">
        <f>IF(Taula1[[#This Row],[Relació llocs de treball]]&gt;=1,1,0)</f>
        <v>0</v>
      </c>
      <c r="CO551" s="73"/>
      <c r="CP551" s="63">
        <f>IF(Taula1[[#This Row],[Identitat de gènere                                                          (fer servir opcions de la llista desplegable)]]="Home",1,0)</f>
        <v>0</v>
      </c>
      <c r="CQ551" s="63">
        <f>IF(Taula1[[#This Row],[Identitat de gènere                                                          (fer servir opcions de la llista desplegable)]]="Dona",1,0)</f>
        <v>0</v>
      </c>
      <c r="CR551" s="63">
        <f>IF(Taula1[[#This Row],[Identitat de gènere                                                          (fer servir opcions de la llista desplegable)]]="No binari",1,0)</f>
        <v>0</v>
      </c>
      <c r="CS551" s="73"/>
      <c r="CT551" s="63">
        <f t="shared" si="128"/>
        <v>0</v>
      </c>
      <c r="CU551" s="64">
        <f t="shared" si="135"/>
        <v>0</v>
      </c>
      <c r="CW551" s="64">
        <f t="shared" si="136"/>
        <v>0</v>
      </c>
      <c r="CX551" s="64">
        <f t="shared" si="137"/>
        <v>0</v>
      </c>
      <c r="CY551" s="64">
        <f t="shared" si="138"/>
        <v>0</v>
      </c>
      <c r="CZ551" s="64">
        <f t="shared" si="139"/>
        <v>0</v>
      </c>
      <c r="DB551" s="64">
        <f t="shared" si="140"/>
        <v>0</v>
      </c>
      <c r="DC551" s="64">
        <f t="shared" si="141"/>
        <v>0</v>
      </c>
      <c r="DD551" s="64">
        <f t="shared" si="142"/>
        <v>0</v>
      </c>
      <c r="DE551" s="64">
        <f t="shared" si="143"/>
        <v>0</v>
      </c>
    </row>
    <row r="552" spans="2:109" x14ac:dyDescent="0.3">
      <c r="B552" s="167"/>
      <c r="C552" s="186"/>
      <c r="D552" s="2"/>
      <c r="E552" s="67"/>
      <c r="F552" s="5"/>
      <c r="G552" s="5"/>
      <c r="H552" s="187"/>
      <c r="I552" s="111" t="str">
        <f ca="1">IF(Taula1[[#This Row],[Data naixement (format dd/mm/aaaa)]]="","0",DATEDIF(Taula1[[#This Row],[Data naixement (format dd/mm/aaaa)]],TODAY(),"Y"))</f>
        <v>0</v>
      </c>
      <c r="J552" s="6"/>
      <c r="K552" s="6"/>
      <c r="L552" s="6"/>
      <c r="M552" s="6"/>
      <c r="N552" s="56"/>
      <c r="O552" s="56"/>
      <c r="P552" s="56"/>
      <c r="Q552" s="6"/>
      <c r="R552" s="7"/>
      <c r="S552" s="143">
        <f>Taula1[[#This Row],[Mesos naturals sencers treballats període justificat (01/01/2023 - 31/03/2023)]]</f>
        <v>0</v>
      </c>
      <c r="T552" s="194">
        <f>Taula1[[#This Row],[Dies treballats període justificat (01/01/2023 - 31/03/2023)              no comptabilitzats com a mes natural sencer]]</f>
        <v>0</v>
      </c>
      <c r="U552" s="12"/>
      <c r="V552" s="7"/>
      <c r="W552" s="188"/>
      <c r="X552" s="188"/>
      <c r="Y552" s="188"/>
      <c r="Z552" s="188"/>
      <c r="AA552" s="190"/>
      <c r="AB552" s="143">
        <f>Taula1[[#This Row],[Grup justificat     (fer servir opcions de la llista desplegable)]]</f>
        <v>0</v>
      </c>
      <c r="AC552" s="182"/>
      <c r="AD552" s="39"/>
      <c r="AE552" s="131">
        <f>ROUND((AF552/100)*756*Taula1[[#This Row],[Mesos naturals sencers treballats període justificat (01/01/2023 - 31/03/2023)]],2)</f>
        <v>0</v>
      </c>
      <c r="AF552" s="81">
        <f>Taula1[[#This Row],[% Jornada segons contracte
(no posar el símbol %) ]]-Taula1[[#This Row],[% Reducció salari per baix rendiment        (no posar el símbol %)]]</f>
        <v>0</v>
      </c>
      <c r="AG552" s="131">
        <f>ROUND((AH552/100)*24.8547945*Taula1[[#This Row],[Dies treballats període justificat (01/01/2023 - 31/03/2023)              no comptabilitzats com a mes natural sencer]],2)</f>
        <v>0</v>
      </c>
      <c r="AH552" s="79">
        <f>Taula1[[#This Row],[% Jornada segons contracte
(no posar el símbol %) ]]-Taula1[[#This Row],[% Reducció salari per baix rendiment        (no posar el símbol %)]]</f>
        <v>0</v>
      </c>
      <c r="AI552" s="131">
        <f t="shared" si="129"/>
        <v>0</v>
      </c>
      <c r="AJ552" s="39"/>
      <c r="AK552" s="131">
        <f>ROUND((AL552/100)*756*Taula1[[#This Row],[Espai reservat Administració  (mesos)]],2)</f>
        <v>0</v>
      </c>
      <c r="AL552" s="81">
        <f>Taula1[[#This Row],[% Jornada segons contracte
(no posar el símbol %) ]]-Taula1[[#This Row],[% Reducció salari per baix rendiment        (no posar el símbol %)]]</f>
        <v>0</v>
      </c>
      <c r="AM552" s="131">
        <f>ROUND((AN552/100)*24.8547945*Taula1[[#This Row],[Espai reservat Administració (dies)]],2)</f>
        <v>0</v>
      </c>
      <c r="AN552" s="79">
        <f>Taula1[[#This Row],[% Jornada segons contracte
(no posar el símbol %) ]]-Taula1[[#This Row],[% Reducció salari per baix rendiment        (no posar el símbol %)]]</f>
        <v>0</v>
      </c>
      <c r="AO552" s="131">
        <f t="shared" si="130"/>
        <v>0</v>
      </c>
      <c r="AP552" s="87"/>
      <c r="AQ552" s="137">
        <f>ROUND((AR552/100)*693*Taula1[[#This Row],[Mesos naturals sencers treballats període justificat (01/01/2023 - 31/03/2023)]],2)</f>
        <v>0</v>
      </c>
      <c r="AR552" s="90">
        <f>Taula1[[#This Row],[% Jornada segons contracte
(no posar el símbol %) ]]-Taula1[[#This Row],[% Reducció salari per baix rendiment        (no posar el símbol %)]]</f>
        <v>0</v>
      </c>
      <c r="AS552" s="137">
        <f>ROUND((AT552/100)*22.78356164*Taula1[[#This Row],[Dies treballats període justificat (01/01/2023 - 31/03/2023)              no comptabilitzats com a mes natural sencer]],2)</f>
        <v>0</v>
      </c>
      <c r="AT552" s="90">
        <f>Taula1[[#This Row],[% Jornada segons contracte
(no posar el símbol %) ]]-Taula1[[#This Row],[% Reducció salari per baix rendiment        (no posar el símbol %)]]</f>
        <v>0</v>
      </c>
      <c r="AU552" s="137">
        <f t="shared" si="131"/>
        <v>0</v>
      </c>
      <c r="AV552" s="87"/>
      <c r="AW552" s="136">
        <f>ROUND((AX552/100)*693*Taula1[[#This Row],[Espai reservat Administració  (mesos)]],2)</f>
        <v>0</v>
      </c>
      <c r="AX552" s="90">
        <f>Taula1[[#This Row],[% Jornada segons contracte
(no posar el símbol %) ]]-Taula1[[#This Row],[% Reducció salari per baix rendiment        (no posar el símbol %)]]</f>
        <v>0</v>
      </c>
      <c r="AY552" s="131">
        <f>ROUND((AZ552/100)*22.78356164*Taula1[[#This Row],[Espai reservat Administració (dies)]],2)</f>
        <v>0</v>
      </c>
      <c r="AZ552" s="81">
        <f>Taula1[[#This Row],[% Jornada segons contracte
(no posar el símbol %) ]]-Taula1[[#This Row],[% Reducció salari per baix rendiment        (no posar el símbol %)]]</f>
        <v>0</v>
      </c>
      <c r="BA552" s="82">
        <f t="shared" si="132"/>
        <v>0</v>
      </c>
      <c r="BB552" s="41"/>
      <c r="BC552" s="131">
        <f>IF(Taula1[[#This Row],[Grup justificat     (fer servir opcions de la llista desplegable)]]=1,AI552,0)</f>
        <v>0</v>
      </c>
      <c r="BD552" s="131">
        <f>IF(Taula1[[#This Row],[Grup justificat     (fer servir opcions de la llista desplegable)]]=2,AU552,0)</f>
        <v>0</v>
      </c>
      <c r="BE552" s="41"/>
      <c r="BF552" s="131">
        <f>IF(Taula1[[#This Row],[Espai reservat Administració]]=1,AO552,0)</f>
        <v>0</v>
      </c>
      <c r="BG552" s="82">
        <f>IF(Taula1[[#This Row],[Espai reservat Administració]]=2,BA552,0)</f>
        <v>0</v>
      </c>
      <c r="BH552" s="41"/>
      <c r="BI552" s="126">
        <f>IF(Taula1[[#This Row],[Grup justificat     (fer servir opcions de la llista desplegable)]]=1,1,0)</f>
        <v>0</v>
      </c>
      <c r="BJ552" s="126">
        <f>IF(Taula1[[#This Row],[Espai reservat Administració]]=1,1,0)</f>
        <v>0</v>
      </c>
      <c r="BK552" s="111"/>
      <c r="BL552" s="126">
        <f>IF(Taula1[[#This Row],[Grup justificat     (fer servir opcions de la llista desplegable)]]=2,1,0)</f>
        <v>0</v>
      </c>
      <c r="BM552" s="126">
        <f>IF(Taula1[[#This Row],[Espai reservat Administració]]=2,1,0)</f>
        <v>0</v>
      </c>
      <c r="BN552" s="73"/>
      <c r="BO552" s="73"/>
      <c r="BP552" s="73"/>
      <c r="BQ552" s="73"/>
      <c r="BR552" s="73"/>
      <c r="BS552" s="73"/>
      <c r="BT552" s="73"/>
      <c r="BU552" s="73"/>
      <c r="BV552" s="73"/>
      <c r="BW552" s="73"/>
      <c r="BX552" s="73"/>
      <c r="BY552" s="73"/>
      <c r="BZ552" s="73"/>
      <c r="CA552" s="73"/>
      <c r="CB552" s="73"/>
      <c r="CC552" s="73"/>
      <c r="CD552" s="73"/>
      <c r="CE552" s="73"/>
      <c r="CF552" s="73"/>
      <c r="CG552" s="63">
        <f t="shared" si="133"/>
        <v>0</v>
      </c>
      <c r="CH552" s="63">
        <f t="shared" si="134"/>
        <v>0</v>
      </c>
      <c r="CI552" s="73"/>
      <c r="CJ552" s="63">
        <f>IF(Taula1[[#This Row],[Tipus de contracte                                  (fer servir opcions de la llista desplegable)]]="Indefinit",1,0)</f>
        <v>0</v>
      </c>
      <c r="CK552" s="63">
        <f>IF(Taula1[[#This Row],[Tipus de contracte                                  (fer servir opcions de la llista desplegable)]]="Temporal, igual o superior a 6 mesos",1,0)</f>
        <v>0</v>
      </c>
      <c r="CL552" s="63">
        <f>IF(Taula1[[#This Row],[Tipus de contracte                                  (fer servir opcions de la llista desplegable)]]="Substitució per IT",1,0)</f>
        <v>0</v>
      </c>
      <c r="CM552" s="73"/>
      <c r="CN552" s="63">
        <f>IF(Taula1[[#This Row],[Relació llocs de treball]]&gt;=1,1,0)</f>
        <v>0</v>
      </c>
      <c r="CO552" s="73"/>
      <c r="CP552" s="63">
        <f>IF(Taula1[[#This Row],[Identitat de gènere                                                          (fer servir opcions de la llista desplegable)]]="Home",1,0)</f>
        <v>0</v>
      </c>
      <c r="CQ552" s="63">
        <f>IF(Taula1[[#This Row],[Identitat de gènere                                                          (fer servir opcions de la llista desplegable)]]="Dona",1,0)</f>
        <v>0</v>
      </c>
      <c r="CR552" s="63">
        <f>IF(Taula1[[#This Row],[Identitat de gènere                                                          (fer servir opcions de la llista desplegable)]]="No binari",1,0)</f>
        <v>0</v>
      </c>
      <c r="CS552" s="73"/>
      <c r="CT552" s="63">
        <f t="shared" si="128"/>
        <v>0</v>
      </c>
      <c r="CU552" s="64">
        <f t="shared" si="135"/>
        <v>0</v>
      </c>
      <c r="CW552" s="64">
        <f t="shared" si="136"/>
        <v>0</v>
      </c>
      <c r="CX552" s="64">
        <f t="shared" si="137"/>
        <v>0</v>
      </c>
      <c r="CY552" s="64">
        <f t="shared" si="138"/>
        <v>0</v>
      </c>
      <c r="CZ552" s="64">
        <f t="shared" si="139"/>
        <v>0</v>
      </c>
      <c r="DB552" s="64">
        <f t="shared" si="140"/>
        <v>0</v>
      </c>
      <c r="DC552" s="64">
        <f t="shared" si="141"/>
        <v>0</v>
      </c>
      <c r="DD552" s="64">
        <f t="shared" si="142"/>
        <v>0</v>
      </c>
      <c r="DE552" s="64">
        <f t="shared" si="143"/>
        <v>0</v>
      </c>
    </row>
    <row r="553" spans="2:109" x14ac:dyDescent="0.3">
      <c r="B553" s="167"/>
      <c r="C553" s="186"/>
      <c r="D553" s="2"/>
      <c r="E553" s="67"/>
      <c r="F553" s="5"/>
      <c r="G553" s="5"/>
      <c r="H553" s="187"/>
      <c r="I553" s="111" t="str">
        <f ca="1">IF(Taula1[[#This Row],[Data naixement (format dd/mm/aaaa)]]="","0",DATEDIF(Taula1[[#This Row],[Data naixement (format dd/mm/aaaa)]],TODAY(),"Y"))</f>
        <v>0</v>
      </c>
      <c r="J553" s="6"/>
      <c r="K553" s="6"/>
      <c r="L553" s="6"/>
      <c r="M553" s="6"/>
      <c r="N553" s="56"/>
      <c r="O553" s="56"/>
      <c r="P553" s="56"/>
      <c r="Q553" s="6"/>
      <c r="R553" s="7"/>
      <c r="S553" s="143">
        <f>Taula1[[#This Row],[Mesos naturals sencers treballats període justificat (01/01/2023 - 31/03/2023)]]</f>
        <v>0</v>
      </c>
      <c r="T553" s="194">
        <f>Taula1[[#This Row],[Dies treballats període justificat (01/01/2023 - 31/03/2023)              no comptabilitzats com a mes natural sencer]]</f>
        <v>0</v>
      </c>
      <c r="U553" s="12"/>
      <c r="V553" s="7"/>
      <c r="W553" s="188"/>
      <c r="X553" s="188"/>
      <c r="Y553" s="188"/>
      <c r="Z553" s="188"/>
      <c r="AA553" s="190"/>
      <c r="AB553" s="143">
        <f>Taula1[[#This Row],[Grup justificat     (fer servir opcions de la llista desplegable)]]</f>
        <v>0</v>
      </c>
      <c r="AC553" s="182"/>
      <c r="AD553" s="39"/>
      <c r="AE553" s="131">
        <f>ROUND((AF553/100)*756*Taula1[[#This Row],[Mesos naturals sencers treballats període justificat (01/01/2023 - 31/03/2023)]],2)</f>
        <v>0</v>
      </c>
      <c r="AF553" s="81">
        <f>Taula1[[#This Row],[% Jornada segons contracte
(no posar el símbol %) ]]-Taula1[[#This Row],[% Reducció salari per baix rendiment        (no posar el símbol %)]]</f>
        <v>0</v>
      </c>
      <c r="AG553" s="131">
        <f>ROUND((AH553/100)*24.8547945*Taula1[[#This Row],[Dies treballats període justificat (01/01/2023 - 31/03/2023)              no comptabilitzats com a mes natural sencer]],2)</f>
        <v>0</v>
      </c>
      <c r="AH553" s="79">
        <f>Taula1[[#This Row],[% Jornada segons contracte
(no posar el símbol %) ]]-Taula1[[#This Row],[% Reducció salari per baix rendiment        (no posar el símbol %)]]</f>
        <v>0</v>
      </c>
      <c r="AI553" s="131">
        <f t="shared" si="129"/>
        <v>0</v>
      </c>
      <c r="AJ553" s="39"/>
      <c r="AK553" s="131">
        <f>ROUND((AL553/100)*756*Taula1[[#This Row],[Espai reservat Administració  (mesos)]],2)</f>
        <v>0</v>
      </c>
      <c r="AL553" s="81">
        <f>Taula1[[#This Row],[% Jornada segons contracte
(no posar el símbol %) ]]-Taula1[[#This Row],[% Reducció salari per baix rendiment        (no posar el símbol %)]]</f>
        <v>0</v>
      </c>
      <c r="AM553" s="131">
        <f>ROUND((AN553/100)*24.8547945*Taula1[[#This Row],[Espai reservat Administració (dies)]],2)</f>
        <v>0</v>
      </c>
      <c r="AN553" s="79">
        <f>Taula1[[#This Row],[% Jornada segons contracte
(no posar el símbol %) ]]-Taula1[[#This Row],[% Reducció salari per baix rendiment        (no posar el símbol %)]]</f>
        <v>0</v>
      </c>
      <c r="AO553" s="131">
        <f t="shared" si="130"/>
        <v>0</v>
      </c>
      <c r="AP553" s="87"/>
      <c r="AQ553" s="137">
        <f>ROUND((AR553/100)*693*Taula1[[#This Row],[Mesos naturals sencers treballats període justificat (01/01/2023 - 31/03/2023)]],2)</f>
        <v>0</v>
      </c>
      <c r="AR553" s="90">
        <f>Taula1[[#This Row],[% Jornada segons contracte
(no posar el símbol %) ]]-Taula1[[#This Row],[% Reducció salari per baix rendiment        (no posar el símbol %)]]</f>
        <v>0</v>
      </c>
      <c r="AS553" s="137">
        <f>ROUND((AT553/100)*22.78356164*Taula1[[#This Row],[Dies treballats període justificat (01/01/2023 - 31/03/2023)              no comptabilitzats com a mes natural sencer]],2)</f>
        <v>0</v>
      </c>
      <c r="AT553" s="90">
        <f>Taula1[[#This Row],[% Jornada segons contracte
(no posar el símbol %) ]]-Taula1[[#This Row],[% Reducció salari per baix rendiment        (no posar el símbol %)]]</f>
        <v>0</v>
      </c>
      <c r="AU553" s="137">
        <f t="shared" si="131"/>
        <v>0</v>
      </c>
      <c r="AV553" s="87"/>
      <c r="AW553" s="136">
        <f>ROUND((AX553/100)*693*Taula1[[#This Row],[Espai reservat Administració  (mesos)]],2)</f>
        <v>0</v>
      </c>
      <c r="AX553" s="90">
        <f>Taula1[[#This Row],[% Jornada segons contracte
(no posar el símbol %) ]]-Taula1[[#This Row],[% Reducció salari per baix rendiment        (no posar el símbol %)]]</f>
        <v>0</v>
      </c>
      <c r="AY553" s="131">
        <f>ROUND((AZ553/100)*22.78356164*Taula1[[#This Row],[Espai reservat Administració (dies)]],2)</f>
        <v>0</v>
      </c>
      <c r="AZ553" s="81">
        <f>Taula1[[#This Row],[% Jornada segons contracte
(no posar el símbol %) ]]-Taula1[[#This Row],[% Reducció salari per baix rendiment        (no posar el símbol %)]]</f>
        <v>0</v>
      </c>
      <c r="BA553" s="82">
        <f t="shared" si="132"/>
        <v>0</v>
      </c>
      <c r="BB553" s="41"/>
      <c r="BC553" s="131">
        <f>IF(Taula1[[#This Row],[Grup justificat     (fer servir opcions de la llista desplegable)]]=1,AI553,0)</f>
        <v>0</v>
      </c>
      <c r="BD553" s="131">
        <f>IF(Taula1[[#This Row],[Grup justificat     (fer servir opcions de la llista desplegable)]]=2,AU553,0)</f>
        <v>0</v>
      </c>
      <c r="BE553" s="41"/>
      <c r="BF553" s="131">
        <f>IF(Taula1[[#This Row],[Espai reservat Administració]]=1,AO553,0)</f>
        <v>0</v>
      </c>
      <c r="BG553" s="82">
        <f>IF(Taula1[[#This Row],[Espai reservat Administració]]=2,BA553,0)</f>
        <v>0</v>
      </c>
      <c r="BH553" s="41"/>
      <c r="BI553" s="126">
        <f>IF(Taula1[[#This Row],[Grup justificat     (fer servir opcions de la llista desplegable)]]=1,1,0)</f>
        <v>0</v>
      </c>
      <c r="BJ553" s="126">
        <f>IF(Taula1[[#This Row],[Espai reservat Administració]]=1,1,0)</f>
        <v>0</v>
      </c>
      <c r="BK553" s="111"/>
      <c r="BL553" s="126">
        <f>IF(Taula1[[#This Row],[Grup justificat     (fer servir opcions de la llista desplegable)]]=2,1,0)</f>
        <v>0</v>
      </c>
      <c r="BM553" s="126">
        <f>IF(Taula1[[#This Row],[Espai reservat Administració]]=2,1,0)</f>
        <v>0</v>
      </c>
      <c r="BN553" s="73"/>
      <c r="BO553" s="73"/>
      <c r="BP553" s="73"/>
      <c r="BQ553" s="73"/>
      <c r="BR553" s="73"/>
      <c r="BS553" s="73"/>
      <c r="BT553" s="73"/>
      <c r="BU553" s="73"/>
      <c r="BV553" s="73"/>
      <c r="BW553" s="73"/>
      <c r="BX553" s="73"/>
      <c r="BY553" s="73"/>
      <c r="BZ553" s="73"/>
      <c r="CA553" s="73"/>
      <c r="CB553" s="73"/>
      <c r="CC553" s="73"/>
      <c r="CD553" s="73"/>
      <c r="CE553" s="73"/>
      <c r="CF553" s="73"/>
      <c r="CG553" s="63">
        <f t="shared" si="133"/>
        <v>0</v>
      </c>
      <c r="CH553" s="63">
        <f t="shared" si="134"/>
        <v>0</v>
      </c>
      <c r="CI553" s="73"/>
      <c r="CJ553" s="63">
        <f>IF(Taula1[[#This Row],[Tipus de contracte                                  (fer servir opcions de la llista desplegable)]]="Indefinit",1,0)</f>
        <v>0</v>
      </c>
      <c r="CK553" s="63">
        <f>IF(Taula1[[#This Row],[Tipus de contracte                                  (fer servir opcions de la llista desplegable)]]="Temporal, igual o superior a 6 mesos",1,0)</f>
        <v>0</v>
      </c>
      <c r="CL553" s="63">
        <f>IF(Taula1[[#This Row],[Tipus de contracte                                  (fer servir opcions de la llista desplegable)]]="Substitució per IT",1,0)</f>
        <v>0</v>
      </c>
      <c r="CM553" s="73"/>
      <c r="CN553" s="63">
        <f>IF(Taula1[[#This Row],[Relació llocs de treball]]&gt;=1,1,0)</f>
        <v>0</v>
      </c>
      <c r="CO553" s="73"/>
      <c r="CP553" s="63">
        <f>IF(Taula1[[#This Row],[Identitat de gènere                                                          (fer servir opcions de la llista desplegable)]]="Home",1,0)</f>
        <v>0</v>
      </c>
      <c r="CQ553" s="63">
        <f>IF(Taula1[[#This Row],[Identitat de gènere                                                          (fer servir opcions de la llista desplegable)]]="Dona",1,0)</f>
        <v>0</v>
      </c>
      <c r="CR553" s="63">
        <f>IF(Taula1[[#This Row],[Identitat de gènere                                                          (fer servir opcions de la llista desplegable)]]="No binari",1,0)</f>
        <v>0</v>
      </c>
      <c r="CS553" s="73"/>
      <c r="CT553" s="63">
        <f t="shared" si="128"/>
        <v>0</v>
      </c>
      <c r="CU553" s="64">
        <f t="shared" si="135"/>
        <v>0</v>
      </c>
      <c r="CW553" s="64">
        <f t="shared" si="136"/>
        <v>0</v>
      </c>
      <c r="CX553" s="64">
        <f t="shared" si="137"/>
        <v>0</v>
      </c>
      <c r="CY553" s="64">
        <f t="shared" si="138"/>
        <v>0</v>
      </c>
      <c r="CZ553" s="64">
        <f t="shared" si="139"/>
        <v>0</v>
      </c>
      <c r="DB553" s="64">
        <f t="shared" si="140"/>
        <v>0</v>
      </c>
      <c r="DC553" s="64">
        <f t="shared" si="141"/>
        <v>0</v>
      </c>
      <c r="DD553" s="64">
        <f t="shared" si="142"/>
        <v>0</v>
      </c>
      <c r="DE553" s="64">
        <f t="shared" si="143"/>
        <v>0</v>
      </c>
    </row>
    <row r="554" spans="2:109" x14ac:dyDescent="0.3">
      <c r="B554" s="167"/>
      <c r="C554" s="186"/>
      <c r="D554" s="2"/>
      <c r="E554" s="67"/>
      <c r="F554" s="5"/>
      <c r="G554" s="5"/>
      <c r="H554" s="187"/>
      <c r="I554" s="111" t="str">
        <f ca="1">IF(Taula1[[#This Row],[Data naixement (format dd/mm/aaaa)]]="","0",DATEDIF(Taula1[[#This Row],[Data naixement (format dd/mm/aaaa)]],TODAY(),"Y"))</f>
        <v>0</v>
      </c>
      <c r="J554" s="6"/>
      <c r="K554" s="6"/>
      <c r="L554" s="6"/>
      <c r="M554" s="6"/>
      <c r="N554" s="56"/>
      <c r="O554" s="56"/>
      <c r="P554" s="56"/>
      <c r="Q554" s="6"/>
      <c r="R554" s="7"/>
      <c r="S554" s="143">
        <f>Taula1[[#This Row],[Mesos naturals sencers treballats període justificat (01/01/2023 - 31/03/2023)]]</f>
        <v>0</v>
      </c>
      <c r="T554" s="194">
        <f>Taula1[[#This Row],[Dies treballats període justificat (01/01/2023 - 31/03/2023)              no comptabilitzats com a mes natural sencer]]</f>
        <v>0</v>
      </c>
      <c r="U554" s="12"/>
      <c r="V554" s="7"/>
      <c r="W554" s="188"/>
      <c r="X554" s="188"/>
      <c r="Y554" s="188"/>
      <c r="Z554" s="188"/>
      <c r="AA554" s="190"/>
      <c r="AB554" s="143">
        <f>Taula1[[#This Row],[Grup justificat     (fer servir opcions de la llista desplegable)]]</f>
        <v>0</v>
      </c>
      <c r="AC554" s="182"/>
      <c r="AD554" s="39"/>
      <c r="AE554" s="131">
        <f>ROUND((AF554/100)*756*Taula1[[#This Row],[Mesos naturals sencers treballats període justificat (01/01/2023 - 31/03/2023)]],2)</f>
        <v>0</v>
      </c>
      <c r="AF554" s="81">
        <f>Taula1[[#This Row],[% Jornada segons contracte
(no posar el símbol %) ]]-Taula1[[#This Row],[% Reducció salari per baix rendiment        (no posar el símbol %)]]</f>
        <v>0</v>
      </c>
      <c r="AG554" s="131">
        <f>ROUND((AH554/100)*24.8547945*Taula1[[#This Row],[Dies treballats període justificat (01/01/2023 - 31/03/2023)              no comptabilitzats com a mes natural sencer]],2)</f>
        <v>0</v>
      </c>
      <c r="AH554" s="79">
        <f>Taula1[[#This Row],[% Jornada segons contracte
(no posar el símbol %) ]]-Taula1[[#This Row],[% Reducció salari per baix rendiment        (no posar el símbol %)]]</f>
        <v>0</v>
      </c>
      <c r="AI554" s="131">
        <f t="shared" si="129"/>
        <v>0</v>
      </c>
      <c r="AJ554" s="39"/>
      <c r="AK554" s="131">
        <f>ROUND((AL554/100)*756*Taula1[[#This Row],[Espai reservat Administració  (mesos)]],2)</f>
        <v>0</v>
      </c>
      <c r="AL554" s="81">
        <f>Taula1[[#This Row],[% Jornada segons contracte
(no posar el símbol %) ]]-Taula1[[#This Row],[% Reducció salari per baix rendiment        (no posar el símbol %)]]</f>
        <v>0</v>
      </c>
      <c r="AM554" s="131">
        <f>ROUND((AN554/100)*24.8547945*Taula1[[#This Row],[Espai reservat Administració (dies)]],2)</f>
        <v>0</v>
      </c>
      <c r="AN554" s="79">
        <f>Taula1[[#This Row],[% Jornada segons contracte
(no posar el símbol %) ]]-Taula1[[#This Row],[% Reducció salari per baix rendiment        (no posar el símbol %)]]</f>
        <v>0</v>
      </c>
      <c r="AO554" s="131">
        <f t="shared" si="130"/>
        <v>0</v>
      </c>
      <c r="AP554" s="87"/>
      <c r="AQ554" s="137">
        <f>ROUND((AR554/100)*693*Taula1[[#This Row],[Mesos naturals sencers treballats període justificat (01/01/2023 - 31/03/2023)]],2)</f>
        <v>0</v>
      </c>
      <c r="AR554" s="90">
        <f>Taula1[[#This Row],[% Jornada segons contracte
(no posar el símbol %) ]]-Taula1[[#This Row],[% Reducció salari per baix rendiment        (no posar el símbol %)]]</f>
        <v>0</v>
      </c>
      <c r="AS554" s="137">
        <f>ROUND((AT554/100)*22.78356164*Taula1[[#This Row],[Dies treballats període justificat (01/01/2023 - 31/03/2023)              no comptabilitzats com a mes natural sencer]],2)</f>
        <v>0</v>
      </c>
      <c r="AT554" s="90">
        <f>Taula1[[#This Row],[% Jornada segons contracte
(no posar el símbol %) ]]-Taula1[[#This Row],[% Reducció salari per baix rendiment        (no posar el símbol %)]]</f>
        <v>0</v>
      </c>
      <c r="AU554" s="137">
        <f t="shared" si="131"/>
        <v>0</v>
      </c>
      <c r="AV554" s="87"/>
      <c r="AW554" s="136">
        <f>ROUND((AX554/100)*693*Taula1[[#This Row],[Espai reservat Administració  (mesos)]],2)</f>
        <v>0</v>
      </c>
      <c r="AX554" s="90">
        <f>Taula1[[#This Row],[% Jornada segons contracte
(no posar el símbol %) ]]-Taula1[[#This Row],[% Reducció salari per baix rendiment        (no posar el símbol %)]]</f>
        <v>0</v>
      </c>
      <c r="AY554" s="131">
        <f>ROUND((AZ554/100)*22.78356164*Taula1[[#This Row],[Espai reservat Administració (dies)]],2)</f>
        <v>0</v>
      </c>
      <c r="AZ554" s="81">
        <f>Taula1[[#This Row],[% Jornada segons contracte
(no posar el símbol %) ]]-Taula1[[#This Row],[% Reducció salari per baix rendiment        (no posar el símbol %)]]</f>
        <v>0</v>
      </c>
      <c r="BA554" s="82">
        <f t="shared" si="132"/>
        <v>0</v>
      </c>
      <c r="BB554" s="41"/>
      <c r="BC554" s="131">
        <f>IF(Taula1[[#This Row],[Grup justificat     (fer servir opcions de la llista desplegable)]]=1,AI554,0)</f>
        <v>0</v>
      </c>
      <c r="BD554" s="131">
        <f>IF(Taula1[[#This Row],[Grup justificat     (fer servir opcions de la llista desplegable)]]=2,AU554,0)</f>
        <v>0</v>
      </c>
      <c r="BE554" s="41"/>
      <c r="BF554" s="131">
        <f>IF(Taula1[[#This Row],[Espai reservat Administració]]=1,AO554,0)</f>
        <v>0</v>
      </c>
      <c r="BG554" s="82">
        <f>IF(Taula1[[#This Row],[Espai reservat Administració]]=2,BA554,0)</f>
        <v>0</v>
      </c>
      <c r="BH554" s="41"/>
      <c r="BI554" s="126">
        <f>IF(Taula1[[#This Row],[Grup justificat     (fer servir opcions de la llista desplegable)]]=1,1,0)</f>
        <v>0</v>
      </c>
      <c r="BJ554" s="126">
        <f>IF(Taula1[[#This Row],[Espai reservat Administració]]=1,1,0)</f>
        <v>0</v>
      </c>
      <c r="BK554" s="111"/>
      <c r="BL554" s="126">
        <f>IF(Taula1[[#This Row],[Grup justificat     (fer servir opcions de la llista desplegable)]]=2,1,0)</f>
        <v>0</v>
      </c>
      <c r="BM554" s="126">
        <f>IF(Taula1[[#This Row],[Espai reservat Administració]]=2,1,0)</f>
        <v>0</v>
      </c>
      <c r="BN554" s="73"/>
      <c r="BO554" s="73"/>
      <c r="BP554" s="73"/>
      <c r="BQ554" s="73"/>
      <c r="BR554" s="73"/>
      <c r="BS554" s="73"/>
      <c r="BT554" s="73"/>
      <c r="BU554" s="73"/>
      <c r="BV554" s="73"/>
      <c r="BW554" s="73"/>
      <c r="BX554" s="73"/>
      <c r="BY554" s="73"/>
      <c r="BZ554" s="73"/>
      <c r="CA554" s="73"/>
      <c r="CB554" s="73"/>
      <c r="CC554" s="73"/>
      <c r="CD554" s="73"/>
      <c r="CE554" s="73"/>
      <c r="CF554" s="73"/>
      <c r="CG554" s="63">
        <f t="shared" si="133"/>
        <v>0</v>
      </c>
      <c r="CH554" s="63">
        <f t="shared" si="134"/>
        <v>0</v>
      </c>
      <c r="CI554" s="73"/>
      <c r="CJ554" s="63">
        <f>IF(Taula1[[#This Row],[Tipus de contracte                                  (fer servir opcions de la llista desplegable)]]="Indefinit",1,0)</f>
        <v>0</v>
      </c>
      <c r="CK554" s="63">
        <f>IF(Taula1[[#This Row],[Tipus de contracte                                  (fer servir opcions de la llista desplegable)]]="Temporal, igual o superior a 6 mesos",1,0)</f>
        <v>0</v>
      </c>
      <c r="CL554" s="63">
        <f>IF(Taula1[[#This Row],[Tipus de contracte                                  (fer servir opcions de la llista desplegable)]]="Substitució per IT",1,0)</f>
        <v>0</v>
      </c>
      <c r="CM554" s="73"/>
      <c r="CN554" s="63">
        <f>IF(Taula1[[#This Row],[Relació llocs de treball]]&gt;=1,1,0)</f>
        <v>0</v>
      </c>
      <c r="CO554" s="73"/>
      <c r="CP554" s="63">
        <f>IF(Taula1[[#This Row],[Identitat de gènere                                                          (fer servir opcions de la llista desplegable)]]="Home",1,0)</f>
        <v>0</v>
      </c>
      <c r="CQ554" s="63">
        <f>IF(Taula1[[#This Row],[Identitat de gènere                                                          (fer servir opcions de la llista desplegable)]]="Dona",1,0)</f>
        <v>0</v>
      </c>
      <c r="CR554" s="63">
        <f>IF(Taula1[[#This Row],[Identitat de gènere                                                          (fer servir opcions de la llista desplegable)]]="No binari",1,0)</f>
        <v>0</v>
      </c>
      <c r="CS554" s="73"/>
      <c r="CT554" s="63">
        <f t="shared" si="128"/>
        <v>0</v>
      </c>
      <c r="CU554" s="64">
        <f t="shared" si="135"/>
        <v>0</v>
      </c>
      <c r="CW554" s="64">
        <f t="shared" si="136"/>
        <v>0</v>
      </c>
      <c r="CX554" s="64">
        <f t="shared" si="137"/>
        <v>0</v>
      </c>
      <c r="CY554" s="64">
        <f t="shared" si="138"/>
        <v>0</v>
      </c>
      <c r="CZ554" s="64">
        <f t="shared" si="139"/>
        <v>0</v>
      </c>
      <c r="DB554" s="64">
        <f t="shared" si="140"/>
        <v>0</v>
      </c>
      <c r="DC554" s="64">
        <f t="shared" si="141"/>
        <v>0</v>
      </c>
      <c r="DD554" s="64">
        <f t="shared" si="142"/>
        <v>0</v>
      </c>
      <c r="DE554" s="64">
        <f t="shared" si="143"/>
        <v>0</v>
      </c>
    </row>
    <row r="555" spans="2:109" x14ac:dyDescent="0.3">
      <c r="B555" s="167"/>
      <c r="C555" s="186"/>
      <c r="D555" s="2"/>
      <c r="E555" s="67"/>
      <c r="F555" s="5"/>
      <c r="G555" s="5"/>
      <c r="H555" s="187"/>
      <c r="I555" s="111" t="str">
        <f ca="1">IF(Taula1[[#This Row],[Data naixement (format dd/mm/aaaa)]]="","0",DATEDIF(Taula1[[#This Row],[Data naixement (format dd/mm/aaaa)]],TODAY(),"Y"))</f>
        <v>0</v>
      </c>
      <c r="J555" s="6"/>
      <c r="K555" s="6"/>
      <c r="L555" s="6"/>
      <c r="M555" s="6"/>
      <c r="N555" s="56"/>
      <c r="O555" s="56"/>
      <c r="P555" s="56"/>
      <c r="Q555" s="6"/>
      <c r="R555" s="7"/>
      <c r="S555" s="143">
        <f>Taula1[[#This Row],[Mesos naturals sencers treballats període justificat (01/01/2023 - 31/03/2023)]]</f>
        <v>0</v>
      </c>
      <c r="T555" s="194">
        <f>Taula1[[#This Row],[Dies treballats període justificat (01/01/2023 - 31/03/2023)              no comptabilitzats com a mes natural sencer]]</f>
        <v>0</v>
      </c>
      <c r="U555" s="12"/>
      <c r="V555" s="7"/>
      <c r="W555" s="188"/>
      <c r="X555" s="188"/>
      <c r="Y555" s="188"/>
      <c r="Z555" s="188"/>
      <c r="AA555" s="190"/>
      <c r="AB555" s="143">
        <f>Taula1[[#This Row],[Grup justificat     (fer servir opcions de la llista desplegable)]]</f>
        <v>0</v>
      </c>
      <c r="AC555" s="182"/>
      <c r="AD555" s="39"/>
      <c r="AE555" s="131">
        <f>ROUND((AF555/100)*756*Taula1[[#This Row],[Mesos naturals sencers treballats període justificat (01/01/2023 - 31/03/2023)]],2)</f>
        <v>0</v>
      </c>
      <c r="AF555" s="81">
        <f>Taula1[[#This Row],[% Jornada segons contracte
(no posar el símbol %) ]]-Taula1[[#This Row],[% Reducció salari per baix rendiment        (no posar el símbol %)]]</f>
        <v>0</v>
      </c>
      <c r="AG555" s="131">
        <f>ROUND((AH555/100)*24.8547945*Taula1[[#This Row],[Dies treballats període justificat (01/01/2023 - 31/03/2023)              no comptabilitzats com a mes natural sencer]],2)</f>
        <v>0</v>
      </c>
      <c r="AH555" s="79">
        <f>Taula1[[#This Row],[% Jornada segons contracte
(no posar el símbol %) ]]-Taula1[[#This Row],[% Reducció salari per baix rendiment        (no posar el símbol %)]]</f>
        <v>0</v>
      </c>
      <c r="AI555" s="131">
        <f t="shared" si="129"/>
        <v>0</v>
      </c>
      <c r="AJ555" s="39"/>
      <c r="AK555" s="131">
        <f>ROUND((AL555/100)*756*Taula1[[#This Row],[Espai reservat Administració  (mesos)]],2)</f>
        <v>0</v>
      </c>
      <c r="AL555" s="81">
        <f>Taula1[[#This Row],[% Jornada segons contracte
(no posar el símbol %) ]]-Taula1[[#This Row],[% Reducció salari per baix rendiment        (no posar el símbol %)]]</f>
        <v>0</v>
      </c>
      <c r="AM555" s="131">
        <f>ROUND((AN555/100)*24.8547945*Taula1[[#This Row],[Espai reservat Administració (dies)]],2)</f>
        <v>0</v>
      </c>
      <c r="AN555" s="79">
        <f>Taula1[[#This Row],[% Jornada segons contracte
(no posar el símbol %) ]]-Taula1[[#This Row],[% Reducció salari per baix rendiment        (no posar el símbol %)]]</f>
        <v>0</v>
      </c>
      <c r="AO555" s="131">
        <f t="shared" si="130"/>
        <v>0</v>
      </c>
      <c r="AP555" s="87"/>
      <c r="AQ555" s="137">
        <f>ROUND((AR555/100)*693*Taula1[[#This Row],[Mesos naturals sencers treballats període justificat (01/01/2023 - 31/03/2023)]],2)</f>
        <v>0</v>
      </c>
      <c r="AR555" s="90">
        <f>Taula1[[#This Row],[% Jornada segons contracte
(no posar el símbol %) ]]-Taula1[[#This Row],[% Reducció salari per baix rendiment        (no posar el símbol %)]]</f>
        <v>0</v>
      </c>
      <c r="AS555" s="137">
        <f>ROUND((AT555/100)*22.78356164*Taula1[[#This Row],[Dies treballats període justificat (01/01/2023 - 31/03/2023)              no comptabilitzats com a mes natural sencer]],2)</f>
        <v>0</v>
      </c>
      <c r="AT555" s="90">
        <f>Taula1[[#This Row],[% Jornada segons contracte
(no posar el símbol %) ]]-Taula1[[#This Row],[% Reducció salari per baix rendiment        (no posar el símbol %)]]</f>
        <v>0</v>
      </c>
      <c r="AU555" s="137">
        <f t="shared" si="131"/>
        <v>0</v>
      </c>
      <c r="AV555" s="87"/>
      <c r="AW555" s="136">
        <f>ROUND((AX555/100)*693*Taula1[[#This Row],[Espai reservat Administració  (mesos)]],2)</f>
        <v>0</v>
      </c>
      <c r="AX555" s="90">
        <f>Taula1[[#This Row],[% Jornada segons contracte
(no posar el símbol %) ]]-Taula1[[#This Row],[% Reducció salari per baix rendiment        (no posar el símbol %)]]</f>
        <v>0</v>
      </c>
      <c r="AY555" s="131">
        <f>ROUND((AZ555/100)*22.78356164*Taula1[[#This Row],[Espai reservat Administració (dies)]],2)</f>
        <v>0</v>
      </c>
      <c r="AZ555" s="81">
        <f>Taula1[[#This Row],[% Jornada segons contracte
(no posar el símbol %) ]]-Taula1[[#This Row],[% Reducció salari per baix rendiment        (no posar el símbol %)]]</f>
        <v>0</v>
      </c>
      <c r="BA555" s="82">
        <f t="shared" si="132"/>
        <v>0</v>
      </c>
      <c r="BB555" s="41"/>
      <c r="BC555" s="131">
        <f>IF(Taula1[[#This Row],[Grup justificat     (fer servir opcions de la llista desplegable)]]=1,AI555,0)</f>
        <v>0</v>
      </c>
      <c r="BD555" s="131">
        <f>IF(Taula1[[#This Row],[Grup justificat     (fer servir opcions de la llista desplegable)]]=2,AU555,0)</f>
        <v>0</v>
      </c>
      <c r="BE555" s="41"/>
      <c r="BF555" s="131">
        <f>IF(Taula1[[#This Row],[Espai reservat Administració]]=1,AO555,0)</f>
        <v>0</v>
      </c>
      <c r="BG555" s="82">
        <f>IF(Taula1[[#This Row],[Espai reservat Administració]]=2,BA555,0)</f>
        <v>0</v>
      </c>
      <c r="BH555" s="41"/>
      <c r="BI555" s="126">
        <f>IF(Taula1[[#This Row],[Grup justificat     (fer servir opcions de la llista desplegable)]]=1,1,0)</f>
        <v>0</v>
      </c>
      <c r="BJ555" s="126">
        <f>IF(Taula1[[#This Row],[Espai reservat Administració]]=1,1,0)</f>
        <v>0</v>
      </c>
      <c r="BK555" s="111"/>
      <c r="BL555" s="126">
        <f>IF(Taula1[[#This Row],[Grup justificat     (fer servir opcions de la llista desplegable)]]=2,1,0)</f>
        <v>0</v>
      </c>
      <c r="BM555" s="126">
        <f>IF(Taula1[[#This Row],[Espai reservat Administració]]=2,1,0)</f>
        <v>0</v>
      </c>
      <c r="BN555" s="73"/>
      <c r="BO555" s="73"/>
      <c r="BP555" s="73"/>
      <c r="BQ555" s="73"/>
      <c r="BR555" s="73"/>
      <c r="BS555" s="73"/>
      <c r="BT555" s="73"/>
      <c r="BU555" s="73"/>
      <c r="BV555" s="73"/>
      <c r="BW555" s="73"/>
      <c r="BX555" s="73"/>
      <c r="BY555" s="73"/>
      <c r="BZ555" s="73"/>
      <c r="CA555" s="73"/>
      <c r="CB555" s="73"/>
      <c r="CC555" s="73"/>
      <c r="CD555" s="73"/>
      <c r="CE555" s="73"/>
      <c r="CF555" s="73"/>
      <c r="CG555" s="63">
        <f t="shared" si="133"/>
        <v>0</v>
      </c>
      <c r="CH555" s="63">
        <f t="shared" si="134"/>
        <v>0</v>
      </c>
      <c r="CI555" s="73"/>
      <c r="CJ555" s="63">
        <f>IF(Taula1[[#This Row],[Tipus de contracte                                  (fer servir opcions de la llista desplegable)]]="Indefinit",1,0)</f>
        <v>0</v>
      </c>
      <c r="CK555" s="63">
        <f>IF(Taula1[[#This Row],[Tipus de contracte                                  (fer servir opcions de la llista desplegable)]]="Temporal, igual o superior a 6 mesos",1,0)</f>
        <v>0</v>
      </c>
      <c r="CL555" s="63">
        <f>IF(Taula1[[#This Row],[Tipus de contracte                                  (fer servir opcions de la llista desplegable)]]="Substitució per IT",1,0)</f>
        <v>0</v>
      </c>
      <c r="CM555" s="73"/>
      <c r="CN555" s="63">
        <f>IF(Taula1[[#This Row],[Relació llocs de treball]]&gt;=1,1,0)</f>
        <v>0</v>
      </c>
      <c r="CO555" s="73"/>
      <c r="CP555" s="63">
        <f>IF(Taula1[[#This Row],[Identitat de gènere                                                          (fer servir opcions de la llista desplegable)]]="Home",1,0)</f>
        <v>0</v>
      </c>
      <c r="CQ555" s="63">
        <f>IF(Taula1[[#This Row],[Identitat de gènere                                                          (fer servir opcions de la llista desplegable)]]="Dona",1,0)</f>
        <v>0</v>
      </c>
      <c r="CR555" s="63">
        <f>IF(Taula1[[#This Row],[Identitat de gènere                                                          (fer servir opcions de la llista desplegable)]]="No binari",1,0)</f>
        <v>0</v>
      </c>
      <c r="CS555" s="73"/>
      <c r="CT555" s="63">
        <f t="shared" si="128"/>
        <v>0</v>
      </c>
      <c r="CU555" s="64">
        <f t="shared" si="135"/>
        <v>0</v>
      </c>
      <c r="CW555" s="64">
        <f t="shared" si="136"/>
        <v>0</v>
      </c>
      <c r="CX555" s="64">
        <f t="shared" si="137"/>
        <v>0</v>
      </c>
      <c r="CY555" s="64">
        <f t="shared" si="138"/>
        <v>0</v>
      </c>
      <c r="CZ555" s="64">
        <f t="shared" si="139"/>
        <v>0</v>
      </c>
      <c r="DB555" s="64">
        <f t="shared" si="140"/>
        <v>0</v>
      </c>
      <c r="DC555" s="64">
        <f t="shared" si="141"/>
        <v>0</v>
      </c>
      <c r="DD555" s="64">
        <f t="shared" si="142"/>
        <v>0</v>
      </c>
      <c r="DE555" s="64">
        <f t="shared" si="143"/>
        <v>0</v>
      </c>
    </row>
    <row r="556" spans="2:109" x14ac:dyDescent="0.3">
      <c r="B556" s="167"/>
      <c r="C556" s="186"/>
      <c r="D556" s="2"/>
      <c r="E556" s="67"/>
      <c r="F556" s="5"/>
      <c r="G556" s="5"/>
      <c r="H556" s="187"/>
      <c r="I556" s="111" t="str">
        <f ca="1">IF(Taula1[[#This Row],[Data naixement (format dd/mm/aaaa)]]="","0",DATEDIF(Taula1[[#This Row],[Data naixement (format dd/mm/aaaa)]],TODAY(),"Y"))</f>
        <v>0</v>
      </c>
      <c r="J556" s="6"/>
      <c r="K556" s="6"/>
      <c r="L556" s="6"/>
      <c r="M556" s="6"/>
      <c r="N556" s="56"/>
      <c r="O556" s="56"/>
      <c r="P556" s="56"/>
      <c r="Q556" s="6"/>
      <c r="R556" s="7"/>
      <c r="S556" s="143">
        <f>Taula1[[#This Row],[Mesos naturals sencers treballats període justificat (01/01/2023 - 31/03/2023)]]</f>
        <v>0</v>
      </c>
      <c r="T556" s="194">
        <f>Taula1[[#This Row],[Dies treballats període justificat (01/01/2023 - 31/03/2023)              no comptabilitzats com a mes natural sencer]]</f>
        <v>0</v>
      </c>
      <c r="U556" s="12"/>
      <c r="V556" s="7"/>
      <c r="W556" s="188"/>
      <c r="X556" s="188"/>
      <c r="Y556" s="188"/>
      <c r="Z556" s="188"/>
      <c r="AA556" s="190"/>
      <c r="AB556" s="143">
        <f>Taula1[[#This Row],[Grup justificat     (fer servir opcions de la llista desplegable)]]</f>
        <v>0</v>
      </c>
      <c r="AC556" s="182"/>
      <c r="AD556" s="39"/>
      <c r="AE556" s="131">
        <f>ROUND((AF556/100)*756*Taula1[[#This Row],[Mesos naturals sencers treballats període justificat (01/01/2023 - 31/03/2023)]],2)</f>
        <v>0</v>
      </c>
      <c r="AF556" s="81">
        <f>Taula1[[#This Row],[% Jornada segons contracte
(no posar el símbol %) ]]-Taula1[[#This Row],[% Reducció salari per baix rendiment        (no posar el símbol %)]]</f>
        <v>0</v>
      </c>
      <c r="AG556" s="131">
        <f>ROUND((AH556/100)*24.8547945*Taula1[[#This Row],[Dies treballats període justificat (01/01/2023 - 31/03/2023)              no comptabilitzats com a mes natural sencer]],2)</f>
        <v>0</v>
      </c>
      <c r="AH556" s="79">
        <f>Taula1[[#This Row],[% Jornada segons contracte
(no posar el símbol %) ]]-Taula1[[#This Row],[% Reducció salari per baix rendiment        (no posar el símbol %)]]</f>
        <v>0</v>
      </c>
      <c r="AI556" s="131">
        <f t="shared" si="129"/>
        <v>0</v>
      </c>
      <c r="AJ556" s="39"/>
      <c r="AK556" s="131">
        <f>ROUND((AL556/100)*756*Taula1[[#This Row],[Espai reservat Administració  (mesos)]],2)</f>
        <v>0</v>
      </c>
      <c r="AL556" s="81">
        <f>Taula1[[#This Row],[% Jornada segons contracte
(no posar el símbol %) ]]-Taula1[[#This Row],[% Reducció salari per baix rendiment        (no posar el símbol %)]]</f>
        <v>0</v>
      </c>
      <c r="AM556" s="131">
        <f>ROUND((AN556/100)*24.8547945*Taula1[[#This Row],[Espai reservat Administració (dies)]],2)</f>
        <v>0</v>
      </c>
      <c r="AN556" s="79">
        <f>Taula1[[#This Row],[% Jornada segons contracte
(no posar el símbol %) ]]-Taula1[[#This Row],[% Reducció salari per baix rendiment        (no posar el símbol %)]]</f>
        <v>0</v>
      </c>
      <c r="AO556" s="131">
        <f t="shared" si="130"/>
        <v>0</v>
      </c>
      <c r="AP556" s="87"/>
      <c r="AQ556" s="137">
        <f>ROUND((AR556/100)*693*Taula1[[#This Row],[Mesos naturals sencers treballats període justificat (01/01/2023 - 31/03/2023)]],2)</f>
        <v>0</v>
      </c>
      <c r="AR556" s="90">
        <f>Taula1[[#This Row],[% Jornada segons contracte
(no posar el símbol %) ]]-Taula1[[#This Row],[% Reducció salari per baix rendiment        (no posar el símbol %)]]</f>
        <v>0</v>
      </c>
      <c r="AS556" s="137">
        <f>ROUND((AT556/100)*22.78356164*Taula1[[#This Row],[Dies treballats període justificat (01/01/2023 - 31/03/2023)              no comptabilitzats com a mes natural sencer]],2)</f>
        <v>0</v>
      </c>
      <c r="AT556" s="90">
        <f>Taula1[[#This Row],[% Jornada segons contracte
(no posar el símbol %) ]]-Taula1[[#This Row],[% Reducció salari per baix rendiment        (no posar el símbol %)]]</f>
        <v>0</v>
      </c>
      <c r="AU556" s="137">
        <f t="shared" si="131"/>
        <v>0</v>
      </c>
      <c r="AV556" s="87"/>
      <c r="AW556" s="136">
        <f>ROUND((AX556/100)*693*Taula1[[#This Row],[Espai reservat Administració  (mesos)]],2)</f>
        <v>0</v>
      </c>
      <c r="AX556" s="90">
        <f>Taula1[[#This Row],[% Jornada segons contracte
(no posar el símbol %) ]]-Taula1[[#This Row],[% Reducció salari per baix rendiment        (no posar el símbol %)]]</f>
        <v>0</v>
      </c>
      <c r="AY556" s="131">
        <f>ROUND((AZ556/100)*22.78356164*Taula1[[#This Row],[Espai reservat Administració (dies)]],2)</f>
        <v>0</v>
      </c>
      <c r="AZ556" s="81">
        <f>Taula1[[#This Row],[% Jornada segons contracte
(no posar el símbol %) ]]-Taula1[[#This Row],[% Reducció salari per baix rendiment        (no posar el símbol %)]]</f>
        <v>0</v>
      </c>
      <c r="BA556" s="82">
        <f t="shared" si="132"/>
        <v>0</v>
      </c>
      <c r="BB556" s="41"/>
      <c r="BC556" s="131">
        <f>IF(Taula1[[#This Row],[Grup justificat     (fer servir opcions de la llista desplegable)]]=1,AI556,0)</f>
        <v>0</v>
      </c>
      <c r="BD556" s="131">
        <f>IF(Taula1[[#This Row],[Grup justificat     (fer servir opcions de la llista desplegable)]]=2,AU556,0)</f>
        <v>0</v>
      </c>
      <c r="BE556" s="41"/>
      <c r="BF556" s="131">
        <f>IF(Taula1[[#This Row],[Espai reservat Administració]]=1,AO556,0)</f>
        <v>0</v>
      </c>
      <c r="BG556" s="82">
        <f>IF(Taula1[[#This Row],[Espai reservat Administració]]=2,BA556,0)</f>
        <v>0</v>
      </c>
      <c r="BH556" s="41"/>
      <c r="BI556" s="126">
        <f>IF(Taula1[[#This Row],[Grup justificat     (fer servir opcions de la llista desplegable)]]=1,1,0)</f>
        <v>0</v>
      </c>
      <c r="BJ556" s="126">
        <f>IF(Taula1[[#This Row],[Espai reservat Administració]]=1,1,0)</f>
        <v>0</v>
      </c>
      <c r="BK556" s="111"/>
      <c r="BL556" s="126">
        <f>IF(Taula1[[#This Row],[Grup justificat     (fer servir opcions de la llista desplegable)]]=2,1,0)</f>
        <v>0</v>
      </c>
      <c r="BM556" s="126">
        <f>IF(Taula1[[#This Row],[Espai reservat Administració]]=2,1,0)</f>
        <v>0</v>
      </c>
      <c r="BN556" s="73"/>
      <c r="BO556" s="73"/>
      <c r="BP556" s="73"/>
      <c r="BQ556" s="73"/>
      <c r="BR556" s="73"/>
      <c r="BS556" s="73"/>
      <c r="BT556" s="73"/>
      <c r="BU556" s="73"/>
      <c r="BV556" s="73"/>
      <c r="BW556" s="73"/>
      <c r="BX556" s="73"/>
      <c r="BY556" s="73"/>
      <c r="BZ556" s="73"/>
      <c r="CA556" s="73"/>
      <c r="CB556" s="73"/>
      <c r="CC556" s="73"/>
      <c r="CD556" s="73"/>
      <c r="CE556" s="73"/>
      <c r="CF556" s="73"/>
      <c r="CG556" s="63">
        <f t="shared" si="133"/>
        <v>0</v>
      </c>
      <c r="CH556" s="63">
        <f t="shared" si="134"/>
        <v>0</v>
      </c>
      <c r="CI556" s="73"/>
      <c r="CJ556" s="63">
        <f>IF(Taula1[[#This Row],[Tipus de contracte                                  (fer servir opcions de la llista desplegable)]]="Indefinit",1,0)</f>
        <v>0</v>
      </c>
      <c r="CK556" s="63">
        <f>IF(Taula1[[#This Row],[Tipus de contracte                                  (fer servir opcions de la llista desplegable)]]="Temporal, igual o superior a 6 mesos",1,0)</f>
        <v>0</v>
      </c>
      <c r="CL556" s="63">
        <f>IF(Taula1[[#This Row],[Tipus de contracte                                  (fer servir opcions de la llista desplegable)]]="Substitució per IT",1,0)</f>
        <v>0</v>
      </c>
      <c r="CM556" s="73"/>
      <c r="CN556" s="63">
        <f>IF(Taula1[[#This Row],[Relació llocs de treball]]&gt;=1,1,0)</f>
        <v>0</v>
      </c>
      <c r="CO556" s="73"/>
      <c r="CP556" s="63">
        <f>IF(Taula1[[#This Row],[Identitat de gènere                                                          (fer servir opcions de la llista desplegable)]]="Home",1,0)</f>
        <v>0</v>
      </c>
      <c r="CQ556" s="63">
        <f>IF(Taula1[[#This Row],[Identitat de gènere                                                          (fer servir opcions de la llista desplegable)]]="Dona",1,0)</f>
        <v>0</v>
      </c>
      <c r="CR556" s="63">
        <f>IF(Taula1[[#This Row],[Identitat de gènere                                                          (fer servir opcions de la llista desplegable)]]="No binari",1,0)</f>
        <v>0</v>
      </c>
      <c r="CS556" s="73"/>
      <c r="CT556" s="63">
        <f t="shared" si="128"/>
        <v>0</v>
      </c>
      <c r="CU556" s="64">
        <f t="shared" si="135"/>
        <v>0</v>
      </c>
      <c r="CW556" s="64">
        <f t="shared" si="136"/>
        <v>0</v>
      </c>
      <c r="CX556" s="64">
        <f t="shared" si="137"/>
        <v>0</v>
      </c>
      <c r="CY556" s="64">
        <f t="shared" si="138"/>
        <v>0</v>
      </c>
      <c r="CZ556" s="64">
        <f t="shared" si="139"/>
        <v>0</v>
      </c>
      <c r="DB556" s="64">
        <f t="shared" si="140"/>
        <v>0</v>
      </c>
      <c r="DC556" s="64">
        <f t="shared" si="141"/>
        <v>0</v>
      </c>
      <c r="DD556" s="64">
        <f t="shared" si="142"/>
        <v>0</v>
      </c>
      <c r="DE556" s="64">
        <f t="shared" si="143"/>
        <v>0</v>
      </c>
    </row>
    <row r="557" spans="2:109" x14ac:dyDescent="0.3">
      <c r="B557" s="167"/>
      <c r="C557" s="186"/>
      <c r="D557" s="2"/>
      <c r="E557" s="67"/>
      <c r="F557" s="5"/>
      <c r="G557" s="5"/>
      <c r="H557" s="187"/>
      <c r="I557" s="111" t="str">
        <f ca="1">IF(Taula1[[#This Row],[Data naixement (format dd/mm/aaaa)]]="","0",DATEDIF(Taula1[[#This Row],[Data naixement (format dd/mm/aaaa)]],TODAY(),"Y"))</f>
        <v>0</v>
      </c>
      <c r="J557" s="6"/>
      <c r="K557" s="6"/>
      <c r="L557" s="6"/>
      <c r="M557" s="6"/>
      <c r="N557" s="56"/>
      <c r="O557" s="56"/>
      <c r="P557" s="56"/>
      <c r="Q557" s="6"/>
      <c r="R557" s="7"/>
      <c r="S557" s="143">
        <f>Taula1[[#This Row],[Mesos naturals sencers treballats període justificat (01/01/2023 - 31/03/2023)]]</f>
        <v>0</v>
      </c>
      <c r="T557" s="194">
        <f>Taula1[[#This Row],[Dies treballats període justificat (01/01/2023 - 31/03/2023)              no comptabilitzats com a mes natural sencer]]</f>
        <v>0</v>
      </c>
      <c r="U557" s="12"/>
      <c r="V557" s="7"/>
      <c r="W557" s="188"/>
      <c r="X557" s="188"/>
      <c r="Y557" s="188"/>
      <c r="Z557" s="188"/>
      <c r="AA557" s="190"/>
      <c r="AB557" s="143">
        <f>Taula1[[#This Row],[Grup justificat     (fer servir opcions de la llista desplegable)]]</f>
        <v>0</v>
      </c>
      <c r="AC557" s="182"/>
      <c r="AD557" s="39"/>
      <c r="AE557" s="131">
        <f>ROUND((AF557/100)*756*Taula1[[#This Row],[Mesos naturals sencers treballats període justificat (01/01/2023 - 31/03/2023)]],2)</f>
        <v>0</v>
      </c>
      <c r="AF557" s="81">
        <f>Taula1[[#This Row],[% Jornada segons contracte
(no posar el símbol %) ]]-Taula1[[#This Row],[% Reducció salari per baix rendiment        (no posar el símbol %)]]</f>
        <v>0</v>
      </c>
      <c r="AG557" s="131">
        <f>ROUND((AH557/100)*24.8547945*Taula1[[#This Row],[Dies treballats període justificat (01/01/2023 - 31/03/2023)              no comptabilitzats com a mes natural sencer]],2)</f>
        <v>0</v>
      </c>
      <c r="AH557" s="79">
        <f>Taula1[[#This Row],[% Jornada segons contracte
(no posar el símbol %) ]]-Taula1[[#This Row],[% Reducció salari per baix rendiment        (no posar el símbol %)]]</f>
        <v>0</v>
      </c>
      <c r="AI557" s="131">
        <f t="shared" si="129"/>
        <v>0</v>
      </c>
      <c r="AJ557" s="39"/>
      <c r="AK557" s="131">
        <f>ROUND((AL557/100)*756*Taula1[[#This Row],[Espai reservat Administració  (mesos)]],2)</f>
        <v>0</v>
      </c>
      <c r="AL557" s="81">
        <f>Taula1[[#This Row],[% Jornada segons contracte
(no posar el símbol %) ]]-Taula1[[#This Row],[% Reducció salari per baix rendiment        (no posar el símbol %)]]</f>
        <v>0</v>
      </c>
      <c r="AM557" s="131">
        <f>ROUND((AN557/100)*24.8547945*Taula1[[#This Row],[Espai reservat Administració (dies)]],2)</f>
        <v>0</v>
      </c>
      <c r="AN557" s="79">
        <f>Taula1[[#This Row],[% Jornada segons contracte
(no posar el símbol %) ]]-Taula1[[#This Row],[% Reducció salari per baix rendiment        (no posar el símbol %)]]</f>
        <v>0</v>
      </c>
      <c r="AO557" s="131">
        <f t="shared" si="130"/>
        <v>0</v>
      </c>
      <c r="AP557" s="87"/>
      <c r="AQ557" s="137">
        <f>ROUND((AR557/100)*693*Taula1[[#This Row],[Mesos naturals sencers treballats període justificat (01/01/2023 - 31/03/2023)]],2)</f>
        <v>0</v>
      </c>
      <c r="AR557" s="90">
        <f>Taula1[[#This Row],[% Jornada segons contracte
(no posar el símbol %) ]]-Taula1[[#This Row],[% Reducció salari per baix rendiment        (no posar el símbol %)]]</f>
        <v>0</v>
      </c>
      <c r="AS557" s="137">
        <f>ROUND((AT557/100)*22.78356164*Taula1[[#This Row],[Dies treballats període justificat (01/01/2023 - 31/03/2023)              no comptabilitzats com a mes natural sencer]],2)</f>
        <v>0</v>
      </c>
      <c r="AT557" s="90">
        <f>Taula1[[#This Row],[% Jornada segons contracte
(no posar el símbol %) ]]-Taula1[[#This Row],[% Reducció salari per baix rendiment        (no posar el símbol %)]]</f>
        <v>0</v>
      </c>
      <c r="AU557" s="137">
        <f t="shared" si="131"/>
        <v>0</v>
      </c>
      <c r="AV557" s="87"/>
      <c r="AW557" s="136">
        <f>ROUND((AX557/100)*693*Taula1[[#This Row],[Espai reservat Administració  (mesos)]],2)</f>
        <v>0</v>
      </c>
      <c r="AX557" s="90">
        <f>Taula1[[#This Row],[% Jornada segons contracte
(no posar el símbol %) ]]-Taula1[[#This Row],[% Reducció salari per baix rendiment        (no posar el símbol %)]]</f>
        <v>0</v>
      </c>
      <c r="AY557" s="131">
        <f>ROUND((AZ557/100)*22.78356164*Taula1[[#This Row],[Espai reservat Administració (dies)]],2)</f>
        <v>0</v>
      </c>
      <c r="AZ557" s="81">
        <f>Taula1[[#This Row],[% Jornada segons contracte
(no posar el símbol %) ]]-Taula1[[#This Row],[% Reducció salari per baix rendiment        (no posar el símbol %)]]</f>
        <v>0</v>
      </c>
      <c r="BA557" s="82">
        <f t="shared" si="132"/>
        <v>0</v>
      </c>
      <c r="BB557" s="41"/>
      <c r="BC557" s="131">
        <f>IF(Taula1[[#This Row],[Grup justificat     (fer servir opcions de la llista desplegable)]]=1,AI557,0)</f>
        <v>0</v>
      </c>
      <c r="BD557" s="131">
        <f>IF(Taula1[[#This Row],[Grup justificat     (fer servir opcions de la llista desplegable)]]=2,AU557,0)</f>
        <v>0</v>
      </c>
      <c r="BE557" s="41"/>
      <c r="BF557" s="131">
        <f>IF(Taula1[[#This Row],[Espai reservat Administració]]=1,AO557,0)</f>
        <v>0</v>
      </c>
      <c r="BG557" s="82">
        <f>IF(Taula1[[#This Row],[Espai reservat Administració]]=2,BA557,0)</f>
        <v>0</v>
      </c>
      <c r="BH557" s="41"/>
      <c r="BI557" s="126">
        <f>IF(Taula1[[#This Row],[Grup justificat     (fer servir opcions de la llista desplegable)]]=1,1,0)</f>
        <v>0</v>
      </c>
      <c r="BJ557" s="126">
        <f>IF(Taula1[[#This Row],[Espai reservat Administració]]=1,1,0)</f>
        <v>0</v>
      </c>
      <c r="BK557" s="111"/>
      <c r="BL557" s="126">
        <f>IF(Taula1[[#This Row],[Grup justificat     (fer servir opcions de la llista desplegable)]]=2,1,0)</f>
        <v>0</v>
      </c>
      <c r="BM557" s="126">
        <f>IF(Taula1[[#This Row],[Espai reservat Administració]]=2,1,0)</f>
        <v>0</v>
      </c>
      <c r="BN557" s="73"/>
      <c r="BO557" s="73"/>
      <c r="BP557" s="73"/>
      <c r="BQ557" s="73"/>
      <c r="BR557" s="73"/>
      <c r="BS557" s="73"/>
      <c r="BT557" s="73"/>
      <c r="BU557" s="73"/>
      <c r="BV557" s="73"/>
      <c r="BW557" s="73"/>
      <c r="BX557" s="73"/>
      <c r="BY557" s="73"/>
      <c r="BZ557" s="73"/>
      <c r="CA557" s="73"/>
      <c r="CB557" s="73"/>
      <c r="CC557" s="73"/>
      <c r="CD557" s="73"/>
      <c r="CE557" s="73"/>
      <c r="CF557" s="73"/>
      <c r="CG557" s="63">
        <f t="shared" si="133"/>
        <v>0</v>
      </c>
      <c r="CH557" s="63">
        <f t="shared" si="134"/>
        <v>0</v>
      </c>
      <c r="CI557" s="73"/>
      <c r="CJ557" s="63">
        <f>IF(Taula1[[#This Row],[Tipus de contracte                                  (fer servir opcions de la llista desplegable)]]="Indefinit",1,0)</f>
        <v>0</v>
      </c>
      <c r="CK557" s="63">
        <f>IF(Taula1[[#This Row],[Tipus de contracte                                  (fer servir opcions de la llista desplegable)]]="Temporal, igual o superior a 6 mesos",1,0)</f>
        <v>0</v>
      </c>
      <c r="CL557" s="63">
        <f>IF(Taula1[[#This Row],[Tipus de contracte                                  (fer servir opcions de la llista desplegable)]]="Substitució per IT",1,0)</f>
        <v>0</v>
      </c>
      <c r="CM557" s="73"/>
      <c r="CN557" s="63">
        <f>IF(Taula1[[#This Row],[Relació llocs de treball]]&gt;=1,1,0)</f>
        <v>0</v>
      </c>
      <c r="CO557" s="73"/>
      <c r="CP557" s="63">
        <f>IF(Taula1[[#This Row],[Identitat de gènere                                                          (fer servir opcions de la llista desplegable)]]="Home",1,0)</f>
        <v>0</v>
      </c>
      <c r="CQ557" s="63">
        <f>IF(Taula1[[#This Row],[Identitat de gènere                                                          (fer servir opcions de la llista desplegable)]]="Dona",1,0)</f>
        <v>0</v>
      </c>
      <c r="CR557" s="63">
        <f>IF(Taula1[[#This Row],[Identitat de gènere                                                          (fer servir opcions de la llista desplegable)]]="No binari",1,0)</f>
        <v>0</v>
      </c>
      <c r="CS557" s="73"/>
      <c r="CT557" s="63">
        <f t="shared" si="128"/>
        <v>0</v>
      </c>
      <c r="CU557" s="64">
        <f t="shared" si="135"/>
        <v>0</v>
      </c>
      <c r="CW557" s="64">
        <f t="shared" si="136"/>
        <v>0</v>
      </c>
      <c r="CX557" s="64">
        <f t="shared" si="137"/>
        <v>0</v>
      </c>
      <c r="CY557" s="64">
        <f t="shared" si="138"/>
        <v>0</v>
      </c>
      <c r="CZ557" s="64">
        <f t="shared" si="139"/>
        <v>0</v>
      </c>
      <c r="DB557" s="64">
        <f t="shared" si="140"/>
        <v>0</v>
      </c>
      <c r="DC557" s="64">
        <f t="shared" si="141"/>
        <v>0</v>
      </c>
      <c r="DD557" s="64">
        <f t="shared" si="142"/>
        <v>0</v>
      </c>
      <c r="DE557" s="64">
        <f t="shared" si="143"/>
        <v>0</v>
      </c>
    </row>
    <row r="558" spans="2:109" x14ac:dyDescent="0.3">
      <c r="B558" s="167"/>
      <c r="C558" s="186"/>
      <c r="D558" s="2"/>
      <c r="E558" s="67"/>
      <c r="F558" s="5"/>
      <c r="G558" s="5"/>
      <c r="H558" s="187"/>
      <c r="I558" s="111" t="str">
        <f ca="1">IF(Taula1[[#This Row],[Data naixement (format dd/mm/aaaa)]]="","0",DATEDIF(Taula1[[#This Row],[Data naixement (format dd/mm/aaaa)]],TODAY(),"Y"))</f>
        <v>0</v>
      </c>
      <c r="J558" s="6"/>
      <c r="K558" s="6"/>
      <c r="L558" s="6"/>
      <c r="M558" s="6"/>
      <c r="N558" s="56"/>
      <c r="O558" s="56"/>
      <c r="P558" s="56"/>
      <c r="Q558" s="6"/>
      <c r="R558" s="7"/>
      <c r="S558" s="143">
        <f>Taula1[[#This Row],[Mesos naturals sencers treballats període justificat (01/01/2023 - 31/03/2023)]]</f>
        <v>0</v>
      </c>
      <c r="T558" s="194">
        <f>Taula1[[#This Row],[Dies treballats període justificat (01/01/2023 - 31/03/2023)              no comptabilitzats com a mes natural sencer]]</f>
        <v>0</v>
      </c>
      <c r="U558" s="12"/>
      <c r="V558" s="7"/>
      <c r="W558" s="188"/>
      <c r="X558" s="188"/>
      <c r="Y558" s="188"/>
      <c r="Z558" s="188"/>
      <c r="AA558" s="190"/>
      <c r="AB558" s="143">
        <f>Taula1[[#This Row],[Grup justificat     (fer servir opcions de la llista desplegable)]]</f>
        <v>0</v>
      </c>
      <c r="AC558" s="182"/>
      <c r="AD558" s="39"/>
      <c r="AE558" s="131">
        <f>ROUND((AF558/100)*756*Taula1[[#This Row],[Mesos naturals sencers treballats període justificat (01/01/2023 - 31/03/2023)]],2)</f>
        <v>0</v>
      </c>
      <c r="AF558" s="81">
        <f>Taula1[[#This Row],[% Jornada segons contracte
(no posar el símbol %) ]]-Taula1[[#This Row],[% Reducció salari per baix rendiment        (no posar el símbol %)]]</f>
        <v>0</v>
      </c>
      <c r="AG558" s="131">
        <f>ROUND((AH558/100)*24.8547945*Taula1[[#This Row],[Dies treballats període justificat (01/01/2023 - 31/03/2023)              no comptabilitzats com a mes natural sencer]],2)</f>
        <v>0</v>
      </c>
      <c r="AH558" s="79">
        <f>Taula1[[#This Row],[% Jornada segons contracte
(no posar el símbol %) ]]-Taula1[[#This Row],[% Reducció salari per baix rendiment        (no posar el símbol %)]]</f>
        <v>0</v>
      </c>
      <c r="AI558" s="131">
        <f t="shared" si="129"/>
        <v>0</v>
      </c>
      <c r="AJ558" s="39"/>
      <c r="AK558" s="131">
        <f>ROUND((AL558/100)*756*Taula1[[#This Row],[Espai reservat Administració  (mesos)]],2)</f>
        <v>0</v>
      </c>
      <c r="AL558" s="81">
        <f>Taula1[[#This Row],[% Jornada segons contracte
(no posar el símbol %) ]]-Taula1[[#This Row],[% Reducció salari per baix rendiment        (no posar el símbol %)]]</f>
        <v>0</v>
      </c>
      <c r="AM558" s="131">
        <f>ROUND((AN558/100)*24.8547945*Taula1[[#This Row],[Espai reservat Administració (dies)]],2)</f>
        <v>0</v>
      </c>
      <c r="AN558" s="79">
        <f>Taula1[[#This Row],[% Jornada segons contracte
(no posar el símbol %) ]]-Taula1[[#This Row],[% Reducció salari per baix rendiment        (no posar el símbol %)]]</f>
        <v>0</v>
      </c>
      <c r="AO558" s="131">
        <f t="shared" si="130"/>
        <v>0</v>
      </c>
      <c r="AP558" s="87"/>
      <c r="AQ558" s="137">
        <f>ROUND((AR558/100)*693*Taula1[[#This Row],[Mesos naturals sencers treballats període justificat (01/01/2023 - 31/03/2023)]],2)</f>
        <v>0</v>
      </c>
      <c r="AR558" s="90">
        <f>Taula1[[#This Row],[% Jornada segons contracte
(no posar el símbol %) ]]-Taula1[[#This Row],[% Reducció salari per baix rendiment        (no posar el símbol %)]]</f>
        <v>0</v>
      </c>
      <c r="AS558" s="137">
        <f>ROUND((AT558/100)*22.78356164*Taula1[[#This Row],[Dies treballats període justificat (01/01/2023 - 31/03/2023)              no comptabilitzats com a mes natural sencer]],2)</f>
        <v>0</v>
      </c>
      <c r="AT558" s="90">
        <f>Taula1[[#This Row],[% Jornada segons contracte
(no posar el símbol %) ]]-Taula1[[#This Row],[% Reducció salari per baix rendiment        (no posar el símbol %)]]</f>
        <v>0</v>
      </c>
      <c r="AU558" s="137">
        <f t="shared" si="131"/>
        <v>0</v>
      </c>
      <c r="AV558" s="87"/>
      <c r="AW558" s="136">
        <f>ROUND((AX558/100)*693*Taula1[[#This Row],[Espai reservat Administració  (mesos)]],2)</f>
        <v>0</v>
      </c>
      <c r="AX558" s="90">
        <f>Taula1[[#This Row],[% Jornada segons contracte
(no posar el símbol %) ]]-Taula1[[#This Row],[% Reducció salari per baix rendiment        (no posar el símbol %)]]</f>
        <v>0</v>
      </c>
      <c r="AY558" s="131">
        <f>ROUND((AZ558/100)*22.78356164*Taula1[[#This Row],[Espai reservat Administració (dies)]],2)</f>
        <v>0</v>
      </c>
      <c r="AZ558" s="81">
        <f>Taula1[[#This Row],[% Jornada segons contracte
(no posar el símbol %) ]]-Taula1[[#This Row],[% Reducció salari per baix rendiment        (no posar el símbol %)]]</f>
        <v>0</v>
      </c>
      <c r="BA558" s="82">
        <f t="shared" si="132"/>
        <v>0</v>
      </c>
      <c r="BB558" s="41"/>
      <c r="BC558" s="131">
        <f>IF(Taula1[[#This Row],[Grup justificat     (fer servir opcions de la llista desplegable)]]=1,AI558,0)</f>
        <v>0</v>
      </c>
      <c r="BD558" s="131">
        <f>IF(Taula1[[#This Row],[Grup justificat     (fer servir opcions de la llista desplegable)]]=2,AU558,0)</f>
        <v>0</v>
      </c>
      <c r="BE558" s="41"/>
      <c r="BF558" s="131">
        <f>IF(Taula1[[#This Row],[Espai reservat Administració]]=1,AO558,0)</f>
        <v>0</v>
      </c>
      <c r="BG558" s="82">
        <f>IF(Taula1[[#This Row],[Espai reservat Administració]]=2,BA558,0)</f>
        <v>0</v>
      </c>
      <c r="BH558" s="41"/>
      <c r="BI558" s="126">
        <f>IF(Taula1[[#This Row],[Grup justificat     (fer servir opcions de la llista desplegable)]]=1,1,0)</f>
        <v>0</v>
      </c>
      <c r="BJ558" s="126">
        <f>IF(Taula1[[#This Row],[Espai reservat Administració]]=1,1,0)</f>
        <v>0</v>
      </c>
      <c r="BK558" s="111"/>
      <c r="BL558" s="126">
        <f>IF(Taula1[[#This Row],[Grup justificat     (fer servir opcions de la llista desplegable)]]=2,1,0)</f>
        <v>0</v>
      </c>
      <c r="BM558" s="126">
        <f>IF(Taula1[[#This Row],[Espai reservat Administració]]=2,1,0)</f>
        <v>0</v>
      </c>
      <c r="BN558" s="73"/>
      <c r="BO558" s="73"/>
      <c r="BP558" s="73"/>
      <c r="BQ558" s="73"/>
      <c r="BR558" s="73"/>
      <c r="BS558" s="73"/>
      <c r="BT558" s="73"/>
      <c r="BU558" s="73"/>
      <c r="BV558" s="73"/>
      <c r="BW558" s="73"/>
      <c r="BX558" s="73"/>
      <c r="BY558" s="73"/>
      <c r="BZ558" s="73"/>
      <c r="CA558" s="73"/>
      <c r="CB558" s="73"/>
      <c r="CC558" s="73"/>
      <c r="CD558" s="73"/>
      <c r="CE558" s="73"/>
      <c r="CF558" s="73"/>
      <c r="CG558" s="63">
        <f t="shared" si="133"/>
        <v>0</v>
      </c>
      <c r="CH558" s="63">
        <f t="shared" si="134"/>
        <v>0</v>
      </c>
      <c r="CI558" s="73"/>
      <c r="CJ558" s="63">
        <f>IF(Taula1[[#This Row],[Tipus de contracte                                  (fer servir opcions de la llista desplegable)]]="Indefinit",1,0)</f>
        <v>0</v>
      </c>
      <c r="CK558" s="63">
        <f>IF(Taula1[[#This Row],[Tipus de contracte                                  (fer servir opcions de la llista desplegable)]]="Temporal, igual o superior a 6 mesos",1,0)</f>
        <v>0</v>
      </c>
      <c r="CL558" s="63">
        <f>IF(Taula1[[#This Row],[Tipus de contracte                                  (fer servir opcions de la llista desplegable)]]="Substitució per IT",1,0)</f>
        <v>0</v>
      </c>
      <c r="CM558" s="73"/>
      <c r="CN558" s="63">
        <f>IF(Taula1[[#This Row],[Relació llocs de treball]]&gt;=1,1,0)</f>
        <v>0</v>
      </c>
      <c r="CO558" s="73"/>
      <c r="CP558" s="63">
        <f>IF(Taula1[[#This Row],[Identitat de gènere                                                          (fer servir opcions de la llista desplegable)]]="Home",1,0)</f>
        <v>0</v>
      </c>
      <c r="CQ558" s="63">
        <f>IF(Taula1[[#This Row],[Identitat de gènere                                                          (fer servir opcions de la llista desplegable)]]="Dona",1,0)</f>
        <v>0</v>
      </c>
      <c r="CR558" s="63">
        <f>IF(Taula1[[#This Row],[Identitat de gènere                                                          (fer servir opcions de la llista desplegable)]]="No binari",1,0)</f>
        <v>0</v>
      </c>
      <c r="CS558" s="73"/>
      <c r="CT558" s="63">
        <f t="shared" si="128"/>
        <v>0</v>
      </c>
      <c r="CU558" s="64">
        <f t="shared" si="135"/>
        <v>0</v>
      </c>
      <c r="CW558" s="64">
        <f t="shared" si="136"/>
        <v>0</v>
      </c>
      <c r="CX558" s="64">
        <f t="shared" si="137"/>
        <v>0</v>
      </c>
      <c r="CY558" s="64">
        <f t="shared" si="138"/>
        <v>0</v>
      </c>
      <c r="CZ558" s="64">
        <f t="shared" si="139"/>
        <v>0</v>
      </c>
      <c r="DB558" s="64">
        <f t="shared" si="140"/>
        <v>0</v>
      </c>
      <c r="DC558" s="64">
        <f t="shared" si="141"/>
        <v>0</v>
      </c>
      <c r="DD558" s="64">
        <f t="shared" si="142"/>
        <v>0</v>
      </c>
      <c r="DE558" s="64">
        <f t="shared" si="143"/>
        <v>0</v>
      </c>
    </row>
    <row r="559" spans="2:109" x14ac:dyDescent="0.3">
      <c r="B559" s="167"/>
      <c r="C559" s="186"/>
      <c r="D559" s="2"/>
      <c r="E559" s="67"/>
      <c r="F559" s="5"/>
      <c r="G559" s="5"/>
      <c r="H559" s="187"/>
      <c r="I559" s="111" t="str">
        <f ca="1">IF(Taula1[[#This Row],[Data naixement (format dd/mm/aaaa)]]="","0",DATEDIF(Taula1[[#This Row],[Data naixement (format dd/mm/aaaa)]],TODAY(),"Y"))</f>
        <v>0</v>
      </c>
      <c r="J559" s="6"/>
      <c r="K559" s="6"/>
      <c r="L559" s="6"/>
      <c r="M559" s="6"/>
      <c r="N559" s="56"/>
      <c r="O559" s="56"/>
      <c r="P559" s="56"/>
      <c r="Q559" s="6"/>
      <c r="R559" s="7"/>
      <c r="S559" s="143">
        <f>Taula1[[#This Row],[Mesos naturals sencers treballats període justificat (01/01/2023 - 31/03/2023)]]</f>
        <v>0</v>
      </c>
      <c r="T559" s="194">
        <f>Taula1[[#This Row],[Dies treballats període justificat (01/01/2023 - 31/03/2023)              no comptabilitzats com a mes natural sencer]]</f>
        <v>0</v>
      </c>
      <c r="U559" s="12"/>
      <c r="V559" s="7"/>
      <c r="W559" s="188"/>
      <c r="X559" s="188"/>
      <c r="Y559" s="188"/>
      <c r="Z559" s="188"/>
      <c r="AA559" s="190"/>
      <c r="AB559" s="143">
        <f>Taula1[[#This Row],[Grup justificat     (fer servir opcions de la llista desplegable)]]</f>
        <v>0</v>
      </c>
      <c r="AC559" s="182"/>
      <c r="AD559" s="39"/>
      <c r="AE559" s="131">
        <f>ROUND((AF559/100)*756*Taula1[[#This Row],[Mesos naturals sencers treballats període justificat (01/01/2023 - 31/03/2023)]],2)</f>
        <v>0</v>
      </c>
      <c r="AF559" s="81">
        <f>Taula1[[#This Row],[% Jornada segons contracte
(no posar el símbol %) ]]-Taula1[[#This Row],[% Reducció salari per baix rendiment        (no posar el símbol %)]]</f>
        <v>0</v>
      </c>
      <c r="AG559" s="131">
        <f>ROUND((AH559/100)*24.8547945*Taula1[[#This Row],[Dies treballats període justificat (01/01/2023 - 31/03/2023)              no comptabilitzats com a mes natural sencer]],2)</f>
        <v>0</v>
      </c>
      <c r="AH559" s="79">
        <f>Taula1[[#This Row],[% Jornada segons contracte
(no posar el símbol %) ]]-Taula1[[#This Row],[% Reducció salari per baix rendiment        (no posar el símbol %)]]</f>
        <v>0</v>
      </c>
      <c r="AI559" s="131">
        <f t="shared" si="129"/>
        <v>0</v>
      </c>
      <c r="AJ559" s="39"/>
      <c r="AK559" s="131">
        <f>ROUND((AL559/100)*756*Taula1[[#This Row],[Espai reservat Administració  (mesos)]],2)</f>
        <v>0</v>
      </c>
      <c r="AL559" s="81">
        <f>Taula1[[#This Row],[% Jornada segons contracte
(no posar el símbol %) ]]-Taula1[[#This Row],[% Reducció salari per baix rendiment        (no posar el símbol %)]]</f>
        <v>0</v>
      </c>
      <c r="AM559" s="131">
        <f>ROUND((AN559/100)*24.8547945*Taula1[[#This Row],[Espai reservat Administració (dies)]],2)</f>
        <v>0</v>
      </c>
      <c r="AN559" s="79">
        <f>Taula1[[#This Row],[% Jornada segons contracte
(no posar el símbol %) ]]-Taula1[[#This Row],[% Reducció salari per baix rendiment        (no posar el símbol %)]]</f>
        <v>0</v>
      </c>
      <c r="AO559" s="131">
        <f t="shared" si="130"/>
        <v>0</v>
      </c>
      <c r="AP559" s="87"/>
      <c r="AQ559" s="137">
        <f>ROUND((AR559/100)*693*Taula1[[#This Row],[Mesos naturals sencers treballats període justificat (01/01/2023 - 31/03/2023)]],2)</f>
        <v>0</v>
      </c>
      <c r="AR559" s="90">
        <f>Taula1[[#This Row],[% Jornada segons contracte
(no posar el símbol %) ]]-Taula1[[#This Row],[% Reducció salari per baix rendiment        (no posar el símbol %)]]</f>
        <v>0</v>
      </c>
      <c r="AS559" s="137">
        <f>ROUND((AT559/100)*22.78356164*Taula1[[#This Row],[Dies treballats període justificat (01/01/2023 - 31/03/2023)              no comptabilitzats com a mes natural sencer]],2)</f>
        <v>0</v>
      </c>
      <c r="AT559" s="90">
        <f>Taula1[[#This Row],[% Jornada segons contracte
(no posar el símbol %) ]]-Taula1[[#This Row],[% Reducció salari per baix rendiment        (no posar el símbol %)]]</f>
        <v>0</v>
      </c>
      <c r="AU559" s="137">
        <f t="shared" si="131"/>
        <v>0</v>
      </c>
      <c r="AV559" s="87"/>
      <c r="AW559" s="136">
        <f>ROUND((AX559/100)*693*Taula1[[#This Row],[Espai reservat Administració  (mesos)]],2)</f>
        <v>0</v>
      </c>
      <c r="AX559" s="90">
        <f>Taula1[[#This Row],[% Jornada segons contracte
(no posar el símbol %) ]]-Taula1[[#This Row],[% Reducció salari per baix rendiment        (no posar el símbol %)]]</f>
        <v>0</v>
      </c>
      <c r="AY559" s="131">
        <f>ROUND((AZ559/100)*22.78356164*Taula1[[#This Row],[Espai reservat Administració (dies)]],2)</f>
        <v>0</v>
      </c>
      <c r="AZ559" s="81">
        <f>Taula1[[#This Row],[% Jornada segons contracte
(no posar el símbol %) ]]-Taula1[[#This Row],[% Reducció salari per baix rendiment        (no posar el símbol %)]]</f>
        <v>0</v>
      </c>
      <c r="BA559" s="82">
        <f t="shared" si="132"/>
        <v>0</v>
      </c>
      <c r="BB559" s="41"/>
      <c r="BC559" s="131">
        <f>IF(Taula1[[#This Row],[Grup justificat     (fer servir opcions de la llista desplegable)]]=1,AI559,0)</f>
        <v>0</v>
      </c>
      <c r="BD559" s="131">
        <f>IF(Taula1[[#This Row],[Grup justificat     (fer servir opcions de la llista desplegable)]]=2,AU559,0)</f>
        <v>0</v>
      </c>
      <c r="BE559" s="41"/>
      <c r="BF559" s="131">
        <f>IF(Taula1[[#This Row],[Espai reservat Administració]]=1,AO559,0)</f>
        <v>0</v>
      </c>
      <c r="BG559" s="82">
        <f>IF(Taula1[[#This Row],[Espai reservat Administració]]=2,BA559,0)</f>
        <v>0</v>
      </c>
      <c r="BH559" s="41"/>
      <c r="BI559" s="126">
        <f>IF(Taula1[[#This Row],[Grup justificat     (fer servir opcions de la llista desplegable)]]=1,1,0)</f>
        <v>0</v>
      </c>
      <c r="BJ559" s="126">
        <f>IF(Taula1[[#This Row],[Espai reservat Administració]]=1,1,0)</f>
        <v>0</v>
      </c>
      <c r="BK559" s="111"/>
      <c r="BL559" s="126">
        <f>IF(Taula1[[#This Row],[Grup justificat     (fer servir opcions de la llista desplegable)]]=2,1,0)</f>
        <v>0</v>
      </c>
      <c r="BM559" s="126">
        <f>IF(Taula1[[#This Row],[Espai reservat Administració]]=2,1,0)</f>
        <v>0</v>
      </c>
      <c r="BN559" s="73"/>
      <c r="BO559" s="73"/>
      <c r="BP559" s="73"/>
      <c r="BQ559" s="73"/>
      <c r="BR559" s="73"/>
      <c r="BS559" s="73"/>
      <c r="BT559" s="73"/>
      <c r="BU559" s="73"/>
      <c r="BV559" s="73"/>
      <c r="BW559" s="73"/>
      <c r="BX559" s="73"/>
      <c r="BY559" s="73"/>
      <c r="BZ559" s="73"/>
      <c r="CA559" s="73"/>
      <c r="CB559" s="73"/>
      <c r="CC559" s="73"/>
      <c r="CD559" s="73"/>
      <c r="CE559" s="73"/>
      <c r="CF559" s="73"/>
      <c r="CG559" s="63">
        <f t="shared" si="133"/>
        <v>0</v>
      </c>
      <c r="CH559" s="63">
        <f t="shared" si="134"/>
        <v>0</v>
      </c>
      <c r="CI559" s="73"/>
      <c r="CJ559" s="63">
        <f>IF(Taula1[[#This Row],[Tipus de contracte                                  (fer servir opcions de la llista desplegable)]]="Indefinit",1,0)</f>
        <v>0</v>
      </c>
      <c r="CK559" s="63">
        <f>IF(Taula1[[#This Row],[Tipus de contracte                                  (fer servir opcions de la llista desplegable)]]="Temporal, igual o superior a 6 mesos",1,0)</f>
        <v>0</v>
      </c>
      <c r="CL559" s="63">
        <f>IF(Taula1[[#This Row],[Tipus de contracte                                  (fer servir opcions de la llista desplegable)]]="Substitució per IT",1,0)</f>
        <v>0</v>
      </c>
      <c r="CM559" s="73"/>
      <c r="CN559" s="63">
        <f>IF(Taula1[[#This Row],[Relació llocs de treball]]&gt;=1,1,0)</f>
        <v>0</v>
      </c>
      <c r="CO559" s="73"/>
      <c r="CP559" s="63">
        <f>IF(Taula1[[#This Row],[Identitat de gènere                                                          (fer servir opcions de la llista desplegable)]]="Home",1,0)</f>
        <v>0</v>
      </c>
      <c r="CQ559" s="63">
        <f>IF(Taula1[[#This Row],[Identitat de gènere                                                          (fer servir opcions de la llista desplegable)]]="Dona",1,0)</f>
        <v>0</v>
      </c>
      <c r="CR559" s="63">
        <f>IF(Taula1[[#This Row],[Identitat de gènere                                                          (fer servir opcions de la llista desplegable)]]="No binari",1,0)</f>
        <v>0</v>
      </c>
      <c r="CS559" s="73"/>
      <c r="CT559" s="63">
        <f t="shared" si="128"/>
        <v>0</v>
      </c>
      <c r="CU559" s="64">
        <f t="shared" si="135"/>
        <v>0</v>
      </c>
      <c r="CW559" s="64">
        <f t="shared" si="136"/>
        <v>0</v>
      </c>
      <c r="CX559" s="64">
        <f t="shared" si="137"/>
        <v>0</v>
      </c>
      <c r="CY559" s="64">
        <f t="shared" si="138"/>
        <v>0</v>
      </c>
      <c r="CZ559" s="64">
        <f t="shared" si="139"/>
        <v>0</v>
      </c>
      <c r="DB559" s="64">
        <f t="shared" si="140"/>
        <v>0</v>
      </c>
      <c r="DC559" s="64">
        <f t="shared" si="141"/>
        <v>0</v>
      </c>
      <c r="DD559" s="64">
        <f t="shared" si="142"/>
        <v>0</v>
      </c>
      <c r="DE559" s="64">
        <f t="shared" si="143"/>
        <v>0</v>
      </c>
    </row>
    <row r="560" spans="2:109" x14ac:dyDescent="0.3">
      <c r="B560" s="167"/>
      <c r="C560" s="186"/>
      <c r="D560" s="2"/>
      <c r="E560" s="67"/>
      <c r="F560" s="5"/>
      <c r="G560" s="5"/>
      <c r="H560" s="187"/>
      <c r="I560" s="111" t="str">
        <f ca="1">IF(Taula1[[#This Row],[Data naixement (format dd/mm/aaaa)]]="","0",DATEDIF(Taula1[[#This Row],[Data naixement (format dd/mm/aaaa)]],TODAY(),"Y"))</f>
        <v>0</v>
      </c>
      <c r="J560" s="6"/>
      <c r="K560" s="6"/>
      <c r="L560" s="6"/>
      <c r="M560" s="6"/>
      <c r="N560" s="56"/>
      <c r="O560" s="56"/>
      <c r="P560" s="56"/>
      <c r="Q560" s="6"/>
      <c r="R560" s="7"/>
      <c r="S560" s="143">
        <f>Taula1[[#This Row],[Mesos naturals sencers treballats període justificat (01/01/2023 - 31/03/2023)]]</f>
        <v>0</v>
      </c>
      <c r="T560" s="194">
        <f>Taula1[[#This Row],[Dies treballats període justificat (01/01/2023 - 31/03/2023)              no comptabilitzats com a mes natural sencer]]</f>
        <v>0</v>
      </c>
      <c r="U560" s="12"/>
      <c r="V560" s="7"/>
      <c r="W560" s="188"/>
      <c r="X560" s="188"/>
      <c r="Y560" s="188"/>
      <c r="Z560" s="188"/>
      <c r="AA560" s="190"/>
      <c r="AB560" s="143">
        <f>Taula1[[#This Row],[Grup justificat     (fer servir opcions de la llista desplegable)]]</f>
        <v>0</v>
      </c>
      <c r="AC560" s="182"/>
      <c r="AD560" s="39"/>
      <c r="AE560" s="131">
        <f>ROUND((AF560/100)*756*Taula1[[#This Row],[Mesos naturals sencers treballats període justificat (01/01/2023 - 31/03/2023)]],2)</f>
        <v>0</v>
      </c>
      <c r="AF560" s="81">
        <f>Taula1[[#This Row],[% Jornada segons contracte
(no posar el símbol %) ]]-Taula1[[#This Row],[% Reducció salari per baix rendiment        (no posar el símbol %)]]</f>
        <v>0</v>
      </c>
      <c r="AG560" s="131">
        <f>ROUND((AH560/100)*24.8547945*Taula1[[#This Row],[Dies treballats període justificat (01/01/2023 - 31/03/2023)              no comptabilitzats com a mes natural sencer]],2)</f>
        <v>0</v>
      </c>
      <c r="AH560" s="79">
        <f>Taula1[[#This Row],[% Jornada segons contracte
(no posar el símbol %) ]]-Taula1[[#This Row],[% Reducció salari per baix rendiment        (no posar el símbol %)]]</f>
        <v>0</v>
      </c>
      <c r="AI560" s="131">
        <f t="shared" si="129"/>
        <v>0</v>
      </c>
      <c r="AJ560" s="39"/>
      <c r="AK560" s="131">
        <f>ROUND((AL560/100)*756*Taula1[[#This Row],[Espai reservat Administració  (mesos)]],2)</f>
        <v>0</v>
      </c>
      <c r="AL560" s="81">
        <f>Taula1[[#This Row],[% Jornada segons contracte
(no posar el símbol %) ]]-Taula1[[#This Row],[% Reducció salari per baix rendiment        (no posar el símbol %)]]</f>
        <v>0</v>
      </c>
      <c r="AM560" s="131">
        <f>ROUND((AN560/100)*24.8547945*Taula1[[#This Row],[Espai reservat Administració (dies)]],2)</f>
        <v>0</v>
      </c>
      <c r="AN560" s="79">
        <f>Taula1[[#This Row],[% Jornada segons contracte
(no posar el símbol %) ]]-Taula1[[#This Row],[% Reducció salari per baix rendiment        (no posar el símbol %)]]</f>
        <v>0</v>
      </c>
      <c r="AO560" s="131">
        <f t="shared" si="130"/>
        <v>0</v>
      </c>
      <c r="AP560" s="87"/>
      <c r="AQ560" s="137">
        <f>ROUND((AR560/100)*693*Taula1[[#This Row],[Mesos naturals sencers treballats període justificat (01/01/2023 - 31/03/2023)]],2)</f>
        <v>0</v>
      </c>
      <c r="AR560" s="90">
        <f>Taula1[[#This Row],[% Jornada segons contracte
(no posar el símbol %) ]]-Taula1[[#This Row],[% Reducció salari per baix rendiment        (no posar el símbol %)]]</f>
        <v>0</v>
      </c>
      <c r="AS560" s="137">
        <f>ROUND((AT560/100)*22.78356164*Taula1[[#This Row],[Dies treballats període justificat (01/01/2023 - 31/03/2023)              no comptabilitzats com a mes natural sencer]],2)</f>
        <v>0</v>
      </c>
      <c r="AT560" s="90">
        <f>Taula1[[#This Row],[% Jornada segons contracte
(no posar el símbol %) ]]-Taula1[[#This Row],[% Reducció salari per baix rendiment        (no posar el símbol %)]]</f>
        <v>0</v>
      </c>
      <c r="AU560" s="137">
        <f t="shared" si="131"/>
        <v>0</v>
      </c>
      <c r="AV560" s="87"/>
      <c r="AW560" s="136">
        <f>ROUND((AX560/100)*693*Taula1[[#This Row],[Espai reservat Administració  (mesos)]],2)</f>
        <v>0</v>
      </c>
      <c r="AX560" s="90">
        <f>Taula1[[#This Row],[% Jornada segons contracte
(no posar el símbol %) ]]-Taula1[[#This Row],[% Reducció salari per baix rendiment        (no posar el símbol %)]]</f>
        <v>0</v>
      </c>
      <c r="AY560" s="131">
        <f>ROUND((AZ560/100)*22.78356164*Taula1[[#This Row],[Espai reservat Administració (dies)]],2)</f>
        <v>0</v>
      </c>
      <c r="AZ560" s="81">
        <f>Taula1[[#This Row],[% Jornada segons contracte
(no posar el símbol %) ]]-Taula1[[#This Row],[% Reducció salari per baix rendiment        (no posar el símbol %)]]</f>
        <v>0</v>
      </c>
      <c r="BA560" s="82">
        <f t="shared" si="132"/>
        <v>0</v>
      </c>
      <c r="BB560" s="41"/>
      <c r="BC560" s="131">
        <f>IF(Taula1[[#This Row],[Grup justificat     (fer servir opcions de la llista desplegable)]]=1,AI560,0)</f>
        <v>0</v>
      </c>
      <c r="BD560" s="131">
        <f>IF(Taula1[[#This Row],[Grup justificat     (fer servir opcions de la llista desplegable)]]=2,AU560,0)</f>
        <v>0</v>
      </c>
      <c r="BE560" s="41"/>
      <c r="BF560" s="131">
        <f>IF(Taula1[[#This Row],[Espai reservat Administració]]=1,AO560,0)</f>
        <v>0</v>
      </c>
      <c r="BG560" s="82">
        <f>IF(Taula1[[#This Row],[Espai reservat Administració]]=2,BA560,0)</f>
        <v>0</v>
      </c>
      <c r="BH560" s="41"/>
      <c r="BI560" s="126">
        <f>IF(Taula1[[#This Row],[Grup justificat     (fer servir opcions de la llista desplegable)]]=1,1,0)</f>
        <v>0</v>
      </c>
      <c r="BJ560" s="126">
        <f>IF(Taula1[[#This Row],[Espai reservat Administració]]=1,1,0)</f>
        <v>0</v>
      </c>
      <c r="BK560" s="111"/>
      <c r="BL560" s="126">
        <f>IF(Taula1[[#This Row],[Grup justificat     (fer servir opcions de la llista desplegable)]]=2,1,0)</f>
        <v>0</v>
      </c>
      <c r="BM560" s="126">
        <f>IF(Taula1[[#This Row],[Espai reservat Administració]]=2,1,0)</f>
        <v>0</v>
      </c>
      <c r="BN560" s="73"/>
      <c r="BO560" s="73"/>
      <c r="BP560" s="73"/>
      <c r="BQ560" s="73"/>
      <c r="BR560" s="73"/>
      <c r="BS560" s="73"/>
      <c r="BT560" s="73"/>
      <c r="BU560" s="73"/>
      <c r="BV560" s="73"/>
      <c r="BW560" s="73"/>
      <c r="BX560" s="73"/>
      <c r="BY560" s="73"/>
      <c r="BZ560" s="73"/>
      <c r="CA560" s="73"/>
      <c r="CB560" s="73"/>
      <c r="CC560" s="73"/>
      <c r="CD560" s="73"/>
      <c r="CE560" s="73"/>
      <c r="CF560" s="73"/>
      <c r="CG560" s="63">
        <f t="shared" si="133"/>
        <v>0</v>
      </c>
      <c r="CH560" s="63">
        <f t="shared" si="134"/>
        <v>0</v>
      </c>
      <c r="CI560" s="73"/>
      <c r="CJ560" s="63">
        <f>IF(Taula1[[#This Row],[Tipus de contracte                                  (fer servir opcions de la llista desplegable)]]="Indefinit",1,0)</f>
        <v>0</v>
      </c>
      <c r="CK560" s="63">
        <f>IF(Taula1[[#This Row],[Tipus de contracte                                  (fer servir opcions de la llista desplegable)]]="Temporal, igual o superior a 6 mesos",1,0)</f>
        <v>0</v>
      </c>
      <c r="CL560" s="63">
        <f>IF(Taula1[[#This Row],[Tipus de contracte                                  (fer servir opcions de la llista desplegable)]]="Substitució per IT",1,0)</f>
        <v>0</v>
      </c>
      <c r="CM560" s="73"/>
      <c r="CN560" s="63">
        <f>IF(Taula1[[#This Row],[Relació llocs de treball]]&gt;=1,1,0)</f>
        <v>0</v>
      </c>
      <c r="CO560" s="73"/>
      <c r="CP560" s="63">
        <f>IF(Taula1[[#This Row],[Identitat de gènere                                                          (fer servir opcions de la llista desplegable)]]="Home",1,0)</f>
        <v>0</v>
      </c>
      <c r="CQ560" s="63">
        <f>IF(Taula1[[#This Row],[Identitat de gènere                                                          (fer servir opcions de la llista desplegable)]]="Dona",1,0)</f>
        <v>0</v>
      </c>
      <c r="CR560" s="63">
        <f>IF(Taula1[[#This Row],[Identitat de gènere                                                          (fer servir opcions de la llista desplegable)]]="No binari",1,0)</f>
        <v>0</v>
      </c>
      <c r="CS560" s="73"/>
      <c r="CT560" s="63">
        <f t="shared" si="128"/>
        <v>0</v>
      </c>
      <c r="CU560" s="64">
        <f t="shared" si="135"/>
        <v>0</v>
      </c>
      <c r="CW560" s="64">
        <f t="shared" si="136"/>
        <v>0</v>
      </c>
      <c r="CX560" s="64">
        <f t="shared" si="137"/>
        <v>0</v>
      </c>
      <c r="CY560" s="64">
        <f t="shared" si="138"/>
        <v>0</v>
      </c>
      <c r="CZ560" s="64">
        <f t="shared" si="139"/>
        <v>0</v>
      </c>
      <c r="DB560" s="64">
        <f t="shared" si="140"/>
        <v>0</v>
      </c>
      <c r="DC560" s="64">
        <f t="shared" si="141"/>
        <v>0</v>
      </c>
      <c r="DD560" s="64">
        <f t="shared" si="142"/>
        <v>0</v>
      </c>
      <c r="DE560" s="64">
        <f t="shared" si="143"/>
        <v>0</v>
      </c>
    </row>
    <row r="561" spans="2:109" x14ac:dyDescent="0.3">
      <c r="B561" s="167"/>
      <c r="C561" s="186"/>
      <c r="D561" s="2"/>
      <c r="E561" s="67"/>
      <c r="F561" s="5"/>
      <c r="G561" s="5"/>
      <c r="H561" s="187"/>
      <c r="I561" s="111" t="str">
        <f ca="1">IF(Taula1[[#This Row],[Data naixement (format dd/mm/aaaa)]]="","0",DATEDIF(Taula1[[#This Row],[Data naixement (format dd/mm/aaaa)]],TODAY(),"Y"))</f>
        <v>0</v>
      </c>
      <c r="J561" s="6"/>
      <c r="K561" s="6"/>
      <c r="L561" s="6"/>
      <c r="M561" s="6"/>
      <c r="N561" s="56"/>
      <c r="O561" s="56"/>
      <c r="P561" s="56"/>
      <c r="Q561" s="6"/>
      <c r="R561" s="7"/>
      <c r="S561" s="143">
        <f>Taula1[[#This Row],[Mesos naturals sencers treballats període justificat (01/01/2023 - 31/03/2023)]]</f>
        <v>0</v>
      </c>
      <c r="T561" s="194">
        <f>Taula1[[#This Row],[Dies treballats període justificat (01/01/2023 - 31/03/2023)              no comptabilitzats com a mes natural sencer]]</f>
        <v>0</v>
      </c>
      <c r="U561" s="12"/>
      <c r="V561" s="7"/>
      <c r="W561" s="188"/>
      <c r="X561" s="188"/>
      <c r="Y561" s="188"/>
      <c r="Z561" s="188"/>
      <c r="AA561" s="190"/>
      <c r="AB561" s="143">
        <f>Taula1[[#This Row],[Grup justificat     (fer servir opcions de la llista desplegable)]]</f>
        <v>0</v>
      </c>
      <c r="AC561" s="182"/>
      <c r="AD561" s="39"/>
      <c r="AE561" s="131">
        <f>ROUND((AF561/100)*756*Taula1[[#This Row],[Mesos naturals sencers treballats període justificat (01/01/2023 - 31/03/2023)]],2)</f>
        <v>0</v>
      </c>
      <c r="AF561" s="81">
        <f>Taula1[[#This Row],[% Jornada segons contracte
(no posar el símbol %) ]]-Taula1[[#This Row],[% Reducció salari per baix rendiment        (no posar el símbol %)]]</f>
        <v>0</v>
      </c>
      <c r="AG561" s="131">
        <f>ROUND((AH561/100)*24.8547945*Taula1[[#This Row],[Dies treballats període justificat (01/01/2023 - 31/03/2023)              no comptabilitzats com a mes natural sencer]],2)</f>
        <v>0</v>
      </c>
      <c r="AH561" s="79">
        <f>Taula1[[#This Row],[% Jornada segons contracte
(no posar el símbol %) ]]-Taula1[[#This Row],[% Reducció salari per baix rendiment        (no posar el símbol %)]]</f>
        <v>0</v>
      </c>
      <c r="AI561" s="131">
        <f t="shared" si="129"/>
        <v>0</v>
      </c>
      <c r="AJ561" s="39"/>
      <c r="AK561" s="131">
        <f>ROUND((AL561/100)*756*Taula1[[#This Row],[Espai reservat Administració  (mesos)]],2)</f>
        <v>0</v>
      </c>
      <c r="AL561" s="81">
        <f>Taula1[[#This Row],[% Jornada segons contracte
(no posar el símbol %) ]]-Taula1[[#This Row],[% Reducció salari per baix rendiment        (no posar el símbol %)]]</f>
        <v>0</v>
      </c>
      <c r="AM561" s="131">
        <f>ROUND((AN561/100)*24.8547945*Taula1[[#This Row],[Espai reservat Administració (dies)]],2)</f>
        <v>0</v>
      </c>
      <c r="AN561" s="79">
        <f>Taula1[[#This Row],[% Jornada segons contracte
(no posar el símbol %) ]]-Taula1[[#This Row],[% Reducció salari per baix rendiment        (no posar el símbol %)]]</f>
        <v>0</v>
      </c>
      <c r="AO561" s="131">
        <f t="shared" si="130"/>
        <v>0</v>
      </c>
      <c r="AP561" s="87"/>
      <c r="AQ561" s="137">
        <f>ROUND((AR561/100)*693*Taula1[[#This Row],[Mesos naturals sencers treballats període justificat (01/01/2023 - 31/03/2023)]],2)</f>
        <v>0</v>
      </c>
      <c r="AR561" s="90">
        <f>Taula1[[#This Row],[% Jornada segons contracte
(no posar el símbol %) ]]-Taula1[[#This Row],[% Reducció salari per baix rendiment        (no posar el símbol %)]]</f>
        <v>0</v>
      </c>
      <c r="AS561" s="137">
        <f>ROUND((AT561/100)*22.78356164*Taula1[[#This Row],[Dies treballats període justificat (01/01/2023 - 31/03/2023)              no comptabilitzats com a mes natural sencer]],2)</f>
        <v>0</v>
      </c>
      <c r="AT561" s="90">
        <f>Taula1[[#This Row],[% Jornada segons contracte
(no posar el símbol %) ]]-Taula1[[#This Row],[% Reducció salari per baix rendiment        (no posar el símbol %)]]</f>
        <v>0</v>
      </c>
      <c r="AU561" s="137">
        <f t="shared" si="131"/>
        <v>0</v>
      </c>
      <c r="AV561" s="87"/>
      <c r="AW561" s="136">
        <f>ROUND((AX561/100)*693*Taula1[[#This Row],[Espai reservat Administració  (mesos)]],2)</f>
        <v>0</v>
      </c>
      <c r="AX561" s="90">
        <f>Taula1[[#This Row],[% Jornada segons contracte
(no posar el símbol %) ]]-Taula1[[#This Row],[% Reducció salari per baix rendiment        (no posar el símbol %)]]</f>
        <v>0</v>
      </c>
      <c r="AY561" s="131">
        <f>ROUND((AZ561/100)*22.78356164*Taula1[[#This Row],[Espai reservat Administració (dies)]],2)</f>
        <v>0</v>
      </c>
      <c r="AZ561" s="81">
        <f>Taula1[[#This Row],[% Jornada segons contracte
(no posar el símbol %) ]]-Taula1[[#This Row],[% Reducció salari per baix rendiment        (no posar el símbol %)]]</f>
        <v>0</v>
      </c>
      <c r="BA561" s="82">
        <f t="shared" si="132"/>
        <v>0</v>
      </c>
      <c r="BB561" s="41"/>
      <c r="BC561" s="131">
        <f>IF(Taula1[[#This Row],[Grup justificat     (fer servir opcions de la llista desplegable)]]=1,AI561,0)</f>
        <v>0</v>
      </c>
      <c r="BD561" s="131">
        <f>IF(Taula1[[#This Row],[Grup justificat     (fer servir opcions de la llista desplegable)]]=2,AU561,0)</f>
        <v>0</v>
      </c>
      <c r="BE561" s="41"/>
      <c r="BF561" s="131">
        <f>IF(Taula1[[#This Row],[Espai reservat Administració]]=1,AO561,0)</f>
        <v>0</v>
      </c>
      <c r="BG561" s="82">
        <f>IF(Taula1[[#This Row],[Espai reservat Administració]]=2,BA561,0)</f>
        <v>0</v>
      </c>
      <c r="BH561" s="41"/>
      <c r="BI561" s="126">
        <f>IF(Taula1[[#This Row],[Grup justificat     (fer servir opcions de la llista desplegable)]]=1,1,0)</f>
        <v>0</v>
      </c>
      <c r="BJ561" s="126">
        <f>IF(Taula1[[#This Row],[Espai reservat Administració]]=1,1,0)</f>
        <v>0</v>
      </c>
      <c r="BK561" s="111"/>
      <c r="BL561" s="126">
        <f>IF(Taula1[[#This Row],[Grup justificat     (fer servir opcions de la llista desplegable)]]=2,1,0)</f>
        <v>0</v>
      </c>
      <c r="BM561" s="126">
        <f>IF(Taula1[[#This Row],[Espai reservat Administració]]=2,1,0)</f>
        <v>0</v>
      </c>
      <c r="BN561" s="73"/>
      <c r="BO561" s="73"/>
      <c r="BP561" s="73"/>
      <c r="BQ561" s="73"/>
      <c r="BR561" s="73"/>
      <c r="BS561" s="73"/>
      <c r="BT561" s="73"/>
      <c r="BU561" s="73"/>
      <c r="BV561" s="73"/>
      <c r="BW561" s="73"/>
      <c r="BX561" s="73"/>
      <c r="BY561" s="73"/>
      <c r="BZ561" s="73"/>
      <c r="CA561" s="73"/>
      <c r="CB561" s="73"/>
      <c r="CC561" s="73"/>
      <c r="CD561" s="73"/>
      <c r="CE561" s="73"/>
      <c r="CF561" s="73"/>
      <c r="CG561" s="63">
        <f t="shared" si="133"/>
        <v>0</v>
      </c>
      <c r="CH561" s="63">
        <f t="shared" si="134"/>
        <v>0</v>
      </c>
      <c r="CI561" s="73"/>
      <c r="CJ561" s="63">
        <f>IF(Taula1[[#This Row],[Tipus de contracte                                  (fer servir opcions de la llista desplegable)]]="Indefinit",1,0)</f>
        <v>0</v>
      </c>
      <c r="CK561" s="63">
        <f>IF(Taula1[[#This Row],[Tipus de contracte                                  (fer servir opcions de la llista desplegable)]]="Temporal, igual o superior a 6 mesos",1,0)</f>
        <v>0</v>
      </c>
      <c r="CL561" s="63">
        <f>IF(Taula1[[#This Row],[Tipus de contracte                                  (fer servir opcions de la llista desplegable)]]="Substitució per IT",1,0)</f>
        <v>0</v>
      </c>
      <c r="CM561" s="73"/>
      <c r="CN561" s="63">
        <f>IF(Taula1[[#This Row],[Relació llocs de treball]]&gt;=1,1,0)</f>
        <v>0</v>
      </c>
      <c r="CO561" s="73"/>
      <c r="CP561" s="63">
        <f>IF(Taula1[[#This Row],[Identitat de gènere                                                          (fer servir opcions de la llista desplegable)]]="Home",1,0)</f>
        <v>0</v>
      </c>
      <c r="CQ561" s="63">
        <f>IF(Taula1[[#This Row],[Identitat de gènere                                                          (fer servir opcions de la llista desplegable)]]="Dona",1,0)</f>
        <v>0</v>
      </c>
      <c r="CR561" s="63">
        <f>IF(Taula1[[#This Row],[Identitat de gènere                                                          (fer servir opcions de la llista desplegable)]]="No binari",1,0)</f>
        <v>0</v>
      </c>
      <c r="CS561" s="73"/>
      <c r="CT561" s="63">
        <f t="shared" si="128"/>
        <v>0</v>
      </c>
      <c r="CU561" s="64">
        <f t="shared" si="135"/>
        <v>0</v>
      </c>
      <c r="CW561" s="64">
        <f t="shared" si="136"/>
        <v>0</v>
      </c>
      <c r="CX561" s="64">
        <f t="shared" si="137"/>
        <v>0</v>
      </c>
      <c r="CY561" s="64">
        <f t="shared" si="138"/>
        <v>0</v>
      </c>
      <c r="CZ561" s="64">
        <f t="shared" si="139"/>
        <v>0</v>
      </c>
      <c r="DB561" s="64">
        <f t="shared" si="140"/>
        <v>0</v>
      </c>
      <c r="DC561" s="64">
        <f t="shared" si="141"/>
        <v>0</v>
      </c>
      <c r="DD561" s="64">
        <f t="shared" si="142"/>
        <v>0</v>
      </c>
      <c r="DE561" s="64">
        <f t="shared" si="143"/>
        <v>0</v>
      </c>
    </row>
    <row r="562" spans="2:109" x14ac:dyDescent="0.3">
      <c r="B562" s="167"/>
      <c r="C562" s="186"/>
      <c r="D562" s="2"/>
      <c r="E562" s="67"/>
      <c r="F562" s="5"/>
      <c r="G562" s="5"/>
      <c r="H562" s="187"/>
      <c r="I562" s="111" t="str">
        <f ca="1">IF(Taula1[[#This Row],[Data naixement (format dd/mm/aaaa)]]="","0",DATEDIF(Taula1[[#This Row],[Data naixement (format dd/mm/aaaa)]],TODAY(),"Y"))</f>
        <v>0</v>
      </c>
      <c r="J562" s="6"/>
      <c r="K562" s="6"/>
      <c r="L562" s="6"/>
      <c r="M562" s="6"/>
      <c r="N562" s="56"/>
      <c r="O562" s="56"/>
      <c r="P562" s="56"/>
      <c r="Q562" s="6"/>
      <c r="R562" s="7"/>
      <c r="S562" s="143">
        <f>Taula1[[#This Row],[Mesos naturals sencers treballats període justificat (01/01/2023 - 31/03/2023)]]</f>
        <v>0</v>
      </c>
      <c r="T562" s="194">
        <f>Taula1[[#This Row],[Dies treballats període justificat (01/01/2023 - 31/03/2023)              no comptabilitzats com a mes natural sencer]]</f>
        <v>0</v>
      </c>
      <c r="U562" s="12"/>
      <c r="V562" s="7"/>
      <c r="W562" s="188"/>
      <c r="X562" s="188"/>
      <c r="Y562" s="188"/>
      <c r="Z562" s="188"/>
      <c r="AA562" s="190"/>
      <c r="AB562" s="143">
        <f>Taula1[[#This Row],[Grup justificat     (fer servir opcions de la llista desplegable)]]</f>
        <v>0</v>
      </c>
      <c r="AC562" s="182"/>
      <c r="AD562" s="39"/>
      <c r="AE562" s="131">
        <f>ROUND((AF562/100)*756*Taula1[[#This Row],[Mesos naturals sencers treballats període justificat (01/01/2023 - 31/03/2023)]],2)</f>
        <v>0</v>
      </c>
      <c r="AF562" s="81">
        <f>Taula1[[#This Row],[% Jornada segons contracte
(no posar el símbol %) ]]-Taula1[[#This Row],[% Reducció salari per baix rendiment        (no posar el símbol %)]]</f>
        <v>0</v>
      </c>
      <c r="AG562" s="131">
        <f>ROUND((AH562/100)*24.8547945*Taula1[[#This Row],[Dies treballats període justificat (01/01/2023 - 31/03/2023)              no comptabilitzats com a mes natural sencer]],2)</f>
        <v>0</v>
      </c>
      <c r="AH562" s="79">
        <f>Taula1[[#This Row],[% Jornada segons contracte
(no posar el símbol %) ]]-Taula1[[#This Row],[% Reducció salari per baix rendiment        (no posar el símbol %)]]</f>
        <v>0</v>
      </c>
      <c r="AI562" s="131">
        <f t="shared" si="129"/>
        <v>0</v>
      </c>
      <c r="AJ562" s="39"/>
      <c r="AK562" s="131">
        <f>ROUND((AL562/100)*756*Taula1[[#This Row],[Espai reservat Administració  (mesos)]],2)</f>
        <v>0</v>
      </c>
      <c r="AL562" s="81">
        <f>Taula1[[#This Row],[% Jornada segons contracte
(no posar el símbol %) ]]-Taula1[[#This Row],[% Reducció salari per baix rendiment        (no posar el símbol %)]]</f>
        <v>0</v>
      </c>
      <c r="AM562" s="131">
        <f>ROUND((AN562/100)*24.8547945*Taula1[[#This Row],[Espai reservat Administració (dies)]],2)</f>
        <v>0</v>
      </c>
      <c r="AN562" s="79">
        <f>Taula1[[#This Row],[% Jornada segons contracte
(no posar el símbol %) ]]-Taula1[[#This Row],[% Reducció salari per baix rendiment        (no posar el símbol %)]]</f>
        <v>0</v>
      </c>
      <c r="AO562" s="131">
        <f t="shared" si="130"/>
        <v>0</v>
      </c>
      <c r="AP562" s="87"/>
      <c r="AQ562" s="137">
        <f>ROUND((AR562/100)*693*Taula1[[#This Row],[Mesos naturals sencers treballats període justificat (01/01/2023 - 31/03/2023)]],2)</f>
        <v>0</v>
      </c>
      <c r="AR562" s="90">
        <f>Taula1[[#This Row],[% Jornada segons contracte
(no posar el símbol %) ]]-Taula1[[#This Row],[% Reducció salari per baix rendiment        (no posar el símbol %)]]</f>
        <v>0</v>
      </c>
      <c r="AS562" s="137">
        <f>ROUND((AT562/100)*22.78356164*Taula1[[#This Row],[Dies treballats període justificat (01/01/2023 - 31/03/2023)              no comptabilitzats com a mes natural sencer]],2)</f>
        <v>0</v>
      </c>
      <c r="AT562" s="90">
        <f>Taula1[[#This Row],[% Jornada segons contracte
(no posar el símbol %) ]]-Taula1[[#This Row],[% Reducció salari per baix rendiment        (no posar el símbol %)]]</f>
        <v>0</v>
      </c>
      <c r="AU562" s="137">
        <f t="shared" si="131"/>
        <v>0</v>
      </c>
      <c r="AV562" s="87"/>
      <c r="AW562" s="136">
        <f>ROUND((AX562/100)*693*Taula1[[#This Row],[Espai reservat Administració  (mesos)]],2)</f>
        <v>0</v>
      </c>
      <c r="AX562" s="90">
        <f>Taula1[[#This Row],[% Jornada segons contracte
(no posar el símbol %) ]]-Taula1[[#This Row],[% Reducció salari per baix rendiment        (no posar el símbol %)]]</f>
        <v>0</v>
      </c>
      <c r="AY562" s="131">
        <f>ROUND((AZ562/100)*22.78356164*Taula1[[#This Row],[Espai reservat Administració (dies)]],2)</f>
        <v>0</v>
      </c>
      <c r="AZ562" s="81">
        <f>Taula1[[#This Row],[% Jornada segons contracte
(no posar el símbol %) ]]-Taula1[[#This Row],[% Reducció salari per baix rendiment        (no posar el símbol %)]]</f>
        <v>0</v>
      </c>
      <c r="BA562" s="82">
        <f t="shared" si="132"/>
        <v>0</v>
      </c>
      <c r="BB562" s="41"/>
      <c r="BC562" s="131">
        <f>IF(Taula1[[#This Row],[Grup justificat     (fer servir opcions de la llista desplegable)]]=1,AI562,0)</f>
        <v>0</v>
      </c>
      <c r="BD562" s="131">
        <f>IF(Taula1[[#This Row],[Grup justificat     (fer servir opcions de la llista desplegable)]]=2,AU562,0)</f>
        <v>0</v>
      </c>
      <c r="BE562" s="41"/>
      <c r="BF562" s="131">
        <f>IF(Taula1[[#This Row],[Espai reservat Administració]]=1,AO562,0)</f>
        <v>0</v>
      </c>
      <c r="BG562" s="82">
        <f>IF(Taula1[[#This Row],[Espai reservat Administració]]=2,BA562,0)</f>
        <v>0</v>
      </c>
      <c r="BH562" s="41"/>
      <c r="BI562" s="126">
        <f>IF(Taula1[[#This Row],[Grup justificat     (fer servir opcions de la llista desplegable)]]=1,1,0)</f>
        <v>0</v>
      </c>
      <c r="BJ562" s="126">
        <f>IF(Taula1[[#This Row],[Espai reservat Administració]]=1,1,0)</f>
        <v>0</v>
      </c>
      <c r="BK562" s="111"/>
      <c r="BL562" s="126">
        <f>IF(Taula1[[#This Row],[Grup justificat     (fer servir opcions de la llista desplegable)]]=2,1,0)</f>
        <v>0</v>
      </c>
      <c r="BM562" s="126">
        <f>IF(Taula1[[#This Row],[Espai reservat Administració]]=2,1,0)</f>
        <v>0</v>
      </c>
      <c r="BN562" s="73"/>
      <c r="BO562" s="73"/>
      <c r="BP562" s="73"/>
      <c r="BQ562" s="73"/>
      <c r="BR562" s="73"/>
      <c r="BS562" s="73"/>
      <c r="BT562" s="73"/>
      <c r="BU562" s="73"/>
      <c r="BV562" s="73"/>
      <c r="BW562" s="73"/>
      <c r="BX562" s="73"/>
      <c r="BY562" s="73"/>
      <c r="BZ562" s="73"/>
      <c r="CA562" s="73"/>
      <c r="CB562" s="73"/>
      <c r="CC562" s="73"/>
      <c r="CD562" s="73"/>
      <c r="CE562" s="73"/>
      <c r="CF562" s="73"/>
      <c r="CG562" s="63">
        <f t="shared" si="133"/>
        <v>0</v>
      </c>
      <c r="CH562" s="63">
        <f t="shared" si="134"/>
        <v>0</v>
      </c>
      <c r="CI562" s="73"/>
      <c r="CJ562" s="63">
        <f>IF(Taula1[[#This Row],[Tipus de contracte                                  (fer servir opcions de la llista desplegable)]]="Indefinit",1,0)</f>
        <v>0</v>
      </c>
      <c r="CK562" s="63">
        <f>IF(Taula1[[#This Row],[Tipus de contracte                                  (fer servir opcions de la llista desplegable)]]="Temporal, igual o superior a 6 mesos",1,0)</f>
        <v>0</v>
      </c>
      <c r="CL562" s="63">
        <f>IF(Taula1[[#This Row],[Tipus de contracte                                  (fer servir opcions de la llista desplegable)]]="Substitució per IT",1,0)</f>
        <v>0</v>
      </c>
      <c r="CM562" s="73"/>
      <c r="CN562" s="63">
        <f>IF(Taula1[[#This Row],[Relació llocs de treball]]&gt;=1,1,0)</f>
        <v>0</v>
      </c>
      <c r="CO562" s="73"/>
      <c r="CP562" s="63">
        <f>IF(Taula1[[#This Row],[Identitat de gènere                                                          (fer servir opcions de la llista desplegable)]]="Home",1,0)</f>
        <v>0</v>
      </c>
      <c r="CQ562" s="63">
        <f>IF(Taula1[[#This Row],[Identitat de gènere                                                          (fer servir opcions de la llista desplegable)]]="Dona",1,0)</f>
        <v>0</v>
      </c>
      <c r="CR562" s="63">
        <f>IF(Taula1[[#This Row],[Identitat de gènere                                                          (fer servir opcions de la llista desplegable)]]="No binari",1,0)</f>
        <v>0</v>
      </c>
      <c r="CS562" s="73"/>
      <c r="CT562" s="63">
        <f t="shared" si="128"/>
        <v>0</v>
      </c>
      <c r="CU562" s="64">
        <f t="shared" si="135"/>
        <v>0</v>
      </c>
      <c r="CW562" s="64">
        <f t="shared" si="136"/>
        <v>0</v>
      </c>
      <c r="CX562" s="64">
        <f t="shared" si="137"/>
        <v>0</v>
      </c>
      <c r="CY562" s="64">
        <f t="shared" si="138"/>
        <v>0</v>
      </c>
      <c r="CZ562" s="64">
        <f t="shared" si="139"/>
        <v>0</v>
      </c>
      <c r="DB562" s="64">
        <f t="shared" si="140"/>
        <v>0</v>
      </c>
      <c r="DC562" s="64">
        <f t="shared" si="141"/>
        <v>0</v>
      </c>
      <c r="DD562" s="64">
        <f t="shared" si="142"/>
        <v>0</v>
      </c>
      <c r="DE562" s="64">
        <f t="shared" si="143"/>
        <v>0</v>
      </c>
    </row>
    <row r="563" spans="2:109" x14ac:dyDescent="0.3">
      <c r="B563" s="167"/>
      <c r="C563" s="186"/>
      <c r="D563" s="2"/>
      <c r="E563" s="67"/>
      <c r="F563" s="5"/>
      <c r="G563" s="5"/>
      <c r="H563" s="187"/>
      <c r="I563" s="111" t="str">
        <f ca="1">IF(Taula1[[#This Row],[Data naixement (format dd/mm/aaaa)]]="","0",DATEDIF(Taula1[[#This Row],[Data naixement (format dd/mm/aaaa)]],TODAY(),"Y"))</f>
        <v>0</v>
      </c>
      <c r="J563" s="6"/>
      <c r="K563" s="6"/>
      <c r="L563" s="6"/>
      <c r="M563" s="6"/>
      <c r="N563" s="56"/>
      <c r="O563" s="56"/>
      <c r="P563" s="56"/>
      <c r="Q563" s="6"/>
      <c r="R563" s="7"/>
      <c r="S563" s="143">
        <f>Taula1[[#This Row],[Mesos naturals sencers treballats període justificat (01/01/2023 - 31/03/2023)]]</f>
        <v>0</v>
      </c>
      <c r="T563" s="194">
        <f>Taula1[[#This Row],[Dies treballats període justificat (01/01/2023 - 31/03/2023)              no comptabilitzats com a mes natural sencer]]</f>
        <v>0</v>
      </c>
      <c r="U563" s="12"/>
      <c r="V563" s="7"/>
      <c r="W563" s="188"/>
      <c r="X563" s="188"/>
      <c r="Y563" s="188"/>
      <c r="Z563" s="188"/>
      <c r="AA563" s="190"/>
      <c r="AB563" s="143">
        <f>Taula1[[#This Row],[Grup justificat     (fer servir opcions de la llista desplegable)]]</f>
        <v>0</v>
      </c>
      <c r="AC563" s="182"/>
      <c r="AD563" s="39"/>
      <c r="AE563" s="131">
        <f>ROUND((AF563/100)*756*Taula1[[#This Row],[Mesos naturals sencers treballats període justificat (01/01/2023 - 31/03/2023)]],2)</f>
        <v>0</v>
      </c>
      <c r="AF563" s="81">
        <f>Taula1[[#This Row],[% Jornada segons contracte
(no posar el símbol %) ]]-Taula1[[#This Row],[% Reducció salari per baix rendiment        (no posar el símbol %)]]</f>
        <v>0</v>
      </c>
      <c r="AG563" s="131">
        <f>ROUND((AH563/100)*24.8547945*Taula1[[#This Row],[Dies treballats període justificat (01/01/2023 - 31/03/2023)              no comptabilitzats com a mes natural sencer]],2)</f>
        <v>0</v>
      </c>
      <c r="AH563" s="79">
        <f>Taula1[[#This Row],[% Jornada segons contracte
(no posar el símbol %) ]]-Taula1[[#This Row],[% Reducció salari per baix rendiment        (no posar el símbol %)]]</f>
        <v>0</v>
      </c>
      <c r="AI563" s="131">
        <f t="shared" si="129"/>
        <v>0</v>
      </c>
      <c r="AJ563" s="39"/>
      <c r="AK563" s="131">
        <f>ROUND((AL563/100)*756*Taula1[[#This Row],[Espai reservat Administració  (mesos)]],2)</f>
        <v>0</v>
      </c>
      <c r="AL563" s="81">
        <f>Taula1[[#This Row],[% Jornada segons contracte
(no posar el símbol %) ]]-Taula1[[#This Row],[% Reducció salari per baix rendiment        (no posar el símbol %)]]</f>
        <v>0</v>
      </c>
      <c r="AM563" s="131">
        <f>ROUND((AN563/100)*24.8547945*Taula1[[#This Row],[Espai reservat Administració (dies)]],2)</f>
        <v>0</v>
      </c>
      <c r="AN563" s="79">
        <f>Taula1[[#This Row],[% Jornada segons contracte
(no posar el símbol %) ]]-Taula1[[#This Row],[% Reducció salari per baix rendiment        (no posar el símbol %)]]</f>
        <v>0</v>
      </c>
      <c r="AO563" s="131">
        <f t="shared" si="130"/>
        <v>0</v>
      </c>
      <c r="AP563" s="87"/>
      <c r="AQ563" s="137">
        <f>ROUND((AR563/100)*693*Taula1[[#This Row],[Mesos naturals sencers treballats període justificat (01/01/2023 - 31/03/2023)]],2)</f>
        <v>0</v>
      </c>
      <c r="AR563" s="90">
        <f>Taula1[[#This Row],[% Jornada segons contracte
(no posar el símbol %) ]]-Taula1[[#This Row],[% Reducció salari per baix rendiment        (no posar el símbol %)]]</f>
        <v>0</v>
      </c>
      <c r="AS563" s="137">
        <f>ROUND((AT563/100)*22.78356164*Taula1[[#This Row],[Dies treballats període justificat (01/01/2023 - 31/03/2023)              no comptabilitzats com a mes natural sencer]],2)</f>
        <v>0</v>
      </c>
      <c r="AT563" s="90">
        <f>Taula1[[#This Row],[% Jornada segons contracte
(no posar el símbol %) ]]-Taula1[[#This Row],[% Reducció salari per baix rendiment        (no posar el símbol %)]]</f>
        <v>0</v>
      </c>
      <c r="AU563" s="137">
        <f t="shared" si="131"/>
        <v>0</v>
      </c>
      <c r="AV563" s="87"/>
      <c r="AW563" s="136">
        <f>ROUND((AX563/100)*693*Taula1[[#This Row],[Espai reservat Administració  (mesos)]],2)</f>
        <v>0</v>
      </c>
      <c r="AX563" s="90">
        <f>Taula1[[#This Row],[% Jornada segons contracte
(no posar el símbol %) ]]-Taula1[[#This Row],[% Reducció salari per baix rendiment        (no posar el símbol %)]]</f>
        <v>0</v>
      </c>
      <c r="AY563" s="131">
        <f>ROUND((AZ563/100)*22.78356164*Taula1[[#This Row],[Espai reservat Administració (dies)]],2)</f>
        <v>0</v>
      </c>
      <c r="AZ563" s="81">
        <f>Taula1[[#This Row],[% Jornada segons contracte
(no posar el símbol %) ]]-Taula1[[#This Row],[% Reducció salari per baix rendiment        (no posar el símbol %)]]</f>
        <v>0</v>
      </c>
      <c r="BA563" s="82">
        <f t="shared" si="132"/>
        <v>0</v>
      </c>
      <c r="BB563" s="41"/>
      <c r="BC563" s="131">
        <f>IF(Taula1[[#This Row],[Grup justificat     (fer servir opcions de la llista desplegable)]]=1,AI563,0)</f>
        <v>0</v>
      </c>
      <c r="BD563" s="131">
        <f>IF(Taula1[[#This Row],[Grup justificat     (fer servir opcions de la llista desplegable)]]=2,AU563,0)</f>
        <v>0</v>
      </c>
      <c r="BE563" s="41"/>
      <c r="BF563" s="131">
        <f>IF(Taula1[[#This Row],[Espai reservat Administració]]=1,AO563,0)</f>
        <v>0</v>
      </c>
      <c r="BG563" s="82">
        <f>IF(Taula1[[#This Row],[Espai reservat Administració]]=2,BA563,0)</f>
        <v>0</v>
      </c>
      <c r="BH563" s="41"/>
      <c r="BI563" s="126">
        <f>IF(Taula1[[#This Row],[Grup justificat     (fer servir opcions de la llista desplegable)]]=1,1,0)</f>
        <v>0</v>
      </c>
      <c r="BJ563" s="126">
        <f>IF(Taula1[[#This Row],[Espai reservat Administració]]=1,1,0)</f>
        <v>0</v>
      </c>
      <c r="BK563" s="111"/>
      <c r="BL563" s="126">
        <f>IF(Taula1[[#This Row],[Grup justificat     (fer servir opcions de la llista desplegable)]]=2,1,0)</f>
        <v>0</v>
      </c>
      <c r="BM563" s="126">
        <f>IF(Taula1[[#This Row],[Espai reservat Administració]]=2,1,0)</f>
        <v>0</v>
      </c>
      <c r="BN563" s="73"/>
      <c r="BO563" s="73"/>
      <c r="BP563" s="73"/>
      <c r="BQ563" s="73"/>
      <c r="BR563" s="73"/>
      <c r="BS563" s="73"/>
      <c r="BT563" s="73"/>
      <c r="BU563" s="73"/>
      <c r="BV563" s="73"/>
      <c r="BW563" s="73"/>
      <c r="BX563" s="73"/>
      <c r="BY563" s="73"/>
      <c r="BZ563" s="73"/>
      <c r="CA563" s="73"/>
      <c r="CB563" s="73"/>
      <c r="CC563" s="73"/>
      <c r="CD563" s="73"/>
      <c r="CE563" s="73"/>
      <c r="CF563" s="73"/>
      <c r="CG563" s="63">
        <f t="shared" si="133"/>
        <v>0</v>
      </c>
      <c r="CH563" s="63">
        <f t="shared" si="134"/>
        <v>0</v>
      </c>
      <c r="CI563" s="73"/>
      <c r="CJ563" s="63">
        <f>IF(Taula1[[#This Row],[Tipus de contracte                                  (fer servir opcions de la llista desplegable)]]="Indefinit",1,0)</f>
        <v>0</v>
      </c>
      <c r="CK563" s="63">
        <f>IF(Taula1[[#This Row],[Tipus de contracte                                  (fer servir opcions de la llista desplegable)]]="Temporal, igual o superior a 6 mesos",1,0)</f>
        <v>0</v>
      </c>
      <c r="CL563" s="63">
        <f>IF(Taula1[[#This Row],[Tipus de contracte                                  (fer servir opcions de la llista desplegable)]]="Substitució per IT",1,0)</f>
        <v>0</v>
      </c>
      <c r="CM563" s="73"/>
      <c r="CN563" s="63">
        <f>IF(Taula1[[#This Row],[Relació llocs de treball]]&gt;=1,1,0)</f>
        <v>0</v>
      </c>
      <c r="CO563" s="73"/>
      <c r="CP563" s="63">
        <f>IF(Taula1[[#This Row],[Identitat de gènere                                                          (fer servir opcions de la llista desplegable)]]="Home",1,0)</f>
        <v>0</v>
      </c>
      <c r="CQ563" s="63">
        <f>IF(Taula1[[#This Row],[Identitat de gènere                                                          (fer servir opcions de la llista desplegable)]]="Dona",1,0)</f>
        <v>0</v>
      </c>
      <c r="CR563" s="63">
        <f>IF(Taula1[[#This Row],[Identitat de gènere                                                          (fer servir opcions de la llista desplegable)]]="No binari",1,0)</f>
        <v>0</v>
      </c>
      <c r="CS563" s="73"/>
      <c r="CT563" s="63">
        <f t="shared" si="128"/>
        <v>0</v>
      </c>
      <c r="CU563" s="64">
        <f t="shared" si="135"/>
        <v>0</v>
      </c>
      <c r="CW563" s="64">
        <f t="shared" si="136"/>
        <v>0</v>
      </c>
      <c r="CX563" s="64">
        <f t="shared" si="137"/>
        <v>0</v>
      </c>
      <c r="CY563" s="64">
        <f t="shared" si="138"/>
        <v>0</v>
      </c>
      <c r="CZ563" s="64">
        <f t="shared" si="139"/>
        <v>0</v>
      </c>
      <c r="DB563" s="64">
        <f t="shared" si="140"/>
        <v>0</v>
      </c>
      <c r="DC563" s="64">
        <f t="shared" si="141"/>
        <v>0</v>
      </c>
      <c r="DD563" s="64">
        <f t="shared" si="142"/>
        <v>0</v>
      </c>
      <c r="DE563" s="64">
        <f t="shared" si="143"/>
        <v>0</v>
      </c>
    </row>
    <row r="564" spans="2:109" x14ac:dyDescent="0.3">
      <c r="B564" s="167"/>
      <c r="C564" s="186"/>
      <c r="D564" s="2"/>
      <c r="E564" s="67"/>
      <c r="F564" s="5"/>
      <c r="G564" s="5"/>
      <c r="H564" s="187"/>
      <c r="I564" s="111" t="str">
        <f ca="1">IF(Taula1[[#This Row],[Data naixement (format dd/mm/aaaa)]]="","0",DATEDIF(Taula1[[#This Row],[Data naixement (format dd/mm/aaaa)]],TODAY(),"Y"))</f>
        <v>0</v>
      </c>
      <c r="J564" s="6"/>
      <c r="K564" s="6"/>
      <c r="L564" s="6"/>
      <c r="M564" s="6"/>
      <c r="N564" s="56"/>
      <c r="O564" s="56"/>
      <c r="P564" s="56"/>
      <c r="Q564" s="6"/>
      <c r="R564" s="7"/>
      <c r="S564" s="143">
        <f>Taula1[[#This Row],[Mesos naturals sencers treballats període justificat (01/01/2023 - 31/03/2023)]]</f>
        <v>0</v>
      </c>
      <c r="T564" s="194">
        <f>Taula1[[#This Row],[Dies treballats període justificat (01/01/2023 - 31/03/2023)              no comptabilitzats com a mes natural sencer]]</f>
        <v>0</v>
      </c>
      <c r="U564" s="12"/>
      <c r="V564" s="7"/>
      <c r="W564" s="188"/>
      <c r="X564" s="188"/>
      <c r="Y564" s="188"/>
      <c r="Z564" s="188"/>
      <c r="AA564" s="190"/>
      <c r="AB564" s="143">
        <f>Taula1[[#This Row],[Grup justificat     (fer servir opcions de la llista desplegable)]]</f>
        <v>0</v>
      </c>
      <c r="AC564" s="182"/>
      <c r="AD564" s="39"/>
      <c r="AE564" s="131">
        <f>ROUND((AF564/100)*756*Taula1[[#This Row],[Mesos naturals sencers treballats període justificat (01/01/2023 - 31/03/2023)]],2)</f>
        <v>0</v>
      </c>
      <c r="AF564" s="81">
        <f>Taula1[[#This Row],[% Jornada segons contracte
(no posar el símbol %) ]]-Taula1[[#This Row],[% Reducció salari per baix rendiment        (no posar el símbol %)]]</f>
        <v>0</v>
      </c>
      <c r="AG564" s="131">
        <f>ROUND((AH564/100)*24.8547945*Taula1[[#This Row],[Dies treballats període justificat (01/01/2023 - 31/03/2023)              no comptabilitzats com a mes natural sencer]],2)</f>
        <v>0</v>
      </c>
      <c r="AH564" s="79">
        <f>Taula1[[#This Row],[% Jornada segons contracte
(no posar el símbol %) ]]-Taula1[[#This Row],[% Reducció salari per baix rendiment        (no posar el símbol %)]]</f>
        <v>0</v>
      </c>
      <c r="AI564" s="131">
        <f t="shared" si="129"/>
        <v>0</v>
      </c>
      <c r="AJ564" s="39"/>
      <c r="AK564" s="131">
        <f>ROUND((AL564/100)*756*Taula1[[#This Row],[Espai reservat Administració  (mesos)]],2)</f>
        <v>0</v>
      </c>
      <c r="AL564" s="81">
        <f>Taula1[[#This Row],[% Jornada segons contracte
(no posar el símbol %) ]]-Taula1[[#This Row],[% Reducció salari per baix rendiment        (no posar el símbol %)]]</f>
        <v>0</v>
      </c>
      <c r="AM564" s="131">
        <f>ROUND((AN564/100)*24.8547945*Taula1[[#This Row],[Espai reservat Administració (dies)]],2)</f>
        <v>0</v>
      </c>
      <c r="AN564" s="79">
        <f>Taula1[[#This Row],[% Jornada segons contracte
(no posar el símbol %) ]]-Taula1[[#This Row],[% Reducció salari per baix rendiment        (no posar el símbol %)]]</f>
        <v>0</v>
      </c>
      <c r="AO564" s="131">
        <f t="shared" si="130"/>
        <v>0</v>
      </c>
      <c r="AP564" s="87"/>
      <c r="AQ564" s="137">
        <f>ROUND((AR564/100)*693*Taula1[[#This Row],[Mesos naturals sencers treballats període justificat (01/01/2023 - 31/03/2023)]],2)</f>
        <v>0</v>
      </c>
      <c r="AR564" s="90">
        <f>Taula1[[#This Row],[% Jornada segons contracte
(no posar el símbol %) ]]-Taula1[[#This Row],[% Reducció salari per baix rendiment        (no posar el símbol %)]]</f>
        <v>0</v>
      </c>
      <c r="AS564" s="137">
        <f>ROUND((AT564/100)*22.78356164*Taula1[[#This Row],[Dies treballats període justificat (01/01/2023 - 31/03/2023)              no comptabilitzats com a mes natural sencer]],2)</f>
        <v>0</v>
      </c>
      <c r="AT564" s="90">
        <f>Taula1[[#This Row],[% Jornada segons contracte
(no posar el símbol %) ]]-Taula1[[#This Row],[% Reducció salari per baix rendiment        (no posar el símbol %)]]</f>
        <v>0</v>
      </c>
      <c r="AU564" s="137">
        <f t="shared" si="131"/>
        <v>0</v>
      </c>
      <c r="AV564" s="87"/>
      <c r="AW564" s="136">
        <f>ROUND((AX564/100)*693*Taula1[[#This Row],[Espai reservat Administració  (mesos)]],2)</f>
        <v>0</v>
      </c>
      <c r="AX564" s="90">
        <f>Taula1[[#This Row],[% Jornada segons contracte
(no posar el símbol %) ]]-Taula1[[#This Row],[% Reducció salari per baix rendiment        (no posar el símbol %)]]</f>
        <v>0</v>
      </c>
      <c r="AY564" s="131">
        <f>ROUND((AZ564/100)*22.78356164*Taula1[[#This Row],[Espai reservat Administració (dies)]],2)</f>
        <v>0</v>
      </c>
      <c r="AZ564" s="81">
        <f>Taula1[[#This Row],[% Jornada segons contracte
(no posar el símbol %) ]]-Taula1[[#This Row],[% Reducció salari per baix rendiment        (no posar el símbol %)]]</f>
        <v>0</v>
      </c>
      <c r="BA564" s="82">
        <f t="shared" si="132"/>
        <v>0</v>
      </c>
      <c r="BB564" s="41"/>
      <c r="BC564" s="131">
        <f>IF(Taula1[[#This Row],[Grup justificat     (fer servir opcions de la llista desplegable)]]=1,AI564,0)</f>
        <v>0</v>
      </c>
      <c r="BD564" s="131">
        <f>IF(Taula1[[#This Row],[Grup justificat     (fer servir opcions de la llista desplegable)]]=2,AU564,0)</f>
        <v>0</v>
      </c>
      <c r="BE564" s="41"/>
      <c r="BF564" s="131">
        <f>IF(Taula1[[#This Row],[Espai reservat Administració]]=1,AO564,0)</f>
        <v>0</v>
      </c>
      <c r="BG564" s="82">
        <f>IF(Taula1[[#This Row],[Espai reservat Administració]]=2,BA564,0)</f>
        <v>0</v>
      </c>
      <c r="BH564" s="41"/>
      <c r="BI564" s="126">
        <f>IF(Taula1[[#This Row],[Grup justificat     (fer servir opcions de la llista desplegable)]]=1,1,0)</f>
        <v>0</v>
      </c>
      <c r="BJ564" s="126">
        <f>IF(Taula1[[#This Row],[Espai reservat Administració]]=1,1,0)</f>
        <v>0</v>
      </c>
      <c r="BK564" s="111"/>
      <c r="BL564" s="126">
        <f>IF(Taula1[[#This Row],[Grup justificat     (fer servir opcions de la llista desplegable)]]=2,1,0)</f>
        <v>0</v>
      </c>
      <c r="BM564" s="126">
        <f>IF(Taula1[[#This Row],[Espai reservat Administració]]=2,1,0)</f>
        <v>0</v>
      </c>
      <c r="BN564" s="73"/>
      <c r="BO564" s="73"/>
      <c r="BP564" s="73"/>
      <c r="BQ564" s="73"/>
      <c r="BR564" s="73"/>
      <c r="BS564" s="73"/>
      <c r="BT564" s="73"/>
      <c r="BU564" s="73"/>
      <c r="BV564" s="73"/>
      <c r="BW564" s="73"/>
      <c r="BX564" s="73"/>
      <c r="BY564" s="73"/>
      <c r="BZ564" s="73"/>
      <c r="CA564" s="73"/>
      <c r="CB564" s="73"/>
      <c r="CC564" s="73"/>
      <c r="CD564" s="73"/>
      <c r="CE564" s="73"/>
      <c r="CF564" s="73"/>
      <c r="CG564" s="63">
        <f t="shared" si="133"/>
        <v>0</v>
      </c>
      <c r="CH564" s="63">
        <f t="shared" si="134"/>
        <v>0</v>
      </c>
      <c r="CI564" s="73"/>
      <c r="CJ564" s="63">
        <f>IF(Taula1[[#This Row],[Tipus de contracte                                  (fer servir opcions de la llista desplegable)]]="Indefinit",1,0)</f>
        <v>0</v>
      </c>
      <c r="CK564" s="63">
        <f>IF(Taula1[[#This Row],[Tipus de contracte                                  (fer servir opcions de la llista desplegable)]]="Temporal, igual o superior a 6 mesos",1,0)</f>
        <v>0</v>
      </c>
      <c r="CL564" s="63">
        <f>IF(Taula1[[#This Row],[Tipus de contracte                                  (fer servir opcions de la llista desplegable)]]="Substitució per IT",1,0)</f>
        <v>0</v>
      </c>
      <c r="CM564" s="73"/>
      <c r="CN564" s="63">
        <f>IF(Taula1[[#This Row],[Relació llocs de treball]]&gt;=1,1,0)</f>
        <v>0</v>
      </c>
      <c r="CO564" s="73"/>
      <c r="CP564" s="63">
        <f>IF(Taula1[[#This Row],[Identitat de gènere                                                          (fer servir opcions de la llista desplegable)]]="Home",1,0)</f>
        <v>0</v>
      </c>
      <c r="CQ564" s="63">
        <f>IF(Taula1[[#This Row],[Identitat de gènere                                                          (fer servir opcions de la llista desplegable)]]="Dona",1,0)</f>
        <v>0</v>
      </c>
      <c r="CR564" s="63">
        <f>IF(Taula1[[#This Row],[Identitat de gènere                                                          (fer servir opcions de la llista desplegable)]]="No binari",1,0)</f>
        <v>0</v>
      </c>
      <c r="CS564" s="73"/>
      <c r="CT564" s="63">
        <f t="shared" si="128"/>
        <v>0</v>
      </c>
      <c r="CU564" s="64">
        <f t="shared" si="135"/>
        <v>0</v>
      </c>
      <c r="CW564" s="64">
        <f t="shared" si="136"/>
        <v>0</v>
      </c>
      <c r="CX564" s="64">
        <f t="shared" si="137"/>
        <v>0</v>
      </c>
      <c r="CY564" s="64">
        <f t="shared" si="138"/>
        <v>0</v>
      </c>
      <c r="CZ564" s="64">
        <f t="shared" si="139"/>
        <v>0</v>
      </c>
      <c r="DB564" s="64">
        <f t="shared" si="140"/>
        <v>0</v>
      </c>
      <c r="DC564" s="64">
        <f t="shared" si="141"/>
        <v>0</v>
      </c>
      <c r="DD564" s="64">
        <f t="shared" si="142"/>
        <v>0</v>
      </c>
      <c r="DE564" s="64">
        <f t="shared" si="143"/>
        <v>0</v>
      </c>
    </row>
    <row r="565" spans="2:109" x14ac:dyDescent="0.3">
      <c r="B565" s="167"/>
      <c r="C565" s="186"/>
      <c r="D565" s="2"/>
      <c r="E565" s="67"/>
      <c r="F565" s="5"/>
      <c r="G565" s="5"/>
      <c r="H565" s="187"/>
      <c r="I565" s="111" t="str">
        <f ca="1">IF(Taula1[[#This Row],[Data naixement (format dd/mm/aaaa)]]="","0",DATEDIF(Taula1[[#This Row],[Data naixement (format dd/mm/aaaa)]],TODAY(),"Y"))</f>
        <v>0</v>
      </c>
      <c r="J565" s="6"/>
      <c r="K565" s="6"/>
      <c r="L565" s="6"/>
      <c r="M565" s="6"/>
      <c r="N565" s="56"/>
      <c r="O565" s="56"/>
      <c r="P565" s="56"/>
      <c r="Q565" s="6"/>
      <c r="R565" s="7"/>
      <c r="S565" s="143">
        <f>Taula1[[#This Row],[Mesos naturals sencers treballats període justificat (01/01/2023 - 31/03/2023)]]</f>
        <v>0</v>
      </c>
      <c r="T565" s="194">
        <f>Taula1[[#This Row],[Dies treballats període justificat (01/01/2023 - 31/03/2023)              no comptabilitzats com a mes natural sencer]]</f>
        <v>0</v>
      </c>
      <c r="U565" s="12"/>
      <c r="V565" s="7"/>
      <c r="W565" s="188"/>
      <c r="X565" s="188"/>
      <c r="Y565" s="188"/>
      <c r="Z565" s="188"/>
      <c r="AA565" s="190"/>
      <c r="AB565" s="143">
        <f>Taula1[[#This Row],[Grup justificat     (fer servir opcions de la llista desplegable)]]</f>
        <v>0</v>
      </c>
      <c r="AC565" s="182"/>
      <c r="AD565" s="39"/>
      <c r="AE565" s="131">
        <f>ROUND((AF565/100)*756*Taula1[[#This Row],[Mesos naturals sencers treballats període justificat (01/01/2023 - 31/03/2023)]],2)</f>
        <v>0</v>
      </c>
      <c r="AF565" s="81">
        <f>Taula1[[#This Row],[% Jornada segons contracte
(no posar el símbol %) ]]-Taula1[[#This Row],[% Reducció salari per baix rendiment        (no posar el símbol %)]]</f>
        <v>0</v>
      </c>
      <c r="AG565" s="131">
        <f>ROUND((AH565/100)*24.8547945*Taula1[[#This Row],[Dies treballats període justificat (01/01/2023 - 31/03/2023)              no comptabilitzats com a mes natural sencer]],2)</f>
        <v>0</v>
      </c>
      <c r="AH565" s="79">
        <f>Taula1[[#This Row],[% Jornada segons contracte
(no posar el símbol %) ]]-Taula1[[#This Row],[% Reducció salari per baix rendiment        (no posar el símbol %)]]</f>
        <v>0</v>
      </c>
      <c r="AI565" s="131">
        <f t="shared" si="129"/>
        <v>0</v>
      </c>
      <c r="AJ565" s="39"/>
      <c r="AK565" s="131">
        <f>ROUND((AL565/100)*756*Taula1[[#This Row],[Espai reservat Administració  (mesos)]],2)</f>
        <v>0</v>
      </c>
      <c r="AL565" s="81">
        <f>Taula1[[#This Row],[% Jornada segons contracte
(no posar el símbol %) ]]-Taula1[[#This Row],[% Reducció salari per baix rendiment        (no posar el símbol %)]]</f>
        <v>0</v>
      </c>
      <c r="AM565" s="131">
        <f>ROUND((AN565/100)*24.8547945*Taula1[[#This Row],[Espai reservat Administració (dies)]],2)</f>
        <v>0</v>
      </c>
      <c r="AN565" s="79">
        <f>Taula1[[#This Row],[% Jornada segons contracte
(no posar el símbol %) ]]-Taula1[[#This Row],[% Reducció salari per baix rendiment        (no posar el símbol %)]]</f>
        <v>0</v>
      </c>
      <c r="AO565" s="131">
        <f t="shared" si="130"/>
        <v>0</v>
      </c>
      <c r="AP565" s="87"/>
      <c r="AQ565" s="137">
        <f>ROUND((AR565/100)*693*Taula1[[#This Row],[Mesos naturals sencers treballats període justificat (01/01/2023 - 31/03/2023)]],2)</f>
        <v>0</v>
      </c>
      <c r="AR565" s="90">
        <f>Taula1[[#This Row],[% Jornada segons contracte
(no posar el símbol %) ]]-Taula1[[#This Row],[% Reducció salari per baix rendiment        (no posar el símbol %)]]</f>
        <v>0</v>
      </c>
      <c r="AS565" s="137">
        <f>ROUND((AT565/100)*22.78356164*Taula1[[#This Row],[Dies treballats període justificat (01/01/2023 - 31/03/2023)              no comptabilitzats com a mes natural sencer]],2)</f>
        <v>0</v>
      </c>
      <c r="AT565" s="90">
        <f>Taula1[[#This Row],[% Jornada segons contracte
(no posar el símbol %) ]]-Taula1[[#This Row],[% Reducció salari per baix rendiment        (no posar el símbol %)]]</f>
        <v>0</v>
      </c>
      <c r="AU565" s="137">
        <f t="shared" si="131"/>
        <v>0</v>
      </c>
      <c r="AV565" s="87"/>
      <c r="AW565" s="136">
        <f>ROUND((AX565/100)*693*Taula1[[#This Row],[Espai reservat Administració  (mesos)]],2)</f>
        <v>0</v>
      </c>
      <c r="AX565" s="90">
        <f>Taula1[[#This Row],[% Jornada segons contracte
(no posar el símbol %) ]]-Taula1[[#This Row],[% Reducció salari per baix rendiment        (no posar el símbol %)]]</f>
        <v>0</v>
      </c>
      <c r="AY565" s="131">
        <f>ROUND((AZ565/100)*22.78356164*Taula1[[#This Row],[Espai reservat Administració (dies)]],2)</f>
        <v>0</v>
      </c>
      <c r="AZ565" s="81">
        <f>Taula1[[#This Row],[% Jornada segons contracte
(no posar el símbol %) ]]-Taula1[[#This Row],[% Reducció salari per baix rendiment        (no posar el símbol %)]]</f>
        <v>0</v>
      </c>
      <c r="BA565" s="82">
        <f t="shared" si="132"/>
        <v>0</v>
      </c>
      <c r="BB565" s="41"/>
      <c r="BC565" s="131">
        <f>IF(Taula1[[#This Row],[Grup justificat     (fer servir opcions de la llista desplegable)]]=1,AI565,0)</f>
        <v>0</v>
      </c>
      <c r="BD565" s="131">
        <f>IF(Taula1[[#This Row],[Grup justificat     (fer servir opcions de la llista desplegable)]]=2,AU565,0)</f>
        <v>0</v>
      </c>
      <c r="BE565" s="41"/>
      <c r="BF565" s="131">
        <f>IF(Taula1[[#This Row],[Espai reservat Administració]]=1,AO565,0)</f>
        <v>0</v>
      </c>
      <c r="BG565" s="82">
        <f>IF(Taula1[[#This Row],[Espai reservat Administració]]=2,BA565,0)</f>
        <v>0</v>
      </c>
      <c r="BH565" s="41"/>
      <c r="BI565" s="126">
        <f>IF(Taula1[[#This Row],[Grup justificat     (fer servir opcions de la llista desplegable)]]=1,1,0)</f>
        <v>0</v>
      </c>
      <c r="BJ565" s="126">
        <f>IF(Taula1[[#This Row],[Espai reservat Administració]]=1,1,0)</f>
        <v>0</v>
      </c>
      <c r="BK565" s="111"/>
      <c r="BL565" s="126">
        <f>IF(Taula1[[#This Row],[Grup justificat     (fer servir opcions de la llista desplegable)]]=2,1,0)</f>
        <v>0</v>
      </c>
      <c r="BM565" s="126">
        <f>IF(Taula1[[#This Row],[Espai reservat Administració]]=2,1,0)</f>
        <v>0</v>
      </c>
      <c r="BN565" s="73"/>
      <c r="BO565" s="73"/>
      <c r="BP565" s="73"/>
      <c r="BQ565" s="73"/>
      <c r="BR565" s="73"/>
      <c r="BS565" s="73"/>
      <c r="BT565" s="73"/>
      <c r="BU565" s="73"/>
      <c r="BV565" s="73"/>
      <c r="BW565" s="73"/>
      <c r="BX565" s="73"/>
      <c r="BY565" s="73"/>
      <c r="BZ565" s="73"/>
      <c r="CA565" s="73"/>
      <c r="CB565" s="73"/>
      <c r="CC565" s="73"/>
      <c r="CD565" s="73"/>
      <c r="CE565" s="73"/>
      <c r="CF565" s="73"/>
      <c r="CG565" s="63">
        <f t="shared" si="133"/>
        <v>0</v>
      </c>
      <c r="CH565" s="63">
        <f t="shared" si="134"/>
        <v>0</v>
      </c>
      <c r="CI565" s="73"/>
      <c r="CJ565" s="63">
        <f>IF(Taula1[[#This Row],[Tipus de contracte                                  (fer servir opcions de la llista desplegable)]]="Indefinit",1,0)</f>
        <v>0</v>
      </c>
      <c r="CK565" s="63">
        <f>IF(Taula1[[#This Row],[Tipus de contracte                                  (fer servir opcions de la llista desplegable)]]="Temporal, igual o superior a 6 mesos",1,0)</f>
        <v>0</v>
      </c>
      <c r="CL565" s="63">
        <f>IF(Taula1[[#This Row],[Tipus de contracte                                  (fer servir opcions de la llista desplegable)]]="Substitució per IT",1,0)</f>
        <v>0</v>
      </c>
      <c r="CM565" s="73"/>
      <c r="CN565" s="63">
        <f>IF(Taula1[[#This Row],[Relació llocs de treball]]&gt;=1,1,0)</f>
        <v>0</v>
      </c>
      <c r="CO565" s="73"/>
      <c r="CP565" s="63">
        <f>IF(Taula1[[#This Row],[Identitat de gènere                                                          (fer servir opcions de la llista desplegable)]]="Home",1,0)</f>
        <v>0</v>
      </c>
      <c r="CQ565" s="63">
        <f>IF(Taula1[[#This Row],[Identitat de gènere                                                          (fer servir opcions de la llista desplegable)]]="Dona",1,0)</f>
        <v>0</v>
      </c>
      <c r="CR565" s="63">
        <f>IF(Taula1[[#This Row],[Identitat de gènere                                                          (fer servir opcions de la llista desplegable)]]="No binari",1,0)</f>
        <v>0</v>
      </c>
      <c r="CS565" s="73"/>
      <c r="CT565" s="63">
        <f t="shared" si="128"/>
        <v>0</v>
      </c>
      <c r="CU565" s="64">
        <f t="shared" si="135"/>
        <v>0</v>
      </c>
      <c r="CW565" s="64">
        <f t="shared" si="136"/>
        <v>0</v>
      </c>
      <c r="CX565" s="64">
        <f t="shared" si="137"/>
        <v>0</v>
      </c>
      <c r="CY565" s="64">
        <f t="shared" si="138"/>
        <v>0</v>
      </c>
      <c r="CZ565" s="64">
        <f t="shared" si="139"/>
        <v>0</v>
      </c>
      <c r="DB565" s="64">
        <f t="shared" si="140"/>
        <v>0</v>
      </c>
      <c r="DC565" s="64">
        <f t="shared" si="141"/>
        <v>0</v>
      </c>
      <c r="DD565" s="64">
        <f t="shared" si="142"/>
        <v>0</v>
      </c>
      <c r="DE565" s="64">
        <f t="shared" si="143"/>
        <v>0</v>
      </c>
    </row>
    <row r="566" spans="2:109" x14ac:dyDescent="0.3">
      <c r="B566" s="167"/>
      <c r="C566" s="186"/>
      <c r="D566" s="2"/>
      <c r="E566" s="67"/>
      <c r="F566" s="5"/>
      <c r="G566" s="5"/>
      <c r="H566" s="187"/>
      <c r="I566" s="111" t="str">
        <f ca="1">IF(Taula1[[#This Row],[Data naixement (format dd/mm/aaaa)]]="","0",DATEDIF(Taula1[[#This Row],[Data naixement (format dd/mm/aaaa)]],TODAY(),"Y"))</f>
        <v>0</v>
      </c>
      <c r="J566" s="6"/>
      <c r="K566" s="6"/>
      <c r="L566" s="6"/>
      <c r="M566" s="6"/>
      <c r="N566" s="56"/>
      <c r="O566" s="56"/>
      <c r="P566" s="56"/>
      <c r="Q566" s="6"/>
      <c r="R566" s="7"/>
      <c r="S566" s="143">
        <f>Taula1[[#This Row],[Mesos naturals sencers treballats període justificat (01/01/2023 - 31/03/2023)]]</f>
        <v>0</v>
      </c>
      <c r="T566" s="194">
        <f>Taula1[[#This Row],[Dies treballats període justificat (01/01/2023 - 31/03/2023)              no comptabilitzats com a mes natural sencer]]</f>
        <v>0</v>
      </c>
      <c r="U566" s="12"/>
      <c r="V566" s="7"/>
      <c r="W566" s="188"/>
      <c r="X566" s="188"/>
      <c r="Y566" s="188"/>
      <c r="Z566" s="188"/>
      <c r="AA566" s="190"/>
      <c r="AB566" s="143">
        <f>Taula1[[#This Row],[Grup justificat     (fer servir opcions de la llista desplegable)]]</f>
        <v>0</v>
      </c>
      <c r="AC566" s="182"/>
      <c r="AD566" s="39"/>
      <c r="AE566" s="131">
        <f>ROUND((AF566/100)*756*Taula1[[#This Row],[Mesos naturals sencers treballats període justificat (01/01/2023 - 31/03/2023)]],2)</f>
        <v>0</v>
      </c>
      <c r="AF566" s="81">
        <f>Taula1[[#This Row],[% Jornada segons contracte
(no posar el símbol %) ]]-Taula1[[#This Row],[% Reducció salari per baix rendiment        (no posar el símbol %)]]</f>
        <v>0</v>
      </c>
      <c r="AG566" s="131">
        <f>ROUND((AH566/100)*24.8547945*Taula1[[#This Row],[Dies treballats període justificat (01/01/2023 - 31/03/2023)              no comptabilitzats com a mes natural sencer]],2)</f>
        <v>0</v>
      </c>
      <c r="AH566" s="79">
        <f>Taula1[[#This Row],[% Jornada segons contracte
(no posar el símbol %) ]]-Taula1[[#This Row],[% Reducció salari per baix rendiment        (no posar el símbol %)]]</f>
        <v>0</v>
      </c>
      <c r="AI566" s="131">
        <f t="shared" si="129"/>
        <v>0</v>
      </c>
      <c r="AJ566" s="39"/>
      <c r="AK566" s="131">
        <f>ROUND((AL566/100)*756*Taula1[[#This Row],[Espai reservat Administració  (mesos)]],2)</f>
        <v>0</v>
      </c>
      <c r="AL566" s="81">
        <f>Taula1[[#This Row],[% Jornada segons contracte
(no posar el símbol %) ]]-Taula1[[#This Row],[% Reducció salari per baix rendiment        (no posar el símbol %)]]</f>
        <v>0</v>
      </c>
      <c r="AM566" s="131">
        <f>ROUND((AN566/100)*24.8547945*Taula1[[#This Row],[Espai reservat Administració (dies)]],2)</f>
        <v>0</v>
      </c>
      <c r="AN566" s="79">
        <f>Taula1[[#This Row],[% Jornada segons contracte
(no posar el símbol %) ]]-Taula1[[#This Row],[% Reducció salari per baix rendiment        (no posar el símbol %)]]</f>
        <v>0</v>
      </c>
      <c r="AO566" s="131">
        <f t="shared" si="130"/>
        <v>0</v>
      </c>
      <c r="AP566" s="87"/>
      <c r="AQ566" s="137">
        <f>ROUND((AR566/100)*693*Taula1[[#This Row],[Mesos naturals sencers treballats període justificat (01/01/2023 - 31/03/2023)]],2)</f>
        <v>0</v>
      </c>
      <c r="AR566" s="90">
        <f>Taula1[[#This Row],[% Jornada segons contracte
(no posar el símbol %) ]]-Taula1[[#This Row],[% Reducció salari per baix rendiment        (no posar el símbol %)]]</f>
        <v>0</v>
      </c>
      <c r="AS566" s="137">
        <f>ROUND((AT566/100)*22.78356164*Taula1[[#This Row],[Dies treballats període justificat (01/01/2023 - 31/03/2023)              no comptabilitzats com a mes natural sencer]],2)</f>
        <v>0</v>
      </c>
      <c r="AT566" s="90">
        <f>Taula1[[#This Row],[% Jornada segons contracte
(no posar el símbol %) ]]-Taula1[[#This Row],[% Reducció salari per baix rendiment        (no posar el símbol %)]]</f>
        <v>0</v>
      </c>
      <c r="AU566" s="137">
        <f t="shared" si="131"/>
        <v>0</v>
      </c>
      <c r="AV566" s="87"/>
      <c r="AW566" s="136">
        <f>ROUND((AX566/100)*693*Taula1[[#This Row],[Espai reservat Administració  (mesos)]],2)</f>
        <v>0</v>
      </c>
      <c r="AX566" s="90">
        <f>Taula1[[#This Row],[% Jornada segons contracte
(no posar el símbol %) ]]-Taula1[[#This Row],[% Reducció salari per baix rendiment        (no posar el símbol %)]]</f>
        <v>0</v>
      </c>
      <c r="AY566" s="131">
        <f>ROUND((AZ566/100)*22.78356164*Taula1[[#This Row],[Espai reservat Administració (dies)]],2)</f>
        <v>0</v>
      </c>
      <c r="AZ566" s="81">
        <f>Taula1[[#This Row],[% Jornada segons contracte
(no posar el símbol %) ]]-Taula1[[#This Row],[% Reducció salari per baix rendiment        (no posar el símbol %)]]</f>
        <v>0</v>
      </c>
      <c r="BA566" s="82">
        <f t="shared" si="132"/>
        <v>0</v>
      </c>
      <c r="BB566" s="41"/>
      <c r="BC566" s="131">
        <f>IF(Taula1[[#This Row],[Grup justificat     (fer servir opcions de la llista desplegable)]]=1,AI566,0)</f>
        <v>0</v>
      </c>
      <c r="BD566" s="131">
        <f>IF(Taula1[[#This Row],[Grup justificat     (fer servir opcions de la llista desplegable)]]=2,AU566,0)</f>
        <v>0</v>
      </c>
      <c r="BE566" s="41"/>
      <c r="BF566" s="131">
        <f>IF(Taula1[[#This Row],[Espai reservat Administració]]=1,AO566,0)</f>
        <v>0</v>
      </c>
      <c r="BG566" s="82">
        <f>IF(Taula1[[#This Row],[Espai reservat Administració]]=2,BA566,0)</f>
        <v>0</v>
      </c>
      <c r="BH566" s="41"/>
      <c r="BI566" s="126">
        <f>IF(Taula1[[#This Row],[Grup justificat     (fer servir opcions de la llista desplegable)]]=1,1,0)</f>
        <v>0</v>
      </c>
      <c r="BJ566" s="126">
        <f>IF(Taula1[[#This Row],[Espai reservat Administració]]=1,1,0)</f>
        <v>0</v>
      </c>
      <c r="BK566" s="111"/>
      <c r="BL566" s="126">
        <f>IF(Taula1[[#This Row],[Grup justificat     (fer servir opcions de la llista desplegable)]]=2,1,0)</f>
        <v>0</v>
      </c>
      <c r="BM566" s="126">
        <f>IF(Taula1[[#This Row],[Espai reservat Administració]]=2,1,0)</f>
        <v>0</v>
      </c>
      <c r="BN566" s="73"/>
      <c r="BO566" s="73"/>
      <c r="BP566" s="73"/>
      <c r="BQ566" s="73"/>
      <c r="BR566" s="73"/>
      <c r="BS566" s="73"/>
      <c r="BT566" s="73"/>
      <c r="BU566" s="73"/>
      <c r="BV566" s="73"/>
      <c r="BW566" s="73"/>
      <c r="BX566" s="73"/>
      <c r="BY566" s="73"/>
      <c r="BZ566" s="73"/>
      <c r="CA566" s="73"/>
      <c r="CB566" s="73"/>
      <c r="CC566" s="73"/>
      <c r="CD566" s="73"/>
      <c r="CE566" s="73"/>
      <c r="CF566" s="73"/>
      <c r="CG566" s="63">
        <f t="shared" si="133"/>
        <v>0</v>
      </c>
      <c r="CH566" s="63">
        <f t="shared" si="134"/>
        <v>0</v>
      </c>
      <c r="CI566" s="73"/>
      <c r="CJ566" s="63">
        <f>IF(Taula1[[#This Row],[Tipus de contracte                                  (fer servir opcions de la llista desplegable)]]="Indefinit",1,0)</f>
        <v>0</v>
      </c>
      <c r="CK566" s="63">
        <f>IF(Taula1[[#This Row],[Tipus de contracte                                  (fer servir opcions de la llista desplegable)]]="Temporal, igual o superior a 6 mesos",1,0)</f>
        <v>0</v>
      </c>
      <c r="CL566" s="63">
        <f>IF(Taula1[[#This Row],[Tipus de contracte                                  (fer servir opcions de la llista desplegable)]]="Substitució per IT",1,0)</f>
        <v>0</v>
      </c>
      <c r="CM566" s="73"/>
      <c r="CN566" s="63">
        <f>IF(Taula1[[#This Row],[Relació llocs de treball]]&gt;=1,1,0)</f>
        <v>0</v>
      </c>
      <c r="CO566" s="73"/>
      <c r="CP566" s="63">
        <f>IF(Taula1[[#This Row],[Identitat de gènere                                                          (fer servir opcions de la llista desplegable)]]="Home",1,0)</f>
        <v>0</v>
      </c>
      <c r="CQ566" s="63">
        <f>IF(Taula1[[#This Row],[Identitat de gènere                                                          (fer servir opcions de la llista desplegable)]]="Dona",1,0)</f>
        <v>0</v>
      </c>
      <c r="CR566" s="63">
        <f>IF(Taula1[[#This Row],[Identitat de gènere                                                          (fer servir opcions de la llista desplegable)]]="No binari",1,0)</f>
        <v>0</v>
      </c>
      <c r="CS566" s="73"/>
      <c r="CT566" s="63">
        <f t="shared" si="128"/>
        <v>0</v>
      </c>
      <c r="CU566" s="64">
        <f t="shared" si="135"/>
        <v>0</v>
      </c>
      <c r="CW566" s="64">
        <f t="shared" si="136"/>
        <v>0</v>
      </c>
      <c r="CX566" s="64">
        <f t="shared" si="137"/>
        <v>0</v>
      </c>
      <c r="CY566" s="64">
        <f t="shared" si="138"/>
        <v>0</v>
      </c>
      <c r="CZ566" s="64">
        <f t="shared" si="139"/>
        <v>0</v>
      </c>
      <c r="DB566" s="64">
        <f t="shared" si="140"/>
        <v>0</v>
      </c>
      <c r="DC566" s="64">
        <f t="shared" si="141"/>
        <v>0</v>
      </c>
      <c r="DD566" s="64">
        <f t="shared" si="142"/>
        <v>0</v>
      </c>
      <c r="DE566" s="64">
        <f t="shared" si="143"/>
        <v>0</v>
      </c>
    </row>
    <row r="567" spans="2:109" x14ac:dyDescent="0.3">
      <c r="B567" s="167"/>
      <c r="C567" s="186"/>
      <c r="D567" s="2"/>
      <c r="E567" s="67"/>
      <c r="F567" s="5"/>
      <c r="G567" s="5"/>
      <c r="H567" s="187"/>
      <c r="I567" s="111" t="str">
        <f ca="1">IF(Taula1[[#This Row],[Data naixement (format dd/mm/aaaa)]]="","0",DATEDIF(Taula1[[#This Row],[Data naixement (format dd/mm/aaaa)]],TODAY(),"Y"))</f>
        <v>0</v>
      </c>
      <c r="J567" s="6"/>
      <c r="K567" s="6"/>
      <c r="L567" s="6"/>
      <c r="M567" s="6"/>
      <c r="N567" s="56"/>
      <c r="O567" s="56"/>
      <c r="P567" s="56"/>
      <c r="Q567" s="6"/>
      <c r="R567" s="7"/>
      <c r="S567" s="143">
        <f>Taula1[[#This Row],[Mesos naturals sencers treballats període justificat (01/01/2023 - 31/03/2023)]]</f>
        <v>0</v>
      </c>
      <c r="T567" s="194">
        <f>Taula1[[#This Row],[Dies treballats període justificat (01/01/2023 - 31/03/2023)              no comptabilitzats com a mes natural sencer]]</f>
        <v>0</v>
      </c>
      <c r="U567" s="12"/>
      <c r="V567" s="7"/>
      <c r="W567" s="188"/>
      <c r="X567" s="188"/>
      <c r="Y567" s="188"/>
      <c r="Z567" s="188"/>
      <c r="AA567" s="190"/>
      <c r="AB567" s="143">
        <f>Taula1[[#This Row],[Grup justificat     (fer servir opcions de la llista desplegable)]]</f>
        <v>0</v>
      </c>
      <c r="AC567" s="182"/>
      <c r="AD567" s="39"/>
      <c r="AE567" s="131">
        <f>ROUND((AF567/100)*756*Taula1[[#This Row],[Mesos naturals sencers treballats període justificat (01/01/2023 - 31/03/2023)]],2)</f>
        <v>0</v>
      </c>
      <c r="AF567" s="81">
        <f>Taula1[[#This Row],[% Jornada segons contracte
(no posar el símbol %) ]]-Taula1[[#This Row],[% Reducció salari per baix rendiment        (no posar el símbol %)]]</f>
        <v>0</v>
      </c>
      <c r="AG567" s="131">
        <f>ROUND((AH567/100)*24.8547945*Taula1[[#This Row],[Dies treballats període justificat (01/01/2023 - 31/03/2023)              no comptabilitzats com a mes natural sencer]],2)</f>
        <v>0</v>
      </c>
      <c r="AH567" s="79">
        <f>Taula1[[#This Row],[% Jornada segons contracte
(no posar el símbol %) ]]-Taula1[[#This Row],[% Reducció salari per baix rendiment        (no posar el símbol %)]]</f>
        <v>0</v>
      </c>
      <c r="AI567" s="131">
        <f t="shared" si="129"/>
        <v>0</v>
      </c>
      <c r="AJ567" s="39"/>
      <c r="AK567" s="131">
        <f>ROUND((AL567/100)*756*Taula1[[#This Row],[Espai reservat Administració  (mesos)]],2)</f>
        <v>0</v>
      </c>
      <c r="AL567" s="81">
        <f>Taula1[[#This Row],[% Jornada segons contracte
(no posar el símbol %) ]]-Taula1[[#This Row],[% Reducció salari per baix rendiment        (no posar el símbol %)]]</f>
        <v>0</v>
      </c>
      <c r="AM567" s="131">
        <f>ROUND((AN567/100)*24.8547945*Taula1[[#This Row],[Espai reservat Administració (dies)]],2)</f>
        <v>0</v>
      </c>
      <c r="AN567" s="79">
        <f>Taula1[[#This Row],[% Jornada segons contracte
(no posar el símbol %) ]]-Taula1[[#This Row],[% Reducció salari per baix rendiment        (no posar el símbol %)]]</f>
        <v>0</v>
      </c>
      <c r="AO567" s="131">
        <f t="shared" si="130"/>
        <v>0</v>
      </c>
      <c r="AP567" s="87"/>
      <c r="AQ567" s="137">
        <f>ROUND((AR567/100)*693*Taula1[[#This Row],[Mesos naturals sencers treballats període justificat (01/01/2023 - 31/03/2023)]],2)</f>
        <v>0</v>
      </c>
      <c r="AR567" s="90">
        <f>Taula1[[#This Row],[% Jornada segons contracte
(no posar el símbol %) ]]-Taula1[[#This Row],[% Reducció salari per baix rendiment        (no posar el símbol %)]]</f>
        <v>0</v>
      </c>
      <c r="AS567" s="137">
        <f>ROUND((AT567/100)*22.78356164*Taula1[[#This Row],[Dies treballats període justificat (01/01/2023 - 31/03/2023)              no comptabilitzats com a mes natural sencer]],2)</f>
        <v>0</v>
      </c>
      <c r="AT567" s="90">
        <f>Taula1[[#This Row],[% Jornada segons contracte
(no posar el símbol %) ]]-Taula1[[#This Row],[% Reducció salari per baix rendiment        (no posar el símbol %)]]</f>
        <v>0</v>
      </c>
      <c r="AU567" s="137">
        <f t="shared" si="131"/>
        <v>0</v>
      </c>
      <c r="AV567" s="87"/>
      <c r="AW567" s="136">
        <f>ROUND((AX567/100)*693*Taula1[[#This Row],[Espai reservat Administració  (mesos)]],2)</f>
        <v>0</v>
      </c>
      <c r="AX567" s="90">
        <f>Taula1[[#This Row],[% Jornada segons contracte
(no posar el símbol %) ]]-Taula1[[#This Row],[% Reducció salari per baix rendiment        (no posar el símbol %)]]</f>
        <v>0</v>
      </c>
      <c r="AY567" s="131">
        <f>ROUND((AZ567/100)*22.78356164*Taula1[[#This Row],[Espai reservat Administració (dies)]],2)</f>
        <v>0</v>
      </c>
      <c r="AZ567" s="81">
        <f>Taula1[[#This Row],[% Jornada segons contracte
(no posar el símbol %) ]]-Taula1[[#This Row],[% Reducció salari per baix rendiment        (no posar el símbol %)]]</f>
        <v>0</v>
      </c>
      <c r="BA567" s="82">
        <f t="shared" si="132"/>
        <v>0</v>
      </c>
      <c r="BB567" s="41"/>
      <c r="BC567" s="131">
        <f>IF(Taula1[[#This Row],[Grup justificat     (fer servir opcions de la llista desplegable)]]=1,AI567,0)</f>
        <v>0</v>
      </c>
      <c r="BD567" s="131">
        <f>IF(Taula1[[#This Row],[Grup justificat     (fer servir opcions de la llista desplegable)]]=2,AU567,0)</f>
        <v>0</v>
      </c>
      <c r="BE567" s="41"/>
      <c r="BF567" s="131">
        <f>IF(Taula1[[#This Row],[Espai reservat Administració]]=1,AO567,0)</f>
        <v>0</v>
      </c>
      <c r="BG567" s="82">
        <f>IF(Taula1[[#This Row],[Espai reservat Administració]]=2,BA567,0)</f>
        <v>0</v>
      </c>
      <c r="BH567" s="41"/>
      <c r="BI567" s="126">
        <f>IF(Taula1[[#This Row],[Grup justificat     (fer servir opcions de la llista desplegable)]]=1,1,0)</f>
        <v>0</v>
      </c>
      <c r="BJ567" s="126">
        <f>IF(Taula1[[#This Row],[Espai reservat Administració]]=1,1,0)</f>
        <v>0</v>
      </c>
      <c r="BK567" s="111"/>
      <c r="BL567" s="126">
        <f>IF(Taula1[[#This Row],[Grup justificat     (fer servir opcions de la llista desplegable)]]=2,1,0)</f>
        <v>0</v>
      </c>
      <c r="BM567" s="126">
        <f>IF(Taula1[[#This Row],[Espai reservat Administració]]=2,1,0)</f>
        <v>0</v>
      </c>
      <c r="BN567" s="73"/>
      <c r="BO567" s="73"/>
      <c r="BP567" s="73"/>
      <c r="BQ567" s="73"/>
      <c r="BR567" s="73"/>
      <c r="BS567" s="73"/>
      <c r="BT567" s="73"/>
      <c r="BU567" s="73"/>
      <c r="BV567" s="73"/>
      <c r="BW567" s="73"/>
      <c r="BX567" s="73"/>
      <c r="BY567" s="73"/>
      <c r="BZ567" s="73"/>
      <c r="CA567" s="73"/>
      <c r="CB567" s="73"/>
      <c r="CC567" s="73"/>
      <c r="CD567" s="73"/>
      <c r="CE567" s="73"/>
      <c r="CF567" s="73"/>
      <c r="CG567" s="63">
        <f t="shared" si="133"/>
        <v>0</v>
      </c>
      <c r="CH567" s="63">
        <f t="shared" si="134"/>
        <v>0</v>
      </c>
      <c r="CI567" s="73"/>
      <c r="CJ567" s="63">
        <f>IF(Taula1[[#This Row],[Tipus de contracte                                  (fer servir opcions de la llista desplegable)]]="Indefinit",1,0)</f>
        <v>0</v>
      </c>
      <c r="CK567" s="63">
        <f>IF(Taula1[[#This Row],[Tipus de contracte                                  (fer servir opcions de la llista desplegable)]]="Temporal, igual o superior a 6 mesos",1,0)</f>
        <v>0</v>
      </c>
      <c r="CL567" s="63">
        <f>IF(Taula1[[#This Row],[Tipus de contracte                                  (fer servir opcions de la llista desplegable)]]="Substitució per IT",1,0)</f>
        <v>0</v>
      </c>
      <c r="CM567" s="73"/>
      <c r="CN567" s="63">
        <f>IF(Taula1[[#This Row],[Relació llocs de treball]]&gt;=1,1,0)</f>
        <v>0</v>
      </c>
      <c r="CO567" s="73"/>
      <c r="CP567" s="63">
        <f>IF(Taula1[[#This Row],[Identitat de gènere                                                          (fer servir opcions de la llista desplegable)]]="Home",1,0)</f>
        <v>0</v>
      </c>
      <c r="CQ567" s="63">
        <f>IF(Taula1[[#This Row],[Identitat de gènere                                                          (fer servir opcions de la llista desplegable)]]="Dona",1,0)</f>
        <v>0</v>
      </c>
      <c r="CR567" s="63">
        <f>IF(Taula1[[#This Row],[Identitat de gènere                                                          (fer servir opcions de la llista desplegable)]]="No binari",1,0)</f>
        <v>0</v>
      </c>
      <c r="CS567" s="73"/>
      <c r="CT567" s="63">
        <f t="shared" si="128"/>
        <v>0</v>
      </c>
      <c r="CU567" s="64">
        <f t="shared" si="135"/>
        <v>0</v>
      </c>
      <c r="CW567" s="64">
        <f t="shared" si="136"/>
        <v>0</v>
      </c>
      <c r="CX567" s="64">
        <f t="shared" si="137"/>
        <v>0</v>
      </c>
      <c r="CY567" s="64">
        <f t="shared" si="138"/>
        <v>0</v>
      </c>
      <c r="CZ567" s="64">
        <f t="shared" si="139"/>
        <v>0</v>
      </c>
      <c r="DB567" s="64">
        <f t="shared" si="140"/>
        <v>0</v>
      </c>
      <c r="DC567" s="64">
        <f t="shared" si="141"/>
        <v>0</v>
      </c>
      <c r="DD567" s="64">
        <f t="shared" si="142"/>
        <v>0</v>
      </c>
      <c r="DE567" s="64">
        <f t="shared" si="143"/>
        <v>0</v>
      </c>
    </row>
    <row r="568" spans="2:109" x14ac:dyDescent="0.3">
      <c r="B568" s="167"/>
      <c r="C568" s="186"/>
      <c r="D568" s="2"/>
      <c r="E568" s="67"/>
      <c r="F568" s="5"/>
      <c r="G568" s="5"/>
      <c r="H568" s="187"/>
      <c r="I568" s="111" t="str">
        <f ca="1">IF(Taula1[[#This Row],[Data naixement (format dd/mm/aaaa)]]="","0",DATEDIF(Taula1[[#This Row],[Data naixement (format dd/mm/aaaa)]],TODAY(),"Y"))</f>
        <v>0</v>
      </c>
      <c r="J568" s="6"/>
      <c r="K568" s="6"/>
      <c r="L568" s="6"/>
      <c r="M568" s="6"/>
      <c r="N568" s="56"/>
      <c r="O568" s="56"/>
      <c r="P568" s="56"/>
      <c r="Q568" s="6"/>
      <c r="R568" s="7"/>
      <c r="S568" s="143">
        <f>Taula1[[#This Row],[Mesos naturals sencers treballats període justificat (01/01/2023 - 31/03/2023)]]</f>
        <v>0</v>
      </c>
      <c r="T568" s="194">
        <f>Taula1[[#This Row],[Dies treballats període justificat (01/01/2023 - 31/03/2023)              no comptabilitzats com a mes natural sencer]]</f>
        <v>0</v>
      </c>
      <c r="U568" s="12"/>
      <c r="V568" s="7"/>
      <c r="W568" s="188"/>
      <c r="X568" s="188"/>
      <c r="Y568" s="188"/>
      <c r="Z568" s="188"/>
      <c r="AA568" s="190"/>
      <c r="AB568" s="143">
        <f>Taula1[[#This Row],[Grup justificat     (fer servir opcions de la llista desplegable)]]</f>
        <v>0</v>
      </c>
      <c r="AC568" s="182"/>
      <c r="AD568" s="39"/>
      <c r="AE568" s="131">
        <f>ROUND((AF568/100)*756*Taula1[[#This Row],[Mesos naturals sencers treballats període justificat (01/01/2023 - 31/03/2023)]],2)</f>
        <v>0</v>
      </c>
      <c r="AF568" s="81">
        <f>Taula1[[#This Row],[% Jornada segons contracte
(no posar el símbol %) ]]-Taula1[[#This Row],[% Reducció salari per baix rendiment        (no posar el símbol %)]]</f>
        <v>0</v>
      </c>
      <c r="AG568" s="131">
        <f>ROUND((AH568/100)*24.8547945*Taula1[[#This Row],[Dies treballats període justificat (01/01/2023 - 31/03/2023)              no comptabilitzats com a mes natural sencer]],2)</f>
        <v>0</v>
      </c>
      <c r="AH568" s="79">
        <f>Taula1[[#This Row],[% Jornada segons contracte
(no posar el símbol %) ]]-Taula1[[#This Row],[% Reducció salari per baix rendiment        (no posar el símbol %)]]</f>
        <v>0</v>
      </c>
      <c r="AI568" s="131">
        <f t="shared" si="129"/>
        <v>0</v>
      </c>
      <c r="AJ568" s="39"/>
      <c r="AK568" s="131">
        <f>ROUND((AL568/100)*756*Taula1[[#This Row],[Espai reservat Administració  (mesos)]],2)</f>
        <v>0</v>
      </c>
      <c r="AL568" s="81">
        <f>Taula1[[#This Row],[% Jornada segons contracte
(no posar el símbol %) ]]-Taula1[[#This Row],[% Reducció salari per baix rendiment        (no posar el símbol %)]]</f>
        <v>0</v>
      </c>
      <c r="AM568" s="131">
        <f>ROUND((AN568/100)*24.8547945*Taula1[[#This Row],[Espai reservat Administració (dies)]],2)</f>
        <v>0</v>
      </c>
      <c r="AN568" s="79">
        <f>Taula1[[#This Row],[% Jornada segons contracte
(no posar el símbol %) ]]-Taula1[[#This Row],[% Reducció salari per baix rendiment        (no posar el símbol %)]]</f>
        <v>0</v>
      </c>
      <c r="AO568" s="131">
        <f t="shared" si="130"/>
        <v>0</v>
      </c>
      <c r="AP568" s="87"/>
      <c r="AQ568" s="137">
        <f>ROUND((AR568/100)*693*Taula1[[#This Row],[Mesos naturals sencers treballats període justificat (01/01/2023 - 31/03/2023)]],2)</f>
        <v>0</v>
      </c>
      <c r="AR568" s="90">
        <f>Taula1[[#This Row],[% Jornada segons contracte
(no posar el símbol %) ]]-Taula1[[#This Row],[% Reducció salari per baix rendiment        (no posar el símbol %)]]</f>
        <v>0</v>
      </c>
      <c r="AS568" s="137">
        <f>ROUND((AT568/100)*22.78356164*Taula1[[#This Row],[Dies treballats període justificat (01/01/2023 - 31/03/2023)              no comptabilitzats com a mes natural sencer]],2)</f>
        <v>0</v>
      </c>
      <c r="AT568" s="90">
        <f>Taula1[[#This Row],[% Jornada segons contracte
(no posar el símbol %) ]]-Taula1[[#This Row],[% Reducció salari per baix rendiment        (no posar el símbol %)]]</f>
        <v>0</v>
      </c>
      <c r="AU568" s="137">
        <f t="shared" si="131"/>
        <v>0</v>
      </c>
      <c r="AV568" s="87"/>
      <c r="AW568" s="136">
        <f>ROUND((AX568/100)*693*Taula1[[#This Row],[Espai reservat Administració  (mesos)]],2)</f>
        <v>0</v>
      </c>
      <c r="AX568" s="90">
        <f>Taula1[[#This Row],[% Jornada segons contracte
(no posar el símbol %) ]]-Taula1[[#This Row],[% Reducció salari per baix rendiment        (no posar el símbol %)]]</f>
        <v>0</v>
      </c>
      <c r="AY568" s="131">
        <f>ROUND((AZ568/100)*22.78356164*Taula1[[#This Row],[Espai reservat Administració (dies)]],2)</f>
        <v>0</v>
      </c>
      <c r="AZ568" s="81">
        <f>Taula1[[#This Row],[% Jornada segons contracte
(no posar el símbol %) ]]-Taula1[[#This Row],[% Reducció salari per baix rendiment        (no posar el símbol %)]]</f>
        <v>0</v>
      </c>
      <c r="BA568" s="82">
        <f t="shared" si="132"/>
        <v>0</v>
      </c>
      <c r="BB568" s="41"/>
      <c r="BC568" s="131">
        <f>IF(Taula1[[#This Row],[Grup justificat     (fer servir opcions de la llista desplegable)]]=1,AI568,0)</f>
        <v>0</v>
      </c>
      <c r="BD568" s="131">
        <f>IF(Taula1[[#This Row],[Grup justificat     (fer servir opcions de la llista desplegable)]]=2,AU568,0)</f>
        <v>0</v>
      </c>
      <c r="BE568" s="41"/>
      <c r="BF568" s="131">
        <f>IF(Taula1[[#This Row],[Espai reservat Administració]]=1,AO568,0)</f>
        <v>0</v>
      </c>
      <c r="BG568" s="82">
        <f>IF(Taula1[[#This Row],[Espai reservat Administració]]=2,BA568,0)</f>
        <v>0</v>
      </c>
      <c r="BH568" s="41"/>
      <c r="BI568" s="126">
        <f>IF(Taula1[[#This Row],[Grup justificat     (fer servir opcions de la llista desplegable)]]=1,1,0)</f>
        <v>0</v>
      </c>
      <c r="BJ568" s="126">
        <f>IF(Taula1[[#This Row],[Espai reservat Administració]]=1,1,0)</f>
        <v>0</v>
      </c>
      <c r="BK568" s="111"/>
      <c r="BL568" s="126">
        <f>IF(Taula1[[#This Row],[Grup justificat     (fer servir opcions de la llista desplegable)]]=2,1,0)</f>
        <v>0</v>
      </c>
      <c r="BM568" s="126">
        <f>IF(Taula1[[#This Row],[Espai reservat Administració]]=2,1,0)</f>
        <v>0</v>
      </c>
      <c r="BN568" s="73"/>
      <c r="BO568" s="73"/>
      <c r="BP568" s="73"/>
      <c r="BQ568" s="73"/>
      <c r="BR568" s="73"/>
      <c r="BS568" s="73"/>
      <c r="BT568" s="73"/>
      <c r="BU568" s="73"/>
      <c r="BV568" s="73"/>
      <c r="BW568" s="73"/>
      <c r="BX568" s="73"/>
      <c r="BY568" s="73"/>
      <c r="BZ568" s="73"/>
      <c r="CA568" s="73"/>
      <c r="CB568" s="73"/>
      <c r="CC568" s="73"/>
      <c r="CD568" s="73"/>
      <c r="CE568" s="73"/>
      <c r="CF568" s="73"/>
      <c r="CG568" s="63">
        <f t="shared" si="133"/>
        <v>0</v>
      </c>
      <c r="CH568" s="63">
        <f t="shared" si="134"/>
        <v>0</v>
      </c>
      <c r="CI568" s="73"/>
      <c r="CJ568" s="63">
        <f>IF(Taula1[[#This Row],[Tipus de contracte                                  (fer servir opcions de la llista desplegable)]]="Indefinit",1,0)</f>
        <v>0</v>
      </c>
      <c r="CK568" s="63">
        <f>IF(Taula1[[#This Row],[Tipus de contracte                                  (fer servir opcions de la llista desplegable)]]="Temporal, igual o superior a 6 mesos",1,0)</f>
        <v>0</v>
      </c>
      <c r="CL568" s="63">
        <f>IF(Taula1[[#This Row],[Tipus de contracte                                  (fer servir opcions de la llista desplegable)]]="Substitució per IT",1,0)</f>
        <v>0</v>
      </c>
      <c r="CM568" s="73"/>
      <c r="CN568" s="63">
        <f>IF(Taula1[[#This Row],[Relació llocs de treball]]&gt;=1,1,0)</f>
        <v>0</v>
      </c>
      <c r="CO568" s="73"/>
      <c r="CP568" s="63">
        <f>IF(Taula1[[#This Row],[Identitat de gènere                                                          (fer servir opcions de la llista desplegable)]]="Home",1,0)</f>
        <v>0</v>
      </c>
      <c r="CQ568" s="63">
        <f>IF(Taula1[[#This Row],[Identitat de gènere                                                          (fer servir opcions de la llista desplegable)]]="Dona",1,0)</f>
        <v>0</v>
      </c>
      <c r="CR568" s="63">
        <f>IF(Taula1[[#This Row],[Identitat de gènere                                                          (fer servir opcions de la llista desplegable)]]="No binari",1,0)</f>
        <v>0</v>
      </c>
      <c r="CS568" s="73"/>
      <c r="CT568" s="63">
        <f t="shared" si="128"/>
        <v>0</v>
      </c>
      <c r="CU568" s="64">
        <f t="shared" si="135"/>
        <v>0</v>
      </c>
      <c r="CW568" s="64">
        <f t="shared" si="136"/>
        <v>0</v>
      </c>
      <c r="CX568" s="64">
        <f t="shared" si="137"/>
        <v>0</v>
      </c>
      <c r="CY568" s="64">
        <f t="shared" si="138"/>
        <v>0</v>
      </c>
      <c r="CZ568" s="64">
        <f t="shared" si="139"/>
        <v>0</v>
      </c>
      <c r="DB568" s="64">
        <f t="shared" si="140"/>
        <v>0</v>
      </c>
      <c r="DC568" s="64">
        <f t="shared" si="141"/>
        <v>0</v>
      </c>
      <c r="DD568" s="64">
        <f t="shared" si="142"/>
        <v>0</v>
      </c>
      <c r="DE568" s="64">
        <f t="shared" si="143"/>
        <v>0</v>
      </c>
    </row>
    <row r="569" spans="2:109" x14ac:dyDescent="0.3">
      <c r="B569" s="167"/>
      <c r="C569" s="186"/>
      <c r="D569" s="2"/>
      <c r="E569" s="67"/>
      <c r="F569" s="5"/>
      <c r="G569" s="5"/>
      <c r="H569" s="187"/>
      <c r="I569" s="111" t="str">
        <f ca="1">IF(Taula1[[#This Row],[Data naixement (format dd/mm/aaaa)]]="","0",DATEDIF(Taula1[[#This Row],[Data naixement (format dd/mm/aaaa)]],TODAY(),"Y"))</f>
        <v>0</v>
      </c>
      <c r="J569" s="6"/>
      <c r="K569" s="6"/>
      <c r="L569" s="6"/>
      <c r="M569" s="6"/>
      <c r="N569" s="56"/>
      <c r="O569" s="56"/>
      <c r="P569" s="56"/>
      <c r="Q569" s="6"/>
      <c r="R569" s="7"/>
      <c r="S569" s="143">
        <f>Taula1[[#This Row],[Mesos naturals sencers treballats període justificat (01/01/2023 - 31/03/2023)]]</f>
        <v>0</v>
      </c>
      <c r="T569" s="194">
        <f>Taula1[[#This Row],[Dies treballats període justificat (01/01/2023 - 31/03/2023)              no comptabilitzats com a mes natural sencer]]</f>
        <v>0</v>
      </c>
      <c r="U569" s="12"/>
      <c r="V569" s="7"/>
      <c r="W569" s="188"/>
      <c r="X569" s="188"/>
      <c r="Y569" s="188"/>
      <c r="Z569" s="188"/>
      <c r="AA569" s="190"/>
      <c r="AB569" s="143">
        <f>Taula1[[#This Row],[Grup justificat     (fer servir opcions de la llista desplegable)]]</f>
        <v>0</v>
      </c>
      <c r="AC569" s="182"/>
      <c r="AD569" s="39"/>
      <c r="AE569" s="131">
        <f>ROUND((AF569/100)*756*Taula1[[#This Row],[Mesos naturals sencers treballats període justificat (01/01/2023 - 31/03/2023)]],2)</f>
        <v>0</v>
      </c>
      <c r="AF569" s="81">
        <f>Taula1[[#This Row],[% Jornada segons contracte
(no posar el símbol %) ]]-Taula1[[#This Row],[% Reducció salari per baix rendiment        (no posar el símbol %)]]</f>
        <v>0</v>
      </c>
      <c r="AG569" s="131">
        <f>ROUND((AH569/100)*24.8547945*Taula1[[#This Row],[Dies treballats període justificat (01/01/2023 - 31/03/2023)              no comptabilitzats com a mes natural sencer]],2)</f>
        <v>0</v>
      </c>
      <c r="AH569" s="79">
        <f>Taula1[[#This Row],[% Jornada segons contracte
(no posar el símbol %) ]]-Taula1[[#This Row],[% Reducció salari per baix rendiment        (no posar el símbol %)]]</f>
        <v>0</v>
      </c>
      <c r="AI569" s="131">
        <f t="shared" si="129"/>
        <v>0</v>
      </c>
      <c r="AJ569" s="39"/>
      <c r="AK569" s="131">
        <f>ROUND((AL569/100)*756*Taula1[[#This Row],[Espai reservat Administració  (mesos)]],2)</f>
        <v>0</v>
      </c>
      <c r="AL569" s="81">
        <f>Taula1[[#This Row],[% Jornada segons contracte
(no posar el símbol %) ]]-Taula1[[#This Row],[% Reducció salari per baix rendiment        (no posar el símbol %)]]</f>
        <v>0</v>
      </c>
      <c r="AM569" s="131">
        <f>ROUND((AN569/100)*24.8547945*Taula1[[#This Row],[Espai reservat Administració (dies)]],2)</f>
        <v>0</v>
      </c>
      <c r="AN569" s="79">
        <f>Taula1[[#This Row],[% Jornada segons contracte
(no posar el símbol %) ]]-Taula1[[#This Row],[% Reducció salari per baix rendiment        (no posar el símbol %)]]</f>
        <v>0</v>
      </c>
      <c r="AO569" s="131">
        <f t="shared" si="130"/>
        <v>0</v>
      </c>
      <c r="AP569" s="87"/>
      <c r="AQ569" s="137">
        <f>ROUND((AR569/100)*693*Taula1[[#This Row],[Mesos naturals sencers treballats període justificat (01/01/2023 - 31/03/2023)]],2)</f>
        <v>0</v>
      </c>
      <c r="AR569" s="90">
        <f>Taula1[[#This Row],[% Jornada segons contracte
(no posar el símbol %) ]]-Taula1[[#This Row],[% Reducció salari per baix rendiment        (no posar el símbol %)]]</f>
        <v>0</v>
      </c>
      <c r="AS569" s="137">
        <f>ROUND((AT569/100)*22.78356164*Taula1[[#This Row],[Dies treballats període justificat (01/01/2023 - 31/03/2023)              no comptabilitzats com a mes natural sencer]],2)</f>
        <v>0</v>
      </c>
      <c r="AT569" s="90">
        <f>Taula1[[#This Row],[% Jornada segons contracte
(no posar el símbol %) ]]-Taula1[[#This Row],[% Reducció salari per baix rendiment        (no posar el símbol %)]]</f>
        <v>0</v>
      </c>
      <c r="AU569" s="137">
        <f t="shared" si="131"/>
        <v>0</v>
      </c>
      <c r="AV569" s="87"/>
      <c r="AW569" s="136">
        <f>ROUND((AX569/100)*693*Taula1[[#This Row],[Espai reservat Administració  (mesos)]],2)</f>
        <v>0</v>
      </c>
      <c r="AX569" s="90">
        <f>Taula1[[#This Row],[% Jornada segons contracte
(no posar el símbol %) ]]-Taula1[[#This Row],[% Reducció salari per baix rendiment        (no posar el símbol %)]]</f>
        <v>0</v>
      </c>
      <c r="AY569" s="131">
        <f>ROUND((AZ569/100)*22.78356164*Taula1[[#This Row],[Espai reservat Administració (dies)]],2)</f>
        <v>0</v>
      </c>
      <c r="AZ569" s="81">
        <f>Taula1[[#This Row],[% Jornada segons contracte
(no posar el símbol %) ]]-Taula1[[#This Row],[% Reducció salari per baix rendiment        (no posar el símbol %)]]</f>
        <v>0</v>
      </c>
      <c r="BA569" s="82">
        <f t="shared" si="132"/>
        <v>0</v>
      </c>
      <c r="BB569" s="41"/>
      <c r="BC569" s="131">
        <f>IF(Taula1[[#This Row],[Grup justificat     (fer servir opcions de la llista desplegable)]]=1,AI569,0)</f>
        <v>0</v>
      </c>
      <c r="BD569" s="131">
        <f>IF(Taula1[[#This Row],[Grup justificat     (fer servir opcions de la llista desplegable)]]=2,AU569,0)</f>
        <v>0</v>
      </c>
      <c r="BE569" s="41"/>
      <c r="BF569" s="131">
        <f>IF(Taula1[[#This Row],[Espai reservat Administració]]=1,AO569,0)</f>
        <v>0</v>
      </c>
      <c r="BG569" s="82">
        <f>IF(Taula1[[#This Row],[Espai reservat Administració]]=2,BA569,0)</f>
        <v>0</v>
      </c>
      <c r="BH569" s="41"/>
      <c r="BI569" s="126">
        <f>IF(Taula1[[#This Row],[Grup justificat     (fer servir opcions de la llista desplegable)]]=1,1,0)</f>
        <v>0</v>
      </c>
      <c r="BJ569" s="126">
        <f>IF(Taula1[[#This Row],[Espai reservat Administració]]=1,1,0)</f>
        <v>0</v>
      </c>
      <c r="BK569" s="111"/>
      <c r="BL569" s="126">
        <f>IF(Taula1[[#This Row],[Grup justificat     (fer servir opcions de la llista desplegable)]]=2,1,0)</f>
        <v>0</v>
      </c>
      <c r="BM569" s="126">
        <f>IF(Taula1[[#This Row],[Espai reservat Administració]]=2,1,0)</f>
        <v>0</v>
      </c>
      <c r="BN569" s="73"/>
      <c r="BO569" s="73"/>
      <c r="BP569" s="73"/>
      <c r="BQ569" s="73"/>
      <c r="BR569" s="73"/>
      <c r="BS569" s="73"/>
      <c r="BT569" s="73"/>
      <c r="BU569" s="73"/>
      <c r="BV569" s="73"/>
      <c r="BW569" s="73"/>
      <c r="BX569" s="73"/>
      <c r="BY569" s="73"/>
      <c r="BZ569" s="73"/>
      <c r="CA569" s="73"/>
      <c r="CB569" s="73"/>
      <c r="CC569" s="73"/>
      <c r="CD569" s="73"/>
      <c r="CE569" s="73"/>
      <c r="CF569" s="73"/>
      <c r="CG569" s="63">
        <f t="shared" si="133"/>
        <v>0</v>
      </c>
      <c r="CH569" s="63">
        <f t="shared" si="134"/>
        <v>0</v>
      </c>
      <c r="CI569" s="73"/>
      <c r="CJ569" s="63">
        <f>IF(Taula1[[#This Row],[Tipus de contracte                                  (fer servir opcions de la llista desplegable)]]="Indefinit",1,0)</f>
        <v>0</v>
      </c>
      <c r="CK569" s="63">
        <f>IF(Taula1[[#This Row],[Tipus de contracte                                  (fer servir opcions de la llista desplegable)]]="Temporal, igual o superior a 6 mesos",1,0)</f>
        <v>0</v>
      </c>
      <c r="CL569" s="63">
        <f>IF(Taula1[[#This Row],[Tipus de contracte                                  (fer servir opcions de la llista desplegable)]]="Substitució per IT",1,0)</f>
        <v>0</v>
      </c>
      <c r="CM569" s="73"/>
      <c r="CN569" s="63">
        <f>IF(Taula1[[#This Row],[Relació llocs de treball]]&gt;=1,1,0)</f>
        <v>0</v>
      </c>
      <c r="CO569" s="73"/>
      <c r="CP569" s="63">
        <f>IF(Taula1[[#This Row],[Identitat de gènere                                                          (fer servir opcions de la llista desplegable)]]="Home",1,0)</f>
        <v>0</v>
      </c>
      <c r="CQ569" s="63">
        <f>IF(Taula1[[#This Row],[Identitat de gènere                                                          (fer servir opcions de la llista desplegable)]]="Dona",1,0)</f>
        <v>0</v>
      </c>
      <c r="CR569" s="63">
        <f>IF(Taula1[[#This Row],[Identitat de gènere                                                          (fer servir opcions de la llista desplegable)]]="No binari",1,0)</f>
        <v>0</v>
      </c>
      <c r="CS569" s="73"/>
      <c r="CT569" s="63">
        <f t="shared" si="128"/>
        <v>0</v>
      </c>
      <c r="CU569" s="64">
        <f t="shared" si="135"/>
        <v>0</v>
      </c>
      <c r="CW569" s="64">
        <f t="shared" si="136"/>
        <v>0</v>
      </c>
      <c r="CX569" s="64">
        <f t="shared" si="137"/>
        <v>0</v>
      </c>
      <c r="CY569" s="64">
        <f t="shared" si="138"/>
        <v>0</v>
      </c>
      <c r="CZ569" s="64">
        <f t="shared" si="139"/>
        <v>0</v>
      </c>
      <c r="DB569" s="64">
        <f t="shared" si="140"/>
        <v>0</v>
      </c>
      <c r="DC569" s="64">
        <f t="shared" si="141"/>
        <v>0</v>
      </c>
      <c r="DD569" s="64">
        <f t="shared" si="142"/>
        <v>0</v>
      </c>
      <c r="DE569" s="64">
        <f t="shared" si="143"/>
        <v>0</v>
      </c>
    </row>
    <row r="570" spans="2:109" x14ac:dyDescent="0.3">
      <c r="B570" s="167"/>
      <c r="C570" s="186"/>
      <c r="D570" s="2"/>
      <c r="E570" s="67"/>
      <c r="F570" s="5"/>
      <c r="G570" s="5"/>
      <c r="H570" s="187"/>
      <c r="I570" s="111" t="str">
        <f ca="1">IF(Taula1[[#This Row],[Data naixement (format dd/mm/aaaa)]]="","0",DATEDIF(Taula1[[#This Row],[Data naixement (format dd/mm/aaaa)]],TODAY(),"Y"))</f>
        <v>0</v>
      </c>
      <c r="J570" s="6"/>
      <c r="K570" s="6"/>
      <c r="L570" s="6"/>
      <c r="M570" s="6"/>
      <c r="N570" s="56"/>
      <c r="O570" s="56"/>
      <c r="P570" s="56"/>
      <c r="Q570" s="6"/>
      <c r="R570" s="7"/>
      <c r="S570" s="143">
        <f>Taula1[[#This Row],[Mesos naturals sencers treballats període justificat (01/01/2023 - 31/03/2023)]]</f>
        <v>0</v>
      </c>
      <c r="T570" s="194">
        <f>Taula1[[#This Row],[Dies treballats període justificat (01/01/2023 - 31/03/2023)              no comptabilitzats com a mes natural sencer]]</f>
        <v>0</v>
      </c>
      <c r="U570" s="12"/>
      <c r="V570" s="7"/>
      <c r="W570" s="188"/>
      <c r="X570" s="188"/>
      <c r="Y570" s="188"/>
      <c r="Z570" s="188"/>
      <c r="AA570" s="190"/>
      <c r="AB570" s="143">
        <f>Taula1[[#This Row],[Grup justificat     (fer servir opcions de la llista desplegable)]]</f>
        <v>0</v>
      </c>
      <c r="AC570" s="182"/>
      <c r="AD570" s="39"/>
      <c r="AE570" s="131">
        <f>ROUND((AF570/100)*756*Taula1[[#This Row],[Mesos naturals sencers treballats període justificat (01/01/2023 - 31/03/2023)]],2)</f>
        <v>0</v>
      </c>
      <c r="AF570" s="81">
        <f>Taula1[[#This Row],[% Jornada segons contracte
(no posar el símbol %) ]]-Taula1[[#This Row],[% Reducció salari per baix rendiment        (no posar el símbol %)]]</f>
        <v>0</v>
      </c>
      <c r="AG570" s="131">
        <f>ROUND((AH570/100)*24.8547945*Taula1[[#This Row],[Dies treballats període justificat (01/01/2023 - 31/03/2023)              no comptabilitzats com a mes natural sencer]],2)</f>
        <v>0</v>
      </c>
      <c r="AH570" s="79">
        <f>Taula1[[#This Row],[% Jornada segons contracte
(no posar el símbol %) ]]-Taula1[[#This Row],[% Reducció salari per baix rendiment        (no posar el símbol %)]]</f>
        <v>0</v>
      </c>
      <c r="AI570" s="131">
        <f t="shared" si="129"/>
        <v>0</v>
      </c>
      <c r="AJ570" s="39"/>
      <c r="AK570" s="131">
        <f>ROUND((AL570/100)*756*Taula1[[#This Row],[Espai reservat Administració  (mesos)]],2)</f>
        <v>0</v>
      </c>
      <c r="AL570" s="81">
        <f>Taula1[[#This Row],[% Jornada segons contracte
(no posar el símbol %) ]]-Taula1[[#This Row],[% Reducció salari per baix rendiment        (no posar el símbol %)]]</f>
        <v>0</v>
      </c>
      <c r="AM570" s="131">
        <f>ROUND((AN570/100)*24.8547945*Taula1[[#This Row],[Espai reservat Administració (dies)]],2)</f>
        <v>0</v>
      </c>
      <c r="AN570" s="79">
        <f>Taula1[[#This Row],[% Jornada segons contracte
(no posar el símbol %) ]]-Taula1[[#This Row],[% Reducció salari per baix rendiment        (no posar el símbol %)]]</f>
        <v>0</v>
      </c>
      <c r="AO570" s="131">
        <f t="shared" si="130"/>
        <v>0</v>
      </c>
      <c r="AP570" s="87"/>
      <c r="AQ570" s="137">
        <f>ROUND((AR570/100)*693*Taula1[[#This Row],[Mesos naturals sencers treballats període justificat (01/01/2023 - 31/03/2023)]],2)</f>
        <v>0</v>
      </c>
      <c r="AR570" s="90">
        <f>Taula1[[#This Row],[% Jornada segons contracte
(no posar el símbol %) ]]-Taula1[[#This Row],[% Reducció salari per baix rendiment        (no posar el símbol %)]]</f>
        <v>0</v>
      </c>
      <c r="AS570" s="137">
        <f>ROUND((AT570/100)*22.78356164*Taula1[[#This Row],[Dies treballats període justificat (01/01/2023 - 31/03/2023)              no comptabilitzats com a mes natural sencer]],2)</f>
        <v>0</v>
      </c>
      <c r="AT570" s="90">
        <f>Taula1[[#This Row],[% Jornada segons contracte
(no posar el símbol %) ]]-Taula1[[#This Row],[% Reducció salari per baix rendiment        (no posar el símbol %)]]</f>
        <v>0</v>
      </c>
      <c r="AU570" s="137">
        <f t="shared" si="131"/>
        <v>0</v>
      </c>
      <c r="AV570" s="87"/>
      <c r="AW570" s="136">
        <f>ROUND((AX570/100)*693*Taula1[[#This Row],[Espai reservat Administració  (mesos)]],2)</f>
        <v>0</v>
      </c>
      <c r="AX570" s="90">
        <f>Taula1[[#This Row],[% Jornada segons contracte
(no posar el símbol %) ]]-Taula1[[#This Row],[% Reducció salari per baix rendiment        (no posar el símbol %)]]</f>
        <v>0</v>
      </c>
      <c r="AY570" s="131">
        <f>ROUND((AZ570/100)*22.78356164*Taula1[[#This Row],[Espai reservat Administració (dies)]],2)</f>
        <v>0</v>
      </c>
      <c r="AZ570" s="81">
        <f>Taula1[[#This Row],[% Jornada segons contracte
(no posar el símbol %) ]]-Taula1[[#This Row],[% Reducció salari per baix rendiment        (no posar el símbol %)]]</f>
        <v>0</v>
      </c>
      <c r="BA570" s="82">
        <f t="shared" si="132"/>
        <v>0</v>
      </c>
      <c r="BB570" s="41"/>
      <c r="BC570" s="131">
        <f>IF(Taula1[[#This Row],[Grup justificat     (fer servir opcions de la llista desplegable)]]=1,AI570,0)</f>
        <v>0</v>
      </c>
      <c r="BD570" s="131">
        <f>IF(Taula1[[#This Row],[Grup justificat     (fer servir opcions de la llista desplegable)]]=2,AU570,0)</f>
        <v>0</v>
      </c>
      <c r="BE570" s="41"/>
      <c r="BF570" s="131">
        <f>IF(Taula1[[#This Row],[Espai reservat Administració]]=1,AO570,0)</f>
        <v>0</v>
      </c>
      <c r="BG570" s="82">
        <f>IF(Taula1[[#This Row],[Espai reservat Administració]]=2,BA570,0)</f>
        <v>0</v>
      </c>
      <c r="BH570" s="41"/>
      <c r="BI570" s="126">
        <f>IF(Taula1[[#This Row],[Grup justificat     (fer servir opcions de la llista desplegable)]]=1,1,0)</f>
        <v>0</v>
      </c>
      <c r="BJ570" s="126">
        <f>IF(Taula1[[#This Row],[Espai reservat Administració]]=1,1,0)</f>
        <v>0</v>
      </c>
      <c r="BK570" s="111"/>
      <c r="BL570" s="126">
        <f>IF(Taula1[[#This Row],[Grup justificat     (fer servir opcions de la llista desplegable)]]=2,1,0)</f>
        <v>0</v>
      </c>
      <c r="BM570" s="126">
        <f>IF(Taula1[[#This Row],[Espai reservat Administració]]=2,1,0)</f>
        <v>0</v>
      </c>
      <c r="BN570" s="73"/>
      <c r="BO570" s="73"/>
      <c r="BP570" s="73"/>
      <c r="BQ570" s="73"/>
      <c r="BR570" s="73"/>
      <c r="BS570" s="73"/>
      <c r="BT570" s="73"/>
      <c r="BU570" s="73"/>
      <c r="BV570" s="73"/>
      <c r="BW570" s="73"/>
      <c r="BX570" s="73"/>
      <c r="BY570" s="73"/>
      <c r="BZ570" s="73"/>
      <c r="CA570" s="73"/>
      <c r="CB570" s="73"/>
      <c r="CC570" s="73"/>
      <c r="CD570" s="73"/>
      <c r="CE570" s="73"/>
      <c r="CF570" s="73"/>
      <c r="CG570" s="63">
        <f t="shared" si="133"/>
        <v>0</v>
      </c>
      <c r="CH570" s="63">
        <f t="shared" si="134"/>
        <v>0</v>
      </c>
      <c r="CI570" s="73"/>
      <c r="CJ570" s="63">
        <f>IF(Taula1[[#This Row],[Tipus de contracte                                  (fer servir opcions de la llista desplegable)]]="Indefinit",1,0)</f>
        <v>0</v>
      </c>
      <c r="CK570" s="63">
        <f>IF(Taula1[[#This Row],[Tipus de contracte                                  (fer servir opcions de la llista desplegable)]]="Temporal, igual o superior a 6 mesos",1,0)</f>
        <v>0</v>
      </c>
      <c r="CL570" s="63">
        <f>IF(Taula1[[#This Row],[Tipus de contracte                                  (fer servir opcions de la llista desplegable)]]="Substitució per IT",1,0)</f>
        <v>0</v>
      </c>
      <c r="CM570" s="73"/>
      <c r="CN570" s="63">
        <f>IF(Taula1[[#This Row],[Relació llocs de treball]]&gt;=1,1,0)</f>
        <v>0</v>
      </c>
      <c r="CO570" s="73"/>
      <c r="CP570" s="63">
        <f>IF(Taula1[[#This Row],[Identitat de gènere                                                          (fer servir opcions de la llista desplegable)]]="Home",1,0)</f>
        <v>0</v>
      </c>
      <c r="CQ570" s="63">
        <f>IF(Taula1[[#This Row],[Identitat de gènere                                                          (fer servir opcions de la llista desplegable)]]="Dona",1,0)</f>
        <v>0</v>
      </c>
      <c r="CR570" s="63">
        <f>IF(Taula1[[#This Row],[Identitat de gènere                                                          (fer servir opcions de la llista desplegable)]]="No binari",1,0)</f>
        <v>0</v>
      </c>
      <c r="CS570" s="73"/>
      <c r="CT570" s="63">
        <f t="shared" si="128"/>
        <v>0</v>
      </c>
      <c r="CU570" s="64">
        <f t="shared" si="135"/>
        <v>0</v>
      </c>
      <c r="CW570" s="64">
        <f t="shared" si="136"/>
        <v>0</v>
      </c>
      <c r="CX570" s="64">
        <f t="shared" si="137"/>
        <v>0</v>
      </c>
      <c r="CY570" s="64">
        <f t="shared" si="138"/>
        <v>0</v>
      </c>
      <c r="CZ570" s="64">
        <f t="shared" si="139"/>
        <v>0</v>
      </c>
      <c r="DB570" s="64">
        <f t="shared" si="140"/>
        <v>0</v>
      </c>
      <c r="DC570" s="64">
        <f t="shared" si="141"/>
        <v>0</v>
      </c>
      <c r="DD570" s="64">
        <f t="shared" si="142"/>
        <v>0</v>
      </c>
      <c r="DE570" s="64">
        <f t="shared" si="143"/>
        <v>0</v>
      </c>
    </row>
    <row r="571" spans="2:109" x14ac:dyDescent="0.3">
      <c r="B571" s="167"/>
      <c r="C571" s="186"/>
      <c r="D571" s="2"/>
      <c r="E571" s="67"/>
      <c r="F571" s="5"/>
      <c r="G571" s="5"/>
      <c r="H571" s="187"/>
      <c r="I571" s="111" t="str">
        <f ca="1">IF(Taula1[[#This Row],[Data naixement (format dd/mm/aaaa)]]="","0",DATEDIF(Taula1[[#This Row],[Data naixement (format dd/mm/aaaa)]],TODAY(),"Y"))</f>
        <v>0</v>
      </c>
      <c r="J571" s="6"/>
      <c r="K571" s="6"/>
      <c r="L571" s="6"/>
      <c r="M571" s="6"/>
      <c r="N571" s="56"/>
      <c r="O571" s="56"/>
      <c r="P571" s="56"/>
      <c r="Q571" s="6"/>
      <c r="R571" s="7"/>
      <c r="S571" s="143">
        <f>Taula1[[#This Row],[Mesos naturals sencers treballats període justificat (01/01/2023 - 31/03/2023)]]</f>
        <v>0</v>
      </c>
      <c r="T571" s="194">
        <f>Taula1[[#This Row],[Dies treballats període justificat (01/01/2023 - 31/03/2023)              no comptabilitzats com a mes natural sencer]]</f>
        <v>0</v>
      </c>
      <c r="U571" s="12"/>
      <c r="V571" s="7"/>
      <c r="W571" s="188"/>
      <c r="X571" s="188"/>
      <c r="Y571" s="188"/>
      <c r="Z571" s="188"/>
      <c r="AA571" s="190"/>
      <c r="AB571" s="143">
        <f>Taula1[[#This Row],[Grup justificat     (fer servir opcions de la llista desplegable)]]</f>
        <v>0</v>
      </c>
      <c r="AC571" s="182"/>
      <c r="AD571" s="39"/>
      <c r="AE571" s="131">
        <f>ROUND((AF571/100)*756*Taula1[[#This Row],[Mesos naturals sencers treballats període justificat (01/01/2023 - 31/03/2023)]],2)</f>
        <v>0</v>
      </c>
      <c r="AF571" s="81">
        <f>Taula1[[#This Row],[% Jornada segons contracte
(no posar el símbol %) ]]-Taula1[[#This Row],[% Reducció salari per baix rendiment        (no posar el símbol %)]]</f>
        <v>0</v>
      </c>
      <c r="AG571" s="131">
        <f>ROUND((AH571/100)*24.8547945*Taula1[[#This Row],[Dies treballats període justificat (01/01/2023 - 31/03/2023)              no comptabilitzats com a mes natural sencer]],2)</f>
        <v>0</v>
      </c>
      <c r="AH571" s="79">
        <f>Taula1[[#This Row],[% Jornada segons contracte
(no posar el símbol %) ]]-Taula1[[#This Row],[% Reducció salari per baix rendiment        (no posar el símbol %)]]</f>
        <v>0</v>
      </c>
      <c r="AI571" s="131">
        <f t="shared" si="129"/>
        <v>0</v>
      </c>
      <c r="AJ571" s="39"/>
      <c r="AK571" s="131">
        <f>ROUND((AL571/100)*756*Taula1[[#This Row],[Espai reservat Administració  (mesos)]],2)</f>
        <v>0</v>
      </c>
      <c r="AL571" s="81">
        <f>Taula1[[#This Row],[% Jornada segons contracte
(no posar el símbol %) ]]-Taula1[[#This Row],[% Reducció salari per baix rendiment        (no posar el símbol %)]]</f>
        <v>0</v>
      </c>
      <c r="AM571" s="131">
        <f>ROUND((AN571/100)*24.8547945*Taula1[[#This Row],[Espai reservat Administració (dies)]],2)</f>
        <v>0</v>
      </c>
      <c r="AN571" s="79">
        <f>Taula1[[#This Row],[% Jornada segons contracte
(no posar el símbol %) ]]-Taula1[[#This Row],[% Reducció salari per baix rendiment        (no posar el símbol %)]]</f>
        <v>0</v>
      </c>
      <c r="AO571" s="131">
        <f t="shared" si="130"/>
        <v>0</v>
      </c>
      <c r="AP571" s="87"/>
      <c r="AQ571" s="137">
        <f>ROUND((AR571/100)*693*Taula1[[#This Row],[Mesos naturals sencers treballats període justificat (01/01/2023 - 31/03/2023)]],2)</f>
        <v>0</v>
      </c>
      <c r="AR571" s="90">
        <f>Taula1[[#This Row],[% Jornada segons contracte
(no posar el símbol %) ]]-Taula1[[#This Row],[% Reducció salari per baix rendiment        (no posar el símbol %)]]</f>
        <v>0</v>
      </c>
      <c r="AS571" s="137">
        <f>ROUND((AT571/100)*22.78356164*Taula1[[#This Row],[Dies treballats període justificat (01/01/2023 - 31/03/2023)              no comptabilitzats com a mes natural sencer]],2)</f>
        <v>0</v>
      </c>
      <c r="AT571" s="90">
        <f>Taula1[[#This Row],[% Jornada segons contracte
(no posar el símbol %) ]]-Taula1[[#This Row],[% Reducció salari per baix rendiment        (no posar el símbol %)]]</f>
        <v>0</v>
      </c>
      <c r="AU571" s="137">
        <f t="shared" si="131"/>
        <v>0</v>
      </c>
      <c r="AV571" s="87"/>
      <c r="AW571" s="136">
        <f>ROUND((AX571/100)*693*Taula1[[#This Row],[Espai reservat Administració  (mesos)]],2)</f>
        <v>0</v>
      </c>
      <c r="AX571" s="90">
        <f>Taula1[[#This Row],[% Jornada segons contracte
(no posar el símbol %) ]]-Taula1[[#This Row],[% Reducció salari per baix rendiment        (no posar el símbol %)]]</f>
        <v>0</v>
      </c>
      <c r="AY571" s="131">
        <f>ROUND((AZ571/100)*22.78356164*Taula1[[#This Row],[Espai reservat Administració (dies)]],2)</f>
        <v>0</v>
      </c>
      <c r="AZ571" s="81">
        <f>Taula1[[#This Row],[% Jornada segons contracte
(no posar el símbol %) ]]-Taula1[[#This Row],[% Reducció salari per baix rendiment        (no posar el símbol %)]]</f>
        <v>0</v>
      </c>
      <c r="BA571" s="82">
        <f t="shared" si="132"/>
        <v>0</v>
      </c>
      <c r="BB571" s="41"/>
      <c r="BC571" s="131">
        <f>IF(Taula1[[#This Row],[Grup justificat     (fer servir opcions de la llista desplegable)]]=1,AI571,0)</f>
        <v>0</v>
      </c>
      <c r="BD571" s="131">
        <f>IF(Taula1[[#This Row],[Grup justificat     (fer servir opcions de la llista desplegable)]]=2,AU571,0)</f>
        <v>0</v>
      </c>
      <c r="BE571" s="41"/>
      <c r="BF571" s="131">
        <f>IF(Taula1[[#This Row],[Espai reservat Administració]]=1,AO571,0)</f>
        <v>0</v>
      </c>
      <c r="BG571" s="82">
        <f>IF(Taula1[[#This Row],[Espai reservat Administració]]=2,BA571,0)</f>
        <v>0</v>
      </c>
      <c r="BH571" s="41"/>
      <c r="BI571" s="126">
        <f>IF(Taula1[[#This Row],[Grup justificat     (fer servir opcions de la llista desplegable)]]=1,1,0)</f>
        <v>0</v>
      </c>
      <c r="BJ571" s="126">
        <f>IF(Taula1[[#This Row],[Espai reservat Administració]]=1,1,0)</f>
        <v>0</v>
      </c>
      <c r="BK571" s="111"/>
      <c r="BL571" s="126">
        <f>IF(Taula1[[#This Row],[Grup justificat     (fer servir opcions de la llista desplegable)]]=2,1,0)</f>
        <v>0</v>
      </c>
      <c r="BM571" s="126">
        <f>IF(Taula1[[#This Row],[Espai reservat Administració]]=2,1,0)</f>
        <v>0</v>
      </c>
      <c r="BN571" s="73"/>
      <c r="BO571" s="73"/>
      <c r="BP571" s="73"/>
      <c r="BQ571" s="73"/>
      <c r="BR571" s="73"/>
      <c r="BS571" s="73"/>
      <c r="BT571" s="73"/>
      <c r="BU571" s="73"/>
      <c r="BV571" s="73"/>
      <c r="BW571" s="73"/>
      <c r="BX571" s="73"/>
      <c r="BY571" s="73"/>
      <c r="BZ571" s="73"/>
      <c r="CA571" s="73"/>
      <c r="CB571" s="73"/>
      <c r="CC571" s="73"/>
      <c r="CD571" s="73"/>
      <c r="CE571" s="73"/>
      <c r="CF571" s="73"/>
      <c r="CG571" s="63">
        <f t="shared" si="133"/>
        <v>0</v>
      </c>
      <c r="CH571" s="63">
        <f t="shared" si="134"/>
        <v>0</v>
      </c>
      <c r="CI571" s="73"/>
      <c r="CJ571" s="63">
        <f>IF(Taula1[[#This Row],[Tipus de contracte                                  (fer servir opcions de la llista desplegable)]]="Indefinit",1,0)</f>
        <v>0</v>
      </c>
      <c r="CK571" s="63">
        <f>IF(Taula1[[#This Row],[Tipus de contracte                                  (fer servir opcions de la llista desplegable)]]="Temporal, igual o superior a 6 mesos",1,0)</f>
        <v>0</v>
      </c>
      <c r="CL571" s="63">
        <f>IF(Taula1[[#This Row],[Tipus de contracte                                  (fer servir opcions de la llista desplegable)]]="Substitució per IT",1,0)</f>
        <v>0</v>
      </c>
      <c r="CM571" s="73"/>
      <c r="CN571" s="63">
        <f>IF(Taula1[[#This Row],[Relació llocs de treball]]&gt;=1,1,0)</f>
        <v>0</v>
      </c>
      <c r="CO571" s="73"/>
      <c r="CP571" s="63">
        <f>IF(Taula1[[#This Row],[Identitat de gènere                                                          (fer servir opcions de la llista desplegable)]]="Home",1,0)</f>
        <v>0</v>
      </c>
      <c r="CQ571" s="63">
        <f>IF(Taula1[[#This Row],[Identitat de gènere                                                          (fer servir opcions de la llista desplegable)]]="Dona",1,0)</f>
        <v>0</v>
      </c>
      <c r="CR571" s="63">
        <f>IF(Taula1[[#This Row],[Identitat de gènere                                                          (fer servir opcions de la llista desplegable)]]="No binari",1,0)</f>
        <v>0</v>
      </c>
      <c r="CS571" s="73"/>
      <c r="CT571" s="63">
        <f t="shared" si="128"/>
        <v>0</v>
      </c>
      <c r="CU571" s="64">
        <f t="shared" si="135"/>
        <v>0</v>
      </c>
      <c r="CW571" s="64">
        <f t="shared" si="136"/>
        <v>0</v>
      </c>
      <c r="CX571" s="64">
        <f t="shared" si="137"/>
        <v>0</v>
      </c>
      <c r="CY571" s="64">
        <f t="shared" si="138"/>
        <v>0</v>
      </c>
      <c r="CZ571" s="64">
        <f t="shared" si="139"/>
        <v>0</v>
      </c>
      <c r="DB571" s="64">
        <f t="shared" si="140"/>
        <v>0</v>
      </c>
      <c r="DC571" s="64">
        <f t="shared" si="141"/>
        <v>0</v>
      </c>
      <c r="DD571" s="64">
        <f t="shared" si="142"/>
        <v>0</v>
      </c>
      <c r="DE571" s="64">
        <f t="shared" si="143"/>
        <v>0</v>
      </c>
    </row>
    <row r="572" spans="2:109" x14ac:dyDescent="0.3">
      <c r="B572" s="167"/>
      <c r="C572" s="186"/>
      <c r="D572" s="2"/>
      <c r="E572" s="67"/>
      <c r="F572" s="5"/>
      <c r="G572" s="5"/>
      <c r="H572" s="187"/>
      <c r="I572" s="111" t="str">
        <f ca="1">IF(Taula1[[#This Row],[Data naixement (format dd/mm/aaaa)]]="","0",DATEDIF(Taula1[[#This Row],[Data naixement (format dd/mm/aaaa)]],TODAY(),"Y"))</f>
        <v>0</v>
      </c>
      <c r="J572" s="6"/>
      <c r="K572" s="6"/>
      <c r="L572" s="6"/>
      <c r="M572" s="6"/>
      <c r="N572" s="56"/>
      <c r="O572" s="56"/>
      <c r="P572" s="56"/>
      <c r="Q572" s="6"/>
      <c r="R572" s="7"/>
      <c r="S572" s="143">
        <f>Taula1[[#This Row],[Mesos naturals sencers treballats període justificat (01/01/2023 - 31/03/2023)]]</f>
        <v>0</v>
      </c>
      <c r="T572" s="194">
        <f>Taula1[[#This Row],[Dies treballats període justificat (01/01/2023 - 31/03/2023)              no comptabilitzats com a mes natural sencer]]</f>
        <v>0</v>
      </c>
      <c r="U572" s="12"/>
      <c r="V572" s="7"/>
      <c r="W572" s="188"/>
      <c r="X572" s="188"/>
      <c r="Y572" s="188"/>
      <c r="Z572" s="188"/>
      <c r="AA572" s="190"/>
      <c r="AB572" s="143">
        <f>Taula1[[#This Row],[Grup justificat     (fer servir opcions de la llista desplegable)]]</f>
        <v>0</v>
      </c>
      <c r="AC572" s="182"/>
      <c r="AD572" s="39"/>
      <c r="AE572" s="131">
        <f>ROUND((AF572/100)*756*Taula1[[#This Row],[Mesos naturals sencers treballats període justificat (01/01/2023 - 31/03/2023)]],2)</f>
        <v>0</v>
      </c>
      <c r="AF572" s="81">
        <f>Taula1[[#This Row],[% Jornada segons contracte
(no posar el símbol %) ]]-Taula1[[#This Row],[% Reducció salari per baix rendiment        (no posar el símbol %)]]</f>
        <v>0</v>
      </c>
      <c r="AG572" s="131">
        <f>ROUND((AH572/100)*24.8547945*Taula1[[#This Row],[Dies treballats període justificat (01/01/2023 - 31/03/2023)              no comptabilitzats com a mes natural sencer]],2)</f>
        <v>0</v>
      </c>
      <c r="AH572" s="79">
        <f>Taula1[[#This Row],[% Jornada segons contracte
(no posar el símbol %) ]]-Taula1[[#This Row],[% Reducció salari per baix rendiment        (no posar el símbol %)]]</f>
        <v>0</v>
      </c>
      <c r="AI572" s="131">
        <f t="shared" si="129"/>
        <v>0</v>
      </c>
      <c r="AJ572" s="39"/>
      <c r="AK572" s="131">
        <f>ROUND((AL572/100)*756*Taula1[[#This Row],[Espai reservat Administració  (mesos)]],2)</f>
        <v>0</v>
      </c>
      <c r="AL572" s="81">
        <f>Taula1[[#This Row],[% Jornada segons contracte
(no posar el símbol %) ]]-Taula1[[#This Row],[% Reducció salari per baix rendiment        (no posar el símbol %)]]</f>
        <v>0</v>
      </c>
      <c r="AM572" s="131">
        <f>ROUND((AN572/100)*24.8547945*Taula1[[#This Row],[Espai reservat Administració (dies)]],2)</f>
        <v>0</v>
      </c>
      <c r="AN572" s="79">
        <f>Taula1[[#This Row],[% Jornada segons contracte
(no posar el símbol %) ]]-Taula1[[#This Row],[% Reducció salari per baix rendiment        (no posar el símbol %)]]</f>
        <v>0</v>
      </c>
      <c r="AO572" s="131">
        <f t="shared" si="130"/>
        <v>0</v>
      </c>
      <c r="AP572" s="87"/>
      <c r="AQ572" s="137">
        <f>ROUND((AR572/100)*693*Taula1[[#This Row],[Mesos naturals sencers treballats període justificat (01/01/2023 - 31/03/2023)]],2)</f>
        <v>0</v>
      </c>
      <c r="AR572" s="90">
        <f>Taula1[[#This Row],[% Jornada segons contracte
(no posar el símbol %) ]]-Taula1[[#This Row],[% Reducció salari per baix rendiment        (no posar el símbol %)]]</f>
        <v>0</v>
      </c>
      <c r="AS572" s="137">
        <f>ROUND((AT572/100)*22.78356164*Taula1[[#This Row],[Dies treballats període justificat (01/01/2023 - 31/03/2023)              no comptabilitzats com a mes natural sencer]],2)</f>
        <v>0</v>
      </c>
      <c r="AT572" s="90">
        <f>Taula1[[#This Row],[% Jornada segons contracte
(no posar el símbol %) ]]-Taula1[[#This Row],[% Reducció salari per baix rendiment        (no posar el símbol %)]]</f>
        <v>0</v>
      </c>
      <c r="AU572" s="137">
        <f t="shared" si="131"/>
        <v>0</v>
      </c>
      <c r="AV572" s="87"/>
      <c r="AW572" s="136">
        <f>ROUND((AX572/100)*693*Taula1[[#This Row],[Espai reservat Administració  (mesos)]],2)</f>
        <v>0</v>
      </c>
      <c r="AX572" s="90">
        <f>Taula1[[#This Row],[% Jornada segons contracte
(no posar el símbol %) ]]-Taula1[[#This Row],[% Reducció salari per baix rendiment        (no posar el símbol %)]]</f>
        <v>0</v>
      </c>
      <c r="AY572" s="131">
        <f>ROUND((AZ572/100)*22.78356164*Taula1[[#This Row],[Espai reservat Administració (dies)]],2)</f>
        <v>0</v>
      </c>
      <c r="AZ572" s="81">
        <f>Taula1[[#This Row],[% Jornada segons contracte
(no posar el símbol %) ]]-Taula1[[#This Row],[% Reducció salari per baix rendiment        (no posar el símbol %)]]</f>
        <v>0</v>
      </c>
      <c r="BA572" s="82">
        <f t="shared" si="132"/>
        <v>0</v>
      </c>
      <c r="BB572" s="41"/>
      <c r="BC572" s="131">
        <f>IF(Taula1[[#This Row],[Grup justificat     (fer servir opcions de la llista desplegable)]]=1,AI572,0)</f>
        <v>0</v>
      </c>
      <c r="BD572" s="131">
        <f>IF(Taula1[[#This Row],[Grup justificat     (fer servir opcions de la llista desplegable)]]=2,AU572,0)</f>
        <v>0</v>
      </c>
      <c r="BE572" s="41"/>
      <c r="BF572" s="131">
        <f>IF(Taula1[[#This Row],[Espai reservat Administració]]=1,AO572,0)</f>
        <v>0</v>
      </c>
      <c r="BG572" s="82">
        <f>IF(Taula1[[#This Row],[Espai reservat Administració]]=2,BA572,0)</f>
        <v>0</v>
      </c>
      <c r="BH572" s="41"/>
      <c r="BI572" s="126">
        <f>IF(Taula1[[#This Row],[Grup justificat     (fer servir opcions de la llista desplegable)]]=1,1,0)</f>
        <v>0</v>
      </c>
      <c r="BJ572" s="126">
        <f>IF(Taula1[[#This Row],[Espai reservat Administració]]=1,1,0)</f>
        <v>0</v>
      </c>
      <c r="BK572" s="111"/>
      <c r="BL572" s="126">
        <f>IF(Taula1[[#This Row],[Grup justificat     (fer servir opcions de la llista desplegable)]]=2,1,0)</f>
        <v>0</v>
      </c>
      <c r="BM572" s="126">
        <f>IF(Taula1[[#This Row],[Espai reservat Administració]]=2,1,0)</f>
        <v>0</v>
      </c>
      <c r="BN572" s="73"/>
      <c r="BO572" s="73"/>
      <c r="BP572" s="73"/>
      <c r="BQ572" s="73"/>
      <c r="BR572" s="73"/>
      <c r="BS572" s="73"/>
      <c r="BT572" s="73"/>
      <c r="BU572" s="73"/>
      <c r="BV572" s="73"/>
      <c r="BW572" s="73"/>
      <c r="BX572" s="73"/>
      <c r="BY572" s="73"/>
      <c r="BZ572" s="73"/>
      <c r="CA572" s="73"/>
      <c r="CB572" s="73"/>
      <c r="CC572" s="73"/>
      <c r="CD572" s="73"/>
      <c r="CE572" s="73"/>
      <c r="CF572" s="73"/>
      <c r="CG572" s="63">
        <f t="shared" si="133"/>
        <v>0</v>
      </c>
      <c r="CH572" s="63">
        <f t="shared" si="134"/>
        <v>0</v>
      </c>
      <c r="CI572" s="73"/>
      <c r="CJ572" s="63">
        <f>IF(Taula1[[#This Row],[Tipus de contracte                                  (fer servir opcions de la llista desplegable)]]="Indefinit",1,0)</f>
        <v>0</v>
      </c>
      <c r="CK572" s="63">
        <f>IF(Taula1[[#This Row],[Tipus de contracte                                  (fer servir opcions de la llista desplegable)]]="Temporal, igual o superior a 6 mesos",1,0)</f>
        <v>0</v>
      </c>
      <c r="CL572" s="63">
        <f>IF(Taula1[[#This Row],[Tipus de contracte                                  (fer servir opcions de la llista desplegable)]]="Substitució per IT",1,0)</f>
        <v>0</v>
      </c>
      <c r="CM572" s="73"/>
      <c r="CN572" s="63">
        <f>IF(Taula1[[#This Row],[Relació llocs de treball]]&gt;=1,1,0)</f>
        <v>0</v>
      </c>
      <c r="CO572" s="73"/>
      <c r="CP572" s="63">
        <f>IF(Taula1[[#This Row],[Identitat de gènere                                                          (fer servir opcions de la llista desplegable)]]="Home",1,0)</f>
        <v>0</v>
      </c>
      <c r="CQ572" s="63">
        <f>IF(Taula1[[#This Row],[Identitat de gènere                                                          (fer servir opcions de la llista desplegable)]]="Dona",1,0)</f>
        <v>0</v>
      </c>
      <c r="CR572" s="63">
        <f>IF(Taula1[[#This Row],[Identitat de gènere                                                          (fer servir opcions de la llista desplegable)]]="No binari",1,0)</f>
        <v>0</v>
      </c>
      <c r="CS572" s="73"/>
      <c r="CT572" s="63">
        <f t="shared" si="128"/>
        <v>0</v>
      </c>
      <c r="CU572" s="64">
        <f t="shared" si="135"/>
        <v>0</v>
      </c>
      <c r="CW572" s="64">
        <f t="shared" si="136"/>
        <v>0</v>
      </c>
      <c r="CX572" s="64">
        <f t="shared" si="137"/>
        <v>0</v>
      </c>
      <c r="CY572" s="64">
        <f t="shared" si="138"/>
        <v>0</v>
      </c>
      <c r="CZ572" s="64">
        <f t="shared" si="139"/>
        <v>0</v>
      </c>
      <c r="DB572" s="64">
        <f t="shared" si="140"/>
        <v>0</v>
      </c>
      <c r="DC572" s="64">
        <f t="shared" si="141"/>
        <v>0</v>
      </c>
      <c r="DD572" s="64">
        <f t="shared" si="142"/>
        <v>0</v>
      </c>
      <c r="DE572" s="64">
        <f t="shared" si="143"/>
        <v>0</v>
      </c>
    </row>
    <row r="573" spans="2:109" x14ac:dyDescent="0.3">
      <c r="B573" s="167"/>
      <c r="C573" s="186"/>
      <c r="D573" s="2"/>
      <c r="E573" s="67"/>
      <c r="F573" s="5"/>
      <c r="G573" s="5"/>
      <c r="H573" s="187"/>
      <c r="I573" s="111" t="str">
        <f ca="1">IF(Taula1[[#This Row],[Data naixement (format dd/mm/aaaa)]]="","0",DATEDIF(Taula1[[#This Row],[Data naixement (format dd/mm/aaaa)]],TODAY(),"Y"))</f>
        <v>0</v>
      </c>
      <c r="J573" s="6"/>
      <c r="K573" s="6"/>
      <c r="L573" s="6"/>
      <c r="M573" s="6"/>
      <c r="N573" s="56"/>
      <c r="O573" s="56"/>
      <c r="P573" s="56"/>
      <c r="Q573" s="6"/>
      <c r="R573" s="7"/>
      <c r="S573" s="143">
        <f>Taula1[[#This Row],[Mesos naturals sencers treballats període justificat (01/01/2023 - 31/03/2023)]]</f>
        <v>0</v>
      </c>
      <c r="T573" s="194">
        <f>Taula1[[#This Row],[Dies treballats període justificat (01/01/2023 - 31/03/2023)              no comptabilitzats com a mes natural sencer]]</f>
        <v>0</v>
      </c>
      <c r="U573" s="12"/>
      <c r="V573" s="7"/>
      <c r="W573" s="188"/>
      <c r="X573" s="188"/>
      <c r="Y573" s="188"/>
      <c r="Z573" s="188"/>
      <c r="AA573" s="190"/>
      <c r="AB573" s="143">
        <f>Taula1[[#This Row],[Grup justificat     (fer servir opcions de la llista desplegable)]]</f>
        <v>0</v>
      </c>
      <c r="AC573" s="182"/>
      <c r="AD573" s="39"/>
      <c r="AE573" s="131">
        <f>ROUND((AF573/100)*756*Taula1[[#This Row],[Mesos naturals sencers treballats període justificat (01/01/2023 - 31/03/2023)]],2)</f>
        <v>0</v>
      </c>
      <c r="AF573" s="81">
        <f>Taula1[[#This Row],[% Jornada segons contracte
(no posar el símbol %) ]]-Taula1[[#This Row],[% Reducció salari per baix rendiment        (no posar el símbol %)]]</f>
        <v>0</v>
      </c>
      <c r="AG573" s="131">
        <f>ROUND((AH573/100)*24.8547945*Taula1[[#This Row],[Dies treballats període justificat (01/01/2023 - 31/03/2023)              no comptabilitzats com a mes natural sencer]],2)</f>
        <v>0</v>
      </c>
      <c r="AH573" s="79">
        <f>Taula1[[#This Row],[% Jornada segons contracte
(no posar el símbol %) ]]-Taula1[[#This Row],[% Reducció salari per baix rendiment        (no posar el símbol %)]]</f>
        <v>0</v>
      </c>
      <c r="AI573" s="131">
        <f t="shared" si="129"/>
        <v>0</v>
      </c>
      <c r="AJ573" s="39"/>
      <c r="AK573" s="131">
        <f>ROUND((AL573/100)*756*Taula1[[#This Row],[Espai reservat Administració  (mesos)]],2)</f>
        <v>0</v>
      </c>
      <c r="AL573" s="81">
        <f>Taula1[[#This Row],[% Jornada segons contracte
(no posar el símbol %) ]]-Taula1[[#This Row],[% Reducció salari per baix rendiment        (no posar el símbol %)]]</f>
        <v>0</v>
      </c>
      <c r="AM573" s="131">
        <f>ROUND((AN573/100)*24.8547945*Taula1[[#This Row],[Espai reservat Administració (dies)]],2)</f>
        <v>0</v>
      </c>
      <c r="AN573" s="79">
        <f>Taula1[[#This Row],[% Jornada segons contracte
(no posar el símbol %) ]]-Taula1[[#This Row],[% Reducció salari per baix rendiment        (no posar el símbol %)]]</f>
        <v>0</v>
      </c>
      <c r="AO573" s="131">
        <f t="shared" si="130"/>
        <v>0</v>
      </c>
      <c r="AP573" s="87"/>
      <c r="AQ573" s="137">
        <f>ROUND((AR573/100)*693*Taula1[[#This Row],[Mesos naturals sencers treballats període justificat (01/01/2023 - 31/03/2023)]],2)</f>
        <v>0</v>
      </c>
      <c r="AR573" s="90">
        <f>Taula1[[#This Row],[% Jornada segons contracte
(no posar el símbol %) ]]-Taula1[[#This Row],[% Reducció salari per baix rendiment        (no posar el símbol %)]]</f>
        <v>0</v>
      </c>
      <c r="AS573" s="137">
        <f>ROUND((AT573/100)*22.78356164*Taula1[[#This Row],[Dies treballats període justificat (01/01/2023 - 31/03/2023)              no comptabilitzats com a mes natural sencer]],2)</f>
        <v>0</v>
      </c>
      <c r="AT573" s="90">
        <f>Taula1[[#This Row],[% Jornada segons contracte
(no posar el símbol %) ]]-Taula1[[#This Row],[% Reducció salari per baix rendiment        (no posar el símbol %)]]</f>
        <v>0</v>
      </c>
      <c r="AU573" s="137">
        <f t="shared" si="131"/>
        <v>0</v>
      </c>
      <c r="AV573" s="87"/>
      <c r="AW573" s="136">
        <f>ROUND((AX573/100)*693*Taula1[[#This Row],[Espai reservat Administració  (mesos)]],2)</f>
        <v>0</v>
      </c>
      <c r="AX573" s="90">
        <f>Taula1[[#This Row],[% Jornada segons contracte
(no posar el símbol %) ]]-Taula1[[#This Row],[% Reducció salari per baix rendiment        (no posar el símbol %)]]</f>
        <v>0</v>
      </c>
      <c r="AY573" s="131">
        <f>ROUND((AZ573/100)*22.78356164*Taula1[[#This Row],[Espai reservat Administració (dies)]],2)</f>
        <v>0</v>
      </c>
      <c r="AZ573" s="81">
        <f>Taula1[[#This Row],[% Jornada segons contracte
(no posar el símbol %) ]]-Taula1[[#This Row],[% Reducció salari per baix rendiment        (no posar el símbol %)]]</f>
        <v>0</v>
      </c>
      <c r="BA573" s="82">
        <f t="shared" si="132"/>
        <v>0</v>
      </c>
      <c r="BB573" s="41"/>
      <c r="BC573" s="131">
        <f>IF(Taula1[[#This Row],[Grup justificat     (fer servir opcions de la llista desplegable)]]=1,AI573,0)</f>
        <v>0</v>
      </c>
      <c r="BD573" s="131">
        <f>IF(Taula1[[#This Row],[Grup justificat     (fer servir opcions de la llista desplegable)]]=2,AU573,0)</f>
        <v>0</v>
      </c>
      <c r="BE573" s="41"/>
      <c r="BF573" s="131">
        <f>IF(Taula1[[#This Row],[Espai reservat Administració]]=1,AO573,0)</f>
        <v>0</v>
      </c>
      <c r="BG573" s="82">
        <f>IF(Taula1[[#This Row],[Espai reservat Administració]]=2,BA573,0)</f>
        <v>0</v>
      </c>
      <c r="BH573" s="41"/>
      <c r="BI573" s="126">
        <f>IF(Taula1[[#This Row],[Grup justificat     (fer servir opcions de la llista desplegable)]]=1,1,0)</f>
        <v>0</v>
      </c>
      <c r="BJ573" s="126">
        <f>IF(Taula1[[#This Row],[Espai reservat Administració]]=1,1,0)</f>
        <v>0</v>
      </c>
      <c r="BK573" s="111"/>
      <c r="BL573" s="126">
        <f>IF(Taula1[[#This Row],[Grup justificat     (fer servir opcions de la llista desplegable)]]=2,1,0)</f>
        <v>0</v>
      </c>
      <c r="BM573" s="126">
        <f>IF(Taula1[[#This Row],[Espai reservat Administració]]=2,1,0)</f>
        <v>0</v>
      </c>
      <c r="BN573" s="73"/>
      <c r="BO573" s="73"/>
      <c r="BP573" s="73"/>
      <c r="BQ573" s="73"/>
      <c r="BR573" s="73"/>
      <c r="BS573" s="73"/>
      <c r="BT573" s="73"/>
      <c r="BU573" s="73"/>
      <c r="BV573" s="73"/>
      <c r="BW573" s="73"/>
      <c r="BX573" s="73"/>
      <c r="BY573" s="73"/>
      <c r="BZ573" s="73"/>
      <c r="CA573" s="73"/>
      <c r="CB573" s="73"/>
      <c r="CC573" s="73"/>
      <c r="CD573" s="73"/>
      <c r="CE573" s="73"/>
      <c r="CF573" s="73"/>
      <c r="CG573" s="63">
        <f t="shared" si="133"/>
        <v>0</v>
      </c>
      <c r="CH573" s="63">
        <f t="shared" si="134"/>
        <v>0</v>
      </c>
      <c r="CI573" s="73"/>
      <c r="CJ573" s="63">
        <f>IF(Taula1[[#This Row],[Tipus de contracte                                  (fer servir opcions de la llista desplegable)]]="Indefinit",1,0)</f>
        <v>0</v>
      </c>
      <c r="CK573" s="63">
        <f>IF(Taula1[[#This Row],[Tipus de contracte                                  (fer servir opcions de la llista desplegable)]]="Temporal, igual o superior a 6 mesos",1,0)</f>
        <v>0</v>
      </c>
      <c r="CL573" s="63">
        <f>IF(Taula1[[#This Row],[Tipus de contracte                                  (fer servir opcions de la llista desplegable)]]="Substitució per IT",1,0)</f>
        <v>0</v>
      </c>
      <c r="CM573" s="73"/>
      <c r="CN573" s="63">
        <f>IF(Taula1[[#This Row],[Relació llocs de treball]]&gt;=1,1,0)</f>
        <v>0</v>
      </c>
      <c r="CO573" s="73"/>
      <c r="CP573" s="63">
        <f>IF(Taula1[[#This Row],[Identitat de gènere                                                          (fer servir opcions de la llista desplegable)]]="Home",1,0)</f>
        <v>0</v>
      </c>
      <c r="CQ573" s="63">
        <f>IF(Taula1[[#This Row],[Identitat de gènere                                                          (fer servir opcions de la llista desplegable)]]="Dona",1,0)</f>
        <v>0</v>
      </c>
      <c r="CR573" s="63">
        <f>IF(Taula1[[#This Row],[Identitat de gènere                                                          (fer servir opcions de la llista desplegable)]]="No binari",1,0)</f>
        <v>0</v>
      </c>
      <c r="CS573" s="73"/>
      <c r="CT573" s="63">
        <f t="shared" si="128"/>
        <v>0</v>
      </c>
      <c r="CU573" s="64">
        <f t="shared" si="135"/>
        <v>0</v>
      </c>
      <c r="CW573" s="64">
        <f t="shared" si="136"/>
        <v>0</v>
      </c>
      <c r="CX573" s="64">
        <f t="shared" si="137"/>
        <v>0</v>
      </c>
      <c r="CY573" s="64">
        <f t="shared" si="138"/>
        <v>0</v>
      </c>
      <c r="CZ573" s="64">
        <f t="shared" si="139"/>
        <v>0</v>
      </c>
      <c r="DB573" s="64">
        <f t="shared" si="140"/>
        <v>0</v>
      </c>
      <c r="DC573" s="64">
        <f t="shared" si="141"/>
        <v>0</v>
      </c>
      <c r="DD573" s="64">
        <f t="shared" si="142"/>
        <v>0</v>
      </c>
      <c r="DE573" s="64">
        <f t="shared" si="143"/>
        <v>0</v>
      </c>
    </row>
    <row r="574" spans="2:109" x14ac:dyDescent="0.3">
      <c r="B574" s="167"/>
      <c r="C574" s="186"/>
      <c r="D574" s="2"/>
      <c r="E574" s="67"/>
      <c r="F574" s="5"/>
      <c r="G574" s="5"/>
      <c r="H574" s="187"/>
      <c r="I574" s="111" t="str">
        <f ca="1">IF(Taula1[[#This Row],[Data naixement (format dd/mm/aaaa)]]="","0",DATEDIF(Taula1[[#This Row],[Data naixement (format dd/mm/aaaa)]],TODAY(),"Y"))</f>
        <v>0</v>
      </c>
      <c r="J574" s="6"/>
      <c r="K574" s="6"/>
      <c r="L574" s="6"/>
      <c r="M574" s="6"/>
      <c r="N574" s="56"/>
      <c r="O574" s="56"/>
      <c r="P574" s="56"/>
      <c r="Q574" s="6"/>
      <c r="R574" s="7"/>
      <c r="S574" s="143">
        <f>Taula1[[#This Row],[Mesos naturals sencers treballats període justificat (01/01/2023 - 31/03/2023)]]</f>
        <v>0</v>
      </c>
      <c r="T574" s="194">
        <f>Taula1[[#This Row],[Dies treballats període justificat (01/01/2023 - 31/03/2023)              no comptabilitzats com a mes natural sencer]]</f>
        <v>0</v>
      </c>
      <c r="U574" s="12"/>
      <c r="V574" s="7"/>
      <c r="W574" s="188"/>
      <c r="X574" s="188"/>
      <c r="Y574" s="188"/>
      <c r="Z574" s="188"/>
      <c r="AA574" s="190"/>
      <c r="AB574" s="143">
        <f>Taula1[[#This Row],[Grup justificat     (fer servir opcions de la llista desplegable)]]</f>
        <v>0</v>
      </c>
      <c r="AC574" s="182"/>
      <c r="AD574" s="39"/>
      <c r="AE574" s="131">
        <f>ROUND((AF574/100)*756*Taula1[[#This Row],[Mesos naturals sencers treballats període justificat (01/01/2023 - 31/03/2023)]],2)</f>
        <v>0</v>
      </c>
      <c r="AF574" s="81">
        <f>Taula1[[#This Row],[% Jornada segons contracte
(no posar el símbol %) ]]-Taula1[[#This Row],[% Reducció salari per baix rendiment        (no posar el símbol %)]]</f>
        <v>0</v>
      </c>
      <c r="AG574" s="131">
        <f>ROUND((AH574/100)*24.8547945*Taula1[[#This Row],[Dies treballats període justificat (01/01/2023 - 31/03/2023)              no comptabilitzats com a mes natural sencer]],2)</f>
        <v>0</v>
      </c>
      <c r="AH574" s="79">
        <f>Taula1[[#This Row],[% Jornada segons contracte
(no posar el símbol %) ]]-Taula1[[#This Row],[% Reducció salari per baix rendiment        (no posar el símbol %)]]</f>
        <v>0</v>
      </c>
      <c r="AI574" s="131">
        <f t="shared" si="129"/>
        <v>0</v>
      </c>
      <c r="AJ574" s="39"/>
      <c r="AK574" s="131">
        <f>ROUND((AL574/100)*756*Taula1[[#This Row],[Espai reservat Administració  (mesos)]],2)</f>
        <v>0</v>
      </c>
      <c r="AL574" s="81">
        <f>Taula1[[#This Row],[% Jornada segons contracte
(no posar el símbol %) ]]-Taula1[[#This Row],[% Reducció salari per baix rendiment        (no posar el símbol %)]]</f>
        <v>0</v>
      </c>
      <c r="AM574" s="131">
        <f>ROUND((AN574/100)*24.8547945*Taula1[[#This Row],[Espai reservat Administració (dies)]],2)</f>
        <v>0</v>
      </c>
      <c r="AN574" s="79">
        <f>Taula1[[#This Row],[% Jornada segons contracte
(no posar el símbol %) ]]-Taula1[[#This Row],[% Reducció salari per baix rendiment        (no posar el símbol %)]]</f>
        <v>0</v>
      </c>
      <c r="AO574" s="131">
        <f t="shared" si="130"/>
        <v>0</v>
      </c>
      <c r="AP574" s="87"/>
      <c r="AQ574" s="137">
        <f>ROUND((AR574/100)*693*Taula1[[#This Row],[Mesos naturals sencers treballats període justificat (01/01/2023 - 31/03/2023)]],2)</f>
        <v>0</v>
      </c>
      <c r="AR574" s="90">
        <f>Taula1[[#This Row],[% Jornada segons contracte
(no posar el símbol %) ]]-Taula1[[#This Row],[% Reducció salari per baix rendiment        (no posar el símbol %)]]</f>
        <v>0</v>
      </c>
      <c r="AS574" s="137">
        <f>ROUND((AT574/100)*22.78356164*Taula1[[#This Row],[Dies treballats període justificat (01/01/2023 - 31/03/2023)              no comptabilitzats com a mes natural sencer]],2)</f>
        <v>0</v>
      </c>
      <c r="AT574" s="90">
        <f>Taula1[[#This Row],[% Jornada segons contracte
(no posar el símbol %) ]]-Taula1[[#This Row],[% Reducció salari per baix rendiment        (no posar el símbol %)]]</f>
        <v>0</v>
      </c>
      <c r="AU574" s="137">
        <f t="shared" si="131"/>
        <v>0</v>
      </c>
      <c r="AV574" s="87"/>
      <c r="AW574" s="136">
        <f>ROUND((AX574/100)*693*Taula1[[#This Row],[Espai reservat Administració  (mesos)]],2)</f>
        <v>0</v>
      </c>
      <c r="AX574" s="90">
        <f>Taula1[[#This Row],[% Jornada segons contracte
(no posar el símbol %) ]]-Taula1[[#This Row],[% Reducció salari per baix rendiment        (no posar el símbol %)]]</f>
        <v>0</v>
      </c>
      <c r="AY574" s="131">
        <f>ROUND((AZ574/100)*22.78356164*Taula1[[#This Row],[Espai reservat Administració (dies)]],2)</f>
        <v>0</v>
      </c>
      <c r="AZ574" s="81">
        <f>Taula1[[#This Row],[% Jornada segons contracte
(no posar el símbol %) ]]-Taula1[[#This Row],[% Reducció salari per baix rendiment        (no posar el símbol %)]]</f>
        <v>0</v>
      </c>
      <c r="BA574" s="82">
        <f t="shared" si="132"/>
        <v>0</v>
      </c>
      <c r="BB574" s="41"/>
      <c r="BC574" s="131">
        <f>IF(Taula1[[#This Row],[Grup justificat     (fer servir opcions de la llista desplegable)]]=1,AI574,0)</f>
        <v>0</v>
      </c>
      <c r="BD574" s="131">
        <f>IF(Taula1[[#This Row],[Grup justificat     (fer servir opcions de la llista desplegable)]]=2,AU574,0)</f>
        <v>0</v>
      </c>
      <c r="BE574" s="41"/>
      <c r="BF574" s="131">
        <f>IF(Taula1[[#This Row],[Espai reservat Administració]]=1,AO574,0)</f>
        <v>0</v>
      </c>
      <c r="BG574" s="82">
        <f>IF(Taula1[[#This Row],[Espai reservat Administració]]=2,BA574,0)</f>
        <v>0</v>
      </c>
      <c r="BH574" s="41"/>
      <c r="BI574" s="126">
        <f>IF(Taula1[[#This Row],[Grup justificat     (fer servir opcions de la llista desplegable)]]=1,1,0)</f>
        <v>0</v>
      </c>
      <c r="BJ574" s="126">
        <f>IF(Taula1[[#This Row],[Espai reservat Administració]]=1,1,0)</f>
        <v>0</v>
      </c>
      <c r="BK574" s="111"/>
      <c r="BL574" s="126">
        <f>IF(Taula1[[#This Row],[Grup justificat     (fer servir opcions de la llista desplegable)]]=2,1,0)</f>
        <v>0</v>
      </c>
      <c r="BM574" s="126">
        <f>IF(Taula1[[#This Row],[Espai reservat Administració]]=2,1,0)</f>
        <v>0</v>
      </c>
      <c r="BN574" s="73"/>
      <c r="BO574" s="73"/>
      <c r="BP574" s="73"/>
      <c r="BQ574" s="73"/>
      <c r="BR574" s="73"/>
      <c r="BS574" s="73"/>
      <c r="BT574" s="73"/>
      <c r="BU574" s="73"/>
      <c r="BV574" s="73"/>
      <c r="BW574" s="73"/>
      <c r="BX574" s="73"/>
      <c r="BY574" s="73"/>
      <c r="BZ574" s="73"/>
      <c r="CA574" s="73"/>
      <c r="CB574" s="73"/>
      <c r="CC574" s="73"/>
      <c r="CD574" s="73"/>
      <c r="CE574" s="73"/>
      <c r="CF574" s="73"/>
      <c r="CG574" s="63">
        <f t="shared" si="133"/>
        <v>0</v>
      </c>
      <c r="CH574" s="63">
        <f t="shared" si="134"/>
        <v>0</v>
      </c>
      <c r="CI574" s="73"/>
      <c r="CJ574" s="63">
        <f>IF(Taula1[[#This Row],[Tipus de contracte                                  (fer servir opcions de la llista desplegable)]]="Indefinit",1,0)</f>
        <v>0</v>
      </c>
      <c r="CK574" s="63">
        <f>IF(Taula1[[#This Row],[Tipus de contracte                                  (fer servir opcions de la llista desplegable)]]="Temporal, igual o superior a 6 mesos",1,0)</f>
        <v>0</v>
      </c>
      <c r="CL574" s="63">
        <f>IF(Taula1[[#This Row],[Tipus de contracte                                  (fer servir opcions de la llista desplegable)]]="Substitució per IT",1,0)</f>
        <v>0</v>
      </c>
      <c r="CM574" s="73"/>
      <c r="CN574" s="63">
        <f>IF(Taula1[[#This Row],[Relació llocs de treball]]&gt;=1,1,0)</f>
        <v>0</v>
      </c>
      <c r="CO574" s="73"/>
      <c r="CP574" s="63">
        <f>IF(Taula1[[#This Row],[Identitat de gènere                                                          (fer servir opcions de la llista desplegable)]]="Home",1,0)</f>
        <v>0</v>
      </c>
      <c r="CQ574" s="63">
        <f>IF(Taula1[[#This Row],[Identitat de gènere                                                          (fer servir opcions de la llista desplegable)]]="Dona",1,0)</f>
        <v>0</v>
      </c>
      <c r="CR574" s="63">
        <f>IF(Taula1[[#This Row],[Identitat de gènere                                                          (fer servir opcions de la llista desplegable)]]="No binari",1,0)</f>
        <v>0</v>
      </c>
      <c r="CS574" s="73"/>
      <c r="CT574" s="63">
        <f t="shared" si="128"/>
        <v>0</v>
      </c>
      <c r="CU574" s="64">
        <f t="shared" si="135"/>
        <v>0</v>
      </c>
      <c r="CW574" s="64">
        <f t="shared" si="136"/>
        <v>0</v>
      </c>
      <c r="CX574" s="64">
        <f t="shared" si="137"/>
        <v>0</v>
      </c>
      <c r="CY574" s="64">
        <f t="shared" si="138"/>
        <v>0</v>
      </c>
      <c r="CZ574" s="64">
        <f t="shared" si="139"/>
        <v>0</v>
      </c>
      <c r="DB574" s="64">
        <f t="shared" si="140"/>
        <v>0</v>
      </c>
      <c r="DC574" s="64">
        <f t="shared" si="141"/>
        <v>0</v>
      </c>
      <c r="DD574" s="64">
        <f t="shared" si="142"/>
        <v>0</v>
      </c>
      <c r="DE574" s="64">
        <f t="shared" si="143"/>
        <v>0</v>
      </c>
    </row>
    <row r="575" spans="2:109" x14ac:dyDescent="0.3">
      <c r="B575" s="167"/>
      <c r="C575" s="186"/>
      <c r="D575" s="2"/>
      <c r="E575" s="67"/>
      <c r="F575" s="5"/>
      <c r="G575" s="5"/>
      <c r="H575" s="187"/>
      <c r="I575" s="111" t="str">
        <f ca="1">IF(Taula1[[#This Row],[Data naixement (format dd/mm/aaaa)]]="","0",DATEDIF(Taula1[[#This Row],[Data naixement (format dd/mm/aaaa)]],TODAY(),"Y"))</f>
        <v>0</v>
      </c>
      <c r="J575" s="6"/>
      <c r="K575" s="6"/>
      <c r="L575" s="6"/>
      <c r="M575" s="6"/>
      <c r="N575" s="56"/>
      <c r="O575" s="56"/>
      <c r="P575" s="56"/>
      <c r="Q575" s="6"/>
      <c r="R575" s="7"/>
      <c r="S575" s="143">
        <f>Taula1[[#This Row],[Mesos naturals sencers treballats període justificat (01/01/2023 - 31/03/2023)]]</f>
        <v>0</v>
      </c>
      <c r="T575" s="194">
        <f>Taula1[[#This Row],[Dies treballats període justificat (01/01/2023 - 31/03/2023)              no comptabilitzats com a mes natural sencer]]</f>
        <v>0</v>
      </c>
      <c r="U575" s="12"/>
      <c r="V575" s="7"/>
      <c r="W575" s="188"/>
      <c r="X575" s="188"/>
      <c r="Y575" s="188"/>
      <c r="Z575" s="188"/>
      <c r="AA575" s="190"/>
      <c r="AB575" s="143">
        <f>Taula1[[#This Row],[Grup justificat     (fer servir opcions de la llista desplegable)]]</f>
        <v>0</v>
      </c>
      <c r="AC575" s="182"/>
      <c r="AD575" s="39"/>
      <c r="AE575" s="131">
        <f>ROUND((AF575/100)*756*Taula1[[#This Row],[Mesos naturals sencers treballats període justificat (01/01/2023 - 31/03/2023)]],2)</f>
        <v>0</v>
      </c>
      <c r="AF575" s="81">
        <f>Taula1[[#This Row],[% Jornada segons contracte
(no posar el símbol %) ]]-Taula1[[#This Row],[% Reducció salari per baix rendiment        (no posar el símbol %)]]</f>
        <v>0</v>
      </c>
      <c r="AG575" s="131">
        <f>ROUND((AH575/100)*24.8547945*Taula1[[#This Row],[Dies treballats període justificat (01/01/2023 - 31/03/2023)              no comptabilitzats com a mes natural sencer]],2)</f>
        <v>0</v>
      </c>
      <c r="AH575" s="79">
        <f>Taula1[[#This Row],[% Jornada segons contracte
(no posar el símbol %) ]]-Taula1[[#This Row],[% Reducció salari per baix rendiment        (no posar el símbol %)]]</f>
        <v>0</v>
      </c>
      <c r="AI575" s="131">
        <f t="shared" si="129"/>
        <v>0</v>
      </c>
      <c r="AJ575" s="39"/>
      <c r="AK575" s="131">
        <f>ROUND((AL575/100)*756*Taula1[[#This Row],[Espai reservat Administració  (mesos)]],2)</f>
        <v>0</v>
      </c>
      <c r="AL575" s="81">
        <f>Taula1[[#This Row],[% Jornada segons contracte
(no posar el símbol %) ]]-Taula1[[#This Row],[% Reducció salari per baix rendiment        (no posar el símbol %)]]</f>
        <v>0</v>
      </c>
      <c r="AM575" s="131">
        <f>ROUND((AN575/100)*24.8547945*Taula1[[#This Row],[Espai reservat Administració (dies)]],2)</f>
        <v>0</v>
      </c>
      <c r="AN575" s="79">
        <f>Taula1[[#This Row],[% Jornada segons contracte
(no posar el símbol %) ]]-Taula1[[#This Row],[% Reducció salari per baix rendiment        (no posar el símbol %)]]</f>
        <v>0</v>
      </c>
      <c r="AO575" s="131">
        <f t="shared" si="130"/>
        <v>0</v>
      </c>
      <c r="AP575" s="87"/>
      <c r="AQ575" s="137">
        <f>ROUND((AR575/100)*693*Taula1[[#This Row],[Mesos naturals sencers treballats període justificat (01/01/2023 - 31/03/2023)]],2)</f>
        <v>0</v>
      </c>
      <c r="AR575" s="90">
        <f>Taula1[[#This Row],[% Jornada segons contracte
(no posar el símbol %) ]]-Taula1[[#This Row],[% Reducció salari per baix rendiment        (no posar el símbol %)]]</f>
        <v>0</v>
      </c>
      <c r="AS575" s="137">
        <f>ROUND((AT575/100)*22.78356164*Taula1[[#This Row],[Dies treballats període justificat (01/01/2023 - 31/03/2023)              no comptabilitzats com a mes natural sencer]],2)</f>
        <v>0</v>
      </c>
      <c r="AT575" s="90">
        <f>Taula1[[#This Row],[% Jornada segons contracte
(no posar el símbol %) ]]-Taula1[[#This Row],[% Reducció salari per baix rendiment        (no posar el símbol %)]]</f>
        <v>0</v>
      </c>
      <c r="AU575" s="137">
        <f t="shared" si="131"/>
        <v>0</v>
      </c>
      <c r="AV575" s="87"/>
      <c r="AW575" s="136">
        <f>ROUND((AX575/100)*693*Taula1[[#This Row],[Espai reservat Administració  (mesos)]],2)</f>
        <v>0</v>
      </c>
      <c r="AX575" s="90">
        <f>Taula1[[#This Row],[% Jornada segons contracte
(no posar el símbol %) ]]-Taula1[[#This Row],[% Reducció salari per baix rendiment        (no posar el símbol %)]]</f>
        <v>0</v>
      </c>
      <c r="AY575" s="131">
        <f>ROUND((AZ575/100)*22.78356164*Taula1[[#This Row],[Espai reservat Administració (dies)]],2)</f>
        <v>0</v>
      </c>
      <c r="AZ575" s="81">
        <f>Taula1[[#This Row],[% Jornada segons contracte
(no posar el símbol %) ]]-Taula1[[#This Row],[% Reducció salari per baix rendiment        (no posar el símbol %)]]</f>
        <v>0</v>
      </c>
      <c r="BA575" s="82">
        <f t="shared" si="132"/>
        <v>0</v>
      </c>
      <c r="BB575" s="41"/>
      <c r="BC575" s="131">
        <f>IF(Taula1[[#This Row],[Grup justificat     (fer servir opcions de la llista desplegable)]]=1,AI575,0)</f>
        <v>0</v>
      </c>
      <c r="BD575" s="131">
        <f>IF(Taula1[[#This Row],[Grup justificat     (fer servir opcions de la llista desplegable)]]=2,AU575,0)</f>
        <v>0</v>
      </c>
      <c r="BE575" s="41"/>
      <c r="BF575" s="131">
        <f>IF(Taula1[[#This Row],[Espai reservat Administració]]=1,AO575,0)</f>
        <v>0</v>
      </c>
      <c r="BG575" s="82">
        <f>IF(Taula1[[#This Row],[Espai reservat Administració]]=2,BA575,0)</f>
        <v>0</v>
      </c>
      <c r="BH575" s="41"/>
      <c r="BI575" s="126">
        <f>IF(Taula1[[#This Row],[Grup justificat     (fer servir opcions de la llista desplegable)]]=1,1,0)</f>
        <v>0</v>
      </c>
      <c r="BJ575" s="126">
        <f>IF(Taula1[[#This Row],[Espai reservat Administració]]=1,1,0)</f>
        <v>0</v>
      </c>
      <c r="BK575" s="111"/>
      <c r="BL575" s="126">
        <f>IF(Taula1[[#This Row],[Grup justificat     (fer servir opcions de la llista desplegable)]]=2,1,0)</f>
        <v>0</v>
      </c>
      <c r="BM575" s="126">
        <f>IF(Taula1[[#This Row],[Espai reservat Administració]]=2,1,0)</f>
        <v>0</v>
      </c>
      <c r="BN575" s="73"/>
      <c r="BO575" s="73"/>
      <c r="BP575" s="73"/>
      <c r="BQ575" s="73"/>
      <c r="BR575" s="73"/>
      <c r="BS575" s="73"/>
      <c r="BT575" s="73"/>
      <c r="BU575" s="73"/>
      <c r="BV575" s="73"/>
      <c r="BW575" s="73"/>
      <c r="BX575" s="73"/>
      <c r="BY575" s="73"/>
      <c r="BZ575" s="73"/>
      <c r="CA575" s="73"/>
      <c r="CB575" s="73"/>
      <c r="CC575" s="73"/>
      <c r="CD575" s="73"/>
      <c r="CE575" s="73"/>
      <c r="CF575" s="73"/>
      <c r="CG575" s="63">
        <f t="shared" si="133"/>
        <v>0</v>
      </c>
      <c r="CH575" s="63">
        <f t="shared" si="134"/>
        <v>0</v>
      </c>
      <c r="CI575" s="73"/>
      <c r="CJ575" s="63">
        <f>IF(Taula1[[#This Row],[Tipus de contracte                                  (fer servir opcions de la llista desplegable)]]="Indefinit",1,0)</f>
        <v>0</v>
      </c>
      <c r="CK575" s="63">
        <f>IF(Taula1[[#This Row],[Tipus de contracte                                  (fer servir opcions de la llista desplegable)]]="Temporal, igual o superior a 6 mesos",1,0)</f>
        <v>0</v>
      </c>
      <c r="CL575" s="63">
        <f>IF(Taula1[[#This Row],[Tipus de contracte                                  (fer servir opcions de la llista desplegable)]]="Substitució per IT",1,0)</f>
        <v>0</v>
      </c>
      <c r="CM575" s="73"/>
      <c r="CN575" s="63">
        <f>IF(Taula1[[#This Row],[Relació llocs de treball]]&gt;=1,1,0)</f>
        <v>0</v>
      </c>
      <c r="CO575" s="73"/>
      <c r="CP575" s="63">
        <f>IF(Taula1[[#This Row],[Identitat de gènere                                                          (fer servir opcions de la llista desplegable)]]="Home",1,0)</f>
        <v>0</v>
      </c>
      <c r="CQ575" s="63">
        <f>IF(Taula1[[#This Row],[Identitat de gènere                                                          (fer servir opcions de la llista desplegable)]]="Dona",1,0)</f>
        <v>0</v>
      </c>
      <c r="CR575" s="63">
        <f>IF(Taula1[[#This Row],[Identitat de gènere                                                          (fer servir opcions de la llista desplegable)]]="No binari",1,0)</f>
        <v>0</v>
      </c>
      <c r="CS575" s="73"/>
      <c r="CT575" s="63">
        <f t="shared" si="128"/>
        <v>0</v>
      </c>
      <c r="CU575" s="64">
        <f t="shared" si="135"/>
        <v>0</v>
      </c>
      <c r="CW575" s="64">
        <f t="shared" si="136"/>
        <v>0</v>
      </c>
      <c r="CX575" s="64">
        <f t="shared" si="137"/>
        <v>0</v>
      </c>
      <c r="CY575" s="64">
        <f t="shared" si="138"/>
        <v>0</v>
      </c>
      <c r="CZ575" s="64">
        <f t="shared" si="139"/>
        <v>0</v>
      </c>
      <c r="DB575" s="64">
        <f t="shared" si="140"/>
        <v>0</v>
      </c>
      <c r="DC575" s="64">
        <f t="shared" si="141"/>
        <v>0</v>
      </c>
      <c r="DD575" s="64">
        <f t="shared" si="142"/>
        <v>0</v>
      </c>
      <c r="DE575" s="64">
        <f t="shared" si="143"/>
        <v>0</v>
      </c>
    </row>
    <row r="576" spans="2:109" x14ac:dyDescent="0.3">
      <c r="B576" s="167"/>
      <c r="C576" s="186"/>
      <c r="D576" s="2"/>
      <c r="E576" s="67"/>
      <c r="F576" s="5"/>
      <c r="G576" s="5"/>
      <c r="H576" s="187"/>
      <c r="I576" s="111" t="str">
        <f ca="1">IF(Taula1[[#This Row],[Data naixement (format dd/mm/aaaa)]]="","0",DATEDIF(Taula1[[#This Row],[Data naixement (format dd/mm/aaaa)]],TODAY(),"Y"))</f>
        <v>0</v>
      </c>
      <c r="J576" s="6"/>
      <c r="K576" s="6"/>
      <c r="L576" s="6"/>
      <c r="M576" s="6"/>
      <c r="N576" s="56"/>
      <c r="O576" s="56"/>
      <c r="P576" s="56"/>
      <c r="Q576" s="6"/>
      <c r="R576" s="7"/>
      <c r="S576" s="143">
        <f>Taula1[[#This Row],[Mesos naturals sencers treballats període justificat (01/01/2023 - 31/03/2023)]]</f>
        <v>0</v>
      </c>
      <c r="T576" s="194">
        <f>Taula1[[#This Row],[Dies treballats període justificat (01/01/2023 - 31/03/2023)              no comptabilitzats com a mes natural sencer]]</f>
        <v>0</v>
      </c>
      <c r="U576" s="12"/>
      <c r="V576" s="7"/>
      <c r="W576" s="188"/>
      <c r="X576" s="188"/>
      <c r="Y576" s="188"/>
      <c r="Z576" s="188"/>
      <c r="AA576" s="190"/>
      <c r="AB576" s="143">
        <f>Taula1[[#This Row],[Grup justificat     (fer servir opcions de la llista desplegable)]]</f>
        <v>0</v>
      </c>
      <c r="AC576" s="182"/>
      <c r="AD576" s="39"/>
      <c r="AE576" s="131">
        <f>ROUND((AF576/100)*756*Taula1[[#This Row],[Mesos naturals sencers treballats període justificat (01/01/2023 - 31/03/2023)]],2)</f>
        <v>0</v>
      </c>
      <c r="AF576" s="81">
        <f>Taula1[[#This Row],[% Jornada segons contracte
(no posar el símbol %) ]]-Taula1[[#This Row],[% Reducció salari per baix rendiment        (no posar el símbol %)]]</f>
        <v>0</v>
      </c>
      <c r="AG576" s="131">
        <f>ROUND((AH576/100)*24.8547945*Taula1[[#This Row],[Dies treballats període justificat (01/01/2023 - 31/03/2023)              no comptabilitzats com a mes natural sencer]],2)</f>
        <v>0</v>
      </c>
      <c r="AH576" s="79">
        <f>Taula1[[#This Row],[% Jornada segons contracte
(no posar el símbol %) ]]-Taula1[[#This Row],[% Reducció salari per baix rendiment        (no posar el símbol %)]]</f>
        <v>0</v>
      </c>
      <c r="AI576" s="131">
        <f t="shared" si="129"/>
        <v>0</v>
      </c>
      <c r="AJ576" s="39"/>
      <c r="AK576" s="131">
        <f>ROUND((AL576/100)*756*Taula1[[#This Row],[Espai reservat Administració  (mesos)]],2)</f>
        <v>0</v>
      </c>
      <c r="AL576" s="81">
        <f>Taula1[[#This Row],[% Jornada segons contracte
(no posar el símbol %) ]]-Taula1[[#This Row],[% Reducció salari per baix rendiment        (no posar el símbol %)]]</f>
        <v>0</v>
      </c>
      <c r="AM576" s="131">
        <f>ROUND((AN576/100)*24.8547945*Taula1[[#This Row],[Espai reservat Administració (dies)]],2)</f>
        <v>0</v>
      </c>
      <c r="AN576" s="79">
        <f>Taula1[[#This Row],[% Jornada segons contracte
(no posar el símbol %) ]]-Taula1[[#This Row],[% Reducció salari per baix rendiment        (no posar el símbol %)]]</f>
        <v>0</v>
      </c>
      <c r="AO576" s="131">
        <f t="shared" si="130"/>
        <v>0</v>
      </c>
      <c r="AP576" s="87"/>
      <c r="AQ576" s="137">
        <f>ROUND((AR576/100)*693*Taula1[[#This Row],[Mesos naturals sencers treballats període justificat (01/01/2023 - 31/03/2023)]],2)</f>
        <v>0</v>
      </c>
      <c r="AR576" s="90">
        <f>Taula1[[#This Row],[% Jornada segons contracte
(no posar el símbol %) ]]-Taula1[[#This Row],[% Reducció salari per baix rendiment        (no posar el símbol %)]]</f>
        <v>0</v>
      </c>
      <c r="AS576" s="137">
        <f>ROUND((AT576/100)*22.78356164*Taula1[[#This Row],[Dies treballats període justificat (01/01/2023 - 31/03/2023)              no comptabilitzats com a mes natural sencer]],2)</f>
        <v>0</v>
      </c>
      <c r="AT576" s="90">
        <f>Taula1[[#This Row],[% Jornada segons contracte
(no posar el símbol %) ]]-Taula1[[#This Row],[% Reducció salari per baix rendiment        (no posar el símbol %)]]</f>
        <v>0</v>
      </c>
      <c r="AU576" s="137">
        <f t="shared" si="131"/>
        <v>0</v>
      </c>
      <c r="AV576" s="87"/>
      <c r="AW576" s="136">
        <f>ROUND((AX576/100)*693*Taula1[[#This Row],[Espai reservat Administració  (mesos)]],2)</f>
        <v>0</v>
      </c>
      <c r="AX576" s="90">
        <f>Taula1[[#This Row],[% Jornada segons contracte
(no posar el símbol %) ]]-Taula1[[#This Row],[% Reducció salari per baix rendiment        (no posar el símbol %)]]</f>
        <v>0</v>
      </c>
      <c r="AY576" s="131">
        <f>ROUND((AZ576/100)*22.78356164*Taula1[[#This Row],[Espai reservat Administració (dies)]],2)</f>
        <v>0</v>
      </c>
      <c r="AZ576" s="81">
        <f>Taula1[[#This Row],[% Jornada segons contracte
(no posar el símbol %) ]]-Taula1[[#This Row],[% Reducció salari per baix rendiment        (no posar el símbol %)]]</f>
        <v>0</v>
      </c>
      <c r="BA576" s="82">
        <f t="shared" si="132"/>
        <v>0</v>
      </c>
      <c r="BB576" s="41"/>
      <c r="BC576" s="131">
        <f>IF(Taula1[[#This Row],[Grup justificat     (fer servir opcions de la llista desplegable)]]=1,AI576,0)</f>
        <v>0</v>
      </c>
      <c r="BD576" s="131">
        <f>IF(Taula1[[#This Row],[Grup justificat     (fer servir opcions de la llista desplegable)]]=2,AU576,0)</f>
        <v>0</v>
      </c>
      <c r="BE576" s="41"/>
      <c r="BF576" s="131">
        <f>IF(Taula1[[#This Row],[Espai reservat Administració]]=1,AO576,0)</f>
        <v>0</v>
      </c>
      <c r="BG576" s="82">
        <f>IF(Taula1[[#This Row],[Espai reservat Administració]]=2,BA576,0)</f>
        <v>0</v>
      </c>
      <c r="BH576" s="41"/>
      <c r="BI576" s="126">
        <f>IF(Taula1[[#This Row],[Grup justificat     (fer servir opcions de la llista desplegable)]]=1,1,0)</f>
        <v>0</v>
      </c>
      <c r="BJ576" s="126">
        <f>IF(Taula1[[#This Row],[Espai reservat Administració]]=1,1,0)</f>
        <v>0</v>
      </c>
      <c r="BK576" s="111"/>
      <c r="BL576" s="126">
        <f>IF(Taula1[[#This Row],[Grup justificat     (fer servir opcions de la llista desplegable)]]=2,1,0)</f>
        <v>0</v>
      </c>
      <c r="BM576" s="126">
        <f>IF(Taula1[[#This Row],[Espai reservat Administració]]=2,1,0)</f>
        <v>0</v>
      </c>
      <c r="BN576" s="73"/>
      <c r="BO576" s="73"/>
      <c r="BP576" s="73"/>
      <c r="BQ576" s="73"/>
      <c r="BR576" s="73"/>
      <c r="BS576" s="73"/>
      <c r="BT576" s="73"/>
      <c r="BU576" s="73"/>
      <c r="BV576" s="73"/>
      <c r="BW576" s="73"/>
      <c r="BX576" s="73"/>
      <c r="BY576" s="73"/>
      <c r="BZ576" s="73"/>
      <c r="CA576" s="73"/>
      <c r="CB576" s="73"/>
      <c r="CC576" s="73"/>
      <c r="CD576" s="73"/>
      <c r="CE576" s="73"/>
      <c r="CF576" s="73"/>
      <c r="CG576" s="63">
        <f t="shared" si="133"/>
        <v>0</v>
      </c>
      <c r="CH576" s="63">
        <f t="shared" si="134"/>
        <v>0</v>
      </c>
      <c r="CI576" s="73"/>
      <c r="CJ576" s="63">
        <f>IF(Taula1[[#This Row],[Tipus de contracte                                  (fer servir opcions de la llista desplegable)]]="Indefinit",1,0)</f>
        <v>0</v>
      </c>
      <c r="CK576" s="63">
        <f>IF(Taula1[[#This Row],[Tipus de contracte                                  (fer servir opcions de la llista desplegable)]]="Temporal, igual o superior a 6 mesos",1,0)</f>
        <v>0</v>
      </c>
      <c r="CL576" s="63">
        <f>IF(Taula1[[#This Row],[Tipus de contracte                                  (fer servir opcions de la llista desplegable)]]="Substitució per IT",1,0)</f>
        <v>0</v>
      </c>
      <c r="CM576" s="73"/>
      <c r="CN576" s="63">
        <f>IF(Taula1[[#This Row],[Relació llocs de treball]]&gt;=1,1,0)</f>
        <v>0</v>
      </c>
      <c r="CO576" s="73"/>
      <c r="CP576" s="63">
        <f>IF(Taula1[[#This Row],[Identitat de gènere                                                          (fer servir opcions de la llista desplegable)]]="Home",1,0)</f>
        <v>0</v>
      </c>
      <c r="CQ576" s="63">
        <f>IF(Taula1[[#This Row],[Identitat de gènere                                                          (fer servir opcions de la llista desplegable)]]="Dona",1,0)</f>
        <v>0</v>
      </c>
      <c r="CR576" s="63">
        <f>IF(Taula1[[#This Row],[Identitat de gènere                                                          (fer servir opcions de la llista desplegable)]]="No binari",1,0)</f>
        <v>0</v>
      </c>
      <c r="CS576" s="73"/>
      <c r="CT576" s="63">
        <f t="shared" si="128"/>
        <v>0</v>
      </c>
      <c r="CU576" s="64">
        <f t="shared" si="135"/>
        <v>0</v>
      </c>
      <c r="CW576" s="64">
        <f t="shared" si="136"/>
        <v>0</v>
      </c>
      <c r="CX576" s="64">
        <f t="shared" si="137"/>
        <v>0</v>
      </c>
      <c r="CY576" s="64">
        <f t="shared" si="138"/>
        <v>0</v>
      </c>
      <c r="CZ576" s="64">
        <f t="shared" si="139"/>
        <v>0</v>
      </c>
      <c r="DB576" s="64">
        <f t="shared" si="140"/>
        <v>0</v>
      </c>
      <c r="DC576" s="64">
        <f t="shared" si="141"/>
        <v>0</v>
      </c>
      <c r="DD576" s="64">
        <f t="shared" si="142"/>
        <v>0</v>
      </c>
      <c r="DE576" s="64">
        <f t="shared" si="143"/>
        <v>0</v>
      </c>
    </row>
    <row r="577" spans="2:109" x14ac:dyDescent="0.3">
      <c r="B577" s="167"/>
      <c r="C577" s="186"/>
      <c r="D577" s="2"/>
      <c r="E577" s="67"/>
      <c r="F577" s="5"/>
      <c r="G577" s="5"/>
      <c r="H577" s="187"/>
      <c r="I577" s="111" t="str">
        <f ca="1">IF(Taula1[[#This Row],[Data naixement (format dd/mm/aaaa)]]="","0",DATEDIF(Taula1[[#This Row],[Data naixement (format dd/mm/aaaa)]],TODAY(),"Y"))</f>
        <v>0</v>
      </c>
      <c r="J577" s="6"/>
      <c r="K577" s="6"/>
      <c r="L577" s="6"/>
      <c r="M577" s="6"/>
      <c r="N577" s="56"/>
      <c r="O577" s="56"/>
      <c r="P577" s="56"/>
      <c r="Q577" s="6"/>
      <c r="R577" s="7"/>
      <c r="S577" s="143">
        <f>Taula1[[#This Row],[Mesos naturals sencers treballats període justificat (01/01/2023 - 31/03/2023)]]</f>
        <v>0</v>
      </c>
      <c r="T577" s="194">
        <f>Taula1[[#This Row],[Dies treballats període justificat (01/01/2023 - 31/03/2023)              no comptabilitzats com a mes natural sencer]]</f>
        <v>0</v>
      </c>
      <c r="U577" s="12"/>
      <c r="V577" s="7"/>
      <c r="W577" s="188"/>
      <c r="X577" s="188"/>
      <c r="Y577" s="188"/>
      <c r="Z577" s="188"/>
      <c r="AA577" s="190"/>
      <c r="AB577" s="143">
        <f>Taula1[[#This Row],[Grup justificat     (fer servir opcions de la llista desplegable)]]</f>
        <v>0</v>
      </c>
      <c r="AC577" s="182"/>
      <c r="AD577" s="39"/>
      <c r="AE577" s="131">
        <f>ROUND((AF577/100)*756*Taula1[[#This Row],[Mesos naturals sencers treballats període justificat (01/01/2023 - 31/03/2023)]],2)</f>
        <v>0</v>
      </c>
      <c r="AF577" s="81">
        <f>Taula1[[#This Row],[% Jornada segons contracte
(no posar el símbol %) ]]-Taula1[[#This Row],[% Reducció salari per baix rendiment        (no posar el símbol %)]]</f>
        <v>0</v>
      </c>
      <c r="AG577" s="131">
        <f>ROUND((AH577/100)*24.8547945*Taula1[[#This Row],[Dies treballats període justificat (01/01/2023 - 31/03/2023)              no comptabilitzats com a mes natural sencer]],2)</f>
        <v>0</v>
      </c>
      <c r="AH577" s="79">
        <f>Taula1[[#This Row],[% Jornada segons contracte
(no posar el símbol %) ]]-Taula1[[#This Row],[% Reducció salari per baix rendiment        (no posar el símbol %)]]</f>
        <v>0</v>
      </c>
      <c r="AI577" s="131">
        <f t="shared" si="129"/>
        <v>0</v>
      </c>
      <c r="AJ577" s="39"/>
      <c r="AK577" s="131">
        <f>ROUND((AL577/100)*756*Taula1[[#This Row],[Espai reservat Administració  (mesos)]],2)</f>
        <v>0</v>
      </c>
      <c r="AL577" s="81">
        <f>Taula1[[#This Row],[% Jornada segons contracte
(no posar el símbol %) ]]-Taula1[[#This Row],[% Reducció salari per baix rendiment        (no posar el símbol %)]]</f>
        <v>0</v>
      </c>
      <c r="AM577" s="131">
        <f>ROUND((AN577/100)*24.8547945*Taula1[[#This Row],[Espai reservat Administració (dies)]],2)</f>
        <v>0</v>
      </c>
      <c r="AN577" s="79">
        <f>Taula1[[#This Row],[% Jornada segons contracte
(no posar el símbol %) ]]-Taula1[[#This Row],[% Reducció salari per baix rendiment        (no posar el símbol %)]]</f>
        <v>0</v>
      </c>
      <c r="AO577" s="131">
        <f t="shared" si="130"/>
        <v>0</v>
      </c>
      <c r="AP577" s="87"/>
      <c r="AQ577" s="137">
        <f>ROUND((AR577/100)*693*Taula1[[#This Row],[Mesos naturals sencers treballats període justificat (01/01/2023 - 31/03/2023)]],2)</f>
        <v>0</v>
      </c>
      <c r="AR577" s="90">
        <f>Taula1[[#This Row],[% Jornada segons contracte
(no posar el símbol %) ]]-Taula1[[#This Row],[% Reducció salari per baix rendiment        (no posar el símbol %)]]</f>
        <v>0</v>
      </c>
      <c r="AS577" s="137">
        <f>ROUND((AT577/100)*22.78356164*Taula1[[#This Row],[Dies treballats període justificat (01/01/2023 - 31/03/2023)              no comptabilitzats com a mes natural sencer]],2)</f>
        <v>0</v>
      </c>
      <c r="AT577" s="90">
        <f>Taula1[[#This Row],[% Jornada segons contracte
(no posar el símbol %) ]]-Taula1[[#This Row],[% Reducció salari per baix rendiment        (no posar el símbol %)]]</f>
        <v>0</v>
      </c>
      <c r="AU577" s="137">
        <f t="shared" si="131"/>
        <v>0</v>
      </c>
      <c r="AV577" s="87"/>
      <c r="AW577" s="136">
        <f>ROUND((AX577/100)*693*Taula1[[#This Row],[Espai reservat Administració  (mesos)]],2)</f>
        <v>0</v>
      </c>
      <c r="AX577" s="90">
        <f>Taula1[[#This Row],[% Jornada segons contracte
(no posar el símbol %) ]]-Taula1[[#This Row],[% Reducció salari per baix rendiment        (no posar el símbol %)]]</f>
        <v>0</v>
      </c>
      <c r="AY577" s="131">
        <f>ROUND((AZ577/100)*22.78356164*Taula1[[#This Row],[Espai reservat Administració (dies)]],2)</f>
        <v>0</v>
      </c>
      <c r="AZ577" s="81">
        <f>Taula1[[#This Row],[% Jornada segons contracte
(no posar el símbol %) ]]-Taula1[[#This Row],[% Reducció salari per baix rendiment        (no posar el símbol %)]]</f>
        <v>0</v>
      </c>
      <c r="BA577" s="82">
        <f t="shared" si="132"/>
        <v>0</v>
      </c>
      <c r="BB577" s="41"/>
      <c r="BC577" s="131">
        <f>IF(Taula1[[#This Row],[Grup justificat     (fer servir opcions de la llista desplegable)]]=1,AI577,0)</f>
        <v>0</v>
      </c>
      <c r="BD577" s="131">
        <f>IF(Taula1[[#This Row],[Grup justificat     (fer servir opcions de la llista desplegable)]]=2,AU577,0)</f>
        <v>0</v>
      </c>
      <c r="BE577" s="41"/>
      <c r="BF577" s="131">
        <f>IF(Taula1[[#This Row],[Espai reservat Administració]]=1,AO577,0)</f>
        <v>0</v>
      </c>
      <c r="BG577" s="82">
        <f>IF(Taula1[[#This Row],[Espai reservat Administració]]=2,BA577,0)</f>
        <v>0</v>
      </c>
      <c r="BH577" s="41"/>
      <c r="BI577" s="126">
        <f>IF(Taula1[[#This Row],[Grup justificat     (fer servir opcions de la llista desplegable)]]=1,1,0)</f>
        <v>0</v>
      </c>
      <c r="BJ577" s="126">
        <f>IF(Taula1[[#This Row],[Espai reservat Administració]]=1,1,0)</f>
        <v>0</v>
      </c>
      <c r="BK577" s="111"/>
      <c r="BL577" s="126">
        <f>IF(Taula1[[#This Row],[Grup justificat     (fer servir opcions de la llista desplegable)]]=2,1,0)</f>
        <v>0</v>
      </c>
      <c r="BM577" s="126">
        <f>IF(Taula1[[#This Row],[Espai reservat Administració]]=2,1,0)</f>
        <v>0</v>
      </c>
      <c r="BN577" s="73"/>
      <c r="BO577" s="73"/>
      <c r="BP577" s="73"/>
      <c r="BQ577" s="73"/>
      <c r="BR577" s="73"/>
      <c r="BS577" s="73"/>
      <c r="BT577" s="73"/>
      <c r="BU577" s="73"/>
      <c r="BV577" s="73"/>
      <c r="BW577" s="73"/>
      <c r="BX577" s="73"/>
      <c r="BY577" s="73"/>
      <c r="BZ577" s="73"/>
      <c r="CA577" s="73"/>
      <c r="CB577" s="73"/>
      <c r="CC577" s="73"/>
      <c r="CD577" s="73"/>
      <c r="CE577" s="73"/>
      <c r="CF577" s="73"/>
      <c r="CG577" s="63">
        <f t="shared" si="133"/>
        <v>0</v>
      </c>
      <c r="CH577" s="63">
        <f t="shared" si="134"/>
        <v>0</v>
      </c>
      <c r="CI577" s="73"/>
      <c r="CJ577" s="63">
        <f>IF(Taula1[[#This Row],[Tipus de contracte                                  (fer servir opcions de la llista desplegable)]]="Indefinit",1,0)</f>
        <v>0</v>
      </c>
      <c r="CK577" s="63">
        <f>IF(Taula1[[#This Row],[Tipus de contracte                                  (fer servir opcions de la llista desplegable)]]="Temporal, igual o superior a 6 mesos",1,0)</f>
        <v>0</v>
      </c>
      <c r="CL577" s="63">
        <f>IF(Taula1[[#This Row],[Tipus de contracte                                  (fer servir opcions de la llista desplegable)]]="Substitució per IT",1,0)</f>
        <v>0</v>
      </c>
      <c r="CM577" s="73"/>
      <c r="CN577" s="63">
        <f>IF(Taula1[[#This Row],[Relació llocs de treball]]&gt;=1,1,0)</f>
        <v>0</v>
      </c>
      <c r="CO577" s="73"/>
      <c r="CP577" s="63">
        <f>IF(Taula1[[#This Row],[Identitat de gènere                                                          (fer servir opcions de la llista desplegable)]]="Home",1,0)</f>
        <v>0</v>
      </c>
      <c r="CQ577" s="63">
        <f>IF(Taula1[[#This Row],[Identitat de gènere                                                          (fer servir opcions de la llista desplegable)]]="Dona",1,0)</f>
        <v>0</v>
      </c>
      <c r="CR577" s="63">
        <f>IF(Taula1[[#This Row],[Identitat de gènere                                                          (fer servir opcions de la llista desplegable)]]="No binari",1,0)</f>
        <v>0</v>
      </c>
      <c r="CS577" s="73"/>
      <c r="CT577" s="63">
        <f t="shared" si="128"/>
        <v>0</v>
      </c>
      <c r="CU577" s="64">
        <f t="shared" si="135"/>
        <v>0</v>
      </c>
      <c r="CW577" s="64">
        <f t="shared" si="136"/>
        <v>0</v>
      </c>
      <c r="CX577" s="64">
        <f t="shared" si="137"/>
        <v>0</v>
      </c>
      <c r="CY577" s="64">
        <f t="shared" si="138"/>
        <v>0</v>
      </c>
      <c r="CZ577" s="64">
        <f t="shared" si="139"/>
        <v>0</v>
      </c>
      <c r="DB577" s="64">
        <f t="shared" si="140"/>
        <v>0</v>
      </c>
      <c r="DC577" s="64">
        <f t="shared" si="141"/>
        <v>0</v>
      </c>
      <c r="DD577" s="64">
        <f t="shared" si="142"/>
        <v>0</v>
      </c>
      <c r="DE577" s="64">
        <f t="shared" si="143"/>
        <v>0</v>
      </c>
    </row>
    <row r="578" spans="2:109" x14ac:dyDescent="0.3">
      <c r="B578" s="167"/>
      <c r="C578" s="186"/>
      <c r="D578" s="2"/>
      <c r="E578" s="67"/>
      <c r="F578" s="5"/>
      <c r="G578" s="5"/>
      <c r="H578" s="187"/>
      <c r="I578" s="111" t="str">
        <f ca="1">IF(Taula1[[#This Row],[Data naixement (format dd/mm/aaaa)]]="","0",DATEDIF(Taula1[[#This Row],[Data naixement (format dd/mm/aaaa)]],TODAY(),"Y"))</f>
        <v>0</v>
      </c>
      <c r="J578" s="6"/>
      <c r="K578" s="6"/>
      <c r="L578" s="6"/>
      <c r="M578" s="6"/>
      <c r="N578" s="56"/>
      <c r="O578" s="56"/>
      <c r="P578" s="56"/>
      <c r="Q578" s="6"/>
      <c r="R578" s="7"/>
      <c r="S578" s="143">
        <f>Taula1[[#This Row],[Mesos naturals sencers treballats període justificat (01/01/2023 - 31/03/2023)]]</f>
        <v>0</v>
      </c>
      <c r="T578" s="194">
        <f>Taula1[[#This Row],[Dies treballats període justificat (01/01/2023 - 31/03/2023)              no comptabilitzats com a mes natural sencer]]</f>
        <v>0</v>
      </c>
      <c r="U578" s="12"/>
      <c r="V578" s="7"/>
      <c r="W578" s="188"/>
      <c r="X578" s="188"/>
      <c r="Y578" s="188"/>
      <c r="Z578" s="188"/>
      <c r="AA578" s="190"/>
      <c r="AB578" s="143">
        <f>Taula1[[#This Row],[Grup justificat     (fer servir opcions de la llista desplegable)]]</f>
        <v>0</v>
      </c>
      <c r="AC578" s="182"/>
      <c r="AD578" s="39"/>
      <c r="AE578" s="131">
        <f>ROUND((AF578/100)*756*Taula1[[#This Row],[Mesos naturals sencers treballats període justificat (01/01/2023 - 31/03/2023)]],2)</f>
        <v>0</v>
      </c>
      <c r="AF578" s="81">
        <f>Taula1[[#This Row],[% Jornada segons contracte
(no posar el símbol %) ]]-Taula1[[#This Row],[% Reducció salari per baix rendiment        (no posar el símbol %)]]</f>
        <v>0</v>
      </c>
      <c r="AG578" s="131">
        <f>ROUND((AH578/100)*24.8547945*Taula1[[#This Row],[Dies treballats període justificat (01/01/2023 - 31/03/2023)              no comptabilitzats com a mes natural sencer]],2)</f>
        <v>0</v>
      </c>
      <c r="AH578" s="79">
        <f>Taula1[[#This Row],[% Jornada segons contracte
(no posar el símbol %) ]]-Taula1[[#This Row],[% Reducció salari per baix rendiment        (no posar el símbol %)]]</f>
        <v>0</v>
      </c>
      <c r="AI578" s="131">
        <f t="shared" si="129"/>
        <v>0</v>
      </c>
      <c r="AJ578" s="39"/>
      <c r="AK578" s="131">
        <f>ROUND((AL578/100)*756*Taula1[[#This Row],[Espai reservat Administració  (mesos)]],2)</f>
        <v>0</v>
      </c>
      <c r="AL578" s="81">
        <f>Taula1[[#This Row],[% Jornada segons contracte
(no posar el símbol %) ]]-Taula1[[#This Row],[% Reducció salari per baix rendiment        (no posar el símbol %)]]</f>
        <v>0</v>
      </c>
      <c r="AM578" s="131">
        <f>ROUND((AN578/100)*24.8547945*Taula1[[#This Row],[Espai reservat Administració (dies)]],2)</f>
        <v>0</v>
      </c>
      <c r="AN578" s="79">
        <f>Taula1[[#This Row],[% Jornada segons contracte
(no posar el símbol %) ]]-Taula1[[#This Row],[% Reducció salari per baix rendiment        (no posar el símbol %)]]</f>
        <v>0</v>
      </c>
      <c r="AO578" s="131">
        <f t="shared" si="130"/>
        <v>0</v>
      </c>
      <c r="AP578" s="87"/>
      <c r="AQ578" s="137">
        <f>ROUND((AR578/100)*693*Taula1[[#This Row],[Mesos naturals sencers treballats període justificat (01/01/2023 - 31/03/2023)]],2)</f>
        <v>0</v>
      </c>
      <c r="AR578" s="90">
        <f>Taula1[[#This Row],[% Jornada segons contracte
(no posar el símbol %) ]]-Taula1[[#This Row],[% Reducció salari per baix rendiment        (no posar el símbol %)]]</f>
        <v>0</v>
      </c>
      <c r="AS578" s="137">
        <f>ROUND((AT578/100)*22.78356164*Taula1[[#This Row],[Dies treballats període justificat (01/01/2023 - 31/03/2023)              no comptabilitzats com a mes natural sencer]],2)</f>
        <v>0</v>
      </c>
      <c r="AT578" s="90">
        <f>Taula1[[#This Row],[% Jornada segons contracte
(no posar el símbol %) ]]-Taula1[[#This Row],[% Reducció salari per baix rendiment        (no posar el símbol %)]]</f>
        <v>0</v>
      </c>
      <c r="AU578" s="137">
        <f t="shared" si="131"/>
        <v>0</v>
      </c>
      <c r="AV578" s="87"/>
      <c r="AW578" s="136">
        <f>ROUND((AX578/100)*693*Taula1[[#This Row],[Espai reservat Administració  (mesos)]],2)</f>
        <v>0</v>
      </c>
      <c r="AX578" s="90">
        <f>Taula1[[#This Row],[% Jornada segons contracte
(no posar el símbol %) ]]-Taula1[[#This Row],[% Reducció salari per baix rendiment        (no posar el símbol %)]]</f>
        <v>0</v>
      </c>
      <c r="AY578" s="131">
        <f>ROUND((AZ578/100)*22.78356164*Taula1[[#This Row],[Espai reservat Administració (dies)]],2)</f>
        <v>0</v>
      </c>
      <c r="AZ578" s="81">
        <f>Taula1[[#This Row],[% Jornada segons contracte
(no posar el símbol %) ]]-Taula1[[#This Row],[% Reducció salari per baix rendiment        (no posar el símbol %)]]</f>
        <v>0</v>
      </c>
      <c r="BA578" s="82">
        <f t="shared" si="132"/>
        <v>0</v>
      </c>
      <c r="BB578" s="41"/>
      <c r="BC578" s="131">
        <f>IF(Taula1[[#This Row],[Grup justificat     (fer servir opcions de la llista desplegable)]]=1,AI578,0)</f>
        <v>0</v>
      </c>
      <c r="BD578" s="131">
        <f>IF(Taula1[[#This Row],[Grup justificat     (fer servir opcions de la llista desplegable)]]=2,AU578,0)</f>
        <v>0</v>
      </c>
      <c r="BE578" s="41"/>
      <c r="BF578" s="131">
        <f>IF(Taula1[[#This Row],[Espai reservat Administració]]=1,AO578,0)</f>
        <v>0</v>
      </c>
      <c r="BG578" s="82">
        <f>IF(Taula1[[#This Row],[Espai reservat Administració]]=2,BA578,0)</f>
        <v>0</v>
      </c>
      <c r="BH578" s="41"/>
      <c r="BI578" s="126">
        <f>IF(Taula1[[#This Row],[Grup justificat     (fer servir opcions de la llista desplegable)]]=1,1,0)</f>
        <v>0</v>
      </c>
      <c r="BJ578" s="126">
        <f>IF(Taula1[[#This Row],[Espai reservat Administració]]=1,1,0)</f>
        <v>0</v>
      </c>
      <c r="BK578" s="111"/>
      <c r="BL578" s="126">
        <f>IF(Taula1[[#This Row],[Grup justificat     (fer servir opcions de la llista desplegable)]]=2,1,0)</f>
        <v>0</v>
      </c>
      <c r="BM578" s="126">
        <f>IF(Taula1[[#This Row],[Espai reservat Administració]]=2,1,0)</f>
        <v>0</v>
      </c>
      <c r="BN578" s="73"/>
      <c r="BO578" s="73"/>
      <c r="BP578" s="73"/>
      <c r="BQ578" s="73"/>
      <c r="BR578" s="73"/>
      <c r="BS578" s="73"/>
      <c r="BT578" s="73"/>
      <c r="BU578" s="73"/>
      <c r="BV578" s="73"/>
      <c r="BW578" s="73"/>
      <c r="BX578" s="73"/>
      <c r="BY578" s="73"/>
      <c r="BZ578" s="73"/>
      <c r="CA578" s="73"/>
      <c r="CB578" s="73"/>
      <c r="CC578" s="73"/>
      <c r="CD578" s="73"/>
      <c r="CE578" s="73"/>
      <c r="CF578" s="73"/>
      <c r="CG578" s="63">
        <f t="shared" si="133"/>
        <v>0</v>
      </c>
      <c r="CH578" s="63">
        <f t="shared" si="134"/>
        <v>0</v>
      </c>
      <c r="CI578" s="73"/>
      <c r="CJ578" s="63">
        <f>IF(Taula1[[#This Row],[Tipus de contracte                                  (fer servir opcions de la llista desplegable)]]="Indefinit",1,0)</f>
        <v>0</v>
      </c>
      <c r="CK578" s="63">
        <f>IF(Taula1[[#This Row],[Tipus de contracte                                  (fer servir opcions de la llista desplegable)]]="Temporal, igual o superior a 6 mesos",1,0)</f>
        <v>0</v>
      </c>
      <c r="CL578" s="63">
        <f>IF(Taula1[[#This Row],[Tipus de contracte                                  (fer servir opcions de la llista desplegable)]]="Substitució per IT",1,0)</f>
        <v>0</v>
      </c>
      <c r="CM578" s="73"/>
      <c r="CN578" s="63">
        <f>IF(Taula1[[#This Row],[Relació llocs de treball]]&gt;=1,1,0)</f>
        <v>0</v>
      </c>
      <c r="CO578" s="73"/>
      <c r="CP578" s="63">
        <f>IF(Taula1[[#This Row],[Identitat de gènere                                                          (fer servir opcions de la llista desplegable)]]="Home",1,0)</f>
        <v>0</v>
      </c>
      <c r="CQ578" s="63">
        <f>IF(Taula1[[#This Row],[Identitat de gènere                                                          (fer servir opcions de la llista desplegable)]]="Dona",1,0)</f>
        <v>0</v>
      </c>
      <c r="CR578" s="63">
        <f>IF(Taula1[[#This Row],[Identitat de gènere                                                          (fer servir opcions de la llista desplegable)]]="No binari",1,0)</f>
        <v>0</v>
      </c>
      <c r="CS578" s="73"/>
      <c r="CT578" s="63">
        <f t="shared" si="128"/>
        <v>0</v>
      </c>
      <c r="CU578" s="64">
        <f t="shared" si="135"/>
        <v>0</v>
      </c>
      <c r="CW578" s="64">
        <f t="shared" si="136"/>
        <v>0</v>
      </c>
      <c r="CX578" s="64">
        <f t="shared" si="137"/>
        <v>0</v>
      </c>
      <c r="CY578" s="64">
        <f t="shared" si="138"/>
        <v>0</v>
      </c>
      <c r="CZ578" s="64">
        <f t="shared" si="139"/>
        <v>0</v>
      </c>
      <c r="DB578" s="64">
        <f t="shared" si="140"/>
        <v>0</v>
      </c>
      <c r="DC578" s="64">
        <f t="shared" si="141"/>
        <v>0</v>
      </c>
      <c r="DD578" s="64">
        <f t="shared" si="142"/>
        <v>0</v>
      </c>
      <c r="DE578" s="64">
        <f t="shared" si="143"/>
        <v>0</v>
      </c>
    </row>
    <row r="579" spans="2:109" x14ac:dyDescent="0.3">
      <c r="B579" s="167"/>
      <c r="C579" s="186"/>
      <c r="D579" s="2"/>
      <c r="E579" s="67"/>
      <c r="F579" s="5"/>
      <c r="G579" s="5"/>
      <c r="H579" s="187"/>
      <c r="I579" s="111" t="str">
        <f ca="1">IF(Taula1[[#This Row],[Data naixement (format dd/mm/aaaa)]]="","0",DATEDIF(Taula1[[#This Row],[Data naixement (format dd/mm/aaaa)]],TODAY(),"Y"))</f>
        <v>0</v>
      </c>
      <c r="J579" s="6"/>
      <c r="K579" s="6"/>
      <c r="L579" s="6"/>
      <c r="M579" s="6"/>
      <c r="N579" s="56"/>
      <c r="O579" s="56"/>
      <c r="P579" s="56"/>
      <c r="Q579" s="6"/>
      <c r="R579" s="7"/>
      <c r="S579" s="143">
        <f>Taula1[[#This Row],[Mesos naturals sencers treballats període justificat (01/01/2023 - 31/03/2023)]]</f>
        <v>0</v>
      </c>
      <c r="T579" s="194">
        <f>Taula1[[#This Row],[Dies treballats període justificat (01/01/2023 - 31/03/2023)              no comptabilitzats com a mes natural sencer]]</f>
        <v>0</v>
      </c>
      <c r="U579" s="12"/>
      <c r="V579" s="7"/>
      <c r="W579" s="188"/>
      <c r="X579" s="188"/>
      <c r="Y579" s="188"/>
      <c r="Z579" s="188"/>
      <c r="AA579" s="190"/>
      <c r="AB579" s="143">
        <f>Taula1[[#This Row],[Grup justificat     (fer servir opcions de la llista desplegable)]]</f>
        <v>0</v>
      </c>
      <c r="AC579" s="182"/>
      <c r="AD579" s="39"/>
      <c r="AE579" s="131">
        <f>ROUND((AF579/100)*756*Taula1[[#This Row],[Mesos naturals sencers treballats període justificat (01/01/2023 - 31/03/2023)]],2)</f>
        <v>0</v>
      </c>
      <c r="AF579" s="81">
        <f>Taula1[[#This Row],[% Jornada segons contracte
(no posar el símbol %) ]]-Taula1[[#This Row],[% Reducció salari per baix rendiment        (no posar el símbol %)]]</f>
        <v>0</v>
      </c>
      <c r="AG579" s="131">
        <f>ROUND((AH579/100)*24.8547945*Taula1[[#This Row],[Dies treballats període justificat (01/01/2023 - 31/03/2023)              no comptabilitzats com a mes natural sencer]],2)</f>
        <v>0</v>
      </c>
      <c r="AH579" s="79">
        <f>Taula1[[#This Row],[% Jornada segons contracte
(no posar el símbol %) ]]-Taula1[[#This Row],[% Reducció salari per baix rendiment        (no posar el símbol %)]]</f>
        <v>0</v>
      </c>
      <c r="AI579" s="131">
        <f t="shared" si="129"/>
        <v>0</v>
      </c>
      <c r="AJ579" s="39"/>
      <c r="AK579" s="131">
        <f>ROUND((AL579/100)*756*Taula1[[#This Row],[Espai reservat Administració  (mesos)]],2)</f>
        <v>0</v>
      </c>
      <c r="AL579" s="81">
        <f>Taula1[[#This Row],[% Jornada segons contracte
(no posar el símbol %) ]]-Taula1[[#This Row],[% Reducció salari per baix rendiment        (no posar el símbol %)]]</f>
        <v>0</v>
      </c>
      <c r="AM579" s="131">
        <f>ROUND((AN579/100)*24.8547945*Taula1[[#This Row],[Espai reservat Administració (dies)]],2)</f>
        <v>0</v>
      </c>
      <c r="AN579" s="79">
        <f>Taula1[[#This Row],[% Jornada segons contracte
(no posar el símbol %) ]]-Taula1[[#This Row],[% Reducció salari per baix rendiment        (no posar el símbol %)]]</f>
        <v>0</v>
      </c>
      <c r="AO579" s="131">
        <f t="shared" si="130"/>
        <v>0</v>
      </c>
      <c r="AP579" s="87"/>
      <c r="AQ579" s="137">
        <f>ROUND((AR579/100)*693*Taula1[[#This Row],[Mesos naturals sencers treballats període justificat (01/01/2023 - 31/03/2023)]],2)</f>
        <v>0</v>
      </c>
      <c r="AR579" s="90">
        <f>Taula1[[#This Row],[% Jornada segons contracte
(no posar el símbol %) ]]-Taula1[[#This Row],[% Reducció salari per baix rendiment        (no posar el símbol %)]]</f>
        <v>0</v>
      </c>
      <c r="AS579" s="137">
        <f>ROUND((AT579/100)*22.78356164*Taula1[[#This Row],[Dies treballats període justificat (01/01/2023 - 31/03/2023)              no comptabilitzats com a mes natural sencer]],2)</f>
        <v>0</v>
      </c>
      <c r="AT579" s="90">
        <f>Taula1[[#This Row],[% Jornada segons contracte
(no posar el símbol %) ]]-Taula1[[#This Row],[% Reducció salari per baix rendiment        (no posar el símbol %)]]</f>
        <v>0</v>
      </c>
      <c r="AU579" s="137">
        <f t="shared" si="131"/>
        <v>0</v>
      </c>
      <c r="AV579" s="87"/>
      <c r="AW579" s="136">
        <f>ROUND((AX579/100)*693*Taula1[[#This Row],[Espai reservat Administració  (mesos)]],2)</f>
        <v>0</v>
      </c>
      <c r="AX579" s="90">
        <f>Taula1[[#This Row],[% Jornada segons contracte
(no posar el símbol %) ]]-Taula1[[#This Row],[% Reducció salari per baix rendiment        (no posar el símbol %)]]</f>
        <v>0</v>
      </c>
      <c r="AY579" s="131">
        <f>ROUND((AZ579/100)*22.78356164*Taula1[[#This Row],[Espai reservat Administració (dies)]],2)</f>
        <v>0</v>
      </c>
      <c r="AZ579" s="81">
        <f>Taula1[[#This Row],[% Jornada segons contracte
(no posar el símbol %) ]]-Taula1[[#This Row],[% Reducció salari per baix rendiment        (no posar el símbol %)]]</f>
        <v>0</v>
      </c>
      <c r="BA579" s="82">
        <f t="shared" si="132"/>
        <v>0</v>
      </c>
      <c r="BB579" s="41"/>
      <c r="BC579" s="131">
        <f>IF(Taula1[[#This Row],[Grup justificat     (fer servir opcions de la llista desplegable)]]=1,AI579,0)</f>
        <v>0</v>
      </c>
      <c r="BD579" s="131">
        <f>IF(Taula1[[#This Row],[Grup justificat     (fer servir opcions de la llista desplegable)]]=2,AU579,0)</f>
        <v>0</v>
      </c>
      <c r="BE579" s="41"/>
      <c r="BF579" s="131">
        <f>IF(Taula1[[#This Row],[Espai reservat Administració]]=1,AO579,0)</f>
        <v>0</v>
      </c>
      <c r="BG579" s="82">
        <f>IF(Taula1[[#This Row],[Espai reservat Administració]]=2,BA579,0)</f>
        <v>0</v>
      </c>
      <c r="BH579" s="41"/>
      <c r="BI579" s="126">
        <f>IF(Taula1[[#This Row],[Grup justificat     (fer servir opcions de la llista desplegable)]]=1,1,0)</f>
        <v>0</v>
      </c>
      <c r="BJ579" s="126">
        <f>IF(Taula1[[#This Row],[Espai reservat Administració]]=1,1,0)</f>
        <v>0</v>
      </c>
      <c r="BK579" s="111"/>
      <c r="BL579" s="126">
        <f>IF(Taula1[[#This Row],[Grup justificat     (fer servir opcions de la llista desplegable)]]=2,1,0)</f>
        <v>0</v>
      </c>
      <c r="BM579" s="126">
        <f>IF(Taula1[[#This Row],[Espai reservat Administració]]=2,1,0)</f>
        <v>0</v>
      </c>
      <c r="BN579" s="73"/>
      <c r="BO579" s="73"/>
      <c r="BP579" s="73"/>
      <c r="BQ579" s="73"/>
      <c r="BR579" s="73"/>
      <c r="BS579" s="73"/>
      <c r="BT579" s="73"/>
      <c r="BU579" s="73"/>
      <c r="BV579" s="73"/>
      <c r="BW579" s="73"/>
      <c r="BX579" s="73"/>
      <c r="BY579" s="73"/>
      <c r="BZ579" s="73"/>
      <c r="CA579" s="73"/>
      <c r="CB579" s="73"/>
      <c r="CC579" s="73"/>
      <c r="CD579" s="73"/>
      <c r="CE579" s="73"/>
      <c r="CF579" s="73"/>
      <c r="CG579" s="63">
        <f t="shared" si="133"/>
        <v>0</v>
      </c>
      <c r="CH579" s="63">
        <f t="shared" si="134"/>
        <v>0</v>
      </c>
      <c r="CI579" s="73"/>
      <c r="CJ579" s="63">
        <f>IF(Taula1[[#This Row],[Tipus de contracte                                  (fer servir opcions de la llista desplegable)]]="Indefinit",1,0)</f>
        <v>0</v>
      </c>
      <c r="CK579" s="63">
        <f>IF(Taula1[[#This Row],[Tipus de contracte                                  (fer servir opcions de la llista desplegable)]]="Temporal, igual o superior a 6 mesos",1,0)</f>
        <v>0</v>
      </c>
      <c r="CL579" s="63">
        <f>IF(Taula1[[#This Row],[Tipus de contracte                                  (fer servir opcions de la llista desplegable)]]="Substitució per IT",1,0)</f>
        <v>0</v>
      </c>
      <c r="CM579" s="73"/>
      <c r="CN579" s="63">
        <f>IF(Taula1[[#This Row],[Relació llocs de treball]]&gt;=1,1,0)</f>
        <v>0</v>
      </c>
      <c r="CO579" s="73"/>
      <c r="CP579" s="63">
        <f>IF(Taula1[[#This Row],[Identitat de gènere                                                          (fer servir opcions de la llista desplegable)]]="Home",1,0)</f>
        <v>0</v>
      </c>
      <c r="CQ579" s="63">
        <f>IF(Taula1[[#This Row],[Identitat de gènere                                                          (fer servir opcions de la llista desplegable)]]="Dona",1,0)</f>
        <v>0</v>
      </c>
      <c r="CR579" s="63">
        <f>IF(Taula1[[#This Row],[Identitat de gènere                                                          (fer servir opcions de la llista desplegable)]]="No binari",1,0)</f>
        <v>0</v>
      </c>
      <c r="CS579" s="73"/>
      <c r="CT579" s="63">
        <f t="shared" si="128"/>
        <v>0</v>
      </c>
      <c r="CU579" s="64">
        <f t="shared" si="135"/>
        <v>0</v>
      </c>
      <c r="CW579" s="64">
        <f t="shared" si="136"/>
        <v>0</v>
      </c>
      <c r="CX579" s="64">
        <f t="shared" si="137"/>
        <v>0</v>
      </c>
      <c r="CY579" s="64">
        <f t="shared" si="138"/>
        <v>0</v>
      </c>
      <c r="CZ579" s="64">
        <f t="shared" si="139"/>
        <v>0</v>
      </c>
      <c r="DB579" s="64">
        <f t="shared" si="140"/>
        <v>0</v>
      </c>
      <c r="DC579" s="64">
        <f t="shared" si="141"/>
        <v>0</v>
      </c>
      <c r="DD579" s="64">
        <f t="shared" si="142"/>
        <v>0</v>
      </c>
      <c r="DE579" s="64">
        <f t="shared" si="143"/>
        <v>0</v>
      </c>
    </row>
    <row r="580" spans="2:109" x14ac:dyDescent="0.3">
      <c r="B580" s="167"/>
      <c r="C580" s="186"/>
      <c r="D580" s="2"/>
      <c r="E580" s="67"/>
      <c r="F580" s="5"/>
      <c r="G580" s="5"/>
      <c r="H580" s="187"/>
      <c r="I580" s="111" t="str">
        <f ca="1">IF(Taula1[[#This Row],[Data naixement (format dd/mm/aaaa)]]="","0",DATEDIF(Taula1[[#This Row],[Data naixement (format dd/mm/aaaa)]],TODAY(),"Y"))</f>
        <v>0</v>
      </c>
      <c r="J580" s="6"/>
      <c r="K580" s="6"/>
      <c r="L580" s="6"/>
      <c r="M580" s="6"/>
      <c r="N580" s="56"/>
      <c r="O580" s="56"/>
      <c r="P580" s="56"/>
      <c r="Q580" s="6"/>
      <c r="R580" s="7"/>
      <c r="S580" s="143">
        <f>Taula1[[#This Row],[Mesos naturals sencers treballats període justificat (01/01/2023 - 31/03/2023)]]</f>
        <v>0</v>
      </c>
      <c r="T580" s="194">
        <f>Taula1[[#This Row],[Dies treballats període justificat (01/01/2023 - 31/03/2023)              no comptabilitzats com a mes natural sencer]]</f>
        <v>0</v>
      </c>
      <c r="U580" s="12"/>
      <c r="V580" s="7"/>
      <c r="W580" s="188"/>
      <c r="X580" s="188"/>
      <c r="Y580" s="188"/>
      <c r="Z580" s="188"/>
      <c r="AA580" s="190"/>
      <c r="AB580" s="143">
        <f>Taula1[[#This Row],[Grup justificat     (fer servir opcions de la llista desplegable)]]</f>
        <v>0</v>
      </c>
      <c r="AC580" s="182"/>
      <c r="AD580" s="39"/>
      <c r="AE580" s="131">
        <f>ROUND((AF580/100)*756*Taula1[[#This Row],[Mesos naturals sencers treballats període justificat (01/01/2023 - 31/03/2023)]],2)</f>
        <v>0</v>
      </c>
      <c r="AF580" s="81">
        <f>Taula1[[#This Row],[% Jornada segons contracte
(no posar el símbol %) ]]-Taula1[[#This Row],[% Reducció salari per baix rendiment        (no posar el símbol %)]]</f>
        <v>0</v>
      </c>
      <c r="AG580" s="131">
        <f>ROUND((AH580/100)*24.8547945*Taula1[[#This Row],[Dies treballats període justificat (01/01/2023 - 31/03/2023)              no comptabilitzats com a mes natural sencer]],2)</f>
        <v>0</v>
      </c>
      <c r="AH580" s="79">
        <f>Taula1[[#This Row],[% Jornada segons contracte
(no posar el símbol %) ]]-Taula1[[#This Row],[% Reducció salari per baix rendiment        (no posar el símbol %)]]</f>
        <v>0</v>
      </c>
      <c r="AI580" s="131">
        <f t="shared" si="129"/>
        <v>0</v>
      </c>
      <c r="AJ580" s="39"/>
      <c r="AK580" s="131">
        <f>ROUND((AL580/100)*756*Taula1[[#This Row],[Espai reservat Administració  (mesos)]],2)</f>
        <v>0</v>
      </c>
      <c r="AL580" s="81">
        <f>Taula1[[#This Row],[% Jornada segons contracte
(no posar el símbol %) ]]-Taula1[[#This Row],[% Reducció salari per baix rendiment        (no posar el símbol %)]]</f>
        <v>0</v>
      </c>
      <c r="AM580" s="131">
        <f>ROUND((AN580/100)*24.8547945*Taula1[[#This Row],[Espai reservat Administració (dies)]],2)</f>
        <v>0</v>
      </c>
      <c r="AN580" s="79">
        <f>Taula1[[#This Row],[% Jornada segons contracte
(no posar el símbol %) ]]-Taula1[[#This Row],[% Reducció salari per baix rendiment        (no posar el símbol %)]]</f>
        <v>0</v>
      </c>
      <c r="AO580" s="131">
        <f t="shared" si="130"/>
        <v>0</v>
      </c>
      <c r="AP580" s="87"/>
      <c r="AQ580" s="137">
        <f>ROUND((AR580/100)*693*Taula1[[#This Row],[Mesos naturals sencers treballats període justificat (01/01/2023 - 31/03/2023)]],2)</f>
        <v>0</v>
      </c>
      <c r="AR580" s="90">
        <f>Taula1[[#This Row],[% Jornada segons contracte
(no posar el símbol %) ]]-Taula1[[#This Row],[% Reducció salari per baix rendiment        (no posar el símbol %)]]</f>
        <v>0</v>
      </c>
      <c r="AS580" s="137">
        <f>ROUND((AT580/100)*22.78356164*Taula1[[#This Row],[Dies treballats període justificat (01/01/2023 - 31/03/2023)              no comptabilitzats com a mes natural sencer]],2)</f>
        <v>0</v>
      </c>
      <c r="AT580" s="90">
        <f>Taula1[[#This Row],[% Jornada segons contracte
(no posar el símbol %) ]]-Taula1[[#This Row],[% Reducció salari per baix rendiment        (no posar el símbol %)]]</f>
        <v>0</v>
      </c>
      <c r="AU580" s="137">
        <f t="shared" si="131"/>
        <v>0</v>
      </c>
      <c r="AV580" s="87"/>
      <c r="AW580" s="136">
        <f>ROUND((AX580/100)*693*Taula1[[#This Row],[Espai reservat Administració  (mesos)]],2)</f>
        <v>0</v>
      </c>
      <c r="AX580" s="90">
        <f>Taula1[[#This Row],[% Jornada segons contracte
(no posar el símbol %) ]]-Taula1[[#This Row],[% Reducció salari per baix rendiment        (no posar el símbol %)]]</f>
        <v>0</v>
      </c>
      <c r="AY580" s="131">
        <f>ROUND((AZ580/100)*22.78356164*Taula1[[#This Row],[Espai reservat Administració (dies)]],2)</f>
        <v>0</v>
      </c>
      <c r="AZ580" s="81">
        <f>Taula1[[#This Row],[% Jornada segons contracte
(no posar el símbol %) ]]-Taula1[[#This Row],[% Reducció salari per baix rendiment        (no posar el símbol %)]]</f>
        <v>0</v>
      </c>
      <c r="BA580" s="82">
        <f t="shared" si="132"/>
        <v>0</v>
      </c>
      <c r="BB580" s="41"/>
      <c r="BC580" s="131">
        <f>IF(Taula1[[#This Row],[Grup justificat     (fer servir opcions de la llista desplegable)]]=1,AI580,0)</f>
        <v>0</v>
      </c>
      <c r="BD580" s="131">
        <f>IF(Taula1[[#This Row],[Grup justificat     (fer servir opcions de la llista desplegable)]]=2,AU580,0)</f>
        <v>0</v>
      </c>
      <c r="BE580" s="41"/>
      <c r="BF580" s="131">
        <f>IF(Taula1[[#This Row],[Espai reservat Administració]]=1,AO580,0)</f>
        <v>0</v>
      </c>
      <c r="BG580" s="82">
        <f>IF(Taula1[[#This Row],[Espai reservat Administració]]=2,BA580,0)</f>
        <v>0</v>
      </c>
      <c r="BH580" s="41"/>
      <c r="BI580" s="126">
        <f>IF(Taula1[[#This Row],[Grup justificat     (fer servir opcions de la llista desplegable)]]=1,1,0)</f>
        <v>0</v>
      </c>
      <c r="BJ580" s="126">
        <f>IF(Taula1[[#This Row],[Espai reservat Administració]]=1,1,0)</f>
        <v>0</v>
      </c>
      <c r="BK580" s="111"/>
      <c r="BL580" s="126">
        <f>IF(Taula1[[#This Row],[Grup justificat     (fer servir opcions de la llista desplegable)]]=2,1,0)</f>
        <v>0</v>
      </c>
      <c r="BM580" s="126">
        <f>IF(Taula1[[#This Row],[Espai reservat Administració]]=2,1,0)</f>
        <v>0</v>
      </c>
      <c r="BN580" s="73"/>
      <c r="BO580" s="73"/>
      <c r="BP580" s="73"/>
      <c r="BQ580" s="73"/>
      <c r="BR580" s="73"/>
      <c r="BS580" s="73"/>
      <c r="BT580" s="73"/>
      <c r="BU580" s="73"/>
      <c r="BV580" s="73"/>
      <c r="BW580" s="73"/>
      <c r="BX580" s="73"/>
      <c r="BY580" s="73"/>
      <c r="BZ580" s="73"/>
      <c r="CA580" s="73"/>
      <c r="CB580" s="73"/>
      <c r="CC580" s="73"/>
      <c r="CD580" s="73"/>
      <c r="CE580" s="73"/>
      <c r="CF580" s="73"/>
      <c r="CG580" s="63">
        <f t="shared" si="133"/>
        <v>0</v>
      </c>
      <c r="CH580" s="63">
        <f t="shared" si="134"/>
        <v>0</v>
      </c>
      <c r="CI580" s="73"/>
      <c r="CJ580" s="63">
        <f>IF(Taula1[[#This Row],[Tipus de contracte                                  (fer servir opcions de la llista desplegable)]]="Indefinit",1,0)</f>
        <v>0</v>
      </c>
      <c r="CK580" s="63">
        <f>IF(Taula1[[#This Row],[Tipus de contracte                                  (fer servir opcions de la llista desplegable)]]="Temporal, igual o superior a 6 mesos",1,0)</f>
        <v>0</v>
      </c>
      <c r="CL580" s="63">
        <f>IF(Taula1[[#This Row],[Tipus de contracte                                  (fer servir opcions de la llista desplegable)]]="Substitució per IT",1,0)</f>
        <v>0</v>
      </c>
      <c r="CM580" s="73"/>
      <c r="CN580" s="63">
        <f>IF(Taula1[[#This Row],[Relació llocs de treball]]&gt;=1,1,0)</f>
        <v>0</v>
      </c>
      <c r="CO580" s="73"/>
      <c r="CP580" s="63">
        <f>IF(Taula1[[#This Row],[Identitat de gènere                                                          (fer servir opcions de la llista desplegable)]]="Home",1,0)</f>
        <v>0</v>
      </c>
      <c r="CQ580" s="63">
        <f>IF(Taula1[[#This Row],[Identitat de gènere                                                          (fer servir opcions de la llista desplegable)]]="Dona",1,0)</f>
        <v>0</v>
      </c>
      <c r="CR580" s="63">
        <f>IF(Taula1[[#This Row],[Identitat de gènere                                                          (fer servir opcions de la llista desplegable)]]="No binari",1,0)</f>
        <v>0</v>
      </c>
      <c r="CS580" s="73"/>
      <c r="CT580" s="63">
        <f t="shared" si="128"/>
        <v>0</v>
      </c>
      <c r="CU580" s="64">
        <f t="shared" si="135"/>
        <v>0</v>
      </c>
      <c r="CW580" s="64">
        <f t="shared" si="136"/>
        <v>0</v>
      </c>
      <c r="CX580" s="64">
        <f t="shared" si="137"/>
        <v>0</v>
      </c>
      <c r="CY580" s="64">
        <f t="shared" si="138"/>
        <v>0</v>
      </c>
      <c r="CZ580" s="64">
        <f t="shared" si="139"/>
        <v>0</v>
      </c>
      <c r="DB580" s="64">
        <f t="shared" si="140"/>
        <v>0</v>
      </c>
      <c r="DC580" s="64">
        <f t="shared" si="141"/>
        <v>0</v>
      </c>
      <c r="DD580" s="64">
        <f t="shared" si="142"/>
        <v>0</v>
      </c>
      <c r="DE580" s="64">
        <f t="shared" si="143"/>
        <v>0</v>
      </c>
    </row>
    <row r="581" spans="2:109" x14ac:dyDescent="0.3">
      <c r="B581" s="167"/>
      <c r="C581" s="186"/>
      <c r="D581" s="2"/>
      <c r="E581" s="67"/>
      <c r="F581" s="5"/>
      <c r="G581" s="5"/>
      <c r="H581" s="187"/>
      <c r="I581" s="111" t="str">
        <f ca="1">IF(Taula1[[#This Row],[Data naixement (format dd/mm/aaaa)]]="","0",DATEDIF(Taula1[[#This Row],[Data naixement (format dd/mm/aaaa)]],TODAY(),"Y"))</f>
        <v>0</v>
      </c>
      <c r="J581" s="6"/>
      <c r="K581" s="6"/>
      <c r="L581" s="6"/>
      <c r="M581" s="6"/>
      <c r="N581" s="56"/>
      <c r="O581" s="56"/>
      <c r="P581" s="56"/>
      <c r="Q581" s="6"/>
      <c r="R581" s="7"/>
      <c r="S581" s="143">
        <f>Taula1[[#This Row],[Mesos naturals sencers treballats període justificat (01/01/2023 - 31/03/2023)]]</f>
        <v>0</v>
      </c>
      <c r="T581" s="194">
        <f>Taula1[[#This Row],[Dies treballats període justificat (01/01/2023 - 31/03/2023)              no comptabilitzats com a mes natural sencer]]</f>
        <v>0</v>
      </c>
      <c r="U581" s="12"/>
      <c r="V581" s="7"/>
      <c r="W581" s="188"/>
      <c r="X581" s="188"/>
      <c r="Y581" s="188"/>
      <c r="Z581" s="188"/>
      <c r="AA581" s="190"/>
      <c r="AB581" s="143">
        <f>Taula1[[#This Row],[Grup justificat     (fer servir opcions de la llista desplegable)]]</f>
        <v>0</v>
      </c>
      <c r="AC581" s="182"/>
      <c r="AD581" s="39"/>
      <c r="AE581" s="131">
        <f>ROUND((AF581/100)*756*Taula1[[#This Row],[Mesos naturals sencers treballats període justificat (01/01/2023 - 31/03/2023)]],2)</f>
        <v>0</v>
      </c>
      <c r="AF581" s="81">
        <f>Taula1[[#This Row],[% Jornada segons contracte
(no posar el símbol %) ]]-Taula1[[#This Row],[% Reducció salari per baix rendiment        (no posar el símbol %)]]</f>
        <v>0</v>
      </c>
      <c r="AG581" s="131">
        <f>ROUND((AH581/100)*24.8547945*Taula1[[#This Row],[Dies treballats període justificat (01/01/2023 - 31/03/2023)              no comptabilitzats com a mes natural sencer]],2)</f>
        <v>0</v>
      </c>
      <c r="AH581" s="79">
        <f>Taula1[[#This Row],[% Jornada segons contracte
(no posar el símbol %) ]]-Taula1[[#This Row],[% Reducció salari per baix rendiment        (no posar el símbol %)]]</f>
        <v>0</v>
      </c>
      <c r="AI581" s="131">
        <f t="shared" si="129"/>
        <v>0</v>
      </c>
      <c r="AJ581" s="39"/>
      <c r="AK581" s="131">
        <f>ROUND((AL581/100)*756*Taula1[[#This Row],[Espai reservat Administració  (mesos)]],2)</f>
        <v>0</v>
      </c>
      <c r="AL581" s="81">
        <f>Taula1[[#This Row],[% Jornada segons contracte
(no posar el símbol %) ]]-Taula1[[#This Row],[% Reducció salari per baix rendiment        (no posar el símbol %)]]</f>
        <v>0</v>
      </c>
      <c r="AM581" s="131">
        <f>ROUND((AN581/100)*24.8547945*Taula1[[#This Row],[Espai reservat Administració (dies)]],2)</f>
        <v>0</v>
      </c>
      <c r="AN581" s="79">
        <f>Taula1[[#This Row],[% Jornada segons contracte
(no posar el símbol %) ]]-Taula1[[#This Row],[% Reducció salari per baix rendiment        (no posar el símbol %)]]</f>
        <v>0</v>
      </c>
      <c r="AO581" s="131">
        <f t="shared" si="130"/>
        <v>0</v>
      </c>
      <c r="AP581" s="87"/>
      <c r="AQ581" s="137">
        <f>ROUND((AR581/100)*693*Taula1[[#This Row],[Mesos naturals sencers treballats període justificat (01/01/2023 - 31/03/2023)]],2)</f>
        <v>0</v>
      </c>
      <c r="AR581" s="90">
        <f>Taula1[[#This Row],[% Jornada segons contracte
(no posar el símbol %) ]]-Taula1[[#This Row],[% Reducció salari per baix rendiment        (no posar el símbol %)]]</f>
        <v>0</v>
      </c>
      <c r="AS581" s="137">
        <f>ROUND((AT581/100)*22.78356164*Taula1[[#This Row],[Dies treballats període justificat (01/01/2023 - 31/03/2023)              no comptabilitzats com a mes natural sencer]],2)</f>
        <v>0</v>
      </c>
      <c r="AT581" s="90">
        <f>Taula1[[#This Row],[% Jornada segons contracte
(no posar el símbol %) ]]-Taula1[[#This Row],[% Reducció salari per baix rendiment        (no posar el símbol %)]]</f>
        <v>0</v>
      </c>
      <c r="AU581" s="137">
        <f t="shared" si="131"/>
        <v>0</v>
      </c>
      <c r="AV581" s="87"/>
      <c r="AW581" s="136">
        <f>ROUND((AX581/100)*693*Taula1[[#This Row],[Espai reservat Administració  (mesos)]],2)</f>
        <v>0</v>
      </c>
      <c r="AX581" s="90">
        <f>Taula1[[#This Row],[% Jornada segons contracte
(no posar el símbol %) ]]-Taula1[[#This Row],[% Reducció salari per baix rendiment        (no posar el símbol %)]]</f>
        <v>0</v>
      </c>
      <c r="AY581" s="131">
        <f>ROUND((AZ581/100)*22.78356164*Taula1[[#This Row],[Espai reservat Administració (dies)]],2)</f>
        <v>0</v>
      </c>
      <c r="AZ581" s="81">
        <f>Taula1[[#This Row],[% Jornada segons contracte
(no posar el símbol %) ]]-Taula1[[#This Row],[% Reducció salari per baix rendiment        (no posar el símbol %)]]</f>
        <v>0</v>
      </c>
      <c r="BA581" s="82">
        <f t="shared" si="132"/>
        <v>0</v>
      </c>
      <c r="BB581" s="41"/>
      <c r="BC581" s="131">
        <f>IF(Taula1[[#This Row],[Grup justificat     (fer servir opcions de la llista desplegable)]]=1,AI581,0)</f>
        <v>0</v>
      </c>
      <c r="BD581" s="131">
        <f>IF(Taula1[[#This Row],[Grup justificat     (fer servir opcions de la llista desplegable)]]=2,AU581,0)</f>
        <v>0</v>
      </c>
      <c r="BE581" s="41"/>
      <c r="BF581" s="131">
        <f>IF(Taula1[[#This Row],[Espai reservat Administració]]=1,AO581,0)</f>
        <v>0</v>
      </c>
      <c r="BG581" s="82">
        <f>IF(Taula1[[#This Row],[Espai reservat Administració]]=2,BA581,0)</f>
        <v>0</v>
      </c>
      <c r="BH581" s="41"/>
      <c r="BI581" s="126">
        <f>IF(Taula1[[#This Row],[Grup justificat     (fer servir opcions de la llista desplegable)]]=1,1,0)</f>
        <v>0</v>
      </c>
      <c r="BJ581" s="126">
        <f>IF(Taula1[[#This Row],[Espai reservat Administració]]=1,1,0)</f>
        <v>0</v>
      </c>
      <c r="BK581" s="111"/>
      <c r="BL581" s="126">
        <f>IF(Taula1[[#This Row],[Grup justificat     (fer servir opcions de la llista desplegable)]]=2,1,0)</f>
        <v>0</v>
      </c>
      <c r="BM581" s="126">
        <f>IF(Taula1[[#This Row],[Espai reservat Administració]]=2,1,0)</f>
        <v>0</v>
      </c>
      <c r="BN581" s="73"/>
      <c r="BO581" s="73"/>
      <c r="BP581" s="73"/>
      <c r="BQ581" s="73"/>
      <c r="BR581" s="73"/>
      <c r="BS581" s="73"/>
      <c r="BT581" s="73"/>
      <c r="BU581" s="73"/>
      <c r="BV581" s="73"/>
      <c r="BW581" s="73"/>
      <c r="BX581" s="73"/>
      <c r="BY581" s="73"/>
      <c r="BZ581" s="73"/>
      <c r="CA581" s="73"/>
      <c r="CB581" s="73"/>
      <c r="CC581" s="73"/>
      <c r="CD581" s="73"/>
      <c r="CE581" s="73"/>
      <c r="CF581" s="73"/>
      <c r="CG581" s="63">
        <f t="shared" si="133"/>
        <v>0</v>
      </c>
      <c r="CH581" s="63">
        <f t="shared" si="134"/>
        <v>0</v>
      </c>
      <c r="CI581" s="73"/>
      <c r="CJ581" s="63">
        <f>IF(Taula1[[#This Row],[Tipus de contracte                                  (fer servir opcions de la llista desplegable)]]="Indefinit",1,0)</f>
        <v>0</v>
      </c>
      <c r="CK581" s="63">
        <f>IF(Taula1[[#This Row],[Tipus de contracte                                  (fer servir opcions de la llista desplegable)]]="Temporal, igual o superior a 6 mesos",1,0)</f>
        <v>0</v>
      </c>
      <c r="CL581" s="63">
        <f>IF(Taula1[[#This Row],[Tipus de contracte                                  (fer servir opcions de la llista desplegable)]]="Substitució per IT",1,0)</f>
        <v>0</v>
      </c>
      <c r="CM581" s="73"/>
      <c r="CN581" s="63">
        <f>IF(Taula1[[#This Row],[Relació llocs de treball]]&gt;=1,1,0)</f>
        <v>0</v>
      </c>
      <c r="CO581" s="73"/>
      <c r="CP581" s="63">
        <f>IF(Taula1[[#This Row],[Identitat de gènere                                                          (fer servir opcions de la llista desplegable)]]="Home",1,0)</f>
        <v>0</v>
      </c>
      <c r="CQ581" s="63">
        <f>IF(Taula1[[#This Row],[Identitat de gènere                                                          (fer servir opcions de la llista desplegable)]]="Dona",1,0)</f>
        <v>0</v>
      </c>
      <c r="CR581" s="63">
        <f>IF(Taula1[[#This Row],[Identitat de gènere                                                          (fer servir opcions de la llista desplegable)]]="No binari",1,0)</f>
        <v>0</v>
      </c>
      <c r="CS581" s="73"/>
      <c r="CT581" s="63">
        <f t="shared" si="128"/>
        <v>0</v>
      </c>
      <c r="CU581" s="64">
        <f t="shared" si="135"/>
        <v>0</v>
      </c>
      <c r="CW581" s="64">
        <f t="shared" si="136"/>
        <v>0</v>
      </c>
      <c r="CX581" s="64">
        <f t="shared" si="137"/>
        <v>0</v>
      </c>
      <c r="CY581" s="64">
        <f t="shared" si="138"/>
        <v>0</v>
      </c>
      <c r="CZ581" s="64">
        <f t="shared" si="139"/>
        <v>0</v>
      </c>
      <c r="DB581" s="64">
        <f t="shared" si="140"/>
        <v>0</v>
      </c>
      <c r="DC581" s="64">
        <f t="shared" si="141"/>
        <v>0</v>
      </c>
      <c r="DD581" s="64">
        <f t="shared" si="142"/>
        <v>0</v>
      </c>
      <c r="DE581" s="64">
        <f t="shared" si="143"/>
        <v>0</v>
      </c>
    </row>
    <row r="582" spans="2:109" x14ac:dyDescent="0.3">
      <c r="B582" s="167"/>
      <c r="C582" s="186"/>
      <c r="D582" s="2"/>
      <c r="E582" s="67"/>
      <c r="F582" s="5"/>
      <c r="G582" s="5"/>
      <c r="H582" s="187"/>
      <c r="I582" s="111" t="str">
        <f ca="1">IF(Taula1[[#This Row],[Data naixement (format dd/mm/aaaa)]]="","0",DATEDIF(Taula1[[#This Row],[Data naixement (format dd/mm/aaaa)]],TODAY(),"Y"))</f>
        <v>0</v>
      </c>
      <c r="J582" s="6"/>
      <c r="K582" s="6"/>
      <c r="L582" s="6"/>
      <c r="M582" s="6"/>
      <c r="N582" s="56"/>
      <c r="O582" s="56"/>
      <c r="P582" s="56"/>
      <c r="Q582" s="6"/>
      <c r="R582" s="7"/>
      <c r="S582" s="143">
        <f>Taula1[[#This Row],[Mesos naturals sencers treballats període justificat (01/01/2023 - 31/03/2023)]]</f>
        <v>0</v>
      </c>
      <c r="T582" s="194">
        <f>Taula1[[#This Row],[Dies treballats període justificat (01/01/2023 - 31/03/2023)              no comptabilitzats com a mes natural sencer]]</f>
        <v>0</v>
      </c>
      <c r="U582" s="12"/>
      <c r="V582" s="7"/>
      <c r="W582" s="188"/>
      <c r="X582" s="188"/>
      <c r="Y582" s="188"/>
      <c r="Z582" s="188"/>
      <c r="AA582" s="190"/>
      <c r="AB582" s="143">
        <f>Taula1[[#This Row],[Grup justificat     (fer servir opcions de la llista desplegable)]]</f>
        <v>0</v>
      </c>
      <c r="AC582" s="182"/>
      <c r="AD582" s="39"/>
      <c r="AE582" s="131">
        <f>ROUND((AF582/100)*756*Taula1[[#This Row],[Mesos naturals sencers treballats període justificat (01/01/2023 - 31/03/2023)]],2)</f>
        <v>0</v>
      </c>
      <c r="AF582" s="81">
        <f>Taula1[[#This Row],[% Jornada segons contracte
(no posar el símbol %) ]]-Taula1[[#This Row],[% Reducció salari per baix rendiment        (no posar el símbol %)]]</f>
        <v>0</v>
      </c>
      <c r="AG582" s="131">
        <f>ROUND((AH582/100)*24.8547945*Taula1[[#This Row],[Dies treballats període justificat (01/01/2023 - 31/03/2023)              no comptabilitzats com a mes natural sencer]],2)</f>
        <v>0</v>
      </c>
      <c r="AH582" s="79">
        <f>Taula1[[#This Row],[% Jornada segons contracte
(no posar el símbol %) ]]-Taula1[[#This Row],[% Reducció salari per baix rendiment        (no posar el símbol %)]]</f>
        <v>0</v>
      </c>
      <c r="AI582" s="131">
        <f t="shared" si="129"/>
        <v>0</v>
      </c>
      <c r="AJ582" s="39"/>
      <c r="AK582" s="131">
        <f>ROUND((AL582/100)*756*Taula1[[#This Row],[Espai reservat Administració  (mesos)]],2)</f>
        <v>0</v>
      </c>
      <c r="AL582" s="81">
        <f>Taula1[[#This Row],[% Jornada segons contracte
(no posar el símbol %) ]]-Taula1[[#This Row],[% Reducció salari per baix rendiment        (no posar el símbol %)]]</f>
        <v>0</v>
      </c>
      <c r="AM582" s="131">
        <f>ROUND((AN582/100)*24.8547945*Taula1[[#This Row],[Espai reservat Administració (dies)]],2)</f>
        <v>0</v>
      </c>
      <c r="AN582" s="79">
        <f>Taula1[[#This Row],[% Jornada segons contracte
(no posar el símbol %) ]]-Taula1[[#This Row],[% Reducció salari per baix rendiment        (no posar el símbol %)]]</f>
        <v>0</v>
      </c>
      <c r="AO582" s="131">
        <f t="shared" si="130"/>
        <v>0</v>
      </c>
      <c r="AP582" s="87"/>
      <c r="AQ582" s="137">
        <f>ROUND((AR582/100)*693*Taula1[[#This Row],[Mesos naturals sencers treballats període justificat (01/01/2023 - 31/03/2023)]],2)</f>
        <v>0</v>
      </c>
      <c r="AR582" s="90">
        <f>Taula1[[#This Row],[% Jornada segons contracte
(no posar el símbol %) ]]-Taula1[[#This Row],[% Reducció salari per baix rendiment        (no posar el símbol %)]]</f>
        <v>0</v>
      </c>
      <c r="AS582" s="137">
        <f>ROUND((AT582/100)*22.78356164*Taula1[[#This Row],[Dies treballats període justificat (01/01/2023 - 31/03/2023)              no comptabilitzats com a mes natural sencer]],2)</f>
        <v>0</v>
      </c>
      <c r="AT582" s="90">
        <f>Taula1[[#This Row],[% Jornada segons contracte
(no posar el símbol %) ]]-Taula1[[#This Row],[% Reducció salari per baix rendiment        (no posar el símbol %)]]</f>
        <v>0</v>
      </c>
      <c r="AU582" s="137">
        <f t="shared" si="131"/>
        <v>0</v>
      </c>
      <c r="AV582" s="87"/>
      <c r="AW582" s="136">
        <f>ROUND((AX582/100)*693*Taula1[[#This Row],[Espai reservat Administració  (mesos)]],2)</f>
        <v>0</v>
      </c>
      <c r="AX582" s="90">
        <f>Taula1[[#This Row],[% Jornada segons contracte
(no posar el símbol %) ]]-Taula1[[#This Row],[% Reducció salari per baix rendiment        (no posar el símbol %)]]</f>
        <v>0</v>
      </c>
      <c r="AY582" s="131">
        <f>ROUND((AZ582/100)*22.78356164*Taula1[[#This Row],[Espai reservat Administració (dies)]],2)</f>
        <v>0</v>
      </c>
      <c r="AZ582" s="81">
        <f>Taula1[[#This Row],[% Jornada segons contracte
(no posar el símbol %) ]]-Taula1[[#This Row],[% Reducció salari per baix rendiment        (no posar el símbol %)]]</f>
        <v>0</v>
      </c>
      <c r="BA582" s="82">
        <f t="shared" si="132"/>
        <v>0</v>
      </c>
      <c r="BB582" s="41"/>
      <c r="BC582" s="131">
        <f>IF(Taula1[[#This Row],[Grup justificat     (fer servir opcions de la llista desplegable)]]=1,AI582,0)</f>
        <v>0</v>
      </c>
      <c r="BD582" s="131">
        <f>IF(Taula1[[#This Row],[Grup justificat     (fer servir opcions de la llista desplegable)]]=2,AU582,0)</f>
        <v>0</v>
      </c>
      <c r="BE582" s="41"/>
      <c r="BF582" s="131">
        <f>IF(Taula1[[#This Row],[Espai reservat Administració]]=1,AO582,0)</f>
        <v>0</v>
      </c>
      <c r="BG582" s="82">
        <f>IF(Taula1[[#This Row],[Espai reservat Administració]]=2,BA582,0)</f>
        <v>0</v>
      </c>
      <c r="BH582" s="41"/>
      <c r="BI582" s="126">
        <f>IF(Taula1[[#This Row],[Grup justificat     (fer servir opcions de la llista desplegable)]]=1,1,0)</f>
        <v>0</v>
      </c>
      <c r="BJ582" s="126">
        <f>IF(Taula1[[#This Row],[Espai reservat Administració]]=1,1,0)</f>
        <v>0</v>
      </c>
      <c r="BK582" s="111"/>
      <c r="BL582" s="126">
        <f>IF(Taula1[[#This Row],[Grup justificat     (fer servir opcions de la llista desplegable)]]=2,1,0)</f>
        <v>0</v>
      </c>
      <c r="BM582" s="126">
        <f>IF(Taula1[[#This Row],[Espai reservat Administració]]=2,1,0)</f>
        <v>0</v>
      </c>
      <c r="BN582" s="73"/>
      <c r="BO582" s="73"/>
      <c r="BP582" s="73"/>
      <c r="BQ582" s="73"/>
      <c r="BR582" s="73"/>
      <c r="BS582" s="73"/>
      <c r="BT582" s="73"/>
      <c r="BU582" s="73"/>
      <c r="BV582" s="73"/>
      <c r="BW582" s="73"/>
      <c r="BX582" s="73"/>
      <c r="BY582" s="73"/>
      <c r="BZ582" s="73"/>
      <c r="CA582" s="73"/>
      <c r="CB582" s="73"/>
      <c r="CC582" s="73"/>
      <c r="CD582" s="73"/>
      <c r="CE582" s="73"/>
      <c r="CF582" s="73"/>
      <c r="CG582" s="63">
        <f t="shared" si="133"/>
        <v>0</v>
      </c>
      <c r="CH582" s="63">
        <f t="shared" si="134"/>
        <v>0</v>
      </c>
      <c r="CI582" s="73"/>
      <c r="CJ582" s="63">
        <f>IF(Taula1[[#This Row],[Tipus de contracte                                  (fer servir opcions de la llista desplegable)]]="Indefinit",1,0)</f>
        <v>0</v>
      </c>
      <c r="CK582" s="63">
        <f>IF(Taula1[[#This Row],[Tipus de contracte                                  (fer servir opcions de la llista desplegable)]]="Temporal, igual o superior a 6 mesos",1,0)</f>
        <v>0</v>
      </c>
      <c r="CL582" s="63">
        <f>IF(Taula1[[#This Row],[Tipus de contracte                                  (fer servir opcions de la llista desplegable)]]="Substitució per IT",1,0)</f>
        <v>0</v>
      </c>
      <c r="CM582" s="73"/>
      <c r="CN582" s="63">
        <f>IF(Taula1[[#This Row],[Relació llocs de treball]]&gt;=1,1,0)</f>
        <v>0</v>
      </c>
      <c r="CO582" s="73"/>
      <c r="CP582" s="63">
        <f>IF(Taula1[[#This Row],[Identitat de gènere                                                          (fer servir opcions de la llista desplegable)]]="Home",1,0)</f>
        <v>0</v>
      </c>
      <c r="CQ582" s="63">
        <f>IF(Taula1[[#This Row],[Identitat de gènere                                                          (fer servir opcions de la llista desplegable)]]="Dona",1,0)</f>
        <v>0</v>
      </c>
      <c r="CR582" s="63">
        <f>IF(Taula1[[#This Row],[Identitat de gènere                                                          (fer servir opcions de la llista desplegable)]]="No binari",1,0)</f>
        <v>0</v>
      </c>
      <c r="CS582" s="73"/>
      <c r="CT582" s="63">
        <f t="shared" si="128"/>
        <v>0</v>
      </c>
      <c r="CU582" s="64">
        <f t="shared" si="135"/>
        <v>0</v>
      </c>
      <c r="CW582" s="64">
        <f t="shared" si="136"/>
        <v>0</v>
      </c>
      <c r="CX582" s="64">
        <f t="shared" si="137"/>
        <v>0</v>
      </c>
      <c r="CY582" s="64">
        <f t="shared" si="138"/>
        <v>0</v>
      </c>
      <c r="CZ582" s="64">
        <f t="shared" si="139"/>
        <v>0</v>
      </c>
      <c r="DB582" s="64">
        <f t="shared" si="140"/>
        <v>0</v>
      </c>
      <c r="DC582" s="64">
        <f t="shared" si="141"/>
        <v>0</v>
      </c>
      <c r="DD582" s="64">
        <f t="shared" si="142"/>
        <v>0</v>
      </c>
      <c r="DE582" s="64">
        <f t="shared" si="143"/>
        <v>0</v>
      </c>
    </row>
    <row r="583" spans="2:109" x14ac:dyDescent="0.3">
      <c r="B583" s="167"/>
      <c r="C583" s="186"/>
      <c r="D583" s="2"/>
      <c r="E583" s="67"/>
      <c r="F583" s="5"/>
      <c r="G583" s="5"/>
      <c r="H583" s="187"/>
      <c r="I583" s="111" t="str">
        <f ca="1">IF(Taula1[[#This Row],[Data naixement (format dd/mm/aaaa)]]="","0",DATEDIF(Taula1[[#This Row],[Data naixement (format dd/mm/aaaa)]],TODAY(),"Y"))</f>
        <v>0</v>
      </c>
      <c r="J583" s="6"/>
      <c r="K583" s="6"/>
      <c r="L583" s="6"/>
      <c r="M583" s="6"/>
      <c r="N583" s="56"/>
      <c r="O583" s="56"/>
      <c r="P583" s="56"/>
      <c r="Q583" s="6"/>
      <c r="R583" s="7"/>
      <c r="S583" s="143">
        <f>Taula1[[#This Row],[Mesos naturals sencers treballats període justificat (01/01/2023 - 31/03/2023)]]</f>
        <v>0</v>
      </c>
      <c r="T583" s="194">
        <f>Taula1[[#This Row],[Dies treballats període justificat (01/01/2023 - 31/03/2023)              no comptabilitzats com a mes natural sencer]]</f>
        <v>0</v>
      </c>
      <c r="U583" s="12"/>
      <c r="V583" s="7"/>
      <c r="W583" s="188"/>
      <c r="X583" s="188"/>
      <c r="Y583" s="188"/>
      <c r="Z583" s="188"/>
      <c r="AA583" s="190"/>
      <c r="AB583" s="143">
        <f>Taula1[[#This Row],[Grup justificat     (fer servir opcions de la llista desplegable)]]</f>
        <v>0</v>
      </c>
      <c r="AC583" s="182"/>
      <c r="AD583" s="39"/>
      <c r="AE583" s="131">
        <f>ROUND((AF583/100)*756*Taula1[[#This Row],[Mesos naturals sencers treballats període justificat (01/01/2023 - 31/03/2023)]],2)</f>
        <v>0</v>
      </c>
      <c r="AF583" s="81">
        <f>Taula1[[#This Row],[% Jornada segons contracte
(no posar el símbol %) ]]-Taula1[[#This Row],[% Reducció salari per baix rendiment        (no posar el símbol %)]]</f>
        <v>0</v>
      </c>
      <c r="AG583" s="131">
        <f>ROUND((AH583/100)*24.8547945*Taula1[[#This Row],[Dies treballats període justificat (01/01/2023 - 31/03/2023)              no comptabilitzats com a mes natural sencer]],2)</f>
        <v>0</v>
      </c>
      <c r="AH583" s="79">
        <f>Taula1[[#This Row],[% Jornada segons contracte
(no posar el símbol %) ]]-Taula1[[#This Row],[% Reducció salari per baix rendiment        (no posar el símbol %)]]</f>
        <v>0</v>
      </c>
      <c r="AI583" s="131">
        <f t="shared" si="129"/>
        <v>0</v>
      </c>
      <c r="AJ583" s="39"/>
      <c r="AK583" s="131">
        <f>ROUND((AL583/100)*756*Taula1[[#This Row],[Espai reservat Administració  (mesos)]],2)</f>
        <v>0</v>
      </c>
      <c r="AL583" s="81">
        <f>Taula1[[#This Row],[% Jornada segons contracte
(no posar el símbol %) ]]-Taula1[[#This Row],[% Reducció salari per baix rendiment        (no posar el símbol %)]]</f>
        <v>0</v>
      </c>
      <c r="AM583" s="131">
        <f>ROUND((AN583/100)*24.8547945*Taula1[[#This Row],[Espai reservat Administració (dies)]],2)</f>
        <v>0</v>
      </c>
      <c r="AN583" s="79">
        <f>Taula1[[#This Row],[% Jornada segons contracte
(no posar el símbol %) ]]-Taula1[[#This Row],[% Reducció salari per baix rendiment        (no posar el símbol %)]]</f>
        <v>0</v>
      </c>
      <c r="AO583" s="131">
        <f t="shared" si="130"/>
        <v>0</v>
      </c>
      <c r="AP583" s="87"/>
      <c r="AQ583" s="137">
        <f>ROUND((AR583/100)*693*Taula1[[#This Row],[Mesos naturals sencers treballats període justificat (01/01/2023 - 31/03/2023)]],2)</f>
        <v>0</v>
      </c>
      <c r="AR583" s="90">
        <f>Taula1[[#This Row],[% Jornada segons contracte
(no posar el símbol %) ]]-Taula1[[#This Row],[% Reducció salari per baix rendiment        (no posar el símbol %)]]</f>
        <v>0</v>
      </c>
      <c r="AS583" s="137">
        <f>ROUND((AT583/100)*22.78356164*Taula1[[#This Row],[Dies treballats període justificat (01/01/2023 - 31/03/2023)              no comptabilitzats com a mes natural sencer]],2)</f>
        <v>0</v>
      </c>
      <c r="AT583" s="90">
        <f>Taula1[[#This Row],[% Jornada segons contracte
(no posar el símbol %) ]]-Taula1[[#This Row],[% Reducció salari per baix rendiment        (no posar el símbol %)]]</f>
        <v>0</v>
      </c>
      <c r="AU583" s="137">
        <f t="shared" si="131"/>
        <v>0</v>
      </c>
      <c r="AV583" s="87"/>
      <c r="AW583" s="136">
        <f>ROUND((AX583/100)*693*Taula1[[#This Row],[Espai reservat Administració  (mesos)]],2)</f>
        <v>0</v>
      </c>
      <c r="AX583" s="90">
        <f>Taula1[[#This Row],[% Jornada segons contracte
(no posar el símbol %) ]]-Taula1[[#This Row],[% Reducció salari per baix rendiment        (no posar el símbol %)]]</f>
        <v>0</v>
      </c>
      <c r="AY583" s="131">
        <f>ROUND((AZ583/100)*22.78356164*Taula1[[#This Row],[Espai reservat Administració (dies)]],2)</f>
        <v>0</v>
      </c>
      <c r="AZ583" s="81">
        <f>Taula1[[#This Row],[% Jornada segons contracte
(no posar el símbol %) ]]-Taula1[[#This Row],[% Reducció salari per baix rendiment        (no posar el símbol %)]]</f>
        <v>0</v>
      </c>
      <c r="BA583" s="82">
        <f t="shared" si="132"/>
        <v>0</v>
      </c>
      <c r="BB583" s="41"/>
      <c r="BC583" s="131">
        <f>IF(Taula1[[#This Row],[Grup justificat     (fer servir opcions de la llista desplegable)]]=1,AI583,0)</f>
        <v>0</v>
      </c>
      <c r="BD583" s="131">
        <f>IF(Taula1[[#This Row],[Grup justificat     (fer servir opcions de la llista desplegable)]]=2,AU583,0)</f>
        <v>0</v>
      </c>
      <c r="BE583" s="41"/>
      <c r="BF583" s="131">
        <f>IF(Taula1[[#This Row],[Espai reservat Administració]]=1,AO583,0)</f>
        <v>0</v>
      </c>
      <c r="BG583" s="82">
        <f>IF(Taula1[[#This Row],[Espai reservat Administració]]=2,BA583,0)</f>
        <v>0</v>
      </c>
      <c r="BH583" s="41"/>
      <c r="BI583" s="126">
        <f>IF(Taula1[[#This Row],[Grup justificat     (fer servir opcions de la llista desplegable)]]=1,1,0)</f>
        <v>0</v>
      </c>
      <c r="BJ583" s="126">
        <f>IF(Taula1[[#This Row],[Espai reservat Administració]]=1,1,0)</f>
        <v>0</v>
      </c>
      <c r="BK583" s="111"/>
      <c r="BL583" s="126">
        <f>IF(Taula1[[#This Row],[Grup justificat     (fer servir opcions de la llista desplegable)]]=2,1,0)</f>
        <v>0</v>
      </c>
      <c r="BM583" s="126">
        <f>IF(Taula1[[#This Row],[Espai reservat Administració]]=2,1,0)</f>
        <v>0</v>
      </c>
      <c r="BN583" s="73"/>
      <c r="BO583" s="73"/>
      <c r="BP583" s="73"/>
      <c r="BQ583" s="73"/>
      <c r="BR583" s="73"/>
      <c r="BS583" s="73"/>
      <c r="BT583" s="73"/>
      <c r="BU583" s="73"/>
      <c r="BV583" s="73"/>
      <c r="BW583" s="73"/>
      <c r="BX583" s="73"/>
      <c r="BY583" s="73"/>
      <c r="BZ583" s="73"/>
      <c r="CA583" s="73"/>
      <c r="CB583" s="73"/>
      <c r="CC583" s="73"/>
      <c r="CD583" s="73"/>
      <c r="CE583" s="73"/>
      <c r="CF583" s="73"/>
      <c r="CG583" s="63">
        <f t="shared" si="133"/>
        <v>0</v>
      </c>
      <c r="CH583" s="63">
        <f t="shared" si="134"/>
        <v>0</v>
      </c>
      <c r="CI583" s="73"/>
      <c r="CJ583" s="63">
        <f>IF(Taula1[[#This Row],[Tipus de contracte                                  (fer servir opcions de la llista desplegable)]]="Indefinit",1,0)</f>
        <v>0</v>
      </c>
      <c r="CK583" s="63">
        <f>IF(Taula1[[#This Row],[Tipus de contracte                                  (fer servir opcions de la llista desplegable)]]="Temporal, igual o superior a 6 mesos",1,0)</f>
        <v>0</v>
      </c>
      <c r="CL583" s="63">
        <f>IF(Taula1[[#This Row],[Tipus de contracte                                  (fer servir opcions de la llista desplegable)]]="Substitució per IT",1,0)</f>
        <v>0</v>
      </c>
      <c r="CM583" s="73"/>
      <c r="CN583" s="63">
        <f>IF(Taula1[[#This Row],[Relació llocs de treball]]&gt;=1,1,0)</f>
        <v>0</v>
      </c>
      <c r="CO583" s="73"/>
      <c r="CP583" s="63">
        <f>IF(Taula1[[#This Row],[Identitat de gènere                                                          (fer servir opcions de la llista desplegable)]]="Home",1,0)</f>
        <v>0</v>
      </c>
      <c r="CQ583" s="63">
        <f>IF(Taula1[[#This Row],[Identitat de gènere                                                          (fer servir opcions de la llista desplegable)]]="Dona",1,0)</f>
        <v>0</v>
      </c>
      <c r="CR583" s="63">
        <f>IF(Taula1[[#This Row],[Identitat de gènere                                                          (fer servir opcions de la llista desplegable)]]="No binari",1,0)</f>
        <v>0</v>
      </c>
      <c r="CS583" s="73"/>
      <c r="CT583" s="63">
        <f t="shared" ref="CT583:CT646" si="144">IF(F583="Home",1,0)</f>
        <v>0</v>
      </c>
      <c r="CU583" s="64">
        <f t="shared" si="135"/>
        <v>0</v>
      </c>
      <c r="CW583" s="64">
        <f t="shared" si="136"/>
        <v>0</v>
      </c>
      <c r="CX583" s="64">
        <f t="shared" si="137"/>
        <v>0</v>
      </c>
      <c r="CY583" s="64">
        <f t="shared" si="138"/>
        <v>0</v>
      </c>
      <c r="CZ583" s="64">
        <f t="shared" si="139"/>
        <v>0</v>
      </c>
      <c r="DB583" s="64">
        <f t="shared" si="140"/>
        <v>0</v>
      </c>
      <c r="DC583" s="64">
        <f t="shared" si="141"/>
        <v>0</v>
      </c>
      <c r="DD583" s="64">
        <f t="shared" si="142"/>
        <v>0</v>
      </c>
      <c r="DE583" s="64">
        <f t="shared" si="143"/>
        <v>0</v>
      </c>
    </row>
    <row r="584" spans="2:109" x14ac:dyDescent="0.3">
      <c r="B584" s="167"/>
      <c r="C584" s="186"/>
      <c r="D584" s="2"/>
      <c r="E584" s="67"/>
      <c r="F584" s="5"/>
      <c r="G584" s="5"/>
      <c r="H584" s="187"/>
      <c r="I584" s="111" t="str">
        <f ca="1">IF(Taula1[[#This Row],[Data naixement (format dd/mm/aaaa)]]="","0",DATEDIF(Taula1[[#This Row],[Data naixement (format dd/mm/aaaa)]],TODAY(),"Y"))</f>
        <v>0</v>
      </c>
      <c r="J584" s="6"/>
      <c r="K584" s="6"/>
      <c r="L584" s="6"/>
      <c r="M584" s="6"/>
      <c r="N584" s="56"/>
      <c r="O584" s="56"/>
      <c r="P584" s="56"/>
      <c r="Q584" s="6"/>
      <c r="R584" s="7"/>
      <c r="S584" s="143">
        <f>Taula1[[#This Row],[Mesos naturals sencers treballats període justificat (01/01/2023 - 31/03/2023)]]</f>
        <v>0</v>
      </c>
      <c r="T584" s="194">
        <f>Taula1[[#This Row],[Dies treballats període justificat (01/01/2023 - 31/03/2023)              no comptabilitzats com a mes natural sencer]]</f>
        <v>0</v>
      </c>
      <c r="U584" s="12"/>
      <c r="V584" s="7"/>
      <c r="W584" s="188"/>
      <c r="X584" s="188"/>
      <c r="Y584" s="188"/>
      <c r="Z584" s="188"/>
      <c r="AA584" s="190"/>
      <c r="AB584" s="143">
        <f>Taula1[[#This Row],[Grup justificat     (fer servir opcions de la llista desplegable)]]</f>
        <v>0</v>
      </c>
      <c r="AC584" s="182"/>
      <c r="AD584" s="39"/>
      <c r="AE584" s="131">
        <f>ROUND((AF584/100)*756*Taula1[[#This Row],[Mesos naturals sencers treballats període justificat (01/01/2023 - 31/03/2023)]],2)</f>
        <v>0</v>
      </c>
      <c r="AF584" s="81">
        <f>Taula1[[#This Row],[% Jornada segons contracte
(no posar el símbol %) ]]-Taula1[[#This Row],[% Reducció salari per baix rendiment        (no posar el símbol %)]]</f>
        <v>0</v>
      </c>
      <c r="AG584" s="131">
        <f>ROUND((AH584/100)*24.8547945*Taula1[[#This Row],[Dies treballats període justificat (01/01/2023 - 31/03/2023)              no comptabilitzats com a mes natural sencer]],2)</f>
        <v>0</v>
      </c>
      <c r="AH584" s="79">
        <f>Taula1[[#This Row],[% Jornada segons contracte
(no posar el símbol %) ]]-Taula1[[#This Row],[% Reducció salari per baix rendiment        (no posar el símbol %)]]</f>
        <v>0</v>
      </c>
      <c r="AI584" s="131">
        <f t="shared" ref="AI584:AI647" si="145">ROUND(AE584+AG584,2)</f>
        <v>0</v>
      </c>
      <c r="AJ584" s="39"/>
      <c r="AK584" s="131">
        <f>ROUND((AL584/100)*756*Taula1[[#This Row],[Espai reservat Administració  (mesos)]],2)</f>
        <v>0</v>
      </c>
      <c r="AL584" s="81">
        <f>Taula1[[#This Row],[% Jornada segons contracte
(no posar el símbol %) ]]-Taula1[[#This Row],[% Reducció salari per baix rendiment        (no posar el símbol %)]]</f>
        <v>0</v>
      </c>
      <c r="AM584" s="131">
        <f>ROUND((AN584/100)*24.8547945*Taula1[[#This Row],[Espai reservat Administració (dies)]],2)</f>
        <v>0</v>
      </c>
      <c r="AN584" s="79">
        <f>Taula1[[#This Row],[% Jornada segons contracte
(no posar el símbol %) ]]-Taula1[[#This Row],[% Reducció salari per baix rendiment        (no posar el símbol %)]]</f>
        <v>0</v>
      </c>
      <c r="AO584" s="131">
        <f t="shared" ref="AO584:AO647" si="146">ROUND(AK584+AM584,2)</f>
        <v>0</v>
      </c>
      <c r="AP584" s="87"/>
      <c r="AQ584" s="137">
        <f>ROUND((AR584/100)*693*Taula1[[#This Row],[Mesos naturals sencers treballats període justificat (01/01/2023 - 31/03/2023)]],2)</f>
        <v>0</v>
      </c>
      <c r="AR584" s="90">
        <f>Taula1[[#This Row],[% Jornada segons contracte
(no posar el símbol %) ]]-Taula1[[#This Row],[% Reducció salari per baix rendiment        (no posar el símbol %)]]</f>
        <v>0</v>
      </c>
      <c r="AS584" s="137">
        <f>ROUND((AT584/100)*22.78356164*Taula1[[#This Row],[Dies treballats període justificat (01/01/2023 - 31/03/2023)              no comptabilitzats com a mes natural sencer]],2)</f>
        <v>0</v>
      </c>
      <c r="AT584" s="90">
        <f>Taula1[[#This Row],[% Jornada segons contracte
(no posar el símbol %) ]]-Taula1[[#This Row],[% Reducció salari per baix rendiment        (no posar el símbol %)]]</f>
        <v>0</v>
      </c>
      <c r="AU584" s="137">
        <f t="shared" ref="AU584:AU647" si="147">ROUND(AQ584+AS584,2)</f>
        <v>0</v>
      </c>
      <c r="AV584" s="87"/>
      <c r="AW584" s="136">
        <f>ROUND((AX584/100)*693*Taula1[[#This Row],[Espai reservat Administració  (mesos)]],2)</f>
        <v>0</v>
      </c>
      <c r="AX584" s="90">
        <f>Taula1[[#This Row],[% Jornada segons contracte
(no posar el símbol %) ]]-Taula1[[#This Row],[% Reducció salari per baix rendiment        (no posar el símbol %)]]</f>
        <v>0</v>
      </c>
      <c r="AY584" s="131">
        <f>ROUND((AZ584/100)*22.78356164*Taula1[[#This Row],[Espai reservat Administració (dies)]],2)</f>
        <v>0</v>
      </c>
      <c r="AZ584" s="81">
        <f>Taula1[[#This Row],[% Jornada segons contracte
(no posar el símbol %) ]]-Taula1[[#This Row],[% Reducció salari per baix rendiment        (no posar el símbol %)]]</f>
        <v>0</v>
      </c>
      <c r="BA584" s="82">
        <f t="shared" ref="BA584:BA647" si="148">ROUND(AW584+AY584,2)</f>
        <v>0</v>
      </c>
      <c r="BB584" s="41"/>
      <c r="BC584" s="131">
        <f>IF(Taula1[[#This Row],[Grup justificat     (fer servir opcions de la llista desplegable)]]=1,AI584,0)</f>
        <v>0</v>
      </c>
      <c r="BD584" s="131">
        <f>IF(Taula1[[#This Row],[Grup justificat     (fer servir opcions de la llista desplegable)]]=2,AU584,0)</f>
        <v>0</v>
      </c>
      <c r="BE584" s="41"/>
      <c r="BF584" s="131">
        <f>IF(Taula1[[#This Row],[Espai reservat Administració]]=1,AO584,0)</f>
        <v>0</v>
      </c>
      <c r="BG584" s="82">
        <f>IF(Taula1[[#This Row],[Espai reservat Administració]]=2,BA584,0)</f>
        <v>0</v>
      </c>
      <c r="BH584" s="41"/>
      <c r="BI584" s="126">
        <f>IF(Taula1[[#This Row],[Grup justificat     (fer servir opcions de la llista desplegable)]]=1,1,0)</f>
        <v>0</v>
      </c>
      <c r="BJ584" s="126">
        <f>IF(Taula1[[#This Row],[Espai reservat Administració]]=1,1,0)</f>
        <v>0</v>
      </c>
      <c r="BK584" s="111"/>
      <c r="BL584" s="126">
        <f>IF(Taula1[[#This Row],[Grup justificat     (fer servir opcions de la llista desplegable)]]=2,1,0)</f>
        <v>0</v>
      </c>
      <c r="BM584" s="126">
        <f>IF(Taula1[[#This Row],[Espai reservat Administració]]=2,1,0)</f>
        <v>0</v>
      </c>
      <c r="BN584" s="73"/>
      <c r="BO584" s="73"/>
      <c r="BP584" s="73"/>
      <c r="BQ584" s="73"/>
      <c r="BR584" s="73"/>
      <c r="BS584" s="73"/>
      <c r="BT584" s="73"/>
      <c r="BU584" s="73"/>
      <c r="BV584" s="73"/>
      <c r="BW584" s="73"/>
      <c r="BX584" s="73"/>
      <c r="BY584" s="73"/>
      <c r="BZ584" s="73"/>
      <c r="CA584" s="73"/>
      <c r="CB584" s="73"/>
      <c r="CC584" s="73"/>
      <c r="CD584" s="73"/>
      <c r="CE584" s="73"/>
      <c r="CF584" s="73"/>
      <c r="CG584" s="63">
        <f t="shared" ref="CG584:CG647" si="149">IF(V584="Sí",1,0)</f>
        <v>0</v>
      </c>
      <c r="CH584" s="63">
        <f t="shared" ref="CH584:CH647" si="150">IF(V584="No",1,0)</f>
        <v>0</v>
      </c>
      <c r="CI584" s="73"/>
      <c r="CJ584" s="63">
        <f>IF(Taula1[[#This Row],[Tipus de contracte                                  (fer servir opcions de la llista desplegable)]]="Indefinit",1,0)</f>
        <v>0</v>
      </c>
      <c r="CK584" s="63">
        <f>IF(Taula1[[#This Row],[Tipus de contracte                                  (fer servir opcions de la llista desplegable)]]="Temporal, igual o superior a 6 mesos",1,0)</f>
        <v>0</v>
      </c>
      <c r="CL584" s="63">
        <f>IF(Taula1[[#This Row],[Tipus de contracte                                  (fer servir opcions de la llista desplegable)]]="Substitució per IT",1,0)</f>
        <v>0</v>
      </c>
      <c r="CM584" s="73"/>
      <c r="CN584" s="63">
        <f>IF(Taula1[[#This Row],[Relació llocs de treball]]&gt;=1,1,0)</f>
        <v>0</v>
      </c>
      <c r="CO584" s="73"/>
      <c r="CP584" s="63">
        <f>IF(Taula1[[#This Row],[Identitat de gènere                                                          (fer servir opcions de la llista desplegable)]]="Home",1,0)</f>
        <v>0</v>
      </c>
      <c r="CQ584" s="63">
        <f>IF(Taula1[[#This Row],[Identitat de gènere                                                          (fer servir opcions de la llista desplegable)]]="Dona",1,0)</f>
        <v>0</v>
      </c>
      <c r="CR584" s="63">
        <f>IF(Taula1[[#This Row],[Identitat de gènere                                                          (fer servir opcions de la llista desplegable)]]="No binari",1,0)</f>
        <v>0</v>
      </c>
      <c r="CS584" s="73"/>
      <c r="CT584" s="63">
        <f t="shared" si="144"/>
        <v>0</v>
      </c>
      <c r="CU584" s="64">
        <f t="shared" ref="CU584:CU647" si="151">IF(F584="Dona",1,0)</f>
        <v>0</v>
      </c>
      <c r="CW584" s="64">
        <f t="shared" ref="CW584:CW647" si="152">IF(AA584=1,1,0)</f>
        <v>0</v>
      </c>
      <c r="CX584" s="64">
        <f t="shared" ref="CX584:CX647" si="153">IF(AA584=2,1,0)</f>
        <v>0</v>
      </c>
      <c r="CY584" s="64">
        <f t="shared" ref="CY584:CY647" si="154">IF(AA584=3,1,0)</f>
        <v>0</v>
      </c>
      <c r="CZ584" s="64">
        <f t="shared" ref="CZ584:CZ647" si="155">IF(AA584=4,1,0)</f>
        <v>0</v>
      </c>
      <c r="DB584" s="64">
        <f t="shared" ref="DB584:DB647" si="156">IF(AB584=1,1,0)</f>
        <v>0</v>
      </c>
      <c r="DC584" s="64">
        <f t="shared" ref="DC584:DC647" si="157">IF(AB584=2,1,0)</f>
        <v>0</v>
      </c>
      <c r="DD584" s="64">
        <f t="shared" ref="DD584:DD647" si="158">IF(AB584=3,1,0)</f>
        <v>0</v>
      </c>
      <c r="DE584" s="64">
        <f t="shared" ref="DE584:DE647" si="159">IF(AB584=4,1,0)</f>
        <v>0</v>
      </c>
    </row>
    <row r="585" spans="2:109" x14ac:dyDescent="0.3">
      <c r="B585" s="167"/>
      <c r="C585" s="186"/>
      <c r="D585" s="2"/>
      <c r="E585" s="67"/>
      <c r="F585" s="5"/>
      <c r="G585" s="5"/>
      <c r="H585" s="187"/>
      <c r="I585" s="111" t="str">
        <f ca="1">IF(Taula1[[#This Row],[Data naixement (format dd/mm/aaaa)]]="","0",DATEDIF(Taula1[[#This Row],[Data naixement (format dd/mm/aaaa)]],TODAY(),"Y"))</f>
        <v>0</v>
      </c>
      <c r="J585" s="6"/>
      <c r="K585" s="6"/>
      <c r="L585" s="6"/>
      <c r="M585" s="6"/>
      <c r="N585" s="56"/>
      <c r="O585" s="56"/>
      <c r="P585" s="56"/>
      <c r="Q585" s="6"/>
      <c r="R585" s="7"/>
      <c r="S585" s="143">
        <f>Taula1[[#This Row],[Mesos naturals sencers treballats període justificat (01/01/2023 - 31/03/2023)]]</f>
        <v>0</v>
      </c>
      <c r="T585" s="194">
        <f>Taula1[[#This Row],[Dies treballats període justificat (01/01/2023 - 31/03/2023)              no comptabilitzats com a mes natural sencer]]</f>
        <v>0</v>
      </c>
      <c r="U585" s="12"/>
      <c r="V585" s="7"/>
      <c r="W585" s="188"/>
      <c r="X585" s="188"/>
      <c r="Y585" s="188"/>
      <c r="Z585" s="188"/>
      <c r="AA585" s="190"/>
      <c r="AB585" s="143">
        <f>Taula1[[#This Row],[Grup justificat     (fer servir opcions de la llista desplegable)]]</f>
        <v>0</v>
      </c>
      <c r="AC585" s="182"/>
      <c r="AD585" s="39"/>
      <c r="AE585" s="131">
        <f>ROUND((AF585/100)*756*Taula1[[#This Row],[Mesos naturals sencers treballats període justificat (01/01/2023 - 31/03/2023)]],2)</f>
        <v>0</v>
      </c>
      <c r="AF585" s="81">
        <f>Taula1[[#This Row],[% Jornada segons contracte
(no posar el símbol %) ]]-Taula1[[#This Row],[% Reducció salari per baix rendiment        (no posar el símbol %)]]</f>
        <v>0</v>
      </c>
      <c r="AG585" s="131">
        <f>ROUND((AH585/100)*24.8547945*Taula1[[#This Row],[Dies treballats període justificat (01/01/2023 - 31/03/2023)              no comptabilitzats com a mes natural sencer]],2)</f>
        <v>0</v>
      </c>
      <c r="AH585" s="79">
        <f>Taula1[[#This Row],[% Jornada segons contracte
(no posar el símbol %) ]]-Taula1[[#This Row],[% Reducció salari per baix rendiment        (no posar el símbol %)]]</f>
        <v>0</v>
      </c>
      <c r="AI585" s="131">
        <f t="shared" si="145"/>
        <v>0</v>
      </c>
      <c r="AJ585" s="39"/>
      <c r="AK585" s="131">
        <f>ROUND((AL585/100)*756*Taula1[[#This Row],[Espai reservat Administració  (mesos)]],2)</f>
        <v>0</v>
      </c>
      <c r="AL585" s="81">
        <f>Taula1[[#This Row],[% Jornada segons contracte
(no posar el símbol %) ]]-Taula1[[#This Row],[% Reducció salari per baix rendiment        (no posar el símbol %)]]</f>
        <v>0</v>
      </c>
      <c r="AM585" s="131">
        <f>ROUND((AN585/100)*24.8547945*Taula1[[#This Row],[Espai reservat Administració (dies)]],2)</f>
        <v>0</v>
      </c>
      <c r="AN585" s="79">
        <f>Taula1[[#This Row],[% Jornada segons contracte
(no posar el símbol %) ]]-Taula1[[#This Row],[% Reducció salari per baix rendiment        (no posar el símbol %)]]</f>
        <v>0</v>
      </c>
      <c r="AO585" s="131">
        <f t="shared" si="146"/>
        <v>0</v>
      </c>
      <c r="AP585" s="87"/>
      <c r="AQ585" s="137">
        <f>ROUND((AR585/100)*693*Taula1[[#This Row],[Mesos naturals sencers treballats període justificat (01/01/2023 - 31/03/2023)]],2)</f>
        <v>0</v>
      </c>
      <c r="AR585" s="90">
        <f>Taula1[[#This Row],[% Jornada segons contracte
(no posar el símbol %) ]]-Taula1[[#This Row],[% Reducció salari per baix rendiment        (no posar el símbol %)]]</f>
        <v>0</v>
      </c>
      <c r="AS585" s="137">
        <f>ROUND((AT585/100)*22.78356164*Taula1[[#This Row],[Dies treballats període justificat (01/01/2023 - 31/03/2023)              no comptabilitzats com a mes natural sencer]],2)</f>
        <v>0</v>
      </c>
      <c r="AT585" s="90">
        <f>Taula1[[#This Row],[% Jornada segons contracte
(no posar el símbol %) ]]-Taula1[[#This Row],[% Reducció salari per baix rendiment        (no posar el símbol %)]]</f>
        <v>0</v>
      </c>
      <c r="AU585" s="137">
        <f t="shared" si="147"/>
        <v>0</v>
      </c>
      <c r="AV585" s="87"/>
      <c r="AW585" s="136">
        <f>ROUND((AX585/100)*693*Taula1[[#This Row],[Espai reservat Administració  (mesos)]],2)</f>
        <v>0</v>
      </c>
      <c r="AX585" s="90">
        <f>Taula1[[#This Row],[% Jornada segons contracte
(no posar el símbol %) ]]-Taula1[[#This Row],[% Reducció salari per baix rendiment        (no posar el símbol %)]]</f>
        <v>0</v>
      </c>
      <c r="AY585" s="131">
        <f>ROUND((AZ585/100)*22.78356164*Taula1[[#This Row],[Espai reservat Administració (dies)]],2)</f>
        <v>0</v>
      </c>
      <c r="AZ585" s="81">
        <f>Taula1[[#This Row],[% Jornada segons contracte
(no posar el símbol %) ]]-Taula1[[#This Row],[% Reducció salari per baix rendiment        (no posar el símbol %)]]</f>
        <v>0</v>
      </c>
      <c r="BA585" s="82">
        <f t="shared" si="148"/>
        <v>0</v>
      </c>
      <c r="BB585" s="41"/>
      <c r="BC585" s="131">
        <f>IF(Taula1[[#This Row],[Grup justificat     (fer servir opcions de la llista desplegable)]]=1,AI585,0)</f>
        <v>0</v>
      </c>
      <c r="BD585" s="131">
        <f>IF(Taula1[[#This Row],[Grup justificat     (fer servir opcions de la llista desplegable)]]=2,AU585,0)</f>
        <v>0</v>
      </c>
      <c r="BE585" s="41"/>
      <c r="BF585" s="131">
        <f>IF(Taula1[[#This Row],[Espai reservat Administració]]=1,AO585,0)</f>
        <v>0</v>
      </c>
      <c r="BG585" s="82">
        <f>IF(Taula1[[#This Row],[Espai reservat Administració]]=2,BA585,0)</f>
        <v>0</v>
      </c>
      <c r="BH585" s="41"/>
      <c r="BI585" s="126">
        <f>IF(Taula1[[#This Row],[Grup justificat     (fer servir opcions de la llista desplegable)]]=1,1,0)</f>
        <v>0</v>
      </c>
      <c r="BJ585" s="126">
        <f>IF(Taula1[[#This Row],[Espai reservat Administració]]=1,1,0)</f>
        <v>0</v>
      </c>
      <c r="BK585" s="111"/>
      <c r="BL585" s="126">
        <f>IF(Taula1[[#This Row],[Grup justificat     (fer servir opcions de la llista desplegable)]]=2,1,0)</f>
        <v>0</v>
      </c>
      <c r="BM585" s="126">
        <f>IF(Taula1[[#This Row],[Espai reservat Administració]]=2,1,0)</f>
        <v>0</v>
      </c>
      <c r="BN585" s="73"/>
      <c r="BO585" s="73"/>
      <c r="BP585" s="73"/>
      <c r="BQ585" s="73"/>
      <c r="BR585" s="73"/>
      <c r="BS585" s="73"/>
      <c r="BT585" s="73"/>
      <c r="BU585" s="73"/>
      <c r="BV585" s="73"/>
      <c r="BW585" s="73"/>
      <c r="BX585" s="73"/>
      <c r="BY585" s="73"/>
      <c r="BZ585" s="73"/>
      <c r="CA585" s="73"/>
      <c r="CB585" s="73"/>
      <c r="CC585" s="73"/>
      <c r="CD585" s="73"/>
      <c r="CE585" s="73"/>
      <c r="CF585" s="73"/>
      <c r="CG585" s="63">
        <f t="shared" si="149"/>
        <v>0</v>
      </c>
      <c r="CH585" s="63">
        <f t="shared" si="150"/>
        <v>0</v>
      </c>
      <c r="CI585" s="73"/>
      <c r="CJ585" s="63">
        <f>IF(Taula1[[#This Row],[Tipus de contracte                                  (fer servir opcions de la llista desplegable)]]="Indefinit",1,0)</f>
        <v>0</v>
      </c>
      <c r="CK585" s="63">
        <f>IF(Taula1[[#This Row],[Tipus de contracte                                  (fer servir opcions de la llista desplegable)]]="Temporal, igual o superior a 6 mesos",1,0)</f>
        <v>0</v>
      </c>
      <c r="CL585" s="63">
        <f>IF(Taula1[[#This Row],[Tipus de contracte                                  (fer servir opcions de la llista desplegable)]]="Substitució per IT",1,0)</f>
        <v>0</v>
      </c>
      <c r="CM585" s="73"/>
      <c r="CN585" s="63">
        <f>IF(Taula1[[#This Row],[Relació llocs de treball]]&gt;=1,1,0)</f>
        <v>0</v>
      </c>
      <c r="CO585" s="73"/>
      <c r="CP585" s="63">
        <f>IF(Taula1[[#This Row],[Identitat de gènere                                                          (fer servir opcions de la llista desplegable)]]="Home",1,0)</f>
        <v>0</v>
      </c>
      <c r="CQ585" s="63">
        <f>IF(Taula1[[#This Row],[Identitat de gènere                                                          (fer servir opcions de la llista desplegable)]]="Dona",1,0)</f>
        <v>0</v>
      </c>
      <c r="CR585" s="63">
        <f>IF(Taula1[[#This Row],[Identitat de gènere                                                          (fer servir opcions de la llista desplegable)]]="No binari",1,0)</f>
        <v>0</v>
      </c>
      <c r="CS585" s="73"/>
      <c r="CT585" s="63">
        <f t="shared" si="144"/>
        <v>0</v>
      </c>
      <c r="CU585" s="64">
        <f t="shared" si="151"/>
        <v>0</v>
      </c>
      <c r="CW585" s="64">
        <f t="shared" si="152"/>
        <v>0</v>
      </c>
      <c r="CX585" s="64">
        <f t="shared" si="153"/>
        <v>0</v>
      </c>
      <c r="CY585" s="64">
        <f t="shared" si="154"/>
        <v>0</v>
      </c>
      <c r="CZ585" s="64">
        <f t="shared" si="155"/>
        <v>0</v>
      </c>
      <c r="DB585" s="64">
        <f t="shared" si="156"/>
        <v>0</v>
      </c>
      <c r="DC585" s="64">
        <f t="shared" si="157"/>
        <v>0</v>
      </c>
      <c r="DD585" s="64">
        <f t="shared" si="158"/>
        <v>0</v>
      </c>
      <c r="DE585" s="64">
        <f t="shared" si="159"/>
        <v>0</v>
      </c>
    </row>
    <row r="586" spans="2:109" x14ac:dyDescent="0.3">
      <c r="B586" s="167"/>
      <c r="C586" s="186"/>
      <c r="D586" s="2"/>
      <c r="E586" s="67"/>
      <c r="F586" s="5"/>
      <c r="G586" s="5"/>
      <c r="H586" s="187"/>
      <c r="I586" s="111" t="str">
        <f ca="1">IF(Taula1[[#This Row],[Data naixement (format dd/mm/aaaa)]]="","0",DATEDIF(Taula1[[#This Row],[Data naixement (format dd/mm/aaaa)]],TODAY(),"Y"))</f>
        <v>0</v>
      </c>
      <c r="J586" s="6"/>
      <c r="K586" s="6"/>
      <c r="L586" s="6"/>
      <c r="M586" s="6"/>
      <c r="N586" s="56"/>
      <c r="O586" s="56"/>
      <c r="P586" s="56"/>
      <c r="Q586" s="6"/>
      <c r="R586" s="7"/>
      <c r="S586" s="143">
        <f>Taula1[[#This Row],[Mesos naturals sencers treballats període justificat (01/01/2023 - 31/03/2023)]]</f>
        <v>0</v>
      </c>
      <c r="T586" s="194">
        <f>Taula1[[#This Row],[Dies treballats període justificat (01/01/2023 - 31/03/2023)              no comptabilitzats com a mes natural sencer]]</f>
        <v>0</v>
      </c>
      <c r="U586" s="12"/>
      <c r="V586" s="7"/>
      <c r="W586" s="188"/>
      <c r="X586" s="188"/>
      <c r="Y586" s="188"/>
      <c r="Z586" s="188"/>
      <c r="AA586" s="190"/>
      <c r="AB586" s="143">
        <f>Taula1[[#This Row],[Grup justificat     (fer servir opcions de la llista desplegable)]]</f>
        <v>0</v>
      </c>
      <c r="AC586" s="182"/>
      <c r="AD586" s="39"/>
      <c r="AE586" s="131">
        <f>ROUND((AF586/100)*756*Taula1[[#This Row],[Mesos naturals sencers treballats període justificat (01/01/2023 - 31/03/2023)]],2)</f>
        <v>0</v>
      </c>
      <c r="AF586" s="81">
        <f>Taula1[[#This Row],[% Jornada segons contracte
(no posar el símbol %) ]]-Taula1[[#This Row],[% Reducció salari per baix rendiment        (no posar el símbol %)]]</f>
        <v>0</v>
      </c>
      <c r="AG586" s="131">
        <f>ROUND((AH586/100)*24.8547945*Taula1[[#This Row],[Dies treballats període justificat (01/01/2023 - 31/03/2023)              no comptabilitzats com a mes natural sencer]],2)</f>
        <v>0</v>
      </c>
      <c r="AH586" s="79">
        <f>Taula1[[#This Row],[% Jornada segons contracte
(no posar el símbol %) ]]-Taula1[[#This Row],[% Reducció salari per baix rendiment        (no posar el símbol %)]]</f>
        <v>0</v>
      </c>
      <c r="AI586" s="131">
        <f t="shared" si="145"/>
        <v>0</v>
      </c>
      <c r="AJ586" s="39"/>
      <c r="AK586" s="131">
        <f>ROUND((AL586/100)*756*Taula1[[#This Row],[Espai reservat Administració  (mesos)]],2)</f>
        <v>0</v>
      </c>
      <c r="AL586" s="81">
        <f>Taula1[[#This Row],[% Jornada segons contracte
(no posar el símbol %) ]]-Taula1[[#This Row],[% Reducció salari per baix rendiment        (no posar el símbol %)]]</f>
        <v>0</v>
      </c>
      <c r="AM586" s="131">
        <f>ROUND((AN586/100)*24.8547945*Taula1[[#This Row],[Espai reservat Administració (dies)]],2)</f>
        <v>0</v>
      </c>
      <c r="AN586" s="79">
        <f>Taula1[[#This Row],[% Jornada segons contracte
(no posar el símbol %) ]]-Taula1[[#This Row],[% Reducció salari per baix rendiment        (no posar el símbol %)]]</f>
        <v>0</v>
      </c>
      <c r="AO586" s="131">
        <f t="shared" si="146"/>
        <v>0</v>
      </c>
      <c r="AP586" s="87"/>
      <c r="AQ586" s="137">
        <f>ROUND((AR586/100)*693*Taula1[[#This Row],[Mesos naturals sencers treballats període justificat (01/01/2023 - 31/03/2023)]],2)</f>
        <v>0</v>
      </c>
      <c r="AR586" s="90">
        <f>Taula1[[#This Row],[% Jornada segons contracte
(no posar el símbol %) ]]-Taula1[[#This Row],[% Reducció salari per baix rendiment        (no posar el símbol %)]]</f>
        <v>0</v>
      </c>
      <c r="AS586" s="137">
        <f>ROUND((AT586/100)*22.78356164*Taula1[[#This Row],[Dies treballats període justificat (01/01/2023 - 31/03/2023)              no comptabilitzats com a mes natural sencer]],2)</f>
        <v>0</v>
      </c>
      <c r="AT586" s="90">
        <f>Taula1[[#This Row],[% Jornada segons contracte
(no posar el símbol %) ]]-Taula1[[#This Row],[% Reducció salari per baix rendiment        (no posar el símbol %)]]</f>
        <v>0</v>
      </c>
      <c r="AU586" s="137">
        <f t="shared" si="147"/>
        <v>0</v>
      </c>
      <c r="AV586" s="87"/>
      <c r="AW586" s="136">
        <f>ROUND((AX586/100)*693*Taula1[[#This Row],[Espai reservat Administració  (mesos)]],2)</f>
        <v>0</v>
      </c>
      <c r="AX586" s="90">
        <f>Taula1[[#This Row],[% Jornada segons contracte
(no posar el símbol %) ]]-Taula1[[#This Row],[% Reducció salari per baix rendiment        (no posar el símbol %)]]</f>
        <v>0</v>
      </c>
      <c r="AY586" s="131">
        <f>ROUND((AZ586/100)*22.78356164*Taula1[[#This Row],[Espai reservat Administració (dies)]],2)</f>
        <v>0</v>
      </c>
      <c r="AZ586" s="81">
        <f>Taula1[[#This Row],[% Jornada segons contracte
(no posar el símbol %) ]]-Taula1[[#This Row],[% Reducció salari per baix rendiment        (no posar el símbol %)]]</f>
        <v>0</v>
      </c>
      <c r="BA586" s="82">
        <f t="shared" si="148"/>
        <v>0</v>
      </c>
      <c r="BB586" s="41"/>
      <c r="BC586" s="131">
        <f>IF(Taula1[[#This Row],[Grup justificat     (fer servir opcions de la llista desplegable)]]=1,AI586,0)</f>
        <v>0</v>
      </c>
      <c r="BD586" s="131">
        <f>IF(Taula1[[#This Row],[Grup justificat     (fer servir opcions de la llista desplegable)]]=2,AU586,0)</f>
        <v>0</v>
      </c>
      <c r="BE586" s="41"/>
      <c r="BF586" s="131">
        <f>IF(Taula1[[#This Row],[Espai reservat Administració]]=1,AO586,0)</f>
        <v>0</v>
      </c>
      <c r="BG586" s="82">
        <f>IF(Taula1[[#This Row],[Espai reservat Administració]]=2,BA586,0)</f>
        <v>0</v>
      </c>
      <c r="BH586" s="41"/>
      <c r="BI586" s="126">
        <f>IF(Taula1[[#This Row],[Grup justificat     (fer servir opcions de la llista desplegable)]]=1,1,0)</f>
        <v>0</v>
      </c>
      <c r="BJ586" s="126">
        <f>IF(Taula1[[#This Row],[Espai reservat Administració]]=1,1,0)</f>
        <v>0</v>
      </c>
      <c r="BK586" s="111"/>
      <c r="BL586" s="126">
        <f>IF(Taula1[[#This Row],[Grup justificat     (fer servir opcions de la llista desplegable)]]=2,1,0)</f>
        <v>0</v>
      </c>
      <c r="BM586" s="126">
        <f>IF(Taula1[[#This Row],[Espai reservat Administració]]=2,1,0)</f>
        <v>0</v>
      </c>
      <c r="BN586" s="73"/>
      <c r="BO586" s="73"/>
      <c r="BP586" s="73"/>
      <c r="BQ586" s="73"/>
      <c r="BR586" s="73"/>
      <c r="BS586" s="73"/>
      <c r="BT586" s="73"/>
      <c r="BU586" s="73"/>
      <c r="BV586" s="73"/>
      <c r="BW586" s="73"/>
      <c r="BX586" s="73"/>
      <c r="BY586" s="73"/>
      <c r="BZ586" s="73"/>
      <c r="CA586" s="73"/>
      <c r="CB586" s="73"/>
      <c r="CC586" s="73"/>
      <c r="CD586" s="73"/>
      <c r="CE586" s="73"/>
      <c r="CF586" s="73"/>
      <c r="CG586" s="63">
        <f t="shared" si="149"/>
        <v>0</v>
      </c>
      <c r="CH586" s="63">
        <f t="shared" si="150"/>
        <v>0</v>
      </c>
      <c r="CI586" s="73"/>
      <c r="CJ586" s="63">
        <f>IF(Taula1[[#This Row],[Tipus de contracte                                  (fer servir opcions de la llista desplegable)]]="Indefinit",1,0)</f>
        <v>0</v>
      </c>
      <c r="CK586" s="63">
        <f>IF(Taula1[[#This Row],[Tipus de contracte                                  (fer servir opcions de la llista desplegable)]]="Temporal, igual o superior a 6 mesos",1,0)</f>
        <v>0</v>
      </c>
      <c r="CL586" s="63">
        <f>IF(Taula1[[#This Row],[Tipus de contracte                                  (fer servir opcions de la llista desplegable)]]="Substitució per IT",1,0)</f>
        <v>0</v>
      </c>
      <c r="CM586" s="73"/>
      <c r="CN586" s="63">
        <f>IF(Taula1[[#This Row],[Relació llocs de treball]]&gt;=1,1,0)</f>
        <v>0</v>
      </c>
      <c r="CO586" s="73"/>
      <c r="CP586" s="63">
        <f>IF(Taula1[[#This Row],[Identitat de gènere                                                          (fer servir opcions de la llista desplegable)]]="Home",1,0)</f>
        <v>0</v>
      </c>
      <c r="CQ586" s="63">
        <f>IF(Taula1[[#This Row],[Identitat de gènere                                                          (fer servir opcions de la llista desplegable)]]="Dona",1,0)</f>
        <v>0</v>
      </c>
      <c r="CR586" s="63">
        <f>IF(Taula1[[#This Row],[Identitat de gènere                                                          (fer servir opcions de la llista desplegable)]]="No binari",1,0)</f>
        <v>0</v>
      </c>
      <c r="CS586" s="73"/>
      <c r="CT586" s="63">
        <f t="shared" si="144"/>
        <v>0</v>
      </c>
      <c r="CU586" s="64">
        <f t="shared" si="151"/>
        <v>0</v>
      </c>
      <c r="CW586" s="64">
        <f t="shared" si="152"/>
        <v>0</v>
      </c>
      <c r="CX586" s="64">
        <f t="shared" si="153"/>
        <v>0</v>
      </c>
      <c r="CY586" s="64">
        <f t="shared" si="154"/>
        <v>0</v>
      </c>
      <c r="CZ586" s="64">
        <f t="shared" si="155"/>
        <v>0</v>
      </c>
      <c r="DB586" s="64">
        <f t="shared" si="156"/>
        <v>0</v>
      </c>
      <c r="DC586" s="64">
        <f t="shared" si="157"/>
        <v>0</v>
      </c>
      <c r="DD586" s="64">
        <f t="shared" si="158"/>
        <v>0</v>
      </c>
      <c r="DE586" s="64">
        <f t="shared" si="159"/>
        <v>0</v>
      </c>
    </row>
    <row r="587" spans="2:109" x14ac:dyDescent="0.3">
      <c r="B587" s="167"/>
      <c r="C587" s="186"/>
      <c r="D587" s="2"/>
      <c r="E587" s="67"/>
      <c r="F587" s="5"/>
      <c r="G587" s="5"/>
      <c r="H587" s="187"/>
      <c r="I587" s="111" t="str">
        <f ca="1">IF(Taula1[[#This Row],[Data naixement (format dd/mm/aaaa)]]="","0",DATEDIF(Taula1[[#This Row],[Data naixement (format dd/mm/aaaa)]],TODAY(),"Y"))</f>
        <v>0</v>
      </c>
      <c r="J587" s="6"/>
      <c r="K587" s="6"/>
      <c r="L587" s="6"/>
      <c r="M587" s="6"/>
      <c r="N587" s="56"/>
      <c r="O587" s="56"/>
      <c r="P587" s="56"/>
      <c r="Q587" s="6"/>
      <c r="R587" s="7"/>
      <c r="S587" s="143">
        <f>Taula1[[#This Row],[Mesos naturals sencers treballats període justificat (01/01/2023 - 31/03/2023)]]</f>
        <v>0</v>
      </c>
      <c r="T587" s="194">
        <f>Taula1[[#This Row],[Dies treballats període justificat (01/01/2023 - 31/03/2023)              no comptabilitzats com a mes natural sencer]]</f>
        <v>0</v>
      </c>
      <c r="U587" s="12"/>
      <c r="V587" s="7"/>
      <c r="W587" s="188"/>
      <c r="X587" s="188"/>
      <c r="Y587" s="188"/>
      <c r="Z587" s="188"/>
      <c r="AA587" s="190"/>
      <c r="AB587" s="143">
        <f>Taula1[[#This Row],[Grup justificat     (fer servir opcions de la llista desplegable)]]</f>
        <v>0</v>
      </c>
      <c r="AC587" s="182"/>
      <c r="AD587" s="39"/>
      <c r="AE587" s="131">
        <f>ROUND((AF587/100)*756*Taula1[[#This Row],[Mesos naturals sencers treballats període justificat (01/01/2023 - 31/03/2023)]],2)</f>
        <v>0</v>
      </c>
      <c r="AF587" s="81">
        <f>Taula1[[#This Row],[% Jornada segons contracte
(no posar el símbol %) ]]-Taula1[[#This Row],[% Reducció salari per baix rendiment        (no posar el símbol %)]]</f>
        <v>0</v>
      </c>
      <c r="AG587" s="131">
        <f>ROUND((AH587/100)*24.8547945*Taula1[[#This Row],[Dies treballats període justificat (01/01/2023 - 31/03/2023)              no comptabilitzats com a mes natural sencer]],2)</f>
        <v>0</v>
      </c>
      <c r="AH587" s="79">
        <f>Taula1[[#This Row],[% Jornada segons contracte
(no posar el símbol %) ]]-Taula1[[#This Row],[% Reducció salari per baix rendiment        (no posar el símbol %)]]</f>
        <v>0</v>
      </c>
      <c r="AI587" s="131">
        <f t="shared" si="145"/>
        <v>0</v>
      </c>
      <c r="AJ587" s="39"/>
      <c r="AK587" s="131">
        <f>ROUND((AL587/100)*756*Taula1[[#This Row],[Espai reservat Administració  (mesos)]],2)</f>
        <v>0</v>
      </c>
      <c r="AL587" s="81">
        <f>Taula1[[#This Row],[% Jornada segons contracte
(no posar el símbol %) ]]-Taula1[[#This Row],[% Reducció salari per baix rendiment        (no posar el símbol %)]]</f>
        <v>0</v>
      </c>
      <c r="AM587" s="131">
        <f>ROUND((AN587/100)*24.8547945*Taula1[[#This Row],[Espai reservat Administració (dies)]],2)</f>
        <v>0</v>
      </c>
      <c r="AN587" s="79">
        <f>Taula1[[#This Row],[% Jornada segons contracte
(no posar el símbol %) ]]-Taula1[[#This Row],[% Reducció salari per baix rendiment        (no posar el símbol %)]]</f>
        <v>0</v>
      </c>
      <c r="AO587" s="131">
        <f t="shared" si="146"/>
        <v>0</v>
      </c>
      <c r="AP587" s="87"/>
      <c r="AQ587" s="137">
        <f>ROUND((AR587/100)*693*Taula1[[#This Row],[Mesos naturals sencers treballats període justificat (01/01/2023 - 31/03/2023)]],2)</f>
        <v>0</v>
      </c>
      <c r="AR587" s="90">
        <f>Taula1[[#This Row],[% Jornada segons contracte
(no posar el símbol %) ]]-Taula1[[#This Row],[% Reducció salari per baix rendiment        (no posar el símbol %)]]</f>
        <v>0</v>
      </c>
      <c r="AS587" s="137">
        <f>ROUND((AT587/100)*22.78356164*Taula1[[#This Row],[Dies treballats període justificat (01/01/2023 - 31/03/2023)              no comptabilitzats com a mes natural sencer]],2)</f>
        <v>0</v>
      </c>
      <c r="AT587" s="90">
        <f>Taula1[[#This Row],[% Jornada segons contracte
(no posar el símbol %) ]]-Taula1[[#This Row],[% Reducció salari per baix rendiment        (no posar el símbol %)]]</f>
        <v>0</v>
      </c>
      <c r="AU587" s="137">
        <f t="shared" si="147"/>
        <v>0</v>
      </c>
      <c r="AV587" s="87"/>
      <c r="AW587" s="136">
        <f>ROUND((AX587/100)*693*Taula1[[#This Row],[Espai reservat Administració  (mesos)]],2)</f>
        <v>0</v>
      </c>
      <c r="AX587" s="90">
        <f>Taula1[[#This Row],[% Jornada segons contracte
(no posar el símbol %) ]]-Taula1[[#This Row],[% Reducció salari per baix rendiment        (no posar el símbol %)]]</f>
        <v>0</v>
      </c>
      <c r="AY587" s="131">
        <f>ROUND((AZ587/100)*22.78356164*Taula1[[#This Row],[Espai reservat Administració (dies)]],2)</f>
        <v>0</v>
      </c>
      <c r="AZ587" s="81">
        <f>Taula1[[#This Row],[% Jornada segons contracte
(no posar el símbol %) ]]-Taula1[[#This Row],[% Reducció salari per baix rendiment        (no posar el símbol %)]]</f>
        <v>0</v>
      </c>
      <c r="BA587" s="82">
        <f t="shared" si="148"/>
        <v>0</v>
      </c>
      <c r="BB587" s="41"/>
      <c r="BC587" s="131">
        <f>IF(Taula1[[#This Row],[Grup justificat     (fer servir opcions de la llista desplegable)]]=1,AI587,0)</f>
        <v>0</v>
      </c>
      <c r="BD587" s="131">
        <f>IF(Taula1[[#This Row],[Grup justificat     (fer servir opcions de la llista desplegable)]]=2,AU587,0)</f>
        <v>0</v>
      </c>
      <c r="BE587" s="41"/>
      <c r="BF587" s="131">
        <f>IF(Taula1[[#This Row],[Espai reservat Administració]]=1,AO587,0)</f>
        <v>0</v>
      </c>
      <c r="BG587" s="82">
        <f>IF(Taula1[[#This Row],[Espai reservat Administració]]=2,BA587,0)</f>
        <v>0</v>
      </c>
      <c r="BH587" s="41"/>
      <c r="BI587" s="126">
        <f>IF(Taula1[[#This Row],[Grup justificat     (fer servir opcions de la llista desplegable)]]=1,1,0)</f>
        <v>0</v>
      </c>
      <c r="BJ587" s="126">
        <f>IF(Taula1[[#This Row],[Espai reservat Administració]]=1,1,0)</f>
        <v>0</v>
      </c>
      <c r="BK587" s="111"/>
      <c r="BL587" s="126">
        <f>IF(Taula1[[#This Row],[Grup justificat     (fer servir opcions de la llista desplegable)]]=2,1,0)</f>
        <v>0</v>
      </c>
      <c r="BM587" s="126">
        <f>IF(Taula1[[#This Row],[Espai reservat Administració]]=2,1,0)</f>
        <v>0</v>
      </c>
      <c r="BN587" s="73"/>
      <c r="BO587" s="73"/>
      <c r="BP587" s="73"/>
      <c r="BQ587" s="73"/>
      <c r="BR587" s="73"/>
      <c r="BS587" s="73"/>
      <c r="BT587" s="73"/>
      <c r="BU587" s="73"/>
      <c r="BV587" s="73"/>
      <c r="BW587" s="73"/>
      <c r="BX587" s="73"/>
      <c r="BY587" s="73"/>
      <c r="BZ587" s="73"/>
      <c r="CA587" s="73"/>
      <c r="CB587" s="73"/>
      <c r="CC587" s="73"/>
      <c r="CD587" s="73"/>
      <c r="CE587" s="73"/>
      <c r="CF587" s="73"/>
      <c r="CG587" s="63">
        <f t="shared" si="149"/>
        <v>0</v>
      </c>
      <c r="CH587" s="63">
        <f t="shared" si="150"/>
        <v>0</v>
      </c>
      <c r="CI587" s="73"/>
      <c r="CJ587" s="63">
        <f>IF(Taula1[[#This Row],[Tipus de contracte                                  (fer servir opcions de la llista desplegable)]]="Indefinit",1,0)</f>
        <v>0</v>
      </c>
      <c r="CK587" s="63">
        <f>IF(Taula1[[#This Row],[Tipus de contracte                                  (fer servir opcions de la llista desplegable)]]="Temporal, igual o superior a 6 mesos",1,0)</f>
        <v>0</v>
      </c>
      <c r="CL587" s="63">
        <f>IF(Taula1[[#This Row],[Tipus de contracte                                  (fer servir opcions de la llista desplegable)]]="Substitució per IT",1,0)</f>
        <v>0</v>
      </c>
      <c r="CM587" s="73"/>
      <c r="CN587" s="63">
        <f>IF(Taula1[[#This Row],[Relació llocs de treball]]&gt;=1,1,0)</f>
        <v>0</v>
      </c>
      <c r="CO587" s="73"/>
      <c r="CP587" s="63">
        <f>IF(Taula1[[#This Row],[Identitat de gènere                                                          (fer servir opcions de la llista desplegable)]]="Home",1,0)</f>
        <v>0</v>
      </c>
      <c r="CQ587" s="63">
        <f>IF(Taula1[[#This Row],[Identitat de gènere                                                          (fer servir opcions de la llista desplegable)]]="Dona",1,0)</f>
        <v>0</v>
      </c>
      <c r="CR587" s="63">
        <f>IF(Taula1[[#This Row],[Identitat de gènere                                                          (fer servir opcions de la llista desplegable)]]="No binari",1,0)</f>
        <v>0</v>
      </c>
      <c r="CS587" s="73"/>
      <c r="CT587" s="63">
        <f t="shared" si="144"/>
        <v>0</v>
      </c>
      <c r="CU587" s="64">
        <f t="shared" si="151"/>
        <v>0</v>
      </c>
      <c r="CW587" s="64">
        <f t="shared" si="152"/>
        <v>0</v>
      </c>
      <c r="CX587" s="64">
        <f t="shared" si="153"/>
        <v>0</v>
      </c>
      <c r="CY587" s="64">
        <f t="shared" si="154"/>
        <v>0</v>
      </c>
      <c r="CZ587" s="64">
        <f t="shared" si="155"/>
        <v>0</v>
      </c>
      <c r="DB587" s="64">
        <f t="shared" si="156"/>
        <v>0</v>
      </c>
      <c r="DC587" s="64">
        <f t="shared" si="157"/>
        <v>0</v>
      </c>
      <c r="DD587" s="64">
        <f t="shared" si="158"/>
        <v>0</v>
      </c>
      <c r="DE587" s="64">
        <f t="shared" si="159"/>
        <v>0</v>
      </c>
    </row>
    <row r="588" spans="2:109" x14ac:dyDescent="0.3">
      <c r="B588" s="167"/>
      <c r="C588" s="186"/>
      <c r="D588" s="2"/>
      <c r="E588" s="67"/>
      <c r="F588" s="5"/>
      <c r="G588" s="5"/>
      <c r="H588" s="187"/>
      <c r="I588" s="111" t="str">
        <f ca="1">IF(Taula1[[#This Row],[Data naixement (format dd/mm/aaaa)]]="","0",DATEDIF(Taula1[[#This Row],[Data naixement (format dd/mm/aaaa)]],TODAY(),"Y"))</f>
        <v>0</v>
      </c>
      <c r="J588" s="6"/>
      <c r="K588" s="6"/>
      <c r="L588" s="6"/>
      <c r="M588" s="6"/>
      <c r="N588" s="56"/>
      <c r="O588" s="56"/>
      <c r="P588" s="56"/>
      <c r="Q588" s="6"/>
      <c r="R588" s="7"/>
      <c r="S588" s="143">
        <f>Taula1[[#This Row],[Mesos naturals sencers treballats període justificat (01/01/2023 - 31/03/2023)]]</f>
        <v>0</v>
      </c>
      <c r="T588" s="194">
        <f>Taula1[[#This Row],[Dies treballats període justificat (01/01/2023 - 31/03/2023)              no comptabilitzats com a mes natural sencer]]</f>
        <v>0</v>
      </c>
      <c r="U588" s="12"/>
      <c r="V588" s="7"/>
      <c r="W588" s="188"/>
      <c r="X588" s="188"/>
      <c r="Y588" s="188"/>
      <c r="Z588" s="188"/>
      <c r="AA588" s="190"/>
      <c r="AB588" s="143">
        <f>Taula1[[#This Row],[Grup justificat     (fer servir opcions de la llista desplegable)]]</f>
        <v>0</v>
      </c>
      <c r="AC588" s="182"/>
      <c r="AD588" s="39"/>
      <c r="AE588" s="131">
        <f>ROUND((AF588/100)*756*Taula1[[#This Row],[Mesos naturals sencers treballats període justificat (01/01/2023 - 31/03/2023)]],2)</f>
        <v>0</v>
      </c>
      <c r="AF588" s="81">
        <f>Taula1[[#This Row],[% Jornada segons contracte
(no posar el símbol %) ]]-Taula1[[#This Row],[% Reducció salari per baix rendiment        (no posar el símbol %)]]</f>
        <v>0</v>
      </c>
      <c r="AG588" s="131">
        <f>ROUND((AH588/100)*24.8547945*Taula1[[#This Row],[Dies treballats període justificat (01/01/2023 - 31/03/2023)              no comptabilitzats com a mes natural sencer]],2)</f>
        <v>0</v>
      </c>
      <c r="AH588" s="79">
        <f>Taula1[[#This Row],[% Jornada segons contracte
(no posar el símbol %) ]]-Taula1[[#This Row],[% Reducció salari per baix rendiment        (no posar el símbol %)]]</f>
        <v>0</v>
      </c>
      <c r="AI588" s="131">
        <f t="shared" si="145"/>
        <v>0</v>
      </c>
      <c r="AJ588" s="39"/>
      <c r="AK588" s="131">
        <f>ROUND((AL588/100)*756*Taula1[[#This Row],[Espai reservat Administració  (mesos)]],2)</f>
        <v>0</v>
      </c>
      <c r="AL588" s="81">
        <f>Taula1[[#This Row],[% Jornada segons contracte
(no posar el símbol %) ]]-Taula1[[#This Row],[% Reducció salari per baix rendiment        (no posar el símbol %)]]</f>
        <v>0</v>
      </c>
      <c r="AM588" s="131">
        <f>ROUND((AN588/100)*24.8547945*Taula1[[#This Row],[Espai reservat Administració (dies)]],2)</f>
        <v>0</v>
      </c>
      <c r="AN588" s="79">
        <f>Taula1[[#This Row],[% Jornada segons contracte
(no posar el símbol %) ]]-Taula1[[#This Row],[% Reducció salari per baix rendiment        (no posar el símbol %)]]</f>
        <v>0</v>
      </c>
      <c r="AO588" s="131">
        <f t="shared" si="146"/>
        <v>0</v>
      </c>
      <c r="AP588" s="87"/>
      <c r="AQ588" s="137">
        <f>ROUND((AR588/100)*693*Taula1[[#This Row],[Mesos naturals sencers treballats període justificat (01/01/2023 - 31/03/2023)]],2)</f>
        <v>0</v>
      </c>
      <c r="AR588" s="90">
        <f>Taula1[[#This Row],[% Jornada segons contracte
(no posar el símbol %) ]]-Taula1[[#This Row],[% Reducció salari per baix rendiment        (no posar el símbol %)]]</f>
        <v>0</v>
      </c>
      <c r="AS588" s="137">
        <f>ROUND((AT588/100)*22.78356164*Taula1[[#This Row],[Dies treballats període justificat (01/01/2023 - 31/03/2023)              no comptabilitzats com a mes natural sencer]],2)</f>
        <v>0</v>
      </c>
      <c r="AT588" s="90">
        <f>Taula1[[#This Row],[% Jornada segons contracte
(no posar el símbol %) ]]-Taula1[[#This Row],[% Reducció salari per baix rendiment        (no posar el símbol %)]]</f>
        <v>0</v>
      </c>
      <c r="AU588" s="137">
        <f t="shared" si="147"/>
        <v>0</v>
      </c>
      <c r="AV588" s="87"/>
      <c r="AW588" s="136">
        <f>ROUND((AX588/100)*693*Taula1[[#This Row],[Espai reservat Administració  (mesos)]],2)</f>
        <v>0</v>
      </c>
      <c r="AX588" s="90">
        <f>Taula1[[#This Row],[% Jornada segons contracte
(no posar el símbol %) ]]-Taula1[[#This Row],[% Reducció salari per baix rendiment        (no posar el símbol %)]]</f>
        <v>0</v>
      </c>
      <c r="AY588" s="131">
        <f>ROUND((AZ588/100)*22.78356164*Taula1[[#This Row],[Espai reservat Administració (dies)]],2)</f>
        <v>0</v>
      </c>
      <c r="AZ588" s="81">
        <f>Taula1[[#This Row],[% Jornada segons contracte
(no posar el símbol %) ]]-Taula1[[#This Row],[% Reducció salari per baix rendiment        (no posar el símbol %)]]</f>
        <v>0</v>
      </c>
      <c r="BA588" s="82">
        <f t="shared" si="148"/>
        <v>0</v>
      </c>
      <c r="BB588" s="41"/>
      <c r="BC588" s="131">
        <f>IF(Taula1[[#This Row],[Grup justificat     (fer servir opcions de la llista desplegable)]]=1,AI588,0)</f>
        <v>0</v>
      </c>
      <c r="BD588" s="131">
        <f>IF(Taula1[[#This Row],[Grup justificat     (fer servir opcions de la llista desplegable)]]=2,AU588,0)</f>
        <v>0</v>
      </c>
      <c r="BE588" s="41"/>
      <c r="BF588" s="131">
        <f>IF(Taula1[[#This Row],[Espai reservat Administració]]=1,AO588,0)</f>
        <v>0</v>
      </c>
      <c r="BG588" s="82">
        <f>IF(Taula1[[#This Row],[Espai reservat Administració]]=2,BA588,0)</f>
        <v>0</v>
      </c>
      <c r="BH588" s="41"/>
      <c r="BI588" s="126">
        <f>IF(Taula1[[#This Row],[Grup justificat     (fer servir opcions de la llista desplegable)]]=1,1,0)</f>
        <v>0</v>
      </c>
      <c r="BJ588" s="126">
        <f>IF(Taula1[[#This Row],[Espai reservat Administració]]=1,1,0)</f>
        <v>0</v>
      </c>
      <c r="BK588" s="111"/>
      <c r="BL588" s="126">
        <f>IF(Taula1[[#This Row],[Grup justificat     (fer servir opcions de la llista desplegable)]]=2,1,0)</f>
        <v>0</v>
      </c>
      <c r="BM588" s="126">
        <f>IF(Taula1[[#This Row],[Espai reservat Administració]]=2,1,0)</f>
        <v>0</v>
      </c>
      <c r="BN588" s="73"/>
      <c r="BO588" s="73"/>
      <c r="BP588" s="73"/>
      <c r="BQ588" s="73"/>
      <c r="BR588" s="73"/>
      <c r="BS588" s="73"/>
      <c r="BT588" s="73"/>
      <c r="BU588" s="73"/>
      <c r="BV588" s="73"/>
      <c r="BW588" s="73"/>
      <c r="BX588" s="73"/>
      <c r="BY588" s="73"/>
      <c r="BZ588" s="73"/>
      <c r="CA588" s="73"/>
      <c r="CB588" s="73"/>
      <c r="CC588" s="73"/>
      <c r="CD588" s="73"/>
      <c r="CE588" s="73"/>
      <c r="CF588" s="73"/>
      <c r="CG588" s="63">
        <f t="shared" si="149"/>
        <v>0</v>
      </c>
      <c r="CH588" s="63">
        <f t="shared" si="150"/>
        <v>0</v>
      </c>
      <c r="CI588" s="73"/>
      <c r="CJ588" s="63">
        <f>IF(Taula1[[#This Row],[Tipus de contracte                                  (fer servir opcions de la llista desplegable)]]="Indefinit",1,0)</f>
        <v>0</v>
      </c>
      <c r="CK588" s="63">
        <f>IF(Taula1[[#This Row],[Tipus de contracte                                  (fer servir opcions de la llista desplegable)]]="Temporal, igual o superior a 6 mesos",1,0)</f>
        <v>0</v>
      </c>
      <c r="CL588" s="63">
        <f>IF(Taula1[[#This Row],[Tipus de contracte                                  (fer servir opcions de la llista desplegable)]]="Substitució per IT",1,0)</f>
        <v>0</v>
      </c>
      <c r="CM588" s="73"/>
      <c r="CN588" s="63">
        <f>IF(Taula1[[#This Row],[Relació llocs de treball]]&gt;=1,1,0)</f>
        <v>0</v>
      </c>
      <c r="CO588" s="73"/>
      <c r="CP588" s="63">
        <f>IF(Taula1[[#This Row],[Identitat de gènere                                                          (fer servir opcions de la llista desplegable)]]="Home",1,0)</f>
        <v>0</v>
      </c>
      <c r="CQ588" s="63">
        <f>IF(Taula1[[#This Row],[Identitat de gènere                                                          (fer servir opcions de la llista desplegable)]]="Dona",1,0)</f>
        <v>0</v>
      </c>
      <c r="CR588" s="63">
        <f>IF(Taula1[[#This Row],[Identitat de gènere                                                          (fer servir opcions de la llista desplegable)]]="No binari",1,0)</f>
        <v>0</v>
      </c>
      <c r="CS588" s="73"/>
      <c r="CT588" s="63">
        <f t="shared" si="144"/>
        <v>0</v>
      </c>
      <c r="CU588" s="64">
        <f t="shared" si="151"/>
        <v>0</v>
      </c>
      <c r="CW588" s="64">
        <f t="shared" si="152"/>
        <v>0</v>
      </c>
      <c r="CX588" s="64">
        <f t="shared" si="153"/>
        <v>0</v>
      </c>
      <c r="CY588" s="64">
        <f t="shared" si="154"/>
        <v>0</v>
      </c>
      <c r="CZ588" s="64">
        <f t="shared" si="155"/>
        <v>0</v>
      </c>
      <c r="DB588" s="64">
        <f t="shared" si="156"/>
        <v>0</v>
      </c>
      <c r="DC588" s="64">
        <f t="shared" si="157"/>
        <v>0</v>
      </c>
      <c r="DD588" s="64">
        <f t="shared" si="158"/>
        <v>0</v>
      </c>
      <c r="DE588" s="64">
        <f t="shared" si="159"/>
        <v>0</v>
      </c>
    </row>
    <row r="589" spans="2:109" x14ac:dyDescent="0.3">
      <c r="B589" s="167"/>
      <c r="C589" s="186"/>
      <c r="D589" s="2"/>
      <c r="E589" s="67"/>
      <c r="F589" s="5"/>
      <c r="G589" s="5"/>
      <c r="H589" s="187"/>
      <c r="I589" s="111" t="str">
        <f ca="1">IF(Taula1[[#This Row],[Data naixement (format dd/mm/aaaa)]]="","0",DATEDIF(Taula1[[#This Row],[Data naixement (format dd/mm/aaaa)]],TODAY(),"Y"))</f>
        <v>0</v>
      </c>
      <c r="J589" s="6"/>
      <c r="K589" s="6"/>
      <c r="L589" s="6"/>
      <c r="M589" s="6"/>
      <c r="N589" s="56"/>
      <c r="O589" s="56"/>
      <c r="P589" s="56"/>
      <c r="Q589" s="6"/>
      <c r="R589" s="7"/>
      <c r="S589" s="143">
        <f>Taula1[[#This Row],[Mesos naturals sencers treballats període justificat (01/01/2023 - 31/03/2023)]]</f>
        <v>0</v>
      </c>
      <c r="T589" s="194">
        <f>Taula1[[#This Row],[Dies treballats període justificat (01/01/2023 - 31/03/2023)              no comptabilitzats com a mes natural sencer]]</f>
        <v>0</v>
      </c>
      <c r="U589" s="12"/>
      <c r="V589" s="7"/>
      <c r="W589" s="188"/>
      <c r="X589" s="188"/>
      <c r="Y589" s="188"/>
      <c r="Z589" s="188"/>
      <c r="AA589" s="190"/>
      <c r="AB589" s="143">
        <f>Taula1[[#This Row],[Grup justificat     (fer servir opcions de la llista desplegable)]]</f>
        <v>0</v>
      </c>
      <c r="AC589" s="182"/>
      <c r="AD589" s="39"/>
      <c r="AE589" s="131">
        <f>ROUND((AF589/100)*756*Taula1[[#This Row],[Mesos naturals sencers treballats període justificat (01/01/2023 - 31/03/2023)]],2)</f>
        <v>0</v>
      </c>
      <c r="AF589" s="81">
        <f>Taula1[[#This Row],[% Jornada segons contracte
(no posar el símbol %) ]]-Taula1[[#This Row],[% Reducció salari per baix rendiment        (no posar el símbol %)]]</f>
        <v>0</v>
      </c>
      <c r="AG589" s="131">
        <f>ROUND((AH589/100)*24.8547945*Taula1[[#This Row],[Dies treballats període justificat (01/01/2023 - 31/03/2023)              no comptabilitzats com a mes natural sencer]],2)</f>
        <v>0</v>
      </c>
      <c r="AH589" s="79">
        <f>Taula1[[#This Row],[% Jornada segons contracte
(no posar el símbol %) ]]-Taula1[[#This Row],[% Reducció salari per baix rendiment        (no posar el símbol %)]]</f>
        <v>0</v>
      </c>
      <c r="AI589" s="131">
        <f t="shared" si="145"/>
        <v>0</v>
      </c>
      <c r="AJ589" s="39"/>
      <c r="AK589" s="131">
        <f>ROUND((AL589/100)*756*Taula1[[#This Row],[Espai reservat Administració  (mesos)]],2)</f>
        <v>0</v>
      </c>
      <c r="AL589" s="81">
        <f>Taula1[[#This Row],[% Jornada segons contracte
(no posar el símbol %) ]]-Taula1[[#This Row],[% Reducció salari per baix rendiment        (no posar el símbol %)]]</f>
        <v>0</v>
      </c>
      <c r="AM589" s="131">
        <f>ROUND((AN589/100)*24.8547945*Taula1[[#This Row],[Espai reservat Administració (dies)]],2)</f>
        <v>0</v>
      </c>
      <c r="AN589" s="79">
        <f>Taula1[[#This Row],[% Jornada segons contracte
(no posar el símbol %) ]]-Taula1[[#This Row],[% Reducció salari per baix rendiment        (no posar el símbol %)]]</f>
        <v>0</v>
      </c>
      <c r="AO589" s="131">
        <f t="shared" si="146"/>
        <v>0</v>
      </c>
      <c r="AP589" s="87"/>
      <c r="AQ589" s="137">
        <f>ROUND((AR589/100)*693*Taula1[[#This Row],[Mesos naturals sencers treballats període justificat (01/01/2023 - 31/03/2023)]],2)</f>
        <v>0</v>
      </c>
      <c r="AR589" s="90">
        <f>Taula1[[#This Row],[% Jornada segons contracte
(no posar el símbol %) ]]-Taula1[[#This Row],[% Reducció salari per baix rendiment        (no posar el símbol %)]]</f>
        <v>0</v>
      </c>
      <c r="AS589" s="137">
        <f>ROUND((AT589/100)*22.78356164*Taula1[[#This Row],[Dies treballats període justificat (01/01/2023 - 31/03/2023)              no comptabilitzats com a mes natural sencer]],2)</f>
        <v>0</v>
      </c>
      <c r="AT589" s="90">
        <f>Taula1[[#This Row],[% Jornada segons contracte
(no posar el símbol %) ]]-Taula1[[#This Row],[% Reducció salari per baix rendiment        (no posar el símbol %)]]</f>
        <v>0</v>
      </c>
      <c r="AU589" s="137">
        <f t="shared" si="147"/>
        <v>0</v>
      </c>
      <c r="AV589" s="87"/>
      <c r="AW589" s="136">
        <f>ROUND((AX589/100)*693*Taula1[[#This Row],[Espai reservat Administració  (mesos)]],2)</f>
        <v>0</v>
      </c>
      <c r="AX589" s="90">
        <f>Taula1[[#This Row],[% Jornada segons contracte
(no posar el símbol %) ]]-Taula1[[#This Row],[% Reducció salari per baix rendiment        (no posar el símbol %)]]</f>
        <v>0</v>
      </c>
      <c r="AY589" s="131">
        <f>ROUND((AZ589/100)*22.78356164*Taula1[[#This Row],[Espai reservat Administració (dies)]],2)</f>
        <v>0</v>
      </c>
      <c r="AZ589" s="81">
        <f>Taula1[[#This Row],[% Jornada segons contracte
(no posar el símbol %) ]]-Taula1[[#This Row],[% Reducció salari per baix rendiment        (no posar el símbol %)]]</f>
        <v>0</v>
      </c>
      <c r="BA589" s="82">
        <f t="shared" si="148"/>
        <v>0</v>
      </c>
      <c r="BB589" s="41"/>
      <c r="BC589" s="131">
        <f>IF(Taula1[[#This Row],[Grup justificat     (fer servir opcions de la llista desplegable)]]=1,AI589,0)</f>
        <v>0</v>
      </c>
      <c r="BD589" s="131">
        <f>IF(Taula1[[#This Row],[Grup justificat     (fer servir opcions de la llista desplegable)]]=2,AU589,0)</f>
        <v>0</v>
      </c>
      <c r="BE589" s="41"/>
      <c r="BF589" s="131">
        <f>IF(Taula1[[#This Row],[Espai reservat Administració]]=1,AO589,0)</f>
        <v>0</v>
      </c>
      <c r="BG589" s="82">
        <f>IF(Taula1[[#This Row],[Espai reservat Administració]]=2,BA589,0)</f>
        <v>0</v>
      </c>
      <c r="BH589" s="41"/>
      <c r="BI589" s="126">
        <f>IF(Taula1[[#This Row],[Grup justificat     (fer servir opcions de la llista desplegable)]]=1,1,0)</f>
        <v>0</v>
      </c>
      <c r="BJ589" s="126">
        <f>IF(Taula1[[#This Row],[Espai reservat Administració]]=1,1,0)</f>
        <v>0</v>
      </c>
      <c r="BK589" s="111"/>
      <c r="BL589" s="126">
        <f>IF(Taula1[[#This Row],[Grup justificat     (fer servir opcions de la llista desplegable)]]=2,1,0)</f>
        <v>0</v>
      </c>
      <c r="BM589" s="126">
        <f>IF(Taula1[[#This Row],[Espai reservat Administració]]=2,1,0)</f>
        <v>0</v>
      </c>
      <c r="BN589" s="73"/>
      <c r="BO589" s="73"/>
      <c r="BP589" s="73"/>
      <c r="BQ589" s="73"/>
      <c r="BR589" s="73"/>
      <c r="BS589" s="73"/>
      <c r="BT589" s="73"/>
      <c r="BU589" s="73"/>
      <c r="BV589" s="73"/>
      <c r="BW589" s="73"/>
      <c r="BX589" s="73"/>
      <c r="BY589" s="73"/>
      <c r="BZ589" s="73"/>
      <c r="CA589" s="73"/>
      <c r="CB589" s="73"/>
      <c r="CC589" s="73"/>
      <c r="CD589" s="73"/>
      <c r="CE589" s="73"/>
      <c r="CF589" s="73"/>
      <c r="CG589" s="63">
        <f t="shared" si="149"/>
        <v>0</v>
      </c>
      <c r="CH589" s="63">
        <f t="shared" si="150"/>
        <v>0</v>
      </c>
      <c r="CI589" s="73"/>
      <c r="CJ589" s="63">
        <f>IF(Taula1[[#This Row],[Tipus de contracte                                  (fer servir opcions de la llista desplegable)]]="Indefinit",1,0)</f>
        <v>0</v>
      </c>
      <c r="CK589" s="63">
        <f>IF(Taula1[[#This Row],[Tipus de contracte                                  (fer servir opcions de la llista desplegable)]]="Temporal, igual o superior a 6 mesos",1,0)</f>
        <v>0</v>
      </c>
      <c r="CL589" s="63">
        <f>IF(Taula1[[#This Row],[Tipus de contracte                                  (fer servir opcions de la llista desplegable)]]="Substitució per IT",1,0)</f>
        <v>0</v>
      </c>
      <c r="CM589" s="73"/>
      <c r="CN589" s="63">
        <f>IF(Taula1[[#This Row],[Relació llocs de treball]]&gt;=1,1,0)</f>
        <v>0</v>
      </c>
      <c r="CO589" s="73"/>
      <c r="CP589" s="63">
        <f>IF(Taula1[[#This Row],[Identitat de gènere                                                          (fer servir opcions de la llista desplegable)]]="Home",1,0)</f>
        <v>0</v>
      </c>
      <c r="CQ589" s="63">
        <f>IF(Taula1[[#This Row],[Identitat de gènere                                                          (fer servir opcions de la llista desplegable)]]="Dona",1,0)</f>
        <v>0</v>
      </c>
      <c r="CR589" s="63">
        <f>IF(Taula1[[#This Row],[Identitat de gènere                                                          (fer servir opcions de la llista desplegable)]]="No binari",1,0)</f>
        <v>0</v>
      </c>
      <c r="CS589" s="73"/>
      <c r="CT589" s="63">
        <f t="shared" si="144"/>
        <v>0</v>
      </c>
      <c r="CU589" s="64">
        <f t="shared" si="151"/>
        <v>0</v>
      </c>
      <c r="CW589" s="64">
        <f t="shared" si="152"/>
        <v>0</v>
      </c>
      <c r="CX589" s="64">
        <f t="shared" si="153"/>
        <v>0</v>
      </c>
      <c r="CY589" s="64">
        <f t="shared" si="154"/>
        <v>0</v>
      </c>
      <c r="CZ589" s="64">
        <f t="shared" si="155"/>
        <v>0</v>
      </c>
      <c r="DB589" s="64">
        <f t="shared" si="156"/>
        <v>0</v>
      </c>
      <c r="DC589" s="64">
        <f t="shared" si="157"/>
        <v>0</v>
      </c>
      <c r="DD589" s="64">
        <f t="shared" si="158"/>
        <v>0</v>
      </c>
      <c r="DE589" s="64">
        <f t="shared" si="159"/>
        <v>0</v>
      </c>
    </row>
    <row r="590" spans="2:109" x14ac:dyDescent="0.3">
      <c r="B590" s="167"/>
      <c r="C590" s="186"/>
      <c r="D590" s="2"/>
      <c r="E590" s="67"/>
      <c r="F590" s="5"/>
      <c r="G590" s="5"/>
      <c r="H590" s="187"/>
      <c r="I590" s="111" t="str">
        <f ca="1">IF(Taula1[[#This Row],[Data naixement (format dd/mm/aaaa)]]="","0",DATEDIF(Taula1[[#This Row],[Data naixement (format dd/mm/aaaa)]],TODAY(),"Y"))</f>
        <v>0</v>
      </c>
      <c r="J590" s="6"/>
      <c r="K590" s="6"/>
      <c r="L590" s="6"/>
      <c r="M590" s="6"/>
      <c r="N590" s="56"/>
      <c r="O590" s="56"/>
      <c r="P590" s="56"/>
      <c r="Q590" s="6"/>
      <c r="R590" s="7"/>
      <c r="S590" s="143">
        <f>Taula1[[#This Row],[Mesos naturals sencers treballats període justificat (01/01/2023 - 31/03/2023)]]</f>
        <v>0</v>
      </c>
      <c r="T590" s="194">
        <f>Taula1[[#This Row],[Dies treballats període justificat (01/01/2023 - 31/03/2023)              no comptabilitzats com a mes natural sencer]]</f>
        <v>0</v>
      </c>
      <c r="U590" s="12"/>
      <c r="V590" s="7"/>
      <c r="W590" s="188"/>
      <c r="X590" s="188"/>
      <c r="Y590" s="188"/>
      <c r="Z590" s="188"/>
      <c r="AA590" s="190"/>
      <c r="AB590" s="143">
        <f>Taula1[[#This Row],[Grup justificat     (fer servir opcions de la llista desplegable)]]</f>
        <v>0</v>
      </c>
      <c r="AC590" s="182"/>
      <c r="AD590" s="39"/>
      <c r="AE590" s="131">
        <f>ROUND((AF590/100)*756*Taula1[[#This Row],[Mesos naturals sencers treballats període justificat (01/01/2023 - 31/03/2023)]],2)</f>
        <v>0</v>
      </c>
      <c r="AF590" s="81">
        <f>Taula1[[#This Row],[% Jornada segons contracte
(no posar el símbol %) ]]-Taula1[[#This Row],[% Reducció salari per baix rendiment        (no posar el símbol %)]]</f>
        <v>0</v>
      </c>
      <c r="AG590" s="131">
        <f>ROUND((AH590/100)*24.8547945*Taula1[[#This Row],[Dies treballats període justificat (01/01/2023 - 31/03/2023)              no comptabilitzats com a mes natural sencer]],2)</f>
        <v>0</v>
      </c>
      <c r="AH590" s="79">
        <f>Taula1[[#This Row],[% Jornada segons contracte
(no posar el símbol %) ]]-Taula1[[#This Row],[% Reducció salari per baix rendiment        (no posar el símbol %)]]</f>
        <v>0</v>
      </c>
      <c r="AI590" s="131">
        <f t="shared" si="145"/>
        <v>0</v>
      </c>
      <c r="AJ590" s="39"/>
      <c r="AK590" s="131">
        <f>ROUND((AL590/100)*756*Taula1[[#This Row],[Espai reservat Administració  (mesos)]],2)</f>
        <v>0</v>
      </c>
      <c r="AL590" s="81">
        <f>Taula1[[#This Row],[% Jornada segons contracte
(no posar el símbol %) ]]-Taula1[[#This Row],[% Reducció salari per baix rendiment        (no posar el símbol %)]]</f>
        <v>0</v>
      </c>
      <c r="AM590" s="131">
        <f>ROUND((AN590/100)*24.8547945*Taula1[[#This Row],[Espai reservat Administració (dies)]],2)</f>
        <v>0</v>
      </c>
      <c r="AN590" s="79">
        <f>Taula1[[#This Row],[% Jornada segons contracte
(no posar el símbol %) ]]-Taula1[[#This Row],[% Reducció salari per baix rendiment        (no posar el símbol %)]]</f>
        <v>0</v>
      </c>
      <c r="AO590" s="131">
        <f t="shared" si="146"/>
        <v>0</v>
      </c>
      <c r="AP590" s="87"/>
      <c r="AQ590" s="137">
        <f>ROUND((AR590/100)*693*Taula1[[#This Row],[Mesos naturals sencers treballats període justificat (01/01/2023 - 31/03/2023)]],2)</f>
        <v>0</v>
      </c>
      <c r="AR590" s="90">
        <f>Taula1[[#This Row],[% Jornada segons contracte
(no posar el símbol %) ]]-Taula1[[#This Row],[% Reducció salari per baix rendiment        (no posar el símbol %)]]</f>
        <v>0</v>
      </c>
      <c r="AS590" s="137">
        <f>ROUND((AT590/100)*22.78356164*Taula1[[#This Row],[Dies treballats període justificat (01/01/2023 - 31/03/2023)              no comptabilitzats com a mes natural sencer]],2)</f>
        <v>0</v>
      </c>
      <c r="AT590" s="90">
        <f>Taula1[[#This Row],[% Jornada segons contracte
(no posar el símbol %) ]]-Taula1[[#This Row],[% Reducció salari per baix rendiment        (no posar el símbol %)]]</f>
        <v>0</v>
      </c>
      <c r="AU590" s="137">
        <f t="shared" si="147"/>
        <v>0</v>
      </c>
      <c r="AV590" s="87"/>
      <c r="AW590" s="136">
        <f>ROUND((AX590/100)*693*Taula1[[#This Row],[Espai reservat Administració  (mesos)]],2)</f>
        <v>0</v>
      </c>
      <c r="AX590" s="90">
        <f>Taula1[[#This Row],[% Jornada segons contracte
(no posar el símbol %) ]]-Taula1[[#This Row],[% Reducció salari per baix rendiment        (no posar el símbol %)]]</f>
        <v>0</v>
      </c>
      <c r="AY590" s="131">
        <f>ROUND((AZ590/100)*22.78356164*Taula1[[#This Row],[Espai reservat Administració (dies)]],2)</f>
        <v>0</v>
      </c>
      <c r="AZ590" s="81">
        <f>Taula1[[#This Row],[% Jornada segons contracte
(no posar el símbol %) ]]-Taula1[[#This Row],[% Reducció salari per baix rendiment        (no posar el símbol %)]]</f>
        <v>0</v>
      </c>
      <c r="BA590" s="82">
        <f t="shared" si="148"/>
        <v>0</v>
      </c>
      <c r="BB590" s="41"/>
      <c r="BC590" s="131">
        <f>IF(Taula1[[#This Row],[Grup justificat     (fer servir opcions de la llista desplegable)]]=1,AI590,0)</f>
        <v>0</v>
      </c>
      <c r="BD590" s="131">
        <f>IF(Taula1[[#This Row],[Grup justificat     (fer servir opcions de la llista desplegable)]]=2,AU590,0)</f>
        <v>0</v>
      </c>
      <c r="BE590" s="41"/>
      <c r="BF590" s="131">
        <f>IF(Taula1[[#This Row],[Espai reservat Administració]]=1,AO590,0)</f>
        <v>0</v>
      </c>
      <c r="BG590" s="82">
        <f>IF(Taula1[[#This Row],[Espai reservat Administració]]=2,BA590,0)</f>
        <v>0</v>
      </c>
      <c r="BH590" s="41"/>
      <c r="BI590" s="126">
        <f>IF(Taula1[[#This Row],[Grup justificat     (fer servir opcions de la llista desplegable)]]=1,1,0)</f>
        <v>0</v>
      </c>
      <c r="BJ590" s="126">
        <f>IF(Taula1[[#This Row],[Espai reservat Administració]]=1,1,0)</f>
        <v>0</v>
      </c>
      <c r="BK590" s="111"/>
      <c r="BL590" s="126">
        <f>IF(Taula1[[#This Row],[Grup justificat     (fer servir opcions de la llista desplegable)]]=2,1,0)</f>
        <v>0</v>
      </c>
      <c r="BM590" s="126">
        <f>IF(Taula1[[#This Row],[Espai reservat Administració]]=2,1,0)</f>
        <v>0</v>
      </c>
      <c r="BN590" s="73"/>
      <c r="BO590" s="73"/>
      <c r="BP590" s="73"/>
      <c r="BQ590" s="73"/>
      <c r="BR590" s="73"/>
      <c r="BS590" s="73"/>
      <c r="BT590" s="73"/>
      <c r="BU590" s="73"/>
      <c r="BV590" s="73"/>
      <c r="BW590" s="73"/>
      <c r="BX590" s="73"/>
      <c r="BY590" s="73"/>
      <c r="BZ590" s="73"/>
      <c r="CA590" s="73"/>
      <c r="CB590" s="73"/>
      <c r="CC590" s="73"/>
      <c r="CD590" s="73"/>
      <c r="CE590" s="73"/>
      <c r="CF590" s="73"/>
      <c r="CG590" s="63">
        <f t="shared" si="149"/>
        <v>0</v>
      </c>
      <c r="CH590" s="63">
        <f t="shared" si="150"/>
        <v>0</v>
      </c>
      <c r="CI590" s="73"/>
      <c r="CJ590" s="63">
        <f>IF(Taula1[[#This Row],[Tipus de contracte                                  (fer servir opcions de la llista desplegable)]]="Indefinit",1,0)</f>
        <v>0</v>
      </c>
      <c r="CK590" s="63">
        <f>IF(Taula1[[#This Row],[Tipus de contracte                                  (fer servir opcions de la llista desplegable)]]="Temporal, igual o superior a 6 mesos",1,0)</f>
        <v>0</v>
      </c>
      <c r="CL590" s="63">
        <f>IF(Taula1[[#This Row],[Tipus de contracte                                  (fer servir opcions de la llista desplegable)]]="Substitució per IT",1,0)</f>
        <v>0</v>
      </c>
      <c r="CM590" s="73"/>
      <c r="CN590" s="63">
        <f>IF(Taula1[[#This Row],[Relació llocs de treball]]&gt;=1,1,0)</f>
        <v>0</v>
      </c>
      <c r="CO590" s="73"/>
      <c r="CP590" s="63">
        <f>IF(Taula1[[#This Row],[Identitat de gènere                                                          (fer servir opcions de la llista desplegable)]]="Home",1,0)</f>
        <v>0</v>
      </c>
      <c r="CQ590" s="63">
        <f>IF(Taula1[[#This Row],[Identitat de gènere                                                          (fer servir opcions de la llista desplegable)]]="Dona",1,0)</f>
        <v>0</v>
      </c>
      <c r="CR590" s="63">
        <f>IF(Taula1[[#This Row],[Identitat de gènere                                                          (fer servir opcions de la llista desplegable)]]="No binari",1,0)</f>
        <v>0</v>
      </c>
      <c r="CS590" s="73"/>
      <c r="CT590" s="63">
        <f t="shared" si="144"/>
        <v>0</v>
      </c>
      <c r="CU590" s="64">
        <f t="shared" si="151"/>
        <v>0</v>
      </c>
      <c r="CW590" s="64">
        <f t="shared" si="152"/>
        <v>0</v>
      </c>
      <c r="CX590" s="64">
        <f t="shared" si="153"/>
        <v>0</v>
      </c>
      <c r="CY590" s="64">
        <f t="shared" si="154"/>
        <v>0</v>
      </c>
      <c r="CZ590" s="64">
        <f t="shared" si="155"/>
        <v>0</v>
      </c>
      <c r="DB590" s="64">
        <f t="shared" si="156"/>
        <v>0</v>
      </c>
      <c r="DC590" s="64">
        <f t="shared" si="157"/>
        <v>0</v>
      </c>
      <c r="DD590" s="64">
        <f t="shared" si="158"/>
        <v>0</v>
      </c>
      <c r="DE590" s="64">
        <f t="shared" si="159"/>
        <v>0</v>
      </c>
    </row>
    <row r="591" spans="2:109" x14ac:dyDescent="0.3">
      <c r="B591" s="167"/>
      <c r="C591" s="186"/>
      <c r="D591" s="2"/>
      <c r="E591" s="67"/>
      <c r="F591" s="5"/>
      <c r="G591" s="5"/>
      <c r="H591" s="187"/>
      <c r="I591" s="111" t="str">
        <f ca="1">IF(Taula1[[#This Row],[Data naixement (format dd/mm/aaaa)]]="","0",DATEDIF(Taula1[[#This Row],[Data naixement (format dd/mm/aaaa)]],TODAY(),"Y"))</f>
        <v>0</v>
      </c>
      <c r="J591" s="6"/>
      <c r="K591" s="6"/>
      <c r="L591" s="6"/>
      <c r="M591" s="6"/>
      <c r="N591" s="56"/>
      <c r="O591" s="56"/>
      <c r="P591" s="56"/>
      <c r="Q591" s="6"/>
      <c r="R591" s="7"/>
      <c r="S591" s="143">
        <f>Taula1[[#This Row],[Mesos naturals sencers treballats període justificat (01/01/2023 - 31/03/2023)]]</f>
        <v>0</v>
      </c>
      <c r="T591" s="194">
        <f>Taula1[[#This Row],[Dies treballats període justificat (01/01/2023 - 31/03/2023)              no comptabilitzats com a mes natural sencer]]</f>
        <v>0</v>
      </c>
      <c r="U591" s="12"/>
      <c r="V591" s="7"/>
      <c r="W591" s="188"/>
      <c r="X591" s="188"/>
      <c r="Y591" s="188"/>
      <c r="Z591" s="188"/>
      <c r="AA591" s="190"/>
      <c r="AB591" s="143">
        <f>Taula1[[#This Row],[Grup justificat     (fer servir opcions de la llista desplegable)]]</f>
        <v>0</v>
      </c>
      <c r="AC591" s="182"/>
      <c r="AD591" s="39"/>
      <c r="AE591" s="131">
        <f>ROUND((AF591/100)*756*Taula1[[#This Row],[Mesos naturals sencers treballats període justificat (01/01/2023 - 31/03/2023)]],2)</f>
        <v>0</v>
      </c>
      <c r="AF591" s="81">
        <f>Taula1[[#This Row],[% Jornada segons contracte
(no posar el símbol %) ]]-Taula1[[#This Row],[% Reducció salari per baix rendiment        (no posar el símbol %)]]</f>
        <v>0</v>
      </c>
      <c r="AG591" s="131">
        <f>ROUND((AH591/100)*24.8547945*Taula1[[#This Row],[Dies treballats període justificat (01/01/2023 - 31/03/2023)              no comptabilitzats com a mes natural sencer]],2)</f>
        <v>0</v>
      </c>
      <c r="AH591" s="79">
        <f>Taula1[[#This Row],[% Jornada segons contracte
(no posar el símbol %) ]]-Taula1[[#This Row],[% Reducció salari per baix rendiment        (no posar el símbol %)]]</f>
        <v>0</v>
      </c>
      <c r="AI591" s="131">
        <f t="shared" si="145"/>
        <v>0</v>
      </c>
      <c r="AJ591" s="39"/>
      <c r="AK591" s="131">
        <f>ROUND((AL591/100)*756*Taula1[[#This Row],[Espai reservat Administració  (mesos)]],2)</f>
        <v>0</v>
      </c>
      <c r="AL591" s="81">
        <f>Taula1[[#This Row],[% Jornada segons contracte
(no posar el símbol %) ]]-Taula1[[#This Row],[% Reducció salari per baix rendiment        (no posar el símbol %)]]</f>
        <v>0</v>
      </c>
      <c r="AM591" s="131">
        <f>ROUND((AN591/100)*24.8547945*Taula1[[#This Row],[Espai reservat Administració (dies)]],2)</f>
        <v>0</v>
      </c>
      <c r="AN591" s="79">
        <f>Taula1[[#This Row],[% Jornada segons contracte
(no posar el símbol %) ]]-Taula1[[#This Row],[% Reducció salari per baix rendiment        (no posar el símbol %)]]</f>
        <v>0</v>
      </c>
      <c r="AO591" s="131">
        <f t="shared" si="146"/>
        <v>0</v>
      </c>
      <c r="AP591" s="87"/>
      <c r="AQ591" s="137">
        <f>ROUND((AR591/100)*693*Taula1[[#This Row],[Mesos naturals sencers treballats període justificat (01/01/2023 - 31/03/2023)]],2)</f>
        <v>0</v>
      </c>
      <c r="AR591" s="90">
        <f>Taula1[[#This Row],[% Jornada segons contracte
(no posar el símbol %) ]]-Taula1[[#This Row],[% Reducció salari per baix rendiment        (no posar el símbol %)]]</f>
        <v>0</v>
      </c>
      <c r="AS591" s="137">
        <f>ROUND((AT591/100)*22.78356164*Taula1[[#This Row],[Dies treballats període justificat (01/01/2023 - 31/03/2023)              no comptabilitzats com a mes natural sencer]],2)</f>
        <v>0</v>
      </c>
      <c r="AT591" s="90">
        <f>Taula1[[#This Row],[% Jornada segons contracte
(no posar el símbol %) ]]-Taula1[[#This Row],[% Reducció salari per baix rendiment        (no posar el símbol %)]]</f>
        <v>0</v>
      </c>
      <c r="AU591" s="137">
        <f t="shared" si="147"/>
        <v>0</v>
      </c>
      <c r="AV591" s="87"/>
      <c r="AW591" s="136">
        <f>ROUND((AX591/100)*693*Taula1[[#This Row],[Espai reservat Administració  (mesos)]],2)</f>
        <v>0</v>
      </c>
      <c r="AX591" s="90">
        <f>Taula1[[#This Row],[% Jornada segons contracte
(no posar el símbol %) ]]-Taula1[[#This Row],[% Reducció salari per baix rendiment        (no posar el símbol %)]]</f>
        <v>0</v>
      </c>
      <c r="AY591" s="131">
        <f>ROUND((AZ591/100)*22.78356164*Taula1[[#This Row],[Espai reservat Administració (dies)]],2)</f>
        <v>0</v>
      </c>
      <c r="AZ591" s="81">
        <f>Taula1[[#This Row],[% Jornada segons contracte
(no posar el símbol %) ]]-Taula1[[#This Row],[% Reducció salari per baix rendiment        (no posar el símbol %)]]</f>
        <v>0</v>
      </c>
      <c r="BA591" s="82">
        <f t="shared" si="148"/>
        <v>0</v>
      </c>
      <c r="BB591" s="41"/>
      <c r="BC591" s="131">
        <f>IF(Taula1[[#This Row],[Grup justificat     (fer servir opcions de la llista desplegable)]]=1,AI591,0)</f>
        <v>0</v>
      </c>
      <c r="BD591" s="131">
        <f>IF(Taula1[[#This Row],[Grup justificat     (fer servir opcions de la llista desplegable)]]=2,AU591,0)</f>
        <v>0</v>
      </c>
      <c r="BE591" s="41"/>
      <c r="BF591" s="131">
        <f>IF(Taula1[[#This Row],[Espai reservat Administració]]=1,AO591,0)</f>
        <v>0</v>
      </c>
      <c r="BG591" s="82">
        <f>IF(Taula1[[#This Row],[Espai reservat Administració]]=2,BA591,0)</f>
        <v>0</v>
      </c>
      <c r="BH591" s="41"/>
      <c r="BI591" s="126">
        <f>IF(Taula1[[#This Row],[Grup justificat     (fer servir opcions de la llista desplegable)]]=1,1,0)</f>
        <v>0</v>
      </c>
      <c r="BJ591" s="126">
        <f>IF(Taula1[[#This Row],[Espai reservat Administració]]=1,1,0)</f>
        <v>0</v>
      </c>
      <c r="BK591" s="111"/>
      <c r="BL591" s="126">
        <f>IF(Taula1[[#This Row],[Grup justificat     (fer servir opcions de la llista desplegable)]]=2,1,0)</f>
        <v>0</v>
      </c>
      <c r="BM591" s="126">
        <f>IF(Taula1[[#This Row],[Espai reservat Administració]]=2,1,0)</f>
        <v>0</v>
      </c>
      <c r="BN591" s="73"/>
      <c r="BO591" s="73"/>
      <c r="BP591" s="73"/>
      <c r="BQ591" s="73"/>
      <c r="BR591" s="73"/>
      <c r="BS591" s="73"/>
      <c r="BT591" s="73"/>
      <c r="BU591" s="73"/>
      <c r="BV591" s="73"/>
      <c r="BW591" s="73"/>
      <c r="BX591" s="73"/>
      <c r="BY591" s="73"/>
      <c r="BZ591" s="73"/>
      <c r="CA591" s="73"/>
      <c r="CB591" s="73"/>
      <c r="CC591" s="73"/>
      <c r="CD591" s="73"/>
      <c r="CE591" s="73"/>
      <c r="CF591" s="73"/>
      <c r="CG591" s="63">
        <f t="shared" si="149"/>
        <v>0</v>
      </c>
      <c r="CH591" s="63">
        <f t="shared" si="150"/>
        <v>0</v>
      </c>
      <c r="CI591" s="73"/>
      <c r="CJ591" s="63">
        <f>IF(Taula1[[#This Row],[Tipus de contracte                                  (fer servir opcions de la llista desplegable)]]="Indefinit",1,0)</f>
        <v>0</v>
      </c>
      <c r="CK591" s="63">
        <f>IF(Taula1[[#This Row],[Tipus de contracte                                  (fer servir opcions de la llista desplegable)]]="Temporal, igual o superior a 6 mesos",1,0)</f>
        <v>0</v>
      </c>
      <c r="CL591" s="63">
        <f>IF(Taula1[[#This Row],[Tipus de contracte                                  (fer servir opcions de la llista desplegable)]]="Substitució per IT",1,0)</f>
        <v>0</v>
      </c>
      <c r="CM591" s="73"/>
      <c r="CN591" s="63">
        <f>IF(Taula1[[#This Row],[Relació llocs de treball]]&gt;=1,1,0)</f>
        <v>0</v>
      </c>
      <c r="CO591" s="73"/>
      <c r="CP591" s="63">
        <f>IF(Taula1[[#This Row],[Identitat de gènere                                                          (fer servir opcions de la llista desplegable)]]="Home",1,0)</f>
        <v>0</v>
      </c>
      <c r="CQ591" s="63">
        <f>IF(Taula1[[#This Row],[Identitat de gènere                                                          (fer servir opcions de la llista desplegable)]]="Dona",1,0)</f>
        <v>0</v>
      </c>
      <c r="CR591" s="63">
        <f>IF(Taula1[[#This Row],[Identitat de gènere                                                          (fer servir opcions de la llista desplegable)]]="No binari",1,0)</f>
        <v>0</v>
      </c>
      <c r="CS591" s="73"/>
      <c r="CT591" s="63">
        <f t="shared" si="144"/>
        <v>0</v>
      </c>
      <c r="CU591" s="64">
        <f t="shared" si="151"/>
        <v>0</v>
      </c>
      <c r="CW591" s="64">
        <f t="shared" si="152"/>
        <v>0</v>
      </c>
      <c r="CX591" s="64">
        <f t="shared" si="153"/>
        <v>0</v>
      </c>
      <c r="CY591" s="64">
        <f t="shared" si="154"/>
        <v>0</v>
      </c>
      <c r="CZ591" s="64">
        <f t="shared" si="155"/>
        <v>0</v>
      </c>
      <c r="DB591" s="64">
        <f t="shared" si="156"/>
        <v>0</v>
      </c>
      <c r="DC591" s="64">
        <f t="shared" si="157"/>
        <v>0</v>
      </c>
      <c r="DD591" s="64">
        <f t="shared" si="158"/>
        <v>0</v>
      </c>
      <c r="DE591" s="64">
        <f t="shared" si="159"/>
        <v>0</v>
      </c>
    </row>
    <row r="592" spans="2:109" x14ac:dyDescent="0.3">
      <c r="B592" s="167"/>
      <c r="C592" s="186"/>
      <c r="D592" s="2"/>
      <c r="E592" s="67"/>
      <c r="F592" s="5"/>
      <c r="G592" s="5"/>
      <c r="H592" s="187"/>
      <c r="I592" s="111" t="str">
        <f ca="1">IF(Taula1[[#This Row],[Data naixement (format dd/mm/aaaa)]]="","0",DATEDIF(Taula1[[#This Row],[Data naixement (format dd/mm/aaaa)]],TODAY(),"Y"))</f>
        <v>0</v>
      </c>
      <c r="J592" s="6"/>
      <c r="K592" s="6"/>
      <c r="L592" s="6"/>
      <c r="M592" s="6"/>
      <c r="N592" s="56"/>
      <c r="O592" s="56"/>
      <c r="P592" s="56"/>
      <c r="Q592" s="6"/>
      <c r="R592" s="7"/>
      <c r="S592" s="143">
        <f>Taula1[[#This Row],[Mesos naturals sencers treballats període justificat (01/01/2023 - 31/03/2023)]]</f>
        <v>0</v>
      </c>
      <c r="T592" s="194">
        <f>Taula1[[#This Row],[Dies treballats període justificat (01/01/2023 - 31/03/2023)              no comptabilitzats com a mes natural sencer]]</f>
        <v>0</v>
      </c>
      <c r="U592" s="12"/>
      <c r="V592" s="7"/>
      <c r="W592" s="188"/>
      <c r="X592" s="188"/>
      <c r="Y592" s="188"/>
      <c r="Z592" s="188"/>
      <c r="AA592" s="190"/>
      <c r="AB592" s="143">
        <f>Taula1[[#This Row],[Grup justificat     (fer servir opcions de la llista desplegable)]]</f>
        <v>0</v>
      </c>
      <c r="AC592" s="182"/>
      <c r="AD592" s="39"/>
      <c r="AE592" s="131">
        <f>ROUND((AF592/100)*756*Taula1[[#This Row],[Mesos naturals sencers treballats període justificat (01/01/2023 - 31/03/2023)]],2)</f>
        <v>0</v>
      </c>
      <c r="AF592" s="81">
        <f>Taula1[[#This Row],[% Jornada segons contracte
(no posar el símbol %) ]]-Taula1[[#This Row],[% Reducció salari per baix rendiment        (no posar el símbol %)]]</f>
        <v>0</v>
      </c>
      <c r="AG592" s="131">
        <f>ROUND((AH592/100)*24.8547945*Taula1[[#This Row],[Dies treballats període justificat (01/01/2023 - 31/03/2023)              no comptabilitzats com a mes natural sencer]],2)</f>
        <v>0</v>
      </c>
      <c r="AH592" s="79">
        <f>Taula1[[#This Row],[% Jornada segons contracte
(no posar el símbol %) ]]-Taula1[[#This Row],[% Reducció salari per baix rendiment        (no posar el símbol %)]]</f>
        <v>0</v>
      </c>
      <c r="AI592" s="131">
        <f t="shared" si="145"/>
        <v>0</v>
      </c>
      <c r="AJ592" s="39"/>
      <c r="AK592" s="131">
        <f>ROUND((AL592/100)*756*Taula1[[#This Row],[Espai reservat Administració  (mesos)]],2)</f>
        <v>0</v>
      </c>
      <c r="AL592" s="81">
        <f>Taula1[[#This Row],[% Jornada segons contracte
(no posar el símbol %) ]]-Taula1[[#This Row],[% Reducció salari per baix rendiment        (no posar el símbol %)]]</f>
        <v>0</v>
      </c>
      <c r="AM592" s="131">
        <f>ROUND((AN592/100)*24.8547945*Taula1[[#This Row],[Espai reservat Administració (dies)]],2)</f>
        <v>0</v>
      </c>
      <c r="AN592" s="79">
        <f>Taula1[[#This Row],[% Jornada segons contracte
(no posar el símbol %) ]]-Taula1[[#This Row],[% Reducció salari per baix rendiment        (no posar el símbol %)]]</f>
        <v>0</v>
      </c>
      <c r="AO592" s="131">
        <f t="shared" si="146"/>
        <v>0</v>
      </c>
      <c r="AP592" s="87"/>
      <c r="AQ592" s="137">
        <f>ROUND((AR592/100)*693*Taula1[[#This Row],[Mesos naturals sencers treballats període justificat (01/01/2023 - 31/03/2023)]],2)</f>
        <v>0</v>
      </c>
      <c r="AR592" s="90">
        <f>Taula1[[#This Row],[% Jornada segons contracte
(no posar el símbol %) ]]-Taula1[[#This Row],[% Reducció salari per baix rendiment        (no posar el símbol %)]]</f>
        <v>0</v>
      </c>
      <c r="AS592" s="137">
        <f>ROUND((AT592/100)*22.78356164*Taula1[[#This Row],[Dies treballats període justificat (01/01/2023 - 31/03/2023)              no comptabilitzats com a mes natural sencer]],2)</f>
        <v>0</v>
      </c>
      <c r="AT592" s="90">
        <f>Taula1[[#This Row],[% Jornada segons contracte
(no posar el símbol %) ]]-Taula1[[#This Row],[% Reducció salari per baix rendiment        (no posar el símbol %)]]</f>
        <v>0</v>
      </c>
      <c r="AU592" s="137">
        <f t="shared" si="147"/>
        <v>0</v>
      </c>
      <c r="AV592" s="87"/>
      <c r="AW592" s="136">
        <f>ROUND((AX592/100)*693*Taula1[[#This Row],[Espai reservat Administració  (mesos)]],2)</f>
        <v>0</v>
      </c>
      <c r="AX592" s="90">
        <f>Taula1[[#This Row],[% Jornada segons contracte
(no posar el símbol %) ]]-Taula1[[#This Row],[% Reducció salari per baix rendiment        (no posar el símbol %)]]</f>
        <v>0</v>
      </c>
      <c r="AY592" s="131">
        <f>ROUND((AZ592/100)*22.78356164*Taula1[[#This Row],[Espai reservat Administració (dies)]],2)</f>
        <v>0</v>
      </c>
      <c r="AZ592" s="81">
        <f>Taula1[[#This Row],[% Jornada segons contracte
(no posar el símbol %) ]]-Taula1[[#This Row],[% Reducció salari per baix rendiment        (no posar el símbol %)]]</f>
        <v>0</v>
      </c>
      <c r="BA592" s="82">
        <f t="shared" si="148"/>
        <v>0</v>
      </c>
      <c r="BB592" s="41"/>
      <c r="BC592" s="131">
        <f>IF(Taula1[[#This Row],[Grup justificat     (fer servir opcions de la llista desplegable)]]=1,AI592,0)</f>
        <v>0</v>
      </c>
      <c r="BD592" s="131">
        <f>IF(Taula1[[#This Row],[Grup justificat     (fer servir opcions de la llista desplegable)]]=2,AU592,0)</f>
        <v>0</v>
      </c>
      <c r="BE592" s="41"/>
      <c r="BF592" s="131">
        <f>IF(Taula1[[#This Row],[Espai reservat Administració]]=1,AO592,0)</f>
        <v>0</v>
      </c>
      <c r="BG592" s="82">
        <f>IF(Taula1[[#This Row],[Espai reservat Administració]]=2,BA592,0)</f>
        <v>0</v>
      </c>
      <c r="BH592" s="41"/>
      <c r="BI592" s="126">
        <f>IF(Taula1[[#This Row],[Grup justificat     (fer servir opcions de la llista desplegable)]]=1,1,0)</f>
        <v>0</v>
      </c>
      <c r="BJ592" s="126">
        <f>IF(Taula1[[#This Row],[Espai reservat Administració]]=1,1,0)</f>
        <v>0</v>
      </c>
      <c r="BK592" s="111"/>
      <c r="BL592" s="126">
        <f>IF(Taula1[[#This Row],[Grup justificat     (fer servir opcions de la llista desplegable)]]=2,1,0)</f>
        <v>0</v>
      </c>
      <c r="BM592" s="126">
        <f>IF(Taula1[[#This Row],[Espai reservat Administració]]=2,1,0)</f>
        <v>0</v>
      </c>
      <c r="BN592" s="73"/>
      <c r="BO592" s="73"/>
      <c r="BP592" s="73"/>
      <c r="BQ592" s="73"/>
      <c r="BR592" s="73"/>
      <c r="BS592" s="73"/>
      <c r="BT592" s="73"/>
      <c r="BU592" s="73"/>
      <c r="BV592" s="73"/>
      <c r="BW592" s="73"/>
      <c r="BX592" s="73"/>
      <c r="BY592" s="73"/>
      <c r="BZ592" s="73"/>
      <c r="CA592" s="73"/>
      <c r="CB592" s="73"/>
      <c r="CC592" s="73"/>
      <c r="CD592" s="73"/>
      <c r="CE592" s="73"/>
      <c r="CF592" s="73"/>
      <c r="CG592" s="63">
        <f t="shared" si="149"/>
        <v>0</v>
      </c>
      <c r="CH592" s="63">
        <f t="shared" si="150"/>
        <v>0</v>
      </c>
      <c r="CI592" s="73"/>
      <c r="CJ592" s="63">
        <f>IF(Taula1[[#This Row],[Tipus de contracte                                  (fer servir opcions de la llista desplegable)]]="Indefinit",1,0)</f>
        <v>0</v>
      </c>
      <c r="CK592" s="63">
        <f>IF(Taula1[[#This Row],[Tipus de contracte                                  (fer servir opcions de la llista desplegable)]]="Temporal, igual o superior a 6 mesos",1,0)</f>
        <v>0</v>
      </c>
      <c r="CL592" s="63">
        <f>IF(Taula1[[#This Row],[Tipus de contracte                                  (fer servir opcions de la llista desplegable)]]="Substitució per IT",1,0)</f>
        <v>0</v>
      </c>
      <c r="CM592" s="73"/>
      <c r="CN592" s="63">
        <f>IF(Taula1[[#This Row],[Relació llocs de treball]]&gt;=1,1,0)</f>
        <v>0</v>
      </c>
      <c r="CO592" s="73"/>
      <c r="CP592" s="63">
        <f>IF(Taula1[[#This Row],[Identitat de gènere                                                          (fer servir opcions de la llista desplegable)]]="Home",1,0)</f>
        <v>0</v>
      </c>
      <c r="CQ592" s="63">
        <f>IF(Taula1[[#This Row],[Identitat de gènere                                                          (fer servir opcions de la llista desplegable)]]="Dona",1,0)</f>
        <v>0</v>
      </c>
      <c r="CR592" s="63">
        <f>IF(Taula1[[#This Row],[Identitat de gènere                                                          (fer servir opcions de la llista desplegable)]]="No binari",1,0)</f>
        <v>0</v>
      </c>
      <c r="CS592" s="73"/>
      <c r="CT592" s="63">
        <f t="shared" si="144"/>
        <v>0</v>
      </c>
      <c r="CU592" s="64">
        <f t="shared" si="151"/>
        <v>0</v>
      </c>
      <c r="CW592" s="64">
        <f t="shared" si="152"/>
        <v>0</v>
      </c>
      <c r="CX592" s="64">
        <f t="shared" si="153"/>
        <v>0</v>
      </c>
      <c r="CY592" s="64">
        <f t="shared" si="154"/>
        <v>0</v>
      </c>
      <c r="CZ592" s="64">
        <f t="shared" si="155"/>
        <v>0</v>
      </c>
      <c r="DB592" s="64">
        <f t="shared" si="156"/>
        <v>0</v>
      </c>
      <c r="DC592" s="64">
        <f t="shared" si="157"/>
        <v>0</v>
      </c>
      <c r="DD592" s="64">
        <f t="shared" si="158"/>
        <v>0</v>
      </c>
      <c r="DE592" s="64">
        <f t="shared" si="159"/>
        <v>0</v>
      </c>
    </row>
    <row r="593" spans="2:109" x14ac:dyDescent="0.3">
      <c r="B593" s="167"/>
      <c r="C593" s="186"/>
      <c r="D593" s="2"/>
      <c r="E593" s="67"/>
      <c r="F593" s="5"/>
      <c r="G593" s="5"/>
      <c r="H593" s="187"/>
      <c r="I593" s="111" t="str">
        <f ca="1">IF(Taula1[[#This Row],[Data naixement (format dd/mm/aaaa)]]="","0",DATEDIF(Taula1[[#This Row],[Data naixement (format dd/mm/aaaa)]],TODAY(),"Y"))</f>
        <v>0</v>
      </c>
      <c r="J593" s="6"/>
      <c r="K593" s="6"/>
      <c r="L593" s="6"/>
      <c r="M593" s="6"/>
      <c r="N593" s="56"/>
      <c r="O593" s="56"/>
      <c r="P593" s="56"/>
      <c r="Q593" s="6"/>
      <c r="R593" s="7"/>
      <c r="S593" s="143">
        <f>Taula1[[#This Row],[Mesos naturals sencers treballats període justificat (01/01/2023 - 31/03/2023)]]</f>
        <v>0</v>
      </c>
      <c r="T593" s="194">
        <f>Taula1[[#This Row],[Dies treballats període justificat (01/01/2023 - 31/03/2023)              no comptabilitzats com a mes natural sencer]]</f>
        <v>0</v>
      </c>
      <c r="U593" s="12"/>
      <c r="V593" s="7"/>
      <c r="W593" s="188"/>
      <c r="X593" s="188"/>
      <c r="Y593" s="188"/>
      <c r="Z593" s="188"/>
      <c r="AA593" s="190"/>
      <c r="AB593" s="143">
        <f>Taula1[[#This Row],[Grup justificat     (fer servir opcions de la llista desplegable)]]</f>
        <v>0</v>
      </c>
      <c r="AC593" s="182"/>
      <c r="AD593" s="39"/>
      <c r="AE593" s="131">
        <f>ROUND((AF593/100)*756*Taula1[[#This Row],[Mesos naturals sencers treballats període justificat (01/01/2023 - 31/03/2023)]],2)</f>
        <v>0</v>
      </c>
      <c r="AF593" s="81">
        <f>Taula1[[#This Row],[% Jornada segons contracte
(no posar el símbol %) ]]-Taula1[[#This Row],[% Reducció salari per baix rendiment        (no posar el símbol %)]]</f>
        <v>0</v>
      </c>
      <c r="AG593" s="131">
        <f>ROUND((AH593/100)*24.8547945*Taula1[[#This Row],[Dies treballats període justificat (01/01/2023 - 31/03/2023)              no comptabilitzats com a mes natural sencer]],2)</f>
        <v>0</v>
      </c>
      <c r="AH593" s="79">
        <f>Taula1[[#This Row],[% Jornada segons contracte
(no posar el símbol %) ]]-Taula1[[#This Row],[% Reducció salari per baix rendiment        (no posar el símbol %)]]</f>
        <v>0</v>
      </c>
      <c r="AI593" s="131">
        <f t="shared" si="145"/>
        <v>0</v>
      </c>
      <c r="AJ593" s="39"/>
      <c r="AK593" s="131">
        <f>ROUND((AL593/100)*756*Taula1[[#This Row],[Espai reservat Administració  (mesos)]],2)</f>
        <v>0</v>
      </c>
      <c r="AL593" s="81">
        <f>Taula1[[#This Row],[% Jornada segons contracte
(no posar el símbol %) ]]-Taula1[[#This Row],[% Reducció salari per baix rendiment        (no posar el símbol %)]]</f>
        <v>0</v>
      </c>
      <c r="AM593" s="131">
        <f>ROUND((AN593/100)*24.8547945*Taula1[[#This Row],[Espai reservat Administració (dies)]],2)</f>
        <v>0</v>
      </c>
      <c r="AN593" s="79">
        <f>Taula1[[#This Row],[% Jornada segons contracte
(no posar el símbol %) ]]-Taula1[[#This Row],[% Reducció salari per baix rendiment        (no posar el símbol %)]]</f>
        <v>0</v>
      </c>
      <c r="AO593" s="131">
        <f t="shared" si="146"/>
        <v>0</v>
      </c>
      <c r="AP593" s="87"/>
      <c r="AQ593" s="137">
        <f>ROUND((AR593/100)*693*Taula1[[#This Row],[Mesos naturals sencers treballats període justificat (01/01/2023 - 31/03/2023)]],2)</f>
        <v>0</v>
      </c>
      <c r="AR593" s="90">
        <f>Taula1[[#This Row],[% Jornada segons contracte
(no posar el símbol %) ]]-Taula1[[#This Row],[% Reducció salari per baix rendiment        (no posar el símbol %)]]</f>
        <v>0</v>
      </c>
      <c r="AS593" s="137">
        <f>ROUND((AT593/100)*22.78356164*Taula1[[#This Row],[Dies treballats període justificat (01/01/2023 - 31/03/2023)              no comptabilitzats com a mes natural sencer]],2)</f>
        <v>0</v>
      </c>
      <c r="AT593" s="90">
        <f>Taula1[[#This Row],[% Jornada segons contracte
(no posar el símbol %) ]]-Taula1[[#This Row],[% Reducció salari per baix rendiment        (no posar el símbol %)]]</f>
        <v>0</v>
      </c>
      <c r="AU593" s="137">
        <f t="shared" si="147"/>
        <v>0</v>
      </c>
      <c r="AV593" s="87"/>
      <c r="AW593" s="136">
        <f>ROUND((AX593/100)*693*Taula1[[#This Row],[Espai reservat Administració  (mesos)]],2)</f>
        <v>0</v>
      </c>
      <c r="AX593" s="90">
        <f>Taula1[[#This Row],[% Jornada segons contracte
(no posar el símbol %) ]]-Taula1[[#This Row],[% Reducció salari per baix rendiment        (no posar el símbol %)]]</f>
        <v>0</v>
      </c>
      <c r="AY593" s="131">
        <f>ROUND((AZ593/100)*22.78356164*Taula1[[#This Row],[Espai reservat Administració (dies)]],2)</f>
        <v>0</v>
      </c>
      <c r="AZ593" s="81">
        <f>Taula1[[#This Row],[% Jornada segons contracte
(no posar el símbol %) ]]-Taula1[[#This Row],[% Reducció salari per baix rendiment        (no posar el símbol %)]]</f>
        <v>0</v>
      </c>
      <c r="BA593" s="82">
        <f t="shared" si="148"/>
        <v>0</v>
      </c>
      <c r="BB593" s="41"/>
      <c r="BC593" s="131">
        <f>IF(Taula1[[#This Row],[Grup justificat     (fer servir opcions de la llista desplegable)]]=1,AI593,0)</f>
        <v>0</v>
      </c>
      <c r="BD593" s="131">
        <f>IF(Taula1[[#This Row],[Grup justificat     (fer servir opcions de la llista desplegable)]]=2,AU593,0)</f>
        <v>0</v>
      </c>
      <c r="BE593" s="41"/>
      <c r="BF593" s="131">
        <f>IF(Taula1[[#This Row],[Espai reservat Administració]]=1,AO593,0)</f>
        <v>0</v>
      </c>
      <c r="BG593" s="82">
        <f>IF(Taula1[[#This Row],[Espai reservat Administració]]=2,BA593,0)</f>
        <v>0</v>
      </c>
      <c r="BH593" s="41"/>
      <c r="BI593" s="126">
        <f>IF(Taula1[[#This Row],[Grup justificat     (fer servir opcions de la llista desplegable)]]=1,1,0)</f>
        <v>0</v>
      </c>
      <c r="BJ593" s="126">
        <f>IF(Taula1[[#This Row],[Espai reservat Administració]]=1,1,0)</f>
        <v>0</v>
      </c>
      <c r="BK593" s="111"/>
      <c r="BL593" s="126">
        <f>IF(Taula1[[#This Row],[Grup justificat     (fer servir opcions de la llista desplegable)]]=2,1,0)</f>
        <v>0</v>
      </c>
      <c r="BM593" s="126">
        <f>IF(Taula1[[#This Row],[Espai reservat Administració]]=2,1,0)</f>
        <v>0</v>
      </c>
      <c r="BN593" s="73"/>
      <c r="BO593" s="73"/>
      <c r="BP593" s="73"/>
      <c r="BQ593" s="73"/>
      <c r="BR593" s="73"/>
      <c r="BS593" s="73"/>
      <c r="BT593" s="73"/>
      <c r="BU593" s="73"/>
      <c r="BV593" s="73"/>
      <c r="BW593" s="73"/>
      <c r="BX593" s="73"/>
      <c r="BY593" s="73"/>
      <c r="BZ593" s="73"/>
      <c r="CA593" s="73"/>
      <c r="CB593" s="73"/>
      <c r="CC593" s="73"/>
      <c r="CD593" s="73"/>
      <c r="CE593" s="73"/>
      <c r="CF593" s="73"/>
      <c r="CG593" s="63">
        <f t="shared" si="149"/>
        <v>0</v>
      </c>
      <c r="CH593" s="63">
        <f t="shared" si="150"/>
        <v>0</v>
      </c>
      <c r="CI593" s="73"/>
      <c r="CJ593" s="63">
        <f>IF(Taula1[[#This Row],[Tipus de contracte                                  (fer servir opcions de la llista desplegable)]]="Indefinit",1,0)</f>
        <v>0</v>
      </c>
      <c r="CK593" s="63">
        <f>IF(Taula1[[#This Row],[Tipus de contracte                                  (fer servir opcions de la llista desplegable)]]="Temporal, igual o superior a 6 mesos",1,0)</f>
        <v>0</v>
      </c>
      <c r="CL593" s="63">
        <f>IF(Taula1[[#This Row],[Tipus de contracte                                  (fer servir opcions de la llista desplegable)]]="Substitució per IT",1,0)</f>
        <v>0</v>
      </c>
      <c r="CM593" s="73"/>
      <c r="CN593" s="63">
        <f>IF(Taula1[[#This Row],[Relació llocs de treball]]&gt;=1,1,0)</f>
        <v>0</v>
      </c>
      <c r="CO593" s="73"/>
      <c r="CP593" s="63">
        <f>IF(Taula1[[#This Row],[Identitat de gènere                                                          (fer servir opcions de la llista desplegable)]]="Home",1,0)</f>
        <v>0</v>
      </c>
      <c r="CQ593" s="63">
        <f>IF(Taula1[[#This Row],[Identitat de gènere                                                          (fer servir opcions de la llista desplegable)]]="Dona",1,0)</f>
        <v>0</v>
      </c>
      <c r="CR593" s="63">
        <f>IF(Taula1[[#This Row],[Identitat de gènere                                                          (fer servir opcions de la llista desplegable)]]="No binari",1,0)</f>
        <v>0</v>
      </c>
      <c r="CS593" s="73"/>
      <c r="CT593" s="63">
        <f t="shared" si="144"/>
        <v>0</v>
      </c>
      <c r="CU593" s="64">
        <f t="shared" si="151"/>
        <v>0</v>
      </c>
      <c r="CW593" s="64">
        <f t="shared" si="152"/>
        <v>0</v>
      </c>
      <c r="CX593" s="64">
        <f t="shared" si="153"/>
        <v>0</v>
      </c>
      <c r="CY593" s="64">
        <f t="shared" si="154"/>
        <v>0</v>
      </c>
      <c r="CZ593" s="64">
        <f t="shared" si="155"/>
        <v>0</v>
      </c>
      <c r="DB593" s="64">
        <f t="shared" si="156"/>
        <v>0</v>
      </c>
      <c r="DC593" s="64">
        <f t="shared" si="157"/>
        <v>0</v>
      </c>
      <c r="DD593" s="64">
        <f t="shared" si="158"/>
        <v>0</v>
      </c>
      <c r="DE593" s="64">
        <f t="shared" si="159"/>
        <v>0</v>
      </c>
    </row>
    <row r="594" spans="2:109" x14ac:dyDescent="0.3">
      <c r="B594" s="167"/>
      <c r="C594" s="186"/>
      <c r="D594" s="2"/>
      <c r="E594" s="67"/>
      <c r="F594" s="5"/>
      <c r="G594" s="5"/>
      <c r="H594" s="187"/>
      <c r="I594" s="111" t="str">
        <f ca="1">IF(Taula1[[#This Row],[Data naixement (format dd/mm/aaaa)]]="","0",DATEDIF(Taula1[[#This Row],[Data naixement (format dd/mm/aaaa)]],TODAY(),"Y"))</f>
        <v>0</v>
      </c>
      <c r="J594" s="6"/>
      <c r="K594" s="6"/>
      <c r="L594" s="6"/>
      <c r="M594" s="6"/>
      <c r="N594" s="56"/>
      <c r="O594" s="56"/>
      <c r="P594" s="56"/>
      <c r="Q594" s="6"/>
      <c r="R594" s="7"/>
      <c r="S594" s="143">
        <f>Taula1[[#This Row],[Mesos naturals sencers treballats període justificat (01/01/2023 - 31/03/2023)]]</f>
        <v>0</v>
      </c>
      <c r="T594" s="194">
        <f>Taula1[[#This Row],[Dies treballats període justificat (01/01/2023 - 31/03/2023)              no comptabilitzats com a mes natural sencer]]</f>
        <v>0</v>
      </c>
      <c r="U594" s="12"/>
      <c r="V594" s="7"/>
      <c r="W594" s="188"/>
      <c r="X594" s="188"/>
      <c r="Y594" s="188"/>
      <c r="Z594" s="188"/>
      <c r="AA594" s="190"/>
      <c r="AB594" s="143">
        <f>Taula1[[#This Row],[Grup justificat     (fer servir opcions de la llista desplegable)]]</f>
        <v>0</v>
      </c>
      <c r="AC594" s="182"/>
      <c r="AD594" s="39"/>
      <c r="AE594" s="131">
        <f>ROUND((AF594/100)*756*Taula1[[#This Row],[Mesos naturals sencers treballats període justificat (01/01/2023 - 31/03/2023)]],2)</f>
        <v>0</v>
      </c>
      <c r="AF594" s="81">
        <f>Taula1[[#This Row],[% Jornada segons contracte
(no posar el símbol %) ]]-Taula1[[#This Row],[% Reducció salari per baix rendiment        (no posar el símbol %)]]</f>
        <v>0</v>
      </c>
      <c r="AG594" s="131">
        <f>ROUND((AH594/100)*24.8547945*Taula1[[#This Row],[Dies treballats període justificat (01/01/2023 - 31/03/2023)              no comptabilitzats com a mes natural sencer]],2)</f>
        <v>0</v>
      </c>
      <c r="AH594" s="79">
        <f>Taula1[[#This Row],[% Jornada segons contracte
(no posar el símbol %) ]]-Taula1[[#This Row],[% Reducció salari per baix rendiment        (no posar el símbol %)]]</f>
        <v>0</v>
      </c>
      <c r="AI594" s="131">
        <f t="shared" si="145"/>
        <v>0</v>
      </c>
      <c r="AJ594" s="39"/>
      <c r="AK594" s="131">
        <f>ROUND((AL594/100)*756*Taula1[[#This Row],[Espai reservat Administració  (mesos)]],2)</f>
        <v>0</v>
      </c>
      <c r="AL594" s="81">
        <f>Taula1[[#This Row],[% Jornada segons contracte
(no posar el símbol %) ]]-Taula1[[#This Row],[% Reducció salari per baix rendiment        (no posar el símbol %)]]</f>
        <v>0</v>
      </c>
      <c r="AM594" s="131">
        <f>ROUND((AN594/100)*24.8547945*Taula1[[#This Row],[Espai reservat Administració (dies)]],2)</f>
        <v>0</v>
      </c>
      <c r="AN594" s="79">
        <f>Taula1[[#This Row],[% Jornada segons contracte
(no posar el símbol %) ]]-Taula1[[#This Row],[% Reducció salari per baix rendiment        (no posar el símbol %)]]</f>
        <v>0</v>
      </c>
      <c r="AO594" s="131">
        <f t="shared" si="146"/>
        <v>0</v>
      </c>
      <c r="AP594" s="87"/>
      <c r="AQ594" s="137">
        <f>ROUND((AR594/100)*693*Taula1[[#This Row],[Mesos naturals sencers treballats període justificat (01/01/2023 - 31/03/2023)]],2)</f>
        <v>0</v>
      </c>
      <c r="AR594" s="90">
        <f>Taula1[[#This Row],[% Jornada segons contracte
(no posar el símbol %) ]]-Taula1[[#This Row],[% Reducció salari per baix rendiment        (no posar el símbol %)]]</f>
        <v>0</v>
      </c>
      <c r="AS594" s="137">
        <f>ROUND((AT594/100)*22.78356164*Taula1[[#This Row],[Dies treballats període justificat (01/01/2023 - 31/03/2023)              no comptabilitzats com a mes natural sencer]],2)</f>
        <v>0</v>
      </c>
      <c r="AT594" s="90">
        <f>Taula1[[#This Row],[% Jornada segons contracte
(no posar el símbol %) ]]-Taula1[[#This Row],[% Reducció salari per baix rendiment        (no posar el símbol %)]]</f>
        <v>0</v>
      </c>
      <c r="AU594" s="137">
        <f t="shared" si="147"/>
        <v>0</v>
      </c>
      <c r="AV594" s="87"/>
      <c r="AW594" s="136">
        <f>ROUND((AX594/100)*693*Taula1[[#This Row],[Espai reservat Administració  (mesos)]],2)</f>
        <v>0</v>
      </c>
      <c r="AX594" s="90">
        <f>Taula1[[#This Row],[% Jornada segons contracte
(no posar el símbol %) ]]-Taula1[[#This Row],[% Reducció salari per baix rendiment        (no posar el símbol %)]]</f>
        <v>0</v>
      </c>
      <c r="AY594" s="131">
        <f>ROUND((AZ594/100)*22.78356164*Taula1[[#This Row],[Espai reservat Administració (dies)]],2)</f>
        <v>0</v>
      </c>
      <c r="AZ594" s="81">
        <f>Taula1[[#This Row],[% Jornada segons contracte
(no posar el símbol %) ]]-Taula1[[#This Row],[% Reducció salari per baix rendiment        (no posar el símbol %)]]</f>
        <v>0</v>
      </c>
      <c r="BA594" s="82">
        <f t="shared" si="148"/>
        <v>0</v>
      </c>
      <c r="BB594" s="41"/>
      <c r="BC594" s="131">
        <f>IF(Taula1[[#This Row],[Grup justificat     (fer servir opcions de la llista desplegable)]]=1,AI594,0)</f>
        <v>0</v>
      </c>
      <c r="BD594" s="131">
        <f>IF(Taula1[[#This Row],[Grup justificat     (fer servir opcions de la llista desplegable)]]=2,AU594,0)</f>
        <v>0</v>
      </c>
      <c r="BE594" s="41"/>
      <c r="BF594" s="131">
        <f>IF(Taula1[[#This Row],[Espai reservat Administració]]=1,AO594,0)</f>
        <v>0</v>
      </c>
      <c r="BG594" s="82">
        <f>IF(Taula1[[#This Row],[Espai reservat Administració]]=2,BA594,0)</f>
        <v>0</v>
      </c>
      <c r="BH594" s="41"/>
      <c r="BI594" s="126">
        <f>IF(Taula1[[#This Row],[Grup justificat     (fer servir opcions de la llista desplegable)]]=1,1,0)</f>
        <v>0</v>
      </c>
      <c r="BJ594" s="126">
        <f>IF(Taula1[[#This Row],[Espai reservat Administració]]=1,1,0)</f>
        <v>0</v>
      </c>
      <c r="BK594" s="111"/>
      <c r="BL594" s="126">
        <f>IF(Taula1[[#This Row],[Grup justificat     (fer servir opcions de la llista desplegable)]]=2,1,0)</f>
        <v>0</v>
      </c>
      <c r="BM594" s="126">
        <f>IF(Taula1[[#This Row],[Espai reservat Administració]]=2,1,0)</f>
        <v>0</v>
      </c>
      <c r="BN594" s="73"/>
      <c r="BO594" s="73"/>
      <c r="BP594" s="73"/>
      <c r="BQ594" s="73"/>
      <c r="BR594" s="73"/>
      <c r="BS594" s="73"/>
      <c r="BT594" s="73"/>
      <c r="BU594" s="73"/>
      <c r="BV594" s="73"/>
      <c r="BW594" s="73"/>
      <c r="BX594" s="73"/>
      <c r="BY594" s="73"/>
      <c r="BZ594" s="73"/>
      <c r="CA594" s="73"/>
      <c r="CB594" s="73"/>
      <c r="CC594" s="73"/>
      <c r="CD594" s="73"/>
      <c r="CE594" s="73"/>
      <c r="CF594" s="73"/>
      <c r="CG594" s="63">
        <f t="shared" si="149"/>
        <v>0</v>
      </c>
      <c r="CH594" s="63">
        <f t="shared" si="150"/>
        <v>0</v>
      </c>
      <c r="CI594" s="73"/>
      <c r="CJ594" s="63">
        <f>IF(Taula1[[#This Row],[Tipus de contracte                                  (fer servir opcions de la llista desplegable)]]="Indefinit",1,0)</f>
        <v>0</v>
      </c>
      <c r="CK594" s="63">
        <f>IF(Taula1[[#This Row],[Tipus de contracte                                  (fer servir opcions de la llista desplegable)]]="Temporal, igual o superior a 6 mesos",1,0)</f>
        <v>0</v>
      </c>
      <c r="CL594" s="63">
        <f>IF(Taula1[[#This Row],[Tipus de contracte                                  (fer servir opcions de la llista desplegable)]]="Substitució per IT",1,0)</f>
        <v>0</v>
      </c>
      <c r="CM594" s="73"/>
      <c r="CN594" s="63">
        <f>IF(Taula1[[#This Row],[Relació llocs de treball]]&gt;=1,1,0)</f>
        <v>0</v>
      </c>
      <c r="CO594" s="73"/>
      <c r="CP594" s="63">
        <f>IF(Taula1[[#This Row],[Identitat de gènere                                                          (fer servir opcions de la llista desplegable)]]="Home",1,0)</f>
        <v>0</v>
      </c>
      <c r="CQ594" s="63">
        <f>IF(Taula1[[#This Row],[Identitat de gènere                                                          (fer servir opcions de la llista desplegable)]]="Dona",1,0)</f>
        <v>0</v>
      </c>
      <c r="CR594" s="63">
        <f>IF(Taula1[[#This Row],[Identitat de gènere                                                          (fer servir opcions de la llista desplegable)]]="No binari",1,0)</f>
        <v>0</v>
      </c>
      <c r="CS594" s="73"/>
      <c r="CT594" s="63">
        <f t="shared" si="144"/>
        <v>0</v>
      </c>
      <c r="CU594" s="64">
        <f t="shared" si="151"/>
        <v>0</v>
      </c>
      <c r="CW594" s="64">
        <f t="shared" si="152"/>
        <v>0</v>
      </c>
      <c r="CX594" s="64">
        <f t="shared" si="153"/>
        <v>0</v>
      </c>
      <c r="CY594" s="64">
        <f t="shared" si="154"/>
        <v>0</v>
      </c>
      <c r="CZ594" s="64">
        <f t="shared" si="155"/>
        <v>0</v>
      </c>
      <c r="DB594" s="64">
        <f t="shared" si="156"/>
        <v>0</v>
      </c>
      <c r="DC594" s="64">
        <f t="shared" si="157"/>
        <v>0</v>
      </c>
      <c r="DD594" s="64">
        <f t="shared" si="158"/>
        <v>0</v>
      </c>
      <c r="DE594" s="64">
        <f t="shared" si="159"/>
        <v>0</v>
      </c>
    </row>
    <row r="595" spans="2:109" x14ac:dyDescent="0.3">
      <c r="B595" s="167"/>
      <c r="C595" s="186"/>
      <c r="D595" s="2"/>
      <c r="E595" s="67"/>
      <c r="F595" s="5"/>
      <c r="G595" s="5"/>
      <c r="H595" s="187"/>
      <c r="I595" s="111" t="str">
        <f ca="1">IF(Taula1[[#This Row],[Data naixement (format dd/mm/aaaa)]]="","0",DATEDIF(Taula1[[#This Row],[Data naixement (format dd/mm/aaaa)]],TODAY(),"Y"))</f>
        <v>0</v>
      </c>
      <c r="J595" s="6"/>
      <c r="K595" s="6"/>
      <c r="L595" s="6"/>
      <c r="M595" s="6"/>
      <c r="N595" s="56"/>
      <c r="O595" s="56"/>
      <c r="P595" s="56"/>
      <c r="Q595" s="6"/>
      <c r="R595" s="7"/>
      <c r="S595" s="143">
        <f>Taula1[[#This Row],[Mesos naturals sencers treballats període justificat (01/01/2023 - 31/03/2023)]]</f>
        <v>0</v>
      </c>
      <c r="T595" s="194">
        <f>Taula1[[#This Row],[Dies treballats període justificat (01/01/2023 - 31/03/2023)              no comptabilitzats com a mes natural sencer]]</f>
        <v>0</v>
      </c>
      <c r="U595" s="12"/>
      <c r="V595" s="7"/>
      <c r="W595" s="188"/>
      <c r="X595" s="188"/>
      <c r="Y595" s="188"/>
      <c r="Z595" s="188"/>
      <c r="AA595" s="190"/>
      <c r="AB595" s="143">
        <f>Taula1[[#This Row],[Grup justificat     (fer servir opcions de la llista desplegable)]]</f>
        <v>0</v>
      </c>
      <c r="AC595" s="182"/>
      <c r="AD595" s="39"/>
      <c r="AE595" s="131">
        <f>ROUND((AF595/100)*756*Taula1[[#This Row],[Mesos naturals sencers treballats període justificat (01/01/2023 - 31/03/2023)]],2)</f>
        <v>0</v>
      </c>
      <c r="AF595" s="81">
        <f>Taula1[[#This Row],[% Jornada segons contracte
(no posar el símbol %) ]]-Taula1[[#This Row],[% Reducció salari per baix rendiment        (no posar el símbol %)]]</f>
        <v>0</v>
      </c>
      <c r="AG595" s="131">
        <f>ROUND((AH595/100)*24.8547945*Taula1[[#This Row],[Dies treballats període justificat (01/01/2023 - 31/03/2023)              no comptabilitzats com a mes natural sencer]],2)</f>
        <v>0</v>
      </c>
      <c r="AH595" s="79">
        <f>Taula1[[#This Row],[% Jornada segons contracte
(no posar el símbol %) ]]-Taula1[[#This Row],[% Reducció salari per baix rendiment        (no posar el símbol %)]]</f>
        <v>0</v>
      </c>
      <c r="AI595" s="131">
        <f t="shared" si="145"/>
        <v>0</v>
      </c>
      <c r="AJ595" s="39"/>
      <c r="AK595" s="131">
        <f>ROUND((AL595/100)*756*Taula1[[#This Row],[Espai reservat Administració  (mesos)]],2)</f>
        <v>0</v>
      </c>
      <c r="AL595" s="81">
        <f>Taula1[[#This Row],[% Jornada segons contracte
(no posar el símbol %) ]]-Taula1[[#This Row],[% Reducció salari per baix rendiment        (no posar el símbol %)]]</f>
        <v>0</v>
      </c>
      <c r="AM595" s="131">
        <f>ROUND((AN595/100)*24.8547945*Taula1[[#This Row],[Espai reservat Administració (dies)]],2)</f>
        <v>0</v>
      </c>
      <c r="AN595" s="79">
        <f>Taula1[[#This Row],[% Jornada segons contracte
(no posar el símbol %) ]]-Taula1[[#This Row],[% Reducció salari per baix rendiment        (no posar el símbol %)]]</f>
        <v>0</v>
      </c>
      <c r="AO595" s="131">
        <f t="shared" si="146"/>
        <v>0</v>
      </c>
      <c r="AP595" s="87"/>
      <c r="AQ595" s="137">
        <f>ROUND((AR595/100)*693*Taula1[[#This Row],[Mesos naturals sencers treballats període justificat (01/01/2023 - 31/03/2023)]],2)</f>
        <v>0</v>
      </c>
      <c r="AR595" s="90">
        <f>Taula1[[#This Row],[% Jornada segons contracte
(no posar el símbol %) ]]-Taula1[[#This Row],[% Reducció salari per baix rendiment        (no posar el símbol %)]]</f>
        <v>0</v>
      </c>
      <c r="AS595" s="137">
        <f>ROUND((AT595/100)*22.78356164*Taula1[[#This Row],[Dies treballats període justificat (01/01/2023 - 31/03/2023)              no comptabilitzats com a mes natural sencer]],2)</f>
        <v>0</v>
      </c>
      <c r="AT595" s="90">
        <f>Taula1[[#This Row],[% Jornada segons contracte
(no posar el símbol %) ]]-Taula1[[#This Row],[% Reducció salari per baix rendiment        (no posar el símbol %)]]</f>
        <v>0</v>
      </c>
      <c r="AU595" s="137">
        <f t="shared" si="147"/>
        <v>0</v>
      </c>
      <c r="AV595" s="87"/>
      <c r="AW595" s="136">
        <f>ROUND((AX595/100)*693*Taula1[[#This Row],[Espai reservat Administració  (mesos)]],2)</f>
        <v>0</v>
      </c>
      <c r="AX595" s="90">
        <f>Taula1[[#This Row],[% Jornada segons contracte
(no posar el símbol %) ]]-Taula1[[#This Row],[% Reducció salari per baix rendiment        (no posar el símbol %)]]</f>
        <v>0</v>
      </c>
      <c r="AY595" s="131">
        <f>ROUND((AZ595/100)*22.78356164*Taula1[[#This Row],[Espai reservat Administració (dies)]],2)</f>
        <v>0</v>
      </c>
      <c r="AZ595" s="81">
        <f>Taula1[[#This Row],[% Jornada segons contracte
(no posar el símbol %) ]]-Taula1[[#This Row],[% Reducció salari per baix rendiment        (no posar el símbol %)]]</f>
        <v>0</v>
      </c>
      <c r="BA595" s="82">
        <f t="shared" si="148"/>
        <v>0</v>
      </c>
      <c r="BB595" s="41"/>
      <c r="BC595" s="131">
        <f>IF(Taula1[[#This Row],[Grup justificat     (fer servir opcions de la llista desplegable)]]=1,AI595,0)</f>
        <v>0</v>
      </c>
      <c r="BD595" s="131">
        <f>IF(Taula1[[#This Row],[Grup justificat     (fer servir opcions de la llista desplegable)]]=2,AU595,0)</f>
        <v>0</v>
      </c>
      <c r="BE595" s="41"/>
      <c r="BF595" s="131">
        <f>IF(Taula1[[#This Row],[Espai reservat Administració]]=1,AO595,0)</f>
        <v>0</v>
      </c>
      <c r="BG595" s="82">
        <f>IF(Taula1[[#This Row],[Espai reservat Administració]]=2,BA595,0)</f>
        <v>0</v>
      </c>
      <c r="BH595" s="41"/>
      <c r="BI595" s="126">
        <f>IF(Taula1[[#This Row],[Grup justificat     (fer servir opcions de la llista desplegable)]]=1,1,0)</f>
        <v>0</v>
      </c>
      <c r="BJ595" s="126">
        <f>IF(Taula1[[#This Row],[Espai reservat Administració]]=1,1,0)</f>
        <v>0</v>
      </c>
      <c r="BK595" s="111"/>
      <c r="BL595" s="126">
        <f>IF(Taula1[[#This Row],[Grup justificat     (fer servir opcions de la llista desplegable)]]=2,1,0)</f>
        <v>0</v>
      </c>
      <c r="BM595" s="126">
        <f>IF(Taula1[[#This Row],[Espai reservat Administració]]=2,1,0)</f>
        <v>0</v>
      </c>
      <c r="BN595" s="73"/>
      <c r="BO595" s="73"/>
      <c r="BP595" s="73"/>
      <c r="BQ595" s="73"/>
      <c r="BR595" s="73"/>
      <c r="BS595" s="73"/>
      <c r="BT595" s="73"/>
      <c r="BU595" s="73"/>
      <c r="BV595" s="73"/>
      <c r="BW595" s="73"/>
      <c r="BX595" s="73"/>
      <c r="BY595" s="73"/>
      <c r="BZ595" s="73"/>
      <c r="CA595" s="73"/>
      <c r="CB595" s="73"/>
      <c r="CC595" s="73"/>
      <c r="CD595" s="73"/>
      <c r="CE595" s="73"/>
      <c r="CF595" s="73"/>
      <c r="CG595" s="63">
        <f t="shared" si="149"/>
        <v>0</v>
      </c>
      <c r="CH595" s="63">
        <f t="shared" si="150"/>
        <v>0</v>
      </c>
      <c r="CI595" s="73"/>
      <c r="CJ595" s="63">
        <f>IF(Taula1[[#This Row],[Tipus de contracte                                  (fer servir opcions de la llista desplegable)]]="Indefinit",1,0)</f>
        <v>0</v>
      </c>
      <c r="CK595" s="63">
        <f>IF(Taula1[[#This Row],[Tipus de contracte                                  (fer servir opcions de la llista desplegable)]]="Temporal, igual o superior a 6 mesos",1,0)</f>
        <v>0</v>
      </c>
      <c r="CL595" s="63">
        <f>IF(Taula1[[#This Row],[Tipus de contracte                                  (fer servir opcions de la llista desplegable)]]="Substitució per IT",1,0)</f>
        <v>0</v>
      </c>
      <c r="CM595" s="73"/>
      <c r="CN595" s="63">
        <f>IF(Taula1[[#This Row],[Relació llocs de treball]]&gt;=1,1,0)</f>
        <v>0</v>
      </c>
      <c r="CO595" s="73"/>
      <c r="CP595" s="63">
        <f>IF(Taula1[[#This Row],[Identitat de gènere                                                          (fer servir opcions de la llista desplegable)]]="Home",1,0)</f>
        <v>0</v>
      </c>
      <c r="CQ595" s="63">
        <f>IF(Taula1[[#This Row],[Identitat de gènere                                                          (fer servir opcions de la llista desplegable)]]="Dona",1,0)</f>
        <v>0</v>
      </c>
      <c r="CR595" s="63">
        <f>IF(Taula1[[#This Row],[Identitat de gènere                                                          (fer servir opcions de la llista desplegable)]]="No binari",1,0)</f>
        <v>0</v>
      </c>
      <c r="CS595" s="73"/>
      <c r="CT595" s="63">
        <f t="shared" si="144"/>
        <v>0</v>
      </c>
      <c r="CU595" s="64">
        <f t="shared" si="151"/>
        <v>0</v>
      </c>
      <c r="CW595" s="64">
        <f t="shared" si="152"/>
        <v>0</v>
      </c>
      <c r="CX595" s="64">
        <f t="shared" si="153"/>
        <v>0</v>
      </c>
      <c r="CY595" s="64">
        <f t="shared" si="154"/>
        <v>0</v>
      </c>
      <c r="CZ595" s="64">
        <f t="shared" si="155"/>
        <v>0</v>
      </c>
      <c r="DB595" s="64">
        <f t="shared" si="156"/>
        <v>0</v>
      </c>
      <c r="DC595" s="64">
        <f t="shared" si="157"/>
        <v>0</v>
      </c>
      <c r="DD595" s="64">
        <f t="shared" si="158"/>
        <v>0</v>
      </c>
      <c r="DE595" s="64">
        <f t="shared" si="159"/>
        <v>0</v>
      </c>
    </row>
    <row r="596" spans="2:109" x14ac:dyDescent="0.3">
      <c r="B596" s="167"/>
      <c r="C596" s="186"/>
      <c r="D596" s="2"/>
      <c r="E596" s="67"/>
      <c r="F596" s="5"/>
      <c r="G596" s="5"/>
      <c r="H596" s="187"/>
      <c r="I596" s="111" t="str">
        <f ca="1">IF(Taula1[[#This Row],[Data naixement (format dd/mm/aaaa)]]="","0",DATEDIF(Taula1[[#This Row],[Data naixement (format dd/mm/aaaa)]],TODAY(),"Y"))</f>
        <v>0</v>
      </c>
      <c r="J596" s="6"/>
      <c r="K596" s="6"/>
      <c r="L596" s="6"/>
      <c r="M596" s="6"/>
      <c r="N596" s="56"/>
      <c r="O596" s="56"/>
      <c r="P596" s="56"/>
      <c r="Q596" s="6"/>
      <c r="R596" s="7"/>
      <c r="S596" s="143">
        <f>Taula1[[#This Row],[Mesos naturals sencers treballats període justificat (01/01/2023 - 31/03/2023)]]</f>
        <v>0</v>
      </c>
      <c r="T596" s="194">
        <f>Taula1[[#This Row],[Dies treballats període justificat (01/01/2023 - 31/03/2023)              no comptabilitzats com a mes natural sencer]]</f>
        <v>0</v>
      </c>
      <c r="U596" s="12"/>
      <c r="V596" s="7"/>
      <c r="W596" s="188"/>
      <c r="X596" s="188"/>
      <c r="Y596" s="188"/>
      <c r="Z596" s="188"/>
      <c r="AA596" s="190"/>
      <c r="AB596" s="143">
        <f>Taula1[[#This Row],[Grup justificat     (fer servir opcions de la llista desplegable)]]</f>
        <v>0</v>
      </c>
      <c r="AC596" s="182"/>
      <c r="AD596" s="39"/>
      <c r="AE596" s="131">
        <f>ROUND((AF596/100)*756*Taula1[[#This Row],[Mesos naturals sencers treballats període justificat (01/01/2023 - 31/03/2023)]],2)</f>
        <v>0</v>
      </c>
      <c r="AF596" s="81">
        <f>Taula1[[#This Row],[% Jornada segons contracte
(no posar el símbol %) ]]-Taula1[[#This Row],[% Reducció salari per baix rendiment        (no posar el símbol %)]]</f>
        <v>0</v>
      </c>
      <c r="AG596" s="131">
        <f>ROUND((AH596/100)*24.8547945*Taula1[[#This Row],[Dies treballats període justificat (01/01/2023 - 31/03/2023)              no comptabilitzats com a mes natural sencer]],2)</f>
        <v>0</v>
      </c>
      <c r="AH596" s="79">
        <f>Taula1[[#This Row],[% Jornada segons contracte
(no posar el símbol %) ]]-Taula1[[#This Row],[% Reducció salari per baix rendiment        (no posar el símbol %)]]</f>
        <v>0</v>
      </c>
      <c r="AI596" s="131">
        <f t="shared" si="145"/>
        <v>0</v>
      </c>
      <c r="AJ596" s="39"/>
      <c r="AK596" s="131">
        <f>ROUND((AL596/100)*756*Taula1[[#This Row],[Espai reservat Administració  (mesos)]],2)</f>
        <v>0</v>
      </c>
      <c r="AL596" s="81">
        <f>Taula1[[#This Row],[% Jornada segons contracte
(no posar el símbol %) ]]-Taula1[[#This Row],[% Reducció salari per baix rendiment        (no posar el símbol %)]]</f>
        <v>0</v>
      </c>
      <c r="AM596" s="131">
        <f>ROUND((AN596/100)*24.8547945*Taula1[[#This Row],[Espai reservat Administració (dies)]],2)</f>
        <v>0</v>
      </c>
      <c r="AN596" s="79">
        <f>Taula1[[#This Row],[% Jornada segons contracte
(no posar el símbol %) ]]-Taula1[[#This Row],[% Reducció salari per baix rendiment        (no posar el símbol %)]]</f>
        <v>0</v>
      </c>
      <c r="AO596" s="131">
        <f t="shared" si="146"/>
        <v>0</v>
      </c>
      <c r="AP596" s="87"/>
      <c r="AQ596" s="137">
        <f>ROUND((AR596/100)*693*Taula1[[#This Row],[Mesos naturals sencers treballats període justificat (01/01/2023 - 31/03/2023)]],2)</f>
        <v>0</v>
      </c>
      <c r="AR596" s="90">
        <f>Taula1[[#This Row],[% Jornada segons contracte
(no posar el símbol %) ]]-Taula1[[#This Row],[% Reducció salari per baix rendiment        (no posar el símbol %)]]</f>
        <v>0</v>
      </c>
      <c r="AS596" s="137">
        <f>ROUND((AT596/100)*22.78356164*Taula1[[#This Row],[Dies treballats període justificat (01/01/2023 - 31/03/2023)              no comptabilitzats com a mes natural sencer]],2)</f>
        <v>0</v>
      </c>
      <c r="AT596" s="90">
        <f>Taula1[[#This Row],[% Jornada segons contracte
(no posar el símbol %) ]]-Taula1[[#This Row],[% Reducció salari per baix rendiment        (no posar el símbol %)]]</f>
        <v>0</v>
      </c>
      <c r="AU596" s="137">
        <f t="shared" si="147"/>
        <v>0</v>
      </c>
      <c r="AV596" s="87"/>
      <c r="AW596" s="136">
        <f>ROUND((AX596/100)*693*Taula1[[#This Row],[Espai reservat Administració  (mesos)]],2)</f>
        <v>0</v>
      </c>
      <c r="AX596" s="90">
        <f>Taula1[[#This Row],[% Jornada segons contracte
(no posar el símbol %) ]]-Taula1[[#This Row],[% Reducció salari per baix rendiment        (no posar el símbol %)]]</f>
        <v>0</v>
      </c>
      <c r="AY596" s="131">
        <f>ROUND((AZ596/100)*22.78356164*Taula1[[#This Row],[Espai reservat Administració (dies)]],2)</f>
        <v>0</v>
      </c>
      <c r="AZ596" s="81">
        <f>Taula1[[#This Row],[% Jornada segons contracte
(no posar el símbol %) ]]-Taula1[[#This Row],[% Reducció salari per baix rendiment        (no posar el símbol %)]]</f>
        <v>0</v>
      </c>
      <c r="BA596" s="82">
        <f t="shared" si="148"/>
        <v>0</v>
      </c>
      <c r="BB596" s="41"/>
      <c r="BC596" s="131">
        <f>IF(Taula1[[#This Row],[Grup justificat     (fer servir opcions de la llista desplegable)]]=1,AI596,0)</f>
        <v>0</v>
      </c>
      <c r="BD596" s="131">
        <f>IF(Taula1[[#This Row],[Grup justificat     (fer servir opcions de la llista desplegable)]]=2,AU596,0)</f>
        <v>0</v>
      </c>
      <c r="BE596" s="41"/>
      <c r="BF596" s="131">
        <f>IF(Taula1[[#This Row],[Espai reservat Administració]]=1,AO596,0)</f>
        <v>0</v>
      </c>
      <c r="BG596" s="82">
        <f>IF(Taula1[[#This Row],[Espai reservat Administració]]=2,BA596,0)</f>
        <v>0</v>
      </c>
      <c r="BH596" s="41"/>
      <c r="BI596" s="126">
        <f>IF(Taula1[[#This Row],[Grup justificat     (fer servir opcions de la llista desplegable)]]=1,1,0)</f>
        <v>0</v>
      </c>
      <c r="BJ596" s="126">
        <f>IF(Taula1[[#This Row],[Espai reservat Administració]]=1,1,0)</f>
        <v>0</v>
      </c>
      <c r="BK596" s="111"/>
      <c r="BL596" s="126">
        <f>IF(Taula1[[#This Row],[Grup justificat     (fer servir opcions de la llista desplegable)]]=2,1,0)</f>
        <v>0</v>
      </c>
      <c r="BM596" s="126">
        <f>IF(Taula1[[#This Row],[Espai reservat Administració]]=2,1,0)</f>
        <v>0</v>
      </c>
      <c r="BN596" s="73"/>
      <c r="BO596" s="73"/>
      <c r="BP596" s="73"/>
      <c r="BQ596" s="73"/>
      <c r="BR596" s="73"/>
      <c r="BS596" s="73"/>
      <c r="BT596" s="73"/>
      <c r="BU596" s="73"/>
      <c r="BV596" s="73"/>
      <c r="BW596" s="73"/>
      <c r="BX596" s="73"/>
      <c r="BY596" s="73"/>
      <c r="BZ596" s="73"/>
      <c r="CA596" s="73"/>
      <c r="CB596" s="73"/>
      <c r="CC596" s="73"/>
      <c r="CD596" s="73"/>
      <c r="CE596" s="73"/>
      <c r="CF596" s="73"/>
      <c r="CG596" s="63">
        <f t="shared" si="149"/>
        <v>0</v>
      </c>
      <c r="CH596" s="63">
        <f t="shared" si="150"/>
        <v>0</v>
      </c>
      <c r="CI596" s="73"/>
      <c r="CJ596" s="63">
        <f>IF(Taula1[[#This Row],[Tipus de contracte                                  (fer servir opcions de la llista desplegable)]]="Indefinit",1,0)</f>
        <v>0</v>
      </c>
      <c r="CK596" s="63">
        <f>IF(Taula1[[#This Row],[Tipus de contracte                                  (fer servir opcions de la llista desplegable)]]="Temporal, igual o superior a 6 mesos",1,0)</f>
        <v>0</v>
      </c>
      <c r="CL596" s="63">
        <f>IF(Taula1[[#This Row],[Tipus de contracte                                  (fer servir opcions de la llista desplegable)]]="Substitució per IT",1,0)</f>
        <v>0</v>
      </c>
      <c r="CM596" s="73"/>
      <c r="CN596" s="63">
        <f>IF(Taula1[[#This Row],[Relació llocs de treball]]&gt;=1,1,0)</f>
        <v>0</v>
      </c>
      <c r="CO596" s="73"/>
      <c r="CP596" s="63">
        <f>IF(Taula1[[#This Row],[Identitat de gènere                                                          (fer servir opcions de la llista desplegable)]]="Home",1,0)</f>
        <v>0</v>
      </c>
      <c r="CQ596" s="63">
        <f>IF(Taula1[[#This Row],[Identitat de gènere                                                          (fer servir opcions de la llista desplegable)]]="Dona",1,0)</f>
        <v>0</v>
      </c>
      <c r="CR596" s="63">
        <f>IF(Taula1[[#This Row],[Identitat de gènere                                                          (fer servir opcions de la llista desplegable)]]="No binari",1,0)</f>
        <v>0</v>
      </c>
      <c r="CS596" s="73"/>
      <c r="CT596" s="63">
        <f t="shared" si="144"/>
        <v>0</v>
      </c>
      <c r="CU596" s="64">
        <f t="shared" si="151"/>
        <v>0</v>
      </c>
      <c r="CW596" s="64">
        <f t="shared" si="152"/>
        <v>0</v>
      </c>
      <c r="CX596" s="64">
        <f t="shared" si="153"/>
        <v>0</v>
      </c>
      <c r="CY596" s="64">
        <f t="shared" si="154"/>
        <v>0</v>
      </c>
      <c r="CZ596" s="64">
        <f t="shared" si="155"/>
        <v>0</v>
      </c>
      <c r="DB596" s="64">
        <f t="shared" si="156"/>
        <v>0</v>
      </c>
      <c r="DC596" s="64">
        <f t="shared" si="157"/>
        <v>0</v>
      </c>
      <c r="DD596" s="64">
        <f t="shared" si="158"/>
        <v>0</v>
      </c>
      <c r="DE596" s="64">
        <f t="shared" si="159"/>
        <v>0</v>
      </c>
    </row>
    <row r="597" spans="2:109" x14ac:dyDescent="0.3">
      <c r="B597" s="167"/>
      <c r="C597" s="186"/>
      <c r="D597" s="2"/>
      <c r="E597" s="67"/>
      <c r="F597" s="5"/>
      <c r="G597" s="5"/>
      <c r="H597" s="187"/>
      <c r="I597" s="111" t="str">
        <f ca="1">IF(Taula1[[#This Row],[Data naixement (format dd/mm/aaaa)]]="","0",DATEDIF(Taula1[[#This Row],[Data naixement (format dd/mm/aaaa)]],TODAY(),"Y"))</f>
        <v>0</v>
      </c>
      <c r="J597" s="6"/>
      <c r="K597" s="6"/>
      <c r="L597" s="6"/>
      <c r="M597" s="6"/>
      <c r="N597" s="56"/>
      <c r="O597" s="56"/>
      <c r="P597" s="56"/>
      <c r="Q597" s="6"/>
      <c r="R597" s="7"/>
      <c r="S597" s="143">
        <f>Taula1[[#This Row],[Mesos naturals sencers treballats període justificat (01/01/2023 - 31/03/2023)]]</f>
        <v>0</v>
      </c>
      <c r="T597" s="194">
        <f>Taula1[[#This Row],[Dies treballats període justificat (01/01/2023 - 31/03/2023)              no comptabilitzats com a mes natural sencer]]</f>
        <v>0</v>
      </c>
      <c r="U597" s="12"/>
      <c r="V597" s="7"/>
      <c r="W597" s="188"/>
      <c r="X597" s="188"/>
      <c r="Y597" s="188"/>
      <c r="Z597" s="188"/>
      <c r="AA597" s="190"/>
      <c r="AB597" s="143">
        <f>Taula1[[#This Row],[Grup justificat     (fer servir opcions de la llista desplegable)]]</f>
        <v>0</v>
      </c>
      <c r="AC597" s="182"/>
      <c r="AD597" s="39"/>
      <c r="AE597" s="131">
        <f>ROUND((AF597/100)*756*Taula1[[#This Row],[Mesos naturals sencers treballats període justificat (01/01/2023 - 31/03/2023)]],2)</f>
        <v>0</v>
      </c>
      <c r="AF597" s="81">
        <f>Taula1[[#This Row],[% Jornada segons contracte
(no posar el símbol %) ]]-Taula1[[#This Row],[% Reducció salari per baix rendiment        (no posar el símbol %)]]</f>
        <v>0</v>
      </c>
      <c r="AG597" s="131">
        <f>ROUND((AH597/100)*24.8547945*Taula1[[#This Row],[Dies treballats període justificat (01/01/2023 - 31/03/2023)              no comptabilitzats com a mes natural sencer]],2)</f>
        <v>0</v>
      </c>
      <c r="AH597" s="79">
        <f>Taula1[[#This Row],[% Jornada segons contracte
(no posar el símbol %) ]]-Taula1[[#This Row],[% Reducció salari per baix rendiment        (no posar el símbol %)]]</f>
        <v>0</v>
      </c>
      <c r="AI597" s="131">
        <f t="shared" si="145"/>
        <v>0</v>
      </c>
      <c r="AJ597" s="39"/>
      <c r="AK597" s="131">
        <f>ROUND((AL597/100)*756*Taula1[[#This Row],[Espai reservat Administració  (mesos)]],2)</f>
        <v>0</v>
      </c>
      <c r="AL597" s="81">
        <f>Taula1[[#This Row],[% Jornada segons contracte
(no posar el símbol %) ]]-Taula1[[#This Row],[% Reducció salari per baix rendiment        (no posar el símbol %)]]</f>
        <v>0</v>
      </c>
      <c r="AM597" s="131">
        <f>ROUND((AN597/100)*24.8547945*Taula1[[#This Row],[Espai reservat Administració (dies)]],2)</f>
        <v>0</v>
      </c>
      <c r="AN597" s="79">
        <f>Taula1[[#This Row],[% Jornada segons contracte
(no posar el símbol %) ]]-Taula1[[#This Row],[% Reducció salari per baix rendiment        (no posar el símbol %)]]</f>
        <v>0</v>
      </c>
      <c r="AO597" s="131">
        <f t="shared" si="146"/>
        <v>0</v>
      </c>
      <c r="AP597" s="87"/>
      <c r="AQ597" s="137">
        <f>ROUND((AR597/100)*693*Taula1[[#This Row],[Mesos naturals sencers treballats període justificat (01/01/2023 - 31/03/2023)]],2)</f>
        <v>0</v>
      </c>
      <c r="AR597" s="90">
        <f>Taula1[[#This Row],[% Jornada segons contracte
(no posar el símbol %) ]]-Taula1[[#This Row],[% Reducció salari per baix rendiment        (no posar el símbol %)]]</f>
        <v>0</v>
      </c>
      <c r="AS597" s="137">
        <f>ROUND((AT597/100)*22.78356164*Taula1[[#This Row],[Dies treballats període justificat (01/01/2023 - 31/03/2023)              no comptabilitzats com a mes natural sencer]],2)</f>
        <v>0</v>
      </c>
      <c r="AT597" s="90">
        <f>Taula1[[#This Row],[% Jornada segons contracte
(no posar el símbol %) ]]-Taula1[[#This Row],[% Reducció salari per baix rendiment        (no posar el símbol %)]]</f>
        <v>0</v>
      </c>
      <c r="AU597" s="137">
        <f t="shared" si="147"/>
        <v>0</v>
      </c>
      <c r="AV597" s="87"/>
      <c r="AW597" s="136">
        <f>ROUND((AX597/100)*693*Taula1[[#This Row],[Espai reservat Administració  (mesos)]],2)</f>
        <v>0</v>
      </c>
      <c r="AX597" s="90">
        <f>Taula1[[#This Row],[% Jornada segons contracte
(no posar el símbol %) ]]-Taula1[[#This Row],[% Reducció salari per baix rendiment        (no posar el símbol %)]]</f>
        <v>0</v>
      </c>
      <c r="AY597" s="131">
        <f>ROUND((AZ597/100)*22.78356164*Taula1[[#This Row],[Espai reservat Administració (dies)]],2)</f>
        <v>0</v>
      </c>
      <c r="AZ597" s="81">
        <f>Taula1[[#This Row],[% Jornada segons contracte
(no posar el símbol %) ]]-Taula1[[#This Row],[% Reducció salari per baix rendiment        (no posar el símbol %)]]</f>
        <v>0</v>
      </c>
      <c r="BA597" s="82">
        <f t="shared" si="148"/>
        <v>0</v>
      </c>
      <c r="BB597" s="41"/>
      <c r="BC597" s="131">
        <f>IF(Taula1[[#This Row],[Grup justificat     (fer servir opcions de la llista desplegable)]]=1,AI597,0)</f>
        <v>0</v>
      </c>
      <c r="BD597" s="131">
        <f>IF(Taula1[[#This Row],[Grup justificat     (fer servir opcions de la llista desplegable)]]=2,AU597,0)</f>
        <v>0</v>
      </c>
      <c r="BE597" s="41"/>
      <c r="BF597" s="131">
        <f>IF(Taula1[[#This Row],[Espai reservat Administració]]=1,AO597,0)</f>
        <v>0</v>
      </c>
      <c r="BG597" s="82">
        <f>IF(Taula1[[#This Row],[Espai reservat Administració]]=2,BA597,0)</f>
        <v>0</v>
      </c>
      <c r="BH597" s="41"/>
      <c r="BI597" s="126">
        <f>IF(Taula1[[#This Row],[Grup justificat     (fer servir opcions de la llista desplegable)]]=1,1,0)</f>
        <v>0</v>
      </c>
      <c r="BJ597" s="126">
        <f>IF(Taula1[[#This Row],[Espai reservat Administració]]=1,1,0)</f>
        <v>0</v>
      </c>
      <c r="BK597" s="111"/>
      <c r="BL597" s="126">
        <f>IF(Taula1[[#This Row],[Grup justificat     (fer servir opcions de la llista desplegable)]]=2,1,0)</f>
        <v>0</v>
      </c>
      <c r="BM597" s="126">
        <f>IF(Taula1[[#This Row],[Espai reservat Administració]]=2,1,0)</f>
        <v>0</v>
      </c>
      <c r="BN597" s="73"/>
      <c r="BO597" s="73"/>
      <c r="BP597" s="73"/>
      <c r="BQ597" s="73"/>
      <c r="BR597" s="73"/>
      <c r="BS597" s="73"/>
      <c r="BT597" s="73"/>
      <c r="BU597" s="73"/>
      <c r="BV597" s="73"/>
      <c r="BW597" s="73"/>
      <c r="BX597" s="73"/>
      <c r="BY597" s="73"/>
      <c r="BZ597" s="73"/>
      <c r="CA597" s="73"/>
      <c r="CB597" s="73"/>
      <c r="CC597" s="73"/>
      <c r="CD597" s="73"/>
      <c r="CE597" s="73"/>
      <c r="CF597" s="73"/>
      <c r="CG597" s="63">
        <f t="shared" si="149"/>
        <v>0</v>
      </c>
      <c r="CH597" s="63">
        <f t="shared" si="150"/>
        <v>0</v>
      </c>
      <c r="CI597" s="73"/>
      <c r="CJ597" s="63">
        <f>IF(Taula1[[#This Row],[Tipus de contracte                                  (fer servir opcions de la llista desplegable)]]="Indefinit",1,0)</f>
        <v>0</v>
      </c>
      <c r="CK597" s="63">
        <f>IF(Taula1[[#This Row],[Tipus de contracte                                  (fer servir opcions de la llista desplegable)]]="Temporal, igual o superior a 6 mesos",1,0)</f>
        <v>0</v>
      </c>
      <c r="CL597" s="63">
        <f>IF(Taula1[[#This Row],[Tipus de contracte                                  (fer servir opcions de la llista desplegable)]]="Substitució per IT",1,0)</f>
        <v>0</v>
      </c>
      <c r="CM597" s="73"/>
      <c r="CN597" s="63">
        <f>IF(Taula1[[#This Row],[Relació llocs de treball]]&gt;=1,1,0)</f>
        <v>0</v>
      </c>
      <c r="CO597" s="73"/>
      <c r="CP597" s="63">
        <f>IF(Taula1[[#This Row],[Identitat de gènere                                                          (fer servir opcions de la llista desplegable)]]="Home",1,0)</f>
        <v>0</v>
      </c>
      <c r="CQ597" s="63">
        <f>IF(Taula1[[#This Row],[Identitat de gènere                                                          (fer servir opcions de la llista desplegable)]]="Dona",1,0)</f>
        <v>0</v>
      </c>
      <c r="CR597" s="63">
        <f>IF(Taula1[[#This Row],[Identitat de gènere                                                          (fer servir opcions de la llista desplegable)]]="No binari",1,0)</f>
        <v>0</v>
      </c>
      <c r="CS597" s="73"/>
      <c r="CT597" s="63">
        <f t="shared" si="144"/>
        <v>0</v>
      </c>
      <c r="CU597" s="64">
        <f t="shared" si="151"/>
        <v>0</v>
      </c>
      <c r="CW597" s="64">
        <f t="shared" si="152"/>
        <v>0</v>
      </c>
      <c r="CX597" s="64">
        <f t="shared" si="153"/>
        <v>0</v>
      </c>
      <c r="CY597" s="64">
        <f t="shared" si="154"/>
        <v>0</v>
      </c>
      <c r="CZ597" s="64">
        <f t="shared" si="155"/>
        <v>0</v>
      </c>
      <c r="DB597" s="64">
        <f t="shared" si="156"/>
        <v>0</v>
      </c>
      <c r="DC597" s="64">
        <f t="shared" si="157"/>
        <v>0</v>
      </c>
      <c r="DD597" s="64">
        <f t="shared" si="158"/>
        <v>0</v>
      </c>
      <c r="DE597" s="64">
        <f t="shared" si="159"/>
        <v>0</v>
      </c>
    </row>
    <row r="598" spans="2:109" x14ac:dyDescent="0.3">
      <c r="B598" s="167"/>
      <c r="C598" s="186"/>
      <c r="D598" s="2"/>
      <c r="E598" s="67"/>
      <c r="F598" s="5"/>
      <c r="G598" s="5"/>
      <c r="H598" s="187"/>
      <c r="I598" s="111" t="str">
        <f ca="1">IF(Taula1[[#This Row],[Data naixement (format dd/mm/aaaa)]]="","0",DATEDIF(Taula1[[#This Row],[Data naixement (format dd/mm/aaaa)]],TODAY(),"Y"))</f>
        <v>0</v>
      </c>
      <c r="J598" s="6"/>
      <c r="K598" s="6"/>
      <c r="L598" s="6"/>
      <c r="M598" s="6"/>
      <c r="N598" s="56"/>
      <c r="O598" s="56"/>
      <c r="P598" s="56"/>
      <c r="Q598" s="6"/>
      <c r="R598" s="7"/>
      <c r="S598" s="143">
        <f>Taula1[[#This Row],[Mesos naturals sencers treballats període justificat (01/01/2023 - 31/03/2023)]]</f>
        <v>0</v>
      </c>
      <c r="T598" s="194">
        <f>Taula1[[#This Row],[Dies treballats període justificat (01/01/2023 - 31/03/2023)              no comptabilitzats com a mes natural sencer]]</f>
        <v>0</v>
      </c>
      <c r="U598" s="12"/>
      <c r="V598" s="7"/>
      <c r="W598" s="188"/>
      <c r="X598" s="188"/>
      <c r="Y598" s="188"/>
      <c r="Z598" s="188"/>
      <c r="AA598" s="190"/>
      <c r="AB598" s="143">
        <f>Taula1[[#This Row],[Grup justificat     (fer servir opcions de la llista desplegable)]]</f>
        <v>0</v>
      </c>
      <c r="AC598" s="182"/>
      <c r="AD598" s="39"/>
      <c r="AE598" s="131">
        <f>ROUND((AF598/100)*756*Taula1[[#This Row],[Mesos naturals sencers treballats període justificat (01/01/2023 - 31/03/2023)]],2)</f>
        <v>0</v>
      </c>
      <c r="AF598" s="81">
        <f>Taula1[[#This Row],[% Jornada segons contracte
(no posar el símbol %) ]]-Taula1[[#This Row],[% Reducció salari per baix rendiment        (no posar el símbol %)]]</f>
        <v>0</v>
      </c>
      <c r="AG598" s="131">
        <f>ROUND((AH598/100)*24.8547945*Taula1[[#This Row],[Dies treballats període justificat (01/01/2023 - 31/03/2023)              no comptabilitzats com a mes natural sencer]],2)</f>
        <v>0</v>
      </c>
      <c r="AH598" s="79">
        <f>Taula1[[#This Row],[% Jornada segons contracte
(no posar el símbol %) ]]-Taula1[[#This Row],[% Reducció salari per baix rendiment        (no posar el símbol %)]]</f>
        <v>0</v>
      </c>
      <c r="AI598" s="131">
        <f t="shared" si="145"/>
        <v>0</v>
      </c>
      <c r="AJ598" s="39"/>
      <c r="AK598" s="131">
        <f>ROUND((AL598/100)*756*Taula1[[#This Row],[Espai reservat Administració  (mesos)]],2)</f>
        <v>0</v>
      </c>
      <c r="AL598" s="81">
        <f>Taula1[[#This Row],[% Jornada segons contracte
(no posar el símbol %) ]]-Taula1[[#This Row],[% Reducció salari per baix rendiment        (no posar el símbol %)]]</f>
        <v>0</v>
      </c>
      <c r="AM598" s="131">
        <f>ROUND((AN598/100)*24.8547945*Taula1[[#This Row],[Espai reservat Administració (dies)]],2)</f>
        <v>0</v>
      </c>
      <c r="AN598" s="79">
        <f>Taula1[[#This Row],[% Jornada segons contracte
(no posar el símbol %) ]]-Taula1[[#This Row],[% Reducció salari per baix rendiment        (no posar el símbol %)]]</f>
        <v>0</v>
      </c>
      <c r="AO598" s="131">
        <f t="shared" si="146"/>
        <v>0</v>
      </c>
      <c r="AP598" s="87"/>
      <c r="AQ598" s="137">
        <f>ROUND((AR598/100)*693*Taula1[[#This Row],[Mesos naturals sencers treballats període justificat (01/01/2023 - 31/03/2023)]],2)</f>
        <v>0</v>
      </c>
      <c r="AR598" s="90">
        <f>Taula1[[#This Row],[% Jornada segons contracte
(no posar el símbol %) ]]-Taula1[[#This Row],[% Reducció salari per baix rendiment        (no posar el símbol %)]]</f>
        <v>0</v>
      </c>
      <c r="AS598" s="137">
        <f>ROUND((AT598/100)*22.78356164*Taula1[[#This Row],[Dies treballats període justificat (01/01/2023 - 31/03/2023)              no comptabilitzats com a mes natural sencer]],2)</f>
        <v>0</v>
      </c>
      <c r="AT598" s="90">
        <f>Taula1[[#This Row],[% Jornada segons contracte
(no posar el símbol %) ]]-Taula1[[#This Row],[% Reducció salari per baix rendiment        (no posar el símbol %)]]</f>
        <v>0</v>
      </c>
      <c r="AU598" s="137">
        <f t="shared" si="147"/>
        <v>0</v>
      </c>
      <c r="AV598" s="87"/>
      <c r="AW598" s="136">
        <f>ROUND((AX598/100)*693*Taula1[[#This Row],[Espai reservat Administració  (mesos)]],2)</f>
        <v>0</v>
      </c>
      <c r="AX598" s="90">
        <f>Taula1[[#This Row],[% Jornada segons contracte
(no posar el símbol %) ]]-Taula1[[#This Row],[% Reducció salari per baix rendiment        (no posar el símbol %)]]</f>
        <v>0</v>
      </c>
      <c r="AY598" s="131">
        <f>ROUND((AZ598/100)*22.78356164*Taula1[[#This Row],[Espai reservat Administració (dies)]],2)</f>
        <v>0</v>
      </c>
      <c r="AZ598" s="81">
        <f>Taula1[[#This Row],[% Jornada segons contracte
(no posar el símbol %) ]]-Taula1[[#This Row],[% Reducció salari per baix rendiment        (no posar el símbol %)]]</f>
        <v>0</v>
      </c>
      <c r="BA598" s="82">
        <f t="shared" si="148"/>
        <v>0</v>
      </c>
      <c r="BB598" s="41"/>
      <c r="BC598" s="131">
        <f>IF(Taula1[[#This Row],[Grup justificat     (fer servir opcions de la llista desplegable)]]=1,AI598,0)</f>
        <v>0</v>
      </c>
      <c r="BD598" s="131">
        <f>IF(Taula1[[#This Row],[Grup justificat     (fer servir opcions de la llista desplegable)]]=2,AU598,0)</f>
        <v>0</v>
      </c>
      <c r="BE598" s="41"/>
      <c r="BF598" s="131">
        <f>IF(Taula1[[#This Row],[Espai reservat Administració]]=1,AO598,0)</f>
        <v>0</v>
      </c>
      <c r="BG598" s="82">
        <f>IF(Taula1[[#This Row],[Espai reservat Administració]]=2,BA598,0)</f>
        <v>0</v>
      </c>
      <c r="BH598" s="41"/>
      <c r="BI598" s="126">
        <f>IF(Taula1[[#This Row],[Grup justificat     (fer servir opcions de la llista desplegable)]]=1,1,0)</f>
        <v>0</v>
      </c>
      <c r="BJ598" s="126">
        <f>IF(Taula1[[#This Row],[Espai reservat Administració]]=1,1,0)</f>
        <v>0</v>
      </c>
      <c r="BK598" s="111"/>
      <c r="BL598" s="126">
        <f>IF(Taula1[[#This Row],[Grup justificat     (fer servir opcions de la llista desplegable)]]=2,1,0)</f>
        <v>0</v>
      </c>
      <c r="BM598" s="126">
        <f>IF(Taula1[[#This Row],[Espai reservat Administració]]=2,1,0)</f>
        <v>0</v>
      </c>
      <c r="BN598" s="73"/>
      <c r="BO598" s="73"/>
      <c r="BP598" s="73"/>
      <c r="BQ598" s="73"/>
      <c r="BR598" s="73"/>
      <c r="BS598" s="73"/>
      <c r="BT598" s="73"/>
      <c r="BU598" s="73"/>
      <c r="BV598" s="73"/>
      <c r="BW598" s="73"/>
      <c r="BX598" s="73"/>
      <c r="BY598" s="73"/>
      <c r="BZ598" s="73"/>
      <c r="CA598" s="73"/>
      <c r="CB598" s="73"/>
      <c r="CC598" s="73"/>
      <c r="CD598" s="73"/>
      <c r="CE598" s="73"/>
      <c r="CF598" s="73"/>
      <c r="CG598" s="63">
        <f t="shared" si="149"/>
        <v>0</v>
      </c>
      <c r="CH598" s="63">
        <f t="shared" si="150"/>
        <v>0</v>
      </c>
      <c r="CI598" s="73"/>
      <c r="CJ598" s="63">
        <f>IF(Taula1[[#This Row],[Tipus de contracte                                  (fer servir opcions de la llista desplegable)]]="Indefinit",1,0)</f>
        <v>0</v>
      </c>
      <c r="CK598" s="63">
        <f>IF(Taula1[[#This Row],[Tipus de contracte                                  (fer servir opcions de la llista desplegable)]]="Temporal, igual o superior a 6 mesos",1,0)</f>
        <v>0</v>
      </c>
      <c r="CL598" s="63">
        <f>IF(Taula1[[#This Row],[Tipus de contracte                                  (fer servir opcions de la llista desplegable)]]="Substitució per IT",1,0)</f>
        <v>0</v>
      </c>
      <c r="CM598" s="73"/>
      <c r="CN598" s="63">
        <f>IF(Taula1[[#This Row],[Relació llocs de treball]]&gt;=1,1,0)</f>
        <v>0</v>
      </c>
      <c r="CO598" s="73"/>
      <c r="CP598" s="63">
        <f>IF(Taula1[[#This Row],[Identitat de gènere                                                          (fer servir opcions de la llista desplegable)]]="Home",1,0)</f>
        <v>0</v>
      </c>
      <c r="CQ598" s="63">
        <f>IF(Taula1[[#This Row],[Identitat de gènere                                                          (fer servir opcions de la llista desplegable)]]="Dona",1,0)</f>
        <v>0</v>
      </c>
      <c r="CR598" s="63">
        <f>IF(Taula1[[#This Row],[Identitat de gènere                                                          (fer servir opcions de la llista desplegable)]]="No binari",1,0)</f>
        <v>0</v>
      </c>
      <c r="CS598" s="73"/>
      <c r="CT598" s="63">
        <f t="shared" si="144"/>
        <v>0</v>
      </c>
      <c r="CU598" s="64">
        <f t="shared" si="151"/>
        <v>0</v>
      </c>
      <c r="CW598" s="64">
        <f t="shared" si="152"/>
        <v>0</v>
      </c>
      <c r="CX598" s="64">
        <f t="shared" si="153"/>
        <v>0</v>
      </c>
      <c r="CY598" s="64">
        <f t="shared" si="154"/>
        <v>0</v>
      </c>
      <c r="CZ598" s="64">
        <f t="shared" si="155"/>
        <v>0</v>
      </c>
      <c r="DB598" s="64">
        <f t="shared" si="156"/>
        <v>0</v>
      </c>
      <c r="DC598" s="64">
        <f t="shared" si="157"/>
        <v>0</v>
      </c>
      <c r="DD598" s="64">
        <f t="shared" si="158"/>
        <v>0</v>
      </c>
      <c r="DE598" s="64">
        <f t="shared" si="159"/>
        <v>0</v>
      </c>
    </row>
    <row r="599" spans="2:109" x14ac:dyDescent="0.3">
      <c r="B599" s="167"/>
      <c r="C599" s="186"/>
      <c r="D599" s="2"/>
      <c r="E599" s="67"/>
      <c r="F599" s="5"/>
      <c r="G599" s="5"/>
      <c r="H599" s="187"/>
      <c r="I599" s="111" t="str">
        <f ca="1">IF(Taula1[[#This Row],[Data naixement (format dd/mm/aaaa)]]="","0",DATEDIF(Taula1[[#This Row],[Data naixement (format dd/mm/aaaa)]],TODAY(),"Y"))</f>
        <v>0</v>
      </c>
      <c r="J599" s="6"/>
      <c r="K599" s="6"/>
      <c r="L599" s="6"/>
      <c r="M599" s="6"/>
      <c r="N599" s="56"/>
      <c r="O599" s="56"/>
      <c r="P599" s="56"/>
      <c r="Q599" s="6"/>
      <c r="R599" s="7"/>
      <c r="S599" s="143">
        <f>Taula1[[#This Row],[Mesos naturals sencers treballats període justificat (01/01/2023 - 31/03/2023)]]</f>
        <v>0</v>
      </c>
      <c r="T599" s="194">
        <f>Taula1[[#This Row],[Dies treballats període justificat (01/01/2023 - 31/03/2023)              no comptabilitzats com a mes natural sencer]]</f>
        <v>0</v>
      </c>
      <c r="U599" s="12"/>
      <c r="V599" s="7"/>
      <c r="W599" s="188"/>
      <c r="X599" s="188"/>
      <c r="Y599" s="188"/>
      <c r="Z599" s="188"/>
      <c r="AA599" s="190"/>
      <c r="AB599" s="143">
        <f>Taula1[[#This Row],[Grup justificat     (fer servir opcions de la llista desplegable)]]</f>
        <v>0</v>
      </c>
      <c r="AC599" s="182"/>
      <c r="AD599" s="39"/>
      <c r="AE599" s="131">
        <f>ROUND((AF599/100)*756*Taula1[[#This Row],[Mesos naturals sencers treballats període justificat (01/01/2023 - 31/03/2023)]],2)</f>
        <v>0</v>
      </c>
      <c r="AF599" s="81">
        <f>Taula1[[#This Row],[% Jornada segons contracte
(no posar el símbol %) ]]-Taula1[[#This Row],[% Reducció salari per baix rendiment        (no posar el símbol %)]]</f>
        <v>0</v>
      </c>
      <c r="AG599" s="131">
        <f>ROUND((AH599/100)*24.8547945*Taula1[[#This Row],[Dies treballats període justificat (01/01/2023 - 31/03/2023)              no comptabilitzats com a mes natural sencer]],2)</f>
        <v>0</v>
      </c>
      <c r="AH599" s="79">
        <f>Taula1[[#This Row],[% Jornada segons contracte
(no posar el símbol %) ]]-Taula1[[#This Row],[% Reducció salari per baix rendiment        (no posar el símbol %)]]</f>
        <v>0</v>
      </c>
      <c r="AI599" s="131">
        <f t="shared" si="145"/>
        <v>0</v>
      </c>
      <c r="AJ599" s="39"/>
      <c r="AK599" s="131">
        <f>ROUND((AL599/100)*756*Taula1[[#This Row],[Espai reservat Administració  (mesos)]],2)</f>
        <v>0</v>
      </c>
      <c r="AL599" s="81">
        <f>Taula1[[#This Row],[% Jornada segons contracte
(no posar el símbol %) ]]-Taula1[[#This Row],[% Reducció salari per baix rendiment        (no posar el símbol %)]]</f>
        <v>0</v>
      </c>
      <c r="AM599" s="131">
        <f>ROUND((AN599/100)*24.8547945*Taula1[[#This Row],[Espai reservat Administració (dies)]],2)</f>
        <v>0</v>
      </c>
      <c r="AN599" s="79">
        <f>Taula1[[#This Row],[% Jornada segons contracte
(no posar el símbol %) ]]-Taula1[[#This Row],[% Reducció salari per baix rendiment        (no posar el símbol %)]]</f>
        <v>0</v>
      </c>
      <c r="AO599" s="131">
        <f t="shared" si="146"/>
        <v>0</v>
      </c>
      <c r="AP599" s="87"/>
      <c r="AQ599" s="137">
        <f>ROUND((AR599/100)*693*Taula1[[#This Row],[Mesos naturals sencers treballats període justificat (01/01/2023 - 31/03/2023)]],2)</f>
        <v>0</v>
      </c>
      <c r="AR599" s="90">
        <f>Taula1[[#This Row],[% Jornada segons contracte
(no posar el símbol %) ]]-Taula1[[#This Row],[% Reducció salari per baix rendiment        (no posar el símbol %)]]</f>
        <v>0</v>
      </c>
      <c r="AS599" s="137">
        <f>ROUND((AT599/100)*22.78356164*Taula1[[#This Row],[Dies treballats període justificat (01/01/2023 - 31/03/2023)              no comptabilitzats com a mes natural sencer]],2)</f>
        <v>0</v>
      </c>
      <c r="AT599" s="90">
        <f>Taula1[[#This Row],[% Jornada segons contracte
(no posar el símbol %) ]]-Taula1[[#This Row],[% Reducció salari per baix rendiment        (no posar el símbol %)]]</f>
        <v>0</v>
      </c>
      <c r="AU599" s="137">
        <f t="shared" si="147"/>
        <v>0</v>
      </c>
      <c r="AV599" s="87"/>
      <c r="AW599" s="136">
        <f>ROUND((AX599/100)*693*Taula1[[#This Row],[Espai reservat Administració  (mesos)]],2)</f>
        <v>0</v>
      </c>
      <c r="AX599" s="90">
        <f>Taula1[[#This Row],[% Jornada segons contracte
(no posar el símbol %) ]]-Taula1[[#This Row],[% Reducció salari per baix rendiment        (no posar el símbol %)]]</f>
        <v>0</v>
      </c>
      <c r="AY599" s="131">
        <f>ROUND((AZ599/100)*22.78356164*Taula1[[#This Row],[Espai reservat Administració (dies)]],2)</f>
        <v>0</v>
      </c>
      <c r="AZ599" s="81">
        <f>Taula1[[#This Row],[% Jornada segons contracte
(no posar el símbol %) ]]-Taula1[[#This Row],[% Reducció salari per baix rendiment        (no posar el símbol %)]]</f>
        <v>0</v>
      </c>
      <c r="BA599" s="82">
        <f t="shared" si="148"/>
        <v>0</v>
      </c>
      <c r="BB599" s="41"/>
      <c r="BC599" s="131">
        <f>IF(Taula1[[#This Row],[Grup justificat     (fer servir opcions de la llista desplegable)]]=1,AI599,0)</f>
        <v>0</v>
      </c>
      <c r="BD599" s="131">
        <f>IF(Taula1[[#This Row],[Grup justificat     (fer servir opcions de la llista desplegable)]]=2,AU599,0)</f>
        <v>0</v>
      </c>
      <c r="BE599" s="41"/>
      <c r="BF599" s="131">
        <f>IF(Taula1[[#This Row],[Espai reservat Administració]]=1,AO599,0)</f>
        <v>0</v>
      </c>
      <c r="BG599" s="82">
        <f>IF(Taula1[[#This Row],[Espai reservat Administració]]=2,BA599,0)</f>
        <v>0</v>
      </c>
      <c r="BH599" s="41"/>
      <c r="BI599" s="126">
        <f>IF(Taula1[[#This Row],[Grup justificat     (fer servir opcions de la llista desplegable)]]=1,1,0)</f>
        <v>0</v>
      </c>
      <c r="BJ599" s="126">
        <f>IF(Taula1[[#This Row],[Espai reservat Administració]]=1,1,0)</f>
        <v>0</v>
      </c>
      <c r="BK599" s="111"/>
      <c r="BL599" s="126">
        <f>IF(Taula1[[#This Row],[Grup justificat     (fer servir opcions de la llista desplegable)]]=2,1,0)</f>
        <v>0</v>
      </c>
      <c r="BM599" s="126">
        <f>IF(Taula1[[#This Row],[Espai reservat Administració]]=2,1,0)</f>
        <v>0</v>
      </c>
      <c r="BN599" s="73"/>
      <c r="BO599" s="73"/>
      <c r="BP599" s="73"/>
      <c r="BQ599" s="73"/>
      <c r="BR599" s="73"/>
      <c r="BS599" s="73"/>
      <c r="BT599" s="73"/>
      <c r="BU599" s="73"/>
      <c r="BV599" s="73"/>
      <c r="BW599" s="73"/>
      <c r="BX599" s="73"/>
      <c r="BY599" s="73"/>
      <c r="BZ599" s="73"/>
      <c r="CA599" s="73"/>
      <c r="CB599" s="73"/>
      <c r="CC599" s="73"/>
      <c r="CD599" s="73"/>
      <c r="CE599" s="73"/>
      <c r="CF599" s="73"/>
      <c r="CG599" s="63">
        <f t="shared" si="149"/>
        <v>0</v>
      </c>
      <c r="CH599" s="63">
        <f t="shared" si="150"/>
        <v>0</v>
      </c>
      <c r="CI599" s="73"/>
      <c r="CJ599" s="63">
        <f>IF(Taula1[[#This Row],[Tipus de contracte                                  (fer servir opcions de la llista desplegable)]]="Indefinit",1,0)</f>
        <v>0</v>
      </c>
      <c r="CK599" s="63">
        <f>IF(Taula1[[#This Row],[Tipus de contracte                                  (fer servir opcions de la llista desplegable)]]="Temporal, igual o superior a 6 mesos",1,0)</f>
        <v>0</v>
      </c>
      <c r="CL599" s="63">
        <f>IF(Taula1[[#This Row],[Tipus de contracte                                  (fer servir opcions de la llista desplegable)]]="Substitució per IT",1,0)</f>
        <v>0</v>
      </c>
      <c r="CM599" s="73"/>
      <c r="CN599" s="63">
        <f>IF(Taula1[[#This Row],[Relació llocs de treball]]&gt;=1,1,0)</f>
        <v>0</v>
      </c>
      <c r="CO599" s="73"/>
      <c r="CP599" s="63">
        <f>IF(Taula1[[#This Row],[Identitat de gènere                                                          (fer servir opcions de la llista desplegable)]]="Home",1,0)</f>
        <v>0</v>
      </c>
      <c r="CQ599" s="63">
        <f>IF(Taula1[[#This Row],[Identitat de gènere                                                          (fer servir opcions de la llista desplegable)]]="Dona",1,0)</f>
        <v>0</v>
      </c>
      <c r="CR599" s="63">
        <f>IF(Taula1[[#This Row],[Identitat de gènere                                                          (fer servir opcions de la llista desplegable)]]="No binari",1,0)</f>
        <v>0</v>
      </c>
      <c r="CS599" s="73"/>
      <c r="CT599" s="63">
        <f t="shared" si="144"/>
        <v>0</v>
      </c>
      <c r="CU599" s="64">
        <f t="shared" si="151"/>
        <v>0</v>
      </c>
      <c r="CW599" s="64">
        <f t="shared" si="152"/>
        <v>0</v>
      </c>
      <c r="CX599" s="64">
        <f t="shared" si="153"/>
        <v>0</v>
      </c>
      <c r="CY599" s="64">
        <f t="shared" si="154"/>
        <v>0</v>
      </c>
      <c r="CZ599" s="64">
        <f t="shared" si="155"/>
        <v>0</v>
      </c>
      <c r="DB599" s="64">
        <f t="shared" si="156"/>
        <v>0</v>
      </c>
      <c r="DC599" s="64">
        <f t="shared" si="157"/>
        <v>0</v>
      </c>
      <c r="DD599" s="64">
        <f t="shared" si="158"/>
        <v>0</v>
      </c>
      <c r="DE599" s="64">
        <f t="shared" si="159"/>
        <v>0</v>
      </c>
    </row>
    <row r="600" spans="2:109" x14ac:dyDescent="0.3">
      <c r="B600" s="167"/>
      <c r="C600" s="186"/>
      <c r="D600" s="2"/>
      <c r="E600" s="67"/>
      <c r="F600" s="5"/>
      <c r="G600" s="5"/>
      <c r="H600" s="187"/>
      <c r="I600" s="111" t="str">
        <f ca="1">IF(Taula1[[#This Row],[Data naixement (format dd/mm/aaaa)]]="","0",DATEDIF(Taula1[[#This Row],[Data naixement (format dd/mm/aaaa)]],TODAY(),"Y"))</f>
        <v>0</v>
      </c>
      <c r="J600" s="6"/>
      <c r="K600" s="6"/>
      <c r="L600" s="6"/>
      <c r="M600" s="6"/>
      <c r="N600" s="56"/>
      <c r="O600" s="56"/>
      <c r="P600" s="56"/>
      <c r="Q600" s="6"/>
      <c r="R600" s="7"/>
      <c r="S600" s="143">
        <f>Taula1[[#This Row],[Mesos naturals sencers treballats període justificat (01/01/2023 - 31/03/2023)]]</f>
        <v>0</v>
      </c>
      <c r="T600" s="194">
        <f>Taula1[[#This Row],[Dies treballats període justificat (01/01/2023 - 31/03/2023)              no comptabilitzats com a mes natural sencer]]</f>
        <v>0</v>
      </c>
      <c r="U600" s="12"/>
      <c r="V600" s="7"/>
      <c r="W600" s="188"/>
      <c r="X600" s="188"/>
      <c r="Y600" s="188"/>
      <c r="Z600" s="188"/>
      <c r="AA600" s="190"/>
      <c r="AB600" s="143">
        <f>Taula1[[#This Row],[Grup justificat     (fer servir opcions de la llista desplegable)]]</f>
        <v>0</v>
      </c>
      <c r="AC600" s="182"/>
      <c r="AD600" s="39"/>
      <c r="AE600" s="131">
        <f>ROUND((AF600/100)*756*Taula1[[#This Row],[Mesos naturals sencers treballats període justificat (01/01/2023 - 31/03/2023)]],2)</f>
        <v>0</v>
      </c>
      <c r="AF600" s="81">
        <f>Taula1[[#This Row],[% Jornada segons contracte
(no posar el símbol %) ]]-Taula1[[#This Row],[% Reducció salari per baix rendiment        (no posar el símbol %)]]</f>
        <v>0</v>
      </c>
      <c r="AG600" s="131">
        <f>ROUND((AH600/100)*24.8547945*Taula1[[#This Row],[Dies treballats període justificat (01/01/2023 - 31/03/2023)              no comptabilitzats com a mes natural sencer]],2)</f>
        <v>0</v>
      </c>
      <c r="AH600" s="79">
        <f>Taula1[[#This Row],[% Jornada segons contracte
(no posar el símbol %) ]]-Taula1[[#This Row],[% Reducció salari per baix rendiment        (no posar el símbol %)]]</f>
        <v>0</v>
      </c>
      <c r="AI600" s="131">
        <f t="shared" si="145"/>
        <v>0</v>
      </c>
      <c r="AJ600" s="39"/>
      <c r="AK600" s="131">
        <f>ROUND((AL600/100)*756*Taula1[[#This Row],[Espai reservat Administració  (mesos)]],2)</f>
        <v>0</v>
      </c>
      <c r="AL600" s="81">
        <f>Taula1[[#This Row],[% Jornada segons contracte
(no posar el símbol %) ]]-Taula1[[#This Row],[% Reducció salari per baix rendiment        (no posar el símbol %)]]</f>
        <v>0</v>
      </c>
      <c r="AM600" s="131">
        <f>ROUND((AN600/100)*24.8547945*Taula1[[#This Row],[Espai reservat Administració (dies)]],2)</f>
        <v>0</v>
      </c>
      <c r="AN600" s="79">
        <f>Taula1[[#This Row],[% Jornada segons contracte
(no posar el símbol %) ]]-Taula1[[#This Row],[% Reducció salari per baix rendiment        (no posar el símbol %)]]</f>
        <v>0</v>
      </c>
      <c r="AO600" s="131">
        <f t="shared" si="146"/>
        <v>0</v>
      </c>
      <c r="AP600" s="87"/>
      <c r="AQ600" s="137">
        <f>ROUND((AR600/100)*693*Taula1[[#This Row],[Mesos naturals sencers treballats període justificat (01/01/2023 - 31/03/2023)]],2)</f>
        <v>0</v>
      </c>
      <c r="AR600" s="90">
        <f>Taula1[[#This Row],[% Jornada segons contracte
(no posar el símbol %) ]]-Taula1[[#This Row],[% Reducció salari per baix rendiment        (no posar el símbol %)]]</f>
        <v>0</v>
      </c>
      <c r="AS600" s="137">
        <f>ROUND((AT600/100)*22.78356164*Taula1[[#This Row],[Dies treballats període justificat (01/01/2023 - 31/03/2023)              no comptabilitzats com a mes natural sencer]],2)</f>
        <v>0</v>
      </c>
      <c r="AT600" s="90">
        <f>Taula1[[#This Row],[% Jornada segons contracte
(no posar el símbol %) ]]-Taula1[[#This Row],[% Reducció salari per baix rendiment        (no posar el símbol %)]]</f>
        <v>0</v>
      </c>
      <c r="AU600" s="137">
        <f t="shared" si="147"/>
        <v>0</v>
      </c>
      <c r="AV600" s="87"/>
      <c r="AW600" s="136">
        <f>ROUND((AX600/100)*693*Taula1[[#This Row],[Espai reservat Administració  (mesos)]],2)</f>
        <v>0</v>
      </c>
      <c r="AX600" s="90">
        <f>Taula1[[#This Row],[% Jornada segons contracte
(no posar el símbol %) ]]-Taula1[[#This Row],[% Reducció salari per baix rendiment        (no posar el símbol %)]]</f>
        <v>0</v>
      </c>
      <c r="AY600" s="131">
        <f>ROUND((AZ600/100)*22.78356164*Taula1[[#This Row],[Espai reservat Administració (dies)]],2)</f>
        <v>0</v>
      </c>
      <c r="AZ600" s="81">
        <f>Taula1[[#This Row],[% Jornada segons contracte
(no posar el símbol %) ]]-Taula1[[#This Row],[% Reducció salari per baix rendiment        (no posar el símbol %)]]</f>
        <v>0</v>
      </c>
      <c r="BA600" s="82">
        <f t="shared" si="148"/>
        <v>0</v>
      </c>
      <c r="BB600" s="41"/>
      <c r="BC600" s="131">
        <f>IF(Taula1[[#This Row],[Grup justificat     (fer servir opcions de la llista desplegable)]]=1,AI600,0)</f>
        <v>0</v>
      </c>
      <c r="BD600" s="131">
        <f>IF(Taula1[[#This Row],[Grup justificat     (fer servir opcions de la llista desplegable)]]=2,AU600,0)</f>
        <v>0</v>
      </c>
      <c r="BE600" s="41"/>
      <c r="BF600" s="131">
        <f>IF(Taula1[[#This Row],[Espai reservat Administració]]=1,AO600,0)</f>
        <v>0</v>
      </c>
      <c r="BG600" s="82">
        <f>IF(Taula1[[#This Row],[Espai reservat Administració]]=2,BA600,0)</f>
        <v>0</v>
      </c>
      <c r="BH600" s="41"/>
      <c r="BI600" s="126">
        <f>IF(Taula1[[#This Row],[Grup justificat     (fer servir opcions de la llista desplegable)]]=1,1,0)</f>
        <v>0</v>
      </c>
      <c r="BJ600" s="126">
        <f>IF(Taula1[[#This Row],[Espai reservat Administració]]=1,1,0)</f>
        <v>0</v>
      </c>
      <c r="BK600" s="111"/>
      <c r="BL600" s="126">
        <f>IF(Taula1[[#This Row],[Grup justificat     (fer servir opcions de la llista desplegable)]]=2,1,0)</f>
        <v>0</v>
      </c>
      <c r="BM600" s="126">
        <f>IF(Taula1[[#This Row],[Espai reservat Administració]]=2,1,0)</f>
        <v>0</v>
      </c>
      <c r="BN600" s="73"/>
      <c r="BO600" s="73"/>
      <c r="BP600" s="73"/>
      <c r="BQ600" s="73"/>
      <c r="BR600" s="73"/>
      <c r="BS600" s="73"/>
      <c r="BT600" s="73"/>
      <c r="BU600" s="73"/>
      <c r="BV600" s="73"/>
      <c r="BW600" s="73"/>
      <c r="BX600" s="73"/>
      <c r="BY600" s="73"/>
      <c r="BZ600" s="73"/>
      <c r="CA600" s="73"/>
      <c r="CB600" s="73"/>
      <c r="CC600" s="73"/>
      <c r="CD600" s="73"/>
      <c r="CE600" s="73"/>
      <c r="CF600" s="73"/>
      <c r="CG600" s="63">
        <f t="shared" si="149"/>
        <v>0</v>
      </c>
      <c r="CH600" s="63">
        <f t="shared" si="150"/>
        <v>0</v>
      </c>
      <c r="CI600" s="73"/>
      <c r="CJ600" s="63">
        <f>IF(Taula1[[#This Row],[Tipus de contracte                                  (fer servir opcions de la llista desplegable)]]="Indefinit",1,0)</f>
        <v>0</v>
      </c>
      <c r="CK600" s="63">
        <f>IF(Taula1[[#This Row],[Tipus de contracte                                  (fer servir opcions de la llista desplegable)]]="Temporal, igual o superior a 6 mesos",1,0)</f>
        <v>0</v>
      </c>
      <c r="CL600" s="63">
        <f>IF(Taula1[[#This Row],[Tipus de contracte                                  (fer servir opcions de la llista desplegable)]]="Substitució per IT",1,0)</f>
        <v>0</v>
      </c>
      <c r="CM600" s="73"/>
      <c r="CN600" s="63">
        <f>IF(Taula1[[#This Row],[Relació llocs de treball]]&gt;=1,1,0)</f>
        <v>0</v>
      </c>
      <c r="CO600" s="73"/>
      <c r="CP600" s="63">
        <f>IF(Taula1[[#This Row],[Identitat de gènere                                                          (fer servir opcions de la llista desplegable)]]="Home",1,0)</f>
        <v>0</v>
      </c>
      <c r="CQ600" s="63">
        <f>IF(Taula1[[#This Row],[Identitat de gènere                                                          (fer servir opcions de la llista desplegable)]]="Dona",1,0)</f>
        <v>0</v>
      </c>
      <c r="CR600" s="63">
        <f>IF(Taula1[[#This Row],[Identitat de gènere                                                          (fer servir opcions de la llista desplegable)]]="No binari",1,0)</f>
        <v>0</v>
      </c>
      <c r="CS600" s="73"/>
      <c r="CT600" s="63">
        <f t="shared" si="144"/>
        <v>0</v>
      </c>
      <c r="CU600" s="64">
        <f t="shared" si="151"/>
        <v>0</v>
      </c>
      <c r="CW600" s="64">
        <f t="shared" si="152"/>
        <v>0</v>
      </c>
      <c r="CX600" s="64">
        <f t="shared" si="153"/>
        <v>0</v>
      </c>
      <c r="CY600" s="64">
        <f t="shared" si="154"/>
        <v>0</v>
      </c>
      <c r="CZ600" s="64">
        <f t="shared" si="155"/>
        <v>0</v>
      </c>
      <c r="DB600" s="64">
        <f t="shared" si="156"/>
        <v>0</v>
      </c>
      <c r="DC600" s="64">
        <f t="shared" si="157"/>
        <v>0</v>
      </c>
      <c r="DD600" s="64">
        <f t="shared" si="158"/>
        <v>0</v>
      </c>
      <c r="DE600" s="64">
        <f t="shared" si="159"/>
        <v>0</v>
      </c>
    </row>
    <row r="601" spans="2:109" x14ac:dyDescent="0.3">
      <c r="B601" s="167"/>
      <c r="C601" s="186"/>
      <c r="D601" s="2"/>
      <c r="E601" s="67"/>
      <c r="F601" s="5"/>
      <c r="G601" s="5"/>
      <c r="H601" s="187"/>
      <c r="I601" s="111" t="str">
        <f ca="1">IF(Taula1[[#This Row],[Data naixement (format dd/mm/aaaa)]]="","0",DATEDIF(Taula1[[#This Row],[Data naixement (format dd/mm/aaaa)]],TODAY(),"Y"))</f>
        <v>0</v>
      </c>
      <c r="J601" s="6"/>
      <c r="K601" s="6"/>
      <c r="L601" s="6"/>
      <c r="M601" s="6"/>
      <c r="N601" s="56"/>
      <c r="O601" s="56"/>
      <c r="P601" s="56"/>
      <c r="Q601" s="6"/>
      <c r="R601" s="7"/>
      <c r="S601" s="143">
        <f>Taula1[[#This Row],[Mesos naturals sencers treballats període justificat (01/01/2023 - 31/03/2023)]]</f>
        <v>0</v>
      </c>
      <c r="T601" s="194">
        <f>Taula1[[#This Row],[Dies treballats període justificat (01/01/2023 - 31/03/2023)              no comptabilitzats com a mes natural sencer]]</f>
        <v>0</v>
      </c>
      <c r="U601" s="12"/>
      <c r="V601" s="7"/>
      <c r="W601" s="188"/>
      <c r="X601" s="188"/>
      <c r="Y601" s="188"/>
      <c r="Z601" s="188"/>
      <c r="AA601" s="190"/>
      <c r="AB601" s="143">
        <f>Taula1[[#This Row],[Grup justificat     (fer servir opcions de la llista desplegable)]]</f>
        <v>0</v>
      </c>
      <c r="AC601" s="182"/>
      <c r="AD601" s="39"/>
      <c r="AE601" s="131">
        <f>ROUND((AF601/100)*756*Taula1[[#This Row],[Mesos naturals sencers treballats període justificat (01/01/2023 - 31/03/2023)]],2)</f>
        <v>0</v>
      </c>
      <c r="AF601" s="81">
        <f>Taula1[[#This Row],[% Jornada segons contracte
(no posar el símbol %) ]]-Taula1[[#This Row],[% Reducció salari per baix rendiment        (no posar el símbol %)]]</f>
        <v>0</v>
      </c>
      <c r="AG601" s="131">
        <f>ROUND((AH601/100)*24.8547945*Taula1[[#This Row],[Dies treballats període justificat (01/01/2023 - 31/03/2023)              no comptabilitzats com a mes natural sencer]],2)</f>
        <v>0</v>
      </c>
      <c r="AH601" s="79">
        <f>Taula1[[#This Row],[% Jornada segons contracte
(no posar el símbol %) ]]-Taula1[[#This Row],[% Reducció salari per baix rendiment        (no posar el símbol %)]]</f>
        <v>0</v>
      </c>
      <c r="AI601" s="131">
        <f t="shared" si="145"/>
        <v>0</v>
      </c>
      <c r="AJ601" s="39"/>
      <c r="AK601" s="131">
        <f>ROUND((AL601/100)*756*Taula1[[#This Row],[Espai reservat Administració  (mesos)]],2)</f>
        <v>0</v>
      </c>
      <c r="AL601" s="81">
        <f>Taula1[[#This Row],[% Jornada segons contracte
(no posar el símbol %) ]]-Taula1[[#This Row],[% Reducció salari per baix rendiment        (no posar el símbol %)]]</f>
        <v>0</v>
      </c>
      <c r="AM601" s="131">
        <f>ROUND((AN601/100)*24.8547945*Taula1[[#This Row],[Espai reservat Administració (dies)]],2)</f>
        <v>0</v>
      </c>
      <c r="AN601" s="79">
        <f>Taula1[[#This Row],[% Jornada segons contracte
(no posar el símbol %) ]]-Taula1[[#This Row],[% Reducció salari per baix rendiment        (no posar el símbol %)]]</f>
        <v>0</v>
      </c>
      <c r="AO601" s="131">
        <f t="shared" si="146"/>
        <v>0</v>
      </c>
      <c r="AP601" s="87"/>
      <c r="AQ601" s="137">
        <f>ROUND((AR601/100)*693*Taula1[[#This Row],[Mesos naturals sencers treballats període justificat (01/01/2023 - 31/03/2023)]],2)</f>
        <v>0</v>
      </c>
      <c r="AR601" s="90">
        <f>Taula1[[#This Row],[% Jornada segons contracte
(no posar el símbol %) ]]-Taula1[[#This Row],[% Reducció salari per baix rendiment        (no posar el símbol %)]]</f>
        <v>0</v>
      </c>
      <c r="AS601" s="137">
        <f>ROUND((AT601/100)*22.78356164*Taula1[[#This Row],[Dies treballats període justificat (01/01/2023 - 31/03/2023)              no comptabilitzats com a mes natural sencer]],2)</f>
        <v>0</v>
      </c>
      <c r="AT601" s="90">
        <f>Taula1[[#This Row],[% Jornada segons contracte
(no posar el símbol %) ]]-Taula1[[#This Row],[% Reducció salari per baix rendiment        (no posar el símbol %)]]</f>
        <v>0</v>
      </c>
      <c r="AU601" s="137">
        <f t="shared" si="147"/>
        <v>0</v>
      </c>
      <c r="AV601" s="87"/>
      <c r="AW601" s="136">
        <f>ROUND((AX601/100)*693*Taula1[[#This Row],[Espai reservat Administració  (mesos)]],2)</f>
        <v>0</v>
      </c>
      <c r="AX601" s="90">
        <f>Taula1[[#This Row],[% Jornada segons contracte
(no posar el símbol %) ]]-Taula1[[#This Row],[% Reducció salari per baix rendiment        (no posar el símbol %)]]</f>
        <v>0</v>
      </c>
      <c r="AY601" s="131">
        <f>ROUND((AZ601/100)*22.78356164*Taula1[[#This Row],[Espai reservat Administració (dies)]],2)</f>
        <v>0</v>
      </c>
      <c r="AZ601" s="81">
        <f>Taula1[[#This Row],[% Jornada segons contracte
(no posar el símbol %) ]]-Taula1[[#This Row],[% Reducció salari per baix rendiment        (no posar el símbol %)]]</f>
        <v>0</v>
      </c>
      <c r="BA601" s="82">
        <f t="shared" si="148"/>
        <v>0</v>
      </c>
      <c r="BB601" s="41"/>
      <c r="BC601" s="131">
        <f>IF(Taula1[[#This Row],[Grup justificat     (fer servir opcions de la llista desplegable)]]=1,AI601,0)</f>
        <v>0</v>
      </c>
      <c r="BD601" s="131">
        <f>IF(Taula1[[#This Row],[Grup justificat     (fer servir opcions de la llista desplegable)]]=2,AU601,0)</f>
        <v>0</v>
      </c>
      <c r="BE601" s="41"/>
      <c r="BF601" s="131">
        <f>IF(Taula1[[#This Row],[Espai reservat Administració]]=1,AO601,0)</f>
        <v>0</v>
      </c>
      <c r="BG601" s="82">
        <f>IF(Taula1[[#This Row],[Espai reservat Administració]]=2,BA601,0)</f>
        <v>0</v>
      </c>
      <c r="BH601" s="41"/>
      <c r="BI601" s="126">
        <f>IF(Taula1[[#This Row],[Grup justificat     (fer servir opcions de la llista desplegable)]]=1,1,0)</f>
        <v>0</v>
      </c>
      <c r="BJ601" s="126">
        <f>IF(Taula1[[#This Row],[Espai reservat Administració]]=1,1,0)</f>
        <v>0</v>
      </c>
      <c r="BK601" s="111"/>
      <c r="BL601" s="126">
        <f>IF(Taula1[[#This Row],[Grup justificat     (fer servir opcions de la llista desplegable)]]=2,1,0)</f>
        <v>0</v>
      </c>
      <c r="BM601" s="126">
        <f>IF(Taula1[[#This Row],[Espai reservat Administració]]=2,1,0)</f>
        <v>0</v>
      </c>
      <c r="BN601" s="73"/>
      <c r="BO601" s="73"/>
      <c r="BP601" s="73"/>
      <c r="BQ601" s="73"/>
      <c r="BR601" s="73"/>
      <c r="BS601" s="73"/>
      <c r="BT601" s="73"/>
      <c r="BU601" s="73"/>
      <c r="BV601" s="73"/>
      <c r="BW601" s="73"/>
      <c r="BX601" s="73"/>
      <c r="BY601" s="73"/>
      <c r="BZ601" s="73"/>
      <c r="CA601" s="73"/>
      <c r="CB601" s="73"/>
      <c r="CC601" s="73"/>
      <c r="CD601" s="73"/>
      <c r="CE601" s="73"/>
      <c r="CF601" s="73"/>
      <c r="CG601" s="63">
        <f t="shared" si="149"/>
        <v>0</v>
      </c>
      <c r="CH601" s="63">
        <f t="shared" si="150"/>
        <v>0</v>
      </c>
      <c r="CI601" s="73"/>
      <c r="CJ601" s="63">
        <f>IF(Taula1[[#This Row],[Tipus de contracte                                  (fer servir opcions de la llista desplegable)]]="Indefinit",1,0)</f>
        <v>0</v>
      </c>
      <c r="CK601" s="63">
        <f>IF(Taula1[[#This Row],[Tipus de contracte                                  (fer servir opcions de la llista desplegable)]]="Temporal, igual o superior a 6 mesos",1,0)</f>
        <v>0</v>
      </c>
      <c r="CL601" s="63">
        <f>IF(Taula1[[#This Row],[Tipus de contracte                                  (fer servir opcions de la llista desplegable)]]="Substitució per IT",1,0)</f>
        <v>0</v>
      </c>
      <c r="CM601" s="73"/>
      <c r="CN601" s="63">
        <f>IF(Taula1[[#This Row],[Relació llocs de treball]]&gt;=1,1,0)</f>
        <v>0</v>
      </c>
      <c r="CO601" s="73"/>
      <c r="CP601" s="63">
        <f>IF(Taula1[[#This Row],[Identitat de gènere                                                          (fer servir opcions de la llista desplegable)]]="Home",1,0)</f>
        <v>0</v>
      </c>
      <c r="CQ601" s="63">
        <f>IF(Taula1[[#This Row],[Identitat de gènere                                                          (fer servir opcions de la llista desplegable)]]="Dona",1,0)</f>
        <v>0</v>
      </c>
      <c r="CR601" s="63">
        <f>IF(Taula1[[#This Row],[Identitat de gènere                                                          (fer servir opcions de la llista desplegable)]]="No binari",1,0)</f>
        <v>0</v>
      </c>
      <c r="CS601" s="73"/>
      <c r="CT601" s="63">
        <f t="shared" si="144"/>
        <v>0</v>
      </c>
      <c r="CU601" s="64">
        <f t="shared" si="151"/>
        <v>0</v>
      </c>
      <c r="CW601" s="64">
        <f t="shared" si="152"/>
        <v>0</v>
      </c>
      <c r="CX601" s="64">
        <f t="shared" si="153"/>
        <v>0</v>
      </c>
      <c r="CY601" s="64">
        <f t="shared" si="154"/>
        <v>0</v>
      </c>
      <c r="CZ601" s="64">
        <f t="shared" si="155"/>
        <v>0</v>
      </c>
      <c r="DB601" s="64">
        <f t="shared" si="156"/>
        <v>0</v>
      </c>
      <c r="DC601" s="64">
        <f t="shared" si="157"/>
        <v>0</v>
      </c>
      <c r="DD601" s="64">
        <f t="shared" si="158"/>
        <v>0</v>
      </c>
      <c r="DE601" s="64">
        <f t="shared" si="159"/>
        <v>0</v>
      </c>
    </row>
    <row r="602" spans="2:109" x14ac:dyDescent="0.3">
      <c r="B602" s="167"/>
      <c r="C602" s="186"/>
      <c r="D602" s="2"/>
      <c r="E602" s="67"/>
      <c r="F602" s="5"/>
      <c r="G602" s="5"/>
      <c r="H602" s="187"/>
      <c r="I602" s="111" t="str">
        <f ca="1">IF(Taula1[[#This Row],[Data naixement (format dd/mm/aaaa)]]="","0",DATEDIF(Taula1[[#This Row],[Data naixement (format dd/mm/aaaa)]],TODAY(),"Y"))</f>
        <v>0</v>
      </c>
      <c r="J602" s="6"/>
      <c r="K602" s="6"/>
      <c r="L602" s="6"/>
      <c r="M602" s="6"/>
      <c r="N602" s="56"/>
      <c r="O602" s="56"/>
      <c r="P602" s="56"/>
      <c r="Q602" s="6"/>
      <c r="R602" s="7"/>
      <c r="S602" s="143">
        <f>Taula1[[#This Row],[Mesos naturals sencers treballats període justificat (01/01/2023 - 31/03/2023)]]</f>
        <v>0</v>
      </c>
      <c r="T602" s="194">
        <f>Taula1[[#This Row],[Dies treballats període justificat (01/01/2023 - 31/03/2023)              no comptabilitzats com a mes natural sencer]]</f>
        <v>0</v>
      </c>
      <c r="U602" s="12"/>
      <c r="V602" s="7"/>
      <c r="W602" s="188"/>
      <c r="X602" s="188"/>
      <c r="Y602" s="188"/>
      <c r="Z602" s="188"/>
      <c r="AA602" s="190"/>
      <c r="AB602" s="143">
        <f>Taula1[[#This Row],[Grup justificat     (fer servir opcions de la llista desplegable)]]</f>
        <v>0</v>
      </c>
      <c r="AC602" s="182"/>
      <c r="AD602" s="39"/>
      <c r="AE602" s="131">
        <f>ROUND((AF602/100)*756*Taula1[[#This Row],[Mesos naturals sencers treballats període justificat (01/01/2023 - 31/03/2023)]],2)</f>
        <v>0</v>
      </c>
      <c r="AF602" s="81">
        <f>Taula1[[#This Row],[% Jornada segons contracte
(no posar el símbol %) ]]-Taula1[[#This Row],[% Reducció salari per baix rendiment        (no posar el símbol %)]]</f>
        <v>0</v>
      </c>
      <c r="AG602" s="131">
        <f>ROUND((AH602/100)*24.8547945*Taula1[[#This Row],[Dies treballats període justificat (01/01/2023 - 31/03/2023)              no comptabilitzats com a mes natural sencer]],2)</f>
        <v>0</v>
      </c>
      <c r="AH602" s="79">
        <f>Taula1[[#This Row],[% Jornada segons contracte
(no posar el símbol %) ]]-Taula1[[#This Row],[% Reducció salari per baix rendiment        (no posar el símbol %)]]</f>
        <v>0</v>
      </c>
      <c r="AI602" s="131">
        <f t="shared" si="145"/>
        <v>0</v>
      </c>
      <c r="AJ602" s="39"/>
      <c r="AK602" s="131">
        <f>ROUND((AL602/100)*756*Taula1[[#This Row],[Espai reservat Administració  (mesos)]],2)</f>
        <v>0</v>
      </c>
      <c r="AL602" s="81">
        <f>Taula1[[#This Row],[% Jornada segons contracte
(no posar el símbol %) ]]-Taula1[[#This Row],[% Reducció salari per baix rendiment        (no posar el símbol %)]]</f>
        <v>0</v>
      </c>
      <c r="AM602" s="131">
        <f>ROUND((AN602/100)*24.8547945*Taula1[[#This Row],[Espai reservat Administració (dies)]],2)</f>
        <v>0</v>
      </c>
      <c r="AN602" s="79">
        <f>Taula1[[#This Row],[% Jornada segons contracte
(no posar el símbol %) ]]-Taula1[[#This Row],[% Reducció salari per baix rendiment        (no posar el símbol %)]]</f>
        <v>0</v>
      </c>
      <c r="AO602" s="131">
        <f t="shared" si="146"/>
        <v>0</v>
      </c>
      <c r="AP602" s="87"/>
      <c r="AQ602" s="137">
        <f>ROUND((AR602/100)*693*Taula1[[#This Row],[Mesos naturals sencers treballats període justificat (01/01/2023 - 31/03/2023)]],2)</f>
        <v>0</v>
      </c>
      <c r="AR602" s="90">
        <f>Taula1[[#This Row],[% Jornada segons contracte
(no posar el símbol %) ]]-Taula1[[#This Row],[% Reducció salari per baix rendiment        (no posar el símbol %)]]</f>
        <v>0</v>
      </c>
      <c r="AS602" s="137">
        <f>ROUND((AT602/100)*22.78356164*Taula1[[#This Row],[Dies treballats període justificat (01/01/2023 - 31/03/2023)              no comptabilitzats com a mes natural sencer]],2)</f>
        <v>0</v>
      </c>
      <c r="AT602" s="90">
        <f>Taula1[[#This Row],[% Jornada segons contracte
(no posar el símbol %) ]]-Taula1[[#This Row],[% Reducció salari per baix rendiment        (no posar el símbol %)]]</f>
        <v>0</v>
      </c>
      <c r="AU602" s="137">
        <f t="shared" si="147"/>
        <v>0</v>
      </c>
      <c r="AV602" s="87"/>
      <c r="AW602" s="136">
        <f>ROUND((AX602/100)*693*Taula1[[#This Row],[Espai reservat Administració  (mesos)]],2)</f>
        <v>0</v>
      </c>
      <c r="AX602" s="90">
        <f>Taula1[[#This Row],[% Jornada segons contracte
(no posar el símbol %) ]]-Taula1[[#This Row],[% Reducció salari per baix rendiment        (no posar el símbol %)]]</f>
        <v>0</v>
      </c>
      <c r="AY602" s="131">
        <f>ROUND((AZ602/100)*22.78356164*Taula1[[#This Row],[Espai reservat Administració (dies)]],2)</f>
        <v>0</v>
      </c>
      <c r="AZ602" s="81">
        <f>Taula1[[#This Row],[% Jornada segons contracte
(no posar el símbol %) ]]-Taula1[[#This Row],[% Reducció salari per baix rendiment        (no posar el símbol %)]]</f>
        <v>0</v>
      </c>
      <c r="BA602" s="82">
        <f t="shared" si="148"/>
        <v>0</v>
      </c>
      <c r="BB602" s="41"/>
      <c r="BC602" s="131">
        <f>IF(Taula1[[#This Row],[Grup justificat     (fer servir opcions de la llista desplegable)]]=1,AI602,0)</f>
        <v>0</v>
      </c>
      <c r="BD602" s="131">
        <f>IF(Taula1[[#This Row],[Grup justificat     (fer servir opcions de la llista desplegable)]]=2,AU602,0)</f>
        <v>0</v>
      </c>
      <c r="BE602" s="41"/>
      <c r="BF602" s="131">
        <f>IF(Taula1[[#This Row],[Espai reservat Administració]]=1,AO602,0)</f>
        <v>0</v>
      </c>
      <c r="BG602" s="82">
        <f>IF(Taula1[[#This Row],[Espai reservat Administració]]=2,BA602,0)</f>
        <v>0</v>
      </c>
      <c r="BH602" s="41"/>
      <c r="BI602" s="126">
        <f>IF(Taula1[[#This Row],[Grup justificat     (fer servir opcions de la llista desplegable)]]=1,1,0)</f>
        <v>0</v>
      </c>
      <c r="BJ602" s="126">
        <f>IF(Taula1[[#This Row],[Espai reservat Administració]]=1,1,0)</f>
        <v>0</v>
      </c>
      <c r="BK602" s="111"/>
      <c r="BL602" s="126">
        <f>IF(Taula1[[#This Row],[Grup justificat     (fer servir opcions de la llista desplegable)]]=2,1,0)</f>
        <v>0</v>
      </c>
      <c r="BM602" s="126">
        <f>IF(Taula1[[#This Row],[Espai reservat Administració]]=2,1,0)</f>
        <v>0</v>
      </c>
      <c r="BN602" s="73"/>
      <c r="BO602" s="73"/>
      <c r="BP602" s="73"/>
      <c r="BQ602" s="73"/>
      <c r="BR602" s="73"/>
      <c r="BS602" s="73"/>
      <c r="BT602" s="73"/>
      <c r="BU602" s="73"/>
      <c r="BV602" s="73"/>
      <c r="BW602" s="73"/>
      <c r="BX602" s="73"/>
      <c r="BY602" s="73"/>
      <c r="BZ602" s="73"/>
      <c r="CA602" s="73"/>
      <c r="CB602" s="73"/>
      <c r="CC602" s="73"/>
      <c r="CD602" s="73"/>
      <c r="CE602" s="73"/>
      <c r="CF602" s="73"/>
      <c r="CG602" s="63">
        <f t="shared" si="149"/>
        <v>0</v>
      </c>
      <c r="CH602" s="63">
        <f t="shared" si="150"/>
        <v>0</v>
      </c>
      <c r="CI602" s="73"/>
      <c r="CJ602" s="63">
        <f>IF(Taula1[[#This Row],[Tipus de contracte                                  (fer servir opcions de la llista desplegable)]]="Indefinit",1,0)</f>
        <v>0</v>
      </c>
      <c r="CK602" s="63">
        <f>IF(Taula1[[#This Row],[Tipus de contracte                                  (fer servir opcions de la llista desplegable)]]="Temporal, igual o superior a 6 mesos",1,0)</f>
        <v>0</v>
      </c>
      <c r="CL602" s="63">
        <f>IF(Taula1[[#This Row],[Tipus de contracte                                  (fer servir opcions de la llista desplegable)]]="Substitució per IT",1,0)</f>
        <v>0</v>
      </c>
      <c r="CM602" s="73"/>
      <c r="CN602" s="63">
        <f>IF(Taula1[[#This Row],[Relació llocs de treball]]&gt;=1,1,0)</f>
        <v>0</v>
      </c>
      <c r="CO602" s="73"/>
      <c r="CP602" s="63">
        <f>IF(Taula1[[#This Row],[Identitat de gènere                                                          (fer servir opcions de la llista desplegable)]]="Home",1,0)</f>
        <v>0</v>
      </c>
      <c r="CQ602" s="63">
        <f>IF(Taula1[[#This Row],[Identitat de gènere                                                          (fer servir opcions de la llista desplegable)]]="Dona",1,0)</f>
        <v>0</v>
      </c>
      <c r="CR602" s="63">
        <f>IF(Taula1[[#This Row],[Identitat de gènere                                                          (fer servir opcions de la llista desplegable)]]="No binari",1,0)</f>
        <v>0</v>
      </c>
      <c r="CS602" s="73"/>
      <c r="CT602" s="63">
        <f t="shared" si="144"/>
        <v>0</v>
      </c>
      <c r="CU602" s="64">
        <f t="shared" si="151"/>
        <v>0</v>
      </c>
      <c r="CW602" s="64">
        <f t="shared" si="152"/>
        <v>0</v>
      </c>
      <c r="CX602" s="64">
        <f t="shared" si="153"/>
        <v>0</v>
      </c>
      <c r="CY602" s="64">
        <f t="shared" si="154"/>
        <v>0</v>
      </c>
      <c r="CZ602" s="64">
        <f t="shared" si="155"/>
        <v>0</v>
      </c>
      <c r="DB602" s="64">
        <f t="shared" si="156"/>
        <v>0</v>
      </c>
      <c r="DC602" s="64">
        <f t="shared" si="157"/>
        <v>0</v>
      </c>
      <c r="DD602" s="64">
        <f t="shared" si="158"/>
        <v>0</v>
      </c>
      <c r="DE602" s="64">
        <f t="shared" si="159"/>
        <v>0</v>
      </c>
    </row>
    <row r="603" spans="2:109" x14ac:dyDescent="0.3">
      <c r="B603" s="167"/>
      <c r="C603" s="186"/>
      <c r="D603" s="2"/>
      <c r="E603" s="67"/>
      <c r="F603" s="5"/>
      <c r="G603" s="5"/>
      <c r="H603" s="187"/>
      <c r="I603" s="111" t="str">
        <f ca="1">IF(Taula1[[#This Row],[Data naixement (format dd/mm/aaaa)]]="","0",DATEDIF(Taula1[[#This Row],[Data naixement (format dd/mm/aaaa)]],TODAY(),"Y"))</f>
        <v>0</v>
      </c>
      <c r="J603" s="6"/>
      <c r="K603" s="6"/>
      <c r="L603" s="6"/>
      <c r="M603" s="6"/>
      <c r="N603" s="56"/>
      <c r="O603" s="56"/>
      <c r="P603" s="56"/>
      <c r="Q603" s="6"/>
      <c r="R603" s="7"/>
      <c r="S603" s="143">
        <f>Taula1[[#This Row],[Mesos naturals sencers treballats període justificat (01/01/2023 - 31/03/2023)]]</f>
        <v>0</v>
      </c>
      <c r="T603" s="194">
        <f>Taula1[[#This Row],[Dies treballats període justificat (01/01/2023 - 31/03/2023)              no comptabilitzats com a mes natural sencer]]</f>
        <v>0</v>
      </c>
      <c r="U603" s="12"/>
      <c r="V603" s="7"/>
      <c r="W603" s="188"/>
      <c r="X603" s="188"/>
      <c r="Y603" s="188"/>
      <c r="Z603" s="188"/>
      <c r="AA603" s="190"/>
      <c r="AB603" s="143">
        <f>Taula1[[#This Row],[Grup justificat     (fer servir opcions de la llista desplegable)]]</f>
        <v>0</v>
      </c>
      <c r="AC603" s="182"/>
      <c r="AD603" s="39"/>
      <c r="AE603" s="131">
        <f>ROUND((AF603/100)*756*Taula1[[#This Row],[Mesos naturals sencers treballats període justificat (01/01/2023 - 31/03/2023)]],2)</f>
        <v>0</v>
      </c>
      <c r="AF603" s="81">
        <f>Taula1[[#This Row],[% Jornada segons contracte
(no posar el símbol %) ]]-Taula1[[#This Row],[% Reducció salari per baix rendiment        (no posar el símbol %)]]</f>
        <v>0</v>
      </c>
      <c r="AG603" s="131">
        <f>ROUND((AH603/100)*24.8547945*Taula1[[#This Row],[Dies treballats període justificat (01/01/2023 - 31/03/2023)              no comptabilitzats com a mes natural sencer]],2)</f>
        <v>0</v>
      </c>
      <c r="AH603" s="79">
        <f>Taula1[[#This Row],[% Jornada segons contracte
(no posar el símbol %) ]]-Taula1[[#This Row],[% Reducció salari per baix rendiment        (no posar el símbol %)]]</f>
        <v>0</v>
      </c>
      <c r="AI603" s="131">
        <f t="shared" si="145"/>
        <v>0</v>
      </c>
      <c r="AJ603" s="39"/>
      <c r="AK603" s="131">
        <f>ROUND((AL603/100)*756*Taula1[[#This Row],[Espai reservat Administració  (mesos)]],2)</f>
        <v>0</v>
      </c>
      <c r="AL603" s="81">
        <f>Taula1[[#This Row],[% Jornada segons contracte
(no posar el símbol %) ]]-Taula1[[#This Row],[% Reducció salari per baix rendiment        (no posar el símbol %)]]</f>
        <v>0</v>
      </c>
      <c r="AM603" s="131">
        <f>ROUND((AN603/100)*24.8547945*Taula1[[#This Row],[Espai reservat Administració (dies)]],2)</f>
        <v>0</v>
      </c>
      <c r="AN603" s="79">
        <f>Taula1[[#This Row],[% Jornada segons contracte
(no posar el símbol %) ]]-Taula1[[#This Row],[% Reducció salari per baix rendiment        (no posar el símbol %)]]</f>
        <v>0</v>
      </c>
      <c r="AO603" s="131">
        <f t="shared" si="146"/>
        <v>0</v>
      </c>
      <c r="AP603" s="87"/>
      <c r="AQ603" s="137">
        <f>ROUND((AR603/100)*693*Taula1[[#This Row],[Mesos naturals sencers treballats període justificat (01/01/2023 - 31/03/2023)]],2)</f>
        <v>0</v>
      </c>
      <c r="AR603" s="90">
        <f>Taula1[[#This Row],[% Jornada segons contracte
(no posar el símbol %) ]]-Taula1[[#This Row],[% Reducció salari per baix rendiment        (no posar el símbol %)]]</f>
        <v>0</v>
      </c>
      <c r="AS603" s="137">
        <f>ROUND((AT603/100)*22.78356164*Taula1[[#This Row],[Dies treballats període justificat (01/01/2023 - 31/03/2023)              no comptabilitzats com a mes natural sencer]],2)</f>
        <v>0</v>
      </c>
      <c r="AT603" s="90">
        <f>Taula1[[#This Row],[% Jornada segons contracte
(no posar el símbol %) ]]-Taula1[[#This Row],[% Reducció salari per baix rendiment        (no posar el símbol %)]]</f>
        <v>0</v>
      </c>
      <c r="AU603" s="137">
        <f t="shared" si="147"/>
        <v>0</v>
      </c>
      <c r="AV603" s="87"/>
      <c r="AW603" s="136">
        <f>ROUND((AX603/100)*693*Taula1[[#This Row],[Espai reservat Administració  (mesos)]],2)</f>
        <v>0</v>
      </c>
      <c r="AX603" s="90">
        <f>Taula1[[#This Row],[% Jornada segons contracte
(no posar el símbol %) ]]-Taula1[[#This Row],[% Reducció salari per baix rendiment        (no posar el símbol %)]]</f>
        <v>0</v>
      </c>
      <c r="AY603" s="131">
        <f>ROUND((AZ603/100)*22.78356164*Taula1[[#This Row],[Espai reservat Administració (dies)]],2)</f>
        <v>0</v>
      </c>
      <c r="AZ603" s="81">
        <f>Taula1[[#This Row],[% Jornada segons contracte
(no posar el símbol %) ]]-Taula1[[#This Row],[% Reducció salari per baix rendiment        (no posar el símbol %)]]</f>
        <v>0</v>
      </c>
      <c r="BA603" s="82">
        <f t="shared" si="148"/>
        <v>0</v>
      </c>
      <c r="BB603" s="41"/>
      <c r="BC603" s="131">
        <f>IF(Taula1[[#This Row],[Grup justificat     (fer servir opcions de la llista desplegable)]]=1,AI603,0)</f>
        <v>0</v>
      </c>
      <c r="BD603" s="131">
        <f>IF(Taula1[[#This Row],[Grup justificat     (fer servir opcions de la llista desplegable)]]=2,AU603,0)</f>
        <v>0</v>
      </c>
      <c r="BE603" s="41"/>
      <c r="BF603" s="131">
        <f>IF(Taula1[[#This Row],[Espai reservat Administració]]=1,AO603,0)</f>
        <v>0</v>
      </c>
      <c r="BG603" s="82">
        <f>IF(Taula1[[#This Row],[Espai reservat Administració]]=2,BA603,0)</f>
        <v>0</v>
      </c>
      <c r="BH603" s="41"/>
      <c r="BI603" s="126">
        <f>IF(Taula1[[#This Row],[Grup justificat     (fer servir opcions de la llista desplegable)]]=1,1,0)</f>
        <v>0</v>
      </c>
      <c r="BJ603" s="126">
        <f>IF(Taula1[[#This Row],[Espai reservat Administració]]=1,1,0)</f>
        <v>0</v>
      </c>
      <c r="BK603" s="111"/>
      <c r="BL603" s="126">
        <f>IF(Taula1[[#This Row],[Grup justificat     (fer servir opcions de la llista desplegable)]]=2,1,0)</f>
        <v>0</v>
      </c>
      <c r="BM603" s="126">
        <f>IF(Taula1[[#This Row],[Espai reservat Administració]]=2,1,0)</f>
        <v>0</v>
      </c>
      <c r="BN603" s="73"/>
      <c r="BO603" s="73"/>
      <c r="BP603" s="73"/>
      <c r="BQ603" s="73"/>
      <c r="BR603" s="73"/>
      <c r="BS603" s="73"/>
      <c r="BT603" s="73"/>
      <c r="BU603" s="73"/>
      <c r="BV603" s="73"/>
      <c r="BW603" s="73"/>
      <c r="BX603" s="73"/>
      <c r="BY603" s="73"/>
      <c r="BZ603" s="73"/>
      <c r="CA603" s="73"/>
      <c r="CB603" s="73"/>
      <c r="CC603" s="73"/>
      <c r="CD603" s="73"/>
      <c r="CE603" s="73"/>
      <c r="CF603" s="73"/>
      <c r="CG603" s="63">
        <f t="shared" si="149"/>
        <v>0</v>
      </c>
      <c r="CH603" s="63">
        <f t="shared" si="150"/>
        <v>0</v>
      </c>
      <c r="CI603" s="73"/>
      <c r="CJ603" s="63">
        <f>IF(Taula1[[#This Row],[Tipus de contracte                                  (fer servir opcions de la llista desplegable)]]="Indefinit",1,0)</f>
        <v>0</v>
      </c>
      <c r="CK603" s="63">
        <f>IF(Taula1[[#This Row],[Tipus de contracte                                  (fer servir opcions de la llista desplegable)]]="Temporal, igual o superior a 6 mesos",1,0)</f>
        <v>0</v>
      </c>
      <c r="CL603" s="63">
        <f>IF(Taula1[[#This Row],[Tipus de contracte                                  (fer servir opcions de la llista desplegable)]]="Substitució per IT",1,0)</f>
        <v>0</v>
      </c>
      <c r="CM603" s="73"/>
      <c r="CN603" s="63">
        <f>IF(Taula1[[#This Row],[Relació llocs de treball]]&gt;=1,1,0)</f>
        <v>0</v>
      </c>
      <c r="CO603" s="73"/>
      <c r="CP603" s="63">
        <f>IF(Taula1[[#This Row],[Identitat de gènere                                                          (fer servir opcions de la llista desplegable)]]="Home",1,0)</f>
        <v>0</v>
      </c>
      <c r="CQ603" s="63">
        <f>IF(Taula1[[#This Row],[Identitat de gènere                                                          (fer servir opcions de la llista desplegable)]]="Dona",1,0)</f>
        <v>0</v>
      </c>
      <c r="CR603" s="63">
        <f>IF(Taula1[[#This Row],[Identitat de gènere                                                          (fer servir opcions de la llista desplegable)]]="No binari",1,0)</f>
        <v>0</v>
      </c>
      <c r="CS603" s="73"/>
      <c r="CT603" s="63">
        <f t="shared" si="144"/>
        <v>0</v>
      </c>
      <c r="CU603" s="64">
        <f t="shared" si="151"/>
        <v>0</v>
      </c>
      <c r="CW603" s="64">
        <f t="shared" si="152"/>
        <v>0</v>
      </c>
      <c r="CX603" s="64">
        <f t="shared" si="153"/>
        <v>0</v>
      </c>
      <c r="CY603" s="64">
        <f t="shared" si="154"/>
        <v>0</v>
      </c>
      <c r="CZ603" s="64">
        <f t="shared" si="155"/>
        <v>0</v>
      </c>
      <c r="DB603" s="64">
        <f t="shared" si="156"/>
        <v>0</v>
      </c>
      <c r="DC603" s="64">
        <f t="shared" si="157"/>
        <v>0</v>
      </c>
      <c r="DD603" s="64">
        <f t="shared" si="158"/>
        <v>0</v>
      </c>
      <c r="DE603" s="64">
        <f t="shared" si="159"/>
        <v>0</v>
      </c>
    </row>
    <row r="604" spans="2:109" x14ac:dyDescent="0.3">
      <c r="B604" s="167"/>
      <c r="C604" s="186"/>
      <c r="D604" s="2"/>
      <c r="E604" s="67"/>
      <c r="F604" s="5"/>
      <c r="G604" s="5"/>
      <c r="H604" s="187"/>
      <c r="I604" s="111" t="str">
        <f ca="1">IF(Taula1[[#This Row],[Data naixement (format dd/mm/aaaa)]]="","0",DATEDIF(Taula1[[#This Row],[Data naixement (format dd/mm/aaaa)]],TODAY(),"Y"))</f>
        <v>0</v>
      </c>
      <c r="J604" s="6"/>
      <c r="K604" s="6"/>
      <c r="L604" s="6"/>
      <c r="M604" s="6"/>
      <c r="N604" s="56"/>
      <c r="O604" s="56"/>
      <c r="P604" s="56"/>
      <c r="Q604" s="6"/>
      <c r="R604" s="7"/>
      <c r="S604" s="143">
        <f>Taula1[[#This Row],[Mesos naturals sencers treballats període justificat (01/01/2023 - 31/03/2023)]]</f>
        <v>0</v>
      </c>
      <c r="T604" s="194">
        <f>Taula1[[#This Row],[Dies treballats període justificat (01/01/2023 - 31/03/2023)              no comptabilitzats com a mes natural sencer]]</f>
        <v>0</v>
      </c>
      <c r="U604" s="12"/>
      <c r="V604" s="7"/>
      <c r="W604" s="188"/>
      <c r="X604" s="188"/>
      <c r="Y604" s="188"/>
      <c r="Z604" s="188"/>
      <c r="AA604" s="190"/>
      <c r="AB604" s="143">
        <f>Taula1[[#This Row],[Grup justificat     (fer servir opcions de la llista desplegable)]]</f>
        <v>0</v>
      </c>
      <c r="AC604" s="182"/>
      <c r="AD604" s="39"/>
      <c r="AE604" s="131">
        <f>ROUND((AF604/100)*756*Taula1[[#This Row],[Mesos naturals sencers treballats període justificat (01/01/2023 - 31/03/2023)]],2)</f>
        <v>0</v>
      </c>
      <c r="AF604" s="81">
        <f>Taula1[[#This Row],[% Jornada segons contracte
(no posar el símbol %) ]]-Taula1[[#This Row],[% Reducció salari per baix rendiment        (no posar el símbol %)]]</f>
        <v>0</v>
      </c>
      <c r="AG604" s="131">
        <f>ROUND((AH604/100)*24.8547945*Taula1[[#This Row],[Dies treballats període justificat (01/01/2023 - 31/03/2023)              no comptabilitzats com a mes natural sencer]],2)</f>
        <v>0</v>
      </c>
      <c r="AH604" s="79">
        <f>Taula1[[#This Row],[% Jornada segons contracte
(no posar el símbol %) ]]-Taula1[[#This Row],[% Reducció salari per baix rendiment        (no posar el símbol %)]]</f>
        <v>0</v>
      </c>
      <c r="AI604" s="131">
        <f t="shared" si="145"/>
        <v>0</v>
      </c>
      <c r="AJ604" s="39"/>
      <c r="AK604" s="131">
        <f>ROUND((AL604/100)*756*Taula1[[#This Row],[Espai reservat Administració  (mesos)]],2)</f>
        <v>0</v>
      </c>
      <c r="AL604" s="81">
        <f>Taula1[[#This Row],[% Jornada segons contracte
(no posar el símbol %) ]]-Taula1[[#This Row],[% Reducció salari per baix rendiment        (no posar el símbol %)]]</f>
        <v>0</v>
      </c>
      <c r="AM604" s="131">
        <f>ROUND((AN604/100)*24.8547945*Taula1[[#This Row],[Espai reservat Administració (dies)]],2)</f>
        <v>0</v>
      </c>
      <c r="AN604" s="79">
        <f>Taula1[[#This Row],[% Jornada segons contracte
(no posar el símbol %) ]]-Taula1[[#This Row],[% Reducció salari per baix rendiment        (no posar el símbol %)]]</f>
        <v>0</v>
      </c>
      <c r="AO604" s="131">
        <f t="shared" si="146"/>
        <v>0</v>
      </c>
      <c r="AP604" s="87"/>
      <c r="AQ604" s="137">
        <f>ROUND((AR604/100)*693*Taula1[[#This Row],[Mesos naturals sencers treballats període justificat (01/01/2023 - 31/03/2023)]],2)</f>
        <v>0</v>
      </c>
      <c r="AR604" s="90">
        <f>Taula1[[#This Row],[% Jornada segons contracte
(no posar el símbol %) ]]-Taula1[[#This Row],[% Reducció salari per baix rendiment        (no posar el símbol %)]]</f>
        <v>0</v>
      </c>
      <c r="AS604" s="137">
        <f>ROUND((AT604/100)*22.78356164*Taula1[[#This Row],[Dies treballats període justificat (01/01/2023 - 31/03/2023)              no comptabilitzats com a mes natural sencer]],2)</f>
        <v>0</v>
      </c>
      <c r="AT604" s="90">
        <f>Taula1[[#This Row],[% Jornada segons contracte
(no posar el símbol %) ]]-Taula1[[#This Row],[% Reducció salari per baix rendiment        (no posar el símbol %)]]</f>
        <v>0</v>
      </c>
      <c r="AU604" s="137">
        <f t="shared" si="147"/>
        <v>0</v>
      </c>
      <c r="AV604" s="87"/>
      <c r="AW604" s="136">
        <f>ROUND((AX604/100)*693*Taula1[[#This Row],[Espai reservat Administració  (mesos)]],2)</f>
        <v>0</v>
      </c>
      <c r="AX604" s="90">
        <f>Taula1[[#This Row],[% Jornada segons contracte
(no posar el símbol %) ]]-Taula1[[#This Row],[% Reducció salari per baix rendiment        (no posar el símbol %)]]</f>
        <v>0</v>
      </c>
      <c r="AY604" s="131">
        <f>ROUND((AZ604/100)*22.78356164*Taula1[[#This Row],[Espai reservat Administració (dies)]],2)</f>
        <v>0</v>
      </c>
      <c r="AZ604" s="81">
        <f>Taula1[[#This Row],[% Jornada segons contracte
(no posar el símbol %) ]]-Taula1[[#This Row],[% Reducció salari per baix rendiment        (no posar el símbol %)]]</f>
        <v>0</v>
      </c>
      <c r="BA604" s="82">
        <f t="shared" si="148"/>
        <v>0</v>
      </c>
      <c r="BB604" s="41"/>
      <c r="BC604" s="131">
        <f>IF(Taula1[[#This Row],[Grup justificat     (fer servir opcions de la llista desplegable)]]=1,AI604,0)</f>
        <v>0</v>
      </c>
      <c r="BD604" s="131">
        <f>IF(Taula1[[#This Row],[Grup justificat     (fer servir opcions de la llista desplegable)]]=2,AU604,0)</f>
        <v>0</v>
      </c>
      <c r="BE604" s="41"/>
      <c r="BF604" s="131">
        <f>IF(Taula1[[#This Row],[Espai reservat Administració]]=1,AO604,0)</f>
        <v>0</v>
      </c>
      <c r="BG604" s="82">
        <f>IF(Taula1[[#This Row],[Espai reservat Administració]]=2,BA604,0)</f>
        <v>0</v>
      </c>
      <c r="BH604" s="41"/>
      <c r="BI604" s="126">
        <f>IF(Taula1[[#This Row],[Grup justificat     (fer servir opcions de la llista desplegable)]]=1,1,0)</f>
        <v>0</v>
      </c>
      <c r="BJ604" s="126">
        <f>IF(Taula1[[#This Row],[Espai reservat Administració]]=1,1,0)</f>
        <v>0</v>
      </c>
      <c r="BK604" s="111"/>
      <c r="BL604" s="126">
        <f>IF(Taula1[[#This Row],[Grup justificat     (fer servir opcions de la llista desplegable)]]=2,1,0)</f>
        <v>0</v>
      </c>
      <c r="BM604" s="126">
        <f>IF(Taula1[[#This Row],[Espai reservat Administració]]=2,1,0)</f>
        <v>0</v>
      </c>
      <c r="BN604" s="73"/>
      <c r="BO604" s="73"/>
      <c r="BP604" s="73"/>
      <c r="BQ604" s="73"/>
      <c r="BR604" s="73"/>
      <c r="BS604" s="73"/>
      <c r="BT604" s="73"/>
      <c r="BU604" s="73"/>
      <c r="BV604" s="73"/>
      <c r="BW604" s="73"/>
      <c r="BX604" s="73"/>
      <c r="BY604" s="73"/>
      <c r="BZ604" s="73"/>
      <c r="CA604" s="73"/>
      <c r="CB604" s="73"/>
      <c r="CC604" s="73"/>
      <c r="CD604" s="73"/>
      <c r="CE604" s="73"/>
      <c r="CF604" s="73"/>
      <c r="CG604" s="63">
        <f t="shared" si="149"/>
        <v>0</v>
      </c>
      <c r="CH604" s="63">
        <f t="shared" si="150"/>
        <v>0</v>
      </c>
      <c r="CI604" s="73"/>
      <c r="CJ604" s="63">
        <f>IF(Taula1[[#This Row],[Tipus de contracte                                  (fer servir opcions de la llista desplegable)]]="Indefinit",1,0)</f>
        <v>0</v>
      </c>
      <c r="CK604" s="63">
        <f>IF(Taula1[[#This Row],[Tipus de contracte                                  (fer servir opcions de la llista desplegable)]]="Temporal, igual o superior a 6 mesos",1,0)</f>
        <v>0</v>
      </c>
      <c r="CL604" s="63">
        <f>IF(Taula1[[#This Row],[Tipus de contracte                                  (fer servir opcions de la llista desplegable)]]="Substitució per IT",1,0)</f>
        <v>0</v>
      </c>
      <c r="CM604" s="73"/>
      <c r="CN604" s="63">
        <f>IF(Taula1[[#This Row],[Relació llocs de treball]]&gt;=1,1,0)</f>
        <v>0</v>
      </c>
      <c r="CO604" s="73"/>
      <c r="CP604" s="63">
        <f>IF(Taula1[[#This Row],[Identitat de gènere                                                          (fer servir opcions de la llista desplegable)]]="Home",1,0)</f>
        <v>0</v>
      </c>
      <c r="CQ604" s="63">
        <f>IF(Taula1[[#This Row],[Identitat de gènere                                                          (fer servir opcions de la llista desplegable)]]="Dona",1,0)</f>
        <v>0</v>
      </c>
      <c r="CR604" s="63">
        <f>IF(Taula1[[#This Row],[Identitat de gènere                                                          (fer servir opcions de la llista desplegable)]]="No binari",1,0)</f>
        <v>0</v>
      </c>
      <c r="CS604" s="73"/>
      <c r="CT604" s="63">
        <f t="shared" si="144"/>
        <v>0</v>
      </c>
      <c r="CU604" s="64">
        <f t="shared" si="151"/>
        <v>0</v>
      </c>
      <c r="CW604" s="64">
        <f t="shared" si="152"/>
        <v>0</v>
      </c>
      <c r="CX604" s="64">
        <f t="shared" si="153"/>
        <v>0</v>
      </c>
      <c r="CY604" s="64">
        <f t="shared" si="154"/>
        <v>0</v>
      </c>
      <c r="CZ604" s="64">
        <f t="shared" si="155"/>
        <v>0</v>
      </c>
      <c r="DB604" s="64">
        <f t="shared" si="156"/>
        <v>0</v>
      </c>
      <c r="DC604" s="64">
        <f t="shared" si="157"/>
        <v>0</v>
      </c>
      <c r="DD604" s="64">
        <f t="shared" si="158"/>
        <v>0</v>
      </c>
      <c r="DE604" s="64">
        <f t="shared" si="159"/>
        <v>0</v>
      </c>
    </row>
    <row r="605" spans="2:109" x14ac:dyDescent="0.3">
      <c r="B605" s="167"/>
      <c r="C605" s="186"/>
      <c r="D605" s="2"/>
      <c r="E605" s="67"/>
      <c r="F605" s="5"/>
      <c r="G605" s="5"/>
      <c r="H605" s="187"/>
      <c r="I605" s="111" t="str">
        <f ca="1">IF(Taula1[[#This Row],[Data naixement (format dd/mm/aaaa)]]="","0",DATEDIF(Taula1[[#This Row],[Data naixement (format dd/mm/aaaa)]],TODAY(),"Y"))</f>
        <v>0</v>
      </c>
      <c r="J605" s="6"/>
      <c r="K605" s="6"/>
      <c r="L605" s="6"/>
      <c r="M605" s="6"/>
      <c r="N605" s="56"/>
      <c r="O605" s="56"/>
      <c r="P605" s="56"/>
      <c r="Q605" s="6"/>
      <c r="R605" s="7"/>
      <c r="S605" s="143">
        <f>Taula1[[#This Row],[Mesos naturals sencers treballats període justificat (01/01/2023 - 31/03/2023)]]</f>
        <v>0</v>
      </c>
      <c r="T605" s="194">
        <f>Taula1[[#This Row],[Dies treballats període justificat (01/01/2023 - 31/03/2023)              no comptabilitzats com a mes natural sencer]]</f>
        <v>0</v>
      </c>
      <c r="U605" s="12"/>
      <c r="V605" s="7"/>
      <c r="W605" s="188"/>
      <c r="X605" s="188"/>
      <c r="Y605" s="188"/>
      <c r="Z605" s="188"/>
      <c r="AA605" s="190"/>
      <c r="AB605" s="143">
        <f>Taula1[[#This Row],[Grup justificat     (fer servir opcions de la llista desplegable)]]</f>
        <v>0</v>
      </c>
      <c r="AC605" s="182"/>
      <c r="AD605" s="39"/>
      <c r="AE605" s="131">
        <f>ROUND((AF605/100)*756*Taula1[[#This Row],[Mesos naturals sencers treballats període justificat (01/01/2023 - 31/03/2023)]],2)</f>
        <v>0</v>
      </c>
      <c r="AF605" s="81">
        <f>Taula1[[#This Row],[% Jornada segons contracte
(no posar el símbol %) ]]-Taula1[[#This Row],[% Reducció salari per baix rendiment        (no posar el símbol %)]]</f>
        <v>0</v>
      </c>
      <c r="AG605" s="131">
        <f>ROUND((AH605/100)*24.8547945*Taula1[[#This Row],[Dies treballats període justificat (01/01/2023 - 31/03/2023)              no comptabilitzats com a mes natural sencer]],2)</f>
        <v>0</v>
      </c>
      <c r="AH605" s="79">
        <f>Taula1[[#This Row],[% Jornada segons contracte
(no posar el símbol %) ]]-Taula1[[#This Row],[% Reducció salari per baix rendiment        (no posar el símbol %)]]</f>
        <v>0</v>
      </c>
      <c r="AI605" s="131">
        <f t="shared" si="145"/>
        <v>0</v>
      </c>
      <c r="AJ605" s="39"/>
      <c r="AK605" s="131">
        <f>ROUND((AL605/100)*756*Taula1[[#This Row],[Espai reservat Administració  (mesos)]],2)</f>
        <v>0</v>
      </c>
      <c r="AL605" s="81">
        <f>Taula1[[#This Row],[% Jornada segons contracte
(no posar el símbol %) ]]-Taula1[[#This Row],[% Reducció salari per baix rendiment        (no posar el símbol %)]]</f>
        <v>0</v>
      </c>
      <c r="AM605" s="131">
        <f>ROUND((AN605/100)*24.8547945*Taula1[[#This Row],[Espai reservat Administració (dies)]],2)</f>
        <v>0</v>
      </c>
      <c r="AN605" s="79">
        <f>Taula1[[#This Row],[% Jornada segons contracte
(no posar el símbol %) ]]-Taula1[[#This Row],[% Reducció salari per baix rendiment        (no posar el símbol %)]]</f>
        <v>0</v>
      </c>
      <c r="AO605" s="131">
        <f t="shared" si="146"/>
        <v>0</v>
      </c>
      <c r="AP605" s="87"/>
      <c r="AQ605" s="137">
        <f>ROUND((AR605/100)*693*Taula1[[#This Row],[Mesos naturals sencers treballats període justificat (01/01/2023 - 31/03/2023)]],2)</f>
        <v>0</v>
      </c>
      <c r="AR605" s="90">
        <f>Taula1[[#This Row],[% Jornada segons contracte
(no posar el símbol %) ]]-Taula1[[#This Row],[% Reducció salari per baix rendiment        (no posar el símbol %)]]</f>
        <v>0</v>
      </c>
      <c r="AS605" s="137">
        <f>ROUND((AT605/100)*22.78356164*Taula1[[#This Row],[Dies treballats període justificat (01/01/2023 - 31/03/2023)              no comptabilitzats com a mes natural sencer]],2)</f>
        <v>0</v>
      </c>
      <c r="AT605" s="90">
        <f>Taula1[[#This Row],[% Jornada segons contracte
(no posar el símbol %) ]]-Taula1[[#This Row],[% Reducció salari per baix rendiment        (no posar el símbol %)]]</f>
        <v>0</v>
      </c>
      <c r="AU605" s="137">
        <f t="shared" si="147"/>
        <v>0</v>
      </c>
      <c r="AV605" s="87"/>
      <c r="AW605" s="136">
        <f>ROUND((AX605/100)*693*Taula1[[#This Row],[Espai reservat Administració  (mesos)]],2)</f>
        <v>0</v>
      </c>
      <c r="AX605" s="90">
        <f>Taula1[[#This Row],[% Jornada segons contracte
(no posar el símbol %) ]]-Taula1[[#This Row],[% Reducció salari per baix rendiment        (no posar el símbol %)]]</f>
        <v>0</v>
      </c>
      <c r="AY605" s="131">
        <f>ROUND((AZ605/100)*22.78356164*Taula1[[#This Row],[Espai reservat Administració (dies)]],2)</f>
        <v>0</v>
      </c>
      <c r="AZ605" s="81">
        <f>Taula1[[#This Row],[% Jornada segons contracte
(no posar el símbol %) ]]-Taula1[[#This Row],[% Reducció salari per baix rendiment        (no posar el símbol %)]]</f>
        <v>0</v>
      </c>
      <c r="BA605" s="82">
        <f t="shared" si="148"/>
        <v>0</v>
      </c>
      <c r="BB605" s="41"/>
      <c r="BC605" s="131">
        <f>IF(Taula1[[#This Row],[Grup justificat     (fer servir opcions de la llista desplegable)]]=1,AI605,0)</f>
        <v>0</v>
      </c>
      <c r="BD605" s="131">
        <f>IF(Taula1[[#This Row],[Grup justificat     (fer servir opcions de la llista desplegable)]]=2,AU605,0)</f>
        <v>0</v>
      </c>
      <c r="BE605" s="41"/>
      <c r="BF605" s="131">
        <f>IF(Taula1[[#This Row],[Espai reservat Administració]]=1,AO605,0)</f>
        <v>0</v>
      </c>
      <c r="BG605" s="82">
        <f>IF(Taula1[[#This Row],[Espai reservat Administració]]=2,BA605,0)</f>
        <v>0</v>
      </c>
      <c r="BH605" s="41"/>
      <c r="BI605" s="126">
        <f>IF(Taula1[[#This Row],[Grup justificat     (fer servir opcions de la llista desplegable)]]=1,1,0)</f>
        <v>0</v>
      </c>
      <c r="BJ605" s="126">
        <f>IF(Taula1[[#This Row],[Espai reservat Administració]]=1,1,0)</f>
        <v>0</v>
      </c>
      <c r="BK605" s="111"/>
      <c r="BL605" s="126">
        <f>IF(Taula1[[#This Row],[Grup justificat     (fer servir opcions de la llista desplegable)]]=2,1,0)</f>
        <v>0</v>
      </c>
      <c r="BM605" s="126">
        <f>IF(Taula1[[#This Row],[Espai reservat Administració]]=2,1,0)</f>
        <v>0</v>
      </c>
      <c r="BN605" s="73"/>
      <c r="BO605" s="73"/>
      <c r="BP605" s="73"/>
      <c r="BQ605" s="73"/>
      <c r="BR605" s="73"/>
      <c r="BS605" s="73"/>
      <c r="BT605" s="73"/>
      <c r="BU605" s="73"/>
      <c r="BV605" s="73"/>
      <c r="BW605" s="73"/>
      <c r="BX605" s="73"/>
      <c r="BY605" s="73"/>
      <c r="BZ605" s="73"/>
      <c r="CA605" s="73"/>
      <c r="CB605" s="73"/>
      <c r="CC605" s="73"/>
      <c r="CD605" s="73"/>
      <c r="CE605" s="73"/>
      <c r="CF605" s="73"/>
      <c r="CG605" s="63">
        <f t="shared" si="149"/>
        <v>0</v>
      </c>
      <c r="CH605" s="63">
        <f t="shared" si="150"/>
        <v>0</v>
      </c>
      <c r="CI605" s="73"/>
      <c r="CJ605" s="63">
        <f>IF(Taula1[[#This Row],[Tipus de contracte                                  (fer servir opcions de la llista desplegable)]]="Indefinit",1,0)</f>
        <v>0</v>
      </c>
      <c r="CK605" s="63">
        <f>IF(Taula1[[#This Row],[Tipus de contracte                                  (fer servir opcions de la llista desplegable)]]="Temporal, igual o superior a 6 mesos",1,0)</f>
        <v>0</v>
      </c>
      <c r="CL605" s="63">
        <f>IF(Taula1[[#This Row],[Tipus de contracte                                  (fer servir opcions de la llista desplegable)]]="Substitució per IT",1,0)</f>
        <v>0</v>
      </c>
      <c r="CM605" s="73"/>
      <c r="CN605" s="63">
        <f>IF(Taula1[[#This Row],[Relació llocs de treball]]&gt;=1,1,0)</f>
        <v>0</v>
      </c>
      <c r="CO605" s="73"/>
      <c r="CP605" s="63">
        <f>IF(Taula1[[#This Row],[Identitat de gènere                                                          (fer servir opcions de la llista desplegable)]]="Home",1,0)</f>
        <v>0</v>
      </c>
      <c r="CQ605" s="63">
        <f>IF(Taula1[[#This Row],[Identitat de gènere                                                          (fer servir opcions de la llista desplegable)]]="Dona",1,0)</f>
        <v>0</v>
      </c>
      <c r="CR605" s="63">
        <f>IF(Taula1[[#This Row],[Identitat de gènere                                                          (fer servir opcions de la llista desplegable)]]="No binari",1,0)</f>
        <v>0</v>
      </c>
      <c r="CS605" s="73"/>
      <c r="CT605" s="63">
        <f t="shared" si="144"/>
        <v>0</v>
      </c>
      <c r="CU605" s="64">
        <f t="shared" si="151"/>
        <v>0</v>
      </c>
      <c r="CW605" s="64">
        <f t="shared" si="152"/>
        <v>0</v>
      </c>
      <c r="CX605" s="64">
        <f t="shared" si="153"/>
        <v>0</v>
      </c>
      <c r="CY605" s="64">
        <f t="shared" si="154"/>
        <v>0</v>
      </c>
      <c r="CZ605" s="64">
        <f t="shared" si="155"/>
        <v>0</v>
      </c>
      <c r="DB605" s="64">
        <f t="shared" si="156"/>
        <v>0</v>
      </c>
      <c r="DC605" s="64">
        <f t="shared" si="157"/>
        <v>0</v>
      </c>
      <c r="DD605" s="64">
        <f t="shared" si="158"/>
        <v>0</v>
      </c>
      <c r="DE605" s="64">
        <f t="shared" si="159"/>
        <v>0</v>
      </c>
    </row>
    <row r="606" spans="2:109" x14ac:dyDescent="0.3">
      <c r="B606" s="167"/>
      <c r="C606" s="186"/>
      <c r="D606" s="2"/>
      <c r="E606" s="67"/>
      <c r="F606" s="5"/>
      <c r="G606" s="5"/>
      <c r="H606" s="187"/>
      <c r="I606" s="111" t="str">
        <f ca="1">IF(Taula1[[#This Row],[Data naixement (format dd/mm/aaaa)]]="","0",DATEDIF(Taula1[[#This Row],[Data naixement (format dd/mm/aaaa)]],TODAY(),"Y"))</f>
        <v>0</v>
      </c>
      <c r="J606" s="6"/>
      <c r="K606" s="6"/>
      <c r="L606" s="6"/>
      <c r="M606" s="6"/>
      <c r="N606" s="56"/>
      <c r="O606" s="56"/>
      <c r="P606" s="56"/>
      <c r="Q606" s="6"/>
      <c r="R606" s="7"/>
      <c r="S606" s="143">
        <f>Taula1[[#This Row],[Mesos naturals sencers treballats període justificat (01/01/2023 - 31/03/2023)]]</f>
        <v>0</v>
      </c>
      <c r="T606" s="194">
        <f>Taula1[[#This Row],[Dies treballats període justificat (01/01/2023 - 31/03/2023)              no comptabilitzats com a mes natural sencer]]</f>
        <v>0</v>
      </c>
      <c r="U606" s="12"/>
      <c r="V606" s="7"/>
      <c r="W606" s="188"/>
      <c r="X606" s="188"/>
      <c r="Y606" s="188"/>
      <c r="Z606" s="188"/>
      <c r="AA606" s="190"/>
      <c r="AB606" s="143">
        <f>Taula1[[#This Row],[Grup justificat     (fer servir opcions de la llista desplegable)]]</f>
        <v>0</v>
      </c>
      <c r="AC606" s="182"/>
      <c r="AD606" s="39"/>
      <c r="AE606" s="131">
        <f>ROUND((AF606/100)*756*Taula1[[#This Row],[Mesos naturals sencers treballats període justificat (01/01/2023 - 31/03/2023)]],2)</f>
        <v>0</v>
      </c>
      <c r="AF606" s="81">
        <f>Taula1[[#This Row],[% Jornada segons contracte
(no posar el símbol %) ]]-Taula1[[#This Row],[% Reducció salari per baix rendiment        (no posar el símbol %)]]</f>
        <v>0</v>
      </c>
      <c r="AG606" s="131">
        <f>ROUND((AH606/100)*24.8547945*Taula1[[#This Row],[Dies treballats període justificat (01/01/2023 - 31/03/2023)              no comptabilitzats com a mes natural sencer]],2)</f>
        <v>0</v>
      </c>
      <c r="AH606" s="79">
        <f>Taula1[[#This Row],[% Jornada segons contracte
(no posar el símbol %) ]]-Taula1[[#This Row],[% Reducció salari per baix rendiment        (no posar el símbol %)]]</f>
        <v>0</v>
      </c>
      <c r="AI606" s="131">
        <f t="shared" si="145"/>
        <v>0</v>
      </c>
      <c r="AJ606" s="39"/>
      <c r="AK606" s="131">
        <f>ROUND((AL606/100)*756*Taula1[[#This Row],[Espai reservat Administració  (mesos)]],2)</f>
        <v>0</v>
      </c>
      <c r="AL606" s="81">
        <f>Taula1[[#This Row],[% Jornada segons contracte
(no posar el símbol %) ]]-Taula1[[#This Row],[% Reducció salari per baix rendiment        (no posar el símbol %)]]</f>
        <v>0</v>
      </c>
      <c r="AM606" s="131">
        <f>ROUND((AN606/100)*24.8547945*Taula1[[#This Row],[Espai reservat Administració (dies)]],2)</f>
        <v>0</v>
      </c>
      <c r="AN606" s="79">
        <f>Taula1[[#This Row],[% Jornada segons contracte
(no posar el símbol %) ]]-Taula1[[#This Row],[% Reducció salari per baix rendiment        (no posar el símbol %)]]</f>
        <v>0</v>
      </c>
      <c r="AO606" s="131">
        <f t="shared" si="146"/>
        <v>0</v>
      </c>
      <c r="AP606" s="87"/>
      <c r="AQ606" s="137">
        <f>ROUND((AR606/100)*693*Taula1[[#This Row],[Mesos naturals sencers treballats període justificat (01/01/2023 - 31/03/2023)]],2)</f>
        <v>0</v>
      </c>
      <c r="AR606" s="90">
        <f>Taula1[[#This Row],[% Jornada segons contracte
(no posar el símbol %) ]]-Taula1[[#This Row],[% Reducció salari per baix rendiment        (no posar el símbol %)]]</f>
        <v>0</v>
      </c>
      <c r="AS606" s="137">
        <f>ROUND((AT606/100)*22.78356164*Taula1[[#This Row],[Dies treballats període justificat (01/01/2023 - 31/03/2023)              no comptabilitzats com a mes natural sencer]],2)</f>
        <v>0</v>
      </c>
      <c r="AT606" s="90">
        <f>Taula1[[#This Row],[% Jornada segons contracte
(no posar el símbol %) ]]-Taula1[[#This Row],[% Reducció salari per baix rendiment        (no posar el símbol %)]]</f>
        <v>0</v>
      </c>
      <c r="AU606" s="137">
        <f t="shared" si="147"/>
        <v>0</v>
      </c>
      <c r="AV606" s="87"/>
      <c r="AW606" s="136">
        <f>ROUND((AX606/100)*693*Taula1[[#This Row],[Espai reservat Administració  (mesos)]],2)</f>
        <v>0</v>
      </c>
      <c r="AX606" s="90">
        <f>Taula1[[#This Row],[% Jornada segons contracte
(no posar el símbol %) ]]-Taula1[[#This Row],[% Reducció salari per baix rendiment        (no posar el símbol %)]]</f>
        <v>0</v>
      </c>
      <c r="AY606" s="131">
        <f>ROUND((AZ606/100)*22.78356164*Taula1[[#This Row],[Espai reservat Administració (dies)]],2)</f>
        <v>0</v>
      </c>
      <c r="AZ606" s="81">
        <f>Taula1[[#This Row],[% Jornada segons contracte
(no posar el símbol %) ]]-Taula1[[#This Row],[% Reducció salari per baix rendiment        (no posar el símbol %)]]</f>
        <v>0</v>
      </c>
      <c r="BA606" s="82">
        <f t="shared" si="148"/>
        <v>0</v>
      </c>
      <c r="BB606" s="41"/>
      <c r="BC606" s="131">
        <f>IF(Taula1[[#This Row],[Grup justificat     (fer servir opcions de la llista desplegable)]]=1,AI606,0)</f>
        <v>0</v>
      </c>
      <c r="BD606" s="131">
        <f>IF(Taula1[[#This Row],[Grup justificat     (fer servir opcions de la llista desplegable)]]=2,AU606,0)</f>
        <v>0</v>
      </c>
      <c r="BE606" s="41"/>
      <c r="BF606" s="131">
        <f>IF(Taula1[[#This Row],[Espai reservat Administració]]=1,AO606,0)</f>
        <v>0</v>
      </c>
      <c r="BG606" s="82">
        <f>IF(Taula1[[#This Row],[Espai reservat Administració]]=2,BA606,0)</f>
        <v>0</v>
      </c>
      <c r="BH606" s="41"/>
      <c r="BI606" s="126">
        <f>IF(Taula1[[#This Row],[Grup justificat     (fer servir opcions de la llista desplegable)]]=1,1,0)</f>
        <v>0</v>
      </c>
      <c r="BJ606" s="126">
        <f>IF(Taula1[[#This Row],[Espai reservat Administració]]=1,1,0)</f>
        <v>0</v>
      </c>
      <c r="BK606" s="111"/>
      <c r="BL606" s="126">
        <f>IF(Taula1[[#This Row],[Grup justificat     (fer servir opcions de la llista desplegable)]]=2,1,0)</f>
        <v>0</v>
      </c>
      <c r="BM606" s="126">
        <f>IF(Taula1[[#This Row],[Espai reservat Administració]]=2,1,0)</f>
        <v>0</v>
      </c>
      <c r="BN606" s="73"/>
      <c r="BO606" s="73"/>
      <c r="BP606" s="73"/>
      <c r="BQ606" s="73"/>
      <c r="BR606" s="73"/>
      <c r="BS606" s="73"/>
      <c r="BT606" s="73"/>
      <c r="BU606" s="73"/>
      <c r="BV606" s="73"/>
      <c r="BW606" s="73"/>
      <c r="BX606" s="73"/>
      <c r="BY606" s="73"/>
      <c r="BZ606" s="73"/>
      <c r="CA606" s="73"/>
      <c r="CB606" s="73"/>
      <c r="CC606" s="73"/>
      <c r="CD606" s="73"/>
      <c r="CE606" s="73"/>
      <c r="CF606" s="73"/>
      <c r="CG606" s="63">
        <f t="shared" si="149"/>
        <v>0</v>
      </c>
      <c r="CH606" s="63">
        <f t="shared" si="150"/>
        <v>0</v>
      </c>
      <c r="CI606" s="73"/>
      <c r="CJ606" s="63">
        <f>IF(Taula1[[#This Row],[Tipus de contracte                                  (fer servir opcions de la llista desplegable)]]="Indefinit",1,0)</f>
        <v>0</v>
      </c>
      <c r="CK606" s="63">
        <f>IF(Taula1[[#This Row],[Tipus de contracte                                  (fer servir opcions de la llista desplegable)]]="Temporal, igual o superior a 6 mesos",1,0)</f>
        <v>0</v>
      </c>
      <c r="CL606" s="63">
        <f>IF(Taula1[[#This Row],[Tipus de contracte                                  (fer servir opcions de la llista desplegable)]]="Substitució per IT",1,0)</f>
        <v>0</v>
      </c>
      <c r="CM606" s="73"/>
      <c r="CN606" s="63">
        <f>IF(Taula1[[#This Row],[Relació llocs de treball]]&gt;=1,1,0)</f>
        <v>0</v>
      </c>
      <c r="CO606" s="73"/>
      <c r="CP606" s="63">
        <f>IF(Taula1[[#This Row],[Identitat de gènere                                                          (fer servir opcions de la llista desplegable)]]="Home",1,0)</f>
        <v>0</v>
      </c>
      <c r="CQ606" s="63">
        <f>IF(Taula1[[#This Row],[Identitat de gènere                                                          (fer servir opcions de la llista desplegable)]]="Dona",1,0)</f>
        <v>0</v>
      </c>
      <c r="CR606" s="63">
        <f>IF(Taula1[[#This Row],[Identitat de gènere                                                          (fer servir opcions de la llista desplegable)]]="No binari",1,0)</f>
        <v>0</v>
      </c>
      <c r="CS606" s="73"/>
      <c r="CT606" s="63">
        <f t="shared" si="144"/>
        <v>0</v>
      </c>
      <c r="CU606" s="64">
        <f t="shared" si="151"/>
        <v>0</v>
      </c>
      <c r="CW606" s="64">
        <f t="shared" si="152"/>
        <v>0</v>
      </c>
      <c r="CX606" s="64">
        <f t="shared" si="153"/>
        <v>0</v>
      </c>
      <c r="CY606" s="64">
        <f t="shared" si="154"/>
        <v>0</v>
      </c>
      <c r="CZ606" s="64">
        <f t="shared" si="155"/>
        <v>0</v>
      </c>
      <c r="DB606" s="64">
        <f t="shared" si="156"/>
        <v>0</v>
      </c>
      <c r="DC606" s="64">
        <f t="shared" si="157"/>
        <v>0</v>
      </c>
      <c r="DD606" s="64">
        <f t="shared" si="158"/>
        <v>0</v>
      </c>
      <c r="DE606" s="64">
        <f t="shared" si="159"/>
        <v>0</v>
      </c>
    </row>
    <row r="607" spans="2:109" x14ac:dyDescent="0.3">
      <c r="B607" s="167"/>
      <c r="C607" s="186"/>
      <c r="D607" s="2"/>
      <c r="E607" s="67"/>
      <c r="F607" s="5"/>
      <c r="G607" s="5"/>
      <c r="H607" s="187"/>
      <c r="I607" s="111" t="str">
        <f ca="1">IF(Taula1[[#This Row],[Data naixement (format dd/mm/aaaa)]]="","0",DATEDIF(Taula1[[#This Row],[Data naixement (format dd/mm/aaaa)]],TODAY(),"Y"))</f>
        <v>0</v>
      </c>
      <c r="J607" s="6"/>
      <c r="K607" s="6"/>
      <c r="L607" s="6"/>
      <c r="M607" s="6"/>
      <c r="N607" s="56"/>
      <c r="O607" s="56"/>
      <c r="P607" s="56"/>
      <c r="Q607" s="6"/>
      <c r="R607" s="7"/>
      <c r="S607" s="143">
        <f>Taula1[[#This Row],[Mesos naturals sencers treballats període justificat (01/01/2023 - 31/03/2023)]]</f>
        <v>0</v>
      </c>
      <c r="T607" s="194">
        <f>Taula1[[#This Row],[Dies treballats període justificat (01/01/2023 - 31/03/2023)              no comptabilitzats com a mes natural sencer]]</f>
        <v>0</v>
      </c>
      <c r="U607" s="12"/>
      <c r="V607" s="7"/>
      <c r="W607" s="188"/>
      <c r="X607" s="188"/>
      <c r="Y607" s="188"/>
      <c r="Z607" s="188"/>
      <c r="AA607" s="190"/>
      <c r="AB607" s="143">
        <f>Taula1[[#This Row],[Grup justificat     (fer servir opcions de la llista desplegable)]]</f>
        <v>0</v>
      </c>
      <c r="AC607" s="182"/>
      <c r="AD607" s="39"/>
      <c r="AE607" s="131">
        <f>ROUND((AF607/100)*756*Taula1[[#This Row],[Mesos naturals sencers treballats període justificat (01/01/2023 - 31/03/2023)]],2)</f>
        <v>0</v>
      </c>
      <c r="AF607" s="81">
        <f>Taula1[[#This Row],[% Jornada segons contracte
(no posar el símbol %) ]]-Taula1[[#This Row],[% Reducció salari per baix rendiment        (no posar el símbol %)]]</f>
        <v>0</v>
      </c>
      <c r="AG607" s="131">
        <f>ROUND((AH607/100)*24.8547945*Taula1[[#This Row],[Dies treballats període justificat (01/01/2023 - 31/03/2023)              no comptabilitzats com a mes natural sencer]],2)</f>
        <v>0</v>
      </c>
      <c r="AH607" s="79">
        <f>Taula1[[#This Row],[% Jornada segons contracte
(no posar el símbol %) ]]-Taula1[[#This Row],[% Reducció salari per baix rendiment        (no posar el símbol %)]]</f>
        <v>0</v>
      </c>
      <c r="AI607" s="131">
        <f t="shared" si="145"/>
        <v>0</v>
      </c>
      <c r="AJ607" s="39"/>
      <c r="AK607" s="131">
        <f>ROUND((AL607/100)*756*Taula1[[#This Row],[Espai reservat Administració  (mesos)]],2)</f>
        <v>0</v>
      </c>
      <c r="AL607" s="81">
        <f>Taula1[[#This Row],[% Jornada segons contracte
(no posar el símbol %) ]]-Taula1[[#This Row],[% Reducció salari per baix rendiment        (no posar el símbol %)]]</f>
        <v>0</v>
      </c>
      <c r="AM607" s="131">
        <f>ROUND((AN607/100)*24.8547945*Taula1[[#This Row],[Espai reservat Administració (dies)]],2)</f>
        <v>0</v>
      </c>
      <c r="AN607" s="79">
        <f>Taula1[[#This Row],[% Jornada segons contracte
(no posar el símbol %) ]]-Taula1[[#This Row],[% Reducció salari per baix rendiment        (no posar el símbol %)]]</f>
        <v>0</v>
      </c>
      <c r="AO607" s="131">
        <f t="shared" si="146"/>
        <v>0</v>
      </c>
      <c r="AP607" s="87"/>
      <c r="AQ607" s="137">
        <f>ROUND((AR607/100)*693*Taula1[[#This Row],[Mesos naturals sencers treballats període justificat (01/01/2023 - 31/03/2023)]],2)</f>
        <v>0</v>
      </c>
      <c r="AR607" s="90">
        <f>Taula1[[#This Row],[% Jornada segons contracte
(no posar el símbol %) ]]-Taula1[[#This Row],[% Reducció salari per baix rendiment        (no posar el símbol %)]]</f>
        <v>0</v>
      </c>
      <c r="AS607" s="137">
        <f>ROUND((AT607/100)*22.78356164*Taula1[[#This Row],[Dies treballats període justificat (01/01/2023 - 31/03/2023)              no comptabilitzats com a mes natural sencer]],2)</f>
        <v>0</v>
      </c>
      <c r="AT607" s="90">
        <f>Taula1[[#This Row],[% Jornada segons contracte
(no posar el símbol %) ]]-Taula1[[#This Row],[% Reducció salari per baix rendiment        (no posar el símbol %)]]</f>
        <v>0</v>
      </c>
      <c r="AU607" s="137">
        <f t="shared" si="147"/>
        <v>0</v>
      </c>
      <c r="AV607" s="87"/>
      <c r="AW607" s="136">
        <f>ROUND((AX607/100)*693*Taula1[[#This Row],[Espai reservat Administració  (mesos)]],2)</f>
        <v>0</v>
      </c>
      <c r="AX607" s="90">
        <f>Taula1[[#This Row],[% Jornada segons contracte
(no posar el símbol %) ]]-Taula1[[#This Row],[% Reducció salari per baix rendiment        (no posar el símbol %)]]</f>
        <v>0</v>
      </c>
      <c r="AY607" s="131">
        <f>ROUND((AZ607/100)*22.78356164*Taula1[[#This Row],[Espai reservat Administració (dies)]],2)</f>
        <v>0</v>
      </c>
      <c r="AZ607" s="81">
        <f>Taula1[[#This Row],[% Jornada segons contracte
(no posar el símbol %) ]]-Taula1[[#This Row],[% Reducció salari per baix rendiment        (no posar el símbol %)]]</f>
        <v>0</v>
      </c>
      <c r="BA607" s="82">
        <f t="shared" si="148"/>
        <v>0</v>
      </c>
      <c r="BB607" s="41"/>
      <c r="BC607" s="131">
        <f>IF(Taula1[[#This Row],[Grup justificat     (fer servir opcions de la llista desplegable)]]=1,AI607,0)</f>
        <v>0</v>
      </c>
      <c r="BD607" s="131">
        <f>IF(Taula1[[#This Row],[Grup justificat     (fer servir opcions de la llista desplegable)]]=2,AU607,0)</f>
        <v>0</v>
      </c>
      <c r="BE607" s="41"/>
      <c r="BF607" s="131">
        <f>IF(Taula1[[#This Row],[Espai reservat Administració]]=1,AO607,0)</f>
        <v>0</v>
      </c>
      <c r="BG607" s="82">
        <f>IF(Taula1[[#This Row],[Espai reservat Administració]]=2,BA607,0)</f>
        <v>0</v>
      </c>
      <c r="BH607" s="41"/>
      <c r="BI607" s="126">
        <f>IF(Taula1[[#This Row],[Grup justificat     (fer servir opcions de la llista desplegable)]]=1,1,0)</f>
        <v>0</v>
      </c>
      <c r="BJ607" s="126">
        <f>IF(Taula1[[#This Row],[Espai reservat Administració]]=1,1,0)</f>
        <v>0</v>
      </c>
      <c r="BK607" s="111"/>
      <c r="BL607" s="126">
        <f>IF(Taula1[[#This Row],[Grup justificat     (fer servir opcions de la llista desplegable)]]=2,1,0)</f>
        <v>0</v>
      </c>
      <c r="BM607" s="126">
        <f>IF(Taula1[[#This Row],[Espai reservat Administració]]=2,1,0)</f>
        <v>0</v>
      </c>
      <c r="BN607" s="73"/>
      <c r="BO607" s="73"/>
      <c r="BP607" s="73"/>
      <c r="BQ607" s="73"/>
      <c r="BR607" s="73"/>
      <c r="BS607" s="73"/>
      <c r="BT607" s="73"/>
      <c r="BU607" s="73"/>
      <c r="BV607" s="73"/>
      <c r="BW607" s="73"/>
      <c r="BX607" s="73"/>
      <c r="BY607" s="73"/>
      <c r="BZ607" s="73"/>
      <c r="CA607" s="73"/>
      <c r="CB607" s="73"/>
      <c r="CC607" s="73"/>
      <c r="CD607" s="73"/>
      <c r="CE607" s="73"/>
      <c r="CF607" s="73"/>
      <c r="CG607" s="63">
        <f t="shared" si="149"/>
        <v>0</v>
      </c>
      <c r="CH607" s="63">
        <f t="shared" si="150"/>
        <v>0</v>
      </c>
      <c r="CI607" s="73"/>
      <c r="CJ607" s="63">
        <f>IF(Taula1[[#This Row],[Tipus de contracte                                  (fer servir opcions de la llista desplegable)]]="Indefinit",1,0)</f>
        <v>0</v>
      </c>
      <c r="CK607" s="63">
        <f>IF(Taula1[[#This Row],[Tipus de contracte                                  (fer servir opcions de la llista desplegable)]]="Temporal, igual o superior a 6 mesos",1,0)</f>
        <v>0</v>
      </c>
      <c r="CL607" s="63">
        <f>IF(Taula1[[#This Row],[Tipus de contracte                                  (fer servir opcions de la llista desplegable)]]="Substitució per IT",1,0)</f>
        <v>0</v>
      </c>
      <c r="CM607" s="73"/>
      <c r="CN607" s="63">
        <f>IF(Taula1[[#This Row],[Relació llocs de treball]]&gt;=1,1,0)</f>
        <v>0</v>
      </c>
      <c r="CO607" s="73"/>
      <c r="CP607" s="63">
        <f>IF(Taula1[[#This Row],[Identitat de gènere                                                          (fer servir opcions de la llista desplegable)]]="Home",1,0)</f>
        <v>0</v>
      </c>
      <c r="CQ607" s="63">
        <f>IF(Taula1[[#This Row],[Identitat de gènere                                                          (fer servir opcions de la llista desplegable)]]="Dona",1,0)</f>
        <v>0</v>
      </c>
      <c r="CR607" s="63">
        <f>IF(Taula1[[#This Row],[Identitat de gènere                                                          (fer servir opcions de la llista desplegable)]]="No binari",1,0)</f>
        <v>0</v>
      </c>
      <c r="CS607" s="73"/>
      <c r="CT607" s="63">
        <f t="shared" si="144"/>
        <v>0</v>
      </c>
      <c r="CU607" s="64">
        <f t="shared" si="151"/>
        <v>0</v>
      </c>
      <c r="CW607" s="64">
        <f t="shared" si="152"/>
        <v>0</v>
      </c>
      <c r="CX607" s="64">
        <f t="shared" si="153"/>
        <v>0</v>
      </c>
      <c r="CY607" s="64">
        <f t="shared" si="154"/>
        <v>0</v>
      </c>
      <c r="CZ607" s="64">
        <f t="shared" si="155"/>
        <v>0</v>
      </c>
      <c r="DB607" s="64">
        <f t="shared" si="156"/>
        <v>0</v>
      </c>
      <c r="DC607" s="64">
        <f t="shared" si="157"/>
        <v>0</v>
      </c>
      <c r="DD607" s="64">
        <f t="shared" si="158"/>
        <v>0</v>
      </c>
      <c r="DE607" s="64">
        <f t="shared" si="159"/>
        <v>0</v>
      </c>
    </row>
    <row r="608" spans="2:109" x14ac:dyDescent="0.3">
      <c r="B608" s="167"/>
      <c r="C608" s="186"/>
      <c r="D608" s="2"/>
      <c r="E608" s="67"/>
      <c r="F608" s="5"/>
      <c r="G608" s="5"/>
      <c r="H608" s="187"/>
      <c r="I608" s="111" t="str">
        <f ca="1">IF(Taula1[[#This Row],[Data naixement (format dd/mm/aaaa)]]="","0",DATEDIF(Taula1[[#This Row],[Data naixement (format dd/mm/aaaa)]],TODAY(),"Y"))</f>
        <v>0</v>
      </c>
      <c r="J608" s="6"/>
      <c r="K608" s="6"/>
      <c r="L608" s="6"/>
      <c r="M608" s="6"/>
      <c r="N608" s="56"/>
      <c r="O608" s="56"/>
      <c r="P608" s="56"/>
      <c r="Q608" s="6"/>
      <c r="R608" s="7"/>
      <c r="S608" s="143">
        <f>Taula1[[#This Row],[Mesos naturals sencers treballats període justificat (01/01/2023 - 31/03/2023)]]</f>
        <v>0</v>
      </c>
      <c r="T608" s="194">
        <f>Taula1[[#This Row],[Dies treballats període justificat (01/01/2023 - 31/03/2023)              no comptabilitzats com a mes natural sencer]]</f>
        <v>0</v>
      </c>
      <c r="U608" s="12"/>
      <c r="V608" s="7"/>
      <c r="W608" s="188"/>
      <c r="X608" s="188"/>
      <c r="Y608" s="188"/>
      <c r="Z608" s="188"/>
      <c r="AA608" s="190"/>
      <c r="AB608" s="143">
        <f>Taula1[[#This Row],[Grup justificat     (fer servir opcions de la llista desplegable)]]</f>
        <v>0</v>
      </c>
      <c r="AC608" s="182"/>
      <c r="AD608" s="39"/>
      <c r="AE608" s="131">
        <f>ROUND((AF608/100)*756*Taula1[[#This Row],[Mesos naturals sencers treballats període justificat (01/01/2023 - 31/03/2023)]],2)</f>
        <v>0</v>
      </c>
      <c r="AF608" s="81">
        <f>Taula1[[#This Row],[% Jornada segons contracte
(no posar el símbol %) ]]-Taula1[[#This Row],[% Reducció salari per baix rendiment        (no posar el símbol %)]]</f>
        <v>0</v>
      </c>
      <c r="AG608" s="131">
        <f>ROUND((AH608/100)*24.8547945*Taula1[[#This Row],[Dies treballats període justificat (01/01/2023 - 31/03/2023)              no comptabilitzats com a mes natural sencer]],2)</f>
        <v>0</v>
      </c>
      <c r="AH608" s="79">
        <f>Taula1[[#This Row],[% Jornada segons contracte
(no posar el símbol %) ]]-Taula1[[#This Row],[% Reducció salari per baix rendiment        (no posar el símbol %)]]</f>
        <v>0</v>
      </c>
      <c r="AI608" s="131">
        <f t="shared" si="145"/>
        <v>0</v>
      </c>
      <c r="AJ608" s="39"/>
      <c r="AK608" s="131">
        <f>ROUND((AL608/100)*756*Taula1[[#This Row],[Espai reservat Administració  (mesos)]],2)</f>
        <v>0</v>
      </c>
      <c r="AL608" s="81">
        <f>Taula1[[#This Row],[% Jornada segons contracte
(no posar el símbol %) ]]-Taula1[[#This Row],[% Reducció salari per baix rendiment        (no posar el símbol %)]]</f>
        <v>0</v>
      </c>
      <c r="AM608" s="131">
        <f>ROUND((AN608/100)*24.8547945*Taula1[[#This Row],[Espai reservat Administració (dies)]],2)</f>
        <v>0</v>
      </c>
      <c r="AN608" s="79">
        <f>Taula1[[#This Row],[% Jornada segons contracte
(no posar el símbol %) ]]-Taula1[[#This Row],[% Reducció salari per baix rendiment        (no posar el símbol %)]]</f>
        <v>0</v>
      </c>
      <c r="AO608" s="131">
        <f t="shared" si="146"/>
        <v>0</v>
      </c>
      <c r="AP608" s="87"/>
      <c r="AQ608" s="137">
        <f>ROUND((AR608/100)*693*Taula1[[#This Row],[Mesos naturals sencers treballats període justificat (01/01/2023 - 31/03/2023)]],2)</f>
        <v>0</v>
      </c>
      <c r="AR608" s="90">
        <f>Taula1[[#This Row],[% Jornada segons contracte
(no posar el símbol %) ]]-Taula1[[#This Row],[% Reducció salari per baix rendiment        (no posar el símbol %)]]</f>
        <v>0</v>
      </c>
      <c r="AS608" s="137">
        <f>ROUND((AT608/100)*22.78356164*Taula1[[#This Row],[Dies treballats període justificat (01/01/2023 - 31/03/2023)              no comptabilitzats com a mes natural sencer]],2)</f>
        <v>0</v>
      </c>
      <c r="AT608" s="90">
        <f>Taula1[[#This Row],[% Jornada segons contracte
(no posar el símbol %) ]]-Taula1[[#This Row],[% Reducció salari per baix rendiment        (no posar el símbol %)]]</f>
        <v>0</v>
      </c>
      <c r="AU608" s="137">
        <f t="shared" si="147"/>
        <v>0</v>
      </c>
      <c r="AV608" s="87"/>
      <c r="AW608" s="136">
        <f>ROUND((AX608/100)*693*Taula1[[#This Row],[Espai reservat Administració  (mesos)]],2)</f>
        <v>0</v>
      </c>
      <c r="AX608" s="90">
        <f>Taula1[[#This Row],[% Jornada segons contracte
(no posar el símbol %) ]]-Taula1[[#This Row],[% Reducció salari per baix rendiment        (no posar el símbol %)]]</f>
        <v>0</v>
      </c>
      <c r="AY608" s="131">
        <f>ROUND((AZ608/100)*22.78356164*Taula1[[#This Row],[Espai reservat Administració (dies)]],2)</f>
        <v>0</v>
      </c>
      <c r="AZ608" s="81">
        <f>Taula1[[#This Row],[% Jornada segons contracte
(no posar el símbol %) ]]-Taula1[[#This Row],[% Reducció salari per baix rendiment        (no posar el símbol %)]]</f>
        <v>0</v>
      </c>
      <c r="BA608" s="82">
        <f t="shared" si="148"/>
        <v>0</v>
      </c>
      <c r="BB608" s="41"/>
      <c r="BC608" s="131">
        <f>IF(Taula1[[#This Row],[Grup justificat     (fer servir opcions de la llista desplegable)]]=1,AI608,0)</f>
        <v>0</v>
      </c>
      <c r="BD608" s="131">
        <f>IF(Taula1[[#This Row],[Grup justificat     (fer servir opcions de la llista desplegable)]]=2,AU608,0)</f>
        <v>0</v>
      </c>
      <c r="BE608" s="41"/>
      <c r="BF608" s="131">
        <f>IF(Taula1[[#This Row],[Espai reservat Administració]]=1,AO608,0)</f>
        <v>0</v>
      </c>
      <c r="BG608" s="82">
        <f>IF(Taula1[[#This Row],[Espai reservat Administració]]=2,BA608,0)</f>
        <v>0</v>
      </c>
      <c r="BH608" s="41"/>
      <c r="BI608" s="126">
        <f>IF(Taula1[[#This Row],[Grup justificat     (fer servir opcions de la llista desplegable)]]=1,1,0)</f>
        <v>0</v>
      </c>
      <c r="BJ608" s="126">
        <f>IF(Taula1[[#This Row],[Espai reservat Administració]]=1,1,0)</f>
        <v>0</v>
      </c>
      <c r="BK608" s="111"/>
      <c r="BL608" s="126">
        <f>IF(Taula1[[#This Row],[Grup justificat     (fer servir opcions de la llista desplegable)]]=2,1,0)</f>
        <v>0</v>
      </c>
      <c r="BM608" s="126">
        <f>IF(Taula1[[#This Row],[Espai reservat Administració]]=2,1,0)</f>
        <v>0</v>
      </c>
      <c r="BN608" s="73"/>
      <c r="BO608" s="73"/>
      <c r="BP608" s="73"/>
      <c r="BQ608" s="73"/>
      <c r="BR608" s="73"/>
      <c r="BS608" s="73"/>
      <c r="BT608" s="73"/>
      <c r="BU608" s="73"/>
      <c r="BV608" s="73"/>
      <c r="BW608" s="73"/>
      <c r="BX608" s="73"/>
      <c r="BY608" s="73"/>
      <c r="BZ608" s="73"/>
      <c r="CA608" s="73"/>
      <c r="CB608" s="73"/>
      <c r="CC608" s="73"/>
      <c r="CD608" s="73"/>
      <c r="CE608" s="73"/>
      <c r="CF608" s="73"/>
      <c r="CG608" s="63">
        <f t="shared" si="149"/>
        <v>0</v>
      </c>
      <c r="CH608" s="63">
        <f t="shared" si="150"/>
        <v>0</v>
      </c>
      <c r="CI608" s="73"/>
      <c r="CJ608" s="63">
        <f>IF(Taula1[[#This Row],[Tipus de contracte                                  (fer servir opcions de la llista desplegable)]]="Indefinit",1,0)</f>
        <v>0</v>
      </c>
      <c r="CK608" s="63">
        <f>IF(Taula1[[#This Row],[Tipus de contracte                                  (fer servir opcions de la llista desplegable)]]="Temporal, igual o superior a 6 mesos",1,0)</f>
        <v>0</v>
      </c>
      <c r="CL608" s="63">
        <f>IF(Taula1[[#This Row],[Tipus de contracte                                  (fer servir opcions de la llista desplegable)]]="Substitució per IT",1,0)</f>
        <v>0</v>
      </c>
      <c r="CM608" s="73"/>
      <c r="CN608" s="63">
        <f>IF(Taula1[[#This Row],[Relació llocs de treball]]&gt;=1,1,0)</f>
        <v>0</v>
      </c>
      <c r="CO608" s="73"/>
      <c r="CP608" s="63">
        <f>IF(Taula1[[#This Row],[Identitat de gènere                                                          (fer servir opcions de la llista desplegable)]]="Home",1,0)</f>
        <v>0</v>
      </c>
      <c r="CQ608" s="63">
        <f>IF(Taula1[[#This Row],[Identitat de gènere                                                          (fer servir opcions de la llista desplegable)]]="Dona",1,0)</f>
        <v>0</v>
      </c>
      <c r="CR608" s="63">
        <f>IF(Taula1[[#This Row],[Identitat de gènere                                                          (fer servir opcions de la llista desplegable)]]="No binari",1,0)</f>
        <v>0</v>
      </c>
      <c r="CS608" s="73"/>
      <c r="CT608" s="63">
        <f t="shared" si="144"/>
        <v>0</v>
      </c>
      <c r="CU608" s="64">
        <f t="shared" si="151"/>
        <v>0</v>
      </c>
      <c r="CW608" s="64">
        <f t="shared" si="152"/>
        <v>0</v>
      </c>
      <c r="CX608" s="64">
        <f t="shared" si="153"/>
        <v>0</v>
      </c>
      <c r="CY608" s="64">
        <f t="shared" si="154"/>
        <v>0</v>
      </c>
      <c r="CZ608" s="64">
        <f t="shared" si="155"/>
        <v>0</v>
      </c>
      <c r="DB608" s="64">
        <f t="shared" si="156"/>
        <v>0</v>
      </c>
      <c r="DC608" s="64">
        <f t="shared" si="157"/>
        <v>0</v>
      </c>
      <c r="DD608" s="64">
        <f t="shared" si="158"/>
        <v>0</v>
      </c>
      <c r="DE608" s="64">
        <f t="shared" si="159"/>
        <v>0</v>
      </c>
    </row>
    <row r="609" spans="2:109" x14ac:dyDescent="0.3">
      <c r="B609" s="167"/>
      <c r="C609" s="186"/>
      <c r="D609" s="2"/>
      <c r="E609" s="67"/>
      <c r="F609" s="5"/>
      <c r="G609" s="5"/>
      <c r="H609" s="187"/>
      <c r="I609" s="111" t="str">
        <f ca="1">IF(Taula1[[#This Row],[Data naixement (format dd/mm/aaaa)]]="","0",DATEDIF(Taula1[[#This Row],[Data naixement (format dd/mm/aaaa)]],TODAY(),"Y"))</f>
        <v>0</v>
      </c>
      <c r="J609" s="6"/>
      <c r="K609" s="6"/>
      <c r="L609" s="6"/>
      <c r="M609" s="6"/>
      <c r="N609" s="56"/>
      <c r="O609" s="56"/>
      <c r="P609" s="56"/>
      <c r="Q609" s="6"/>
      <c r="R609" s="7"/>
      <c r="S609" s="143">
        <f>Taula1[[#This Row],[Mesos naturals sencers treballats període justificat (01/01/2023 - 31/03/2023)]]</f>
        <v>0</v>
      </c>
      <c r="T609" s="194">
        <f>Taula1[[#This Row],[Dies treballats període justificat (01/01/2023 - 31/03/2023)              no comptabilitzats com a mes natural sencer]]</f>
        <v>0</v>
      </c>
      <c r="U609" s="12"/>
      <c r="V609" s="7"/>
      <c r="W609" s="188"/>
      <c r="X609" s="188"/>
      <c r="Y609" s="188"/>
      <c r="Z609" s="188"/>
      <c r="AA609" s="190"/>
      <c r="AB609" s="143">
        <f>Taula1[[#This Row],[Grup justificat     (fer servir opcions de la llista desplegable)]]</f>
        <v>0</v>
      </c>
      <c r="AC609" s="182"/>
      <c r="AD609" s="39"/>
      <c r="AE609" s="131">
        <f>ROUND((AF609/100)*756*Taula1[[#This Row],[Mesos naturals sencers treballats període justificat (01/01/2023 - 31/03/2023)]],2)</f>
        <v>0</v>
      </c>
      <c r="AF609" s="81">
        <f>Taula1[[#This Row],[% Jornada segons contracte
(no posar el símbol %) ]]-Taula1[[#This Row],[% Reducció salari per baix rendiment        (no posar el símbol %)]]</f>
        <v>0</v>
      </c>
      <c r="AG609" s="131">
        <f>ROUND((AH609/100)*24.8547945*Taula1[[#This Row],[Dies treballats període justificat (01/01/2023 - 31/03/2023)              no comptabilitzats com a mes natural sencer]],2)</f>
        <v>0</v>
      </c>
      <c r="AH609" s="79">
        <f>Taula1[[#This Row],[% Jornada segons contracte
(no posar el símbol %) ]]-Taula1[[#This Row],[% Reducció salari per baix rendiment        (no posar el símbol %)]]</f>
        <v>0</v>
      </c>
      <c r="AI609" s="131">
        <f t="shared" si="145"/>
        <v>0</v>
      </c>
      <c r="AJ609" s="39"/>
      <c r="AK609" s="131">
        <f>ROUND((AL609/100)*756*Taula1[[#This Row],[Espai reservat Administració  (mesos)]],2)</f>
        <v>0</v>
      </c>
      <c r="AL609" s="81">
        <f>Taula1[[#This Row],[% Jornada segons contracte
(no posar el símbol %) ]]-Taula1[[#This Row],[% Reducció salari per baix rendiment        (no posar el símbol %)]]</f>
        <v>0</v>
      </c>
      <c r="AM609" s="131">
        <f>ROUND((AN609/100)*24.8547945*Taula1[[#This Row],[Espai reservat Administració (dies)]],2)</f>
        <v>0</v>
      </c>
      <c r="AN609" s="79">
        <f>Taula1[[#This Row],[% Jornada segons contracte
(no posar el símbol %) ]]-Taula1[[#This Row],[% Reducció salari per baix rendiment        (no posar el símbol %)]]</f>
        <v>0</v>
      </c>
      <c r="AO609" s="131">
        <f t="shared" si="146"/>
        <v>0</v>
      </c>
      <c r="AP609" s="87"/>
      <c r="AQ609" s="137">
        <f>ROUND((AR609/100)*693*Taula1[[#This Row],[Mesos naturals sencers treballats període justificat (01/01/2023 - 31/03/2023)]],2)</f>
        <v>0</v>
      </c>
      <c r="AR609" s="90">
        <f>Taula1[[#This Row],[% Jornada segons contracte
(no posar el símbol %) ]]-Taula1[[#This Row],[% Reducció salari per baix rendiment        (no posar el símbol %)]]</f>
        <v>0</v>
      </c>
      <c r="AS609" s="137">
        <f>ROUND((AT609/100)*22.78356164*Taula1[[#This Row],[Dies treballats període justificat (01/01/2023 - 31/03/2023)              no comptabilitzats com a mes natural sencer]],2)</f>
        <v>0</v>
      </c>
      <c r="AT609" s="90">
        <f>Taula1[[#This Row],[% Jornada segons contracte
(no posar el símbol %) ]]-Taula1[[#This Row],[% Reducció salari per baix rendiment        (no posar el símbol %)]]</f>
        <v>0</v>
      </c>
      <c r="AU609" s="137">
        <f t="shared" si="147"/>
        <v>0</v>
      </c>
      <c r="AV609" s="87"/>
      <c r="AW609" s="136">
        <f>ROUND((AX609/100)*693*Taula1[[#This Row],[Espai reservat Administració  (mesos)]],2)</f>
        <v>0</v>
      </c>
      <c r="AX609" s="90">
        <f>Taula1[[#This Row],[% Jornada segons contracte
(no posar el símbol %) ]]-Taula1[[#This Row],[% Reducció salari per baix rendiment        (no posar el símbol %)]]</f>
        <v>0</v>
      </c>
      <c r="AY609" s="131">
        <f>ROUND((AZ609/100)*22.78356164*Taula1[[#This Row],[Espai reservat Administració (dies)]],2)</f>
        <v>0</v>
      </c>
      <c r="AZ609" s="81">
        <f>Taula1[[#This Row],[% Jornada segons contracte
(no posar el símbol %) ]]-Taula1[[#This Row],[% Reducció salari per baix rendiment        (no posar el símbol %)]]</f>
        <v>0</v>
      </c>
      <c r="BA609" s="82">
        <f t="shared" si="148"/>
        <v>0</v>
      </c>
      <c r="BB609" s="41"/>
      <c r="BC609" s="131">
        <f>IF(Taula1[[#This Row],[Grup justificat     (fer servir opcions de la llista desplegable)]]=1,AI609,0)</f>
        <v>0</v>
      </c>
      <c r="BD609" s="131">
        <f>IF(Taula1[[#This Row],[Grup justificat     (fer servir opcions de la llista desplegable)]]=2,AU609,0)</f>
        <v>0</v>
      </c>
      <c r="BE609" s="41"/>
      <c r="BF609" s="131">
        <f>IF(Taula1[[#This Row],[Espai reservat Administració]]=1,AO609,0)</f>
        <v>0</v>
      </c>
      <c r="BG609" s="82">
        <f>IF(Taula1[[#This Row],[Espai reservat Administració]]=2,BA609,0)</f>
        <v>0</v>
      </c>
      <c r="BH609" s="41"/>
      <c r="BI609" s="126">
        <f>IF(Taula1[[#This Row],[Grup justificat     (fer servir opcions de la llista desplegable)]]=1,1,0)</f>
        <v>0</v>
      </c>
      <c r="BJ609" s="126">
        <f>IF(Taula1[[#This Row],[Espai reservat Administració]]=1,1,0)</f>
        <v>0</v>
      </c>
      <c r="BK609" s="111"/>
      <c r="BL609" s="126">
        <f>IF(Taula1[[#This Row],[Grup justificat     (fer servir opcions de la llista desplegable)]]=2,1,0)</f>
        <v>0</v>
      </c>
      <c r="BM609" s="126">
        <f>IF(Taula1[[#This Row],[Espai reservat Administració]]=2,1,0)</f>
        <v>0</v>
      </c>
      <c r="BN609" s="73"/>
      <c r="BO609" s="73"/>
      <c r="BP609" s="73"/>
      <c r="BQ609" s="73"/>
      <c r="BR609" s="73"/>
      <c r="BS609" s="73"/>
      <c r="BT609" s="73"/>
      <c r="BU609" s="73"/>
      <c r="BV609" s="73"/>
      <c r="BW609" s="73"/>
      <c r="BX609" s="73"/>
      <c r="BY609" s="73"/>
      <c r="BZ609" s="73"/>
      <c r="CA609" s="73"/>
      <c r="CB609" s="73"/>
      <c r="CC609" s="73"/>
      <c r="CD609" s="73"/>
      <c r="CE609" s="73"/>
      <c r="CF609" s="73"/>
      <c r="CG609" s="63">
        <f t="shared" si="149"/>
        <v>0</v>
      </c>
      <c r="CH609" s="63">
        <f t="shared" si="150"/>
        <v>0</v>
      </c>
      <c r="CI609" s="73"/>
      <c r="CJ609" s="63">
        <f>IF(Taula1[[#This Row],[Tipus de contracte                                  (fer servir opcions de la llista desplegable)]]="Indefinit",1,0)</f>
        <v>0</v>
      </c>
      <c r="CK609" s="63">
        <f>IF(Taula1[[#This Row],[Tipus de contracte                                  (fer servir opcions de la llista desplegable)]]="Temporal, igual o superior a 6 mesos",1,0)</f>
        <v>0</v>
      </c>
      <c r="CL609" s="63">
        <f>IF(Taula1[[#This Row],[Tipus de contracte                                  (fer servir opcions de la llista desplegable)]]="Substitució per IT",1,0)</f>
        <v>0</v>
      </c>
      <c r="CM609" s="73"/>
      <c r="CN609" s="63">
        <f>IF(Taula1[[#This Row],[Relació llocs de treball]]&gt;=1,1,0)</f>
        <v>0</v>
      </c>
      <c r="CO609" s="73"/>
      <c r="CP609" s="63">
        <f>IF(Taula1[[#This Row],[Identitat de gènere                                                          (fer servir opcions de la llista desplegable)]]="Home",1,0)</f>
        <v>0</v>
      </c>
      <c r="CQ609" s="63">
        <f>IF(Taula1[[#This Row],[Identitat de gènere                                                          (fer servir opcions de la llista desplegable)]]="Dona",1,0)</f>
        <v>0</v>
      </c>
      <c r="CR609" s="63">
        <f>IF(Taula1[[#This Row],[Identitat de gènere                                                          (fer servir opcions de la llista desplegable)]]="No binari",1,0)</f>
        <v>0</v>
      </c>
      <c r="CS609" s="73"/>
      <c r="CT609" s="63">
        <f t="shared" si="144"/>
        <v>0</v>
      </c>
      <c r="CU609" s="64">
        <f t="shared" si="151"/>
        <v>0</v>
      </c>
      <c r="CW609" s="64">
        <f t="shared" si="152"/>
        <v>0</v>
      </c>
      <c r="CX609" s="64">
        <f t="shared" si="153"/>
        <v>0</v>
      </c>
      <c r="CY609" s="64">
        <f t="shared" si="154"/>
        <v>0</v>
      </c>
      <c r="CZ609" s="64">
        <f t="shared" si="155"/>
        <v>0</v>
      </c>
      <c r="DB609" s="64">
        <f t="shared" si="156"/>
        <v>0</v>
      </c>
      <c r="DC609" s="64">
        <f t="shared" si="157"/>
        <v>0</v>
      </c>
      <c r="DD609" s="64">
        <f t="shared" si="158"/>
        <v>0</v>
      </c>
      <c r="DE609" s="64">
        <f t="shared" si="159"/>
        <v>0</v>
      </c>
    </row>
    <row r="610" spans="2:109" x14ac:dyDescent="0.3">
      <c r="B610" s="167"/>
      <c r="C610" s="186"/>
      <c r="D610" s="2"/>
      <c r="E610" s="67"/>
      <c r="F610" s="5"/>
      <c r="G610" s="5"/>
      <c r="H610" s="187"/>
      <c r="I610" s="111" t="str">
        <f ca="1">IF(Taula1[[#This Row],[Data naixement (format dd/mm/aaaa)]]="","0",DATEDIF(Taula1[[#This Row],[Data naixement (format dd/mm/aaaa)]],TODAY(),"Y"))</f>
        <v>0</v>
      </c>
      <c r="J610" s="6"/>
      <c r="K610" s="6"/>
      <c r="L610" s="6"/>
      <c r="M610" s="6"/>
      <c r="N610" s="56"/>
      <c r="O610" s="56"/>
      <c r="P610" s="56"/>
      <c r="Q610" s="6"/>
      <c r="R610" s="7"/>
      <c r="S610" s="143">
        <f>Taula1[[#This Row],[Mesos naturals sencers treballats període justificat (01/01/2023 - 31/03/2023)]]</f>
        <v>0</v>
      </c>
      <c r="T610" s="194">
        <f>Taula1[[#This Row],[Dies treballats període justificat (01/01/2023 - 31/03/2023)              no comptabilitzats com a mes natural sencer]]</f>
        <v>0</v>
      </c>
      <c r="U610" s="12"/>
      <c r="V610" s="7"/>
      <c r="W610" s="188"/>
      <c r="X610" s="188"/>
      <c r="Y610" s="188"/>
      <c r="Z610" s="188"/>
      <c r="AA610" s="190"/>
      <c r="AB610" s="143">
        <f>Taula1[[#This Row],[Grup justificat     (fer servir opcions de la llista desplegable)]]</f>
        <v>0</v>
      </c>
      <c r="AC610" s="182"/>
      <c r="AD610" s="39"/>
      <c r="AE610" s="131">
        <f>ROUND((AF610/100)*756*Taula1[[#This Row],[Mesos naturals sencers treballats període justificat (01/01/2023 - 31/03/2023)]],2)</f>
        <v>0</v>
      </c>
      <c r="AF610" s="81">
        <f>Taula1[[#This Row],[% Jornada segons contracte
(no posar el símbol %) ]]-Taula1[[#This Row],[% Reducció salari per baix rendiment        (no posar el símbol %)]]</f>
        <v>0</v>
      </c>
      <c r="AG610" s="131">
        <f>ROUND((AH610/100)*24.8547945*Taula1[[#This Row],[Dies treballats període justificat (01/01/2023 - 31/03/2023)              no comptabilitzats com a mes natural sencer]],2)</f>
        <v>0</v>
      </c>
      <c r="AH610" s="79">
        <f>Taula1[[#This Row],[% Jornada segons contracte
(no posar el símbol %) ]]-Taula1[[#This Row],[% Reducció salari per baix rendiment        (no posar el símbol %)]]</f>
        <v>0</v>
      </c>
      <c r="AI610" s="131">
        <f t="shared" si="145"/>
        <v>0</v>
      </c>
      <c r="AJ610" s="39"/>
      <c r="AK610" s="131">
        <f>ROUND((AL610/100)*756*Taula1[[#This Row],[Espai reservat Administració  (mesos)]],2)</f>
        <v>0</v>
      </c>
      <c r="AL610" s="81">
        <f>Taula1[[#This Row],[% Jornada segons contracte
(no posar el símbol %) ]]-Taula1[[#This Row],[% Reducció salari per baix rendiment        (no posar el símbol %)]]</f>
        <v>0</v>
      </c>
      <c r="AM610" s="131">
        <f>ROUND((AN610/100)*24.8547945*Taula1[[#This Row],[Espai reservat Administració (dies)]],2)</f>
        <v>0</v>
      </c>
      <c r="AN610" s="79">
        <f>Taula1[[#This Row],[% Jornada segons contracte
(no posar el símbol %) ]]-Taula1[[#This Row],[% Reducció salari per baix rendiment        (no posar el símbol %)]]</f>
        <v>0</v>
      </c>
      <c r="AO610" s="131">
        <f t="shared" si="146"/>
        <v>0</v>
      </c>
      <c r="AP610" s="87"/>
      <c r="AQ610" s="137">
        <f>ROUND((AR610/100)*693*Taula1[[#This Row],[Mesos naturals sencers treballats període justificat (01/01/2023 - 31/03/2023)]],2)</f>
        <v>0</v>
      </c>
      <c r="AR610" s="90">
        <f>Taula1[[#This Row],[% Jornada segons contracte
(no posar el símbol %) ]]-Taula1[[#This Row],[% Reducció salari per baix rendiment        (no posar el símbol %)]]</f>
        <v>0</v>
      </c>
      <c r="AS610" s="137">
        <f>ROUND((AT610/100)*22.78356164*Taula1[[#This Row],[Dies treballats període justificat (01/01/2023 - 31/03/2023)              no comptabilitzats com a mes natural sencer]],2)</f>
        <v>0</v>
      </c>
      <c r="AT610" s="90">
        <f>Taula1[[#This Row],[% Jornada segons contracte
(no posar el símbol %) ]]-Taula1[[#This Row],[% Reducció salari per baix rendiment        (no posar el símbol %)]]</f>
        <v>0</v>
      </c>
      <c r="AU610" s="137">
        <f t="shared" si="147"/>
        <v>0</v>
      </c>
      <c r="AV610" s="87"/>
      <c r="AW610" s="136">
        <f>ROUND((AX610/100)*693*Taula1[[#This Row],[Espai reservat Administració  (mesos)]],2)</f>
        <v>0</v>
      </c>
      <c r="AX610" s="90">
        <f>Taula1[[#This Row],[% Jornada segons contracte
(no posar el símbol %) ]]-Taula1[[#This Row],[% Reducció salari per baix rendiment        (no posar el símbol %)]]</f>
        <v>0</v>
      </c>
      <c r="AY610" s="131">
        <f>ROUND((AZ610/100)*22.78356164*Taula1[[#This Row],[Espai reservat Administració (dies)]],2)</f>
        <v>0</v>
      </c>
      <c r="AZ610" s="81">
        <f>Taula1[[#This Row],[% Jornada segons contracte
(no posar el símbol %) ]]-Taula1[[#This Row],[% Reducció salari per baix rendiment        (no posar el símbol %)]]</f>
        <v>0</v>
      </c>
      <c r="BA610" s="82">
        <f t="shared" si="148"/>
        <v>0</v>
      </c>
      <c r="BB610" s="41"/>
      <c r="BC610" s="131">
        <f>IF(Taula1[[#This Row],[Grup justificat     (fer servir opcions de la llista desplegable)]]=1,AI610,0)</f>
        <v>0</v>
      </c>
      <c r="BD610" s="131">
        <f>IF(Taula1[[#This Row],[Grup justificat     (fer servir opcions de la llista desplegable)]]=2,AU610,0)</f>
        <v>0</v>
      </c>
      <c r="BE610" s="41"/>
      <c r="BF610" s="131">
        <f>IF(Taula1[[#This Row],[Espai reservat Administració]]=1,AO610,0)</f>
        <v>0</v>
      </c>
      <c r="BG610" s="82">
        <f>IF(Taula1[[#This Row],[Espai reservat Administració]]=2,BA610,0)</f>
        <v>0</v>
      </c>
      <c r="BH610" s="41"/>
      <c r="BI610" s="126">
        <f>IF(Taula1[[#This Row],[Grup justificat     (fer servir opcions de la llista desplegable)]]=1,1,0)</f>
        <v>0</v>
      </c>
      <c r="BJ610" s="126">
        <f>IF(Taula1[[#This Row],[Espai reservat Administració]]=1,1,0)</f>
        <v>0</v>
      </c>
      <c r="BK610" s="111"/>
      <c r="BL610" s="126">
        <f>IF(Taula1[[#This Row],[Grup justificat     (fer servir opcions de la llista desplegable)]]=2,1,0)</f>
        <v>0</v>
      </c>
      <c r="BM610" s="126">
        <f>IF(Taula1[[#This Row],[Espai reservat Administració]]=2,1,0)</f>
        <v>0</v>
      </c>
      <c r="BN610" s="73"/>
      <c r="BO610" s="73"/>
      <c r="BP610" s="73"/>
      <c r="BQ610" s="73"/>
      <c r="BR610" s="73"/>
      <c r="BS610" s="73"/>
      <c r="BT610" s="73"/>
      <c r="BU610" s="73"/>
      <c r="BV610" s="73"/>
      <c r="BW610" s="73"/>
      <c r="BX610" s="73"/>
      <c r="BY610" s="73"/>
      <c r="BZ610" s="73"/>
      <c r="CA610" s="73"/>
      <c r="CB610" s="73"/>
      <c r="CC610" s="73"/>
      <c r="CD610" s="73"/>
      <c r="CE610" s="73"/>
      <c r="CF610" s="73"/>
      <c r="CG610" s="63">
        <f t="shared" si="149"/>
        <v>0</v>
      </c>
      <c r="CH610" s="63">
        <f t="shared" si="150"/>
        <v>0</v>
      </c>
      <c r="CI610" s="73"/>
      <c r="CJ610" s="63">
        <f>IF(Taula1[[#This Row],[Tipus de contracte                                  (fer servir opcions de la llista desplegable)]]="Indefinit",1,0)</f>
        <v>0</v>
      </c>
      <c r="CK610" s="63">
        <f>IF(Taula1[[#This Row],[Tipus de contracte                                  (fer servir opcions de la llista desplegable)]]="Temporal, igual o superior a 6 mesos",1,0)</f>
        <v>0</v>
      </c>
      <c r="CL610" s="63">
        <f>IF(Taula1[[#This Row],[Tipus de contracte                                  (fer servir opcions de la llista desplegable)]]="Substitució per IT",1,0)</f>
        <v>0</v>
      </c>
      <c r="CM610" s="73"/>
      <c r="CN610" s="63">
        <f>IF(Taula1[[#This Row],[Relació llocs de treball]]&gt;=1,1,0)</f>
        <v>0</v>
      </c>
      <c r="CO610" s="73"/>
      <c r="CP610" s="63">
        <f>IF(Taula1[[#This Row],[Identitat de gènere                                                          (fer servir opcions de la llista desplegable)]]="Home",1,0)</f>
        <v>0</v>
      </c>
      <c r="CQ610" s="63">
        <f>IF(Taula1[[#This Row],[Identitat de gènere                                                          (fer servir opcions de la llista desplegable)]]="Dona",1,0)</f>
        <v>0</v>
      </c>
      <c r="CR610" s="63">
        <f>IF(Taula1[[#This Row],[Identitat de gènere                                                          (fer servir opcions de la llista desplegable)]]="No binari",1,0)</f>
        <v>0</v>
      </c>
      <c r="CS610" s="73"/>
      <c r="CT610" s="63">
        <f t="shared" si="144"/>
        <v>0</v>
      </c>
      <c r="CU610" s="64">
        <f t="shared" si="151"/>
        <v>0</v>
      </c>
      <c r="CW610" s="64">
        <f t="shared" si="152"/>
        <v>0</v>
      </c>
      <c r="CX610" s="64">
        <f t="shared" si="153"/>
        <v>0</v>
      </c>
      <c r="CY610" s="64">
        <f t="shared" si="154"/>
        <v>0</v>
      </c>
      <c r="CZ610" s="64">
        <f t="shared" si="155"/>
        <v>0</v>
      </c>
      <c r="DB610" s="64">
        <f t="shared" si="156"/>
        <v>0</v>
      </c>
      <c r="DC610" s="64">
        <f t="shared" si="157"/>
        <v>0</v>
      </c>
      <c r="DD610" s="64">
        <f t="shared" si="158"/>
        <v>0</v>
      </c>
      <c r="DE610" s="64">
        <f t="shared" si="159"/>
        <v>0</v>
      </c>
    </row>
    <row r="611" spans="2:109" x14ac:dyDescent="0.3">
      <c r="B611" s="167"/>
      <c r="C611" s="186"/>
      <c r="D611" s="2"/>
      <c r="E611" s="67"/>
      <c r="F611" s="5"/>
      <c r="G611" s="5"/>
      <c r="H611" s="187"/>
      <c r="I611" s="111" t="str">
        <f ca="1">IF(Taula1[[#This Row],[Data naixement (format dd/mm/aaaa)]]="","0",DATEDIF(Taula1[[#This Row],[Data naixement (format dd/mm/aaaa)]],TODAY(),"Y"))</f>
        <v>0</v>
      </c>
      <c r="J611" s="6"/>
      <c r="K611" s="6"/>
      <c r="L611" s="6"/>
      <c r="M611" s="6"/>
      <c r="N611" s="56"/>
      <c r="O611" s="56"/>
      <c r="P611" s="56"/>
      <c r="Q611" s="6"/>
      <c r="R611" s="7"/>
      <c r="S611" s="143">
        <f>Taula1[[#This Row],[Mesos naturals sencers treballats període justificat (01/01/2023 - 31/03/2023)]]</f>
        <v>0</v>
      </c>
      <c r="T611" s="194">
        <f>Taula1[[#This Row],[Dies treballats període justificat (01/01/2023 - 31/03/2023)              no comptabilitzats com a mes natural sencer]]</f>
        <v>0</v>
      </c>
      <c r="U611" s="12"/>
      <c r="V611" s="7"/>
      <c r="W611" s="188"/>
      <c r="X611" s="188"/>
      <c r="Y611" s="188"/>
      <c r="Z611" s="188"/>
      <c r="AA611" s="190"/>
      <c r="AB611" s="143">
        <f>Taula1[[#This Row],[Grup justificat     (fer servir opcions de la llista desplegable)]]</f>
        <v>0</v>
      </c>
      <c r="AC611" s="182"/>
      <c r="AD611" s="39"/>
      <c r="AE611" s="131">
        <f>ROUND((AF611/100)*756*Taula1[[#This Row],[Mesos naturals sencers treballats període justificat (01/01/2023 - 31/03/2023)]],2)</f>
        <v>0</v>
      </c>
      <c r="AF611" s="81">
        <f>Taula1[[#This Row],[% Jornada segons contracte
(no posar el símbol %) ]]-Taula1[[#This Row],[% Reducció salari per baix rendiment        (no posar el símbol %)]]</f>
        <v>0</v>
      </c>
      <c r="AG611" s="131">
        <f>ROUND((AH611/100)*24.8547945*Taula1[[#This Row],[Dies treballats període justificat (01/01/2023 - 31/03/2023)              no comptabilitzats com a mes natural sencer]],2)</f>
        <v>0</v>
      </c>
      <c r="AH611" s="79">
        <f>Taula1[[#This Row],[% Jornada segons contracte
(no posar el símbol %) ]]-Taula1[[#This Row],[% Reducció salari per baix rendiment        (no posar el símbol %)]]</f>
        <v>0</v>
      </c>
      <c r="AI611" s="131">
        <f t="shared" si="145"/>
        <v>0</v>
      </c>
      <c r="AJ611" s="39"/>
      <c r="AK611" s="131">
        <f>ROUND((AL611/100)*756*Taula1[[#This Row],[Espai reservat Administració  (mesos)]],2)</f>
        <v>0</v>
      </c>
      <c r="AL611" s="81">
        <f>Taula1[[#This Row],[% Jornada segons contracte
(no posar el símbol %) ]]-Taula1[[#This Row],[% Reducció salari per baix rendiment        (no posar el símbol %)]]</f>
        <v>0</v>
      </c>
      <c r="AM611" s="131">
        <f>ROUND((AN611/100)*24.8547945*Taula1[[#This Row],[Espai reservat Administració (dies)]],2)</f>
        <v>0</v>
      </c>
      <c r="AN611" s="79">
        <f>Taula1[[#This Row],[% Jornada segons contracte
(no posar el símbol %) ]]-Taula1[[#This Row],[% Reducció salari per baix rendiment        (no posar el símbol %)]]</f>
        <v>0</v>
      </c>
      <c r="AO611" s="131">
        <f t="shared" si="146"/>
        <v>0</v>
      </c>
      <c r="AP611" s="87"/>
      <c r="AQ611" s="137">
        <f>ROUND((AR611/100)*693*Taula1[[#This Row],[Mesos naturals sencers treballats període justificat (01/01/2023 - 31/03/2023)]],2)</f>
        <v>0</v>
      </c>
      <c r="AR611" s="90">
        <f>Taula1[[#This Row],[% Jornada segons contracte
(no posar el símbol %) ]]-Taula1[[#This Row],[% Reducció salari per baix rendiment        (no posar el símbol %)]]</f>
        <v>0</v>
      </c>
      <c r="AS611" s="137">
        <f>ROUND((AT611/100)*22.78356164*Taula1[[#This Row],[Dies treballats període justificat (01/01/2023 - 31/03/2023)              no comptabilitzats com a mes natural sencer]],2)</f>
        <v>0</v>
      </c>
      <c r="AT611" s="90">
        <f>Taula1[[#This Row],[% Jornada segons contracte
(no posar el símbol %) ]]-Taula1[[#This Row],[% Reducció salari per baix rendiment        (no posar el símbol %)]]</f>
        <v>0</v>
      </c>
      <c r="AU611" s="137">
        <f t="shared" si="147"/>
        <v>0</v>
      </c>
      <c r="AV611" s="87"/>
      <c r="AW611" s="136">
        <f>ROUND((AX611/100)*693*Taula1[[#This Row],[Espai reservat Administració  (mesos)]],2)</f>
        <v>0</v>
      </c>
      <c r="AX611" s="90">
        <f>Taula1[[#This Row],[% Jornada segons contracte
(no posar el símbol %) ]]-Taula1[[#This Row],[% Reducció salari per baix rendiment        (no posar el símbol %)]]</f>
        <v>0</v>
      </c>
      <c r="AY611" s="131">
        <f>ROUND((AZ611/100)*22.78356164*Taula1[[#This Row],[Espai reservat Administració (dies)]],2)</f>
        <v>0</v>
      </c>
      <c r="AZ611" s="81">
        <f>Taula1[[#This Row],[% Jornada segons contracte
(no posar el símbol %) ]]-Taula1[[#This Row],[% Reducció salari per baix rendiment        (no posar el símbol %)]]</f>
        <v>0</v>
      </c>
      <c r="BA611" s="82">
        <f t="shared" si="148"/>
        <v>0</v>
      </c>
      <c r="BB611" s="41"/>
      <c r="BC611" s="131">
        <f>IF(Taula1[[#This Row],[Grup justificat     (fer servir opcions de la llista desplegable)]]=1,AI611,0)</f>
        <v>0</v>
      </c>
      <c r="BD611" s="131">
        <f>IF(Taula1[[#This Row],[Grup justificat     (fer servir opcions de la llista desplegable)]]=2,AU611,0)</f>
        <v>0</v>
      </c>
      <c r="BE611" s="41"/>
      <c r="BF611" s="131">
        <f>IF(Taula1[[#This Row],[Espai reservat Administració]]=1,AO611,0)</f>
        <v>0</v>
      </c>
      <c r="BG611" s="82">
        <f>IF(Taula1[[#This Row],[Espai reservat Administració]]=2,BA611,0)</f>
        <v>0</v>
      </c>
      <c r="BH611" s="41"/>
      <c r="BI611" s="126">
        <f>IF(Taula1[[#This Row],[Grup justificat     (fer servir opcions de la llista desplegable)]]=1,1,0)</f>
        <v>0</v>
      </c>
      <c r="BJ611" s="126">
        <f>IF(Taula1[[#This Row],[Espai reservat Administració]]=1,1,0)</f>
        <v>0</v>
      </c>
      <c r="BK611" s="111"/>
      <c r="BL611" s="126">
        <f>IF(Taula1[[#This Row],[Grup justificat     (fer servir opcions de la llista desplegable)]]=2,1,0)</f>
        <v>0</v>
      </c>
      <c r="BM611" s="126">
        <f>IF(Taula1[[#This Row],[Espai reservat Administració]]=2,1,0)</f>
        <v>0</v>
      </c>
      <c r="BN611" s="73"/>
      <c r="BO611" s="73"/>
      <c r="BP611" s="73"/>
      <c r="BQ611" s="73"/>
      <c r="BR611" s="73"/>
      <c r="BS611" s="73"/>
      <c r="BT611" s="73"/>
      <c r="BU611" s="73"/>
      <c r="BV611" s="73"/>
      <c r="BW611" s="73"/>
      <c r="BX611" s="73"/>
      <c r="BY611" s="73"/>
      <c r="BZ611" s="73"/>
      <c r="CA611" s="73"/>
      <c r="CB611" s="73"/>
      <c r="CC611" s="73"/>
      <c r="CD611" s="73"/>
      <c r="CE611" s="73"/>
      <c r="CF611" s="73"/>
      <c r="CG611" s="63">
        <f t="shared" si="149"/>
        <v>0</v>
      </c>
      <c r="CH611" s="63">
        <f t="shared" si="150"/>
        <v>0</v>
      </c>
      <c r="CI611" s="73"/>
      <c r="CJ611" s="63">
        <f>IF(Taula1[[#This Row],[Tipus de contracte                                  (fer servir opcions de la llista desplegable)]]="Indefinit",1,0)</f>
        <v>0</v>
      </c>
      <c r="CK611" s="63">
        <f>IF(Taula1[[#This Row],[Tipus de contracte                                  (fer servir opcions de la llista desplegable)]]="Temporal, igual o superior a 6 mesos",1,0)</f>
        <v>0</v>
      </c>
      <c r="CL611" s="63">
        <f>IF(Taula1[[#This Row],[Tipus de contracte                                  (fer servir opcions de la llista desplegable)]]="Substitució per IT",1,0)</f>
        <v>0</v>
      </c>
      <c r="CM611" s="73"/>
      <c r="CN611" s="63">
        <f>IF(Taula1[[#This Row],[Relació llocs de treball]]&gt;=1,1,0)</f>
        <v>0</v>
      </c>
      <c r="CO611" s="73"/>
      <c r="CP611" s="63">
        <f>IF(Taula1[[#This Row],[Identitat de gènere                                                          (fer servir opcions de la llista desplegable)]]="Home",1,0)</f>
        <v>0</v>
      </c>
      <c r="CQ611" s="63">
        <f>IF(Taula1[[#This Row],[Identitat de gènere                                                          (fer servir opcions de la llista desplegable)]]="Dona",1,0)</f>
        <v>0</v>
      </c>
      <c r="CR611" s="63">
        <f>IF(Taula1[[#This Row],[Identitat de gènere                                                          (fer servir opcions de la llista desplegable)]]="No binari",1,0)</f>
        <v>0</v>
      </c>
      <c r="CS611" s="73"/>
      <c r="CT611" s="63">
        <f t="shared" si="144"/>
        <v>0</v>
      </c>
      <c r="CU611" s="64">
        <f t="shared" si="151"/>
        <v>0</v>
      </c>
      <c r="CW611" s="64">
        <f t="shared" si="152"/>
        <v>0</v>
      </c>
      <c r="CX611" s="64">
        <f t="shared" si="153"/>
        <v>0</v>
      </c>
      <c r="CY611" s="64">
        <f t="shared" si="154"/>
        <v>0</v>
      </c>
      <c r="CZ611" s="64">
        <f t="shared" si="155"/>
        <v>0</v>
      </c>
      <c r="DB611" s="64">
        <f t="shared" si="156"/>
        <v>0</v>
      </c>
      <c r="DC611" s="64">
        <f t="shared" si="157"/>
        <v>0</v>
      </c>
      <c r="DD611" s="64">
        <f t="shared" si="158"/>
        <v>0</v>
      </c>
      <c r="DE611" s="64">
        <f t="shared" si="159"/>
        <v>0</v>
      </c>
    </row>
    <row r="612" spans="2:109" x14ac:dyDescent="0.3">
      <c r="B612" s="167"/>
      <c r="C612" s="186"/>
      <c r="D612" s="2"/>
      <c r="E612" s="67"/>
      <c r="F612" s="5"/>
      <c r="G612" s="5"/>
      <c r="H612" s="187"/>
      <c r="I612" s="111" t="str">
        <f ca="1">IF(Taula1[[#This Row],[Data naixement (format dd/mm/aaaa)]]="","0",DATEDIF(Taula1[[#This Row],[Data naixement (format dd/mm/aaaa)]],TODAY(),"Y"))</f>
        <v>0</v>
      </c>
      <c r="J612" s="6"/>
      <c r="K612" s="6"/>
      <c r="L612" s="6"/>
      <c r="M612" s="6"/>
      <c r="N612" s="56"/>
      <c r="O612" s="56"/>
      <c r="P612" s="56"/>
      <c r="Q612" s="6"/>
      <c r="R612" s="7"/>
      <c r="S612" s="143">
        <f>Taula1[[#This Row],[Mesos naturals sencers treballats període justificat (01/01/2023 - 31/03/2023)]]</f>
        <v>0</v>
      </c>
      <c r="T612" s="194">
        <f>Taula1[[#This Row],[Dies treballats període justificat (01/01/2023 - 31/03/2023)              no comptabilitzats com a mes natural sencer]]</f>
        <v>0</v>
      </c>
      <c r="U612" s="12"/>
      <c r="V612" s="7"/>
      <c r="W612" s="188"/>
      <c r="X612" s="188"/>
      <c r="Y612" s="188"/>
      <c r="Z612" s="188"/>
      <c r="AA612" s="190"/>
      <c r="AB612" s="143">
        <f>Taula1[[#This Row],[Grup justificat     (fer servir opcions de la llista desplegable)]]</f>
        <v>0</v>
      </c>
      <c r="AC612" s="182"/>
      <c r="AD612" s="39"/>
      <c r="AE612" s="131">
        <f>ROUND((AF612/100)*756*Taula1[[#This Row],[Mesos naturals sencers treballats període justificat (01/01/2023 - 31/03/2023)]],2)</f>
        <v>0</v>
      </c>
      <c r="AF612" s="81">
        <f>Taula1[[#This Row],[% Jornada segons contracte
(no posar el símbol %) ]]-Taula1[[#This Row],[% Reducció salari per baix rendiment        (no posar el símbol %)]]</f>
        <v>0</v>
      </c>
      <c r="AG612" s="131">
        <f>ROUND((AH612/100)*24.8547945*Taula1[[#This Row],[Dies treballats període justificat (01/01/2023 - 31/03/2023)              no comptabilitzats com a mes natural sencer]],2)</f>
        <v>0</v>
      </c>
      <c r="AH612" s="79">
        <f>Taula1[[#This Row],[% Jornada segons contracte
(no posar el símbol %) ]]-Taula1[[#This Row],[% Reducció salari per baix rendiment        (no posar el símbol %)]]</f>
        <v>0</v>
      </c>
      <c r="AI612" s="131">
        <f t="shared" si="145"/>
        <v>0</v>
      </c>
      <c r="AJ612" s="39"/>
      <c r="AK612" s="131">
        <f>ROUND((AL612/100)*756*Taula1[[#This Row],[Espai reservat Administració  (mesos)]],2)</f>
        <v>0</v>
      </c>
      <c r="AL612" s="81">
        <f>Taula1[[#This Row],[% Jornada segons contracte
(no posar el símbol %) ]]-Taula1[[#This Row],[% Reducció salari per baix rendiment        (no posar el símbol %)]]</f>
        <v>0</v>
      </c>
      <c r="AM612" s="131">
        <f>ROUND((AN612/100)*24.8547945*Taula1[[#This Row],[Espai reservat Administració (dies)]],2)</f>
        <v>0</v>
      </c>
      <c r="AN612" s="79">
        <f>Taula1[[#This Row],[% Jornada segons contracte
(no posar el símbol %) ]]-Taula1[[#This Row],[% Reducció salari per baix rendiment        (no posar el símbol %)]]</f>
        <v>0</v>
      </c>
      <c r="AO612" s="131">
        <f t="shared" si="146"/>
        <v>0</v>
      </c>
      <c r="AP612" s="87"/>
      <c r="AQ612" s="137">
        <f>ROUND((AR612/100)*693*Taula1[[#This Row],[Mesos naturals sencers treballats període justificat (01/01/2023 - 31/03/2023)]],2)</f>
        <v>0</v>
      </c>
      <c r="AR612" s="90">
        <f>Taula1[[#This Row],[% Jornada segons contracte
(no posar el símbol %) ]]-Taula1[[#This Row],[% Reducció salari per baix rendiment        (no posar el símbol %)]]</f>
        <v>0</v>
      </c>
      <c r="AS612" s="137">
        <f>ROUND((AT612/100)*22.78356164*Taula1[[#This Row],[Dies treballats període justificat (01/01/2023 - 31/03/2023)              no comptabilitzats com a mes natural sencer]],2)</f>
        <v>0</v>
      </c>
      <c r="AT612" s="90">
        <f>Taula1[[#This Row],[% Jornada segons contracte
(no posar el símbol %) ]]-Taula1[[#This Row],[% Reducció salari per baix rendiment        (no posar el símbol %)]]</f>
        <v>0</v>
      </c>
      <c r="AU612" s="137">
        <f t="shared" si="147"/>
        <v>0</v>
      </c>
      <c r="AV612" s="87"/>
      <c r="AW612" s="136">
        <f>ROUND((AX612/100)*693*Taula1[[#This Row],[Espai reservat Administració  (mesos)]],2)</f>
        <v>0</v>
      </c>
      <c r="AX612" s="90">
        <f>Taula1[[#This Row],[% Jornada segons contracte
(no posar el símbol %) ]]-Taula1[[#This Row],[% Reducció salari per baix rendiment        (no posar el símbol %)]]</f>
        <v>0</v>
      </c>
      <c r="AY612" s="131">
        <f>ROUND((AZ612/100)*22.78356164*Taula1[[#This Row],[Espai reservat Administració (dies)]],2)</f>
        <v>0</v>
      </c>
      <c r="AZ612" s="81">
        <f>Taula1[[#This Row],[% Jornada segons contracte
(no posar el símbol %) ]]-Taula1[[#This Row],[% Reducció salari per baix rendiment        (no posar el símbol %)]]</f>
        <v>0</v>
      </c>
      <c r="BA612" s="82">
        <f t="shared" si="148"/>
        <v>0</v>
      </c>
      <c r="BB612" s="41"/>
      <c r="BC612" s="131">
        <f>IF(Taula1[[#This Row],[Grup justificat     (fer servir opcions de la llista desplegable)]]=1,AI612,0)</f>
        <v>0</v>
      </c>
      <c r="BD612" s="131">
        <f>IF(Taula1[[#This Row],[Grup justificat     (fer servir opcions de la llista desplegable)]]=2,AU612,0)</f>
        <v>0</v>
      </c>
      <c r="BE612" s="41"/>
      <c r="BF612" s="131">
        <f>IF(Taula1[[#This Row],[Espai reservat Administració]]=1,AO612,0)</f>
        <v>0</v>
      </c>
      <c r="BG612" s="82">
        <f>IF(Taula1[[#This Row],[Espai reservat Administració]]=2,BA612,0)</f>
        <v>0</v>
      </c>
      <c r="BH612" s="41"/>
      <c r="BI612" s="126">
        <f>IF(Taula1[[#This Row],[Grup justificat     (fer servir opcions de la llista desplegable)]]=1,1,0)</f>
        <v>0</v>
      </c>
      <c r="BJ612" s="126">
        <f>IF(Taula1[[#This Row],[Espai reservat Administració]]=1,1,0)</f>
        <v>0</v>
      </c>
      <c r="BK612" s="111"/>
      <c r="BL612" s="126">
        <f>IF(Taula1[[#This Row],[Grup justificat     (fer servir opcions de la llista desplegable)]]=2,1,0)</f>
        <v>0</v>
      </c>
      <c r="BM612" s="126">
        <f>IF(Taula1[[#This Row],[Espai reservat Administració]]=2,1,0)</f>
        <v>0</v>
      </c>
      <c r="BN612" s="73"/>
      <c r="BO612" s="73"/>
      <c r="BP612" s="73"/>
      <c r="BQ612" s="73"/>
      <c r="BR612" s="73"/>
      <c r="BS612" s="73"/>
      <c r="BT612" s="73"/>
      <c r="BU612" s="73"/>
      <c r="BV612" s="73"/>
      <c r="BW612" s="73"/>
      <c r="BX612" s="73"/>
      <c r="BY612" s="73"/>
      <c r="BZ612" s="73"/>
      <c r="CA612" s="73"/>
      <c r="CB612" s="73"/>
      <c r="CC612" s="73"/>
      <c r="CD612" s="73"/>
      <c r="CE612" s="73"/>
      <c r="CF612" s="73"/>
      <c r="CG612" s="63">
        <f t="shared" si="149"/>
        <v>0</v>
      </c>
      <c r="CH612" s="63">
        <f t="shared" si="150"/>
        <v>0</v>
      </c>
      <c r="CI612" s="73"/>
      <c r="CJ612" s="63">
        <f>IF(Taula1[[#This Row],[Tipus de contracte                                  (fer servir opcions de la llista desplegable)]]="Indefinit",1,0)</f>
        <v>0</v>
      </c>
      <c r="CK612" s="63">
        <f>IF(Taula1[[#This Row],[Tipus de contracte                                  (fer servir opcions de la llista desplegable)]]="Temporal, igual o superior a 6 mesos",1,0)</f>
        <v>0</v>
      </c>
      <c r="CL612" s="63">
        <f>IF(Taula1[[#This Row],[Tipus de contracte                                  (fer servir opcions de la llista desplegable)]]="Substitució per IT",1,0)</f>
        <v>0</v>
      </c>
      <c r="CM612" s="73"/>
      <c r="CN612" s="63">
        <f>IF(Taula1[[#This Row],[Relació llocs de treball]]&gt;=1,1,0)</f>
        <v>0</v>
      </c>
      <c r="CO612" s="73"/>
      <c r="CP612" s="63">
        <f>IF(Taula1[[#This Row],[Identitat de gènere                                                          (fer servir opcions de la llista desplegable)]]="Home",1,0)</f>
        <v>0</v>
      </c>
      <c r="CQ612" s="63">
        <f>IF(Taula1[[#This Row],[Identitat de gènere                                                          (fer servir opcions de la llista desplegable)]]="Dona",1,0)</f>
        <v>0</v>
      </c>
      <c r="CR612" s="63">
        <f>IF(Taula1[[#This Row],[Identitat de gènere                                                          (fer servir opcions de la llista desplegable)]]="No binari",1,0)</f>
        <v>0</v>
      </c>
      <c r="CS612" s="73"/>
      <c r="CT612" s="63">
        <f t="shared" si="144"/>
        <v>0</v>
      </c>
      <c r="CU612" s="64">
        <f t="shared" si="151"/>
        <v>0</v>
      </c>
      <c r="CW612" s="64">
        <f t="shared" si="152"/>
        <v>0</v>
      </c>
      <c r="CX612" s="64">
        <f t="shared" si="153"/>
        <v>0</v>
      </c>
      <c r="CY612" s="64">
        <f t="shared" si="154"/>
        <v>0</v>
      </c>
      <c r="CZ612" s="64">
        <f t="shared" si="155"/>
        <v>0</v>
      </c>
      <c r="DB612" s="64">
        <f t="shared" si="156"/>
        <v>0</v>
      </c>
      <c r="DC612" s="64">
        <f t="shared" si="157"/>
        <v>0</v>
      </c>
      <c r="DD612" s="64">
        <f t="shared" si="158"/>
        <v>0</v>
      </c>
      <c r="DE612" s="64">
        <f t="shared" si="159"/>
        <v>0</v>
      </c>
    </row>
    <row r="613" spans="2:109" x14ac:dyDescent="0.3">
      <c r="B613" s="167"/>
      <c r="C613" s="186"/>
      <c r="D613" s="2"/>
      <c r="E613" s="67"/>
      <c r="F613" s="5"/>
      <c r="G613" s="5"/>
      <c r="H613" s="187"/>
      <c r="I613" s="111" t="str">
        <f ca="1">IF(Taula1[[#This Row],[Data naixement (format dd/mm/aaaa)]]="","0",DATEDIF(Taula1[[#This Row],[Data naixement (format dd/mm/aaaa)]],TODAY(),"Y"))</f>
        <v>0</v>
      </c>
      <c r="J613" s="6"/>
      <c r="K613" s="6"/>
      <c r="L613" s="6"/>
      <c r="M613" s="6"/>
      <c r="N613" s="56"/>
      <c r="O613" s="56"/>
      <c r="P613" s="56"/>
      <c r="Q613" s="6"/>
      <c r="R613" s="7"/>
      <c r="S613" s="143">
        <f>Taula1[[#This Row],[Mesos naturals sencers treballats període justificat (01/01/2023 - 31/03/2023)]]</f>
        <v>0</v>
      </c>
      <c r="T613" s="194">
        <f>Taula1[[#This Row],[Dies treballats període justificat (01/01/2023 - 31/03/2023)              no comptabilitzats com a mes natural sencer]]</f>
        <v>0</v>
      </c>
      <c r="U613" s="12"/>
      <c r="V613" s="7"/>
      <c r="W613" s="188"/>
      <c r="X613" s="188"/>
      <c r="Y613" s="188"/>
      <c r="Z613" s="188"/>
      <c r="AA613" s="190"/>
      <c r="AB613" s="143">
        <f>Taula1[[#This Row],[Grup justificat     (fer servir opcions de la llista desplegable)]]</f>
        <v>0</v>
      </c>
      <c r="AC613" s="182"/>
      <c r="AD613" s="39"/>
      <c r="AE613" s="131">
        <f>ROUND((AF613/100)*756*Taula1[[#This Row],[Mesos naturals sencers treballats període justificat (01/01/2023 - 31/03/2023)]],2)</f>
        <v>0</v>
      </c>
      <c r="AF613" s="81">
        <f>Taula1[[#This Row],[% Jornada segons contracte
(no posar el símbol %) ]]-Taula1[[#This Row],[% Reducció salari per baix rendiment        (no posar el símbol %)]]</f>
        <v>0</v>
      </c>
      <c r="AG613" s="131">
        <f>ROUND((AH613/100)*24.8547945*Taula1[[#This Row],[Dies treballats període justificat (01/01/2023 - 31/03/2023)              no comptabilitzats com a mes natural sencer]],2)</f>
        <v>0</v>
      </c>
      <c r="AH613" s="79">
        <f>Taula1[[#This Row],[% Jornada segons contracte
(no posar el símbol %) ]]-Taula1[[#This Row],[% Reducció salari per baix rendiment        (no posar el símbol %)]]</f>
        <v>0</v>
      </c>
      <c r="AI613" s="131">
        <f t="shared" si="145"/>
        <v>0</v>
      </c>
      <c r="AJ613" s="39"/>
      <c r="AK613" s="131">
        <f>ROUND((AL613/100)*756*Taula1[[#This Row],[Espai reservat Administració  (mesos)]],2)</f>
        <v>0</v>
      </c>
      <c r="AL613" s="81">
        <f>Taula1[[#This Row],[% Jornada segons contracte
(no posar el símbol %) ]]-Taula1[[#This Row],[% Reducció salari per baix rendiment        (no posar el símbol %)]]</f>
        <v>0</v>
      </c>
      <c r="AM613" s="131">
        <f>ROUND((AN613/100)*24.8547945*Taula1[[#This Row],[Espai reservat Administració (dies)]],2)</f>
        <v>0</v>
      </c>
      <c r="AN613" s="79">
        <f>Taula1[[#This Row],[% Jornada segons contracte
(no posar el símbol %) ]]-Taula1[[#This Row],[% Reducció salari per baix rendiment        (no posar el símbol %)]]</f>
        <v>0</v>
      </c>
      <c r="AO613" s="131">
        <f t="shared" si="146"/>
        <v>0</v>
      </c>
      <c r="AP613" s="87"/>
      <c r="AQ613" s="137">
        <f>ROUND((AR613/100)*693*Taula1[[#This Row],[Mesos naturals sencers treballats període justificat (01/01/2023 - 31/03/2023)]],2)</f>
        <v>0</v>
      </c>
      <c r="AR613" s="90">
        <f>Taula1[[#This Row],[% Jornada segons contracte
(no posar el símbol %) ]]-Taula1[[#This Row],[% Reducció salari per baix rendiment        (no posar el símbol %)]]</f>
        <v>0</v>
      </c>
      <c r="AS613" s="137">
        <f>ROUND((AT613/100)*22.78356164*Taula1[[#This Row],[Dies treballats període justificat (01/01/2023 - 31/03/2023)              no comptabilitzats com a mes natural sencer]],2)</f>
        <v>0</v>
      </c>
      <c r="AT613" s="90">
        <f>Taula1[[#This Row],[% Jornada segons contracte
(no posar el símbol %) ]]-Taula1[[#This Row],[% Reducció salari per baix rendiment        (no posar el símbol %)]]</f>
        <v>0</v>
      </c>
      <c r="AU613" s="137">
        <f t="shared" si="147"/>
        <v>0</v>
      </c>
      <c r="AV613" s="87"/>
      <c r="AW613" s="136">
        <f>ROUND((AX613/100)*693*Taula1[[#This Row],[Espai reservat Administració  (mesos)]],2)</f>
        <v>0</v>
      </c>
      <c r="AX613" s="90">
        <f>Taula1[[#This Row],[% Jornada segons contracte
(no posar el símbol %) ]]-Taula1[[#This Row],[% Reducció salari per baix rendiment        (no posar el símbol %)]]</f>
        <v>0</v>
      </c>
      <c r="AY613" s="131">
        <f>ROUND((AZ613/100)*22.78356164*Taula1[[#This Row],[Espai reservat Administració (dies)]],2)</f>
        <v>0</v>
      </c>
      <c r="AZ613" s="81">
        <f>Taula1[[#This Row],[% Jornada segons contracte
(no posar el símbol %) ]]-Taula1[[#This Row],[% Reducció salari per baix rendiment        (no posar el símbol %)]]</f>
        <v>0</v>
      </c>
      <c r="BA613" s="82">
        <f t="shared" si="148"/>
        <v>0</v>
      </c>
      <c r="BB613" s="41"/>
      <c r="BC613" s="131">
        <f>IF(Taula1[[#This Row],[Grup justificat     (fer servir opcions de la llista desplegable)]]=1,AI613,0)</f>
        <v>0</v>
      </c>
      <c r="BD613" s="131">
        <f>IF(Taula1[[#This Row],[Grup justificat     (fer servir opcions de la llista desplegable)]]=2,AU613,0)</f>
        <v>0</v>
      </c>
      <c r="BE613" s="41"/>
      <c r="BF613" s="131">
        <f>IF(Taula1[[#This Row],[Espai reservat Administració]]=1,AO613,0)</f>
        <v>0</v>
      </c>
      <c r="BG613" s="82">
        <f>IF(Taula1[[#This Row],[Espai reservat Administració]]=2,BA613,0)</f>
        <v>0</v>
      </c>
      <c r="BH613" s="41"/>
      <c r="BI613" s="126">
        <f>IF(Taula1[[#This Row],[Grup justificat     (fer servir opcions de la llista desplegable)]]=1,1,0)</f>
        <v>0</v>
      </c>
      <c r="BJ613" s="126">
        <f>IF(Taula1[[#This Row],[Espai reservat Administració]]=1,1,0)</f>
        <v>0</v>
      </c>
      <c r="BK613" s="111"/>
      <c r="BL613" s="126">
        <f>IF(Taula1[[#This Row],[Grup justificat     (fer servir opcions de la llista desplegable)]]=2,1,0)</f>
        <v>0</v>
      </c>
      <c r="BM613" s="126">
        <f>IF(Taula1[[#This Row],[Espai reservat Administració]]=2,1,0)</f>
        <v>0</v>
      </c>
      <c r="BN613" s="73"/>
      <c r="BO613" s="73"/>
      <c r="BP613" s="73"/>
      <c r="BQ613" s="73"/>
      <c r="BR613" s="73"/>
      <c r="BS613" s="73"/>
      <c r="BT613" s="73"/>
      <c r="BU613" s="73"/>
      <c r="BV613" s="73"/>
      <c r="BW613" s="73"/>
      <c r="BX613" s="73"/>
      <c r="BY613" s="73"/>
      <c r="BZ613" s="73"/>
      <c r="CA613" s="73"/>
      <c r="CB613" s="73"/>
      <c r="CC613" s="73"/>
      <c r="CD613" s="73"/>
      <c r="CE613" s="73"/>
      <c r="CF613" s="73"/>
      <c r="CG613" s="63">
        <f t="shared" si="149"/>
        <v>0</v>
      </c>
      <c r="CH613" s="63">
        <f t="shared" si="150"/>
        <v>0</v>
      </c>
      <c r="CI613" s="73"/>
      <c r="CJ613" s="63">
        <f>IF(Taula1[[#This Row],[Tipus de contracte                                  (fer servir opcions de la llista desplegable)]]="Indefinit",1,0)</f>
        <v>0</v>
      </c>
      <c r="CK613" s="63">
        <f>IF(Taula1[[#This Row],[Tipus de contracte                                  (fer servir opcions de la llista desplegable)]]="Temporal, igual o superior a 6 mesos",1,0)</f>
        <v>0</v>
      </c>
      <c r="CL613" s="63">
        <f>IF(Taula1[[#This Row],[Tipus de contracte                                  (fer servir opcions de la llista desplegable)]]="Substitució per IT",1,0)</f>
        <v>0</v>
      </c>
      <c r="CM613" s="73"/>
      <c r="CN613" s="63">
        <f>IF(Taula1[[#This Row],[Relació llocs de treball]]&gt;=1,1,0)</f>
        <v>0</v>
      </c>
      <c r="CO613" s="73"/>
      <c r="CP613" s="63">
        <f>IF(Taula1[[#This Row],[Identitat de gènere                                                          (fer servir opcions de la llista desplegable)]]="Home",1,0)</f>
        <v>0</v>
      </c>
      <c r="CQ613" s="63">
        <f>IF(Taula1[[#This Row],[Identitat de gènere                                                          (fer servir opcions de la llista desplegable)]]="Dona",1,0)</f>
        <v>0</v>
      </c>
      <c r="CR613" s="63">
        <f>IF(Taula1[[#This Row],[Identitat de gènere                                                          (fer servir opcions de la llista desplegable)]]="No binari",1,0)</f>
        <v>0</v>
      </c>
      <c r="CS613" s="73"/>
      <c r="CT613" s="63">
        <f t="shared" si="144"/>
        <v>0</v>
      </c>
      <c r="CU613" s="64">
        <f t="shared" si="151"/>
        <v>0</v>
      </c>
      <c r="CW613" s="64">
        <f t="shared" si="152"/>
        <v>0</v>
      </c>
      <c r="CX613" s="64">
        <f t="shared" si="153"/>
        <v>0</v>
      </c>
      <c r="CY613" s="64">
        <f t="shared" si="154"/>
        <v>0</v>
      </c>
      <c r="CZ613" s="64">
        <f t="shared" si="155"/>
        <v>0</v>
      </c>
      <c r="DB613" s="64">
        <f t="shared" si="156"/>
        <v>0</v>
      </c>
      <c r="DC613" s="64">
        <f t="shared" si="157"/>
        <v>0</v>
      </c>
      <c r="DD613" s="64">
        <f t="shared" si="158"/>
        <v>0</v>
      </c>
      <c r="DE613" s="64">
        <f t="shared" si="159"/>
        <v>0</v>
      </c>
    </row>
    <row r="614" spans="2:109" x14ac:dyDescent="0.3">
      <c r="B614" s="167"/>
      <c r="C614" s="186"/>
      <c r="D614" s="2"/>
      <c r="E614" s="67"/>
      <c r="F614" s="5"/>
      <c r="G614" s="5"/>
      <c r="H614" s="187"/>
      <c r="I614" s="111" t="str">
        <f ca="1">IF(Taula1[[#This Row],[Data naixement (format dd/mm/aaaa)]]="","0",DATEDIF(Taula1[[#This Row],[Data naixement (format dd/mm/aaaa)]],TODAY(),"Y"))</f>
        <v>0</v>
      </c>
      <c r="J614" s="6"/>
      <c r="K614" s="6"/>
      <c r="L614" s="6"/>
      <c r="M614" s="6"/>
      <c r="N614" s="56"/>
      <c r="O614" s="56"/>
      <c r="P614" s="56"/>
      <c r="Q614" s="6"/>
      <c r="R614" s="7"/>
      <c r="S614" s="143">
        <f>Taula1[[#This Row],[Mesos naturals sencers treballats període justificat (01/01/2023 - 31/03/2023)]]</f>
        <v>0</v>
      </c>
      <c r="T614" s="194">
        <f>Taula1[[#This Row],[Dies treballats període justificat (01/01/2023 - 31/03/2023)              no comptabilitzats com a mes natural sencer]]</f>
        <v>0</v>
      </c>
      <c r="U614" s="12"/>
      <c r="V614" s="7"/>
      <c r="W614" s="188"/>
      <c r="X614" s="188"/>
      <c r="Y614" s="188"/>
      <c r="Z614" s="188"/>
      <c r="AA614" s="190"/>
      <c r="AB614" s="143">
        <f>Taula1[[#This Row],[Grup justificat     (fer servir opcions de la llista desplegable)]]</f>
        <v>0</v>
      </c>
      <c r="AC614" s="182"/>
      <c r="AD614" s="39"/>
      <c r="AE614" s="131">
        <f>ROUND((AF614/100)*756*Taula1[[#This Row],[Mesos naturals sencers treballats període justificat (01/01/2023 - 31/03/2023)]],2)</f>
        <v>0</v>
      </c>
      <c r="AF614" s="81">
        <f>Taula1[[#This Row],[% Jornada segons contracte
(no posar el símbol %) ]]-Taula1[[#This Row],[% Reducció salari per baix rendiment        (no posar el símbol %)]]</f>
        <v>0</v>
      </c>
      <c r="AG614" s="131">
        <f>ROUND((AH614/100)*24.8547945*Taula1[[#This Row],[Dies treballats període justificat (01/01/2023 - 31/03/2023)              no comptabilitzats com a mes natural sencer]],2)</f>
        <v>0</v>
      </c>
      <c r="AH614" s="79">
        <f>Taula1[[#This Row],[% Jornada segons contracte
(no posar el símbol %) ]]-Taula1[[#This Row],[% Reducció salari per baix rendiment        (no posar el símbol %)]]</f>
        <v>0</v>
      </c>
      <c r="AI614" s="131">
        <f t="shared" si="145"/>
        <v>0</v>
      </c>
      <c r="AJ614" s="39"/>
      <c r="AK614" s="131">
        <f>ROUND((AL614/100)*756*Taula1[[#This Row],[Espai reservat Administració  (mesos)]],2)</f>
        <v>0</v>
      </c>
      <c r="AL614" s="81">
        <f>Taula1[[#This Row],[% Jornada segons contracte
(no posar el símbol %) ]]-Taula1[[#This Row],[% Reducció salari per baix rendiment        (no posar el símbol %)]]</f>
        <v>0</v>
      </c>
      <c r="AM614" s="131">
        <f>ROUND((AN614/100)*24.8547945*Taula1[[#This Row],[Espai reservat Administració (dies)]],2)</f>
        <v>0</v>
      </c>
      <c r="AN614" s="79">
        <f>Taula1[[#This Row],[% Jornada segons contracte
(no posar el símbol %) ]]-Taula1[[#This Row],[% Reducció salari per baix rendiment        (no posar el símbol %)]]</f>
        <v>0</v>
      </c>
      <c r="AO614" s="131">
        <f t="shared" si="146"/>
        <v>0</v>
      </c>
      <c r="AP614" s="87"/>
      <c r="AQ614" s="137">
        <f>ROUND((AR614/100)*693*Taula1[[#This Row],[Mesos naturals sencers treballats període justificat (01/01/2023 - 31/03/2023)]],2)</f>
        <v>0</v>
      </c>
      <c r="AR614" s="90">
        <f>Taula1[[#This Row],[% Jornada segons contracte
(no posar el símbol %) ]]-Taula1[[#This Row],[% Reducció salari per baix rendiment        (no posar el símbol %)]]</f>
        <v>0</v>
      </c>
      <c r="AS614" s="137">
        <f>ROUND((AT614/100)*22.78356164*Taula1[[#This Row],[Dies treballats període justificat (01/01/2023 - 31/03/2023)              no comptabilitzats com a mes natural sencer]],2)</f>
        <v>0</v>
      </c>
      <c r="AT614" s="90">
        <f>Taula1[[#This Row],[% Jornada segons contracte
(no posar el símbol %) ]]-Taula1[[#This Row],[% Reducció salari per baix rendiment        (no posar el símbol %)]]</f>
        <v>0</v>
      </c>
      <c r="AU614" s="137">
        <f t="shared" si="147"/>
        <v>0</v>
      </c>
      <c r="AV614" s="87"/>
      <c r="AW614" s="136">
        <f>ROUND((AX614/100)*693*Taula1[[#This Row],[Espai reservat Administració  (mesos)]],2)</f>
        <v>0</v>
      </c>
      <c r="AX614" s="90">
        <f>Taula1[[#This Row],[% Jornada segons contracte
(no posar el símbol %) ]]-Taula1[[#This Row],[% Reducció salari per baix rendiment        (no posar el símbol %)]]</f>
        <v>0</v>
      </c>
      <c r="AY614" s="131">
        <f>ROUND((AZ614/100)*22.78356164*Taula1[[#This Row],[Espai reservat Administració (dies)]],2)</f>
        <v>0</v>
      </c>
      <c r="AZ614" s="81">
        <f>Taula1[[#This Row],[% Jornada segons contracte
(no posar el símbol %) ]]-Taula1[[#This Row],[% Reducció salari per baix rendiment        (no posar el símbol %)]]</f>
        <v>0</v>
      </c>
      <c r="BA614" s="82">
        <f t="shared" si="148"/>
        <v>0</v>
      </c>
      <c r="BB614" s="41"/>
      <c r="BC614" s="131">
        <f>IF(Taula1[[#This Row],[Grup justificat     (fer servir opcions de la llista desplegable)]]=1,AI614,0)</f>
        <v>0</v>
      </c>
      <c r="BD614" s="131">
        <f>IF(Taula1[[#This Row],[Grup justificat     (fer servir opcions de la llista desplegable)]]=2,AU614,0)</f>
        <v>0</v>
      </c>
      <c r="BE614" s="41"/>
      <c r="BF614" s="131">
        <f>IF(Taula1[[#This Row],[Espai reservat Administració]]=1,AO614,0)</f>
        <v>0</v>
      </c>
      <c r="BG614" s="82">
        <f>IF(Taula1[[#This Row],[Espai reservat Administració]]=2,BA614,0)</f>
        <v>0</v>
      </c>
      <c r="BH614" s="41"/>
      <c r="BI614" s="126">
        <f>IF(Taula1[[#This Row],[Grup justificat     (fer servir opcions de la llista desplegable)]]=1,1,0)</f>
        <v>0</v>
      </c>
      <c r="BJ614" s="126">
        <f>IF(Taula1[[#This Row],[Espai reservat Administració]]=1,1,0)</f>
        <v>0</v>
      </c>
      <c r="BK614" s="111"/>
      <c r="BL614" s="126">
        <f>IF(Taula1[[#This Row],[Grup justificat     (fer servir opcions de la llista desplegable)]]=2,1,0)</f>
        <v>0</v>
      </c>
      <c r="BM614" s="126">
        <f>IF(Taula1[[#This Row],[Espai reservat Administració]]=2,1,0)</f>
        <v>0</v>
      </c>
      <c r="BN614" s="73"/>
      <c r="BO614" s="73"/>
      <c r="BP614" s="73"/>
      <c r="BQ614" s="73"/>
      <c r="BR614" s="73"/>
      <c r="BS614" s="73"/>
      <c r="BT614" s="73"/>
      <c r="BU614" s="73"/>
      <c r="BV614" s="73"/>
      <c r="BW614" s="73"/>
      <c r="BX614" s="73"/>
      <c r="BY614" s="73"/>
      <c r="BZ614" s="73"/>
      <c r="CA614" s="73"/>
      <c r="CB614" s="73"/>
      <c r="CC614" s="73"/>
      <c r="CD614" s="73"/>
      <c r="CE614" s="73"/>
      <c r="CF614" s="73"/>
      <c r="CG614" s="63">
        <f t="shared" si="149"/>
        <v>0</v>
      </c>
      <c r="CH614" s="63">
        <f t="shared" si="150"/>
        <v>0</v>
      </c>
      <c r="CI614" s="73"/>
      <c r="CJ614" s="63">
        <f>IF(Taula1[[#This Row],[Tipus de contracte                                  (fer servir opcions de la llista desplegable)]]="Indefinit",1,0)</f>
        <v>0</v>
      </c>
      <c r="CK614" s="63">
        <f>IF(Taula1[[#This Row],[Tipus de contracte                                  (fer servir opcions de la llista desplegable)]]="Temporal, igual o superior a 6 mesos",1,0)</f>
        <v>0</v>
      </c>
      <c r="CL614" s="63">
        <f>IF(Taula1[[#This Row],[Tipus de contracte                                  (fer servir opcions de la llista desplegable)]]="Substitució per IT",1,0)</f>
        <v>0</v>
      </c>
      <c r="CM614" s="73"/>
      <c r="CN614" s="63">
        <f>IF(Taula1[[#This Row],[Relació llocs de treball]]&gt;=1,1,0)</f>
        <v>0</v>
      </c>
      <c r="CO614" s="73"/>
      <c r="CP614" s="63">
        <f>IF(Taula1[[#This Row],[Identitat de gènere                                                          (fer servir opcions de la llista desplegable)]]="Home",1,0)</f>
        <v>0</v>
      </c>
      <c r="CQ614" s="63">
        <f>IF(Taula1[[#This Row],[Identitat de gènere                                                          (fer servir opcions de la llista desplegable)]]="Dona",1,0)</f>
        <v>0</v>
      </c>
      <c r="CR614" s="63">
        <f>IF(Taula1[[#This Row],[Identitat de gènere                                                          (fer servir opcions de la llista desplegable)]]="No binari",1,0)</f>
        <v>0</v>
      </c>
      <c r="CS614" s="73"/>
      <c r="CT614" s="63">
        <f t="shared" si="144"/>
        <v>0</v>
      </c>
      <c r="CU614" s="64">
        <f t="shared" si="151"/>
        <v>0</v>
      </c>
      <c r="CW614" s="64">
        <f t="shared" si="152"/>
        <v>0</v>
      </c>
      <c r="CX614" s="64">
        <f t="shared" si="153"/>
        <v>0</v>
      </c>
      <c r="CY614" s="64">
        <f t="shared" si="154"/>
        <v>0</v>
      </c>
      <c r="CZ614" s="64">
        <f t="shared" si="155"/>
        <v>0</v>
      </c>
      <c r="DB614" s="64">
        <f t="shared" si="156"/>
        <v>0</v>
      </c>
      <c r="DC614" s="64">
        <f t="shared" si="157"/>
        <v>0</v>
      </c>
      <c r="DD614" s="64">
        <f t="shared" si="158"/>
        <v>0</v>
      </c>
      <c r="DE614" s="64">
        <f t="shared" si="159"/>
        <v>0</v>
      </c>
    </row>
    <row r="615" spans="2:109" x14ac:dyDescent="0.3">
      <c r="B615" s="167"/>
      <c r="C615" s="186"/>
      <c r="D615" s="2"/>
      <c r="E615" s="67"/>
      <c r="F615" s="5"/>
      <c r="G615" s="5"/>
      <c r="H615" s="187"/>
      <c r="I615" s="111" t="str">
        <f ca="1">IF(Taula1[[#This Row],[Data naixement (format dd/mm/aaaa)]]="","0",DATEDIF(Taula1[[#This Row],[Data naixement (format dd/mm/aaaa)]],TODAY(),"Y"))</f>
        <v>0</v>
      </c>
      <c r="J615" s="6"/>
      <c r="K615" s="6"/>
      <c r="L615" s="6"/>
      <c r="M615" s="6"/>
      <c r="N615" s="56"/>
      <c r="O615" s="56"/>
      <c r="P615" s="56"/>
      <c r="Q615" s="6"/>
      <c r="R615" s="7"/>
      <c r="S615" s="143">
        <f>Taula1[[#This Row],[Mesos naturals sencers treballats període justificat (01/01/2023 - 31/03/2023)]]</f>
        <v>0</v>
      </c>
      <c r="T615" s="194">
        <f>Taula1[[#This Row],[Dies treballats període justificat (01/01/2023 - 31/03/2023)              no comptabilitzats com a mes natural sencer]]</f>
        <v>0</v>
      </c>
      <c r="U615" s="12"/>
      <c r="V615" s="7"/>
      <c r="W615" s="188"/>
      <c r="X615" s="188"/>
      <c r="Y615" s="188"/>
      <c r="Z615" s="188"/>
      <c r="AA615" s="190"/>
      <c r="AB615" s="143">
        <f>Taula1[[#This Row],[Grup justificat     (fer servir opcions de la llista desplegable)]]</f>
        <v>0</v>
      </c>
      <c r="AC615" s="182"/>
      <c r="AD615" s="39"/>
      <c r="AE615" s="131">
        <f>ROUND((AF615/100)*756*Taula1[[#This Row],[Mesos naturals sencers treballats període justificat (01/01/2023 - 31/03/2023)]],2)</f>
        <v>0</v>
      </c>
      <c r="AF615" s="81">
        <f>Taula1[[#This Row],[% Jornada segons contracte
(no posar el símbol %) ]]-Taula1[[#This Row],[% Reducció salari per baix rendiment        (no posar el símbol %)]]</f>
        <v>0</v>
      </c>
      <c r="AG615" s="131">
        <f>ROUND((AH615/100)*24.8547945*Taula1[[#This Row],[Dies treballats període justificat (01/01/2023 - 31/03/2023)              no comptabilitzats com a mes natural sencer]],2)</f>
        <v>0</v>
      </c>
      <c r="AH615" s="79">
        <f>Taula1[[#This Row],[% Jornada segons contracte
(no posar el símbol %) ]]-Taula1[[#This Row],[% Reducció salari per baix rendiment        (no posar el símbol %)]]</f>
        <v>0</v>
      </c>
      <c r="AI615" s="131">
        <f t="shared" si="145"/>
        <v>0</v>
      </c>
      <c r="AJ615" s="39"/>
      <c r="AK615" s="131">
        <f>ROUND((AL615/100)*756*Taula1[[#This Row],[Espai reservat Administració  (mesos)]],2)</f>
        <v>0</v>
      </c>
      <c r="AL615" s="81">
        <f>Taula1[[#This Row],[% Jornada segons contracte
(no posar el símbol %) ]]-Taula1[[#This Row],[% Reducció salari per baix rendiment        (no posar el símbol %)]]</f>
        <v>0</v>
      </c>
      <c r="AM615" s="131">
        <f>ROUND((AN615/100)*24.8547945*Taula1[[#This Row],[Espai reservat Administració (dies)]],2)</f>
        <v>0</v>
      </c>
      <c r="AN615" s="79">
        <f>Taula1[[#This Row],[% Jornada segons contracte
(no posar el símbol %) ]]-Taula1[[#This Row],[% Reducció salari per baix rendiment        (no posar el símbol %)]]</f>
        <v>0</v>
      </c>
      <c r="AO615" s="131">
        <f t="shared" si="146"/>
        <v>0</v>
      </c>
      <c r="AP615" s="87"/>
      <c r="AQ615" s="137">
        <f>ROUND((AR615/100)*693*Taula1[[#This Row],[Mesos naturals sencers treballats període justificat (01/01/2023 - 31/03/2023)]],2)</f>
        <v>0</v>
      </c>
      <c r="AR615" s="90">
        <f>Taula1[[#This Row],[% Jornada segons contracte
(no posar el símbol %) ]]-Taula1[[#This Row],[% Reducció salari per baix rendiment        (no posar el símbol %)]]</f>
        <v>0</v>
      </c>
      <c r="AS615" s="137">
        <f>ROUND((AT615/100)*22.78356164*Taula1[[#This Row],[Dies treballats període justificat (01/01/2023 - 31/03/2023)              no comptabilitzats com a mes natural sencer]],2)</f>
        <v>0</v>
      </c>
      <c r="AT615" s="90">
        <f>Taula1[[#This Row],[% Jornada segons contracte
(no posar el símbol %) ]]-Taula1[[#This Row],[% Reducció salari per baix rendiment        (no posar el símbol %)]]</f>
        <v>0</v>
      </c>
      <c r="AU615" s="137">
        <f t="shared" si="147"/>
        <v>0</v>
      </c>
      <c r="AV615" s="87"/>
      <c r="AW615" s="136">
        <f>ROUND((AX615/100)*693*Taula1[[#This Row],[Espai reservat Administració  (mesos)]],2)</f>
        <v>0</v>
      </c>
      <c r="AX615" s="90">
        <f>Taula1[[#This Row],[% Jornada segons contracte
(no posar el símbol %) ]]-Taula1[[#This Row],[% Reducció salari per baix rendiment        (no posar el símbol %)]]</f>
        <v>0</v>
      </c>
      <c r="AY615" s="131">
        <f>ROUND((AZ615/100)*22.78356164*Taula1[[#This Row],[Espai reservat Administració (dies)]],2)</f>
        <v>0</v>
      </c>
      <c r="AZ615" s="81">
        <f>Taula1[[#This Row],[% Jornada segons contracte
(no posar el símbol %) ]]-Taula1[[#This Row],[% Reducció salari per baix rendiment        (no posar el símbol %)]]</f>
        <v>0</v>
      </c>
      <c r="BA615" s="82">
        <f t="shared" si="148"/>
        <v>0</v>
      </c>
      <c r="BB615" s="41"/>
      <c r="BC615" s="131">
        <f>IF(Taula1[[#This Row],[Grup justificat     (fer servir opcions de la llista desplegable)]]=1,AI615,0)</f>
        <v>0</v>
      </c>
      <c r="BD615" s="131">
        <f>IF(Taula1[[#This Row],[Grup justificat     (fer servir opcions de la llista desplegable)]]=2,AU615,0)</f>
        <v>0</v>
      </c>
      <c r="BE615" s="41"/>
      <c r="BF615" s="131">
        <f>IF(Taula1[[#This Row],[Espai reservat Administració]]=1,AO615,0)</f>
        <v>0</v>
      </c>
      <c r="BG615" s="82">
        <f>IF(Taula1[[#This Row],[Espai reservat Administració]]=2,BA615,0)</f>
        <v>0</v>
      </c>
      <c r="BH615" s="41"/>
      <c r="BI615" s="126">
        <f>IF(Taula1[[#This Row],[Grup justificat     (fer servir opcions de la llista desplegable)]]=1,1,0)</f>
        <v>0</v>
      </c>
      <c r="BJ615" s="126">
        <f>IF(Taula1[[#This Row],[Espai reservat Administració]]=1,1,0)</f>
        <v>0</v>
      </c>
      <c r="BK615" s="111"/>
      <c r="BL615" s="126">
        <f>IF(Taula1[[#This Row],[Grup justificat     (fer servir opcions de la llista desplegable)]]=2,1,0)</f>
        <v>0</v>
      </c>
      <c r="BM615" s="126">
        <f>IF(Taula1[[#This Row],[Espai reservat Administració]]=2,1,0)</f>
        <v>0</v>
      </c>
      <c r="BN615" s="73"/>
      <c r="BO615" s="73"/>
      <c r="BP615" s="73"/>
      <c r="BQ615" s="73"/>
      <c r="BR615" s="73"/>
      <c r="BS615" s="73"/>
      <c r="BT615" s="73"/>
      <c r="BU615" s="73"/>
      <c r="BV615" s="73"/>
      <c r="BW615" s="73"/>
      <c r="BX615" s="73"/>
      <c r="BY615" s="73"/>
      <c r="BZ615" s="73"/>
      <c r="CA615" s="73"/>
      <c r="CB615" s="73"/>
      <c r="CC615" s="73"/>
      <c r="CD615" s="73"/>
      <c r="CE615" s="73"/>
      <c r="CF615" s="73"/>
      <c r="CG615" s="63">
        <f t="shared" si="149"/>
        <v>0</v>
      </c>
      <c r="CH615" s="63">
        <f t="shared" si="150"/>
        <v>0</v>
      </c>
      <c r="CI615" s="73"/>
      <c r="CJ615" s="63">
        <f>IF(Taula1[[#This Row],[Tipus de contracte                                  (fer servir opcions de la llista desplegable)]]="Indefinit",1,0)</f>
        <v>0</v>
      </c>
      <c r="CK615" s="63">
        <f>IF(Taula1[[#This Row],[Tipus de contracte                                  (fer servir opcions de la llista desplegable)]]="Temporal, igual o superior a 6 mesos",1,0)</f>
        <v>0</v>
      </c>
      <c r="CL615" s="63">
        <f>IF(Taula1[[#This Row],[Tipus de contracte                                  (fer servir opcions de la llista desplegable)]]="Substitució per IT",1,0)</f>
        <v>0</v>
      </c>
      <c r="CM615" s="73"/>
      <c r="CN615" s="63">
        <f>IF(Taula1[[#This Row],[Relació llocs de treball]]&gt;=1,1,0)</f>
        <v>0</v>
      </c>
      <c r="CO615" s="73"/>
      <c r="CP615" s="63">
        <f>IF(Taula1[[#This Row],[Identitat de gènere                                                          (fer servir opcions de la llista desplegable)]]="Home",1,0)</f>
        <v>0</v>
      </c>
      <c r="CQ615" s="63">
        <f>IF(Taula1[[#This Row],[Identitat de gènere                                                          (fer servir opcions de la llista desplegable)]]="Dona",1,0)</f>
        <v>0</v>
      </c>
      <c r="CR615" s="63">
        <f>IF(Taula1[[#This Row],[Identitat de gènere                                                          (fer servir opcions de la llista desplegable)]]="No binari",1,0)</f>
        <v>0</v>
      </c>
      <c r="CS615" s="73"/>
      <c r="CT615" s="63">
        <f t="shared" si="144"/>
        <v>0</v>
      </c>
      <c r="CU615" s="64">
        <f t="shared" si="151"/>
        <v>0</v>
      </c>
      <c r="CW615" s="64">
        <f t="shared" si="152"/>
        <v>0</v>
      </c>
      <c r="CX615" s="64">
        <f t="shared" si="153"/>
        <v>0</v>
      </c>
      <c r="CY615" s="64">
        <f t="shared" si="154"/>
        <v>0</v>
      </c>
      <c r="CZ615" s="64">
        <f t="shared" si="155"/>
        <v>0</v>
      </c>
      <c r="DB615" s="64">
        <f t="shared" si="156"/>
        <v>0</v>
      </c>
      <c r="DC615" s="64">
        <f t="shared" si="157"/>
        <v>0</v>
      </c>
      <c r="DD615" s="64">
        <f t="shared" si="158"/>
        <v>0</v>
      </c>
      <c r="DE615" s="64">
        <f t="shared" si="159"/>
        <v>0</v>
      </c>
    </row>
    <row r="616" spans="2:109" x14ac:dyDescent="0.3">
      <c r="B616" s="167"/>
      <c r="C616" s="186"/>
      <c r="D616" s="2"/>
      <c r="E616" s="67"/>
      <c r="F616" s="5"/>
      <c r="G616" s="5"/>
      <c r="H616" s="187"/>
      <c r="I616" s="111" t="str">
        <f ca="1">IF(Taula1[[#This Row],[Data naixement (format dd/mm/aaaa)]]="","0",DATEDIF(Taula1[[#This Row],[Data naixement (format dd/mm/aaaa)]],TODAY(),"Y"))</f>
        <v>0</v>
      </c>
      <c r="J616" s="6"/>
      <c r="K616" s="6"/>
      <c r="L616" s="6"/>
      <c r="M616" s="6"/>
      <c r="N616" s="56"/>
      <c r="O616" s="56"/>
      <c r="P616" s="56"/>
      <c r="Q616" s="6"/>
      <c r="R616" s="7"/>
      <c r="S616" s="143">
        <f>Taula1[[#This Row],[Mesos naturals sencers treballats període justificat (01/01/2023 - 31/03/2023)]]</f>
        <v>0</v>
      </c>
      <c r="T616" s="194">
        <f>Taula1[[#This Row],[Dies treballats període justificat (01/01/2023 - 31/03/2023)              no comptabilitzats com a mes natural sencer]]</f>
        <v>0</v>
      </c>
      <c r="U616" s="12"/>
      <c r="V616" s="7"/>
      <c r="W616" s="188"/>
      <c r="X616" s="188"/>
      <c r="Y616" s="188"/>
      <c r="Z616" s="188"/>
      <c r="AA616" s="190"/>
      <c r="AB616" s="143">
        <f>Taula1[[#This Row],[Grup justificat     (fer servir opcions de la llista desplegable)]]</f>
        <v>0</v>
      </c>
      <c r="AC616" s="182"/>
      <c r="AD616" s="39"/>
      <c r="AE616" s="131">
        <f>ROUND((AF616/100)*756*Taula1[[#This Row],[Mesos naturals sencers treballats període justificat (01/01/2023 - 31/03/2023)]],2)</f>
        <v>0</v>
      </c>
      <c r="AF616" s="81">
        <f>Taula1[[#This Row],[% Jornada segons contracte
(no posar el símbol %) ]]-Taula1[[#This Row],[% Reducció salari per baix rendiment        (no posar el símbol %)]]</f>
        <v>0</v>
      </c>
      <c r="AG616" s="131">
        <f>ROUND((AH616/100)*24.8547945*Taula1[[#This Row],[Dies treballats període justificat (01/01/2023 - 31/03/2023)              no comptabilitzats com a mes natural sencer]],2)</f>
        <v>0</v>
      </c>
      <c r="AH616" s="79">
        <f>Taula1[[#This Row],[% Jornada segons contracte
(no posar el símbol %) ]]-Taula1[[#This Row],[% Reducció salari per baix rendiment        (no posar el símbol %)]]</f>
        <v>0</v>
      </c>
      <c r="AI616" s="131">
        <f t="shared" si="145"/>
        <v>0</v>
      </c>
      <c r="AJ616" s="39"/>
      <c r="AK616" s="131">
        <f>ROUND((AL616/100)*756*Taula1[[#This Row],[Espai reservat Administració  (mesos)]],2)</f>
        <v>0</v>
      </c>
      <c r="AL616" s="81">
        <f>Taula1[[#This Row],[% Jornada segons contracte
(no posar el símbol %) ]]-Taula1[[#This Row],[% Reducció salari per baix rendiment        (no posar el símbol %)]]</f>
        <v>0</v>
      </c>
      <c r="AM616" s="131">
        <f>ROUND((AN616/100)*24.8547945*Taula1[[#This Row],[Espai reservat Administració (dies)]],2)</f>
        <v>0</v>
      </c>
      <c r="AN616" s="79">
        <f>Taula1[[#This Row],[% Jornada segons contracte
(no posar el símbol %) ]]-Taula1[[#This Row],[% Reducció salari per baix rendiment        (no posar el símbol %)]]</f>
        <v>0</v>
      </c>
      <c r="AO616" s="131">
        <f t="shared" si="146"/>
        <v>0</v>
      </c>
      <c r="AP616" s="87"/>
      <c r="AQ616" s="137">
        <f>ROUND((AR616/100)*693*Taula1[[#This Row],[Mesos naturals sencers treballats període justificat (01/01/2023 - 31/03/2023)]],2)</f>
        <v>0</v>
      </c>
      <c r="AR616" s="90">
        <f>Taula1[[#This Row],[% Jornada segons contracte
(no posar el símbol %) ]]-Taula1[[#This Row],[% Reducció salari per baix rendiment        (no posar el símbol %)]]</f>
        <v>0</v>
      </c>
      <c r="AS616" s="137">
        <f>ROUND((AT616/100)*22.78356164*Taula1[[#This Row],[Dies treballats període justificat (01/01/2023 - 31/03/2023)              no comptabilitzats com a mes natural sencer]],2)</f>
        <v>0</v>
      </c>
      <c r="AT616" s="90">
        <f>Taula1[[#This Row],[% Jornada segons contracte
(no posar el símbol %) ]]-Taula1[[#This Row],[% Reducció salari per baix rendiment        (no posar el símbol %)]]</f>
        <v>0</v>
      </c>
      <c r="AU616" s="137">
        <f t="shared" si="147"/>
        <v>0</v>
      </c>
      <c r="AV616" s="87"/>
      <c r="AW616" s="136">
        <f>ROUND((AX616/100)*693*Taula1[[#This Row],[Espai reservat Administració  (mesos)]],2)</f>
        <v>0</v>
      </c>
      <c r="AX616" s="90">
        <f>Taula1[[#This Row],[% Jornada segons contracte
(no posar el símbol %) ]]-Taula1[[#This Row],[% Reducció salari per baix rendiment        (no posar el símbol %)]]</f>
        <v>0</v>
      </c>
      <c r="AY616" s="131">
        <f>ROUND((AZ616/100)*22.78356164*Taula1[[#This Row],[Espai reservat Administració (dies)]],2)</f>
        <v>0</v>
      </c>
      <c r="AZ616" s="81">
        <f>Taula1[[#This Row],[% Jornada segons contracte
(no posar el símbol %) ]]-Taula1[[#This Row],[% Reducció salari per baix rendiment        (no posar el símbol %)]]</f>
        <v>0</v>
      </c>
      <c r="BA616" s="82">
        <f t="shared" si="148"/>
        <v>0</v>
      </c>
      <c r="BB616" s="41"/>
      <c r="BC616" s="131">
        <f>IF(Taula1[[#This Row],[Grup justificat     (fer servir opcions de la llista desplegable)]]=1,AI616,0)</f>
        <v>0</v>
      </c>
      <c r="BD616" s="131">
        <f>IF(Taula1[[#This Row],[Grup justificat     (fer servir opcions de la llista desplegable)]]=2,AU616,0)</f>
        <v>0</v>
      </c>
      <c r="BE616" s="41"/>
      <c r="BF616" s="131">
        <f>IF(Taula1[[#This Row],[Espai reservat Administració]]=1,AO616,0)</f>
        <v>0</v>
      </c>
      <c r="BG616" s="82">
        <f>IF(Taula1[[#This Row],[Espai reservat Administració]]=2,BA616,0)</f>
        <v>0</v>
      </c>
      <c r="BH616" s="41"/>
      <c r="BI616" s="126">
        <f>IF(Taula1[[#This Row],[Grup justificat     (fer servir opcions de la llista desplegable)]]=1,1,0)</f>
        <v>0</v>
      </c>
      <c r="BJ616" s="126">
        <f>IF(Taula1[[#This Row],[Espai reservat Administració]]=1,1,0)</f>
        <v>0</v>
      </c>
      <c r="BK616" s="111"/>
      <c r="BL616" s="126">
        <f>IF(Taula1[[#This Row],[Grup justificat     (fer servir opcions de la llista desplegable)]]=2,1,0)</f>
        <v>0</v>
      </c>
      <c r="BM616" s="126">
        <f>IF(Taula1[[#This Row],[Espai reservat Administració]]=2,1,0)</f>
        <v>0</v>
      </c>
      <c r="BN616" s="73"/>
      <c r="BO616" s="73"/>
      <c r="BP616" s="73"/>
      <c r="BQ616" s="73"/>
      <c r="BR616" s="73"/>
      <c r="BS616" s="73"/>
      <c r="BT616" s="73"/>
      <c r="BU616" s="73"/>
      <c r="BV616" s="73"/>
      <c r="BW616" s="73"/>
      <c r="BX616" s="73"/>
      <c r="BY616" s="73"/>
      <c r="BZ616" s="73"/>
      <c r="CA616" s="73"/>
      <c r="CB616" s="73"/>
      <c r="CC616" s="73"/>
      <c r="CD616" s="73"/>
      <c r="CE616" s="73"/>
      <c r="CF616" s="73"/>
      <c r="CG616" s="63">
        <f t="shared" si="149"/>
        <v>0</v>
      </c>
      <c r="CH616" s="63">
        <f t="shared" si="150"/>
        <v>0</v>
      </c>
      <c r="CI616" s="73"/>
      <c r="CJ616" s="63">
        <f>IF(Taula1[[#This Row],[Tipus de contracte                                  (fer servir opcions de la llista desplegable)]]="Indefinit",1,0)</f>
        <v>0</v>
      </c>
      <c r="CK616" s="63">
        <f>IF(Taula1[[#This Row],[Tipus de contracte                                  (fer servir opcions de la llista desplegable)]]="Temporal, igual o superior a 6 mesos",1,0)</f>
        <v>0</v>
      </c>
      <c r="CL616" s="63">
        <f>IF(Taula1[[#This Row],[Tipus de contracte                                  (fer servir opcions de la llista desplegable)]]="Substitució per IT",1,0)</f>
        <v>0</v>
      </c>
      <c r="CM616" s="73"/>
      <c r="CN616" s="63">
        <f>IF(Taula1[[#This Row],[Relació llocs de treball]]&gt;=1,1,0)</f>
        <v>0</v>
      </c>
      <c r="CO616" s="73"/>
      <c r="CP616" s="63">
        <f>IF(Taula1[[#This Row],[Identitat de gènere                                                          (fer servir opcions de la llista desplegable)]]="Home",1,0)</f>
        <v>0</v>
      </c>
      <c r="CQ616" s="63">
        <f>IF(Taula1[[#This Row],[Identitat de gènere                                                          (fer servir opcions de la llista desplegable)]]="Dona",1,0)</f>
        <v>0</v>
      </c>
      <c r="CR616" s="63">
        <f>IF(Taula1[[#This Row],[Identitat de gènere                                                          (fer servir opcions de la llista desplegable)]]="No binari",1,0)</f>
        <v>0</v>
      </c>
      <c r="CS616" s="73"/>
      <c r="CT616" s="63">
        <f t="shared" si="144"/>
        <v>0</v>
      </c>
      <c r="CU616" s="64">
        <f t="shared" si="151"/>
        <v>0</v>
      </c>
      <c r="CW616" s="64">
        <f t="shared" si="152"/>
        <v>0</v>
      </c>
      <c r="CX616" s="64">
        <f t="shared" si="153"/>
        <v>0</v>
      </c>
      <c r="CY616" s="64">
        <f t="shared" si="154"/>
        <v>0</v>
      </c>
      <c r="CZ616" s="64">
        <f t="shared" si="155"/>
        <v>0</v>
      </c>
      <c r="DB616" s="64">
        <f t="shared" si="156"/>
        <v>0</v>
      </c>
      <c r="DC616" s="64">
        <f t="shared" si="157"/>
        <v>0</v>
      </c>
      <c r="DD616" s="64">
        <f t="shared" si="158"/>
        <v>0</v>
      </c>
      <c r="DE616" s="64">
        <f t="shared" si="159"/>
        <v>0</v>
      </c>
    </row>
    <row r="617" spans="2:109" x14ac:dyDescent="0.3">
      <c r="B617" s="167"/>
      <c r="C617" s="186"/>
      <c r="D617" s="2"/>
      <c r="E617" s="67"/>
      <c r="F617" s="5"/>
      <c r="G617" s="5"/>
      <c r="H617" s="187"/>
      <c r="I617" s="111" t="str">
        <f ca="1">IF(Taula1[[#This Row],[Data naixement (format dd/mm/aaaa)]]="","0",DATEDIF(Taula1[[#This Row],[Data naixement (format dd/mm/aaaa)]],TODAY(),"Y"))</f>
        <v>0</v>
      </c>
      <c r="J617" s="6"/>
      <c r="K617" s="6"/>
      <c r="L617" s="6"/>
      <c r="M617" s="6"/>
      <c r="N617" s="56"/>
      <c r="O617" s="56"/>
      <c r="P617" s="56"/>
      <c r="Q617" s="6"/>
      <c r="R617" s="7"/>
      <c r="S617" s="143">
        <f>Taula1[[#This Row],[Mesos naturals sencers treballats període justificat (01/01/2023 - 31/03/2023)]]</f>
        <v>0</v>
      </c>
      <c r="T617" s="194">
        <f>Taula1[[#This Row],[Dies treballats període justificat (01/01/2023 - 31/03/2023)              no comptabilitzats com a mes natural sencer]]</f>
        <v>0</v>
      </c>
      <c r="U617" s="12"/>
      <c r="V617" s="7"/>
      <c r="W617" s="188"/>
      <c r="X617" s="188"/>
      <c r="Y617" s="188"/>
      <c r="Z617" s="188"/>
      <c r="AA617" s="190"/>
      <c r="AB617" s="143">
        <f>Taula1[[#This Row],[Grup justificat     (fer servir opcions de la llista desplegable)]]</f>
        <v>0</v>
      </c>
      <c r="AC617" s="182"/>
      <c r="AD617" s="39"/>
      <c r="AE617" s="131">
        <f>ROUND((AF617/100)*756*Taula1[[#This Row],[Mesos naturals sencers treballats període justificat (01/01/2023 - 31/03/2023)]],2)</f>
        <v>0</v>
      </c>
      <c r="AF617" s="81">
        <f>Taula1[[#This Row],[% Jornada segons contracte
(no posar el símbol %) ]]-Taula1[[#This Row],[% Reducció salari per baix rendiment        (no posar el símbol %)]]</f>
        <v>0</v>
      </c>
      <c r="AG617" s="131">
        <f>ROUND((AH617/100)*24.8547945*Taula1[[#This Row],[Dies treballats període justificat (01/01/2023 - 31/03/2023)              no comptabilitzats com a mes natural sencer]],2)</f>
        <v>0</v>
      </c>
      <c r="AH617" s="79">
        <f>Taula1[[#This Row],[% Jornada segons contracte
(no posar el símbol %) ]]-Taula1[[#This Row],[% Reducció salari per baix rendiment        (no posar el símbol %)]]</f>
        <v>0</v>
      </c>
      <c r="AI617" s="131">
        <f t="shared" si="145"/>
        <v>0</v>
      </c>
      <c r="AJ617" s="39"/>
      <c r="AK617" s="131">
        <f>ROUND((AL617/100)*756*Taula1[[#This Row],[Espai reservat Administració  (mesos)]],2)</f>
        <v>0</v>
      </c>
      <c r="AL617" s="81">
        <f>Taula1[[#This Row],[% Jornada segons contracte
(no posar el símbol %) ]]-Taula1[[#This Row],[% Reducció salari per baix rendiment        (no posar el símbol %)]]</f>
        <v>0</v>
      </c>
      <c r="AM617" s="131">
        <f>ROUND((AN617/100)*24.8547945*Taula1[[#This Row],[Espai reservat Administració (dies)]],2)</f>
        <v>0</v>
      </c>
      <c r="AN617" s="79">
        <f>Taula1[[#This Row],[% Jornada segons contracte
(no posar el símbol %) ]]-Taula1[[#This Row],[% Reducció salari per baix rendiment        (no posar el símbol %)]]</f>
        <v>0</v>
      </c>
      <c r="AO617" s="131">
        <f t="shared" si="146"/>
        <v>0</v>
      </c>
      <c r="AP617" s="87"/>
      <c r="AQ617" s="137">
        <f>ROUND((AR617/100)*693*Taula1[[#This Row],[Mesos naturals sencers treballats període justificat (01/01/2023 - 31/03/2023)]],2)</f>
        <v>0</v>
      </c>
      <c r="AR617" s="90">
        <f>Taula1[[#This Row],[% Jornada segons contracte
(no posar el símbol %) ]]-Taula1[[#This Row],[% Reducció salari per baix rendiment        (no posar el símbol %)]]</f>
        <v>0</v>
      </c>
      <c r="AS617" s="137">
        <f>ROUND((AT617/100)*22.78356164*Taula1[[#This Row],[Dies treballats període justificat (01/01/2023 - 31/03/2023)              no comptabilitzats com a mes natural sencer]],2)</f>
        <v>0</v>
      </c>
      <c r="AT617" s="90">
        <f>Taula1[[#This Row],[% Jornada segons contracte
(no posar el símbol %) ]]-Taula1[[#This Row],[% Reducció salari per baix rendiment        (no posar el símbol %)]]</f>
        <v>0</v>
      </c>
      <c r="AU617" s="137">
        <f t="shared" si="147"/>
        <v>0</v>
      </c>
      <c r="AV617" s="87"/>
      <c r="AW617" s="136">
        <f>ROUND((AX617/100)*693*Taula1[[#This Row],[Espai reservat Administració  (mesos)]],2)</f>
        <v>0</v>
      </c>
      <c r="AX617" s="90">
        <f>Taula1[[#This Row],[% Jornada segons contracte
(no posar el símbol %) ]]-Taula1[[#This Row],[% Reducció salari per baix rendiment        (no posar el símbol %)]]</f>
        <v>0</v>
      </c>
      <c r="AY617" s="131">
        <f>ROUND((AZ617/100)*22.78356164*Taula1[[#This Row],[Espai reservat Administració (dies)]],2)</f>
        <v>0</v>
      </c>
      <c r="AZ617" s="81">
        <f>Taula1[[#This Row],[% Jornada segons contracte
(no posar el símbol %) ]]-Taula1[[#This Row],[% Reducció salari per baix rendiment        (no posar el símbol %)]]</f>
        <v>0</v>
      </c>
      <c r="BA617" s="82">
        <f t="shared" si="148"/>
        <v>0</v>
      </c>
      <c r="BB617" s="41"/>
      <c r="BC617" s="131">
        <f>IF(Taula1[[#This Row],[Grup justificat     (fer servir opcions de la llista desplegable)]]=1,AI617,0)</f>
        <v>0</v>
      </c>
      <c r="BD617" s="131">
        <f>IF(Taula1[[#This Row],[Grup justificat     (fer servir opcions de la llista desplegable)]]=2,AU617,0)</f>
        <v>0</v>
      </c>
      <c r="BE617" s="41"/>
      <c r="BF617" s="131">
        <f>IF(Taula1[[#This Row],[Espai reservat Administració]]=1,AO617,0)</f>
        <v>0</v>
      </c>
      <c r="BG617" s="82">
        <f>IF(Taula1[[#This Row],[Espai reservat Administració]]=2,BA617,0)</f>
        <v>0</v>
      </c>
      <c r="BH617" s="41"/>
      <c r="BI617" s="126">
        <f>IF(Taula1[[#This Row],[Grup justificat     (fer servir opcions de la llista desplegable)]]=1,1,0)</f>
        <v>0</v>
      </c>
      <c r="BJ617" s="126">
        <f>IF(Taula1[[#This Row],[Espai reservat Administració]]=1,1,0)</f>
        <v>0</v>
      </c>
      <c r="BK617" s="111"/>
      <c r="BL617" s="126">
        <f>IF(Taula1[[#This Row],[Grup justificat     (fer servir opcions de la llista desplegable)]]=2,1,0)</f>
        <v>0</v>
      </c>
      <c r="BM617" s="126">
        <f>IF(Taula1[[#This Row],[Espai reservat Administració]]=2,1,0)</f>
        <v>0</v>
      </c>
      <c r="BN617" s="73"/>
      <c r="BO617" s="73"/>
      <c r="BP617" s="73"/>
      <c r="BQ617" s="73"/>
      <c r="BR617" s="73"/>
      <c r="BS617" s="73"/>
      <c r="BT617" s="73"/>
      <c r="BU617" s="73"/>
      <c r="BV617" s="73"/>
      <c r="BW617" s="73"/>
      <c r="BX617" s="73"/>
      <c r="BY617" s="73"/>
      <c r="BZ617" s="73"/>
      <c r="CA617" s="73"/>
      <c r="CB617" s="73"/>
      <c r="CC617" s="73"/>
      <c r="CD617" s="73"/>
      <c r="CE617" s="73"/>
      <c r="CF617" s="73"/>
      <c r="CG617" s="63">
        <f t="shared" si="149"/>
        <v>0</v>
      </c>
      <c r="CH617" s="63">
        <f t="shared" si="150"/>
        <v>0</v>
      </c>
      <c r="CI617" s="73"/>
      <c r="CJ617" s="63">
        <f>IF(Taula1[[#This Row],[Tipus de contracte                                  (fer servir opcions de la llista desplegable)]]="Indefinit",1,0)</f>
        <v>0</v>
      </c>
      <c r="CK617" s="63">
        <f>IF(Taula1[[#This Row],[Tipus de contracte                                  (fer servir opcions de la llista desplegable)]]="Temporal, igual o superior a 6 mesos",1,0)</f>
        <v>0</v>
      </c>
      <c r="CL617" s="63">
        <f>IF(Taula1[[#This Row],[Tipus de contracte                                  (fer servir opcions de la llista desplegable)]]="Substitució per IT",1,0)</f>
        <v>0</v>
      </c>
      <c r="CM617" s="73"/>
      <c r="CN617" s="63">
        <f>IF(Taula1[[#This Row],[Relació llocs de treball]]&gt;=1,1,0)</f>
        <v>0</v>
      </c>
      <c r="CO617" s="73"/>
      <c r="CP617" s="63">
        <f>IF(Taula1[[#This Row],[Identitat de gènere                                                          (fer servir opcions de la llista desplegable)]]="Home",1,0)</f>
        <v>0</v>
      </c>
      <c r="CQ617" s="63">
        <f>IF(Taula1[[#This Row],[Identitat de gènere                                                          (fer servir opcions de la llista desplegable)]]="Dona",1,0)</f>
        <v>0</v>
      </c>
      <c r="CR617" s="63">
        <f>IF(Taula1[[#This Row],[Identitat de gènere                                                          (fer servir opcions de la llista desplegable)]]="No binari",1,0)</f>
        <v>0</v>
      </c>
      <c r="CS617" s="73"/>
      <c r="CT617" s="63">
        <f t="shared" si="144"/>
        <v>0</v>
      </c>
      <c r="CU617" s="64">
        <f t="shared" si="151"/>
        <v>0</v>
      </c>
      <c r="CW617" s="64">
        <f t="shared" si="152"/>
        <v>0</v>
      </c>
      <c r="CX617" s="64">
        <f t="shared" si="153"/>
        <v>0</v>
      </c>
      <c r="CY617" s="64">
        <f t="shared" si="154"/>
        <v>0</v>
      </c>
      <c r="CZ617" s="64">
        <f t="shared" si="155"/>
        <v>0</v>
      </c>
      <c r="DB617" s="64">
        <f t="shared" si="156"/>
        <v>0</v>
      </c>
      <c r="DC617" s="64">
        <f t="shared" si="157"/>
        <v>0</v>
      </c>
      <c r="DD617" s="64">
        <f t="shared" si="158"/>
        <v>0</v>
      </c>
      <c r="DE617" s="64">
        <f t="shared" si="159"/>
        <v>0</v>
      </c>
    </row>
    <row r="618" spans="2:109" x14ac:dyDescent="0.3">
      <c r="B618" s="167"/>
      <c r="C618" s="186"/>
      <c r="D618" s="2"/>
      <c r="E618" s="67"/>
      <c r="F618" s="5"/>
      <c r="G618" s="5"/>
      <c r="H618" s="187"/>
      <c r="I618" s="111" t="str">
        <f ca="1">IF(Taula1[[#This Row],[Data naixement (format dd/mm/aaaa)]]="","0",DATEDIF(Taula1[[#This Row],[Data naixement (format dd/mm/aaaa)]],TODAY(),"Y"))</f>
        <v>0</v>
      </c>
      <c r="J618" s="6"/>
      <c r="K618" s="6"/>
      <c r="L618" s="6"/>
      <c r="M618" s="6"/>
      <c r="N618" s="56"/>
      <c r="O618" s="56"/>
      <c r="P618" s="56"/>
      <c r="Q618" s="6"/>
      <c r="R618" s="7"/>
      <c r="S618" s="143">
        <f>Taula1[[#This Row],[Mesos naturals sencers treballats període justificat (01/01/2023 - 31/03/2023)]]</f>
        <v>0</v>
      </c>
      <c r="T618" s="194">
        <f>Taula1[[#This Row],[Dies treballats període justificat (01/01/2023 - 31/03/2023)              no comptabilitzats com a mes natural sencer]]</f>
        <v>0</v>
      </c>
      <c r="U618" s="12"/>
      <c r="V618" s="7"/>
      <c r="W618" s="188"/>
      <c r="X618" s="188"/>
      <c r="Y618" s="188"/>
      <c r="Z618" s="188"/>
      <c r="AA618" s="190"/>
      <c r="AB618" s="143">
        <f>Taula1[[#This Row],[Grup justificat     (fer servir opcions de la llista desplegable)]]</f>
        <v>0</v>
      </c>
      <c r="AC618" s="182"/>
      <c r="AD618" s="39"/>
      <c r="AE618" s="131">
        <f>ROUND((AF618/100)*756*Taula1[[#This Row],[Mesos naturals sencers treballats període justificat (01/01/2023 - 31/03/2023)]],2)</f>
        <v>0</v>
      </c>
      <c r="AF618" s="81">
        <f>Taula1[[#This Row],[% Jornada segons contracte
(no posar el símbol %) ]]-Taula1[[#This Row],[% Reducció salari per baix rendiment        (no posar el símbol %)]]</f>
        <v>0</v>
      </c>
      <c r="AG618" s="131">
        <f>ROUND((AH618/100)*24.8547945*Taula1[[#This Row],[Dies treballats període justificat (01/01/2023 - 31/03/2023)              no comptabilitzats com a mes natural sencer]],2)</f>
        <v>0</v>
      </c>
      <c r="AH618" s="79">
        <f>Taula1[[#This Row],[% Jornada segons contracte
(no posar el símbol %) ]]-Taula1[[#This Row],[% Reducció salari per baix rendiment        (no posar el símbol %)]]</f>
        <v>0</v>
      </c>
      <c r="AI618" s="131">
        <f t="shared" si="145"/>
        <v>0</v>
      </c>
      <c r="AJ618" s="39"/>
      <c r="AK618" s="131">
        <f>ROUND((AL618/100)*756*Taula1[[#This Row],[Espai reservat Administració  (mesos)]],2)</f>
        <v>0</v>
      </c>
      <c r="AL618" s="81">
        <f>Taula1[[#This Row],[% Jornada segons contracte
(no posar el símbol %) ]]-Taula1[[#This Row],[% Reducció salari per baix rendiment        (no posar el símbol %)]]</f>
        <v>0</v>
      </c>
      <c r="AM618" s="131">
        <f>ROUND((AN618/100)*24.8547945*Taula1[[#This Row],[Espai reservat Administració (dies)]],2)</f>
        <v>0</v>
      </c>
      <c r="AN618" s="79">
        <f>Taula1[[#This Row],[% Jornada segons contracte
(no posar el símbol %) ]]-Taula1[[#This Row],[% Reducció salari per baix rendiment        (no posar el símbol %)]]</f>
        <v>0</v>
      </c>
      <c r="AO618" s="131">
        <f t="shared" si="146"/>
        <v>0</v>
      </c>
      <c r="AP618" s="87"/>
      <c r="AQ618" s="137">
        <f>ROUND((AR618/100)*693*Taula1[[#This Row],[Mesos naturals sencers treballats període justificat (01/01/2023 - 31/03/2023)]],2)</f>
        <v>0</v>
      </c>
      <c r="AR618" s="90">
        <f>Taula1[[#This Row],[% Jornada segons contracte
(no posar el símbol %) ]]-Taula1[[#This Row],[% Reducció salari per baix rendiment        (no posar el símbol %)]]</f>
        <v>0</v>
      </c>
      <c r="AS618" s="137">
        <f>ROUND((AT618/100)*22.78356164*Taula1[[#This Row],[Dies treballats període justificat (01/01/2023 - 31/03/2023)              no comptabilitzats com a mes natural sencer]],2)</f>
        <v>0</v>
      </c>
      <c r="AT618" s="90">
        <f>Taula1[[#This Row],[% Jornada segons contracte
(no posar el símbol %) ]]-Taula1[[#This Row],[% Reducció salari per baix rendiment        (no posar el símbol %)]]</f>
        <v>0</v>
      </c>
      <c r="AU618" s="137">
        <f t="shared" si="147"/>
        <v>0</v>
      </c>
      <c r="AV618" s="87"/>
      <c r="AW618" s="136">
        <f>ROUND((AX618/100)*693*Taula1[[#This Row],[Espai reservat Administració  (mesos)]],2)</f>
        <v>0</v>
      </c>
      <c r="AX618" s="90">
        <f>Taula1[[#This Row],[% Jornada segons contracte
(no posar el símbol %) ]]-Taula1[[#This Row],[% Reducció salari per baix rendiment        (no posar el símbol %)]]</f>
        <v>0</v>
      </c>
      <c r="AY618" s="131">
        <f>ROUND((AZ618/100)*22.78356164*Taula1[[#This Row],[Espai reservat Administració (dies)]],2)</f>
        <v>0</v>
      </c>
      <c r="AZ618" s="81">
        <f>Taula1[[#This Row],[% Jornada segons contracte
(no posar el símbol %) ]]-Taula1[[#This Row],[% Reducció salari per baix rendiment        (no posar el símbol %)]]</f>
        <v>0</v>
      </c>
      <c r="BA618" s="82">
        <f t="shared" si="148"/>
        <v>0</v>
      </c>
      <c r="BB618" s="41"/>
      <c r="BC618" s="131">
        <f>IF(Taula1[[#This Row],[Grup justificat     (fer servir opcions de la llista desplegable)]]=1,AI618,0)</f>
        <v>0</v>
      </c>
      <c r="BD618" s="131">
        <f>IF(Taula1[[#This Row],[Grup justificat     (fer servir opcions de la llista desplegable)]]=2,AU618,0)</f>
        <v>0</v>
      </c>
      <c r="BE618" s="41"/>
      <c r="BF618" s="131">
        <f>IF(Taula1[[#This Row],[Espai reservat Administració]]=1,AO618,0)</f>
        <v>0</v>
      </c>
      <c r="BG618" s="82">
        <f>IF(Taula1[[#This Row],[Espai reservat Administració]]=2,BA618,0)</f>
        <v>0</v>
      </c>
      <c r="BH618" s="41"/>
      <c r="BI618" s="126">
        <f>IF(Taula1[[#This Row],[Grup justificat     (fer servir opcions de la llista desplegable)]]=1,1,0)</f>
        <v>0</v>
      </c>
      <c r="BJ618" s="126">
        <f>IF(Taula1[[#This Row],[Espai reservat Administració]]=1,1,0)</f>
        <v>0</v>
      </c>
      <c r="BK618" s="111"/>
      <c r="BL618" s="126">
        <f>IF(Taula1[[#This Row],[Grup justificat     (fer servir opcions de la llista desplegable)]]=2,1,0)</f>
        <v>0</v>
      </c>
      <c r="BM618" s="126">
        <f>IF(Taula1[[#This Row],[Espai reservat Administració]]=2,1,0)</f>
        <v>0</v>
      </c>
      <c r="BN618" s="73"/>
      <c r="BO618" s="73"/>
      <c r="BP618" s="73"/>
      <c r="BQ618" s="73"/>
      <c r="BR618" s="73"/>
      <c r="BS618" s="73"/>
      <c r="BT618" s="73"/>
      <c r="BU618" s="73"/>
      <c r="BV618" s="73"/>
      <c r="BW618" s="73"/>
      <c r="BX618" s="73"/>
      <c r="BY618" s="73"/>
      <c r="BZ618" s="73"/>
      <c r="CA618" s="73"/>
      <c r="CB618" s="73"/>
      <c r="CC618" s="73"/>
      <c r="CD618" s="73"/>
      <c r="CE618" s="73"/>
      <c r="CF618" s="73"/>
      <c r="CG618" s="63">
        <f t="shared" si="149"/>
        <v>0</v>
      </c>
      <c r="CH618" s="63">
        <f t="shared" si="150"/>
        <v>0</v>
      </c>
      <c r="CI618" s="73"/>
      <c r="CJ618" s="63">
        <f>IF(Taula1[[#This Row],[Tipus de contracte                                  (fer servir opcions de la llista desplegable)]]="Indefinit",1,0)</f>
        <v>0</v>
      </c>
      <c r="CK618" s="63">
        <f>IF(Taula1[[#This Row],[Tipus de contracte                                  (fer servir opcions de la llista desplegable)]]="Temporal, igual o superior a 6 mesos",1,0)</f>
        <v>0</v>
      </c>
      <c r="CL618" s="63">
        <f>IF(Taula1[[#This Row],[Tipus de contracte                                  (fer servir opcions de la llista desplegable)]]="Substitució per IT",1,0)</f>
        <v>0</v>
      </c>
      <c r="CM618" s="73"/>
      <c r="CN618" s="63">
        <f>IF(Taula1[[#This Row],[Relació llocs de treball]]&gt;=1,1,0)</f>
        <v>0</v>
      </c>
      <c r="CO618" s="73"/>
      <c r="CP618" s="63">
        <f>IF(Taula1[[#This Row],[Identitat de gènere                                                          (fer servir opcions de la llista desplegable)]]="Home",1,0)</f>
        <v>0</v>
      </c>
      <c r="CQ618" s="63">
        <f>IF(Taula1[[#This Row],[Identitat de gènere                                                          (fer servir opcions de la llista desplegable)]]="Dona",1,0)</f>
        <v>0</v>
      </c>
      <c r="CR618" s="63">
        <f>IF(Taula1[[#This Row],[Identitat de gènere                                                          (fer servir opcions de la llista desplegable)]]="No binari",1,0)</f>
        <v>0</v>
      </c>
      <c r="CS618" s="73"/>
      <c r="CT618" s="63">
        <f t="shared" si="144"/>
        <v>0</v>
      </c>
      <c r="CU618" s="64">
        <f t="shared" si="151"/>
        <v>0</v>
      </c>
      <c r="CW618" s="64">
        <f t="shared" si="152"/>
        <v>0</v>
      </c>
      <c r="CX618" s="64">
        <f t="shared" si="153"/>
        <v>0</v>
      </c>
      <c r="CY618" s="64">
        <f t="shared" si="154"/>
        <v>0</v>
      </c>
      <c r="CZ618" s="64">
        <f t="shared" si="155"/>
        <v>0</v>
      </c>
      <c r="DB618" s="64">
        <f t="shared" si="156"/>
        <v>0</v>
      </c>
      <c r="DC618" s="64">
        <f t="shared" si="157"/>
        <v>0</v>
      </c>
      <c r="DD618" s="64">
        <f t="shared" si="158"/>
        <v>0</v>
      </c>
      <c r="DE618" s="64">
        <f t="shared" si="159"/>
        <v>0</v>
      </c>
    </row>
    <row r="619" spans="2:109" x14ac:dyDescent="0.3">
      <c r="B619" s="167"/>
      <c r="C619" s="186"/>
      <c r="D619" s="2"/>
      <c r="E619" s="67"/>
      <c r="F619" s="5"/>
      <c r="G619" s="5"/>
      <c r="H619" s="187"/>
      <c r="I619" s="111" t="str">
        <f ca="1">IF(Taula1[[#This Row],[Data naixement (format dd/mm/aaaa)]]="","0",DATEDIF(Taula1[[#This Row],[Data naixement (format dd/mm/aaaa)]],TODAY(),"Y"))</f>
        <v>0</v>
      </c>
      <c r="J619" s="6"/>
      <c r="K619" s="6"/>
      <c r="L619" s="6"/>
      <c r="M619" s="6"/>
      <c r="N619" s="56"/>
      <c r="O619" s="56"/>
      <c r="P619" s="56"/>
      <c r="Q619" s="6"/>
      <c r="R619" s="7"/>
      <c r="S619" s="143">
        <f>Taula1[[#This Row],[Mesos naturals sencers treballats període justificat (01/01/2023 - 31/03/2023)]]</f>
        <v>0</v>
      </c>
      <c r="T619" s="194">
        <f>Taula1[[#This Row],[Dies treballats període justificat (01/01/2023 - 31/03/2023)              no comptabilitzats com a mes natural sencer]]</f>
        <v>0</v>
      </c>
      <c r="U619" s="12"/>
      <c r="V619" s="7"/>
      <c r="W619" s="188"/>
      <c r="X619" s="188"/>
      <c r="Y619" s="188"/>
      <c r="Z619" s="188"/>
      <c r="AA619" s="190"/>
      <c r="AB619" s="143">
        <f>Taula1[[#This Row],[Grup justificat     (fer servir opcions de la llista desplegable)]]</f>
        <v>0</v>
      </c>
      <c r="AC619" s="182"/>
      <c r="AD619" s="39"/>
      <c r="AE619" s="131">
        <f>ROUND((AF619/100)*756*Taula1[[#This Row],[Mesos naturals sencers treballats període justificat (01/01/2023 - 31/03/2023)]],2)</f>
        <v>0</v>
      </c>
      <c r="AF619" s="81">
        <f>Taula1[[#This Row],[% Jornada segons contracte
(no posar el símbol %) ]]-Taula1[[#This Row],[% Reducció salari per baix rendiment        (no posar el símbol %)]]</f>
        <v>0</v>
      </c>
      <c r="AG619" s="131">
        <f>ROUND((AH619/100)*24.8547945*Taula1[[#This Row],[Dies treballats període justificat (01/01/2023 - 31/03/2023)              no comptabilitzats com a mes natural sencer]],2)</f>
        <v>0</v>
      </c>
      <c r="AH619" s="79">
        <f>Taula1[[#This Row],[% Jornada segons contracte
(no posar el símbol %) ]]-Taula1[[#This Row],[% Reducció salari per baix rendiment        (no posar el símbol %)]]</f>
        <v>0</v>
      </c>
      <c r="AI619" s="131">
        <f t="shared" si="145"/>
        <v>0</v>
      </c>
      <c r="AJ619" s="39"/>
      <c r="AK619" s="131">
        <f>ROUND((AL619/100)*756*Taula1[[#This Row],[Espai reservat Administració  (mesos)]],2)</f>
        <v>0</v>
      </c>
      <c r="AL619" s="81">
        <f>Taula1[[#This Row],[% Jornada segons contracte
(no posar el símbol %) ]]-Taula1[[#This Row],[% Reducció salari per baix rendiment        (no posar el símbol %)]]</f>
        <v>0</v>
      </c>
      <c r="AM619" s="131">
        <f>ROUND((AN619/100)*24.8547945*Taula1[[#This Row],[Espai reservat Administració (dies)]],2)</f>
        <v>0</v>
      </c>
      <c r="AN619" s="79">
        <f>Taula1[[#This Row],[% Jornada segons contracte
(no posar el símbol %) ]]-Taula1[[#This Row],[% Reducció salari per baix rendiment        (no posar el símbol %)]]</f>
        <v>0</v>
      </c>
      <c r="AO619" s="131">
        <f t="shared" si="146"/>
        <v>0</v>
      </c>
      <c r="AP619" s="87"/>
      <c r="AQ619" s="137">
        <f>ROUND((AR619/100)*693*Taula1[[#This Row],[Mesos naturals sencers treballats període justificat (01/01/2023 - 31/03/2023)]],2)</f>
        <v>0</v>
      </c>
      <c r="AR619" s="90">
        <f>Taula1[[#This Row],[% Jornada segons contracte
(no posar el símbol %) ]]-Taula1[[#This Row],[% Reducció salari per baix rendiment        (no posar el símbol %)]]</f>
        <v>0</v>
      </c>
      <c r="AS619" s="137">
        <f>ROUND((AT619/100)*22.78356164*Taula1[[#This Row],[Dies treballats període justificat (01/01/2023 - 31/03/2023)              no comptabilitzats com a mes natural sencer]],2)</f>
        <v>0</v>
      </c>
      <c r="AT619" s="90">
        <f>Taula1[[#This Row],[% Jornada segons contracte
(no posar el símbol %) ]]-Taula1[[#This Row],[% Reducció salari per baix rendiment        (no posar el símbol %)]]</f>
        <v>0</v>
      </c>
      <c r="AU619" s="137">
        <f t="shared" si="147"/>
        <v>0</v>
      </c>
      <c r="AV619" s="87"/>
      <c r="AW619" s="136">
        <f>ROUND((AX619/100)*693*Taula1[[#This Row],[Espai reservat Administració  (mesos)]],2)</f>
        <v>0</v>
      </c>
      <c r="AX619" s="90">
        <f>Taula1[[#This Row],[% Jornada segons contracte
(no posar el símbol %) ]]-Taula1[[#This Row],[% Reducció salari per baix rendiment        (no posar el símbol %)]]</f>
        <v>0</v>
      </c>
      <c r="AY619" s="131">
        <f>ROUND((AZ619/100)*22.78356164*Taula1[[#This Row],[Espai reservat Administració (dies)]],2)</f>
        <v>0</v>
      </c>
      <c r="AZ619" s="81">
        <f>Taula1[[#This Row],[% Jornada segons contracte
(no posar el símbol %) ]]-Taula1[[#This Row],[% Reducció salari per baix rendiment        (no posar el símbol %)]]</f>
        <v>0</v>
      </c>
      <c r="BA619" s="82">
        <f t="shared" si="148"/>
        <v>0</v>
      </c>
      <c r="BB619" s="41"/>
      <c r="BC619" s="131">
        <f>IF(Taula1[[#This Row],[Grup justificat     (fer servir opcions de la llista desplegable)]]=1,AI619,0)</f>
        <v>0</v>
      </c>
      <c r="BD619" s="131">
        <f>IF(Taula1[[#This Row],[Grup justificat     (fer servir opcions de la llista desplegable)]]=2,AU619,0)</f>
        <v>0</v>
      </c>
      <c r="BE619" s="41"/>
      <c r="BF619" s="131">
        <f>IF(Taula1[[#This Row],[Espai reservat Administració]]=1,AO619,0)</f>
        <v>0</v>
      </c>
      <c r="BG619" s="82">
        <f>IF(Taula1[[#This Row],[Espai reservat Administració]]=2,BA619,0)</f>
        <v>0</v>
      </c>
      <c r="BH619" s="41"/>
      <c r="BI619" s="126">
        <f>IF(Taula1[[#This Row],[Grup justificat     (fer servir opcions de la llista desplegable)]]=1,1,0)</f>
        <v>0</v>
      </c>
      <c r="BJ619" s="126">
        <f>IF(Taula1[[#This Row],[Espai reservat Administració]]=1,1,0)</f>
        <v>0</v>
      </c>
      <c r="BK619" s="111"/>
      <c r="BL619" s="126">
        <f>IF(Taula1[[#This Row],[Grup justificat     (fer servir opcions de la llista desplegable)]]=2,1,0)</f>
        <v>0</v>
      </c>
      <c r="BM619" s="126">
        <f>IF(Taula1[[#This Row],[Espai reservat Administració]]=2,1,0)</f>
        <v>0</v>
      </c>
      <c r="BN619" s="73"/>
      <c r="BO619" s="73"/>
      <c r="BP619" s="73"/>
      <c r="BQ619" s="73"/>
      <c r="BR619" s="73"/>
      <c r="BS619" s="73"/>
      <c r="BT619" s="73"/>
      <c r="BU619" s="73"/>
      <c r="BV619" s="73"/>
      <c r="BW619" s="73"/>
      <c r="BX619" s="73"/>
      <c r="BY619" s="73"/>
      <c r="BZ619" s="73"/>
      <c r="CA619" s="73"/>
      <c r="CB619" s="73"/>
      <c r="CC619" s="73"/>
      <c r="CD619" s="73"/>
      <c r="CE619" s="73"/>
      <c r="CF619" s="73"/>
      <c r="CG619" s="63">
        <f t="shared" si="149"/>
        <v>0</v>
      </c>
      <c r="CH619" s="63">
        <f t="shared" si="150"/>
        <v>0</v>
      </c>
      <c r="CI619" s="73"/>
      <c r="CJ619" s="63">
        <f>IF(Taula1[[#This Row],[Tipus de contracte                                  (fer servir opcions de la llista desplegable)]]="Indefinit",1,0)</f>
        <v>0</v>
      </c>
      <c r="CK619" s="63">
        <f>IF(Taula1[[#This Row],[Tipus de contracte                                  (fer servir opcions de la llista desplegable)]]="Temporal, igual o superior a 6 mesos",1,0)</f>
        <v>0</v>
      </c>
      <c r="CL619" s="63">
        <f>IF(Taula1[[#This Row],[Tipus de contracte                                  (fer servir opcions de la llista desplegable)]]="Substitució per IT",1,0)</f>
        <v>0</v>
      </c>
      <c r="CM619" s="73"/>
      <c r="CN619" s="63">
        <f>IF(Taula1[[#This Row],[Relació llocs de treball]]&gt;=1,1,0)</f>
        <v>0</v>
      </c>
      <c r="CO619" s="73"/>
      <c r="CP619" s="63">
        <f>IF(Taula1[[#This Row],[Identitat de gènere                                                          (fer servir opcions de la llista desplegable)]]="Home",1,0)</f>
        <v>0</v>
      </c>
      <c r="CQ619" s="63">
        <f>IF(Taula1[[#This Row],[Identitat de gènere                                                          (fer servir opcions de la llista desplegable)]]="Dona",1,0)</f>
        <v>0</v>
      </c>
      <c r="CR619" s="63">
        <f>IF(Taula1[[#This Row],[Identitat de gènere                                                          (fer servir opcions de la llista desplegable)]]="No binari",1,0)</f>
        <v>0</v>
      </c>
      <c r="CS619" s="73"/>
      <c r="CT619" s="63">
        <f t="shared" si="144"/>
        <v>0</v>
      </c>
      <c r="CU619" s="64">
        <f t="shared" si="151"/>
        <v>0</v>
      </c>
      <c r="CW619" s="64">
        <f t="shared" si="152"/>
        <v>0</v>
      </c>
      <c r="CX619" s="64">
        <f t="shared" si="153"/>
        <v>0</v>
      </c>
      <c r="CY619" s="64">
        <f t="shared" si="154"/>
        <v>0</v>
      </c>
      <c r="CZ619" s="64">
        <f t="shared" si="155"/>
        <v>0</v>
      </c>
      <c r="DB619" s="64">
        <f t="shared" si="156"/>
        <v>0</v>
      </c>
      <c r="DC619" s="64">
        <f t="shared" si="157"/>
        <v>0</v>
      </c>
      <c r="DD619" s="64">
        <f t="shared" si="158"/>
        <v>0</v>
      </c>
      <c r="DE619" s="64">
        <f t="shared" si="159"/>
        <v>0</v>
      </c>
    </row>
    <row r="620" spans="2:109" x14ac:dyDescent="0.3">
      <c r="B620" s="167"/>
      <c r="C620" s="186"/>
      <c r="D620" s="2"/>
      <c r="E620" s="67"/>
      <c r="F620" s="5"/>
      <c r="G620" s="5"/>
      <c r="H620" s="187"/>
      <c r="I620" s="111" t="str">
        <f ca="1">IF(Taula1[[#This Row],[Data naixement (format dd/mm/aaaa)]]="","0",DATEDIF(Taula1[[#This Row],[Data naixement (format dd/mm/aaaa)]],TODAY(),"Y"))</f>
        <v>0</v>
      </c>
      <c r="J620" s="6"/>
      <c r="K620" s="6"/>
      <c r="L620" s="6"/>
      <c r="M620" s="6"/>
      <c r="N620" s="56"/>
      <c r="O620" s="56"/>
      <c r="P620" s="56"/>
      <c r="Q620" s="6"/>
      <c r="R620" s="7"/>
      <c r="S620" s="143">
        <f>Taula1[[#This Row],[Mesos naturals sencers treballats període justificat (01/01/2023 - 31/03/2023)]]</f>
        <v>0</v>
      </c>
      <c r="T620" s="194">
        <f>Taula1[[#This Row],[Dies treballats període justificat (01/01/2023 - 31/03/2023)              no comptabilitzats com a mes natural sencer]]</f>
        <v>0</v>
      </c>
      <c r="U620" s="12"/>
      <c r="V620" s="7"/>
      <c r="W620" s="188"/>
      <c r="X620" s="188"/>
      <c r="Y620" s="188"/>
      <c r="Z620" s="188"/>
      <c r="AA620" s="190"/>
      <c r="AB620" s="143">
        <f>Taula1[[#This Row],[Grup justificat     (fer servir opcions de la llista desplegable)]]</f>
        <v>0</v>
      </c>
      <c r="AC620" s="182"/>
      <c r="AD620" s="39"/>
      <c r="AE620" s="131">
        <f>ROUND((AF620/100)*756*Taula1[[#This Row],[Mesos naturals sencers treballats període justificat (01/01/2023 - 31/03/2023)]],2)</f>
        <v>0</v>
      </c>
      <c r="AF620" s="81">
        <f>Taula1[[#This Row],[% Jornada segons contracte
(no posar el símbol %) ]]-Taula1[[#This Row],[% Reducció salari per baix rendiment        (no posar el símbol %)]]</f>
        <v>0</v>
      </c>
      <c r="AG620" s="131">
        <f>ROUND((AH620/100)*24.8547945*Taula1[[#This Row],[Dies treballats període justificat (01/01/2023 - 31/03/2023)              no comptabilitzats com a mes natural sencer]],2)</f>
        <v>0</v>
      </c>
      <c r="AH620" s="79">
        <f>Taula1[[#This Row],[% Jornada segons contracte
(no posar el símbol %) ]]-Taula1[[#This Row],[% Reducció salari per baix rendiment        (no posar el símbol %)]]</f>
        <v>0</v>
      </c>
      <c r="AI620" s="131">
        <f t="shared" si="145"/>
        <v>0</v>
      </c>
      <c r="AJ620" s="39"/>
      <c r="AK620" s="131">
        <f>ROUND((AL620/100)*756*Taula1[[#This Row],[Espai reservat Administració  (mesos)]],2)</f>
        <v>0</v>
      </c>
      <c r="AL620" s="81">
        <f>Taula1[[#This Row],[% Jornada segons contracte
(no posar el símbol %) ]]-Taula1[[#This Row],[% Reducció salari per baix rendiment        (no posar el símbol %)]]</f>
        <v>0</v>
      </c>
      <c r="AM620" s="131">
        <f>ROUND((AN620/100)*24.8547945*Taula1[[#This Row],[Espai reservat Administració (dies)]],2)</f>
        <v>0</v>
      </c>
      <c r="AN620" s="79">
        <f>Taula1[[#This Row],[% Jornada segons contracte
(no posar el símbol %) ]]-Taula1[[#This Row],[% Reducció salari per baix rendiment        (no posar el símbol %)]]</f>
        <v>0</v>
      </c>
      <c r="AO620" s="131">
        <f t="shared" si="146"/>
        <v>0</v>
      </c>
      <c r="AP620" s="87"/>
      <c r="AQ620" s="137">
        <f>ROUND((AR620/100)*693*Taula1[[#This Row],[Mesos naturals sencers treballats període justificat (01/01/2023 - 31/03/2023)]],2)</f>
        <v>0</v>
      </c>
      <c r="AR620" s="90">
        <f>Taula1[[#This Row],[% Jornada segons contracte
(no posar el símbol %) ]]-Taula1[[#This Row],[% Reducció salari per baix rendiment        (no posar el símbol %)]]</f>
        <v>0</v>
      </c>
      <c r="AS620" s="137">
        <f>ROUND((AT620/100)*22.78356164*Taula1[[#This Row],[Dies treballats període justificat (01/01/2023 - 31/03/2023)              no comptabilitzats com a mes natural sencer]],2)</f>
        <v>0</v>
      </c>
      <c r="AT620" s="90">
        <f>Taula1[[#This Row],[% Jornada segons contracte
(no posar el símbol %) ]]-Taula1[[#This Row],[% Reducció salari per baix rendiment        (no posar el símbol %)]]</f>
        <v>0</v>
      </c>
      <c r="AU620" s="137">
        <f t="shared" si="147"/>
        <v>0</v>
      </c>
      <c r="AV620" s="87"/>
      <c r="AW620" s="136">
        <f>ROUND((AX620/100)*693*Taula1[[#This Row],[Espai reservat Administració  (mesos)]],2)</f>
        <v>0</v>
      </c>
      <c r="AX620" s="90">
        <f>Taula1[[#This Row],[% Jornada segons contracte
(no posar el símbol %) ]]-Taula1[[#This Row],[% Reducció salari per baix rendiment        (no posar el símbol %)]]</f>
        <v>0</v>
      </c>
      <c r="AY620" s="131">
        <f>ROUND((AZ620/100)*22.78356164*Taula1[[#This Row],[Espai reservat Administració (dies)]],2)</f>
        <v>0</v>
      </c>
      <c r="AZ620" s="81">
        <f>Taula1[[#This Row],[% Jornada segons contracte
(no posar el símbol %) ]]-Taula1[[#This Row],[% Reducció salari per baix rendiment        (no posar el símbol %)]]</f>
        <v>0</v>
      </c>
      <c r="BA620" s="82">
        <f t="shared" si="148"/>
        <v>0</v>
      </c>
      <c r="BB620" s="41"/>
      <c r="BC620" s="131">
        <f>IF(Taula1[[#This Row],[Grup justificat     (fer servir opcions de la llista desplegable)]]=1,AI620,0)</f>
        <v>0</v>
      </c>
      <c r="BD620" s="131">
        <f>IF(Taula1[[#This Row],[Grup justificat     (fer servir opcions de la llista desplegable)]]=2,AU620,0)</f>
        <v>0</v>
      </c>
      <c r="BE620" s="41"/>
      <c r="BF620" s="131">
        <f>IF(Taula1[[#This Row],[Espai reservat Administració]]=1,AO620,0)</f>
        <v>0</v>
      </c>
      <c r="BG620" s="82">
        <f>IF(Taula1[[#This Row],[Espai reservat Administració]]=2,BA620,0)</f>
        <v>0</v>
      </c>
      <c r="BH620" s="41"/>
      <c r="BI620" s="126">
        <f>IF(Taula1[[#This Row],[Grup justificat     (fer servir opcions de la llista desplegable)]]=1,1,0)</f>
        <v>0</v>
      </c>
      <c r="BJ620" s="126">
        <f>IF(Taula1[[#This Row],[Espai reservat Administració]]=1,1,0)</f>
        <v>0</v>
      </c>
      <c r="BK620" s="111"/>
      <c r="BL620" s="126">
        <f>IF(Taula1[[#This Row],[Grup justificat     (fer servir opcions de la llista desplegable)]]=2,1,0)</f>
        <v>0</v>
      </c>
      <c r="BM620" s="126">
        <f>IF(Taula1[[#This Row],[Espai reservat Administració]]=2,1,0)</f>
        <v>0</v>
      </c>
      <c r="BN620" s="73"/>
      <c r="BO620" s="73"/>
      <c r="BP620" s="73"/>
      <c r="BQ620" s="73"/>
      <c r="BR620" s="73"/>
      <c r="BS620" s="73"/>
      <c r="BT620" s="73"/>
      <c r="BU620" s="73"/>
      <c r="BV620" s="73"/>
      <c r="BW620" s="73"/>
      <c r="BX620" s="73"/>
      <c r="BY620" s="73"/>
      <c r="BZ620" s="73"/>
      <c r="CA620" s="73"/>
      <c r="CB620" s="73"/>
      <c r="CC620" s="73"/>
      <c r="CD620" s="73"/>
      <c r="CE620" s="73"/>
      <c r="CF620" s="73"/>
      <c r="CG620" s="63">
        <f t="shared" si="149"/>
        <v>0</v>
      </c>
      <c r="CH620" s="63">
        <f t="shared" si="150"/>
        <v>0</v>
      </c>
      <c r="CI620" s="73"/>
      <c r="CJ620" s="63">
        <f>IF(Taula1[[#This Row],[Tipus de contracte                                  (fer servir opcions de la llista desplegable)]]="Indefinit",1,0)</f>
        <v>0</v>
      </c>
      <c r="CK620" s="63">
        <f>IF(Taula1[[#This Row],[Tipus de contracte                                  (fer servir opcions de la llista desplegable)]]="Temporal, igual o superior a 6 mesos",1,0)</f>
        <v>0</v>
      </c>
      <c r="CL620" s="63">
        <f>IF(Taula1[[#This Row],[Tipus de contracte                                  (fer servir opcions de la llista desplegable)]]="Substitució per IT",1,0)</f>
        <v>0</v>
      </c>
      <c r="CM620" s="73"/>
      <c r="CN620" s="63">
        <f>IF(Taula1[[#This Row],[Relació llocs de treball]]&gt;=1,1,0)</f>
        <v>0</v>
      </c>
      <c r="CO620" s="73"/>
      <c r="CP620" s="63">
        <f>IF(Taula1[[#This Row],[Identitat de gènere                                                          (fer servir opcions de la llista desplegable)]]="Home",1,0)</f>
        <v>0</v>
      </c>
      <c r="CQ620" s="63">
        <f>IF(Taula1[[#This Row],[Identitat de gènere                                                          (fer servir opcions de la llista desplegable)]]="Dona",1,0)</f>
        <v>0</v>
      </c>
      <c r="CR620" s="63">
        <f>IF(Taula1[[#This Row],[Identitat de gènere                                                          (fer servir opcions de la llista desplegable)]]="No binari",1,0)</f>
        <v>0</v>
      </c>
      <c r="CS620" s="73"/>
      <c r="CT620" s="63">
        <f t="shared" si="144"/>
        <v>0</v>
      </c>
      <c r="CU620" s="64">
        <f t="shared" si="151"/>
        <v>0</v>
      </c>
      <c r="CW620" s="64">
        <f t="shared" si="152"/>
        <v>0</v>
      </c>
      <c r="CX620" s="64">
        <f t="shared" si="153"/>
        <v>0</v>
      </c>
      <c r="CY620" s="64">
        <f t="shared" si="154"/>
        <v>0</v>
      </c>
      <c r="CZ620" s="64">
        <f t="shared" si="155"/>
        <v>0</v>
      </c>
      <c r="DB620" s="64">
        <f t="shared" si="156"/>
        <v>0</v>
      </c>
      <c r="DC620" s="64">
        <f t="shared" si="157"/>
        <v>0</v>
      </c>
      <c r="DD620" s="64">
        <f t="shared" si="158"/>
        <v>0</v>
      </c>
      <c r="DE620" s="64">
        <f t="shared" si="159"/>
        <v>0</v>
      </c>
    </row>
    <row r="621" spans="2:109" x14ac:dyDescent="0.3">
      <c r="B621" s="167"/>
      <c r="C621" s="186"/>
      <c r="D621" s="2"/>
      <c r="E621" s="67"/>
      <c r="F621" s="5"/>
      <c r="G621" s="5"/>
      <c r="H621" s="187"/>
      <c r="I621" s="111" t="str">
        <f ca="1">IF(Taula1[[#This Row],[Data naixement (format dd/mm/aaaa)]]="","0",DATEDIF(Taula1[[#This Row],[Data naixement (format dd/mm/aaaa)]],TODAY(),"Y"))</f>
        <v>0</v>
      </c>
      <c r="J621" s="6"/>
      <c r="K621" s="6"/>
      <c r="L621" s="6"/>
      <c r="M621" s="6"/>
      <c r="N621" s="56"/>
      <c r="O621" s="56"/>
      <c r="P621" s="56"/>
      <c r="Q621" s="6"/>
      <c r="R621" s="7"/>
      <c r="S621" s="143">
        <f>Taula1[[#This Row],[Mesos naturals sencers treballats període justificat (01/01/2023 - 31/03/2023)]]</f>
        <v>0</v>
      </c>
      <c r="T621" s="194">
        <f>Taula1[[#This Row],[Dies treballats període justificat (01/01/2023 - 31/03/2023)              no comptabilitzats com a mes natural sencer]]</f>
        <v>0</v>
      </c>
      <c r="U621" s="12"/>
      <c r="V621" s="7"/>
      <c r="W621" s="188"/>
      <c r="X621" s="188"/>
      <c r="Y621" s="188"/>
      <c r="Z621" s="188"/>
      <c r="AA621" s="190"/>
      <c r="AB621" s="143">
        <f>Taula1[[#This Row],[Grup justificat     (fer servir opcions de la llista desplegable)]]</f>
        <v>0</v>
      </c>
      <c r="AC621" s="182"/>
      <c r="AD621" s="39"/>
      <c r="AE621" s="131">
        <f>ROUND((AF621/100)*756*Taula1[[#This Row],[Mesos naturals sencers treballats període justificat (01/01/2023 - 31/03/2023)]],2)</f>
        <v>0</v>
      </c>
      <c r="AF621" s="81">
        <f>Taula1[[#This Row],[% Jornada segons contracte
(no posar el símbol %) ]]-Taula1[[#This Row],[% Reducció salari per baix rendiment        (no posar el símbol %)]]</f>
        <v>0</v>
      </c>
      <c r="AG621" s="131">
        <f>ROUND((AH621/100)*24.8547945*Taula1[[#This Row],[Dies treballats període justificat (01/01/2023 - 31/03/2023)              no comptabilitzats com a mes natural sencer]],2)</f>
        <v>0</v>
      </c>
      <c r="AH621" s="79">
        <f>Taula1[[#This Row],[% Jornada segons contracte
(no posar el símbol %) ]]-Taula1[[#This Row],[% Reducció salari per baix rendiment        (no posar el símbol %)]]</f>
        <v>0</v>
      </c>
      <c r="AI621" s="131">
        <f t="shared" si="145"/>
        <v>0</v>
      </c>
      <c r="AJ621" s="39"/>
      <c r="AK621" s="131">
        <f>ROUND((AL621/100)*756*Taula1[[#This Row],[Espai reservat Administració  (mesos)]],2)</f>
        <v>0</v>
      </c>
      <c r="AL621" s="81">
        <f>Taula1[[#This Row],[% Jornada segons contracte
(no posar el símbol %) ]]-Taula1[[#This Row],[% Reducció salari per baix rendiment        (no posar el símbol %)]]</f>
        <v>0</v>
      </c>
      <c r="AM621" s="131">
        <f>ROUND((AN621/100)*24.8547945*Taula1[[#This Row],[Espai reservat Administració (dies)]],2)</f>
        <v>0</v>
      </c>
      <c r="AN621" s="79">
        <f>Taula1[[#This Row],[% Jornada segons contracte
(no posar el símbol %) ]]-Taula1[[#This Row],[% Reducció salari per baix rendiment        (no posar el símbol %)]]</f>
        <v>0</v>
      </c>
      <c r="AO621" s="131">
        <f t="shared" si="146"/>
        <v>0</v>
      </c>
      <c r="AP621" s="87"/>
      <c r="AQ621" s="137">
        <f>ROUND((AR621/100)*693*Taula1[[#This Row],[Mesos naturals sencers treballats període justificat (01/01/2023 - 31/03/2023)]],2)</f>
        <v>0</v>
      </c>
      <c r="AR621" s="90">
        <f>Taula1[[#This Row],[% Jornada segons contracte
(no posar el símbol %) ]]-Taula1[[#This Row],[% Reducció salari per baix rendiment        (no posar el símbol %)]]</f>
        <v>0</v>
      </c>
      <c r="AS621" s="137">
        <f>ROUND((AT621/100)*22.78356164*Taula1[[#This Row],[Dies treballats període justificat (01/01/2023 - 31/03/2023)              no comptabilitzats com a mes natural sencer]],2)</f>
        <v>0</v>
      </c>
      <c r="AT621" s="90">
        <f>Taula1[[#This Row],[% Jornada segons contracte
(no posar el símbol %) ]]-Taula1[[#This Row],[% Reducció salari per baix rendiment        (no posar el símbol %)]]</f>
        <v>0</v>
      </c>
      <c r="AU621" s="137">
        <f t="shared" si="147"/>
        <v>0</v>
      </c>
      <c r="AV621" s="87"/>
      <c r="AW621" s="136">
        <f>ROUND((AX621/100)*693*Taula1[[#This Row],[Espai reservat Administració  (mesos)]],2)</f>
        <v>0</v>
      </c>
      <c r="AX621" s="90">
        <f>Taula1[[#This Row],[% Jornada segons contracte
(no posar el símbol %) ]]-Taula1[[#This Row],[% Reducció salari per baix rendiment        (no posar el símbol %)]]</f>
        <v>0</v>
      </c>
      <c r="AY621" s="131">
        <f>ROUND((AZ621/100)*22.78356164*Taula1[[#This Row],[Espai reservat Administració (dies)]],2)</f>
        <v>0</v>
      </c>
      <c r="AZ621" s="81">
        <f>Taula1[[#This Row],[% Jornada segons contracte
(no posar el símbol %) ]]-Taula1[[#This Row],[% Reducció salari per baix rendiment        (no posar el símbol %)]]</f>
        <v>0</v>
      </c>
      <c r="BA621" s="82">
        <f t="shared" si="148"/>
        <v>0</v>
      </c>
      <c r="BB621" s="41"/>
      <c r="BC621" s="131">
        <f>IF(Taula1[[#This Row],[Grup justificat     (fer servir opcions de la llista desplegable)]]=1,AI621,0)</f>
        <v>0</v>
      </c>
      <c r="BD621" s="131">
        <f>IF(Taula1[[#This Row],[Grup justificat     (fer servir opcions de la llista desplegable)]]=2,AU621,0)</f>
        <v>0</v>
      </c>
      <c r="BE621" s="41"/>
      <c r="BF621" s="131">
        <f>IF(Taula1[[#This Row],[Espai reservat Administració]]=1,AO621,0)</f>
        <v>0</v>
      </c>
      <c r="BG621" s="82">
        <f>IF(Taula1[[#This Row],[Espai reservat Administració]]=2,BA621,0)</f>
        <v>0</v>
      </c>
      <c r="BH621" s="41"/>
      <c r="BI621" s="126">
        <f>IF(Taula1[[#This Row],[Grup justificat     (fer servir opcions de la llista desplegable)]]=1,1,0)</f>
        <v>0</v>
      </c>
      <c r="BJ621" s="126">
        <f>IF(Taula1[[#This Row],[Espai reservat Administració]]=1,1,0)</f>
        <v>0</v>
      </c>
      <c r="BK621" s="111"/>
      <c r="BL621" s="126">
        <f>IF(Taula1[[#This Row],[Grup justificat     (fer servir opcions de la llista desplegable)]]=2,1,0)</f>
        <v>0</v>
      </c>
      <c r="BM621" s="126">
        <f>IF(Taula1[[#This Row],[Espai reservat Administració]]=2,1,0)</f>
        <v>0</v>
      </c>
      <c r="BN621" s="73"/>
      <c r="BO621" s="73"/>
      <c r="BP621" s="73"/>
      <c r="BQ621" s="73"/>
      <c r="BR621" s="73"/>
      <c r="BS621" s="73"/>
      <c r="BT621" s="73"/>
      <c r="BU621" s="73"/>
      <c r="BV621" s="73"/>
      <c r="BW621" s="73"/>
      <c r="BX621" s="73"/>
      <c r="BY621" s="73"/>
      <c r="BZ621" s="73"/>
      <c r="CA621" s="73"/>
      <c r="CB621" s="73"/>
      <c r="CC621" s="73"/>
      <c r="CD621" s="73"/>
      <c r="CE621" s="73"/>
      <c r="CF621" s="73"/>
      <c r="CG621" s="63">
        <f t="shared" si="149"/>
        <v>0</v>
      </c>
      <c r="CH621" s="63">
        <f t="shared" si="150"/>
        <v>0</v>
      </c>
      <c r="CI621" s="73"/>
      <c r="CJ621" s="63">
        <f>IF(Taula1[[#This Row],[Tipus de contracte                                  (fer servir opcions de la llista desplegable)]]="Indefinit",1,0)</f>
        <v>0</v>
      </c>
      <c r="CK621" s="63">
        <f>IF(Taula1[[#This Row],[Tipus de contracte                                  (fer servir opcions de la llista desplegable)]]="Temporal, igual o superior a 6 mesos",1,0)</f>
        <v>0</v>
      </c>
      <c r="CL621" s="63">
        <f>IF(Taula1[[#This Row],[Tipus de contracte                                  (fer servir opcions de la llista desplegable)]]="Substitució per IT",1,0)</f>
        <v>0</v>
      </c>
      <c r="CM621" s="73"/>
      <c r="CN621" s="63">
        <f>IF(Taula1[[#This Row],[Relació llocs de treball]]&gt;=1,1,0)</f>
        <v>0</v>
      </c>
      <c r="CO621" s="73"/>
      <c r="CP621" s="63">
        <f>IF(Taula1[[#This Row],[Identitat de gènere                                                          (fer servir opcions de la llista desplegable)]]="Home",1,0)</f>
        <v>0</v>
      </c>
      <c r="CQ621" s="63">
        <f>IF(Taula1[[#This Row],[Identitat de gènere                                                          (fer servir opcions de la llista desplegable)]]="Dona",1,0)</f>
        <v>0</v>
      </c>
      <c r="CR621" s="63">
        <f>IF(Taula1[[#This Row],[Identitat de gènere                                                          (fer servir opcions de la llista desplegable)]]="No binari",1,0)</f>
        <v>0</v>
      </c>
      <c r="CS621" s="73"/>
      <c r="CT621" s="63">
        <f t="shared" si="144"/>
        <v>0</v>
      </c>
      <c r="CU621" s="64">
        <f t="shared" si="151"/>
        <v>0</v>
      </c>
      <c r="CW621" s="64">
        <f t="shared" si="152"/>
        <v>0</v>
      </c>
      <c r="CX621" s="64">
        <f t="shared" si="153"/>
        <v>0</v>
      </c>
      <c r="CY621" s="64">
        <f t="shared" si="154"/>
        <v>0</v>
      </c>
      <c r="CZ621" s="64">
        <f t="shared" si="155"/>
        <v>0</v>
      </c>
      <c r="DB621" s="64">
        <f t="shared" si="156"/>
        <v>0</v>
      </c>
      <c r="DC621" s="64">
        <f t="shared" si="157"/>
        <v>0</v>
      </c>
      <c r="DD621" s="64">
        <f t="shared" si="158"/>
        <v>0</v>
      </c>
      <c r="DE621" s="64">
        <f t="shared" si="159"/>
        <v>0</v>
      </c>
    </row>
    <row r="622" spans="2:109" x14ac:dyDescent="0.3">
      <c r="B622" s="167"/>
      <c r="C622" s="186"/>
      <c r="D622" s="2"/>
      <c r="E622" s="67"/>
      <c r="F622" s="5"/>
      <c r="G622" s="5"/>
      <c r="H622" s="187"/>
      <c r="I622" s="111" t="str">
        <f ca="1">IF(Taula1[[#This Row],[Data naixement (format dd/mm/aaaa)]]="","0",DATEDIF(Taula1[[#This Row],[Data naixement (format dd/mm/aaaa)]],TODAY(),"Y"))</f>
        <v>0</v>
      </c>
      <c r="J622" s="6"/>
      <c r="K622" s="6"/>
      <c r="L622" s="6"/>
      <c r="M622" s="6"/>
      <c r="N622" s="56"/>
      <c r="O622" s="56"/>
      <c r="P622" s="56"/>
      <c r="Q622" s="6"/>
      <c r="R622" s="7"/>
      <c r="S622" s="143">
        <f>Taula1[[#This Row],[Mesos naturals sencers treballats període justificat (01/01/2023 - 31/03/2023)]]</f>
        <v>0</v>
      </c>
      <c r="T622" s="194">
        <f>Taula1[[#This Row],[Dies treballats període justificat (01/01/2023 - 31/03/2023)              no comptabilitzats com a mes natural sencer]]</f>
        <v>0</v>
      </c>
      <c r="U622" s="12"/>
      <c r="V622" s="7"/>
      <c r="W622" s="188"/>
      <c r="X622" s="188"/>
      <c r="Y622" s="188"/>
      <c r="Z622" s="188"/>
      <c r="AA622" s="190"/>
      <c r="AB622" s="143">
        <f>Taula1[[#This Row],[Grup justificat     (fer servir opcions de la llista desplegable)]]</f>
        <v>0</v>
      </c>
      <c r="AC622" s="182"/>
      <c r="AD622" s="39"/>
      <c r="AE622" s="131">
        <f>ROUND((AF622/100)*756*Taula1[[#This Row],[Mesos naturals sencers treballats període justificat (01/01/2023 - 31/03/2023)]],2)</f>
        <v>0</v>
      </c>
      <c r="AF622" s="81">
        <f>Taula1[[#This Row],[% Jornada segons contracte
(no posar el símbol %) ]]-Taula1[[#This Row],[% Reducció salari per baix rendiment        (no posar el símbol %)]]</f>
        <v>0</v>
      </c>
      <c r="AG622" s="131">
        <f>ROUND((AH622/100)*24.8547945*Taula1[[#This Row],[Dies treballats període justificat (01/01/2023 - 31/03/2023)              no comptabilitzats com a mes natural sencer]],2)</f>
        <v>0</v>
      </c>
      <c r="AH622" s="79">
        <f>Taula1[[#This Row],[% Jornada segons contracte
(no posar el símbol %) ]]-Taula1[[#This Row],[% Reducció salari per baix rendiment        (no posar el símbol %)]]</f>
        <v>0</v>
      </c>
      <c r="AI622" s="131">
        <f t="shared" si="145"/>
        <v>0</v>
      </c>
      <c r="AJ622" s="39"/>
      <c r="AK622" s="131">
        <f>ROUND((AL622/100)*756*Taula1[[#This Row],[Espai reservat Administració  (mesos)]],2)</f>
        <v>0</v>
      </c>
      <c r="AL622" s="81">
        <f>Taula1[[#This Row],[% Jornada segons contracte
(no posar el símbol %) ]]-Taula1[[#This Row],[% Reducció salari per baix rendiment        (no posar el símbol %)]]</f>
        <v>0</v>
      </c>
      <c r="AM622" s="131">
        <f>ROUND((AN622/100)*24.8547945*Taula1[[#This Row],[Espai reservat Administració (dies)]],2)</f>
        <v>0</v>
      </c>
      <c r="AN622" s="79">
        <f>Taula1[[#This Row],[% Jornada segons contracte
(no posar el símbol %) ]]-Taula1[[#This Row],[% Reducció salari per baix rendiment        (no posar el símbol %)]]</f>
        <v>0</v>
      </c>
      <c r="AO622" s="131">
        <f t="shared" si="146"/>
        <v>0</v>
      </c>
      <c r="AP622" s="87"/>
      <c r="AQ622" s="137">
        <f>ROUND((AR622/100)*693*Taula1[[#This Row],[Mesos naturals sencers treballats període justificat (01/01/2023 - 31/03/2023)]],2)</f>
        <v>0</v>
      </c>
      <c r="AR622" s="90">
        <f>Taula1[[#This Row],[% Jornada segons contracte
(no posar el símbol %) ]]-Taula1[[#This Row],[% Reducció salari per baix rendiment        (no posar el símbol %)]]</f>
        <v>0</v>
      </c>
      <c r="AS622" s="137">
        <f>ROUND((AT622/100)*22.78356164*Taula1[[#This Row],[Dies treballats període justificat (01/01/2023 - 31/03/2023)              no comptabilitzats com a mes natural sencer]],2)</f>
        <v>0</v>
      </c>
      <c r="AT622" s="90">
        <f>Taula1[[#This Row],[% Jornada segons contracte
(no posar el símbol %) ]]-Taula1[[#This Row],[% Reducció salari per baix rendiment        (no posar el símbol %)]]</f>
        <v>0</v>
      </c>
      <c r="AU622" s="137">
        <f t="shared" si="147"/>
        <v>0</v>
      </c>
      <c r="AV622" s="87"/>
      <c r="AW622" s="136">
        <f>ROUND((AX622/100)*693*Taula1[[#This Row],[Espai reservat Administració  (mesos)]],2)</f>
        <v>0</v>
      </c>
      <c r="AX622" s="90">
        <f>Taula1[[#This Row],[% Jornada segons contracte
(no posar el símbol %) ]]-Taula1[[#This Row],[% Reducció salari per baix rendiment        (no posar el símbol %)]]</f>
        <v>0</v>
      </c>
      <c r="AY622" s="131">
        <f>ROUND((AZ622/100)*22.78356164*Taula1[[#This Row],[Espai reservat Administració (dies)]],2)</f>
        <v>0</v>
      </c>
      <c r="AZ622" s="81">
        <f>Taula1[[#This Row],[% Jornada segons contracte
(no posar el símbol %) ]]-Taula1[[#This Row],[% Reducció salari per baix rendiment        (no posar el símbol %)]]</f>
        <v>0</v>
      </c>
      <c r="BA622" s="82">
        <f t="shared" si="148"/>
        <v>0</v>
      </c>
      <c r="BB622" s="41"/>
      <c r="BC622" s="131">
        <f>IF(Taula1[[#This Row],[Grup justificat     (fer servir opcions de la llista desplegable)]]=1,AI622,0)</f>
        <v>0</v>
      </c>
      <c r="BD622" s="131">
        <f>IF(Taula1[[#This Row],[Grup justificat     (fer servir opcions de la llista desplegable)]]=2,AU622,0)</f>
        <v>0</v>
      </c>
      <c r="BE622" s="41"/>
      <c r="BF622" s="131">
        <f>IF(Taula1[[#This Row],[Espai reservat Administració]]=1,AO622,0)</f>
        <v>0</v>
      </c>
      <c r="BG622" s="82">
        <f>IF(Taula1[[#This Row],[Espai reservat Administració]]=2,BA622,0)</f>
        <v>0</v>
      </c>
      <c r="BH622" s="41"/>
      <c r="BI622" s="126">
        <f>IF(Taula1[[#This Row],[Grup justificat     (fer servir opcions de la llista desplegable)]]=1,1,0)</f>
        <v>0</v>
      </c>
      <c r="BJ622" s="126">
        <f>IF(Taula1[[#This Row],[Espai reservat Administració]]=1,1,0)</f>
        <v>0</v>
      </c>
      <c r="BK622" s="111"/>
      <c r="BL622" s="126">
        <f>IF(Taula1[[#This Row],[Grup justificat     (fer servir opcions de la llista desplegable)]]=2,1,0)</f>
        <v>0</v>
      </c>
      <c r="BM622" s="126">
        <f>IF(Taula1[[#This Row],[Espai reservat Administració]]=2,1,0)</f>
        <v>0</v>
      </c>
      <c r="BN622" s="73"/>
      <c r="BO622" s="73"/>
      <c r="BP622" s="73"/>
      <c r="BQ622" s="73"/>
      <c r="BR622" s="73"/>
      <c r="BS622" s="73"/>
      <c r="BT622" s="73"/>
      <c r="BU622" s="73"/>
      <c r="BV622" s="73"/>
      <c r="BW622" s="73"/>
      <c r="BX622" s="73"/>
      <c r="BY622" s="73"/>
      <c r="BZ622" s="73"/>
      <c r="CA622" s="73"/>
      <c r="CB622" s="73"/>
      <c r="CC622" s="73"/>
      <c r="CD622" s="73"/>
      <c r="CE622" s="73"/>
      <c r="CF622" s="73"/>
      <c r="CG622" s="63">
        <f t="shared" si="149"/>
        <v>0</v>
      </c>
      <c r="CH622" s="63">
        <f t="shared" si="150"/>
        <v>0</v>
      </c>
      <c r="CI622" s="73"/>
      <c r="CJ622" s="63">
        <f>IF(Taula1[[#This Row],[Tipus de contracte                                  (fer servir opcions de la llista desplegable)]]="Indefinit",1,0)</f>
        <v>0</v>
      </c>
      <c r="CK622" s="63">
        <f>IF(Taula1[[#This Row],[Tipus de contracte                                  (fer servir opcions de la llista desplegable)]]="Temporal, igual o superior a 6 mesos",1,0)</f>
        <v>0</v>
      </c>
      <c r="CL622" s="63">
        <f>IF(Taula1[[#This Row],[Tipus de contracte                                  (fer servir opcions de la llista desplegable)]]="Substitució per IT",1,0)</f>
        <v>0</v>
      </c>
      <c r="CM622" s="73"/>
      <c r="CN622" s="63">
        <f>IF(Taula1[[#This Row],[Relació llocs de treball]]&gt;=1,1,0)</f>
        <v>0</v>
      </c>
      <c r="CO622" s="73"/>
      <c r="CP622" s="63">
        <f>IF(Taula1[[#This Row],[Identitat de gènere                                                          (fer servir opcions de la llista desplegable)]]="Home",1,0)</f>
        <v>0</v>
      </c>
      <c r="CQ622" s="63">
        <f>IF(Taula1[[#This Row],[Identitat de gènere                                                          (fer servir opcions de la llista desplegable)]]="Dona",1,0)</f>
        <v>0</v>
      </c>
      <c r="CR622" s="63">
        <f>IF(Taula1[[#This Row],[Identitat de gènere                                                          (fer servir opcions de la llista desplegable)]]="No binari",1,0)</f>
        <v>0</v>
      </c>
      <c r="CS622" s="73"/>
      <c r="CT622" s="63">
        <f t="shared" si="144"/>
        <v>0</v>
      </c>
      <c r="CU622" s="64">
        <f t="shared" si="151"/>
        <v>0</v>
      </c>
      <c r="CW622" s="64">
        <f t="shared" si="152"/>
        <v>0</v>
      </c>
      <c r="CX622" s="64">
        <f t="shared" si="153"/>
        <v>0</v>
      </c>
      <c r="CY622" s="64">
        <f t="shared" si="154"/>
        <v>0</v>
      </c>
      <c r="CZ622" s="64">
        <f t="shared" si="155"/>
        <v>0</v>
      </c>
      <c r="DB622" s="64">
        <f t="shared" si="156"/>
        <v>0</v>
      </c>
      <c r="DC622" s="64">
        <f t="shared" si="157"/>
        <v>0</v>
      </c>
      <c r="DD622" s="64">
        <f t="shared" si="158"/>
        <v>0</v>
      </c>
      <c r="DE622" s="64">
        <f t="shared" si="159"/>
        <v>0</v>
      </c>
    </row>
    <row r="623" spans="2:109" x14ac:dyDescent="0.3">
      <c r="B623" s="167"/>
      <c r="C623" s="186"/>
      <c r="D623" s="2"/>
      <c r="E623" s="67"/>
      <c r="F623" s="5"/>
      <c r="G623" s="5"/>
      <c r="H623" s="187"/>
      <c r="I623" s="111" t="str">
        <f ca="1">IF(Taula1[[#This Row],[Data naixement (format dd/mm/aaaa)]]="","0",DATEDIF(Taula1[[#This Row],[Data naixement (format dd/mm/aaaa)]],TODAY(),"Y"))</f>
        <v>0</v>
      </c>
      <c r="J623" s="6"/>
      <c r="K623" s="6"/>
      <c r="L623" s="6"/>
      <c r="M623" s="6"/>
      <c r="N623" s="56"/>
      <c r="O623" s="56"/>
      <c r="P623" s="56"/>
      <c r="Q623" s="6"/>
      <c r="R623" s="7"/>
      <c r="S623" s="143">
        <f>Taula1[[#This Row],[Mesos naturals sencers treballats període justificat (01/01/2023 - 31/03/2023)]]</f>
        <v>0</v>
      </c>
      <c r="T623" s="194">
        <f>Taula1[[#This Row],[Dies treballats període justificat (01/01/2023 - 31/03/2023)              no comptabilitzats com a mes natural sencer]]</f>
        <v>0</v>
      </c>
      <c r="U623" s="12"/>
      <c r="V623" s="7"/>
      <c r="W623" s="188"/>
      <c r="X623" s="188"/>
      <c r="Y623" s="188"/>
      <c r="Z623" s="188"/>
      <c r="AA623" s="190"/>
      <c r="AB623" s="143">
        <f>Taula1[[#This Row],[Grup justificat     (fer servir opcions de la llista desplegable)]]</f>
        <v>0</v>
      </c>
      <c r="AC623" s="182"/>
      <c r="AD623" s="39"/>
      <c r="AE623" s="131">
        <f>ROUND((AF623/100)*756*Taula1[[#This Row],[Mesos naturals sencers treballats període justificat (01/01/2023 - 31/03/2023)]],2)</f>
        <v>0</v>
      </c>
      <c r="AF623" s="81">
        <f>Taula1[[#This Row],[% Jornada segons contracte
(no posar el símbol %) ]]-Taula1[[#This Row],[% Reducció salari per baix rendiment        (no posar el símbol %)]]</f>
        <v>0</v>
      </c>
      <c r="AG623" s="131">
        <f>ROUND((AH623/100)*24.8547945*Taula1[[#This Row],[Dies treballats període justificat (01/01/2023 - 31/03/2023)              no comptabilitzats com a mes natural sencer]],2)</f>
        <v>0</v>
      </c>
      <c r="AH623" s="79">
        <f>Taula1[[#This Row],[% Jornada segons contracte
(no posar el símbol %) ]]-Taula1[[#This Row],[% Reducció salari per baix rendiment        (no posar el símbol %)]]</f>
        <v>0</v>
      </c>
      <c r="AI623" s="131">
        <f t="shared" si="145"/>
        <v>0</v>
      </c>
      <c r="AJ623" s="39"/>
      <c r="AK623" s="131">
        <f>ROUND((AL623/100)*756*Taula1[[#This Row],[Espai reservat Administració  (mesos)]],2)</f>
        <v>0</v>
      </c>
      <c r="AL623" s="81">
        <f>Taula1[[#This Row],[% Jornada segons contracte
(no posar el símbol %) ]]-Taula1[[#This Row],[% Reducció salari per baix rendiment        (no posar el símbol %)]]</f>
        <v>0</v>
      </c>
      <c r="AM623" s="131">
        <f>ROUND((AN623/100)*24.8547945*Taula1[[#This Row],[Espai reservat Administració (dies)]],2)</f>
        <v>0</v>
      </c>
      <c r="AN623" s="79">
        <f>Taula1[[#This Row],[% Jornada segons contracte
(no posar el símbol %) ]]-Taula1[[#This Row],[% Reducció salari per baix rendiment        (no posar el símbol %)]]</f>
        <v>0</v>
      </c>
      <c r="AO623" s="131">
        <f t="shared" si="146"/>
        <v>0</v>
      </c>
      <c r="AP623" s="87"/>
      <c r="AQ623" s="137">
        <f>ROUND((AR623/100)*693*Taula1[[#This Row],[Mesos naturals sencers treballats període justificat (01/01/2023 - 31/03/2023)]],2)</f>
        <v>0</v>
      </c>
      <c r="AR623" s="90">
        <f>Taula1[[#This Row],[% Jornada segons contracte
(no posar el símbol %) ]]-Taula1[[#This Row],[% Reducció salari per baix rendiment        (no posar el símbol %)]]</f>
        <v>0</v>
      </c>
      <c r="AS623" s="137">
        <f>ROUND((AT623/100)*22.78356164*Taula1[[#This Row],[Dies treballats període justificat (01/01/2023 - 31/03/2023)              no comptabilitzats com a mes natural sencer]],2)</f>
        <v>0</v>
      </c>
      <c r="AT623" s="90">
        <f>Taula1[[#This Row],[% Jornada segons contracte
(no posar el símbol %) ]]-Taula1[[#This Row],[% Reducció salari per baix rendiment        (no posar el símbol %)]]</f>
        <v>0</v>
      </c>
      <c r="AU623" s="137">
        <f t="shared" si="147"/>
        <v>0</v>
      </c>
      <c r="AV623" s="87"/>
      <c r="AW623" s="136">
        <f>ROUND((AX623/100)*693*Taula1[[#This Row],[Espai reservat Administració  (mesos)]],2)</f>
        <v>0</v>
      </c>
      <c r="AX623" s="90">
        <f>Taula1[[#This Row],[% Jornada segons contracte
(no posar el símbol %) ]]-Taula1[[#This Row],[% Reducció salari per baix rendiment        (no posar el símbol %)]]</f>
        <v>0</v>
      </c>
      <c r="AY623" s="131">
        <f>ROUND((AZ623/100)*22.78356164*Taula1[[#This Row],[Espai reservat Administració (dies)]],2)</f>
        <v>0</v>
      </c>
      <c r="AZ623" s="81">
        <f>Taula1[[#This Row],[% Jornada segons contracte
(no posar el símbol %) ]]-Taula1[[#This Row],[% Reducció salari per baix rendiment        (no posar el símbol %)]]</f>
        <v>0</v>
      </c>
      <c r="BA623" s="82">
        <f t="shared" si="148"/>
        <v>0</v>
      </c>
      <c r="BB623" s="41"/>
      <c r="BC623" s="131">
        <f>IF(Taula1[[#This Row],[Grup justificat     (fer servir opcions de la llista desplegable)]]=1,AI623,0)</f>
        <v>0</v>
      </c>
      <c r="BD623" s="131">
        <f>IF(Taula1[[#This Row],[Grup justificat     (fer servir opcions de la llista desplegable)]]=2,AU623,0)</f>
        <v>0</v>
      </c>
      <c r="BE623" s="41"/>
      <c r="BF623" s="131">
        <f>IF(Taula1[[#This Row],[Espai reservat Administració]]=1,AO623,0)</f>
        <v>0</v>
      </c>
      <c r="BG623" s="82">
        <f>IF(Taula1[[#This Row],[Espai reservat Administració]]=2,BA623,0)</f>
        <v>0</v>
      </c>
      <c r="BH623" s="41"/>
      <c r="BI623" s="126">
        <f>IF(Taula1[[#This Row],[Grup justificat     (fer servir opcions de la llista desplegable)]]=1,1,0)</f>
        <v>0</v>
      </c>
      <c r="BJ623" s="126">
        <f>IF(Taula1[[#This Row],[Espai reservat Administració]]=1,1,0)</f>
        <v>0</v>
      </c>
      <c r="BK623" s="111"/>
      <c r="BL623" s="126">
        <f>IF(Taula1[[#This Row],[Grup justificat     (fer servir opcions de la llista desplegable)]]=2,1,0)</f>
        <v>0</v>
      </c>
      <c r="BM623" s="126">
        <f>IF(Taula1[[#This Row],[Espai reservat Administració]]=2,1,0)</f>
        <v>0</v>
      </c>
      <c r="BN623" s="73"/>
      <c r="BO623" s="73"/>
      <c r="BP623" s="73"/>
      <c r="BQ623" s="73"/>
      <c r="BR623" s="73"/>
      <c r="BS623" s="73"/>
      <c r="BT623" s="73"/>
      <c r="BU623" s="73"/>
      <c r="BV623" s="73"/>
      <c r="BW623" s="73"/>
      <c r="BX623" s="73"/>
      <c r="BY623" s="73"/>
      <c r="BZ623" s="73"/>
      <c r="CA623" s="73"/>
      <c r="CB623" s="73"/>
      <c r="CC623" s="73"/>
      <c r="CD623" s="73"/>
      <c r="CE623" s="73"/>
      <c r="CF623" s="73"/>
      <c r="CG623" s="63">
        <f t="shared" si="149"/>
        <v>0</v>
      </c>
      <c r="CH623" s="63">
        <f t="shared" si="150"/>
        <v>0</v>
      </c>
      <c r="CI623" s="73"/>
      <c r="CJ623" s="63">
        <f>IF(Taula1[[#This Row],[Tipus de contracte                                  (fer servir opcions de la llista desplegable)]]="Indefinit",1,0)</f>
        <v>0</v>
      </c>
      <c r="CK623" s="63">
        <f>IF(Taula1[[#This Row],[Tipus de contracte                                  (fer servir opcions de la llista desplegable)]]="Temporal, igual o superior a 6 mesos",1,0)</f>
        <v>0</v>
      </c>
      <c r="CL623" s="63">
        <f>IF(Taula1[[#This Row],[Tipus de contracte                                  (fer servir opcions de la llista desplegable)]]="Substitució per IT",1,0)</f>
        <v>0</v>
      </c>
      <c r="CM623" s="73"/>
      <c r="CN623" s="63">
        <f>IF(Taula1[[#This Row],[Relació llocs de treball]]&gt;=1,1,0)</f>
        <v>0</v>
      </c>
      <c r="CO623" s="73"/>
      <c r="CP623" s="63">
        <f>IF(Taula1[[#This Row],[Identitat de gènere                                                          (fer servir opcions de la llista desplegable)]]="Home",1,0)</f>
        <v>0</v>
      </c>
      <c r="CQ623" s="63">
        <f>IF(Taula1[[#This Row],[Identitat de gènere                                                          (fer servir opcions de la llista desplegable)]]="Dona",1,0)</f>
        <v>0</v>
      </c>
      <c r="CR623" s="63">
        <f>IF(Taula1[[#This Row],[Identitat de gènere                                                          (fer servir opcions de la llista desplegable)]]="No binari",1,0)</f>
        <v>0</v>
      </c>
      <c r="CS623" s="73"/>
      <c r="CT623" s="63">
        <f t="shared" si="144"/>
        <v>0</v>
      </c>
      <c r="CU623" s="64">
        <f t="shared" si="151"/>
        <v>0</v>
      </c>
      <c r="CW623" s="64">
        <f t="shared" si="152"/>
        <v>0</v>
      </c>
      <c r="CX623" s="64">
        <f t="shared" si="153"/>
        <v>0</v>
      </c>
      <c r="CY623" s="64">
        <f t="shared" si="154"/>
        <v>0</v>
      </c>
      <c r="CZ623" s="64">
        <f t="shared" si="155"/>
        <v>0</v>
      </c>
      <c r="DB623" s="64">
        <f t="shared" si="156"/>
        <v>0</v>
      </c>
      <c r="DC623" s="64">
        <f t="shared" si="157"/>
        <v>0</v>
      </c>
      <c r="DD623" s="64">
        <f t="shared" si="158"/>
        <v>0</v>
      </c>
      <c r="DE623" s="64">
        <f t="shared" si="159"/>
        <v>0</v>
      </c>
    </row>
    <row r="624" spans="2:109" x14ac:dyDescent="0.3">
      <c r="B624" s="167"/>
      <c r="C624" s="186"/>
      <c r="D624" s="2"/>
      <c r="E624" s="67"/>
      <c r="F624" s="5"/>
      <c r="G624" s="5"/>
      <c r="H624" s="187"/>
      <c r="I624" s="111" t="str">
        <f ca="1">IF(Taula1[[#This Row],[Data naixement (format dd/mm/aaaa)]]="","0",DATEDIF(Taula1[[#This Row],[Data naixement (format dd/mm/aaaa)]],TODAY(),"Y"))</f>
        <v>0</v>
      </c>
      <c r="J624" s="6"/>
      <c r="K624" s="6"/>
      <c r="L624" s="6"/>
      <c r="M624" s="6"/>
      <c r="N624" s="56"/>
      <c r="O624" s="56"/>
      <c r="P624" s="56"/>
      <c r="Q624" s="6"/>
      <c r="R624" s="7"/>
      <c r="S624" s="143">
        <f>Taula1[[#This Row],[Mesos naturals sencers treballats període justificat (01/01/2023 - 31/03/2023)]]</f>
        <v>0</v>
      </c>
      <c r="T624" s="194">
        <f>Taula1[[#This Row],[Dies treballats període justificat (01/01/2023 - 31/03/2023)              no comptabilitzats com a mes natural sencer]]</f>
        <v>0</v>
      </c>
      <c r="U624" s="12"/>
      <c r="V624" s="7"/>
      <c r="W624" s="188"/>
      <c r="X624" s="188"/>
      <c r="Y624" s="188"/>
      <c r="Z624" s="188"/>
      <c r="AA624" s="190"/>
      <c r="AB624" s="143">
        <f>Taula1[[#This Row],[Grup justificat     (fer servir opcions de la llista desplegable)]]</f>
        <v>0</v>
      </c>
      <c r="AC624" s="182"/>
      <c r="AD624" s="39"/>
      <c r="AE624" s="131">
        <f>ROUND((AF624/100)*756*Taula1[[#This Row],[Mesos naturals sencers treballats període justificat (01/01/2023 - 31/03/2023)]],2)</f>
        <v>0</v>
      </c>
      <c r="AF624" s="81">
        <f>Taula1[[#This Row],[% Jornada segons contracte
(no posar el símbol %) ]]-Taula1[[#This Row],[% Reducció salari per baix rendiment        (no posar el símbol %)]]</f>
        <v>0</v>
      </c>
      <c r="AG624" s="131">
        <f>ROUND((AH624/100)*24.8547945*Taula1[[#This Row],[Dies treballats període justificat (01/01/2023 - 31/03/2023)              no comptabilitzats com a mes natural sencer]],2)</f>
        <v>0</v>
      </c>
      <c r="AH624" s="79">
        <f>Taula1[[#This Row],[% Jornada segons contracte
(no posar el símbol %) ]]-Taula1[[#This Row],[% Reducció salari per baix rendiment        (no posar el símbol %)]]</f>
        <v>0</v>
      </c>
      <c r="AI624" s="131">
        <f t="shared" si="145"/>
        <v>0</v>
      </c>
      <c r="AJ624" s="39"/>
      <c r="AK624" s="131">
        <f>ROUND((AL624/100)*756*Taula1[[#This Row],[Espai reservat Administració  (mesos)]],2)</f>
        <v>0</v>
      </c>
      <c r="AL624" s="81">
        <f>Taula1[[#This Row],[% Jornada segons contracte
(no posar el símbol %) ]]-Taula1[[#This Row],[% Reducció salari per baix rendiment        (no posar el símbol %)]]</f>
        <v>0</v>
      </c>
      <c r="AM624" s="131">
        <f>ROUND((AN624/100)*24.8547945*Taula1[[#This Row],[Espai reservat Administració (dies)]],2)</f>
        <v>0</v>
      </c>
      <c r="AN624" s="79">
        <f>Taula1[[#This Row],[% Jornada segons contracte
(no posar el símbol %) ]]-Taula1[[#This Row],[% Reducció salari per baix rendiment        (no posar el símbol %)]]</f>
        <v>0</v>
      </c>
      <c r="AO624" s="131">
        <f t="shared" si="146"/>
        <v>0</v>
      </c>
      <c r="AP624" s="87"/>
      <c r="AQ624" s="137">
        <f>ROUND((AR624/100)*693*Taula1[[#This Row],[Mesos naturals sencers treballats període justificat (01/01/2023 - 31/03/2023)]],2)</f>
        <v>0</v>
      </c>
      <c r="AR624" s="90">
        <f>Taula1[[#This Row],[% Jornada segons contracte
(no posar el símbol %) ]]-Taula1[[#This Row],[% Reducció salari per baix rendiment        (no posar el símbol %)]]</f>
        <v>0</v>
      </c>
      <c r="AS624" s="137">
        <f>ROUND((AT624/100)*22.78356164*Taula1[[#This Row],[Dies treballats període justificat (01/01/2023 - 31/03/2023)              no comptabilitzats com a mes natural sencer]],2)</f>
        <v>0</v>
      </c>
      <c r="AT624" s="90">
        <f>Taula1[[#This Row],[% Jornada segons contracte
(no posar el símbol %) ]]-Taula1[[#This Row],[% Reducció salari per baix rendiment        (no posar el símbol %)]]</f>
        <v>0</v>
      </c>
      <c r="AU624" s="137">
        <f t="shared" si="147"/>
        <v>0</v>
      </c>
      <c r="AV624" s="87"/>
      <c r="AW624" s="136">
        <f>ROUND((AX624/100)*693*Taula1[[#This Row],[Espai reservat Administració  (mesos)]],2)</f>
        <v>0</v>
      </c>
      <c r="AX624" s="90">
        <f>Taula1[[#This Row],[% Jornada segons contracte
(no posar el símbol %) ]]-Taula1[[#This Row],[% Reducció salari per baix rendiment        (no posar el símbol %)]]</f>
        <v>0</v>
      </c>
      <c r="AY624" s="131">
        <f>ROUND((AZ624/100)*22.78356164*Taula1[[#This Row],[Espai reservat Administració (dies)]],2)</f>
        <v>0</v>
      </c>
      <c r="AZ624" s="81">
        <f>Taula1[[#This Row],[% Jornada segons contracte
(no posar el símbol %) ]]-Taula1[[#This Row],[% Reducció salari per baix rendiment        (no posar el símbol %)]]</f>
        <v>0</v>
      </c>
      <c r="BA624" s="82">
        <f t="shared" si="148"/>
        <v>0</v>
      </c>
      <c r="BB624" s="41"/>
      <c r="BC624" s="131">
        <f>IF(Taula1[[#This Row],[Grup justificat     (fer servir opcions de la llista desplegable)]]=1,AI624,0)</f>
        <v>0</v>
      </c>
      <c r="BD624" s="131">
        <f>IF(Taula1[[#This Row],[Grup justificat     (fer servir opcions de la llista desplegable)]]=2,AU624,0)</f>
        <v>0</v>
      </c>
      <c r="BE624" s="41"/>
      <c r="BF624" s="131">
        <f>IF(Taula1[[#This Row],[Espai reservat Administració]]=1,AO624,0)</f>
        <v>0</v>
      </c>
      <c r="BG624" s="82">
        <f>IF(Taula1[[#This Row],[Espai reservat Administració]]=2,BA624,0)</f>
        <v>0</v>
      </c>
      <c r="BH624" s="41"/>
      <c r="BI624" s="126">
        <f>IF(Taula1[[#This Row],[Grup justificat     (fer servir opcions de la llista desplegable)]]=1,1,0)</f>
        <v>0</v>
      </c>
      <c r="BJ624" s="126">
        <f>IF(Taula1[[#This Row],[Espai reservat Administració]]=1,1,0)</f>
        <v>0</v>
      </c>
      <c r="BK624" s="111"/>
      <c r="BL624" s="126">
        <f>IF(Taula1[[#This Row],[Grup justificat     (fer servir opcions de la llista desplegable)]]=2,1,0)</f>
        <v>0</v>
      </c>
      <c r="BM624" s="126">
        <f>IF(Taula1[[#This Row],[Espai reservat Administració]]=2,1,0)</f>
        <v>0</v>
      </c>
      <c r="BN624" s="73"/>
      <c r="BO624" s="73"/>
      <c r="BP624" s="73"/>
      <c r="BQ624" s="73"/>
      <c r="BR624" s="73"/>
      <c r="BS624" s="73"/>
      <c r="BT624" s="73"/>
      <c r="BU624" s="73"/>
      <c r="BV624" s="73"/>
      <c r="BW624" s="73"/>
      <c r="BX624" s="73"/>
      <c r="BY624" s="73"/>
      <c r="BZ624" s="73"/>
      <c r="CA624" s="73"/>
      <c r="CB624" s="73"/>
      <c r="CC624" s="73"/>
      <c r="CD624" s="73"/>
      <c r="CE624" s="73"/>
      <c r="CF624" s="73"/>
      <c r="CG624" s="63">
        <f t="shared" si="149"/>
        <v>0</v>
      </c>
      <c r="CH624" s="63">
        <f t="shared" si="150"/>
        <v>0</v>
      </c>
      <c r="CI624" s="73"/>
      <c r="CJ624" s="63">
        <f>IF(Taula1[[#This Row],[Tipus de contracte                                  (fer servir opcions de la llista desplegable)]]="Indefinit",1,0)</f>
        <v>0</v>
      </c>
      <c r="CK624" s="63">
        <f>IF(Taula1[[#This Row],[Tipus de contracte                                  (fer servir opcions de la llista desplegable)]]="Temporal, igual o superior a 6 mesos",1,0)</f>
        <v>0</v>
      </c>
      <c r="CL624" s="63">
        <f>IF(Taula1[[#This Row],[Tipus de contracte                                  (fer servir opcions de la llista desplegable)]]="Substitució per IT",1,0)</f>
        <v>0</v>
      </c>
      <c r="CM624" s="73"/>
      <c r="CN624" s="63">
        <f>IF(Taula1[[#This Row],[Relació llocs de treball]]&gt;=1,1,0)</f>
        <v>0</v>
      </c>
      <c r="CO624" s="73"/>
      <c r="CP624" s="63">
        <f>IF(Taula1[[#This Row],[Identitat de gènere                                                          (fer servir opcions de la llista desplegable)]]="Home",1,0)</f>
        <v>0</v>
      </c>
      <c r="CQ624" s="63">
        <f>IF(Taula1[[#This Row],[Identitat de gènere                                                          (fer servir opcions de la llista desplegable)]]="Dona",1,0)</f>
        <v>0</v>
      </c>
      <c r="CR624" s="63">
        <f>IF(Taula1[[#This Row],[Identitat de gènere                                                          (fer servir opcions de la llista desplegable)]]="No binari",1,0)</f>
        <v>0</v>
      </c>
      <c r="CS624" s="73"/>
      <c r="CT624" s="63">
        <f t="shared" si="144"/>
        <v>0</v>
      </c>
      <c r="CU624" s="64">
        <f t="shared" si="151"/>
        <v>0</v>
      </c>
      <c r="CW624" s="64">
        <f t="shared" si="152"/>
        <v>0</v>
      </c>
      <c r="CX624" s="64">
        <f t="shared" si="153"/>
        <v>0</v>
      </c>
      <c r="CY624" s="64">
        <f t="shared" si="154"/>
        <v>0</v>
      </c>
      <c r="CZ624" s="64">
        <f t="shared" si="155"/>
        <v>0</v>
      </c>
      <c r="DB624" s="64">
        <f t="shared" si="156"/>
        <v>0</v>
      </c>
      <c r="DC624" s="64">
        <f t="shared" si="157"/>
        <v>0</v>
      </c>
      <c r="DD624" s="64">
        <f t="shared" si="158"/>
        <v>0</v>
      </c>
      <c r="DE624" s="64">
        <f t="shared" si="159"/>
        <v>0</v>
      </c>
    </row>
    <row r="625" spans="2:109" x14ac:dyDescent="0.3">
      <c r="B625" s="167"/>
      <c r="C625" s="186"/>
      <c r="D625" s="2"/>
      <c r="E625" s="67"/>
      <c r="F625" s="5"/>
      <c r="G625" s="5"/>
      <c r="H625" s="187"/>
      <c r="I625" s="111" t="str">
        <f ca="1">IF(Taula1[[#This Row],[Data naixement (format dd/mm/aaaa)]]="","0",DATEDIF(Taula1[[#This Row],[Data naixement (format dd/mm/aaaa)]],TODAY(),"Y"))</f>
        <v>0</v>
      </c>
      <c r="J625" s="6"/>
      <c r="K625" s="6"/>
      <c r="L625" s="6"/>
      <c r="M625" s="6"/>
      <c r="N625" s="56"/>
      <c r="O625" s="56"/>
      <c r="P625" s="56"/>
      <c r="Q625" s="6"/>
      <c r="R625" s="7"/>
      <c r="S625" s="143">
        <f>Taula1[[#This Row],[Mesos naturals sencers treballats període justificat (01/01/2023 - 31/03/2023)]]</f>
        <v>0</v>
      </c>
      <c r="T625" s="194">
        <f>Taula1[[#This Row],[Dies treballats període justificat (01/01/2023 - 31/03/2023)              no comptabilitzats com a mes natural sencer]]</f>
        <v>0</v>
      </c>
      <c r="U625" s="12"/>
      <c r="V625" s="7"/>
      <c r="W625" s="188"/>
      <c r="X625" s="188"/>
      <c r="Y625" s="188"/>
      <c r="Z625" s="188"/>
      <c r="AA625" s="190"/>
      <c r="AB625" s="143">
        <f>Taula1[[#This Row],[Grup justificat     (fer servir opcions de la llista desplegable)]]</f>
        <v>0</v>
      </c>
      <c r="AC625" s="182"/>
      <c r="AD625" s="39"/>
      <c r="AE625" s="131">
        <f>ROUND((AF625/100)*756*Taula1[[#This Row],[Mesos naturals sencers treballats període justificat (01/01/2023 - 31/03/2023)]],2)</f>
        <v>0</v>
      </c>
      <c r="AF625" s="81">
        <f>Taula1[[#This Row],[% Jornada segons contracte
(no posar el símbol %) ]]-Taula1[[#This Row],[% Reducció salari per baix rendiment        (no posar el símbol %)]]</f>
        <v>0</v>
      </c>
      <c r="AG625" s="131">
        <f>ROUND((AH625/100)*24.8547945*Taula1[[#This Row],[Dies treballats període justificat (01/01/2023 - 31/03/2023)              no comptabilitzats com a mes natural sencer]],2)</f>
        <v>0</v>
      </c>
      <c r="AH625" s="79">
        <f>Taula1[[#This Row],[% Jornada segons contracte
(no posar el símbol %) ]]-Taula1[[#This Row],[% Reducció salari per baix rendiment        (no posar el símbol %)]]</f>
        <v>0</v>
      </c>
      <c r="AI625" s="131">
        <f t="shared" si="145"/>
        <v>0</v>
      </c>
      <c r="AJ625" s="39"/>
      <c r="AK625" s="131">
        <f>ROUND((AL625/100)*756*Taula1[[#This Row],[Espai reservat Administració  (mesos)]],2)</f>
        <v>0</v>
      </c>
      <c r="AL625" s="81">
        <f>Taula1[[#This Row],[% Jornada segons contracte
(no posar el símbol %) ]]-Taula1[[#This Row],[% Reducció salari per baix rendiment        (no posar el símbol %)]]</f>
        <v>0</v>
      </c>
      <c r="AM625" s="131">
        <f>ROUND((AN625/100)*24.8547945*Taula1[[#This Row],[Espai reservat Administració (dies)]],2)</f>
        <v>0</v>
      </c>
      <c r="AN625" s="79">
        <f>Taula1[[#This Row],[% Jornada segons contracte
(no posar el símbol %) ]]-Taula1[[#This Row],[% Reducció salari per baix rendiment        (no posar el símbol %)]]</f>
        <v>0</v>
      </c>
      <c r="AO625" s="131">
        <f t="shared" si="146"/>
        <v>0</v>
      </c>
      <c r="AP625" s="87"/>
      <c r="AQ625" s="137">
        <f>ROUND((AR625/100)*693*Taula1[[#This Row],[Mesos naturals sencers treballats període justificat (01/01/2023 - 31/03/2023)]],2)</f>
        <v>0</v>
      </c>
      <c r="AR625" s="90">
        <f>Taula1[[#This Row],[% Jornada segons contracte
(no posar el símbol %) ]]-Taula1[[#This Row],[% Reducció salari per baix rendiment        (no posar el símbol %)]]</f>
        <v>0</v>
      </c>
      <c r="AS625" s="137">
        <f>ROUND((AT625/100)*22.78356164*Taula1[[#This Row],[Dies treballats període justificat (01/01/2023 - 31/03/2023)              no comptabilitzats com a mes natural sencer]],2)</f>
        <v>0</v>
      </c>
      <c r="AT625" s="90">
        <f>Taula1[[#This Row],[% Jornada segons contracte
(no posar el símbol %) ]]-Taula1[[#This Row],[% Reducció salari per baix rendiment        (no posar el símbol %)]]</f>
        <v>0</v>
      </c>
      <c r="AU625" s="137">
        <f t="shared" si="147"/>
        <v>0</v>
      </c>
      <c r="AV625" s="87"/>
      <c r="AW625" s="136">
        <f>ROUND((AX625/100)*693*Taula1[[#This Row],[Espai reservat Administració  (mesos)]],2)</f>
        <v>0</v>
      </c>
      <c r="AX625" s="90">
        <f>Taula1[[#This Row],[% Jornada segons contracte
(no posar el símbol %) ]]-Taula1[[#This Row],[% Reducció salari per baix rendiment        (no posar el símbol %)]]</f>
        <v>0</v>
      </c>
      <c r="AY625" s="131">
        <f>ROUND((AZ625/100)*22.78356164*Taula1[[#This Row],[Espai reservat Administració (dies)]],2)</f>
        <v>0</v>
      </c>
      <c r="AZ625" s="81">
        <f>Taula1[[#This Row],[% Jornada segons contracte
(no posar el símbol %) ]]-Taula1[[#This Row],[% Reducció salari per baix rendiment        (no posar el símbol %)]]</f>
        <v>0</v>
      </c>
      <c r="BA625" s="82">
        <f t="shared" si="148"/>
        <v>0</v>
      </c>
      <c r="BB625" s="41"/>
      <c r="BC625" s="131">
        <f>IF(Taula1[[#This Row],[Grup justificat     (fer servir opcions de la llista desplegable)]]=1,AI625,0)</f>
        <v>0</v>
      </c>
      <c r="BD625" s="131">
        <f>IF(Taula1[[#This Row],[Grup justificat     (fer servir opcions de la llista desplegable)]]=2,AU625,0)</f>
        <v>0</v>
      </c>
      <c r="BE625" s="41"/>
      <c r="BF625" s="131">
        <f>IF(Taula1[[#This Row],[Espai reservat Administració]]=1,AO625,0)</f>
        <v>0</v>
      </c>
      <c r="BG625" s="82">
        <f>IF(Taula1[[#This Row],[Espai reservat Administració]]=2,BA625,0)</f>
        <v>0</v>
      </c>
      <c r="BH625" s="41"/>
      <c r="BI625" s="126">
        <f>IF(Taula1[[#This Row],[Grup justificat     (fer servir opcions de la llista desplegable)]]=1,1,0)</f>
        <v>0</v>
      </c>
      <c r="BJ625" s="126">
        <f>IF(Taula1[[#This Row],[Espai reservat Administració]]=1,1,0)</f>
        <v>0</v>
      </c>
      <c r="BK625" s="111"/>
      <c r="BL625" s="126">
        <f>IF(Taula1[[#This Row],[Grup justificat     (fer servir opcions de la llista desplegable)]]=2,1,0)</f>
        <v>0</v>
      </c>
      <c r="BM625" s="126">
        <f>IF(Taula1[[#This Row],[Espai reservat Administració]]=2,1,0)</f>
        <v>0</v>
      </c>
      <c r="BN625" s="73"/>
      <c r="BO625" s="73"/>
      <c r="BP625" s="73"/>
      <c r="BQ625" s="73"/>
      <c r="BR625" s="73"/>
      <c r="BS625" s="73"/>
      <c r="BT625" s="73"/>
      <c r="BU625" s="73"/>
      <c r="BV625" s="73"/>
      <c r="BW625" s="73"/>
      <c r="BX625" s="73"/>
      <c r="BY625" s="73"/>
      <c r="BZ625" s="73"/>
      <c r="CA625" s="73"/>
      <c r="CB625" s="73"/>
      <c r="CC625" s="73"/>
      <c r="CD625" s="73"/>
      <c r="CE625" s="73"/>
      <c r="CF625" s="73"/>
      <c r="CG625" s="63">
        <f t="shared" si="149"/>
        <v>0</v>
      </c>
      <c r="CH625" s="63">
        <f t="shared" si="150"/>
        <v>0</v>
      </c>
      <c r="CI625" s="73"/>
      <c r="CJ625" s="63">
        <f>IF(Taula1[[#This Row],[Tipus de contracte                                  (fer servir opcions de la llista desplegable)]]="Indefinit",1,0)</f>
        <v>0</v>
      </c>
      <c r="CK625" s="63">
        <f>IF(Taula1[[#This Row],[Tipus de contracte                                  (fer servir opcions de la llista desplegable)]]="Temporal, igual o superior a 6 mesos",1,0)</f>
        <v>0</v>
      </c>
      <c r="CL625" s="63">
        <f>IF(Taula1[[#This Row],[Tipus de contracte                                  (fer servir opcions de la llista desplegable)]]="Substitució per IT",1,0)</f>
        <v>0</v>
      </c>
      <c r="CM625" s="73"/>
      <c r="CN625" s="63">
        <f>IF(Taula1[[#This Row],[Relació llocs de treball]]&gt;=1,1,0)</f>
        <v>0</v>
      </c>
      <c r="CO625" s="73"/>
      <c r="CP625" s="63">
        <f>IF(Taula1[[#This Row],[Identitat de gènere                                                          (fer servir opcions de la llista desplegable)]]="Home",1,0)</f>
        <v>0</v>
      </c>
      <c r="CQ625" s="63">
        <f>IF(Taula1[[#This Row],[Identitat de gènere                                                          (fer servir opcions de la llista desplegable)]]="Dona",1,0)</f>
        <v>0</v>
      </c>
      <c r="CR625" s="63">
        <f>IF(Taula1[[#This Row],[Identitat de gènere                                                          (fer servir opcions de la llista desplegable)]]="No binari",1,0)</f>
        <v>0</v>
      </c>
      <c r="CS625" s="73"/>
      <c r="CT625" s="63">
        <f t="shared" si="144"/>
        <v>0</v>
      </c>
      <c r="CU625" s="64">
        <f t="shared" si="151"/>
        <v>0</v>
      </c>
      <c r="CW625" s="64">
        <f t="shared" si="152"/>
        <v>0</v>
      </c>
      <c r="CX625" s="64">
        <f t="shared" si="153"/>
        <v>0</v>
      </c>
      <c r="CY625" s="64">
        <f t="shared" si="154"/>
        <v>0</v>
      </c>
      <c r="CZ625" s="64">
        <f t="shared" si="155"/>
        <v>0</v>
      </c>
      <c r="DB625" s="64">
        <f t="shared" si="156"/>
        <v>0</v>
      </c>
      <c r="DC625" s="64">
        <f t="shared" si="157"/>
        <v>0</v>
      </c>
      <c r="DD625" s="64">
        <f t="shared" si="158"/>
        <v>0</v>
      </c>
      <c r="DE625" s="64">
        <f t="shared" si="159"/>
        <v>0</v>
      </c>
    </row>
    <row r="626" spans="2:109" x14ac:dyDescent="0.3">
      <c r="B626" s="167"/>
      <c r="C626" s="186"/>
      <c r="D626" s="2"/>
      <c r="E626" s="67"/>
      <c r="F626" s="5"/>
      <c r="G626" s="5"/>
      <c r="H626" s="187"/>
      <c r="I626" s="111" t="str">
        <f ca="1">IF(Taula1[[#This Row],[Data naixement (format dd/mm/aaaa)]]="","0",DATEDIF(Taula1[[#This Row],[Data naixement (format dd/mm/aaaa)]],TODAY(),"Y"))</f>
        <v>0</v>
      </c>
      <c r="J626" s="6"/>
      <c r="K626" s="6"/>
      <c r="L626" s="6"/>
      <c r="M626" s="6"/>
      <c r="N626" s="56"/>
      <c r="O626" s="56"/>
      <c r="P626" s="56"/>
      <c r="Q626" s="6"/>
      <c r="R626" s="7"/>
      <c r="S626" s="143">
        <f>Taula1[[#This Row],[Mesos naturals sencers treballats període justificat (01/01/2023 - 31/03/2023)]]</f>
        <v>0</v>
      </c>
      <c r="T626" s="194">
        <f>Taula1[[#This Row],[Dies treballats període justificat (01/01/2023 - 31/03/2023)              no comptabilitzats com a mes natural sencer]]</f>
        <v>0</v>
      </c>
      <c r="U626" s="12"/>
      <c r="V626" s="7"/>
      <c r="W626" s="188"/>
      <c r="X626" s="188"/>
      <c r="Y626" s="188"/>
      <c r="Z626" s="188"/>
      <c r="AA626" s="190"/>
      <c r="AB626" s="143">
        <f>Taula1[[#This Row],[Grup justificat     (fer servir opcions de la llista desplegable)]]</f>
        <v>0</v>
      </c>
      <c r="AC626" s="182"/>
      <c r="AD626" s="39"/>
      <c r="AE626" s="131">
        <f>ROUND((AF626/100)*756*Taula1[[#This Row],[Mesos naturals sencers treballats període justificat (01/01/2023 - 31/03/2023)]],2)</f>
        <v>0</v>
      </c>
      <c r="AF626" s="81">
        <f>Taula1[[#This Row],[% Jornada segons contracte
(no posar el símbol %) ]]-Taula1[[#This Row],[% Reducció salari per baix rendiment        (no posar el símbol %)]]</f>
        <v>0</v>
      </c>
      <c r="AG626" s="131">
        <f>ROUND((AH626/100)*24.8547945*Taula1[[#This Row],[Dies treballats període justificat (01/01/2023 - 31/03/2023)              no comptabilitzats com a mes natural sencer]],2)</f>
        <v>0</v>
      </c>
      <c r="AH626" s="79">
        <f>Taula1[[#This Row],[% Jornada segons contracte
(no posar el símbol %) ]]-Taula1[[#This Row],[% Reducció salari per baix rendiment        (no posar el símbol %)]]</f>
        <v>0</v>
      </c>
      <c r="AI626" s="131">
        <f t="shared" si="145"/>
        <v>0</v>
      </c>
      <c r="AJ626" s="39"/>
      <c r="AK626" s="131">
        <f>ROUND((AL626/100)*756*Taula1[[#This Row],[Espai reservat Administració  (mesos)]],2)</f>
        <v>0</v>
      </c>
      <c r="AL626" s="81">
        <f>Taula1[[#This Row],[% Jornada segons contracte
(no posar el símbol %) ]]-Taula1[[#This Row],[% Reducció salari per baix rendiment        (no posar el símbol %)]]</f>
        <v>0</v>
      </c>
      <c r="AM626" s="131">
        <f>ROUND((AN626/100)*24.8547945*Taula1[[#This Row],[Espai reservat Administració (dies)]],2)</f>
        <v>0</v>
      </c>
      <c r="AN626" s="79">
        <f>Taula1[[#This Row],[% Jornada segons contracte
(no posar el símbol %) ]]-Taula1[[#This Row],[% Reducció salari per baix rendiment        (no posar el símbol %)]]</f>
        <v>0</v>
      </c>
      <c r="AO626" s="131">
        <f t="shared" si="146"/>
        <v>0</v>
      </c>
      <c r="AP626" s="87"/>
      <c r="AQ626" s="137">
        <f>ROUND((AR626/100)*693*Taula1[[#This Row],[Mesos naturals sencers treballats període justificat (01/01/2023 - 31/03/2023)]],2)</f>
        <v>0</v>
      </c>
      <c r="AR626" s="90">
        <f>Taula1[[#This Row],[% Jornada segons contracte
(no posar el símbol %) ]]-Taula1[[#This Row],[% Reducció salari per baix rendiment        (no posar el símbol %)]]</f>
        <v>0</v>
      </c>
      <c r="AS626" s="137">
        <f>ROUND((AT626/100)*22.78356164*Taula1[[#This Row],[Dies treballats període justificat (01/01/2023 - 31/03/2023)              no comptabilitzats com a mes natural sencer]],2)</f>
        <v>0</v>
      </c>
      <c r="AT626" s="90">
        <f>Taula1[[#This Row],[% Jornada segons contracte
(no posar el símbol %) ]]-Taula1[[#This Row],[% Reducció salari per baix rendiment        (no posar el símbol %)]]</f>
        <v>0</v>
      </c>
      <c r="AU626" s="137">
        <f t="shared" si="147"/>
        <v>0</v>
      </c>
      <c r="AV626" s="87"/>
      <c r="AW626" s="136">
        <f>ROUND((AX626/100)*693*Taula1[[#This Row],[Espai reservat Administració  (mesos)]],2)</f>
        <v>0</v>
      </c>
      <c r="AX626" s="90">
        <f>Taula1[[#This Row],[% Jornada segons contracte
(no posar el símbol %) ]]-Taula1[[#This Row],[% Reducció salari per baix rendiment        (no posar el símbol %)]]</f>
        <v>0</v>
      </c>
      <c r="AY626" s="131">
        <f>ROUND((AZ626/100)*22.78356164*Taula1[[#This Row],[Espai reservat Administració (dies)]],2)</f>
        <v>0</v>
      </c>
      <c r="AZ626" s="81">
        <f>Taula1[[#This Row],[% Jornada segons contracte
(no posar el símbol %) ]]-Taula1[[#This Row],[% Reducció salari per baix rendiment        (no posar el símbol %)]]</f>
        <v>0</v>
      </c>
      <c r="BA626" s="82">
        <f t="shared" si="148"/>
        <v>0</v>
      </c>
      <c r="BB626" s="41"/>
      <c r="BC626" s="131">
        <f>IF(Taula1[[#This Row],[Grup justificat     (fer servir opcions de la llista desplegable)]]=1,AI626,0)</f>
        <v>0</v>
      </c>
      <c r="BD626" s="131">
        <f>IF(Taula1[[#This Row],[Grup justificat     (fer servir opcions de la llista desplegable)]]=2,AU626,0)</f>
        <v>0</v>
      </c>
      <c r="BE626" s="41"/>
      <c r="BF626" s="131">
        <f>IF(Taula1[[#This Row],[Espai reservat Administració]]=1,AO626,0)</f>
        <v>0</v>
      </c>
      <c r="BG626" s="82">
        <f>IF(Taula1[[#This Row],[Espai reservat Administració]]=2,BA626,0)</f>
        <v>0</v>
      </c>
      <c r="BH626" s="41"/>
      <c r="BI626" s="126">
        <f>IF(Taula1[[#This Row],[Grup justificat     (fer servir opcions de la llista desplegable)]]=1,1,0)</f>
        <v>0</v>
      </c>
      <c r="BJ626" s="126">
        <f>IF(Taula1[[#This Row],[Espai reservat Administració]]=1,1,0)</f>
        <v>0</v>
      </c>
      <c r="BK626" s="111"/>
      <c r="BL626" s="126">
        <f>IF(Taula1[[#This Row],[Grup justificat     (fer servir opcions de la llista desplegable)]]=2,1,0)</f>
        <v>0</v>
      </c>
      <c r="BM626" s="126">
        <f>IF(Taula1[[#This Row],[Espai reservat Administració]]=2,1,0)</f>
        <v>0</v>
      </c>
      <c r="BN626" s="73"/>
      <c r="BO626" s="73"/>
      <c r="BP626" s="73"/>
      <c r="BQ626" s="73"/>
      <c r="BR626" s="73"/>
      <c r="BS626" s="73"/>
      <c r="BT626" s="73"/>
      <c r="BU626" s="73"/>
      <c r="BV626" s="73"/>
      <c r="BW626" s="73"/>
      <c r="BX626" s="73"/>
      <c r="BY626" s="73"/>
      <c r="BZ626" s="73"/>
      <c r="CA626" s="73"/>
      <c r="CB626" s="73"/>
      <c r="CC626" s="73"/>
      <c r="CD626" s="73"/>
      <c r="CE626" s="73"/>
      <c r="CF626" s="73"/>
      <c r="CG626" s="63">
        <f t="shared" si="149"/>
        <v>0</v>
      </c>
      <c r="CH626" s="63">
        <f t="shared" si="150"/>
        <v>0</v>
      </c>
      <c r="CI626" s="73"/>
      <c r="CJ626" s="63">
        <f>IF(Taula1[[#This Row],[Tipus de contracte                                  (fer servir opcions de la llista desplegable)]]="Indefinit",1,0)</f>
        <v>0</v>
      </c>
      <c r="CK626" s="63">
        <f>IF(Taula1[[#This Row],[Tipus de contracte                                  (fer servir opcions de la llista desplegable)]]="Temporal, igual o superior a 6 mesos",1,0)</f>
        <v>0</v>
      </c>
      <c r="CL626" s="63">
        <f>IF(Taula1[[#This Row],[Tipus de contracte                                  (fer servir opcions de la llista desplegable)]]="Substitució per IT",1,0)</f>
        <v>0</v>
      </c>
      <c r="CM626" s="73"/>
      <c r="CN626" s="63">
        <f>IF(Taula1[[#This Row],[Relació llocs de treball]]&gt;=1,1,0)</f>
        <v>0</v>
      </c>
      <c r="CO626" s="73"/>
      <c r="CP626" s="63">
        <f>IF(Taula1[[#This Row],[Identitat de gènere                                                          (fer servir opcions de la llista desplegable)]]="Home",1,0)</f>
        <v>0</v>
      </c>
      <c r="CQ626" s="63">
        <f>IF(Taula1[[#This Row],[Identitat de gènere                                                          (fer servir opcions de la llista desplegable)]]="Dona",1,0)</f>
        <v>0</v>
      </c>
      <c r="CR626" s="63">
        <f>IF(Taula1[[#This Row],[Identitat de gènere                                                          (fer servir opcions de la llista desplegable)]]="No binari",1,0)</f>
        <v>0</v>
      </c>
      <c r="CS626" s="73"/>
      <c r="CT626" s="63">
        <f t="shared" si="144"/>
        <v>0</v>
      </c>
      <c r="CU626" s="64">
        <f t="shared" si="151"/>
        <v>0</v>
      </c>
      <c r="CW626" s="64">
        <f t="shared" si="152"/>
        <v>0</v>
      </c>
      <c r="CX626" s="64">
        <f t="shared" si="153"/>
        <v>0</v>
      </c>
      <c r="CY626" s="64">
        <f t="shared" si="154"/>
        <v>0</v>
      </c>
      <c r="CZ626" s="64">
        <f t="shared" si="155"/>
        <v>0</v>
      </c>
      <c r="DB626" s="64">
        <f t="shared" si="156"/>
        <v>0</v>
      </c>
      <c r="DC626" s="64">
        <f t="shared" si="157"/>
        <v>0</v>
      </c>
      <c r="DD626" s="64">
        <f t="shared" si="158"/>
        <v>0</v>
      </c>
      <c r="DE626" s="64">
        <f t="shared" si="159"/>
        <v>0</v>
      </c>
    </row>
    <row r="627" spans="2:109" x14ac:dyDescent="0.3">
      <c r="B627" s="167"/>
      <c r="C627" s="186"/>
      <c r="D627" s="2"/>
      <c r="E627" s="67"/>
      <c r="F627" s="5"/>
      <c r="G627" s="5"/>
      <c r="H627" s="187"/>
      <c r="I627" s="111" t="str">
        <f ca="1">IF(Taula1[[#This Row],[Data naixement (format dd/mm/aaaa)]]="","0",DATEDIF(Taula1[[#This Row],[Data naixement (format dd/mm/aaaa)]],TODAY(),"Y"))</f>
        <v>0</v>
      </c>
      <c r="J627" s="6"/>
      <c r="K627" s="6"/>
      <c r="L627" s="6"/>
      <c r="M627" s="6"/>
      <c r="N627" s="56"/>
      <c r="O627" s="56"/>
      <c r="P627" s="56"/>
      <c r="Q627" s="6"/>
      <c r="R627" s="7"/>
      <c r="S627" s="143">
        <f>Taula1[[#This Row],[Mesos naturals sencers treballats període justificat (01/01/2023 - 31/03/2023)]]</f>
        <v>0</v>
      </c>
      <c r="T627" s="194">
        <f>Taula1[[#This Row],[Dies treballats període justificat (01/01/2023 - 31/03/2023)              no comptabilitzats com a mes natural sencer]]</f>
        <v>0</v>
      </c>
      <c r="U627" s="12"/>
      <c r="V627" s="7"/>
      <c r="W627" s="188"/>
      <c r="X627" s="188"/>
      <c r="Y627" s="188"/>
      <c r="Z627" s="188"/>
      <c r="AA627" s="190"/>
      <c r="AB627" s="143">
        <f>Taula1[[#This Row],[Grup justificat     (fer servir opcions de la llista desplegable)]]</f>
        <v>0</v>
      </c>
      <c r="AC627" s="182"/>
      <c r="AD627" s="39"/>
      <c r="AE627" s="131">
        <f>ROUND((AF627/100)*756*Taula1[[#This Row],[Mesos naturals sencers treballats període justificat (01/01/2023 - 31/03/2023)]],2)</f>
        <v>0</v>
      </c>
      <c r="AF627" s="81">
        <f>Taula1[[#This Row],[% Jornada segons contracte
(no posar el símbol %) ]]-Taula1[[#This Row],[% Reducció salari per baix rendiment        (no posar el símbol %)]]</f>
        <v>0</v>
      </c>
      <c r="AG627" s="131">
        <f>ROUND((AH627/100)*24.8547945*Taula1[[#This Row],[Dies treballats període justificat (01/01/2023 - 31/03/2023)              no comptabilitzats com a mes natural sencer]],2)</f>
        <v>0</v>
      </c>
      <c r="AH627" s="79">
        <f>Taula1[[#This Row],[% Jornada segons contracte
(no posar el símbol %) ]]-Taula1[[#This Row],[% Reducció salari per baix rendiment        (no posar el símbol %)]]</f>
        <v>0</v>
      </c>
      <c r="AI627" s="131">
        <f t="shared" si="145"/>
        <v>0</v>
      </c>
      <c r="AJ627" s="39"/>
      <c r="AK627" s="131">
        <f>ROUND((AL627/100)*756*Taula1[[#This Row],[Espai reservat Administració  (mesos)]],2)</f>
        <v>0</v>
      </c>
      <c r="AL627" s="81">
        <f>Taula1[[#This Row],[% Jornada segons contracte
(no posar el símbol %) ]]-Taula1[[#This Row],[% Reducció salari per baix rendiment        (no posar el símbol %)]]</f>
        <v>0</v>
      </c>
      <c r="AM627" s="131">
        <f>ROUND((AN627/100)*24.8547945*Taula1[[#This Row],[Espai reservat Administració (dies)]],2)</f>
        <v>0</v>
      </c>
      <c r="AN627" s="79">
        <f>Taula1[[#This Row],[% Jornada segons contracte
(no posar el símbol %) ]]-Taula1[[#This Row],[% Reducció salari per baix rendiment        (no posar el símbol %)]]</f>
        <v>0</v>
      </c>
      <c r="AO627" s="131">
        <f t="shared" si="146"/>
        <v>0</v>
      </c>
      <c r="AP627" s="87"/>
      <c r="AQ627" s="137">
        <f>ROUND((AR627/100)*693*Taula1[[#This Row],[Mesos naturals sencers treballats període justificat (01/01/2023 - 31/03/2023)]],2)</f>
        <v>0</v>
      </c>
      <c r="AR627" s="90">
        <f>Taula1[[#This Row],[% Jornada segons contracte
(no posar el símbol %) ]]-Taula1[[#This Row],[% Reducció salari per baix rendiment        (no posar el símbol %)]]</f>
        <v>0</v>
      </c>
      <c r="AS627" s="137">
        <f>ROUND((AT627/100)*22.78356164*Taula1[[#This Row],[Dies treballats període justificat (01/01/2023 - 31/03/2023)              no comptabilitzats com a mes natural sencer]],2)</f>
        <v>0</v>
      </c>
      <c r="AT627" s="90">
        <f>Taula1[[#This Row],[% Jornada segons contracte
(no posar el símbol %) ]]-Taula1[[#This Row],[% Reducció salari per baix rendiment        (no posar el símbol %)]]</f>
        <v>0</v>
      </c>
      <c r="AU627" s="137">
        <f t="shared" si="147"/>
        <v>0</v>
      </c>
      <c r="AV627" s="87"/>
      <c r="AW627" s="136">
        <f>ROUND((AX627/100)*693*Taula1[[#This Row],[Espai reservat Administració  (mesos)]],2)</f>
        <v>0</v>
      </c>
      <c r="AX627" s="90">
        <f>Taula1[[#This Row],[% Jornada segons contracte
(no posar el símbol %) ]]-Taula1[[#This Row],[% Reducció salari per baix rendiment        (no posar el símbol %)]]</f>
        <v>0</v>
      </c>
      <c r="AY627" s="131">
        <f>ROUND((AZ627/100)*22.78356164*Taula1[[#This Row],[Espai reservat Administració (dies)]],2)</f>
        <v>0</v>
      </c>
      <c r="AZ627" s="81">
        <f>Taula1[[#This Row],[% Jornada segons contracte
(no posar el símbol %) ]]-Taula1[[#This Row],[% Reducció salari per baix rendiment        (no posar el símbol %)]]</f>
        <v>0</v>
      </c>
      <c r="BA627" s="82">
        <f t="shared" si="148"/>
        <v>0</v>
      </c>
      <c r="BB627" s="41"/>
      <c r="BC627" s="131">
        <f>IF(Taula1[[#This Row],[Grup justificat     (fer servir opcions de la llista desplegable)]]=1,AI627,0)</f>
        <v>0</v>
      </c>
      <c r="BD627" s="131">
        <f>IF(Taula1[[#This Row],[Grup justificat     (fer servir opcions de la llista desplegable)]]=2,AU627,0)</f>
        <v>0</v>
      </c>
      <c r="BE627" s="41"/>
      <c r="BF627" s="131">
        <f>IF(Taula1[[#This Row],[Espai reservat Administració]]=1,AO627,0)</f>
        <v>0</v>
      </c>
      <c r="BG627" s="82">
        <f>IF(Taula1[[#This Row],[Espai reservat Administració]]=2,BA627,0)</f>
        <v>0</v>
      </c>
      <c r="BH627" s="41"/>
      <c r="BI627" s="126">
        <f>IF(Taula1[[#This Row],[Grup justificat     (fer servir opcions de la llista desplegable)]]=1,1,0)</f>
        <v>0</v>
      </c>
      <c r="BJ627" s="126">
        <f>IF(Taula1[[#This Row],[Espai reservat Administració]]=1,1,0)</f>
        <v>0</v>
      </c>
      <c r="BK627" s="111"/>
      <c r="BL627" s="126">
        <f>IF(Taula1[[#This Row],[Grup justificat     (fer servir opcions de la llista desplegable)]]=2,1,0)</f>
        <v>0</v>
      </c>
      <c r="BM627" s="126">
        <f>IF(Taula1[[#This Row],[Espai reservat Administració]]=2,1,0)</f>
        <v>0</v>
      </c>
      <c r="BN627" s="73"/>
      <c r="BO627" s="73"/>
      <c r="BP627" s="73"/>
      <c r="BQ627" s="73"/>
      <c r="BR627" s="73"/>
      <c r="BS627" s="73"/>
      <c r="BT627" s="73"/>
      <c r="BU627" s="73"/>
      <c r="BV627" s="73"/>
      <c r="BW627" s="73"/>
      <c r="BX627" s="73"/>
      <c r="BY627" s="73"/>
      <c r="BZ627" s="73"/>
      <c r="CA627" s="73"/>
      <c r="CB627" s="73"/>
      <c r="CC627" s="73"/>
      <c r="CD627" s="73"/>
      <c r="CE627" s="73"/>
      <c r="CF627" s="73"/>
      <c r="CG627" s="63">
        <f t="shared" si="149"/>
        <v>0</v>
      </c>
      <c r="CH627" s="63">
        <f t="shared" si="150"/>
        <v>0</v>
      </c>
      <c r="CI627" s="73"/>
      <c r="CJ627" s="63">
        <f>IF(Taula1[[#This Row],[Tipus de contracte                                  (fer servir opcions de la llista desplegable)]]="Indefinit",1,0)</f>
        <v>0</v>
      </c>
      <c r="CK627" s="63">
        <f>IF(Taula1[[#This Row],[Tipus de contracte                                  (fer servir opcions de la llista desplegable)]]="Temporal, igual o superior a 6 mesos",1,0)</f>
        <v>0</v>
      </c>
      <c r="CL627" s="63">
        <f>IF(Taula1[[#This Row],[Tipus de contracte                                  (fer servir opcions de la llista desplegable)]]="Substitució per IT",1,0)</f>
        <v>0</v>
      </c>
      <c r="CM627" s="73"/>
      <c r="CN627" s="63">
        <f>IF(Taula1[[#This Row],[Relació llocs de treball]]&gt;=1,1,0)</f>
        <v>0</v>
      </c>
      <c r="CO627" s="73"/>
      <c r="CP627" s="63">
        <f>IF(Taula1[[#This Row],[Identitat de gènere                                                          (fer servir opcions de la llista desplegable)]]="Home",1,0)</f>
        <v>0</v>
      </c>
      <c r="CQ627" s="63">
        <f>IF(Taula1[[#This Row],[Identitat de gènere                                                          (fer servir opcions de la llista desplegable)]]="Dona",1,0)</f>
        <v>0</v>
      </c>
      <c r="CR627" s="63">
        <f>IF(Taula1[[#This Row],[Identitat de gènere                                                          (fer servir opcions de la llista desplegable)]]="No binari",1,0)</f>
        <v>0</v>
      </c>
      <c r="CS627" s="73"/>
      <c r="CT627" s="63">
        <f t="shared" si="144"/>
        <v>0</v>
      </c>
      <c r="CU627" s="64">
        <f t="shared" si="151"/>
        <v>0</v>
      </c>
      <c r="CW627" s="64">
        <f t="shared" si="152"/>
        <v>0</v>
      </c>
      <c r="CX627" s="64">
        <f t="shared" si="153"/>
        <v>0</v>
      </c>
      <c r="CY627" s="64">
        <f t="shared" si="154"/>
        <v>0</v>
      </c>
      <c r="CZ627" s="64">
        <f t="shared" si="155"/>
        <v>0</v>
      </c>
      <c r="DB627" s="64">
        <f t="shared" si="156"/>
        <v>0</v>
      </c>
      <c r="DC627" s="64">
        <f t="shared" si="157"/>
        <v>0</v>
      </c>
      <c r="DD627" s="64">
        <f t="shared" si="158"/>
        <v>0</v>
      </c>
      <c r="DE627" s="64">
        <f t="shared" si="159"/>
        <v>0</v>
      </c>
    </row>
    <row r="628" spans="2:109" x14ac:dyDescent="0.3">
      <c r="B628" s="167"/>
      <c r="C628" s="186"/>
      <c r="D628" s="2"/>
      <c r="E628" s="67"/>
      <c r="F628" s="5"/>
      <c r="G628" s="5"/>
      <c r="H628" s="187"/>
      <c r="I628" s="111" t="str">
        <f ca="1">IF(Taula1[[#This Row],[Data naixement (format dd/mm/aaaa)]]="","0",DATEDIF(Taula1[[#This Row],[Data naixement (format dd/mm/aaaa)]],TODAY(),"Y"))</f>
        <v>0</v>
      </c>
      <c r="J628" s="6"/>
      <c r="K628" s="6"/>
      <c r="L628" s="6"/>
      <c r="M628" s="6"/>
      <c r="N628" s="56"/>
      <c r="O628" s="56"/>
      <c r="P628" s="56"/>
      <c r="Q628" s="6"/>
      <c r="R628" s="7"/>
      <c r="S628" s="143">
        <f>Taula1[[#This Row],[Mesos naturals sencers treballats període justificat (01/01/2023 - 31/03/2023)]]</f>
        <v>0</v>
      </c>
      <c r="T628" s="194">
        <f>Taula1[[#This Row],[Dies treballats període justificat (01/01/2023 - 31/03/2023)              no comptabilitzats com a mes natural sencer]]</f>
        <v>0</v>
      </c>
      <c r="U628" s="12"/>
      <c r="V628" s="7"/>
      <c r="W628" s="188"/>
      <c r="X628" s="188"/>
      <c r="Y628" s="188"/>
      <c r="Z628" s="188"/>
      <c r="AA628" s="190"/>
      <c r="AB628" s="143">
        <f>Taula1[[#This Row],[Grup justificat     (fer servir opcions de la llista desplegable)]]</f>
        <v>0</v>
      </c>
      <c r="AC628" s="182"/>
      <c r="AD628" s="39"/>
      <c r="AE628" s="131">
        <f>ROUND((AF628/100)*756*Taula1[[#This Row],[Mesos naturals sencers treballats període justificat (01/01/2023 - 31/03/2023)]],2)</f>
        <v>0</v>
      </c>
      <c r="AF628" s="81">
        <f>Taula1[[#This Row],[% Jornada segons contracte
(no posar el símbol %) ]]-Taula1[[#This Row],[% Reducció salari per baix rendiment        (no posar el símbol %)]]</f>
        <v>0</v>
      </c>
      <c r="AG628" s="131">
        <f>ROUND((AH628/100)*24.8547945*Taula1[[#This Row],[Dies treballats període justificat (01/01/2023 - 31/03/2023)              no comptabilitzats com a mes natural sencer]],2)</f>
        <v>0</v>
      </c>
      <c r="AH628" s="79">
        <f>Taula1[[#This Row],[% Jornada segons contracte
(no posar el símbol %) ]]-Taula1[[#This Row],[% Reducció salari per baix rendiment        (no posar el símbol %)]]</f>
        <v>0</v>
      </c>
      <c r="AI628" s="131">
        <f t="shared" si="145"/>
        <v>0</v>
      </c>
      <c r="AJ628" s="39"/>
      <c r="AK628" s="131">
        <f>ROUND((AL628/100)*756*Taula1[[#This Row],[Espai reservat Administració  (mesos)]],2)</f>
        <v>0</v>
      </c>
      <c r="AL628" s="81">
        <f>Taula1[[#This Row],[% Jornada segons contracte
(no posar el símbol %) ]]-Taula1[[#This Row],[% Reducció salari per baix rendiment        (no posar el símbol %)]]</f>
        <v>0</v>
      </c>
      <c r="AM628" s="131">
        <f>ROUND((AN628/100)*24.8547945*Taula1[[#This Row],[Espai reservat Administració (dies)]],2)</f>
        <v>0</v>
      </c>
      <c r="AN628" s="79">
        <f>Taula1[[#This Row],[% Jornada segons contracte
(no posar el símbol %) ]]-Taula1[[#This Row],[% Reducció salari per baix rendiment        (no posar el símbol %)]]</f>
        <v>0</v>
      </c>
      <c r="AO628" s="131">
        <f t="shared" si="146"/>
        <v>0</v>
      </c>
      <c r="AP628" s="87"/>
      <c r="AQ628" s="137">
        <f>ROUND((AR628/100)*693*Taula1[[#This Row],[Mesos naturals sencers treballats període justificat (01/01/2023 - 31/03/2023)]],2)</f>
        <v>0</v>
      </c>
      <c r="AR628" s="90">
        <f>Taula1[[#This Row],[% Jornada segons contracte
(no posar el símbol %) ]]-Taula1[[#This Row],[% Reducció salari per baix rendiment        (no posar el símbol %)]]</f>
        <v>0</v>
      </c>
      <c r="AS628" s="137">
        <f>ROUND((AT628/100)*22.78356164*Taula1[[#This Row],[Dies treballats període justificat (01/01/2023 - 31/03/2023)              no comptabilitzats com a mes natural sencer]],2)</f>
        <v>0</v>
      </c>
      <c r="AT628" s="90">
        <f>Taula1[[#This Row],[% Jornada segons contracte
(no posar el símbol %) ]]-Taula1[[#This Row],[% Reducció salari per baix rendiment        (no posar el símbol %)]]</f>
        <v>0</v>
      </c>
      <c r="AU628" s="137">
        <f t="shared" si="147"/>
        <v>0</v>
      </c>
      <c r="AV628" s="87"/>
      <c r="AW628" s="136">
        <f>ROUND((AX628/100)*693*Taula1[[#This Row],[Espai reservat Administració  (mesos)]],2)</f>
        <v>0</v>
      </c>
      <c r="AX628" s="90">
        <f>Taula1[[#This Row],[% Jornada segons contracte
(no posar el símbol %) ]]-Taula1[[#This Row],[% Reducció salari per baix rendiment        (no posar el símbol %)]]</f>
        <v>0</v>
      </c>
      <c r="AY628" s="131">
        <f>ROUND((AZ628/100)*22.78356164*Taula1[[#This Row],[Espai reservat Administració (dies)]],2)</f>
        <v>0</v>
      </c>
      <c r="AZ628" s="81">
        <f>Taula1[[#This Row],[% Jornada segons contracte
(no posar el símbol %) ]]-Taula1[[#This Row],[% Reducció salari per baix rendiment        (no posar el símbol %)]]</f>
        <v>0</v>
      </c>
      <c r="BA628" s="82">
        <f t="shared" si="148"/>
        <v>0</v>
      </c>
      <c r="BB628" s="41"/>
      <c r="BC628" s="131">
        <f>IF(Taula1[[#This Row],[Grup justificat     (fer servir opcions de la llista desplegable)]]=1,AI628,0)</f>
        <v>0</v>
      </c>
      <c r="BD628" s="131">
        <f>IF(Taula1[[#This Row],[Grup justificat     (fer servir opcions de la llista desplegable)]]=2,AU628,0)</f>
        <v>0</v>
      </c>
      <c r="BE628" s="41"/>
      <c r="BF628" s="131">
        <f>IF(Taula1[[#This Row],[Espai reservat Administració]]=1,AO628,0)</f>
        <v>0</v>
      </c>
      <c r="BG628" s="82">
        <f>IF(Taula1[[#This Row],[Espai reservat Administració]]=2,BA628,0)</f>
        <v>0</v>
      </c>
      <c r="BH628" s="41"/>
      <c r="BI628" s="126">
        <f>IF(Taula1[[#This Row],[Grup justificat     (fer servir opcions de la llista desplegable)]]=1,1,0)</f>
        <v>0</v>
      </c>
      <c r="BJ628" s="126">
        <f>IF(Taula1[[#This Row],[Espai reservat Administració]]=1,1,0)</f>
        <v>0</v>
      </c>
      <c r="BK628" s="111"/>
      <c r="BL628" s="126">
        <f>IF(Taula1[[#This Row],[Grup justificat     (fer servir opcions de la llista desplegable)]]=2,1,0)</f>
        <v>0</v>
      </c>
      <c r="BM628" s="126">
        <f>IF(Taula1[[#This Row],[Espai reservat Administració]]=2,1,0)</f>
        <v>0</v>
      </c>
      <c r="BN628" s="73"/>
      <c r="BO628" s="73"/>
      <c r="BP628" s="73"/>
      <c r="BQ628" s="73"/>
      <c r="BR628" s="73"/>
      <c r="BS628" s="73"/>
      <c r="BT628" s="73"/>
      <c r="BU628" s="73"/>
      <c r="BV628" s="73"/>
      <c r="BW628" s="73"/>
      <c r="BX628" s="73"/>
      <c r="BY628" s="73"/>
      <c r="BZ628" s="73"/>
      <c r="CA628" s="73"/>
      <c r="CB628" s="73"/>
      <c r="CC628" s="73"/>
      <c r="CD628" s="73"/>
      <c r="CE628" s="73"/>
      <c r="CF628" s="73"/>
      <c r="CG628" s="63">
        <f t="shared" si="149"/>
        <v>0</v>
      </c>
      <c r="CH628" s="63">
        <f t="shared" si="150"/>
        <v>0</v>
      </c>
      <c r="CI628" s="73"/>
      <c r="CJ628" s="63">
        <f>IF(Taula1[[#This Row],[Tipus de contracte                                  (fer servir opcions de la llista desplegable)]]="Indefinit",1,0)</f>
        <v>0</v>
      </c>
      <c r="CK628" s="63">
        <f>IF(Taula1[[#This Row],[Tipus de contracte                                  (fer servir opcions de la llista desplegable)]]="Temporal, igual o superior a 6 mesos",1,0)</f>
        <v>0</v>
      </c>
      <c r="CL628" s="63">
        <f>IF(Taula1[[#This Row],[Tipus de contracte                                  (fer servir opcions de la llista desplegable)]]="Substitució per IT",1,0)</f>
        <v>0</v>
      </c>
      <c r="CM628" s="73"/>
      <c r="CN628" s="63">
        <f>IF(Taula1[[#This Row],[Relació llocs de treball]]&gt;=1,1,0)</f>
        <v>0</v>
      </c>
      <c r="CO628" s="73"/>
      <c r="CP628" s="63">
        <f>IF(Taula1[[#This Row],[Identitat de gènere                                                          (fer servir opcions de la llista desplegable)]]="Home",1,0)</f>
        <v>0</v>
      </c>
      <c r="CQ628" s="63">
        <f>IF(Taula1[[#This Row],[Identitat de gènere                                                          (fer servir opcions de la llista desplegable)]]="Dona",1,0)</f>
        <v>0</v>
      </c>
      <c r="CR628" s="63">
        <f>IF(Taula1[[#This Row],[Identitat de gènere                                                          (fer servir opcions de la llista desplegable)]]="No binari",1,0)</f>
        <v>0</v>
      </c>
      <c r="CS628" s="73"/>
      <c r="CT628" s="63">
        <f t="shared" si="144"/>
        <v>0</v>
      </c>
      <c r="CU628" s="64">
        <f t="shared" si="151"/>
        <v>0</v>
      </c>
      <c r="CW628" s="64">
        <f t="shared" si="152"/>
        <v>0</v>
      </c>
      <c r="CX628" s="64">
        <f t="shared" si="153"/>
        <v>0</v>
      </c>
      <c r="CY628" s="64">
        <f t="shared" si="154"/>
        <v>0</v>
      </c>
      <c r="CZ628" s="64">
        <f t="shared" si="155"/>
        <v>0</v>
      </c>
      <c r="DB628" s="64">
        <f t="shared" si="156"/>
        <v>0</v>
      </c>
      <c r="DC628" s="64">
        <f t="shared" si="157"/>
        <v>0</v>
      </c>
      <c r="DD628" s="64">
        <f t="shared" si="158"/>
        <v>0</v>
      </c>
      <c r="DE628" s="64">
        <f t="shared" si="159"/>
        <v>0</v>
      </c>
    </row>
    <row r="629" spans="2:109" x14ac:dyDescent="0.3">
      <c r="B629" s="167"/>
      <c r="C629" s="186"/>
      <c r="D629" s="2"/>
      <c r="E629" s="67"/>
      <c r="F629" s="5"/>
      <c r="G629" s="5"/>
      <c r="H629" s="187"/>
      <c r="I629" s="111" t="str">
        <f ca="1">IF(Taula1[[#This Row],[Data naixement (format dd/mm/aaaa)]]="","0",DATEDIF(Taula1[[#This Row],[Data naixement (format dd/mm/aaaa)]],TODAY(),"Y"))</f>
        <v>0</v>
      </c>
      <c r="J629" s="6"/>
      <c r="K629" s="6"/>
      <c r="L629" s="6"/>
      <c r="M629" s="6"/>
      <c r="N629" s="56"/>
      <c r="O629" s="56"/>
      <c r="P629" s="56"/>
      <c r="Q629" s="6"/>
      <c r="R629" s="7"/>
      <c r="S629" s="143">
        <f>Taula1[[#This Row],[Mesos naturals sencers treballats període justificat (01/01/2023 - 31/03/2023)]]</f>
        <v>0</v>
      </c>
      <c r="T629" s="194">
        <f>Taula1[[#This Row],[Dies treballats període justificat (01/01/2023 - 31/03/2023)              no comptabilitzats com a mes natural sencer]]</f>
        <v>0</v>
      </c>
      <c r="U629" s="12"/>
      <c r="V629" s="7"/>
      <c r="W629" s="188"/>
      <c r="X629" s="188"/>
      <c r="Y629" s="188"/>
      <c r="Z629" s="188"/>
      <c r="AA629" s="190"/>
      <c r="AB629" s="143">
        <f>Taula1[[#This Row],[Grup justificat     (fer servir opcions de la llista desplegable)]]</f>
        <v>0</v>
      </c>
      <c r="AC629" s="182"/>
      <c r="AD629" s="39"/>
      <c r="AE629" s="131">
        <f>ROUND((AF629/100)*756*Taula1[[#This Row],[Mesos naturals sencers treballats període justificat (01/01/2023 - 31/03/2023)]],2)</f>
        <v>0</v>
      </c>
      <c r="AF629" s="81">
        <f>Taula1[[#This Row],[% Jornada segons contracte
(no posar el símbol %) ]]-Taula1[[#This Row],[% Reducció salari per baix rendiment        (no posar el símbol %)]]</f>
        <v>0</v>
      </c>
      <c r="AG629" s="131">
        <f>ROUND((AH629/100)*24.8547945*Taula1[[#This Row],[Dies treballats període justificat (01/01/2023 - 31/03/2023)              no comptabilitzats com a mes natural sencer]],2)</f>
        <v>0</v>
      </c>
      <c r="AH629" s="79">
        <f>Taula1[[#This Row],[% Jornada segons contracte
(no posar el símbol %) ]]-Taula1[[#This Row],[% Reducció salari per baix rendiment        (no posar el símbol %)]]</f>
        <v>0</v>
      </c>
      <c r="AI629" s="131">
        <f t="shared" si="145"/>
        <v>0</v>
      </c>
      <c r="AJ629" s="39"/>
      <c r="AK629" s="131">
        <f>ROUND((AL629/100)*756*Taula1[[#This Row],[Espai reservat Administració  (mesos)]],2)</f>
        <v>0</v>
      </c>
      <c r="AL629" s="81">
        <f>Taula1[[#This Row],[% Jornada segons contracte
(no posar el símbol %) ]]-Taula1[[#This Row],[% Reducció salari per baix rendiment        (no posar el símbol %)]]</f>
        <v>0</v>
      </c>
      <c r="AM629" s="131">
        <f>ROUND((AN629/100)*24.8547945*Taula1[[#This Row],[Espai reservat Administració (dies)]],2)</f>
        <v>0</v>
      </c>
      <c r="AN629" s="79">
        <f>Taula1[[#This Row],[% Jornada segons contracte
(no posar el símbol %) ]]-Taula1[[#This Row],[% Reducció salari per baix rendiment        (no posar el símbol %)]]</f>
        <v>0</v>
      </c>
      <c r="AO629" s="131">
        <f t="shared" si="146"/>
        <v>0</v>
      </c>
      <c r="AP629" s="87"/>
      <c r="AQ629" s="137">
        <f>ROUND((AR629/100)*693*Taula1[[#This Row],[Mesos naturals sencers treballats període justificat (01/01/2023 - 31/03/2023)]],2)</f>
        <v>0</v>
      </c>
      <c r="AR629" s="90">
        <f>Taula1[[#This Row],[% Jornada segons contracte
(no posar el símbol %) ]]-Taula1[[#This Row],[% Reducció salari per baix rendiment        (no posar el símbol %)]]</f>
        <v>0</v>
      </c>
      <c r="AS629" s="137">
        <f>ROUND((AT629/100)*22.78356164*Taula1[[#This Row],[Dies treballats període justificat (01/01/2023 - 31/03/2023)              no comptabilitzats com a mes natural sencer]],2)</f>
        <v>0</v>
      </c>
      <c r="AT629" s="90">
        <f>Taula1[[#This Row],[% Jornada segons contracte
(no posar el símbol %) ]]-Taula1[[#This Row],[% Reducció salari per baix rendiment        (no posar el símbol %)]]</f>
        <v>0</v>
      </c>
      <c r="AU629" s="137">
        <f t="shared" si="147"/>
        <v>0</v>
      </c>
      <c r="AV629" s="87"/>
      <c r="AW629" s="136">
        <f>ROUND((AX629/100)*693*Taula1[[#This Row],[Espai reservat Administració  (mesos)]],2)</f>
        <v>0</v>
      </c>
      <c r="AX629" s="90">
        <f>Taula1[[#This Row],[% Jornada segons contracte
(no posar el símbol %) ]]-Taula1[[#This Row],[% Reducció salari per baix rendiment        (no posar el símbol %)]]</f>
        <v>0</v>
      </c>
      <c r="AY629" s="131">
        <f>ROUND((AZ629/100)*22.78356164*Taula1[[#This Row],[Espai reservat Administració (dies)]],2)</f>
        <v>0</v>
      </c>
      <c r="AZ629" s="81">
        <f>Taula1[[#This Row],[% Jornada segons contracte
(no posar el símbol %) ]]-Taula1[[#This Row],[% Reducció salari per baix rendiment        (no posar el símbol %)]]</f>
        <v>0</v>
      </c>
      <c r="BA629" s="82">
        <f t="shared" si="148"/>
        <v>0</v>
      </c>
      <c r="BB629" s="41"/>
      <c r="BC629" s="131">
        <f>IF(Taula1[[#This Row],[Grup justificat     (fer servir opcions de la llista desplegable)]]=1,AI629,0)</f>
        <v>0</v>
      </c>
      <c r="BD629" s="131">
        <f>IF(Taula1[[#This Row],[Grup justificat     (fer servir opcions de la llista desplegable)]]=2,AU629,0)</f>
        <v>0</v>
      </c>
      <c r="BE629" s="41"/>
      <c r="BF629" s="131">
        <f>IF(Taula1[[#This Row],[Espai reservat Administració]]=1,AO629,0)</f>
        <v>0</v>
      </c>
      <c r="BG629" s="82">
        <f>IF(Taula1[[#This Row],[Espai reservat Administració]]=2,BA629,0)</f>
        <v>0</v>
      </c>
      <c r="BH629" s="41"/>
      <c r="BI629" s="126">
        <f>IF(Taula1[[#This Row],[Grup justificat     (fer servir opcions de la llista desplegable)]]=1,1,0)</f>
        <v>0</v>
      </c>
      <c r="BJ629" s="126">
        <f>IF(Taula1[[#This Row],[Espai reservat Administració]]=1,1,0)</f>
        <v>0</v>
      </c>
      <c r="BK629" s="111"/>
      <c r="BL629" s="126">
        <f>IF(Taula1[[#This Row],[Grup justificat     (fer servir opcions de la llista desplegable)]]=2,1,0)</f>
        <v>0</v>
      </c>
      <c r="BM629" s="126">
        <f>IF(Taula1[[#This Row],[Espai reservat Administració]]=2,1,0)</f>
        <v>0</v>
      </c>
      <c r="BN629" s="73"/>
      <c r="BO629" s="73"/>
      <c r="BP629" s="73"/>
      <c r="BQ629" s="73"/>
      <c r="BR629" s="73"/>
      <c r="BS629" s="73"/>
      <c r="BT629" s="73"/>
      <c r="BU629" s="73"/>
      <c r="BV629" s="73"/>
      <c r="BW629" s="73"/>
      <c r="BX629" s="73"/>
      <c r="BY629" s="73"/>
      <c r="BZ629" s="73"/>
      <c r="CA629" s="73"/>
      <c r="CB629" s="73"/>
      <c r="CC629" s="73"/>
      <c r="CD629" s="73"/>
      <c r="CE629" s="73"/>
      <c r="CF629" s="73"/>
      <c r="CG629" s="63">
        <f t="shared" si="149"/>
        <v>0</v>
      </c>
      <c r="CH629" s="63">
        <f t="shared" si="150"/>
        <v>0</v>
      </c>
      <c r="CI629" s="73"/>
      <c r="CJ629" s="63">
        <f>IF(Taula1[[#This Row],[Tipus de contracte                                  (fer servir opcions de la llista desplegable)]]="Indefinit",1,0)</f>
        <v>0</v>
      </c>
      <c r="CK629" s="63">
        <f>IF(Taula1[[#This Row],[Tipus de contracte                                  (fer servir opcions de la llista desplegable)]]="Temporal, igual o superior a 6 mesos",1,0)</f>
        <v>0</v>
      </c>
      <c r="CL629" s="63">
        <f>IF(Taula1[[#This Row],[Tipus de contracte                                  (fer servir opcions de la llista desplegable)]]="Substitució per IT",1,0)</f>
        <v>0</v>
      </c>
      <c r="CM629" s="73"/>
      <c r="CN629" s="63">
        <f>IF(Taula1[[#This Row],[Relació llocs de treball]]&gt;=1,1,0)</f>
        <v>0</v>
      </c>
      <c r="CO629" s="73"/>
      <c r="CP629" s="63">
        <f>IF(Taula1[[#This Row],[Identitat de gènere                                                          (fer servir opcions de la llista desplegable)]]="Home",1,0)</f>
        <v>0</v>
      </c>
      <c r="CQ629" s="63">
        <f>IF(Taula1[[#This Row],[Identitat de gènere                                                          (fer servir opcions de la llista desplegable)]]="Dona",1,0)</f>
        <v>0</v>
      </c>
      <c r="CR629" s="63">
        <f>IF(Taula1[[#This Row],[Identitat de gènere                                                          (fer servir opcions de la llista desplegable)]]="No binari",1,0)</f>
        <v>0</v>
      </c>
      <c r="CS629" s="73"/>
      <c r="CT629" s="63">
        <f t="shared" si="144"/>
        <v>0</v>
      </c>
      <c r="CU629" s="64">
        <f t="shared" si="151"/>
        <v>0</v>
      </c>
      <c r="CW629" s="64">
        <f t="shared" si="152"/>
        <v>0</v>
      </c>
      <c r="CX629" s="64">
        <f t="shared" si="153"/>
        <v>0</v>
      </c>
      <c r="CY629" s="64">
        <f t="shared" si="154"/>
        <v>0</v>
      </c>
      <c r="CZ629" s="64">
        <f t="shared" si="155"/>
        <v>0</v>
      </c>
      <c r="DB629" s="64">
        <f t="shared" si="156"/>
        <v>0</v>
      </c>
      <c r="DC629" s="64">
        <f t="shared" si="157"/>
        <v>0</v>
      </c>
      <c r="DD629" s="64">
        <f t="shared" si="158"/>
        <v>0</v>
      </c>
      <c r="DE629" s="64">
        <f t="shared" si="159"/>
        <v>0</v>
      </c>
    </row>
    <row r="630" spans="2:109" x14ac:dyDescent="0.3">
      <c r="B630" s="167"/>
      <c r="C630" s="186"/>
      <c r="D630" s="2"/>
      <c r="E630" s="67"/>
      <c r="F630" s="5"/>
      <c r="G630" s="5"/>
      <c r="H630" s="187"/>
      <c r="I630" s="111" t="str">
        <f ca="1">IF(Taula1[[#This Row],[Data naixement (format dd/mm/aaaa)]]="","0",DATEDIF(Taula1[[#This Row],[Data naixement (format dd/mm/aaaa)]],TODAY(),"Y"))</f>
        <v>0</v>
      </c>
      <c r="J630" s="6"/>
      <c r="K630" s="6"/>
      <c r="L630" s="6"/>
      <c r="M630" s="6"/>
      <c r="N630" s="56"/>
      <c r="O630" s="56"/>
      <c r="P630" s="56"/>
      <c r="Q630" s="6"/>
      <c r="R630" s="7"/>
      <c r="S630" s="143">
        <f>Taula1[[#This Row],[Mesos naturals sencers treballats període justificat (01/01/2023 - 31/03/2023)]]</f>
        <v>0</v>
      </c>
      <c r="T630" s="194">
        <f>Taula1[[#This Row],[Dies treballats període justificat (01/01/2023 - 31/03/2023)              no comptabilitzats com a mes natural sencer]]</f>
        <v>0</v>
      </c>
      <c r="U630" s="12"/>
      <c r="V630" s="7"/>
      <c r="W630" s="188"/>
      <c r="X630" s="188"/>
      <c r="Y630" s="188"/>
      <c r="Z630" s="188"/>
      <c r="AA630" s="190"/>
      <c r="AB630" s="143">
        <f>Taula1[[#This Row],[Grup justificat     (fer servir opcions de la llista desplegable)]]</f>
        <v>0</v>
      </c>
      <c r="AC630" s="182"/>
      <c r="AD630" s="39"/>
      <c r="AE630" s="131">
        <f>ROUND((AF630/100)*756*Taula1[[#This Row],[Mesos naturals sencers treballats període justificat (01/01/2023 - 31/03/2023)]],2)</f>
        <v>0</v>
      </c>
      <c r="AF630" s="81">
        <f>Taula1[[#This Row],[% Jornada segons contracte
(no posar el símbol %) ]]-Taula1[[#This Row],[% Reducció salari per baix rendiment        (no posar el símbol %)]]</f>
        <v>0</v>
      </c>
      <c r="AG630" s="131">
        <f>ROUND((AH630/100)*24.8547945*Taula1[[#This Row],[Dies treballats període justificat (01/01/2023 - 31/03/2023)              no comptabilitzats com a mes natural sencer]],2)</f>
        <v>0</v>
      </c>
      <c r="AH630" s="79">
        <f>Taula1[[#This Row],[% Jornada segons contracte
(no posar el símbol %) ]]-Taula1[[#This Row],[% Reducció salari per baix rendiment        (no posar el símbol %)]]</f>
        <v>0</v>
      </c>
      <c r="AI630" s="131">
        <f t="shared" si="145"/>
        <v>0</v>
      </c>
      <c r="AJ630" s="39"/>
      <c r="AK630" s="131">
        <f>ROUND((AL630/100)*756*Taula1[[#This Row],[Espai reservat Administració  (mesos)]],2)</f>
        <v>0</v>
      </c>
      <c r="AL630" s="81">
        <f>Taula1[[#This Row],[% Jornada segons contracte
(no posar el símbol %) ]]-Taula1[[#This Row],[% Reducció salari per baix rendiment        (no posar el símbol %)]]</f>
        <v>0</v>
      </c>
      <c r="AM630" s="131">
        <f>ROUND((AN630/100)*24.8547945*Taula1[[#This Row],[Espai reservat Administració (dies)]],2)</f>
        <v>0</v>
      </c>
      <c r="AN630" s="79">
        <f>Taula1[[#This Row],[% Jornada segons contracte
(no posar el símbol %) ]]-Taula1[[#This Row],[% Reducció salari per baix rendiment        (no posar el símbol %)]]</f>
        <v>0</v>
      </c>
      <c r="AO630" s="131">
        <f t="shared" si="146"/>
        <v>0</v>
      </c>
      <c r="AP630" s="87"/>
      <c r="AQ630" s="137">
        <f>ROUND((AR630/100)*693*Taula1[[#This Row],[Mesos naturals sencers treballats període justificat (01/01/2023 - 31/03/2023)]],2)</f>
        <v>0</v>
      </c>
      <c r="AR630" s="90">
        <f>Taula1[[#This Row],[% Jornada segons contracte
(no posar el símbol %) ]]-Taula1[[#This Row],[% Reducció salari per baix rendiment        (no posar el símbol %)]]</f>
        <v>0</v>
      </c>
      <c r="AS630" s="137">
        <f>ROUND((AT630/100)*22.78356164*Taula1[[#This Row],[Dies treballats període justificat (01/01/2023 - 31/03/2023)              no comptabilitzats com a mes natural sencer]],2)</f>
        <v>0</v>
      </c>
      <c r="AT630" s="90">
        <f>Taula1[[#This Row],[% Jornada segons contracte
(no posar el símbol %) ]]-Taula1[[#This Row],[% Reducció salari per baix rendiment        (no posar el símbol %)]]</f>
        <v>0</v>
      </c>
      <c r="AU630" s="137">
        <f t="shared" si="147"/>
        <v>0</v>
      </c>
      <c r="AV630" s="87"/>
      <c r="AW630" s="136">
        <f>ROUND((AX630/100)*693*Taula1[[#This Row],[Espai reservat Administració  (mesos)]],2)</f>
        <v>0</v>
      </c>
      <c r="AX630" s="90">
        <f>Taula1[[#This Row],[% Jornada segons contracte
(no posar el símbol %) ]]-Taula1[[#This Row],[% Reducció salari per baix rendiment        (no posar el símbol %)]]</f>
        <v>0</v>
      </c>
      <c r="AY630" s="131">
        <f>ROUND((AZ630/100)*22.78356164*Taula1[[#This Row],[Espai reservat Administració (dies)]],2)</f>
        <v>0</v>
      </c>
      <c r="AZ630" s="81">
        <f>Taula1[[#This Row],[% Jornada segons contracte
(no posar el símbol %) ]]-Taula1[[#This Row],[% Reducció salari per baix rendiment        (no posar el símbol %)]]</f>
        <v>0</v>
      </c>
      <c r="BA630" s="82">
        <f t="shared" si="148"/>
        <v>0</v>
      </c>
      <c r="BB630" s="41"/>
      <c r="BC630" s="131">
        <f>IF(Taula1[[#This Row],[Grup justificat     (fer servir opcions de la llista desplegable)]]=1,AI630,0)</f>
        <v>0</v>
      </c>
      <c r="BD630" s="131">
        <f>IF(Taula1[[#This Row],[Grup justificat     (fer servir opcions de la llista desplegable)]]=2,AU630,0)</f>
        <v>0</v>
      </c>
      <c r="BE630" s="41"/>
      <c r="BF630" s="131">
        <f>IF(Taula1[[#This Row],[Espai reservat Administració]]=1,AO630,0)</f>
        <v>0</v>
      </c>
      <c r="BG630" s="82">
        <f>IF(Taula1[[#This Row],[Espai reservat Administració]]=2,BA630,0)</f>
        <v>0</v>
      </c>
      <c r="BH630" s="41"/>
      <c r="BI630" s="126">
        <f>IF(Taula1[[#This Row],[Grup justificat     (fer servir opcions de la llista desplegable)]]=1,1,0)</f>
        <v>0</v>
      </c>
      <c r="BJ630" s="126">
        <f>IF(Taula1[[#This Row],[Espai reservat Administració]]=1,1,0)</f>
        <v>0</v>
      </c>
      <c r="BK630" s="111"/>
      <c r="BL630" s="126">
        <f>IF(Taula1[[#This Row],[Grup justificat     (fer servir opcions de la llista desplegable)]]=2,1,0)</f>
        <v>0</v>
      </c>
      <c r="BM630" s="126">
        <f>IF(Taula1[[#This Row],[Espai reservat Administració]]=2,1,0)</f>
        <v>0</v>
      </c>
      <c r="BN630" s="73"/>
      <c r="BO630" s="73"/>
      <c r="BP630" s="73"/>
      <c r="BQ630" s="73"/>
      <c r="BR630" s="73"/>
      <c r="BS630" s="73"/>
      <c r="BT630" s="73"/>
      <c r="BU630" s="73"/>
      <c r="BV630" s="73"/>
      <c r="BW630" s="73"/>
      <c r="BX630" s="73"/>
      <c r="BY630" s="73"/>
      <c r="BZ630" s="73"/>
      <c r="CA630" s="73"/>
      <c r="CB630" s="73"/>
      <c r="CC630" s="73"/>
      <c r="CD630" s="73"/>
      <c r="CE630" s="73"/>
      <c r="CF630" s="73"/>
      <c r="CG630" s="63">
        <f t="shared" si="149"/>
        <v>0</v>
      </c>
      <c r="CH630" s="63">
        <f t="shared" si="150"/>
        <v>0</v>
      </c>
      <c r="CI630" s="73"/>
      <c r="CJ630" s="63">
        <f>IF(Taula1[[#This Row],[Tipus de contracte                                  (fer servir opcions de la llista desplegable)]]="Indefinit",1,0)</f>
        <v>0</v>
      </c>
      <c r="CK630" s="63">
        <f>IF(Taula1[[#This Row],[Tipus de contracte                                  (fer servir opcions de la llista desplegable)]]="Temporal, igual o superior a 6 mesos",1,0)</f>
        <v>0</v>
      </c>
      <c r="CL630" s="63">
        <f>IF(Taula1[[#This Row],[Tipus de contracte                                  (fer servir opcions de la llista desplegable)]]="Substitució per IT",1,0)</f>
        <v>0</v>
      </c>
      <c r="CM630" s="73"/>
      <c r="CN630" s="63">
        <f>IF(Taula1[[#This Row],[Relació llocs de treball]]&gt;=1,1,0)</f>
        <v>0</v>
      </c>
      <c r="CO630" s="73"/>
      <c r="CP630" s="63">
        <f>IF(Taula1[[#This Row],[Identitat de gènere                                                          (fer servir opcions de la llista desplegable)]]="Home",1,0)</f>
        <v>0</v>
      </c>
      <c r="CQ630" s="63">
        <f>IF(Taula1[[#This Row],[Identitat de gènere                                                          (fer servir opcions de la llista desplegable)]]="Dona",1,0)</f>
        <v>0</v>
      </c>
      <c r="CR630" s="63">
        <f>IF(Taula1[[#This Row],[Identitat de gènere                                                          (fer servir opcions de la llista desplegable)]]="No binari",1,0)</f>
        <v>0</v>
      </c>
      <c r="CS630" s="73"/>
      <c r="CT630" s="63">
        <f t="shared" si="144"/>
        <v>0</v>
      </c>
      <c r="CU630" s="64">
        <f t="shared" si="151"/>
        <v>0</v>
      </c>
      <c r="CW630" s="64">
        <f t="shared" si="152"/>
        <v>0</v>
      </c>
      <c r="CX630" s="64">
        <f t="shared" si="153"/>
        <v>0</v>
      </c>
      <c r="CY630" s="64">
        <f t="shared" si="154"/>
        <v>0</v>
      </c>
      <c r="CZ630" s="64">
        <f t="shared" si="155"/>
        <v>0</v>
      </c>
      <c r="DB630" s="64">
        <f t="shared" si="156"/>
        <v>0</v>
      </c>
      <c r="DC630" s="64">
        <f t="shared" si="157"/>
        <v>0</v>
      </c>
      <c r="DD630" s="64">
        <f t="shared" si="158"/>
        <v>0</v>
      </c>
      <c r="DE630" s="64">
        <f t="shared" si="159"/>
        <v>0</v>
      </c>
    </row>
    <row r="631" spans="2:109" x14ac:dyDescent="0.3">
      <c r="B631" s="167"/>
      <c r="C631" s="186"/>
      <c r="D631" s="2"/>
      <c r="E631" s="67"/>
      <c r="F631" s="5"/>
      <c r="G631" s="5"/>
      <c r="H631" s="187"/>
      <c r="I631" s="111" t="str">
        <f ca="1">IF(Taula1[[#This Row],[Data naixement (format dd/mm/aaaa)]]="","0",DATEDIF(Taula1[[#This Row],[Data naixement (format dd/mm/aaaa)]],TODAY(),"Y"))</f>
        <v>0</v>
      </c>
      <c r="J631" s="6"/>
      <c r="K631" s="6"/>
      <c r="L631" s="6"/>
      <c r="M631" s="6"/>
      <c r="N631" s="56"/>
      <c r="O631" s="56"/>
      <c r="P631" s="56"/>
      <c r="Q631" s="6"/>
      <c r="R631" s="7"/>
      <c r="S631" s="143">
        <f>Taula1[[#This Row],[Mesos naturals sencers treballats període justificat (01/01/2023 - 31/03/2023)]]</f>
        <v>0</v>
      </c>
      <c r="T631" s="194">
        <f>Taula1[[#This Row],[Dies treballats període justificat (01/01/2023 - 31/03/2023)              no comptabilitzats com a mes natural sencer]]</f>
        <v>0</v>
      </c>
      <c r="U631" s="12"/>
      <c r="V631" s="7"/>
      <c r="W631" s="188"/>
      <c r="X631" s="188"/>
      <c r="Y631" s="188"/>
      <c r="Z631" s="188"/>
      <c r="AA631" s="190"/>
      <c r="AB631" s="143">
        <f>Taula1[[#This Row],[Grup justificat     (fer servir opcions de la llista desplegable)]]</f>
        <v>0</v>
      </c>
      <c r="AC631" s="182"/>
      <c r="AD631" s="39"/>
      <c r="AE631" s="131">
        <f>ROUND((AF631/100)*756*Taula1[[#This Row],[Mesos naturals sencers treballats període justificat (01/01/2023 - 31/03/2023)]],2)</f>
        <v>0</v>
      </c>
      <c r="AF631" s="81">
        <f>Taula1[[#This Row],[% Jornada segons contracte
(no posar el símbol %) ]]-Taula1[[#This Row],[% Reducció salari per baix rendiment        (no posar el símbol %)]]</f>
        <v>0</v>
      </c>
      <c r="AG631" s="131">
        <f>ROUND((AH631/100)*24.8547945*Taula1[[#This Row],[Dies treballats període justificat (01/01/2023 - 31/03/2023)              no comptabilitzats com a mes natural sencer]],2)</f>
        <v>0</v>
      </c>
      <c r="AH631" s="79">
        <f>Taula1[[#This Row],[% Jornada segons contracte
(no posar el símbol %) ]]-Taula1[[#This Row],[% Reducció salari per baix rendiment        (no posar el símbol %)]]</f>
        <v>0</v>
      </c>
      <c r="AI631" s="131">
        <f t="shared" si="145"/>
        <v>0</v>
      </c>
      <c r="AJ631" s="39"/>
      <c r="AK631" s="131">
        <f>ROUND((AL631/100)*756*Taula1[[#This Row],[Espai reservat Administració  (mesos)]],2)</f>
        <v>0</v>
      </c>
      <c r="AL631" s="81">
        <f>Taula1[[#This Row],[% Jornada segons contracte
(no posar el símbol %) ]]-Taula1[[#This Row],[% Reducció salari per baix rendiment        (no posar el símbol %)]]</f>
        <v>0</v>
      </c>
      <c r="AM631" s="131">
        <f>ROUND((AN631/100)*24.8547945*Taula1[[#This Row],[Espai reservat Administració (dies)]],2)</f>
        <v>0</v>
      </c>
      <c r="AN631" s="79">
        <f>Taula1[[#This Row],[% Jornada segons contracte
(no posar el símbol %) ]]-Taula1[[#This Row],[% Reducció salari per baix rendiment        (no posar el símbol %)]]</f>
        <v>0</v>
      </c>
      <c r="AO631" s="131">
        <f t="shared" si="146"/>
        <v>0</v>
      </c>
      <c r="AP631" s="87"/>
      <c r="AQ631" s="137">
        <f>ROUND((AR631/100)*693*Taula1[[#This Row],[Mesos naturals sencers treballats període justificat (01/01/2023 - 31/03/2023)]],2)</f>
        <v>0</v>
      </c>
      <c r="AR631" s="90">
        <f>Taula1[[#This Row],[% Jornada segons contracte
(no posar el símbol %) ]]-Taula1[[#This Row],[% Reducció salari per baix rendiment        (no posar el símbol %)]]</f>
        <v>0</v>
      </c>
      <c r="AS631" s="137">
        <f>ROUND((AT631/100)*22.78356164*Taula1[[#This Row],[Dies treballats període justificat (01/01/2023 - 31/03/2023)              no comptabilitzats com a mes natural sencer]],2)</f>
        <v>0</v>
      </c>
      <c r="AT631" s="90">
        <f>Taula1[[#This Row],[% Jornada segons contracte
(no posar el símbol %) ]]-Taula1[[#This Row],[% Reducció salari per baix rendiment        (no posar el símbol %)]]</f>
        <v>0</v>
      </c>
      <c r="AU631" s="137">
        <f t="shared" si="147"/>
        <v>0</v>
      </c>
      <c r="AV631" s="87"/>
      <c r="AW631" s="136">
        <f>ROUND((AX631/100)*693*Taula1[[#This Row],[Espai reservat Administració  (mesos)]],2)</f>
        <v>0</v>
      </c>
      <c r="AX631" s="90">
        <f>Taula1[[#This Row],[% Jornada segons contracte
(no posar el símbol %) ]]-Taula1[[#This Row],[% Reducció salari per baix rendiment        (no posar el símbol %)]]</f>
        <v>0</v>
      </c>
      <c r="AY631" s="131">
        <f>ROUND((AZ631/100)*22.78356164*Taula1[[#This Row],[Espai reservat Administració (dies)]],2)</f>
        <v>0</v>
      </c>
      <c r="AZ631" s="81">
        <f>Taula1[[#This Row],[% Jornada segons contracte
(no posar el símbol %) ]]-Taula1[[#This Row],[% Reducció salari per baix rendiment        (no posar el símbol %)]]</f>
        <v>0</v>
      </c>
      <c r="BA631" s="82">
        <f t="shared" si="148"/>
        <v>0</v>
      </c>
      <c r="BB631" s="41"/>
      <c r="BC631" s="131">
        <f>IF(Taula1[[#This Row],[Grup justificat     (fer servir opcions de la llista desplegable)]]=1,AI631,0)</f>
        <v>0</v>
      </c>
      <c r="BD631" s="131">
        <f>IF(Taula1[[#This Row],[Grup justificat     (fer servir opcions de la llista desplegable)]]=2,AU631,0)</f>
        <v>0</v>
      </c>
      <c r="BE631" s="41"/>
      <c r="BF631" s="131">
        <f>IF(Taula1[[#This Row],[Espai reservat Administració]]=1,AO631,0)</f>
        <v>0</v>
      </c>
      <c r="BG631" s="82">
        <f>IF(Taula1[[#This Row],[Espai reservat Administració]]=2,BA631,0)</f>
        <v>0</v>
      </c>
      <c r="BH631" s="41"/>
      <c r="BI631" s="126">
        <f>IF(Taula1[[#This Row],[Grup justificat     (fer servir opcions de la llista desplegable)]]=1,1,0)</f>
        <v>0</v>
      </c>
      <c r="BJ631" s="126">
        <f>IF(Taula1[[#This Row],[Espai reservat Administració]]=1,1,0)</f>
        <v>0</v>
      </c>
      <c r="BK631" s="111"/>
      <c r="BL631" s="126">
        <f>IF(Taula1[[#This Row],[Grup justificat     (fer servir opcions de la llista desplegable)]]=2,1,0)</f>
        <v>0</v>
      </c>
      <c r="BM631" s="126">
        <f>IF(Taula1[[#This Row],[Espai reservat Administració]]=2,1,0)</f>
        <v>0</v>
      </c>
      <c r="BN631" s="73"/>
      <c r="BO631" s="73"/>
      <c r="BP631" s="73"/>
      <c r="BQ631" s="73"/>
      <c r="BR631" s="73"/>
      <c r="BS631" s="73"/>
      <c r="BT631" s="73"/>
      <c r="BU631" s="73"/>
      <c r="BV631" s="73"/>
      <c r="BW631" s="73"/>
      <c r="BX631" s="73"/>
      <c r="BY631" s="73"/>
      <c r="BZ631" s="73"/>
      <c r="CA631" s="73"/>
      <c r="CB631" s="73"/>
      <c r="CC631" s="73"/>
      <c r="CD631" s="73"/>
      <c r="CE631" s="73"/>
      <c r="CF631" s="73"/>
      <c r="CG631" s="63">
        <f t="shared" si="149"/>
        <v>0</v>
      </c>
      <c r="CH631" s="63">
        <f t="shared" si="150"/>
        <v>0</v>
      </c>
      <c r="CI631" s="73"/>
      <c r="CJ631" s="63">
        <f>IF(Taula1[[#This Row],[Tipus de contracte                                  (fer servir opcions de la llista desplegable)]]="Indefinit",1,0)</f>
        <v>0</v>
      </c>
      <c r="CK631" s="63">
        <f>IF(Taula1[[#This Row],[Tipus de contracte                                  (fer servir opcions de la llista desplegable)]]="Temporal, igual o superior a 6 mesos",1,0)</f>
        <v>0</v>
      </c>
      <c r="CL631" s="63">
        <f>IF(Taula1[[#This Row],[Tipus de contracte                                  (fer servir opcions de la llista desplegable)]]="Substitució per IT",1,0)</f>
        <v>0</v>
      </c>
      <c r="CM631" s="73"/>
      <c r="CN631" s="63">
        <f>IF(Taula1[[#This Row],[Relació llocs de treball]]&gt;=1,1,0)</f>
        <v>0</v>
      </c>
      <c r="CO631" s="73"/>
      <c r="CP631" s="63">
        <f>IF(Taula1[[#This Row],[Identitat de gènere                                                          (fer servir opcions de la llista desplegable)]]="Home",1,0)</f>
        <v>0</v>
      </c>
      <c r="CQ631" s="63">
        <f>IF(Taula1[[#This Row],[Identitat de gènere                                                          (fer servir opcions de la llista desplegable)]]="Dona",1,0)</f>
        <v>0</v>
      </c>
      <c r="CR631" s="63">
        <f>IF(Taula1[[#This Row],[Identitat de gènere                                                          (fer servir opcions de la llista desplegable)]]="No binari",1,0)</f>
        <v>0</v>
      </c>
      <c r="CS631" s="73"/>
      <c r="CT631" s="63">
        <f t="shared" si="144"/>
        <v>0</v>
      </c>
      <c r="CU631" s="64">
        <f t="shared" si="151"/>
        <v>0</v>
      </c>
      <c r="CW631" s="64">
        <f t="shared" si="152"/>
        <v>0</v>
      </c>
      <c r="CX631" s="64">
        <f t="shared" si="153"/>
        <v>0</v>
      </c>
      <c r="CY631" s="64">
        <f t="shared" si="154"/>
        <v>0</v>
      </c>
      <c r="CZ631" s="64">
        <f t="shared" si="155"/>
        <v>0</v>
      </c>
      <c r="DB631" s="64">
        <f t="shared" si="156"/>
        <v>0</v>
      </c>
      <c r="DC631" s="64">
        <f t="shared" si="157"/>
        <v>0</v>
      </c>
      <c r="DD631" s="64">
        <f t="shared" si="158"/>
        <v>0</v>
      </c>
      <c r="DE631" s="64">
        <f t="shared" si="159"/>
        <v>0</v>
      </c>
    </row>
    <row r="632" spans="2:109" x14ac:dyDescent="0.3">
      <c r="B632" s="167"/>
      <c r="C632" s="186"/>
      <c r="D632" s="2"/>
      <c r="E632" s="67"/>
      <c r="F632" s="5"/>
      <c r="G632" s="5"/>
      <c r="H632" s="187"/>
      <c r="I632" s="111" t="str">
        <f ca="1">IF(Taula1[[#This Row],[Data naixement (format dd/mm/aaaa)]]="","0",DATEDIF(Taula1[[#This Row],[Data naixement (format dd/mm/aaaa)]],TODAY(),"Y"))</f>
        <v>0</v>
      </c>
      <c r="J632" s="6"/>
      <c r="K632" s="6"/>
      <c r="L632" s="6"/>
      <c r="M632" s="6"/>
      <c r="N632" s="56"/>
      <c r="O632" s="56"/>
      <c r="P632" s="56"/>
      <c r="Q632" s="6"/>
      <c r="R632" s="7"/>
      <c r="S632" s="143">
        <f>Taula1[[#This Row],[Mesos naturals sencers treballats període justificat (01/01/2023 - 31/03/2023)]]</f>
        <v>0</v>
      </c>
      <c r="T632" s="194">
        <f>Taula1[[#This Row],[Dies treballats període justificat (01/01/2023 - 31/03/2023)              no comptabilitzats com a mes natural sencer]]</f>
        <v>0</v>
      </c>
      <c r="U632" s="12"/>
      <c r="V632" s="7"/>
      <c r="W632" s="188"/>
      <c r="X632" s="188"/>
      <c r="Y632" s="188"/>
      <c r="Z632" s="188"/>
      <c r="AA632" s="190"/>
      <c r="AB632" s="143">
        <f>Taula1[[#This Row],[Grup justificat     (fer servir opcions de la llista desplegable)]]</f>
        <v>0</v>
      </c>
      <c r="AC632" s="182"/>
      <c r="AD632" s="39"/>
      <c r="AE632" s="131">
        <f>ROUND((AF632/100)*756*Taula1[[#This Row],[Mesos naturals sencers treballats període justificat (01/01/2023 - 31/03/2023)]],2)</f>
        <v>0</v>
      </c>
      <c r="AF632" s="81">
        <f>Taula1[[#This Row],[% Jornada segons contracte
(no posar el símbol %) ]]-Taula1[[#This Row],[% Reducció salari per baix rendiment        (no posar el símbol %)]]</f>
        <v>0</v>
      </c>
      <c r="AG632" s="131">
        <f>ROUND((AH632/100)*24.8547945*Taula1[[#This Row],[Dies treballats període justificat (01/01/2023 - 31/03/2023)              no comptabilitzats com a mes natural sencer]],2)</f>
        <v>0</v>
      </c>
      <c r="AH632" s="79">
        <f>Taula1[[#This Row],[% Jornada segons contracte
(no posar el símbol %) ]]-Taula1[[#This Row],[% Reducció salari per baix rendiment        (no posar el símbol %)]]</f>
        <v>0</v>
      </c>
      <c r="AI632" s="131">
        <f t="shared" si="145"/>
        <v>0</v>
      </c>
      <c r="AJ632" s="39"/>
      <c r="AK632" s="131">
        <f>ROUND((AL632/100)*756*Taula1[[#This Row],[Espai reservat Administració  (mesos)]],2)</f>
        <v>0</v>
      </c>
      <c r="AL632" s="81">
        <f>Taula1[[#This Row],[% Jornada segons contracte
(no posar el símbol %) ]]-Taula1[[#This Row],[% Reducció salari per baix rendiment        (no posar el símbol %)]]</f>
        <v>0</v>
      </c>
      <c r="AM632" s="131">
        <f>ROUND((AN632/100)*24.8547945*Taula1[[#This Row],[Espai reservat Administració (dies)]],2)</f>
        <v>0</v>
      </c>
      <c r="AN632" s="79">
        <f>Taula1[[#This Row],[% Jornada segons contracte
(no posar el símbol %) ]]-Taula1[[#This Row],[% Reducció salari per baix rendiment        (no posar el símbol %)]]</f>
        <v>0</v>
      </c>
      <c r="AO632" s="131">
        <f t="shared" si="146"/>
        <v>0</v>
      </c>
      <c r="AP632" s="87"/>
      <c r="AQ632" s="137">
        <f>ROUND((AR632/100)*693*Taula1[[#This Row],[Mesos naturals sencers treballats període justificat (01/01/2023 - 31/03/2023)]],2)</f>
        <v>0</v>
      </c>
      <c r="AR632" s="90">
        <f>Taula1[[#This Row],[% Jornada segons contracte
(no posar el símbol %) ]]-Taula1[[#This Row],[% Reducció salari per baix rendiment        (no posar el símbol %)]]</f>
        <v>0</v>
      </c>
      <c r="AS632" s="137">
        <f>ROUND((AT632/100)*22.78356164*Taula1[[#This Row],[Dies treballats període justificat (01/01/2023 - 31/03/2023)              no comptabilitzats com a mes natural sencer]],2)</f>
        <v>0</v>
      </c>
      <c r="AT632" s="90">
        <f>Taula1[[#This Row],[% Jornada segons contracte
(no posar el símbol %) ]]-Taula1[[#This Row],[% Reducció salari per baix rendiment        (no posar el símbol %)]]</f>
        <v>0</v>
      </c>
      <c r="AU632" s="137">
        <f t="shared" si="147"/>
        <v>0</v>
      </c>
      <c r="AV632" s="87"/>
      <c r="AW632" s="136">
        <f>ROUND((AX632/100)*693*Taula1[[#This Row],[Espai reservat Administració  (mesos)]],2)</f>
        <v>0</v>
      </c>
      <c r="AX632" s="90">
        <f>Taula1[[#This Row],[% Jornada segons contracte
(no posar el símbol %) ]]-Taula1[[#This Row],[% Reducció salari per baix rendiment        (no posar el símbol %)]]</f>
        <v>0</v>
      </c>
      <c r="AY632" s="131">
        <f>ROUND((AZ632/100)*22.78356164*Taula1[[#This Row],[Espai reservat Administració (dies)]],2)</f>
        <v>0</v>
      </c>
      <c r="AZ632" s="81">
        <f>Taula1[[#This Row],[% Jornada segons contracte
(no posar el símbol %) ]]-Taula1[[#This Row],[% Reducció salari per baix rendiment        (no posar el símbol %)]]</f>
        <v>0</v>
      </c>
      <c r="BA632" s="82">
        <f t="shared" si="148"/>
        <v>0</v>
      </c>
      <c r="BB632" s="41"/>
      <c r="BC632" s="131">
        <f>IF(Taula1[[#This Row],[Grup justificat     (fer servir opcions de la llista desplegable)]]=1,AI632,0)</f>
        <v>0</v>
      </c>
      <c r="BD632" s="131">
        <f>IF(Taula1[[#This Row],[Grup justificat     (fer servir opcions de la llista desplegable)]]=2,AU632,0)</f>
        <v>0</v>
      </c>
      <c r="BE632" s="41"/>
      <c r="BF632" s="131">
        <f>IF(Taula1[[#This Row],[Espai reservat Administració]]=1,AO632,0)</f>
        <v>0</v>
      </c>
      <c r="BG632" s="82">
        <f>IF(Taula1[[#This Row],[Espai reservat Administració]]=2,BA632,0)</f>
        <v>0</v>
      </c>
      <c r="BH632" s="41"/>
      <c r="BI632" s="126">
        <f>IF(Taula1[[#This Row],[Grup justificat     (fer servir opcions de la llista desplegable)]]=1,1,0)</f>
        <v>0</v>
      </c>
      <c r="BJ632" s="126">
        <f>IF(Taula1[[#This Row],[Espai reservat Administració]]=1,1,0)</f>
        <v>0</v>
      </c>
      <c r="BK632" s="111"/>
      <c r="BL632" s="126">
        <f>IF(Taula1[[#This Row],[Grup justificat     (fer servir opcions de la llista desplegable)]]=2,1,0)</f>
        <v>0</v>
      </c>
      <c r="BM632" s="126">
        <f>IF(Taula1[[#This Row],[Espai reservat Administració]]=2,1,0)</f>
        <v>0</v>
      </c>
      <c r="BN632" s="73"/>
      <c r="BO632" s="73"/>
      <c r="BP632" s="73"/>
      <c r="BQ632" s="73"/>
      <c r="BR632" s="73"/>
      <c r="BS632" s="73"/>
      <c r="BT632" s="73"/>
      <c r="BU632" s="73"/>
      <c r="BV632" s="73"/>
      <c r="BW632" s="73"/>
      <c r="BX632" s="73"/>
      <c r="BY632" s="73"/>
      <c r="BZ632" s="73"/>
      <c r="CA632" s="73"/>
      <c r="CB632" s="73"/>
      <c r="CC632" s="73"/>
      <c r="CD632" s="73"/>
      <c r="CE632" s="73"/>
      <c r="CF632" s="73"/>
      <c r="CG632" s="63">
        <f t="shared" si="149"/>
        <v>0</v>
      </c>
      <c r="CH632" s="63">
        <f t="shared" si="150"/>
        <v>0</v>
      </c>
      <c r="CI632" s="73"/>
      <c r="CJ632" s="63">
        <f>IF(Taula1[[#This Row],[Tipus de contracte                                  (fer servir opcions de la llista desplegable)]]="Indefinit",1,0)</f>
        <v>0</v>
      </c>
      <c r="CK632" s="63">
        <f>IF(Taula1[[#This Row],[Tipus de contracte                                  (fer servir opcions de la llista desplegable)]]="Temporal, igual o superior a 6 mesos",1,0)</f>
        <v>0</v>
      </c>
      <c r="CL632" s="63">
        <f>IF(Taula1[[#This Row],[Tipus de contracte                                  (fer servir opcions de la llista desplegable)]]="Substitució per IT",1,0)</f>
        <v>0</v>
      </c>
      <c r="CM632" s="73"/>
      <c r="CN632" s="63">
        <f>IF(Taula1[[#This Row],[Relació llocs de treball]]&gt;=1,1,0)</f>
        <v>0</v>
      </c>
      <c r="CO632" s="73"/>
      <c r="CP632" s="63">
        <f>IF(Taula1[[#This Row],[Identitat de gènere                                                          (fer servir opcions de la llista desplegable)]]="Home",1,0)</f>
        <v>0</v>
      </c>
      <c r="CQ632" s="63">
        <f>IF(Taula1[[#This Row],[Identitat de gènere                                                          (fer servir opcions de la llista desplegable)]]="Dona",1,0)</f>
        <v>0</v>
      </c>
      <c r="CR632" s="63">
        <f>IF(Taula1[[#This Row],[Identitat de gènere                                                          (fer servir opcions de la llista desplegable)]]="No binari",1,0)</f>
        <v>0</v>
      </c>
      <c r="CS632" s="73"/>
      <c r="CT632" s="63">
        <f t="shared" si="144"/>
        <v>0</v>
      </c>
      <c r="CU632" s="64">
        <f t="shared" si="151"/>
        <v>0</v>
      </c>
      <c r="CW632" s="64">
        <f t="shared" si="152"/>
        <v>0</v>
      </c>
      <c r="CX632" s="64">
        <f t="shared" si="153"/>
        <v>0</v>
      </c>
      <c r="CY632" s="64">
        <f t="shared" si="154"/>
        <v>0</v>
      </c>
      <c r="CZ632" s="64">
        <f t="shared" si="155"/>
        <v>0</v>
      </c>
      <c r="DB632" s="64">
        <f t="shared" si="156"/>
        <v>0</v>
      </c>
      <c r="DC632" s="64">
        <f t="shared" si="157"/>
        <v>0</v>
      </c>
      <c r="DD632" s="64">
        <f t="shared" si="158"/>
        <v>0</v>
      </c>
      <c r="DE632" s="64">
        <f t="shared" si="159"/>
        <v>0</v>
      </c>
    </row>
    <row r="633" spans="2:109" x14ac:dyDescent="0.3">
      <c r="B633" s="167"/>
      <c r="C633" s="186"/>
      <c r="D633" s="2"/>
      <c r="E633" s="67"/>
      <c r="F633" s="5"/>
      <c r="G633" s="5"/>
      <c r="H633" s="187"/>
      <c r="I633" s="111" t="str">
        <f ca="1">IF(Taula1[[#This Row],[Data naixement (format dd/mm/aaaa)]]="","0",DATEDIF(Taula1[[#This Row],[Data naixement (format dd/mm/aaaa)]],TODAY(),"Y"))</f>
        <v>0</v>
      </c>
      <c r="J633" s="6"/>
      <c r="K633" s="6"/>
      <c r="L633" s="6"/>
      <c r="M633" s="6"/>
      <c r="N633" s="56"/>
      <c r="O633" s="56"/>
      <c r="P633" s="56"/>
      <c r="Q633" s="6"/>
      <c r="R633" s="7"/>
      <c r="S633" s="143">
        <f>Taula1[[#This Row],[Mesos naturals sencers treballats període justificat (01/01/2023 - 31/03/2023)]]</f>
        <v>0</v>
      </c>
      <c r="T633" s="194">
        <f>Taula1[[#This Row],[Dies treballats període justificat (01/01/2023 - 31/03/2023)              no comptabilitzats com a mes natural sencer]]</f>
        <v>0</v>
      </c>
      <c r="U633" s="12"/>
      <c r="V633" s="7"/>
      <c r="W633" s="188"/>
      <c r="X633" s="188"/>
      <c r="Y633" s="188"/>
      <c r="Z633" s="188"/>
      <c r="AA633" s="190"/>
      <c r="AB633" s="143">
        <f>Taula1[[#This Row],[Grup justificat     (fer servir opcions de la llista desplegable)]]</f>
        <v>0</v>
      </c>
      <c r="AC633" s="182"/>
      <c r="AD633" s="39"/>
      <c r="AE633" s="131">
        <f>ROUND((AF633/100)*756*Taula1[[#This Row],[Mesos naturals sencers treballats període justificat (01/01/2023 - 31/03/2023)]],2)</f>
        <v>0</v>
      </c>
      <c r="AF633" s="81">
        <f>Taula1[[#This Row],[% Jornada segons contracte
(no posar el símbol %) ]]-Taula1[[#This Row],[% Reducció salari per baix rendiment        (no posar el símbol %)]]</f>
        <v>0</v>
      </c>
      <c r="AG633" s="131">
        <f>ROUND((AH633/100)*24.8547945*Taula1[[#This Row],[Dies treballats període justificat (01/01/2023 - 31/03/2023)              no comptabilitzats com a mes natural sencer]],2)</f>
        <v>0</v>
      </c>
      <c r="AH633" s="79">
        <f>Taula1[[#This Row],[% Jornada segons contracte
(no posar el símbol %) ]]-Taula1[[#This Row],[% Reducció salari per baix rendiment        (no posar el símbol %)]]</f>
        <v>0</v>
      </c>
      <c r="AI633" s="131">
        <f t="shared" si="145"/>
        <v>0</v>
      </c>
      <c r="AJ633" s="39"/>
      <c r="AK633" s="131">
        <f>ROUND((AL633/100)*756*Taula1[[#This Row],[Espai reservat Administració  (mesos)]],2)</f>
        <v>0</v>
      </c>
      <c r="AL633" s="81">
        <f>Taula1[[#This Row],[% Jornada segons contracte
(no posar el símbol %) ]]-Taula1[[#This Row],[% Reducció salari per baix rendiment        (no posar el símbol %)]]</f>
        <v>0</v>
      </c>
      <c r="AM633" s="131">
        <f>ROUND((AN633/100)*24.8547945*Taula1[[#This Row],[Espai reservat Administració (dies)]],2)</f>
        <v>0</v>
      </c>
      <c r="AN633" s="79">
        <f>Taula1[[#This Row],[% Jornada segons contracte
(no posar el símbol %) ]]-Taula1[[#This Row],[% Reducció salari per baix rendiment        (no posar el símbol %)]]</f>
        <v>0</v>
      </c>
      <c r="AO633" s="131">
        <f t="shared" si="146"/>
        <v>0</v>
      </c>
      <c r="AP633" s="87"/>
      <c r="AQ633" s="137">
        <f>ROUND((AR633/100)*693*Taula1[[#This Row],[Mesos naturals sencers treballats període justificat (01/01/2023 - 31/03/2023)]],2)</f>
        <v>0</v>
      </c>
      <c r="AR633" s="90">
        <f>Taula1[[#This Row],[% Jornada segons contracte
(no posar el símbol %) ]]-Taula1[[#This Row],[% Reducció salari per baix rendiment        (no posar el símbol %)]]</f>
        <v>0</v>
      </c>
      <c r="AS633" s="137">
        <f>ROUND((AT633/100)*22.78356164*Taula1[[#This Row],[Dies treballats període justificat (01/01/2023 - 31/03/2023)              no comptabilitzats com a mes natural sencer]],2)</f>
        <v>0</v>
      </c>
      <c r="AT633" s="90">
        <f>Taula1[[#This Row],[% Jornada segons contracte
(no posar el símbol %) ]]-Taula1[[#This Row],[% Reducció salari per baix rendiment        (no posar el símbol %)]]</f>
        <v>0</v>
      </c>
      <c r="AU633" s="137">
        <f t="shared" si="147"/>
        <v>0</v>
      </c>
      <c r="AV633" s="87"/>
      <c r="AW633" s="136">
        <f>ROUND((AX633/100)*693*Taula1[[#This Row],[Espai reservat Administració  (mesos)]],2)</f>
        <v>0</v>
      </c>
      <c r="AX633" s="90">
        <f>Taula1[[#This Row],[% Jornada segons contracte
(no posar el símbol %) ]]-Taula1[[#This Row],[% Reducció salari per baix rendiment        (no posar el símbol %)]]</f>
        <v>0</v>
      </c>
      <c r="AY633" s="131">
        <f>ROUND((AZ633/100)*22.78356164*Taula1[[#This Row],[Espai reservat Administració (dies)]],2)</f>
        <v>0</v>
      </c>
      <c r="AZ633" s="81">
        <f>Taula1[[#This Row],[% Jornada segons contracte
(no posar el símbol %) ]]-Taula1[[#This Row],[% Reducció salari per baix rendiment        (no posar el símbol %)]]</f>
        <v>0</v>
      </c>
      <c r="BA633" s="82">
        <f t="shared" si="148"/>
        <v>0</v>
      </c>
      <c r="BB633" s="41"/>
      <c r="BC633" s="131">
        <f>IF(Taula1[[#This Row],[Grup justificat     (fer servir opcions de la llista desplegable)]]=1,AI633,0)</f>
        <v>0</v>
      </c>
      <c r="BD633" s="131">
        <f>IF(Taula1[[#This Row],[Grup justificat     (fer servir opcions de la llista desplegable)]]=2,AU633,0)</f>
        <v>0</v>
      </c>
      <c r="BE633" s="41"/>
      <c r="BF633" s="131">
        <f>IF(Taula1[[#This Row],[Espai reservat Administració]]=1,AO633,0)</f>
        <v>0</v>
      </c>
      <c r="BG633" s="82">
        <f>IF(Taula1[[#This Row],[Espai reservat Administració]]=2,BA633,0)</f>
        <v>0</v>
      </c>
      <c r="BH633" s="41"/>
      <c r="BI633" s="126">
        <f>IF(Taula1[[#This Row],[Grup justificat     (fer servir opcions de la llista desplegable)]]=1,1,0)</f>
        <v>0</v>
      </c>
      <c r="BJ633" s="126">
        <f>IF(Taula1[[#This Row],[Espai reservat Administració]]=1,1,0)</f>
        <v>0</v>
      </c>
      <c r="BK633" s="111"/>
      <c r="BL633" s="126">
        <f>IF(Taula1[[#This Row],[Grup justificat     (fer servir opcions de la llista desplegable)]]=2,1,0)</f>
        <v>0</v>
      </c>
      <c r="BM633" s="126">
        <f>IF(Taula1[[#This Row],[Espai reservat Administració]]=2,1,0)</f>
        <v>0</v>
      </c>
      <c r="BN633" s="73"/>
      <c r="BO633" s="73"/>
      <c r="BP633" s="73"/>
      <c r="BQ633" s="73"/>
      <c r="BR633" s="73"/>
      <c r="BS633" s="73"/>
      <c r="BT633" s="73"/>
      <c r="BU633" s="73"/>
      <c r="BV633" s="73"/>
      <c r="BW633" s="73"/>
      <c r="BX633" s="73"/>
      <c r="BY633" s="73"/>
      <c r="BZ633" s="73"/>
      <c r="CA633" s="73"/>
      <c r="CB633" s="73"/>
      <c r="CC633" s="73"/>
      <c r="CD633" s="73"/>
      <c r="CE633" s="73"/>
      <c r="CF633" s="73"/>
      <c r="CG633" s="63">
        <f t="shared" si="149"/>
        <v>0</v>
      </c>
      <c r="CH633" s="63">
        <f t="shared" si="150"/>
        <v>0</v>
      </c>
      <c r="CI633" s="73"/>
      <c r="CJ633" s="63">
        <f>IF(Taula1[[#This Row],[Tipus de contracte                                  (fer servir opcions de la llista desplegable)]]="Indefinit",1,0)</f>
        <v>0</v>
      </c>
      <c r="CK633" s="63">
        <f>IF(Taula1[[#This Row],[Tipus de contracte                                  (fer servir opcions de la llista desplegable)]]="Temporal, igual o superior a 6 mesos",1,0)</f>
        <v>0</v>
      </c>
      <c r="CL633" s="63">
        <f>IF(Taula1[[#This Row],[Tipus de contracte                                  (fer servir opcions de la llista desplegable)]]="Substitució per IT",1,0)</f>
        <v>0</v>
      </c>
      <c r="CM633" s="73"/>
      <c r="CN633" s="63">
        <f>IF(Taula1[[#This Row],[Relació llocs de treball]]&gt;=1,1,0)</f>
        <v>0</v>
      </c>
      <c r="CO633" s="73"/>
      <c r="CP633" s="63">
        <f>IF(Taula1[[#This Row],[Identitat de gènere                                                          (fer servir opcions de la llista desplegable)]]="Home",1,0)</f>
        <v>0</v>
      </c>
      <c r="CQ633" s="63">
        <f>IF(Taula1[[#This Row],[Identitat de gènere                                                          (fer servir opcions de la llista desplegable)]]="Dona",1,0)</f>
        <v>0</v>
      </c>
      <c r="CR633" s="63">
        <f>IF(Taula1[[#This Row],[Identitat de gènere                                                          (fer servir opcions de la llista desplegable)]]="No binari",1,0)</f>
        <v>0</v>
      </c>
      <c r="CS633" s="73"/>
      <c r="CT633" s="63">
        <f t="shared" si="144"/>
        <v>0</v>
      </c>
      <c r="CU633" s="64">
        <f t="shared" si="151"/>
        <v>0</v>
      </c>
      <c r="CW633" s="64">
        <f t="shared" si="152"/>
        <v>0</v>
      </c>
      <c r="CX633" s="64">
        <f t="shared" si="153"/>
        <v>0</v>
      </c>
      <c r="CY633" s="64">
        <f t="shared" si="154"/>
        <v>0</v>
      </c>
      <c r="CZ633" s="64">
        <f t="shared" si="155"/>
        <v>0</v>
      </c>
      <c r="DB633" s="64">
        <f t="shared" si="156"/>
        <v>0</v>
      </c>
      <c r="DC633" s="64">
        <f t="shared" si="157"/>
        <v>0</v>
      </c>
      <c r="DD633" s="64">
        <f t="shared" si="158"/>
        <v>0</v>
      </c>
      <c r="DE633" s="64">
        <f t="shared" si="159"/>
        <v>0</v>
      </c>
    </row>
    <row r="634" spans="2:109" x14ac:dyDescent="0.3">
      <c r="B634" s="167"/>
      <c r="C634" s="186"/>
      <c r="D634" s="2"/>
      <c r="E634" s="67"/>
      <c r="F634" s="5"/>
      <c r="G634" s="5"/>
      <c r="H634" s="187"/>
      <c r="I634" s="111" t="str">
        <f ca="1">IF(Taula1[[#This Row],[Data naixement (format dd/mm/aaaa)]]="","0",DATEDIF(Taula1[[#This Row],[Data naixement (format dd/mm/aaaa)]],TODAY(),"Y"))</f>
        <v>0</v>
      </c>
      <c r="J634" s="6"/>
      <c r="K634" s="6"/>
      <c r="L634" s="6"/>
      <c r="M634" s="6"/>
      <c r="N634" s="56"/>
      <c r="O634" s="56"/>
      <c r="P634" s="56"/>
      <c r="Q634" s="6"/>
      <c r="R634" s="7"/>
      <c r="S634" s="143">
        <f>Taula1[[#This Row],[Mesos naturals sencers treballats període justificat (01/01/2023 - 31/03/2023)]]</f>
        <v>0</v>
      </c>
      <c r="T634" s="194">
        <f>Taula1[[#This Row],[Dies treballats període justificat (01/01/2023 - 31/03/2023)              no comptabilitzats com a mes natural sencer]]</f>
        <v>0</v>
      </c>
      <c r="U634" s="12"/>
      <c r="V634" s="7"/>
      <c r="W634" s="188"/>
      <c r="X634" s="188"/>
      <c r="Y634" s="188"/>
      <c r="Z634" s="188"/>
      <c r="AA634" s="190"/>
      <c r="AB634" s="143">
        <f>Taula1[[#This Row],[Grup justificat     (fer servir opcions de la llista desplegable)]]</f>
        <v>0</v>
      </c>
      <c r="AC634" s="182"/>
      <c r="AD634" s="39"/>
      <c r="AE634" s="131">
        <f>ROUND((AF634/100)*756*Taula1[[#This Row],[Mesos naturals sencers treballats període justificat (01/01/2023 - 31/03/2023)]],2)</f>
        <v>0</v>
      </c>
      <c r="AF634" s="81">
        <f>Taula1[[#This Row],[% Jornada segons contracte
(no posar el símbol %) ]]-Taula1[[#This Row],[% Reducció salari per baix rendiment        (no posar el símbol %)]]</f>
        <v>0</v>
      </c>
      <c r="AG634" s="131">
        <f>ROUND((AH634/100)*24.8547945*Taula1[[#This Row],[Dies treballats període justificat (01/01/2023 - 31/03/2023)              no comptabilitzats com a mes natural sencer]],2)</f>
        <v>0</v>
      </c>
      <c r="AH634" s="79">
        <f>Taula1[[#This Row],[% Jornada segons contracte
(no posar el símbol %) ]]-Taula1[[#This Row],[% Reducció salari per baix rendiment        (no posar el símbol %)]]</f>
        <v>0</v>
      </c>
      <c r="AI634" s="131">
        <f t="shared" si="145"/>
        <v>0</v>
      </c>
      <c r="AJ634" s="39"/>
      <c r="AK634" s="131">
        <f>ROUND((AL634/100)*756*Taula1[[#This Row],[Espai reservat Administració  (mesos)]],2)</f>
        <v>0</v>
      </c>
      <c r="AL634" s="81">
        <f>Taula1[[#This Row],[% Jornada segons contracte
(no posar el símbol %) ]]-Taula1[[#This Row],[% Reducció salari per baix rendiment        (no posar el símbol %)]]</f>
        <v>0</v>
      </c>
      <c r="AM634" s="131">
        <f>ROUND((AN634/100)*24.8547945*Taula1[[#This Row],[Espai reservat Administració (dies)]],2)</f>
        <v>0</v>
      </c>
      <c r="AN634" s="79">
        <f>Taula1[[#This Row],[% Jornada segons contracte
(no posar el símbol %) ]]-Taula1[[#This Row],[% Reducció salari per baix rendiment        (no posar el símbol %)]]</f>
        <v>0</v>
      </c>
      <c r="AO634" s="131">
        <f t="shared" si="146"/>
        <v>0</v>
      </c>
      <c r="AP634" s="87"/>
      <c r="AQ634" s="137">
        <f>ROUND((AR634/100)*693*Taula1[[#This Row],[Mesos naturals sencers treballats període justificat (01/01/2023 - 31/03/2023)]],2)</f>
        <v>0</v>
      </c>
      <c r="AR634" s="90">
        <f>Taula1[[#This Row],[% Jornada segons contracte
(no posar el símbol %) ]]-Taula1[[#This Row],[% Reducció salari per baix rendiment        (no posar el símbol %)]]</f>
        <v>0</v>
      </c>
      <c r="AS634" s="137">
        <f>ROUND((AT634/100)*22.78356164*Taula1[[#This Row],[Dies treballats període justificat (01/01/2023 - 31/03/2023)              no comptabilitzats com a mes natural sencer]],2)</f>
        <v>0</v>
      </c>
      <c r="AT634" s="90">
        <f>Taula1[[#This Row],[% Jornada segons contracte
(no posar el símbol %) ]]-Taula1[[#This Row],[% Reducció salari per baix rendiment        (no posar el símbol %)]]</f>
        <v>0</v>
      </c>
      <c r="AU634" s="137">
        <f t="shared" si="147"/>
        <v>0</v>
      </c>
      <c r="AV634" s="87"/>
      <c r="AW634" s="136">
        <f>ROUND((AX634/100)*693*Taula1[[#This Row],[Espai reservat Administració  (mesos)]],2)</f>
        <v>0</v>
      </c>
      <c r="AX634" s="90">
        <f>Taula1[[#This Row],[% Jornada segons contracte
(no posar el símbol %) ]]-Taula1[[#This Row],[% Reducció salari per baix rendiment        (no posar el símbol %)]]</f>
        <v>0</v>
      </c>
      <c r="AY634" s="131">
        <f>ROUND((AZ634/100)*22.78356164*Taula1[[#This Row],[Espai reservat Administració (dies)]],2)</f>
        <v>0</v>
      </c>
      <c r="AZ634" s="81">
        <f>Taula1[[#This Row],[% Jornada segons contracte
(no posar el símbol %) ]]-Taula1[[#This Row],[% Reducció salari per baix rendiment        (no posar el símbol %)]]</f>
        <v>0</v>
      </c>
      <c r="BA634" s="82">
        <f t="shared" si="148"/>
        <v>0</v>
      </c>
      <c r="BB634" s="41"/>
      <c r="BC634" s="131">
        <f>IF(Taula1[[#This Row],[Grup justificat     (fer servir opcions de la llista desplegable)]]=1,AI634,0)</f>
        <v>0</v>
      </c>
      <c r="BD634" s="131">
        <f>IF(Taula1[[#This Row],[Grup justificat     (fer servir opcions de la llista desplegable)]]=2,AU634,0)</f>
        <v>0</v>
      </c>
      <c r="BE634" s="41"/>
      <c r="BF634" s="131">
        <f>IF(Taula1[[#This Row],[Espai reservat Administració]]=1,AO634,0)</f>
        <v>0</v>
      </c>
      <c r="BG634" s="82">
        <f>IF(Taula1[[#This Row],[Espai reservat Administració]]=2,BA634,0)</f>
        <v>0</v>
      </c>
      <c r="BH634" s="41"/>
      <c r="BI634" s="126">
        <f>IF(Taula1[[#This Row],[Grup justificat     (fer servir opcions de la llista desplegable)]]=1,1,0)</f>
        <v>0</v>
      </c>
      <c r="BJ634" s="126">
        <f>IF(Taula1[[#This Row],[Espai reservat Administració]]=1,1,0)</f>
        <v>0</v>
      </c>
      <c r="BK634" s="111"/>
      <c r="BL634" s="126">
        <f>IF(Taula1[[#This Row],[Grup justificat     (fer servir opcions de la llista desplegable)]]=2,1,0)</f>
        <v>0</v>
      </c>
      <c r="BM634" s="126">
        <f>IF(Taula1[[#This Row],[Espai reservat Administració]]=2,1,0)</f>
        <v>0</v>
      </c>
      <c r="BN634" s="73"/>
      <c r="BO634" s="73"/>
      <c r="BP634" s="73"/>
      <c r="BQ634" s="73"/>
      <c r="BR634" s="73"/>
      <c r="BS634" s="73"/>
      <c r="BT634" s="73"/>
      <c r="BU634" s="73"/>
      <c r="BV634" s="73"/>
      <c r="BW634" s="73"/>
      <c r="BX634" s="73"/>
      <c r="BY634" s="73"/>
      <c r="BZ634" s="73"/>
      <c r="CA634" s="73"/>
      <c r="CB634" s="73"/>
      <c r="CC634" s="73"/>
      <c r="CD634" s="73"/>
      <c r="CE634" s="73"/>
      <c r="CF634" s="73"/>
      <c r="CG634" s="63">
        <f t="shared" si="149"/>
        <v>0</v>
      </c>
      <c r="CH634" s="63">
        <f t="shared" si="150"/>
        <v>0</v>
      </c>
      <c r="CI634" s="73"/>
      <c r="CJ634" s="63">
        <f>IF(Taula1[[#This Row],[Tipus de contracte                                  (fer servir opcions de la llista desplegable)]]="Indefinit",1,0)</f>
        <v>0</v>
      </c>
      <c r="CK634" s="63">
        <f>IF(Taula1[[#This Row],[Tipus de contracte                                  (fer servir opcions de la llista desplegable)]]="Temporal, igual o superior a 6 mesos",1,0)</f>
        <v>0</v>
      </c>
      <c r="CL634" s="63">
        <f>IF(Taula1[[#This Row],[Tipus de contracte                                  (fer servir opcions de la llista desplegable)]]="Substitució per IT",1,0)</f>
        <v>0</v>
      </c>
      <c r="CM634" s="73"/>
      <c r="CN634" s="63">
        <f>IF(Taula1[[#This Row],[Relació llocs de treball]]&gt;=1,1,0)</f>
        <v>0</v>
      </c>
      <c r="CO634" s="73"/>
      <c r="CP634" s="63">
        <f>IF(Taula1[[#This Row],[Identitat de gènere                                                          (fer servir opcions de la llista desplegable)]]="Home",1,0)</f>
        <v>0</v>
      </c>
      <c r="CQ634" s="63">
        <f>IF(Taula1[[#This Row],[Identitat de gènere                                                          (fer servir opcions de la llista desplegable)]]="Dona",1,0)</f>
        <v>0</v>
      </c>
      <c r="CR634" s="63">
        <f>IF(Taula1[[#This Row],[Identitat de gènere                                                          (fer servir opcions de la llista desplegable)]]="No binari",1,0)</f>
        <v>0</v>
      </c>
      <c r="CS634" s="73"/>
      <c r="CT634" s="63">
        <f t="shared" si="144"/>
        <v>0</v>
      </c>
      <c r="CU634" s="64">
        <f t="shared" si="151"/>
        <v>0</v>
      </c>
      <c r="CW634" s="64">
        <f t="shared" si="152"/>
        <v>0</v>
      </c>
      <c r="CX634" s="64">
        <f t="shared" si="153"/>
        <v>0</v>
      </c>
      <c r="CY634" s="64">
        <f t="shared" si="154"/>
        <v>0</v>
      </c>
      <c r="CZ634" s="64">
        <f t="shared" si="155"/>
        <v>0</v>
      </c>
      <c r="DB634" s="64">
        <f t="shared" si="156"/>
        <v>0</v>
      </c>
      <c r="DC634" s="64">
        <f t="shared" si="157"/>
        <v>0</v>
      </c>
      <c r="DD634" s="64">
        <f t="shared" si="158"/>
        <v>0</v>
      </c>
      <c r="DE634" s="64">
        <f t="shared" si="159"/>
        <v>0</v>
      </c>
    </row>
    <row r="635" spans="2:109" x14ac:dyDescent="0.3">
      <c r="B635" s="167"/>
      <c r="C635" s="186"/>
      <c r="D635" s="2"/>
      <c r="E635" s="67"/>
      <c r="F635" s="5"/>
      <c r="G635" s="5"/>
      <c r="H635" s="187"/>
      <c r="I635" s="111" t="str">
        <f ca="1">IF(Taula1[[#This Row],[Data naixement (format dd/mm/aaaa)]]="","0",DATEDIF(Taula1[[#This Row],[Data naixement (format dd/mm/aaaa)]],TODAY(),"Y"))</f>
        <v>0</v>
      </c>
      <c r="J635" s="6"/>
      <c r="K635" s="6"/>
      <c r="L635" s="6"/>
      <c r="M635" s="6"/>
      <c r="N635" s="56"/>
      <c r="O635" s="56"/>
      <c r="P635" s="56"/>
      <c r="Q635" s="6"/>
      <c r="R635" s="7"/>
      <c r="S635" s="143">
        <f>Taula1[[#This Row],[Mesos naturals sencers treballats període justificat (01/01/2023 - 31/03/2023)]]</f>
        <v>0</v>
      </c>
      <c r="T635" s="194">
        <f>Taula1[[#This Row],[Dies treballats període justificat (01/01/2023 - 31/03/2023)              no comptabilitzats com a mes natural sencer]]</f>
        <v>0</v>
      </c>
      <c r="U635" s="12"/>
      <c r="V635" s="7"/>
      <c r="W635" s="188"/>
      <c r="X635" s="188"/>
      <c r="Y635" s="188"/>
      <c r="Z635" s="188"/>
      <c r="AA635" s="190"/>
      <c r="AB635" s="143">
        <f>Taula1[[#This Row],[Grup justificat     (fer servir opcions de la llista desplegable)]]</f>
        <v>0</v>
      </c>
      <c r="AC635" s="182"/>
      <c r="AD635" s="39"/>
      <c r="AE635" s="131">
        <f>ROUND((AF635/100)*756*Taula1[[#This Row],[Mesos naturals sencers treballats període justificat (01/01/2023 - 31/03/2023)]],2)</f>
        <v>0</v>
      </c>
      <c r="AF635" s="81">
        <f>Taula1[[#This Row],[% Jornada segons contracte
(no posar el símbol %) ]]-Taula1[[#This Row],[% Reducció salari per baix rendiment        (no posar el símbol %)]]</f>
        <v>0</v>
      </c>
      <c r="AG635" s="131">
        <f>ROUND((AH635/100)*24.8547945*Taula1[[#This Row],[Dies treballats període justificat (01/01/2023 - 31/03/2023)              no comptabilitzats com a mes natural sencer]],2)</f>
        <v>0</v>
      </c>
      <c r="AH635" s="79">
        <f>Taula1[[#This Row],[% Jornada segons contracte
(no posar el símbol %) ]]-Taula1[[#This Row],[% Reducció salari per baix rendiment        (no posar el símbol %)]]</f>
        <v>0</v>
      </c>
      <c r="AI635" s="131">
        <f t="shared" si="145"/>
        <v>0</v>
      </c>
      <c r="AJ635" s="39"/>
      <c r="AK635" s="131">
        <f>ROUND((AL635/100)*756*Taula1[[#This Row],[Espai reservat Administració  (mesos)]],2)</f>
        <v>0</v>
      </c>
      <c r="AL635" s="81">
        <f>Taula1[[#This Row],[% Jornada segons contracte
(no posar el símbol %) ]]-Taula1[[#This Row],[% Reducció salari per baix rendiment        (no posar el símbol %)]]</f>
        <v>0</v>
      </c>
      <c r="AM635" s="131">
        <f>ROUND((AN635/100)*24.8547945*Taula1[[#This Row],[Espai reservat Administració (dies)]],2)</f>
        <v>0</v>
      </c>
      <c r="AN635" s="79">
        <f>Taula1[[#This Row],[% Jornada segons contracte
(no posar el símbol %) ]]-Taula1[[#This Row],[% Reducció salari per baix rendiment        (no posar el símbol %)]]</f>
        <v>0</v>
      </c>
      <c r="AO635" s="131">
        <f t="shared" si="146"/>
        <v>0</v>
      </c>
      <c r="AP635" s="87"/>
      <c r="AQ635" s="137">
        <f>ROUND((AR635/100)*693*Taula1[[#This Row],[Mesos naturals sencers treballats període justificat (01/01/2023 - 31/03/2023)]],2)</f>
        <v>0</v>
      </c>
      <c r="AR635" s="90">
        <f>Taula1[[#This Row],[% Jornada segons contracte
(no posar el símbol %) ]]-Taula1[[#This Row],[% Reducció salari per baix rendiment        (no posar el símbol %)]]</f>
        <v>0</v>
      </c>
      <c r="AS635" s="137">
        <f>ROUND((AT635/100)*22.78356164*Taula1[[#This Row],[Dies treballats període justificat (01/01/2023 - 31/03/2023)              no comptabilitzats com a mes natural sencer]],2)</f>
        <v>0</v>
      </c>
      <c r="AT635" s="90">
        <f>Taula1[[#This Row],[% Jornada segons contracte
(no posar el símbol %) ]]-Taula1[[#This Row],[% Reducció salari per baix rendiment        (no posar el símbol %)]]</f>
        <v>0</v>
      </c>
      <c r="AU635" s="137">
        <f t="shared" si="147"/>
        <v>0</v>
      </c>
      <c r="AV635" s="87"/>
      <c r="AW635" s="136">
        <f>ROUND((AX635/100)*693*Taula1[[#This Row],[Espai reservat Administració  (mesos)]],2)</f>
        <v>0</v>
      </c>
      <c r="AX635" s="90">
        <f>Taula1[[#This Row],[% Jornada segons contracte
(no posar el símbol %) ]]-Taula1[[#This Row],[% Reducció salari per baix rendiment        (no posar el símbol %)]]</f>
        <v>0</v>
      </c>
      <c r="AY635" s="131">
        <f>ROUND((AZ635/100)*22.78356164*Taula1[[#This Row],[Espai reservat Administració (dies)]],2)</f>
        <v>0</v>
      </c>
      <c r="AZ635" s="81">
        <f>Taula1[[#This Row],[% Jornada segons contracte
(no posar el símbol %) ]]-Taula1[[#This Row],[% Reducció salari per baix rendiment        (no posar el símbol %)]]</f>
        <v>0</v>
      </c>
      <c r="BA635" s="82">
        <f t="shared" si="148"/>
        <v>0</v>
      </c>
      <c r="BB635" s="41"/>
      <c r="BC635" s="131">
        <f>IF(Taula1[[#This Row],[Grup justificat     (fer servir opcions de la llista desplegable)]]=1,AI635,0)</f>
        <v>0</v>
      </c>
      <c r="BD635" s="131">
        <f>IF(Taula1[[#This Row],[Grup justificat     (fer servir opcions de la llista desplegable)]]=2,AU635,0)</f>
        <v>0</v>
      </c>
      <c r="BE635" s="41"/>
      <c r="BF635" s="131">
        <f>IF(Taula1[[#This Row],[Espai reservat Administració]]=1,AO635,0)</f>
        <v>0</v>
      </c>
      <c r="BG635" s="82">
        <f>IF(Taula1[[#This Row],[Espai reservat Administració]]=2,BA635,0)</f>
        <v>0</v>
      </c>
      <c r="BH635" s="41"/>
      <c r="BI635" s="126">
        <f>IF(Taula1[[#This Row],[Grup justificat     (fer servir opcions de la llista desplegable)]]=1,1,0)</f>
        <v>0</v>
      </c>
      <c r="BJ635" s="126">
        <f>IF(Taula1[[#This Row],[Espai reservat Administració]]=1,1,0)</f>
        <v>0</v>
      </c>
      <c r="BK635" s="111"/>
      <c r="BL635" s="126">
        <f>IF(Taula1[[#This Row],[Grup justificat     (fer servir opcions de la llista desplegable)]]=2,1,0)</f>
        <v>0</v>
      </c>
      <c r="BM635" s="126">
        <f>IF(Taula1[[#This Row],[Espai reservat Administració]]=2,1,0)</f>
        <v>0</v>
      </c>
      <c r="BN635" s="73"/>
      <c r="BO635" s="73"/>
      <c r="BP635" s="73"/>
      <c r="BQ635" s="73"/>
      <c r="BR635" s="73"/>
      <c r="BS635" s="73"/>
      <c r="BT635" s="73"/>
      <c r="BU635" s="73"/>
      <c r="BV635" s="73"/>
      <c r="BW635" s="73"/>
      <c r="BX635" s="73"/>
      <c r="BY635" s="73"/>
      <c r="BZ635" s="73"/>
      <c r="CA635" s="73"/>
      <c r="CB635" s="73"/>
      <c r="CC635" s="73"/>
      <c r="CD635" s="73"/>
      <c r="CE635" s="73"/>
      <c r="CF635" s="73"/>
      <c r="CG635" s="63">
        <f t="shared" si="149"/>
        <v>0</v>
      </c>
      <c r="CH635" s="63">
        <f t="shared" si="150"/>
        <v>0</v>
      </c>
      <c r="CI635" s="73"/>
      <c r="CJ635" s="63">
        <f>IF(Taula1[[#This Row],[Tipus de contracte                                  (fer servir opcions de la llista desplegable)]]="Indefinit",1,0)</f>
        <v>0</v>
      </c>
      <c r="CK635" s="63">
        <f>IF(Taula1[[#This Row],[Tipus de contracte                                  (fer servir opcions de la llista desplegable)]]="Temporal, igual o superior a 6 mesos",1,0)</f>
        <v>0</v>
      </c>
      <c r="CL635" s="63">
        <f>IF(Taula1[[#This Row],[Tipus de contracte                                  (fer servir opcions de la llista desplegable)]]="Substitució per IT",1,0)</f>
        <v>0</v>
      </c>
      <c r="CM635" s="73"/>
      <c r="CN635" s="63">
        <f>IF(Taula1[[#This Row],[Relació llocs de treball]]&gt;=1,1,0)</f>
        <v>0</v>
      </c>
      <c r="CO635" s="73"/>
      <c r="CP635" s="63">
        <f>IF(Taula1[[#This Row],[Identitat de gènere                                                          (fer servir opcions de la llista desplegable)]]="Home",1,0)</f>
        <v>0</v>
      </c>
      <c r="CQ635" s="63">
        <f>IF(Taula1[[#This Row],[Identitat de gènere                                                          (fer servir opcions de la llista desplegable)]]="Dona",1,0)</f>
        <v>0</v>
      </c>
      <c r="CR635" s="63">
        <f>IF(Taula1[[#This Row],[Identitat de gènere                                                          (fer servir opcions de la llista desplegable)]]="No binari",1,0)</f>
        <v>0</v>
      </c>
      <c r="CS635" s="73"/>
      <c r="CT635" s="63">
        <f t="shared" si="144"/>
        <v>0</v>
      </c>
      <c r="CU635" s="64">
        <f t="shared" si="151"/>
        <v>0</v>
      </c>
      <c r="CW635" s="64">
        <f t="shared" si="152"/>
        <v>0</v>
      </c>
      <c r="CX635" s="64">
        <f t="shared" si="153"/>
        <v>0</v>
      </c>
      <c r="CY635" s="64">
        <f t="shared" si="154"/>
        <v>0</v>
      </c>
      <c r="CZ635" s="64">
        <f t="shared" si="155"/>
        <v>0</v>
      </c>
      <c r="DB635" s="64">
        <f t="shared" si="156"/>
        <v>0</v>
      </c>
      <c r="DC635" s="64">
        <f t="shared" si="157"/>
        <v>0</v>
      </c>
      <c r="DD635" s="64">
        <f t="shared" si="158"/>
        <v>0</v>
      </c>
      <c r="DE635" s="64">
        <f t="shared" si="159"/>
        <v>0</v>
      </c>
    </row>
    <row r="636" spans="2:109" x14ac:dyDescent="0.3">
      <c r="B636" s="167"/>
      <c r="C636" s="186"/>
      <c r="D636" s="2"/>
      <c r="E636" s="67"/>
      <c r="F636" s="5"/>
      <c r="G636" s="5"/>
      <c r="H636" s="187"/>
      <c r="I636" s="111" t="str">
        <f ca="1">IF(Taula1[[#This Row],[Data naixement (format dd/mm/aaaa)]]="","0",DATEDIF(Taula1[[#This Row],[Data naixement (format dd/mm/aaaa)]],TODAY(),"Y"))</f>
        <v>0</v>
      </c>
      <c r="J636" s="6"/>
      <c r="K636" s="6"/>
      <c r="L636" s="6"/>
      <c r="M636" s="6"/>
      <c r="N636" s="56"/>
      <c r="O636" s="56"/>
      <c r="P636" s="56"/>
      <c r="Q636" s="6"/>
      <c r="R636" s="7"/>
      <c r="S636" s="143">
        <f>Taula1[[#This Row],[Mesos naturals sencers treballats període justificat (01/01/2023 - 31/03/2023)]]</f>
        <v>0</v>
      </c>
      <c r="T636" s="194">
        <f>Taula1[[#This Row],[Dies treballats període justificat (01/01/2023 - 31/03/2023)              no comptabilitzats com a mes natural sencer]]</f>
        <v>0</v>
      </c>
      <c r="U636" s="12"/>
      <c r="V636" s="7"/>
      <c r="W636" s="188"/>
      <c r="X636" s="188"/>
      <c r="Y636" s="188"/>
      <c r="Z636" s="188"/>
      <c r="AA636" s="190"/>
      <c r="AB636" s="143">
        <f>Taula1[[#This Row],[Grup justificat     (fer servir opcions de la llista desplegable)]]</f>
        <v>0</v>
      </c>
      <c r="AC636" s="182"/>
      <c r="AD636" s="39"/>
      <c r="AE636" s="131">
        <f>ROUND((AF636/100)*756*Taula1[[#This Row],[Mesos naturals sencers treballats període justificat (01/01/2023 - 31/03/2023)]],2)</f>
        <v>0</v>
      </c>
      <c r="AF636" s="81">
        <f>Taula1[[#This Row],[% Jornada segons contracte
(no posar el símbol %) ]]-Taula1[[#This Row],[% Reducció salari per baix rendiment        (no posar el símbol %)]]</f>
        <v>0</v>
      </c>
      <c r="AG636" s="131">
        <f>ROUND((AH636/100)*24.8547945*Taula1[[#This Row],[Dies treballats període justificat (01/01/2023 - 31/03/2023)              no comptabilitzats com a mes natural sencer]],2)</f>
        <v>0</v>
      </c>
      <c r="AH636" s="79">
        <f>Taula1[[#This Row],[% Jornada segons contracte
(no posar el símbol %) ]]-Taula1[[#This Row],[% Reducció salari per baix rendiment        (no posar el símbol %)]]</f>
        <v>0</v>
      </c>
      <c r="AI636" s="131">
        <f t="shared" si="145"/>
        <v>0</v>
      </c>
      <c r="AJ636" s="39"/>
      <c r="AK636" s="131">
        <f>ROUND((AL636/100)*756*Taula1[[#This Row],[Espai reservat Administració  (mesos)]],2)</f>
        <v>0</v>
      </c>
      <c r="AL636" s="81">
        <f>Taula1[[#This Row],[% Jornada segons contracte
(no posar el símbol %) ]]-Taula1[[#This Row],[% Reducció salari per baix rendiment        (no posar el símbol %)]]</f>
        <v>0</v>
      </c>
      <c r="AM636" s="131">
        <f>ROUND((AN636/100)*24.8547945*Taula1[[#This Row],[Espai reservat Administració (dies)]],2)</f>
        <v>0</v>
      </c>
      <c r="AN636" s="79">
        <f>Taula1[[#This Row],[% Jornada segons contracte
(no posar el símbol %) ]]-Taula1[[#This Row],[% Reducció salari per baix rendiment        (no posar el símbol %)]]</f>
        <v>0</v>
      </c>
      <c r="AO636" s="131">
        <f t="shared" si="146"/>
        <v>0</v>
      </c>
      <c r="AP636" s="87"/>
      <c r="AQ636" s="137">
        <f>ROUND((AR636/100)*693*Taula1[[#This Row],[Mesos naturals sencers treballats període justificat (01/01/2023 - 31/03/2023)]],2)</f>
        <v>0</v>
      </c>
      <c r="AR636" s="90">
        <f>Taula1[[#This Row],[% Jornada segons contracte
(no posar el símbol %) ]]-Taula1[[#This Row],[% Reducció salari per baix rendiment        (no posar el símbol %)]]</f>
        <v>0</v>
      </c>
      <c r="AS636" s="137">
        <f>ROUND((AT636/100)*22.78356164*Taula1[[#This Row],[Dies treballats període justificat (01/01/2023 - 31/03/2023)              no comptabilitzats com a mes natural sencer]],2)</f>
        <v>0</v>
      </c>
      <c r="AT636" s="90">
        <f>Taula1[[#This Row],[% Jornada segons contracte
(no posar el símbol %) ]]-Taula1[[#This Row],[% Reducció salari per baix rendiment        (no posar el símbol %)]]</f>
        <v>0</v>
      </c>
      <c r="AU636" s="137">
        <f t="shared" si="147"/>
        <v>0</v>
      </c>
      <c r="AV636" s="87"/>
      <c r="AW636" s="136">
        <f>ROUND((AX636/100)*693*Taula1[[#This Row],[Espai reservat Administració  (mesos)]],2)</f>
        <v>0</v>
      </c>
      <c r="AX636" s="90">
        <f>Taula1[[#This Row],[% Jornada segons contracte
(no posar el símbol %) ]]-Taula1[[#This Row],[% Reducció salari per baix rendiment        (no posar el símbol %)]]</f>
        <v>0</v>
      </c>
      <c r="AY636" s="131">
        <f>ROUND((AZ636/100)*22.78356164*Taula1[[#This Row],[Espai reservat Administració (dies)]],2)</f>
        <v>0</v>
      </c>
      <c r="AZ636" s="81">
        <f>Taula1[[#This Row],[% Jornada segons contracte
(no posar el símbol %) ]]-Taula1[[#This Row],[% Reducció salari per baix rendiment        (no posar el símbol %)]]</f>
        <v>0</v>
      </c>
      <c r="BA636" s="82">
        <f t="shared" si="148"/>
        <v>0</v>
      </c>
      <c r="BB636" s="41"/>
      <c r="BC636" s="131">
        <f>IF(Taula1[[#This Row],[Grup justificat     (fer servir opcions de la llista desplegable)]]=1,AI636,0)</f>
        <v>0</v>
      </c>
      <c r="BD636" s="131">
        <f>IF(Taula1[[#This Row],[Grup justificat     (fer servir opcions de la llista desplegable)]]=2,AU636,0)</f>
        <v>0</v>
      </c>
      <c r="BE636" s="41"/>
      <c r="BF636" s="131">
        <f>IF(Taula1[[#This Row],[Espai reservat Administració]]=1,AO636,0)</f>
        <v>0</v>
      </c>
      <c r="BG636" s="82">
        <f>IF(Taula1[[#This Row],[Espai reservat Administració]]=2,BA636,0)</f>
        <v>0</v>
      </c>
      <c r="BH636" s="41"/>
      <c r="BI636" s="126">
        <f>IF(Taula1[[#This Row],[Grup justificat     (fer servir opcions de la llista desplegable)]]=1,1,0)</f>
        <v>0</v>
      </c>
      <c r="BJ636" s="126">
        <f>IF(Taula1[[#This Row],[Espai reservat Administració]]=1,1,0)</f>
        <v>0</v>
      </c>
      <c r="BK636" s="111"/>
      <c r="BL636" s="126">
        <f>IF(Taula1[[#This Row],[Grup justificat     (fer servir opcions de la llista desplegable)]]=2,1,0)</f>
        <v>0</v>
      </c>
      <c r="BM636" s="126">
        <f>IF(Taula1[[#This Row],[Espai reservat Administració]]=2,1,0)</f>
        <v>0</v>
      </c>
      <c r="BN636" s="73"/>
      <c r="BO636" s="73"/>
      <c r="BP636" s="73"/>
      <c r="BQ636" s="73"/>
      <c r="BR636" s="73"/>
      <c r="BS636" s="73"/>
      <c r="BT636" s="73"/>
      <c r="BU636" s="73"/>
      <c r="BV636" s="73"/>
      <c r="BW636" s="73"/>
      <c r="BX636" s="73"/>
      <c r="BY636" s="73"/>
      <c r="BZ636" s="73"/>
      <c r="CA636" s="73"/>
      <c r="CB636" s="73"/>
      <c r="CC636" s="73"/>
      <c r="CD636" s="73"/>
      <c r="CE636" s="73"/>
      <c r="CF636" s="73"/>
      <c r="CG636" s="63">
        <f t="shared" si="149"/>
        <v>0</v>
      </c>
      <c r="CH636" s="63">
        <f t="shared" si="150"/>
        <v>0</v>
      </c>
      <c r="CI636" s="73"/>
      <c r="CJ636" s="63">
        <f>IF(Taula1[[#This Row],[Tipus de contracte                                  (fer servir opcions de la llista desplegable)]]="Indefinit",1,0)</f>
        <v>0</v>
      </c>
      <c r="CK636" s="63">
        <f>IF(Taula1[[#This Row],[Tipus de contracte                                  (fer servir opcions de la llista desplegable)]]="Temporal, igual o superior a 6 mesos",1,0)</f>
        <v>0</v>
      </c>
      <c r="CL636" s="63">
        <f>IF(Taula1[[#This Row],[Tipus de contracte                                  (fer servir opcions de la llista desplegable)]]="Substitució per IT",1,0)</f>
        <v>0</v>
      </c>
      <c r="CM636" s="73"/>
      <c r="CN636" s="63">
        <f>IF(Taula1[[#This Row],[Relació llocs de treball]]&gt;=1,1,0)</f>
        <v>0</v>
      </c>
      <c r="CO636" s="73"/>
      <c r="CP636" s="63">
        <f>IF(Taula1[[#This Row],[Identitat de gènere                                                          (fer servir opcions de la llista desplegable)]]="Home",1,0)</f>
        <v>0</v>
      </c>
      <c r="CQ636" s="63">
        <f>IF(Taula1[[#This Row],[Identitat de gènere                                                          (fer servir opcions de la llista desplegable)]]="Dona",1,0)</f>
        <v>0</v>
      </c>
      <c r="CR636" s="63">
        <f>IF(Taula1[[#This Row],[Identitat de gènere                                                          (fer servir opcions de la llista desplegable)]]="No binari",1,0)</f>
        <v>0</v>
      </c>
      <c r="CS636" s="73"/>
      <c r="CT636" s="63">
        <f t="shared" si="144"/>
        <v>0</v>
      </c>
      <c r="CU636" s="64">
        <f t="shared" si="151"/>
        <v>0</v>
      </c>
      <c r="CW636" s="64">
        <f t="shared" si="152"/>
        <v>0</v>
      </c>
      <c r="CX636" s="64">
        <f t="shared" si="153"/>
        <v>0</v>
      </c>
      <c r="CY636" s="64">
        <f t="shared" si="154"/>
        <v>0</v>
      </c>
      <c r="CZ636" s="64">
        <f t="shared" si="155"/>
        <v>0</v>
      </c>
      <c r="DB636" s="64">
        <f t="shared" si="156"/>
        <v>0</v>
      </c>
      <c r="DC636" s="64">
        <f t="shared" si="157"/>
        <v>0</v>
      </c>
      <c r="DD636" s="64">
        <f t="shared" si="158"/>
        <v>0</v>
      </c>
      <c r="DE636" s="64">
        <f t="shared" si="159"/>
        <v>0</v>
      </c>
    </row>
    <row r="637" spans="2:109" x14ac:dyDescent="0.3">
      <c r="B637" s="167"/>
      <c r="C637" s="186"/>
      <c r="D637" s="2"/>
      <c r="E637" s="67"/>
      <c r="F637" s="5"/>
      <c r="G637" s="5"/>
      <c r="H637" s="187"/>
      <c r="I637" s="111" t="str">
        <f ca="1">IF(Taula1[[#This Row],[Data naixement (format dd/mm/aaaa)]]="","0",DATEDIF(Taula1[[#This Row],[Data naixement (format dd/mm/aaaa)]],TODAY(),"Y"))</f>
        <v>0</v>
      </c>
      <c r="J637" s="6"/>
      <c r="K637" s="6"/>
      <c r="L637" s="6"/>
      <c r="M637" s="6"/>
      <c r="N637" s="56"/>
      <c r="O637" s="56"/>
      <c r="P637" s="56"/>
      <c r="Q637" s="6"/>
      <c r="R637" s="7"/>
      <c r="S637" s="143">
        <f>Taula1[[#This Row],[Mesos naturals sencers treballats període justificat (01/01/2023 - 31/03/2023)]]</f>
        <v>0</v>
      </c>
      <c r="T637" s="194">
        <f>Taula1[[#This Row],[Dies treballats període justificat (01/01/2023 - 31/03/2023)              no comptabilitzats com a mes natural sencer]]</f>
        <v>0</v>
      </c>
      <c r="U637" s="12"/>
      <c r="V637" s="7"/>
      <c r="W637" s="188"/>
      <c r="X637" s="188"/>
      <c r="Y637" s="188"/>
      <c r="Z637" s="188"/>
      <c r="AA637" s="190"/>
      <c r="AB637" s="143">
        <f>Taula1[[#This Row],[Grup justificat     (fer servir opcions de la llista desplegable)]]</f>
        <v>0</v>
      </c>
      <c r="AC637" s="182"/>
      <c r="AD637" s="39"/>
      <c r="AE637" s="131">
        <f>ROUND((AF637/100)*756*Taula1[[#This Row],[Mesos naturals sencers treballats període justificat (01/01/2023 - 31/03/2023)]],2)</f>
        <v>0</v>
      </c>
      <c r="AF637" s="81">
        <f>Taula1[[#This Row],[% Jornada segons contracte
(no posar el símbol %) ]]-Taula1[[#This Row],[% Reducció salari per baix rendiment        (no posar el símbol %)]]</f>
        <v>0</v>
      </c>
      <c r="AG637" s="131">
        <f>ROUND((AH637/100)*24.8547945*Taula1[[#This Row],[Dies treballats període justificat (01/01/2023 - 31/03/2023)              no comptabilitzats com a mes natural sencer]],2)</f>
        <v>0</v>
      </c>
      <c r="AH637" s="79">
        <f>Taula1[[#This Row],[% Jornada segons contracte
(no posar el símbol %) ]]-Taula1[[#This Row],[% Reducció salari per baix rendiment        (no posar el símbol %)]]</f>
        <v>0</v>
      </c>
      <c r="AI637" s="131">
        <f t="shared" si="145"/>
        <v>0</v>
      </c>
      <c r="AJ637" s="39"/>
      <c r="AK637" s="131">
        <f>ROUND((AL637/100)*756*Taula1[[#This Row],[Espai reservat Administració  (mesos)]],2)</f>
        <v>0</v>
      </c>
      <c r="AL637" s="81">
        <f>Taula1[[#This Row],[% Jornada segons contracte
(no posar el símbol %) ]]-Taula1[[#This Row],[% Reducció salari per baix rendiment        (no posar el símbol %)]]</f>
        <v>0</v>
      </c>
      <c r="AM637" s="131">
        <f>ROUND((AN637/100)*24.8547945*Taula1[[#This Row],[Espai reservat Administració (dies)]],2)</f>
        <v>0</v>
      </c>
      <c r="AN637" s="79">
        <f>Taula1[[#This Row],[% Jornada segons contracte
(no posar el símbol %) ]]-Taula1[[#This Row],[% Reducció salari per baix rendiment        (no posar el símbol %)]]</f>
        <v>0</v>
      </c>
      <c r="AO637" s="131">
        <f t="shared" si="146"/>
        <v>0</v>
      </c>
      <c r="AP637" s="87"/>
      <c r="AQ637" s="137">
        <f>ROUND((AR637/100)*693*Taula1[[#This Row],[Mesos naturals sencers treballats període justificat (01/01/2023 - 31/03/2023)]],2)</f>
        <v>0</v>
      </c>
      <c r="AR637" s="90">
        <f>Taula1[[#This Row],[% Jornada segons contracte
(no posar el símbol %) ]]-Taula1[[#This Row],[% Reducció salari per baix rendiment        (no posar el símbol %)]]</f>
        <v>0</v>
      </c>
      <c r="AS637" s="137">
        <f>ROUND((AT637/100)*22.78356164*Taula1[[#This Row],[Dies treballats període justificat (01/01/2023 - 31/03/2023)              no comptabilitzats com a mes natural sencer]],2)</f>
        <v>0</v>
      </c>
      <c r="AT637" s="90">
        <f>Taula1[[#This Row],[% Jornada segons contracte
(no posar el símbol %) ]]-Taula1[[#This Row],[% Reducció salari per baix rendiment        (no posar el símbol %)]]</f>
        <v>0</v>
      </c>
      <c r="AU637" s="137">
        <f t="shared" si="147"/>
        <v>0</v>
      </c>
      <c r="AV637" s="87"/>
      <c r="AW637" s="136">
        <f>ROUND((AX637/100)*693*Taula1[[#This Row],[Espai reservat Administració  (mesos)]],2)</f>
        <v>0</v>
      </c>
      <c r="AX637" s="90">
        <f>Taula1[[#This Row],[% Jornada segons contracte
(no posar el símbol %) ]]-Taula1[[#This Row],[% Reducció salari per baix rendiment        (no posar el símbol %)]]</f>
        <v>0</v>
      </c>
      <c r="AY637" s="131">
        <f>ROUND((AZ637/100)*22.78356164*Taula1[[#This Row],[Espai reservat Administració (dies)]],2)</f>
        <v>0</v>
      </c>
      <c r="AZ637" s="81">
        <f>Taula1[[#This Row],[% Jornada segons contracte
(no posar el símbol %) ]]-Taula1[[#This Row],[% Reducció salari per baix rendiment        (no posar el símbol %)]]</f>
        <v>0</v>
      </c>
      <c r="BA637" s="82">
        <f t="shared" si="148"/>
        <v>0</v>
      </c>
      <c r="BB637" s="41"/>
      <c r="BC637" s="131">
        <f>IF(Taula1[[#This Row],[Grup justificat     (fer servir opcions de la llista desplegable)]]=1,AI637,0)</f>
        <v>0</v>
      </c>
      <c r="BD637" s="131">
        <f>IF(Taula1[[#This Row],[Grup justificat     (fer servir opcions de la llista desplegable)]]=2,AU637,0)</f>
        <v>0</v>
      </c>
      <c r="BE637" s="41"/>
      <c r="BF637" s="131">
        <f>IF(Taula1[[#This Row],[Espai reservat Administració]]=1,AO637,0)</f>
        <v>0</v>
      </c>
      <c r="BG637" s="82">
        <f>IF(Taula1[[#This Row],[Espai reservat Administració]]=2,BA637,0)</f>
        <v>0</v>
      </c>
      <c r="BH637" s="41"/>
      <c r="BI637" s="126">
        <f>IF(Taula1[[#This Row],[Grup justificat     (fer servir opcions de la llista desplegable)]]=1,1,0)</f>
        <v>0</v>
      </c>
      <c r="BJ637" s="126">
        <f>IF(Taula1[[#This Row],[Espai reservat Administració]]=1,1,0)</f>
        <v>0</v>
      </c>
      <c r="BK637" s="111"/>
      <c r="BL637" s="126">
        <f>IF(Taula1[[#This Row],[Grup justificat     (fer servir opcions de la llista desplegable)]]=2,1,0)</f>
        <v>0</v>
      </c>
      <c r="BM637" s="126">
        <f>IF(Taula1[[#This Row],[Espai reservat Administració]]=2,1,0)</f>
        <v>0</v>
      </c>
      <c r="BN637" s="73"/>
      <c r="BO637" s="73"/>
      <c r="BP637" s="73"/>
      <c r="BQ637" s="73"/>
      <c r="BR637" s="73"/>
      <c r="BS637" s="73"/>
      <c r="BT637" s="73"/>
      <c r="BU637" s="73"/>
      <c r="BV637" s="73"/>
      <c r="BW637" s="73"/>
      <c r="BX637" s="73"/>
      <c r="BY637" s="73"/>
      <c r="BZ637" s="73"/>
      <c r="CA637" s="73"/>
      <c r="CB637" s="73"/>
      <c r="CC637" s="73"/>
      <c r="CD637" s="73"/>
      <c r="CE637" s="73"/>
      <c r="CF637" s="73"/>
      <c r="CG637" s="63">
        <f t="shared" si="149"/>
        <v>0</v>
      </c>
      <c r="CH637" s="63">
        <f t="shared" si="150"/>
        <v>0</v>
      </c>
      <c r="CI637" s="73"/>
      <c r="CJ637" s="63">
        <f>IF(Taula1[[#This Row],[Tipus de contracte                                  (fer servir opcions de la llista desplegable)]]="Indefinit",1,0)</f>
        <v>0</v>
      </c>
      <c r="CK637" s="63">
        <f>IF(Taula1[[#This Row],[Tipus de contracte                                  (fer servir opcions de la llista desplegable)]]="Temporal, igual o superior a 6 mesos",1,0)</f>
        <v>0</v>
      </c>
      <c r="CL637" s="63">
        <f>IF(Taula1[[#This Row],[Tipus de contracte                                  (fer servir opcions de la llista desplegable)]]="Substitució per IT",1,0)</f>
        <v>0</v>
      </c>
      <c r="CM637" s="73"/>
      <c r="CN637" s="63">
        <f>IF(Taula1[[#This Row],[Relació llocs de treball]]&gt;=1,1,0)</f>
        <v>0</v>
      </c>
      <c r="CO637" s="73"/>
      <c r="CP637" s="63">
        <f>IF(Taula1[[#This Row],[Identitat de gènere                                                          (fer servir opcions de la llista desplegable)]]="Home",1,0)</f>
        <v>0</v>
      </c>
      <c r="CQ637" s="63">
        <f>IF(Taula1[[#This Row],[Identitat de gènere                                                          (fer servir opcions de la llista desplegable)]]="Dona",1,0)</f>
        <v>0</v>
      </c>
      <c r="CR637" s="63">
        <f>IF(Taula1[[#This Row],[Identitat de gènere                                                          (fer servir opcions de la llista desplegable)]]="No binari",1,0)</f>
        <v>0</v>
      </c>
      <c r="CS637" s="73"/>
      <c r="CT637" s="63">
        <f t="shared" si="144"/>
        <v>0</v>
      </c>
      <c r="CU637" s="64">
        <f t="shared" si="151"/>
        <v>0</v>
      </c>
      <c r="CW637" s="64">
        <f t="shared" si="152"/>
        <v>0</v>
      </c>
      <c r="CX637" s="64">
        <f t="shared" si="153"/>
        <v>0</v>
      </c>
      <c r="CY637" s="64">
        <f t="shared" si="154"/>
        <v>0</v>
      </c>
      <c r="CZ637" s="64">
        <f t="shared" si="155"/>
        <v>0</v>
      </c>
      <c r="DB637" s="64">
        <f t="shared" si="156"/>
        <v>0</v>
      </c>
      <c r="DC637" s="64">
        <f t="shared" si="157"/>
        <v>0</v>
      </c>
      <c r="DD637" s="64">
        <f t="shared" si="158"/>
        <v>0</v>
      </c>
      <c r="DE637" s="64">
        <f t="shared" si="159"/>
        <v>0</v>
      </c>
    </row>
    <row r="638" spans="2:109" x14ac:dyDescent="0.3">
      <c r="B638" s="167"/>
      <c r="C638" s="186"/>
      <c r="D638" s="2"/>
      <c r="E638" s="67"/>
      <c r="F638" s="5"/>
      <c r="G638" s="5"/>
      <c r="H638" s="187"/>
      <c r="I638" s="111" t="str">
        <f ca="1">IF(Taula1[[#This Row],[Data naixement (format dd/mm/aaaa)]]="","0",DATEDIF(Taula1[[#This Row],[Data naixement (format dd/mm/aaaa)]],TODAY(),"Y"))</f>
        <v>0</v>
      </c>
      <c r="J638" s="6"/>
      <c r="K638" s="6"/>
      <c r="L638" s="6"/>
      <c r="M638" s="6"/>
      <c r="N638" s="56"/>
      <c r="O638" s="56"/>
      <c r="P638" s="56"/>
      <c r="Q638" s="6"/>
      <c r="R638" s="7"/>
      <c r="S638" s="143">
        <f>Taula1[[#This Row],[Mesos naturals sencers treballats període justificat (01/01/2023 - 31/03/2023)]]</f>
        <v>0</v>
      </c>
      <c r="T638" s="194">
        <f>Taula1[[#This Row],[Dies treballats període justificat (01/01/2023 - 31/03/2023)              no comptabilitzats com a mes natural sencer]]</f>
        <v>0</v>
      </c>
      <c r="U638" s="12"/>
      <c r="V638" s="7"/>
      <c r="W638" s="188"/>
      <c r="X638" s="188"/>
      <c r="Y638" s="188"/>
      <c r="Z638" s="188"/>
      <c r="AA638" s="190"/>
      <c r="AB638" s="143">
        <f>Taula1[[#This Row],[Grup justificat     (fer servir opcions de la llista desplegable)]]</f>
        <v>0</v>
      </c>
      <c r="AC638" s="182"/>
      <c r="AD638" s="39"/>
      <c r="AE638" s="131">
        <f>ROUND((AF638/100)*756*Taula1[[#This Row],[Mesos naturals sencers treballats període justificat (01/01/2023 - 31/03/2023)]],2)</f>
        <v>0</v>
      </c>
      <c r="AF638" s="81">
        <f>Taula1[[#This Row],[% Jornada segons contracte
(no posar el símbol %) ]]-Taula1[[#This Row],[% Reducció salari per baix rendiment        (no posar el símbol %)]]</f>
        <v>0</v>
      </c>
      <c r="AG638" s="131">
        <f>ROUND((AH638/100)*24.8547945*Taula1[[#This Row],[Dies treballats període justificat (01/01/2023 - 31/03/2023)              no comptabilitzats com a mes natural sencer]],2)</f>
        <v>0</v>
      </c>
      <c r="AH638" s="79">
        <f>Taula1[[#This Row],[% Jornada segons contracte
(no posar el símbol %) ]]-Taula1[[#This Row],[% Reducció salari per baix rendiment        (no posar el símbol %)]]</f>
        <v>0</v>
      </c>
      <c r="AI638" s="131">
        <f t="shared" si="145"/>
        <v>0</v>
      </c>
      <c r="AJ638" s="39"/>
      <c r="AK638" s="131">
        <f>ROUND((AL638/100)*756*Taula1[[#This Row],[Espai reservat Administració  (mesos)]],2)</f>
        <v>0</v>
      </c>
      <c r="AL638" s="81">
        <f>Taula1[[#This Row],[% Jornada segons contracte
(no posar el símbol %) ]]-Taula1[[#This Row],[% Reducció salari per baix rendiment        (no posar el símbol %)]]</f>
        <v>0</v>
      </c>
      <c r="AM638" s="131">
        <f>ROUND((AN638/100)*24.8547945*Taula1[[#This Row],[Espai reservat Administració (dies)]],2)</f>
        <v>0</v>
      </c>
      <c r="AN638" s="79">
        <f>Taula1[[#This Row],[% Jornada segons contracte
(no posar el símbol %) ]]-Taula1[[#This Row],[% Reducció salari per baix rendiment        (no posar el símbol %)]]</f>
        <v>0</v>
      </c>
      <c r="AO638" s="131">
        <f t="shared" si="146"/>
        <v>0</v>
      </c>
      <c r="AP638" s="87"/>
      <c r="AQ638" s="137">
        <f>ROUND((AR638/100)*693*Taula1[[#This Row],[Mesos naturals sencers treballats període justificat (01/01/2023 - 31/03/2023)]],2)</f>
        <v>0</v>
      </c>
      <c r="AR638" s="90">
        <f>Taula1[[#This Row],[% Jornada segons contracte
(no posar el símbol %) ]]-Taula1[[#This Row],[% Reducció salari per baix rendiment        (no posar el símbol %)]]</f>
        <v>0</v>
      </c>
      <c r="AS638" s="137">
        <f>ROUND((AT638/100)*22.78356164*Taula1[[#This Row],[Dies treballats període justificat (01/01/2023 - 31/03/2023)              no comptabilitzats com a mes natural sencer]],2)</f>
        <v>0</v>
      </c>
      <c r="AT638" s="90">
        <f>Taula1[[#This Row],[% Jornada segons contracte
(no posar el símbol %) ]]-Taula1[[#This Row],[% Reducció salari per baix rendiment        (no posar el símbol %)]]</f>
        <v>0</v>
      </c>
      <c r="AU638" s="137">
        <f t="shared" si="147"/>
        <v>0</v>
      </c>
      <c r="AV638" s="87"/>
      <c r="AW638" s="136">
        <f>ROUND((AX638/100)*693*Taula1[[#This Row],[Espai reservat Administració  (mesos)]],2)</f>
        <v>0</v>
      </c>
      <c r="AX638" s="90">
        <f>Taula1[[#This Row],[% Jornada segons contracte
(no posar el símbol %) ]]-Taula1[[#This Row],[% Reducció salari per baix rendiment        (no posar el símbol %)]]</f>
        <v>0</v>
      </c>
      <c r="AY638" s="131">
        <f>ROUND((AZ638/100)*22.78356164*Taula1[[#This Row],[Espai reservat Administració (dies)]],2)</f>
        <v>0</v>
      </c>
      <c r="AZ638" s="81">
        <f>Taula1[[#This Row],[% Jornada segons contracte
(no posar el símbol %) ]]-Taula1[[#This Row],[% Reducció salari per baix rendiment        (no posar el símbol %)]]</f>
        <v>0</v>
      </c>
      <c r="BA638" s="82">
        <f t="shared" si="148"/>
        <v>0</v>
      </c>
      <c r="BB638" s="41"/>
      <c r="BC638" s="131">
        <f>IF(Taula1[[#This Row],[Grup justificat     (fer servir opcions de la llista desplegable)]]=1,AI638,0)</f>
        <v>0</v>
      </c>
      <c r="BD638" s="131">
        <f>IF(Taula1[[#This Row],[Grup justificat     (fer servir opcions de la llista desplegable)]]=2,AU638,0)</f>
        <v>0</v>
      </c>
      <c r="BE638" s="41"/>
      <c r="BF638" s="131">
        <f>IF(Taula1[[#This Row],[Espai reservat Administració]]=1,AO638,0)</f>
        <v>0</v>
      </c>
      <c r="BG638" s="82">
        <f>IF(Taula1[[#This Row],[Espai reservat Administració]]=2,BA638,0)</f>
        <v>0</v>
      </c>
      <c r="BH638" s="41"/>
      <c r="BI638" s="126">
        <f>IF(Taula1[[#This Row],[Grup justificat     (fer servir opcions de la llista desplegable)]]=1,1,0)</f>
        <v>0</v>
      </c>
      <c r="BJ638" s="126">
        <f>IF(Taula1[[#This Row],[Espai reservat Administració]]=1,1,0)</f>
        <v>0</v>
      </c>
      <c r="BK638" s="111"/>
      <c r="BL638" s="126">
        <f>IF(Taula1[[#This Row],[Grup justificat     (fer servir opcions de la llista desplegable)]]=2,1,0)</f>
        <v>0</v>
      </c>
      <c r="BM638" s="126">
        <f>IF(Taula1[[#This Row],[Espai reservat Administració]]=2,1,0)</f>
        <v>0</v>
      </c>
      <c r="BN638" s="73"/>
      <c r="BO638" s="73"/>
      <c r="BP638" s="73"/>
      <c r="BQ638" s="73"/>
      <c r="BR638" s="73"/>
      <c r="BS638" s="73"/>
      <c r="BT638" s="73"/>
      <c r="BU638" s="73"/>
      <c r="BV638" s="73"/>
      <c r="BW638" s="73"/>
      <c r="BX638" s="73"/>
      <c r="BY638" s="73"/>
      <c r="BZ638" s="73"/>
      <c r="CA638" s="73"/>
      <c r="CB638" s="73"/>
      <c r="CC638" s="73"/>
      <c r="CD638" s="73"/>
      <c r="CE638" s="73"/>
      <c r="CF638" s="73"/>
      <c r="CG638" s="63">
        <f t="shared" si="149"/>
        <v>0</v>
      </c>
      <c r="CH638" s="63">
        <f t="shared" si="150"/>
        <v>0</v>
      </c>
      <c r="CI638" s="73"/>
      <c r="CJ638" s="63">
        <f>IF(Taula1[[#This Row],[Tipus de contracte                                  (fer servir opcions de la llista desplegable)]]="Indefinit",1,0)</f>
        <v>0</v>
      </c>
      <c r="CK638" s="63">
        <f>IF(Taula1[[#This Row],[Tipus de contracte                                  (fer servir opcions de la llista desplegable)]]="Temporal, igual o superior a 6 mesos",1,0)</f>
        <v>0</v>
      </c>
      <c r="CL638" s="63">
        <f>IF(Taula1[[#This Row],[Tipus de contracte                                  (fer servir opcions de la llista desplegable)]]="Substitució per IT",1,0)</f>
        <v>0</v>
      </c>
      <c r="CM638" s="73"/>
      <c r="CN638" s="63">
        <f>IF(Taula1[[#This Row],[Relació llocs de treball]]&gt;=1,1,0)</f>
        <v>0</v>
      </c>
      <c r="CO638" s="73"/>
      <c r="CP638" s="63">
        <f>IF(Taula1[[#This Row],[Identitat de gènere                                                          (fer servir opcions de la llista desplegable)]]="Home",1,0)</f>
        <v>0</v>
      </c>
      <c r="CQ638" s="63">
        <f>IF(Taula1[[#This Row],[Identitat de gènere                                                          (fer servir opcions de la llista desplegable)]]="Dona",1,0)</f>
        <v>0</v>
      </c>
      <c r="CR638" s="63">
        <f>IF(Taula1[[#This Row],[Identitat de gènere                                                          (fer servir opcions de la llista desplegable)]]="No binari",1,0)</f>
        <v>0</v>
      </c>
      <c r="CS638" s="73"/>
      <c r="CT638" s="63">
        <f t="shared" si="144"/>
        <v>0</v>
      </c>
      <c r="CU638" s="64">
        <f t="shared" si="151"/>
        <v>0</v>
      </c>
      <c r="CW638" s="64">
        <f t="shared" si="152"/>
        <v>0</v>
      </c>
      <c r="CX638" s="64">
        <f t="shared" si="153"/>
        <v>0</v>
      </c>
      <c r="CY638" s="64">
        <f t="shared" si="154"/>
        <v>0</v>
      </c>
      <c r="CZ638" s="64">
        <f t="shared" si="155"/>
        <v>0</v>
      </c>
      <c r="DB638" s="64">
        <f t="shared" si="156"/>
        <v>0</v>
      </c>
      <c r="DC638" s="64">
        <f t="shared" si="157"/>
        <v>0</v>
      </c>
      <c r="DD638" s="64">
        <f t="shared" si="158"/>
        <v>0</v>
      </c>
      <c r="DE638" s="64">
        <f t="shared" si="159"/>
        <v>0</v>
      </c>
    </row>
    <row r="639" spans="2:109" x14ac:dyDescent="0.3">
      <c r="B639" s="167"/>
      <c r="C639" s="186"/>
      <c r="D639" s="2"/>
      <c r="E639" s="67"/>
      <c r="F639" s="5"/>
      <c r="G639" s="5"/>
      <c r="H639" s="187"/>
      <c r="I639" s="111" t="str">
        <f ca="1">IF(Taula1[[#This Row],[Data naixement (format dd/mm/aaaa)]]="","0",DATEDIF(Taula1[[#This Row],[Data naixement (format dd/mm/aaaa)]],TODAY(),"Y"))</f>
        <v>0</v>
      </c>
      <c r="J639" s="6"/>
      <c r="K639" s="6"/>
      <c r="L639" s="6"/>
      <c r="M639" s="6"/>
      <c r="N639" s="56"/>
      <c r="O639" s="56"/>
      <c r="P639" s="56"/>
      <c r="Q639" s="6"/>
      <c r="R639" s="7"/>
      <c r="S639" s="143">
        <f>Taula1[[#This Row],[Mesos naturals sencers treballats període justificat (01/01/2023 - 31/03/2023)]]</f>
        <v>0</v>
      </c>
      <c r="T639" s="194">
        <f>Taula1[[#This Row],[Dies treballats període justificat (01/01/2023 - 31/03/2023)              no comptabilitzats com a mes natural sencer]]</f>
        <v>0</v>
      </c>
      <c r="U639" s="12"/>
      <c r="V639" s="7"/>
      <c r="W639" s="188"/>
      <c r="X639" s="188"/>
      <c r="Y639" s="188"/>
      <c r="Z639" s="188"/>
      <c r="AA639" s="190"/>
      <c r="AB639" s="143">
        <f>Taula1[[#This Row],[Grup justificat     (fer servir opcions de la llista desplegable)]]</f>
        <v>0</v>
      </c>
      <c r="AC639" s="182"/>
      <c r="AD639" s="39"/>
      <c r="AE639" s="131">
        <f>ROUND((AF639/100)*756*Taula1[[#This Row],[Mesos naturals sencers treballats període justificat (01/01/2023 - 31/03/2023)]],2)</f>
        <v>0</v>
      </c>
      <c r="AF639" s="81">
        <f>Taula1[[#This Row],[% Jornada segons contracte
(no posar el símbol %) ]]-Taula1[[#This Row],[% Reducció salari per baix rendiment        (no posar el símbol %)]]</f>
        <v>0</v>
      </c>
      <c r="AG639" s="131">
        <f>ROUND((AH639/100)*24.8547945*Taula1[[#This Row],[Dies treballats període justificat (01/01/2023 - 31/03/2023)              no comptabilitzats com a mes natural sencer]],2)</f>
        <v>0</v>
      </c>
      <c r="AH639" s="79">
        <f>Taula1[[#This Row],[% Jornada segons contracte
(no posar el símbol %) ]]-Taula1[[#This Row],[% Reducció salari per baix rendiment        (no posar el símbol %)]]</f>
        <v>0</v>
      </c>
      <c r="AI639" s="131">
        <f t="shared" si="145"/>
        <v>0</v>
      </c>
      <c r="AJ639" s="39"/>
      <c r="AK639" s="131">
        <f>ROUND((AL639/100)*756*Taula1[[#This Row],[Espai reservat Administració  (mesos)]],2)</f>
        <v>0</v>
      </c>
      <c r="AL639" s="81">
        <f>Taula1[[#This Row],[% Jornada segons contracte
(no posar el símbol %) ]]-Taula1[[#This Row],[% Reducció salari per baix rendiment        (no posar el símbol %)]]</f>
        <v>0</v>
      </c>
      <c r="AM639" s="131">
        <f>ROUND((AN639/100)*24.8547945*Taula1[[#This Row],[Espai reservat Administració (dies)]],2)</f>
        <v>0</v>
      </c>
      <c r="AN639" s="79">
        <f>Taula1[[#This Row],[% Jornada segons contracte
(no posar el símbol %) ]]-Taula1[[#This Row],[% Reducció salari per baix rendiment        (no posar el símbol %)]]</f>
        <v>0</v>
      </c>
      <c r="AO639" s="131">
        <f t="shared" si="146"/>
        <v>0</v>
      </c>
      <c r="AP639" s="87"/>
      <c r="AQ639" s="137">
        <f>ROUND((AR639/100)*693*Taula1[[#This Row],[Mesos naturals sencers treballats període justificat (01/01/2023 - 31/03/2023)]],2)</f>
        <v>0</v>
      </c>
      <c r="AR639" s="90">
        <f>Taula1[[#This Row],[% Jornada segons contracte
(no posar el símbol %) ]]-Taula1[[#This Row],[% Reducció salari per baix rendiment        (no posar el símbol %)]]</f>
        <v>0</v>
      </c>
      <c r="AS639" s="137">
        <f>ROUND((AT639/100)*22.78356164*Taula1[[#This Row],[Dies treballats període justificat (01/01/2023 - 31/03/2023)              no comptabilitzats com a mes natural sencer]],2)</f>
        <v>0</v>
      </c>
      <c r="AT639" s="90">
        <f>Taula1[[#This Row],[% Jornada segons contracte
(no posar el símbol %) ]]-Taula1[[#This Row],[% Reducció salari per baix rendiment        (no posar el símbol %)]]</f>
        <v>0</v>
      </c>
      <c r="AU639" s="137">
        <f t="shared" si="147"/>
        <v>0</v>
      </c>
      <c r="AV639" s="87"/>
      <c r="AW639" s="136">
        <f>ROUND((AX639/100)*693*Taula1[[#This Row],[Espai reservat Administració  (mesos)]],2)</f>
        <v>0</v>
      </c>
      <c r="AX639" s="90">
        <f>Taula1[[#This Row],[% Jornada segons contracte
(no posar el símbol %) ]]-Taula1[[#This Row],[% Reducció salari per baix rendiment        (no posar el símbol %)]]</f>
        <v>0</v>
      </c>
      <c r="AY639" s="131">
        <f>ROUND((AZ639/100)*22.78356164*Taula1[[#This Row],[Espai reservat Administració (dies)]],2)</f>
        <v>0</v>
      </c>
      <c r="AZ639" s="81">
        <f>Taula1[[#This Row],[% Jornada segons contracte
(no posar el símbol %) ]]-Taula1[[#This Row],[% Reducció salari per baix rendiment        (no posar el símbol %)]]</f>
        <v>0</v>
      </c>
      <c r="BA639" s="82">
        <f t="shared" si="148"/>
        <v>0</v>
      </c>
      <c r="BB639" s="41"/>
      <c r="BC639" s="131">
        <f>IF(Taula1[[#This Row],[Grup justificat     (fer servir opcions de la llista desplegable)]]=1,AI639,0)</f>
        <v>0</v>
      </c>
      <c r="BD639" s="131">
        <f>IF(Taula1[[#This Row],[Grup justificat     (fer servir opcions de la llista desplegable)]]=2,AU639,0)</f>
        <v>0</v>
      </c>
      <c r="BE639" s="41"/>
      <c r="BF639" s="131">
        <f>IF(Taula1[[#This Row],[Espai reservat Administració]]=1,AO639,0)</f>
        <v>0</v>
      </c>
      <c r="BG639" s="82">
        <f>IF(Taula1[[#This Row],[Espai reservat Administració]]=2,BA639,0)</f>
        <v>0</v>
      </c>
      <c r="BH639" s="41"/>
      <c r="BI639" s="126">
        <f>IF(Taula1[[#This Row],[Grup justificat     (fer servir opcions de la llista desplegable)]]=1,1,0)</f>
        <v>0</v>
      </c>
      <c r="BJ639" s="126">
        <f>IF(Taula1[[#This Row],[Espai reservat Administració]]=1,1,0)</f>
        <v>0</v>
      </c>
      <c r="BK639" s="111"/>
      <c r="BL639" s="126">
        <f>IF(Taula1[[#This Row],[Grup justificat     (fer servir opcions de la llista desplegable)]]=2,1,0)</f>
        <v>0</v>
      </c>
      <c r="BM639" s="126">
        <f>IF(Taula1[[#This Row],[Espai reservat Administració]]=2,1,0)</f>
        <v>0</v>
      </c>
      <c r="BN639" s="73"/>
      <c r="BO639" s="73"/>
      <c r="BP639" s="73"/>
      <c r="BQ639" s="73"/>
      <c r="BR639" s="73"/>
      <c r="BS639" s="73"/>
      <c r="BT639" s="73"/>
      <c r="BU639" s="73"/>
      <c r="BV639" s="73"/>
      <c r="BW639" s="73"/>
      <c r="BX639" s="73"/>
      <c r="BY639" s="73"/>
      <c r="BZ639" s="73"/>
      <c r="CA639" s="73"/>
      <c r="CB639" s="73"/>
      <c r="CC639" s="73"/>
      <c r="CD639" s="73"/>
      <c r="CE639" s="73"/>
      <c r="CF639" s="73"/>
      <c r="CG639" s="63">
        <f t="shared" si="149"/>
        <v>0</v>
      </c>
      <c r="CH639" s="63">
        <f t="shared" si="150"/>
        <v>0</v>
      </c>
      <c r="CI639" s="73"/>
      <c r="CJ639" s="63">
        <f>IF(Taula1[[#This Row],[Tipus de contracte                                  (fer servir opcions de la llista desplegable)]]="Indefinit",1,0)</f>
        <v>0</v>
      </c>
      <c r="CK639" s="63">
        <f>IF(Taula1[[#This Row],[Tipus de contracte                                  (fer servir opcions de la llista desplegable)]]="Temporal, igual o superior a 6 mesos",1,0)</f>
        <v>0</v>
      </c>
      <c r="CL639" s="63">
        <f>IF(Taula1[[#This Row],[Tipus de contracte                                  (fer servir opcions de la llista desplegable)]]="Substitució per IT",1,0)</f>
        <v>0</v>
      </c>
      <c r="CM639" s="73"/>
      <c r="CN639" s="63">
        <f>IF(Taula1[[#This Row],[Relació llocs de treball]]&gt;=1,1,0)</f>
        <v>0</v>
      </c>
      <c r="CO639" s="73"/>
      <c r="CP639" s="63">
        <f>IF(Taula1[[#This Row],[Identitat de gènere                                                          (fer servir opcions de la llista desplegable)]]="Home",1,0)</f>
        <v>0</v>
      </c>
      <c r="CQ639" s="63">
        <f>IF(Taula1[[#This Row],[Identitat de gènere                                                          (fer servir opcions de la llista desplegable)]]="Dona",1,0)</f>
        <v>0</v>
      </c>
      <c r="CR639" s="63">
        <f>IF(Taula1[[#This Row],[Identitat de gènere                                                          (fer servir opcions de la llista desplegable)]]="No binari",1,0)</f>
        <v>0</v>
      </c>
      <c r="CS639" s="73"/>
      <c r="CT639" s="63">
        <f t="shared" si="144"/>
        <v>0</v>
      </c>
      <c r="CU639" s="64">
        <f t="shared" si="151"/>
        <v>0</v>
      </c>
      <c r="CW639" s="64">
        <f t="shared" si="152"/>
        <v>0</v>
      </c>
      <c r="CX639" s="64">
        <f t="shared" si="153"/>
        <v>0</v>
      </c>
      <c r="CY639" s="64">
        <f t="shared" si="154"/>
        <v>0</v>
      </c>
      <c r="CZ639" s="64">
        <f t="shared" si="155"/>
        <v>0</v>
      </c>
      <c r="DB639" s="64">
        <f t="shared" si="156"/>
        <v>0</v>
      </c>
      <c r="DC639" s="64">
        <f t="shared" si="157"/>
        <v>0</v>
      </c>
      <c r="DD639" s="64">
        <f t="shared" si="158"/>
        <v>0</v>
      </c>
      <c r="DE639" s="64">
        <f t="shared" si="159"/>
        <v>0</v>
      </c>
    </row>
    <row r="640" spans="2:109" x14ac:dyDescent="0.3">
      <c r="B640" s="167"/>
      <c r="C640" s="186"/>
      <c r="D640" s="2"/>
      <c r="E640" s="67"/>
      <c r="F640" s="5"/>
      <c r="G640" s="5"/>
      <c r="H640" s="187"/>
      <c r="I640" s="111" t="str">
        <f ca="1">IF(Taula1[[#This Row],[Data naixement (format dd/mm/aaaa)]]="","0",DATEDIF(Taula1[[#This Row],[Data naixement (format dd/mm/aaaa)]],TODAY(),"Y"))</f>
        <v>0</v>
      </c>
      <c r="J640" s="6"/>
      <c r="K640" s="6"/>
      <c r="L640" s="6"/>
      <c r="M640" s="6"/>
      <c r="N640" s="56"/>
      <c r="O640" s="56"/>
      <c r="P640" s="56"/>
      <c r="Q640" s="6"/>
      <c r="R640" s="7"/>
      <c r="S640" s="143">
        <f>Taula1[[#This Row],[Mesos naturals sencers treballats període justificat (01/01/2023 - 31/03/2023)]]</f>
        <v>0</v>
      </c>
      <c r="T640" s="194">
        <f>Taula1[[#This Row],[Dies treballats període justificat (01/01/2023 - 31/03/2023)              no comptabilitzats com a mes natural sencer]]</f>
        <v>0</v>
      </c>
      <c r="U640" s="12"/>
      <c r="V640" s="7"/>
      <c r="W640" s="188"/>
      <c r="X640" s="188"/>
      <c r="Y640" s="188"/>
      <c r="Z640" s="188"/>
      <c r="AA640" s="190"/>
      <c r="AB640" s="143">
        <f>Taula1[[#This Row],[Grup justificat     (fer servir opcions de la llista desplegable)]]</f>
        <v>0</v>
      </c>
      <c r="AC640" s="182"/>
      <c r="AD640" s="39"/>
      <c r="AE640" s="131">
        <f>ROUND((AF640/100)*756*Taula1[[#This Row],[Mesos naturals sencers treballats període justificat (01/01/2023 - 31/03/2023)]],2)</f>
        <v>0</v>
      </c>
      <c r="AF640" s="81">
        <f>Taula1[[#This Row],[% Jornada segons contracte
(no posar el símbol %) ]]-Taula1[[#This Row],[% Reducció salari per baix rendiment        (no posar el símbol %)]]</f>
        <v>0</v>
      </c>
      <c r="AG640" s="131">
        <f>ROUND((AH640/100)*24.8547945*Taula1[[#This Row],[Dies treballats període justificat (01/01/2023 - 31/03/2023)              no comptabilitzats com a mes natural sencer]],2)</f>
        <v>0</v>
      </c>
      <c r="AH640" s="79">
        <f>Taula1[[#This Row],[% Jornada segons contracte
(no posar el símbol %) ]]-Taula1[[#This Row],[% Reducció salari per baix rendiment        (no posar el símbol %)]]</f>
        <v>0</v>
      </c>
      <c r="AI640" s="131">
        <f t="shared" si="145"/>
        <v>0</v>
      </c>
      <c r="AJ640" s="39"/>
      <c r="AK640" s="131">
        <f>ROUND((AL640/100)*756*Taula1[[#This Row],[Espai reservat Administració  (mesos)]],2)</f>
        <v>0</v>
      </c>
      <c r="AL640" s="81">
        <f>Taula1[[#This Row],[% Jornada segons contracte
(no posar el símbol %) ]]-Taula1[[#This Row],[% Reducció salari per baix rendiment        (no posar el símbol %)]]</f>
        <v>0</v>
      </c>
      <c r="AM640" s="131">
        <f>ROUND((AN640/100)*24.8547945*Taula1[[#This Row],[Espai reservat Administració (dies)]],2)</f>
        <v>0</v>
      </c>
      <c r="AN640" s="79">
        <f>Taula1[[#This Row],[% Jornada segons contracte
(no posar el símbol %) ]]-Taula1[[#This Row],[% Reducció salari per baix rendiment        (no posar el símbol %)]]</f>
        <v>0</v>
      </c>
      <c r="AO640" s="131">
        <f t="shared" si="146"/>
        <v>0</v>
      </c>
      <c r="AP640" s="87"/>
      <c r="AQ640" s="137">
        <f>ROUND((AR640/100)*693*Taula1[[#This Row],[Mesos naturals sencers treballats període justificat (01/01/2023 - 31/03/2023)]],2)</f>
        <v>0</v>
      </c>
      <c r="AR640" s="90">
        <f>Taula1[[#This Row],[% Jornada segons contracte
(no posar el símbol %) ]]-Taula1[[#This Row],[% Reducció salari per baix rendiment        (no posar el símbol %)]]</f>
        <v>0</v>
      </c>
      <c r="AS640" s="137">
        <f>ROUND((AT640/100)*22.78356164*Taula1[[#This Row],[Dies treballats període justificat (01/01/2023 - 31/03/2023)              no comptabilitzats com a mes natural sencer]],2)</f>
        <v>0</v>
      </c>
      <c r="AT640" s="90">
        <f>Taula1[[#This Row],[% Jornada segons contracte
(no posar el símbol %) ]]-Taula1[[#This Row],[% Reducció salari per baix rendiment        (no posar el símbol %)]]</f>
        <v>0</v>
      </c>
      <c r="AU640" s="137">
        <f t="shared" si="147"/>
        <v>0</v>
      </c>
      <c r="AV640" s="87"/>
      <c r="AW640" s="136">
        <f>ROUND((AX640/100)*693*Taula1[[#This Row],[Espai reservat Administració  (mesos)]],2)</f>
        <v>0</v>
      </c>
      <c r="AX640" s="90">
        <f>Taula1[[#This Row],[% Jornada segons contracte
(no posar el símbol %) ]]-Taula1[[#This Row],[% Reducció salari per baix rendiment        (no posar el símbol %)]]</f>
        <v>0</v>
      </c>
      <c r="AY640" s="131">
        <f>ROUND((AZ640/100)*22.78356164*Taula1[[#This Row],[Espai reservat Administració (dies)]],2)</f>
        <v>0</v>
      </c>
      <c r="AZ640" s="81">
        <f>Taula1[[#This Row],[% Jornada segons contracte
(no posar el símbol %) ]]-Taula1[[#This Row],[% Reducció salari per baix rendiment        (no posar el símbol %)]]</f>
        <v>0</v>
      </c>
      <c r="BA640" s="82">
        <f t="shared" si="148"/>
        <v>0</v>
      </c>
      <c r="BB640" s="41"/>
      <c r="BC640" s="131">
        <f>IF(Taula1[[#This Row],[Grup justificat     (fer servir opcions de la llista desplegable)]]=1,AI640,0)</f>
        <v>0</v>
      </c>
      <c r="BD640" s="131">
        <f>IF(Taula1[[#This Row],[Grup justificat     (fer servir opcions de la llista desplegable)]]=2,AU640,0)</f>
        <v>0</v>
      </c>
      <c r="BE640" s="41"/>
      <c r="BF640" s="131">
        <f>IF(Taula1[[#This Row],[Espai reservat Administració]]=1,AO640,0)</f>
        <v>0</v>
      </c>
      <c r="BG640" s="82">
        <f>IF(Taula1[[#This Row],[Espai reservat Administració]]=2,BA640,0)</f>
        <v>0</v>
      </c>
      <c r="BH640" s="41"/>
      <c r="BI640" s="126">
        <f>IF(Taula1[[#This Row],[Grup justificat     (fer servir opcions de la llista desplegable)]]=1,1,0)</f>
        <v>0</v>
      </c>
      <c r="BJ640" s="126">
        <f>IF(Taula1[[#This Row],[Espai reservat Administració]]=1,1,0)</f>
        <v>0</v>
      </c>
      <c r="BK640" s="111"/>
      <c r="BL640" s="126">
        <f>IF(Taula1[[#This Row],[Grup justificat     (fer servir opcions de la llista desplegable)]]=2,1,0)</f>
        <v>0</v>
      </c>
      <c r="BM640" s="126">
        <f>IF(Taula1[[#This Row],[Espai reservat Administració]]=2,1,0)</f>
        <v>0</v>
      </c>
      <c r="BN640" s="73"/>
      <c r="BO640" s="73"/>
      <c r="BP640" s="73"/>
      <c r="BQ640" s="73"/>
      <c r="BR640" s="73"/>
      <c r="BS640" s="73"/>
      <c r="BT640" s="73"/>
      <c r="BU640" s="73"/>
      <c r="BV640" s="73"/>
      <c r="BW640" s="73"/>
      <c r="BX640" s="73"/>
      <c r="BY640" s="73"/>
      <c r="BZ640" s="73"/>
      <c r="CA640" s="73"/>
      <c r="CB640" s="73"/>
      <c r="CC640" s="73"/>
      <c r="CD640" s="73"/>
      <c r="CE640" s="73"/>
      <c r="CF640" s="73"/>
      <c r="CG640" s="63">
        <f t="shared" si="149"/>
        <v>0</v>
      </c>
      <c r="CH640" s="63">
        <f t="shared" si="150"/>
        <v>0</v>
      </c>
      <c r="CI640" s="73"/>
      <c r="CJ640" s="63">
        <f>IF(Taula1[[#This Row],[Tipus de contracte                                  (fer servir opcions de la llista desplegable)]]="Indefinit",1,0)</f>
        <v>0</v>
      </c>
      <c r="CK640" s="63">
        <f>IF(Taula1[[#This Row],[Tipus de contracte                                  (fer servir opcions de la llista desplegable)]]="Temporal, igual o superior a 6 mesos",1,0)</f>
        <v>0</v>
      </c>
      <c r="CL640" s="63">
        <f>IF(Taula1[[#This Row],[Tipus de contracte                                  (fer servir opcions de la llista desplegable)]]="Substitució per IT",1,0)</f>
        <v>0</v>
      </c>
      <c r="CM640" s="73"/>
      <c r="CN640" s="63">
        <f>IF(Taula1[[#This Row],[Relació llocs de treball]]&gt;=1,1,0)</f>
        <v>0</v>
      </c>
      <c r="CO640" s="73"/>
      <c r="CP640" s="63">
        <f>IF(Taula1[[#This Row],[Identitat de gènere                                                          (fer servir opcions de la llista desplegable)]]="Home",1,0)</f>
        <v>0</v>
      </c>
      <c r="CQ640" s="63">
        <f>IF(Taula1[[#This Row],[Identitat de gènere                                                          (fer servir opcions de la llista desplegable)]]="Dona",1,0)</f>
        <v>0</v>
      </c>
      <c r="CR640" s="63">
        <f>IF(Taula1[[#This Row],[Identitat de gènere                                                          (fer servir opcions de la llista desplegable)]]="No binari",1,0)</f>
        <v>0</v>
      </c>
      <c r="CS640" s="73"/>
      <c r="CT640" s="63">
        <f t="shared" si="144"/>
        <v>0</v>
      </c>
      <c r="CU640" s="64">
        <f t="shared" si="151"/>
        <v>0</v>
      </c>
      <c r="CW640" s="64">
        <f t="shared" si="152"/>
        <v>0</v>
      </c>
      <c r="CX640" s="64">
        <f t="shared" si="153"/>
        <v>0</v>
      </c>
      <c r="CY640" s="64">
        <f t="shared" si="154"/>
        <v>0</v>
      </c>
      <c r="CZ640" s="64">
        <f t="shared" si="155"/>
        <v>0</v>
      </c>
      <c r="DB640" s="64">
        <f t="shared" si="156"/>
        <v>0</v>
      </c>
      <c r="DC640" s="64">
        <f t="shared" si="157"/>
        <v>0</v>
      </c>
      <c r="DD640" s="64">
        <f t="shared" si="158"/>
        <v>0</v>
      </c>
      <c r="DE640" s="64">
        <f t="shared" si="159"/>
        <v>0</v>
      </c>
    </row>
    <row r="641" spans="2:109" x14ac:dyDescent="0.3">
      <c r="B641" s="167"/>
      <c r="C641" s="186"/>
      <c r="D641" s="2"/>
      <c r="E641" s="67"/>
      <c r="F641" s="5"/>
      <c r="G641" s="5"/>
      <c r="H641" s="187"/>
      <c r="I641" s="111" t="str">
        <f ca="1">IF(Taula1[[#This Row],[Data naixement (format dd/mm/aaaa)]]="","0",DATEDIF(Taula1[[#This Row],[Data naixement (format dd/mm/aaaa)]],TODAY(),"Y"))</f>
        <v>0</v>
      </c>
      <c r="J641" s="6"/>
      <c r="K641" s="6"/>
      <c r="L641" s="6"/>
      <c r="M641" s="6"/>
      <c r="N641" s="56"/>
      <c r="O641" s="56"/>
      <c r="P641" s="56"/>
      <c r="Q641" s="6"/>
      <c r="R641" s="7"/>
      <c r="S641" s="143">
        <f>Taula1[[#This Row],[Mesos naturals sencers treballats període justificat (01/01/2023 - 31/03/2023)]]</f>
        <v>0</v>
      </c>
      <c r="T641" s="194">
        <f>Taula1[[#This Row],[Dies treballats període justificat (01/01/2023 - 31/03/2023)              no comptabilitzats com a mes natural sencer]]</f>
        <v>0</v>
      </c>
      <c r="U641" s="12"/>
      <c r="V641" s="7"/>
      <c r="W641" s="188"/>
      <c r="X641" s="188"/>
      <c r="Y641" s="188"/>
      <c r="Z641" s="188"/>
      <c r="AA641" s="190"/>
      <c r="AB641" s="143">
        <f>Taula1[[#This Row],[Grup justificat     (fer servir opcions de la llista desplegable)]]</f>
        <v>0</v>
      </c>
      <c r="AC641" s="182"/>
      <c r="AD641" s="39"/>
      <c r="AE641" s="131">
        <f>ROUND((AF641/100)*756*Taula1[[#This Row],[Mesos naturals sencers treballats període justificat (01/01/2023 - 31/03/2023)]],2)</f>
        <v>0</v>
      </c>
      <c r="AF641" s="81">
        <f>Taula1[[#This Row],[% Jornada segons contracte
(no posar el símbol %) ]]-Taula1[[#This Row],[% Reducció salari per baix rendiment        (no posar el símbol %)]]</f>
        <v>0</v>
      </c>
      <c r="AG641" s="131">
        <f>ROUND((AH641/100)*24.8547945*Taula1[[#This Row],[Dies treballats període justificat (01/01/2023 - 31/03/2023)              no comptabilitzats com a mes natural sencer]],2)</f>
        <v>0</v>
      </c>
      <c r="AH641" s="79">
        <f>Taula1[[#This Row],[% Jornada segons contracte
(no posar el símbol %) ]]-Taula1[[#This Row],[% Reducció salari per baix rendiment        (no posar el símbol %)]]</f>
        <v>0</v>
      </c>
      <c r="AI641" s="131">
        <f t="shared" si="145"/>
        <v>0</v>
      </c>
      <c r="AJ641" s="39"/>
      <c r="AK641" s="131">
        <f>ROUND((AL641/100)*756*Taula1[[#This Row],[Espai reservat Administració  (mesos)]],2)</f>
        <v>0</v>
      </c>
      <c r="AL641" s="81">
        <f>Taula1[[#This Row],[% Jornada segons contracte
(no posar el símbol %) ]]-Taula1[[#This Row],[% Reducció salari per baix rendiment        (no posar el símbol %)]]</f>
        <v>0</v>
      </c>
      <c r="AM641" s="131">
        <f>ROUND((AN641/100)*24.8547945*Taula1[[#This Row],[Espai reservat Administració (dies)]],2)</f>
        <v>0</v>
      </c>
      <c r="AN641" s="79">
        <f>Taula1[[#This Row],[% Jornada segons contracte
(no posar el símbol %) ]]-Taula1[[#This Row],[% Reducció salari per baix rendiment        (no posar el símbol %)]]</f>
        <v>0</v>
      </c>
      <c r="AO641" s="131">
        <f t="shared" si="146"/>
        <v>0</v>
      </c>
      <c r="AP641" s="87"/>
      <c r="AQ641" s="137">
        <f>ROUND((AR641/100)*693*Taula1[[#This Row],[Mesos naturals sencers treballats període justificat (01/01/2023 - 31/03/2023)]],2)</f>
        <v>0</v>
      </c>
      <c r="AR641" s="90">
        <f>Taula1[[#This Row],[% Jornada segons contracte
(no posar el símbol %) ]]-Taula1[[#This Row],[% Reducció salari per baix rendiment        (no posar el símbol %)]]</f>
        <v>0</v>
      </c>
      <c r="AS641" s="137">
        <f>ROUND((AT641/100)*22.78356164*Taula1[[#This Row],[Dies treballats període justificat (01/01/2023 - 31/03/2023)              no comptabilitzats com a mes natural sencer]],2)</f>
        <v>0</v>
      </c>
      <c r="AT641" s="90">
        <f>Taula1[[#This Row],[% Jornada segons contracte
(no posar el símbol %) ]]-Taula1[[#This Row],[% Reducció salari per baix rendiment        (no posar el símbol %)]]</f>
        <v>0</v>
      </c>
      <c r="AU641" s="137">
        <f t="shared" si="147"/>
        <v>0</v>
      </c>
      <c r="AV641" s="87"/>
      <c r="AW641" s="136">
        <f>ROUND((AX641/100)*693*Taula1[[#This Row],[Espai reservat Administració  (mesos)]],2)</f>
        <v>0</v>
      </c>
      <c r="AX641" s="90">
        <f>Taula1[[#This Row],[% Jornada segons contracte
(no posar el símbol %) ]]-Taula1[[#This Row],[% Reducció salari per baix rendiment        (no posar el símbol %)]]</f>
        <v>0</v>
      </c>
      <c r="AY641" s="131">
        <f>ROUND((AZ641/100)*22.78356164*Taula1[[#This Row],[Espai reservat Administració (dies)]],2)</f>
        <v>0</v>
      </c>
      <c r="AZ641" s="81">
        <f>Taula1[[#This Row],[% Jornada segons contracte
(no posar el símbol %) ]]-Taula1[[#This Row],[% Reducció salari per baix rendiment        (no posar el símbol %)]]</f>
        <v>0</v>
      </c>
      <c r="BA641" s="82">
        <f t="shared" si="148"/>
        <v>0</v>
      </c>
      <c r="BB641" s="41"/>
      <c r="BC641" s="131">
        <f>IF(Taula1[[#This Row],[Grup justificat     (fer servir opcions de la llista desplegable)]]=1,AI641,0)</f>
        <v>0</v>
      </c>
      <c r="BD641" s="131">
        <f>IF(Taula1[[#This Row],[Grup justificat     (fer servir opcions de la llista desplegable)]]=2,AU641,0)</f>
        <v>0</v>
      </c>
      <c r="BE641" s="41"/>
      <c r="BF641" s="131">
        <f>IF(Taula1[[#This Row],[Espai reservat Administració]]=1,AO641,0)</f>
        <v>0</v>
      </c>
      <c r="BG641" s="82">
        <f>IF(Taula1[[#This Row],[Espai reservat Administració]]=2,BA641,0)</f>
        <v>0</v>
      </c>
      <c r="BH641" s="41"/>
      <c r="BI641" s="126">
        <f>IF(Taula1[[#This Row],[Grup justificat     (fer servir opcions de la llista desplegable)]]=1,1,0)</f>
        <v>0</v>
      </c>
      <c r="BJ641" s="126">
        <f>IF(Taula1[[#This Row],[Espai reservat Administració]]=1,1,0)</f>
        <v>0</v>
      </c>
      <c r="BK641" s="111"/>
      <c r="BL641" s="126">
        <f>IF(Taula1[[#This Row],[Grup justificat     (fer servir opcions de la llista desplegable)]]=2,1,0)</f>
        <v>0</v>
      </c>
      <c r="BM641" s="126">
        <f>IF(Taula1[[#This Row],[Espai reservat Administració]]=2,1,0)</f>
        <v>0</v>
      </c>
      <c r="BN641" s="73"/>
      <c r="BO641" s="73"/>
      <c r="BP641" s="73"/>
      <c r="BQ641" s="73"/>
      <c r="BR641" s="73"/>
      <c r="BS641" s="73"/>
      <c r="BT641" s="73"/>
      <c r="BU641" s="73"/>
      <c r="BV641" s="73"/>
      <c r="BW641" s="73"/>
      <c r="BX641" s="73"/>
      <c r="BY641" s="73"/>
      <c r="BZ641" s="73"/>
      <c r="CA641" s="73"/>
      <c r="CB641" s="73"/>
      <c r="CC641" s="73"/>
      <c r="CD641" s="73"/>
      <c r="CE641" s="73"/>
      <c r="CF641" s="73"/>
      <c r="CG641" s="63">
        <f t="shared" si="149"/>
        <v>0</v>
      </c>
      <c r="CH641" s="63">
        <f t="shared" si="150"/>
        <v>0</v>
      </c>
      <c r="CI641" s="73"/>
      <c r="CJ641" s="63">
        <f>IF(Taula1[[#This Row],[Tipus de contracte                                  (fer servir opcions de la llista desplegable)]]="Indefinit",1,0)</f>
        <v>0</v>
      </c>
      <c r="CK641" s="63">
        <f>IF(Taula1[[#This Row],[Tipus de contracte                                  (fer servir opcions de la llista desplegable)]]="Temporal, igual o superior a 6 mesos",1,0)</f>
        <v>0</v>
      </c>
      <c r="CL641" s="63">
        <f>IF(Taula1[[#This Row],[Tipus de contracte                                  (fer servir opcions de la llista desplegable)]]="Substitució per IT",1,0)</f>
        <v>0</v>
      </c>
      <c r="CM641" s="73"/>
      <c r="CN641" s="63">
        <f>IF(Taula1[[#This Row],[Relació llocs de treball]]&gt;=1,1,0)</f>
        <v>0</v>
      </c>
      <c r="CO641" s="73"/>
      <c r="CP641" s="63">
        <f>IF(Taula1[[#This Row],[Identitat de gènere                                                          (fer servir opcions de la llista desplegable)]]="Home",1,0)</f>
        <v>0</v>
      </c>
      <c r="CQ641" s="63">
        <f>IF(Taula1[[#This Row],[Identitat de gènere                                                          (fer servir opcions de la llista desplegable)]]="Dona",1,0)</f>
        <v>0</v>
      </c>
      <c r="CR641" s="63">
        <f>IF(Taula1[[#This Row],[Identitat de gènere                                                          (fer servir opcions de la llista desplegable)]]="No binari",1,0)</f>
        <v>0</v>
      </c>
      <c r="CS641" s="73"/>
      <c r="CT641" s="63">
        <f t="shared" si="144"/>
        <v>0</v>
      </c>
      <c r="CU641" s="64">
        <f t="shared" si="151"/>
        <v>0</v>
      </c>
      <c r="CW641" s="64">
        <f t="shared" si="152"/>
        <v>0</v>
      </c>
      <c r="CX641" s="64">
        <f t="shared" si="153"/>
        <v>0</v>
      </c>
      <c r="CY641" s="64">
        <f t="shared" si="154"/>
        <v>0</v>
      </c>
      <c r="CZ641" s="64">
        <f t="shared" si="155"/>
        <v>0</v>
      </c>
      <c r="DB641" s="64">
        <f t="shared" si="156"/>
        <v>0</v>
      </c>
      <c r="DC641" s="64">
        <f t="shared" si="157"/>
        <v>0</v>
      </c>
      <c r="DD641" s="64">
        <f t="shared" si="158"/>
        <v>0</v>
      </c>
      <c r="DE641" s="64">
        <f t="shared" si="159"/>
        <v>0</v>
      </c>
    </row>
    <row r="642" spans="2:109" x14ac:dyDescent="0.3">
      <c r="B642" s="167"/>
      <c r="C642" s="186"/>
      <c r="D642" s="2"/>
      <c r="E642" s="67"/>
      <c r="F642" s="5"/>
      <c r="G642" s="5"/>
      <c r="H642" s="187"/>
      <c r="I642" s="111" t="str">
        <f ca="1">IF(Taula1[[#This Row],[Data naixement (format dd/mm/aaaa)]]="","0",DATEDIF(Taula1[[#This Row],[Data naixement (format dd/mm/aaaa)]],TODAY(),"Y"))</f>
        <v>0</v>
      </c>
      <c r="J642" s="6"/>
      <c r="K642" s="6"/>
      <c r="L642" s="6"/>
      <c r="M642" s="6"/>
      <c r="N642" s="56"/>
      <c r="O642" s="56"/>
      <c r="P642" s="56"/>
      <c r="Q642" s="6"/>
      <c r="R642" s="7"/>
      <c r="S642" s="143">
        <f>Taula1[[#This Row],[Mesos naturals sencers treballats període justificat (01/01/2023 - 31/03/2023)]]</f>
        <v>0</v>
      </c>
      <c r="T642" s="194">
        <f>Taula1[[#This Row],[Dies treballats període justificat (01/01/2023 - 31/03/2023)              no comptabilitzats com a mes natural sencer]]</f>
        <v>0</v>
      </c>
      <c r="U642" s="12"/>
      <c r="V642" s="7"/>
      <c r="W642" s="188"/>
      <c r="X642" s="188"/>
      <c r="Y642" s="188"/>
      <c r="Z642" s="188"/>
      <c r="AA642" s="190"/>
      <c r="AB642" s="143">
        <f>Taula1[[#This Row],[Grup justificat     (fer servir opcions de la llista desplegable)]]</f>
        <v>0</v>
      </c>
      <c r="AC642" s="182"/>
      <c r="AD642" s="39"/>
      <c r="AE642" s="131">
        <f>ROUND((AF642/100)*756*Taula1[[#This Row],[Mesos naturals sencers treballats període justificat (01/01/2023 - 31/03/2023)]],2)</f>
        <v>0</v>
      </c>
      <c r="AF642" s="81">
        <f>Taula1[[#This Row],[% Jornada segons contracte
(no posar el símbol %) ]]-Taula1[[#This Row],[% Reducció salari per baix rendiment        (no posar el símbol %)]]</f>
        <v>0</v>
      </c>
      <c r="AG642" s="131">
        <f>ROUND((AH642/100)*24.8547945*Taula1[[#This Row],[Dies treballats període justificat (01/01/2023 - 31/03/2023)              no comptabilitzats com a mes natural sencer]],2)</f>
        <v>0</v>
      </c>
      <c r="AH642" s="79">
        <f>Taula1[[#This Row],[% Jornada segons contracte
(no posar el símbol %) ]]-Taula1[[#This Row],[% Reducció salari per baix rendiment        (no posar el símbol %)]]</f>
        <v>0</v>
      </c>
      <c r="AI642" s="131">
        <f t="shared" si="145"/>
        <v>0</v>
      </c>
      <c r="AJ642" s="39"/>
      <c r="AK642" s="131">
        <f>ROUND((AL642/100)*756*Taula1[[#This Row],[Espai reservat Administració  (mesos)]],2)</f>
        <v>0</v>
      </c>
      <c r="AL642" s="81">
        <f>Taula1[[#This Row],[% Jornada segons contracte
(no posar el símbol %) ]]-Taula1[[#This Row],[% Reducció salari per baix rendiment        (no posar el símbol %)]]</f>
        <v>0</v>
      </c>
      <c r="AM642" s="131">
        <f>ROUND((AN642/100)*24.8547945*Taula1[[#This Row],[Espai reservat Administració (dies)]],2)</f>
        <v>0</v>
      </c>
      <c r="AN642" s="79">
        <f>Taula1[[#This Row],[% Jornada segons contracte
(no posar el símbol %) ]]-Taula1[[#This Row],[% Reducció salari per baix rendiment        (no posar el símbol %)]]</f>
        <v>0</v>
      </c>
      <c r="AO642" s="131">
        <f t="shared" si="146"/>
        <v>0</v>
      </c>
      <c r="AP642" s="87"/>
      <c r="AQ642" s="137">
        <f>ROUND((AR642/100)*693*Taula1[[#This Row],[Mesos naturals sencers treballats període justificat (01/01/2023 - 31/03/2023)]],2)</f>
        <v>0</v>
      </c>
      <c r="AR642" s="90">
        <f>Taula1[[#This Row],[% Jornada segons contracte
(no posar el símbol %) ]]-Taula1[[#This Row],[% Reducció salari per baix rendiment        (no posar el símbol %)]]</f>
        <v>0</v>
      </c>
      <c r="AS642" s="137">
        <f>ROUND((AT642/100)*22.78356164*Taula1[[#This Row],[Dies treballats període justificat (01/01/2023 - 31/03/2023)              no comptabilitzats com a mes natural sencer]],2)</f>
        <v>0</v>
      </c>
      <c r="AT642" s="90">
        <f>Taula1[[#This Row],[% Jornada segons contracte
(no posar el símbol %) ]]-Taula1[[#This Row],[% Reducció salari per baix rendiment        (no posar el símbol %)]]</f>
        <v>0</v>
      </c>
      <c r="AU642" s="137">
        <f t="shared" si="147"/>
        <v>0</v>
      </c>
      <c r="AV642" s="87"/>
      <c r="AW642" s="136">
        <f>ROUND((AX642/100)*693*Taula1[[#This Row],[Espai reservat Administració  (mesos)]],2)</f>
        <v>0</v>
      </c>
      <c r="AX642" s="90">
        <f>Taula1[[#This Row],[% Jornada segons contracte
(no posar el símbol %) ]]-Taula1[[#This Row],[% Reducció salari per baix rendiment        (no posar el símbol %)]]</f>
        <v>0</v>
      </c>
      <c r="AY642" s="131">
        <f>ROUND((AZ642/100)*22.78356164*Taula1[[#This Row],[Espai reservat Administració (dies)]],2)</f>
        <v>0</v>
      </c>
      <c r="AZ642" s="81">
        <f>Taula1[[#This Row],[% Jornada segons contracte
(no posar el símbol %) ]]-Taula1[[#This Row],[% Reducció salari per baix rendiment        (no posar el símbol %)]]</f>
        <v>0</v>
      </c>
      <c r="BA642" s="82">
        <f t="shared" si="148"/>
        <v>0</v>
      </c>
      <c r="BB642" s="41"/>
      <c r="BC642" s="131">
        <f>IF(Taula1[[#This Row],[Grup justificat     (fer servir opcions de la llista desplegable)]]=1,AI642,0)</f>
        <v>0</v>
      </c>
      <c r="BD642" s="131">
        <f>IF(Taula1[[#This Row],[Grup justificat     (fer servir opcions de la llista desplegable)]]=2,AU642,0)</f>
        <v>0</v>
      </c>
      <c r="BE642" s="41"/>
      <c r="BF642" s="131">
        <f>IF(Taula1[[#This Row],[Espai reservat Administració]]=1,AO642,0)</f>
        <v>0</v>
      </c>
      <c r="BG642" s="82">
        <f>IF(Taula1[[#This Row],[Espai reservat Administració]]=2,BA642,0)</f>
        <v>0</v>
      </c>
      <c r="BH642" s="41"/>
      <c r="BI642" s="126">
        <f>IF(Taula1[[#This Row],[Grup justificat     (fer servir opcions de la llista desplegable)]]=1,1,0)</f>
        <v>0</v>
      </c>
      <c r="BJ642" s="126">
        <f>IF(Taula1[[#This Row],[Espai reservat Administració]]=1,1,0)</f>
        <v>0</v>
      </c>
      <c r="BK642" s="111"/>
      <c r="BL642" s="126">
        <f>IF(Taula1[[#This Row],[Grup justificat     (fer servir opcions de la llista desplegable)]]=2,1,0)</f>
        <v>0</v>
      </c>
      <c r="BM642" s="126">
        <f>IF(Taula1[[#This Row],[Espai reservat Administració]]=2,1,0)</f>
        <v>0</v>
      </c>
      <c r="BN642" s="73"/>
      <c r="BO642" s="73"/>
      <c r="BP642" s="73"/>
      <c r="BQ642" s="73"/>
      <c r="BR642" s="73"/>
      <c r="BS642" s="73"/>
      <c r="BT642" s="73"/>
      <c r="BU642" s="73"/>
      <c r="BV642" s="73"/>
      <c r="BW642" s="73"/>
      <c r="BX642" s="73"/>
      <c r="BY642" s="73"/>
      <c r="BZ642" s="73"/>
      <c r="CA642" s="73"/>
      <c r="CB642" s="73"/>
      <c r="CC642" s="73"/>
      <c r="CD642" s="73"/>
      <c r="CE642" s="73"/>
      <c r="CF642" s="73"/>
      <c r="CG642" s="63">
        <f t="shared" si="149"/>
        <v>0</v>
      </c>
      <c r="CH642" s="63">
        <f t="shared" si="150"/>
        <v>0</v>
      </c>
      <c r="CI642" s="73"/>
      <c r="CJ642" s="63">
        <f>IF(Taula1[[#This Row],[Tipus de contracte                                  (fer servir opcions de la llista desplegable)]]="Indefinit",1,0)</f>
        <v>0</v>
      </c>
      <c r="CK642" s="63">
        <f>IF(Taula1[[#This Row],[Tipus de contracte                                  (fer servir opcions de la llista desplegable)]]="Temporal, igual o superior a 6 mesos",1,0)</f>
        <v>0</v>
      </c>
      <c r="CL642" s="63">
        <f>IF(Taula1[[#This Row],[Tipus de contracte                                  (fer servir opcions de la llista desplegable)]]="Substitució per IT",1,0)</f>
        <v>0</v>
      </c>
      <c r="CM642" s="73"/>
      <c r="CN642" s="63">
        <f>IF(Taula1[[#This Row],[Relació llocs de treball]]&gt;=1,1,0)</f>
        <v>0</v>
      </c>
      <c r="CO642" s="73"/>
      <c r="CP642" s="63">
        <f>IF(Taula1[[#This Row],[Identitat de gènere                                                          (fer servir opcions de la llista desplegable)]]="Home",1,0)</f>
        <v>0</v>
      </c>
      <c r="CQ642" s="63">
        <f>IF(Taula1[[#This Row],[Identitat de gènere                                                          (fer servir opcions de la llista desplegable)]]="Dona",1,0)</f>
        <v>0</v>
      </c>
      <c r="CR642" s="63">
        <f>IF(Taula1[[#This Row],[Identitat de gènere                                                          (fer servir opcions de la llista desplegable)]]="No binari",1,0)</f>
        <v>0</v>
      </c>
      <c r="CS642" s="73"/>
      <c r="CT642" s="63">
        <f t="shared" si="144"/>
        <v>0</v>
      </c>
      <c r="CU642" s="64">
        <f t="shared" si="151"/>
        <v>0</v>
      </c>
      <c r="CW642" s="64">
        <f t="shared" si="152"/>
        <v>0</v>
      </c>
      <c r="CX642" s="64">
        <f t="shared" si="153"/>
        <v>0</v>
      </c>
      <c r="CY642" s="64">
        <f t="shared" si="154"/>
        <v>0</v>
      </c>
      <c r="CZ642" s="64">
        <f t="shared" si="155"/>
        <v>0</v>
      </c>
      <c r="DB642" s="64">
        <f t="shared" si="156"/>
        <v>0</v>
      </c>
      <c r="DC642" s="64">
        <f t="shared" si="157"/>
        <v>0</v>
      </c>
      <c r="DD642" s="64">
        <f t="shared" si="158"/>
        <v>0</v>
      </c>
      <c r="DE642" s="64">
        <f t="shared" si="159"/>
        <v>0</v>
      </c>
    </row>
    <row r="643" spans="2:109" x14ac:dyDescent="0.3">
      <c r="B643" s="167"/>
      <c r="C643" s="186"/>
      <c r="D643" s="2"/>
      <c r="E643" s="67"/>
      <c r="F643" s="5"/>
      <c r="G643" s="5"/>
      <c r="H643" s="187"/>
      <c r="I643" s="111" t="str">
        <f ca="1">IF(Taula1[[#This Row],[Data naixement (format dd/mm/aaaa)]]="","0",DATEDIF(Taula1[[#This Row],[Data naixement (format dd/mm/aaaa)]],TODAY(),"Y"))</f>
        <v>0</v>
      </c>
      <c r="J643" s="6"/>
      <c r="K643" s="6"/>
      <c r="L643" s="6"/>
      <c r="M643" s="6"/>
      <c r="N643" s="56"/>
      <c r="O643" s="56"/>
      <c r="P643" s="56"/>
      <c r="Q643" s="6"/>
      <c r="R643" s="7"/>
      <c r="S643" s="143">
        <f>Taula1[[#This Row],[Mesos naturals sencers treballats període justificat (01/01/2023 - 31/03/2023)]]</f>
        <v>0</v>
      </c>
      <c r="T643" s="194">
        <f>Taula1[[#This Row],[Dies treballats període justificat (01/01/2023 - 31/03/2023)              no comptabilitzats com a mes natural sencer]]</f>
        <v>0</v>
      </c>
      <c r="U643" s="12"/>
      <c r="V643" s="7"/>
      <c r="W643" s="188"/>
      <c r="X643" s="188"/>
      <c r="Y643" s="188"/>
      <c r="Z643" s="188"/>
      <c r="AA643" s="190"/>
      <c r="AB643" s="143">
        <f>Taula1[[#This Row],[Grup justificat     (fer servir opcions de la llista desplegable)]]</f>
        <v>0</v>
      </c>
      <c r="AC643" s="182"/>
      <c r="AD643" s="39"/>
      <c r="AE643" s="131">
        <f>ROUND((AF643/100)*756*Taula1[[#This Row],[Mesos naturals sencers treballats període justificat (01/01/2023 - 31/03/2023)]],2)</f>
        <v>0</v>
      </c>
      <c r="AF643" s="81">
        <f>Taula1[[#This Row],[% Jornada segons contracte
(no posar el símbol %) ]]-Taula1[[#This Row],[% Reducció salari per baix rendiment        (no posar el símbol %)]]</f>
        <v>0</v>
      </c>
      <c r="AG643" s="131">
        <f>ROUND((AH643/100)*24.8547945*Taula1[[#This Row],[Dies treballats període justificat (01/01/2023 - 31/03/2023)              no comptabilitzats com a mes natural sencer]],2)</f>
        <v>0</v>
      </c>
      <c r="AH643" s="79">
        <f>Taula1[[#This Row],[% Jornada segons contracte
(no posar el símbol %) ]]-Taula1[[#This Row],[% Reducció salari per baix rendiment        (no posar el símbol %)]]</f>
        <v>0</v>
      </c>
      <c r="AI643" s="131">
        <f t="shared" si="145"/>
        <v>0</v>
      </c>
      <c r="AJ643" s="39"/>
      <c r="AK643" s="131">
        <f>ROUND((AL643/100)*756*Taula1[[#This Row],[Espai reservat Administració  (mesos)]],2)</f>
        <v>0</v>
      </c>
      <c r="AL643" s="81">
        <f>Taula1[[#This Row],[% Jornada segons contracte
(no posar el símbol %) ]]-Taula1[[#This Row],[% Reducció salari per baix rendiment        (no posar el símbol %)]]</f>
        <v>0</v>
      </c>
      <c r="AM643" s="131">
        <f>ROUND((AN643/100)*24.8547945*Taula1[[#This Row],[Espai reservat Administració (dies)]],2)</f>
        <v>0</v>
      </c>
      <c r="AN643" s="79">
        <f>Taula1[[#This Row],[% Jornada segons contracte
(no posar el símbol %) ]]-Taula1[[#This Row],[% Reducció salari per baix rendiment        (no posar el símbol %)]]</f>
        <v>0</v>
      </c>
      <c r="AO643" s="131">
        <f t="shared" si="146"/>
        <v>0</v>
      </c>
      <c r="AP643" s="87"/>
      <c r="AQ643" s="137">
        <f>ROUND((AR643/100)*693*Taula1[[#This Row],[Mesos naturals sencers treballats període justificat (01/01/2023 - 31/03/2023)]],2)</f>
        <v>0</v>
      </c>
      <c r="AR643" s="90">
        <f>Taula1[[#This Row],[% Jornada segons contracte
(no posar el símbol %) ]]-Taula1[[#This Row],[% Reducció salari per baix rendiment        (no posar el símbol %)]]</f>
        <v>0</v>
      </c>
      <c r="AS643" s="137">
        <f>ROUND((AT643/100)*22.78356164*Taula1[[#This Row],[Dies treballats període justificat (01/01/2023 - 31/03/2023)              no comptabilitzats com a mes natural sencer]],2)</f>
        <v>0</v>
      </c>
      <c r="AT643" s="90">
        <f>Taula1[[#This Row],[% Jornada segons contracte
(no posar el símbol %) ]]-Taula1[[#This Row],[% Reducció salari per baix rendiment        (no posar el símbol %)]]</f>
        <v>0</v>
      </c>
      <c r="AU643" s="137">
        <f t="shared" si="147"/>
        <v>0</v>
      </c>
      <c r="AV643" s="87"/>
      <c r="AW643" s="136">
        <f>ROUND((AX643/100)*693*Taula1[[#This Row],[Espai reservat Administració  (mesos)]],2)</f>
        <v>0</v>
      </c>
      <c r="AX643" s="90">
        <f>Taula1[[#This Row],[% Jornada segons contracte
(no posar el símbol %) ]]-Taula1[[#This Row],[% Reducció salari per baix rendiment        (no posar el símbol %)]]</f>
        <v>0</v>
      </c>
      <c r="AY643" s="131">
        <f>ROUND((AZ643/100)*22.78356164*Taula1[[#This Row],[Espai reservat Administració (dies)]],2)</f>
        <v>0</v>
      </c>
      <c r="AZ643" s="81">
        <f>Taula1[[#This Row],[% Jornada segons contracte
(no posar el símbol %) ]]-Taula1[[#This Row],[% Reducció salari per baix rendiment        (no posar el símbol %)]]</f>
        <v>0</v>
      </c>
      <c r="BA643" s="82">
        <f t="shared" si="148"/>
        <v>0</v>
      </c>
      <c r="BB643" s="41"/>
      <c r="BC643" s="131">
        <f>IF(Taula1[[#This Row],[Grup justificat     (fer servir opcions de la llista desplegable)]]=1,AI643,0)</f>
        <v>0</v>
      </c>
      <c r="BD643" s="131">
        <f>IF(Taula1[[#This Row],[Grup justificat     (fer servir opcions de la llista desplegable)]]=2,AU643,0)</f>
        <v>0</v>
      </c>
      <c r="BE643" s="41"/>
      <c r="BF643" s="131">
        <f>IF(Taula1[[#This Row],[Espai reservat Administració]]=1,AO643,0)</f>
        <v>0</v>
      </c>
      <c r="BG643" s="82">
        <f>IF(Taula1[[#This Row],[Espai reservat Administració]]=2,BA643,0)</f>
        <v>0</v>
      </c>
      <c r="BH643" s="41"/>
      <c r="BI643" s="126">
        <f>IF(Taula1[[#This Row],[Grup justificat     (fer servir opcions de la llista desplegable)]]=1,1,0)</f>
        <v>0</v>
      </c>
      <c r="BJ643" s="126">
        <f>IF(Taula1[[#This Row],[Espai reservat Administració]]=1,1,0)</f>
        <v>0</v>
      </c>
      <c r="BK643" s="111"/>
      <c r="BL643" s="126">
        <f>IF(Taula1[[#This Row],[Grup justificat     (fer servir opcions de la llista desplegable)]]=2,1,0)</f>
        <v>0</v>
      </c>
      <c r="BM643" s="126">
        <f>IF(Taula1[[#This Row],[Espai reservat Administració]]=2,1,0)</f>
        <v>0</v>
      </c>
      <c r="BN643" s="73"/>
      <c r="BO643" s="73"/>
      <c r="BP643" s="73"/>
      <c r="BQ643" s="73"/>
      <c r="BR643" s="73"/>
      <c r="BS643" s="73"/>
      <c r="BT643" s="73"/>
      <c r="BU643" s="73"/>
      <c r="BV643" s="73"/>
      <c r="BW643" s="73"/>
      <c r="BX643" s="73"/>
      <c r="BY643" s="73"/>
      <c r="BZ643" s="73"/>
      <c r="CA643" s="73"/>
      <c r="CB643" s="73"/>
      <c r="CC643" s="73"/>
      <c r="CD643" s="73"/>
      <c r="CE643" s="73"/>
      <c r="CF643" s="73"/>
      <c r="CG643" s="63">
        <f t="shared" si="149"/>
        <v>0</v>
      </c>
      <c r="CH643" s="63">
        <f t="shared" si="150"/>
        <v>0</v>
      </c>
      <c r="CI643" s="73"/>
      <c r="CJ643" s="63">
        <f>IF(Taula1[[#This Row],[Tipus de contracte                                  (fer servir opcions de la llista desplegable)]]="Indefinit",1,0)</f>
        <v>0</v>
      </c>
      <c r="CK643" s="63">
        <f>IF(Taula1[[#This Row],[Tipus de contracte                                  (fer servir opcions de la llista desplegable)]]="Temporal, igual o superior a 6 mesos",1,0)</f>
        <v>0</v>
      </c>
      <c r="CL643" s="63">
        <f>IF(Taula1[[#This Row],[Tipus de contracte                                  (fer servir opcions de la llista desplegable)]]="Substitució per IT",1,0)</f>
        <v>0</v>
      </c>
      <c r="CM643" s="73"/>
      <c r="CN643" s="63">
        <f>IF(Taula1[[#This Row],[Relació llocs de treball]]&gt;=1,1,0)</f>
        <v>0</v>
      </c>
      <c r="CO643" s="73"/>
      <c r="CP643" s="63">
        <f>IF(Taula1[[#This Row],[Identitat de gènere                                                          (fer servir opcions de la llista desplegable)]]="Home",1,0)</f>
        <v>0</v>
      </c>
      <c r="CQ643" s="63">
        <f>IF(Taula1[[#This Row],[Identitat de gènere                                                          (fer servir opcions de la llista desplegable)]]="Dona",1,0)</f>
        <v>0</v>
      </c>
      <c r="CR643" s="63">
        <f>IF(Taula1[[#This Row],[Identitat de gènere                                                          (fer servir opcions de la llista desplegable)]]="No binari",1,0)</f>
        <v>0</v>
      </c>
      <c r="CS643" s="73"/>
      <c r="CT643" s="63">
        <f t="shared" si="144"/>
        <v>0</v>
      </c>
      <c r="CU643" s="64">
        <f t="shared" si="151"/>
        <v>0</v>
      </c>
      <c r="CW643" s="64">
        <f t="shared" si="152"/>
        <v>0</v>
      </c>
      <c r="CX643" s="64">
        <f t="shared" si="153"/>
        <v>0</v>
      </c>
      <c r="CY643" s="64">
        <f t="shared" si="154"/>
        <v>0</v>
      </c>
      <c r="CZ643" s="64">
        <f t="shared" si="155"/>
        <v>0</v>
      </c>
      <c r="DB643" s="64">
        <f t="shared" si="156"/>
        <v>0</v>
      </c>
      <c r="DC643" s="64">
        <f t="shared" si="157"/>
        <v>0</v>
      </c>
      <c r="DD643" s="64">
        <f t="shared" si="158"/>
        <v>0</v>
      </c>
      <c r="DE643" s="64">
        <f t="shared" si="159"/>
        <v>0</v>
      </c>
    </row>
    <row r="644" spans="2:109" x14ac:dyDescent="0.3">
      <c r="B644" s="167"/>
      <c r="C644" s="186"/>
      <c r="D644" s="2"/>
      <c r="E644" s="67"/>
      <c r="F644" s="5"/>
      <c r="G644" s="5"/>
      <c r="H644" s="187"/>
      <c r="I644" s="111" t="str">
        <f ca="1">IF(Taula1[[#This Row],[Data naixement (format dd/mm/aaaa)]]="","0",DATEDIF(Taula1[[#This Row],[Data naixement (format dd/mm/aaaa)]],TODAY(),"Y"))</f>
        <v>0</v>
      </c>
      <c r="J644" s="6"/>
      <c r="K644" s="6"/>
      <c r="L644" s="6"/>
      <c r="M644" s="6"/>
      <c r="N644" s="56"/>
      <c r="O644" s="56"/>
      <c r="P644" s="56"/>
      <c r="Q644" s="6"/>
      <c r="R644" s="7"/>
      <c r="S644" s="143">
        <f>Taula1[[#This Row],[Mesos naturals sencers treballats període justificat (01/01/2023 - 31/03/2023)]]</f>
        <v>0</v>
      </c>
      <c r="T644" s="194">
        <f>Taula1[[#This Row],[Dies treballats període justificat (01/01/2023 - 31/03/2023)              no comptabilitzats com a mes natural sencer]]</f>
        <v>0</v>
      </c>
      <c r="U644" s="12"/>
      <c r="V644" s="7"/>
      <c r="W644" s="188"/>
      <c r="X644" s="188"/>
      <c r="Y644" s="188"/>
      <c r="Z644" s="188"/>
      <c r="AA644" s="190"/>
      <c r="AB644" s="143">
        <f>Taula1[[#This Row],[Grup justificat     (fer servir opcions de la llista desplegable)]]</f>
        <v>0</v>
      </c>
      <c r="AC644" s="182"/>
      <c r="AD644" s="39"/>
      <c r="AE644" s="131">
        <f>ROUND((AF644/100)*756*Taula1[[#This Row],[Mesos naturals sencers treballats període justificat (01/01/2023 - 31/03/2023)]],2)</f>
        <v>0</v>
      </c>
      <c r="AF644" s="81">
        <f>Taula1[[#This Row],[% Jornada segons contracte
(no posar el símbol %) ]]-Taula1[[#This Row],[% Reducció salari per baix rendiment        (no posar el símbol %)]]</f>
        <v>0</v>
      </c>
      <c r="AG644" s="131">
        <f>ROUND((AH644/100)*24.8547945*Taula1[[#This Row],[Dies treballats període justificat (01/01/2023 - 31/03/2023)              no comptabilitzats com a mes natural sencer]],2)</f>
        <v>0</v>
      </c>
      <c r="AH644" s="79">
        <f>Taula1[[#This Row],[% Jornada segons contracte
(no posar el símbol %) ]]-Taula1[[#This Row],[% Reducció salari per baix rendiment        (no posar el símbol %)]]</f>
        <v>0</v>
      </c>
      <c r="AI644" s="131">
        <f t="shared" si="145"/>
        <v>0</v>
      </c>
      <c r="AJ644" s="39"/>
      <c r="AK644" s="131">
        <f>ROUND((AL644/100)*756*Taula1[[#This Row],[Espai reservat Administració  (mesos)]],2)</f>
        <v>0</v>
      </c>
      <c r="AL644" s="81">
        <f>Taula1[[#This Row],[% Jornada segons contracte
(no posar el símbol %) ]]-Taula1[[#This Row],[% Reducció salari per baix rendiment        (no posar el símbol %)]]</f>
        <v>0</v>
      </c>
      <c r="AM644" s="131">
        <f>ROUND((AN644/100)*24.8547945*Taula1[[#This Row],[Espai reservat Administració (dies)]],2)</f>
        <v>0</v>
      </c>
      <c r="AN644" s="79">
        <f>Taula1[[#This Row],[% Jornada segons contracte
(no posar el símbol %) ]]-Taula1[[#This Row],[% Reducció salari per baix rendiment        (no posar el símbol %)]]</f>
        <v>0</v>
      </c>
      <c r="AO644" s="131">
        <f t="shared" si="146"/>
        <v>0</v>
      </c>
      <c r="AP644" s="87"/>
      <c r="AQ644" s="137">
        <f>ROUND((AR644/100)*693*Taula1[[#This Row],[Mesos naturals sencers treballats període justificat (01/01/2023 - 31/03/2023)]],2)</f>
        <v>0</v>
      </c>
      <c r="AR644" s="90">
        <f>Taula1[[#This Row],[% Jornada segons contracte
(no posar el símbol %) ]]-Taula1[[#This Row],[% Reducció salari per baix rendiment        (no posar el símbol %)]]</f>
        <v>0</v>
      </c>
      <c r="AS644" s="137">
        <f>ROUND((AT644/100)*22.78356164*Taula1[[#This Row],[Dies treballats període justificat (01/01/2023 - 31/03/2023)              no comptabilitzats com a mes natural sencer]],2)</f>
        <v>0</v>
      </c>
      <c r="AT644" s="90">
        <f>Taula1[[#This Row],[% Jornada segons contracte
(no posar el símbol %) ]]-Taula1[[#This Row],[% Reducció salari per baix rendiment        (no posar el símbol %)]]</f>
        <v>0</v>
      </c>
      <c r="AU644" s="137">
        <f t="shared" si="147"/>
        <v>0</v>
      </c>
      <c r="AV644" s="87"/>
      <c r="AW644" s="136">
        <f>ROUND((AX644/100)*693*Taula1[[#This Row],[Espai reservat Administració  (mesos)]],2)</f>
        <v>0</v>
      </c>
      <c r="AX644" s="90">
        <f>Taula1[[#This Row],[% Jornada segons contracte
(no posar el símbol %) ]]-Taula1[[#This Row],[% Reducció salari per baix rendiment        (no posar el símbol %)]]</f>
        <v>0</v>
      </c>
      <c r="AY644" s="131">
        <f>ROUND((AZ644/100)*22.78356164*Taula1[[#This Row],[Espai reservat Administració (dies)]],2)</f>
        <v>0</v>
      </c>
      <c r="AZ644" s="81">
        <f>Taula1[[#This Row],[% Jornada segons contracte
(no posar el símbol %) ]]-Taula1[[#This Row],[% Reducció salari per baix rendiment        (no posar el símbol %)]]</f>
        <v>0</v>
      </c>
      <c r="BA644" s="82">
        <f t="shared" si="148"/>
        <v>0</v>
      </c>
      <c r="BB644" s="41"/>
      <c r="BC644" s="131">
        <f>IF(Taula1[[#This Row],[Grup justificat     (fer servir opcions de la llista desplegable)]]=1,AI644,0)</f>
        <v>0</v>
      </c>
      <c r="BD644" s="131">
        <f>IF(Taula1[[#This Row],[Grup justificat     (fer servir opcions de la llista desplegable)]]=2,AU644,0)</f>
        <v>0</v>
      </c>
      <c r="BE644" s="41"/>
      <c r="BF644" s="131">
        <f>IF(Taula1[[#This Row],[Espai reservat Administració]]=1,AO644,0)</f>
        <v>0</v>
      </c>
      <c r="BG644" s="82">
        <f>IF(Taula1[[#This Row],[Espai reservat Administració]]=2,BA644,0)</f>
        <v>0</v>
      </c>
      <c r="BH644" s="41"/>
      <c r="BI644" s="126">
        <f>IF(Taula1[[#This Row],[Grup justificat     (fer servir opcions de la llista desplegable)]]=1,1,0)</f>
        <v>0</v>
      </c>
      <c r="BJ644" s="126">
        <f>IF(Taula1[[#This Row],[Espai reservat Administració]]=1,1,0)</f>
        <v>0</v>
      </c>
      <c r="BK644" s="111"/>
      <c r="BL644" s="126">
        <f>IF(Taula1[[#This Row],[Grup justificat     (fer servir opcions de la llista desplegable)]]=2,1,0)</f>
        <v>0</v>
      </c>
      <c r="BM644" s="126">
        <f>IF(Taula1[[#This Row],[Espai reservat Administració]]=2,1,0)</f>
        <v>0</v>
      </c>
      <c r="BN644" s="73"/>
      <c r="BO644" s="73"/>
      <c r="BP644" s="73"/>
      <c r="BQ644" s="73"/>
      <c r="BR644" s="73"/>
      <c r="BS644" s="73"/>
      <c r="BT644" s="73"/>
      <c r="BU644" s="73"/>
      <c r="BV644" s="73"/>
      <c r="BW644" s="73"/>
      <c r="BX644" s="73"/>
      <c r="BY644" s="73"/>
      <c r="BZ644" s="73"/>
      <c r="CA644" s="73"/>
      <c r="CB644" s="73"/>
      <c r="CC644" s="73"/>
      <c r="CD644" s="73"/>
      <c r="CE644" s="73"/>
      <c r="CF644" s="73"/>
      <c r="CG644" s="63">
        <f t="shared" si="149"/>
        <v>0</v>
      </c>
      <c r="CH644" s="63">
        <f t="shared" si="150"/>
        <v>0</v>
      </c>
      <c r="CI644" s="73"/>
      <c r="CJ644" s="63">
        <f>IF(Taula1[[#This Row],[Tipus de contracte                                  (fer servir opcions de la llista desplegable)]]="Indefinit",1,0)</f>
        <v>0</v>
      </c>
      <c r="CK644" s="63">
        <f>IF(Taula1[[#This Row],[Tipus de contracte                                  (fer servir opcions de la llista desplegable)]]="Temporal, igual o superior a 6 mesos",1,0)</f>
        <v>0</v>
      </c>
      <c r="CL644" s="63">
        <f>IF(Taula1[[#This Row],[Tipus de contracte                                  (fer servir opcions de la llista desplegable)]]="Substitució per IT",1,0)</f>
        <v>0</v>
      </c>
      <c r="CM644" s="73"/>
      <c r="CN644" s="63">
        <f>IF(Taula1[[#This Row],[Relació llocs de treball]]&gt;=1,1,0)</f>
        <v>0</v>
      </c>
      <c r="CO644" s="73"/>
      <c r="CP644" s="63">
        <f>IF(Taula1[[#This Row],[Identitat de gènere                                                          (fer servir opcions de la llista desplegable)]]="Home",1,0)</f>
        <v>0</v>
      </c>
      <c r="CQ644" s="63">
        <f>IF(Taula1[[#This Row],[Identitat de gènere                                                          (fer servir opcions de la llista desplegable)]]="Dona",1,0)</f>
        <v>0</v>
      </c>
      <c r="CR644" s="63">
        <f>IF(Taula1[[#This Row],[Identitat de gènere                                                          (fer servir opcions de la llista desplegable)]]="No binari",1,0)</f>
        <v>0</v>
      </c>
      <c r="CS644" s="73"/>
      <c r="CT644" s="63">
        <f t="shared" si="144"/>
        <v>0</v>
      </c>
      <c r="CU644" s="64">
        <f t="shared" si="151"/>
        <v>0</v>
      </c>
      <c r="CW644" s="64">
        <f t="shared" si="152"/>
        <v>0</v>
      </c>
      <c r="CX644" s="64">
        <f t="shared" si="153"/>
        <v>0</v>
      </c>
      <c r="CY644" s="64">
        <f t="shared" si="154"/>
        <v>0</v>
      </c>
      <c r="CZ644" s="64">
        <f t="shared" si="155"/>
        <v>0</v>
      </c>
      <c r="DB644" s="64">
        <f t="shared" si="156"/>
        <v>0</v>
      </c>
      <c r="DC644" s="64">
        <f t="shared" si="157"/>
        <v>0</v>
      </c>
      <c r="DD644" s="64">
        <f t="shared" si="158"/>
        <v>0</v>
      </c>
      <c r="DE644" s="64">
        <f t="shared" si="159"/>
        <v>0</v>
      </c>
    </row>
    <row r="645" spans="2:109" x14ac:dyDescent="0.3">
      <c r="B645" s="167"/>
      <c r="C645" s="186"/>
      <c r="D645" s="2"/>
      <c r="E645" s="67"/>
      <c r="F645" s="5"/>
      <c r="G645" s="5"/>
      <c r="H645" s="187"/>
      <c r="I645" s="111" t="str">
        <f ca="1">IF(Taula1[[#This Row],[Data naixement (format dd/mm/aaaa)]]="","0",DATEDIF(Taula1[[#This Row],[Data naixement (format dd/mm/aaaa)]],TODAY(),"Y"))</f>
        <v>0</v>
      </c>
      <c r="J645" s="6"/>
      <c r="K645" s="6"/>
      <c r="L645" s="6"/>
      <c r="M645" s="6"/>
      <c r="N645" s="56"/>
      <c r="O645" s="56"/>
      <c r="P645" s="56"/>
      <c r="Q645" s="6"/>
      <c r="R645" s="7"/>
      <c r="S645" s="143">
        <f>Taula1[[#This Row],[Mesos naturals sencers treballats període justificat (01/01/2023 - 31/03/2023)]]</f>
        <v>0</v>
      </c>
      <c r="T645" s="194">
        <f>Taula1[[#This Row],[Dies treballats període justificat (01/01/2023 - 31/03/2023)              no comptabilitzats com a mes natural sencer]]</f>
        <v>0</v>
      </c>
      <c r="U645" s="12"/>
      <c r="V645" s="7"/>
      <c r="W645" s="188"/>
      <c r="X645" s="188"/>
      <c r="Y645" s="188"/>
      <c r="Z645" s="188"/>
      <c r="AA645" s="190"/>
      <c r="AB645" s="143">
        <f>Taula1[[#This Row],[Grup justificat     (fer servir opcions de la llista desplegable)]]</f>
        <v>0</v>
      </c>
      <c r="AC645" s="182"/>
      <c r="AD645" s="39"/>
      <c r="AE645" s="131">
        <f>ROUND((AF645/100)*756*Taula1[[#This Row],[Mesos naturals sencers treballats període justificat (01/01/2023 - 31/03/2023)]],2)</f>
        <v>0</v>
      </c>
      <c r="AF645" s="81">
        <f>Taula1[[#This Row],[% Jornada segons contracte
(no posar el símbol %) ]]-Taula1[[#This Row],[% Reducció salari per baix rendiment        (no posar el símbol %)]]</f>
        <v>0</v>
      </c>
      <c r="AG645" s="131">
        <f>ROUND((AH645/100)*24.8547945*Taula1[[#This Row],[Dies treballats període justificat (01/01/2023 - 31/03/2023)              no comptabilitzats com a mes natural sencer]],2)</f>
        <v>0</v>
      </c>
      <c r="AH645" s="79">
        <f>Taula1[[#This Row],[% Jornada segons contracte
(no posar el símbol %) ]]-Taula1[[#This Row],[% Reducció salari per baix rendiment        (no posar el símbol %)]]</f>
        <v>0</v>
      </c>
      <c r="AI645" s="131">
        <f t="shared" si="145"/>
        <v>0</v>
      </c>
      <c r="AJ645" s="39"/>
      <c r="AK645" s="131">
        <f>ROUND((AL645/100)*756*Taula1[[#This Row],[Espai reservat Administració  (mesos)]],2)</f>
        <v>0</v>
      </c>
      <c r="AL645" s="81">
        <f>Taula1[[#This Row],[% Jornada segons contracte
(no posar el símbol %) ]]-Taula1[[#This Row],[% Reducció salari per baix rendiment        (no posar el símbol %)]]</f>
        <v>0</v>
      </c>
      <c r="AM645" s="131">
        <f>ROUND((AN645/100)*24.8547945*Taula1[[#This Row],[Espai reservat Administració (dies)]],2)</f>
        <v>0</v>
      </c>
      <c r="AN645" s="79">
        <f>Taula1[[#This Row],[% Jornada segons contracte
(no posar el símbol %) ]]-Taula1[[#This Row],[% Reducció salari per baix rendiment        (no posar el símbol %)]]</f>
        <v>0</v>
      </c>
      <c r="AO645" s="131">
        <f t="shared" si="146"/>
        <v>0</v>
      </c>
      <c r="AP645" s="87"/>
      <c r="AQ645" s="137">
        <f>ROUND((AR645/100)*693*Taula1[[#This Row],[Mesos naturals sencers treballats període justificat (01/01/2023 - 31/03/2023)]],2)</f>
        <v>0</v>
      </c>
      <c r="AR645" s="90">
        <f>Taula1[[#This Row],[% Jornada segons contracte
(no posar el símbol %) ]]-Taula1[[#This Row],[% Reducció salari per baix rendiment        (no posar el símbol %)]]</f>
        <v>0</v>
      </c>
      <c r="AS645" s="137">
        <f>ROUND((AT645/100)*22.78356164*Taula1[[#This Row],[Dies treballats període justificat (01/01/2023 - 31/03/2023)              no comptabilitzats com a mes natural sencer]],2)</f>
        <v>0</v>
      </c>
      <c r="AT645" s="90">
        <f>Taula1[[#This Row],[% Jornada segons contracte
(no posar el símbol %) ]]-Taula1[[#This Row],[% Reducció salari per baix rendiment        (no posar el símbol %)]]</f>
        <v>0</v>
      </c>
      <c r="AU645" s="137">
        <f t="shared" si="147"/>
        <v>0</v>
      </c>
      <c r="AV645" s="87"/>
      <c r="AW645" s="136">
        <f>ROUND((AX645/100)*693*Taula1[[#This Row],[Espai reservat Administració  (mesos)]],2)</f>
        <v>0</v>
      </c>
      <c r="AX645" s="90">
        <f>Taula1[[#This Row],[% Jornada segons contracte
(no posar el símbol %) ]]-Taula1[[#This Row],[% Reducció salari per baix rendiment        (no posar el símbol %)]]</f>
        <v>0</v>
      </c>
      <c r="AY645" s="131">
        <f>ROUND((AZ645/100)*22.78356164*Taula1[[#This Row],[Espai reservat Administració (dies)]],2)</f>
        <v>0</v>
      </c>
      <c r="AZ645" s="81">
        <f>Taula1[[#This Row],[% Jornada segons contracte
(no posar el símbol %) ]]-Taula1[[#This Row],[% Reducció salari per baix rendiment        (no posar el símbol %)]]</f>
        <v>0</v>
      </c>
      <c r="BA645" s="82">
        <f t="shared" si="148"/>
        <v>0</v>
      </c>
      <c r="BB645" s="41"/>
      <c r="BC645" s="131">
        <f>IF(Taula1[[#This Row],[Grup justificat     (fer servir opcions de la llista desplegable)]]=1,AI645,0)</f>
        <v>0</v>
      </c>
      <c r="BD645" s="131">
        <f>IF(Taula1[[#This Row],[Grup justificat     (fer servir opcions de la llista desplegable)]]=2,AU645,0)</f>
        <v>0</v>
      </c>
      <c r="BE645" s="41"/>
      <c r="BF645" s="131">
        <f>IF(Taula1[[#This Row],[Espai reservat Administració]]=1,AO645,0)</f>
        <v>0</v>
      </c>
      <c r="BG645" s="82">
        <f>IF(Taula1[[#This Row],[Espai reservat Administració]]=2,BA645,0)</f>
        <v>0</v>
      </c>
      <c r="BH645" s="41"/>
      <c r="BI645" s="126">
        <f>IF(Taula1[[#This Row],[Grup justificat     (fer servir opcions de la llista desplegable)]]=1,1,0)</f>
        <v>0</v>
      </c>
      <c r="BJ645" s="126">
        <f>IF(Taula1[[#This Row],[Espai reservat Administració]]=1,1,0)</f>
        <v>0</v>
      </c>
      <c r="BK645" s="111"/>
      <c r="BL645" s="126">
        <f>IF(Taula1[[#This Row],[Grup justificat     (fer servir opcions de la llista desplegable)]]=2,1,0)</f>
        <v>0</v>
      </c>
      <c r="BM645" s="126">
        <f>IF(Taula1[[#This Row],[Espai reservat Administració]]=2,1,0)</f>
        <v>0</v>
      </c>
      <c r="BN645" s="73"/>
      <c r="BO645" s="73"/>
      <c r="BP645" s="73"/>
      <c r="BQ645" s="73"/>
      <c r="BR645" s="73"/>
      <c r="BS645" s="73"/>
      <c r="BT645" s="73"/>
      <c r="BU645" s="73"/>
      <c r="BV645" s="73"/>
      <c r="BW645" s="73"/>
      <c r="BX645" s="73"/>
      <c r="BY645" s="73"/>
      <c r="BZ645" s="73"/>
      <c r="CA645" s="73"/>
      <c r="CB645" s="73"/>
      <c r="CC645" s="73"/>
      <c r="CD645" s="73"/>
      <c r="CE645" s="73"/>
      <c r="CF645" s="73"/>
      <c r="CG645" s="63">
        <f t="shared" si="149"/>
        <v>0</v>
      </c>
      <c r="CH645" s="63">
        <f t="shared" si="150"/>
        <v>0</v>
      </c>
      <c r="CI645" s="73"/>
      <c r="CJ645" s="63">
        <f>IF(Taula1[[#This Row],[Tipus de contracte                                  (fer servir opcions de la llista desplegable)]]="Indefinit",1,0)</f>
        <v>0</v>
      </c>
      <c r="CK645" s="63">
        <f>IF(Taula1[[#This Row],[Tipus de contracte                                  (fer servir opcions de la llista desplegable)]]="Temporal, igual o superior a 6 mesos",1,0)</f>
        <v>0</v>
      </c>
      <c r="CL645" s="63">
        <f>IF(Taula1[[#This Row],[Tipus de contracte                                  (fer servir opcions de la llista desplegable)]]="Substitució per IT",1,0)</f>
        <v>0</v>
      </c>
      <c r="CM645" s="73"/>
      <c r="CN645" s="63">
        <f>IF(Taula1[[#This Row],[Relació llocs de treball]]&gt;=1,1,0)</f>
        <v>0</v>
      </c>
      <c r="CO645" s="73"/>
      <c r="CP645" s="63">
        <f>IF(Taula1[[#This Row],[Identitat de gènere                                                          (fer servir opcions de la llista desplegable)]]="Home",1,0)</f>
        <v>0</v>
      </c>
      <c r="CQ645" s="63">
        <f>IF(Taula1[[#This Row],[Identitat de gènere                                                          (fer servir opcions de la llista desplegable)]]="Dona",1,0)</f>
        <v>0</v>
      </c>
      <c r="CR645" s="63">
        <f>IF(Taula1[[#This Row],[Identitat de gènere                                                          (fer servir opcions de la llista desplegable)]]="No binari",1,0)</f>
        <v>0</v>
      </c>
      <c r="CS645" s="73"/>
      <c r="CT645" s="63">
        <f t="shared" si="144"/>
        <v>0</v>
      </c>
      <c r="CU645" s="64">
        <f t="shared" si="151"/>
        <v>0</v>
      </c>
      <c r="CW645" s="64">
        <f t="shared" si="152"/>
        <v>0</v>
      </c>
      <c r="CX645" s="64">
        <f t="shared" si="153"/>
        <v>0</v>
      </c>
      <c r="CY645" s="64">
        <f t="shared" si="154"/>
        <v>0</v>
      </c>
      <c r="CZ645" s="64">
        <f t="shared" si="155"/>
        <v>0</v>
      </c>
      <c r="DB645" s="64">
        <f t="shared" si="156"/>
        <v>0</v>
      </c>
      <c r="DC645" s="64">
        <f t="shared" si="157"/>
        <v>0</v>
      </c>
      <c r="DD645" s="64">
        <f t="shared" si="158"/>
        <v>0</v>
      </c>
      <c r="DE645" s="64">
        <f t="shared" si="159"/>
        <v>0</v>
      </c>
    </row>
    <row r="646" spans="2:109" x14ac:dyDescent="0.3">
      <c r="B646" s="167"/>
      <c r="C646" s="186"/>
      <c r="D646" s="2"/>
      <c r="E646" s="67"/>
      <c r="F646" s="5"/>
      <c r="G646" s="5"/>
      <c r="H646" s="187"/>
      <c r="I646" s="111" t="str">
        <f ca="1">IF(Taula1[[#This Row],[Data naixement (format dd/mm/aaaa)]]="","0",DATEDIF(Taula1[[#This Row],[Data naixement (format dd/mm/aaaa)]],TODAY(),"Y"))</f>
        <v>0</v>
      </c>
      <c r="J646" s="6"/>
      <c r="K646" s="6"/>
      <c r="L646" s="6"/>
      <c r="M646" s="6"/>
      <c r="N646" s="56"/>
      <c r="O646" s="56"/>
      <c r="P646" s="56"/>
      <c r="Q646" s="6"/>
      <c r="R646" s="7"/>
      <c r="S646" s="143">
        <f>Taula1[[#This Row],[Mesos naturals sencers treballats període justificat (01/01/2023 - 31/03/2023)]]</f>
        <v>0</v>
      </c>
      <c r="T646" s="194">
        <f>Taula1[[#This Row],[Dies treballats període justificat (01/01/2023 - 31/03/2023)              no comptabilitzats com a mes natural sencer]]</f>
        <v>0</v>
      </c>
      <c r="U646" s="12"/>
      <c r="V646" s="7"/>
      <c r="W646" s="188"/>
      <c r="X646" s="188"/>
      <c r="Y646" s="188"/>
      <c r="Z646" s="188"/>
      <c r="AA646" s="190"/>
      <c r="AB646" s="143">
        <f>Taula1[[#This Row],[Grup justificat     (fer servir opcions de la llista desplegable)]]</f>
        <v>0</v>
      </c>
      <c r="AC646" s="182"/>
      <c r="AD646" s="39"/>
      <c r="AE646" s="131">
        <f>ROUND((AF646/100)*756*Taula1[[#This Row],[Mesos naturals sencers treballats període justificat (01/01/2023 - 31/03/2023)]],2)</f>
        <v>0</v>
      </c>
      <c r="AF646" s="81">
        <f>Taula1[[#This Row],[% Jornada segons contracte
(no posar el símbol %) ]]-Taula1[[#This Row],[% Reducció salari per baix rendiment        (no posar el símbol %)]]</f>
        <v>0</v>
      </c>
      <c r="AG646" s="131">
        <f>ROUND((AH646/100)*24.8547945*Taula1[[#This Row],[Dies treballats període justificat (01/01/2023 - 31/03/2023)              no comptabilitzats com a mes natural sencer]],2)</f>
        <v>0</v>
      </c>
      <c r="AH646" s="79">
        <f>Taula1[[#This Row],[% Jornada segons contracte
(no posar el símbol %) ]]-Taula1[[#This Row],[% Reducció salari per baix rendiment        (no posar el símbol %)]]</f>
        <v>0</v>
      </c>
      <c r="AI646" s="131">
        <f t="shared" si="145"/>
        <v>0</v>
      </c>
      <c r="AJ646" s="39"/>
      <c r="AK646" s="131">
        <f>ROUND((AL646/100)*756*Taula1[[#This Row],[Espai reservat Administració  (mesos)]],2)</f>
        <v>0</v>
      </c>
      <c r="AL646" s="81">
        <f>Taula1[[#This Row],[% Jornada segons contracte
(no posar el símbol %) ]]-Taula1[[#This Row],[% Reducció salari per baix rendiment        (no posar el símbol %)]]</f>
        <v>0</v>
      </c>
      <c r="AM646" s="131">
        <f>ROUND((AN646/100)*24.8547945*Taula1[[#This Row],[Espai reservat Administració (dies)]],2)</f>
        <v>0</v>
      </c>
      <c r="AN646" s="79">
        <f>Taula1[[#This Row],[% Jornada segons contracte
(no posar el símbol %) ]]-Taula1[[#This Row],[% Reducció salari per baix rendiment        (no posar el símbol %)]]</f>
        <v>0</v>
      </c>
      <c r="AO646" s="131">
        <f t="shared" si="146"/>
        <v>0</v>
      </c>
      <c r="AP646" s="87"/>
      <c r="AQ646" s="137">
        <f>ROUND((AR646/100)*693*Taula1[[#This Row],[Mesos naturals sencers treballats període justificat (01/01/2023 - 31/03/2023)]],2)</f>
        <v>0</v>
      </c>
      <c r="AR646" s="90">
        <f>Taula1[[#This Row],[% Jornada segons contracte
(no posar el símbol %) ]]-Taula1[[#This Row],[% Reducció salari per baix rendiment        (no posar el símbol %)]]</f>
        <v>0</v>
      </c>
      <c r="AS646" s="137">
        <f>ROUND((AT646/100)*22.78356164*Taula1[[#This Row],[Dies treballats període justificat (01/01/2023 - 31/03/2023)              no comptabilitzats com a mes natural sencer]],2)</f>
        <v>0</v>
      </c>
      <c r="AT646" s="90">
        <f>Taula1[[#This Row],[% Jornada segons contracte
(no posar el símbol %) ]]-Taula1[[#This Row],[% Reducció salari per baix rendiment        (no posar el símbol %)]]</f>
        <v>0</v>
      </c>
      <c r="AU646" s="137">
        <f t="shared" si="147"/>
        <v>0</v>
      </c>
      <c r="AV646" s="87"/>
      <c r="AW646" s="136">
        <f>ROUND((AX646/100)*693*Taula1[[#This Row],[Espai reservat Administració  (mesos)]],2)</f>
        <v>0</v>
      </c>
      <c r="AX646" s="90">
        <f>Taula1[[#This Row],[% Jornada segons contracte
(no posar el símbol %) ]]-Taula1[[#This Row],[% Reducció salari per baix rendiment        (no posar el símbol %)]]</f>
        <v>0</v>
      </c>
      <c r="AY646" s="131">
        <f>ROUND((AZ646/100)*22.78356164*Taula1[[#This Row],[Espai reservat Administració (dies)]],2)</f>
        <v>0</v>
      </c>
      <c r="AZ646" s="81">
        <f>Taula1[[#This Row],[% Jornada segons contracte
(no posar el símbol %) ]]-Taula1[[#This Row],[% Reducció salari per baix rendiment        (no posar el símbol %)]]</f>
        <v>0</v>
      </c>
      <c r="BA646" s="82">
        <f t="shared" si="148"/>
        <v>0</v>
      </c>
      <c r="BB646" s="41"/>
      <c r="BC646" s="131">
        <f>IF(Taula1[[#This Row],[Grup justificat     (fer servir opcions de la llista desplegable)]]=1,AI646,0)</f>
        <v>0</v>
      </c>
      <c r="BD646" s="131">
        <f>IF(Taula1[[#This Row],[Grup justificat     (fer servir opcions de la llista desplegable)]]=2,AU646,0)</f>
        <v>0</v>
      </c>
      <c r="BE646" s="41"/>
      <c r="BF646" s="131">
        <f>IF(Taula1[[#This Row],[Espai reservat Administració]]=1,AO646,0)</f>
        <v>0</v>
      </c>
      <c r="BG646" s="82">
        <f>IF(Taula1[[#This Row],[Espai reservat Administració]]=2,BA646,0)</f>
        <v>0</v>
      </c>
      <c r="BH646" s="41"/>
      <c r="BI646" s="126">
        <f>IF(Taula1[[#This Row],[Grup justificat     (fer servir opcions de la llista desplegable)]]=1,1,0)</f>
        <v>0</v>
      </c>
      <c r="BJ646" s="126">
        <f>IF(Taula1[[#This Row],[Espai reservat Administració]]=1,1,0)</f>
        <v>0</v>
      </c>
      <c r="BK646" s="111"/>
      <c r="BL646" s="126">
        <f>IF(Taula1[[#This Row],[Grup justificat     (fer servir opcions de la llista desplegable)]]=2,1,0)</f>
        <v>0</v>
      </c>
      <c r="BM646" s="126">
        <f>IF(Taula1[[#This Row],[Espai reservat Administració]]=2,1,0)</f>
        <v>0</v>
      </c>
      <c r="BN646" s="73"/>
      <c r="BO646" s="73"/>
      <c r="BP646" s="73"/>
      <c r="BQ646" s="73"/>
      <c r="BR646" s="73"/>
      <c r="BS646" s="73"/>
      <c r="BT646" s="73"/>
      <c r="BU646" s="73"/>
      <c r="BV646" s="73"/>
      <c r="BW646" s="73"/>
      <c r="BX646" s="73"/>
      <c r="BY646" s="73"/>
      <c r="BZ646" s="73"/>
      <c r="CA646" s="73"/>
      <c r="CB646" s="73"/>
      <c r="CC646" s="73"/>
      <c r="CD646" s="73"/>
      <c r="CE646" s="73"/>
      <c r="CF646" s="73"/>
      <c r="CG646" s="63">
        <f t="shared" si="149"/>
        <v>0</v>
      </c>
      <c r="CH646" s="63">
        <f t="shared" si="150"/>
        <v>0</v>
      </c>
      <c r="CI646" s="73"/>
      <c r="CJ646" s="63">
        <f>IF(Taula1[[#This Row],[Tipus de contracte                                  (fer servir opcions de la llista desplegable)]]="Indefinit",1,0)</f>
        <v>0</v>
      </c>
      <c r="CK646" s="63">
        <f>IF(Taula1[[#This Row],[Tipus de contracte                                  (fer servir opcions de la llista desplegable)]]="Temporal, igual o superior a 6 mesos",1,0)</f>
        <v>0</v>
      </c>
      <c r="CL646" s="63">
        <f>IF(Taula1[[#This Row],[Tipus de contracte                                  (fer servir opcions de la llista desplegable)]]="Substitució per IT",1,0)</f>
        <v>0</v>
      </c>
      <c r="CM646" s="73"/>
      <c r="CN646" s="63">
        <f>IF(Taula1[[#This Row],[Relació llocs de treball]]&gt;=1,1,0)</f>
        <v>0</v>
      </c>
      <c r="CO646" s="73"/>
      <c r="CP646" s="63">
        <f>IF(Taula1[[#This Row],[Identitat de gènere                                                          (fer servir opcions de la llista desplegable)]]="Home",1,0)</f>
        <v>0</v>
      </c>
      <c r="CQ646" s="63">
        <f>IF(Taula1[[#This Row],[Identitat de gènere                                                          (fer servir opcions de la llista desplegable)]]="Dona",1,0)</f>
        <v>0</v>
      </c>
      <c r="CR646" s="63">
        <f>IF(Taula1[[#This Row],[Identitat de gènere                                                          (fer servir opcions de la llista desplegable)]]="No binari",1,0)</f>
        <v>0</v>
      </c>
      <c r="CS646" s="73"/>
      <c r="CT646" s="63">
        <f t="shared" si="144"/>
        <v>0</v>
      </c>
      <c r="CU646" s="64">
        <f t="shared" si="151"/>
        <v>0</v>
      </c>
      <c r="CW646" s="64">
        <f t="shared" si="152"/>
        <v>0</v>
      </c>
      <c r="CX646" s="64">
        <f t="shared" si="153"/>
        <v>0</v>
      </c>
      <c r="CY646" s="64">
        <f t="shared" si="154"/>
        <v>0</v>
      </c>
      <c r="CZ646" s="64">
        <f t="shared" si="155"/>
        <v>0</v>
      </c>
      <c r="DB646" s="64">
        <f t="shared" si="156"/>
        <v>0</v>
      </c>
      <c r="DC646" s="64">
        <f t="shared" si="157"/>
        <v>0</v>
      </c>
      <c r="DD646" s="64">
        <f t="shared" si="158"/>
        <v>0</v>
      </c>
      <c r="DE646" s="64">
        <f t="shared" si="159"/>
        <v>0</v>
      </c>
    </row>
    <row r="647" spans="2:109" x14ac:dyDescent="0.3">
      <c r="B647" s="167"/>
      <c r="C647" s="186"/>
      <c r="D647" s="2"/>
      <c r="E647" s="67"/>
      <c r="F647" s="5"/>
      <c r="G647" s="5"/>
      <c r="H647" s="187"/>
      <c r="I647" s="111" t="str">
        <f ca="1">IF(Taula1[[#This Row],[Data naixement (format dd/mm/aaaa)]]="","0",DATEDIF(Taula1[[#This Row],[Data naixement (format dd/mm/aaaa)]],TODAY(),"Y"))</f>
        <v>0</v>
      </c>
      <c r="J647" s="6"/>
      <c r="K647" s="6"/>
      <c r="L647" s="6"/>
      <c r="M647" s="6"/>
      <c r="N647" s="56"/>
      <c r="O647" s="56"/>
      <c r="P647" s="56"/>
      <c r="Q647" s="6"/>
      <c r="R647" s="7"/>
      <c r="S647" s="143">
        <f>Taula1[[#This Row],[Mesos naturals sencers treballats període justificat (01/01/2023 - 31/03/2023)]]</f>
        <v>0</v>
      </c>
      <c r="T647" s="194">
        <f>Taula1[[#This Row],[Dies treballats període justificat (01/01/2023 - 31/03/2023)              no comptabilitzats com a mes natural sencer]]</f>
        <v>0</v>
      </c>
      <c r="U647" s="12"/>
      <c r="V647" s="7"/>
      <c r="W647" s="188"/>
      <c r="X647" s="188"/>
      <c r="Y647" s="188"/>
      <c r="Z647" s="188"/>
      <c r="AA647" s="190"/>
      <c r="AB647" s="143">
        <f>Taula1[[#This Row],[Grup justificat     (fer servir opcions de la llista desplegable)]]</f>
        <v>0</v>
      </c>
      <c r="AC647" s="182"/>
      <c r="AD647" s="39"/>
      <c r="AE647" s="131">
        <f>ROUND((AF647/100)*756*Taula1[[#This Row],[Mesos naturals sencers treballats període justificat (01/01/2023 - 31/03/2023)]],2)</f>
        <v>0</v>
      </c>
      <c r="AF647" s="81">
        <f>Taula1[[#This Row],[% Jornada segons contracte
(no posar el símbol %) ]]-Taula1[[#This Row],[% Reducció salari per baix rendiment        (no posar el símbol %)]]</f>
        <v>0</v>
      </c>
      <c r="AG647" s="131">
        <f>ROUND((AH647/100)*24.8547945*Taula1[[#This Row],[Dies treballats període justificat (01/01/2023 - 31/03/2023)              no comptabilitzats com a mes natural sencer]],2)</f>
        <v>0</v>
      </c>
      <c r="AH647" s="79">
        <f>Taula1[[#This Row],[% Jornada segons contracte
(no posar el símbol %) ]]-Taula1[[#This Row],[% Reducció salari per baix rendiment        (no posar el símbol %)]]</f>
        <v>0</v>
      </c>
      <c r="AI647" s="131">
        <f t="shared" si="145"/>
        <v>0</v>
      </c>
      <c r="AJ647" s="39"/>
      <c r="AK647" s="131">
        <f>ROUND((AL647/100)*756*Taula1[[#This Row],[Espai reservat Administració  (mesos)]],2)</f>
        <v>0</v>
      </c>
      <c r="AL647" s="81">
        <f>Taula1[[#This Row],[% Jornada segons contracte
(no posar el símbol %) ]]-Taula1[[#This Row],[% Reducció salari per baix rendiment        (no posar el símbol %)]]</f>
        <v>0</v>
      </c>
      <c r="AM647" s="131">
        <f>ROUND((AN647/100)*24.8547945*Taula1[[#This Row],[Espai reservat Administració (dies)]],2)</f>
        <v>0</v>
      </c>
      <c r="AN647" s="79">
        <f>Taula1[[#This Row],[% Jornada segons contracte
(no posar el símbol %) ]]-Taula1[[#This Row],[% Reducció salari per baix rendiment        (no posar el símbol %)]]</f>
        <v>0</v>
      </c>
      <c r="AO647" s="131">
        <f t="shared" si="146"/>
        <v>0</v>
      </c>
      <c r="AP647" s="87"/>
      <c r="AQ647" s="137">
        <f>ROUND((AR647/100)*693*Taula1[[#This Row],[Mesos naturals sencers treballats període justificat (01/01/2023 - 31/03/2023)]],2)</f>
        <v>0</v>
      </c>
      <c r="AR647" s="90">
        <f>Taula1[[#This Row],[% Jornada segons contracte
(no posar el símbol %) ]]-Taula1[[#This Row],[% Reducció salari per baix rendiment        (no posar el símbol %)]]</f>
        <v>0</v>
      </c>
      <c r="AS647" s="137">
        <f>ROUND((AT647/100)*22.78356164*Taula1[[#This Row],[Dies treballats període justificat (01/01/2023 - 31/03/2023)              no comptabilitzats com a mes natural sencer]],2)</f>
        <v>0</v>
      </c>
      <c r="AT647" s="90">
        <f>Taula1[[#This Row],[% Jornada segons contracte
(no posar el símbol %) ]]-Taula1[[#This Row],[% Reducció salari per baix rendiment        (no posar el símbol %)]]</f>
        <v>0</v>
      </c>
      <c r="AU647" s="137">
        <f t="shared" si="147"/>
        <v>0</v>
      </c>
      <c r="AV647" s="87"/>
      <c r="AW647" s="136">
        <f>ROUND((AX647/100)*693*Taula1[[#This Row],[Espai reservat Administració  (mesos)]],2)</f>
        <v>0</v>
      </c>
      <c r="AX647" s="90">
        <f>Taula1[[#This Row],[% Jornada segons contracte
(no posar el símbol %) ]]-Taula1[[#This Row],[% Reducció salari per baix rendiment        (no posar el símbol %)]]</f>
        <v>0</v>
      </c>
      <c r="AY647" s="131">
        <f>ROUND((AZ647/100)*22.78356164*Taula1[[#This Row],[Espai reservat Administració (dies)]],2)</f>
        <v>0</v>
      </c>
      <c r="AZ647" s="81">
        <f>Taula1[[#This Row],[% Jornada segons contracte
(no posar el símbol %) ]]-Taula1[[#This Row],[% Reducció salari per baix rendiment        (no posar el símbol %)]]</f>
        <v>0</v>
      </c>
      <c r="BA647" s="82">
        <f t="shared" si="148"/>
        <v>0</v>
      </c>
      <c r="BB647" s="41"/>
      <c r="BC647" s="131">
        <f>IF(Taula1[[#This Row],[Grup justificat     (fer servir opcions de la llista desplegable)]]=1,AI647,0)</f>
        <v>0</v>
      </c>
      <c r="BD647" s="131">
        <f>IF(Taula1[[#This Row],[Grup justificat     (fer servir opcions de la llista desplegable)]]=2,AU647,0)</f>
        <v>0</v>
      </c>
      <c r="BE647" s="41"/>
      <c r="BF647" s="131">
        <f>IF(Taula1[[#This Row],[Espai reservat Administració]]=1,AO647,0)</f>
        <v>0</v>
      </c>
      <c r="BG647" s="82">
        <f>IF(Taula1[[#This Row],[Espai reservat Administració]]=2,BA647,0)</f>
        <v>0</v>
      </c>
      <c r="BH647" s="41"/>
      <c r="BI647" s="126">
        <f>IF(Taula1[[#This Row],[Grup justificat     (fer servir opcions de la llista desplegable)]]=1,1,0)</f>
        <v>0</v>
      </c>
      <c r="BJ647" s="126">
        <f>IF(Taula1[[#This Row],[Espai reservat Administració]]=1,1,0)</f>
        <v>0</v>
      </c>
      <c r="BK647" s="111"/>
      <c r="BL647" s="126">
        <f>IF(Taula1[[#This Row],[Grup justificat     (fer servir opcions de la llista desplegable)]]=2,1,0)</f>
        <v>0</v>
      </c>
      <c r="BM647" s="126">
        <f>IF(Taula1[[#This Row],[Espai reservat Administració]]=2,1,0)</f>
        <v>0</v>
      </c>
      <c r="BN647" s="73"/>
      <c r="BO647" s="73"/>
      <c r="BP647" s="73"/>
      <c r="BQ647" s="73"/>
      <c r="BR647" s="73"/>
      <c r="BS647" s="73"/>
      <c r="BT647" s="73"/>
      <c r="BU647" s="73"/>
      <c r="BV647" s="73"/>
      <c r="BW647" s="73"/>
      <c r="BX647" s="73"/>
      <c r="BY647" s="73"/>
      <c r="BZ647" s="73"/>
      <c r="CA647" s="73"/>
      <c r="CB647" s="73"/>
      <c r="CC647" s="73"/>
      <c r="CD647" s="73"/>
      <c r="CE647" s="73"/>
      <c r="CF647" s="73"/>
      <c r="CG647" s="63">
        <f t="shared" si="149"/>
        <v>0</v>
      </c>
      <c r="CH647" s="63">
        <f t="shared" si="150"/>
        <v>0</v>
      </c>
      <c r="CI647" s="73"/>
      <c r="CJ647" s="63">
        <f>IF(Taula1[[#This Row],[Tipus de contracte                                  (fer servir opcions de la llista desplegable)]]="Indefinit",1,0)</f>
        <v>0</v>
      </c>
      <c r="CK647" s="63">
        <f>IF(Taula1[[#This Row],[Tipus de contracte                                  (fer servir opcions de la llista desplegable)]]="Temporal, igual o superior a 6 mesos",1,0)</f>
        <v>0</v>
      </c>
      <c r="CL647" s="63">
        <f>IF(Taula1[[#This Row],[Tipus de contracte                                  (fer servir opcions de la llista desplegable)]]="Substitució per IT",1,0)</f>
        <v>0</v>
      </c>
      <c r="CM647" s="73"/>
      <c r="CN647" s="63">
        <f>IF(Taula1[[#This Row],[Relació llocs de treball]]&gt;=1,1,0)</f>
        <v>0</v>
      </c>
      <c r="CO647" s="73"/>
      <c r="CP647" s="63">
        <f>IF(Taula1[[#This Row],[Identitat de gènere                                                          (fer servir opcions de la llista desplegable)]]="Home",1,0)</f>
        <v>0</v>
      </c>
      <c r="CQ647" s="63">
        <f>IF(Taula1[[#This Row],[Identitat de gènere                                                          (fer servir opcions de la llista desplegable)]]="Dona",1,0)</f>
        <v>0</v>
      </c>
      <c r="CR647" s="63">
        <f>IF(Taula1[[#This Row],[Identitat de gènere                                                          (fer servir opcions de la llista desplegable)]]="No binari",1,0)</f>
        <v>0</v>
      </c>
      <c r="CS647" s="73"/>
      <c r="CT647" s="63">
        <f t="shared" ref="CT647:CT710" si="160">IF(F647="Home",1,0)</f>
        <v>0</v>
      </c>
      <c r="CU647" s="64">
        <f t="shared" si="151"/>
        <v>0</v>
      </c>
      <c r="CW647" s="64">
        <f t="shared" si="152"/>
        <v>0</v>
      </c>
      <c r="CX647" s="64">
        <f t="shared" si="153"/>
        <v>0</v>
      </c>
      <c r="CY647" s="64">
        <f t="shared" si="154"/>
        <v>0</v>
      </c>
      <c r="CZ647" s="64">
        <f t="shared" si="155"/>
        <v>0</v>
      </c>
      <c r="DB647" s="64">
        <f t="shared" si="156"/>
        <v>0</v>
      </c>
      <c r="DC647" s="64">
        <f t="shared" si="157"/>
        <v>0</v>
      </c>
      <c r="DD647" s="64">
        <f t="shared" si="158"/>
        <v>0</v>
      </c>
      <c r="DE647" s="64">
        <f t="shared" si="159"/>
        <v>0</v>
      </c>
    </row>
    <row r="648" spans="2:109" x14ac:dyDescent="0.3">
      <c r="B648" s="167"/>
      <c r="C648" s="186"/>
      <c r="D648" s="2"/>
      <c r="E648" s="67"/>
      <c r="F648" s="5"/>
      <c r="G648" s="5"/>
      <c r="H648" s="187"/>
      <c r="I648" s="111" t="str">
        <f ca="1">IF(Taula1[[#This Row],[Data naixement (format dd/mm/aaaa)]]="","0",DATEDIF(Taula1[[#This Row],[Data naixement (format dd/mm/aaaa)]],TODAY(),"Y"))</f>
        <v>0</v>
      </c>
      <c r="J648" s="6"/>
      <c r="K648" s="6"/>
      <c r="L648" s="6"/>
      <c r="M648" s="6"/>
      <c r="N648" s="56"/>
      <c r="O648" s="56"/>
      <c r="P648" s="56"/>
      <c r="Q648" s="6"/>
      <c r="R648" s="7"/>
      <c r="S648" s="143">
        <f>Taula1[[#This Row],[Mesos naturals sencers treballats període justificat (01/01/2023 - 31/03/2023)]]</f>
        <v>0</v>
      </c>
      <c r="T648" s="194">
        <f>Taula1[[#This Row],[Dies treballats període justificat (01/01/2023 - 31/03/2023)              no comptabilitzats com a mes natural sencer]]</f>
        <v>0</v>
      </c>
      <c r="U648" s="12"/>
      <c r="V648" s="7"/>
      <c r="W648" s="188"/>
      <c r="X648" s="188"/>
      <c r="Y648" s="188"/>
      <c r="Z648" s="188"/>
      <c r="AA648" s="190"/>
      <c r="AB648" s="143">
        <f>Taula1[[#This Row],[Grup justificat     (fer servir opcions de la llista desplegable)]]</f>
        <v>0</v>
      </c>
      <c r="AC648" s="182"/>
      <c r="AD648" s="39"/>
      <c r="AE648" s="131">
        <f>ROUND((AF648/100)*756*Taula1[[#This Row],[Mesos naturals sencers treballats període justificat (01/01/2023 - 31/03/2023)]],2)</f>
        <v>0</v>
      </c>
      <c r="AF648" s="81">
        <f>Taula1[[#This Row],[% Jornada segons contracte
(no posar el símbol %) ]]-Taula1[[#This Row],[% Reducció salari per baix rendiment        (no posar el símbol %)]]</f>
        <v>0</v>
      </c>
      <c r="AG648" s="131">
        <f>ROUND((AH648/100)*24.8547945*Taula1[[#This Row],[Dies treballats període justificat (01/01/2023 - 31/03/2023)              no comptabilitzats com a mes natural sencer]],2)</f>
        <v>0</v>
      </c>
      <c r="AH648" s="79">
        <f>Taula1[[#This Row],[% Jornada segons contracte
(no posar el símbol %) ]]-Taula1[[#This Row],[% Reducció salari per baix rendiment        (no posar el símbol %)]]</f>
        <v>0</v>
      </c>
      <c r="AI648" s="131">
        <f t="shared" ref="AI648:AI711" si="161">ROUND(AE648+AG648,2)</f>
        <v>0</v>
      </c>
      <c r="AJ648" s="39"/>
      <c r="AK648" s="131">
        <f>ROUND((AL648/100)*756*Taula1[[#This Row],[Espai reservat Administració  (mesos)]],2)</f>
        <v>0</v>
      </c>
      <c r="AL648" s="81">
        <f>Taula1[[#This Row],[% Jornada segons contracte
(no posar el símbol %) ]]-Taula1[[#This Row],[% Reducció salari per baix rendiment        (no posar el símbol %)]]</f>
        <v>0</v>
      </c>
      <c r="AM648" s="131">
        <f>ROUND((AN648/100)*24.8547945*Taula1[[#This Row],[Espai reservat Administració (dies)]],2)</f>
        <v>0</v>
      </c>
      <c r="AN648" s="79">
        <f>Taula1[[#This Row],[% Jornada segons contracte
(no posar el símbol %) ]]-Taula1[[#This Row],[% Reducció salari per baix rendiment        (no posar el símbol %)]]</f>
        <v>0</v>
      </c>
      <c r="AO648" s="131">
        <f t="shared" ref="AO648:AO711" si="162">ROUND(AK648+AM648,2)</f>
        <v>0</v>
      </c>
      <c r="AP648" s="87"/>
      <c r="AQ648" s="137">
        <f>ROUND((AR648/100)*693*Taula1[[#This Row],[Mesos naturals sencers treballats període justificat (01/01/2023 - 31/03/2023)]],2)</f>
        <v>0</v>
      </c>
      <c r="AR648" s="90">
        <f>Taula1[[#This Row],[% Jornada segons contracte
(no posar el símbol %) ]]-Taula1[[#This Row],[% Reducció salari per baix rendiment        (no posar el símbol %)]]</f>
        <v>0</v>
      </c>
      <c r="AS648" s="137">
        <f>ROUND((AT648/100)*22.78356164*Taula1[[#This Row],[Dies treballats període justificat (01/01/2023 - 31/03/2023)              no comptabilitzats com a mes natural sencer]],2)</f>
        <v>0</v>
      </c>
      <c r="AT648" s="90">
        <f>Taula1[[#This Row],[% Jornada segons contracte
(no posar el símbol %) ]]-Taula1[[#This Row],[% Reducció salari per baix rendiment        (no posar el símbol %)]]</f>
        <v>0</v>
      </c>
      <c r="AU648" s="137">
        <f t="shared" ref="AU648:AU711" si="163">ROUND(AQ648+AS648,2)</f>
        <v>0</v>
      </c>
      <c r="AV648" s="87"/>
      <c r="AW648" s="136">
        <f>ROUND((AX648/100)*693*Taula1[[#This Row],[Espai reservat Administració  (mesos)]],2)</f>
        <v>0</v>
      </c>
      <c r="AX648" s="90">
        <f>Taula1[[#This Row],[% Jornada segons contracte
(no posar el símbol %) ]]-Taula1[[#This Row],[% Reducció salari per baix rendiment        (no posar el símbol %)]]</f>
        <v>0</v>
      </c>
      <c r="AY648" s="131">
        <f>ROUND((AZ648/100)*22.78356164*Taula1[[#This Row],[Espai reservat Administració (dies)]],2)</f>
        <v>0</v>
      </c>
      <c r="AZ648" s="81">
        <f>Taula1[[#This Row],[% Jornada segons contracte
(no posar el símbol %) ]]-Taula1[[#This Row],[% Reducció salari per baix rendiment        (no posar el símbol %)]]</f>
        <v>0</v>
      </c>
      <c r="BA648" s="82">
        <f t="shared" ref="BA648:BA711" si="164">ROUND(AW648+AY648,2)</f>
        <v>0</v>
      </c>
      <c r="BB648" s="41"/>
      <c r="BC648" s="131">
        <f>IF(Taula1[[#This Row],[Grup justificat     (fer servir opcions de la llista desplegable)]]=1,AI648,0)</f>
        <v>0</v>
      </c>
      <c r="BD648" s="131">
        <f>IF(Taula1[[#This Row],[Grup justificat     (fer servir opcions de la llista desplegable)]]=2,AU648,0)</f>
        <v>0</v>
      </c>
      <c r="BE648" s="41"/>
      <c r="BF648" s="131">
        <f>IF(Taula1[[#This Row],[Espai reservat Administració]]=1,AO648,0)</f>
        <v>0</v>
      </c>
      <c r="BG648" s="82">
        <f>IF(Taula1[[#This Row],[Espai reservat Administració]]=2,BA648,0)</f>
        <v>0</v>
      </c>
      <c r="BH648" s="41"/>
      <c r="BI648" s="126">
        <f>IF(Taula1[[#This Row],[Grup justificat     (fer servir opcions de la llista desplegable)]]=1,1,0)</f>
        <v>0</v>
      </c>
      <c r="BJ648" s="126">
        <f>IF(Taula1[[#This Row],[Espai reservat Administració]]=1,1,0)</f>
        <v>0</v>
      </c>
      <c r="BK648" s="111"/>
      <c r="BL648" s="126">
        <f>IF(Taula1[[#This Row],[Grup justificat     (fer servir opcions de la llista desplegable)]]=2,1,0)</f>
        <v>0</v>
      </c>
      <c r="BM648" s="126">
        <f>IF(Taula1[[#This Row],[Espai reservat Administració]]=2,1,0)</f>
        <v>0</v>
      </c>
      <c r="BN648" s="73"/>
      <c r="BO648" s="73"/>
      <c r="BP648" s="73"/>
      <c r="BQ648" s="73"/>
      <c r="BR648" s="73"/>
      <c r="BS648" s="73"/>
      <c r="BT648" s="73"/>
      <c r="BU648" s="73"/>
      <c r="BV648" s="73"/>
      <c r="BW648" s="73"/>
      <c r="BX648" s="73"/>
      <c r="BY648" s="73"/>
      <c r="BZ648" s="73"/>
      <c r="CA648" s="73"/>
      <c r="CB648" s="73"/>
      <c r="CC648" s="73"/>
      <c r="CD648" s="73"/>
      <c r="CE648" s="73"/>
      <c r="CF648" s="73"/>
      <c r="CG648" s="63">
        <f t="shared" ref="CG648:CG711" si="165">IF(V648="Sí",1,0)</f>
        <v>0</v>
      </c>
      <c r="CH648" s="63">
        <f t="shared" ref="CH648:CH711" si="166">IF(V648="No",1,0)</f>
        <v>0</v>
      </c>
      <c r="CI648" s="73"/>
      <c r="CJ648" s="63">
        <f>IF(Taula1[[#This Row],[Tipus de contracte                                  (fer servir opcions de la llista desplegable)]]="Indefinit",1,0)</f>
        <v>0</v>
      </c>
      <c r="CK648" s="63">
        <f>IF(Taula1[[#This Row],[Tipus de contracte                                  (fer servir opcions de la llista desplegable)]]="Temporal, igual o superior a 6 mesos",1,0)</f>
        <v>0</v>
      </c>
      <c r="CL648" s="63">
        <f>IF(Taula1[[#This Row],[Tipus de contracte                                  (fer servir opcions de la llista desplegable)]]="Substitució per IT",1,0)</f>
        <v>0</v>
      </c>
      <c r="CM648" s="73"/>
      <c r="CN648" s="63">
        <f>IF(Taula1[[#This Row],[Relació llocs de treball]]&gt;=1,1,0)</f>
        <v>0</v>
      </c>
      <c r="CO648" s="73"/>
      <c r="CP648" s="63">
        <f>IF(Taula1[[#This Row],[Identitat de gènere                                                          (fer servir opcions de la llista desplegable)]]="Home",1,0)</f>
        <v>0</v>
      </c>
      <c r="CQ648" s="63">
        <f>IF(Taula1[[#This Row],[Identitat de gènere                                                          (fer servir opcions de la llista desplegable)]]="Dona",1,0)</f>
        <v>0</v>
      </c>
      <c r="CR648" s="63">
        <f>IF(Taula1[[#This Row],[Identitat de gènere                                                          (fer servir opcions de la llista desplegable)]]="No binari",1,0)</f>
        <v>0</v>
      </c>
      <c r="CS648" s="73"/>
      <c r="CT648" s="63">
        <f t="shared" si="160"/>
        <v>0</v>
      </c>
      <c r="CU648" s="64">
        <f t="shared" ref="CU648:CU711" si="167">IF(F648="Dona",1,0)</f>
        <v>0</v>
      </c>
      <c r="CW648" s="64">
        <f t="shared" ref="CW648:CW711" si="168">IF(AA648=1,1,0)</f>
        <v>0</v>
      </c>
      <c r="CX648" s="64">
        <f t="shared" ref="CX648:CX711" si="169">IF(AA648=2,1,0)</f>
        <v>0</v>
      </c>
      <c r="CY648" s="64">
        <f t="shared" ref="CY648:CY711" si="170">IF(AA648=3,1,0)</f>
        <v>0</v>
      </c>
      <c r="CZ648" s="64">
        <f t="shared" ref="CZ648:CZ711" si="171">IF(AA648=4,1,0)</f>
        <v>0</v>
      </c>
      <c r="DB648" s="64">
        <f t="shared" ref="DB648:DB711" si="172">IF(AB648=1,1,0)</f>
        <v>0</v>
      </c>
      <c r="DC648" s="64">
        <f t="shared" ref="DC648:DC711" si="173">IF(AB648=2,1,0)</f>
        <v>0</v>
      </c>
      <c r="DD648" s="64">
        <f t="shared" ref="DD648:DD711" si="174">IF(AB648=3,1,0)</f>
        <v>0</v>
      </c>
      <c r="DE648" s="64">
        <f t="shared" ref="DE648:DE711" si="175">IF(AB648=4,1,0)</f>
        <v>0</v>
      </c>
    </row>
    <row r="649" spans="2:109" x14ac:dyDescent="0.3">
      <c r="B649" s="167"/>
      <c r="C649" s="186"/>
      <c r="D649" s="2"/>
      <c r="E649" s="67"/>
      <c r="F649" s="5"/>
      <c r="G649" s="5"/>
      <c r="H649" s="187"/>
      <c r="I649" s="111" t="str">
        <f ca="1">IF(Taula1[[#This Row],[Data naixement (format dd/mm/aaaa)]]="","0",DATEDIF(Taula1[[#This Row],[Data naixement (format dd/mm/aaaa)]],TODAY(),"Y"))</f>
        <v>0</v>
      </c>
      <c r="J649" s="6"/>
      <c r="K649" s="6"/>
      <c r="L649" s="6"/>
      <c r="M649" s="6"/>
      <c r="N649" s="56"/>
      <c r="O649" s="56"/>
      <c r="P649" s="56"/>
      <c r="Q649" s="6"/>
      <c r="R649" s="7"/>
      <c r="S649" s="143">
        <f>Taula1[[#This Row],[Mesos naturals sencers treballats període justificat (01/01/2023 - 31/03/2023)]]</f>
        <v>0</v>
      </c>
      <c r="T649" s="194">
        <f>Taula1[[#This Row],[Dies treballats període justificat (01/01/2023 - 31/03/2023)              no comptabilitzats com a mes natural sencer]]</f>
        <v>0</v>
      </c>
      <c r="U649" s="12"/>
      <c r="V649" s="7"/>
      <c r="W649" s="188"/>
      <c r="X649" s="188"/>
      <c r="Y649" s="188"/>
      <c r="Z649" s="188"/>
      <c r="AA649" s="190"/>
      <c r="AB649" s="143">
        <f>Taula1[[#This Row],[Grup justificat     (fer servir opcions de la llista desplegable)]]</f>
        <v>0</v>
      </c>
      <c r="AC649" s="182"/>
      <c r="AD649" s="39"/>
      <c r="AE649" s="131">
        <f>ROUND((AF649/100)*756*Taula1[[#This Row],[Mesos naturals sencers treballats període justificat (01/01/2023 - 31/03/2023)]],2)</f>
        <v>0</v>
      </c>
      <c r="AF649" s="81">
        <f>Taula1[[#This Row],[% Jornada segons contracte
(no posar el símbol %) ]]-Taula1[[#This Row],[% Reducció salari per baix rendiment        (no posar el símbol %)]]</f>
        <v>0</v>
      </c>
      <c r="AG649" s="131">
        <f>ROUND((AH649/100)*24.8547945*Taula1[[#This Row],[Dies treballats període justificat (01/01/2023 - 31/03/2023)              no comptabilitzats com a mes natural sencer]],2)</f>
        <v>0</v>
      </c>
      <c r="AH649" s="79">
        <f>Taula1[[#This Row],[% Jornada segons contracte
(no posar el símbol %) ]]-Taula1[[#This Row],[% Reducció salari per baix rendiment        (no posar el símbol %)]]</f>
        <v>0</v>
      </c>
      <c r="AI649" s="131">
        <f t="shared" si="161"/>
        <v>0</v>
      </c>
      <c r="AJ649" s="39"/>
      <c r="AK649" s="131">
        <f>ROUND((AL649/100)*756*Taula1[[#This Row],[Espai reservat Administració  (mesos)]],2)</f>
        <v>0</v>
      </c>
      <c r="AL649" s="81">
        <f>Taula1[[#This Row],[% Jornada segons contracte
(no posar el símbol %) ]]-Taula1[[#This Row],[% Reducció salari per baix rendiment        (no posar el símbol %)]]</f>
        <v>0</v>
      </c>
      <c r="AM649" s="131">
        <f>ROUND((AN649/100)*24.8547945*Taula1[[#This Row],[Espai reservat Administració (dies)]],2)</f>
        <v>0</v>
      </c>
      <c r="AN649" s="79">
        <f>Taula1[[#This Row],[% Jornada segons contracte
(no posar el símbol %) ]]-Taula1[[#This Row],[% Reducció salari per baix rendiment        (no posar el símbol %)]]</f>
        <v>0</v>
      </c>
      <c r="AO649" s="131">
        <f t="shared" si="162"/>
        <v>0</v>
      </c>
      <c r="AP649" s="87"/>
      <c r="AQ649" s="137">
        <f>ROUND((AR649/100)*693*Taula1[[#This Row],[Mesos naturals sencers treballats període justificat (01/01/2023 - 31/03/2023)]],2)</f>
        <v>0</v>
      </c>
      <c r="AR649" s="90">
        <f>Taula1[[#This Row],[% Jornada segons contracte
(no posar el símbol %) ]]-Taula1[[#This Row],[% Reducció salari per baix rendiment        (no posar el símbol %)]]</f>
        <v>0</v>
      </c>
      <c r="AS649" s="137">
        <f>ROUND((AT649/100)*22.78356164*Taula1[[#This Row],[Dies treballats període justificat (01/01/2023 - 31/03/2023)              no comptabilitzats com a mes natural sencer]],2)</f>
        <v>0</v>
      </c>
      <c r="AT649" s="90">
        <f>Taula1[[#This Row],[% Jornada segons contracte
(no posar el símbol %) ]]-Taula1[[#This Row],[% Reducció salari per baix rendiment        (no posar el símbol %)]]</f>
        <v>0</v>
      </c>
      <c r="AU649" s="137">
        <f t="shared" si="163"/>
        <v>0</v>
      </c>
      <c r="AV649" s="87"/>
      <c r="AW649" s="136">
        <f>ROUND((AX649/100)*693*Taula1[[#This Row],[Espai reservat Administració  (mesos)]],2)</f>
        <v>0</v>
      </c>
      <c r="AX649" s="90">
        <f>Taula1[[#This Row],[% Jornada segons contracte
(no posar el símbol %) ]]-Taula1[[#This Row],[% Reducció salari per baix rendiment        (no posar el símbol %)]]</f>
        <v>0</v>
      </c>
      <c r="AY649" s="131">
        <f>ROUND((AZ649/100)*22.78356164*Taula1[[#This Row],[Espai reservat Administració (dies)]],2)</f>
        <v>0</v>
      </c>
      <c r="AZ649" s="81">
        <f>Taula1[[#This Row],[% Jornada segons contracte
(no posar el símbol %) ]]-Taula1[[#This Row],[% Reducció salari per baix rendiment        (no posar el símbol %)]]</f>
        <v>0</v>
      </c>
      <c r="BA649" s="82">
        <f t="shared" si="164"/>
        <v>0</v>
      </c>
      <c r="BB649" s="41"/>
      <c r="BC649" s="131">
        <f>IF(Taula1[[#This Row],[Grup justificat     (fer servir opcions de la llista desplegable)]]=1,AI649,0)</f>
        <v>0</v>
      </c>
      <c r="BD649" s="131">
        <f>IF(Taula1[[#This Row],[Grup justificat     (fer servir opcions de la llista desplegable)]]=2,AU649,0)</f>
        <v>0</v>
      </c>
      <c r="BE649" s="41"/>
      <c r="BF649" s="131">
        <f>IF(Taula1[[#This Row],[Espai reservat Administració]]=1,AO649,0)</f>
        <v>0</v>
      </c>
      <c r="BG649" s="82">
        <f>IF(Taula1[[#This Row],[Espai reservat Administració]]=2,BA649,0)</f>
        <v>0</v>
      </c>
      <c r="BH649" s="41"/>
      <c r="BI649" s="126">
        <f>IF(Taula1[[#This Row],[Grup justificat     (fer servir opcions de la llista desplegable)]]=1,1,0)</f>
        <v>0</v>
      </c>
      <c r="BJ649" s="126">
        <f>IF(Taula1[[#This Row],[Espai reservat Administració]]=1,1,0)</f>
        <v>0</v>
      </c>
      <c r="BK649" s="111"/>
      <c r="BL649" s="126">
        <f>IF(Taula1[[#This Row],[Grup justificat     (fer servir opcions de la llista desplegable)]]=2,1,0)</f>
        <v>0</v>
      </c>
      <c r="BM649" s="126">
        <f>IF(Taula1[[#This Row],[Espai reservat Administració]]=2,1,0)</f>
        <v>0</v>
      </c>
      <c r="BN649" s="73"/>
      <c r="BO649" s="73"/>
      <c r="BP649" s="73"/>
      <c r="BQ649" s="73"/>
      <c r="BR649" s="73"/>
      <c r="BS649" s="73"/>
      <c r="BT649" s="73"/>
      <c r="BU649" s="73"/>
      <c r="BV649" s="73"/>
      <c r="BW649" s="73"/>
      <c r="BX649" s="73"/>
      <c r="BY649" s="73"/>
      <c r="BZ649" s="73"/>
      <c r="CA649" s="73"/>
      <c r="CB649" s="73"/>
      <c r="CC649" s="73"/>
      <c r="CD649" s="73"/>
      <c r="CE649" s="73"/>
      <c r="CF649" s="73"/>
      <c r="CG649" s="63">
        <f t="shared" si="165"/>
        <v>0</v>
      </c>
      <c r="CH649" s="63">
        <f t="shared" si="166"/>
        <v>0</v>
      </c>
      <c r="CI649" s="73"/>
      <c r="CJ649" s="63">
        <f>IF(Taula1[[#This Row],[Tipus de contracte                                  (fer servir opcions de la llista desplegable)]]="Indefinit",1,0)</f>
        <v>0</v>
      </c>
      <c r="CK649" s="63">
        <f>IF(Taula1[[#This Row],[Tipus de contracte                                  (fer servir opcions de la llista desplegable)]]="Temporal, igual o superior a 6 mesos",1,0)</f>
        <v>0</v>
      </c>
      <c r="CL649" s="63">
        <f>IF(Taula1[[#This Row],[Tipus de contracte                                  (fer servir opcions de la llista desplegable)]]="Substitució per IT",1,0)</f>
        <v>0</v>
      </c>
      <c r="CM649" s="73"/>
      <c r="CN649" s="63">
        <f>IF(Taula1[[#This Row],[Relació llocs de treball]]&gt;=1,1,0)</f>
        <v>0</v>
      </c>
      <c r="CO649" s="73"/>
      <c r="CP649" s="63">
        <f>IF(Taula1[[#This Row],[Identitat de gènere                                                          (fer servir opcions de la llista desplegable)]]="Home",1,0)</f>
        <v>0</v>
      </c>
      <c r="CQ649" s="63">
        <f>IF(Taula1[[#This Row],[Identitat de gènere                                                          (fer servir opcions de la llista desplegable)]]="Dona",1,0)</f>
        <v>0</v>
      </c>
      <c r="CR649" s="63">
        <f>IF(Taula1[[#This Row],[Identitat de gènere                                                          (fer servir opcions de la llista desplegable)]]="No binari",1,0)</f>
        <v>0</v>
      </c>
      <c r="CS649" s="73"/>
      <c r="CT649" s="63">
        <f t="shared" si="160"/>
        <v>0</v>
      </c>
      <c r="CU649" s="64">
        <f t="shared" si="167"/>
        <v>0</v>
      </c>
      <c r="CW649" s="64">
        <f t="shared" si="168"/>
        <v>0</v>
      </c>
      <c r="CX649" s="64">
        <f t="shared" si="169"/>
        <v>0</v>
      </c>
      <c r="CY649" s="64">
        <f t="shared" si="170"/>
        <v>0</v>
      </c>
      <c r="CZ649" s="64">
        <f t="shared" si="171"/>
        <v>0</v>
      </c>
      <c r="DB649" s="64">
        <f t="shared" si="172"/>
        <v>0</v>
      </c>
      <c r="DC649" s="64">
        <f t="shared" si="173"/>
        <v>0</v>
      </c>
      <c r="DD649" s="64">
        <f t="shared" si="174"/>
        <v>0</v>
      </c>
      <c r="DE649" s="64">
        <f t="shared" si="175"/>
        <v>0</v>
      </c>
    </row>
    <row r="650" spans="2:109" x14ac:dyDescent="0.3">
      <c r="B650" s="167"/>
      <c r="C650" s="186"/>
      <c r="D650" s="2"/>
      <c r="E650" s="67"/>
      <c r="F650" s="5"/>
      <c r="G650" s="5"/>
      <c r="H650" s="187"/>
      <c r="I650" s="111" t="str">
        <f ca="1">IF(Taula1[[#This Row],[Data naixement (format dd/mm/aaaa)]]="","0",DATEDIF(Taula1[[#This Row],[Data naixement (format dd/mm/aaaa)]],TODAY(),"Y"))</f>
        <v>0</v>
      </c>
      <c r="J650" s="6"/>
      <c r="K650" s="6"/>
      <c r="L650" s="6"/>
      <c r="M650" s="6"/>
      <c r="N650" s="56"/>
      <c r="O650" s="56"/>
      <c r="P650" s="56"/>
      <c r="Q650" s="6"/>
      <c r="R650" s="7"/>
      <c r="S650" s="143">
        <f>Taula1[[#This Row],[Mesos naturals sencers treballats període justificat (01/01/2023 - 31/03/2023)]]</f>
        <v>0</v>
      </c>
      <c r="T650" s="194">
        <f>Taula1[[#This Row],[Dies treballats període justificat (01/01/2023 - 31/03/2023)              no comptabilitzats com a mes natural sencer]]</f>
        <v>0</v>
      </c>
      <c r="U650" s="12"/>
      <c r="V650" s="7"/>
      <c r="W650" s="188"/>
      <c r="X650" s="188"/>
      <c r="Y650" s="188"/>
      <c r="Z650" s="188"/>
      <c r="AA650" s="190"/>
      <c r="AB650" s="143">
        <f>Taula1[[#This Row],[Grup justificat     (fer servir opcions de la llista desplegable)]]</f>
        <v>0</v>
      </c>
      <c r="AC650" s="182"/>
      <c r="AD650" s="39"/>
      <c r="AE650" s="131">
        <f>ROUND((AF650/100)*756*Taula1[[#This Row],[Mesos naturals sencers treballats període justificat (01/01/2023 - 31/03/2023)]],2)</f>
        <v>0</v>
      </c>
      <c r="AF650" s="81">
        <f>Taula1[[#This Row],[% Jornada segons contracte
(no posar el símbol %) ]]-Taula1[[#This Row],[% Reducció salari per baix rendiment        (no posar el símbol %)]]</f>
        <v>0</v>
      </c>
      <c r="AG650" s="131">
        <f>ROUND((AH650/100)*24.8547945*Taula1[[#This Row],[Dies treballats període justificat (01/01/2023 - 31/03/2023)              no comptabilitzats com a mes natural sencer]],2)</f>
        <v>0</v>
      </c>
      <c r="AH650" s="79">
        <f>Taula1[[#This Row],[% Jornada segons contracte
(no posar el símbol %) ]]-Taula1[[#This Row],[% Reducció salari per baix rendiment        (no posar el símbol %)]]</f>
        <v>0</v>
      </c>
      <c r="AI650" s="131">
        <f t="shared" si="161"/>
        <v>0</v>
      </c>
      <c r="AJ650" s="39"/>
      <c r="AK650" s="131">
        <f>ROUND((AL650/100)*756*Taula1[[#This Row],[Espai reservat Administració  (mesos)]],2)</f>
        <v>0</v>
      </c>
      <c r="AL650" s="81">
        <f>Taula1[[#This Row],[% Jornada segons contracte
(no posar el símbol %) ]]-Taula1[[#This Row],[% Reducció salari per baix rendiment        (no posar el símbol %)]]</f>
        <v>0</v>
      </c>
      <c r="AM650" s="131">
        <f>ROUND((AN650/100)*24.8547945*Taula1[[#This Row],[Espai reservat Administració (dies)]],2)</f>
        <v>0</v>
      </c>
      <c r="AN650" s="79">
        <f>Taula1[[#This Row],[% Jornada segons contracte
(no posar el símbol %) ]]-Taula1[[#This Row],[% Reducció salari per baix rendiment        (no posar el símbol %)]]</f>
        <v>0</v>
      </c>
      <c r="AO650" s="131">
        <f t="shared" si="162"/>
        <v>0</v>
      </c>
      <c r="AP650" s="87"/>
      <c r="AQ650" s="137">
        <f>ROUND((AR650/100)*693*Taula1[[#This Row],[Mesos naturals sencers treballats període justificat (01/01/2023 - 31/03/2023)]],2)</f>
        <v>0</v>
      </c>
      <c r="AR650" s="90">
        <f>Taula1[[#This Row],[% Jornada segons contracte
(no posar el símbol %) ]]-Taula1[[#This Row],[% Reducció salari per baix rendiment        (no posar el símbol %)]]</f>
        <v>0</v>
      </c>
      <c r="AS650" s="137">
        <f>ROUND((AT650/100)*22.78356164*Taula1[[#This Row],[Dies treballats període justificat (01/01/2023 - 31/03/2023)              no comptabilitzats com a mes natural sencer]],2)</f>
        <v>0</v>
      </c>
      <c r="AT650" s="90">
        <f>Taula1[[#This Row],[% Jornada segons contracte
(no posar el símbol %) ]]-Taula1[[#This Row],[% Reducció salari per baix rendiment        (no posar el símbol %)]]</f>
        <v>0</v>
      </c>
      <c r="AU650" s="137">
        <f t="shared" si="163"/>
        <v>0</v>
      </c>
      <c r="AV650" s="87"/>
      <c r="AW650" s="136">
        <f>ROUND((AX650/100)*693*Taula1[[#This Row],[Espai reservat Administració  (mesos)]],2)</f>
        <v>0</v>
      </c>
      <c r="AX650" s="90">
        <f>Taula1[[#This Row],[% Jornada segons contracte
(no posar el símbol %) ]]-Taula1[[#This Row],[% Reducció salari per baix rendiment        (no posar el símbol %)]]</f>
        <v>0</v>
      </c>
      <c r="AY650" s="131">
        <f>ROUND((AZ650/100)*22.78356164*Taula1[[#This Row],[Espai reservat Administració (dies)]],2)</f>
        <v>0</v>
      </c>
      <c r="AZ650" s="81">
        <f>Taula1[[#This Row],[% Jornada segons contracte
(no posar el símbol %) ]]-Taula1[[#This Row],[% Reducció salari per baix rendiment        (no posar el símbol %)]]</f>
        <v>0</v>
      </c>
      <c r="BA650" s="82">
        <f t="shared" si="164"/>
        <v>0</v>
      </c>
      <c r="BB650" s="41"/>
      <c r="BC650" s="131">
        <f>IF(Taula1[[#This Row],[Grup justificat     (fer servir opcions de la llista desplegable)]]=1,AI650,0)</f>
        <v>0</v>
      </c>
      <c r="BD650" s="131">
        <f>IF(Taula1[[#This Row],[Grup justificat     (fer servir opcions de la llista desplegable)]]=2,AU650,0)</f>
        <v>0</v>
      </c>
      <c r="BE650" s="41"/>
      <c r="BF650" s="131">
        <f>IF(Taula1[[#This Row],[Espai reservat Administració]]=1,AO650,0)</f>
        <v>0</v>
      </c>
      <c r="BG650" s="82">
        <f>IF(Taula1[[#This Row],[Espai reservat Administració]]=2,BA650,0)</f>
        <v>0</v>
      </c>
      <c r="BH650" s="41"/>
      <c r="BI650" s="126">
        <f>IF(Taula1[[#This Row],[Grup justificat     (fer servir opcions de la llista desplegable)]]=1,1,0)</f>
        <v>0</v>
      </c>
      <c r="BJ650" s="126">
        <f>IF(Taula1[[#This Row],[Espai reservat Administració]]=1,1,0)</f>
        <v>0</v>
      </c>
      <c r="BK650" s="111"/>
      <c r="BL650" s="126">
        <f>IF(Taula1[[#This Row],[Grup justificat     (fer servir opcions de la llista desplegable)]]=2,1,0)</f>
        <v>0</v>
      </c>
      <c r="BM650" s="126">
        <f>IF(Taula1[[#This Row],[Espai reservat Administració]]=2,1,0)</f>
        <v>0</v>
      </c>
      <c r="BN650" s="73"/>
      <c r="BO650" s="73"/>
      <c r="BP650" s="73"/>
      <c r="BQ650" s="73"/>
      <c r="BR650" s="73"/>
      <c r="BS650" s="73"/>
      <c r="BT650" s="73"/>
      <c r="BU650" s="73"/>
      <c r="BV650" s="73"/>
      <c r="BW650" s="73"/>
      <c r="BX650" s="73"/>
      <c r="BY650" s="73"/>
      <c r="BZ650" s="73"/>
      <c r="CA650" s="73"/>
      <c r="CB650" s="73"/>
      <c r="CC650" s="73"/>
      <c r="CD650" s="73"/>
      <c r="CE650" s="73"/>
      <c r="CF650" s="73"/>
      <c r="CG650" s="63">
        <f t="shared" si="165"/>
        <v>0</v>
      </c>
      <c r="CH650" s="63">
        <f t="shared" si="166"/>
        <v>0</v>
      </c>
      <c r="CI650" s="73"/>
      <c r="CJ650" s="63">
        <f>IF(Taula1[[#This Row],[Tipus de contracte                                  (fer servir opcions de la llista desplegable)]]="Indefinit",1,0)</f>
        <v>0</v>
      </c>
      <c r="CK650" s="63">
        <f>IF(Taula1[[#This Row],[Tipus de contracte                                  (fer servir opcions de la llista desplegable)]]="Temporal, igual o superior a 6 mesos",1,0)</f>
        <v>0</v>
      </c>
      <c r="CL650" s="63">
        <f>IF(Taula1[[#This Row],[Tipus de contracte                                  (fer servir opcions de la llista desplegable)]]="Substitució per IT",1,0)</f>
        <v>0</v>
      </c>
      <c r="CM650" s="73"/>
      <c r="CN650" s="63">
        <f>IF(Taula1[[#This Row],[Relació llocs de treball]]&gt;=1,1,0)</f>
        <v>0</v>
      </c>
      <c r="CO650" s="73"/>
      <c r="CP650" s="63">
        <f>IF(Taula1[[#This Row],[Identitat de gènere                                                          (fer servir opcions de la llista desplegable)]]="Home",1,0)</f>
        <v>0</v>
      </c>
      <c r="CQ650" s="63">
        <f>IF(Taula1[[#This Row],[Identitat de gènere                                                          (fer servir opcions de la llista desplegable)]]="Dona",1,0)</f>
        <v>0</v>
      </c>
      <c r="CR650" s="63">
        <f>IF(Taula1[[#This Row],[Identitat de gènere                                                          (fer servir opcions de la llista desplegable)]]="No binari",1,0)</f>
        <v>0</v>
      </c>
      <c r="CS650" s="73"/>
      <c r="CT650" s="63">
        <f t="shared" si="160"/>
        <v>0</v>
      </c>
      <c r="CU650" s="64">
        <f t="shared" si="167"/>
        <v>0</v>
      </c>
      <c r="CW650" s="64">
        <f t="shared" si="168"/>
        <v>0</v>
      </c>
      <c r="CX650" s="64">
        <f t="shared" si="169"/>
        <v>0</v>
      </c>
      <c r="CY650" s="64">
        <f t="shared" si="170"/>
        <v>0</v>
      </c>
      <c r="CZ650" s="64">
        <f t="shared" si="171"/>
        <v>0</v>
      </c>
      <c r="DB650" s="64">
        <f t="shared" si="172"/>
        <v>0</v>
      </c>
      <c r="DC650" s="64">
        <f t="shared" si="173"/>
        <v>0</v>
      </c>
      <c r="DD650" s="64">
        <f t="shared" si="174"/>
        <v>0</v>
      </c>
      <c r="DE650" s="64">
        <f t="shared" si="175"/>
        <v>0</v>
      </c>
    </row>
    <row r="651" spans="2:109" x14ac:dyDescent="0.3">
      <c r="B651" s="167"/>
      <c r="C651" s="186"/>
      <c r="D651" s="2"/>
      <c r="E651" s="67"/>
      <c r="F651" s="5"/>
      <c r="G651" s="5"/>
      <c r="H651" s="187"/>
      <c r="I651" s="111" t="str">
        <f ca="1">IF(Taula1[[#This Row],[Data naixement (format dd/mm/aaaa)]]="","0",DATEDIF(Taula1[[#This Row],[Data naixement (format dd/mm/aaaa)]],TODAY(),"Y"))</f>
        <v>0</v>
      </c>
      <c r="J651" s="6"/>
      <c r="K651" s="6"/>
      <c r="L651" s="6"/>
      <c r="M651" s="6"/>
      <c r="N651" s="56"/>
      <c r="O651" s="56"/>
      <c r="P651" s="56"/>
      <c r="Q651" s="6"/>
      <c r="R651" s="7"/>
      <c r="S651" s="143">
        <f>Taula1[[#This Row],[Mesos naturals sencers treballats període justificat (01/01/2023 - 31/03/2023)]]</f>
        <v>0</v>
      </c>
      <c r="T651" s="194">
        <f>Taula1[[#This Row],[Dies treballats període justificat (01/01/2023 - 31/03/2023)              no comptabilitzats com a mes natural sencer]]</f>
        <v>0</v>
      </c>
      <c r="U651" s="12"/>
      <c r="V651" s="7"/>
      <c r="W651" s="188"/>
      <c r="X651" s="188"/>
      <c r="Y651" s="188"/>
      <c r="Z651" s="188"/>
      <c r="AA651" s="190"/>
      <c r="AB651" s="143">
        <f>Taula1[[#This Row],[Grup justificat     (fer servir opcions de la llista desplegable)]]</f>
        <v>0</v>
      </c>
      <c r="AC651" s="182"/>
      <c r="AD651" s="39"/>
      <c r="AE651" s="131">
        <f>ROUND((AF651/100)*756*Taula1[[#This Row],[Mesos naturals sencers treballats període justificat (01/01/2023 - 31/03/2023)]],2)</f>
        <v>0</v>
      </c>
      <c r="AF651" s="81">
        <f>Taula1[[#This Row],[% Jornada segons contracte
(no posar el símbol %) ]]-Taula1[[#This Row],[% Reducció salari per baix rendiment        (no posar el símbol %)]]</f>
        <v>0</v>
      </c>
      <c r="AG651" s="131">
        <f>ROUND((AH651/100)*24.8547945*Taula1[[#This Row],[Dies treballats període justificat (01/01/2023 - 31/03/2023)              no comptabilitzats com a mes natural sencer]],2)</f>
        <v>0</v>
      </c>
      <c r="AH651" s="79">
        <f>Taula1[[#This Row],[% Jornada segons contracte
(no posar el símbol %) ]]-Taula1[[#This Row],[% Reducció salari per baix rendiment        (no posar el símbol %)]]</f>
        <v>0</v>
      </c>
      <c r="AI651" s="131">
        <f t="shared" si="161"/>
        <v>0</v>
      </c>
      <c r="AJ651" s="39"/>
      <c r="AK651" s="131">
        <f>ROUND((AL651/100)*756*Taula1[[#This Row],[Espai reservat Administració  (mesos)]],2)</f>
        <v>0</v>
      </c>
      <c r="AL651" s="81">
        <f>Taula1[[#This Row],[% Jornada segons contracte
(no posar el símbol %) ]]-Taula1[[#This Row],[% Reducció salari per baix rendiment        (no posar el símbol %)]]</f>
        <v>0</v>
      </c>
      <c r="AM651" s="131">
        <f>ROUND((AN651/100)*24.8547945*Taula1[[#This Row],[Espai reservat Administració (dies)]],2)</f>
        <v>0</v>
      </c>
      <c r="AN651" s="79">
        <f>Taula1[[#This Row],[% Jornada segons contracte
(no posar el símbol %) ]]-Taula1[[#This Row],[% Reducció salari per baix rendiment        (no posar el símbol %)]]</f>
        <v>0</v>
      </c>
      <c r="AO651" s="131">
        <f t="shared" si="162"/>
        <v>0</v>
      </c>
      <c r="AP651" s="87"/>
      <c r="AQ651" s="137">
        <f>ROUND((AR651/100)*693*Taula1[[#This Row],[Mesos naturals sencers treballats període justificat (01/01/2023 - 31/03/2023)]],2)</f>
        <v>0</v>
      </c>
      <c r="AR651" s="90">
        <f>Taula1[[#This Row],[% Jornada segons contracte
(no posar el símbol %) ]]-Taula1[[#This Row],[% Reducció salari per baix rendiment        (no posar el símbol %)]]</f>
        <v>0</v>
      </c>
      <c r="AS651" s="137">
        <f>ROUND((AT651/100)*22.78356164*Taula1[[#This Row],[Dies treballats període justificat (01/01/2023 - 31/03/2023)              no comptabilitzats com a mes natural sencer]],2)</f>
        <v>0</v>
      </c>
      <c r="AT651" s="90">
        <f>Taula1[[#This Row],[% Jornada segons contracte
(no posar el símbol %) ]]-Taula1[[#This Row],[% Reducció salari per baix rendiment        (no posar el símbol %)]]</f>
        <v>0</v>
      </c>
      <c r="AU651" s="137">
        <f t="shared" si="163"/>
        <v>0</v>
      </c>
      <c r="AV651" s="87"/>
      <c r="AW651" s="136">
        <f>ROUND((AX651/100)*693*Taula1[[#This Row],[Espai reservat Administració  (mesos)]],2)</f>
        <v>0</v>
      </c>
      <c r="AX651" s="90">
        <f>Taula1[[#This Row],[% Jornada segons contracte
(no posar el símbol %) ]]-Taula1[[#This Row],[% Reducció salari per baix rendiment        (no posar el símbol %)]]</f>
        <v>0</v>
      </c>
      <c r="AY651" s="131">
        <f>ROUND((AZ651/100)*22.78356164*Taula1[[#This Row],[Espai reservat Administració (dies)]],2)</f>
        <v>0</v>
      </c>
      <c r="AZ651" s="81">
        <f>Taula1[[#This Row],[% Jornada segons contracte
(no posar el símbol %) ]]-Taula1[[#This Row],[% Reducció salari per baix rendiment        (no posar el símbol %)]]</f>
        <v>0</v>
      </c>
      <c r="BA651" s="82">
        <f t="shared" si="164"/>
        <v>0</v>
      </c>
      <c r="BB651" s="41"/>
      <c r="BC651" s="131">
        <f>IF(Taula1[[#This Row],[Grup justificat     (fer servir opcions de la llista desplegable)]]=1,AI651,0)</f>
        <v>0</v>
      </c>
      <c r="BD651" s="131">
        <f>IF(Taula1[[#This Row],[Grup justificat     (fer servir opcions de la llista desplegable)]]=2,AU651,0)</f>
        <v>0</v>
      </c>
      <c r="BE651" s="41"/>
      <c r="BF651" s="131">
        <f>IF(Taula1[[#This Row],[Espai reservat Administració]]=1,AO651,0)</f>
        <v>0</v>
      </c>
      <c r="BG651" s="82">
        <f>IF(Taula1[[#This Row],[Espai reservat Administració]]=2,BA651,0)</f>
        <v>0</v>
      </c>
      <c r="BH651" s="41"/>
      <c r="BI651" s="126">
        <f>IF(Taula1[[#This Row],[Grup justificat     (fer servir opcions de la llista desplegable)]]=1,1,0)</f>
        <v>0</v>
      </c>
      <c r="BJ651" s="126">
        <f>IF(Taula1[[#This Row],[Espai reservat Administració]]=1,1,0)</f>
        <v>0</v>
      </c>
      <c r="BK651" s="111"/>
      <c r="BL651" s="126">
        <f>IF(Taula1[[#This Row],[Grup justificat     (fer servir opcions de la llista desplegable)]]=2,1,0)</f>
        <v>0</v>
      </c>
      <c r="BM651" s="126">
        <f>IF(Taula1[[#This Row],[Espai reservat Administració]]=2,1,0)</f>
        <v>0</v>
      </c>
      <c r="BN651" s="73"/>
      <c r="BO651" s="73"/>
      <c r="BP651" s="73"/>
      <c r="BQ651" s="73"/>
      <c r="BR651" s="73"/>
      <c r="BS651" s="73"/>
      <c r="BT651" s="73"/>
      <c r="BU651" s="73"/>
      <c r="BV651" s="73"/>
      <c r="BW651" s="73"/>
      <c r="BX651" s="73"/>
      <c r="BY651" s="73"/>
      <c r="BZ651" s="73"/>
      <c r="CA651" s="73"/>
      <c r="CB651" s="73"/>
      <c r="CC651" s="73"/>
      <c r="CD651" s="73"/>
      <c r="CE651" s="73"/>
      <c r="CF651" s="73"/>
      <c r="CG651" s="63">
        <f t="shared" si="165"/>
        <v>0</v>
      </c>
      <c r="CH651" s="63">
        <f t="shared" si="166"/>
        <v>0</v>
      </c>
      <c r="CI651" s="73"/>
      <c r="CJ651" s="63">
        <f>IF(Taula1[[#This Row],[Tipus de contracte                                  (fer servir opcions de la llista desplegable)]]="Indefinit",1,0)</f>
        <v>0</v>
      </c>
      <c r="CK651" s="63">
        <f>IF(Taula1[[#This Row],[Tipus de contracte                                  (fer servir opcions de la llista desplegable)]]="Temporal, igual o superior a 6 mesos",1,0)</f>
        <v>0</v>
      </c>
      <c r="CL651" s="63">
        <f>IF(Taula1[[#This Row],[Tipus de contracte                                  (fer servir opcions de la llista desplegable)]]="Substitució per IT",1,0)</f>
        <v>0</v>
      </c>
      <c r="CM651" s="73"/>
      <c r="CN651" s="63">
        <f>IF(Taula1[[#This Row],[Relació llocs de treball]]&gt;=1,1,0)</f>
        <v>0</v>
      </c>
      <c r="CO651" s="73"/>
      <c r="CP651" s="63">
        <f>IF(Taula1[[#This Row],[Identitat de gènere                                                          (fer servir opcions de la llista desplegable)]]="Home",1,0)</f>
        <v>0</v>
      </c>
      <c r="CQ651" s="63">
        <f>IF(Taula1[[#This Row],[Identitat de gènere                                                          (fer servir opcions de la llista desplegable)]]="Dona",1,0)</f>
        <v>0</v>
      </c>
      <c r="CR651" s="63">
        <f>IF(Taula1[[#This Row],[Identitat de gènere                                                          (fer servir opcions de la llista desplegable)]]="No binari",1,0)</f>
        <v>0</v>
      </c>
      <c r="CS651" s="73"/>
      <c r="CT651" s="63">
        <f t="shared" si="160"/>
        <v>0</v>
      </c>
      <c r="CU651" s="64">
        <f t="shared" si="167"/>
        <v>0</v>
      </c>
      <c r="CW651" s="64">
        <f t="shared" si="168"/>
        <v>0</v>
      </c>
      <c r="CX651" s="64">
        <f t="shared" si="169"/>
        <v>0</v>
      </c>
      <c r="CY651" s="64">
        <f t="shared" si="170"/>
        <v>0</v>
      </c>
      <c r="CZ651" s="64">
        <f t="shared" si="171"/>
        <v>0</v>
      </c>
      <c r="DB651" s="64">
        <f t="shared" si="172"/>
        <v>0</v>
      </c>
      <c r="DC651" s="64">
        <f t="shared" si="173"/>
        <v>0</v>
      </c>
      <c r="DD651" s="64">
        <f t="shared" si="174"/>
        <v>0</v>
      </c>
      <c r="DE651" s="64">
        <f t="shared" si="175"/>
        <v>0</v>
      </c>
    </row>
    <row r="652" spans="2:109" x14ac:dyDescent="0.3">
      <c r="B652" s="167"/>
      <c r="C652" s="186"/>
      <c r="D652" s="2"/>
      <c r="E652" s="67"/>
      <c r="F652" s="5"/>
      <c r="G652" s="5"/>
      <c r="H652" s="187"/>
      <c r="I652" s="111" t="str">
        <f ca="1">IF(Taula1[[#This Row],[Data naixement (format dd/mm/aaaa)]]="","0",DATEDIF(Taula1[[#This Row],[Data naixement (format dd/mm/aaaa)]],TODAY(),"Y"))</f>
        <v>0</v>
      </c>
      <c r="J652" s="6"/>
      <c r="K652" s="6"/>
      <c r="L652" s="6"/>
      <c r="M652" s="6"/>
      <c r="N652" s="56"/>
      <c r="O652" s="56"/>
      <c r="P652" s="56"/>
      <c r="Q652" s="6"/>
      <c r="R652" s="7"/>
      <c r="S652" s="143">
        <f>Taula1[[#This Row],[Mesos naturals sencers treballats període justificat (01/01/2023 - 31/03/2023)]]</f>
        <v>0</v>
      </c>
      <c r="T652" s="194">
        <f>Taula1[[#This Row],[Dies treballats període justificat (01/01/2023 - 31/03/2023)              no comptabilitzats com a mes natural sencer]]</f>
        <v>0</v>
      </c>
      <c r="U652" s="12"/>
      <c r="V652" s="7"/>
      <c r="W652" s="188"/>
      <c r="X652" s="188"/>
      <c r="Y652" s="188"/>
      <c r="Z652" s="188"/>
      <c r="AA652" s="190"/>
      <c r="AB652" s="143">
        <f>Taula1[[#This Row],[Grup justificat     (fer servir opcions de la llista desplegable)]]</f>
        <v>0</v>
      </c>
      <c r="AC652" s="182"/>
      <c r="AD652" s="39"/>
      <c r="AE652" s="131">
        <f>ROUND((AF652/100)*756*Taula1[[#This Row],[Mesos naturals sencers treballats període justificat (01/01/2023 - 31/03/2023)]],2)</f>
        <v>0</v>
      </c>
      <c r="AF652" s="81">
        <f>Taula1[[#This Row],[% Jornada segons contracte
(no posar el símbol %) ]]-Taula1[[#This Row],[% Reducció salari per baix rendiment        (no posar el símbol %)]]</f>
        <v>0</v>
      </c>
      <c r="AG652" s="131">
        <f>ROUND((AH652/100)*24.8547945*Taula1[[#This Row],[Dies treballats període justificat (01/01/2023 - 31/03/2023)              no comptabilitzats com a mes natural sencer]],2)</f>
        <v>0</v>
      </c>
      <c r="AH652" s="79">
        <f>Taula1[[#This Row],[% Jornada segons contracte
(no posar el símbol %) ]]-Taula1[[#This Row],[% Reducció salari per baix rendiment        (no posar el símbol %)]]</f>
        <v>0</v>
      </c>
      <c r="AI652" s="131">
        <f t="shared" si="161"/>
        <v>0</v>
      </c>
      <c r="AJ652" s="39"/>
      <c r="AK652" s="131">
        <f>ROUND((AL652/100)*756*Taula1[[#This Row],[Espai reservat Administració  (mesos)]],2)</f>
        <v>0</v>
      </c>
      <c r="AL652" s="81">
        <f>Taula1[[#This Row],[% Jornada segons contracte
(no posar el símbol %) ]]-Taula1[[#This Row],[% Reducció salari per baix rendiment        (no posar el símbol %)]]</f>
        <v>0</v>
      </c>
      <c r="AM652" s="131">
        <f>ROUND((AN652/100)*24.8547945*Taula1[[#This Row],[Espai reservat Administració (dies)]],2)</f>
        <v>0</v>
      </c>
      <c r="AN652" s="79">
        <f>Taula1[[#This Row],[% Jornada segons contracte
(no posar el símbol %) ]]-Taula1[[#This Row],[% Reducció salari per baix rendiment        (no posar el símbol %)]]</f>
        <v>0</v>
      </c>
      <c r="AO652" s="131">
        <f t="shared" si="162"/>
        <v>0</v>
      </c>
      <c r="AP652" s="87"/>
      <c r="AQ652" s="137">
        <f>ROUND((AR652/100)*693*Taula1[[#This Row],[Mesos naturals sencers treballats període justificat (01/01/2023 - 31/03/2023)]],2)</f>
        <v>0</v>
      </c>
      <c r="AR652" s="90">
        <f>Taula1[[#This Row],[% Jornada segons contracte
(no posar el símbol %) ]]-Taula1[[#This Row],[% Reducció salari per baix rendiment        (no posar el símbol %)]]</f>
        <v>0</v>
      </c>
      <c r="AS652" s="137">
        <f>ROUND((AT652/100)*22.78356164*Taula1[[#This Row],[Dies treballats període justificat (01/01/2023 - 31/03/2023)              no comptabilitzats com a mes natural sencer]],2)</f>
        <v>0</v>
      </c>
      <c r="AT652" s="90">
        <f>Taula1[[#This Row],[% Jornada segons contracte
(no posar el símbol %) ]]-Taula1[[#This Row],[% Reducció salari per baix rendiment        (no posar el símbol %)]]</f>
        <v>0</v>
      </c>
      <c r="AU652" s="137">
        <f t="shared" si="163"/>
        <v>0</v>
      </c>
      <c r="AV652" s="87"/>
      <c r="AW652" s="136">
        <f>ROUND((AX652/100)*693*Taula1[[#This Row],[Espai reservat Administració  (mesos)]],2)</f>
        <v>0</v>
      </c>
      <c r="AX652" s="90">
        <f>Taula1[[#This Row],[% Jornada segons contracte
(no posar el símbol %) ]]-Taula1[[#This Row],[% Reducció salari per baix rendiment        (no posar el símbol %)]]</f>
        <v>0</v>
      </c>
      <c r="AY652" s="131">
        <f>ROUND((AZ652/100)*22.78356164*Taula1[[#This Row],[Espai reservat Administració (dies)]],2)</f>
        <v>0</v>
      </c>
      <c r="AZ652" s="81">
        <f>Taula1[[#This Row],[% Jornada segons contracte
(no posar el símbol %) ]]-Taula1[[#This Row],[% Reducció salari per baix rendiment        (no posar el símbol %)]]</f>
        <v>0</v>
      </c>
      <c r="BA652" s="82">
        <f t="shared" si="164"/>
        <v>0</v>
      </c>
      <c r="BB652" s="41"/>
      <c r="BC652" s="131">
        <f>IF(Taula1[[#This Row],[Grup justificat     (fer servir opcions de la llista desplegable)]]=1,AI652,0)</f>
        <v>0</v>
      </c>
      <c r="BD652" s="131">
        <f>IF(Taula1[[#This Row],[Grup justificat     (fer servir opcions de la llista desplegable)]]=2,AU652,0)</f>
        <v>0</v>
      </c>
      <c r="BE652" s="41"/>
      <c r="BF652" s="131">
        <f>IF(Taula1[[#This Row],[Espai reservat Administració]]=1,AO652,0)</f>
        <v>0</v>
      </c>
      <c r="BG652" s="82">
        <f>IF(Taula1[[#This Row],[Espai reservat Administració]]=2,BA652,0)</f>
        <v>0</v>
      </c>
      <c r="BH652" s="41"/>
      <c r="BI652" s="126">
        <f>IF(Taula1[[#This Row],[Grup justificat     (fer servir opcions de la llista desplegable)]]=1,1,0)</f>
        <v>0</v>
      </c>
      <c r="BJ652" s="126">
        <f>IF(Taula1[[#This Row],[Espai reservat Administració]]=1,1,0)</f>
        <v>0</v>
      </c>
      <c r="BK652" s="111"/>
      <c r="BL652" s="126">
        <f>IF(Taula1[[#This Row],[Grup justificat     (fer servir opcions de la llista desplegable)]]=2,1,0)</f>
        <v>0</v>
      </c>
      <c r="BM652" s="126">
        <f>IF(Taula1[[#This Row],[Espai reservat Administració]]=2,1,0)</f>
        <v>0</v>
      </c>
      <c r="BN652" s="73"/>
      <c r="BO652" s="73"/>
      <c r="BP652" s="73"/>
      <c r="BQ652" s="73"/>
      <c r="BR652" s="73"/>
      <c r="BS652" s="73"/>
      <c r="BT652" s="73"/>
      <c r="BU652" s="73"/>
      <c r="BV652" s="73"/>
      <c r="BW652" s="73"/>
      <c r="BX652" s="73"/>
      <c r="BY652" s="73"/>
      <c r="BZ652" s="73"/>
      <c r="CA652" s="73"/>
      <c r="CB652" s="73"/>
      <c r="CC652" s="73"/>
      <c r="CD652" s="73"/>
      <c r="CE652" s="73"/>
      <c r="CF652" s="73"/>
      <c r="CG652" s="63">
        <f t="shared" si="165"/>
        <v>0</v>
      </c>
      <c r="CH652" s="63">
        <f t="shared" si="166"/>
        <v>0</v>
      </c>
      <c r="CI652" s="73"/>
      <c r="CJ652" s="63">
        <f>IF(Taula1[[#This Row],[Tipus de contracte                                  (fer servir opcions de la llista desplegable)]]="Indefinit",1,0)</f>
        <v>0</v>
      </c>
      <c r="CK652" s="63">
        <f>IF(Taula1[[#This Row],[Tipus de contracte                                  (fer servir opcions de la llista desplegable)]]="Temporal, igual o superior a 6 mesos",1,0)</f>
        <v>0</v>
      </c>
      <c r="CL652" s="63">
        <f>IF(Taula1[[#This Row],[Tipus de contracte                                  (fer servir opcions de la llista desplegable)]]="Substitució per IT",1,0)</f>
        <v>0</v>
      </c>
      <c r="CM652" s="73"/>
      <c r="CN652" s="63">
        <f>IF(Taula1[[#This Row],[Relació llocs de treball]]&gt;=1,1,0)</f>
        <v>0</v>
      </c>
      <c r="CO652" s="73"/>
      <c r="CP652" s="63">
        <f>IF(Taula1[[#This Row],[Identitat de gènere                                                          (fer servir opcions de la llista desplegable)]]="Home",1,0)</f>
        <v>0</v>
      </c>
      <c r="CQ652" s="63">
        <f>IF(Taula1[[#This Row],[Identitat de gènere                                                          (fer servir opcions de la llista desplegable)]]="Dona",1,0)</f>
        <v>0</v>
      </c>
      <c r="CR652" s="63">
        <f>IF(Taula1[[#This Row],[Identitat de gènere                                                          (fer servir opcions de la llista desplegable)]]="No binari",1,0)</f>
        <v>0</v>
      </c>
      <c r="CS652" s="73"/>
      <c r="CT652" s="63">
        <f t="shared" si="160"/>
        <v>0</v>
      </c>
      <c r="CU652" s="64">
        <f t="shared" si="167"/>
        <v>0</v>
      </c>
      <c r="CW652" s="64">
        <f t="shared" si="168"/>
        <v>0</v>
      </c>
      <c r="CX652" s="64">
        <f t="shared" si="169"/>
        <v>0</v>
      </c>
      <c r="CY652" s="64">
        <f t="shared" si="170"/>
        <v>0</v>
      </c>
      <c r="CZ652" s="64">
        <f t="shared" si="171"/>
        <v>0</v>
      </c>
      <c r="DB652" s="64">
        <f t="shared" si="172"/>
        <v>0</v>
      </c>
      <c r="DC652" s="64">
        <f t="shared" si="173"/>
        <v>0</v>
      </c>
      <c r="DD652" s="64">
        <f t="shared" si="174"/>
        <v>0</v>
      </c>
      <c r="DE652" s="64">
        <f t="shared" si="175"/>
        <v>0</v>
      </c>
    </row>
    <row r="653" spans="2:109" x14ac:dyDescent="0.3">
      <c r="B653" s="167"/>
      <c r="C653" s="186"/>
      <c r="D653" s="2"/>
      <c r="E653" s="67"/>
      <c r="F653" s="5"/>
      <c r="G653" s="5"/>
      <c r="H653" s="187"/>
      <c r="I653" s="111" t="str">
        <f ca="1">IF(Taula1[[#This Row],[Data naixement (format dd/mm/aaaa)]]="","0",DATEDIF(Taula1[[#This Row],[Data naixement (format dd/mm/aaaa)]],TODAY(),"Y"))</f>
        <v>0</v>
      </c>
      <c r="J653" s="6"/>
      <c r="K653" s="6"/>
      <c r="L653" s="6"/>
      <c r="M653" s="6"/>
      <c r="N653" s="56"/>
      <c r="O653" s="56"/>
      <c r="P653" s="56"/>
      <c r="Q653" s="6"/>
      <c r="R653" s="7"/>
      <c r="S653" s="143">
        <f>Taula1[[#This Row],[Mesos naturals sencers treballats període justificat (01/01/2023 - 31/03/2023)]]</f>
        <v>0</v>
      </c>
      <c r="T653" s="194">
        <f>Taula1[[#This Row],[Dies treballats període justificat (01/01/2023 - 31/03/2023)              no comptabilitzats com a mes natural sencer]]</f>
        <v>0</v>
      </c>
      <c r="U653" s="12"/>
      <c r="V653" s="7"/>
      <c r="W653" s="188"/>
      <c r="X653" s="188"/>
      <c r="Y653" s="188"/>
      <c r="Z653" s="188"/>
      <c r="AA653" s="190"/>
      <c r="AB653" s="143">
        <f>Taula1[[#This Row],[Grup justificat     (fer servir opcions de la llista desplegable)]]</f>
        <v>0</v>
      </c>
      <c r="AC653" s="182"/>
      <c r="AD653" s="39"/>
      <c r="AE653" s="131">
        <f>ROUND((AF653/100)*756*Taula1[[#This Row],[Mesos naturals sencers treballats període justificat (01/01/2023 - 31/03/2023)]],2)</f>
        <v>0</v>
      </c>
      <c r="AF653" s="81">
        <f>Taula1[[#This Row],[% Jornada segons contracte
(no posar el símbol %) ]]-Taula1[[#This Row],[% Reducció salari per baix rendiment        (no posar el símbol %)]]</f>
        <v>0</v>
      </c>
      <c r="AG653" s="131">
        <f>ROUND((AH653/100)*24.8547945*Taula1[[#This Row],[Dies treballats període justificat (01/01/2023 - 31/03/2023)              no comptabilitzats com a mes natural sencer]],2)</f>
        <v>0</v>
      </c>
      <c r="AH653" s="79">
        <f>Taula1[[#This Row],[% Jornada segons contracte
(no posar el símbol %) ]]-Taula1[[#This Row],[% Reducció salari per baix rendiment        (no posar el símbol %)]]</f>
        <v>0</v>
      </c>
      <c r="AI653" s="131">
        <f t="shared" si="161"/>
        <v>0</v>
      </c>
      <c r="AJ653" s="39"/>
      <c r="AK653" s="131">
        <f>ROUND((AL653/100)*756*Taula1[[#This Row],[Espai reservat Administració  (mesos)]],2)</f>
        <v>0</v>
      </c>
      <c r="AL653" s="81">
        <f>Taula1[[#This Row],[% Jornada segons contracte
(no posar el símbol %) ]]-Taula1[[#This Row],[% Reducció salari per baix rendiment        (no posar el símbol %)]]</f>
        <v>0</v>
      </c>
      <c r="AM653" s="131">
        <f>ROUND((AN653/100)*24.8547945*Taula1[[#This Row],[Espai reservat Administració (dies)]],2)</f>
        <v>0</v>
      </c>
      <c r="AN653" s="79">
        <f>Taula1[[#This Row],[% Jornada segons contracte
(no posar el símbol %) ]]-Taula1[[#This Row],[% Reducció salari per baix rendiment        (no posar el símbol %)]]</f>
        <v>0</v>
      </c>
      <c r="AO653" s="131">
        <f t="shared" si="162"/>
        <v>0</v>
      </c>
      <c r="AP653" s="87"/>
      <c r="AQ653" s="137">
        <f>ROUND((AR653/100)*693*Taula1[[#This Row],[Mesos naturals sencers treballats període justificat (01/01/2023 - 31/03/2023)]],2)</f>
        <v>0</v>
      </c>
      <c r="AR653" s="90">
        <f>Taula1[[#This Row],[% Jornada segons contracte
(no posar el símbol %) ]]-Taula1[[#This Row],[% Reducció salari per baix rendiment        (no posar el símbol %)]]</f>
        <v>0</v>
      </c>
      <c r="AS653" s="137">
        <f>ROUND((AT653/100)*22.78356164*Taula1[[#This Row],[Dies treballats període justificat (01/01/2023 - 31/03/2023)              no comptabilitzats com a mes natural sencer]],2)</f>
        <v>0</v>
      </c>
      <c r="AT653" s="90">
        <f>Taula1[[#This Row],[% Jornada segons contracte
(no posar el símbol %) ]]-Taula1[[#This Row],[% Reducció salari per baix rendiment        (no posar el símbol %)]]</f>
        <v>0</v>
      </c>
      <c r="AU653" s="137">
        <f t="shared" si="163"/>
        <v>0</v>
      </c>
      <c r="AV653" s="87"/>
      <c r="AW653" s="136">
        <f>ROUND((AX653/100)*693*Taula1[[#This Row],[Espai reservat Administració  (mesos)]],2)</f>
        <v>0</v>
      </c>
      <c r="AX653" s="90">
        <f>Taula1[[#This Row],[% Jornada segons contracte
(no posar el símbol %) ]]-Taula1[[#This Row],[% Reducció salari per baix rendiment        (no posar el símbol %)]]</f>
        <v>0</v>
      </c>
      <c r="AY653" s="131">
        <f>ROUND((AZ653/100)*22.78356164*Taula1[[#This Row],[Espai reservat Administració (dies)]],2)</f>
        <v>0</v>
      </c>
      <c r="AZ653" s="81">
        <f>Taula1[[#This Row],[% Jornada segons contracte
(no posar el símbol %) ]]-Taula1[[#This Row],[% Reducció salari per baix rendiment        (no posar el símbol %)]]</f>
        <v>0</v>
      </c>
      <c r="BA653" s="82">
        <f t="shared" si="164"/>
        <v>0</v>
      </c>
      <c r="BB653" s="41"/>
      <c r="BC653" s="131">
        <f>IF(Taula1[[#This Row],[Grup justificat     (fer servir opcions de la llista desplegable)]]=1,AI653,0)</f>
        <v>0</v>
      </c>
      <c r="BD653" s="131">
        <f>IF(Taula1[[#This Row],[Grup justificat     (fer servir opcions de la llista desplegable)]]=2,AU653,0)</f>
        <v>0</v>
      </c>
      <c r="BE653" s="41"/>
      <c r="BF653" s="131">
        <f>IF(Taula1[[#This Row],[Espai reservat Administració]]=1,AO653,0)</f>
        <v>0</v>
      </c>
      <c r="BG653" s="82">
        <f>IF(Taula1[[#This Row],[Espai reservat Administració]]=2,BA653,0)</f>
        <v>0</v>
      </c>
      <c r="BH653" s="41"/>
      <c r="BI653" s="126">
        <f>IF(Taula1[[#This Row],[Grup justificat     (fer servir opcions de la llista desplegable)]]=1,1,0)</f>
        <v>0</v>
      </c>
      <c r="BJ653" s="126">
        <f>IF(Taula1[[#This Row],[Espai reservat Administració]]=1,1,0)</f>
        <v>0</v>
      </c>
      <c r="BK653" s="111"/>
      <c r="BL653" s="126">
        <f>IF(Taula1[[#This Row],[Grup justificat     (fer servir opcions de la llista desplegable)]]=2,1,0)</f>
        <v>0</v>
      </c>
      <c r="BM653" s="126">
        <f>IF(Taula1[[#This Row],[Espai reservat Administració]]=2,1,0)</f>
        <v>0</v>
      </c>
      <c r="BN653" s="73"/>
      <c r="BO653" s="73"/>
      <c r="BP653" s="73"/>
      <c r="BQ653" s="73"/>
      <c r="BR653" s="73"/>
      <c r="BS653" s="73"/>
      <c r="BT653" s="73"/>
      <c r="BU653" s="73"/>
      <c r="BV653" s="73"/>
      <c r="BW653" s="73"/>
      <c r="BX653" s="73"/>
      <c r="BY653" s="73"/>
      <c r="BZ653" s="73"/>
      <c r="CA653" s="73"/>
      <c r="CB653" s="73"/>
      <c r="CC653" s="73"/>
      <c r="CD653" s="73"/>
      <c r="CE653" s="73"/>
      <c r="CF653" s="73"/>
      <c r="CG653" s="63">
        <f t="shared" si="165"/>
        <v>0</v>
      </c>
      <c r="CH653" s="63">
        <f t="shared" si="166"/>
        <v>0</v>
      </c>
      <c r="CI653" s="73"/>
      <c r="CJ653" s="63">
        <f>IF(Taula1[[#This Row],[Tipus de contracte                                  (fer servir opcions de la llista desplegable)]]="Indefinit",1,0)</f>
        <v>0</v>
      </c>
      <c r="CK653" s="63">
        <f>IF(Taula1[[#This Row],[Tipus de contracte                                  (fer servir opcions de la llista desplegable)]]="Temporal, igual o superior a 6 mesos",1,0)</f>
        <v>0</v>
      </c>
      <c r="CL653" s="63">
        <f>IF(Taula1[[#This Row],[Tipus de contracte                                  (fer servir opcions de la llista desplegable)]]="Substitució per IT",1,0)</f>
        <v>0</v>
      </c>
      <c r="CM653" s="73"/>
      <c r="CN653" s="63">
        <f>IF(Taula1[[#This Row],[Relació llocs de treball]]&gt;=1,1,0)</f>
        <v>0</v>
      </c>
      <c r="CO653" s="73"/>
      <c r="CP653" s="63">
        <f>IF(Taula1[[#This Row],[Identitat de gènere                                                          (fer servir opcions de la llista desplegable)]]="Home",1,0)</f>
        <v>0</v>
      </c>
      <c r="CQ653" s="63">
        <f>IF(Taula1[[#This Row],[Identitat de gènere                                                          (fer servir opcions de la llista desplegable)]]="Dona",1,0)</f>
        <v>0</v>
      </c>
      <c r="CR653" s="63">
        <f>IF(Taula1[[#This Row],[Identitat de gènere                                                          (fer servir opcions de la llista desplegable)]]="No binari",1,0)</f>
        <v>0</v>
      </c>
      <c r="CS653" s="73"/>
      <c r="CT653" s="63">
        <f t="shared" si="160"/>
        <v>0</v>
      </c>
      <c r="CU653" s="64">
        <f t="shared" si="167"/>
        <v>0</v>
      </c>
      <c r="CW653" s="64">
        <f t="shared" si="168"/>
        <v>0</v>
      </c>
      <c r="CX653" s="64">
        <f t="shared" si="169"/>
        <v>0</v>
      </c>
      <c r="CY653" s="64">
        <f t="shared" si="170"/>
        <v>0</v>
      </c>
      <c r="CZ653" s="64">
        <f t="shared" si="171"/>
        <v>0</v>
      </c>
      <c r="DB653" s="64">
        <f t="shared" si="172"/>
        <v>0</v>
      </c>
      <c r="DC653" s="64">
        <f t="shared" si="173"/>
        <v>0</v>
      </c>
      <c r="DD653" s="64">
        <f t="shared" si="174"/>
        <v>0</v>
      </c>
      <c r="DE653" s="64">
        <f t="shared" si="175"/>
        <v>0</v>
      </c>
    </row>
    <row r="654" spans="2:109" x14ac:dyDescent="0.3">
      <c r="B654" s="167"/>
      <c r="C654" s="186"/>
      <c r="D654" s="2"/>
      <c r="E654" s="67"/>
      <c r="F654" s="5"/>
      <c r="G654" s="5"/>
      <c r="H654" s="187"/>
      <c r="I654" s="111" t="str">
        <f ca="1">IF(Taula1[[#This Row],[Data naixement (format dd/mm/aaaa)]]="","0",DATEDIF(Taula1[[#This Row],[Data naixement (format dd/mm/aaaa)]],TODAY(),"Y"))</f>
        <v>0</v>
      </c>
      <c r="J654" s="6"/>
      <c r="K654" s="6"/>
      <c r="L654" s="6"/>
      <c r="M654" s="6"/>
      <c r="N654" s="56"/>
      <c r="O654" s="56"/>
      <c r="P654" s="56"/>
      <c r="Q654" s="6"/>
      <c r="R654" s="7"/>
      <c r="S654" s="143">
        <f>Taula1[[#This Row],[Mesos naturals sencers treballats període justificat (01/01/2023 - 31/03/2023)]]</f>
        <v>0</v>
      </c>
      <c r="T654" s="194">
        <f>Taula1[[#This Row],[Dies treballats període justificat (01/01/2023 - 31/03/2023)              no comptabilitzats com a mes natural sencer]]</f>
        <v>0</v>
      </c>
      <c r="U654" s="12"/>
      <c r="V654" s="7"/>
      <c r="W654" s="188"/>
      <c r="X654" s="188"/>
      <c r="Y654" s="188"/>
      <c r="Z654" s="188"/>
      <c r="AA654" s="190"/>
      <c r="AB654" s="143">
        <f>Taula1[[#This Row],[Grup justificat     (fer servir opcions de la llista desplegable)]]</f>
        <v>0</v>
      </c>
      <c r="AC654" s="182"/>
      <c r="AD654" s="39"/>
      <c r="AE654" s="131">
        <f>ROUND((AF654/100)*756*Taula1[[#This Row],[Mesos naturals sencers treballats període justificat (01/01/2023 - 31/03/2023)]],2)</f>
        <v>0</v>
      </c>
      <c r="AF654" s="81">
        <f>Taula1[[#This Row],[% Jornada segons contracte
(no posar el símbol %) ]]-Taula1[[#This Row],[% Reducció salari per baix rendiment        (no posar el símbol %)]]</f>
        <v>0</v>
      </c>
      <c r="AG654" s="131">
        <f>ROUND((AH654/100)*24.8547945*Taula1[[#This Row],[Dies treballats període justificat (01/01/2023 - 31/03/2023)              no comptabilitzats com a mes natural sencer]],2)</f>
        <v>0</v>
      </c>
      <c r="AH654" s="79">
        <f>Taula1[[#This Row],[% Jornada segons contracte
(no posar el símbol %) ]]-Taula1[[#This Row],[% Reducció salari per baix rendiment        (no posar el símbol %)]]</f>
        <v>0</v>
      </c>
      <c r="AI654" s="131">
        <f t="shared" si="161"/>
        <v>0</v>
      </c>
      <c r="AJ654" s="39"/>
      <c r="AK654" s="131">
        <f>ROUND((AL654/100)*756*Taula1[[#This Row],[Espai reservat Administració  (mesos)]],2)</f>
        <v>0</v>
      </c>
      <c r="AL654" s="81">
        <f>Taula1[[#This Row],[% Jornada segons contracte
(no posar el símbol %) ]]-Taula1[[#This Row],[% Reducció salari per baix rendiment        (no posar el símbol %)]]</f>
        <v>0</v>
      </c>
      <c r="AM654" s="131">
        <f>ROUND((AN654/100)*24.8547945*Taula1[[#This Row],[Espai reservat Administració (dies)]],2)</f>
        <v>0</v>
      </c>
      <c r="AN654" s="79">
        <f>Taula1[[#This Row],[% Jornada segons contracte
(no posar el símbol %) ]]-Taula1[[#This Row],[% Reducció salari per baix rendiment        (no posar el símbol %)]]</f>
        <v>0</v>
      </c>
      <c r="AO654" s="131">
        <f t="shared" si="162"/>
        <v>0</v>
      </c>
      <c r="AP654" s="87"/>
      <c r="AQ654" s="137">
        <f>ROUND((AR654/100)*693*Taula1[[#This Row],[Mesos naturals sencers treballats període justificat (01/01/2023 - 31/03/2023)]],2)</f>
        <v>0</v>
      </c>
      <c r="AR654" s="90">
        <f>Taula1[[#This Row],[% Jornada segons contracte
(no posar el símbol %) ]]-Taula1[[#This Row],[% Reducció salari per baix rendiment        (no posar el símbol %)]]</f>
        <v>0</v>
      </c>
      <c r="AS654" s="137">
        <f>ROUND((AT654/100)*22.78356164*Taula1[[#This Row],[Dies treballats període justificat (01/01/2023 - 31/03/2023)              no comptabilitzats com a mes natural sencer]],2)</f>
        <v>0</v>
      </c>
      <c r="AT654" s="90">
        <f>Taula1[[#This Row],[% Jornada segons contracte
(no posar el símbol %) ]]-Taula1[[#This Row],[% Reducció salari per baix rendiment        (no posar el símbol %)]]</f>
        <v>0</v>
      </c>
      <c r="AU654" s="137">
        <f t="shared" si="163"/>
        <v>0</v>
      </c>
      <c r="AV654" s="87"/>
      <c r="AW654" s="136">
        <f>ROUND((AX654/100)*693*Taula1[[#This Row],[Espai reservat Administració  (mesos)]],2)</f>
        <v>0</v>
      </c>
      <c r="AX654" s="90">
        <f>Taula1[[#This Row],[% Jornada segons contracte
(no posar el símbol %) ]]-Taula1[[#This Row],[% Reducció salari per baix rendiment        (no posar el símbol %)]]</f>
        <v>0</v>
      </c>
      <c r="AY654" s="131">
        <f>ROUND((AZ654/100)*22.78356164*Taula1[[#This Row],[Espai reservat Administració (dies)]],2)</f>
        <v>0</v>
      </c>
      <c r="AZ654" s="81">
        <f>Taula1[[#This Row],[% Jornada segons contracte
(no posar el símbol %) ]]-Taula1[[#This Row],[% Reducció salari per baix rendiment        (no posar el símbol %)]]</f>
        <v>0</v>
      </c>
      <c r="BA654" s="82">
        <f t="shared" si="164"/>
        <v>0</v>
      </c>
      <c r="BB654" s="41"/>
      <c r="BC654" s="131">
        <f>IF(Taula1[[#This Row],[Grup justificat     (fer servir opcions de la llista desplegable)]]=1,AI654,0)</f>
        <v>0</v>
      </c>
      <c r="BD654" s="131">
        <f>IF(Taula1[[#This Row],[Grup justificat     (fer servir opcions de la llista desplegable)]]=2,AU654,0)</f>
        <v>0</v>
      </c>
      <c r="BE654" s="41"/>
      <c r="BF654" s="131">
        <f>IF(Taula1[[#This Row],[Espai reservat Administració]]=1,AO654,0)</f>
        <v>0</v>
      </c>
      <c r="BG654" s="82">
        <f>IF(Taula1[[#This Row],[Espai reservat Administració]]=2,BA654,0)</f>
        <v>0</v>
      </c>
      <c r="BH654" s="41"/>
      <c r="BI654" s="126">
        <f>IF(Taula1[[#This Row],[Grup justificat     (fer servir opcions de la llista desplegable)]]=1,1,0)</f>
        <v>0</v>
      </c>
      <c r="BJ654" s="126">
        <f>IF(Taula1[[#This Row],[Espai reservat Administració]]=1,1,0)</f>
        <v>0</v>
      </c>
      <c r="BK654" s="111"/>
      <c r="BL654" s="126">
        <f>IF(Taula1[[#This Row],[Grup justificat     (fer servir opcions de la llista desplegable)]]=2,1,0)</f>
        <v>0</v>
      </c>
      <c r="BM654" s="126">
        <f>IF(Taula1[[#This Row],[Espai reservat Administració]]=2,1,0)</f>
        <v>0</v>
      </c>
      <c r="BN654" s="73"/>
      <c r="BO654" s="73"/>
      <c r="BP654" s="73"/>
      <c r="BQ654" s="73"/>
      <c r="BR654" s="73"/>
      <c r="BS654" s="73"/>
      <c r="BT654" s="73"/>
      <c r="BU654" s="73"/>
      <c r="BV654" s="73"/>
      <c r="BW654" s="73"/>
      <c r="BX654" s="73"/>
      <c r="BY654" s="73"/>
      <c r="BZ654" s="73"/>
      <c r="CA654" s="73"/>
      <c r="CB654" s="73"/>
      <c r="CC654" s="73"/>
      <c r="CD654" s="73"/>
      <c r="CE654" s="73"/>
      <c r="CF654" s="73"/>
      <c r="CG654" s="63">
        <f t="shared" si="165"/>
        <v>0</v>
      </c>
      <c r="CH654" s="63">
        <f t="shared" si="166"/>
        <v>0</v>
      </c>
      <c r="CI654" s="73"/>
      <c r="CJ654" s="63">
        <f>IF(Taula1[[#This Row],[Tipus de contracte                                  (fer servir opcions de la llista desplegable)]]="Indefinit",1,0)</f>
        <v>0</v>
      </c>
      <c r="CK654" s="63">
        <f>IF(Taula1[[#This Row],[Tipus de contracte                                  (fer servir opcions de la llista desplegable)]]="Temporal, igual o superior a 6 mesos",1,0)</f>
        <v>0</v>
      </c>
      <c r="CL654" s="63">
        <f>IF(Taula1[[#This Row],[Tipus de contracte                                  (fer servir opcions de la llista desplegable)]]="Substitució per IT",1,0)</f>
        <v>0</v>
      </c>
      <c r="CM654" s="73"/>
      <c r="CN654" s="63">
        <f>IF(Taula1[[#This Row],[Relació llocs de treball]]&gt;=1,1,0)</f>
        <v>0</v>
      </c>
      <c r="CO654" s="73"/>
      <c r="CP654" s="63">
        <f>IF(Taula1[[#This Row],[Identitat de gènere                                                          (fer servir opcions de la llista desplegable)]]="Home",1,0)</f>
        <v>0</v>
      </c>
      <c r="CQ654" s="63">
        <f>IF(Taula1[[#This Row],[Identitat de gènere                                                          (fer servir opcions de la llista desplegable)]]="Dona",1,0)</f>
        <v>0</v>
      </c>
      <c r="CR654" s="63">
        <f>IF(Taula1[[#This Row],[Identitat de gènere                                                          (fer servir opcions de la llista desplegable)]]="No binari",1,0)</f>
        <v>0</v>
      </c>
      <c r="CS654" s="73"/>
      <c r="CT654" s="63">
        <f t="shared" si="160"/>
        <v>0</v>
      </c>
      <c r="CU654" s="64">
        <f t="shared" si="167"/>
        <v>0</v>
      </c>
      <c r="CW654" s="64">
        <f t="shared" si="168"/>
        <v>0</v>
      </c>
      <c r="CX654" s="64">
        <f t="shared" si="169"/>
        <v>0</v>
      </c>
      <c r="CY654" s="64">
        <f t="shared" si="170"/>
        <v>0</v>
      </c>
      <c r="CZ654" s="64">
        <f t="shared" si="171"/>
        <v>0</v>
      </c>
      <c r="DB654" s="64">
        <f t="shared" si="172"/>
        <v>0</v>
      </c>
      <c r="DC654" s="64">
        <f t="shared" si="173"/>
        <v>0</v>
      </c>
      <c r="DD654" s="64">
        <f t="shared" si="174"/>
        <v>0</v>
      </c>
      <c r="DE654" s="64">
        <f t="shared" si="175"/>
        <v>0</v>
      </c>
    </row>
    <row r="655" spans="2:109" x14ac:dyDescent="0.3">
      <c r="B655" s="167"/>
      <c r="C655" s="186"/>
      <c r="D655" s="2"/>
      <c r="E655" s="67"/>
      <c r="F655" s="5"/>
      <c r="G655" s="5"/>
      <c r="H655" s="187"/>
      <c r="I655" s="111" t="str">
        <f ca="1">IF(Taula1[[#This Row],[Data naixement (format dd/mm/aaaa)]]="","0",DATEDIF(Taula1[[#This Row],[Data naixement (format dd/mm/aaaa)]],TODAY(),"Y"))</f>
        <v>0</v>
      </c>
      <c r="J655" s="6"/>
      <c r="K655" s="6"/>
      <c r="L655" s="6"/>
      <c r="M655" s="6"/>
      <c r="N655" s="56"/>
      <c r="O655" s="56"/>
      <c r="P655" s="56"/>
      <c r="Q655" s="6"/>
      <c r="R655" s="7"/>
      <c r="S655" s="143">
        <f>Taula1[[#This Row],[Mesos naturals sencers treballats període justificat (01/01/2023 - 31/03/2023)]]</f>
        <v>0</v>
      </c>
      <c r="T655" s="194">
        <f>Taula1[[#This Row],[Dies treballats període justificat (01/01/2023 - 31/03/2023)              no comptabilitzats com a mes natural sencer]]</f>
        <v>0</v>
      </c>
      <c r="U655" s="12"/>
      <c r="V655" s="7"/>
      <c r="W655" s="188"/>
      <c r="X655" s="188"/>
      <c r="Y655" s="188"/>
      <c r="Z655" s="188"/>
      <c r="AA655" s="190"/>
      <c r="AB655" s="143">
        <f>Taula1[[#This Row],[Grup justificat     (fer servir opcions de la llista desplegable)]]</f>
        <v>0</v>
      </c>
      <c r="AC655" s="182"/>
      <c r="AD655" s="39"/>
      <c r="AE655" s="131">
        <f>ROUND((AF655/100)*756*Taula1[[#This Row],[Mesos naturals sencers treballats període justificat (01/01/2023 - 31/03/2023)]],2)</f>
        <v>0</v>
      </c>
      <c r="AF655" s="81">
        <f>Taula1[[#This Row],[% Jornada segons contracte
(no posar el símbol %) ]]-Taula1[[#This Row],[% Reducció salari per baix rendiment        (no posar el símbol %)]]</f>
        <v>0</v>
      </c>
      <c r="AG655" s="131">
        <f>ROUND((AH655/100)*24.8547945*Taula1[[#This Row],[Dies treballats període justificat (01/01/2023 - 31/03/2023)              no comptabilitzats com a mes natural sencer]],2)</f>
        <v>0</v>
      </c>
      <c r="AH655" s="79">
        <f>Taula1[[#This Row],[% Jornada segons contracte
(no posar el símbol %) ]]-Taula1[[#This Row],[% Reducció salari per baix rendiment        (no posar el símbol %)]]</f>
        <v>0</v>
      </c>
      <c r="AI655" s="131">
        <f t="shared" si="161"/>
        <v>0</v>
      </c>
      <c r="AJ655" s="39"/>
      <c r="AK655" s="131">
        <f>ROUND((AL655/100)*756*Taula1[[#This Row],[Espai reservat Administració  (mesos)]],2)</f>
        <v>0</v>
      </c>
      <c r="AL655" s="81">
        <f>Taula1[[#This Row],[% Jornada segons contracte
(no posar el símbol %) ]]-Taula1[[#This Row],[% Reducció salari per baix rendiment        (no posar el símbol %)]]</f>
        <v>0</v>
      </c>
      <c r="AM655" s="131">
        <f>ROUND((AN655/100)*24.8547945*Taula1[[#This Row],[Espai reservat Administració (dies)]],2)</f>
        <v>0</v>
      </c>
      <c r="AN655" s="79">
        <f>Taula1[[#This Row],[% Jornada segons contracte
(no posar el símbol %) ]]-Taula1[[#This Row],[% Reducció salari per baix rendiment        (no posar el símbol %)]]</f>
        <v>0</v>
      </c>
      <c r="AO655" s="131">
        <f t="shared" si="162"/>
        <v>0</v>
      </c>
      <c r="AP655" s="87"/>
      <c r="AQ655" s="137">
        <f>ROUND((AR655/100)*693*Taula1[[#This Row],[Mesos naturals sencers treballats període justificat (01/01/2023 - 31/03/2023)]],2)</f>
        <v>0</v>
      </c>
      <c r="AR655" s="90">
        <f>Taula1[[#This Row],[% Jornada segons contracte
(no posar el símbol %) ]]-Taula1[[#This Row],[% Reducció salari per baix rendiment        (no posar el símbol %)]]</f>
        <v>0</v>
      </c>
      <c r="AS655" s="137">
        <f>ROUND((AT655/100)*22.78356164*Taula1[[#This Row],[Dies treballats període justificat (01/01/2023 - 31/03/2023)              no comptabilitzats com a mes natural sencer]],2)</f>
        <v>0</v>
      </c>
      <c r="AT655" s="90">
        <f>Taula1[[#This Row],[% Jornada segons contracte
(no posar el símbol %) ]]-Taula1[[#This Row],[% Reducció salari per baix rendiment        (no posar el símbol %)]]</f>
        <v>0</v>
      </c>
      <c r="AU655" s="137">
        <f t="shared" si="163"/>
        <v>0</v>
      </c>
      <c r="AV655" s="87"/>
      <c r="AW655" s="136">
        <f>ROUND((AX655/100)*693*Taula1[[#This Row],[Espai reservat Administració  (mesos)]],2)</f>
        <v>0</v>
      </c>
      <c r="AX655" s="90">
        <f>Taula1[[#This Row],[% Jornada segons contracte
(no posar el símbol %) ]]-Taula1[[#This Row],[% Reducció salari per baix rendiment        (no posar el símbol %)]]</f>
        <v>0</v>
      </c>
      <c r="AY655" s="131">
        <f>ROUND((AZ655/100)*22.78356164*Taula1[[#This Row],[Espai reservat Administració (dies)]],2)</f>
        <v>0</v>
      </c>
      <c r="AZ655" s="81">
        <f>Taula1[[#This Row],[% Jornada segons contracte
(no posar el símbol %) ]]-Taula1[[#This Row],[% Reducció salari per baix rendiment        (no posar el símbol %)]]</f>
        <v>0</v>
      </c>
      <c r="BA655" s="82">
        <f t="shared" si="164"/>
        <v>0</v>
      </c>
      <c r="BB655" s="41"/>
      <c r="BC655" s="131">
        <f>IF(Taula1[[#This Row],[Grup justificat     (fer servir opcions de la llista desplegable)]]=1,AI655,0)</f>
        <v>0</v>
      </c>
      <c r="BD655" s="131">
        <f>IF(Taula1[[#This Row],[Grup justificat     (fer servir opcions de la llista desplegable)]]=2,AU655,0)</f>
        <v>0</v>
      </c>
      <c r="BE655" s="41"/>
      <c r="BF655" s="131">
        <f>IF(Taula1[[#This Row],[Espai reservat Administració]]=1,AO655,0)</f>
        <v>0</v>
      </c>
      <c r="BG655" s="82">
        <f>IF(Taula1[[#This Row],[Espai reservat Administració]]=2,BA655,0)</f>
        <v>0</v>
      </c>
      <c r="BH655" s="41"/>
      <c r="BI655" s="126">
        <f>IF(Taula1[[#This Row],[Grup justificat     (fer servir opcions de la llista desplegable)]]=1,1,0)</f>
        <v>0</v>
      </c>
      <c r="BJ655" s="126">
        <f>IF(Taula1[[#This Row],[Espai reservat Administració]]=1,1,0)</f>
        <v>0</v>
      </c>
      <c r="BK655" s="111"/>
      <c r="BL655" s="126">
        <f>IF(Taula1[[#This Row],[Grup justificat     (fer servir opcions de la llista desplegable)]]=2,1,0)</f>
        <v>0</v>
      </c>
      <c r="BM655" s="126">
        <f>IF(Taula1[[#This Row],[Espai reservat Administració]]=2,1,0)</f>
        <v>0</v>
      </c>
      <c r="BN655" s="73"/>
      <c r="BO655" s="73"/>
      <c r="BP655" s="73"/>
      <c r="BQ655" s="73"/>
      <c r="BR655" s="73"/>
      <c r="BS655" s="73"/>
      <c r="BT655" s="73"/>
      <c r="BU655" s="73"/>
      <c r="BV655" s="73"/>
      <c r="BW655" s="73"/>
      <c r="BX655" s="73"/>
      <c r="BY655" s="73"/>
      <c r="BZ655" s="73"/>
      <c r="CA655" s="73"/>
      <c r="CB655" s="73"/>
      <c r="CC655" s="73"/>
      <c r="CD655" s="73"/>
      <c r="CE655" s="73"/>
      <c r="CF655" s="73"/>
      <c r="CG655" s="63">
        <f t="shared" si="165"/>
        <v>0</v>
      </c>
      <c r="CH655" s="63">
        <f t="shared" si="166"/>
        <v>0</v>
      </c>
      <c r="CI655" s="73"/>
      <c r="CJ655" s="63">
        <f>IF(Taula1[[#This Row],[Tipus de contracte                                  (fer servir opcions de la llista desplegable)]]="Indefinit",1,0)</f>
        <v>0</v>
      </c>
      <c r="CK655" s="63">
        <f>IF(Taula1[[#This Row],[Tipus de contracte                                  (fer servir opcions de la llista desplegable)]]="Temporal, igual o superior a 6 mesos",1,0)</f>
        <v>0</v>
      </c>
      <c r="CL655" s="63">
        <f>IF(Taula1[[#This Row],[Tipus de contracte                                  (fer servir opcions de la llista desplegable)]]="Substitució per IT",1,0)</f>
        <v>0</v>
      </c>
      <c r="CM655" s="73"/>
      <c r="CN655" s="63">
        <f>IF(Taula1[[#This Row],[Relació llocs de treball]]&gt;=1,1,0)</f>
        <v>0</v>
      </c>
      <c r="CO655" s="73"/>
      <c r="CP655" s="63">
        <f>IF(Taula1[[#This Row],[Identitat de gènere                                                          (fer servir opcions de la llista desplegable)]]="Home",1,0)</f>
        <v>0</v>
      </c>
      <c r="CQ655" s="63">
        <f>IF(Taula1[[#This Row],[Identitat de gènere                                                          (fer servir opcions de la llista desplegable)]]="Dona",1,0)</f>
        <v>0</v>
      </c>
      <c r="CR655" s="63">
        <f>IF(Taula1[[#This Row],[Identitat de gènere                                                          (fer servir opcions de la llista desplegable)]]="No binari",1,0)</f>
        <v>0</v>
      </c>
      <c r="CS655" s="73"/>
      <c r="CT655" s="63">
        <f t="shared" si="160"/>
        <v>0</v>
      </c>
      <c r="CU655" s="64">
        <f t="shared" si="167"/>
        <v>0</v>
      </c>
      <c r="CW655" s="64">
        <f t="shared" si="168"/>
        <v>0</v>
      </c>
      <c r="CX655" s="64">
        <f t="shared" si="169"/>
        <v>0</v>
      </c>
      <c r="CY655" s="64">
        <f t="shared" si="170"/>
        <v>0</v>
      </c>
      <c r="CZ655" s="64">
        <f t="shared" si="171"/>
        <v>0</v>
      </c>
      <c r="DB655" s="64">
        <f t="shared" si="172"/>
        <v>0</v>
      </c>
      <c r="DC655" s="64">
        <f t="shared" si="173"/>
        <v>0</v>
      </c>
      <c r="DD655" s="64">
        <f t="shared" si="174"/>
        <v>0</v>
      </c>
      <c r="DE655" s="64">
        <f t="shared" si="175"/>
        <v>0</v>
      </c>
    </row>
    <row r="656" spans="2:109" x14ac:dyDescent="0.3">
      <c r="B656" s="167"/>
      <c r="C656" s="186"/>
      <c r="D656" s="2"/>
      <c r="E656" s="67"/>
      <c r="F656" s="5"/>
      <c r="G656" s="5"/>
      <c r="H656" s="187"/>
      <c r="I656" s="111" t="str">
        <f ca="1">IF(Taula1[[#This Row],[Data naixement (format dd/mm/aaaa)]]="","0",DATEDIF(Taula1[[#This Row],[Data naixement (format dd/mm/aaaa)]],TODAY(),"Y"))</f>
        <v>0</v>
      </c>
      <c r="J656" s="6"/>
      <c r="K656" s="6"/>
      <c r="L656" s="6"/>
      <c r="M656" s="6"/>
      <c r="N656" s="56"/>
      <c r="O656" s="56"/>
      <c r="P656" s="56"/>
      <c r="Q656" s="6"/>
      <c r="R656" s="7"/>
      <c r="S656" s="143">
        <f>Taula1[[#This Row],[Mesos naturals sencers treballats període justificat (01/01/2023 - 31/03/2023)]]</f>
        <v>0</v>
      </c>
      <c r="T656" s="194">
        <f>Taula1[[#This Row],[Dies treballats període justificat (01/01/2023 - 31/03/2023)              no comptabilitzats com a mes natural sencer]]</f>
        <v>0</v>
      </c>
      <c r="U656" s="12"/>
      <c r="V656" s="7"/>
      <c r="W656" s="188"/>
      <c r="X656" s="188"/>
      <c r="Y656" s="188"/>
      <c r="Z656" s="188"/>
      <c r="AA656" s="190"/>
      <c r="AB656" s="143">
        <f>Taula1[[#This Row],[Grup justificat     (fer servir opcions de la llista desplegable)]]</f>
        <v>0</v>
      </c>
      <c r="AC656" s="182"/>
      <c r="AD656" s="39"/>
      <c r="AE656" s="131">
        <f>ROUND((AF656/100)*756*Taula1[[#This Row],[Mesos naturals sencers treballats període justificat (01/01/2023 - 31/03/2023)]],2)</f>
        <v>0</v>
      </c>
      <c r="AF656" s="81">
        <f>Taula1[[#This Row],[% Jornada segons contracte
(no posar el símbol %) ]]-Taula1[[#This Row],[% Reducció salari per baix rendiment        (no posar el símbol %)]]</f>
        <v>0</v>
      </c>
      <c r="AG656" s="131">
        <f>ROUND((AH656/100)*24.8547945*Taula1[[#This Row],[Dies treballats període justificat (01/01/2023 - 31/03/2023)              no comptabilitzats com a mes natural sencer]],2)</f>
        <v>0</v>
      </c>
      <c r="AH656" s="79">
        <f>Taula1[[#This Row],[% Jornada segons contracte
(no posar el símbol %) ]]-Taula1[[#This Row],[% Reducció salari per baix rendiment        (no posar el símbol %)]]</f>
        <v>0</v>
      </c>
      <c r="AI656" s="131">
        <f t="shared" si="161"/>
        <v>0</v>
      </c>
      <c r="AJ656" s="39"/>
      <c r="AK656" s="131">
        <f>ROUND((AL656/100)*756*Taula1[[#This Row],[Espai reservat Administració  (mesos)]],2)</f>
        <v>0</v>
      </c>
      <c r="AL656" s="81">
        <f>Taula1[[#This Row],[% Jornada segons contracte
(no posar el símbol %) ]]-Taula1[[#This Row],[% Reducció salari per baix rendiment        (no posar el símbol %)]]</f>
        <v>0</v>
      </c>
      <c r="AM656" s="131">
        <f>ROUND((AN656/100)*24.8547945*Taula1[[#This Row],[Espai reservat Administració (dies)]],2)</f>
        <v>0</v>
      </c>
      <c r="AN656" s="79">
        <f>Taula1[[#This Row],[% Jornada segons contracte
(no posar el símbol %) ]]-Taula1[[#This Row],[% Reducció salari per baix rendiment        (no posar el símbol %)]]</f>
        <v>0</v>
      </c>
      <c r="AO656" s="131">
        <f t="shared" si="162"/>
        <v>0</v>
      </c>
      <c r="AP656" s="87"/>
      <c r="AQ656" s="137">
        <f>ROUND((AR656/100)*693*Taula1[[#This Row],[Mesos naturals sencers treballats període justificat (01/01/2023 - 31/03/2023)]],2)</f>
        <v>0</v>
      </c>
      <c r="AR656" s="90">
        <f>Taula1[[#This Row],[% Jornada segons contracte
(no posar el símbol %) ]]-Taula1[[#This Row],[% Reducció salari per baix rendiment        (no posar el símbol %)]]</f>
        <v>0</v>
      </c>
      <c r="AS656" s="137">
        <f>ROUND((AT656/100)*22.78356164*Taula1[[#This Row],[Dies treballats període justificat (01/01/2023 - 31/03/2023)              no comptabilitzats com a mes natural sencer]],2)</f>
        <v>0</v>
      </c>
      <c r="AT656" s="90">
        <f>Taula1[[#This Row],[% Jornada segons contracte
(no posar el símbol %) ]]-Taula1[[#This Row],[% Reducció salari per baix rendiment        (no posar el símbol %)]]</f>
        <v>0</v>
      </c>
      <c r="AU656" s="137">
        <f t="shared" si="163"/>
        <v>0</v>
      </c>
      <c r="AV656" s="87"/>
      <c r="AW656" s="136">
        <f>ROUND((AX656/100)*693*Taula1[[#This Row],[Espai reservat Administració  (mesos)]],2)</f>
        <v>0</v>
      </c>
      <c r="AX656" s="90">
        <f>Taula1[[#This Row],[% Jornada segons contracte
(no posar el símbol %) ]]-Taula1[[#This Row],[% Reducció salari per baix rendiment        (no posar el símbol %)]]</f>
        <v>0</v>
      </c>
      <c r="AY656" s="131">
        <f>ROUND((AZ656/100)*22.78356164*Taula1[[#This Row],[Espai reservat Administració (dies)]],2)</f>
        <v>0</v>
      </c>
      <c r="AZ656" s="81">
        <f>Taula1[[#This Row],[% Jornada segons contracte
(no posar el símbol %) ]]-Taula1[[#This Row],[% Reducció salari per baix rendiment        (no posar el símbol %)]]</f>
        <v>0</v>
      </c>
      <c r="BA656" s="82">
        <f t="shared" si="164"/>
        <v>0</v>
      </c>
      <c r="BB656" s="41"/>
      <c r="BC656" s="131">
        <f>IF(Taula1[[#This Row],[Grup justificat     (fer servir opcions de la llista desplegable)]]=1,AI656,0)</f>
        <v>0</v>
      </c>
      <c r="BD656" s="131">
        <f>IF(Taula1[[#This Row],[Grup justificat     (fer servir opcions de la llista desplegable)]]=2,AU656,0)</f>
        <v>0</v>
      </c>
      <c r="BE656" s="41"/>
      <c r="BF656" s="131">
        <f>IF(Taula1[[#This Row],[Espai reservat Administració]]=1,AO656,0)</f>
        <v>0</v>
      </c>
      <c r="BG656" s="82">
        <f>IF(Taula1[[#This Row],[Espai reservat Administració]]=2,BA656,0)</f>
        <v>0</v>
      </c>
      <c r="BH656" s="41"/>
      <c r="BI656" s="126">
        <f>IF(Taula1[[#This Row],[Grup justificat     (fer servir opcions de la llista desplegable)]]=1,1,0)</f>
        <v>0</v>
      </c>
      <c r="BJ656" s="126">
        <f>IF(Taula1[[#This Row],[Espai reservat Administració]]=1,1,0)</f>
        <v>0</v>
      </c>
      <c r="BK656" s="111"/>
      <c r="BL656" s="126">
        <f>IF(Taula1[[#This Row],[Grup justificat     (fer servir opcions de la llista desplegable)]]=2,1,0)</f>
        <v>0</v>
      </c>
      <c r="BM656" s="126">
        <f>IF(Taula1[[#This Row],[Espai reservat Administració]]=2,1,0)</f>
        <v>0</v>
      </c>
      <c r="BN656" s="73"/>
      <c r="BO656" s="73"/>
      <c r="BP656" s="73"/>
      <c r="BQ656" s="73"/>
      <c r="BR656" s="73"/>
      <c r="BS656" s="73"/>
      <c r="BT656" s="73"/>
      <c r="BU656" s="73"/>
      <c r="BV656" s="73"/>
      <c r="BW656" s="73"/>
      <c r="BX656" s="73"/>
      <c r="BY656" s="73"/>
      <c r="BZ656" s="73"/>
      <c r="CA656" s="73"/>
      <c r="CB656" s="73"/>
      <c r="CC656" s="73"/>
      <c r="CD656" s="73"/>
      <c r="CE656" s="73"/>
      <c r="CF656" s="73"/>
      <c r="CG656" s="63">
        <f t="shared" si="165"/>
        <v>0</v>
      </c>
      <c r="CH656" s="63">
        <f t="shared" si="166"/>
        <v>0</v>
      </c>
      <c r="CI656" s="73"/>
      <c r="CJ656" s="63">
        <f>IF(Taula1[[#This Row],[Tipus de contracte                                  (fer servir opcions de la llista desplegable)]]="Indefinit",1,0)</f>
        <v>0</v>
      </c>
      <c r="CK656" s="63">
        <f>IF(Taula1[[#This Row],[Tipus de contracte                                  (fer servir opcions de la llista desplegable)]]="Temporal, igual o superior a 6 mesos",1,0)</f>
        <v>0</v>
      </c>
      <c r="CL656" s="63">
        <f>IF(Taula1[[#This Row],[Tipus de contracte                                  (fer servir opcions de la llista desplegable)]]="Substitució per IT",1,0)</f>
        <v>0</v>
      </c>
      <c r="CM656" s="73"/>
      <c r="CN656" s="63">
        <f>IF(Taula1[[#This Row],[Relació llocs de treball]]&gt;=1,1,0)</f>
        <v>0</v>
      </c>
      <c r="CO656" s="73"/>
      <c r="CP656" s="63">
        <f>IF(Taula1[[#This Row],[Identitat de gènere                                                          (fer servir opcions de la llista desplegable)]]="Home",1,0)</f>
        <v>0</v>
      </c>
      <c r="CQ656" s="63">
        <f>IF(Taula1[[#This Row],[Identitat de gènere                                                          (fer servir opcions de la llista desplegable)]]="Dona",1,0)</f>
        <v>0</v>
      </c>
      <c r="CR656" s="63">
        <f>IF(Taula1[[#This Row],[Identitat de gènere                                                          (fer servir opcions de la llista desplegable)]]="No binari",1,0)</f>
        <v>0</v>
      </c>
      <c r="CS656" s="73"/>
      <c r="CT656" s="63">
        <f t="shared" si="160"/>
        <v>0</v>
      </c>
      <c r="CU656" s="64">
        <f t="shared" si="167"/>
        <v>0</v>
      </c>
      <c r="CW656" s="64">
        <f t="shared" si="168"/>
        <v>0</v>
      </c>
      <c r="CX656" s="64">
        <f t="shared" si="169"/>
        <v>0</v>
      </c>
      <c r="CY656" s="64">
        <f t="shared" si="170"/>
        <v>0</v>
      </c>
      <c r="CZ656" s="64">
        <f t="shared" si="171"/>
        <v>0</v>
      </c>
      <c r="DB656" s="64">
        <f t="shared" si="172"/>
        <v>0</v>
      </c>
      <c r="DC656" s="64">
        <f t="shared" si="173"/>
        <v>0</v>
      </c>
      <c r="DD656" s="64">
        <f t="shared" si="174"/>
        <v>0</v>
      </c>
      <c r="DE656" s="64">
        <f t="shared" si="175"/>
        <v>0</v>
      </c>
    </row>
    <row r="657" spans="2:109" x14ac:dyDescent="0.3">
      <c r="B657" s="167"/>
      <c r="C657" s="186"/>
      <c r="D657" s="2"/>
      <c r="E657" s="67"/>
      <c r="F657" s="5"/>
      <c r="G657" s="5"/>
      <c r="H657" s="187"/>
      <c r="I657" s="111" t="str">
        <f ca="1">IF(Taula1[[#This Row],[Data naixement (format dd/mm/aaaa)]]="","0",DATEDIF(Taula1[[#This Row],[Data naixement (format dd/mm/aaaa)]],TODAY(),"Y"))</f>
        <v>0</v>
      </c>
      <c r="J657" s="6"/>
      <c r="K657" s="6"/>
      <c r="L657" s="6"/>
      <c r="M657" s="6"/>
      <c r="N657" s="56"/>
      <c r="O657" s="56"/>
      <c r="P657" s="56"/>
      <c r="Q657" s="6"/>
      <c r="R657" s="7"/>
      <c r="S657" s="143">
        <f>Taula1[[#This Row],[Mesos naturals sencers treballats període justificat (01/01/2023 - 31/03/2023)]]</f>
        <v>0</v>
      </c>
      <c r="T657" s="194">
        <f>Taula1[[#This Row],[Dies treballats període justificat (01/01/2023 - 31/03/2023)              no comptabilitzats com a mes natural sencer]]</f>
        <v>0</v>
      </c>
      <c r="U657" s="12"/>
      <c r="V657" s="7"/>
      <c r="W657" s="188"/>
      <c r="X657" s="188"/>
      <c r="Y657" s="188"/>
      <c r="Z657" s="188"/>
      <c r="AA657" s="190"/>
      <c r="AB657" s="143">
        <f>Taula1[[#This Row],[Grup justificat     (fer servir opcions de la llista desplegable)]]</f>
        <v>0</v>
      </c>
      <c r="AC657" s="182"/>
      <c r="AD657" s="39"/>
      <c r="AE657" s="131">
        <f>ROUND((AF657/100)*756*Taula1[[#This Row],[Mesos naturals sencers treballats període justificat (01/01/2023 - 31/03/2023)]],2)</f>
        <v>0</v>
      </c>
      <c r="AF657" s="81">
        <f>Taula1[[#This Row],[% Jornada segons contracte
(no posar el símbol %) ]]-Taula1[[#This Row],[% Reducció salari per baix rendiment        (no posar el símbol %)]]</f>
        <v>0</v>
      </c>
      <c r="AG657" s="131">
        <f>ROUND((AH657/100)*24.8547945*Taula1[[#This Row],[Dies treballats període justificat (01/01/2023 - 31/03/2023)              no comptabilitzats com a mes natural sencer]],2)</f>
        <v>0</v>
      </c>
      <c r="AH657" s="79">
        <f>Taula1[[#This Row],[% Jornada segons contracte
(no posar el símbol %) ]]-Taula1[[#This Row],[% Reducció salari per baix rendiment        (no posar el símbol %)]]</f>
        <v>0</v>
      </c>
      <c r="AI657" s="131">
        <f t="shared" si="161"/>
        <v>0</v>
      </c>
      <c r="AJ657" s="39"/>
      <c r="AK657" s="131">
        <f>ROUND((AL657/100)*756*Taula1[[#This Row],[Espai reservat Administració  (mesos)]],2)</f>
        <v>0</v>
      </c>
      <c r="AL657" s="81">
        <f>Taula1[[#This Row],[% Jornada segons contracte
(no posar el símbol %) ]]-Taula1[[#This Row],[% Reducció salari per baix rendiment        (no posar el símbol %)]]</f>
        <v>0</v>
      </c>
      <c r="AM657" s="131">
        <f>ROUND((AN657/100)*24.8547945*Taula1[[#This Row],[Espai reservat Administració (dies)]],2)</f>
        <v>0</v>
      </c>
      <c r="AN657" s="79">
        <f>Taula1[[#This Row],[% Jornada segons contracte
(no posar el símbol %) ]]-Taula1[[#This Row],[% Reducció salari per baix rendiment        (no posar el símbol %)]]</f>
        <v>0</v>
      </c>
      <c r="AO657" s="131">
        <f t="shared" si="162"/>
        <v>0</v>
      </c>
      <c r="AP657" s="87"/>
      <c r="AQ657" s="137">
        <f>ROUND((AR657/100)*693*Taula1[[#This Row],[Mesos naturals sencers treballats període justificat (01/01/2023 - 31/03/2023)]],2)</f>
        <v>0</v>
      </c>
      <c r="AR657" s="90">
        <f>Taula1[[#This Row],[% Jornada segons contracte
(no posar el símbol %) ]]-Taula1[[#This Row],[% Reducció salari per baix rendiment        (no posar el símbol %)]]</f>
        <v>0</v>
      </c>
      <c r="AS657" s="137">
        <f>ROUND((AT657/100)*22.78356164*Taula1[[#This Row],[Dies treballats període justificat (01/01/2023 - 31/03/2023)              no comptabilitzats com a mes natural sencer]],2)</f>
        <v>0</v>
      </c>
      <c r="AT657" s="90">
        <f>Taula1[[#This Row],[% Jornada segons contracte
(no posar el símbol %) ]]-Taula1[[#This Row],[% Reducció salari per baix rendiment        (no posar el símbol %)]]</f>
        <v>0</v>
      </c>
      <c r="AU657" s="137">
        <f t="shared" si="163"/>
        <v>0</v>
      </c>
      <c r="AV657" s="87"/>
      <c r="AW657" s="136">
        <f>ROUND((AX657/100)*693*Taula1[[#This Row],[Espai reservat Administració  (mesos)]],2)</f>
        <v>0</v>
      </c>
      <c r="AX657" s="90">
        <f>Taula1[[#This Row],[% Jornada segons contracte
(no posar el símbol %) ]]-Taula1[[#This Row],[% Reducció salari per baix rendiment        (no posar el símbol %)]]</f>
        <v>0</v>
      </c>
      <c r="AY657" s="131">
        <f>ROUND((AZ657/100)*22.78356164*Taula1[[#This Row],[Espai reservat Administració (dies)]],2)</f>
        <v>0</v>
      </c>
      <c r="AZ657" s="81">
        <f>Taula1[[#This Row],[% Jornada segons contracte
(no posar el símbol %) ]]-Taula1[[#This Row],[% Reducció salari per baix rendiment        (no posar el símbol %)]]</f>
        <v>0</v>
      </c>
      <c r="BA657" s="82">
        <f t="shared" si="164"/>
        <v>0</v>
      </c>
      <c r="BB657" s="41"/>
      <c r="BC657" s="131">
        <f>IF(Taula1[[#This Row],[Grup justificat     (fer servir opcions de la llista desplegable)]]=1,AI657,0)</f>
        <v>0</v>
      </c>
      <c r="BD657" s="131">
        <f>IF(Taula1[[#This Row],[Grup justificat     (fer servir opcions de la llista desplegable)]]=2,AU657,0)</f>
        <v>0</v>
      </c>
      <c r="BE657" s="41"/>
      <c r="BF657" s="131">
        <f>IF(Taula1[[#This Row],[Espai reservat Administració]]=1,AO657,0)</f>
        <v>0</v>
      </c>
      <c r="BG657" s="82">
        <f>IF(Taula1[[#This Row],[Espai reservat Administració]]=2,BA657,0)</f>
        <v>0</v>
      </c>
      <c r="BH657" s="41"/>
      <c r="BI657" s="126">
        <f>IF(Taula1[[#This Row],[Grup justificat     (fer servir opcions de la llista desplegable)]]=1,1,0)</f>
        <v>0</v>
      </c>
      <c r="BJ657" s="126">
        <f>IF(Taula1[[#This Row],[Espai reservat Administració]]=1,1,0)</f>
        <v>0</v>
      </c>
      <c r="BK657" s="111"/>
      <c r="BL657" s="126">
        <f>IF(Taula1[[#This Row],[Grup justificat     (fer servir opcions de la llista desplegable)]]=2,1,0)</f>
        <v>0</v>
      </c>
      <c r="BM657" s="126">
        <f>IF(Taula1[[#This Row],[Espai reservat Administració]]=2,1,0)</f>
        <v>0</v>
      </c>
      <c r="BN657" s="73"/>
      <c r="BO657" s="73"/>
      <c r="BP657" s="73"/>
      <c r="BQ657" s="73"/>
      <c r="BR657" s="73"/>
      <c r="BS657" s="73"/>
      <c r="BT657" s="73"/>
      <c r="BU657" s="73"/>
      <c r="BV657" s="73"/>
      <c r="BW657" s="73"/>
      <c r="BX657" s="73"/>
      <c r="BY657" s="73"/>
      <c r="BZ657" s="73"/>
      <c r="CA657" s="73"/>
      <c r="CB657" s="73"/>
      <c r="CC657" s="73"/>
      <c r="CD657" s="73"/>
      <c r="CE657" s="73"/>
      <c r="CF657" s="73"/>
      <c r="CG657" s="63">
        <f t="shared" si="165"/>
        <v>0</v>
      </c>
      <c r="CH657" s="63">
        <f t="shared" si="166"/>
        <v>0</v>
      </c>
      <c r="CI657" s="73"/>
      <c r="CJ657" s="63">
        <f>IF(Taula1[[#This Row],[Tipus de contracte                                  (fer servir opcions de la llista desplegable)]]="Indefinit",1,0)</f>
        <v>0</v>
      </c>
      <c r="CK657" s="63">
        <f>IF(Taula1[[#This Row],[Tipus de contracte                                  (fer servir opcions de la llista desplegable)]]="Temporal, igual o superior a 6 mesos",1,0)</f>
        <v>0</v>
      </c>
      <c r="CL657" s="63">
        <f>IF(Taula1[[#This Row],[Tipus de contracte                                  (fer servir opcions de la llista desplegable)]]="Substitució per IT",1,0)</f>
        <v>0</v>
      </c>
      <c r="CM657" s="73"/>
      <c r="CN657" s="63">
        <f>IF(Taula1[[#This Row],[Relació llocs de treball]]&gt;=1,1,0)</f>
        <v>0</v>
      </c>
      <c r="CO657" s="73"/>
      <c r="CP657" s="63">
        <f>IF(Taula1[[#This Row],[Identitat de gènere                                                          (fer servir opcions de la llista desplegable)]]="Home",1,0)</f>
        <v>0</v>
      </c>
      <c r="CQ657" s="63">
        <f>IF(Taula1[[#This Row],[Identitat de gènere                                                          (fer servir opcions de la llista desplegable)]]="Dona",1,0)</f>
        <v>0</v>
      </c>
      <c r="CR657" s="63">
        <f>IF(Taula1[[#This Row],[Identitat de gènere                                                          (fer servir opcions de la llista desplegable)]]="No binari",1,0)</f>
        <v>0</v>
      </c>
      <c r="CS657" s="73"/>
      <c r="CT657" s="63">
        <f t="shared" si="160"/>
        <v>0</v>
      </c>
      <c r="CU657" s="64">
        <f t="shared" si="167"/>
        <v>0</v>
      </c>
      <c r="CW657" s="64">
        <f t="shared" si="168"/>
        <v>0</v>
      </c>
      <c r="CX657" s="64">
        <f t="shared" si="169"/>
        <v>0</v>
      </c>
      <c r="CY657" s="64">
        <f t="shared" si="170"/>
        <v>0</v>
      </c>
      <c r="CZ657" s="64">
        <f t="shared" si="171"/>
        <v>0</v>
      </c>
      <c r="DB657" s="64">
        <f t="shared" si="172"/>
        <v>0</v>
      </c>
      <c r="DC657" s="64">
        <f t="shared" si="173"/>
        <v>0</v>
      </c>
      <c r="DD657" s="64">
        <f t="shared" si="174"/>
        <v>0</v>
      </c>
      <c r="DE657" s="64">
        <f t="shared" si="175"/>
        <v>0</v>
      </c>
    </row>
    <row r="658" spans="2:109" x14ac:dyDescent="0.3">
      <c r="B658" s="167"/>
      <c r="C658" s="186"/>
      <c r="D658" s="2"/>
      <c r="E658" s="67"/>
      <c r="F658" s="5"/>
      <c r="G658" s="5"/>
      <c r="H658" s="187"/>
      <c r="I658" s="111" t="str">
        <f ca="1">IF(Taula1[[#This Row],[Data naixement (format dd/mm/aaaa)]]="","0",DATEDIF(Taula1[[#This Row],[Data naixement (format dd/mm/aaaa)]],TODAY(),"Y"))</f>
        <v>0</v>
      </c>
      <c r="J658" s="6"/>
      <c r="K658" s="6"/>
      <c r="L658" s="6"/>
      <c r="M658" s="6"/>
      <c r="N658" s="56"/>
      <c r="O658" s="56"/>
      <c r="P658" s="56"/>
      <c r="Q658" s="6"/>
      <c r="R658" s="7"/>
      <c r="S658" s="143">
        <f>Taula1[[#This Row],[Mesos naturals sencers treballats període justificat (01/01/2023 - 31/03/2023)]]</f>
        <v>0</v>
      </c>
      <c r="T658" s="194">
        <f>Taula1[[#This Row],[Dies treballats període justificat (01/01/2023 - 31/03/2023)              no comptabilitzats com a mes natural sencer]]</f>
        <v>0</v>
      </c>
      <c r="U658" s="12"/>
      <c r="V658" s="7"/>
      <c r="W658" s="188"/>
      <c r="X658" s="188"/>
      <c r="Y658" s="188"/>
      <c r="Z658" s="188"/>
      <c r="AA658" s="190"/>
      <c r="AB658" s="143">
        <f>Taula1[[#This Row],[Grup justificat     (fer servir opcions de la llista desplegable)]]</f>
        <v>0</v>
      </c>
      <c r="AC658" s="182"/>
      <c r="AD658" s="39"/>
      <c r="AE658" s="131">
        <f>ROUND((AF658/100)*756*Taula1[[#This Row],[Mesos naturals sencers treballats període justificat (01/01/2023 - 31/03/2023)]],2)</f>
        <v>0</v>
      </c>
      <c r="AF658" s="81">
        <f>Taula1[[#This Row],[% Jornada segons contracte
(no posar el símbol %) ]]-Taula1[[#This Row],[% Reducció salari per baix rendiment        (no posar el símbol %)]]</f>
        <v>0</v>
      </c>
      <c r="AG658" s="131">
        <f>ROUND((AH658/100)*24.8547945*Taula1[[#This Row],[Dies treballats període justificat (01/01/2023 - 31/03/2023)              no comptabilitzats com a mes natural sencer]],2)</f>
        <v>0</v>
      </c>
      <c r="AH658" s="79">
        <f>Taula1[[#This Row],[% Jornada segons contracte
(no posar el símbol %) ]]-Taula1[[#This Row],[% Reducció salari per baix rendiment        (no posar el símbol %)]]</f>
        <v>0</v>
      </c>
      <c r="AI658" s="131">
        <f t="shared" si="161"/>
        <v>0</v>
      </c>
      <c r="AJ658" s="39"/>
      <c r="AK658" s="131">
        <f>ROUND((AL658/100)*756*Taula1[[#This Row],[Espai reservat Administració  (mesos)]],2)</f>
        <v>0</v>
      </c>
      <c r="AL658" s="81">
        <f>Taula1[[#This Row],[% Jornada segons contracte
(no posar el símbol %) ]]-Taula1[[#This Row],[% Reducció salari per baix rendiment        (no posar el símbol %)]]</f>
        <v>0</v>
      </c>
      <c r="AM658" s="131">
        <f>ROUND((AN658/100)*24.8547945*Taula1[[#This Row],[Espai reservat Administració (dies)]],2)</f>
        <v>0</v>
      </c>
      <c r="AN658" s="79">
        <f>Taula1[[#This Row],[% Jornada segons contracte
(no posar el símbol %) ]]-Taula1[[#This Row],[% Reducció salari per baix rendiment        (no posar el símbol %)]]</f>
        <v>0</v>
      </c>
      <c r="AO658" s="131">
        <f t="shared" si="162"/>
        <v>0</v>
      </c>
      <c r="AP658" s="87"/>
      <c r="AQ658" s="137">
        <f>ROUND((AR658/100)*693*Taula1[[#This Row],[Mesos naturals sencers treballats període justificat (01/01/2023 - 31/03/2023)]],2)</f>
        <v>0</v>
      </c>
      <c r="AR658" s="90">
        <f>Taula1[[#This Row],[% Jornada segons contracte
(no posar el símbol %) ]]-Taula1[[#This Row],[% Reducció salari per baix rendiment        (no posar el símbol %)]]</f>
        <v>0</v>
      </c>
      <c r="AS658" s="137">
        <f>ROUND((AT658/100)*22.78356164*Taula1[[#This Row],[Dies treballats període justificat (01/01/2023 - 31/03/2023)              no comptabilitzats com a mes natural sencer]],2)</f>
        <v>0</v>
      </c>
      <c r="AT658" s="90">
        <f>Taula1[[#This Row],[% Jornada segons contracte
(no posar el símbol %) ]]-Taula1[[#This Row],[% Reducció salari per baix rendiment        (no posar el símbol %)]]</f>
        <v>0</v>
      </c>
      <c r="AU658" s="137">
        <f t="shared" si="163"/>
        <v>0</v>
      </c>
      <c r="AV658" s="87"/>
      <c r="AW658" s="136">
        <f>ROUND((AX658/100)*693*Taula1[[#This Row],[Espai reservat Administració  (mesos)]],2)</f>
        <v>0</v>
      </c>
      <c r="AX658" s="90">
        <f>Taula1[[#This Row],[% Jornada segons contracte
(no posar el símbol %) ]]-Taula1[[#This Row],[% Reducció salari per baix rendiment        (no posar el símbol %)]]</f>
        <v>0</v>
      </c>
      <c r="AY658" s="131">
        <f>ROUND((AZ658/100)*22.78356164*Taula1[[#This Row],[Espai reservat Administració (dies)]],2)</f>
        <v>0</v>
      </c>
      <c r="AZ658" s="81">
        <f>Taula1[[#This Row],[% Jornada segons contracte
(no posar el símbol %) ]]-Taula1[[#This Row],[% Reducció salari per baix rendiment        (no posar el símbol %)]]</f>
        <v>0</v>
      </c>
      <c r="BA658" s="82">
        <f t="shared" si="164"/>
        <v>0</v>
      </c>
      <c r="BB658" s="41"/>
      <c r="BC658" s="131">
        <f>IF(Taula1[[#This Row],[Grup justificat     (fer servir opcions de la llista desplegable)]]=1,AI658,0)</f>
        <v>0</v>
      </c>
      <c r="BD658" s="131">
        <f>IF(Taula1[[#This Row],[Grup justificat     (fer servir opcions de la llista desplegable)]]=2,AU658,0)</f>
        <v>0</v>
      </c>
      <c r="BE658" s="41"/>
      <c r="BF658" s="131">
        <f>IF(Taula1[[#This Row],[Espai reservat Administració]]=1,AO658,0)</f>
        <v>0</v>
      </c>
      <c r="BG658" s="82">
        <f>IF(Taula1[[#This Row],[Espai reservat Administració]]=2,BA658,0)</f>
        <v>0</v>
      </c>
      <c r="BH658" s="41"/>
      <c r="BI658" s="126">
        <f>IF(Taula1[[#This Row],[Grup justificat     (fer servir opcions de la llista desplegable)]]=1,1,0)</f>
        <v>0</v>
      </c>
      <c r="BJ658" s="126">
        <f>IF(Taula1[[#This Row],[Espai reservat Administració]]=1,1,0)</f>
        <v>0</v>
      </c>
      <c r="BK658" s="111"/>
      <c r="BL658" s="126">
        <f>IF(Taula1[[#This Row],[Grup justificat     (fer servir opcions de la llista desplegable)]]=2,1,0)</f>
        <v>0</v>
      </c>
      <c r="BM658" s="126">
        <f>IF(Taula1[[#This Row],[Espai reservat Administració]]=2,1,0)</f>
        <v>0</v>
      </c>
      <c r="BN658" s="73"/>
      <c r="BO658" s="73"/>
      <c r="BP658" s="73"/>
      <c r="BQ658" s="73"/>
      <c r="BR658" s="73"/>
      <c r="BS658" s="73"/>
      <c r="BT658" s="73"/>
      <c r="BU658" s="73"/>
      <c r="BV658" s="73"/>
      <c r="BW658" s="73"/>
      <c r="BX658" s="73"/>
      <c r="BY658" s="73"/>
      <c r="BZ658" s="73"/>
      <c r="CA658" s="73"/>
      <c r="CB658" s="73"/>
      <c r="CC658" s="73"/>
      <c r="CD658" s="73"/>
      <c r="CE658" s="73"/>
      <c r="CF658" s="73"/>
      <c r="CG658" s="63">
        <f t="shared" si="165"/>
        <v>0</v>
      </c>
      <c r="CH658" s="63">
        <f t="shared" si="166"/>
        <v>0</v>
      </c>
      <c r="CI658" s="73"/>
      <c r="CJ658" s="63">
        <f>IF(Taula1[[#This Row],[Tipus de contracte                                  (fer servir opcions de la llista desplegable)]]="Indefinit",1,0)</f>
        <v>0</v>
      </c>
      <c r="CK658" s="63">
        <f>IF(Taula1[[#This Row],[Tipus de contracte                                  (fer servir opcions de la llista desplegable)]]="Temporal, igual o superior a 6 mesos",1,0)</f>
        <v>0</v>
      </c>
      <c r="CL658" s="63">
        <f>IF(Taula1[[#This Row],[Tipus de contracte                                  (fer servir opcions de la llista desplegable)]]="Substitució per IT",1,0)</f>
        <v>0</v>
      </c>
      <c r="CM658" s="73"/>
      <c r="CN658" s="63">
        <f>IF(Taula1[[#This Row],[Relació llocs de treball]]&gt;=1,1,0)</f>
        <v>0</v>
      </c>
      <c r="CO658" s="73"/>
      <c r="CP658" s="63">
        <f>IF(Taula1[[#This Row],[Identitat de gènere                                                          (fer servir opcions de la llista desplegable)]]="Home",1,0)</f>
        <v>0</v>
      </c>
      <c r="CQ658" s="63">
        <f>IF(Taula1[[#This Row],[Identitat de gènere                                                          (fer servir opcions de la llista desplegable)]]="Dona",1,0)</f>
        <v>0</v>
      </c>
      <c r="CR658" s="63">
        <f>IF(Taula1[[#This Row],[Identitat de gènere                                                          (fer servir opcions de la llista desplegable)]]="No binari",1,0)</f>
        <v>0</v>
      </c>
      <c r="CS658" s="73"/>
      <c r="CT658" s="63">
        <f t="shared" si="160"/>
        <v>0</v>
      </c>
      <c r="CU658" s="64">
        <f t="shared" si="167"/>
        <v>0</v>
      </c>
      <c r="CW658" s="64">
        <f t="shared" si="168"/>
        <v>0</v>
      </c>
      <c r="CX658" s="64">
        <f t="shared" si="169"/>
        <v>0</v>
      </c>
      <c r="CY658" s="64">
        <f t="shared" si="170"/>
        <v>0</v>
      </c>
      <c r="CZ658" s="64">
        <f t="shared" si="171"/>
        <v>0</v>
      </c>
      <c r="DB658" s="64">
        <f t="shared" si="172"/>
        <v>0</v>
      </c>
      <c r="DC658" s="64">
        <f t="shared" si="173"/>
        <v>0</v>
      </c>
      <c r="DD658" s="64">
        <f t="shared" si="174"/>
        <v>0</v>
      </c>
      <c r="DE658" s="64">
        <f t="shared" si="175"/>
        <v>0</v>
      </c>
    </row>
    <row r="659" spans="2:109" x14ac:dyDescent="0.3">
      <c r="B659" s="167"/>
      <c r="C659" s="186"/>
      <c r="D659" s="2"/>
      <c r="E659" s="67"/>
      <c r="F659" s="5"/>
      <c r="G659" s="5"/>
      <c r="H659" s="187"/>
      <c r="I659" s="111" t="str">
        <f ca="1">IF(Taula1[[#This Row],[Data naixement (format dd/mm/aaaa)]]="","0",DATEDIF(Taula1[[#This Row],[Data naixement (format dd/mm/aaaa)]],TODAY(),"Y"))</f>
        <v>0</v>
      </c>
      <c r="J659" s="6"/>
      <c r="K659" s="6"/>
      <c r="L659" s="6"/>
      <c r="M659" s="6"/>
      <c r="N659" s="56"/>
      <c r="O659" s="56"/>
      <c r="P659" s="56"/>
      <c r="Q659" s="6"/>
      <c r="R659" s="7"/>
      <c r="S659" s="143">
        <f>Taula1[[#This Row],[Mesos naturals sencers treballats període justificat (01/01/2023 - 31/03/2023)]]</f>
        <v>0</v>
      </c>
      <c r="T659" s="194">
        <f>Taula1[[#This Row],[Dies treballats període justificat (01/01/2023 - 31/03/2023)              no comptabilitzats com a mes natural sencer]]</f>
        <v>0</v>
      </c>
      <c r="U659" s="12"/>
      <c r="V659" s="7"/>
      <c r="W659" s="188"/>
      <c r="X659" s="188"/>
      <c r="Y659" s="188"/>
      <c r="Z659" s="188"/>
      <c r="AA659" s="190"/>
      <c r="AB659" s="143">
        <f>Taula1[[#This Row],[Grup justificat     (fer servir opcions de la llista desplegable)]]</f>
        <v>0</v>
      </c>
      <c r="AC659" s="182"/>
      <c r="AD659" s="39"/>
      <c r="AE659" s="131">
        <f>ROUND((AF659/100)*756*Taula1[[#This Row],[Mesos naturals sencers treballats període justificat (01/01/2023 - 31/03/2023)]],2)</f>
        <v>0</v>
      </c>
      <c r="AF659" s="81">
        <f>Taula1[[#This Row],[% Jornada segons contracte
(no posar el símbol %) ]]-Taula1[[#This Row],[% Reducció salari per baix rendiment        (no posar el símbol %)]]</f>
        <v>0</v>
      </c>
      <c r="AG659" s="131">
        <f>ROUND((AH659/100)*24.8547945*Taula1[[#This Row],[Dies treballats període justificat (01/01/2023 - 31/03/2023)              no comptabilitzats com a mes natural sencer]],2)</f>
        <v>0</v>
      </c>
      <c r="AH659" s="79">
        <f>Taula1[[#This Row],[% Jornada segons contracte
(no posar el símbol %) ]]-Taula1[[#This Row],[% Reducció salari per baix rendiment        (no posar el símbol %)]]</f>
        <v>0</v>
      </c>
      <c r="AI659" s="131">
        <f t="shared" si="161"/>
        <v>0</v>
      </c>
      <c r="AJ659" s="39"/>
      <c r="AK659" s="131">
        <f>ROUND((AL659/100)*756*Taula1[[#This Row],[Espai reservat Administració  (mesos)]],2)</f>
        <v>0</v>
      </c>
      <c r="AL659" s="81">
        <f>Taula1[[#This Row],[% Jornada segons contracte
(no posar el símbol %) ]]-Taula1[[#This Row],[% Reducció salari per baix rendiment        (no posar el símbol %)]]</f>
        <v>0</v>
      </c>
      <c r="AM659" s="131">
        <f>ROUND((AN659/100)*24.8547945*Taula1[[#This Row],[Espai reservat Administració (dies)]],2)</f>
        <v>0</v>
      </c>
      <c r="AN659" s="79">
        <f>Taula1[[#This Row],[% Jornada segons contracte
(no posar el símbol %) ]]-Taula1[[#This Row],[% Reducció salari per baix rendiment        (no posar el símbol %)]]</f>
        <v>0</v>
      </c>
      <c r="AO659" s="131">
        <f t="shared" si="162"/>
        <v>0</v>
      </c>
      <c r="AP659" s="87"/>
      <c r="AQ659" s="137">
        <f>ROUND((AR659/100)*693*Taula1[[#This Row],[Mesos naturals sencers treballats període justificat (01/01/2023 - 31/03/2023)]],2)</f>
        <v>0</v>
      </c>
      <c r="AR659" s="90">
        <f>Taula1[[#This Row],[% Jornada segons contracte
(no posar el símbol %) ]]-Taula1[[#This Row],[% Reducció salari per baix rendiment        (no posar el símbol %)]]</f>
        <v>0</v>
      </c>
      <c r="AS659" s="137">
        <f>ROUND((AT659/100)*22.78356164*Taula1[[#This Row],[Dies treballats període justificat (01/01/2023 - 31/03/2023)              no comptabilitzats com a mes natural sencer]],2)</f>
        <v>0</v>
      </c>
      <c r="AT659" s="90">
        <f>Taula1[[#This Row],[% Jornada segons contracte
(no posar el símbol %) ]]-Taula1[[#This Row],[% Reducció salari per baix rendiment        (no posar el símbol %)]]</f>
        <v>0</v>
      </c>
      <c r="AU659" s="137">
        <f t="shared" si="163"/>
        <v>0</v>
      </c>
      <c r="AV659" s="87"/>
      <c r="AW659" s="136">
        <f>ROUND((AX659/100)*693*Taula1[[#This Row],[Espai reservat Administració  (mesos)]],2)</f>
        <v>0</v>
      </c>
      <c r="AX659" s="90">
        <f>Taula1[[#This Row],[% Jornada segons contracte
(no posar el símbol %) ]]-Taula1[[#This Row],[% Reducció salari per baix rendiment        (no posar el símbol %)]]</f>
        <v>0</v>
      </c>
      <c r="AY659" s="131">
        <f>ROUND((AZ659/100)*22.78356164*Taula1[[#This Row],[Espai reservat Administració (dies)]],2)</f>
        <v>0</v>
      </c>
      <c r="AZ659" s="81">
        <f>Taula1[[#This Row],[% Jornada segons contracte
(no posar el símbol %) ]]-Taula1[[#This Row],[% Reducció salari per baix rendiment        (no posar el símbol %)]]</f>
        <v>0</v>
      </c>
      <c r="BA659" s="82">
        <f t="shared" si="164"/>
        <v>0</v>
      </c>
      <c r="BB659" s="41"/>
      <c r="BC659" s="131">
        <f>IF(Taula1[[#This Row],[Grup justificat     (fer servir opcions de la llista desplegable)]]=1,AI659,0)</f>
        <v>0</v>
      </c>
      <c r="BD659" s="131">
        <f>IF(Taula1[[#This Row],[Grup justificat     (fer servir opcions de la llista desplegable)]]=2,AU659,0)</f>
        <v>0</v>
      </c>
      <c r="BE659" s="41"/>
      <c r="BF659" s="131">
        <f>IF(Taula1[[#This Row],[Espai reservat Administració]]=1,AO659,0)</f>
        <v>0</v>
      </c>
      <c r="BG659" s="82">
        <f>IF(Taula1[[#This Row],[Espai reservat Administració]]=2,BA659,0)</f>
        <v>0</v>
      </c>
      <c r="BH659" s="41"/>
      <c r="BI659" s="126">
        <f>IF(Taula1[[#This Row],[Grup justificat     (fer servir opcions de la llista desplegable)]]=1,1,0)</f>
        <v>0</v>
      </c>
      <c r="BJ659" s="126">
        <f>IF(Taula1[[#This Row],[Espai reservat Administració]]=1,1,0)</f>
        <v>0</v>
      </c>
      <c r="BK659" s="111"/>
      <c r="BL659" s="126">
        <f>IF(Taula1[[#This Row],[Grup justificat     (fer servir opcions de la llista desplegable)]]=2,1,0)</f>
        <v>0</v>
      </c>
      <c r="BM659" s="126">
        <f>IF(Taula1[[#This Row],[Espai reservat Administració]]=2,1,0)</f>
        <v>0</v>
      </c>
      <c r="BN659" s="73"/>
      <c r="BO659" s="73"/>
      <c r="BP659" s="73"/>
      <c r="BQ659" s="73"/>
      <c r="BR659" s="73"/>
      <c r="BS659" s="73"/>
      <c r="BT659" s="73"/>
      <c r="BU659" s="73"/>
      <c r="BV659" s="73"/>
      <c r="BW659" s="73"/>
      <c r="BX659" s="73"/>
      <c r="BY659" s="73"/>
      <c r="BZ659" s="73"/>
      <c r="CA659" s="73"/>
      <c r="CB659" s="73"/>
      <c r="CC659" s="73"/>
      <c r="CD659" s="73"/>
      <c r="CE659" s="73"/>
      <c r="CF659" s="73"/>
      <c r="CG659" s="63">
        <f t="shared" si="165"/>
        <v>0</v>
      </c>
      <c r="CH659" s="63">
        <f t="shared" si="166"/>
        <v>0</v>
      </c>
      <c r="CI659" s="73"/>
      <c r="CJ659" s="63">
        <f>IF(Taula1[[#This Row],[Tipus de contracte                                  (fer servir opcions de la llista desplegable)]]="Indefinit",1,0)</f>
        <v>0</v>
      </c>
      <c r="CK659" s="63">
        <f>IF(Taula1[[#This Row],[Tipus de contracte                                  (fer servir opcions de la llista desplegable)]]="Temporal, igual o superior a 6 mesos",1,0)</f>
        <v>0</v>
      </c>
      <c r="CL659" s="63">
        <f>IF(Taula1[[#This Row],[Tipus de contracte                                  (fer servir opcions de la llista desplegable)]]="Substitució per IT",1,0)</f>
        <v>0</v>
      </c>
      <c r="CM659" s="73"/>
      <c r="CN659" s="63">
        <f>IF(Taula1[[#This Row],[Relació llocs de treball]]&gt;=1,1,0)</f>
        <v>0</v>
      </c>
      <c r="CO659" s="73"/>
      <c r="CP659" s="63">
        <f>IF(Taula1[[#This Row],[Identitat de gènere                                                          (fer servir opcions de la llista desplegable)]]="Home",1,0)</f>
        <v>0</v>
      </c>
      <c r="CQ659" s="63">
        <f>IF(Taula1[[#This Row],[Identitat de gènere                                                          (fer servir opcions de la llista desplegable)]]="Dona",1,0)</f>
        <v>0</v>
      </c>
      <c r="CR659" s="63">
        <f>IF(Taula1[[#This Row],[Identitat de gènere                                                          (fer servir opcions de la llista desplegable)]]="No binari",1,0)</f>
        <v>0</v>
      </c>
      <c r="CS659" s="73"/>
      <c r="CT659" s="63">
        <f t="shared" si="160"/>
        <v>0</v>
      </c>
      <c r="CU659" s="64">
        <f t="shared" si="167"/>
        <v>0</v>
      </c>
      <c r="CW659" s="64">
        <f t="shared" si="168"/>
        <v>0</v>
      </c>
      <c r="CX659" s="64">
        <f t="shared" si="169"/>
        <v>0</v>
      </c>
      <c r="CY659" s="64">
        <f t="shared" si="170"/>
        <v>0</v>
      </c>
      <c r="CZ659" s="64">
        <f t="shared" si="171"/>
        <v>0</v>
      </c>
      <c r="DB659" s="64">
        <f t="shared" si="172"/>
        <v>0</v>
      </c>
      <c r="DC659" s="64">
        <f t="shared" si="173"/>
        <v>0</v>
      </c>
      <c r="DD659" s="64">
        <f t="shared" si="174"/>
        <v>0</v>
      </c>
      <c r="DE659" s="64">
        <f t="shared" si="175"/>
        <v>0</v>
      </c>
    </row>
    <row r="660" spans="2:109" x14ac:dyDescent="0.3">
      <c r="B660" s="167"/>
      <c r="C660" s="186"/>
      <c r="D660" s="2"/>
      <c r="E660" s="67"/>
      <c r="F660" s="5"/>
      <c r="G660" s="5"/>
      <c r="H660" s="187"/>
      <c r="I660" s="111" t="str">
        <f ca="1">IF(Taula1[[#This Row],[Data naixement (format dd/mm/aaaa)]]="","0",DATEDIF(Taula1[[#This Row],[Data naixement (format dd/mm/aaaa)]],TODAY(),"Y"))</f>
        <v>0</v>
      </c>
      <c r="J660" s="6"/>
      <c r="K660" s="6"/>
      <c r="L660" s="6"/>
      <c r="M660" s="6"/>
      <c r="N660" s="56"/>
      <c r="O660" s="56"/>
      <c r="P660" s="56"/>
      <c r="Q660" s="6"/>
      <c r="R660" s="7"/>
      <c r="S660" s="143">
        <f>Taula1[[#This Row],[Mesos naturals sencers treballats període justificat (01/01/2023 - 31/03/2023)]]</f>
        <v>0</v>
      </c>
      <c r="T660" s="194">
        <f>Taula1[[#This Row],[Dies treballats període justificat (01/01/2023 - 31/03/2023)              no comptabilitzats com a mes natural sencer]]</f>
        <v>0</v>
      </c>
      <c r="U660" s="12"/>
      <c r="V660" s="7"/>
      <c r="W660" s="188"/>
      <c r="X660" s="188"/>
      <c r="Y660" s="188"/>
      <c r="Z660" s="188"/>
      <c r="AA660" s="190"/>
      <c r="AB660" s="143">
        <f>Taula1[[#This Row],[Grup justificat     (fer servir opcions de la llista desplegable)]]</f>
        <v>0</v>
      </c>
      <c r="AC660" s="182"/>
      <c r="AD660" s="39"/>
      <c r="AE660" s="131">
        <f>ROUND((AF660/100)*756*Taula1[[#This Row],[Mesos naturals sencers treballats període justificat (01/01/2023 - 31/03/2023)]],2)</f>
        <v>0</v>
      </c>
      <c r="AF660" s="81">
        <f>Taula1[[#This Row],[% Jornada segons contracte
(no posar el símbol %) ]]-Taula1[[#This Row],[% Reducció salari per baix rendiment        (no posar el símbol %)]]</f>
        <v>0</v>
      </c>
      <c r="AG660" s="131">
        <f>ROUND((AH660/100)*24.8547945*Taula1[[#This Row],[Dies treballats període justificat (01/01/2023 - 31/03/2023)              no comptabilitzats com a mes natural sencer]],2)</f>
        <v>0</v>
      </c>
      <c r="AH660" s="79">
        <f>Taula1[[#This Row],[% Jornada segons contracte
(no posar el símbol %) ]]-Taula1[[#This Row],[% Reducció salari per baix rendiment        (no posar el símbol %)]]</f>
        <v>0</v>
      </c>
      <c r="AI660" s="131">
        <f t="shared" si="161"/>
        <v>0</v>
      </c>
      <c r="AJ660" s="39"/>
      <c r="AK660" s="131">
        <f>ROUND((AL660/100)*756*Taula1[[#This Row],[Espai reservat Administració  (mesos)]],2)</f>
        <v>0</v>
      </c>
      <c r="AL660" s="81">
        <f>Taula1[[#This Row],[% Jornada segons contracte
(no posar el símbol %) ]]-Taula1[[#This Row],[% Reducció salari per baix rendiment        (no posar el símbol %)]]</f>
        <v>0</v>
      </c>
      <c r="AM660" s="131">
        <f>ROUND((AN660/100)*24.8547945*Taula1[[#This Row],[Espai reservat Administració (dies)]],2)</f>
        <v>0</v>
      </c>
      <c r="AN660" s="79">
        <f>Taula1[[#This Row],[% Jornada segons contracte
(no posar el símbol %) ]]-Taula1[[#This Row],[% Reducció salari per baix rendiment        (no posar el símbol %)]]</f>
        <v>0</v>
      </c>
      <c r="AO660" s="131">
        <f t="shared" si="162"/>
        <v>0</v>
      </c>
      <c r="AP660" s="87"/>
      <c r="AQ660" s="137">
        <f>ROUND((AR660/100)*693*Taula1[[#This Row],[Mesos naturals sencers treballats període justificat (01/01/2023 - 31/03/2023)]],2)</f>
        <v>0</v>
      </c>
      <c r="AR660" s="90">
        <f>Taula1[[#This Row],[% Jornada segons contracte
(no posar el símbol %) ]]-Taula1[[#This Row],[% Reducció salari per baix rendiment        (no posar el símbol %)]]</f>
        <v>0</v>
      </c>
      <c r="AS660" s="137">
        <f>ROUND((AT660/100)*22.78356164*Taula1[[#This Row],[Dies treballats període justificat (01/01/2023 - 31/03/2023)              no comptabilitzats com a mes natural sencer]],2)</f>
        <v>0</v>
      </c>
      <c r="AT660" s="90">
        <f>Taula1[[#This Row],[% Jornada segons contracte
(no posar el símbol %) ]]-Taula1[[#This Row],[% Reducció salari per baix rendiment        (no posar el símbol %)]]</f>
        <v>0</v>
      </c>
      <c r="AU660" s="137">
        <f t="shared" si="163"/>
        <v>0</v>
      </c>
      <c r="AV660" s="87"/>
      <c r="AW660" s="136">
        <f>ROUND((AX660/100)*693*Taula1[[#This Row],[Espai reservat Administració  (mesos)]],2)</f>
        <v>0</v>
      </c>
      <c r="AX660" s="90">
        <f>Taula1[[#This Row],[% Jornada segons contracte
(no posar el símbol %) ]]-Taula1[[#This Row],[% Reducció salari per baix rendiment        (no posar el símbol %)]]</f>
        <v>0</v>
      </c>
      <c r="AY660" s="131">
        <f>ROUND((AZ660/100)*22.78356164*Taula1[[#This Row],[Espai reservat Administració (dies)]],2)</f>
        <v>0</v>
      </c>
      <c r="AZ660" s="81">
        <f>Taula1[[#This Row],[% Jornada segons contracte
(no posar el símbol %) ]]-Taula1[[#This Row],[% Reducció salari per baix rendiment        (no posar el símbol %)]]</f>
        <v>0</v>
      </c>
      <c r="BA660" s="82">
        <f t="shared" si="164"/>
        <v>0</v>
      </c>
      <c r="BB660" s="41"/>
      <c r="BC660" s="131">
        <f>IF(Taula1[[#This Row],[Grup justificat     (fer servir opcions de la llista desplegable)]]=1,AI660,0)</f>
        <v>0</v>
      </c>
      <c r="BD660" s="131">
        <f>IF(Taula1[[#This Row],[Grup justificat     (fer servir opcions de la llista desplegable)]]=2,AU660,0)</f>
        <v>0</v>
      </c>
      <c r="BE660" s="41"/>
      <c r="BF660" s="131">
        <f>IF(Taula1[[#This Row],[Espai reservat Administració]]=1,AO660,0)</f>
        <v>0</v>
      </c>
      <c r="BG660" s="82">
        <f>IF(Taula1[[#This Row],[Espai reservat Administració]]=2,BA660,0)</f>
        <v>0</v>
      </c>
      <c r="BH660" s="41"/>
      <c r="BI660" s="126">
        <f>IF(Taula1[[#This Row],[Grup justificat     (fer servir opcions de la llista desplegable)]]=1,1,0)</f>
        <v>0</v>
      </c>
      <c r="BJ660" s="126">
        <f>IF(Taula1[[#This Row],[Espai reservat Administració]]=1,1,0)</f>
        <v>0</v>
      </c>
      <c r="BK660" s="111"/>
      <c r="BL660" s="126">
        <f>IF(Taula1[[#This Row],[Grup justificat     (fer servir opcions de la llista desplegable)]]=2,1,0)</f>
        <v>0</v>
      </c>
      <c r="BM660" s="126">
        <f>IF(Taula1[[#This Row],[Espai reservat Administració]]=2,1,0)</f>
        <v>0</v>
      </c>
      <c r="BN660" s="73"/>
      <c r="BO660" s="73"/>
      <c r="BP660" s="73"/>
      <c r="BQ660" s="73"/>
      <c r="BR660" s="73"/>
      <c r="BS660" s="73"/>
      <c r="BT660" s="73"/>
      <c r="BU660" s="73"/>
      <c r="BV660" s="73"/>
      <c r="BW660" s="73"/>
      <c r="BX660" s="73"/>
      <c r="BY660" s="73"/>
      <c r="BZ660" s="73"/>
      <c r="CA660" s="73"/>
      <c r="CB660" s="73"/>
      <c r="CC660" s="73"/>
      <c r="CD660" s="73"/>
      <c r="CE660" s="73"/>
      <c r="CF660" s="73"/>
      <c r="CG660" s="63">
        <f t="shared" si="165"/>
        <v>0</v>
      </c>
      <c r="CH660" s="63">
        <f t="shared" si="166"/>
        <v>0</v>
      </c>
      <c r="CI660" s="73"/>
      <c r="CJ660" s="63">
        <f>IF(Taula1[[#This Row],[Tipus de contracte                                  (fer servir opcions de la llista desplegable)]]="Indefinit",1,0)</f>
        <v>0</v>
      </c>
      <c r="CK660" s="63">
        <f>IF(Taula1[[#This Row],[Tipus de contracte                                  (fer servir opcions de la llista desplegable)]]="Temporal, igual o superior a 6 mesos",1,0)</f>
        <v>0</v>
      </c>
      <c r="CL660" s="63">
        <f>IF(Taula1[[#This Row],[Tipus de contracte                                  (fer servir opcions de la llista desplegable)]]="Substitució per IT",1,0)</f>
        <v>0</v>
      </c>
      <c r="CM660" s="73"/>
      <c r="CN660" s="63">
        <f>IF(Taula1[[#This Row],[Relació llocs de treball]]&gt;=1,1,0)</f>
        <v>0</v>
      </c>
      <c r="CO660" s="73"/>
      <c r="CP660" s="63">
        <f>IF(Taula1[[#This Row],[Identitat de gènere                                                          (fer servir opcions de la llista desplegable)]]="Home",1,0)</f>
        <v>0</v>
      </c>
      <c r="CQ660" s="63">
        <f>IF(Taula1[[#This Row],[Identitat de gènere                                                          (fer servir opcions de la llista desplegable)]]="Dona",1,0)</f>
        <v>0</v>
      </c>
      <c r="CR660" s="63">
        <f>IF(Taula1[[#This Row],[Identitat de gènere                                                          (fer servir opcions de la llista desplegable)]]="No binari",1,0)</f>
        <v>0</v>
      </c>
      <c r="CS660" s="73"/>
      <c r="CT660" s="63">
        <f t="shared" si="160"/>
        <v>0</v>
      </c>
      <c r="CU660" s="64">
        <f t="shared" si="167"/>
        <v>0</v>
      </c>
      <c r="CW660" s="64">
        <f t="shared" si="168"/>
        <v>0</v>
      </c>
      <c r="CX660" s="64">
        <f t="shared" si="169"/>
        <v>0</v>
      </c>
      <c r="CY660" s="64">
        <f t="shared" si="170"/>
        <v>0</v>
      </c>
      <c r="CZ660" s="64">
        <f t="shared" si="171"/>
        <v>0</v>
      </c>
      <c r="DB660" s="64">
        <f t="shared" si="172"/>
        <v>0</v>
      </c>
      <c r="DC660" s="64">
        <f t="shared" si="173"/>
        <v>0</v>
      </c>
      <c r="DD660" s="64">
        <f t="shared" si="174"/>
        <v>0</v>
      </c>
      <c r="DE660" s="64">
        <f t="shared" si="175"/>
        <v>0</v>
      </c>
    </row>
    <row r="661" spans="2:109" x14ac:dyDescent="0.3">
      <c r="B661" s="167"/>
      <c r="C661" s="186"/>
      <c r="D661" s="2"/>
      <c r="E661" s="67"/>
      <c r="F661" s="5"/>
      <c r="G661" s="5"/>
      <c r="H661" s="187"/>
      <c r="I661" s="111" t="str">
        <f ca="1">IF(Taula1[[#This Row],[Data naixement (format dd/mm/aaaa)]]="","0",DATEDIF(Taula1[[#This Row],[Data naixement (format dd/mm/aaaa)]],TODAY(),"Y"))</f>
        <v>0</v>
      </c>
      <c r="J661" s="6"/>
      <c r="K661" s="6"/>
      <c r="L661" s="6"/>
      <c r="M661" s="6"/>
      <c r="N661" s="56"/>
      <c r="O661" s="56"/>
      <c r="P661" s="56"/>
      <c r="Q661" s="6"/>
      <c r="R661" s="7"/>
      <c r="S661" s="143">
        <f>Taula1[[#This Row],[Mesos naturals sencers treballats període justificat (01/01/2023 - 31/03/2023)]]</f>
        <v>0</v>
      </c>
      <c r="T661" s="194">
        <f>Taula1[[#This Row],[Dies treballats període justificat (01/01/2023 - 31/03/2023)              no comptabilitzats com a mes natural sencer]]</f>
        <v>0</v>
      </c>
      <c r="U661" s="12"/>
      <c r="V661" s="7"/>
      <c r="W661" s="188"/>
      <c r="X661" s="188"/>
      <c r="Y661" s="188"/>
      <c r="Z661" s="188"/>
      <c r="AA661" s="190"/>
      <c r="AB661" s="143">
        <f>Taula1[[#This Row],[Grup justificat     (fer servir opcions de la llista desplegable)]]</f>
        <v>0</v>
      </c>
      <c r="AC661" s="182"/>
      <c r="AD661" s="39"/>
      <c r="AE661" s="131">
        <f>ROUND((AF661/100)*756*Taula1[[#This Row],[Mesos naturals sencers treballats període justificat (01/01/2023 - 31/03/2023)]],2)</f>
        <v>0</v>
      </c>
      <c r="AF661" s="81">
        <f>Taula1[[#This Row],[% Jornada segons contracte
(no posar el símbol %) ]]-Taula1[[#This Row],[% Reducció salari per baix rendiment        (no posar el símbol %)]]</f>
        <v>0</v>
      </c>
      <c r="AG661" s="131">
        <f>ROUND((AH661/100)*24.8547945*Taula1[[#This Row],[Dies treballats període justificat (01/01/2023 - 31/03/2023)              no comptabilitzats com a mes natural sencer]],2)</f>
        <v>0</v>
      </c>
      <c r="AH661" s="79">
        <f>Taula1[[#This Row],[% Jornada segons contracte
(no posar el símbol %) ]]-Taula1[[#This Row],[% Reducció salari per baix rendiment        (no posar el símbol %)]]</f>
        <v>0</v>
      </c>
      <c r="AI661" s="131">
        <f t="shared" si="161"/>
        <v>0</v>
      </c>
      <c r="AJ661" s="39"/>
      <c r="AK661" s="131">
        <f>ROUND((AL661/100)*756*Taula1[[#This Row],[Espai reservat Administració  (mesos)]],2)</f>
        <v>0</v>
      </c>
      <c r="AL661" s="81">
        <f>Taula1[[#This Row],[% Jornada segons contracte
(no posar el símbol %) ]]-Taula1[[#This Row],[% Reducció salari per baix rendiment        (no posar el símbol %)]]</f>
        <v>0</v>
      </c>
      <c r="AM661" s="131">
        <f>ROUND((AN661/100)*24.8547945*Taula1[[#This Row],[Espai reservat Administració (dies)]],2)</f>
        <v>0</v>
      </c>
      <c r="AN661" s="79">
        <f>Taula1[[#This Row],[% Jornada segons contracte
(no posar el símbol %) ]]-Taula1[[#This Row],[% Reducció salari per baix rendiment        (no posar el símbol %)]]</f>
        <v>0</v>
      </c>
      <c r="AO661" s="131">
        <f t="shared" si="162"/>
        <v>0</v>
      </c>
      <c r="AP661" s="87"/>
      <c r="AQ661" s="137">
        <f>ROUND((AR661/100)*693*Taula1[[#This Row],[Mesos naturals sencers treballats període justificat (01/01/2023 - 31/03/2023)]],2)</f>
        <v>0</v>
      </c>
      <c r="AR661" s="90">
        <f>Taula1[[#This Row],[% Jornada segons contracte
(no posar el símbol %) ]]-Taula1[[#This Row],[% Reducció salari per baix rendiment        (no posar el símbol %)]]</f>
        <v>0</v>
      </c>
      <c r="AS661" s="137">
        <f>ROUND((AT661/100)*22.78356164*Taula1[[#This Row],[Dies treballats període justificat (01/01/2023 - 31/03/2023)              no comptabilitzats com a mes natural sencer]],2)</f>
        <v>0</v>
      </c>
      <c r="AT661" s="90">
        <f>Taula1[[#This Row],[% Jornada segons contracte
(no posar el símbol %) ]]-Taula1[[#This Row],[% Reducció salari per baix rendiment        (no posar el símbol %)]]</f>
        <v>0</v>
      </c>
      <c r="AU661" s="137">
        <f t="shared" si="163"/>
        <v>0</v>
      </c>
      <c r="AV661" s="87"/>
      <c r="AW661" s="136">
        <f>ROUND((AX661/100)*693*Taula1[[#This Row],[Espai reservat Administració  (mesos)]],2)</f>
        <v>0</v>
      </c>
      <c r="AX661" s="90">
        <f>Taula1[[#This Row],[% Jornada segons contracte
(no posar el símbol %) ]]-Taula1[[#This Row],[% Reducció salari per baix rendiment        (no posar el símbol %)]]</f>
        <v>0</v>
      </c>
      <c r="AY661" s="131">
        <f>ROUND((AZ661/100)*22.78356164*Taula1[[#This Row],[Espai reservat Administració (dies)]],2)</f>
        <v>0</v>
      </c>
      <c r="AZ661" s="81">
        <f>Taula1[[#This Row],[% Jornada segons contracte
(no posar el símbol %) ]]-Taula1[[#This Row],[% Reducció salari per baix rendiment        (no posar el símbol %)]]</f>
        <v>0</v>
      </c>
      <c r="BA661" s="82">
        <f t="shared" si="164"/>
        <v>0</v>
      </c>
      <c r="BB661" s="41"/>
      <c r="BC661" s="131">
        <f>IF(Taula1[[#This Row],[Grup justificat     (fer servir opcions de la llista desplegable)]]=1,AI661,0)</f>
        <v>0</v>
      </c>
      <c r="BD661" s="131">
        <f>IF(Taula1[[#This Row],[Grup justificat     (fer servir opcions de la llista desplegable)]]=2,AU661,0)</f>
        <v>0</v>
      </c>
      <c r="BE661" s="41"/>
      <c r="BF661" s="131">
        <f>IF(Taula1[[#This Row],[Espai reservat Administració]]=1,AO661,0)</f>
        <v>0</v>
      </c>
      <c r="BG661" s="82">
        <f>IF(Taula1[[#This Row],[Espai reservat Administració]]=2,BA661,0)</f>
        <v>0</v>
      </c>
      <c r="BH661" s="41"/>
      <c r="BI661" s="126">
        <f>IF(Taula1[[#This Row],[Grup justificat     (fer servir opcions de la llista desplegable)]]=1,1,0)</f>
        <v>0</v>
      </c>
      <c r="BJ661" s="126">
        <f>IF(Taula1[[#This Row],[Espai reservat Administració]]=1,1,0)</f>
        <v>0</v>
      </c>
      <c r="BK661" s="111"/>
      <c r="BL661" s="126">
        <f>IF(Taula1[[#This Row],[Grup justificat     (fer servir opcions de la llista desplegable)]]=2,1,0)</f>
        <v>0</v>
      </c>
      <c r="BM661" s="126">
        <f>IF(Taula1[[#This Row],[Espai reservat Administració]]=2,1,0)</f>
        <v>0</v>
      </c>
      <c r="BN661" s="73"/>
      <c r="BO661" s="73"/>
      <c r="BP661" s="73"/>
      <c r="BQ661" s="73"/>
      <c r="BR661" s="73"/>
      <c r="BS661" s="73"/>
      <c r="BT661" s="73"/>
      <c r="BU661" s="73"/>
      <c r="BV661" s="73"/>
      <c r="BW661" s="73"/>
      <c r="BX661" s="73"/>
      <c r="BY661" s="73"/>
      <c r="BZ661" s="73"/>
      <c r="CA661" s="73"/>
      <c r="CB661" s="73"/>
      <c r="CC661" s="73"/>
      <c r="CD661" s="73"/>
      <c r="CE661" s="73"/>
      <c r="CF661" s="73"/>
      <c r="CG661" s="63">
        <f t="shared" si="165"/>
        <v>0</v>
      </c>
      <c r="CH661" s="63">
        <f t="shared" si="166"/>
        <v>0</v>
      </c>
      <c r="CI661" s="73"/>
      <c r="CJ661" s="63">
        <f>IF(Taula1[[#This Row],[Tipus de contracte                                  (fer servir opcions de la llista desplegable)]]="Indefinit",1,0)</f>
        <v>0</v>
      </c>
      <c r="CK661" s="63">
        <f>IF(Taula1[[#This Row],[Tipus de contracte                                  (fer servir opcions de la llista desplegable)]]="Temporal, igual o superior a 6 mesos",1,0)</f>
        <v>0</v>
      </c>
      <c r="CL661" s="63">
        <f>IF(Taula1[[#This Row],[Tipus de contracte                                  (fer servir opcions de la llista desplegable)]]="Substitució per IT",1,0)</f>
        <v>0</v>
      </c>
      <c r="CM661" s="73"/>
      <c r="CN661" s="63">
        <f>IF(Taula1[[#This Row],[Relació llocs de treball]]&gt;=1,1,0)</f>
        <v>0</v>
      </c>
      <c r="CO661" s="73"/>
      <c r="CP661" s="63">
        <f>IF(Taula1[[#This Row],[Identitat de gènere                                                          (fer servir opcions de la llista desplegable)]]="Home",1,0)</f>
        <v>0</v>
      </c>
      <c r="CQ661" s="63">
        <f>IF(Taula1[[#This Row],[Identitat de gènere                                                          (fer servir opcions de la llista desplegable)]]="Dona",1,0)</f>
        <v>0</v>
      </c>
      <c r="CR661" s="63">
        <f>IF(Taula1[[#This Row],[Identitat de gènere                                                          (fer servir opcions de la llista desplegable)]]="No binari",1,0)</f>
        <v>0</v>
      </c>
      <c r="CS661" s="73"/>
      <c r="CT661" s="63">
        <f t="shared" si="160"/>
        <v>0</v>
      </c>
      <c r="CU661" s="64">
        <f t="shared" si="167"/>
        <v>0</v>
      </c>
      <c r="CW661" s="64">
        <f t="shared" si="168"/>
        <v>0</v>
      </c>
      <c r="CX661" s="64">
        <f t="shared" si="169"/>
        <v>0</v>
      </c>
      <c r="CY661" s="64">
        <f t="shared" si="170"/>
        <v>0</v>
      </c>
      <c r="CZ661" s="64">
        <f t="shared" si="171"/>
        <v>0</v>
      </c>
      <c r="DB661" s="64">
        <f t="shared" si="172"/>
        <v>0</v>
      </c>
      <c r="DC661" s="64">
        <f t="shared" si="173"/>
        <v>0</v>
      </c>
      <c r="DD661" s="64">
        <f t="shared" si="174"/>
        <v>0</v>
      </c>
      <c r="DE661" s="64">
        <f t="shared" si="175"/>
        <v>0</v>
      </c>
    </row>
    <row r="662" spans="2:109" x14ac:dyDescent="0.3">
      <c r="B662" s="167"/>
      <c r="C662" s="186"/>
      <c r="D662" s="2"/>
      <c r="E662" s="67"/>
      <c r="F662" s="5"/>
      <c r="G662" s="5"/>
      <c r="H662" s="187"/>
      <c r="I662" s="111" t="str">
        <f ca="1">IF(Taula1[[#This Row],[Data naixement (format dd/mm/aaaa)]]="","0",DATEDIF(Taula1[[#This Row],[Data naixement (format dd/mm/aaaa)]],TODAY(),"Y"))</f>
        <v>0</v>
      </c>
      <c r="J662" s="6"/>
      <c r="K662" s="6"/>
      <c r="L662" s="6"/>
      <c r="M662" s="6"/>
      <c r="N662" s="56"/>
      <c r="O662" s="56"/>
      <c r="P662" s="56"/>
      <c r="Q662" s="6"/>
      <c r="R662" s="7"/>
      <c r="S662" s="143">
        <f>Taula1[[#This Row],[Mesos naturals sencers treballats període justificat (01/01/2023 - 31/03/2023)]]</f>
        <v>0</v>
      </c>
      <c r="T662" s="194">
        <f>Taula1[[#This Row],[Dies treballats període justificat (01/01/2023 - 31/03/2023)              no comptabilitzats com a mes natural sencer]]</f>
        <v>0</v>
      </c>
      <c r="U662" s="12"/>
      <c r="V662" s="7"/>
      <c r="W662" s="188"/>
      <c r="X662" s="188"/>
      <c r="Y662" s="188"/>
      <c r="Z662" s="188"/>
      <c r="AA662" s="190"/>
      <c r="AB662" s="143">
        <f>Taula1[[#This Row],[Grup justificat     (fer servir opcions de la llista desplegable)]]</f>
        <v>0</v>
      </c>
      <c r="AC662" s="182"/>
      <c r="AD662" s="39"/>
      <c r="AE662" s="131">
        <f>ROUND((AF662/100)*756*Taula1[[#This Row],[Mesos naturals sencers treballats període justificat (01/01/2023 - 31/03/2023)]],2)</f>
        <v>0</v>
      </c>
      <c r="AF662" s="81">
        <f>Taula1[[#This Row],[% Jornada segons contracte
(no posar el símbol %) ]]-Taula1[[#This Row],[% Reducció salari per baix rendiment        (no posar el símbol %)]]</f>
        <v>0</v>
      </c>
      <c r="AG662" s="131">
        <f>ROUND((AH662/100)*24.8547945*Taula1[[#This Row],[Dies treballats període justificat (01/01/2023 - 31/03/2023)              no comptabilitzats com a mes natural sencer]],2)</f>
        <v>0</v>
      </c>
      <c r="AH662" s="79">
        <f>Taula1[[#This Row],[% Jornada segons contracte
(no posar el símbol %) ]]-Taula1[[#This Row],[% Reducció salari per baix rendiment        (no posar el símbol %)]]</f>
        <v>0</v>
      </c>
      <c r="AI662" s="131">
        <f t="shared" si="161"/>
        <v>0</v>
      </c>
      <c r="AJ662" s="39"/>
      <c r="AK662" s="131">
        <f>ROUND((AL662/100)*756*Taula1[[#This Row],[Espai reservat Administració  (mesos)]],2)</f>
        <v>0</v>
      </c>
      <c r="AL662" s="81">
        <f>Taula1[[#This Row],[% Jornada segons contracte
(no posar el símbol %) ]]-Taula1[[#This Row],[% Reducció salari per baix rendiment        (no posar el símbol %)]]</f>
        <v>0</v>
      </c>
      <c r="AM662" s="131">
        <f>ROUND((AN662/100)*24.8547945*Taula1[[#This Row],[Espai reservat Administració (dies)]],2)</f>
        <v>0</v>
      </c>
      <c r="AN662" s="79">
        <f>Taula1[[#This Row],[% Jornada segons contracte
(no posar el símbol %) ]]-Taula1[[#This Row],[% Reducció salari per baix rendiment        (no posar el símbol %)]]</f>
        <v>0</v>
      </c>
      <c r="AO662" s="131">
        <f t="shared" si="162"/>
        <v>0</v>
      </c>
      <c r="AP662" s="87"/>
      <c r="AQ662" s="137">
        <f>ROUND((AR662/100)*693*Taula1[[#This Row],[Mesos naturals sencers treballats període justificat (01/01/2023 - 31/03/2023)]],2)</f>
        <v>0</v>
      </c>
      <c r="AR662" s="90">
        <f>Taula1[[#This Row],[% Jornada segons contracte
(no posar el símbol %) ]]-Taula1[[#This Row],[% Reducció salari per baix rendiment        (no posar el símbol %)]]</f>
        <v>0</v>
      </c>
      <c r="AS662" s="137">
        <f>ROUND((AT662/100)*22.78356164*Taula1[[#This Row],[Dies treballats període justificat (01/01/2023 - 31/03/2023)              no comptabilitzats com a mes natural sencer]],2)</f>
        <v>0</v>
      </c>
      <c r="AT662" s="90">
        <f>Taula1[[#This Row],[% Jornada segons contracte
(no posar el símbol %) ]]-Taula1[[#This Row],[% Reducció salari per baix rendiment        (no posar el símbol %)]]</f>
        <v>0</v>
      </c>
      <c r="AU662" s="137">
        <f t="shared" si="163"/>
        <v>0</v>
      </c>
      <c r="AV662" s="87"/>
      <c r="AW662" s="136">
        <f>ROUND((AX662/100)*693*Taula1[[#This Row],[Espai reservat Administració  (mesos)]],2)</f>
        <v>0</v>
      </c>
      <c r="AX662" s="90">
        <f>Taula1[[#This Row],[% Jornada segons contracte
(no posar el símbol %) ]]-Taula1[[#This Row],[% Reducció salari per baix rendiment        (no posar el símbol %)]]</f>
        <v>0</v>
      </c>
      <c r="AY662" s="131">
        <f>ROUND((AZ662/100)*22.78356164*Taula1[[#This Row],[Espai reservat Administració (dies)]],2)</f>
        <v>0</v>
      </c>
      <c r="AZ662" s="81">
        <f>Taula1[[#This Row],[% Jornada segons contracte
(no posar el símbol %) ]]-Taula1[[#This Row],[% Reducció salari per baix rendiment        (no posar el símbol %)]]</f>
        <v>0</v>
      </c>
      <c r="BA662" s="82">
        <f t="shared" si="164"/>
        <v>0</v>
      </c>
      <c r="BB662" s="41"/>
      <c r="BC662" s="131">
        <f>IF(Taula1[[#This Row],[Grup justificat     (fer servir opcions de la llista desplegable)]]=1,AI662,0)</f>
        <v>0</v>
      </c>
      <c r="BD662" s="131">
        <f>IF(Taula1[[#This Row],[Grup justificat     (fer servir opcions de la llista desplegable)]]=2,AU662,0)</f>
        <v>0</v>
      </c>
      <c r="BE662" s="41"/>
      <c r="BF662" s="131">
        <f>IF(Taula1[[#This Row],[Espai reservat Administració]]=1,AO662,0)</f>
        <v>0</v>
      </c>
      <c r="BG662" s="82">
        <f>IF(Taula1[[#This Row],[Espai reservat Administració]]=2,BA662,0)</f>
        <v>0</v>
      </c>
      <c r="BH662" s="41"/>
      <c r="BI662" s="126">
        <f>IF(Taula1[[#This Row],[Grup justificat     (fer servir opcions de la llista desplegable)]]=1,1,0)</f>
        <v>0</v>
      </c>
      <c r="BJ662" s="126">
        <f>IF(Taula1[[#This Row],[Espai reservat Administració]]=1,1,0)</f>
        <v>0</v>
      </c>
      <c r="BK662" s="111"/>
      <c r="BL662" s="126">
        <f>IF(Taula1[[#This Row],[Grup justificat     (fer servir opcions de la llista desplegable)]]=2,1,0)</f>
        <v>0</v>
      </c>
      <c r="BM662" s="126">
        <f>IF(Taula1[[#This Row],[Espai reservat Administració]]=2,1,0)</f>
        <v>0</v>
      </c>
      <c r="BN662" s="73"/>
      <c r="BO662" s="73"/>
      <c r="BP662" s="73"/>
      <c r="BQ662" s="73"/>
      <c r="BR662" s="73"/>
      <c r="BS662" s="73"/>
      <c r="BT662" s="73"/>
      <c r="BU662" s="73"/>
      <c r="BV662" s="73"/>
      <c r="BW662" s="73"/>
      <c r="BX662" s="73"/>
      <c r="BY662" s="73"/>
      <c r="BZ662" s="73"/>
      <c r="CA662" s="73"/>
      <c r="CB662" s="73"/>
      <c r="CC662" s="73"/>
      <c r="CD662" s="73"/>
      <c r="CE662" s="73"/>
      <c r="CF662" s="73"/>
      <c r="CG662" s="63">
        <f t="shared" si="165"/>
        <v>0</v>
      </c>
      <c r="CH662" s="63">
        <f t="shared" si="166"/>
        <v>0</v>
      </c>
      <c r="CI662" s="73"/>
      <c r="CJ662" s="63">
        <f>IF(Taula1[[#This Row],[Tipus de contracte                                  (fer servir opcions de la llista desplegable)]]="Indefinit",1,0)</f>
        <v>0</v>
      </c>
      <c r="CK662" s="63">
        <f>IF(Taula1[[#This Row],[Tipus de contracte                                  (fer servir opcions de la llista desplegable)]]="Temporal, igual o superior a 6 mesos",1,0)</f>
        <v>0</v>
      </c>
      <c r="CL662" s="63">
        <f>IF(Taula1[[#This Row],[Tipus de contracte                                  (fer servir opcions de la llista desplegable)]]="Substitució per IT",1,0)</f>
        <v>0</v>
      </c>
      <c r="CM662" s="73"/>
      <c r="CN662" s="63">
        <f>IF(Taula1[[#This Row],[Relació llocs de treball]]&gt;=1,1,0)</f>
        <v>0</v>
      </c>
      <c r="CO662" s="73"/>
      <c r="CP662" s="63">
        <f>IF(Taula1[[#This Row],[Identitat de gènere                                                          (fer servir opcions de la llista desplegable)]]="Home",1,0)</f>
        <v>0</v>
      </c>
      <c r="CQ662" s="63">
        <f>IF(Taula1[[#This Row],[Identitat de gènere                                                          (fer servir opcions de la llista desplegable)]]="Dona",1,0)</f>
        <v>0</v>
      </c>
      <c r="CR662" s="63">
        <f>IF(Taula1[[#This Row],[Identitat de gènere                                                          (fer servir opcions de la llista desplegable)]]="No binari",1,0)</f>
        <v>0</v>
      </c>
      <c r="CS662" s="73"/>
      <c r="CT662" s="63">
        <f t="shared" si="160"/>
        <v>0</v>
      </c>
      <c r="CU662" s="64">
        <f t="shared" si="167"/>
        <v>0</v>
      </c>
      <c r="CW662" s="64">
        <f t="shared" si="168"/>
        <v>0</v>
      </c>
      <c r="CX662" s="64">
        <f t="shared" si="169"/>
        <v>0</v>
      </c>
      <c r="CY662" s="64">
        <f t="shared" si="170"/>
        <v>0</v>
      </c>
      <c r="CZ662" s="64">
        <f t="shared" si="171"/>
        <v>0</v>
      </c>
      <c r="DB662" s="64">
        <f t="shared" si="172"/>
        <v>0</v>
      </c>
      <c r="DC662" s="64">
        <f t="shared" si="173"/>
        <v>0</v>
      </c>
      <c r="DD662" s="64">
        <f t="shared" si="174"/>
        <v>0</v>
      </c>
      <c r="DE662" s="64">
        <f t="shared" si="175"/>
        <v>0</v>
      </c>
    </row>
    <row r="663" spans="2:109" x14ac:dyDescent="0.3">
      <c r="B663" s="167"/>
      <c r="C663" s="186"/>
      <c r="D663" s="2"/>
      <c r="E663" s="67"/>
      <c r="F663" s="5"/>
      <c r="G663" s="5"/>
      <c r="H663" s="187"/>
      <c r="I663" s="111" t="str">
        <f ca="1">IF(Taula1[[#This Row],[Data naixement (format dd/mm/aaaa)]]="","0",DATEDIF(Taula1[[#This Row],[Data naixement (format dd/mm/aaaa)]],TODAY(),"Y"))</f>
        <v>0</v>
      </c>
      <c r="J663" s="6"/>
      <c r="K663" s="6"/>
      <c r="L663" s="6"/>
      <c r="M663" s="6"/>
      <c r="N663" s="56"/>
      <c r="O663" s="56"/>
      <c r="P663" s="56"/>
      <c r="Q663" s="6"/>
      <c r="R663" s="7"/>
      <c r="S663" s="143">
        <f>Taula1[[#This Row],[Mesos naturals sencers treballats període justificat (01/01/2023 - 31/03/2023)]]</f>
        <v>0</v>
      </c>
      <c r="T663" s="194">
        <f>Taula1[[#This Row],[Dies treballats període justificat (01/01/2023 - 31/03/2023)              no comptabilitzats com a mes natural sencer]]</f>
        <v>0</v>
      </c>
      <c r="U663" s="12"/>
      <c r="V663" s="7"/>
      <c r="W663" s="188"/>
      <c r="X663" s="188"/>
      <c r="Y663" s="188"/>
      <c r="Z663" s="188"/>
      <c r="AA663" s="190"/>
      <c r="AB663" s="143">
        <f>Taula1[[#This Row],[Grup justificat     (fer servir opcions de la llista desplegable)]]</f>
        <v>0</v>
      </c>
      <c r="AC663" s="182"/>
      <c r="AD663" s="39"/>
      <c r="AE663" s="131">
        <f>ROUND((AF663/100)*756*Taula1[[#This Row],[Mesos naturals sencers treballats període justificat (01/01/2023 - 31/03/2023)]],2)</f>
        <v>0</v>
      </c>
      <c r="AF663" s="81">
        <f>Taula1[[#This Row],[% Jornada segons contracte
(no posar el símbol %) ]]-Taula1[[#This Row],[% Reducció salari per baix rendiment        (no posar el símbol %)]]</f>
        <v>0</v>
      </c>
      <c r="AG663" s="131">
        <f>ROUND((AH663/100)*24.8547945*Taula1[[#This Row],[Dies treballats període justificat (01/01/2023 - 31/03/2023)              no comptabilitzats com a mes natural sencer]],2)</f>
        <v>0</v>
      </c>
      <c r="AH663" s="79">
        <f>Taula1[[#This Row],[% Jornada segons contracte
(no posar el símbol %) ]]-Taula1[[#This Row],[% Reducció salari per baix rendiment        (no posar el símbol %)]]</f>
        <v>0</v>
      </c>
      <c r="AI663" s="131">
        <f t="shared" si="161"/>
        <v>0</v>
      </c>
      <c r="AJ663" s="39"/>
      <c r="AK663" s="131">
        <f>ROUND((AL663/100)*756*Taula1[[#This Row],[Espai reservat Administració  (mesos)]],2)</f>
        <v>0</v>
      </c>
      <c r="AL663" s="81">
        <f>Taula1[[#This Row],[% Jornada segons contracte
(no posar el símbol %) ]]-Taula1[[#This Row],[% Reducció salari per baix rendiment        (no posar el símbol %)]]</f>
        <v>0</v>
      </c>
      <c r="AM663" s="131">
        <f>ROUND((AN663/100)*24.8547945*Taula1[[#This Row],[Espai reservat Administració (dies)]],2)</f>
        <v>0</v>
      </c>
      <c r="AN663" s="79">
        <f>Taula1[[#This Row],[% Jornada segons contracte
(no posar el símbol %) ]]-Taula1[[#This Row],[% Reducció salari per baix rendiment        (no posar el símbol %)]]</f>
        <v>0</v>
      </c>
      <c r="AO663" s="131">
        <f t="shared" si="162"/>
        <v>0</v>
      </c>
      <c r="AP663" s="87"/>
      <c r="AQ663" s="137">
        <f>ROUND((AR663/100)*693*Taula1[[#This Row],[Mesos naturals sencers treballats període justificat (01/01/2023 - 31/03/2023)]],2)</f>
        <v>0</v>
      </c>
      <c r="AR663" s="90">
        <f>Taula1[[#This Row],[% Jornada segons contracte
(no posar el símbol %) ]]-Taula1[[#This Row],[% Reducció salari per baix rendiment        (no posar el símbol %)]]</f>
        <v>0</v>
      </c>
      <c r="AS663" s="137">
        <f>ROUND((AT663/100)*22.78356164*Taula1[[#This Row],[Dies treballats període justificat (01/01/2023 - 31/03/2023)              no comptabilitzats com a mes natural sencer]],2)</f>
        <v>0</v>
      </c>
      <c r="AT663" s="90">
        <f>Taula1[[#This Row],[% Jornada segons contracte
(no posar el símbol %) ]]-Taula1[[#This Row],[% Reducció salari per baix rendiment        (no posar el símbol %)]]</f>
        <v>0</v>
      </c>
      <c r="AU663" s="137">
        <f t="shared" si="163"/>
        <v>0</v>
      </c>
      <c r="AV663" s="87"/>
      <c r="AW663" s="136">
        <f>ROUND((AX663/100)*693*Taula1[[#This Row],[Espai reservat Administració  (mesos)]],2)</f>
        <v>0</v>
      </c>
      <c r="AX663" s="90">
        <f>Taula1[[#This Row],[% Jornada segons contracte
(no posar el símbol %) ]]-Taula1[[#This Row],[% Reducció salari per baix rendiment        (no posar el símbol %)]]</f>
        <v>0</v>
      </c>
      <c r="AY663" s="131">
        <f>ROUND((AZ663/100)*22.78356164*Taula1[[#This Row],[Espai reservat Administració (dies)]],2)</f>
        <v>0</v>
      </c>
      <c r="AZ663" s="81">
        <f>Taula1[[#This Row],[% Jornada segons contracte
(no posar el símbol %) ]]-Taula1[[#This Row],[% Reducció salari per baix rendiment        (no posar el símbol %)]]</f>
        <v>0</v>
      </c>
      <c r="BA663" s="82">
        <f t="shared" si="164"/>
        <v>0</v>
      </c>
      <c r="BB663" s="41"/>
      <c r="BC663" s="131">
        <f>IF(Taula1[[#This Row],[Grup justificat     (fer servir opcions de la llista desplegable)]]=1,AI663,0)</f>
        <v>0</v>
      </c>
      <c r="BD663" s="131">
        <f>IF(Taula1[[#This Row],[Grup justificat     (fer servir opcions de la llista desplegable)]]=2,AU663,0)</f>
        <v>0</v>
      </c>
      <c r="BE663" s="41"/>
      <c r="BF663" s="131">
        <f>IF(Taula1[[#This Row],[Espai reservat Administració]]=1,AO663,0)</f>
        <v>0</v>
      </c>
      <c r="BG663" s="82">
        <f>IF(Taula1[[#This Row],[Espai reservat Administració]]=2,BA663,0)</f>
        <v>0</v>
      </c>
      <c r="BH663" s="41"/>
      <c r="BI663" s="126">
        <f>IF(Taula1[[#This Row],[Grup justificat     (fer servir opcions de la llista desplegable)]]=1,1,0)</f>
        <v>0</v>
      </c>
      <c r="BJ663" s="126">
        <f>IF(Taula1[[#This Row],[Espai reservat Administració]]=1,1,0)</f>
        <v>0</v>
      </c>
      <c r="BK663" s="111"/>
      <c r="BL663" s="126">
        <f>IF(Taula1[[#This Row],[Grup justificat     (fer servir opcions de la llista desplegable)]]=2,1,0)</f>
        <v>0</v>
      </c>
      <c r="BM663" s="126">
        <f>IF(Taula1[[#This Row],[Espai reservat Administració]]=2,1,0)</f>
        <v>0</v>
      </c>
      <c r="BN663" s="73"/>
      <c r="BO663" s="73"/>
      <c r="BP663" s="73"/>
      <c r="BQ663" s="73"/>
      <c r="BR663" s="73"/>
      <c r="BS663" s="73"/>
      <c r="BT663" s="73"/>
      <c r="BU663" s="73"/>
      <c r="BV663" s="73"/>
      <c r="BW663" s="73"/>
      <c r="BX663" s="73"/>
      <c r="BY663" s="73"/>
      <c r="BZ663" s="73"/>
      <c r="CA663" s="73"/>
      <c r="CB663" s="73"/>
      <c r="CC663" s="73"/>
      <c r="CD663" s="73"/>
      <c r="CE663" s="73"/>
      <c r="CF663" s="73"/>
      <c r="CG663" s="63">
        <f t="shared" si="165"/>
        <v>0</v>
      </c>
      <c r="CH663" s="63">
        <f t="shared" si="166"/>
        <v>0</v>
      </c>
      <c r="CI663" s="73"/>
      <c r="CJ663" s="63">
        <f>IF(Taula1[[#This Row],[Tipus de contracte                                  (fer servir opcions de la llista desplegable)]]="Indefinit",1,0)</f>
        <v>0</v>
      </c>
      <c r="CK663" s="63">
        <f>IF(Taula1[[#This Row],[Tipus de contracte                                  (fer servir opcions de la llista desplegable)]]="Temporal, igual o superior a 6 mesos",1,0)</f>
        <v>0</v>
      </c>
      <c r="CL663" s="63">
        <f>IF(Taula1[[#This Row],[Tipus de contracte                                  (fer servir opcions de la llista desplegable)]]="Substitució per IT",1,0)</f>
        <v>0</v>
      </c>
      <c r="CM663" s="73"/>
      <c r="CN663" s="63">
        <f>IF(Taula1[[#This Row],[Relació llocs de treball]]&gt;=1,1,0)</f>
        <v>0</v>
      </c>
      <c r="CO663" s="73"/>
      <c r="CP663" s="63">
        <f>IF(Taula1[[#This Row],[Identitat de gènere                                                          (fer servir opcions de la llista desplegable)]]="Home",1,0)</f>
        <v>0</v>
      </c>
      <c r="CQ663" s="63">
        <f>IF(Taula1[[#This Row],[Identitat de gènere                                                          (fer servir opcions de la llista desplegable)]]="Dona",1,0)</f>
        <v>0</v>
      </c>
      <c r="CR663" s="63">
        <f>IF(Taula1[[#This Row],[Identitat de gènere                                                          (fer servir opcions de la llista desplegable)]]="No binari",1,0)</f>
        <v>0</v>
      </c>
      <c r="CS663" s="73"/>
      <c r="CT663" s="63">
        <f t="shared" si="160"/>
        <v>0</v>
      </c>
      <c r="CU663" s="64">
        <f t="shared" si="167"/>
        <v>0</v>
      </c>
      <c r="CW663" s="64">
        <f t="shared" si="168"/>
        <v>0</v>
      </c>
      <c r="CX663" s="64">
        <f t="shared" si="169"/>
        <v>0</v>
      </c>
      <c r="CY663" s="64">
        <f t="shared" si="170"/>
        <v>0</v>
      </c>
      <c r="CZ663" s="64">
        <f t="shared" si="171"/>
        <v>0</v>
      </c>
      <c r="DB663" s="64">
        <f t="shared" si="172"/>
        <v>0</v>
      </c>
      <c r="DC663" s="64">
        <f t="shared" si="173"/>
        <v>0</v>
      </c>
      <c r="DD663" s="64">
        <f t="shared" si="174"/>
        <v>0</v>
      </c>
      <c r="DE663" s="64">
        <f t="shared" si="175"/>
        <v>0</v>
      </c>
    </row>
    <row r="664" spans="2:109" x14ac:dyDescent="0.3">
      <c r="B664" s="167"/>
      <c r="C664" s="186"/>
      <c r="D664" s="2"/>
      <c r="E664" s="67"/>
      <c r="F664" s="5"/>
      <c r="G664" s="5"/>
      <c r="H664" s="187"/>
      <c r="I664" s="111" t="str">
        <f ca="1">IF(Taula1[[#This Row],[Data naixement (format dd/mm/aaaa)]]="","0",DATEDIF(Taula1[[#This Row],[Data naixement (format dd/mm/aaaa)]],TODAY(),"Y"))</f>
        <v>0</v>
      </c>
      <c r="J664" s="6"/>
      <c r="K664" s="6"/>
      <c r="L664" s="6"/>
      <c r="M664" s="6"/>
      <c r="N664" s="56"/>
      <c r="O664" s="56"/>
      <c r="P664" s="56"/>
      <c r="Q664" s="6"/>
      <c r="R664" s="7"/>
      <c r="S664" s="143">
        <f>Taula1[[#This Row],[Mesos naturals sencers treballats període justificat (01/01/2023 - 31/03/2023)]]</f>
        <v>0</v>
      </c>
      <c r="T664" s="194">
        <f>Taula1[[#This Row],[Dies treballats període justificat (01/01/2023 - 31/03/2023)              no comptabilitzats com a mes natural sencer]]</f>
        <v>0</v>
      </c>
      <c r="U664" s="12"/>
      <c r="V664" s="7"/>
      <c r="W664" s="188"/>
      <c r="X664" s="188"/>
      <c r="Y664" s="188"/>
      <c r="Z664" s="188"/>
      <c r="AA664" s="190"/>
      <c r="AB664" s="143">
        <f>Taula1[[#This Row],[Grup justificat     (fer servir opcions de la llista desplegable)]]</f>
        <v>0</v>
      </c>
      <c r="AC664" s="182"/>
      <c r="AD664" s="39"/>
      <c r="AE664" s="131">
        <f>ROUND((AF664/100)*756*Taula1[[#This Row],[Mesos naturals sencers treballats període justificat (01/01/2023 - 31/03/2023)]],2)</f>
        <v>0</v>
      </c>
      <c r="AF664" s="81">
        <f>Taula1[[#This Row],[% Jornada segons contracte
(no posar el símbol %) ]]-Taula1[[#This Row],[% Reducció salari per baix rendiment        (no posar el símbol %)]]</f>
        <v>0</v>
      </c>
      <c r="AG664" s="131">
        <f>ROUND((AH664/100)*24.8547945*Taula1[[#This Row],[Dies treballats període justificat (01/01/2023 - 31/03/2023)              no comptabilitzats com a mes natural sencer]],2)</f>
        <v>0</v>
      </c>
      <c r="AH664" s="79">
        <f>Taula1[[#This Row],[% Jornada segons contracte
(no posar el símbol %) ]]-Taula1[[#This Row],[% Reducció salari per baix rendiment        (no posar el símbol %)]]</f>
        <v>0</v>
      </c>
      <c r="AI664" s="131">
        <f t="shared" si="161"/>
        <v>0</v>
      </c>
      <c r="AJ664" s="39"/>
      <c r="AK664" s="131">
        <f>ROUND((AL664/100)*756*Taula1[[#This Row],[Espai reservat Administració  (mesos)]],2)</f>
        <v>0</v>
      </c>
      <c r="AL664" s="81">
        <f>Taula1[[#This Row],[% Jornada segons contracte
(no posar el símbol %) ]]-Taula1[[#This Row],[% Reducció salari per baix rendiment        (no posar el símbol %)]]</f>
        <v>0</v>
      </c>
      <c r="AM664" s="131">
        <f>ROUND((AN664/100)*24.8547945*Taula1[[#This Row],[Espai reservat Administració (dies)]],2)</f>
        <v>0</v>
      </c>
      <c r="AN664" s="79">
        <f>Taula1[[#This Row],[% Jornada segons contracte
(no posar el símbol %) ]]-Taula1[[#This Row],[% Reducció salari per baix rendiment        (no posar el símbol %)]]</f>
        <v>0</v>
      </c>
      <c r="AO664" s="131">
        <f t="shared" si="162"/>
        <v>0</v>
      </c>
      <c r="AP664" s="87"/>
      <c r="AQ664" s="137">
        <f>ROUND((AR664/100)*693*Taula1[[#This Row],[Mesos naturals sencers treballats període justificat (01/01/2023 - 31/03/2023)]],2)</f>
        <v>0</v>
      </c>
      <c r="AR664" s="90">
        <f>Taula1[[#This Row],[% Jornada segons contracte
(no posar el símbol %) ]]-Taula1[[#This Row],[% Reducció salari per baix rendiment        (no posar el símbol %)]]</f>
        <v>0</v>
      </c>
      <c r="AS664" s="137">
        <f>ROUND((AT664/100)*22.78356164*Taula1[[#This Row],[Dies treballats període justificat (01/01/2023 - 31/03/2023)              no comptabilitzats com a mes natural sencer]],2)</f>
        <v>0</v>
      </c>
      <c r="AT664" s="90">
        <f>Taula1[[#This Row],[% Jornada segons contracte
(no posar el símbol %) ]]-Taula1[[#This Row],[% Reducció salari per baix rendiment        (no posar el símbol %)]]</f>
        <v>0</v>
      </c>
      <c r="AU664" s="137">
        <f t="shared" si="163"/>
        <v>0</v>
      </c>
      <c r="AV664" s="87"/>
      <c r="AW664" s="136">
        <f>ROUND((AX664/100)*693*Taula1[[#This Row],[Espai reservat Administració  (mesos)]],2)</f>
        <v>0</v>
      </c>
      <c r="AX664" s="90">
        <f>Taula1[[#This Row],[% Jornada segons contracte
(no posar el símbol %) ]]-Taula1[[#This Row],[% Reducció salari per baix rendiment        (no posar el símbol %)]]</f>
        <v>0</v>
      </c>
      <c r="AY664" s="131">
        <f>ROUND((AZ664/100)*22.78356164*Taula1[[#This Row],[Espai reservat Administració (dies)]],2)</f>
        <v>0</v>
      </c>
      <c r="AZ664" s="81">
        <f>Taula1[[#This Row],[% Jornada segons contracte
(no posar el símbol %) ]]-Taula1[[#This Row],[% Reducció salari per baix rendiment        (no posar el símbol %)]]</f>
        <v>0</v>
      </c>
      <c r="BA664" s="82">
        <f t="shared" si="164"/>
        <v>0</v>
      </c>
      <c r="BB664" s="41"/>
      <c r="BC664" s="131">
        <f>IF(Taula1[[#This Row],[Grup justificat     (fer servir opcions de la llista desplegable)]]=1,AI664,0)</f>
        <v>0</v>
      </c>
      <c r="BD664" s="131">
        <f>IF(Taula1[[#This Row],[Grup justificat     (fer servir opcions de la llista desplegable)]]=2,AU664,0)</f>
        <v>0</v>
      </c>
      <c r="BE664" s="41"/>
      <c r="BF664" s="131">
        <f>IF(Taula1[[#This Row],[Espai reservat Administració]]=1,AO664,0)</f>
        <v>0</v>
      </c>
      <c r="BG664" s="82">
        <f>IF(Taula1[[#This Row],[Espai reservat Administració]]=2,BA664,0)</f>
        <v>0</v>
      </c>
      <c r="BH664" s="41"/>
      <c r="BI664" s="126">
        <f>IF(Taula1[[#This Row],[Grup justificat     (fer servir opcions de la llista desplegable)]]=1,1,0)</f>
        <v>0</v>
      </c>
      <c r="BJ664" s="126">
        <f>IF(Taula1[[#This Row],[Espai reservat Administració]]=1,1,0)</f>
        <v>0</v>
      </c>
      <c r="BK664" s="111"/>
      <c r="BL664" s="126">
        <f>IF(Taula1[[#This Row],[Grup justificat     (fer servir opcions de la llista desplegable)]]=2,1,0)</f>
        <v>0</v>
      </c>
      <c r="BM664" s="126">
        <f>IF(Taula1[[#This Row],[Espai reservat Administració]]=2,1,0)</f>
        <v>0</v>
      </c>
      <c r="BN664" s="73"/>
      <c r="BO664" s="73"/>
      <c r="BP664" s="73"/>
      <c r="BQ664" s="73"/>
      <c r="BR664" s="73"/>
      <c r="BS664" s="73"/>
      <c r="BT664" s="73"/>
      <c r="BU664" s="73"/>
      <c r="BV664" s="73"/>
      <c r="BW664" s="73"/>
      <c r="BX664" s="73"/>
      <c r="BY664" s="73"/>
      <c r="BZ664" s="73"/>
      <c r="CA664" s="73"/>
      <c r="CB664" s="73"/>
      <c r="CC664" s="73"/>
      <c r="CD664" s="73"/>
      <c r="CE664" s="73"/>
      <c r="CF664" s="73"/>
      <c r="CG664" s="63">
        <f t="shared" si="165"/>
        <v>0</v>
      </c>
      <c r="CH664" s="63">
        <f t="shared" si="166"/>
        <v>0</v>
      </c>
      <c r="CI664" s="73"/>
      <c r="CJ664" s="63">
        <f>IF(Taula1[[#This Row],[Tipus de contracte                                  (fer servir opcions de la llista desplegable)]]="Indefinit",1,0)</f>
        <v>0</v>
      </c>
      <c r="CK664" s="63">
        <f>IF(Taula1[[#This Row],[Tipus de contracte                                  (fer servir opcions de la llista desplegable)]]="Temporal, igual o superior a 6 mesos",1,0)</f>
        <v>0</v>
      </c>
      <c r="CL664" s="63">
        <f>IF(Taula1[[#This Row],[Tipus de contracte                                  (fer servir opcions de la llista desplegable)]]="Substitució per IT",1,0)</f>
        <v>0</v>
      </c>
      <c r="CM664" s="73"/>
      <c r="CN664" s="63">
        <f>IF(Taula1[[#This Row],[Relació llocs de treball]]&gt;=1,1,0)</f>
        <v>0</v>
      </c>
      <c r="CO664" s="73"/>
      <c r="CP664" s="63">
        <f>IF(Taula1[[#This Row],[Identitat de gènere                                                          (fer servir opcions de la llista desplegable)]]="Home",1,0)</f>
        <v>0</v>
      </c>
      <c r="CQ664" s="63">
        <f>IF(Taula1[[#This Row],[Identitat de gènere                                                          (fer servir opcions de la llista desplegable)]]="Dona",1,0)</f>
        <v>0</v>
      </c>
      <c r="CR664" s="63">
        <f>IF(Taula1[[#This Row],[Identitat de gènere                                                          (fer servir opcions de la llista desplegable)]]="No binari",1,0)</f>
        <v>0</v>
      </c>
      <c r="CS664" s="73"/>
      <c r="CT664" s="63">
        <f t="shared" si="160"/>
        <v>0</v>
      </c>
      <c r="CU664" s="64">
        <f t="shared" si="167"/>
        <v>0</v>
      </c>
      <c r="CW664" s="64">
        <f t="shared" si="168"/>
        <v>0</v>
      </c>
      <c r="CX664" s="64">
        <f t="shared" si="169"/>
        <v>0</v>
      </c>
      <c r="CY664" s="64">
        <f t="shared" si="170"/>
        <v>0</v>
      </c>
      <c r="CZ664" s="64">
        <f t="shared" si="171"/>
        <v>0</v>
      </c>
      <c r="DB664" s="64">
        <f t="shared" si="172"/>
        <v>0</v>
      </c>
      <c r="DC664" s="64">
        <f t="shared" si="173"/>
        <v>0</v>
      </c>
      <c r="DD664" s="64">
        <f t="shared" si="174"/>
        <v>0</v>
      </c>
      <c r="DE664" s="64">
        <f t="shared" si="175"/>
        <v>0</v>
      </c>
    </row>
    <row r="665" spans="2:109" x14ac:dyDescent="0.3">
      <c r="B665" s="167"/>
      <c r="C665" s="186"/>
      <c r="D665" s="2"/>
      <c r="E665" s="67"/>
      <c r="F665" s="5"/>
      <c r="G665" s="5"/>
      <c r="H665" s="187"/>
      <c r="I665" s="111" t="str">
        <f ca="1">IF(Taula1[[#This Row],[Data naixement (format dd/mm/aaaa)]]="","0",DATEDIF(Taula1[[#This Row],[Data naixement (format dd/mm/aaaa)]],TODAY(),"Y"))</f>
        <v>0</v>
      </c>
      <c r="J665" s="6"/>
      <c r="K665" s="6"/>
      <c r="L665" s="6"/>
      <c r="M665" s="6"/>
      <c r="N665" s="56"/>
      <c r="O665" s="56"/>
      <c r="P665" s="56"/>
      <c r="Q665" s="6"/>
      <c r="R665" s="7"/>
      <c r="S665" s="143">
        <f>Taula1[[#This Row],[Mesos naturals sencers treballats període justificat (01/01/2023 - 31/03/2023)]]</f>
        <v>0</v>
      </c>
      <c r="T665" s="194">
        <f>Taula1[[#This Row],[Dies treballats període justificat (01/01/2023 - 31/03/2023)              no comptabilitzats com a mes natural sencer]]</f>
        <v>0</v>
      </c>
      <c r="U665" s="12"/>
      <c r="V665" s="7"/>
      <c r="W665" s="188"/>
      <c r="X665" s="188"/>
      <c r="Y665" s="188"/>
      <c r="Z665" s="188"/>
      <c r="AA665" s="190"/>
      <c r="AB665" s="143">
        <f>Taula1[[#This Row],[Grup justificat     (fer servir opcions de la llista desplegable)]]</f>
        <v>0</v>
      </c>
      <c r="AC665" s="182"/>
      <c r="AD665" s="39"/>
      <c r="AE665" s="131">
        <f>ROUND((AF665/100)*756*Taula1[[#This Row],[Mesos naturals sencers treballats període justificat (01/01/2023 - 31/03/2023)]],2)</f>
        <v>0</v>
      </c>
      <c r="AF665" s="81">
        <f>Taula1[[#This Row],[% Jornada segons contracte
(no posar el símbol %) ]]-Taula1[[#This Row],[% Reducció salari per baix rendiment        (no posar el símbol %)]]</f>
        <v>0</v>
      </c>
      <c r="AG665" s="131">
        <f>ROUND((AH665/100)*24.8547945*Taula1[[#This Row],[Dies treballats període justificat (01/01/2023 - 31/03/2023)              no comptabilitzats com a mes natural sencer]],2)</f>
        <v>0</v>
      </c>
      <c r="AH665" s="79">
        <f>Taula1[[#This Row],[% Jornada segons contracte
(no posar el símbol %) ]]-Taula1[[#This Row],[% Reducció salari per baix rendiment        (no posar el símbol %)]]</f>
        <v>0</v>
      </c>
      <c r="AI665" s="131">
        <f t="shared" si="161"/>
        <v>0</v>
      </c>
      <c r="AJ665" s="39"/>
      <c r="AK665" s="131">
        <f>ROUND((AL665/100)*756*Taula1[[#This Row],[Espai reservat Administració  (mesos)]],2)</f>
        <v>0</v>
      </c>
      <c r="AL665" s="81">
        <f>Taula1[[#This Row],[% Jornada segons contracte
(no posar el símbol %) ]]-Taula1[[#This Row],[% Reducció salari per baix rendiment        (no posar el símbol %)]]</f>
        <v>0</v>
      </c>
      <c r="AM665" s="131">
        <f>ROUND((AN665/100)*24.8547945*Taula1[[#This Row],[Espai reservat Administració (dies)]],2)</f>
        <v>0</v>
      </c>
      <c r="AN665" s="79">
        <f>Taula1[[#This Row],[% Jornada segons contracte
(no posar el símbol %) ]]-Taula1[[#This Row],[% Reducció salari per baix rendiment        (no posar el símbol %)]]</f>
        <v>0</v>
      </c>
      <c r="AO665" s="131">
        <f t="shared" si="162"/>
        <v>0</v>
      </c>
      <c r="AP665" s="87"/>
      <c r="AQ665" s="137">
        <f>ROUND((AR665/100)*693*Taula1[[#This Row],[Mesos naturals sencers treballats període justificat (01/01/2023 - 31/03/2023)]],2)</f>
        <v>0</v>
      </c>
      <c r="AR665" s="90">
        <f>Taula1[[#This Row],[% Jornada segons contracte
(no posar el símbol %) ]]-Taula1[[#This Row],[% Reducció salari per baix rendiment        (no posar el símbol %)]]</f>
        <v>0</v>
      </c>
      <c r="AS665" s="137">
        <f>ROUND((AT665/100)*22.78356164*Taula1[[#This Row],[Dies treballats període justificat (01/01/2023 - 31/03/2023)              no comptabilitzats com a mes natural sencer]],2)</f>
        <v>0</v>
      </c>
      <c r="AT665" s="90">
        <f>Taula1[[#This Row],[% Jornada segons contracte
(no posar el símbol %) ]]-Taula1[[#This Row],[% Reducció salari per baix rendiment        (no posar el símbol %)]]</f>
        <v>0</v>
      </c>
      <c r="AU665" s="137">
        <f t="shared" si="163"/>
        <v>0</v>
      </c>
      <c r="AV665" s="87"/>
      <c r="AW665" s="136">
        <f>ROUND((AX665/100)*693*Taula1[[#This Row],[Espai reservat Administració  (mesos)]],2)</f>
        <v>0</v>
      </c>
      <c r="AX665" s="90">
        <f>Taula1[[#This Row],[% Jornada segons contracte
(no posar el símbol %) ]]-Taula1[[#This Row],[% Reducció salari per baix rendiment        (no posar el símbol %)]]</f>
        <v>0</v>
      </c>
      <c r="AY665" s="131">
        <f>ROUND((AZ665/100)*22.78356164*Taula1[[#This Row],[Espai reservat Administració (dies)]],2)</f>
        <v>0</v>
      </c>
      <c r="AZ665" s="81">
        <f>Taula1[[#This Row],[% Jornada segons contracte
(no posar el símbol %) ]]-Taula1[[#This Row],[% Reducció salari per baix rendiment        (no posar el símbol %)]]</f>
        <v>0</v>
      </c>
      <c r="BA665" s="82">
        <f t="shared" si="164"/>
        <v>0</v>
      </c>
      <c r="BB665" s="41"/>
      <c r="BC665" s="131">
        <f>IF(Taula1[[#This Row],[Grup justificat     (fer servir opcions de la llista desplegable)]]=1,AI665,0)</f>
        <v>0</v>
      </c>
      <c r="BD665" s="131">
        <f>IF(Taula1[[#This Row],[Grup justificat     (fer servir opcions de la llista desplegable)]]=2,AU665,0)</f>
        <v>0</v>
      </c>
      <c r="BE665" s="41"/>
      <c r="BF665" s="131">
        <f>IF(Taula1[[#This Row],[Espai reservat Administració]]=1,AO665,0)</f>
        <v>0</v>
      </c>
      <c r="BG665" s="82">
        <f>IF(Taula1[[#This Row],[Espai reservat Administració]]=2,BA665,0)</f>
        <v>0</v>
      </c>
      <c r="BH665" s="41"/>
      <c r="BI665" s="126">
        <f>IF(Taula1[[#This Row],[Grup justificat     (fer servir opcions de la llista desplegable)]]=1,1,0)</f>
        <v>0</v>
      </c>
      <c r="BJ665" s="126">
        <f>IF(Taula1[[#This Row],[Espai reservat Administració]]=1,1,0)</f>
        <v>0</v>
      </c>
      <c r="BK665" s="111"/>
      <c r="BL665" s="126">
        <f>IF(Taula1[[#This Row],[Grup justificat     (fer servir opcions de la llista desplegable)]]=2,1,0)</f>
        <v>0</v>
      </c>
      <c r="BM665" s="126">
        <f>IF(Taula1[[#This Row],[Espai reservat Administració]]=2,1,0)</f>
        <v>0</v>
      </c>
      <c r="BN665" s="73"/>
      <c r="BO665" s="73"/>
      <c r="BP665" s="73"/>
      <c r="BQ665" s="73"/>
      <c r="BR665" s="73"/>
      <c r="BS665" s="73"/>
      <c r="BT665" s="73"/>
      <c r="BU665" s="73"/>
      <c r="BV665" s="73"/>
      <c r="BW665" s="73"/>
      <c r="BX665" s="73"/>
      <c r="BY665" s="73"/>
      <c r="BZ665" s="73"/>
      <c r="CA665" s="73"/>
      <c r="CB665" s="73"/>
      <c r="CC665" s="73"/>
      <c r="CD665" s="73"/>
      <c r="CE665" s="73"/>
      <c r="CF665" s="73"/>
      <c r="CG665" s="63">
        <f t="shared" si="165"/>
        <v>0</v>
      </c>
      <c r="CH665" s="63">
        <f t="shared" si="166"/>
        <v>0</v>
      </c>
      <c r="CI665" s="73"/>
      <c r="CJ665" s="63">
        <f>IF(Taula1[[#This Row],[Tipus de contracte                                  (fer servir opcions de la llista desplegable)]]="Indefinit",1,0)</f>
        <v>0</v>
      </c>
      <c r="CK665" s="63">
        <f>IF(Taula1[[#This Row],[Tipus de contracte                                  (fer servir opcions de la llista desplegable)]]="Temporal, igual o superior a 6 mesos",1,0)</f>
        <v>0</v>
      </c>
      <c r="CL665" s="63">
        <f>IF(Taula1[[#This Row],[Tipus de contracte                                  (fer servir opcions de la llista desplegable)]]="Substitució per IT",1,0)</f>
        <v>0</v>
      </c>
      <c r="CM665" s="73"/>
      <c r="CN665" s="63">
        <f>IF(Taula1[[#This Row],[Relació llocs de treball]]&gt;=1,1,0)</f>
        <v>0</v>
      </c>
      <c r="CO665" s="73"/>
      <c r="CP665" s="63">
        <f>IF(Taula1[[#This Row],[Identitat de gènere                                                          (fer servir opcions de la llista desplegable)]]="Home",1,0)</f>
        <v>0</v>
      </c>
      <c r="CQ665" s="63">
        <f>IF(Taula1[[#This Row],[Identitat de gènere                                                          (fer servir opcions de la llista desplegable)]]="Dona",1,0)</f>
        <v>0</v>
      </c>
      <c r="CR665" s="63">
        <f>IF(Taula1[[#This Row],[Identitat de gènere                                                          (fer servir opcions de la llista desplegable)]]="No binari",1,0)</f>
        <v>0</v>
      </c>
      <c r="CS665" s="73"/>
      <c r="CT665" s="63">
        <f t="shared" si="160"/>
        <v>0</v>
      </c>
      <c r="CU665" s="64">
        <f t="shared" si="167"/>
        <v>0</v>
      </c>
      <c r="CW665" s="64">
        <f t="shared" si="168"/>
        <v>0</v>
      </c>
      <c r="CX665" s="64">
        <f t="shared" si="169"/>
        <v>0</v>
      </c>
      <c r="CY665" s="64">
        <f t="shared" si="170"/>
        <v>0</v>
      </c>
      <c r="CZ665" s="64">
        <f t="shared" si="171"/>
        <v>0</v>
      </c>
      <c r="DB665" s="64">
        <f t="shared" si="172"/>
        <v>0</v>
      </c>
      <c r="DC665" s="64">
        <f t="shared" si="173"/>
        <v>0</v>
      </c>
      <c r="DD665" s="64">
        <f t="shared" si="174"/>
        <v>0</v>
      </c>
      <c r="DE665" s="64">
        <f t="shared" si="175"/>
        <v>0</v>
      </c>
    </row>
    <row r="666" spans="2:109" x14ac:dyDescent="0.3">
      <c r="B666" s="167"/>
      <c r="C666" s="186"/>
      <c r="D666" s="2"/>
      <c r="E666" s="67"/>
      <c r="F666" s="5"/>
      <c r="G666" s="5"/>
      <c r="H666" s="187"/>
      <c r="I666" s="111" t="str">
        <f ca="1">IF(Taula1[[#This Row],[Data naixement (format dd/mm/aaaa)]]="","0",DATEDIF(Taula1[[#This Row],[Data naixement (format dd/mm/aaaa)]],TODAY(),"Y"))</f>
        <v>0</v>
      </c>
      <c r="J666" s="6"/>
      <c r="K666" s="6"/>
      <c r="L666" s="6"/>
      <c r="M666" s="6"/>
      <c r="N666" s="56"/>
      <c r="O666" s="56"/>
      <c r="P666" s="56"/>
      <c r="Q666" s="6"/>
      <c r="R666" s="7"/>
      <c r="S666" s="143">
        <f>Taula1[[#This Row],[Mesos naturals sencers treballats període justificat (01/01/2023 - 31/03/2023)]]</f>
        <v>0</v>
      </c>
      <c r="T666" s="194">
        <f>Taula1[[#This Row],[Dies treballats període justificat (01/01/2023 - 31/03/2023)              no comptabilitzats com a mes natural sencer]]</f>
        <v>0</v>
      </c>
      <c r="U666" s="12"/>
      <c r="V666" s="7"/>
      <c r="W666" s="188"/>
      <c r="X666" s="188"/>
      <c r="Y666" s="188"/>
      <c r="Z666" s="188"/>
      <c r="AA666" s="190"/>
      <c r="AB666" s="143">
        <f>Taula1[[#This Row],[Grup justificat     (fer servir opcions de la llista desplegable)]]</f>
        <v>0</v>
      </c>
      <c r="AC666" s="182"/>
      <c r="AD666" s="39"/>
      <c r="AE666" s="131">
        <f>ROUND((AF666/100)*756*Taula1[[#This Row],[Mesos naturals sencers treballats període justificat (01/01/2023 - 31/03/2023)]],2)</f>
        <v>0</v>
      </c>
      <c r="AF666" s="81">
        <f>Taula1[[#This Row],[% Jornada segons contracte
(no posar el símbol %) ]]-Taula1[[#This Row],[% Reducció salari per baix rendiment        (no posar el símbol %)]]</f>
        <v>0</v>
      </c>
      <c r="AG666" s="131">
        <f>ROUND((AH666/100)*24.8547945*Taula1[[#This Row],[Dies treballats període justificat (01/01/2023 - 31/03/2023)              no comptabilitzats com a mes natural sencer]],2)</f>
        <v>0</v>
      </c>
      <c r="AH666" s="79">
        <f>Taula1[[#This Row],[% Jornada segons contracte
(no posar el símbol %) ]]-Taula1[[#This Row],[% Reducció salari per baix rendiment        (no posar el símbol %)]]</f>
        <v>0</v>
      </c>
      <c r="AI666" s="131">
        <f t="shared" si="161"/>
        <v>0</v>
      </c>
      <c r="AJ666" s="39"/>
      <c r="AK666" s="131">
        <f>ROUND((AL666/100)*756*Taula1[[#This Row],[Espai reservat Administració  (mesos)]],2)</f>
        <v>0</v>
      </c>
      <c r="AL666" s="81">
        <f>Taula1[[#This Row],[% Jornada segons contracte
(no posar el símbol %) ]]-Taula1[[#This Row],[% Reducció salari per baix rendiment        (no posar el símbol %)]]</f>
        <v>0</v>
      </c>
      <c r="AM666" s="131">
        <f>ROUND((AN666/100)*24.8547945*Taula1[[#This Row],[Espai reservat Administració (dies)]],2)</f>
        <v>0</v>
      </c>
      <c r="AN666" s="79">
        <f>Taula1[[#This Row],[% Jornada segons contracte
(no posar el símbol %) ]]-Taula1[[#This Row],[% Reducció salari per baix rendiment        (no posar el símbol %)]]</f>
        <v>0</v>
      </c>
      <c r="AO666" s="131">
        <f t="shared" si="162"/>
        <v>0</v>
      </c>
      <c r="AP666" s="87"/>
      <c r="AQ666" s="137">
        <f>ROUND((AR666/100)*693*Taula1[[#This Row],[Mesos naturals sencers treballats període justificat (01/01/2023 - 31/03/2023)]],2)</f>
        <v>0</v>
      </c>
      <c r="AR666" s="90">
        <f>Taula1[[#This Row],[% Jornada segons contracte
(no posar el símbol %) ]]-Taula1[[#This Row],[% Reducció salari per baix rendiment        (no posar el símbol %)]]</f>
        <v>0</v>
      </c>
      <c r="AS666" s="137">
        <f>ROUND((AT666/100)*22.78356164*Taula1[[#This Row],[Dies treballats període justificat (01/01/2023 - 31/03/2023)              no comptabilitzats com a mes natural sencer]],2)</f>
        <v>0</v>
      </c>
      <c r="AT666" s="90">
        <f>Taula1[[#This Row],[% Jornada segons contracte
(no posar el símbol %) ]]-Taula1[[#This Row],[% Reducció salari per baix rendiment        (no posar el símbol %)]]</f>
        <v>0</v>
      </c>
      <c r="AU666" s="137">
        <f t="shared" si="163"/>
        <v>0</v>
      </c>
      <c r="AV666" s="87"/>
      <c r="AW666" s="136">
        <f>ROUND((AX666/100)*693*Taula1[[#This Row],[Espai reservat Administració  (mesos)]],2)</f>
        <v>0</v>
      </c>
      <c r="AX666" s="90">
        <f>Taula1[[#This Row],[% Jornada segons contracte
(no posar el símbol %) ]]-Taula1[[#This Row],[% Reducció salari per baix rendiment        (no posar el símbol %)]]</f>
        <v>0</v>
      </c>
      <c r="AY666" s="131">
        <f>ROUND((AZ666/100)*22.78356164*Taula1[[#This Row],[Espai reservat Administració (dies)]],2)</f>
        <v>0</v>
      </c>
      <c r="AZ666" s="81">
        <f>Taula1[[#This Row],[% Jornada segons contracte
(no posar el símbol %) ]]-Taula1[[#This Row],[% Reducció salari per baix rendiment        (no posar el símbol %)]]</f>
        <v>0</v>
      </c>
      <c r="BA666" s="82">
        <f t="shared" si="164"/>
        <v>0</v>
      </c>
      <c r="BB666" s="41"/>
      <c r="BC666" s="131">
        <f>IF(Taula1[[#This Row],[Grup justificat     (fer servir opcions de la llista desplegable)]]=1,AI666,0)</f>
        <v>0</v>
      </c>
      <c r="BD666" s="131">
        <f>IF(Taula1[[#This Row],[Grup justificat     (fer servir opcions de la llista desplegable)]]=2,AU666,0)</f>
        <v>0</v>
      </c>
      <c r="BE666" s="41"/>
      <c r="BF666" s="131">
        <f>IF(Taula1[[#This Row],[Espai reservat Administració]]=1,AO666,0)</f>
        <v>0</v>
      </c>
      <c r="BG666" s="82">
        <f>IF(Taula1[[#This Row],[Espai reservat Administració]]=2,BA666,0)</f>
        <v>0</v>
      </c>
      <c r="BH666" s="41"/>
      <c r="BI666" s="126">
        <f>IF(Taula1[[#This Row],[Grup justificat     (fer servir opcions de la llista desplegable)]]=1,1,0)</f>
        <v>0</v>
      </c>
      <c r="BJ666" s="126">
        <f>IF(Taula1[[#This Row],[Espai reservat Administració]]=1,1,0)</f>
        <v>0</v>
      </c>
      <c r="BK666" s="111"/>
      <c r="BL666" s="126">
        <f>IF(Taula1[[#This Row],[Grup justificat     (fer servir opcions de la llista desplegable)]]=2,1,0)</f>
        <v>0</v>
      </c>
      <c r="BM666" s="126">
        <f>IF(Taula1[[#This Row],[Espai reservat Administració]]=2,1,0)</f>
        <v>0</v>
      </c>
      <c r="BN666" s="73"/>
      <c r="BO666" s="73"/>
      <c r="BP666" s="73"/>
      <c r="BQ666" s="73"/>
      <c r="BR666" s="73"/>
      <c r="BS666" s="73"/>
      <c r="BT666" s="73"/>
      <c r="BU666" s="73"/>
      <c r="BV666" s="73"/>
      <c r="BW666" s="73"/>
      <c r="BX666" s="73"/>
      <c r="BY666" s="73"/>
      <c r="BZ666" s="73"/>
      <c r="CA666" s="73"/>
      <c r="CB666" s="73"/>
      <c r="CC666" s="73"/>
      <c r="CD666" s="73"/>
      <c r="CE666" s="73"/>
      <c r="CF666" s="73"/>
      <c r="CG666" s="63">
        <f t="shared" si="165"/>
        <v>0</v>
      </c>
      <c r="CH666" s="63">
        <f t="shared" si="166"/>
        <v>0</v>
      </c>
      <c r="CI666" s="73"/>
      <c r="CJ666" s="63">
        <f>IF(Taula1[[#This Row],[Tipus de contracte                                  (fer servir opcions de la llista desplegable)]]="Indefinit",1,0)</f>
        <v>0</v>
      </c>
      <c r="CK666" s="63">
        <f>IF(Taula1[[#This Row],[Tipus de contracte                                  (fer servir opcions de la llista desplegable)]]="Temporal, igual o superior a 6 mesos",1,0)</f>
        <v>0</v>
      </c>
      <c r="CL666" s="63">
        <f>IF(Taula1[[#This Row],[Tipus de contracte                                  (fer servir opcions de la llista desplegable)]]="Substitució per IT",1,0)</f>
        <v>0</v>
      </c>
      <c r="CM666" s="73"/>
      <c r="CN666" s="63">
        <f>IF(Taula1[[#This Row],[Relació llocs de treball]]&gt;=1,1,0)</f>
        <v>0</v>
      </c>
      <c r="CO666" s="73"/>
      <c r="CP666" s="63">
        <f>IF(Taula1[[#This Row],[Identitat de gènere                                                          (fer servir opcions de la llista desplegable)]]="Home",1,0)</f>
        <v>0</v>
      </c>
      <c r="CQ666" s="63">
        <f>IF(Taula1[[#This Row],[Identitat de gènere                                                          (fer servir opcions de la llista desplegable)]]="Dona",1,0)</f>
        <v>0</v>
      </c>
      <c r="CR666" s="63">
        <f>IF(Taula1[[#This Row],[Identitat de gènere                                                          (fer servir opcions de la llista desplegable)]]="No binari",1,0)</f>
        <v>0</v>
      </c>
      <c r="CS666" s="73"/>
      <c r="CT666" s="63">
        <f t="shared" si="160"/>
        <v>0</v>
      </c>
      <c r="CU666" s="64">
        <f t="shared" si="167"/>
        <v>0</v>
      </c>
      <c r="CW666" s="64">
        <f t="shared" si="168"/>
        <v>0</v>
      </c>
      <c r="CX666" s="64">
        <f t="shared" si="169"/>
        <v>0</v>
      </c>
      <c r="CY666" s="64">
        <f t="shared" si="170"/>
        <v>0</v>
      </c>
      <c r="CZ666" s="64">
        <f t="shared" si="171"/>
        <v>0</v>
      </c>
      <c r="DB666" s="64">
        <f t="shared" si="172"/>
        <v>0</v>
      </c>
      <c r="DC666" s="64">
        <f t="shared" si="173"/>
        <v>0</v>
      </c>
      <c r="DD666" s="64">
        <f t="shared" si="174"/>
        <v>0</v>
      </c>
      <c r="DE666" s="64">
        <f t="shared" si="175"/>
        <v>0</v>
      </c>
    </row>
    <row r="667" spans="2:109" x14ac:dyDescent="0.3">
      <c r="B667" s="167"/>
      <c r="C667" s="186"/>
      <c r="D667" s="2"/>
      <c r="E667" s="67"/>
      <c r="F667" s="5"/>
      <c r="G667" s="5"/>
      <c r="H667" s="187"/>
      <c r="I667" s="111" t="str">
        <f ca="1">IF(Taula1[[#This Row],[Data naixement (format dd/mm/aaaa)]]="","0",DATEDIF(Taula1[[#This Row],[Data naixement (format dd/mm/aaaa)]],TODAY(),"Y"))</f>
        <v>0</v>
      </c>
      <c r="J667" s="6"/>
      <c r="K667" s="6"/>
      <c r="L667" s="6"/>
      <c r="M667" s="6"/>
      <c r="N667" s="56"/>
      <c r="O667" s="56"/>
      <c r="P667" s="56"/>
      <c r="Q667" s="6"/>
      <c r="R667" s="7"/>
      <c r="S667" s="143">
        <f>Taula1[[#This Row],[Mesos naturals sencers treballats període justificat (01/01/2023 - 31/03/2023)]]</f>
        <v>0</v>
      </c>
      <c r="T667" s="194">
        <f>Taula1[[#This Row],[Dies treballats període justificat (01/01/2023 - 31/03/2023)              no comptabilitzats com a mes natural sencer]]</f>
        <v>0</v>
      </c>
      <c r="U667" s="12"/>
      <c r="V667" s="7"/>
      <c r="W667" s="188"/>
      <c r="X667" s="188"/>
      <c r="Y667" s="188"/>
      <c r="Z667" s="188"/>
      <c r="AA667" s="190"/>
      <c r="AB667" s="143">
        <f>Taula1[[#This Row],[Grup justificat     (fer servir opcions de la llista desplegable)]]</f>
        <v>0</v>
      </c>
      <c r="AC667" s="182"/>
      <c r="AD667" s="39"/>
      <c r="AE667" s="131">
        <f>ROUND((AF667/100)*756*Taula1[[#This Row],[Mesos naturals sencers treballats període justificat (01/01/2023 - 31/03/2023)]],2)</f>
        <v>0</v>
      </c>
      <c r="AF667" s="81">
        <f>Taula1[[#This Row],[% Jornada segons contracte
(no posar el símbol %) ]]-Taula1[[#This Row],[% Reducció salari per baix rendiment        (no posar el símbol %)]]</f>
        <v>0</v>
      </c>
      <c r="AG667" s="131">
        <f>ROUND((AH667/100)*24.8547945*Taula1[[#This Row],[Dies treballats període justificat (01/01/2023 - 31/03/2023)              no comptabilitzats com a mes natural sencer]],2)</f>
        <v>0</v>
      </c>
      <c r="AH667" s="79">
        <f>Taula1[[#This Row],[% Jornada segons contracte
(no posar el símbol %) ]]-Taula1[[#This Row],[% Reducció salari per baix rendiment        (no posar el símbol %)]]</f>
        <v>0</v>
      </c>
      <c r="AI667" s="131">
        <f t="shared" si="161"/>
        <v>0</v>
      </c>
      <c r="AJ667" s="39"/>
      <c r="AK667" s="131">
        <f>ROUND((AL667/100)*756*Taula1[[#This Row],[Espai reservat Administració  (mesos)]],2)</f>
        <v>0</v>
      </c>
      <c r="AL667" s="81">
        <f>Taula1[[#This Row],[% Jornada segons contracte
(no posar el símbol %) ]]-Taula1[[#This Row],[% Reducció salari per baix rendiment        (no posar el símbol %)]]</f>
        <v>0</v>
      </c>
      <c r="AM667" s="131">
        <f>ROUND((AN667/100)*24.8547945*Taula1[[#This Row],[Espai reservat Administració (dies)]],2)</f>
        <v>0</v>
      </c>
      <c r="AN667" s="79">
        <f>Taula1[[#This Row],[% Jornada segons contracte
(no posar el símbol %) ]]-Taula1[[#This Row],[% Reducció salari per baix rendiment        (no posar el símbol %)]]</f>
        <v>0</v>
      </c>
      <c r="AO667" s="131">
        <f t="shared" si="162"/>
        <v>0</v>
      </c>
      <c r="AP667" s="87"/>
      <c r="AQ667" s="137">
        <f>ROUND((AR667/100)*693*Taula1[[#This Row],[Mesos naturals sencers treballats període justificat (01/01/2023 - 31/03/2023)]],2)</f>
        <v>0</v>
      </c>
      <c r="AR667" s="90">
        <f>Taula1[[#This Row],[% Jornada segons contracte
(no posar el símbol %) ]]-Taula1[[#This Row],[% Reducció salari per baix rendiment        (no posar el símbol %)]]</f>
        <v>0</v>
      </c>
      <c r="AS667" s="137">
        <f>ROUND((AT667/100)*22.78356164*Taula1[[#This Row],[Dies treballats període justificat (01/01/2023 - 31/03/2023)              no comptabilitzats com a mes natural sencer]],2)</f>
        <v>0</v>
      </c>
      <c r="AT667" s="90">
        <f>Taula1[[#This Row],[% Jornada segons contracte
(no posar el símbol %) ]]-Taula1[[#This Row],[% Reducció salari per baix rendiment        (no posar el símbol %)]]</f>
        <v>0</v>
      </c>
      <c r="AU667" s="137">
        <f t="shared" si="163"/>
        <v>0</v>
      </c>
      <c r="AV667" s="87"/>
      <c r="AW667" s="136">
        <f>ROUND((AX667/100)*693*Taula1[[#This Row],[Espai reservat Administració  (mesos)]],2)</f>
        <v>0</v>
      </c>
      <c r="AX667" s="90">
        <f>Taula1[[#This Row],[% Jornada segons contracte
(no posar el símbol %) ]]-Taula1[[#This Row],[% Reducció salari per baix rendiment        (no posar el símbol %)]]</f>
        <v>0</v>
      </c>
      <c r="AY667" s="131">
        <f>ROUND((AZ667/100)*22.78356164*Taula1[[#This Row],[Espai reservat Administració (dies)]],2)</f>
        <v>0</v>
      </c>
      <c r="AZ667" s="81">
        <f>Taula1[[#This Row],[% Jornada segons contracte
(no posar el símbol %) ]]-Taula1[[#This Row],[% Reducció salari per baix rendiment        (no posar el símbol %)]]</f>
        <v>0</v>
      </c>
      <c r="BA667" s="82">
        <f t="shared" si="164"/>
        <v>0</v>
      </c>
      <c r="BB667" s="41"/>
      <c r="BC667" s="131">
        <f>IF(Taula1[[#This Row],[Grup justificat     (fer servir opcions de la llista desplegable)]]=1,AI667,0)</f>
        <v>0</v>
      </c>
      <c r="BD667" s="131">
        <f>IF(Taula1[[#This Row],[Grup justificat     (fer servir opcions de la llista desplegable)]]=2,AU667,0)</f>
        <v>0</v>
      </c>
      <c r="BE667" s="41"/>
      <c r="BF667" s="131">
        <f>IF(Taula1[[#This Row],[Espai reservat Administració]]=1,AO667,0)</f>
        <v>0</v>
      </c>
      <c r="BG667" s="82">
        <f>IF(Taula1[[#This Row],[Espai reservat Administració]]=2,BA667,0)</f>
        <v>0</v>
      </c>
      <c r="BH667" s="41"/>
      <c r="BI667" s="126">
        <f>IF(Taula1[[#This Row],[Grup justificat     (fer servir opcions de la llista desplegable)]]=1,1,0)</f>
        <v>0</v>
      </c>
      <c r="BJ667" s="126">
        <f>IF(Taula1[[#This Row],[Espai reservat Administració]]=1,1,0)</f>
        <v>0</v>
      </c>
      <c r="BK667" s="111"/>
      <c r="BL667" s="126">
        <f>IF(Taula1[[#This Row],[Grup justificat     (fer servir opcions de la llista desplegable)]]=2,1,0)</f>
        <v>0</v>
      </c>
      <c r="BM667" s="126">
        <f>IF(Taula1[[#This Row],[Espai reservat Administració]]=2,1,0)</f>
        <v>0</v>
      </c>
      <c r="BN667" s="73"/>
      <c r="BO667" s="73"/>
      <c r="BP667" s="73"/>
      <c r="BQ667" s="73"/>
      <c r="BR667" s="73"/>
      <c r="BS667" s="73"/>
      <c r="BT667" s="73"/>
      <c r="BU667" s="73"/>
      <c r="BV667" s="73"/>
      <c r="BW667" s="73"/>
      <c r="BX667" s="73"/>
      <c r="BY667" s="73"/>
      <c r="BZ667" s="73"/>
      <c r="CA667" s="73"/>
      <c r="CB667" s="73"/>
      <c r="CC667" s="73"/>
      <c r="CD667" s="73"/>
      <c r="CE667" s="73"/>
      <c r="CF667" s="73"/>
      <c r="CG667" s="63">
        <f t="shared" si="165"/>
        <v>0</v>
      </c>
      <c r="CH667" s="63">
        <f t="shared" si="166"/>
        <v>0</v>
      </c>
      <c r="CI667" s="73"/>
      <c r="CJ667" s="63">
        <f>IF(Taula1[[#This Row],[Tipus de contracte                                  (fer servir opcions de la llista desplegable)]]="Indefinit",1,0)</f>
        <v>0</v>
      </c>
      <c r="CK667" s="63">
        <f>IF(Taula1[[#This Row],[Tipus de contracte                                  (fer servir opcions de la llista desplegable)]]="Temporal, igual o superior a 6 mesos",1,0)</f>
        <v>0</v>
      </c>
      <c r="CL667" s="63">
        <f>IF(Taula1[[#This Row],[Tipus de contracte                                  (fer servir opcions de la llista desplegable)]]="Substitució per IT",1,0)</f>
        <v>0</v>
      </c>
      <c r="CM667" s="73"/>
      <c r="CN667" s="63">
        <f>IF(Taula1[[#This Row],[Relació llocs de treball]]&gt;=1,1,0)</f>
        <v>0</v>
      </c>
      <c r="CO667" s="73"/>
      <c r="CP667" s="63">
        <f>IF(Taula1[[#This Row],[Identitat de gènere                                                          (fer servir opcions de la llista desplegable)]]="Home",1,0)</f>
        <v>0</v>
      </c>
      <c r="CQ667" s="63">
        <f>IF(Taula1[[#This Row],[Identitat de gènere                                                          (fer servir opcions de la llista desplegable)]]="Dona",1,0)</f>
        <v>0</v>
      </c>
      <c r="CR667" s="63">
        <f>IF(Taula1[[#This Row],[Identitat de gènere                                                          (fer servir opcions de la llista desplegable)]]="No binari",1,0)</f>
        <v>0</v>
      </c>
      <c r="CS667" s="73"/>
      <c r="CT667" s="63">
        <f t="shared" si="160"/>
        <v>0</v>
      </c>
      <c r="CU667" s="64">
        <f t="shared" si="167"/>
        <v>0</v>
      </c>
      <c r="CW667" s="64">
        <f t="shared" si="168"/>
        <v>0</v>
      </c>
      <c r="CX667" s="64">
        <f t="shared" si="169"/>
        <v>0</v>
      </c>
      <c r="CY667" s="64">
        <f t="shared" si="170"/>
        <v>0</v>
      </c>
      <c r="CZ667" s="64">
        <f t="shared" si="171"/>
        <v>0</v>
      </c>
      <c r="DB667" s="64">
        <f t="shared" si="172"/>
        <v>0</v>
      </c>
      <c r="DC667" s="64">
        <f t="shared" si="173"/>
        <v>0</v>
      </c>
      <c r="DD667" s="64">
        <f t="shared" si="174"/>
        <v>0</v>
      </c>
      <c r="DE667" s="64">
        <f t="shared" si="175"/>
        <v>0</v>
      </c>
    </row>
    <row r="668" spans="2:109" x14ac:dyDescent="0.3">
      <c r="B668" s="167"/>
      <c r="C668" s="186"/>
      <c r="D668" s="2"/>
      <c r="E668" s="67"/>
      <c r="F668" s="5"/>
      <c r="G668" s="5"/>
      <c r="H668" s="187"/>
      <c r="I668" s="111" t="str">
        <f ca="1">IF(Taula1[[#This Row],[Data naixement (format dd/mm/aaaa)]]="","0",DATEDIF(Taula1[[#This Row],[Data naixement (format dd/mm/aaaa)]],TODAY(),"Y"))</f>
        <v>0</v>
      </c>
      <c r="J668" s="6"/>
      <c r="K668" s="6"/>
      <c r="L668" s="6"/>
      <c r="M668" s="6"/>
      <c r="N668" s="56"/>
      <c r="O668" s="56"/>
      <c r="P668" s="56"/>
      <c r="Q668" s="6"/>
      <c r="R668" s="7"/>
      <c r="S668" s="143">
        <f>Taula1[[#This Row],[Mesos naturals sencers treballats període justificat (01/01/2023 - 31/03/2023)]]</f>
        <v>0</v>
      </c>
      <c r="T668" s="194">
        <f>Taula1[[#This Row],[Dies treballats període justificat (01/01/2023 - 31/03/2023)              no comptabilitzats com a mes natural sencer]]</f>
        <v>0</v>
      </c>
      <c r="U668" s="12"/>
      <c r="V668" s="7"/>
      <c r="W668" s="188"/>
      <c r="X668" s="188"/>
      <c r="Y668" s="188"/>
      <c r="Z668" s="188"/>
      <c r="AA668" s="190"/>
      <c r="AB668" s="143">
        <f>Taula1[[#This Row],[Grup justificat     (fer servir opcions de la llista desplegable)]]</f>
        <v>0</v>
      </c>
      <c r="AC668" s="182"/>
      <c r="AD668" s="39"/>
      <c r="AE668" s="131">
        <f>ROUND((AF668/100)*756*Taula1[[#This Row],[Mesos naturals sencers treballats període justificat (01/01/2023 - 31/03/2023)]],2)</f>
        <v>0</v>
      </c>
      <c r="AF668" s="81">
        <f>Taula1[[#This Row],[% Jornada segons contracte
(no posar el símbol %) ]]-Taula1[[#This Row],[% Reducció salari per baix rendiment        (no posar el símbol %)]]</f>
        <v>0</v>
      </c>
      <c r="AG668" s="131">
        <f>ROUND((AH668/100)*24.8547945*Taula1[[#This Row],[Dies treballats període justificat (01/01/2023 - 31/03/2023)              no comptabilitzats com a mes natural sencer]],2)</f>
        <v>0</v>
      </c>
      <c r="AH668" s="79">
        <f>Taula1[[#This Row],[% Jornada segons contracte
(no posar el símbol %) ]]-Taula1[[#This Row],[% Reducció salari per baix rendiment        (no posar el símbol %)]]</f>
        <v>0</v>
      </c>
      <c r="AI668" s="131">
        <f t="shared" si="161"/>
        <v>0</v>
      </c>
      <c r="AJ668" s="39"/>
      <c r="AK668" s="131">
        <f>ROUND((AL668/100)*756*Taula1[[#This Row],[Espai reservat Administració  (mesos)]],2)</f>
        <v>0</v>
      </c>
      <c r="AL668" s="81">
        <f>Taula1[[#This Row],[% Jornada segons contracte
(no posar el símbol %) ]]-Taula1[[#This Row],[% Reducció salari per baix rendiment        (no posar el símbol %)]]</f>
        <v>0</v>
      </c>
      <c r="AM668" s="131">
        <f>ROUND((AN668/100)*24.8547945*Taula1[[#This Row],[Espai reservat Administració (dies)]],2)</f>
        <v>0</v>
      </c>
      <c r="AN668" s="79">
        <f>Taula1[[#This Row],[% Jornada segons contracte
(no posar el símbol %) ]]-Taula1[[#This Row],[% Reducció salari per baix rendiment        (no posar el símbol %)]]</f>
        <v>0</v>
      </c>
      <c r="AO668" s="131">
        <f t="shared" si="162"/>
        <v>0</v>
      </c>
      <c r="AP668" s="87"/>
      <c r="AQ668" s="137">
        <f>ROUND((AR668/100)*693*Taula1[[#This Row],[Mesos naturals sencers treballats període justificat (01/01/2023 - 31/03/2023)]],2)</f>
        <v>0</v>
      </c>
      <c r="AR668" s="90">
        <f>Taula1[[#This Row],[% Jornada segons contracte
(no posar el símbol %) ]]-Taula1[[#This Row],[% Reducció salari per baix rendiment        (no posar el símbol %)]]</f>
        <v>0</v>
      </c>
      <c r="AS668" s="137">
        <f>ROUND((AT668/100)*22.78356164*Taula1[[#This Row],[Dies treballats període justificat (01/01/2023 - 31/03/2023)              no comptabilitzats com a mes natural sencer]],2)</f>
        <v>0</v>
      </c>
      <c r="AT668" s="90">
        <f>Taula1[[#This Row],[% Jornada segons contracte
(no posar el símbol %) ]]-Taula1[[#This Row],[% Reducció salari per baix rendiment        (no posar el símbol %)]]</f>
        <v>0</v>
      </c>
      <c r="AU668" s="137">
        <f t="shared" si="163"/>
        <v>0</v>
      </c>
      <c r="AV668" s="87"/>
      <c r="AW668" s="136">
        <f>ROUND((AX668/100)*693*Taula1[[#This Row],[Espai reservat Administració  (mesos)]],2)</f>
        <v>0</v>
      </c>
      <c r="AX668" s="90">
        <f>Taula1[[#This Row],[% Jornada segons contracte
(no posar el símbol %) ]]-Taula1[[#This Row],[% Reducció salari per baix rendiment        (no posar el símbol %)]]</f>
        <v>0</v>
      </c>
      <c r="AY668" s="131">
        <f>ROUND((AZ668/100)*22.78356164*Taula1[[#This Row],[Espai reservat Administració (dies)]],2)</f>
        <v>0</v>
      </c>
      <c r="AZ668" s="81">
        <f>Taula1[[#This Row],[% Jornada segons contracte
(no posar el símbol %) ]]-Taula1[[#This Row],[% Reducció salari per baix rendiment        (no posar el símbol %)]]</f>
        <v>0</v>
      </c>
      <c r="BA668" s="82">
        <f t="shared" si="164"/>
        <v>0</v>
      </c>
      <c r="BB668" s="41"/>
      <c r="BC668" s="131">
        <f>IF(Taula1[[#This Row],[Grup justificat     (fer servir opcions de la llista desplegable)]]=1,AI668,0)</f>
        <v>0</v>
      </c>
      <c r="BD668" s="131">
        <f>IF(Taula1[[#This Row],[Grup justificat     (fer servir opcions de la llista desplegable)]]=2,AU668,0)</f>
        <v>0</v>
      </c>
      <c r="BE668" s="41"/>
      <c r="BF668" s="131">
        <f>IF(Taula1[[#This Row],[Espai reservat Administració]]=1,AO668,0)</f>
        <v>0</v>
      </c>
      <c r="BG668" s="82">
        <f>IF(Taula1[[#This Row],[Espai reservat Administració]]=2,BA668,0)</f>
        <v>0</v>
      </c>
      <c r="BH668" s="41"/>
      <c r="BI668" s="126">
        <f>IF(Taula1[[#This Row],[Grup justificat     (fer servir opcions de la llista desplegable)]]=1,1,0)</f>
        <v>0</v>
      </c>
      <c r="BJ668" s="126">
        <f>IF(Taula1[[#This Row],[Espai reservat Administració]]=1,1,0)</f>
        <v>0</v>
      </c>
      <c r="BK668" s="111"/>
      <c r="BL668" s="126">
        <f>IF(Taula1[[#This Row],[Grup justificat     (fer servir opcions de la llista desplegable)]]=2,1,0)</f>
        <v>0</v>
      </c>
      <c r="BM668" s="126">
        <f>IF(Taula1[[#This Row],[Espai reservat Administració]]=2,1,0)</f>
        <v>0</v>
      </c>
      <c r="BN668" s="73"/>
      <c r="BO668" s="73"/>
      <c r="BP668" s="73"/>
      <c r="BQ668" s="73"/>
      <c r="BR668" s="73"/>
      <c r="BS668" s="73"/>
      <c r="BT668" s="73"/>
      <c r="BU668" s="73"/>
      <c r="BV668" s="73"/>
      <c r="BW668" s="73"/>
      <c r="BX668" s="73"/>
      <c r="BY668" s="73"/>
      <c r="BZ668" s="73"/>
      <c r="CA668" s="73"/>
      <c r="CB668" s="73"/>
      <c r="CC668" s="73"/>
      <c r="CD668" s="73"/>
      <c r="CE668" s="73"/>
      <c r="CF668" s="73"/>
      <c r="CG668" s="63">
        <f t="shared" si="165"/>
        <v>0</v>
      </c>
      <c r="CH668" s="63">
        <f t="shared" si="166"/>
        <v>0</v>
      </c>
      <c r="CI668" s="73"/>
      <c r="CJ668" s="63">
        <f>IF(Taula1[[#This Row],[Tipus de contracte                                  (fer servir opcions de la llista desplegable)]]="Indefinit",1,0)</f>
        <v>0</v>
      </c>
      <c r="CK668" s="63">
        <f>IF(Taula1[[#This Row],[Tipus de contracte                                  (fer servir opcions de la llista desplegable)]]="Temporal, igual o superior a 6 mesos",1,0)</f>
        <v>0</v>
      </c>
      <c r="CL668" s="63">
        <f>IF(Taula1[[#This Row],[Tipus de contracte                                  (fer servir opcions de la llista desplegable)]]="Substitució per IT",1,0)</f>
        <v>0</v>
      </c>
      <c r="CM668" s="73"/>
      <c r="CN668" s="63">
        <f>IF(Taula1[[#This Row],[Relació llocs de treball]]&gt;=1,1,0)</f>
        <v>0</v>
      </c>
      <c r="CO668" s="73"/>
      <c r="CP668" s="63">
        <f>IF(Taula1[[#This Row],[Identitat de gènere                                                          (fer servir opcions de la llista desplegable)]]="Home",1,0)</f>
        <v>0</v>
      </c>
      <c r="CQ668" s="63">
        <f>IF(Taula1[[#This Row],[Identitat de gènere                                                          (fer servir opcions de la llista desplegable)]]="Dona",1,0)</f>
        <v>0</v>
      </c>
      <c r="CR668" s="63">
        <f>IF(Taula1[[#This Row],[Identitat de gènere                                                          (fer servir opcions de la llista desplegable)]]="No binari",1,0)</f>
        <v>0</v>
      </c>
      <c r="CS668" s="73"/>
      <c r="CT668" s="63">
        <f t="shared" si="160"/>
        <v>0</v>
      </c>
      <c r="CU668" s="64">
        <f t="shared" si="167"/>
        <v>0</v>
      </c>
      <c r="CW668" s="64">
        <f t="shared" si="168"/>
        <v>0</v>
      </c>
      <c r="CX668" s="64">
        <f t="shared" si="169"/>
        <v>0</v>
      </c>
      <c r="CY668" s="64">
        <f t="shared" si="170"/>
        <v>0</v>
      </c>
      <c r="CZ668" s="64">
        <f t="shared" si="171"/>
        <v>0</v>
      </c>
      <c r="DB668" s="64">
        <f t="shared" si="172"/>
        <v>0</v>
      </c>
      <c r="DC668" s="64">
        <f t="shared" si="173"/>
        <v>0</v>
      </c>
      <c r="DD668" s="64">
        <f t="shared" si="174"/>
        <v>0</v>
      </c>
      <c r="DE668" s="64">
        <f t="shared" si="175"/>
        <v>0</v>
      </c>
    </row>
    <row r="669" spans="2:109" x14ac:dyDescent="0.3">
      <c r="B669" s="167"/>
      <c r="C669" s="186"/>
      <c r="D669" s="2"/>
      <c r="E669" s="67"/>
      <c r="F669" s="5"/>
      <c r="G669" s="5"/>
      <c r="H669" s="187"/>
      <c r="I669" s="111" t="str">
        <f ca="1">IF(Taula1[[#This Row],[Data naixement (format dd/mm/aaaa)]]="","0",DATEDIF(Taula1[[#This Row],[Data naixement (format dd/mm/aaaa)]],TODAY(),"Y"))</f>
        <v>0</v>
      </c>
      <c r="J669" s="6"/>
      <c r="K669" s="6"/>
      <c r="L669" s="6"/>
      <c r="M669" s="6"/>
      <c r="N669" s="56"/>
      <c r="O669" s="56"/>
      <c r="P669" s="56"/>
      <c r="Q669" s="6"/>
      <c r="R669" s="7"/>
      <c r="S669" s="143">
        <f>Taula1[[#This Row],[Mesos naturals sencers treballats període justificat (01/01/2023 - 31/03/2023)]]</f>
        <v>0</v>
      </c>
      <c r="T669" s="194">
        <f>Taula1[[#This Row],[Dies treballats període justificat (01/01/2023 - 31/03/2023)              no comptabilitzats com a mes natural sencer]]</f>
        <v>0</v>
      </c>
      <c r="U669" s="12"/>
      <c r="V669" s="7"/>
      <c r="W669" s="188"/>
      <c r="X669" s="188"/>
      <c r="Y669" s="188"/>
      <c r="Z669" s="188"/>
      <c r="AA669" s="190"/>
      <c r="AB669" s="143">
        <f>Taula1[[#This Row],[Grup justificat     (fer servir opcions de la llista desplegable)]]</f>
        <v>0</v>
      </c>
      <c r="AC669" s="182"/>
      <c r="AD669" s="39"/>
      <c r="AE669" s="131">
        <f>ROUND((AF669/100)*756*Taula1[[#This Row],[Mesos naturals sencers treballats període justificat (01/01/2023 - 31/03/2023)]],2)</f>
        <v>0</v>
      </c>
      <c r="AF669" s="81">
        <f>Taula1[[#This Row],[% Jornada segons contracte
(no posar el símbol %) ]]-Taula1[[#This Row],[% Reducció salari per baix rendiment        (no posar el símbol %)]]</f>
        <v>0</v>
      </c>
      <c r="AG669" s="131">
        <f>ROUND((AH669/100)*24.8547945*Taula1[[#This Row],[Dies treballats període justificat (01/01/2023 - 31/03/2023)              no comptabilitzats com a mes natural sencer]],2)</f>
        <v>0</v>
      </c>
      <c r="AH669" s="79">
        <f>Taula1[[#This Row],[% Jornada segons contracte
(no posar el símbol %) ]]-Taula1[[#This Row],[% Reducció salari per baix rendiment        (no posar el símbol %)]]</f>
        <v>0</v>
      </c>
      <c r="AI669" s="131">
        <f t="shared" si="161"/>
        <v>0</v>
      </c>
      <c r="AJ669" s="39"/>
      <c r="AK669" s="131">
        <f>ROUND((AL669/100)*756*Taula1[[#This Row],[Espai reservat Administració  (mesos)]],2)</f>
        <v>0</v>
      </c>
      <c r="AL669" s="81">
        <f>Taula1[[#This Row],[% Jornada segons contracte
(no posar el símbol %) ]]-Taula1[[#This Row],[% Reducció salari per baix rendiment        (no posar el símbol %)]]</f>
        <v>0</v>
      </c>
      <c r="AM669" s="131">
        <f>ROUND((AN669/100)*24.8547945*Taula1[[#This Row],[Espai reservat Administració (dies)]],2)</f>
        <v>0</v>
      </c>
      <c r="AN669" s="79">
        <f>Taula1[[#This Row],[% Jornada segons contracte
(no posar el símbol %) ]]-Taula1[[#This Row],[% Reducció salari per baix rendiment        (no posar el símbol %)]]</f>
        <v>0</v>
      </c>
      <c r="AO669" s="131">
        <f t="shared" si="162"/>
        <v>0</v>
      </c>
      <c r="AP669" s="87"/>
      <c r="AQ669" s="137">
        <f>ROUND((AR669/100)*693*Taula1[[#This Row],[Mesos naturals sencers treballats període justificat (01/01/2023 - 31/03/2023)]],2)</f>
        <v>0</v>
      </c>
      <c r="AR669" s="90">
        <f>Taula1[[#This Row],[% Jornada segons contracte
(no posar el símbol %) ]]-Taula1[[#This Row],[% Reducció salari per baix rendiment        (no posar el símbol %)]]</f>
        <v>0</v>
      </c>
      <c r="AS669" s="137">
        <f>ROUND((AT669/100)*22.78356164*Taula1[[#This Row],[Dies treballats període justificat (01/01/2023 - 31/03/2023)              no comptabilitzats com a mes natural sencer]],2)</f>
        <v>0</v>
      </c>
      <c r="AT669" s="90">
        <f>Taula1[[#This Row],[% Jornada segons contracte
(no posar el símbol %) ]]-Taula1[[#This Row],[% Reducció salari per baix rendiment        (no posar el símbol %)]]</f>
        <v>0</v>
      </c>
      <c r="AU669" s="137">
        <f t="shared" si="163"/>
        <v>0</v>
      </c>
      <c r="AV669" s="87"/>
      <c r="AW669" s="136">
        <f>ROUND((AX669/100)*693*Taula1[[#This Row],[Espai reservat Administració  (mesos)]],2)</f>
        <v>0</v>
      </c>
      <c r="AX669" s="90">
        <f>Taula1[[#This Row],[% Jornada segons contracte
(no posar el símbol %) ]]-Taula1[[#This Row],[% Reducció salari per baix rendiment        (no posar el símbol %)]]</f>
        <v>0</v>
      </c>
      <c r="AY669" s="131">
        <f>ROUND((AZ669/100)*22.78356164*Taula1[[#This Row],[Espai reservat Administració (dies)]],2)</f>
        <v>0</v>
      </c>
      <c r="AZ669" s="81">
        <f>Taula1[[#This Row],[% Jornada segons contracte
(no posar el símbol %) ]]-Taula1[[#This Row],[% Reducció salari per baix rendiment        (no posar el símbol %)]]</f>
        <v>0</v>
      </c>
      <c r="BA669" s="82">
        <f t="shared" si="164"/>
        <v>0</v>
      </c>
      <c r="BB669" s="41"/>
      <c r="BC669" s="131">
        <f>IF(Taula1[[#This Row],[Grup justificat     (fer servir opcions de la llista desplegable)]]=1,AI669,0)</f>
        <v>0</v>
      </c>
      <c r="BD669" s="131">
        <f>IF(Taula1[[#This Row],[Grup justificat     (fer servir opcions de la llista desplegable)]]=2,AU669,0)</f>
        <v>0</v>
      </c>
      <c r="BE669" s="41"/>
      <c r="BF669" s="131">
        <f>IF(Taula1[[#This Row],[Espai reservat Administració]]=1,AO669,0)</f>
        <v>0</v>
      </c>
      <c r="BG669" s="82">
        <f>IF(Taula1[[#This Row],[Espai reservat Administració]]=2,BA669,0)</f>
        <v>0</v>
      </c>
      <c r="BH669" s="41"/>
      <c r="BI669" s="126">
        <f>IF(Taula1[[#This Row],[Grup justificat     (fer servir opcions de la llista desplegable)]]=1,1,0)</f>
        <v>0</v>
      </c>
      <c r="BJ669" s="126">
        <f>IF(Taula1[[#This Row],[Espai reservat Administració]]=1,1,0)</f>
        <v>0</v>
      </c>
      <c r="BK669" s="111"/>
      <c r="BL669" s="126">
        <f>IF(Taula1[[#This Row],[Grup justificat     (fer servir opcions de la llista desplegable)]]=2,1,0)</f>
        <v>0</v>
      </c>
      <c r="BM669" s="126">
        <f>IF(Taula1[[#This Row],[Espai reservat Administració]]=2,1,0)</f>
        <v>0</v>
      </c>
      <c r="BN669" s="73"/>
      <c r="BO669" s="73"/>
      <c r="BP669" s="73"/>
      <c r="BQ669" s="73"/>
      <c r="BR669" s="73"/>
      <c r="BS669" s="73"/>
      <c r="BT669" s="73"/>
      <c r="BU669" s="73"/>
      <c r="BV669" s="73"/>
      <c r="BW669" s="73"/>
      <c r="BX669" s="73"/>
      <c r="BY669" s="73"/>
      <c r="BZ669" s="73"/>
      <c r="CA669" s="73"/>
      <c r="CB669" s="73"/>
      <c r="CC669" s="73"/>
      <c r="CD669" s="73"/>
      <c r="CE669" s="73"/>
      <c r="CF669" s="73"/>
      <c r="CG669" s="63">
        <f t="shared" si="165"/>
        <v>0</v>
      </c>
      <c r="CH669" s="63">
        <f t="shared" si="166"/>
        <v>0</v>
      </c>
      <c r="CI669" s="73"/>
      <c r="CJ669" s="63">
        <f>IF(Taula1[[#This Row],[Tipus de contracte                                  (fer servir opcions de la llista desplegable)]]="Indefinit",1,0)</f>
        <v>0</v>
      </c>
      <c r="CK669" s="63">
        <f>IF(Taula1[[#This Row],[Tipus de contracte                                  (fer servir opcions de la llista desplegable)]]="Temporal, igual o superior a 6 mesos",1,0)</f>
        <v>0</v>
      </c>
      <c r="CL669" s="63">
        <f>IF(Taula1[[#This Row],[Tipus de contracte                                  (fer servir opcions de la llista desplegable)]]="Substitució per IT",1,0)</f>
        <v>0</v>
      </c>
      <c r="CM669" s="73"/>
      <c r="CN669" s="63">
        <f>IF(Taula1[[#This Row],[Relació llocs de treball]]&gt;=1,1,0)</f>
        <v>0</v>
      </c>
      <c r="CO669" s="73"/>
      <c r="CP669" s="63">
        <f>IF(Taula1[[#This Row],[Identitat de gènere                                                          (fer servir opcions de la llista desplegable)]]="Home",1,0)</f>
        <v>0</v>
      </c>
      <c r="CQ669" s="63">
        <f>IF(Taula1[[#This Row],[Identitat de gènere                                                          (fer servir opcions de la llista desplegable)]]="Dona",1,0)</f>
        <v>0</v>
      </c>
      <c r="CR669" s="63">
        <f>IF(Taula1[[#This Row],[Identitat de gènere                                                          (fer servir opcions de la llista desplegable)]]="No binari",1,0)</f>
        <v>0</v>
      </c>
      <c r="CS669" s="73"/>
      <c r="CT669" s="63">
        <f t="shared" si="160"/>
        <v>0</v>
      </c>
      <c r="CU669" s="64">
        <f t="shared" si="167"/>
        <v>0</v>
      </c>
      <c r="CW669" s="64">
        <f t="shared" si="168"/>
        <v>0</v>
      </c>
      <c r="CX669" s="64">
        <f t="shared" si="169"/>
        <v>0</v>
      </c>
      <c r="CY669" s="64">
        <f t="shared" si="170"/>
        <v>0</v>
      </c>
      <c r="CZ669" s="64">
        <f t="shared" si="171"/>
        <v>0</v>
      </c>
      <c r="DB669" s="64">
        <f t="shared" si="172"/>
        <v>0</v>
      </c>
      <c r="DC669" s="64">
        <f t="shared" si="173"/>
        <v>0</v>
      </c>
      <c r="DD669" s="64">
        <f t="shared" si="174"/>
        <v>0</v>
      </c>
      <c r="DE669" s="64">
        <f t="shared" si="175"/>
        <v>0</v>
      </c>
    </row>
    <row r="670" spans="2:109" x14ac:dyDescent="0.3">
      <c r="B670" s="167"/>
      <c r="C670" s="186"/>
      <c r="D670" s="2"/>
      <c r="E670" s="67"/>
      <c r="F670" s="5"/>
      <c r="G670" s="5"/>
      <c r="H670" s="187"/>
      <c r="I670" s="111" t="str">
        <f ca="1">IF(Taula1[[#This Row],[Data naixement (format dd/mm/aaaa)]]="","0",DATEDIF(Taula1[[#This Row],[Data naixement (format dd/mm/aaaa)]],TODAY(),"Y"))</f>
        <v>0</v>
      </c>
      <c r="J670" s="6"/>
      <c r="K670" s="6"/>
      <c r="L670" s="6"/>
      <c r="M670" s="6"/>
      <c r="N670" s="56"/>
      <c r="O670" s="56"/>
      <c r="P670" s="56"/>
      <c r="Q670" s="6"/>
      <c r="R670" s="7"/>
      <c r="S670" s="143">
        <f>Taula1[[#This Row],[Mesos naturals sencers treballats període justificat (01/01/2023 - 31/03/2023)]]</f>
        <v>0</v>
      </c>
      <c r="T670" s="194">
        <f>Taula1[[#This Row],[Dies treballats període justificat (01/01/2023 - 31/03/2023)              no comptabilitzats com a mes natural sencer]]</f>
        <v>0</v>
      </c>
      <c r="U670" s="12"/>
      <c r="V670" s="7"/>
      <c r="W670" s="188"/>
      <c r="X670" s="188"/>
      <c r="Y670" s="188"/>
      <c r="Z670" s="188"/>
      <c r="AA670" s="190"/>
      <c r="AB670" s="143">
        <f>Taula1[[#This Row],[Grup justificat     (fer servir opcions de la llista desplegable)]]</f>
        <v>0</v>
      </c>
      <c r="AC670" s="182"/>
      <c r="AD670" s="39"/>
      <c r="AE670" s="131">
        <f>ROUND((AF670/100)*756*Taula1[[#This Row],[Mesos naturals sencers treballats període justificat (01/01/2023 - 31/03/2023)]],2)</f>
        <v>0</v>
      </c>
      <c r="AF670" s="81">
        <f>Taula1[[#This Row],[% Jornada segons contracte
(no posar el símbol %) ]]-Taula1[[#This Row],[% Reducció salari per baix rendiment        (no posar el símbol %)]]</f>
        <v>0</v>
      </c>
      <c r="AG670" s="131">
        <f>ROUND((AH670/100)*24.8547945*Taula1[[#This Row],[Dies treballats període justificat (01/01/2023 - 31/03/2023)              no comptabilitzats com a mes natural sencer]],2)</f>
        <v>0</v>
      </c>
      <c r="AH670" s="79">
        <f>Taula1[[#This Row],[% Jornada segons contracte
(no posar el símbol %) ]]-Taula1[[#This Row],[% Reducció salari per baix rendiment        (no posar el símbol %)]]</f>
        <v>0</v>
      </c>
      <c r="AI670" s="131">
        <f t="shared" si="161"/>
        <v>0</v>
      </c>
      <c r="AJ670" s="39"/>
      <c r="AK670" s="131">
        <f>ROUND((AL670/100)*756*Taula1[[#This Row],[Espai reservat Administració  (mesos)]],2)</f>
        <v>0</v>
      </c>
      <c r="AL670" s="81">
        <f>Taula1[[#This Row],[% Jornada segons contracte
(no posar el símbol %) ]]-Taula1[[#This Row],[% Reducció salari per baix rendiment        (no posar el símbol %)]]</f>
        <v>0</v>
      </c>
      <c r="AM670" s="131">
        <f>ROUND((AN670/100)*24.8547945*Taula1[[#This Row],[Espai reservat Administració (dies)]],2)</f>
        <v>0</v>
      </c>
      <c r="AN670" s="79">
        <f>Taula1[[#This Row],[% Jornada segons contracte
(no posar el símbol %) ]]-Taula1[[#This Row],[% Reducció salari per baix rendiment        (no posar el símbol %)]]</f>
        <v>0</v>
      </c>
      <c r="AO670" s="131">
        <f t="shared" si="162"/>
        <v>0</v>
      </c>
      <c r="AP670" s="87"/>
      <c r="AQ670" s="137">
        <f>ROUND((AR670/100)*693*Taula1[[#This Row],[Mesos naturals sencers treballats període justificat (01/01/2023 - 31/03/2023)]],2)</f>
        <v>0</v>
      </c>
      <c r="AR670" s="90">
        <f>Taula1[[#This Row],[% Jornada segons contracte
(no posar el símbol %) ]]-Taula1[[#This Row],[% Reducció salari per baix rendiment        (no posar el símbol %)]]</f>
        <v>0</v>
      </c>
      <c r="AS670" s="137">
        <f>ROUND((AT670/100)*22.78356164*Taula1[[#This Row],[Dies treballats període justificat (01/01/2023 - 31/03/2023)              no comptabilitzats com a mes natural sencer]],2)</f>
        <v>0</v>
      </c>
      <c r="AT670" s="90">
        <f>Taula1[[#This Row],[% Jornada segons contracte
(no posar el símbol %) ]]-Taula1[[#This Row],[% Reducció salari per baix rendiment        (no posar el símbol %)]]</f>
        <v>0</v>
      </c>
      <c r="AU670" s="137">
        <f t="shared" si="163"/>
        <v>0</v>
      </c>
      <c r="AV670" s="87"/>
      <c r="AW670" s="136">
        <f>ROUND((AX670/100)*693*Taula1[[#This Row],[Espai reservat Administració  (mesos)]],2)</f>
        <v>0</v>
      </c>
      <c r="AX670" s="90">
        <f>Taula1[[#This Row],[% Jornada segons contracte
(no posar el símbol %) ]]-Taula1[[#This Row],[% Reducció salari per baix rendiment        (no posar el símbol %)]]</f>
        <v>0</v>
      </c>
      <c r="AY670" s="131">
        <f>ROUND((AZ670/100)*22.78356164*Taula1[[#This Row],[Espai reservat Administració (dies)]],2)</f>
        <v>0</v>
      </c>
      <c r="AZ670" s="81">
        <f>Taula1[[#This Row],[% Jornada segons contracte
(no posar el símbol %) ]]-Taula1[[#This Row],[% Reducció salari per baix rendiment        (no posar el símbol %)]]</f>
        <v>0</v>
      </c>
      <c r="BA670" s="82">
        <f t="shared" si="164"/>
        <v>0</v>
      </c>
      <c r="BB670" s="41"/>
      <c r="BC670" s="131">
        <f>IF(Taula1[[#This Row],[Grup justificat     (fer servir opcions de la llista desplegable)]]=1,AI670,0)</f>
        <v>0</v>
      </c>
      <c r="BD670" s="131">
        <f>IF(Taula1[[#This Row],[Grup justificat     (fer servir opcions de la llista desplegable)]]=2,AU670,0)</f>
        <v>0</v>
      </c>
      <c r="BE670" s="41"/>
      <c r="BF670" s="131">
        <f>IF(Taula1[[#This Row],[Espai reservat Administració]]=1,AO670,0)</f>
        <v>0</v>
      </c>
      <c r="BG670" s="82">
        <f>IF(Taula1[[#This Row],[Espai reservat Administració]]=2,BA670,0)</f>
        <v>0</v>
      </c>
      <c r="BH670" s="41"/>
      <c r="BI670" s="126">
        <f>IF(Taula1[[#This Row],[Grup justificat     (fer servir opcions de la llista desplegable)]]=1,1,0)</f>
        <v>0</v>
      </c>
      <c r="BJ670" s="126">
        <f>IF(Taula1[[#This Row],[Espai reservat Administració]]=1,1,0)</f>
        <v>0</v>
      </c>
      <c r="BK670" s="111"/>
      <c r="BL670" s="126">
        <f>IF(Taula1[[#This Row],[Grup justificat     (fer servir opcions de la llista desplegable)]]=2,1,0)</f>
        <v>0</v>
      </c>
      <c r="BM670" s="126">
        <f>IF(Taula1[[#This Row],[Espai reservat Administració]]=2,1,0)</f>
        <v>0</v>
      </c>
      <c r="BN670" s="73"/>
      <c r="BO670" s="73"/>
      <c r="BP670" s="73"/>
      <c r="BQ670" s="73"/>
      <c r="BR670" s="73"/>
      <c r="BS670" s="73"/>
      <c r="BT670" s="73"/>
      <c r="BU670" s="73"/>
      <c r="BV670" s="73"/>
      <c r="BW670" s="73"/>
      <c r="BX670" s="73"/>
      <c r="BY670" s="73"/>
      <c r="BZ670" s="73"/>
      <c r="CA670" s="73"/>
      <c r="CB670" s="73"/>
      <c r="CC670" s="73"/>
      <c r="CD670" s="73"/>
      <c r="CE670" s="73"/>
      <c r="CF670" s="73"/>
      <c r="CG670" s="63">
        <f t="shared" si="165"/>
        <v>0</v>
      </c>
      <c r="CH670" s="63">
        <f t="shared" si="166"/>
        <v>0</v>
      </c>
      <c r="CI670" s="73"/>
      <c r="CJ670" s="63">
        <f>IF(Taula1[[#This Row],[Tipus de contracte                                  (fer servir opcions de la llista desplegable)]]="Indefinit",1,0)</f>
        <v>0</v>
      </c>
      <c r="CK670" s="63">
        <f>IF(Taula1[[#This Row],[Tipus de contracte                                  (fer servir opcions de la llista desplegable)]]="Temporal, igual o superior a 6 mesos",1,0)</f>
        <v>0</v>
      </c>
      <c r="CL670" s="63">
        <f>IF(Taula1[[#This Row],[Tipus de contracte                                  (fer servir opcions de la llista desplegable)]]="Substitució per IT",1,0)</f>
        <v>0</v>
      </c>
      <c r="CM670" s="73"/>
      <c r="CN670" s="63">
        <f>IF(Taula1[[#This Row],[Relació llocs de treball]]&gt;=1,1,0)</f>
        <v>0</v>
      </c>
      <c r="CO670" s="73"/>
      <c r="CP670" s="63">
        <f>IF(Taula1[[#This Row],[Identitat de gènere                                                          (fer servir opcions de la llista desplegable)]]="Home",1,0)</f>
        <v>0</v>
      </c>
      <c r="CQ670" s="63">
        <f>IF(Taula1[[#This Row],[Identitat de gènere                                                          (fer servir opcions de la llista desplegable)]]="Dona",1,0)</f>
        <v>0</v>
      </c>
      <c r="CR670" s="63">
        <f>IF(Taula1[[#This Row],[Identitat de gènere                                                          (fer servir opcions de la llista desplegable)]]="No binari",1,0)</f>
        <v>0</v>
      </c>
      <c r="CS670" s="73"/>
      <c r="CT670" s="63">
        <f t="shared" si="160"/>
        <v>0</v>
      </c>
      <c r="CU670" s="64">
        <f t="shared" si="167"/>
        <v>0</v>
      </c>
      <c r="CW670" s="64">
        <f t="shared" si="168"/>
        <v>0</v>
      </c>
      <c r="CX670" s="64">
        <f t="shared" si="169"/>
        <v>0</v>
      </c>
      <c r="CY670" s="64">
        <f t="shared" si="170"/>
        <v>0</v>
      </c>
      <c r="CZ670" s="64">
        <f t="shared" si="171"/>
        <v>0</v>
      </c>
      <c r="DB670" s="64">
        <f t="shared" si="172"/>
        <v>0</v>
      </c>
      <c r="DC670" s="64">
        <f t="shared" si="173"/>
        <v>0</v>
      </c>
      <c r="DD670" s="64">
        <f t="shared" si="174"/>
        <v>0</v>
      </c>
      <c r="DE670" s="64">
        <f t="shared" si="175"/>
        <v>0</v>
      </c>
    </row>
    <row r="671" spans="2:109" x14ac:dyDescent="0.3">
      <c r="B671" s="167"/>
      <c r="C671" s="186"/>
      <c r="D671" s="2"/>
      <c r="E671" s="67"/>
      <c r="F671" s="5"/>
      <c r="G671" s="5"/>
      <c r="H671" s="187"/>
      <c r="I671" s="111" t="str">
        <f ca="1">IF(Taula1[[#This Row],[Data naixement (format dd/mm/aaaa)]]="","0",DATEDIF(Taula1[[#This Row],[Data naixement (format dd/mm/aaaa)]],TODAY(),"Y"))</f>
        <v>0</v>
      </c>
      <c r="J671" s="6"/>
      <c r="K671" s="6"/>
      <c r="L671" s="6"/>
      <c r="M671" s="6"/>
      <c r="N671" s="56"/>
      <c r="O671" s="56"/>
      <c r="P671" s="56"/>
      <c r="Q671" s="6"/>
      <c r="R671" s="7"/>
      <c r="S671" s="143">
        <f>Taula1[[#This Row],[Mesos naturals sencers treballats període justificat (01/01/2023 - 31/03/2023)]]</f>
        <v>0</v>
      </c>
      <c r="T671" s="194">
        <f>Taula1[[#This Row],[Dies treballats període justificat (01/01/2023 - 31/03/2023)              no comptabilitzats com a mes natural sencer]]</f>
        <v>0</v>
      </c>
      <c r="U671" s="12"/>
      <c r="V671" s="7"/>
      <c r="W671" s="188"/>
      <c r="X671" s="188"/>
      <c r="Y671" s="188"/>
      <c r="Z671" s="188"/>
      <c r="AA671" s="190"/>
      <c r="AB671" s="143">
        <f>Taula1[[#This Row],[Grup justificat     (fer servir opcions de la llista desplegable)]]</f>
        <v>0</v>
      </c>
      <c r="AC671" s="182"/>
      <c r="AD671" s="39"/>
      <c r="AE671" s="131">
        <f>ROUND((AF671/100)*756*Taula1[[#This Row],[Mesos naturals sencers treballats període justificat (01/01/2023 - 31/03/2023)]],2)</f>
        <v>0</v>
      </c>
      <c r="AF671" s="81">
        <f>Taula1[[#This Row],[% Jornada segons contracte
(no posar el símbol %) ]]-Taula1[[#This Row],[% Reducció salari per baix rendiment        (no posar el símbol %)]]</f>
        <v>0</v>
      </c>
      <c r="AG671" s="131">
        <f>ROUND((AH671/100)*24.8547945*Taula1[[#This Row],[Dies treballats període justificat (01/01/2023 - 31/03/2023)              no comptabilitzats com a mes natural sencer]],2)</f>
        <v>0</v>
      </c>
      <c r="AH671" s="79">
        <f>Taula1[[#This Row],[% Jornada segons contracte
(no posar el símbol %) ]]-Taula1[[#This Row],[% Reducció salari per baix rendiment        (no posar el símbol %)]]</f>
        <v>0</v>
      </c>
      <c r="AI671" s="131">
        <f t="shared" si="161"/>
        <v>0</v>
      </c>
      <c r="AJ671" s="39"/>
      <c r="AK671" s="131">
        <f>ROUND((AL671/100)*756*Taula1[[#This Row],[Espai reservat Administració  (mesos)]],2)</f>
        <v>0</v>
      </c>
      <c r="AL671" s="81">
        <f>Taula1[[#This Row],[% Jornada segons contracte
(no posar el símbol %) ]]-Taula1[[#This Row],[% Reducció salari per baix rendiment        (no posar el símbol %)]]</f>
        <v>0</v>
      </c>
      <c r="AM671" s="131">
        <f>ROUND((AN671/100)*24.8547945*Taula1[[#This Row],[Espai reservat Administració (dies)]],2)</f>
        <v>0</v>
      </c>
      <c r="AN671" s="79">
        <f>Taula1[[#This Row],[% Jornada segons contracte
(no posar el símbol %) ]]-Taula1[[#This Row],[% Reducció salari per baix rendiment        (no posar el símbol %)]]</f>
        <v>0</v>
      </c>
      <c r="AO671" s="131">
        <f t="shared" si="162"/>
        <v>0</v>
      </c>
      <c r="AP671" s="87"/>
      <c r="AQ671" s="137">
        <f>ROUND((AR671/100)*693*Taula1[[#This Row],[Mesos naturals sencers treballats període justificat (01/01/2023 - 31/03/2023)]],2)</f>
        <v>0</v>
      </c>
      <c r="AR671" s="90">
        <f>Taula1[[#This Row],[% Jornada segons contracte
(no posar el símbol %) ]]-Taula1[[#This Row],[% Reducció salari per baix rendiment        (no posar el símbol %)]]</f>
        <v>0</v>
      </c>
      <c r="AS671" s="137">
        <f>ROUND((AT671/100)*22.78356164*Taula1[[#This Row],[Dies treballats període justificat (01/01/2023 - 31/03/2023)              no comptabilitzats com a mes natural sencer]],2)</f>
        <v>0</v>
      </c>
      <c r="AT671" s="90">
        <f>Taula1[[#This Row],[% Jornada segons contracte
(no posar el símbol %) ]]-Taula1[[#This Row],[% Reducció salari per baix rendiment        (no posar el símbol %)]]</f>
        <v>0</v>
      </c>
      <c r="AU671" s="137">
        <f t="shared" si="163"/>
        <v>0</v>
      </c>
      <c r="AV671" s="87"/>
      <c r="AW671" s="136">
        <f>ROUND((AX671/100)*693*Taula1[[#This Row],[Espai reservat Administració  (mesos)]],2)</f>
        <v>0</v>
      </c>
      <c r="AX671" s="90">
        <f>Taula1[[#This Row],[% Jornada segons contracte
(no posar el símbol %) ]]-Taula1[[#This Row],[% Reducció salari per baix rendiment        (no posar el símbol %)]]</f>
        <v>0</v>
      </c>
      <c r="AY671" s="131">
        <f>ROUND((AZ671/100)*22.78356164*Taula1[[#This Row],[Espai reservat Administració (dies)]],2)</f>
        <v>0</v>
      </c>
      <c r="AZ671" s="81">
        <f>Taula1[[#This Row],[% Jornada segons contracte
(no posar el símbol %) ]]-Taula1[[#This Row],[% Reducció salari per baix rendiment        (no posar el símbol %)]]</f>
        <v>0</v>
      </c>
      <c r="BA671" s="82">
        <f t="shared" si="164"/>
        <v>0</v>
      </c>
      <c r="BB671" s="41"/>
      <c r="BC671" s="131">
        <f>IF(Taula1[[#This Row],[Grup justificat     (fer servir opcions de la llista desplegable)]]=1,AI671,0)</f>
        <v>0</v>
      </c>
      <c r="BD671" s="131">
        <f>IF(Taula1[[#This Row],[Grup justificat     (fer servir opcions de la llista desplegable)]]=2,AU671,0)</f>
        <v>0</v>
      </c>
      <c r="BE671" s="41"/>
      <c r="BF671" s="131">
        <f>IF(Taula1[[#This Row],[Espai reservat Administració]]=1,AO671,0)</f>
        <v>0</v>
      </c>
      <c r="BG671" s="82">
        <f>IF(Taula1[[#This Row],[Espai reservat Administració]]=2,BA671,0)</f>
        <v>0</v>
      </c>
      <c r="BH671" s="41"/>
      <c r="BI671" s="126">
        <f>IF(Taula1[[#This Row],[Grup justificat     (fer servir opcions de la llista desplegable)]]=1,1,0)</f>
        <v>0</v>
      </c>
      <c r="BJ671" s="126">
        <f>IF(Taula1[[#This Row],[Espai reservat Administració]]=1,1,0)</f>
        <v>0</v>
      </c>
      <c r="BK671" s="111"/>
      <c r="BL671" s="126">
        <f>IF(Taula1[[#This Row],[Grup justificat     (fer servir opcions de la llista desplegable)]]=2,1,0)</f>
        <v>0</v>
      </c>
      <c r="BM671" s="126">
        <f>IF(Taula1[[#This Row],[Espai reservat Administració]]=2,1,0)</f>
        <v>0</v>
      </c>
      <c r="BN671" s="73"/>
      <c r="BO671" s="73"/>
      <c r="BP671" s="73"/>
      <c r="BQ671" s="73"/>
      <c r="BR671" s="73"/>
      <c r="BS671" s="73"/>
      <c r="BT671" s="73"/>
      <c r="BU671" s="73"/>
      <c r="BV671" s="73"/>
      <c r="BW671" s="73"/>
      <c r="BX671" s="73"/>
      <c r="BY671" s="73"/>
      <c r="BZ671" s="73"/>
      <c r="CA671" s="73"/>
      <c r="CB671" s="73"/>
      <c r="CC671" s="73"/>
      <c r="CD671" s="73"/>
      <c r="CE671" s="73"/>
      <c r="CF671" s="73"/>
      <c r="CG671" s="63">
        <f t="shared" si="165"/>
        <v>0</v>
      </c>
      <c r="CH671" s="63">
        <f t="shared" si="166"/>
        <v>0</v>
      </c>
      <c r="CI671" s="73"/>
      <c r="CJ671" s="63">
        <f>IF(Taula1[[#This Row],[Tipus de contracte                                  (fer servir opcions de la llista desplegable)]]="Indefinit",1,0)</f>
        <v>0</v>
      </c>
      <c r="CK671" s="63">
        <f>IF(Taula1[[#This Row],[Tipus de contracte                                  (fer servir opcions de la llista desplegable)]]="Temporal, igual o superior a 6 mesos",1,0)</f>
        <v>0</v>
      </c>
      <c r="CL671" s="63">
        <f>IF(Taula1[[#This Row],[Tipus de contracte                                  (fer servir opcions de la llista desplegable)]]="Substitució per IT",1,0)</f>
        <v>0</v>
      </c>
      <c r="CM671" s="73"/>
      <c r="CN671" s="63">
        <f>IF(Taula1[[#This Row],[Relació llocs de treball]]&gt;=1,1,0)</f>
        <v>0</v>
      </c>
      <c r="CO671" s="73"/>
      <c r="CP671" s="63">
        <f>IF(Taula1[[#This Row],[Identitat de gènere                                                          (fer servir opcions de la llista desplegable)]]="Home",1,0)</f>
        <v>0</v>
      </c>
      <c r="CQ671" s="63">
        <f>IF(Taula1[[#This Row],[Identitat de gènere                                                          (fer servir opcions de la llista desplegable)]]="Dona",1,0)</f>
        <v>0</v>
      </c>
      <c r="CR671" s="63">
        <f>IF(Taula1[[#This Row],[Identitat de gènere                                                          (fer servir opcions de la llista desplegable)]]="No binari",1,0)</f>
        <v>0</v>
      </c>
      <c r="CS671" s="73"/>
      <c r="CT671" s="63">
        <f t="shared" si="160"/>
        <v>0</v>
      </c>
      <c r="CU671" s="64">
        <f t="shared" si="167"/>
        <v>0</v>
      </c>
      <c r="CW671" s="64">
        <f t="shared" si="168"/>
        <v>0</v>
      </c>
      <c r="CX671" s="64">
        <f t="shared" si="169"/>
        <v>0</v>
      </c>
      <c r="CY671" s="64">
        <f t="shared" si="170"/>
        <v>0</v>
      </c>
      <c r="CZ671" s="64">
        <f t="shared" si="171"/>
        <v>0</v>
      </c>
      <c r="DB671" s="64">
        <f t="shared" si="172"/>
        <v>0</v>
      </c>
      <c r="DC671" s="64">
        <f t="shared" si="173"/>
        <v>0</v>
      </c>
      <c r="DD671" s="64">
        <f t="shared" si="174"/>
        <v>0</v>
      </c>
      <c r="DE671" s="64">
        <f t="shared" si="175"/>
        <v>0</v>
      </c>
    </row>
    <row r="672" spans="2:109" x14ac:dyDescent="0.3">
      <c r="B672" s="167"/>
      <c r="C672" s="186"/>
      <c r="D672" s="2"/>
      <c r="E672" s="67"/>
      <c r="F672" s="5"/>
      <c r="G672" s="5"/>
      <c r="H672" s="187"/>
      <c r="I672" s="111" t="str">
        <f ca="1">IF(Taula1[[#This Row],[Data naixement (format dd/mm/aaaa)]]="","0",DATEDIF(Taula1[[#This Row],[Data naixement (format dd/mm/aaaa)]],TODAY(),"Y"))</f>
        <v>0</v>
      </c>
      <c r="J672" s="6"/>
      <c r="K672" s="6"/>
      <c r="L672" s="6"/>
      <c r="M672" s="6"/>
      <c r="N672" s="56"/>
      <c r="O672" s="56"/>
      <c r="P672" s="56"/>
      <c r="Q672" s="6"/>
      <c r="R672" s="7"/>
      <c r="S672" s="143">
        <f>Taula1[[#This Row],[Mesos naturals sencers treballats període justificat (01/01/2023 - 31/03/2023)]]</f>
        <v>0</v>
      </c>
      <c r="T672" s="194">
        <f>Taula1[[#This Row],[Dies treballats període justificat (01/01/2023 - 31/03/2023)              no comptabilitzats com a mes natural sencer]]</f>
        <v>0</v>
      </c>
      <c r="U672" s="12"/>
      <c r="V672" s="7"/>
      <c r="W672" s="188"/>
      <c r="X672" s="188"/>
      <c r="Y672" s="188"/>
      <c r="Z672" s="188"/>
      <c r="AA672" s="190"/>
      <c r="AB672" s="143">
        <f>Taula1[[#This Row],[Grup justificat     (fer servir opcions de la llista desplegable)]]</f>
        <v>0</v>
      </c>
      <c r="AC672" s="182"/>
      <c r="AD672" s="39"/>
      <c r="AE672" s="131">
        <f>ROUND((AF672/100)*756*Taula1[[#This Row],[Mesos naturals sencers treballats període justificat (01/01/2023 - 31/03/2023)]],2)</f>
        <v>0</v>
      </c>
      <c r="AF672" s="81">
        <f>Taula1[[#This Row],[% Jornada segons contracte
(no posar el símbol %) ]]-Taula1[[#This Row],[% Reducció salari per baix rendiment        (no posar el símbol %)]]</f>
        <v>0</v>
      </c>
      <c r="AG672" s="131">
        <f>ROUND((AH672/100)*24.8547945*Taula1[[#This Row],[Dies treballats període justificat (01/01/2023 - 31/03/2023)              no comptabilitzats com a mes natural sencer]],2)</f>
        <v>0</v>
      </c>
      <c r="AH672" s="79">
        <f>Taula1[[#This Row],[% Jornada segons contracte
(no posar el símbol %) ]]-Taula1[[#This Row],[% Reducció salari per baix rendiment        (no posar el símbol %)]]</f>
        <v>0</v>
      </c>
      <c r="AI672" s="131">
        <f t="shared" si="161"/>
        <v>0</v>
      </c>
      <c r="AJ672" s="39"/>
      <c r="AK672" s="131">
        <f>ROUND((AL672/100)*756*Taula1[[#This Row],[Espai reservat Administració  (mesos)]],2)</f>
        <v>0</v>
      </c>
      <c r="AL672" s="81">
        <f>Taula1[[#This Row],[% Jornada segons contracte
(no posar el símbol %) ]]-Taula1[[#This Row],[% Reducció salari per baix rendiment        (no posar el símbol %)]]</f>
        <v>0</v>
      </c>
      <c r="AM672" s="131">
        <f>ROUND((AN672/100)*24.8547945*Taula1[[#This Row],[Espai reservat Administració (dies)]],2)</f>
        <v>0</v>
      </c>
      <c r="AN672" s="79">
        <f>Taula1[[#This Row],[% Jornada segons contracte
(no posar el símbol %) ]]-Taula1[[#This Row],[% Reducció salari per baix rendiment        (no posar el símbol %)]]</f>
        <v>0</v>
      </c>
      <c r="AO672" s="131">
        <f t="shared" si="162"/>
        <v>0</v>
      </c>
      <c r="AP672" s="87"/>
      <c r="AQ672" s="137">
        <f>ROUND((AR672/100)*693*Taula1[[#This Row],[Mesos naturals sencers treballats període justificat (01/01/2023 - 31/03/2023)]],2)</f>
        <v>0</v>
      </c>
      <c r="AR672" s="90">
        <f>Taula1[[#This Row],[% Jornada segons contracte
(no posar el símbol %) ]]-Taula1[[#This Row],[% Reducció salari per baix rendiment        (no posar el símbol %)]]</f>
        <v>0</v>
      </c>
      <c r="AS672" s="137">
        <f>ROUND((AT672/100)*22.78356164*Taula1[[#This Row],[Dies treballats període justificat (01/01/2023 - 31/03/2023)              no comptabilitzats com a mes natural sencer]],2)</f>
        <v>0</v>
      </c>
      <c r="AT672" s="90">
        <f>Taula1[[#This Row],[% Jornada segons contracte
(no posar el símbol %) ]]-Taula1[[#This Row],[% Reducció salari per baix rendiment        (no posar el símbol %)]]</f>
        <v>0</v>
      </c>
      <c r="AU672" s="137">
        <f t="shared" si="163"/>
        <v>0</v>
      </c>
      <c r="AV672" s="87"/>
      <c r="AW672" s="136">
        <f>ROUND((AX672/100)*693*Taula1[[#This Row],[Espai reservat Administració  (mesos)]],2)</f>
        <v>0</v>
      </c>
      <c r="AX672" s="90">
        <f>Taula1[[#This Row],[% Jornada segons contracte
(no posar el símbol %) ]]-Taula1[[#This Row],[% Reducció salari per baix rendiment        (no posar el símbol %)]]</f>
        <v>0</v>
      </c>
      <c r="AY672" s="131">
        <f>ROUND((AZ672/100)*22.78356164*Taula1[[#This Row],[Espai reservat Administració (dies)]],2)</f>
        <v>0</v>
      </c>
      <c r="AZ672" s="81">
        <f>Taula1[[#This Row],[% Jornada segons contracte
(no posar el símbol %) ]]-Taula1[[#This Row],[% Reducció salari per baix rendiment        (no posar el símbol %)]]</f>
        <v>0</v>
      </c>
      <c r="BA672" s="82">
        <f t="shared" si="164"/>
        <v>0</v>
      </c>
      <c r="BB672" s="41"/>
      <c r="BC672" s="131">
        <f>IF(Taula1[[#This Row],[Grup justificat     (fer servir opcions de la llista desplegable)]]=1,AI672,0)</f>
        <v>0</v>
      </c>
      <c r="BD672" s="131">
        <f>IF(Taula1[[#This Row],[Grup justificat     (fer servir opcions de la llista desplegable)]]=2,AU672,0)</f>
        <v>0</v>
      </c>
      <c r="BE672" s="41"/>
      <c r="BF672" s="131">
        <f>IF(Taula1[[#This Row],[Espai reservat Administració]]=1,AO672,0)</f>
        <v>0</v>
      </c>
      <c r="BG672" s="82">
        <f>IF(Taula1[[#This Row],[Espai reservat Administració]]=2,BA672,0)</f>
        <v>0</v>
      </c>
      <c r="BH672" s="41"/>
      <c r="BI672" s="126">
        <f>IF(Taula1[[#This Row],[Grup justificat     (fer servir opcions de la llista desplegable)]]=1,1,0)</f>
        <v>0</v>
      </c>
      <c r="BJ672" s="126">
        <f>IF(Taula1[[#This Row],[Espai reservat Administració]]=1,1,0)</f>
        <v>0</v>
      </c>
      <c r="BK672" s="111"/>
      <c r="BL672" s="126">
        <f>IF(Taula1[[#This Row],[Grup justificat     (fer servir opcions de la llista desplegable)]]=2,1,0)</f>
        <v>0</v>
      </c>
      <c r="BM672" s="126">
        <f>IF(Taula1[[#This Row],[Espai reservat Administració]]=2,1,0)</f>
        <v>0</v>
      </c>
      <c r="BN672" s="73"/>
      <c r="BO672" s="73"/>
      <c r="BP672" s="73"/>
      <c r="BQ672" s="73"/>
      <c r="BR672" s="73"/>
      <c r="BS672" s="73"/>
      <c r="BT672" s="73"/>
      <c r="BU672" s="73"/>
      <c r="BV672" s="73"/>
      <c r="BW672" s="73"/>
      <c r="BX672" s="73"/>
      <c r="BY672" s="73"/>
      <c r="BZ672" s="73"/>
      <c r="CA672" s="73"/>
      <c r="CB672" s="73"/>
      <c r="CC672" s="73"/>
      <c r="CD672" s="73"/>
      <c r="CE672" s="73"/>
      <c r="CF672" s="73"/>
      <c r="CG672" s="63">
        <f t="shared" si="165"/>
        <v>0</v>
      </c>
      <c r="CH672" s="63">
        <f t="shared" si="166"/>
        <v>0</v>
      </c>
      <c r="CI672" s="73"/>
      <c r="CJ672" s="63">
        <f>IF(Taula1[[#This Row],[Tipus de contracte                                  (fer servir opcions de la llista desplegable)]]="Indefinit",1,0)</f>
        <v>0</v>
      </c>
      <c r="CK672" s="63">
        <f>IF(Taula1[[#This Row],[Tipus de contracte                                  (fer servir opcions de la llista desplegable)]]="Temporal, igual o superior a 6 mesos",1,0)</f>
        <v>0</v>
      </c>
      <c r="CL672" s="63">
        <f>IF(Taula1[[#This Row],[Tipus de contracte                                  (fer servir opcions de la llista desplegable)]]="Substitució per IT",1,0)</f>
        <v>0</v>
      </c>
      <c r="CM672" s="73"/>
      <c r="CN672" s="63">
        <f>IF(Taula1[[#This Row],[Relació llocs de treball]]&gt;=1,1,0)</f>
        <v>0</v>
      </c>
      <c r="CO672" s="73"/>
      <c r="CP672" s="63">
        <f>IF(Taula1[[#This Row],[Identitat de gènere                                                          (fer servir opcions de la llista desplegable)]]="Home",1,0)</f>
        <v>0</v>
      </c>
      <c r="CQ672" s="63">
        <f>IF(Taula1[[#This Row],[Identitat de gènere                                                          (fer servir opcions de la llista desplegable)]]="Dona",1,0)</f>
        <v>0</v>
      </c>
      <c r="CR672" s="63">
        <f>IF(Taula1[[#This Row],[Identitat de gènere                                                          (fer servir opcions de la llista desplegable)]]="No binari",1,0)</f>
        <v>0</v>
      </c>
      <c r="CS672" s="73"/>
      <c r="CT672" s="63">
        <f t="shared" si="160"/>
        <v>0</v>
      </c>
      <c r="CU672" s="64">
        <f t="shared" si="167"/>
        <v>0</v>
      </c>
      <c r="CW672" s="64">
        <f t="shared" si="168"/>
        <v>0</v>
      </c>
      <c r="CX672" s="64">
        <f t="shared" si="169"/>
        <v>0</v>
      </c>
      <c r="CY672" s="64">
        <f t="shared" si="170"/>
        <v>0</v>
      </c>
      <c r="CZ672" s="64">
        <f t="shared" si="171"/>
        <v>0</v>
      </c>
      <c r="DB672" s="64">
        <f t="shared" si="172"/>
        <v>0</v>
      </c>
      <c r="DC672" s="64">
        <f t="shared" si="173"/>
        <v>0</v>
      </c>
      <c r="DD672" s="64">
        <f t="shared" si="174"/>
        <v>0</v>
      </c>
      <c r="DE672" s="64">
        <f t="shared" si="175"/>
        <v>0</v>
      </c>
    </row>
    <row r="673" spans="2:109" x14ac:dyDescent="0.3">
      <c r="B673" s="167"/>
      <c r="C673" s="186"/>
      <c r="D673" s="2"/>
      <c r="E673" s="67"/>
      <c r="F673" s="5"/>
      <c r="G673" s="5"/>
      <c r="H673" s="187"/>
      <c r="I673" s="111" t="str">
        <f ca="1">IF(Taula1[[#This Row],[Data naixement (format dd/mm/aaaa)]]="","0",DATEDIF(Taula1[[#This Row],[Data naixement (format dd/mm/aaaa)]],TODAY(),"Y"))</f>
        <v>0</v>
      </c>
      <c r="J673" s="6"/>
      <c r="K673" s="6"/>
      <c r="L673" s="6"/>
      <c r="M673" s="6"/>
      <c r="N673" s="56"/>
      <c r="O673" s="56"/>
      <c r="P673" s="56"/>
      <c r="Q673" s="6"/>
      <c r="R673" s="7"/>
      <c r="S673" s="143">
        <f>Taula1[[#This Row],[Mesos naturals sencers treballats període justificat (01/01/2023 - 31/03/2023)]]</f>
        <v>0</v>
      </c>
      <c r="T673" s="194">
        <f>Taula1[[#This Row],[Dies treballats període justificat (01/01/2023 - 31/03/2023)              no comptabilitzats com a mes natural sencer]]</f>
        <v>0</v>
      </c>
      <c r="U673" s="12"/>
      <c r="V673" s="7"/>
      <c r="W673" s="188"/>
      <c r="X673" s="188"/>
      <c r="Y673" s="188"/>
      <c r="Z673" s="188"/>
      <c r="AA673" s="190"/>
      <c r="AB673" s="143">
        <f>Taula1[[#This Row],[Grup justificat     (fer servir opcions de la llista desplegable)]]</f>
        <v>0</v>
      </c>
      <c r="AC673" s="182"/>
      <c r="AD673" s="39"/>
      <c r="AE673" s="131">
        <f>ROUND((AF673/100)*756*Taula1[[#This Row],[Mesos naturals sencers treballats període justificat (01/01/2023 - 31/03/2023)]],2)</f>
        <v>0</v>
      </c>
      <c r="AF673" s="81">
        <f>Taula1[[#This Row],[% Jornada segons contracte
(no posar el símbol %) ]]-Taula1[[#This Row],[% Reducció salari per baix rendiment        (no posar el símbol %)]]</f>
        <v>0</v>
      </c>
      <c r="AG673" s="131">
        <f>ROUND((AH673/100)*24.8547945*Taula1[[#This Row],[Dies treballats període justificat (01/01/2023 - 31/03/2023)              no comptabilitzats com a mes natural sencer]],2)</f>
        <v>0</v>
      </c>
      <c r="AH673" s="79">
        <f>Taula1[[#This Row],[% Jornada segons contracte
(no posar el símbol %) ]]-Taula1[[#This Row],[% Reducció salari per baix rendiment        (no posar el símbol %)]]</f>
        <v>0</v>
      </c>
      <c r="AI673" s="131">
        <f t="shared" si="161"/>
        <v>0</v>
      </c>
      <c r="AJ673" s="39"/>
      <c r="AK673" s="131">
        <f>ROUND((AL673/100)*756*Taula1[[#This Row],[Espai reservat Administració  (mesos)]],2)</f>
        <v>0</v>
      </c>
      <c r="AL673" s="81">
        <f>Taula1[[#This Row],[% Jornada segons contracte
(no posar el símbol %) ]]-Taula1[[#This Row],[% Reducció salari per baix rendiment        (no posar el símbol %)]]</f>
        <v>0</v>
      </c>
      <c r="AM673" s="131">
        <f>ROUND((AN673/100)*24.8547945*Taula1[[#This Row],[Espai reservat Administració (dies)]],2)</f>
        <v>0</v>
      </c>
      <c r="AN673" s="79">
        <f>Taula1[[#This Row],[% Jornada segons contracte
(no posar el símbol %) ]]-Taula1[[#This Row],[% Reducció salari per baix rendiment        (no posar el símbol %)]]</f>
        <v>0</v>
      </c>
      <c r="AO673" s="131">
        <f t="shared" si="162"/>
        <v>0</v>
      </c>
      <c r="AP673" s="87"/>
      <c r="AQ673" s="137">
        <f>ROUND((AR673/100)*693*Taula1[[#This Row],[Mesos naturals sencers treballats període justificat (01/01/2023 - 31/03/2023)]],2)</f>
        <v>0</v>
      </c>
      <c r="AR673" s="90">
        <f>Taula1[[#This Row],[% Jornada segons contracte
(no posar el símbol %) ]]-Taula1[[#This Row],[% Reducció salari per baix rendiment        (no posar el símbol %)]]</f>
        <v>0</v>
      </c>
      <c r="AS673" s="137">
        <f>ROUND((AT673/100)*22.78356164*Taula1[[#This Row],[Dies treballats període justificat (01/01/2023 - 31/03/2023)              no comptabilitzats com a mes natural sencer]],2)</f>
        <v>0</v>
      </c>
      <c r="AT673" s="90">
        <f>Taula1[[#This Row],[% Jornada segons contracte
(no posar el símbol %) ]]-Taula1[[#This Row],[% Reducció salari per baix rendiment        (no posar el símbol %)]]</f>
        <v>0</v>
      </c>
      <c r="AU673" s="137">
        <f t="shared" si="163"/>
        <v>0</v>
      </c>
      <c r="AV673" s="87"/>
      <c r="AW673" s="136">
        <f>ROUND((AX673/100)*693*Taula1[[#This Row],[Espai reservat Administració  (mesos)]],2)</f>
        <v>0</v>
      </c>
      <c r="AX673" s="90">
        <f>Taula1[[#This Row],[% Jornada segons contracte
(no posar el símbol %) ]]-Taula1[[#This Row],[% Reducció salari per baix rendiment        (no posar el símbol %)]]</f>
        <v>0</v>
      </c>
      <c r="AY673" s="131">
        <f>ROUND((AZ673/100)*22.78356164*Taula1[[#This Row],[Espai reservat Administració (dies)]],2)</f>
        <v>0</v>
      </c>
      <c r="AZ673" s="81">
        <f>Taula1[[#This Row],[% Jornada segons contracte
(no posar el símbol %) ]]-Taula1[[#This Row],[% Reducció salari per baix rendiment        (no posar el símbol %)]]</f>
        <v>0</v>
      </c>
      <c r="BA673" s="82">
        <f t="shared" si="164"/>
        <v>0</v>
      </c>
      <c r="BB673" s="41"/>
      <c r="BC673" s="131">
        <f>IF(Taula1[[#This Row],[Grup justificat     (fer servir opcions de la llista desplegable)]]=1,AI673,0)</f>
        <v>0</v>
      </c>
      <c r="BD673" s="131">
        <f>IF(Taula1[[#This Row],[Grup justificat     (fer servir opcions de la llista desplegable)]]=2,AU673,0)</f>
        <v>0</v>
      </c>
      <c r="BE673" s="41"/>
      <c r="BF673" s="131">
        <f>IF(Taula1[[#This Row],[Espai reservat Administració]]=1,AO673,0)</f>
        <v>0</v>
      </c>
      <c r="BG673" s="82">
        <f>IF(Taula1[[#This Row],[Espai reservat Administració]]=2,BA673,0)</f>
        <v>0</v>
      </c>
      <c r="BH673" s="41"/>
      <c r="BI673" s="126">
        <f>IF(Taula1[[#This Row],[Grup justificat     (fer servir opcions de la llista desplegable)]]=1,1,0)</f>
        <v>0</v>
      </c>
      <c r="BJ673" s="126">
        <f>IF(Taula1[[#This Row],[Espai reservat Administració]]=1,1,0)</f>
        <v>0</v>
      </c>
      <c r="BK673" s="111"/>
      <c r="BL673" s="126">
        <f>IF(Taula1[[#This Row],[Grup justificat     (fer servir opcions de la llista desplegable)]]=2,1,0)</f>
        <v>0</v>
      </c>
      <c r="BM673" s="126">
        <f>IF(Taula1[[#This Row],[Espai reservat Administració]]=2,1,0)</f>
        <v>0</v>
      </c>
      <c r="BN673" s="73"/>
      <c r="BO673" s="73"/>
      <c r="BP673" s="73"/>
      <c r="BQ673" s="73"/>
      <c r="BR673" s="73"/>
      <c r="BS673" s="73"/>
      <c r="BT673" s="73"/>
      <c r="BU673" s="73"/>
      <c r="BV673" s="73"/>
      <c r="BW673" s="73"/>
      <c r="BX673" s="73"/>
      <c r="BY673" s="73"/>
      <c r="BZ673" s="73"/>
      <c r="CA673" s="73"/>
      <c r="CB673" s="73"/>
      <c r="CC673" s="73"/>
      <c r="CD673" s="73"/>
      <c r="CE673" s="73"/>
      <c r="CF673" s="73"/>
      <c r="CG673" s="63">
        <f t="shared" si="165"/>
        <v>0</v>
      </c>
      <c r="CH673" s="63">
        <f t="shared" si="166"/>
        <v>0</v>
      </c>
      <c r="CI673" s="73"/>
      <c r="CJ673" s="63">
        <f>IF(Taula1[[#This Row],[Tipus de contracte                                  (fer servir opcions de la llista desplegable)]]="Indefinit",1,0)</f>
        <v>0</v>
      </c>
      <c r="CK673" s="63">
        <f>IF(Taula1[[#This Row],[Tipus de contracte                                  (fer servir opcions de la llista desplegable)]]="Temporal, igual o superior a 6 mesos",1,0)</f>
        <v>0</v>
      </c>
      <c r="CL673" s="63">
        <f>IF(Taula1[[#This Row],[Tipus de contracte                                  (fer servir opcions de la llista desplegable)]]="Substitució per IT",1,0)</f>
        <v>0</v>
      </c>
      <c r="CM673" s="73"/>
      <c r="CN673" s="63">
        <f>IF(Taula1[[#This Row],[Relació llocs de treball]]&gt;=1,1,0)</f>
        <v>0</v>
      </c>
      <c r="CO673" s="73"/>
      <c r="CP673" s="63">
        <f>IF(Taula1[[#This Row],[Identitat de gènere                                                          (fer servir opcions de la llista desplegable)]]="Home",1,0)</f>
        <v>0</v>
      </c>
      <c r="CQ673" s="63">
        <f>IF(Taula1[[#This Row],[Identitat de gènere                                                          (fer servir opcions de la llista desplegable)]]="Dona",1,0)</f>
        <v>0</v>
      </c>
      <c r="CR673" s="63">
        <f>IF(Taula1[[#This Row],[Identitat de gènere                                                          (fer servir opcions de la llista desplegable)]]="No binari",1,0)</f>
        <v>0</v>
      </c>
      <c r="CS673" s="73"/>
      <c r="CT673" s="63">
        <f t="shared" si="160"/>
        <v>0</v>
      </c>
      <c r="CU673" s="64">
        <f t="shared" si="167"/>
        <v>0</v>
      </c>
      <c r="CW673" s="64">
        <f t="shared" si="168"/>
        <v>0</v>
      </c>
      <c r="CX673" s="64">
        <f t="shared" si="169"/>
        <v>0</v>
      </c>
      <c r="CY673" s="64">
        <f t="shared" si="170"/>
        <v>0</v>
      </c>
      <c r="CZ673" s="64">
        <f t="shared" si="171"/>
        <v>0</v>
      </c>
      <c r="DB673" s="64">
        <f t="shared" si="172"/>
        <v>0</v>
      </c>
      <c r="DC673" s="64">
        <f t="shared" si="173"/>
        <v>0</v>
      </c>
      <c r="DD673" s="64">
        <f t="shared" si="174"/>
        <v>0</v>
      </c>
      <c r="DE673" s="64">
        <f t="shared" si="175"/>
        <v>0</v>
      </c>
    </row>
    <row r="674" spans="2:109" x14ac:dyDescent="0.3">
      <c r="B674" s="167"/>
      <c r="C674" s="186"/>
      <c r="D674" s="2"/>
      <c r="E674" s="67"/>
      <c r="F674" s="5"/>
      <c r="G674" s="5"/>
      <c r="H674" s="187"/>
      <c r="I674" s="111" t="str">
        <f ca="1">IF(Taula1[[#This Row],[Data naixement (format dd/mm/aaaa)]]="","0",DATEDIF(Taula1[[#This Row],[Data naixement (format dd/mm/aaaa)]],TODAY(),"Y"))</f>
        <v>0</v>
      </c>
      <c r="J674" s="6"/>
      <c r="K674" s="6"/>
      <c r="L674" s="6"/>
      <c r="M674" s="6"/>
      <c r="N674" s="56"/>
      <c r="O674" s="56"/>
      <c r="P674" s="56"/>
      <c r="Q674" s="6"/>
      <c r="R674" s="7"/>
      <c r="S674" s="143">
        <f>Taula1[[#This Row],[Mesos naturals sencers treballats període justificat (01/01/2023 - 31/03/2023)]]</f>
        <v>0</v>
      </c>
      <c r="T674" s="194">
        <f>Taula1[[#This Row],[Dies treballats període justificat (01/01/2023 - 31/03/2023)              no comptabilitzats com a mes natural sencer]]</f>
        <v>0</v>
      </c>
      <c r="U674" s="12"/>
      <c r="V674" s="7"/>
      <c r="W674" s="188"/>
      <c r="X674" s="188"/>
      <c r="Y674" s="188"/>
      <c r="Z674" s="188"/>
      <c r="AA674" s="190"/>
      <c r="AB674" s="143">
        <f>Taula1[[#This Row],[Grup justificat     (fer servir opcions de la llista desplegable)]]</f>
        <v>0</v>
      </c>
      <c r="AC674" s="182"/>
      <c r="AD674" s="39"/>
      <c r="AE674" s="131">
        <f>ROUND((AF674/100)*756*Taula1[[#This Row],[Mesos naturals sencers treballats període justificat (01/01/2023 - 31/03/2023)]],2)</f>
        <v>0</v>
      </c>
      <c r="AF674" s="81">
        <f>Taula1[[#This Row],[% Jornada segons contracte
(no posar el símbol %) ]]-Taula1[[#This Row],[% Reducció salari per baix rendiment        (no posar el símbol %)]]</f>
        <v>0</v>
      </c>
      <c r="AG674" s="131">
        <f>ROUND((AH674/100)*24.8547945*Taula1[[#This Row],[Dies treballats període justificat (01/01/2023 - 31/03/2023)              no comptabilitzats com a mes natural sencer]],2)</f>
        <v>0</v>
      </c>
      <c r="AH674" s="79">
        <f>Taula1[[#This Row],[% Jornada segons contracte
(no posar el símbol %) ]]-Taula1[[#This Row],[% Reducció salari per baix rendiment        (no posar el símbol %)]]</f>
        <v>0</v>
      </c>
      <c r="AI674" s="131">
        <f t="shared" si="161"/>
        <v>0</v>
      </c>
      <c r="AJ674" s="39"/>
      <c r="AK674" s="131">
        <f>ROUND((AL674/100)*756*Taula1[[#This Row],[Espai reservat Administració  (mesos)]],2)</f>
        <v>0</v>
      </c>
      <c r="AL674" s="81">
        <f>Taula1[[#This Row],[% Jornada segons contracte
(no posar el símbol %) ]]-Taula1[[#This Row],[% Reducció salari per baix rendiment        (no posar el símbol %)]]</f>
        <v>0</v>
      </c>
      <c r="AM674" s="131">
        <f>ROUND((AN674/100)*24.8547945*Taula1[[#This Row],[Espai reservat Administració (dies)]],2)</f>
        <v>0</v>
      </c>
      <c r="AN674" s="79">
        <f>Taula1[[#This Row],[% Jornada segons contracte
(no posar el símbol %) ]]-Taula1[[#This Row],[% Reducció salari per baix rendiment        (no posar el símbol %)]]</f>
        <v>0</v>
      </c>
      <c r="AO674" s="131">
        <f t="shared" si="162"/>
        <v>0</v>
      </c>
      <c r="AP674" s="87"/>
      <c r="AQ674" s="137">
        <f>ROUND((AR674/100)*693*Taula1[[#This Row],[Mesos naturals sencers treballats període justificat (01/01/2023 - 31/03/2023)]],2)</f>
        <v>0</v>
      </c>
      <c r="AR674" s="90">
        <f>Taula1[[#This Row],[% Jornada segons contracte
(no posar el símbol %) ]]-Taula1[[#This Row],[% Reducció salari per baix rendiment        (no posar el símbol %)]]</f>
        <v>0</v>
      </c>
      <c r="AS674" s="137">
        <f>ROUND((AT674/100)*22.78356164*Taula1[[#This Row],[Dies treballats període justificat (01/01/2023 - 31/03/2023)              no comptabilitzats com a mes natural sencer]],2)</f>
        <v>0</v>
      </c>
      <c r="AT674" s="90">
        <f>Taula1[[#This Row],[% Jornada segons contracte
(no posar el símbol %) ]]-Taula1[[#This Row],[% Reducció salari per baix rendiment        (no posar el símbol %)]]</f>
        <v>0</v>
      </c>
      <c r="AU674" s="137">
        <f t="shared" si="163"/>
        <v>0</v>
      </c>
      <c r="AV674" s="87"/>
      <c r="AW674" s="136">
        <f>ROUND((AX674/100)*693*Taula1[[#This Row],[Espai reservat Administració  (mesos)]],2)</f>
        <v>0</v>
      </c>
      <c r="AX674" s="90">
        <f>Taula1[[#This Row],[% Jornada segons contracte
(no posar el símbol %) ]]-Taula1[[#This Row],[% Reducció salari per baix rendiment        (no posar el símbol %)]]</f>
        <v>0</v>
      </c>
      <c r="AY674" s="131">
        <f>ROUND((AZ674/100)*22.78356164*Taula1[[#This Row],[Espai reservat Administració (dies)]],2)</f>
        <v>0</v>
      </c>
      <c r="AZ674" s="81">
        <f>Taula1[[#This Row],[% Jornada segons contracte
(no posar el símbol %) ]]-Taula1[[#This Row],[% Reducció salari per baix rendiment        (no posar el símbol %)]]</f>
        <v>0</v>
      </c>
      <c r="BA674" s="82">
        <f t="shared" si="164"/>
        <v>0</v>
      </c>
      <c r="BB674" s="41"/>
      <c r="BC674" s="131">
        <f>IF(Taula1[[#This Row],[Grup justificat     (fer servir opcions de la llista desplegable)]]=1,AI674,0)</f>
        <v>0</v>
      </c>
      <c r="BD674" s="131">
        <f>IF(Taula1[[#This Row],[Grup justificat     (fer servir opcions de la llista desplegable)]]=2,AU674,0)</f>
        <v>0</v>
      </c>
      <c r="BE674" s="41"/>
      <c r="BF674" s="131">
        <f>IF(Taula1[[#This Row],[Espai reservat Administració]]=1,AO674,0)</f>
        <v>0</v>
      </c>
      <c r="BG674" s="82">
        <f>IF(Taula1[[#This Row],[Espai reservat Administració]]=2,BA674,0)</f>
        <v>0</v>
      </c>
      <c r="BH674" s="41"/>
      <c r="BI674" s="126">
        <f>IF(Taula1[[#This Row],[Grup justificat     (fer servir opcions de la llista desplegable)]]=1,1,0)</f>
        <v>0</v>
      </c>
      <c r="BJ674" s="126">
        <f>IF(Taula1[[#This Row],[Espai reservat Administració]]=1,1,0)</f>
        <v>0</v>
      </c>
      <c r="BK674" s="111"/>
      <c r="BL674" s="126">
        <f>IF(Taula1[[#This Row],[Grup justificat     (fer servir opcions de la llista desplegable)]]=2,1,0)</f>
        <v>0</v>
      </c>
      <c r="BM674" s="126">
        <f>IF(Taula1[[#This Row],[Espai reservat Administració]]=2,1,0)</f>
        <v>0</v>
      </c>
      <c r="BN674" s="73"/>
      <c r="BO674" s="73"/>
      <c r="BP674" s="73"/>
      <c r="BQ674" s="73"/>
      <c r="BR674" s="73"/>
      <c r="BS674" s="73"/>
      <c r="BT674" s="73"/>
      <c r="BU674" s="73"/>
      <c r="BV674" s="73"/>
      <c r="BW674" s="73"/>
      <c r="BX674" s="73"/>
      <c r="BY674" s="73"/>
      <c r="BZ674" s="73"/>
      <c r="CA674" s="73"/>
      <c r="CB674" s="73"/>
      <c r="CC674" s="73"/>
      <c r="CD674" s="73"/>
      <c r="CE674" s="73"/>
      <c r="CF674" s="73"/>
      <c r="CG674" s="63">
        <f t="shared" si="165"/>
        <v>0</v>
      </c>
      <c r="CH674" s="63">
        <f t="shared" si="166"/>
        <v>0</v>
      </c>
      <c r="CI674" s="73"/>
      <c r="CJ674" s="63">
        <f>IF(Taula1[[#This Row],[Tipus de contracte                                  (fer servir opcions de la llista desplegable)]]="Indefinit",1,0)</f>
        <v>0</v>
      </c>
      <c r="CK674" s="63">
        <f>IF(Taula1[[#This Row],[Tipus de contracte                                  (fer servir opcions de la llista desplegable)]]="Temporal, igual o superior a 6 mesos",1,0)</f>
        <v>0</v>
      </c>
      <c r="CL674" s="63">
        <f>IF(Taula1[[#This Row],[Tipus de contracte                                  (fer servir opcions de la llista desplegable)]]="Substitució per IT",1,0)</f>
        <v>0</v>
      </c>
      <c r="CM674" s="73"/>
      <c r="CN674" s="63">
        <f>IF(Taula1[[#This Row],[Relació llocs de treball]]&gt;=1,1,0)</f>
        <v>0</v>
      </c>
      <c r="CO674" s="73"/>
      <c r="CP674" s="63">
        <f>IF(Taula1[[#This Row],[Identitat de gènere                                                          (fer servir opcions de la llista desplegable)]]="Home",1,0)</f>
        <v>0</v>
      </c>
      <c r="CQ674" s="63">
        <f>IF(Taula1[[#This Row],[Identitat de gènere                                                          (fer servir opcions de la llista desplegable)]]="Dona",1,0)</f>
        <v>0</v>
      </c>
      <c r="CR674" s="63">
        <f>IF(Taula1[[#This Row],[Identitat de gènere                                                          (fer servir opcions de la llista desplegable)]]="No binari",1,0)</f>
        <v>0</v>
      </c>
      <c r="CS674" s="73"/>
      <c r="CT674" s="63">
        <f t="shared" si="160"/>
        <v>0</v>
      </c>
      <c r="CU674" s="64">
        <f t="shared" si="167"/>
        <v>0</v>
      </c>
      <c r="CW674" s="64">
        <f t="shared" si="168"/>
        <v>0</v>
      </c>
      <c r="CX674" s="64">
        <f t="shared" si="169"/>
        <v>0</v>
      </c>
      <c r="CY674" s="64">
        <f t="shared" si="170"/>
        <v>0</v>
      </c>
      <c r="CZ674" s="64">
        <f t="shared" si="171"/>
        <v>0</v>
      </c>
      <c r="DB674" s="64">
        <f t="shared" si="172"/>
        <v>0</v>
      </c>
      <c r="DC674" s="64">
        <f t="shared" si="173"/>
        <v>0</v>
      </c>
      <c r="DD674" s="64">
        <f t="shared" si="174"/>
        <v>0</v>
      </c>
      <c r="DE674" s="64">
        <f t="shared" si="175"/>
        <v>0</v>
      </c>
    </row>
    <row r="675" spans="2:109" x14ac:dyDescent="0.3">
      <c r="B675" s="167"/>
      <c r="C675" s="186"/>
      <c r="D675" s="2"/>
      <c r="E675" s="67"/>
      <c r="F675" s="5"/>
      <c r="G675" s="5"/>
      <c r="H675" s="187"/>
      <c r="I675" s="111" t="str">
        <f ca="1">IF(Taula1[[#This Row],[Data naixement (format dd/mm/aaaa)]]="","0",DATEDIF(Taula1[[#This Row],[Data naixement (format dd/mm/aaaa)]],TODAY(),"Y"))</f>
        <v>0</v>
      </c>
      <c r="J675" s="6"/>
      <c r="K675" s="6"/>
      <c r="L675" s="6"/>
      <c r="M675" s="6"/>
      <c r="N675" s="56"/>
      <c r="O675" s="56"/>
      <c r="P675" s="56"/>
      <c r="Q675" s="6"/>
      <c r="R675" s="7"/>
      <c r="S675" s="143">
        <f>Taula1[[#This Row],[Mesos naturals sencers treballats període justificat (01/01/2023 - 31/03/2023)]]</f>
        <v>0</v>
      </c>
      <c r="T675" s="194">
        <f>Taula1[[#This Row],[Dies treballats període justificat (01/01/2023 - 31/03/2023)              no comptabilitzats com a mes natural sencer]]</f>
        <v>0</v>
      </c>
      <c r="U675" s="12"/>
      <c r="V675" s="7"/>
      <c r="W675" s="188"/>
      <c r="X675" s="188"/>
      <c r="Y675" s="188"/>
      <c r="Z675" s="188"/>
      <c r="AA675" s="190"/>
      <c r="AB675" s="143">
        <f>Taula1[[#This Row],[Grup justificat     (fer servir opcions de la llista desplegable)]]</f>
        <v>0</v>
      </c>
      <c r="AC675" s="182"/>
      <c r="AD675" s="39"/>
      <c r="AE675" s="131">
        <f>ROUND((AF675/100)*756*Taula1[[#This Row],[Mesos naturals sencers treballats període justificat (01/01/2023 - 31/03/2023)]],2)</f>
        <v>0</v>
      </c>
      <c r="AF675" s="81">
        <f>Taula1[[#This Row],[% Jornada segons contracte
(no posar el símbol %) ]]-Taula1[[#This Row],[% Reducció salari per baix rendiment        (no posar el símbol %)]]</f>
        <v>0</v>
      </c>
      <c r="AG675" s="131">
        <f>ROUND((AH675/100)*24.8547945*Taula1[[#This Row],[Dies treballats període justificat (01/01/2023 - 31/03/2023)              no comptabilitzats com a mes natural sencer]],2)</f>
        <v>0</v>
      </c>
      <c r="AH675" s="79">
        <f>Taula1[[#This Row],[% Jornada segons contracte
(no posar el símbol %) ]]-Taula1[[#This Row],[% Reducció salari per baix rendiment        (no posar el símbol %)]]</f>
        <v>0</v>
      </c>
      <c r="AI675" s="131">
        <f t="shared" si="161"/>
        <v>0</v>
      </c>
      <c r="AJ675" s="39"/>
      <c r="AK675" s="131">
        <f>ROUND((AL675/100)*756*Taula1[[#This Row],[Espai reservat Administració  (mesos)]],2)</f>
        <v>0</v>
      </c>
      <c r="AL675" s="81">
        <f>Taula1[[#This Row],[% Jornada segons contracte
(no posar el símbol %) ]]-Taula1[[#This Row],[% Reducció salari per baix rendiment        (no posar el símbol %)]]</f>
        <v>0</v>
      </c>
      <c r="AM675" s="131">
        <f>ROUND((AN675/100)*24.8547945*Taula1[[#This Row],[Espai reservat Administració (dies)]],2)</f>
        <v>0</v>
      </c>
      <c r="AN675" s="79">
        <f>Taula1[[#This Row],[% Jornada segons contracte
(no posar el símbol %) ]]-Taula1[[#This Row],[% Reducció salari per baix rendiment        (no posar el símbol %)]]</f>
        <v>0</v>
      </c>
      <c r="AO675" s="131">
        <f t="shared" si="162"/>
        <v>0</v>
      </c>
      <c r="AP675" s="87"/>
      <c r="AQ675" s="137">
        <f>ROUND((AR675/100)*693*Taula1[[#This Row],[Mesos naturals sencers treballats període justificat (01/01/2023 - 31/03/2023)]],2)</f>
        <v>0</v>
      </c>
      <c r="AR675" s="90">
        <f>Taula1[[#This Row],[% Jornada segons contracte
(no posar el símbol %) ]]-Taula1[[#This Row],[% Reducció salari per baix rendiment        (no posar el símbol %)]]</f>
        <v>0</v>
      </c>
      <c r="AS675" s="137">
        <f>ROUND((AT675/100)*22.78356164*Taula1[[#This Row],[Dies treballats període justificat (01/01/2023 - 31/03/2023)              no comptabilitzats com a mes natural sencer]],2)</f>
        <v>0</v>
      </c>
      <c r="AT675" s="90">
        <f>Taula1[[#This Row],[% Jornada segons contracte
(no posar el símbol %) ]]-Taula1[[#This Row],[% Reducció salari per baix rendiment        (no posar el símbol %)]]</f>
        <v>0</v>
      </c>
      <c r="AU675" s="137">
        <f t="shared" si="163"/>
        <v>0</v>
      </c>
      <c r="AV675" s="87"/>
      <c r="AW675" s="136">
        <f>ROUND((AX675/100)*693*Taula1[[#This Row],[Espai reservat Administració  (mesos)]],2)</f>
        <v>0</v>
      </c>
      <c r="AX675" s="90">
        <f>Taula1[[#This Row],[% Jornada segons contracte
(no posar el símbol %) ]]-Taula1[[#This Row],[% Reducció salari per baix rendiment        (no posar el símbol %)]]</f>
        <v>0</v>
      </c>
      <c r="AY675" s="131">
        <f>ROUND((AZ675/100)*22.78356164*Taula1[[#This Row],[Espai reservat Administració (dies)]],2)</f>
        <v>0</v>
      </c>
      <c r="AZ675" s="81">
        <f>Taula1[[#This Row],[% Jornada segons contracte
(no posar el símbol %) ]]-Taula1[[#This Row],[% Reducció salari per baix rendiment        (no posar el símbol %)]]</f>
        <v>0</v>
      </c>
      <c r="BA675" s="82">
        <f t="shared" si="164"/>
        <v>0</v>
      </c>
      <c r="BB675" s="41"/>
      <c r="BC675" s="131">
        <f>IF(Taula1[[#This Row],[Grup justificat     (fer servir opcions de la llista desplegable)]]=1,AI675,0)</f>
        <v>0</v>
      </c>
      <c r="BD675" s="131">
        <f>IF(Taula1[[#This Row],[Grup justificat     (fer servir opcions de la llista desplegable)]]=2,AU675,0)</f>
        <v>0</v>
      </c>
      <c r="BE675" s="41"/>
      <c r="BF675" s="131">
        <f>IF(Taula1[[#This Row],[Espai reservat Administració]]=1,AO675,0)</f>
        <v>0</v>
      </c>
      <c r="BG675" s="82">
        <f>IF(Taula1[[#This Row],[Espai reservat Administració]]=2,BA675,0)</f>
        <v>0</v>
      </c>
      <c r="BH675" s="41"/>
      <c r="BI675" s="126">
        <f>IF(Taula1[[#This Row],[Grup justificat     (fer servir opcions de la llista desplegable)]]=1,1,0)</f>
        <v>0</v>
      </c>
      <c r="BJ675" s="126">
        <f>IF(Taula1[[#This Row],[Espai reservat Administració]]=1,1,0)</f>
        <v>0</v>
      </c>
      <c r="BK675" s="111"/>
      <c r="BL675" s="126">
        <f>IF(Taula1[[#This Row],[Grup justificat     (fer servir opcions de la llista desplegable)]]=2,1,0)</f>
        <v>0</v>
      </c>
      <c r="BM675" s="126">
        <f>IF(Taula1[[#This Row],[Espai reservat Administració]]=2,1,0)</f>
        <v>0</v>
      </c>
      <c r="BN675" s="73"/>
      <c r="BO675" s="73"/>
      <c r="BP675" s="73"/>
      <c r="BQ675" s="73"/>
      <c r="BR675" s="73"/>
      <c r="BS675" s="73"/>
      <c r="BT675" s="73"/>
      <c r="BU675" s="73"/>
      <c r="BV675" s="73"/>
      <c r="BW675" s="73"/>
      <c r="BX675" s="73"/>
      <c r="BY675" s="73"/>
      <c r="BZ675" s="73"/>
      <c r="CA675" s="73"/>
      <c r="CB675" s="73"/>
      <c r="CC675" s="73"/>
      <c r="CD675" s="73"/>
      <c r="CE675" s="73"/>
      <c r="CF675" s="73"/>
      <c r="CG675" s="63">
        <f t="shared" si="165"/>
        <v>0</v>
      </c>
      <c r="CH675" s="63">
        <f t="shared" si="166"/>
        <v>0</v>
      </c>
      <c r="CI675" s="73"/>
      <c r="CJ675" s="63">
        <f>IF(Taula1[[#This Row],[Tipus de contracte                                  (fer servir opcions de la llista desplegable)]]="Indefinit",1,0)</f>
        <v>0</v>
      </c>
      <c r="CK675" s="63">
        <f>IF(Taula1[[#This Row],[Tipus de contracte                                  (fer servir opcions de la llista desplegable)]]="Temporal, igual o superior a 6 mesos",1,0)</f>
        <v>0</v>
      </c>
      <c r="CL675" s="63">
        <f>IF(Taula1[[#This Row],[Tipus de contracte                                  (fer servir opcions de la llista desplegable)]]="Substitució per IT",1,0)</f>
        <v>0</v>
      </c>
      <c r="CM675" s="73"/>
      <c r="CN675" s="63">
        <f>IF(Taula1[[#This Row],[Relació llocs de treball]]&gt;=1,1,0)</f>
        <v>0</v>
      </c>
      <c r="CO675" s="73"/>
      <c r="CP675" s="63">
        <f>IF(Taula1[[#This Row],[Identitat de gènere                                                          (fer servir opcions de la llista desplegable)]]="Home",1,0)</f>
        <v>0</v>
      </c>
      <c r="CQ675" s="63">
        <f>IF(Taula1[[#This Row],[Identitat de gènere                                                          (fer servir opcions de la llista desplegable)]]="Dona",1,0)</f>
        <v>0</v>
      </c>
      <c r="CR675" s="63">
        <f>IF(Taula1[[#This Row],[Identitat de gènere                                                          (fer servir opcions de la llista desplegable)]]="No binari",1,0)</f>
        <v>0</v>
      </c>
      <c r="CS675" s="73"/>
      <c r="CT675" s="63">
        <f t="shared" si="160"/>
        <v>0</v>
      </c>
      <c r="CU675" s="64">
        <f t="shared" si="167"/>
        <v>0</v>
      </c>
      <c r="CW675" s="64">
        <f t="shared" si="168"/>
        <v>0</v>
      </c>
      <c r="CX675" s="64">
        <f t="shared" si="169"/>
        <v>0</v>
      </c>
      <c r="CY675" s="64">
        <f t="shared" si="170"/>
        <v>0</v>
      </c>
      <c r="CZ675" s="64">
        <f t="shared" si="171"/>
        <v>0</v>
      </c>
      <c r="DB675" s="64">
        <f t="shared" si="172"/>
        <v>0</v>
      </c>
      <c r="DC675" s="64">
        <f t="shared" si="173"/>
        <v>0</v>
      </c>
      <c r="DD675" s="64">
        <f t="shared" si="174"/>
        <v>0</v>
      </c>
      <c r="DE675" s="64">
        <f t="shared" si="175"/>
        <v>0</v>
      </c>
    </row>
    <row r="676" spans="2:109" x14ac:dyDescent="0.3">
      <c r="B676" s="167"/>
      <c r="C676" s="186"/>
      <c r="D676" s="2"/>
      <c r="E676" s="67"/>
      <c r="F676" s="5"/>
      <c r="G676" s="5"/>
      <c r="H676" s="187"/>
      <c r="I676" s="111" t="str">
        <f ca="1">IF(Taula1[[#This Row],[Data naixement (format dd/mm/aaaa)]]="","0",DATEDIF(Taula1[[#This Row],[Data naixement (format dd/mm/aaaa)]],TODAY(),"Y"))</f>
        <v>0</v>
      </c>
      <c r="J676" s="6"/>
      <c r="K676" s="6"/>
      <c r="L676" s="6"/>
      <c r="M676" s="6"/>
      <c r="N676" s="56"/>
      <c r="O676" s="56"/>
      <c r="P676" s="56"/>
      <c r="Q676" s="6"/>
      <c r="R676" s="7"/>
      <c r="S676" s="143">
        <f>Taula1[[#This Row],[Mesos naturals sencers treballats període justificat (01/01/2023 - 31/03/2023)]]</f>
        <v>0</v>
      </c>
      <c r="T676" s="194">
        <f>Taula1[[#This Row],[Dies treballats període justificat (01/01/2023 - 31/03/2023)              no comptabilitzats com a mes natural sencer]]</f>
        <v>0</v>
      </c>
      <c r="U676" s="12"/>
      <c r="V676" s="7"/>
      <c r="W676" s="188"/>
      <c r="X676" s="188"/>
      <c r="Y676" s="188"/>
      <c r="Z676" s="188"/>
      <c r="AA676" s="190"/>
      <c r="AB676" s="143">
        <f>Taula1[[#This Row],[Grup justificat     (fer servir opcions de la llista desplegable)]]</f>
        <v>0</v>
      </c>
      <c r="AC676" s="182"/>
      <c r="AD676" s="39"/>
      <c r="AE676" s="131">
        <f>ROUND((AF676/100)*756*Taula1[[#This Row],[Mesos naturals sencers treballats període justificat (01/01/2023 - 31/03/2023)]],2)</f>
        <v>0</v>
      </c>
      <c r="AF676" s="81">
        <f>Taula1[[#This Row],[% Jornada segons contracte
(no posar el símbol %) ]]-Taula1[[#This Row],[% Reducció salari per baix rendiment        (no posar el símbol %)]]</f>
        <v>0</v>
      </c>
      <c r="AG676" s="131">
        <f>ROUND((AH676/100)*24.8547945*Taula1[[#This Row],[Dies treballats període justificat (01/01/2023 - 31/03/2023)              no comptabilitzats com a mes natural sencer]],2)</f>
        <v>0</v>
      </c>
      <c r="AH676" s="79">
        <f>Taula1[[#This Row],[% Jornada segons contracte
(no posar el símbol %) ]]-Taula1[[#This Row],[% Reducció salari per baix rendiment        (no posar el símbol %)]]</f>
        <v>0</v>
      </c>
      <c r="AI676" s="131">
        <f t="shared" si="161"/>
        <v>0</v>
      </c>
      <c r="AJ676" s="39"/>
      <c r="AK676" s="131">
        <f>ROUND((AL676/100)*756*Taula1[[#This Row],[Espai reservat Administració  (mesos)]],2)</f>
        <v>0</v>
      </c>
      <c r="AL676" s="81">
        <f>Taula1[[#This Row],[% Jornada segons contracte
(no posar el símbol %) ]]-Taula1[[#This Row],[% Reducció salari per baix rendiment        (no posar el símbol %)]]</f>
        <v>0</v>
      </c>
      <c r="AM676" s="131">
        <f>ROUND((AN676/100)*24.8547945*Taula1[[#This Row],[Espai reservat Administració (dies)]],2)</f>
        <v>0</v>
      </c>
      <c r="AN676" s="79">
        <f>Taula1[[#This Row],[% Jornada segons contracte
(no posar el símbol %) ]]-Taula1[[#This Row],[% Reducció salari per baix rendiment        (no posar el símbol %)]]</f>
        <v>0</v>
      </c>
      <c r="AO676" s="131">
        <f t="shared" si="162"/>
        <v>0</v>
      </c>
      <c r="AP676" s="87"/>
      <c r="AQ676" s="137">
        <f>ROUND((AR676/100)*693*Taula1[[#This Row],[Mesos naturals sencers treballats període justificat (01/01/2023 - 31/03/2023)]],2)</f>
        <v>0</v>
      </c>
      <c r="AR676" s="90">
        <f>Taula1[[#This Row],[% Jornada segons contracte
(no posar el símbol %) ]]-Taula1[[#This Row],[% Reducció salari per baix rendiment        (no posar el símbol %)]]</f>
        <v>0</v>
      </c>
      <c r="AS676" s="137">
        <f>ROUND((AT676/100)*22.78356164*Taula1[[#This Row],[Dies treballats període justificat (01/01/2023 - 31/03/2023)              no comptabilitzats com a mes natural sencer]],2)</f>
        <v>0</v>
      </c>
      <c r="AT676" s="90">
        <f>Taula1[[#This Row],[% Jornada segons contracte
(no posar el símbol %) ]]-Taula1[[#This Row],[% Reducció salari per baix rendiment        (no posar el símbol %)]]</f>
        <v>0</v>
      </c>
      <c r="AU676" s="137">
        <f t="shared" si="163"/>
        <v>0</v>
      </c>
      <c r="AV676" s="87"/>
      <c r="AW676" s="136">
        <f>ROUND((AX676/100)*693*Taula1[[#This Row],[Espai reservat Administració  (mesos)]],2)</f>
        <v>0</v>
      </c>
      <c r="AX676" s="90">
        <f>Taula1[[#This Row],[% Jornada segons contracte
(no posar el símbol %) ]]-Taula1[[#This Row],[% Reducció salari per baix rendiment        (no posar el símbol %)]]</f>
        <v>0</v>
      </c>
      <c r="AY676" s="131">
        <f>ROUND((AZ676/100)*22.78356164*Taula1[[#This Row],[Espai reservat Administració (dies)]],2)</f>
        <v>0</v>
      </c>
      <c r="AZ676" s="81">
        <f>Taula1[[#This Row],[% Jornada segons contracte
(no posar el símbol %) ]]-Taula1[[#This Row],[% Reducció salari per baix rendiment        (no posar el símbol %)]]</f>
        <v>0</v>
      </c>
      <c r="BA676" s="82">
        <f t="shared" si="164"/>
        <v>0</v>
      </c>
      <c r="BB676" s="41"/>
      <c r="BC676" s="131">
        <f>IF(Taula1[[#This Row],[Grup justificat     (fer servir opcions de la llista desplegable)]]=1,AI676,0)</f>
        <v>0</v>
      </c>
      <c r="BD676" s="131">
        <f>IF(Taula1[[#This Row],[Grup justificat     (fer servir opcions de la llista desplegable)]]=2,AU676,0)</f>
        <v>0</v>
      </c>
      <c r="BE676" s="41"/>
      <c r="BF676" s="131">
        <f>IF(Taula1[[#This Row],[Espai reservat Administració]]=1,AO676,0)</f>
        <v>0</v>
      </c>
      <c r="BG676" s="82">
        <f>IF(Taula1[[#This Row],[Espai reservat Administració]]=2,BA676,0)</f>
        <v>0</v>
      </c>
      <c r="BH676" s="41"/>
      <c r="BI676" s="126">
        <f>IF(Taula1[[#This Row],[Grup justificat     (fer servir opcions de la llista desplegable)]]=1,1,0)</f>
        <v>0</v>
      </c>
      <c r="BJ676" s="126">
        <f>IF(Taula1[[#This Row],[Espai reservat Administració]]=1,1,0)</f>
        <v>0</v>
      </c>
      <c r="BK676" s="111"/>
      <c r="BL676" s="126">
        <f>IF(Taula1[[#This Row],[Grup justificat     (fer servir opcions de la llista desplegable)]]=2,1,0)</f>
        <v>0</v>
      </c>
      <c r="BM676" s="126">
        <f>IF(Taula1[[#This Row],[Espai reservat Administració]]=2,1,0)</f>
        <v>0</v>
      </c>
      <c r="BN676" s="73"/>
      <c r="BO676" s="73"/>
      <c r="BP676" s="73"/>
      <c r="BQ676" s="73"/>
      <c r="BR676" s="73"/>
      <c r="BS676" s="73"/>
      <c r="BT676" s="73"/>
      <c r="BU676" s="73"/>
      <c r="BV676" s="73"/>
      <c r="BW676" s="73"/>
      <c r="BX676" s="73"/>
      <c r="BY676" s="73"/>
      <c r="BZ676" s="73"/>
      <c r="CA676" s="73"/>
      <c r="CB676" s="73"/>
      <c r="CC676" s="73"/>
      <c r="CD676" s="73"/>
      <c r="CE676" s="73"/>
      <c r="CF676" s="73"/>
      <c r="CG676" s="63">
        <f t="shared" si="165"/>
        <v>0</v>
      </c>
      <c r="CH676" s="63">
        <f t="shared" si="166"/>
        <v>0</v>
      </c>
      <c r="CI676" s="73"/>
      <c r="CJ676" s="63">
        <f>IF(Taula1[[#This Row],[Tipus de contracte                                  (fer servir opcions de la llista desplegable)]]="Indefinit",1,0)</f>
        <v>0</v>
      </c>
      <c r="CK676" s="63">
        <f>IF(Taula1[[#This Row],[Tipus de contracte                                  (fer servir opcions de la llista desplegable)]]="Temporal, igual o superior a 6 mesos",1,0)</f>
        <v>0</v>
      </c>
      <c r="CL676" s="63">
        <f>IF(Taula1[[#This Row],[Tipus de contracte                                  (fer servir opcions de la llista desplegable)]]="Substitució per IT",1,0)</f>
        <v>0</v>
      </c>
      <c r="CM676" s="73"/>
      <c r="CN676" s="63">
        <f>IF(Taula1[[#This Row],[Relació llocs de treball]]&gt;=1,1,0)</f>
        <v>0</v>
      </c>
      <c r="CO676" s="73"/>
      <c r="CP676" s="63">
        <f>IF(Taula1[[#This Row],[Identitat de gènere                                                          (fer servir opcions de la llista desplegable)]]="Home",1,0)</f>
        <v>0</v>
      </c>
      <c r="CQ676" s="63">
        <f>IF(Taula1[[#This Row],[Identitat de gènere                                                          (fer servir opcions de la llista desplegable)]]="Dona",1,0)</f>
        <v>0</v>
      </c>
      <c r="CR676" s="63">
        <f>IF(Taula1[[#This Row],[Identitat de gènere                                                          (fer servir opcions de la llista desplegable)]]="No binari",1,0)</f>
        <v>0</v>
      </c>
      <c r="CS676" s="73"/>
      <c r="CT676" s="63">
        <f t="shared" si="160"/>
        <v>0</v>
      </c>
      <c r="CU676" s="64">
        <f t="shared" si="167"/>
        <v>0</v>
      </c>
      <c r="CW676" s="64">
        <f t="shared" si="168"/>
        <v>0</v>
      </c>
      <c r="CX676" s="64">
        <f t="shared" si="169"/>
        <v>0</v>
      </c>
      <c r="CY676" s="64">
        <f t="shared" si="170"/>
        <v>0</v>
      </c>
      <c r="CZ676" s="64">
        <f t="shared" si="171"/>
        <v>0</v>
      </c>
      <c r="DB676" s="64">
        <f t="shared" si="172"/>
        <v>0</v>
      </c>
      <c r="DC676" s="64">
        <f t="shared" si="173"/>
        <v>0</v>
      </c>
      <c r="DD676" s="64">
        <f t="shared" si="174"/>
        <v>0</v>
      </c>
      <c r="DE676" s="64">
        <f t="shared" si="175"/>
        <v>0</v>
      </c>
    </row>
    <row r="677" spans="2:109" x14ac:dyDescent="0.3">
      <c r="B677" s="167"/>
      <c r="C677" s="186"/>
      <c r="D677" s="2"/>
      <c r="E677" s="67"/>
      <c r="F677" s="5"/>
      <c r="G677" s="5"/>
      <c r="H677" s="187"/>
      <c r="I677" s="111" t="str">
        <f ca="1">IF(Taula1[[#This Row],[Data naixement (format dd/mm/aaaa)]]="","0",DATEDIF(Taula1[[#This Row],[Data naixement (format dd/mm/aaaa)]],TODAY(),"Y"))</f>
        <v>0</v>
      </c>
      <c r="J677" s="6"/>
      <c r="K677" s="6"/>
      <c r="L677" s="6"/>
      <c r="M677" s="6"/>
      <c r="N677" s="56"/>
      <c r="O677" s="56"/>
      <c r="P677" s="56"/>
      <c r="Q677" s="6"/>
      <c r="R677" s="7"/>
      <c r="S677" s="143">
        <f>Taula1[[#This Row],[Mesos naturals sencers treballats període justificat (01/01/2023 - 31/03/2023)]]</f>
        <v>0</v>
      </c>
      <c r="T677" s="194">
        <f>Taula1[[#This Row],[Dies treballats període justificat (01/01/2023 - 31/03/2023)              no comptabilitzats com a mes natural sencer]]</f>
        <v>0</v>
      </c>
      <c r="U677" s="12"/>
      <c r="V677" s="7"/>
      <c r="W677" s="188"/>
      <c r="X677" s="188"/>
      <c r="Y677" s="188"/>
      <c r="Z677" s="188"/>
      <c r="AA677" s="190"/>
      <c r="AB677" s="143">
        <f>Taula1[[#This Row],[Grup justificat     (fer servir opcions de la llista desplegable)]]</f>
        <v>0</v>
      </c>
      <c r="AC677" s="182"/>
      <c r="AD677" s="39"/>
      <c r="AE677" s="131">
        <f>ROUND((AF677/100)*756*Taula1[[#This Row],[Mesos naturals sencers treballats període justificat (01/01/2023 - 31/03/2023)]],2)</f>
        <v>0</v>
      </c>
      <c r="AF677" s="81">
        <f>Taula1[[#This Row],[% Jornada segons contracte
(no posar el símbol %) ]]-Taula1[[#This Row],[% Reducció salari per baix rendiment        (no posar el símbol %)]]</f>
        <v>0</v>
      </c>
      <c r="AG677" s="131">
        <f>ROUND((AH677/100)*24.8547945*Taula1[[#This Row],[Dies treballats període justificat (01/01/2023 - 31/03/2023)              no comptabilitzats com a mes natural sencer]],2)</f>
        <v>0</v>
      </c>
      <c r="AH677" s="79">
        <f>Taula1[[#This Row],[% Jornada segons contracte
(no posar el símbol %) ]]-Taula1[[#This Row],[% Reducció salari per baix rendiment        (no posar el símbol %)]]</f>
        <v>0</v>
      </c>
      <c r="AI677" s="131">
        <f t="shared" si="161"/>
        <v>0</v>
      </c>
      <c r="AJ677" s="39"/>
      <c r="AK677" s="131">
        <f>ROUND((AL677/100)*756*Taula1[[#This Row],[Espai reservat Administració  (mesos)]],2)</f>
        <v>0</v>
      </c>
      <c r="AL677" s="81">
        <f>Taula1[[#This Row],[% Jornada segons contracte
(no posar el símbol %) ]]-Taula1[[#This Row],[% Reducció salari per baix rendiment        (no posar el símbol %)]]</f>
        <v>0</v>
      </c>
      <c r="AM677" s="131">
        <f>ROUND((AN677/100)*24.8547945*Taula1[[#This Row],[Espai reservat Administració (dies)]],2)</f>
        <v>0</v>
      </c>
      <c r="AN677" s="79">
        <f>Taula1[[#This Row],[% Jornada segons contracte
(no posar el símbol %) ]]-Taula1[[#This Row],[% Reducció salari per baix rendiment        (no posar el símbol %)]]</f>
        <v>0</v>
      </c>
      <c r="AO677" s="131">
        <f t="shared" si="162"/>
        <v>0</v>
      </c>
      <c r="AP677" s="87"/>
      <c r="AQ677" s="137">
        <f>ROUND((AR677/100)*693*Taula1[[#This Row],[Mesos naturals sencers treballats període justificat (01/01/2023 - 31/03/2023)]],2)</f>
        <v>0</v>
      </c>
      <c r="AR677" s="90">
        <f>Taula1[[#This Row],[% Jornada segons contracte
(no posar el símbol %) ]]-Taula1[[#This Row],[% Reducció salari per baix rendiment        (no posar el símbol %)]]</f>
        <v>0</v>
      </c>
      <c r="AS677" s="137">
        <f>ROUND((AT677/100)*22.78356164*Taula1[[#This Row],[Dies treballats període justificat (01/01/2023 - 31/03/2023)              no comptabilitzats com a mes natural sencer]],2)</f>
        <v>0</v>
      </c>
      <c r="AT677" s="90">
        <f>Taula1[[#This Row],[% Jornada segons contracte
(no posar el símbol %) ]]-Taula1[[#This Row],[% Reducció salari per baix rendiment        (no posar el símbol %)]]</f>
        <v>0</v>
      </c>
      <c r="AU677" s="137">
        <f t="shared" si="163"/>
        <v>0</v>
      </c>
      <c r="AV677" s="87"/>
      <c r="AW677" s="136">
        <f>ROUND((AX677/100)*693*Taula1[[#This Row],[Espai reservat Administració  (mesos)]],2)</f>
        <v>0</v>
      </c>
      <c r="AX677" s="90">
        <f>Taula1[[#This Row],[% Jornada segons contracte
(no posar el símbol %) ]]-Taula1[[#This Row],[% Reducció salari per baix rendiment        (no posar el símbol %)]]</f>
        <v>0</v>
      </c>
      <c r="AY677" s="131">
        <f>ROUND((AZ677/100)*22.78356164*Taula1[[#This Row],[Espai reservat Administració (dies)]],2)</f>
        <v>0</v>
      </c>
      <c r="AZ677" s="81">
        <f>Taula1[[#This Row],[% Jornada segons contracte
(no posar el símbol %) ]]-Taula1[[#This Row],[% Reducció salari per baix rendiment        (no posar el símbol %)]]</f>
        <v>0</v>
      </c>
      <c r="BA677" s="82">
        <f t="shared" si="164"/>
        <v>0</v>
      </c>
      <c r="BB677" s="41"/>
      <c r="BC677" s="131">
        <f>IF(Taula1[[#This Row],[Grup justificat     (fer servir opcions de la llista desplegable)]]=1,AI677,0)</f>
        <v>0</v>
      </c>
      <c r="BD677" s="131">
        <f>IF(Taula1[[#This Row],[Grup justificat     (fer servir opcions de la llista desplegable)]]=2,AU677,0)</f>
        <v>0</v>
      </c>
      <c r="BE677" s="41"/>
      <c r="BF677" s="131">
        <f>IF(Taula1[[#This Row],[Espai reservat Administració]]=1,AO677,0)</f>
        <v>0</v>
      </c>
      <c r="BG677" s="82">
        <f>IF(Taula1[[#This Row],[Espai reservat Administració]]=2,BA677,0)</f>
        <v>0</v>
      </c>
      <c r="BH677" s="41"/>
      <c r="BI677" s="126">
        <f>IF(Taula1[[#This Row],[Grup justificat     (fer servir opcions de la llista desplegable)]]=1,1,0)</f>
        <v>0</v>
      </c>
      <c r="BJ677" s="126">
        <f>IF(Taula1[[#This Row],[Espai reservat Administració]]=1,1,0)</f>
        <v>0</v>
      </c>
      <c r="BK677" s="111"/>
      <c r="BL677" s="126">
        <f>IF(Taula1[[#This Row],[Grup justificat     (fer servir opcions de la llista desplegable)]]=2,1,0)</f>
        <v>0</v>
      </c>
      <c r="BM677" s="126">
        <f>IF(Taula1[[#This Row],[Espai reservat Administració]]=2,1,0)</f>
        <v>0</v>
      </c>
      <c r="BN677" s="73"/>
      <c r="BO677" s="73"/>
      <c r="BP677" s="73"/>
      <c r="BQ677" s="73"/>
      <c r="BR677" s="73"/>
      <c r="BS677" s="73"/>
      <c r="BT677" s="73"/>
      <c r="BU677" s="73"/>
      <c r="BV677" s="73"/>
      <c r="BW677" s="73"/>
      <c r="BX677" s="73"/>
      <c r="BY677" s="73"/>
      <c r="BZ677" s="73"/>
      <c r="CA677" s="73"/>
      <c r="CB677" s="73"/>
      <c r="CC677" s="73"/>
      <c r="CD677" s="73"/>
      <c r="CE677" s="73"/>
      <c r="CF677" s="73"/>
      <c r="CG677" s="63">
        <f t="shared" si="165"/>
        <v>0</v>
      </c>
      <c r="CH677" s="63">
        <f t="shared" si="166"/>
        <v>0</v>
      </c>
      <c r="CI677" s="73"/>
      <c r="CJ677" s="63">
        <f>IF(Taula1[[#This Row],[Tipus de contracte                                  (fer servir opcions de la llista desplegable)]]="Indefinit",1,0)</f>
        <v>0</v>
      </c>
      <c r="CK677" s="63">
        <f>IF(Taula1[[#This Row],[Tipus de contracte                                  (fer servir opcions de la llista desplegable)]]="Temporal, igual o superior a 6 mesos",1,0)</f>
        <v>0</v>
      </c>
      <c r="CL677" s="63">
        <f>IF(Taula1[[#This Row],[Tipus de contracte                                  (fer servir opcions de la llista desplegable)]]="Substitució per IT",1,0)</f>
        <v>0</v>
      </c>
      <c r="CM677" s="73"/>
      <c r="CN677" s="63">
        <f>IF(Taula1[[#This Row],[Relació llocs de treball]]&gt;=1,1,0)</f>
        <v>0</v>
      </c>
      <c r="CO677" s="73"/>
      <c r="CP677" s="63">
        <f>IF(Taula1[[#This Row],[Identitat de gènere                                                          (fer servir opcions de la llista desplegable)]]="Home",1,0)</f>
        <v>0</v>
      </c>
      <c r="CQ677" s="63">
        <f>IF(Taula1[[#This Row],[Identitat de gènere                                                          (fer servir opcions de la llista desplegable)]]="Dona",1,0)</f>
        <v>0</v>
      </c>
      <c r="CR677" s="63">
        <f>IF(Taula1[[#This Row],[Identitat de gènere                                                          (fer servir opcions de la llista desplegable)]]="No binari",1,0)</f>
        <v>0</v>
      </c>
      <c r="CS677" s="73"/>
      <c r="CT677" s="63">
        <f t="shared" si="160"/>
        <v>0</v>
      </c>
      <c r="CU677" s="64">
        <f t="shared" si="167"/>
        <v>0</v>
      </c>
      <c r="CW677" s="64">
        <f t="shared" si="168"/>
        <v>0</v>
      </c>
      <c r="CX677" s="64">
        <f t="shared" si="169"/>
        <v>0</v>
      </c>
      <c r="CY677" s="64">
        <f t="shared" si="170"/>
        <v>0</v>
      </c>
      <c r="CZ677" s="64">
        <f t="shared" si="171"/>
        <v>0</v>
      </c>
      <c r="DB677" s="64">
        <f t="shared" si="172"/>
        <v>0</v>
      </c>
      <c r="DC677" s="64">
        <f t="shared" si="173"/>
        <v>0</v>
      </c>
      <c r="DD677" s="64">
        <f t="shared" si="174"/>
        <v>0</v>
      </c>
      <c r="DE677" s="64">
        <f t="shared" si="175"/>
        <v>0</v>
      </c>
    </row>
    <row r="678" spans="2:109" x14ac:dyDescent="0.3">
      <c r="B678" s="167"/>
      <c r="C678" s="186"/>
      <c r="D678" s="2"/>
      <c r="E678" s="67"/>
      <c r="F678" s="5"/>
      <c r="G678" s="5"/>
      <c r="H678" s="187"/>
      <c r="I678" s="111" t="str">
        <f ca="1">IF(Taula1[[#This Row],[Data naixement (format dd/mm/aaaa)]]="","0",DATEDIF(Taula1[[#This Row],[Data naixement (format dd/mm/aaaa)]],TODAY(),"Y"))</f>
        <v>0</v>
      </c>
      <c r="J678" s="6"/>
      <c r="K678" s="6"/>
      <c r="L678" s="6"/>
      <c r="M678" s="6"/>
      <c r="N678" s="56"/>
      <c r="O678" s="56"/>
      <c r="P678" s="56"/>
      <c r="Q678" s="6"/>
      <c r="R678" s="7"/>
      <c r="S678" s="143">
        <f>Taula1[[#This Row],[Mesos naturals sencers treballats període justificat (01/01/2023 - 31/03/2023)]]</f>
        <v>0</v>
      </c>
      <c r="T678" s="194">
        <f>Taula1[[#This Row],[Dies treballats període justificat (01/01/2023 - 31/03/2023)              no comptabilitzats com a mes natural sencer]]</f>
        <v>0</v>
      </c>
      <c r="U678" s="12"/>
      <c r="V678" s="7"/>
      <c r="W678" s="188"/>
      <c r="X678" s="188"/>
      <c r="Y678" s="188"/>
      <c r="Z678" s="188"/>
      <c r="AA678" s="190"/>
      <c r="AB678" s="143">
        <f>Taula1[[#This Row],[Grup justificat     (fer servir opcions de la llista desplegable)]]</f>
        <v>0</v>
      </c>
      <c r="AC678" s="182"/>
      <c r="AD678" s="39"/>
      <c r="AE678" s="131">
        <f>ROUND((AF678/100)*756*Taula1[[#This Row],[Mesos naturals sencers treballats període justificat (01/01/2023 - 31/03/2023)]],2)</f>
        <v>0</v>
      </c>
      <c r="AF678" s="81">
        <f>Taula1[[#This Row],[% Jornada segons contracte
(no posar el símbol %) ]]-Taula1[[#This Row],[% Reducció salari per baix rendiment        (no posar el símbol %)]]</f>
        <v>0</v>
      </c>
      <c r="AG678" s="131">
        <f>ROUND((AH678/100)*24.8547945*Taula1[[#This Row],[Dies treballats període justificat (01/01/2023 - 31/03/2023)              no comptabilitzats com a mes natural sencer]],2)</f>
        <v>0</v>
      </c>
      <c r="AH678" s="79">
        <f>Taula1[[#This Row],[% Jornada segons contracte
(no posar el símbol %) ]]-Taula1[[#This Row],[% Reducció salari per baix rendiment        (no posar el símbol %)]]</f>
        <v>0</v>
      </c>
      <c r="AI678" s="131">
        <f t="shared" si="161"/>
        <v>0</v>
      </c>
      <c r="AJ678" s="39"/>
      <c r="AK678" s="131">
        <f>ROUND((AL678/100)*756*Taula1[[#This Row],[Espai reservat Administració  (mesos)]],2)</f>
        <v>0</v>
      </c>
      <c r="AL678" s="81">
        <f>Taula1[[#This Row],[% Jornada segons contracte
(no posar el símbol %) ]]-Taula1[[#This Row],[% Reducció salari per baix rendiment        (no posar el símbol %)]]</f>
        <v>0</v>
      </c>
      <c r="AM678" s="131">
        <f>ROUND((AN678/100)*24.8547945*Taula1[[#This Row],[Espai reservat Administració (dies)]],2)</f>
        <v>0</v>
      </c>
      <c r="AN678" s="79">
        <f>Taula1[[#This Row],[% Jornada segons contracte
(no posar el símbol %) ]]-Taula1[[#This Row],[% Reducció salari per baix rendiment        (no posar el símbol %)]]</f>
        <v>0</v>
      </c>
      <c r="AO678" s="131">
        <f t="shared" si="162"/>
        <v>0</v>
      </c>
      <c r="AP678" s="87"/>
      <c r="AQ678" s="137">
        <f>ROUND((AR678/100)*693*Taula1[[#This Row],[Mesos naturals sencers treballats període justificat (01/01/2023 - 31/03/2023)]],2)</f>
        <v>0</v>
      </c>
      <c r="AR678" s="90">
        <f>Taula1[[#This Row],[% Jornada segons contracte
(no posar el símbol %) ]]-Taula1[[#This Row],[% Reducció salari per baix rendiment        (no posar el símbol %)]]</f>
        <v>0</v>
      </c>
      <c r="AS678" s="137">
        <f>ROUND((AT678/100)*22.78356164*Taula1[[#This Row],[Dies treballats període justificat (01/01/2023 - 31/03/2023)              no comptabilitzats com a mes natural sencer]],2)</f>
        <v>0</v>
      </c>
      <c r="AT678" s="90">
        <f>Taula1[[#This Row],[% Jornada segons contracte
(no posar el símbol %) ]]-Taula1[[#This Row],[% Reducció salari per baix rendiment        (no posar el símbol %)]]</f>
        <v>0</v>
      </c>
      <c r="AU678" s="137">
        <f t="shared" si="163"/>
        <v>0</v>
      </c>
      <c r="AV678" s="87"/>
      <c r="AW678" s="136">
        <f>ROUND((AX678/100)*693*Taula1[[#This Row],[Espai reservat Administració  (mesos)]],2)</f>
        <v>0</v>
      </c>
      <c r="AX678" s="90">
        <f>Taula1[[#This Row],[% Jornada segons contracte
(no posar el símbol %) ]]-Taula1[[#This Row],[% Reducció salari per baix rendiment        (no posar el símbol %)]]</f>
        <v>0</v>
      </c>
      <c r="AY678" s="131">
        <f>ROUND((AZ678/100)*22.78356164*Taula1[[#This Row],[Espai reservat Administració (dies)]],2)</f>
        <v>0</v>
      </c>
      <c r="AZ678" s="81">
        <f>Taula1[[#This Row],[% Jornada segons contracte
(no posar el símbol %) ]]-Taula1[[#This Row],[% Reducció salari per baix rendiment        (no posar el símbol %)]]</f>
        <v>0</v>
      </c>
      <c r="BA678" s="82">
        <f t="shared" si="164"/>
        <v>0</v>
      </c>
      <c r="BB678" s="41"/>
      <c r="BC678" s="131">
        <f>IF(Taula1[[#This Row],[Grup justificat     (fer servir opcions de la llista desplegable)]]=1,AI678,0)</f>
        <v>0</v>
      </c>
      <c r="BD678" s="131">
        <f>IF(Taula1[[#This Row],[Grup justificat     (fer servir opcions de la llista desplegable)]]=2,AU678,0)</f>
        <v>0</v>
      </c>
      <c r="BE678" s="41"/>
      <c r="BF678" s="131">
        <f>IF(Taula1[[#This Row],[Espai reservat Administració]]=1,AO678,0)</f>
        <v>0</v>
      </c>
      <c r="BG678" s="82">
        <f>IF(Taula1[[#This Row],[Espai reservat Administració]]=2,BA678,0)</f>
        <v>0</v>
      </c>
      <c r="BH678" s="41"/>
      <c r="BI678" s="126">
        <f>IF(Taula1[[#This Row],[Grup justificat     (fer servir opcions de la llista desplegable)]]=1,1,0)</f>
        <v>0</v>
      </c>
      <c r="BJ678" s="126">
        <f>IF(Taula1[[#This Row],[Espai reservat Administració]]=1,1,0)</f>
        <v>0</v>
      </c>
      <c r="BK678" s="111"/>
      <c r="BL678" s="126">
        <f>IF(Taula1[[#This Row],[Grup justificat     (fer servir opcions de la llista desplegable)]]=2,1,0)</f>
        <v>0</v>
      </c>
      <c r="BM678" s="126">
        <f>IF(Taula1[[#This Row],[Espai reservat Administració]]=2,1,0)</f>
        <v>0</v>
      </c>
      <c r="BN678" s="73"/>
      <c r="BO678" s="73"/>
      <c r="BP678" s="73"/>
      <c r="BQ678" s="73"/>
      <c r="BR678" s="73"/>
      <c r="BS678" s="73"/>
      <c r="BT678" s="73"/>
      <c r="BU678" s="73"/>
      <c r="BV678" s="73"/>
      <c r="BW678" s="73"/>
      <c r="BX678" s="73"/>
      <c r="BY678" s="73"/>
      <c r="BZ678" s="73"/>
      <c r="CA678" s="73"/>
      <c r="CB678" s="73"/>
      <c r="CC678" s="73"/>
      <c r="CD678" s="73"/>
      <c r="CE678" s="73"/>
      <c r="CF678" s="73"/>
      <c r="CG678" s="63">
        <f t="shared" si="165"/>
        <v>0</v>
      </c>
      <c r="CH678" s="63">
        <f t="shared" si="166"/>
        <v>0</v>
      </c>
      <c r="CI678" s="73"/>
      <c r="CJ678" s="63">
        <f>IF(Taula1[[#This Row],[Tipus de contracte                                  (fer servir opcions de la llista desplegable)]]="Indefinit",1,0)</f>
        <v>0</v>
      </c>
      <c r="CK678" s="63">
        <f>IF(Taula1[[#This Row],[Tipus de contracte                                  (fer servir opcions de la llista desplegable)]]="Temporal, igual o superior a 6 mesos",1,0)</f>
        <v>0</v>
      </c>
      <c r="CL678" s="63">
        <f>IF(Taula1[[#This Row],[Tipus de contracte                                  (fer servir opcions de la llista desplegable)]]="Substitució per IT",1,0)</f>
        <v>0</v>
      </c>
      <c r="CM678" s="73"/>
      <c r="CN678" s="63">
        <f>IF(Taula1[[#This Row],[Relació llocs de treball]]&gt;=1,1,0)</f>
        <v>0</v>
      </c>
      <c r="CO678" s="73"/>
      <c r="CP678" s="63">
        <f>IF(Taula1[[#This Row],[Identitat de gènere                                                          (fer servir opcions de la llista desplegable)]]="Home",1,0)</f>
        <v>0</v>
      </c>
      <c r="CQ678" s="63">
        <f>IF(Taula1[[#This Row],[Identitat de gènere                                                          (fer servir opcions de la llista desplegable)]]="Dona",1,0)</f>
        <v>0</v>
      </c>
      <c r="CR678" s="63">
        <f>IF(Taula1[[#This Row],[Identitat de gènere                                                          (fer servir opcions de la llista desplegable)]]="No binari",1,0)</f>
        <v>0</v>
      </c>
      <c r="CS678" s="73"/>
      <c r="CT678" s="63">
        <f t="shared" si="160"/>
        <v>0</v>
      </c>
      <c r="CU678" s="64">
        <f t="shared" si="167"/>
        <v>0</v>
      </c>
      <c r="CW678" s="64">
        <f t="shared" si="168"/>
        <v>0</v>
      </c>
      <c r="CX678" s="64">
        <f t="shared" si="169"/>
        <v>0</v>
      </c>
      <c r="CY678" s="64">
        <f t="shared" si="170"/>
        <v>0</v>
      </c>
      <c r="CZ678" s="64">
        <f t="shared" si="171"/>
        <v>0</v>
      </c>
      <c r="DB678" s="64">
        <f t="shared" si="172"/>
        <v>0</v>
      </c>
      <c r="DC678" s="64">
        <f t="shared" si="173"/>
        <v>0</v>
      </c>
      <c r="DD678" s="64">
        <f t="shared" si="174"/>
        <v>0</v>
      </c>
      <c r="DE678" s="64">
        <f t="shared" si="175"/>
        <v>0</v>
      </c>
    </row>
    <row r="679" spans="2:109" x14ac:dyDescent="0.3">
      <c r="B679" s="167"/>
      <c r="C679" s="186"/>
      <c r="D679" s="2"/>
      <c r="E679" s="67"/>
      <c r="F679" s="5"/>
      <c r="G679" s="5"/>
      <c r="H679" s="187"/>
      <c r="I679" s="111" t="str">
        <f ca="1">IF(Taula1[[#This Row],[Data naixement (format dd/mm/aaaa)]]="","0",DATEDIF(Taula1[[#This Row],[Data naixement (format dd/mm/aaaa)]],TODAY(),"Y"))</f>
        <v>0</v>
      </c>
      <c r="J679" s="6"/>
      <c r="K679" s="6"/>
      <c r="L679" s="6"/>
      <c r="M679" s="6"/>
      <c r="N679" s="56"/>
      <c r="O679" s="56"/>
      <c r="P679" s="56"/>
      <c r="Q679" s="6"/>
      <c r="R679" s="7"/>
      <c r="S679" s="143">
        <f>Taula1[[#This Row],[Mesos naturals sencers treballats període justificat (01/01/2023 - 31/03/2023)]]</f>
        <v>0</v>
      </c>
      <c r="T679" s="194">
        <f>Taula1[[#This Row],[Dies treballats període justificat (01/01/2023 - 31/03/2023)              no comptabilitzats com a mes natural sencer]]</f>
        <v>0</v>
      </c>
      <c r="U679" s="12"/>
      <c r="V679" s="7"/>
      <c r="W679" s="188"/>
      <c r="X679" s="188"/>
      <c r="Y679" s="188"/>
      <c r="Z679" s="188"/>
      <c r="AA679" s="190"/>
      <c r="AB679" s="143">
        <f>Taula1[[#This Row],[Grup justificat     (fer servir opcions de la llista desplegable)]]</f>
        <v>0</v>
      </c>
      <c r="AC679" s="182"/>
      <c r="AD679" s="39"/>
      <c r="AE679" s="131">
        <f>ROUND((AF679/100)*756*Taula1[[#This Row],[Mesos naturals sencers treballats període justificat (01/01/2023 - 31/03/2023)]],2)</f>
        <v>0</v>
      </c>
      <c r="AF679" s="81">
        <f>Taula1[[#This Row],[% Jornada segons contracte
(no posar el símbol %) ]]-Taula1[[#This Row],[% Reducció salari per baix rendiment        (no posar el símbol %)]]</f>
        <v>0</v>
      </c>
      <c r="AG679" s="131">
        <f>ROUND((AH679/100)*24.8547945*Taula1[[#This Row],[Dies treballats període justificat (01/01/2023 - 31/03/2023)              no comptabilitzats com a mes natural sencer]],2)</f>
        <v>0</v>
      </c>
      <c r="AH679" s="79">
        <f>Taula1[[#This Row],[% Jornada segons contracte
(no posar el símbol %) ]]-Taula1[[#This Row],[% Reducció salari per baix rendiment        (no posar el símbol %)]]</f>
        <v>0</v>
      </c>
      <c r="AI679" s="131">
        <f t="shared" si="161"/>
        <v>0</v>
      </c>
      <c r="AJ679" s="39"/>
      <c r="AK679" s="131">
        <f>ROUND((AL679/100)*756*Taula1[[#This Row],[Espai reservat Administració  (mesos)]],2)</f>
        <v>0</v>
      </c>
      <c r="AL679" s="81">
        <f>Taula1[[#This Row],[% Jornada segons contracte
(no posar el símbol %) ]]-Taula1[[#This Row],[% Reducció salari per baix rendiment        (no posar el símbol %)]]</f>
        <v>0</v>
      </c>
      <c r="AM679" s="131">
        <f>ROUND((AN679/100)*24.8547945*Taula1[[#This Row],[Espai reservat Administració (dies)]],2)</f>
        <v>0</v>
      </c>
      <c r="AN679" s="79">
        <f>Taula1[[#This Row],[% Jornada segons contracte
(no posar el símbol %) ]]-Taula1[[#This Row],[% Reducció salari per baix rendiment        (no posar el símbol %)]]</f>
        <v>0</v>
      </c>
      <c r="AO679" s="131">
        <f t="shared" si="162"/>
        <v>0</v>
      </c>
      <c r="AP679" s="87"/>
      <c r="AQ679" s="137">
        <f>ROUND((AR679/100)*693*Taula1[[#This Row],[Mesos naturals sencers treballats període justificat (01/01/2023 - 31/03/2023)]],2)</f>
        <v>0</v>
      </c>
      <c r="AR679" s="90">
        <f>Taula1[[#This Row],[% Jornada segons contracte
(no posar el símbol %) ]]-Taula1[[#This Row],[% Reducció salari per baix rendiment        (no posar el símbol %)]]</f>
        <v>0</v>
      </c>
      <c r="AS679" s="137">
        <f>ROUND((AT679/100)*22.78356164*Taula1[[#This Row],[Dies treballats període justificat (01/01/2023 - 31/03/2023)              no comptabilitzats com a mes natural sencer]],2)</f>
        <v>0</v>
      </c>
      <c r="AT679" s="90">
        <f>Taula1[[#This Row],[% Jornada segons contracte
(no posar el símbol %) ]]-Taula1[[#This Row],[% Reducció salari per baix rendiment        (no posar el símbol %)]]</f>
        <v>0</v>
      </c>
      <c r="AU679" s="137">
        <f t="shared" si="163"/>
        <v>0</v>
      </c>
      <c r="AV679" s="87"/>
      <c r="AW679" s="136">
        <f>ROUND((AX679/100)*693*Taula1[[#This Row],[Espai reservat Administració  (mesos)]],2)</f>
        <v>0</v>
      </c>
      <c r="AX679" s="90">
        <f>Taula1[[#This Row],[% Jornada segons contracte
(no posar el símbol %) ]]-Taula1[[#This Row],[% Reducció salari per baix rendiment        (no posar el símbol %)]]</f>
        <v>0</v>
      </c>
      <c r="AY679" s="131">
        <f>ROUND((AZ679/100)*22.78356164*Taula1[[#This Row],[Espai reservat Administració (dies)]],2)</f>
        <v>0</v>
      </c>
      <c r="AZ679" s="81">
        <f>Taula1[[#This Row],[% Jornada segons contracte
(no posar el símbol %) ]]-Taula1[[#This Row],[% Reducció salari per baix rendiment        (no posar el símbol %)]]</f>
        <v>0</v>
      </c>
      <c r="BA679" s="82">
        <f t="shared" si="164"/>
        <v>0</v>
      </c>
      <c r="BB679" s="41"/>
      <c r="BC679" s="131">
        <f>IF(Taula1[[#This Row],[Grup justificat     (fer servir opcions de la llista desplegable)]]=1,AI679,0)</f>
        <v>0</v>
      </c>
      <c r="BD679" s="131">
        <f>IF(Taula1[[#This Row],[Grup justificat     (fer servir opcions de la llista desplegable)]]=2,AU679,0)</f>
        <v>0</v>
      </c>
      <c r="BE679" s="41"/>
      <c r="BF679" s="131">
        <f>IF(Taula1[[#This Row],[Espai reservat Administració]]=1,AO679,0)</f>
        <v>0</v>
      </c>
      <c r="BG679" s="82">
        <f>IF(Taula1[[#This Row],[Espai reservat Administració]]=2,BA679,0)</f>
        <v>0</v>
      </c>
      <c r="BH679" s="41"/>
      <c r="BI679" s="126">
        <f>IF(Taula1[[#This Row],[Grup justificat     (fer servir opcions de la llista desplegable)]]=1,1,0)</f>
        <v>0</v>
      </c>
      <c r="BJ679" s="126">
        <f>IF(Taula1[[#This Row],[Espai reservat Administració]]=1,1,0)</f>
        <v>0</v>
      </c>
      <c r="BK679" s="111"/>
      <c r="BL679" s="126">
        <f>IF(Taula1[[#This Row],[Grup justificat     (fer servir opcions de la llista desplegable)]]=2,1,0)</f>
        <v>0</v>
      </c>
      <c r="BM679" s="126">
        <f>IF(Taula1[[#This Row],[Espai reservat Administració]]=2,1,0)</f>
        <v>0</v>
      </c>
      <c r="BN679" s="73"/>
      <c r="BO679" s="73"/>
      <c r="BP679" s="73"/>
      <c r="BQ679" s="73"/>
      <c r="BR679" s="73"/>
      <c r="BS679" s="73"/>
      <c r="BT679" s="73"/>
      <c r="BU679" s="73"/>
      <c r="BV679" s="73"/>
      <c r="BW679" s="73"/>
      <c r="BX679" s="73"/>
      <c r="BY679" s="73"/>
      <c r="BZ679" s="73"/>
      <c r="CA679" s="73"/>
      <c r="CB679" s="73"/>
      <c r="CC679" s="73"/>
      <c r="CD679" s="73"/>
      <c r="CE679" s="73"/>
      <c r="CF679" s="73"/>
      <c r="CG679" s="63">
        <f t="shared" si="165"/>
        <v>0</v>
      </c>
      <c r="CH679" s="63">
        <f t="shared" si="166"/>
        <v>0</v>
      </c>
      <c r="CI679" s="73"/>
      <c r="CJ679" s="63">
        <f>IF(Taula1[[#This Row],[Tipus de contracte                                  (fer servir opcions de la llista desplegable)]]="Indefinit",1,0)</f>
        <v>0</v>
      </c>
      <c r="CK679" s="63">
        <f>IF(Taula1[[#This Row],[Tipus de contracte                                  (fer servir opcions de la llista desplegable)]]="Temporal, igual o superior a 6 mesos",1,0)</f>
        <v>0</v>
      </c>
      <c r="CL679" s="63">
        <f>IF(Taula1[[#This Row],[Tipus de contracte                                  (fer servir opcions de la llista desplegable)]]="Substitució per IT",1,0)</f>
        <v>0</v>
      </c>
      <c r="CM679" s="73"/>
      <c r="CN679" s="63">
        <f>IF(Taula1[[#This Row],[Relació llocs de treball]]&gt;=1,1,0)</f>
        <v>0</v>
      </c>
      <c r="CO679" s="73"/>
      <c r="CP679" s="63">
        <f>IF(Taula1[[#This Row],[Identitat de gènere                                                          (fer servir opcions de la llista desplegable)]]="Home",1,0)</f>
        <v>0</v>
      </c>
      <c r="CQ679" s="63">
        <f>IF(Taula1[[#This Row],[Identitat de gènere                                                          (fer servir opcions de la llista desplegable)]]="Dona",1,0)</f>
        <v>0</v>
      </c>
      <c r="CR679" s="63">
        <f>IF(Taula1[[#This Row],[Identitat de gènere                                                          (fer servir opcions de la llista desplegable)]]="No binari",1,0)</f>
        <v>0</v>
      </c>
      <c r="CS679" s="73"/>
      <c r="CT679" s="63">
        <f t="shared" si="160"/>
        <v>0</v>
      </c>
      <c r="CU679" s="64">
        <f t="shared" si="167"/>
        <v>0</v>
      </c>
      <c r="CW679" s="64">
        <f t="shared" si="168"/>
        <v>0</v>
      </c>
      <c r="CX679" s="64">
        <f t="shared" si="169"/>
        <v>0</v>
      </c>
      <c r="CY679" s="64">
        <f t="shared" si="170"/>
        <v>0</v>
      </c>
      <c r="CZ679" s="64">
        <f t="shared" si="171"/>
        <v>0</v>
      </c>
      <c r="DB679" s="64">
        <f t="shared" si="172"/>
        <v>0</v>
      </c>
      <c r="DC679" s="64">
        <f t="shared" si="173"/>
        <v>0</v>
      </c>
      <c r="DD679" s="64">
        <f t="shared" si="174"/>
        <v>0</v>
      </c>
      <c r="DE679" s="64">
        <f t="shared" si="175"/>
        <v>0</v>
      </c>
    </row>
    <row r="680" spans="2:109" x14ac:dyDescent="0.3">
      <c r="B680" s="167"/>
      <c r="C680" s="186"/>
      <c r="D680" s="2"/>
      <c r="E680" s="67"/>
      <c r="F680" s="5"/>
      <c r="G680" s="5"/>
      <c r="H680" s="187"/>
      <c r="I680" s="111" t="str">
        <f ca="1">IF(Taula1[[#This Row],[Data naixement (format dd/mm/aaaa)]]="","0",DATEDIF(Taula1[[#This Row],[Data naixement (format dd/mm/aaaa)]],TODAY(),"Y"))</f>
        <v>0</v>
      </c>
      <c r="J680" s="6"/>
      <c r="K680" s="6"/>
      <c r="L680" s="6"/>
      <c r="M680" s="6"/>
      <c r="N680" s="56"/>
      <c r="O680" s="56"/>
      <c r="P680" s="56"/>
      <c r="Q680" s="6"/>
      <c r="R680" s="7"/>
      <c r="S680" s="143">
        <f>Taula1[[#This Row],[Mesos naturals sencers treballats període justificat (01/01/2023 - 31/03/2023)]]</f>
        <v>0</v>
      </c>
      <c r="T680" s="194">
        <f>Taula1[[#This Row],[Dies treballats període justificat (01/01/2023 - 31/03/2023)              no comptabilitzats com a mes natural sencer]]</f>
        <v>0</v>
      </c>
      <c r="U680" s="12"/>
      <c r="V680" s="7"/>
      <c r="W680" s="188"/>
      <c r="X680" s="188"/>
      <c r="Y680" s="188"/>
      <c r="Z680" s="188"/>
      <c r="AA680" s="190"/>
      <c r="AB680" s="143">
        <f>Taula1[[#This Row],[Grup justificat     (fer servir opcions de la llista desplegable)]]</f>
        <v>0</v>
      </c>
      <c r="AC680" s="182"/>
      <c r="AD680" s="39"/>
      <c r="AE680" s="131">
        <f>ROUND((AF680/100)*756*Taula1[[#This Row],[Mesos naturals sencers treballats període justificat (01/01/2023 - 31/03/2023)]],2)</f>
        <v>0</v>
      </c>
      <c r="AF680" s="81">
        <f>Taula1[[#This Row],[% Jornada segons contracte
(no posar el símbol %) ]]-Taula1[[#This Row],[% Reducció salari per baix rendiment        (no posar el símbol %)]]</f>
        <v>0</v>
      </c>
      <c r="AG680" s="131">
        <f>ROUND((AH680/100)*24.8547945*Taula1[[#This Row],[Dies treballats període justificat (01/01/2023 - 31/03/2023)              no comptabilitzats com a mes natural sencer]],2)</f>
        <v>0</v>
      </c>
      <c r="AH680" s="79">
        <f>Taula1[[#This Row],[% Jornada segons contracte
(no posar el símbol %) ]]-Taula1[[#This Row],[% Reducció salari per baix rendiment        (no posar el símbol %)]]</f>
        <v>0</v>
      </c>
      <c r="AI680" s="131">
        <f t="shared" si="161"/>
        <v>0</v>
      </c>
      <c r="AJ680" s="39"/>
      <c r="AK680" s="131">
        <f>ROUND((AL680/100)*756*Taula1[[#This Row],[Espai reservat Administració  (mesos)]],2)</f>
        <v>0</v>
      </c>
      <c r="AL680" s="81">
        <f>Taula1[[#This Row],[% Jornada segons contracte
(no posar el símbol %) ]]-Taula1[[#This Row],[% Reducció salari per baix rendiment        (no posar el símbol %)]]</f>
        <v>0</v>
      </c>
      <c r="AM680" s="131">
        <f>ROUND((AN680/100)*24.8547945*Taula1[[#This Row],[Espai reservat Administració (dies)]],2)</f>
        <v>0</v>
      </c>
      <c r="AN680" s="79">
        <f>Taula1[[#This Row],[% Jornada segons contracte
(no posar el símbol %) ]]-Taula1[[#This Row],[% Reducció salari per baix rendiment        (no posar el símbol %)]]</f>
        <v>0</v>
      </c>
      <c r="AO680" s="131">
        <f t="shared" si="162"/>
        <v>0</v>
      </c>
      <c r="AP680" s="87"/>
      <c r="AQ680" s="137">
        <f>ROUND((AR680/100)*693*Taula1[[#This Row],[Mesos naturals sencers treballats període justificat (01/01/2023 - 31/03/2023)]],2)</f>
        <v>0</v>
      </c>
      <c r="AR680" s="90">
        <f>Taula1[[#This Row],[% Jornada segons contracte
(no posar el símbol %) ]]-Taula1[[#This Row],[% Reducció salari per baix rendiment        (no posar el símbol %)]]</f>
        <v>0</v>
      </c>
      <c r="AS680" s="137">
        <f>ROUND((AT680/100)*22.78356164*Taula1[[#This Row],[Dies treballats període justificat (01/01/2023 - 31/03/2023)              no comptabilitzats com a mes natural sencer]],2)</f>
        <v>0</v>
      </c>
      <c r="AT680" s="90">
        <f>Taula1[[#This Row],[% Jornada segons contracte
(no posar el símbol %) ]]-Taula1[[#This Row],[% Reducció salari per baix rendiment        (no posar el símbol %)]]</f>
        <v>0</v>
      </c>
      <c r="AU680" s="137">
        <f t="shared" si="163"/>
        <v>0</v>
      </c>
      <c r="AV680" s="87"/>
      <c r="AW680" s="136">
        <f>ROUND((AX680/100)*693*Taula1[[#This Row],[Espai reservat Administració  (mesos)]],2)</f>
        <v>0</v>
      </c>
      <c r="AX680" s="90">
        <f>Taula1[[#This Row],[% Jornada segons contracte
(no posar el símbol %) ]]-Taula1[[#This Row],[% Reducció salari per baix rendiment        (no posar el símbol %)]]</f>
        <v>0</v>
      </c>
      <c r="AY680" s="131">
        <f>ROUND((AZ680/100)*22.78356164*Taula1[[#This Row],[Espai reservat Administració (dies)]],2)</f>
        <v>0</v>
      </c>
      <c r="AZ680" s="81">
        <f>Taula1[[#This Row],[% Jornada segons contracte
(no posar el símbol %) ]]-Taula1[[#This Row],[% Reducció salari per baix rendiment        (no posar el símbol %)]]</f>
        <v>0</v>
      </c>
      <c r="BA680" s="82">
        <f t="shared" si="164"/>
        <v>0</v>
      </c>
      <c r="BB680" s="41"/>
      <c r="BC680" s="131">
        <f>IF(Taula1[[#This Row],[Grup justificat     (fer servir opcions de la llista desplegable)]]=1,AI680,0)</f>
        <v>0</v>
      </c>
      <c r="BD680" s="131">
        <f>IF(Taula1[[#This Row],[Grup justificat     (fer servir opcions de la llista desplegable)]]=2,AU680,0)</f>
        <v>0</v>
      </c>
      <c r="BE680" s="41"/>
      <c r="BF680" s="131">
        <f>IF(Taula1[[#This Row],[Espai reservat Administració]]=1,AO680,0)</f>
        <v>0</v>
      </c>
      <c r="BG680" s="82">
        <f>IF(Taula1[[#This Row],[Espai reservat Administració]]=2,BA680,0)</f>
        <v>0</v>
      </c>
      <c r="BH680" s="41"/>
      <c r="BI680" s="126">
        <f>IF(Taula1[[#This Row],[Grup justificat     (fer servir opcions de la llista desplegable)]]=1,1,0)</f>
        <v>0</v>
      </c>
      <c r="BJ680" s="126">
        <f>IF(Taula1[[#This Row],[Espai reservat Administració]]=1,1,0)</f>
        <v>0</v>
      </c>
      <c r="BK680" s="111"/>
      <c r="BL680" s="126">
        <f>IF(Taula1[[#This Row],[Grup justificat     (fer servir opcions de la llista desplegable)]]=2,1,0)</f>
        <v>0</v>
      </c>
      <c r="BM680" s="126">
        <f>IF(Taula1[[#This Row],[Espai reservat Administració]]=2,1,0)</f>
        <v>0</v>
      </c>
      <c r="BN680" s="73"/>
      <c r="BO680" s="73"/>
      <c r="BP680" s="73"/>
      <c r="BQ680" s="73"/>
      <c r="BR680" s="73"/>
      <c r="BS680" s="73"/>
      <c r="BT680" s="73"/>
      <c r="BU680" s="73"/>
      <c r="BV680" s="73"/>
      <c r="BW680" s="73"/>
      <c r="BX680" s="73"/>
      <c r="BY680" s="73"/>
      <c r="BZ680" s="73"/>
      <c r="CA680" s="73"/>
      <c r="CB680" s="73"/>
      <c r="CC680" s="73"/>
      <c r="CD680" s="73"/>
      <c r="CE680" s="73"/>
      <c r="CF680" s="73"/>
      <c r="CG680" s="63">
        <f t="shared" si="165"/>
        <v>0</v>
      </c>
      <c r="CH680" s="63">
        <f t="shared" si="166"/>
        <v>0</v>
      </c>
      <c r="CI680" s="73"/>
      <c r="CJ680" s="63">
        <f>IF(Taula1[[#This Row],[Tipus de contracte                                  (fer servir opcions de la llista desplegable)]]="Indefinit",1,0)</f>
        <v>0</v>
      </c>
      <c r="CK680" s="63">
        <f>IF(Taula1[[#This Row],[Tipus de contracte                                  (fer servir opcions de la llista desplegable)]]="Temporal, igual o superior a 6 mesos",1,0)</f>
        <v>0</v>
      </c>
      <c r="CL680" s="63">
        <f>IF(Taula1[[#This Row],[Tipus de contracte                                  (fer servir opcions de la llista desplegable)]]="Substitució per IT",1,0)</f>
        <v>0</v>
      </c>
      <c r="CM680" s="73"/>
      <c r="CN680" s="63">
        <f>IF(Taula1[[#This Row],[Relació llocs de treball]]&gt;=1,1,0)</f>
        <v>0</v>
      </c>
      <c r="CO680" s="73"/>
      <c r="CP680" s="63">
        <f>IF(Taula1[[#This Row],[Identitat de gènere                                                          (fer servir opcions de la llista desplegable)]]="Home",1,0)</f>
        <v>0</v>
      </c>
      <c r="CQ680" s="63">
        <f>IF(Taula1[[#This Row],[Identitat de gènere                                                          (fer servir opcions de la llista desplegable)]]="Dona",1,0)</f>
        <v>0</v>
      </c>
      <c r="CR680" s="63">
        <f>IF(Taula1[[#This Row],[Identitat de gènere                                                          (fer servir opcions de la llista desplegable)]]="No binari",1,0)</f>
        <v>0</v>
      </c>
      <c r="CS680" s="73"/>
      <c r="CT680" s="63">
        <f t="shared" si="160"/>
        <v>0</v>
      </c>
      <c r="CU680" s="64">
        <f t="shared" si="167"/>
        <v>0</v>
      </c>
      <c r="CW680" s="64">
        <f t="shared" si="168"/>
        <v>0</v>
      </c>
      <c r="CX680" s="64">
        <f t="shared" si="169"/>
        <v>0</v>
      </c>
      <c r="CY680" s="64">
        <f t="shared" si="170"/>
        <v>0</v>
      </c>
      <c r="CZ680" s="64">
        <f t="shared" si="171"/>
        <v>0</v>
      </c>
      <c r="DB680" s="64">
        <f t="shared" si="172"/>
        <v>0</v>
      </c>
      <c r="DC680" s="64">
        <f t="shared" si="173"/>
        <v>0</v>
      </c>
      <c r="DD680" s="64">
        <f t="shared" si="174"/>
        <v>0</v>
      </c>
      <c r="DE680" s="64">
        <f t="shared" si="175"/>
        <v>0</v>
      </c>
    </row>
    <row r="681" spans="2:109" x14ac:dyDescent="0.3">
      <c r="B681" s="167"/>
      <c r="C681" s="186"/>
      <c r="D681" s="2"/>
      <c r="E681" s="67"/>
      <c r="F681" s="5"/>
      <c r="G681" s="5"/>
      <c r="H681" s="187"/>
      <c r="I681" s="111" t="str">
        <f ca="1">IF(Taula1[[#This Row],[Data naixement (format dd/mm/aaaa)]]="","0",DATEDIF(Taula1[[#This Row],[Data naixement (format dd/mm/aaaa)]],TODAY(),"Y"))</f>
        <v>0</v>
      </c>
      <c r="J681" s="6"/>
      <c r="K681" s="6"/>
      <c r="L681" s="6"/>
      <c r="M681" s="6"/>
      <c r="N681" s="56"/>
      <c r="O681" s="56"/>
      <c r="P681" s="56"/>
      <c r="Q681" s="6"/>
      <c r="R681" s="7"/>
      <c r="S681" s="143">
        <f>Taula1[[#This Row],[Mesos naturals sencers treballats període justificat (01/01/2023 - 31/03/2023)]]</f>
        <v>0</v>
      </c>
      <c r="T681" s="194">
        <f>Taula1[[#This Row],[Dies treballats període justificat (01/01/2023 - 31/03/2023)              no comptabilitzats com a mes natural sencer]]</f>
        <v>0</v>
      </c>
      <c r="U681" s="12"/>
      <c r="V681" s="7"/>
      <c r="W681" s="188"/>
      <c r="X681" s="188"/>
      <c r="Y681" s="188"/>
      <c r="Z681" s="188"/>
      <c r="AA681" s="190"/>
      <c r="AB681" s="143">
        <f>Taula1[[#This Row],[Grup justificat     (fer servir opcions de la llista desplegable)]]</f>
        <v>0</v>
      </c>
      <c r="AC681" s="182"/>
      <c r="AD681" s="39"/>
      <c r="AE681" s="131">
        <f>ROUND((AF681/100)*756*Taula1[[#This Row],[Mesos naturals sencers treballats període justificat (01/01/2023 - 31/03/2023)]],2)</f>
        <v>0</v>
      </c>
      <c r="AF681" s="81">
        <f>Taula1[[#This Row],[% Jornada segons contracte
(no posar el símbol %) ]]-Taula1[[#This Row],[% Reducció salari per baix rendiment        (no posar el símbol %)]]</f>
        <v>0</v>
      </c>
      <c r="AG681" s="131">
        <f>ROUND((AH681/100)*24.8547945*Taula1[[#This Row],[Dies treballats període justificat (01/01/2023 - 31/03/2023)              no comptabilitzats com a mes natural sencer]],2)</f>
        <v>0</v>
      </c>
      <c r="AH681" s="79">
        <f>Taula1[[#This Row],[% Jornada segons contracte
(no posar el símbol %) ]]-Taula1[[#This Row],[% Reducció salari per baix rendiment        (no posar el símbol %)]]</f>
        <v>0</v>
      </c>
      <c r="AI681" s="131">
        <f t="shared" si="161"/>
        <v>0</v>
      </c>
      <c r="AJ681" s="39"/>
      <c r="AK681" s="131">
        <f>ROUND((AL681/100)*756*Taula1[[#This Row],[Espai reservat Administració  (mesos)]],2)</f>
        <v>0</v>
      </c>
      <c r="AL681" s="81">
        <f>Taula1[[#This Row],[% Jornada segons contracte
(no posar el símbol %) ]]-Taula1[[#This Row],[% Reducció salari per baix rendiment        (no posar el símbol %)]]</f>
        <v>0</v>
      </c>
      <c r="AM681" s="131">
        <f>ROUND((AN681/100)*24.8547945*Taula1[[#This Row],[Espai reservat Administració (dies)]],2)</f>
        <v>0</v>
      </c>
      <c r="AN681" s="79">
        <f>Taula1[[#This Row],[% Jornada segons contracte
(no posar el símbol %) ]]-Taula1[[#This Row],[% Reducció salari per baix rendiment        (no posar el símbol %)]]</f>
        <v>0</v>
      </c>
      <c r="AO681" s="131">
        <f t="shared" si="162"/>
        <v>0</v>
      </c>
      <c r="AP681" s="87"/>
      <c r="AQ681" s="137">
        <f>ROUND((AR681/100)*693*Taula1[[#This Row],[Mesos naturals sencers treballats període justificat (01/01/2023 - 31/03/2023)]],2)</f>
        <v>0</v>
      </c>
      <c r="AR681" s="90">
        <f>Taula1[[#This Row],[% Jornada segons contracte
(no posar el símbol %) ]]-Taula1[[#This Row],[% Reducció salari per baix rendiment        (no posar el símbol %)]]</f>
        <v>0</v>
      </c>
      <c r="AS681" s="137">
        <f>ROUND((AT681/100)*22.78356164*Taula1[[#This Row],[Dies treballats període justificat (01/01/2023 - 31/03/2023)              no comptabilitzats com a mes natural sencer]],2)</f>
        <v>0</v>
      </c>
      <c r="AT681" s="90">
        <f>Taula1[[#This Row],[% Jornada segons contracte
(no posar el símbol %) ]]-Taula1[[#This Row],[% Reducció salari per baix rendiment        (no posar el símbol %)]]</f>
        <v>0</v>
      </c>
      <c r="AU681" s="137">
        <f t="shared" si="163"/>
        <v>0</v>
      </c>
      <c r="AV681" s="87"/>
      <c r="AW681" s="136">
        <f>ROUND((AX681/100)*693*Taula1[[#This Row],[Espai reservat Administració  (mesos)]],2)</f>
        <v>0</v>
      </c>
      <c r="AX681" s="90">
        <f>Taula1[[#This Row],[% Jornada segons contracte
(no posar el símbol %) ]]-Taula1[[#This Row],[% Reducció salari per baix rendiment        (no posar el símbol %)]]</f>
        <v>0</v>
      </c>
      <c r="AY681" s="131">
        <f>ROUND((AZ681/100)*22.78356164*Taula1[[#This Row],[Espai reservat Administració (dies)]],2)</f>
        <v>0</v>
      </c>
      <c r="AZ681" s="81">
        <f>Taula1[[#This Row],[% Jornada segons contracte
(no posar el símbol %) ]]-Taula1[[#This Row],[% Reducció salari per baix rendiment        (no posar el símbol %)]]</f>
        <v>0</v>
      </c>
      <c r="BA681" s="82">
        <f t="shared" si="164"/>
        <v>0</v>
      </c>
      <c r="BB681" s="41"/>
      <c r="BC681" s="131">
        <f>IF(Taula1[[#This Row],[Grup justificat     (fer servir opcions de la llista desplegable)]]=1,AI681,0)</f>
        <v>0</v>
      </c>
      <c r="BD681" s="131">
        <f>IF(Taula1[[#This Row],[Grup justificat     (fer servir opcions de la llista desplegable)]]=2,AU681,0)</f>
        <v>0</v>
      </c>
      <c r="BE681" s="41"/>
      <c r="BF681" s="131">
        <f>IF(Taula1[[#This Row],[Espai reservat Administració]]=1,AO681,0)</f>
        <v>0</v>
      </c>
      <c r="BG681" s="82">
        <f>IF(Taula1[[#This Row],[Espai reservat Administració]]=2,BA681,0)</f>
        <v>0</v>
      </c>
      <c r="BH681" s="41"/>
      <c r="BI681" s="126">
        <f>IF(Taula1[[#This Row],[Grup justificat     (fer servir opcions de la llista desplegable)]]=1,1,0)</f>
        <v>0</v>
      </c>
      <c r="BJ681" s="126">
        <f>IF(Taula1[[#This Row],[Espai reservat Administració]]=1,1,0)</f>
        <v>0</v>
      </c>
      <c r="BK681" s="111"/>
      <c r="BL681" s="126">
        <f>IF(Taula1[[#This Row],[Grup justificat     (fer servir opcions de la llista desplegable)]]=2,1,0)</f>
        <v>0</v>
      </c>
      <c r="BM681" s="126">
        <f>IF(Taula1[[#This Row],[Espai reservat Administració]]=2,1,0)</f>
        <v>0</v>
      </c>
      <c r="BN681" s="73"/>
      <c r="BO681" s="73"/>
      <c r="BP681" s="73"/>
      <c r="BQ681" s="73"/>
      <c r="BR681" s="73"/>
      <c r="BS681" s="73"/>
      <c r="BT681" s="73"/>
      <c r="BU681" s="73"/>
      <c r="BV681" s="73"/>
      <c r="BW681" s="73"/>
      <c r="BX681" s="73"/>
      <c r="BY681" s="73"/>
      <c r="BZ681" s="73"/>
      <c r="CA681" s="73"/>
      <c r="CB681" s="73"/>
      <c r="CC681" s="73"/>
      <c r="CD681" s="73"/>
      <c r="CE681" s="73"/>
      <c r="CF681" s="73"/>
      <c r="CG681" s="63">
        <f t="shared" si="165"/>
        <v>0</v>
      </c>
      <c r="CH681" s="63">
        <f t="shared" si="166"/>
        <v>0</v>
      </c>
      <c r="CI681" s="73"/>
      <c r="CJ681" s="63">
        <f>IF(Taula1[[#This Row],[Tipus de contracte                                  (fer servir opcions de la llista desplegable)]]="Indefinit",1,0)</f>
        <v>0</v>
      </c>
      <c r="CK681" s="63">
        <f>IF(Taula1[[#This Row],[Tipus de contracte                                  (fer servir opcions de la llista desplegable)]]="Temporal, igual o superior a 6 mesos",1,0)</f>
        <v>0</v>
      </c>
      <c r="CL681" s="63">
        <f>IF(Taula1[[#This Row],[Tipus de contracte                                  (fer servir opcions de la llista desplegable)]]="Substitució per IT",1,0)</f>
        <v>0</v>
      </c>
      <c r="CM681" s="73"/>
      <c r="CN681" s="63">
        <f>IF(Taula1[[#This Row],[Relació llocs de treball]]&gt;=1,1,0)</f>
        <v>0</v>
      </c>
      <c r="CO681" s="73"/>
      <c r="CP681" s="63">
        <f>IF(Taula1[[#This Row],[Identitat de gènere                                                          (fer servir opcions de la llista desplegable)]]="Home",1,0)</f>
        <v>0</v>
      </c>
      <c r="CQ681" s="63">
        <f>IF(Taula1[[#This Row],[Identitat de gènere                                                          (fer servir opcions de la llista desplegable)]]="Dona",1,0)</f>
        <v>0</v>
      </c>
      <c r="CR681" s="63">
        <f>IF(Taula1[[#This Row],[Identitat de gènere                                                          (fer servir opcions de la llista desplegable)]]="No binari",1,0)</f>
        <v>0</v>
      </c>
      <c r="CS681" s="73"/>
      <c r="CT681" s="63">
        <f t="shared" si="160"/>
        <v>0</v>
      </c>
      <c r="CU681" s="64">
        <f t="shared" si="167"/>
        <v>0</v>
      </c>
      <c r="CW681" s="64">
        <f t="shared" si="168"/>
        <v>0</v>
      </c>
      <c r="CX681" s="64">
        <f t="shared" si="169"/>
        <v>0</v>
      </c>
      <c r="CY681" s="64">
        <f t="shared" si="170"/>
        <v>0</v>
      </c>
      <c r="CZ681" s="64">
        <f t="shared" si="171"/>
        <v>0</v>
      </c>
      <c r="DB681" s="64">
        <f t="shared" si="172"/>
        <v>0</v>
      </c>
      <c r="DC681" s="64">
        <f t="shared" si="173"/>
        <v>0</v>
      </c>
      <c r="DD681" s="64">
        <f t="shared" si="174"/>
        <v>0</v>
      </c>
      <c r="DE681" s="64">
        <f t="shared" si="175"/>
        <v>0</v>
      </c>
    </row>
    <row r="682" spans="2:109" x14ac:dyDescent="0.3">
      <c r="B682" s="167"/>
      <c r="C682" s="186"/>
      <c r="D682" s="2"/>
      <c r="E682" s="67"/>
      <c r="F682" s="5"/>
      <c r="G682" s="5"/>
      <c r="H682" s="187"/>
      <c r="I682" s="111" t="str">
        <f ca="1">IF(Taula1[[#This Row],[Data naixement (format dd/mm/aaaa)]]="","0",DATEDIF(Taula1[[#This Row],[Data naixement (format dd/mm/aaaa)]],TODAY(),"Y"))</f>
        <v>0</v>
      </c>
      <c r="J682" s="6"/>
      <c r="K682" s="6"/>
      <c r="L682" s="6"/>
      <c r="M682" s="6"/>
      <c r="N682" s="56"/>
      <c r="O682" s="56"/>
      <c r="P682" s="56"/>
      <c r="Q682" s="6"/>
      <c r="R682" s="7"/>
      <c r="S682" s="143">
        <f>Taula1[[#This Row],[Mesos naturals sencers treballats període justificat (01/01/2023 - 31/03/2023)]]</f>
        <v>0</v>
      </c>
      <c r="T682" s="194">
        <f>Taula1[[#This Row],[Dies treballats període justificat (01/01/2023 - 31/03/2023)              no comptabilitzats com a mes natural sencer]]</f>
        <v>0</v>
      </c>
      <c r="U682" s="12"/>
      <c r="V682" s="7"/>
      <c r="W682" s="188"/>
      <c r="X682" s="188"/>
      <c r="Y682" s="188"/>
      <c r="Z682" s="188"/>
      <c r="AA682" s="190"/>
      <c r="AB682" s="143">
        <f>Taula1[[#This Row],[Grup justificat     (fer servir opcions de la llista desplegable)]]</f>
        <v>0</v>
      </c>
      <c r="AC682" s="182"/>
      <c r="AD682" s="39"/>
      <c r="AE682" s="131">
        <f>ROUND((AF682/100)*756*Taula1[[#This Row],[Mesos naturals sencers treballats període justificat (01/01/2023 - 31/03/2023)]],2)</f>
        <v>0</v>
      </c>
      <c r="AF682" s="81">
        <f>Taula1[[#This Row],[% Jornada segons contracte
(no posar el símbol %) ]]-Taula1[[#This Row],[% Reducció salari per baix rendiment        (no posar el símbol %)]]</f>
        <v>0</v>
      </c>
      <c r="AG682" s="131">
        <f>ROUND((AH682/100)*24.8547945*Taula1[[#This Row],[Dies treballats període justificat (01/01/2023 - 31/03/2023)              no comptabilitzats com a mes natural sencer]],2)</f>
        <v>0</v>
      </c>
      <c r="AH682" s="79">
        <f>Taula1[[#This Row],[% Jornada segons contracte
(no posar el símbol %) ]]-Taula1[[#This Row],[% Reducció salari per baix rendiment        (no posar el símbol %)]]</f>
        <v>0</v>
      </c>
      <c r="AI682" s="131">
        <f t="shared" si="161"/>
        <v>0</v>
      </c>
      <c r="AJ682" s="39"/>
      <c r="AK682" s="131">
        <f>ROUND((AL682/100)*756*Taula1[[#This Row],[Espai reservat Administració  (mesos)]],2)</f>
        <v>0</v>
      </c>
      <c r="AL682" s="81">
        <f>Taula1[[#This Row],[% Jornada segons contracte
(no posar el símbol %) ]]-Taula1[[#This Row],[% Reducció salari per baix rendiment        (no posar el símbol %)]]</f>
        <v>0</v>
      </c>
      <c r="AM682" s="131">
        <f>ROUND((AN682/100)*24.8547945*Taula1[[#This Row],[Espai reservat Administració (dies)]],2)</f>
        <v>0</v>
      </c>
      <c r="AN682" s="79">
        <f>Taula1[[#This Row],[% Jornada segons contracte
(no posar el símbol %) ]]-Taula1[[#This Row],[% Reducció salari per baix rendiment        (no posar el símbol %)]]</f>
        <v>0</v>
      </c>
      <c r="AO682" s="131">
        <f t="shared" si="162"/>
        <v>0</v>
      </c>
      <c r="AP682" s="87"/>
      <c r="AQ682" s="137">
        <f>ROUND((AR682/100)*693*Taula1[[#This Row],[Mesos naturals sencers treballats període justificat (01/01/2023 - 31/03/2023)]],2)</f>
        <v>0</v>
      </c>
      <c r="AR682" s="90">
        <f>Taula1[[#This Row],[% Jornada segons contracte
(no posar el símbol %) ]]-Taula1[[#This Row],[% Reducció salari per baix rendiment        (no posar el símbol %)]]</f>
        <v>0</v>
      </c>
      <c r="AS682" s="137">
        <f>ROUND((AT682/100)*22.78356164*Taula1[[#This Row],[Dies treballats període justificat (01/01/2023 - 31/03/2023)              no comptabilitzats com a mes natural sencer]],2)</f>
        <v>0</v>
      </c>
      <c r="AT682" s="90">
        <f>Taula1[[#This Row],[% Jornada segons contracte
(no posar el símbol %) ]]-Taula1[[#This Row],[% Reducció salari per baix rendiment        (no posar el símbol %)]]</f>
        <v>0</v>
      </c>
      <c r="AU682" s="137">
        <f t="shared" si="163"/>
        <v>0</v>
      </c>
      <c r="AV682" s="87"/>
      <c r="AW682" s="136">
        <f>ROUND((AX682/100)*693*Taula1[[#This Row],[Espai reservat Administració  (mesos)]],2)</f>
        <v>0</v>
      </c>
      <c r="AX682" s="90">
        <f>Taula1[[#This Row],[% Jornada segons contracte
(no posar el símbol %) ]]-Taula1[[#This Row],[% Reducció salari per baix rendiment        (no posar el símbol %)]]</f>
        <v>0</v>
      </c>
      <c r="AY682" s="131">
        <f>ROUND((AZ682/100)*22.78356164*Taula1[[#This Row],[Espai reservat Administració (dies)]],2)</f>
        <v>0</v>
      </c>
      <c r="AZ682" s="81">
        <f>Taula1[[#This Row],[% Jornada segons contracte
(no posar el símbol %) ]]-Taula1[[#This Row],[% Reducció salari per baix rendiment        (no posar el símbol %)]]</f>
        <v>0</v>
      </c>
      <c r="BA682" s="82">
        <f t="shared" si="164"/>
        <v>0</v>
      </c>
      <c r="BB682" s="41"/>
      <c r="BC682" s="131">
        <f>IF(Taula1[[#This Row],[Grup justificat     (fer servir opcions de la llista desplegable)]]=1,AI682,0)</f>
        <v>0</v>
      </c>
      <c r="BD682" s="131">
        <f>IF(Taula1[[#This Row],[Grup justificat     (fer servir opcions de la llista desplegable)]]=2,AU682,0)</f>
        <v>0</v>
      </c>
      <c r="BE682" s="41"/>
      <c r="BF682" s="131">
        <f>IF(Taula1[[#This Row],[Espai reservat Administració]]=1,AO682,0)</f>
        <v>0</v>
      </c>
      <c r="BG682" s="82">
        <f>IF(Taula1[[#This Row],[Espai reservat Administració]]=2,BA682,0)</f>
        <v>0</v>
      </c>
      <c r="BH682" s="41"/>
      <c r="BI682" s="126">
        <f>IF(Taula1[[#This Row],[Grup justificat     (fer servir opcions de la llista desplegable)]]=1,1,0)</f>
        <v>0</v>
      </c>
      <c r="BJ682" s="126">
        <f>IF(Taula1[[#This Row],[Espai reservat Administració]]=1,1,0)</f>
        <v>0</v>
      </c>
      <c r="BK682" s="111"/>
      <c r="BL682" s="126">
        <f>IF(Taula1[[#This Row],[Grup justificat     (fer servir opcions de la llista desplegable)]]=2,1,0)</f>
        <v>0</v>
      </c>
      <c r="BM682" s="126">
        <f>IF(Taula1[[#This Row],[Espai reservat Administració]]=2,1,0)</f>
        <v>0</v>
      </c>
      <c r="BN682" s="73"/>
      <c r="BO682" s="73"/>
      <c r="BP682" s="73"/>
      <c r="BQ682" s="73"/>
      <c r="BR682" s="73"/>
      <c r="BS682" s="73"/>
      <c r="BT682" s="73"/>
      <c r="BU682" s="73"/>
      <c r="BV682" s="73"/>
      <c r="BW682" s="73"/>
      <c r="BX682" s="73"/>
      <c r="BY682" s="73"/>
      <c r="BZ682" s="73"/>
      <c r="CA682" s="73"/>
      <c r="CB682" s="73"/>
      <c r="CC682" s="73"/>
      <c r="CD682" s="73"/>
      <c r="CE682" s="73"/>
      <c r="CF682" s="73"/>
      <c r="CG682" s="63">
        <f t="shared" si="165"/>
        <v>0</v>
      </c>
      <c r="CH682" s="63">
        <f t="shared" si="166"/>
        <v>0</v>
      </c>
      <c r="CI682" s="73"/>
      <c r="CJ682" s="63">
        <f>IF(Taula1[[#This Row],[Tipus de contracte                                  (fer servir opcions de la llista desplegable)]]="Indefinit",1,0)</f>
        <v>0</v>
      </c>
      <c r="CK682" s="63">
        <f>IF(Taula1[[#This Row],[Tipus de contracte                                  (fer servir opcions de la llista desplegable)]]="Temporal, igual o superior a 6 mesos",1,0)</f>
        <v>0</v>
      </c>
      <c r="CL682" s="63">
        <f>IF(Taula1[[#This Row],[Tipus de contracte                                  (fer servir opcions de la llista desplegable)]]="Substitució per IT",1,0)</f>
        <v>0</v>
      </c>
      <c r="CM682" s="73"/>
      <c r="CN682" s="63">
        <f>IF(Taula1[[#This Row],[Relació llocs de treball]]&gt;=1,1,0)</f>
        <v>0</v>
      </c>
      <c r="CO682" s="73"/>
      <c r="CP682" s="63">
        <f>IF(Taula1[[#This Row],[Identitat de gènere                                                          (fer servir opcions de la llista desplegable)]]="Home",1,0)</f>
        <v>0</v>
      </c>
      <c r="CQ682" s="63">
        <f>IF(Taula1[[#This Row],[Identitat de gènere                                                          (fer servir opcions de la llista desplegable)]]="Dona",1,0)</f>
        <v>0</v>
      </c>
      <c r="CR682" s="63">
        <f>IF(Taula1[[#This Row],[Identitat de gènere                                                          (fer servir opcions de la llista desplegable)]]="No binari",1,0)</f>
        <v>0</v>
      </c>
      <c r="CS682" s="73"/>
      <c r="CT682" s="63">
        <f t="shared" si="160"/>
        <v>0</v>
      </c>
      <c r="CU682" s="64">
        <f t="shared" si="167"/>
        <v>0</v>
      </c>
      <c r="CW682" s="64">
        <f t="shared" si="168"/>
        <v>0</v>
      </c>
      <c r="CX682" s="64">
        <f t="shared" si="169"/>
        <v>0</v>
      </c>
      <c r="CY682" s="64">
        <f t="shared" si="170"/>
        <v>0</v>
      </c>
      <c r="CZ682" s="64">
        <f t="shared" si="171"/>
        <v>0</v>
      </c>
      <c r="DB682" s="64">
        <f t="shared" si="172"/>
        <v>0</v>
      </c>
      <c r="DC682" s="64">
        <f t="shared" si="173"/>
        <v>0</v>
      </c>
      <c r="DD682" s="64">
        <f t="shared" si="174"/>
        <v>0</v>
      </c>
      <c r="DE682" s="64">
        <f t="shared" si="175"/>
        <v>0</v>
      </c>
    </row>
    <row r="683" spans="2:109" x14ac:dyDescent="0.3">
      <c r="B683" s="167"/>
      <c r="C683" s="186"/>
      <c r="D683" s="2"/>
      <c r="E683" s="67"/>
      <c r="F683" s="5"/>
      <c r="G683" s="5"/>
      <c r="H683" s="187"/>
      <c r="I683" s="111" t="str">
        <f ca="1">IF(Taula1[[#This Row],[Data naixement (format dd/mm/aaaa)]]="","0",DATEDIF(Taula1[[#This Row],[Data naixement (format dd/mm/aaaa)]],TODAY(),"Y"))</f>
        <v>0</v>
      </c>
      <c r="J683" s="6"/>
      <c r="K683" s="6"/>
      <c r="L683" s="6"/>
      <c r="M683" s="6"/>
      <c r="N683" s="56"/>
      <c r="O683" s="56"/>
      <c r="P683" s="56"/>
      <c r="Q683" s="6"/>
      <c r="R683" s="7"/>
      <c r="S683" s="143">
        <f>Taula1[[#This Row],[Mesos naturals sencers treballats període justificat (01/01/2023 - 31/03/2023)]]</f>
        <v>0</v>
      </c>
      <c r="T683" s="194">
        <f>Taula1[[#This Row],[Dies treballats període justificat (01/01/2023 - 31/03/2023)              no comptabilitzats com a mes natural sencer]]</f>
        <v>0</v>
      </c>
      <c r="U683" s="12"/>
      <c r="V683" s="7"/>
      <c r="W683" s="188"/>
      <c r="X683" s="188"/>
      <c r="Y683" s="188"/>
      <c r="Z683" s="188"/>
      <c r="AA683" s="190"/>
      <c r="AB683" s="143">
        <f>Taula1[[#This Row],[Grup justificat     (fer servir opcions de la llista desplegable)]]</f>
        <v>0</v>
      </c>
      <c r="AC683" s="182"/>
      <c r="AD683" s="39"/>
      <c r="AE683" s="131">
        <f>ROUND((AF683/100)*756*Taula1[[#This Row],[Mesos naturals sencers treballats període justificat (01/01/2023 - 31/03/2023)]],2)</f>
        <v>0</v>
      </c>
      <c r="AF683" s="81">
        <f>Taula1[[#This Row],[% Jornada segons contracte
(no posar el símbol %) ]]-Taula1[[#This Row],[% Reducció salari per baix rendiment        (no posar el símbol %)]]</f>
        <v>0</v>
      </c>
      <c r="AG683" s="131">
        <f>ROUND((AH683/100)*24.8547945*Taula1[[#This Row],[Dies treballats període justificat (01/01/2023 - 31/03/2023)              no comptabilitzats com a mes natural sencer]],2)</f>
        <v>0</v>
      </c>
      <c r="AH683" s="79">
        <f>Taula1[[#This Row],[% Jornada segons contracte
(no posar el símbol %) ]]-Taula1[[#This Row],[% Reducció salari per baix rendiment        (no posar el símbol %)]]</f>
        <v>0</v>
      </c>
      <c r="AI683" s="131">
        <f t="shared" si="161"/>
        <v>0</v>
      </c>
      <c r="AJ683" s="39"/>
      <c r="AK683" s="131">
        <f>ROUND((AL683/100)*756*Taula1[[#This Row],[Espai reservat Administració  (mesos)]],2)</f>
        <v>0</v>
      </c>
      <c r="AL683" s="81">
        <f>Taula1[[#This Row],[% Jornada segons contracte
(no posar el símbol %) ]]-Taula1[[#This Row],[% Reducció salari per baix rendiment        (no posar el símbol %)]]</f>
        <v>0</v>
      </c>
      <c r="AM683" s="131">
        <f>ROUND((AN683/100)*24.8547945*Taula1[[#This Row],[Espai reservat Administració (dies)]],2)</f>
        <v>0</v>
      </c>
      <c r="AN683" s="79">
        <f>Taula1[[#This Row],[% Jornada segons contracte
(no posar el símbol %) ]]-Taula1[[#This Row],[% Reducció salari per baix rendiment        (no posar el símbol %)]]</f>
        <v>0</v>
      </c>
      <c r="AO683" s="131">
        <f t="shared" si="162"/>
        <v>0</v>
      </c>
      <c r="AP683" s="87"/>
      <c r="AQ683" s="137">
        <f>ROUND((AR683/100)*693*Taula1[[#This Row],[Mesos naturals sencers treballats període justificat (01/01/2023 - 31/03/2023)]],2)</f>
        <v>0</v>
      </c>
      <c r="AR683" s="90">
        <f>Taula1[[#This Row],[% Jornada segons contracte
(no posar el símbol %) ]]-Taula1[[#This Row],[% Reducció salari per baix rendiment        (no posar el símbol %)]]</f>
        <v>0</v>
      </c>
      <c r="AS683" s="137">
        <f>ROUND((AT683/100)*22.78356164*Taula1[[#This Row],[Dies treballats període justificat (01/01/2023 - 31/03/2023)              no comptabilitzats com a mes natural sencer]],2)</f>
        <v>0</v>
      </c>
      <c r="AT683" s="90">
        <f>Taula1[[#This Row],[% Jornada segons contracte
(no posar el símbol %) ]]-Taula1[[#This Row],[% Reducció salari per baix rendiment        (no posar el símbol %)]]</f>
        <v>0</v>
      </c>
      <c r="AU683" s="137">
        <f t="shared" si="163"/>
        <v>0</v>
      </c>
      <c r="AV683" s="87"/>
      <c r="AW683" s="136">
        <f>ROUND((AX683/100)*693*Taula1[[#This Row],[Espai reservat Administració  (mesos)]],2)</f>
        <v>0</v>
      </c>
      <c r="AX683" s="90">
        <f>Taula1[[#This Row],[% Jornada segons contracte
(no posar el símbol %) ]]-Taula1[[#This Row],[% Reducció salari per baix rendiment        (no posar el símbol %)]]</f>
        <v>0</v>
      </c>
      <c r="AY683" s="131">
        <f>ROUND((AZ683/100)*22.78356164*Taula1[[#This Row],[Espai reservat Administració (dies)]],2)</f>
        <v>0</v>
      </c>
      <c r="AZ683" s="81">
        <f>Taula1[[#This Row],[% Jornada segons contracte
(no posar el símbol %) ]]-Taula1[[#This Row],[% Reducció salari per baix rendiment        (no posar el símbol %)]]</f>
        <v>0</v>
      </c>
      <c r="BA683" s="82">
        <f t="shared" si="164"/>
        <v>0</v>
      </c>
      <c r="BB683" s="41"/>
      <c r="BC683" s="131">
        <f>IF(Taula1[[#This Row],[Grup justificat     (fer servir opcions de la llista desplegable)]]=1,AI683,0)</f>
        <v>0</v>
      </c>
      <c r="BD683" s="131">
        <f>IF(Taula1[[#This Row],[Grup justificat     (fer servir opcions de la llista desplegable)]]=2,AU683,0)</f>
        <v>0</v>
      </c>
      <c r="BE683" s="41"/>
      <c r="BF683" s="131">
        <f>IF(Taula1[[#This Row],[Espai reservat Administració]]=1,AO683,0)</f>
        <v>0</v>
      </c>
      <c r="BG683" s="82">
        <f>IF(Taula1[[#This Row],[Espai reservat Administració]]=2,BA683,0)</f>
        <v>0</v>
      </c>
      <c r="BH683" s="41"/>
      <c r="BI683" s="126">
        <f>IF(Taula1[[#This Row],[Grup justificat     (fer servir opcions de la llista desplegable)]]=1,1,0)</f>
        <v>0</v>
      </c>
      <c r="BJ683" s="126">
        <f>IF(Taula1[[#This Row],[Espai reservat Administració]]=1,1,0)</f>
        <v>0</v>
      </c>
      <c r="BK683" s="111"/>
      <c r="BL683" s="126">
        <f>IF(Taula1[[#This Row],[Grup justificat     (fer servir opcions de la llista desplegable)]]=2,1,0)</f>
        <v>0</v>
      </c>
      <c r="BM683" s="126">
        <f>IF(Taula1[[#This Row],[Espai reservat Administració]]=2,1,0)</f>
        <v>0</v>
      </c>
      <c r="BN683" s="73"/>
      <c r="BO683" s="73"/>
      <c r="BP683" s="73"/>
      <c r="BQ683" s="73"/>
      <c r="BR683" s="73"/>
      <c r="BS683" s="73"/>
      <c r="BT683" s="73"/>
      <c r="BU683" s="73"/>
      <c r="BV683" s="73"/>
      <c r="BW683" s="73"/>
      <c r="BX683" s="73"/>
      <c r="BY683" s="73"/>
      <c r="BZ683" s="73"/>
      <c r="CA683" s="73"/>
      <c r="CB683" s="73"/>
      <c r="CC683" s="73"/>
      <c r="CD683" s="73"/>
      <c r="CE683" s="73"/>
      <c r="CF683" s="73"/>
      <c r="CG683" s="63">
        <f t="shared" si="165"/>
        <v>0</v>
      </c>
      <c r="CH683" s="63">
        <f t="shared" si="166"/>
        <v>0</v>
      </c>
      <c r="CI683" s="73"/>
      <c r="CJ683" s="63">
        <f>IF(Taula1[[#This Row],[Tipus de contracte                                  (fer servir opcions de la llista desplegable)]]="Indefinit",1,0)</f>
        <v>0</v>
      </c>
      <c r="CK683" s="63">
        <f>IF(Taula1[[#This Row],[Tipus de contracte                                  (fer servir opcions de la llista desplegable)]]="Temporal, igual o superior a 6 mesos",1,0)</f>
        <v>0</v>
      </c>
      <c r="CL683" s="63">
        <f>IF(Taula1[[#This Row],[Tipus de contracte                                  (fer servir opcions de la llista desplegable)]]="Substitució per IT",1,0)</f>
        <v>0</v>
      </c>
      <c r="CM683" s="73"/>
      <c r="CN683" s="63">
        <f>IF(Taula1[[#This Row],[Relació llocs de treball]]&gt;=1,1,0)</f>
        <v>0</v>
      </c>
      <c r="CO683" s="73"/>
      <c r="CP683" s="63">
        <f>IF(Taula1[[#This Row],[Identitat de gènere                                                          (fer servir opcions de la llista desplegable)]]="Home",1,0)</f>
        <v>0</v>
      </c>
      <c r="CQ683" s="63">
        <f>IF(Taula1[[#This Row],[Identitat de gènere                                                          (fer servir opcions de la llista desplegable)]]="Dona",1,0)</f>
        <v>0</v>
      </c>
      <c r="CR683" s="63">
        <f>IF(Taula1[[#This Row],[Identitat de gènere                                                          (fer servir opcions de la llista desplegable)]]="No binari",1,0)</f>
        <v>0</v>
      </c>
      <c r="CS683" s="73"/>
      <c r="CT683" s="63">
        <f t="shared" si="160"/>
        <v>0</v>
      </c>
      <c r="CU683" s="64">
        <f t="shared" si="167"/>
        <v>0</v>
      </c>
      <c r="CW683" s="64">
        <f t="shared" si="168"/>
        <v>0</v>
      </c>
      <c r="CX683" s="64">
        <f t="shared" si="169"/>
        <v>0</v>
      </c>
      <c r="CY683" s="64">
        <f t="shared" si="170"/>
        <v>0</v>
      </c>
      <c r="CZ683" s="64">
        <f t="shared" si="171"/>
        <v>0</v>
      </c>
      <c r="DB683" s="64">
        <f t="shared" si="172"/>
        <v>0</v>
      </c>
      <c r="DC683" s="64">
        <f t="shared" si="173"/>
        <v>0</v>
      </c>
      <c r="DD683" s="64">
        <f t="shared" si="174"/>
        <v>0</v>
      </c>
      <c r="DE683" s="64">
        <f t="shared" si="175"/>
        <v>0</v>
      </c>
    </row>
    <row r="684" spans="2:109" x14ac:dyDescent="0.3">
      <c r="B684" s="167"/>
      <c r="C684" s="186"/>
      <c r="D684" s="2"/>
      <c r="E684" s="67"/>
      <c r="F684" s="5"/>
      <c r="G684" s="5"/>
      <c r="H684" s="187"/>
      <c r="I684" s="111" t="str">
        <f ca="1">IF(Taula1[[#This Row],[Data naixement (format dd/mm/aaaa)]]="","0",DATEDIF(Taula1[[#This Row],[Data naixement (format dd/mm/aaaa)]],TODAY(),"Y"))</f>
        <v>0</v>
      </c>
      <c r="J684" s="6"/>
      <c r="K684" s="6"/>
      <c r="L684" s="6"/>
      <c r="M684" s="6"/>
      <c r="N684" s="56"/>
      <c r="O684" s="56"/>
      <c r="P684" s="56"/>
      <c r="Q684" s="6"/>
      <c r="R684" s="7"/>
      <c r="S684" s="143">
        <f>Taula1[[#This Row],[Mesos naturals sencers treballats període justificat (01/01/2023 - 31/03/2023)]]</f>
        <v>0</v>
      </c>
      <c r="T684" s="194">
        <f>Taula1[[#This Row],[Dies treballats període justificat (01/01/2023 - 31/03/2023)              no comptabilitzats com a mes natural sencer]]</f>
        <v>0</v>
      </c>
      <c r="U684" s="12"/>
      <c r="V684" s="7"/>
      <c r="W684" s="188"/>
      <c r="X684" s="188"/>
      <c r="Y684" s="188"/>
      <c r="Z684" s="188"/>
      <c r="AA684" s="190"/>
      <c r="AB684" s="143">
        <f>Taula1[[#This Row],[Grup justificat     (fer servir opcions de la llista desplegable)]]</f>
        <v>0</v>
      </c>
      <c r="AC684" s="182"/>
      <c r="AD684" s="39"/>
      <c r="AE684" s="131">
        <f>ROUND((AF684/100)*756*Taula1[[#This Row],[Mesos naturals sencers treballats període justificat (01/01/2023 - 31/03/2023)]],2)</f>
        <v>0</v>
      </c>
      <c r="AF684" s="81">
        <f>Taula1[[#This Row],[% Jornada segons contracte
(no posar el símbol %) ]]-Taula1[[#This Row],[% Reducció salari per baix rendiment        (no posar el símbol %)]]</f>
        <v>0</v>
      </c>
      <c r="AG684" s="131">
        <f>ROUND((AH684/100)*24.8547945*Taula1[[#This Row],[Dies treballats període justificat (01/01/2023 - 31/03/2023)              no comptabilitzats com a mes natural sencer]],2)</f>
        <v>0</v>
      </c>
      <c r="AH684" s="79">
        <f>Taula1[[#This Row],[% Jornada segons contracte
(no posar el símbol %) ]]-Taula1[[#This Row],[% Reducció salari per baix rendiment        (no posar el símbol %)]]</f>
        <v>0</v>
      </c>
      <c r="AI684" s="131">
        <f t="shared" si="161"/>
        <v>0</v>
      </c>
      <c r="AJ684" s="39"/>
      <c r="AK684" s="131">
        <f>ROUND((AL684/100)*756*Taula1[[#This Row],[Espai reservat Administració  (mesos)]],2)</f>
        <v>0</v>
      </c>
      <c r="AL684" s="81">
        <f>Taula1[[#This Row],[% Jornada segons contracte
(no posar el símbol %) ]]-Taula1[[#This Row],[% Reducció salari per baix rendiment        (no posar el símbol %)]]</f>
        <v>0</v>
      </c>
      <c r="AM684" s="131">
        <f>ROUND((AN684/100)*24.8547945*Taula1[[#This Row],[Espai reservat Administració (dies)]],2)</f>
        <v>0</v>
      </c>
      <c r="AN684" s="79">
        <f>Taula1[[#This Row],[% Jornada segons contracte
(no posar el símbol %) ]]-Taula1[[#This Row],[% Reducció salari per baix rendiment        (no posar el símbol %)]]</f>
        <v>0</v>
      </c>
      <c r="AO684" s="131">
        <f t="shared" si="162"/>
        <v>0</v>
      </c>
      <c r="AP684" s="87"/>
      <c r="AQ684" s="137">
        <f>ROUND((AR684/100)*693*Taula1[[#This Row],[Mesos naturals sencers treballats període justificat (01/01/2023 - 31/03/2023)]],2)</f>
        <v>0</v>
      </c>
      <c r="AR684" s="90">
        <f>Taula1[[#This Row],[% Jornada segons contracte
(no posar el símbol %) ]]-Taula1[[#This Row],[% Reducció salari per baix rendiment        (no posar el símbol %)]]</f>
        <v>0</v>
      </c>
      <c r="AS684" s="137">
        <f>ROUND((AT684/100)*22.78356164*Taula1[[#This Row],[Dies treballats període justificat (01/01/2023 - 31/03/2023)              no comptabilitzats com a mes natural sencer]],2)</f>
        <v>0</v>
      </c>
      <c r="AT684" s="90">
        <f>Taula1[[#This Row],[% Jornada segons contracte
(no posar el símbol %) ]]-Taula1[[#This Row],[% Reducció salari per baix rendiment        (no posar el símbol %)]]</f>
        <v>0</v>
      </c>
      <c r="AU684" s="137">
        <f t="shared" si="163"/>
        <v>0</v>
      </c>
      <c r="AV684" s="87"/>
      <c r="AW684" s="136">
        <f>ROUND((AX684/100)*693*Taula1[[#This Row],[Espai reservat Administració  (mesos)]],2)</f>
        <v>0</v>
      </c>
      <c r="AX684" s="90">
        <f>Taula1[[#This Row],[% Jornada segons contracte
(no posar el símbol %) ]]-Taula1[[#This Row],[% Reducció salari per baix rendiment        (no posar el símbol %)]]</f>
        <v>0</v>
      </c>
      <c r="AY684" s="131">
        <f>ROUND((AZ684/100)*22.78356164*Taula1[[#This Row],[Espai reservat Administració (dies)]],2)</f>
        <v>0</v>
      </c>
      <c r="AZ684" s="81">
        <f>Taula1[[#This Row],[% Jornada segons contracte
(no posar el símbol %) ]]-Taula1[[#This Row],[% Reducció salari per baix rendiment        (no posar el símbol %)]]</f>
        <v>0</v>
      </c>
      <c r="BA684" s="82">
        <f t="shared" si="164"/>
        <v>0</v>
      </c>
      <c r="BB684" s="41"/>
      <c r="BC684" s="131">
        <f>IF(Taula1[[#This Row],[Grup justificat     (fer servir opcions de la llista desplegable)]]=1,AI684,0)</f>
        <v>0</v>
      </c>
      <c r="BD684" s="131">
        <f>IF(Taula1[[#This Row],[Grup justificat     (fer servir opcions de la llista desplegable)]]=2,AU684,0)</f>
        <v>0</v>
      </c>
      <c r="BE684" s="41"/>
      <c r="BF684" s="131">
        <f>IF(Taula1[[#This Row],[Espai reservat Administració]]=1,AO684,0)</f>
        <v>0</v>
      </c>
      <c r="BG684" s="82">
        <f>IF(Taula1[[#This Row],[Espai reservat Administració]]=2,BA684,0)</f>
        <v>0</v>
      </c>
      <c r="BH684" s="41"/>
      <c r="BI684" s="126">
        <f>IF(Taula1[[#This Row],[Grup justificat     (fer servir opcions de la llista desplegable)]]=1,1,0)</f>
        <v>0</v>
      </c>
      <c r="BJ684" s="126">
        <f>IF(Taula1[[#This Row],[Espai reservat Administració]]=1,1,0)</f>
        <v>0</v>
      </c>
      <c r="BK684" s="111"/>
      <c r="BL684" s="126">
        <f>IF(Taula1[[#This Row],[Grup justificat     (fer servir opcions de la llista desplegable)]]=2,1,0)</f>
        <v>0</v>
      </c>
      <c r="BM684" s="126">
        <f>IF(Taula1[[#This Row],[Espai reservat Administració]]=2,1,0)</f>
        <v>0</v>
      </c>
      <c r="BN684" s="73"/>
      <c r="BO684" s="73"/>
      <c r="BP684" s="73"/>
      <c r="BQ684" s="73"/>
      <c r="BR684" s="73"/>
      <c r="BS684" s="73"/>
      <c r="BT684" s="73"/>
      <c r="BU684" s="73"/>
      <c r="BV684" s="73"/>
      <c r="BW684" s="73"/>
      <c r="BX684" s="73"/>
      <c r="BY684" s="73"/>
      <c r="BZ684" s="73"/>
      <c r="CA684" s="73"/>
      <c r="CB684" s="73"/>
      <c r="CC684" s="73"/>
      <c r="CD684" s="73"/>
      <c r="CE684" s="73"/>
      <c r="CF684" s="73"/>
      <c r="CG684" s="63">
        <f t="shared" si="165"/>
        <v>0</v>
      </c>
      <c r="CH684" s="63">
        <f t="shared" si="166"/>
        <v>0</v>
      </c>
      <c r="CI684" s="73"/>
      <c r="CJ684" s="63">
        <f>IF(Taula1[[#This Row],[Tipus de contracte                                  (fer servir opcions de la llista desplegable)]]="Indefinit",1,0)</f>
        <v>0</v>
      </c>
      <c r="CK684" s="63">
        <f>IF(Taula1[[#This Row],[Tipus de contracte                                  (fer servir opcions de la llista desplegable)]]="Temporal, igual o superior a 6 mesos",1,0)</f>
        <v>0</v>
      </c>
      <c r="CL684" s="63">
        <f>IF(Taula1[[#This Row],[Tipus de contracte                                  (fer servir opcions de la llista desplegable)]]="Substitució per IT",1,0)</f>
        <v>0</v>
      </c>
      <c r="CM684" s="73"/>
      <c r="CN684" s="63">
        <f>IF(Taula1[[#This Row],[Relació llocs de treball]]&gt;=1,1,0)</f>
        <v>0</v>
      </c>
      <c r="CO684" s="73"/>
      <c r="CP684" s="63">
        <f>IF(Taula1[[#This Row],[Identitat de gènere                                                          (fer servir opcions de la llista desplegable)]]="Home",1,0)</f>
        <v>0</v>
      </c>
      <c r="CQ684" s="63">
        <f>IF(Taula1[[#This Row],[Identitat de gènere                                                          (fer servir opcions de la llista desplegable)]]="Dona",1,0)</f>
        <v>0</v>
      </c>
      <c r="CR684" s="63">
        <f>IF(Taula1[[#This Row],[Identitat de gènere                                                          (fer servir opcions de la llista desplegable)]]="No binari",1,0)</f>
        <v>0</v>
      </c>
      <c r="CS684" s="73"/>
      <c r="CT684" s="63">
        <f t="shared" si="160"/>
        <v>0</v>
      </c>
      <c r="CU684" s="64">
        <f t="shared" si="167"/>
        <v>0</v>
      </c>
      <c r="CW684" s="64">
        <f t="shared" si="168"/>
        <v>0</v>
      </c>
      <c r="CX684" s="64">
        <f t="shared" si="169"/>
        <v>0</v>
      </c>
      <c r="CY684" s="64">
        <f t="shared" si="170"/>
        <v>0</v>
      </c>
      <c r="CZ684" s="64">
        <f t="shared" si="171"/>
        <v>0</v>
      </c>
      <c r="DB684" s="64">
        <f t="shared" si="172"/>
        <v>0</v>
      </c>
      <c r="DC684" s="64">
        <f t="shared" si="173"/>
        <v>0</v>
      </c>
      <c r="DD684" s="64">
        <f t="shared" si="174"/>
        <v>0</v>
      </c>
      <c r="DE684" s="64">
        <f t="shared" si="175"/>
        <v>0</v>
      </c>
    </row>
    <row r="685" spans="2:109" x14ac:dyDescent="0.3">
      <c r="B685" s="167"/>
      <c r="C685" s="186"/>
      <c r="D685" s="2"/>
      <c r="E685" s="67"/>
      <c r="F685" s="5"/>
      <c r="G685" s="5"/>
      <c r="H685" s="187"/>
      <c r="I685" s="111" t="str">
        <f ca="1">IF(Taula1[[#This Row],[Data naixement (format dd/mm/aaaa)]]="","0",DATEDIF(Taula1[[#This Row],[Data naixement (format dd/mm/aaaa)]],TODAY(),"Y"))</f>
        <v>0</v>
      </c>
      <c r="J685" s="6"/>
      <c r="K685" s="6"/>
      <c r="L685" s="6"/>
      <c r="M685" s="6"/>
      <c r="N685" s="56"/>
      <c r="O685" s="56"/>
      <c r="P685" s="56"/>
      <c r="Q685" s="6"/>
      <c r="R685" s="7"/>
      <c r="S685" s="143">
        <f>Taula1[[#This Row],[Mesos naturals sencers treballats període justificat (01/01/2023 - 31/03/2023)]]</f>
        <v>0</v>
      </c>
      <c r="T685" s="194">
        <f>Taula1[[#This Row],[Dies treballats període justificat (01/01/2023 - 31/03/2023)              no comptabilitzats com a mes natural sencer]]</f>
        <v>0</v>
      </c>
      <c r="U685" s="12"/>
      <c r="V685" s="7"/>
      <c r="W685" s="188"/>
      <c r="X685" s="188"/>
      <c r="Y685" s="188"/>
      <c r="Z685" s="188"/>
      <c r="AA685" s="190"/>
      <c r="AB685" s="143">
        <f>Taula1[[#This Row],[Grup justificat     (fer servir opcions de la llista desplegable)]]</f>
        <v>0</v>
      </c>
      <c r="AC685" s="182"/>
      <c r="AD685" s="39"/>
      <c r="AE685" s="131">
        <f>ROUND((AF685/100)*756*Taula1[[#This Row],[Mesos naturals sencers treballats període justificat (01/01/2023 - 31/03/2023)]],2)</f>
        <v>0</v>
      </c>
      <c r="AF685" s="81">
        <f>Taula1[[#This Row],[% Jornada segons contracte
(no posar el símbol %) ]]-Taula1[[#This Row],[% Reducció salari per baix rendiment        (no posar el símbol %)]]</f>
        <v>0</v>
      </c>
      <c r="AG685" s="131">
        <f>ROUND((AH685/100)*24.8547945*Taula1[[#This Row],[Dies treballats període justificat (01/01/2023 - 31/03/2023)              no comptabilitzats com a mes natural sencer]],2)</f>
        <v>0</v>
      </c>
      <c r="AH685" s="79">
        <f>Taula1[[#This Row],[% Jornada segons contracte
(no posar el símbol %) ]]-Taula1[[#This Row],[% Reducció salari per baix rendiment        (no posar el símbol %)]]</f>
        <v>0</v>
      </c>
      <c r="AI685" s="131">
        <f t="shared" si="161"/>
        <v>0</v>
      </c>
      <c r="AJ685" s="39"/>
      <c r="AK685" s="131">
        <f>ROUND((AL685/100)*756*Taula1[[#This Row],[Espai reservat Administració  (mesos)]],2)</f>
        <v>0</v>
      </c>
      <c r="AL685" s="81">
        <f>Taula1[[#This Row],[% Jornada segons contracte
(no posar el símbol %) ]]-Taula1[[#This Row],[% Reducció salari per baix rendiment        (no posar el símbol %)]]</f>
        <v>0</v>
      </c>
      <c r="AM685" s="131">
        <f>ROUND((AN685/100)*24.8547945*Taula1[[#This Row],[Espai reservat Administració (dies)]],2)</f>
        <v>0</v>
      </c>
      <c r="AN685" s="79">
        <f>Taula1[[#This Row],[% Jornada segons contracte
(no posar el símbol %) ]]-Taula1[[#This Row],[% Reducció salari per baix rendiment        (no posar el símbol %)]]</f>
        <v>0</v>
      </c>
      <c r="AO685" s="131">
        <f t="shared" si="162"/>
        <v>0</v>
      </c>
      <c r="AP685" s="87"/>
      <c r="AQ685" s="137">
        <f>ROUND((AR685/100)*693*Taula1[[#This Row],[Mesos naturals sencers treballats període justificat (01/01/2023 - 31/03/2023)]],2)</f>
        <v>0</v>
      </c>
      <c r="AR685" s="90">
        <f>Taula1[[#This Row],[% Jornada segons contracte
(no posar el símbol %) ]]-Taula1[[#This Row],[% Reducció salari per baix rendiment        (no posar el símbol %)]]</f>
        <v>0</v>
      </c>
      <c r="AS685" s="137">
        <f>ROUND((AT685/100)*22.78356164*Taula1[[#This Row],[Dies treballats període justificat (01/01/2023 - 31/03/2023)              no comptabilitzats com a mes natural sencer]],2)</f>
        <v>0</v>
      </c>
      <c r="AT685" s="90">
        <f>Taula1[[#This Row],[% Jornada segons contracte
(no posar el símbol %) ]]-Taula1[[#This Row],[% Reducció salari per baix rendiment        (no posar el símbol %)]]</f>
        <v>0</v>
      </c>
      <c r="AU685" s="137">
        <f t="shared" si="163"/>
        <v>0</v>
      </c>
      <c r="AV685" s="87"/>
      <c r="AW685" s="136">
        <f>ROUND((AX685/100)*693*Taula1[[#This Row],[Espai reservat Administració  (mesos)]],2)</f>
        <v>0</v>
      </c>
      <c r="AX685" s="90">
        <f>Taula1[[#This Row],[% Jornada segons contracte
(no posar el símbol %) ]]-Taula1[[#This Row],[% Reducció salari per baix rendiment        (no posar el símbol %)]]</f>
        <v>0</v>
      </c>
      <c r="AY685" s="131">
        <f>ROUND((AZ685/100)*22.78356164*Taula1[[#This Row],[Espai reservat Administració (dies)]],2)</f>
        <v>0</v>
      </c>
      <c r="AZ685" s="81">
        <f>Taula1[[#This Row],[% Jornada segons contracte
(no posar el símbol %) ]]-Taula1[[#This Row],[% Reducció salari per baix rendiment        (no posar el símbol %)]]</f>
        <v>0</v>
      </c>
      <c r="BA685" s="82">
        <f t="shared" si="164"/>
        <v>0</v>
      </c>
      <c r="BB685" s="41"/>
      <c r="BC685" s="131">
        <f>IF(Taula1[[#This Row],[Grup justificat     (fer servir opcions de la llista desplegable)]]=1,AI685,0)</f>
        <v>0</v>
      </c>
      <c r="BD685" s="131">
        <f>IF(Taula1[[#This Row],[Grup justificat     (fer servir opcions de la llista desplegable)]]=2,AU685,0)</f>
        <v>0</v>
      </c>
      <c r="BE685" s="41"/>
      <c r="BF685" s="131">
        <f>IF(Taula1[[#This Row],[Espai reservat Administració]]=1,AO685,0)</f>
        <v>0</v>
      </c>
      <c r="BG685" s="82">
        <f>IF(Taula1[[#This Row],[Espai reservat Administració]]=2,BA685,0)</f>
        <v>0</v>
      </c>
      <c r="BH685" s="41"/>
      <c r="BI685" s="126">
        <f>IF(Taula1[[#This Row],[Grup justificat     (fer servir opcions de la llista desplegable)]]=1,1,0)</f>
        <v>0</v>
      </c>
      <c r="BJ685" s="126">
        <f>IF(Taula1[[#This Row],[Espai reservat Administració]]=1,1,0)</f>
        <v>0</v>
      </c>
      <c r="BK685" s="111"/>
      <c r="BL685" s="126">
        <f>IF(Taula1[[#This Row],[Grup justificat     (fer servir opcions de la llista desplegable)]]=2,1,0)</f>
        <v>0</v>
      </c>
      <c r="BM685" s="126">
        <f>IF(Taula1[[#This Row],[Espai reservat Administració]]=2,1,0)</f>
        <v>0</v>
      </c>
      <c r="BN685" s="73"/>
      <c r="BO685" s="73"/>
      <c r="BP685" s="73"/>
      <c r="BQ685" s="73"/>
      <c r="BR685" s="73"/>
      <c r="BS685" s="73"/>
      <c r="BT685" s="73"/>
      <c r="BU685" s="73"/>
      <c r="BV685" s="73"/>
      <c r="BW685" s="73"/>
      <c r="BX685" s="73"/>
      <c r="BY685" s="73"/>
      <c r="BZ685" s="73"/>
      <c r="CA685" s="73"/>
      <c r="CB685" s="73"/>
      <c r="CC685" s="73"/>
      <c r="CD685" s="73"/>
      <c r="CE685" s="73"/>
      <c r="CF685" s="73"/>
      <c r="CG685" s="63">
        <f t="shared" si="165"/>
        <v>0</v>
      </c>
      <c r="CH685" s="63">
        <f t="shared" si="166"/>
        <v>0</v>
      </c>
      <c r="CI685" s="73"/>
      <c r="CJ685" s="63">
        <f>IF(Taula1[[#This Row],[Tipus de contracte                                  (fer servir opcions de la llista desplegable)]]="Indefinit",1,0)</f>
        <v>0</v>
      </c>
      <c r="CK685" s="63">
        <f>IF(Taula1[[#This Row],[Tipus de contracte                                  (fer servir opcions de la llista desplegable)]]="Temporal, igual o superior a 6 mesos",1,0)</f>
        <v>0</v>
      </c>
      <c r="CL685" s="63">
        <f>IF(Taula1[[#This Row],[Tipus de contracte                                  (fer servir opcions de la llista desplegable)]]="Substitució per IT",1,0)</f>
        <v>0</v>
      </c>
      <c r="CM685" s="73"/>
      <c r="CN685" s="63">
        <f>IF(Taula1[[#This Row],[Relació llocs de treball]]&gt;=1,1,0)</f>
        <v>0</v>
      </c>
      <c r="CO685" s="73"/>
      <c r="CP685" s="63">
        <f>IF(Taula1[[#This Row],[Identitat de gènere                                                          (fer servir opcions de la llista desplegable)]]="Home",1,0)</f>
        <v>0</v>
      </c>
      <c r="CQ685" s="63">
        <f>IF(Taula1[[#This Row],[Identitat de gènere                                                          (fer servir opcions de la llista desplegable)]]="Dona",1,0)</f>
        <v>0</v>
      </c>
      <c r="CR685" s="63">
        <f>IF(Taula1[[#This Row],[Identitat de gènere                                                          (fer servir opcions de la llista desplegable)]]="No binari",1,0)</f>
        <v>0</v>
      </c>
      <c r="CS685" s="73"/>
      <c r="CT685" s="63">
        <f t="shared" si="160"/>
        <v>0</v>
      </c>
      <c r="CU685" s="64">
        <f t="shared" si="167"/>
        <v>0</v>
      </c>
      <c r="CW685" s="64">
        <f t="shared" si="168"/>
        <v>0</v>
      </c>
      <c r="CX685" s="64">
        <f t="shared" si="169"/>
        <v>0</v>
      </c>
      <c r="CY685" s="64">
        <f t="shared" si="170"/>
        <v>0</v>
      </c>
      <c r="CZ685" s="64">
        <f t="shared" si="171"/>
        <v>0</v>
      </c>
      <c r="DB685" s="64">
        <f t="shared" si="172"/>
        <v>0</v>
      </c>
      <c r="DC685" s="64">
        <f t="shared" si="173"/>
        <v>0</v>
      </c>
      <c r="DD685" s="64">
        <f t="shared" si="174"/>
        <v>0</v>
      </c>
      <c r="DE685" s="64">
        <f t="shared" si="175"/>
        <v>0</v>
      </c>
    </row>
    <row r="686" spans="2:109" x14ac:dyDescent="0.3">
      <c r="B686" s="167"/>
      <c r="C686" s="186"/>
      <c r="D686" s="2"/>
      <c r="E686" s="67"/>
      <c r="F686" s="5"/>
      <c r="G686" s="5"/>
      <c r="H686" s="187"/>
      <c r="I686" s="111" t="str">
        <f ca="1">IF(Taula1[[#This Row],[Data naixement (format dd/mm/aaaa)]]="","0",DATEDIF(Taula1[[#This Row],[Data naixement (format dd/mm/aaaa)]],TODAY(),"Y"))</f>
        <v>0</v>
      </c>
      <c r="J686" s="6"/>
      <c r="K686" s="6"/>
      <c r="L686" s="6"/>
      <c r="M686" s="6"/>
      <c r="N686" s="56"/>
      <c r="O686" s="56"/>
      <c r="P686" s="56"/>
      <c r="Q686" s="6"/>
      <c r="R686" s="7"/>
      <c r="S686" s="143">
        <f>Taula1[[#This Row],[Mesos naturals sencers treballats període justificat (01/01/2023 - 31/03/2023)]]</f>
        <v>0</v>
      </c>
      <c r="T686" s="194">
        <f>Taula1[[#This Row],[Dies treballats període justificat (01/01/2023 - 31/03/2023)              no comptabilitzats com a mes natural sencer]]</f>
        <v>0</v>
      </c>
      <c r="U686" s="12"/>
      <c r="V686" s="7"/>
      <c r="W686" s="188"/>
      <c r="X686" s="188"/>
      <c r="Y686" s="188"/>
      <c r="Z686" s="188"/>
      <c r="AA686" s="190"/>
      <c r="AB686" s="143">
        <f>Taula1[[#This Row],[Grup justificat     (fer servir opcions de la llista desplegable)]]</f>
        <v>0</v>
      </c>
      <c r="AC686" s="182"/>
      <c r="AD686" s="39"/>
      <c r="AE686" s="131">
        <f>ROUND((AF686/100)*756*Taula1[[#This Row],[Mesos naturals sencers treballats període justificat (01/01/2023 - 31/03/2023)]],2)</f>
        <v>0</v>
      </c>
      <c r="AF686" s="81">
        <f>Taula1[[#This Row],[% Jornada segons contracte
(no posar el símbol %) ]]-Taula1[[#This Row],[% Reducció salari per baix rendiment        (no posar el símbol %)]]</f>
        <v>0</v>
      </c>
      <c r="AG686" s="131">
        <f>ROUND((AH686/100)*24.8547945*Taula1[[#This Row],[Dies treballats període justificat (01/01/2023 - 31/03/2023)              no comptabilitzats com a mes natural sencer]],2)</f>
        <v>0</v>
      </c>
      <c r="AH686" s="79">
        <f>Taula1[[#This Row],[% Jornada segons contracte
(no posar el símbol %) ]]-Taula1[[#This Row],[% Reducció salari per baix rendiment        (no posar el símbol %)]]</f>
        <v>0</v>
      </c>
      <c r="AI686" s="131">
        <f t="shared" si="161"/>
        <v>0</v>
      </c>
      <c r="AJ686" s="39"/>
      <c r="AK686" s="131">
        <f>ROUND((AL686/100)*756*Taula1[[#This Row],[Espai reservat Administració  (mesos)]],2)</f>
        <v>0</v>
      </c>
      <c r="AL686" s="81">
        <f>Taula1[[#This Row],[% Jornada segons contracte
(no posar el símbol %) ]]-Taula1[[#This Row],[% Reducció salari per baix rendiment        (no posar el símbol %)]]</f>
        <v>0</v>
      </c>
      <c r="AM686" s="131">
        <f>ROUND((AN686/100)*24.8547945*Taula1[[#This Row],[Espai reservat Administració (dies)]],2)</f>
        <v>0</v>
      </c>
      <c r="AN686" s="79">
        <f>Taula1[[#This Row],[% Jornada segons contracte
(no posar el símbol %) ]]-Taula1[[#This Row],[% Reducció salari per baix rendiment        (no posar el símbol %)]]</f>
        <v>0</v>
      </c>
      <c r="AO686" s="131">
        <f t="shared" si="162"/>
        <v>0</v>
      </c>
      <c r="AP686" s="87"/>
      <c r="AQ686" s="137">
        <f>ROUND((AR686/100)*693*Taula1[[#This Row],[Mesos naturals sencers treballats període justificat (01/01/2023 - 31/03/2023)]],2)</f>
        <v>0</v>
      </c>
      <c r="AR686" s="90">
        <f>Taula1[[#This Row],[% Jornada segons contracte
(no posar el símbol %) ]]-Taula1[[#This Row],[% Reducció salari per baix rendiment        (no posar el símbol %)]]</f>
        <v>0</v>
      </c>
      <c r="AS686" s="137">
        <f>ROUND((AT686/100)*22.78356164*Taula1[[#This Row],[Dies treballats període justificat (01/01/2023 - 31/03/2023)              no comptabilitzats com a mes natural sencer]],2)</f>
        <v>0</v>
      </c>
      <c r="AT686" s="90">
        <f>Taula1[[#This Row],[% Jornada segons contracte
(no posar el símbol %) ]]-Taula1[[#This Row],[% Reducció salari per baix rendiment        (no posar el símbol %)]]</f>
        <v>0</v>
      </c>
      <c r="AU686" s="137">
        <f t="shared" si="163"/>
        <v>0</v>
      </c>
      <c r="AV686" s="87"/>
      <c r="AW686" s="136">
        <f>ROUND((AX686/100)*693*Taula1[[#This Row],[Espai reservat Administració  (mesos)]],2)</f>
        <v>0</v>
      </c>
      <c r="AX686" s="90">
        <f>Taula1[[#This Row],[% Jornada segons contracte
(no posar el símbol %) ]]-Taula1[[#This Row],[% Reducció salari per baix rendiment        (no posar el símbol %)]]</f>
        <v>0</v>
      </c>
      <c r="AY686" s="131">
        <f>ROUND((AZ686/100)*22.78356164*Taula1[[#This Row],[Espai reservat Administració (dies)]],2)</f>
        <v>0</v>
      </c>
      <c r="AZ686" s="81">
        <f>Taula1[[#This Row],[% Jornada segons contracte
(no posar el símbol %) ]]-Taula1[[#This Row],[% Reducció salari per baix rendiment        (no posar el símbol %)]]</f>
        <v>0</v>
      </c>
      <c r="BA686" s="82">
        <f t="shared" si="164"/>
        <v>0</v>
      </c>
      <c r="BB686" s="41"/>
      <c r="BC686" s="131">
        <f>IF(Taula1[[#This Row],[Grup justificat     (fer servir opcions de la llista desplegable)]]=1,AI686,0)</f>
        <v>0</v>
      </c>
      <c r="BD686" s="131">
        <f>IF(Taula1[[#This Row],[Grup justificat     (fer servir opcions de la llista desplegable)]]=2,AU686,0)</f>
        <v>0</v>
      </c>
      <c r="BE686" s="41"/>
      <c r="BF686" s="131">
        <f>IF(Taula1[[#This Row],[Espai reservat Administració]]=1,AO686,0)</f>
        <v>0</v>
      </c>
      <c r="BG686" s="82">
        <f>IF(Taula1[[#This Row],[Espai reservat Administració]]=2,BA686,0)</f>
        <v>0</v>
      </c>
      <c r="BH686" s="41"/>
      <c r="BI686" s="126">
        <f>IF(Taula1[[#This Row],[Grup justificat     (fer servir opcions de la llista desplegable)]]=1,1,0)</f>
        <v>0</v>
      </c>
      <c r="BJ686" s="126">
        <f>IF(Taula1[[#This Row],[Espai reservat Administració]]=1,1,0)</f>
        <v>0</v>
      </c>
      <c r="BK686" s="111"/>
      <c r="BL686" s="126">
        <f>IF(Taula1[[#This Row],[Grup justificat     (fer servir opcions de la llista desplegable)]]=2,1,0)</f>
        <v>0</v>
      </c>
      <c r="BM686" s="126">
        <f>IF(Taula1[[#This Row],[Espai reservat Administració]]=2,1,0)</f>
        <v>0</v>
      </c>
      <c r="BN686" s="73"/>
      <c r="BO686" s="73"/>
      <c r="BP686" s="73"/>
      <c r="BQ686" s="73"/>
      <c r="BR686" s="73"/>
      <c r="BS686" s="73"/>
      <c r="BT686" s="73"/>
      <c r="BU686" s="73"/>
      <c r="BV686" s="73"/>
      <c r="BW686" s="73"/>
      <c r="BX686" s="73"/>
      <c r="BY686" s="73"/>
      <c r="BZ686" s="73"/>
      <c r="CA686" s="73"/>
      <c r="CB686" s="73"/>
      <c r="CC686" s="73"/>
      <c r="CD686" s="73"/>
      <c r="CE686" s="73"/>
      <c r="CF686" s="73"/>
      <c r="CG686" s="63">
        <f t="shared" si="165"/>
        <v>0</v>
      </c>
      <c r="CH686" s="63">
        <f t="shared" si="166"/>
        <v>0</v>
      </c>
      <c r="CI686" s="73"/>
      <c r="CJ686" s="63">
        <f>IF(Taula1[[#This Row],[Tipus de contracte                                  (fer servir opcions de la llista desplegable)]]="Indefinit",1,0)</f>
        <v>0</v>
      </c>
      <c r="CK686" s="63">
        <f>IF(Taula1[[#This Row],[Tipus de contracte                                  (fer servir opcions de la llista desplegable)]]="Temporal, igual o superior a 6 mesos",1,0)</f>
        <v>0</v>
      </c>
      <c r="CL686" s="63">
        <f>IF(Taula1[[#This Row],[Tipus de contracte                                  (fer servir opcions de la llista desplegable)]]="Substitució per IT",1,0)</f>
        <v>0</v>
      </c>
      <c r="CM686" s="73"/>
      <c r="CN686" s="63">
        <f>IF(Taula1[[#This Row],[Relació llocs de treball]]&gt;=1,1,0)</f>
        <v>0</v>
      </c>
      <c r="CO686" s="73"/>
      <c r="CP686" s="63">
        <f>IF(Taula1[[#This Row],[Identitat de gènere                                                          (fer servir opcions de la llista desplegable)]]="Home",1,0)</f>
        <v>0</v>
      </c>
      <c r="CQ686" s="63">
        <f>IF(Taula1[[#This Row],[Identitat de gènere                                                          (fer servir opcions de la llista desplegable)]]="Dona",1,0)</f>
        <v>0</v>
      </c>
      <c r="CR686" s="63">
        <f>IF(Taula1[[#This Row],[Identitat de gènere                                                          (fer servir opcions de la llista desplegable)]]="No binari",1,0)</f>
        <v>0</v>
      </c>
      <c r="CS686" s="73"/>
      <c r="CT686" s="63">
        <f t="shared" si="160"/>
        <v>0</v>
      </c>
      <c r="CU686" s="64">
        <f t="shared" si="167"/>
        <v>0</v>
      </c>
      <c r="CW686" s="64">
        <f t="shared" si="168"/>
        <v>0</v>
      </c>
      <c r="CX686" s="64">
        <f t="shared" si="169"/>
        <v>0</v>
      </c>
      <c r="CY686" s="64">
        <f t="shared" si="170"/>
        <v>0</v>
      </c>
      <c r="CZ686" s="64">
        <f t="shared" si="171"/>
        <v>0</v>
      </c>
      <c r="DB686" s="64">
        <f t="shared" si="172"/>
        <v>0</v>
      </c>
      <c r="DC686" s="64">
        <f t="shared" si="173"/>
        <v>0</v>
      </c>
      <c r="DD686" s="64">
        <f t="shared" si="174"/>
        <v>0</v>
      </c>
      <c r="DE686" s="64">
        <f t="shared" si="175"/>
        <v>0</v>
      </c>
    </row>
    <row r="687" spans="2:109" x14ac:dyDescent="0.3">
      <c r="B687" s="167"/>
      <c r="C687" s="186"/>
      <c r="D687" s="2"/>
      <c r="E687" s="67"/>
      <c r="F687" s="5"/>
      <c r="G687" s="5"/>
      <c r="H687" s="187"/>
      <c r="I687" s="111" t="str">
        <f ca="1">IF(Taula1[[#This Row],[Data naixement (format dd/mm/aaaa)]]="","0",DATEDIF(Taula1[[#This Row],[Data naixement (format dd/mm/aaaa)]],TODAY(),"Y"))</f>
        <v>0</v>
      </c>
      <c r="J687" s="6"/>
      <c r="K687" s="6"/>
      <c r="L687" s="6"/>
      <c r="M687" s="6"/>
      <c r="N687" s="56"/>
      <c r="O687" s="56"/>
      <c r="P687" s="56"/>
      <c r="Q687" s="6"/>
      <c r="R687" s="7"/>
      <c r="S687" s="143">
        <f>Taula1[[#This Row],[Mesos naturals sencers treballats període justificat (01/01/2023 - 31/03/2023)]]</f>
        <v>0</v>
      </c>
      <c r="T687" s="194">
        <f>Taula1[[#This Row],[Dies treballats període justificat (01/01/2023 - 31/03/2023)              no comptabilitzats com a mes natural sencer]]</f>
        <v>0</v>
      </c>
      <c r="U687" s="12"/>
      <c r="V687" s="7"/>
      <c r="W687" s="188"/>
      <c r="X687" s="188"/>
      <c r="Y687" s="188"/>
      <c r="Z687" s="188"/>
      <c r="AA687" s="190"/>
      <c r="AB687" s="143">
        <f>Taula1[[#This Row],[Grup justificat     (fer servir opcions de la llista desplegable)]]</f>
        <v>0</v>
      </c>
      <c r="AC687" s="182"/>
      <c r="AD687" s="39"/>
      <c r="AE687" s="131">
        <f>ROUND((AF687/100)*756*Taula1[[#This Row],[Mesos naturals sencers treballats període justificat (01/01/2023 - 31/03/2023)]],2)</f>
        <v>0</v>
      </c>
      <c r="AF687" s="81">
        <f>Taula1[[#This Row],[% Jornada segons contracte
(no posar el símbol %) ]]-Taula1[[#This Row],[% Reducció salari per baix rendiment        (no posar el símbol %)]]</f>
        <v>0</v>
      </c>
      <c r="AG687" s="131">
        <f>ROUND((AH687/100)*24.8547945*Taula1[[#This Row],[Dies treballats període justificat (01/01/2023 - 31/03/2023)              no comptabilitzats com a mes natural sencer]],2)</f>
        <v>0</v>
      </c>
      <c r="AH687" s="79">
        <f>Taula1[[#This Row],[% Jornada segons contracte
(no posar el símbol %) ]]-Taula1[[#This Row],[% Reducció salari per baix rendiment        (no posar el símbol %)]]</f>
        <v>0</v>
      </c>
      <c r="AI687" s="131">
        <f t="shared" si="161"/>
        <v>0</v>
      </c>
      <c r="AJ687" s="39"/>
      <c r="AK687" s="131">
        <f>ROUND((AL687/100)*756*Taula1[[#This Row],[Espai reservat Administració  (mesos)]],2)</f>
        <v>0</v>
      </c>
      <c r="AL687" s="81">
        <f>Taula1[[#This Row],[% Jornada segons contracte
(no posar el símbol %) ]]-Taula1[[#This Row],[% Reducció salari per baix rendiment        (no posar el símbol %)]]</f>
        <v>0</v>
      </c>
      <c r="AM687" s="131">
        <f>ROUND((AN687/100)*24.8547945*Taula1[[#This Row],[Espai reservat Administració (dies)]],2)</f>
        <v>0</v>
      </c>
      <c r="AN687" s="79">
        <f>Taula1[[#This Row],[% Jornada segons contracte
(no posar el símbol %) ]]-Taula1[[#This Row],[% Reducció salari per baix rendiment        (no posar el símbol %)]]</f>
        <v>0</v>
      </c>
      <c r="AO687" s="131">
        <f t="shared" si="162"/>
        <v>0</v>
      </c>
      <c r="AP687" s="87"/>
      <c r="AQ687" s="137">
        <f>ROUND((AR687/100)*693*Taula1[[#This Row],[Mesos naturals sencers treballats període justificat (01/01/2023 - 31/03/2023)]],2)</f>
        <v>0</v>
      </c>
      <c r="AR687" s="90">
        <f>Taula1[[#This Row],[% Jornada segons contracte
(no posar el símbol %) ]]-Taula1[[#This Row],[% Reducció salari per baix rendiment        (no posar el símbol %)]]</f>
        <v>0</v>
      </c>
      <c r="AS687" s="137">
        <f>ROUND((AT687/100)*22.78356164*Taula1[[#This Row],[Dies treballats període justificat (01/01/2023 - 31/03/2023)              no comptabilitzats com a mes natural sencer]],2)</f>
        <v>0</v>
      </c>
      <c r="AT687" s="90">
        <f>Taula1[[#This Row],[% Jornada segons contracte
(no posar el símbol %) ]]-Taula1[[#This Row],[% Reducció salari per baix rendiment        (no posar el símbol %)]]</f>
        <v>0</v>
      </c>
      <c r="AU687" s="137">
        <f t="shared" si="163"/>
        <v>0</v>
      </c>
      <c r="AV687" s="87"/>
      <c r="AW687" s="136">
        <f>ROUND((AX687/100)*693*Taula1[[#This Row],[Espai reservat Administració  (mesos)]],2)</f>
        <v>0</v>
      </c>
      <c r="AX687" s="90">
        <f>Taula1[[#This Row],[% Jornada segons contracte
(no posar el símbol %) ]]-Taula1[[#This Row],[% Reducció salari per baix rendiment        (no posar el símbol %)]]</f>
        <v>0</v>
      </c>
      <c r="AY687" s="131">
        <f>ROUND((AZ687/100)*22.78356164*Taula1[[#This Row],[Espai reservat Administració (dies)]],2)</f>
        <v>0</v>
      </c>
      <c r="AZ687" s="81">
        <f>Taula1[[#This Row],[% Jornada segons contracte
(no posar el símbol %) ]]-Taula1[[#This Row],[% Reducció salari per baix rendiment        (no posar el símbol %)]]</f>
        <v>0</v>
      </c>
      <c r="BA687" s="82">
        <f t="shared" si="164"/>
        <v>0</v>
      </c>
      <c r="BB687" s="41"/>
      <c r="BC687" s="131">
        <f>IF(Taula1[[#This Row],[Grup justificat     (fer servir opcions de la llista desplegable)]]=1,AI687,0)</f>
        <v>0</v>
      </c>
      <c r="BD687" s="131">
        <f>IF(Taula1[[#This Row],[Grup justificat     (fer servir opcions de la llista desplegable)]]=2,AU687,0)</f>
        <v>0</v>
      </c>
      <c r="BE687" s="41"/>
      <c r="BF687" s="131">
        <f>IF(Taula1[[#This Row],[Espai reservat Administració]]=1,AO687,0)</f>
        <v>0</v>
      </c>
      <c r="BG687" s="82">
        <f>IF(Taula1[[#This Row],[Espai reservat Administració]]=2,BA687,0)</f>
        <v>0</v>
      </c>
      <c r="BH687" s="41"/>
      <c r="BI687" s="126">
        <f>IF(Taula1[[#This Row],[Grup justificat     (fer servir opcions de la llista desplegable)]]=1,1,0)</f>
        <v>0</v>
      </c>
      <c r="BJ687" s="126">
        <f>IF(Taula1[[#This Row],[Espai reservat Administració]]=1,1,0)</f>
        <v>0</v>
      </c>
      <c r="BK687" s="111"/>
      <c r="BL687" s="126">
        <f>IF(Taula1[[#This Row],[Grup justificat     (fer servir opcions de la llista desplegable)]]=2,1,0)</f>
        <v>0</v>
      </c>
      <c r="BM687" s="126">
        <f>IF(Taula1[[#This Row],[Espai reservat Administració]]=2,1,0)</f>
        <v>0</v>
      </c>
      <c r="BN687" s="73"/>
      <c r="BO687" s="73"/>
      <c r="BP687" s="73"/>
      <c r="BQ687" s="73"/>
      <c r="BR687" s="73"/>
      <c r="BS687" s="73"/>
      <c r="BT687" s="73"/>
      <c r="BU687" s="73"/>
      <c r="BV687" s="73"/>
      <c r="BW687" s="73"/>
      <c r="BX687" s="73"/>
      <c r="BY687" s="73"/>
      <c r="BZ687" s="73"/>
      <c r="CA687" s="73"/>
      <c r="CB687" s="73"/>
      <c r="CC687" s="73"/>
      <c r="CD687" s="73"/>
      <c r="CE687" s="73"/>
      <c r="CF687" s="73"/>
      <c r="CG687" s="63">
        <f t="shared" si="165"/>
        <v>0</v>
      </c>
      <c r="CH687" s="63">
        <f t="shared" si="166"/>
        <v>0</v>
      </c>
      <c r="CI687" s="73"/>
      <c r="CJ687" s="63">
        <f>IF(Taula1[[#This Row],[Tipus de contracte                                  (fer servir opcions de la llista desplegable)]]="Indefinit",1,0)</f>
        <v>0</v>
      </c>
      <c r="CK687" s="63">
        <f>IF(Taula1[[#This Row],[Tipus de contracte                                  (fer servir opcions de la llista desplegable)]]="Temporal, igual o superior a 6 mesos",1,0)</f>
        <v>0</v>
      </c>
      <c r="CL687" s="63">
        <f>IF(Taula1[[#This Row],[Tipus de contracte                                  (fer servir opcions de la llista desplegable)]]="Substitució per IT",1,0)</f>
        <v>0</v>
      </c>
      <c r="CM687" s="73"/>
      <c r="CN687" s="63">
        <f>IF(Taula1[[#This Row],[Relació llocs de treball]]&gt;=1,1,0)</f>
        <v>0</v>
      </c>
      <c r="CO687" s="73"/>
      <c r="CP687" s="63">
        <f>IF(Taula1[[#This Row],[Identitat de gènere                                                          (fer servir opcions de la llista desplegable)]]="Home",1,0)</f>
        <v>0</v>
      </c>
      <c r="CQ687" s="63">
        <f>IF(Taula1[[#This Row],[Identitat de gènere                                                          (fer servir opcions de la llista desplegable)]]="Dona",1,0)</f>
        <v>0</v>
      </c>
      <c r="CR687" s="63">
        <f>IF(Taula1[[#This Row],[Identitat de gènere                                                          (fer servir opcions de la llista desplegable)]]="No binari",1,0)</f>
        <v>0</v>
      </c>
      <c r="CS687" s="73"/>
      <c r="CT687" s="63">
        <f t="shared" si="160"/>
        <v>0</v>
      </c>
      <c r="CU687" s="64">
        <f t="shared" si="167"/>
        <v>0</v>
      </c>
      <c r="CW687" s="64">
        <f t="shared" si="168"/>
        <v>0</v>
      </c>
      <c r="CX687" s="64">
        <f t="shared" si="169"/>
        <v>0</v>
      </c>
      <c r="CY687" s="64">
        <f t="shared" si="170"/>
        <v>0</v>
      </c>
      <c r="CZ687" s="64">
        <f t="shared" si="171"/>
        <v>0</v>
      </c>
      <c r="DB687" s="64">
        <f t="shared" si="172"/>
        <v>0</v>
      </c>
      <c r="DC687" s="64">
        <f t="shared" si="173"/>
        <v>0</v>
      </c>
      <c r="DD687" s="64">
        <f t="shared" si="174"/>
        <v>0</v>
      </c>
      <c r="DE687" s="64">
        <f t="shared" si="175"/>
        <v>0</v>
      </c>
    </row>
    <row r="688" spans="2:109" x14ac:dyDescent="0.3">
      <c r="B688" s="167"/>
      <c r="C688" s="186"/>
      <c r="D688" s="2"/>
      <c r="E688" s="67"/>
      <c r="F688" s="5"/>
      <c r="G688" s="5"/>
      <c r="H688" s="187"/>
      <c r="I688" s="111" t="str">
        <f ca="1">IF(Taula1[[#This Row],[Data naixement (format dd/mm/aaaa)]]="","0",DATEDIF(Taula1[[#This Row],[Data naixement (format dd/mm/aaaa)]],TODAY(),"Y"))</f>
        <v>0</v>
      </c>
      <c r="J688" s="6"/>
      <c r="K688" s="6"/>
      <c r="L688" s="6"/>
      <c r="M688" s="6"/>
      <c r="N688" s="56"/>
      <c r="O688" s="56"/>
      <c r="P688" s="56"/>
      <c r="Q688" s="6"/>
      <c r="R688" s="7"/>
      <c r="S688" s="143">
        <f>Taula1[[#This Row],[Mesos naturals sencers treballats període justificat (01/01/2023 - 31/03/2023)]]</f>
        <v>0</v>
      </c>
      <c r="T688" s="194">
        <f>Taula1[[#This Row],[Dies treballats període justificat (01/01/2023 - 31/03/2023)              no comptabilitzats com a mes natural sencer]]</f>
        <v>0</v>
      </c>
      <c r="U688" s="12"/>
      <c r="V688" s="7"/>
      <c r="W688" s="188"/>
      <c r="X688" s="188"/>
      <c r="Y688" s="188"/>
      <c r="Z688" s="188"/>
      <c r="AA688" s="190"/>
      <c r="AB688" s="143">
        <f>Taula1[[#This Row],[Grup justificat     (fer servir opcions de la llista desplegable)]]</f>
        <v>0</v>
      </c>
      <c r="AC688" s="182"/>
      <c r="AD688" s="39"/>
      <c r="AE688" s="131">
        <f>ROUND((AF688/100)*756*Taula1[[#This Row],[Mesos naturals sencers treballats període justificat (01/01/2023 - 31/03/2023)]],2)</f>
        <v>0</v>
      </c>
      <c r="AF688" s="81">
        <f>Taula1[[#This Row],[% Jornada segons contracte
(no posar el símbol %) ]]-Taula1[[#This Row],[% Reducció salari per baix rendiment        (no posar el símbol %)]]</f>
        <v>0</v>
      </c>
      <c r="AG688" s="131">
        <f>ROUND((AH688/100)*24.8547945*Taula1[[#This Row],[Dies treballats període justificat (01/01/2023 - 31/03/2023)              no comptabilitzats com a mes natural sencer]],2)</f>
        <v>0</v>
      </c>
      <c r="AH688" s="79">
        <f>Taula1[[#This Row],[% Jornada segons contracte
(no posar el símbol %) ]]-Taula1[[#This Row],[% Reducció salari per baix rendiment        (no posar el símbol %)]]</f>
        <v>0</v>
      </c>
      <c r="AI688" s="131">
        <f t="shared" si="161"/>
        <v>0</v>
      </c>
      <c r="AJ688" s="39"/>
      <c r="AK688" s="131">
        <f>ROUND((AL688/100)*756*Taula1[[#This Row],[Espai reservat Administració  (mesos)]],2)</f>
        <v>0</v>
      </c>
      <c r="AL688" s="81">
        <f>Taula1[[#This Row],[% Jornada segons contracte
(no posar el símbol %) ]]-Taula1[[#This Row],[% Reducció salari per baix rendiment        (no posar el símbol %)]]</f>
        <v>0</v>
      </c>
      <c r="AM688" s="131">
        <f>ROUND((AN688/100)*24.8547945*Taula1[[#This Row],[Espai reservat Administració (dies)]],2)</f>
        <v>0</v>
      </c>
      <c r="AN688" s="79">
        <f>Taula1[[#This Row],[% Jornada segons contracte
(no posar el símbol %) ]]-Taula1[[#This Row],[% Reducció salari per baix rendiment        (no posar el símbol %)]]</f>
        <v>0</v>
      </c>
      <c r="AO688" s="131">
        <f t="shared" si="162"/>
        <v>0</v>
      </c>
      <c r="AP688" s="87"/>
      <c r="AQ688" s="137">
        <f>ROUND((AR688/100)*693*Taula1[[#This Row],[Mesos naturals sencers treballats període justificat (01/01/2023 - 31/03/2023)]],2)</f>
        <v>0</v>
      </c>
      <c r="AR688" s="90">
        <f>Taula1[[#This Row],[% Jornada segons contracte
(no posar el símbol %) ]]-Taula1[[#This Row],[% Reducció salari per baix rendiment        (no posar el símbol %)]]</f>
        <v>0</v>
      </c>
      <c r="AS688" s="137">
        <f>ROUND((AT688/100)*22.78356164*Taula1[[#This Row],[Dies treballats període justificat (01/01/2023 - 31/03/2023)              no comptabilitzats com a mes natural sencer]],2)</f>
        <v>0</v>
      </c>
      <c r="AT688" s="90">
        <f>Taula1[[#This Row],[% Jornada segons contracte
(no posar el símbol %) ]]-Taula1[[#This Row],[% Reducció salari per baix rendiment        (no posar el símbol %)]]</f>
        <v>0</v>
      </c>
      <c r="AU688" s="137">
        <f t="shared" si="163"/>
        <v>0</v>
      </c>
      <c r="AV688" s="87"/>
      <c r="AW688" s="136">
        <f>ROUND((AX688/100)*693*Taula1[[#This Row],[Espai reservat Administració  (mesos)]],2)</f>
        <v>0</v>
      </c>
      <c r="AX688" s="90">
        <f>Taula1[[#This Row],[% Jornada segons contracte
(no posar el símbol %) ]]-Taula1[[#This Row],[% Reducció salari per baix rendiment        (no posar el símbol %)]]</f>
        <v>0</v>
      </c>
      <c r="AY688" s="131">
        <f>ROUND((AZ688/100)*22.78356164*Taula1[[#This Row],[Espai reservat Administració (dies)]],2)</f>
        <v>0</v>
      </c>
      <c r="AZ688" s="81">
        <f>Taula1[[#This Row],[% Jornada segons contracte
(no posar el símbol %) ]]-Taula1[[#This Row],[% Reducció salari per baix rendiment        (no posar el símbol %)]]</f>
        <v>0</v>
      </c>
      <c r="BA688" s="82">
        <f t="shared" si="164"/>
        <v>0</v>
      </c>
      <c r="BB688" s="41"/>
      <c r="BC688" s="131">
        <f>IF(Taula1[[#This Row],[Grup justificat     (fer servir opcions de la llista desplegable)]]=1,AI688,0)</f>
        <v>0</v>
      </c>
      <c r="BD688" s="131">
        <f>IF(Taula1[[#This Row],[Grup justificat     (fer servir opcions de la llista desplegable)]]=2,AU688,0)</f>
        <v>0</v>
      </c>
      <c r="BE688" s="41"/>
      <c r="BF688" s="131">
        <f>IF(Taula1[[#This Row],[Espai reservat Administració]]=1,AO688,0)</f>
        <v>0</v>
      </c>
      <c r="BG688" s="82">
        <f>IF(Taula1[[#This Row],[Espai reservat Administració]]=2,BA688,0)</f>
        <v>0</v>
      </c>
      <c r="BH688" s="41"/>
      <c r="BI688" s="126">
        <f>IF(Taula1[[#This Row],[Grup justificat     (fer servir opcions de la llista desplegable)]]=1,1,0)</f>
        <v>0</v>
      </c>
      <c r="BJ688" s="126">
        <f>IF(Taula1[[#This Row],[Espai reservat Administració]]=1,1,0)</f>
        <v>0</v>
      </c>
      <c r="BK688" s="111"/>
      <c r="BL688" s="126">
        <f>IF(Taula1[[#This Row],[Grup justificat     (fer servir opcions de la llista desplegable)]]=2,1,0)</f>
        <v>0</v>
      </c>
      <c r="BM688" s="126">
        <f>IF(Taula1[[#This Row],[Espai reservat Administració]]=2,1,0)</f>
        <v>0</v>
      </c>
      <c r="BN688" s="73"/>
      <c r="BO688" s="73"/>
      <c r="BP688" s="73"/>
      <c r="BQ688" s="73"/>
      <c r="BR688" s="73"/>
      <c r="BS688" s="73"/>
      <c r="BT688" s="73"/>
      <c r="BU688" s="73"/>
      <c r="BV688" s="73"/>
      <c r="BW688" s="73"/>
      <c r="BX688" s="73"/>
      <c r="BY688" s="73"/>
      <c r="BZ688" s="73"/>
      <c r="CA688" s="73"/>
      <c r="CB688" s="73"/>
      <c r="CC688" s="73"/>
      <c r="CD688" s="73"/>
      <c r="CE688" s="73"/>
      <c r="CF688" s="73"/>
      <c r="CG688" s="63">
        <f t="shared" si="165"/>
        <v>0</v>
      </c>
      <c r="CH688" s="63">
        <f t="shared" si="166"/>
        <v>0</v>
      </c>
      <c r="CI688" s="73"/>
      <c r="CJ688" s="63">
        <f>IF(Taula1[[#This Row],[Tipus de contracte                                  (fer servir opcions de la llista desplegable)]]="Indefinit",1,0)</f>
        <v>0</v>
      </c>
      <c r="CK688" s="63">
        <f>IF(Taula1[[#This Row],[Tipus de contracte                                  (fer servir opcions de la llista desplegable)]]="Temporal, igual o superior a 6 mesos",1,0)</f>
        <v>0</v>
      </c>
      <c r="CL688" s="63">
        <f>IF(Taula1[[#This Row],[Tipus de contracte                                  (fer servir opcions de la llista desplegable)]]="Substitució per IT",1,0)</f>
        <v>0</v>
      </c>
      <c r="CM688" s="73"/>
      <c r="CN688" s="63">
        <f>IF(Taula1[[#This Row],[Relació llocs de treball]]&gt;=1,1,0)</f>
        <v>0</v>
      </c>
      <c r="CO688" s="73"/>
      <c r="CP688" s="63">
        <f>IF(Taula1[[#This Row],[Identitat de gènere                                                          (fer servir opcions de la llista desplegable)]]="Home",1,0)</f>
        <v>0</v>
      </c>
      <c r="CQ688" s="63">
        <f>IF(Taula1[[#This Row],[Identitat de gènere                                                          (fer servir opcions de la llista desplegable)]]="Dona",1,0)</f>
        <v>0</v>
      </c>
      <c r="CR688" s="63">
        <f>IF(Taula1[[#This Row],[Identitat de gènere                                                          (fer servir opcions de la llista desplegable)]]="No binari",1,0)</f>
        <v>0</v>
      </c>
      <c r="CS688" s="73"/>
      <c r="CT688" s="63">
        <f t="shared" si="160"/>
        <v>0</v>
      </c>
      <c r="CU688" s="64">
        <f t="shared" si="167"/>
        <v>0</v>
      </c>
      <c r="CW688" s="64">
        <f t="shared" si="168"/>
        <v>0</v>
      </c>
      <c r="CX688" s="64">
        <f t="shared" si="169"/>
        <v>0</v>
      </c>
      <c r="CY688" s="64">
        <f t="shared" si="170"/>
        <v>0</v>
      </c>
      <c r="CZ688" s="64">
        <f t="shared" si="171"/>
        <v>0</v>
      </c>
      <c r="DB688" s="64">
        <f t="shared" si="172"/>
        <v>0</v>
      </c>
      <c r="DC688" s="64">
        <f t="shared" si="173"/>
        <v>0</v>
      </c>
      <c r="DD688" s="64">
        <f t="shared" si="174"/>
        <v>0</v>
      </c>
      <c r="DE688" s="64">
        <f t="shared" si="175"/>
        <v>0</v>
      </c>
    </row>
    <row r="689" spans="2:109" x14ac:dyDescent="0.3">
      <c r="B689" s="167"/>
      <c r="C689" s="186"/>
      <c r="D689" s="2"/>
      <c r="E689" s="67"/>
      <c r="F689" s="5"/>
      <c r="G689" s="5"/>
      <c r="H689" s="187"/>
      <c r="I689" s="111" t="str">
        <f ca="1">IF(Taula1[[#This Row],[Data naixement (format dd/mm/aaaa)]]="","0",DATEDIF(Taula1[[#This Row],[Data naixement (format dd/mm/aaaa)]],TODAY(),"Y"))</f>
        <v>0</v>
      </c>
      <c r="J689" s="6"/>
      <c r="K689" s="6"/>
      <c r="L689" s="6"/>
      <c r="M689" s="6"/>
      <c r="N689" s="56"/>
      <c r="O689" s="56"/>
      <c r="P689" s="56"/>
      <c r="Q689" s="6"/>
      <c r="R689" s="7"/>
      <c r="S689" s="143">
        <f>Taula1[[#This Row],[Mesos naturals sencers treballats període justificat (01/01/2023 - 31/03/2023)]]</f>
        <v>0</v>
      </c>
      <c r="T689" s="194">
        <f>Taula1[[#This Row],[Dies treballats període justificat (01/01/2023 - 31/03/2023)              no comptabilitzats com a mes natural sencer]]</f>
        <v>0</v>
      </c>
      <c r="U689" s="12"/>
      <c r="V689" s="7"/>
      <c r="W689" s="188"/>
      <c r="X689" s="188"/>
      <c r="Y689" s="188"/>
      <c r="Z689" s="188"/>
      <c r="AA689" s="190"/>
      <c r="AB689" s="143">
        <f>Taula1[[#This Row],[Grup justificat     (fer servir opcions de la llista desplegable)]]</f>
        <v>0</v>
      </c>
      <c r="AC689" s="182"/>
      <c r="AD689" s="39"/>
      <c r="AE689" s="131">
        <f>ROUND((AF689/100)*756*Taula1[[#This Row],[Mesos naturals sencers treballats període justificat (01/01/2023 - 31/03/2023)]],2)</f>
        <v>0</v>
      </c>
      <c r="AF689" s="81">
        <f>Taula1[[#This Row],[% Jornada segons contracte
(no posar el símbol %) ]]-Taula1[[#This Row],[% Reducció salari per baix rendiment        (no posar el símbol %)]]</f>
        <v>0</v>
      </c>
      <c r="AG689" s="131">
        <f>ROUND((AH689/100)*24.8547945*Taula1[[#This Row],[Dies treballats període justificat (01/01/2023 - 31/03/2023)              no comptabilitzats com a mes natural sencer]],2)</f>
        <v>0</v>
      </c>
      <c r="AH689" s="79">
        <f>Taula1[[#This Row],[% Jornada segons contracte
(no posar el símbol %) ]]-Taula1[[#This Row],[% Reducció salari per baix rendiment        (no posar el símbol %)]]</f>
        <v>0</v>
      </c>
      <c r="AI689" s="131">
        <f t="shared" si="161"/>
        <v>0</v>
      </c>
      <c r="AJ689" s="39"/>
      <c r="AK689" s="131">
        <f>ROUND((AL689/100)*756*Taula1[[#This Row],[Espai reservat Administració  (mesos)]],2)</f>
        <v>0</v>
      </c>
      <c r="AL689" s="81">
        <f>Taula1[[#This Row],[% Jornada segons contracte
(no posar el símbol %) ]]-Taula1[[#This Row],[% Reducció salari per baix rendiment        (no posar el símbol %)]]</f>
        <v>0</v>
      </c>
      <c r="AM689" s="131">
        <f>ROUND((AN689/100)*24.8547945*Taula1[[#This Row],[Espai reservat Administració (dies)]],2)</f>
        <v>0</v>
      </c>
      <c r="AN689" s="79">
        <f>Taula1[[#This Row],[% Jornada segons contracte
(no posar el símbol %) ]]-Taula1[[#This Row],[% Reducció salari per baix rendiment        (no posar el símbol %)]]</f>
        <v>0</v>
      </c>
      <c r="AO689" s="131">
        <f t="shared" si="162"/>
        <v>0</v>
      </c>
      <c r="AP689" s="87"/>
      <c r="AQ689" s="137">
        <f>ROUND((AR689/100)*693*Taula1[[#This Row],[Mesos naturals sencers treballats període justificat (01/01/2023 - 31/03/2023)]],2)</f>
        <v>0</v>
      </c>
      <c r="AR689" s="90">
        <f>Taula1[[#This Row],[% Jornada segons contracte
(no posar el símbol %) ]]-Taula1[[#This Row],[% Reducció salari per baix rendiment        (no posar el símbol %)]]</f>
        <v>0</v>
      </c>
      <c r="AS689" s="137">
        <f>ROUND((AT689/100)*22.78356164*Taula1[[#This Row],[Dies treballats període justificat (01/01/2023 - 31/03/2023)              no comptabilitzats com a mes natural sencer]],2)</f>
        <v>0</v>
      </c>
      <c r="AT689" s="90">
        <f>Taula1[[#This Row],[% Jornada segons contracte
(no posar el símbol %) ]]-Taula1[[#This Row],[% Reducció salari per baix rendiment        (no posar el símbol %)]]</f>
        <v>0</v>
      </c>
      <c r="AU689" s="137">
        <f t="shared" si="163"/>
        <v>0</v>
      </c>
      <c r="AV689" s="87"/>
      <c r="AW689" s="136">
        <f>ROUND((AX689/100)*693*Taula1[[#This Row],[Espai reservat Administració  (mesos)]],2)</f>
        <v>0</v>
      </c>
      <c r="AX689" s="90">
        <f>Taula1[[#This Row],[% Jornada segons contracte
(no posar el símbol %) ]]-Taula1[[#This Row],[% Reducció salari per baix rendiment        (no posar el símbol %)]]</f>
        <v>0</v>
      </c>
      <c r="AY689" s="131">
        <f>ROUND((AZ689/100)*22.78356164*Taula1[[#This Row],[Espai reservat Administració (dies)]],2)</f>
        <v>0</v>
      </c>
      <c r="AZ689" s="81">
        <f>Taula1[[#This Row],[% Jornada segons contracte
(no posar el símbol %) ]]-Taula1[[#This Row],[% Reducció salari per baix rendiment        (no posar el símbol %)]]</f>
        <v>0</v>
      </c>
      <c r="BA689" s="82">
        <f t="shared" si="164"/>
        <v>0</v>
      </c>
      <c r="BB689" s="41"/>
      <c r="BC689" s="131">
        <f>IF(Taula1[[#This Row],[Grup justificat     (fer servir opcions de la llista desplegable)]]=1,AI689,0)</f>
        <v>0</v>
      </c>
      <c r="BD689" s="131">
        <f>IF(Taula1[[#This Row],[Grup justificat     (fer servir opcions de la llista desplegable)]]=2,AU689,0)</f>
        <v>0</v>
      </c>
      <c r="BE689" s="41"/>
      <c r="BF689" s="131">
        <f>IF(Taula1[[#This Row],[Espai reservat Administració]]=1,AO689,0)</f>
        <v>0</v>
      </c>
      <c r="BG689" s="82">
        <f>IF(Taula1[[#This Row],[Espai reservat Administració]]=2,BA689,0)</f>
        <v>0</v>
      </c>
      <c r="BH689" s="41"/>
      <c r="BI689" s="126">
        <f>IF(Taula1[[#This Row],[Grup justificat     (fer servir opcions de la llista desplegable)]]=1,1,0)</f>
        <v>0</v>
      </c>
      <c r="BJ689" s="126">
        <f>IF(Taula1[[#This Row],[Espai reservat Administració]]=1,1,0)</f>
        <v>0</v>
      </c>
      <c r="BK689" s="111"/>
      <c r="BL689" s="126">
        <f>IF(Taula1[[#This Row],[Grup justificat     (fer servir opcions de la llista desplegable)]]=2,1,0)</f>
        <v>0</v>
      </c>
      <c r="BM689" s="126">
        <f>IF(Taula1[[#This Row],[Espai reservat Administració]]=2,1,0)</f>
        <v>0</v>
      </c>
      <c r="BN689" s="73"/>
      <c r="BO689" s="73"/>
      <c r="BP689" s="73"/>
      <c r="BQ689" s="73"/>
      <c r="BR689" s="73"/>
      <c r="BS689" s="73"/>
      <c r="BT689" s="73"/>
      <c r="BU689" s="73"/>
      <c r="BV689" s="73"/>
      <c r="BW689" s="73"/>
      <c r="BX689" s="73"/>
      <c r="BY689" s="73"/>
      <c r="BZ689" s="73"/>
      <c r="CA689" s="73"/>
      <c r="CB689" s="73"/>
      <c r="CC689" s="73"/>
      <c r="CD689" s="73"/>
      <c r="CE689" s="73"/>
      <c r="CF689" s="73"/>
      <c r="CG689" s="63">
        <f t="shared" si="165"/>
        <v>0</v>
      </c>
      <c r="CH689" s="63">
        <f t="shared" si="166"/>
        <v>0</v>
      </c>
      <c r="CI689" s="73"/>
      <c r="CJ689" s="63">
        <f>IF(Taula1[[#This Row],[Tipus de contracte                                  (fer servir opcions de la llista desplegable)]]="Indefinit",1,0)</f>
        <v>0</v>
      </c>
      <c r="CK689" s="63">
        <f>IF(Taula1[[#This Row],[Tipus de contracte                                  (fer servir opcions de la llista desplegable)]]="Temporal, igual o superior a 6 mesos",1,0)</f>
        <v>0</v>
      </c>
      <c r="CL689" s="63">
        <f>IF(Taula1[[#This Row],[Tipus de contracte                                  (fer servir opcions de la llista desplegable)]]="Substitució per IT",1,0)</f>
        <v>0</v>
      </c>
      <c r="CM689" s="73"/>
      <c r="CN689" s="63">
        <f>IF(Taula1[[#This Row],[Relació llocs de treball]]&gt;=1,1,0)</f>
        <v>0</v>
      </c>
      <c r="CO689" s="73"/>
      <c r="CP689" s="63">
        <f>IF(Taula1[[#This Row],[Identitat de gènere                                                          (fer servir opcions de la llista desplegable)]]="Home",1,0)</f>
        <v>0</v>
      </c>
      <c r="CQ689" s="63">
        <f>IF(Taula1[[#This Row],[Identitat de gènere                                                          (fer servir opcions de la llista desplegable)]]="Dona",1,0)</f>
        <v>0</v>
      </c>
      <c r="CR689" s="63">
        <f>IF(Taula1[[#This Row],[Identitat de gènere                                                          (fer servir opcions de la llista desplegable)]]="No binari",1,0)</f>
        <v>0</v>
      </c>
      <c r="CS689" s="73"/>
      <c r="CT689" s="63">
        <f t="shared" si="160"/>
        <v>0</v>
      </c>
      <c r="CU689" s="64">
        <f t="shared" si="167"/>
        <v>0</v>
      </c>
      <c r="CW689" s="64">
        <f t="shared" si="168"/>
        <v>0</v>
      </c>
      <c r="CX689" s="64">
        <f t="shared" si="169"/>
        <v>0</v>
      </c>
      <c r="CY689" s="64">
        <f t="shared" si="170"/>
        <v>0</v>
      </c>
      <c r="CZ689" s="64">
        <f t="shared" si="171"/>
        <v>0</v>
      </c>
      <c r="DB689" s="64">
        <f t="shared" si="172"/>
        <v>0</v>
      </c>
      <c r="DC689" s="64">
        <f t="shared" si="173"/>
        <v>0</v>
      </c>
      <c r="DD689" s="64">
        <f t="shared" si="174"/>
        <v>0</v>
      </c>
      <c r="DE689" s="64">
        <f t="shared" si="175"/>
        <v>0</v>
      </c>
    </row>
    <row r="690" spans="2:109" x14ac:dyDescent="0.3">
      <c r="B690" s="167"/>
      <c r="C690" s="186"/>
      <c r="D690" s="2"/>
      <c r="E690" s="67"/>
      <c r="F690" s="5"/>
      <c r="G690" s="5"/>
      <c r="H690" s="187"/>
      <c r="I690" s="111" t="str">
        <f ca="1">IF(Taula1[[#This Row],[Data naixement (format dd/mm/aaaa)]]="","0",DATEDIF(Taula1[[#This Row],[Data naixement (format dd/mm/aaaa)]],TODAY(),"Y"))</f>
        <v>0</v>
      </c>
      <c r="J690" s="6"/>
      <c r="K690" s="6"/>
      <c r="L690" s="6"/>
      <c r="M690" s="6"/>
      <c r="N690" s="56"/>
      <c r="O690" s="56"/>
      <c r="P690" s="56"/>
      <c r="Q690" s="6"/>
      <c r="R690" s="7"/>
      <c r="S690" s="143">
        <f>Taula1[[#This Row],[Mesos naturals sencers treballats període justificat (01/01/2023 - 31/03/2023)]]</f>
        <v>0</v>
      </c>
      <c r="T690" s="194">
        <f>Taula1[[#This Row],[Dies treballats període justificat (01/01/2023 - 31/03/2023)              no comptabilitzats com a mes natural sencer]]</f>
        <v>0</v>
      </c>
      <c r="U690" s="12"/>
      <c r="V690" s="7"/>
      <c r="W690" s="188"/>
      <c r="X690" s="188"/>
      <c r="Y690" s="188"/>
      <c r="Z690" s="188"/>
      <c r="AA690" s="190"/>
      <c r="AB690" s="143">
        <f>Taula1[[#This Row],[Grup justificat     (fer servir opcions de la llista desplegable)]]</f>
        <v>0</v>
      </c>
      <c r="AC690" s="182"/>
      <c r="AD690" s="39"/>
      <c r="AE690" s="131">
        <f>ROUND((AF690/100)*756*Taula1[[#This Row],[Mesos naturals sencers treballats període justificat (01/01/2023 - 31/03/2023)]],2)</f>
        <v>0</v>
      </c>
      <c r="AF690" s="81">
        <f>Taula1[[#This Row],[% Jornada segons contracte
(no posar el símbol %) ]]-Taula1[[#This Row],[% Reducció salari per baix rendiment        (no posar el símbol %)]]</f>
        <v>0</v>
      </c>
      <c r="AG690" s="131">
        <f>ROUND((AH690/100)*24.8547945*Taula1[[#This Row],[Dies treballats període justificat (01/01/2023 - 31/03/2023)              no comptabilitzats com a mes natural sencer]],2)</f>
        <v>0</v>
      </c>
      <c r="AH690" s="79">
        <f>Taula1[[#This Row],[% Jornada segons contracte
(no posar el símbol %) ]]-Taula1[[#This Row],[% Reducció salari per baix rendiment        (no posar el símbol %)]]</f>
        <v>0</v>
      </c>
      <c r="AI690" s="131">
        <f t="shared" si="161"/>
        <v>0</v>
      </c>
      <c r="AJ690" s="39"/>
      <c r="AK690" s="131">
        <f>ROUND((AL690/100)*756*Taula1[[#This Row],[Espai reservat Administració  (mesos)]],2)</f>
        <v>0</v>
      </c>
      <c r="AL690" s="81">
        <f>Taula1[[#This Row],[% Jornada segons contracte
(no posar el símbol %) ]]-Taula1[[#This Row],[% Reducció salari per baix rendiment        (no posar el símbol %)]]</f>
        <v>0</v>
      </c>
      <c r="AM690" s="131">
        <f>ROUND((AN690/100)*24.8547945*Taula1[[#This Row],[Espai reservat Administració (dies)]],2)</f>
        <v>0</v>
      </c>
      <c r="AN690" s="79">
        <f>Taula1[[#This Row],[% Jornada segons contracte
(no posar el símbol %) ]]-Taula1[[#This Row],[% Reducció salari per baix rendiment        (no posar el símbol %)]]</f>
        <v>0</v>
      </c>
      <c r="AO690" s="131">
        <f t="shared" si="162"/>
        <v>0</v>
      </c>
      <c r="AP690" s="87"/>
      <c r="AQ690" s="137">
        <f>ROUND((AR690/100)*693*Taula1[[#This Row],[Mesos naturals sencers treballats període justificat (01/01/2023 - 31/03/2023)]],2)</f>
        <v>0</v>
      </c>
      <c r="AR690" s="90">
        <f>Taula1[[#This Row],[% Jornada segons contracte
(no posar el símbol %) ]]-Taula1[[#This Row],[% Reducció salari per baix rendiment        (no posar el símbol %)]]</f>
        <v>0</v>
      </c>
      <c r="AS690" s="137">
        <f>ROUND((AT690/100)*22.78356164*Taula1[[#This Row],[Dies treballats període justificat (01/01/2023 - 31/03/2023)              no comptabilitzats com a mes natural sencer]],2)</f>
        <v>0</v>
      </c>
      <c r="AT690" s="90">
        <f>Taula1[[#This Row],[% Jornada segons contracte
(no posar el símbol %) ]]-Taula1[[#This Row],[% Reducció salari per baix rendiment        (no posar el símbol %)]]</f>
        <v>0</v>
      </c>
      <c r="AU690" s="137">
        <f t="shared" si="163"/>
        <v>0</v>
      </c>
      <c r="AV690" s="87"/>
      <c r="AW690" s="136">
        <f>ROUND((AX690/100)*693*Taula1[[#This Row],[Espai reservat Administració  (mesos)]],2)</f>
        <v>0</v>
      </c>
      <c r="AX690" s="90">
        <f>Taula1[[#This Row],[% Jornada segons contracte
(no posar el símbol %) ]]-Taula1[[#This Row],[% Reducció salari per baix rendiment        (no posar el símbol %)]]</f>
        <v>0</v>
      </c>
      <c r="AY690" s="131">
        <f>ROUND((AZ690/100)*22.78356164*Taula1[[#This Row],[Espai reservat Administració (dies)]],2)</f>
        <v>0</v>
      </c>
      <c r="AZ690" s="81">
        <f>Taula1[[#This Row],[% Jornada segons contracte
(no posar el símbol %) ]]-Taula1[[#This Row],[% Reducció salari per baix rendiment        (no posar el símbol %)]]</f>
        <v>0</v>
      </c>
      <c r="BA690" s="82">
        <f t="shared" si="164"/>
        <v>0</v>
      </c>
      <c r="BB690" s="41"/>
      <c r="BC690" s="131">
        <f>IF(Taula1[[#This Row],[Grup justificat     (fer servir opcions de la llista desplegable)]]=1,AI690,0)</f>
        <v>0</v>
      </c>
      <c r="BD690" s="131">
        <f>IF(Taula1[[#This Row],[Grup justificat     (fer servir opcions de la llista desplegable)]]=2,AU690,0)</f>
        <v>0</v>
      </c>
      <c r="BE690" s="41"/>
      <c r="BF690" s="131">
        <f>IF(Taula1[[#This Row],[Espai reservat Administració]]=1,AO690,0)</f>
        <v>0</v>
      </c>
      <c r="BG690" s="82">
        <f>IF(Taula1[[#This Row],[Espai reservat Administració]]=2,BA690,0)</f>
        <v>0</v>
      </c>
      <c r="BH690" s="41"/>
      <c r="BI690" s="126">
        <f>IF(Taula1[[#This Row],[Grup justificat     (fer servir opcions de la llista desplegable)]]=1,1,0)</f>
        <v>0</v>
      </c>
      <c r="BJ690" s="126">
        <f>IF(Taula1[[#This Row],[Espai reservat Administració]]=1,1,0)</f>
        <v>0</v>
      </c>
      <c r="BK690" s="111"/>
      <c r="BL690" s="126">
        <f>IF(Taula1[[#This Row],[Grup justificat     (fer servir opcions de la llista desplegable)]]=2,1,0)</f>
        <v>0</v>
      </c>
      <c r="BM690" s="126">
        <f>IF(Taula1[[#This Row],[Espai reservat Administració]]=2,1,0)</f>
        <v>0</v>
      </c>
      <c r="BN690" s="73"/>
      <c r="BO690" s="73"/>
      <c r="BP690" s="73"/>
      <c r="BQ690" s="73"/>
      <c r="BR690" s="73"/>
      <c r="BS690" s="73"/>
      <c r="BT690" s="73"/>
      <c r="BU690" s="73"/>
      <c r="BV690" s="73"/>
      <c r="BW690" s="73"/>
      <c r="BX690" s="73"/>
      <c r="BY690" s="73"/>
      <c r="BZ690" s="73"/>
      <c r="CA690" s="73"/>
      <c r="CB690" s="73"/>
      <c r="CC690" s="73"/>
      <c r="CD690" s="73"/>
      <c r="CE690" s="73"/>
      <c r="CF690" s="73"/>
      <c r="CG690" s="63">
        <f t="shared" si="165"/>
        <v>0</v>
      </c>
      <c r="CH690" s="63">
        <f t="shared" si="166"/>
        <v>0</v>
      </c>
      <c r="CI690" s="73"/>
      <c r="CJ690" s="63">
        <f>IF(Taula1[[#This Row],[Tipus de contracte                                  (fer servir opcions de la llista desplegable)]]="Indefinit",1,0)</f>
        <v>0</v>
      </c>
      <c r="CK690" s="63">
        <f>IF(Taula1[[#This Row],[Tipus de contracte                                  (fer servir opcions de la llista desplegable)]]="Temporal, igual o superior a 6 mesos",1,0)</f>
        <v>0</v>
      </c>
      <c r="CL690" s="63">
        <f>IF(Taula1[[#This Row],[Tipus de contracte                                  (fer servir opcions de la llista desplegable)]]="Substitució per IT",1,0)</f>
        <v>0</v>
      </c>
      <c r="CM690" s="73"/>
      <c r="CN690" s="63">
        <f>IF(Taula1[[#This Row],[Relació llocs de treball]]&gt;=1,1,0)</f>
        <v>0</v>
      </c>
      <c r="CO690" s="73"/>
      <c r="CP690" s="63">
        <f>IF(Taula1[[#This Row],[Identitat de gènere                                                          (fer servir opcions de la llista desplegable)]]="Home",1,0)</f>
        <v>0</v>
      </c>
      <c r="CQ690" s="63">
        <f>IF(Taula1[[#This Row],[Identitat de gènere                                                          (fer servir opcions de la llista desplegable)]]="Dona",1,0)</f>
        <v>0</v>
      </c>
      <c r="CR690" s="63">
        <f>IF(Taula1[[#This Row],[Identitat de gènere                                                          (fer servir opcions de la llista desplegable)]]="No binari",1,0)</f>
        <v>0</v>
      </c>
      <c r="CS690" s="73"/>
      <c r="CT690" s="63">
        <f t="shared" si="160"/>
        <v>0</v>
      </c>
      <c r="CU690" s="64">
        <f t="shared" si="167"/>
        <v>0</v>
      </c>
      <c r="CW690" s="64">
        <f t="shared" si="168"/>
        <v>0</v>
      </c>
      <c r="CX690" s="64">
        <f t="shared" si="169"/>
        <v>0</v>
      </c>
      <c r="CY690" s="64">
        <f t="shared" si="170"/>
        <v>0</v>
      </c>
      <c r="CZ690" s="64">
        <f t="shared" si="171"/>
        <v>0</v>
      </c>
      <c r="DB690" s="64">
        <f t="shared" si="172"/>
        <v>0</v>
      </c>
      <c r="DC690" s="64">
        <f t="shared" si="173"/>
        <v>0</v>
      </c>
      <c r="DD690" s="64">
        <f t="shared" si="174"/>
        <v>0</v>
      </c>
      <c r="DE690" s="64">
        <f t="shared" si="175"/>
        <v>0</v>
      </c>
    </row>
    <row r="691" spans="2:109" x14ac:dyDescent="0.3">
      <c r="B691" s="167"/>
      <c r="C691" s="186"/>
      <c r="D691" s="2"/>
      <c r="E691" s="67"/>
      <c r="F691" s="5"/>
      <c r="G691" s="5"/>
      <c r="H691" s="187"/>
      <c r="I691" s="111" t="str">
        <f ca="1">IF(Taula1[[#This Row],[Data naixement (format dd/mm/aaaa)]]="","0",DATEDIF(Taula1[[#This Row],[Data naixement (format dd/mm/aaaa)]],TODAY(),"Y"))</f>
        <v>0</v>
      </c>
      <c r="J691" s="6"/>
      <c r="K691" s="6"/>
      <c r="L691" s="6"/>
      <c r="M691" s="6"/>
      <c r="N691" s="56"/>
      <c r="O691" s="56"/>
      <c r="P691" s="56"/>
      <c r="Q691" s="6"/>
      <c r="R691" s="7"/>
      <c r="S691" s="143">
        <f>Taula1[[#This Row],[Mesos naturals sencers treballats període justificat (01/01/2023 - 31/03/2023)]]</f>
        <v>0</v>
      </c>
      <c r="T691" s="194">
        <f>Taula1[[#This Row],[Dies treballats període justificat (01/01/2023 - 31/03/2023)              no comptabilitzats com a mes natural sencer]]</f>
        <v>0</v>
      </c>
      <c r="U691" s="12"/>
      <c r="V691" s="7"/>
      <c r="W691" s="188"/>
      <c r="X691" s="188"/>
      <c r="Y691" s="188"/>
      <c r="Z691" s="188"/>
      <c r="AA691" s="190"/>
      <c r="AB691" s="143">
        <f>Taula1[[#This Row],[Grup justificat     (fer servir opcions de la llista desplegable)]]</f>
        <v>0</v>
      </c>
      <c r="AC691" s="182"/>
      <c r="AD691" s="39"/>
      <c r="AE691" s="131">
        <f>ROUND((AF691/100)*756*Taula1[[#This Row],[Mesos naturals sencers treballats període justificat (01/01/2023 - 31/03/2023)]],2)</f>
        <v>0</v>
      </c>
      <c r="AF691" s="81">
        <f>Taula1[[#This Row],[% Jornada segons contracte
(no posar el símbol %) ]]-Taula1[[#This Row],[% Reducció salari per baix rendiment        (no posar el símbol %)]]</f>
        <v>0</v>
      </c>
      <c r="AG691" s="131">
        <f>ROUND((AH691/100)*24.8547945*Taula1[[#This Row],[Dies treballats període justificat (01/01/2023 - 31/03/2023)              no comptabilitzats com a mes natural sencer]],2)</f>
        <v>0</v>
      </c>
      <c r="AH691" s="79">
        <f>Taula1[[#This Row],[% Jornada segons contracte
(no posar el símbol %) ]]-Taula1[[#This Row],[% Reducció salari per baix rendiment        (no posar el símbol %)]]</f>
        <v>0</v>
      </c>
      <c r="AI691" s="131">
        <f t="shared" si="161"/>
        <v>0</v>
      </c>
      <c r="AJ691" s="39"/>
      <c r="AK691" s="131">
        <f>ROUND((AL691/100)*756*Taula1[[#This Row],[Espai reservat Administració  (mesos)]],2)</f>
        <v>0</v>
      </c>
      <c r="AL691" s="81">
        <f>Taula1[[#This Row],[% Jornada segons contracte
(no posar el símbol %) ]]-Taula1[[#This Row],[% Reducció salari per baix rendiment        (no posar el símbol %)]]</f>
        <v>0</v>
      </c>
      <c r="AM691" s="131">
        <f>ROUND((AN691/100)*24.8547945*Taula1[[#This Row],[Espai reservat Administració (dies)]],2)</f>
        <v>0</v>
      </c>
      <c r="AN691" s="79">
        <f>Taula1[[#This Row],[% Jornada segons contracte
(no posar el símbol %) ]]-Taula1[[#This Row],[% Reducció salari per baix rendiment        (no posar el símbol %)]]</f>
        <v>0</v>
      </c>
      <c r="AO691" s="131">
        <f t="shared" si="162"/>
        <v>0</v>
      </c>
      <c r="AP691" s="87"/>
      <c r="AQ691" s="137">
        <f>ROUND((AR691/100)*693*Taula1[[#This Row],[Mesos naturals sencers treballats període justificat (01/01/2023 - 31/03/2023)]],2)</f>
        <v>0</v>
      </c>
      <c r="AR691" s="90">
        <f>Taula1[[#This Row],[% Jornada segons contracte
(no posar el símbol %) ]]-Taula1[[#This Row],[% Reducció salari per baix rendiment        (no posar el símbol %)]]</f>
        <v>0</v>
      </c>
      <c r="AS691" s="137">
        <f>ROUND((AT691/100)*22.78356164*Taula1[[#This Row],[Dies treballats període justificat (01/01/2023 - 31/03/2023)              no comptabilitzats com a mes natural sencer]],2)</f>
        <v>0</v>
      </c>
      <c r="AT691" s="90">
        <f>Taula1[[#This Row],[% Jornada segons contracte
(no posar el símbol %) ]]-Taula1[[#This Row],[% Reducció salari per baix rendiment        (no posar el símbol %)]]</f>
        <v>0</v>
      </c>
      <c r="AU691" s="137">
        <f t="shared" si="163"/>
        <v>0</v>
      </c>
      <c r="AV691" s="87"/>
      <c r="AW691" s="136">
        <f>ROUND((AX691/100)*693*Taula1[[#This Row],[Espai reservat Administració  (mesos)]],2)</f>
        <v>0</v>
      </c>
      <c r="AX691" s="90">
        <f>Taula1[[#This Row],[% Jornada segons contracte
(no posar el símbol %) ]]-Taula1[[#This Row],[% Reducció salari per baix rendiment        (no posar el símbol %)]]</f>
        <v>0</v>
      </c>
      <c r="AY691" s="131">
        <f>ROUND((AZ691/100)*22.78356164*Taula1[[#This Row],[Espai reservat Administració (dies)]],2)</f>
        <v>0</v>
      </c>
      <c r="AZ691" s="81">
        <f>Taula1[[#This Row],[% Jornada segons contracte
(no posar el símbol %) ]]-Taula1[[#This Row],[% Reducció salari per baix rendiment        (no posar el símbol %)]]</f>
        <v>0</v>
      </c>
      <c r="BA691" s="82">
        <f t="shared" si="164"/>
        <v>0</v>
      </c>
      <c r="BB691" s="41"/>
      <c r="BC691" s="131">
        <f>IF(Taula1[[#This Row],[Grup justificat     (fer servir opcions de la llista desplegable)]]=1,AI691,0)</f>
        <v>0</v>
      </c>
      <c r="BD691" s="131">
        <f>IF(Taula1[[#This Row],[Grup justificat     (fer servir opcions de la llista desplegable)]]=2,AU691,0)</f>
        <v>0</v>
      </c>
      <c r="BE691" s="41"/>
      <c r="BF691" s="131">
        <f>IF(Taula1[[#This Row],[Espai reservat Administració]]=1,AO691,0)</f>
        <v>0</v>
      </c>
      <c r="BG691" s="82">
        <f>IF(Taula1[[#This Row],[Espai reservat Administració]]=2,BA691,0)</f>
        <v>0</v>
      </c>
      <c r="BH691" s="41"/>
      <c r="BI691" s="126">
        <f>IF(Taula1[[#This Row],[Grup justificat     (fer servir opcions de la llista desplegable)]]=1,1,0)</f>
        <v>0</v>
      </c>
      <c r="BJ691" s="126">
        <f>IF(Taula1[[#This Row],[Espai reservat Administració]]=1,1,0)</f>
        <v>0</v>
      </c>
      <c r="BK691" s="111"/>
      <c r="BL691" s="126">
        <f>IF(Taula1[[#This Row],[Grup justificat     (fer servir opcions de la llista desplegable)]]=2,1,0)</f>
        <v>0</v>
      </c>
      <c r="BM691" s="126">
        <f>IF(Taula1[[#This Row],[Espai reservat Administració]]=2,1,0)</f>
        <v>0</v>
      </c>
      <c r="BN691" s="73"/>
      <c r="BO691" s="73"/>
      <c r="BP691" s="73"/>
      <c r="BQ691" s="73"/>
      <c r="BR691" s="73"/>
      <c r="BS691" s="73"/>
      <c r="BT691" s="73"/>
      <c r="BU691" s="73"/>
      <c r="BV691" s="73"/>
      <c r="BW691" s="73"/>
      <c r="BX691" s="73"/>
      <c r="BY691" s="73"/>
      <c r="BZ691" s="73"/>
      <c r="CA691" s="73"/>
      <c r="CB691" s="73"/>
      <c r="CC691" s="73"/>
      <c r="CD691" s="73"/>
      <c r="CE691" s="73"/>
      <c r="CF691" s="73"/>
      <c r="CG691" s="63">
        <f t="shared" si="165"/>
        <v>0</v>
      </c>
      <c r="CH691" s="63">
        <f t="shared" si="166"/>
        <v>0</v>
      </c>
      <c r="CI691" s="73"/>
      <c r="CJ691" s="63">
        <f>IF(Taula1[[#This Row],[Tipus de contracte                                  (fer servir opcions de la llista desplegable)]]="Indefinit",1,0)</f>
        <v>0</v>
      </c>
      <c r="CK691" s="63">
        <f>IF(Taula1[[#This Row],[Tipus de contracte                                  (fer servir opcions de la llista desplegable)]]="Temporal, igual o superior a 6 mesos",1,0)</f>
        <v>0</v>
      </c>
      <c r="CL691" s="63">
        <f>IF(Taula1[[#This Row],[Tipus de contracte                                  (fer servir opcions de la llista desplegable)]]="Substitució per IT",1,0)</f>
        <v>0</v>
      </c>
      <c r="CM691" s="73"/>
      <c r="CN691" s="63">
        <f>IF(Taula1[[#This Row],[Relació llocs de treball]]&gt;=1,1,0)</f>
        <v>0</v>
      </c>
      <c r="CO691" s="73"/>
      <c r="CP691" s="63">
        <f>IF(Taula1[[#This Row],[Identitat de gènere                                                          (fer servir opcions de la llista desplegable)]]="Home",1,0)</f>
        <v>0</v>
      </c>
      <c r="CQ691" s="63">
        <f>IF(Taula1[[#This Row],[Identitat de gènere                                                          (fer servir opcions de la llista desplegable)]]="Dona",1,0)</f>
        <v>0</v>
      </c>
      <c r="CR691" s="63">
        <f>IF(Taula1[[#This Row],[Identitat de gènere                                                          (fer servir opcions de la llista desplegable)]]="No binari",1,0)</f>
        <v>0</v>
      </c>
      <c r="CS691" s="73"/>
      <c r="CT691" s="63">
        <f t="shared" si="160"/>
        <v>0</v>
      </c>
      <c r="CU691" s="64">
        <f t="shared" si="167"/>
        <v>0</v>
      </c>
      <c r="CW691" s="64">
        <f t="shared" si="168"/>
        <v>0</v>
      </c>
      <c r="CX691" s="64">
        <f t="shared" si="169"/>
        <v>0</v>
      </c>
      <c r="CY691" s="64">
        <f t="shared" si="170"/>
        <v>0</v>
      </c>
      <c r="CZ691" s="64">
        <f t="shared" si="171"/>
        <v>0</v>
      </c>
      <c r="DB691" s="64">
        <f t="shared" si="172"/>
        <v>0</v>
      </c>
      <c r="DC691" s="64">
        <f t="shared" si="173"/>
        <v>0</v>
      </c>
      <c r="DD691" s="64">
        <f t="shared" si="174"/>
        <v>0</v>
      </c>
      <c r="DE691" s="64">
        <f t="shared" si="175"/>
        <v>0</v>
      </c>
    </row>
    <row r="692" spans="2:109" x14ac:dyDescent="0.3">
      <c r="B692" s="167"/>
      <c r="C692" s="186"/>
      <c r="D692" s="2"/>
      <c r="E692" s="67"/>
      <c r="F692" s="5"/>
      <c r="G692" s="5"/>
      <c r="H692" s="187"/>
      <c r="I692" s="111" t="str">
        <f ca="1">IF(Taula1[[#This Row],[Data naixement (format dd/mm/aaaa)]]="","0",DATEDIF(Taula1[[#This Row],[Data naixement (format dd/mm/aaaa)]],TODAY(),"Y"))</f>
        <v>0</v>
      </c>
      <c r="J692" s="6"/>
      <c r="K692" s="6"/>
      <c r="L692" s="6"/>
      <c r="M692" s="6"/>
      <c r="N692" s="56"/>
      <c r="O692" s="56"/>
      <c r="P692" s="56"/>
      <c r="Q692" s="6"/>
      <c r="R692" s="7"/>
      <c r="S692" s="143">
        <f>Taula1[[#This Row],[Mesos naturals sencers treballats període justificat (01/01/2023 - 31/03/2023)]]</f>
        <v>0</v>
      </c>
      <c r="T692" s="194">
        <f>Taula1[[#This Row],[Dies treballats període justificat (01/01/2023 - 31/03/2023)              no comptabilitzats com a mes natural sencer]]</f>
        <v>0</v>
      </c>
      <c r="U692" s="12"/>
      <c r="V692" s="7"/>
      <c r="W692" s="188"/>
      <c r="X692" s="188"/>
      <c r="Y692" s="188"/>
      <c r="Z692" s="188"/>
      <c r="AA692" s="190"/>
      <c r="AB692" s="143">
        <f>Taula1[[#This Row],[Grup justificat     (fer servir opcions de la llista desplegable)]]</f>
        <v>0</v>
      </c>
      <c r="AC692" s="182"/>
      <c r="AD692" s="39"/>
      <c r="AE692" s="131">
        <f>ROUND((AF692/100)*756*Taula1[[#This Row],[Mesos naturals sencers treballats període justificat (01/01/2023 - 31/03/2023)]],2)</f>
        <v>0</v>
      </c>
      <c r="AF692" s="81">
        <f>Taula1[[#This Row],[% Jornada segons contracte
(no posar el símbol %) ]]-Taula1[[#This Row],[% Reducció salari per baix rendiment        (no posar el símbol %)]]</f>
        <v>0</v>
      </c>
      <c r="AG692" s="131">
        <f>ROUND((AH692/100)*24.8547945*Taula1[[#This Row],[Dies treballats període justificat (01/01/2023 - 31/03/2023)              no comptabilitzats com a mes natural sencer]],2)</f>
        <v>0</v>
      </c>
      <c r="AH692" s="79">
        <f>Taula1[[#This Row],[% Jornada segons contracte
(no posar el símbol %) ]]-Taula1[[#This Row],[% Reducció salari per baix rendiment        (no posar el símbol %)]]</f>
        <v>0</v>
      </c>
      <c r="AI692" s="131">
        <f t="shared" si="161"/>
        <v>0</v>
      </c>
      <c r="AJ692" s="39"/>
      <c r="AK692" s="131">
        <f>ROUND((AL692/100)*756*Taula1[[#This Row],[Espai reservat Administració  (mesos)]],2)</f>
        <v>0</v>
      </c>
      <c r="AL692" s="81">
        <f>Taula1[[#This Row],[% Jornada segons contracte
(no posar el símbol %) ]]-Taula1[[#This Row],[% Reducció salari per baix rendiment        (no posar el símbol %)]]</f>
        <v>0</v>
      </c>
      <c r="AM692" s="131">
        <f>ROUND((AN692/100)*24.8547945*Taula1[[#This Row],[Espai reservat Administració (dies)]],2)</f>
        <v>0</v>
      </c>
      <c r="AN692" s="79">
        <f>Taula1[[#This Row],[% Jornada segons contracte
(no posar el símbol %) ]]-Taula1[[#This Row],[% Reducció salari per baix rendiment        (no posar el símbol %)]]</f>
        <v>0</v>
      </c>
      <c r="AO692" s="131">
        <f t="shared" si="162"/>
        <v>0</v>
      </c>
      <c r="AP692" s="87"/>
      <c r="AQ692" s="137">
        <f>ROUND((AR692/100)*693*Taula1[[#This Row],[Mesos naturals sencers treballats període justificat (01/01/2023 - 31/03/2023)]],2)</f>
        <v>0</v>
      </c>
      <c r="AR692" s="90">
        <f>Taula1[[#This Row],[% Jornada segons contracte
(no posar el símbol %) ]]-Taula1[[#This Row],[% Reducció salari per baix rendiment        (no posar el símbol %)]]</f>
        <v>0</v>
      </c>
      <c r="AS692" s="137">
        <f>ROUND((AT692/100)*22.78356164*Taula1[[#This Row],[Dies treballats període justificat (01/01/2023 - 31/03/2023)              no comptabilitzats com a mes natural sencer]],2)</f>
        <v>0</v>
      </c>
      <c r="AT692" s="90">
        <f>Taula1[[#This Row],[% Jornada segons contracte
(no posar el símbol %) ]]-Taula1[[#This Row],[% Reducció salari per baix rendiment        (no posar el símbol %)]]</f>
        <v>0</v>
      </c>
      <c r="AU692" s="137">
        <f t="shared" si="163"/>
        <v>0</v>
      </c>
      <c r="AV692" s="87"/>
      <c r="AW692" s="136">
        <f>ROUND((AX692/100)*693*Taula1[[#This Row],[Espai reservat Administració  (mesos)]],2)</f>
        <v>0</v>
      </c>
      <c r="AX692" s="90">
        <f>Taula1[[#This Row],[% Jornada segons contracte
(no posar el símbol %) ]]-Taula1[[#This Row],[% Reducció salari per baix rendiment        (no posar el símbol %)]]</f>
        <v>0</v>
      </c>
      <c r="AY692" s="131">
        <f>ROUND((AZ692/100)*22.78356164*Taula1[[#This Row],[Espai reservat Administració (dies)]],2)</f>
        <v>0</v>
      </c>
      <c r="AZ692" s="81">
        <f>Taula1[[#This Row],[% Jornada segons contracte
(no posar el símbol %) ]]-Taula1[[#This Row],[% Reducció salari per baix rendiment        (no posar el símbol %)]]</f>
        <v>0</v>
      </c>
      <c r="BA692" s="82">
        <f t="shared" si="164"/>
        <v>0</v>
      </c>
      <c r="BB692" s="41"/>
      <c r="BC692" s="131">
        <f>IF(Taula1[[#This Row],[Grup justificat     (fer servir opcions de la llista desplegable)]]=1,AI692,0)</f>
        <v>0</v>
      </c>
      <c r="BD692" s="131">
        <f>IF(Taula1[[#This Row],[Grup justificat     (fer servir opcions de la llista desplegable)]]=2,AU692,0)</f>
        <v>0</v>
      </c>
      <c r="BE692" s="41"/>
      <c r="BF692" s="131">
        <f>IF(Taula1[[#This Row],[Espai reservat Administració]]=1,AO692,0)</f>
        <v>0</v>
      </c>
      <c r="BG692" s="82">
        <f>IF(Taula1[[#This Row],[Espai reservat Administració]]=2,BA692,0)</f>
        <v>0</v>
      </c>
      <c r="BH692" s="41"/>
      <c r="BI692" s="126">
        <f>IF(Taula1[[#This Row],[Grup justificat     (fer servir opcions de la llista desplegable)]]=1,1,0)</f>
        <v>0</v>
      </c>
      <c r="BJ692" s="126">
        <f>IF(Taula1[[#This Row],[Espai reservat Administració]]=1,1,0)</f>
        <v>0</v>
      </c>
      <c r="BK692" s="111"/>
      <c r="BL692" s="126">
        <f>IF(Taula1[[#This Row],[Grup justificat     (fer servir opcions de la llista desplegable)]]=2,1,0)</f>
        <v>0</v>
      </c>
      <c r="BM692" s="126">
        <f>IF(Taula1[[#This Row],[Espai reservat Administració]]=2,1,0)</f>
        <v>0</v>
      </c>
      <c r="BN692" s="73"/>
      <c r="BO692" s="73"/>
      <c r="BP692" s="73"/>
      <c r="BQ692" s="73"/>
      <c r="BR692" s="73"/>
      <c r="BS692" s="73"/>
      <c r="BT692" s="73"/>
      <c r="BU692" s="73"/>
      <c r="BV692" s="73"/>
      <c r="BW692" s="73"/>
      <c r="BX692" s="73"/>
      <c r="BY692" s="73"/>
      <c r="BZ692" s="73"/>
      <c r="CA692" s="73"/>
      <c r="CB692" s="73"/>
      <c r="CC692" s="73"/>
      <c r="CD692" s="73"/>
      <c r="CE692" s="73"/>
      <c r="CF692" s="73"/>
      <c r="CG692" s="63">
        <f t="shared" si="165"/>
        <v>0</v>
      </c>
      <c r="CH692" s="63">
        <f t="shared" si="166"/>
        <v>0</v>
      </c>
      <c r="CI692" s="73"/>
      <c r="CJ692" s="63">
        <f>IF(Taula1[[#This Row],[Tipus de contracte                                  (fer servir opcions de la llista desplegable)]]="Indefinit",1,0)</f>
        <v>0</v>
      </c>
      <c r="CK692" s="63">
        <f>IF(Taula1[[#This Row],[Tipus de contracte                                  (fer servir opcions de la llista desplegable)]]="Temporal, igual o superior a 6 mesos",1,0)</f>
        <v>0</v>
      </c>
      <c r="CL692" s="63">
        <f>IF(Taula1[[#This Row],[Tipus de contracte                                  (fer servir opcions de la llista desplegable)]]="Substitució per IT",1,0)</f>
        <v>0</v>
      </c>
      <c r="CM692" s="73"/>
      <c r="CN692" s="63">
        <f>IF(Taula1[[#This Row],[Relació llocs de treball]]&gt;=1,1,0)</f>
        <v>0</v>
      </c>
      <c r="CO692" s="73"/>
      <c r="CP692" s="63">
        <f>IF(Taula1[[#This Row],[Identitat de gènere                                                          (fer servir opcions de la llista desplegable)]]="Home",1,0)</f>
        <v>0</v>
      </c>
      <c r="CQ692" s="63">
        <f>IF(Taula1[[#This Row],[Identitat de gènere                                                          (fer servir opcions de la llista desplegable)]]="Dona",1,0)</f>
        <v>0</v>
      </c>
      <c r="CR692" s="63">
        <f>IF(Taula1[[#This Row],[Identitat de gènere                                                          (fer servir opcions de la llista desplegable)]]="No binari",1,0)</f>
        <v>0</v>
      </c>
      <c r="CS692" s="73"/>
      <c r="CT692" s="63">
        <f t="shared" si="160"/>
        <v>0</v>
      </c>
      <c r="CU692" s="64">
        <f t="shared" si="167"/>
        <v>0</v>
      </c>
      <c r="CW692" s="64">
        <f t="shared" si="168"/>
        <v>0</v>
      </c>
      <c r="CX692" s="64">
        <f t="shared" si="169"/>
        <v>0</v>
      </c>
      <c r="CY692" s="64">
        <f t="shared" si="170"/>
        <v>0</v>
      </c>
      <c r="CZ692" s="64">
        <f t="shared" si="171"/>
        <v>0</v>
      </c>
      <c r="DB692" s="64">
        <f t="shared" si="172"/>
        <v>0</v>
      </c>
      <c r="DC692" s="64">
        <f t="shared" si="173"/>
        <v>0</v>
      </c>
      <c r="DD692" s="64">
        <f t="shared" si="174"/>
        <v>0</v>
      </c>
      <c r="DE692" s="64">
        <f t="shared" si="175"/>
        <v>0</v>
      </c>
    </row>
    <row r="693" spans="2:109" x14ac:dyDescent="0.3">
      <c r="B693" s="167"/>
      <c r="C693" s="186"/>
      <c r="D693" s="2"/>
      <c r="E693" s="67"/>
      <c r="F693" s="5"/>
      <c r="G693" s="5"/>
      <c r="H693" s="187"/>
      <c r="I693" s="111" t="str">
        <f ca="1">IF(Taula1[[#This Row],[Data naixement (format dd/mm/aaaa)]]="","0",DATEDIF(Taula1[[#This Row],[Data naixement (format dd/mm/aaaa)]],TODAY(),"Y"))</f>
        <v>0</v>
      </c>
      <c r="J693" s="6"/>
      <c r="K693" s="6"/>
      <c r="L693" s="6"/>
      <c r="M693" s="6"/>
      <c r="N693" s="56"/>
      <c r="O693" s="56"/>
      <c r="P693" s="56"/>
      <c r="Q693" s="6"/>
      <c r="R693" s="7"/>
      <c r="S693" s="143">
        <f>Taula1[[#This Row],[Mesos naturals sencers treballats període justificat (01/01/2023 - 31/03/2023)]]</f>
        <v>0</v>
      </c>
      <c r="T693" s="194">
        <f>Taula1[[#This Row],[Dies treballats període justificat (01/01/2023 - 31/03/2023)              no comptabilitzats com a mes natural sencer]]</f>
        <v>0</v>
      </c>
      <c r="U693" s="12"/>
      <c r="V693" s="7"/>
      <c r="W693" s="188"/>
      <c r="X693" s="188"/>
      <c r="Y693" s="188"/>
      <c r="Z693" s="188"/>
      <c r="AA693" s="190"/>
      <c r="AB693" s="143">
        <f>Taula1[[#This Row],[Grup justificat     (fer servir opcions de la llista desplegable)]]</f>
        <v>0</v>
      </c>
      <c r="AC693" s="182"/>
      <c r="AD693" s="39"/>
      <c r="AE693" s="131">
        <f>ROUND((AF693/100)*756*Taula1[[#This Row],[Mesos naturals sencers treballats període justificat (01/01/2023 - 31/03/2023)]],2)</f>
        <v>0</v>
      </c>
      <c r="AF693" s="81">
        <f>Taula1[[#This Row],[% Jornada segons contracte
(no posar el símbol %) ]]-Taula1[[#This Row],[% Reducció salari per baix rendiment        (no posar el símbol %)]]</f>
        <v>0</v>
      </c>
      <c r="AG693" s="131">
        <f>ROUND((AH693/100)*24.8547945*Taula1[[#This Row],[Dies treballats període justificat (01/01/2023 - 31/03/2023)              no comptabilitzats com a mes natural sencer]],2)</f>
        <v>0</v>
      </c>
      <c r="AH693" s="79">
        <f>Taula1[[#This Row],[% Jornada segons contracte
(no posar el símbol %) ]]-Taula1[[#This Row],[% Reducció salari per baix rendiment        (no posar el símbol %)]]</f>
        <v>0</v>
      </c>
      <c r="AI693" s="131">
        <f t="shared" si="161"/>
        <v>0</v>
      </c>
      <c r="AJ693" s="39"/>
      <c r="AK693" s="131">
        <f>ROUND((AL693/100)*756*Taula1[[#This Row],[Espai reservat Administració  (mesos)]],2)</f>
        <v>0</v>
      </c>
      <c r="AL693" s="81">
        <f>Taula1[[#This Row],[% Jornada segons contracte
(no posar el símbol %) ]]-Taula1[[#This Row],[% Reducció salari per baix rendiment        (no posar el símbol %)]]</f>
        <v>0</v>
      </c>
      <c r="AM693" s="131">
        <f>ROUND((AN693/100)*24.8547945*Taula1[[#This Row],[Espai reservat Administració (dies)]],2)</f>
        <v>0</v>
      </c>
      <c r="AN693" s="79">
        <f>Taula1[[#This Row],[% Jornada segons contracte
(no posar el símbol %) ]]-Taula1[[#This Row],[% Reducció salari per baix rendiment        (no posar el símbol %)]]</f>
        <v>0</v>
      </c>
      <c r="AO693" s="131">
        <f t="shared" si="162"/>
        <v>0</v>
      </c>
      <c r="AP693" s="87"/>
      <c r="AQ693" s="137">
        <f>ROUND((AR693/100)*693*Taula1[[#This Row],[Mesos naturals sencers treballats període justificat (01/01/2023 - 31/03/2023)]],2)</f>
        <v>0</v>
      </c>
      <c r="AR693" s="90">
        <f>Taula1[[#This Row],[% Jornada segons contracte
(no posar el símbol %) ]]-Taula1[[#This Row],[% Reducció salari per baix rendiment        (no posar el símbol %)]]</f>
        <v>0</v>
      </c>
      <c r="AS693" s="137">
        <f>ROUND((AT693/100)*22.78356164*Taula1[[#This Row],[Dies treballats període justificat (01/01/2023 - 31/03/2023)              no comptabilitzats com a mes natural sencer]],2)</f>
        <v>0</v>
      </c>
      <c r="AT693" s="90">
        <f>Taula1[[#This Row],[% Jornada segons contracte
(no posar el símbol %) ]]-Taula1[[#This Row],[% Reducció salari per baix rendiment        (no posar el símbol %)]]</f>
        <v>0</v>
      </c>
      <c r="AU693" s="137">
        <f t="shared" si="163"/>
        <v>0</v>
      </c>
      <c r="AV693" s="87"/>
      <c r="AW693" s="136">
        <f>ROUND((AX693/100)*693*Taula1[[#This Row],[Espai reservat Administració  (mesos)]],2)</f>
        <v>0</v>
      </c>
      <c r="AX693" s="90">
        <f>Taula1[[#This Row],[% Jornada segons contracte
(no posar el símbol %) ]]-Taula1[[#This Row],[% Reducció salari per baix rendiment        (no posar el símbol %)]]</f>
        <v>0</v>
      </c>
      <c r="AY693" s="131">
        <f>ROUND((AZ693/100)*22.78356164*Taula1[[#This Row],[Espai reservat Administració (dies)]],2)</f>
        <v>0</v>
      </c>
      <c r="AZ693" s="81">
        <f>Taula1[[#This Row],[% Jornada segons contracte
(no posar el símbol %) ]]-Taula1[[#This Row],[% Reducció salari per baix rendiment        (no posar el símbol %)]]</f>
        <v>0</v>
      </c>
      <c r="BA693" s="82">
        <f t="shared" si="164"/>
        <v>0</v>
      </c>
      <c r="BB693" s="41"/>
      <c r="BC693" s="131">
        <f>IF(Taula1[[#This Row],[Grup justificat     (fer servir opcions de la llista desplegable)]]=1,AI693,0)</f>
        <v>0</v>
      </c>
      <c r="BD693" s="131">
        <f>IF(Taula1[[#This Row],[Grup justificat     (fer servir opcions de la llista desplegable)]]=2,AU693,0)</f>
        <v>0</v>
      </c>
      <c r="BE693" s="41"/>
      <c r="BF693" s="131">
        <f>IF(Taula1[[#This Row],[Espai reservat Administració]]=1,AO693,0)</f>
        <v>0</v>
      </c>
      <c r="BG693" s="82">
        <f>IF(Taula1[[#This Row],[Espai reservat Administració]]=2,BA693,0)</f>
        <v>0</v>
      </c>
      <c r="BH693" s="41"/>
      <c r="BI693" s="126">
        <f>IF(Taula1[[#This Row],[Grup justificat     (fer servir opcions de la llista desplegable)]]=1,1,0)</f>
        <v>0</v>
      </c>
      <c r="BJ693" s="126">
        <f>IF(Taula1[[#This Row],[Espai reservat Administració]]=1,1,0)</f>
        <v>0</v>
      </c>
      <c r="BK693" s="111"/>
      <c r="BL693" s="126">
        <f>IF(Taula1[[#This Row],[Grup justificat     (fer servir opcions de la llista desplegable)]]=2,1,0)</f>
        <v>0</v>
      </c>
      <c r="BM693" s="126">
        <f>IF(Taula1[[#This Row],[Espai reservat Administració]]=2,1,0)</f>
        <v>0</v>
      </c>
      <c r="BN693" s="73"/>
      <c r="BO693" s="73"/>
      <c r="BP693" s="73"/>
      <c r="BQ693" s="73"/>
      <c r="BR693" s="73"/>
      <c r="BS693" s="73"/>
      <c r="BT693" s="73"/>
      <c r="BU693" s="73"/>
      <c r="BV693" s="73"/>
      <c r="BW693" s="73"/>
      <c r="BX693" s="73"/>
      <c r="BY693" s="73"/>
      <c r="BZ693" s="73"/>
      <c r="CA693" s="73"/>
      <c r="CB693" s="73"/>
      <c r="CC693" s="73"/>
      <c r="CD693" s="73"/>
      <c r="CE693" s="73"/>
      <c r="CF693" s="73"/>
      <c r="CG693" s="63">
        <f t="shared" si="165"/>
        <v>0</v>
      </c>
      <c r="CH693" s="63">
        <f t="shared" si="166"/>
        <v>0</v>
      </c>
      <c r="CI693" s="73"/>
      <c r="CJ693" s="63">
        <f>IF(Taula1[[#This Row],[Tipus de contracte                                  (fer servir opcions de la llista desplegable)]]="Indefinit",1,0)</f>
        <v>0</v>
      </c>
      <c r="CK693" s="63">
        <f>IF(Taula1[[#This Row],[Tipus de contracte                                  (fer servir opcions de la llista desplegable)]]="Temporal, igual o superior a 6 mesos",1,0)</f>
        <v>0</v>
      </c>
      <c r="CL693" s="63">
        <f>IF(Taula1[[#This Row],[Tipus de contracte                                  (fer servir opcions de la llista desplegable)]]="Substitució per IT",1,0)</f>
        <v>0</v>
      </c>
      <c r="CM693" s="73"/>
      <c r="CN693" s="63">
        <f>IF(Taula1[[#This Row],[Relació llocs de treball]]&gt;=1,1,0)</f>
        <v>0</v>
      </c>
      <c r="CO693" s="73"/>
      <c r="CP693" s="63">
        <f>IF(Taula1[[#This Row],[Identitat de gènere                                                          (fer servir opcions de la llista desplegable)]]="Home",1,0)</f>
        <v>0</v>
      </c>
      <c r="CQ693" s="63">
        <f>IF(Taula1[[#This Row],[Identitat de gènere                                                          (fer servir opcions de la llista desplegable)]]="Dona",1,0)</f>
        <v>0</v>
      </c>
      <c r="CR693" s="63">
        <f>IF(Taula1[[#This Row],[Identitat de gènere                                                          (fer servir opcions de la llista desplegable)]]="No binari",1,0)</f>
        <v>0</v>
      </c>
      <c r="CS693" s="73"/>
      <c r="CT693" s="63">
        <f t="shared" si="160"/>
        <v>0</v>
      </c>
      <c r="CU693" s="64">
        <f t="shared" si="167"/>
        <v>0</v>
      </c>
      <c r="CW693" s="64">
        <f t="shared" si="168"/>
        <v>0</v>
      </c>
      <c r="CX693" s="64">
        <f t="shared" si="169"/>
        <v>0</v>
      </c>
      <c r="CY693" s="64">
        <f t="shared" si="170"/>
        <v>0</v>
      </c>
      <c r="CZ693" s="64">
        <f t="shared" si="171"/>
        <v>0</v>
      </c>
      <c r="DB693" s="64">
        <f t="shared" si="172"/>
        <v>0</v>
      </c>
      <c r="DC693" s="64">
        <f t="shared" si="173"/>
        <v>0</v>
      </c>
      <c r="DD693" s="64">
        <f t="shared" si="174"/>
        <v>0</v>
      </c>
      <c r="DE693" s="64">
        <f t="shared" si="175"/>
        <v>0</v>
      </c>
    </row>
    <row r="694" spans="2:109" x14ac:dyDescent="0.3">
      <c r="B694" s="167"/>
      <c r="C694" s="186"/>
      <c r="D694" s="2"/>
      <c r="E694" s="67"/>
      <c r="F694" s="5"/>
      <c r="G694" s="5"/>
      <c r="H694" s="187"/>
      <c r="I694" s="111" t="str">
        <f ca="1">IF(Taula1[[#This Row],[Data naixement (format dd/mm/aaaa)]]="","0",DATEDIF(Taula1[[#This Row],[Data naixement (format dd/mm/aaaa)]],TODAY(),"Y"))</f>
        <v>0</v>
      </c>
      <c r="J694" s="6"/>
      <c r="K694" s="6"/>
      <c r="L694" s="6"/>
      <c r="M694" s="6"/>
      <c r="N694" s="56"/>
      <c r="O694" s="56"/>
      <c r="P694" s="56"/>
      <c r="Q694" s="6"/>
      <c r="R694" s="7"/>
      <c r="S694" s="143">
        <f>Taula1[[#This Row],[Mesos naturals sencers treballats període justificat (01/01/2023 - 31/03/2023)]]</f>
        <v>0</v>
      </c>
      <c r="T694" s="194">
        <f>Taula1[[#This Row],[Dies treballats període justificat (01/01/2023 - 31/03/2023)              no comptabilitzats com a mes natural sencer]]</f>
        <v>0</v>
      </c>
      <c r="U694" s="12"/>
      <c r="V694" s="7"/>
      <c r="W694" s="188"/>
      <c r="X694" s="188"/>
      <c r="Y694" s="188"/>
      <c r="Z694" s="188"/>
      <c r="AA694" s="190"/>
      <c r="AB694" s="143">
        <f>Taula1[[#This Row],[Grup justificat     (fer servir opcions de la llista desplegable)]]</f>
        <v>0</v>
      </c>
      <c r="AC694" s="182"/>
      <c r="AD694" s="39"/>
      <c r="AE694" s="131">
        <f>ROUND((AF694/100)*756*Taula1[[#This Row],[Mesos naturals sencers treballats període justificat (01/01/2023 - 31/03/2023)]],2)</f>
        <v>0</v>
      </c>
      <c r="AF694" s="81">
        <f>Taula1[[#This Row],[% Jornada segons contracte
(no posar el símbol %) ]]-Taula1[[#This Row],[% Reducció salari per baix rendiment        (no posar el símbol %)]]</f>
        <v>0</v>
      </c>
      <c r="AG694" s="131">
        <f>ROUND((AH694/100)*24.8547945*Taula1[[#This Row],[Dies treballats període justificat (01/01/2023 - 31/03/2023)              no comptabilitzats com a mes natural sencer]],2)</f>
        <v>0</v>
      </c>
      <c r="AH694" s="79">
        <f>Taula1[[#This Row],[% Jornada segons contracte
(no posar el símbol %) ]]-Taula1[[#This Row],[% Reducció salari per baix rendiment        (no posar el símbol %)]]</f>
        <v>0</v>
      </c>
      <c r="AI694" s="131">
        <f t="shared" si="161"/>
        <v>0</v>
      </c>
      <c r="AJ694" s="39"/>
      <c r="AK694" s="131">
        <f>ROUND((AL694/100)*756*Taula1[[#This Row],[Espai reservat Administració  (mesos)]],2)</f>
        <v>0</v>
      </c>
      <c r="AL694" s="81">
        <f>Taula1[[#This Row],[% Jornada segons contracte
(no posar el símbol %) ]]-Taula1[[#This Row],[% Reducció salari per baix rendiment        (no posar el símbol %)]]</f>
        <v>0</v>
      </c>
      <c r="AM694" s="131">
        <f>ROUND((AN694/100)*24.8547945*Taula1[[#This Row],[Espai reservat Administració (dies)]],2)</f>
        <v>0</v>
      </c>
      <c r="AN694" s="79">
        <f>Taula1[[#This Row],[% Jornada segons contracte
(no posar el símbol %) ]]-Taula1[[#This Row],[% Reducció salari per baix rendiment        (no posar el símbol %)]]</f>
        <v>0</v>
      </c>
      <c r="AO694" s="131">
        <f t="shared" si="162"/>
        <v>0</v>
      </c>
      <c r="AP694" s="87"/>
      <c r="AQ694" s="137">
        <f>ROUND((AR694/100)*693*Taula1[[#This Row],[Mesos naturals sencers treballats període justificat (01/01/2023 - 31/03/2023)]],2)</f>
        <v>0</v>
      </c>
      <c r="AR694" s="90">
        <f>Taula1[[#This Row],[% Jornada segons contracte
(no posar el símbol %) ]]-Taula1[[#This Row],[% Reducció salari per baix rendiment        (no posar el símbol %)]]</f>
        <v>0</v>
      </c>
      <c r="AS694" s="137">
        <f>ROUND((AT694/100)*22.78356164*Taula1[[#This Row],[Dies treballats període justificat (01/01/2023 - 31/03/2023)              no comptabilitzats com a mes natural sencer]],2)</f>
        <v>0</v>
      </c>
      <c r="AT694" s="90">
        <f>Taula1[[#This Row],[% Jornada segons contracte
(no posar el símbol %) ]]-Taula1[[#This Row],[% Reducció salari per baix rendiment        (no posar el símbol %)]]</f>
        <v>0</v>
      </c>
      <c r="AU694" s="137">
        <f t="shared" si="163"/>
        <v>0</v>
      </c>
      <c r="AV694" s="87"/>
      <c r="AW694" s="136">
        <f>ROUND((AX694/100)*693*Taula1[[#This Row],[Espai reservat Administració  (mesos)]],2)</f>
        <v>0</v>
      </c>
      <c r="AX694" s="90">
        <f>Taula1[[#This Row],[% Jornada segons contracte
(no posar el símbol %) ]]-Taula1[[#This Row],[% Reducció salari per baix rendiment        (no posar el símbol %)]]</f>
        <v>0</v>
      </c>
      <c r="AY694" s="131">
        <f>ROUND((AZ694/100)*22.78356164*Taula1[[#This Row],[Espai reservat Administració (dies)]],2)</f>
        <v>0</v>
      </c>
      <c r="AZ694" s="81">
        <f>Taula1[[#This Row],[% Jornada segons contracte
(no posar el símbol %) ]]-Taula1[[#This Row],[% Reducció salari per baix rendiment        (no posar el símbol %)]]</f>
        <v>0</v>
      </c>
      <c r="BA694" s="82">
        <f t="shared" si="164"/>
        <v>0</v>
      </c>
      <c r="BB694" s="41"/>
      <c r="BC694" s="131">
        <f>IF(Taula1[[#This Row],[Grup justificat     (fer servir opcions de la llista desplegable)]]=1,AI694,0)</f>
        <v>0</v>
      </c>
      <c r="BD694" s="131">
        <f>IF(Taula1[[#This Row],[Grup justificat     (fer servir opcions de la llista desplegable)]]=2,AU694,0)</f>
        <v>0</v>
      </c>
      <c r="BE694" s="41"/>
      <c r="BF694" s="131">
        <f>IF(Taula1[[#This Row],[Espai reservat Administració]]=1,AO694,0)</f>
        <v>0</v>
      </c>
      <c r="BG694" s="82">
        <f>IF(Taula1[[#This Row],[Espai reservat Administració]]=2,BA694,0)</f>
        <v>0</v>
      </c>
      <c r="BH694" s="41"/>
      <c r="BI694" s="126">
        <f>IF(Taula1[[#This Row],[Grup justificat     (fer servir opcions de la llista desplegable)]]=1,1,0)</f>
        <v>0</v>
      </c>
      <c r="BJ694" s="126">
        <f>IF(Taula1[[#This Row],[Espai reservat Administració]]=1,1,0)</f>
        <v>0</v>
      </c>
      <c r="BK694" s="111"/>
      <c r="BL694" s="126">
        <f>IF(Taula1[[#This Row],[Grup justificat     (fer servir opcions de la llista desplegable)]]=2,1,0)</f>
        <v>0</v>
      </c>
      <c r="BM694" s="126">
        <f>IF(Taula1[[#This Row],[Espai reservat Administració]]=2,1,0)</f>
        <v>0</v>
      </c>
      <c r="BN694" s="73"/>
      <c r="BO694" s="73"/>
      <c r="BP694" s="73"/>
      <c r="BQ694" s="73"/>
      <c r="BR694" s="73"/>
      <c r="BS694" s="73"/>
      <c r="BT694" s="73"/>
      <c r="BU694" s="73"/>
      <c r="BV694" s="73"/>
      <c r="BW694" s="73"/>
      <c r="BX694" s="73"/>
      <c r="BY694" s="73"/>
      <c r="BZ694" s="73"/>
      <c r="CA694" s="73"/>
      <c r="CB694" s="73"/>
      <c r="CC694" s="73"/>
      <c r="CD694" s="73"/>
      <c r="CE694" s="73"/>
      <c r="CF694" s="73"/>
      <c r="CG694" s="63">
        <f t="shared" si="165"/>
        <v>0</v>
      </c>
      <c r="CH694" s="63">
        <f t="shared" si="166"/>
        <v>0</v>
      </c>
      <c r="CI694" s="73"/>
      <c r="CJ694" s="63">
        <f>IF(Taula1[[#This Row],[Tipus de contracte                                  (fer servir opcions de la llista desplegable)]]="Indefinit",1,0)</f>
        <v>0</v>
      </c>
      <c r="CK694" s="63">
        <f>IF(Taula1[[#This Row],[Tipus de contracte                                  (fer servir opcions de la llista desplegable)]]="Temporal, igual o superior a 6 mesos",1,0)</f>
        <v>0</v>
      </c>
      <c r="CL694" s="63">
        <f>IF(Taula1[[#This Row],[Tipus de contracte                                  (fer servir opcions de la llista desplegable)]]="Substitució per IT",1,0)</f>
        <v>0</v>
      </c>
      <c r="CM694" s="73"/>
      <c r="CN694" s="63">
        <f>IF(Taula1[[#This Row],[Relació llocs de treball]]&gt;=1,1,0)</f>
        <v>0</v>
      </c>
      <c r="CO694" s="73"/>
      <c r="CP694" s="63">
        <f>IF(Taula1[[#This Row],[Identitat de gènere                                                          (fer servir opcions de la llista desplegable)]]="Home",1,0)</f>
        <v>0</v>
      </c>
      <c r="CQ694" s="63">
        <f>IF(Taula1[[#This Row],[Identitat de gènere                                                          (fer servir opcions de la llista desplegable)]]="Dona",1,0)</f>
        <v>0</v>
      </c>
      <c r="CR694" s="63">
        <f>IF(Taula1[[#This Row],[Identitat de gènere                                                          (fer servir opcions de la llista desplegable)]]="No binari",1,0)</f>
        <v>0</v>
      </c>
      <c r="CS694" s="73"/>
      <c r="CT694" s="63">
        <f t="shared" si="160"/>
        <v>0</v>
      </c>
      <c r="CU694" s="64">
        <f t="shared" si="167"/>
        <v>0</v>
      </c>
      <c r="CW694" s="64">
        <f t="shared" si="168"/>
        <v>0</v>
      </c>
      <c r="CX694" s="64">
        <f t="shared" si="169"/>
        <v>0</v>
      </c>
      <c r="CY694" s="64">
        <f t="shared" si="170"/>
        <v>0</v>
      </c>
      <c r="CZ694" s="64">
        <f t="shared" si="171"/>
        <v>0</v>
      </c>
      <c r="DB694" s="64">
        <f t="shared" si="172"/>
        <v>0</v>
      </c>
      <c r="DC694" s="64">
        <f t="shared" si="173"/>
        <v>0</v>
      </c>
      <c r="DD694" s="64">
        <f t="shared" si="174"/>
        <v>0</v>
      </c>
      <c r="DE694" s="64">
        <f t="shared" si="175"/>
        <v>0</v>
      </c>
    </row>
    <row r="695" spans="2:109" x14ac:dyDescent="0.3">
      <c r="B695" s="167"/>
      <c r="C695" s="186"/>
      <c r="D695" s="2"/>
      <c r="E695" s="67"/>
      <c r="F695" s="5"/>
      <c r="G695" s="5"/>
      <c r="H695" s="187"/>
      <c r="I695" s="111" t="str">
        <f ca="1">IF(Taula1[[#This Row],[Data naixement (format dd/mm/aaaa)]]="","0",DATEDIF(Taula1[[#This Row],[Data naixement (format dd/mm/aaaa)]],TODAY(),"Y"))</f>
        <v>0</v>
      </c>
      <c r="J695" s="6"/>
      <c r="K695" s="6"/>
      <c r="L695" s="6"/>
      <c r="M695" s="6"/>
      <c r="N695" s="56"/>
      <c r="O695" s="56"/>
      <c r="P695" s="56"/>
      <c r="Q695" s="6"/>
      <c r="R695" s="7"/>
      <c r="S695" s="143">
        <f>Taula1[[#This Row],[Mesos naturals sencers treballats període justificat (01/01/2023 - 31/03/2023)]]</f>
        <v>0</v>
      </c>
      <c r="T695" s="194">
        <f>Taula1[[#This Row],[Dies treballats període justificat (01/01/2023 - 31/03/2023)              no comptabilitzats com a mes natural sencer]]</f>
        <v>0</v>
      </c>
      <c r="U695" s="12"/>
      <c r="V695" s="7"/>
      <c r="W695" s="188"/>
      <c r="X695" s="188"/>
      <c r="Y695" s="188"/>
      <c r="Z695" s="188"/>
      <c r="AA695" s="190"/>
      <c r="AB695" s="143">
        <f>Taula1[[#This Row],[Grup justificat     (fer servir opcions de la llista desplegable)]]</f>
        <v>0</v>
      </c>
      <c r="AC695" s="182"/>
      <c r="AD695" s="39"/>
      <c r="AE695" s="131">
        <f>ROUND((AF695/100)*756*Taula1[[#This Row],[Mesos naturals sencers treballats període justificat (01/01/2023 - 31/03/2023)]],2)</f>
        <v>0</v>
      </c>
      <c r="AF695" s="81">
        <f>Taula1[[#This Row],[% Jornada segons contracte
(no posar el símbol %) ]]-Taula1[[#This Row],[% Reducció salari per baix rendiment        (no posar el símbol %)]]</f>
        <v>0</v>
      </c>
      <c r="AG695" s="131">
        <f>ROUND((AH695/100)*24.8547945*Taula1[[#This Row],[Dies treballats període justificat (01/01/2023 - 31/03/2023)              no comptabilitzats com a mes natural sencer]],2)</f>
        <v>0</v>
      </c>
      <c r="AH695" s="79">
        <f>Taula1[[#This Row],[% Jornada segons contracte
(no posar el símbol %) ]]-Taula1[[#This Row],[% Reducció salari per baix rendiment        (no posar el símbol %)]]</f>
        <v>0</v>
      </c>
      <c r="AI695" s="131">
        <f t="shared" si="161"/>
        <v>0</v>
      </c>
      <c r="AJ695" s="39"/>
      <c r="AK695" s="131">
        <f>ROUND((AL695/100)*756*Taula1[[#This Row],[Espai reservat Administració  (mesos)]],2)</f>
        <v>0</v>
      </c>
      <c r="AL695" s="81">
        <f>Taula1[[#This Row],[% Jornada segons contracte
(no posar el símbol %) ]]-Taula1[[#This Row],[% Reducció salari per baix rendiment        (no posar el símbol %)]]</f>
        <v>0</v>
      </c>
      <c r="AM695" s="131">
        <f>ROUND((AN695/100)*24.8547945*Taula1[[#This Row],[Espai reservat Administració (dies)]],2)</f>
        <v>0</v>
      </c>
      <c r="AN695" s="79">
        <f>Taula1[[#This Row],[% Jornada segons contracte
(no posar el símbol %) ]]-Taula1[[#This Row],[% Reducció salari per baix rendiment        (no posar el símbol %)]]</f>
        <v>0</v>
      </c>
      <c r="AO695" s="131">
        <f t="shared" si="162"/>
        <v>0</v>
      </c>
      <c r="AP695" s="87"/>
      <c r="AQ695" s="137">
        <f>ROUND((AR695/100)*693*Taula1[[#This Row],[Mesos naturals sencers treballats període justificat (01/01/2023 - 31/03/2023)]],2)</f>
        <v>0</v>
      </c>
      <c r="AR695" s="90">
        <f>Taula1[[#This Row],[% Jornada segons contracte
(no posar el símbol %) ]]-Taula1[[#This Row],[% Reducció salari per baix rendiment        (no posar el símbol %)]]</f>
        <v>0</v>
      </c>
      <c r="AS695" s="137">
        <f>ROUND((AT695/100)*22.78356164*Taula1[[#This Row],[Dies treballats període justificat (01/01/2023 - 31/03/2023)              no comptabilitzats com a mes natural sencer]],2)</f>
        <v>0</v>
      </c>
      <c r="AT695" s="90">
        <f>Taula1[[#This Row],[% Jornada segons contracte
(no posar el símbol %) ]]-Taula1[[#This Row],[% Reducció salari per baix rendiment        (no posar el símbol %)]]</f>
        <v>0</v>
      </c>
      <c r="AU695" s="137">
        <f t="shared" si="163"/>
        <v>0</v>
      </c>
      <c r="AV695" s="87"/>
      <c r="AW695" s="136">
        <f>ROUND((AX695/100)*693*Taula1[[#This Row],[Espai reservat Administració  (mesos)]],2)</f>
        <v>0</v>
      </c>
      <c r="AX695" s="90">
        <f>Taula1[[#This Row],[% Jornada segons contracte
(no posar el símbol %) ]]-Taula1[[#This Row],[% Reducció salari per baix rendiment        (no posar el símbol %)]]</f>
        <v>0</v>
      </c>
      <c r="AY695" s="131">
        <f>ROUND((AZ695/100)*22.78356164*Taula1[[#This Row],[Espai reservat Administració (dies)]],2)</f>
        <v>0</v>
      </c>
      <c r="AZ695" s="81">
        <f>Taula1[[#This Row],[% Jornada segons contracte
(no posar el símbol %) ]]-Taula1[[#This Row],[% Reducció salari per baix rendiment        (no posar el símbol %)]]</f>
        <v>0</v>
      </c>
      <c r="BA695" s="82">
        <f t="shared" si="164"/>
        <v>0</v>
      </c>
      <c r="BB695" s="41"/>
      <c r="BC695" s="131">
        <f>IF(Taula1[[#This Row],[Grup justificat     (fer servir opcions de la llista desplegable)]]=1,AI695,0)</f>
        <v>0</v>
      </c>
      <c r="BD695" s="131">
        <f>IF(Taula1[[#This Row],[Grup justificat     (fer servir opcions de la llista desplegable)]]=2,AU695,0)</f>
        <v>0</v>
      </c>
      <c r="BE695" s="41"/>
      <c r="BF695" s="131">
        <f>IF(Taula1[[#This Row],[Espai reservat Administració]]=1,AO695,0)</f>
        <v>0</v>
      </c>
      <c r="BG695" s="82">
        <f>IF(Taula1[[#This Row],[Espai reservat Administració]]=2,BA695,0)</f>
        <v>0</v>
      </c>
      <c r="BH695" s="41"/>
      <c r="BI695" s="126">
        <f>IF(Taula1[[#This Row],[Grup justificat     (fer servir opcions de la llista desplegable)]]=1,1,0)</f>
        <v>0</v>
      </c>
      <c r="BJ695" s="126">
        <f>IF(Taula1[[#This Row],[Espai reservat Administració]]=1,1,0)</f>
        <v>0</v>
      </c>
      <c r="BK695" s="111"/>
      <c r="BL695" s="126">
        <f>IF(Taula1[[#This Row],[Grup justificat     (fer servir opcions de la llista desplegable)]]=2,1,0)</f>
        <v>0</v>
      </c>
      <c r="BM695" s="126">
        <f>IF(Taula1[[#This Row],[Espai reservat Administració]]=2,1,0)</f>
        <v>0</v>
      </c>
      <c r="BN695" s="73"/>
      <c r="BO695" s="73"/>
      <c r="BP695" s="73"/>
      <c r="BQ695" s="73"/>
      <c r="BR695" s="73"/>
      <c r="BS695" s="73"/>
      <c r="BT695" s="73"/>
      <c r="BU695" s="73"/>
      <c r="BV695" s="73"/>
      <c r="BW695" s="73"/>
      <c r="BX695" s="73"/>
      <c r="BY695" s="73"/>
      <c r="BZ695" s="73"/>
      <c r="CA695" s="73"/>
      <c r="CB695" s="73"/>
      <c r="CC695" s="73"/>
      <c r="CD695" s="73"/>
      <c r="CE695" s="73"/>
      <c r="CF695" s="73"/>
      <c r="CG695" s="63">
        <f t="shared" si="165"/>
        <v>0</v>
      </c>
      <c r="CH695" s="63">
        <f t="shared" si="166"/>
        <v>0</v>
      </c>
      <c r="CI695" s="73"/>
      <c r="CJ695" s="63">
        <f>IF(Taula1[[#This Row],[Tipus de contracte                                  (fer servir opcions de la llista desplegable)]]="Indefinit",1,0)</f>
        <v>0</v>
      </c>
      <c r="CK695" s="63">
        <f>IF(Taula1[[#This Row],[Tipus de contracte                                  (fer servir opcions de la llista desplegable)]]="Temporal, igual o superior a 6 mesos",1,0)</f>
        <v>0</v>
      </c>
      <c r="CL695" s="63">
        <f>IF(Taula1[[#This Row],[Tipus de contracte                                  (fer servir opcions de la llista desplegable)]]="Substitució per IT",1,0)</f>
        <v>0</v>
      </c>
      <c r="CM695" s="73"/>
      <c r="CN695" s="63">
        <f>IF(Taula1[[#This Row],[Relació llocs de treball]]&gt;=1,1,0)</f>
        <v>0</v>
      </c>
      <c r="CO695" s="73"/>
      <c r="CP695" s="63">
        <f>IF(Taula1[[#This Row],[Identitat de gènere                                                          (fer servir opcions de la llista desplegable)]]="Home",1,0)</f>
        <v>0</v>
      </c>
      <c r="CQ695" s="63">
        <f>IF(Taula1[[#This Row],[Identitat de gènere                                                          (fer servir opcions de la llista desplegable)]]="Dona",1,0)</f>
        <v>0</v>
      </c>
      <c r="CR695" s="63">
        <f>IF(Taula1[[#This Row],[Identitat de gènere                                                          (fer servir opcions de la llista desplegable)]]="No binari",1,0)</f>
        <v>0</v>
      </c>
      <c r="CS695" s="73"/>
      <c r="CT695" s="63">
        <f t="shared" si="160"/>
        <v>0</v>
      </c>
      <c r="CU695" s="64">
        <f t="shared" si="167"/>
        <v>0</v>
      </c>
      <c r="CW695" s="64">
        <f t="shared" si="168"/>
        <v>0</v>
      </c>
      <c r="CX695" s="64">
        <f t="shared" si="169"/>
        <v>0</v>
      </c>
      <c r="CY695" s="64">
        <f t="shared" si="170"/>
        <v>0</v>
      </c>
      <c r="CZ695" s="64">
        <f t="shared" si="171"/>
        <v>0</v>
      </c>
      <c r="DB695" s="64">
        <f t="shared" si="172"/>
        <v>0</v>
      </c>
      <c r="DC695" s="64">
        <f t="shared" si="173"/>
        <v>0</v>
      </c>
      <c r="DD695" s="64">
        <f t="shared" si="174"/>
        <v>0</v>
      </c>
      <c r="DE695" s="64">
        <f t="shared" si="175"/>
        <v>0</v>
      </c>
    </row>
    <row r="696" spans="2:109" x14ac:dyDescent="0.3">
      <c r="B696" s="167"/>
      <c r="C696" s="186"/>
      <c r="D696" s="2"/>
      <c r="E696" s="67"/>
      <c r="F696" s="5"/>
      <c r="G696" s="5"/>
      <c r="H696" s="187"/>
      <c r="I696" s="111" t="str">
        <f ca="1">IF(Taula1[[#This Row],[Data naixement (format dd/mm/aaaa)]]="","0",DATEDIF(Taula1[[#This Row],[Data naixement (format dd/mm/aaaa)]],TODAY(),"Y"))</f>
        <v>0</v>
      </c>
      <c r="J696" s="6"/>
      <c r="K696" s="6"/>
      <c r="L696" s="6"/>
      <c r="M696" s="6"/>
      <c r="N696" s="56"/>
      <c r="O696" s="56"/>
      <c r="P696" s="56"/>
      <c r="Q696" s="6"/>
      <c r="R696" s="7"/>
      <c r="S696" s="143">
        <f>Taula1[[#This Row],[Mesos naturals sencers treballats període justificat (01/01/2023 - 31/03/2023)]]</f>
        <v>0</v>
      </c>
      <c r="T696" s="194">
        <f>Taula1[[#This Row],[Dies treballats període justificat (01/01/2023 - 31/03/2023)              no comptabilitzats com a mes natural sencer]]</f>
        <v>0</v>
      </c>
      <c r="U696" s="12"/>
      <c r="V696" s="7"/>
      <c r="W696" s="188"/>
      <c r="X696" s="188"/>
      <c r="Y696" s="188"/>
      <c r="Z696" s="188"/>
      <c r="AA696" s="190"/>
      <c r="AB696" s="143">
        <f>Taula1[[#This Row],[Grup justificat     (fer servir opcions de la llista desplegable)]]</f>
        <v>0</v>
      </c>
      <c r="AC696" s="182"/>
      <c r="AD696" s="39"/>
      <c r="AE696" s="131">
        <f>ROUND((AF696/100)*756*Taula1[[#This Row],[Mesos naturals sencers treballats període justificat (01/01/2023 - 31/03/2023)]],2)</f>
        <v>0</v>
      </c>
      <c r="AF696" s="81">
        <f>Taula1[[#This Row],[% Jornada segons contracte
(no posar el símbol %) ]]-Taula1[[#This Row],[% Reducció salari per baix rendiment        (no posar el símbol %)]]</f>
        <v>0</v>
      </c>
      <c r="AG696" s="131">
        <f>ROUND((AH696/100)*24.8547945*Taula1[[#This Row],[Dies treballats període justificat (01/01/2023 - 31/03/2023)              no comptabilitzats com a mes natural sencer]],2)</f>
        <v>0</v>
      </c>
      <c r="AH696" s="79">
        <f>Taula1[[#This Row],[% Jornada segons contracte
(no posar el símbol %) ]]-Taula1[[#This Row],[% Reducció salari per baix rendiment        (no posar el símbol %)]]</f>
        <v>0</v>
      </c>
      <c r="AI696" s="131">
        <f t="shared" si="161"/>
        <v>0</v>
      </c>
      <c r="AJ696" s="39"/>
      <c r="AK696" s="131">
        <f>ROUND((AL696/100)*756*Taula1[[#This Row],[Espai reservat Administració  (mesos)]],2)</f>
        <v>0</v>
      </c>
      <c r="AL696" s="81">
        <f>Taula1[[#This Row],[% Jornada segons contracte
(no posar el símbol %) ]]-Taula1[[#This Row],[% Reducció salari per baix rendiment        (no posar el símbol %)]]</f>
        <v>0</v>
      </c>
      <c r="AM696" s="131">
        <f>ROUND((AN696/100)*24.8547945*Taula1[[#This Row],[Espai reservat Administració (dies)]],2)</f>
        <v>0</v>
      </c>
      <c r="AN696" s="79">
        <f>Taula1[[#This Row],[% Jornada segons contracte
(no posar el símbol %) ]]-Taula1[[#This Row],[% Reducció salari per baix rendiment        (no posar el símbol %)]]</f>
        <v>0</v>
      </c>
      <c r="AO696" s="131">
        <f t="shared" si="162"/>
        <v>0</v>
      </c>
      <c r="AP696" s="87"/>
      <c r="AQ696" s="137">
        <f>ROUND((AR696/100)*693*Taula1[[#This Row],[Mesos naturals sencers treballats període justificat (01/01/2023 - 31/03/2023)]],2)</f>
        <v>0</v>
      </c>
      <c r="AR696" s="90">
        <f>Taula1[[#This Row],[% Jornada segons contracte
(no posar el símbol %) ]]-Taula1[[#This Row],[% Reducció salari per baix rendiment        (no posar el símbol %)]]</f>
        <v>0</v>
      </c>
      <c r="AS696" s="137">
        <f>ROUND((AT696/100)*22.78356164*Taula1[[#This Row],[Dies treballats període justificat (01/01/2023 - 31/03/2023)              no comptabilitzats com a mes natural sencer]],2)</f>
        <v>0</v>
      </c>
      <c r="AT696" s="90">
        <f>Taula1[[#This Row],[% Jornada segons contracte
(no posar el símbol %) ]]-Taula1[[#This Row],[% Reducció salari per baix rendiment        (no posar el símbol %)]]</f>
        <v>0</v>
      </c>
      <c r="AU696" s="137">
        <f t="shared" si="163"/>
        <v>0</v>
      </c>
      <c r="AV696" s="87"/>
      <c r="AW696" s="136">
        <f>ROUND((AX696/100)*693*Taula1[[#This Row],[Espai reservat Administració  (mesos)]],2)</f>
        <v>0</v>
      </c>
      <c r="AX696" s="90">
        <f>Taula1[[#This Row],[% Jornada segons contracte
(no posar el símbol %) ]]-Taula1[[#This Row],[% Reducció salari per baix rendiment        (no posar el símbol %)]]</f>
        <v>0</v>
      </c>
      <c r="AY696" s="131">
        <f>ROUND((AZ696/100)*22.78356164*Taula1[[#This Row],[Espai reservat Administració (dies)]],2)</f>
        <v>0</v>
      </c>
      <c r="AZ696" s="81">
        <f>Taula1[[#This Row],[% Jornada segons contracte
(no posar el símbol %) ]]-Taula1[[#This Row],[% Reducció salari per baix rendiment        (no posar el símbol %)]]</f>
        <v>0</v>
      </c>
      <c r="BA696" s="82">
        <f t="shared" si="164"/>
        <v>0</v>
      </c>
      <c r="BB696" s="41"/>
      <c r="BC696" s="131">
        <f>IF(Taula1[[#This Row],[Grup justificat     (fer servir opcions de la llista desplegable)]]=1,AI696,0)</f>
        <v>0</v>
      </c>
      <c r="BD696" s="131">
        <f>IF(Taula1[[#This Row],[Grup justificat     (fer servir opcions de la llista desplegable)]]=2,AU696,0)</f>
        <v>0</v>
      </c>
      <c r="BE696" s="41"/>
      <c r="BF696" s="131">
        <f>IF(Taula1[[#This Row],[Espai reservat Administració]]=1,AO696,0)</f>
        <v>0</v>
      </c>
      <c r="BG696" s="82">
        <f>IF(Taula1[[#This Row],[Espai reservat Administració]]=2,BA696,0)</f>
        <v>0</v>
      </c>
      <c r="BH696" s="41"/>
      <c r="BI696" s="126">
        <f>IF(Taula1[[#This Row],[Grup justificat     (fer servir opcions de la llista desplegable)]]=1,1,0)</f>
        <v>0</v>
      </c>
      <c r="BJ696" s="126">
        <f>IF(Taula1[[#This Row],[Espai reservat Administració]]=1,1,0)</f>
        <v>0</v>
      </c>
      <c r="BK696" s="111"/>
      <c r="BL696" s="126">
        <f>IF(Taula1[[#This Row],[Grup justificat     (fer servir opcions de la llista desplegable)]]=2,1,0)</f>
        <v>0</v>
      </c>
      <c r="BM696" s="126">
        <f>IF(Taula1[[#This Row],[Espai reservat Administració]]=2,1,0)</f>
        <v>0</v>
      </c>
      <c r="BN696" s="73"/>
      <c r="BO696" s="73"/>
      <c r="BP696" s="73"/>
      <c r="BQ696" s="73"/>
      <c r="BR696" s="73"/>
      <c r="BS696" s="73"/>
      <c r="BT696" s="73"/>
      <c r="BU696" s="73"/>
      <c r="BV696" s="73"/>
      <c r="BW696" s="73"/>
      <c r="BX696" s="73"/>
      <c r="BY696" s="73"/>
      <c r="BZ696" s="73"/>
      <c r="CA696" s="73"/>
      <c r="CB696" s="73"/>
      <c r="CC696" s="73"/>
      <c r="CD696" s="73"/>
      <c r="CE696" s="73"/>
      <c r="CF696" s="73"/>
      <c r="CG696" s="63">
        <f t="shared" si="165"/>
        <v>0</v>
      </c>
      <c r="CH696" s="63">
        <f t="shared" si="166"/>
        <v>0</v>
      </c>
      <c r="CI696" s="73"/>
      <c r="CJ696" s="63">
        <f>IF(Taula1[[#This Row],[Tipus de contracte                                  (fer servir opcions de la llista desplegable)]]="Indefinit",1,0)</f>
        <v>0</v>
      </c>
      <c r="CK696" s="63">
        <f>IF(Taula1[[#This Row],[Tipus de contracte                                  (fer servir opcions de la llista desplegable)]]="Temporal, igual o superior a 6 mesos",1,0)</f>
        <v>0</v>
      </c>
      <c r="CL696" s="63">
        <f>IF(Taula1[[#This Row],[Tipus de contracte                                  (fer servir opcions de la llista desplegable)]]="Substitució per IT",1,0)</f>
        <v>0</v>
      </c>
      <c r="CM696" s="73"/>
      <c r="CN696" s="63">
        <f>IF(Taula1[[#This Row],[Relació llocs de treball]]&gt;=1,1,0)</f>
        <v>0</v>
      </c>
      <c r="CO696" s="73"/>
      <c r="CP696" s="63">
        <f>IF(Taula1[[#This Row],[Identitat de gènere                                                          (fer servir opcions de la llista desplegable)]]="Home",1,0)</f>
        <v>0</v>
      </c>
      <c r="CQ696" s="63">
        <f>IF(Taula1[[#This Row],[Identitat de gènere                                                          (fer servir opcions de la llista desplegable)]]="Dona",1,0)</f>
        <v>0</v>
      </c>
      <c r="CR696" s="63">
        <f>IF(Taula1[[#This Row],[Identitat de gènere                                                          (fer servir opcions de la llista desplegable)]]="No binari",1,0)</f>
        <v>0</v>
      </c>
      <c r="CS696" s="73"/>
      <c r="CT696" s="63">
        <f t="shared" si="160"/>
        <v>0</v>
      </c>
      <c r="CU696" s="64">
        <f t="shared" si="167"/>
        <v>0</v>
      </c>
      <c r="CW696" s="64">
        <f t="shared" si="168"/>
        <v>0</v>
      </c>
      <c r="CX696" s="64">
        <f t="shared" si="169"/>
        <v>0</v>
      </c>
      <c r="CY696" s="64">
        <f t="shared" si="170"/>
        <v>0</v>
      </c>
      <c r="CZ696" s="64">
        <f t="shared" si="171"/>
        <v>0</v>
      </c>
      <c r="DB696" s="64">
        <f t="shared" si="172"/>
        <v>0</v>
      </c>
      <c r="DC696" s="64">
        <f t="shared" si="173"/>
        <v>0</v>
      </c>
      <c r="DD696" s="64">
        <f t="shared" si="174"/>
        <v>0</v>
      </c>
      <c r="DE696" s="64">
        <f t="shared" si="175"/>
        <v>0</v>
      </c>
    </row>
    <row r="697" spans="2:109" x14ac:dyDescent="0.3">
      <c r="B697" s="167"/>
      <c r="C697" s="186"/>
      <c r="D697" s="2"/>
      <c r="E697" s="67"/>
      <c r="F697" s="5"/>
      <c r="G697" s="5"/>
      <c r="H697" s="187"/>
      <c r="I697" s="111" t="str">
        <f ca="1">IF(Taula1[[#This Row],[Data naixement (format dd/mm/aaaa)]]="","0",DATEDIF(Taula1[[#This Row],[Data naixement (format dd/mm/aaaa)]],TODAY(),"Y"))</f>
        <v>0</v>
      </c>
      <c r="J697" s="6"/>
      <c r="K697" s="6"/>
      <c r="L697" s="6"/>
      <c r="M697" s="6"/>
      <c r="N697" s="56"/>
      <c r="O697" s="56"/>
      <c r="P697" s="56"/>
      <c r="Q697" s="6"/>
      <c r="R697" s="7"/>
      <c r="S697" s="143">
        <f>Taula1[[#This Row],[Mesos naturals sencers treballats període justificat (01/01/2023 - 31/03/2023)]]</f>
        <v>0</v>
      </c>
      <c r="T697" s="194">
        <f>Taula1[[#This Row],[Dies treballats període justificat (01/01/2023 - 31/03/2023)              no comptabilitzats com a mes natural sencer]]</f>
        <v>0</v>
      </c>
      <c r="U697" s="12"/>
      <c r="V697" s="7"/>
      <c r="W697" s="188"/>
      <c r="X697" s="188"/>
      <c r="Y697" s="188"/>
      <c r="Z697" s="188"/>
      <c r="AA697" s="190"/>
      <c r="AB697" s="143">
        <f>Taula1[[#This Row],[Grup justificat     (fer servir opcions de la llista desplegable)]]</f>
        <v>0</v>
      </c>
      <c r="AC697" s="182"/>
      <c r="AD697" s="39"/>
      <c r="AE697" s="131">
        <f>ROUND((AF697/100)*756*Taula1[[#This Row],[Mesos naturals sencers treballats període justificat (01/01/2023 - 31/03/2023)]],2)</f>
        <v>0</v>
      </c>
      <c r="AF697" s="81">
        <f>Taula1[[#This Row],[% Jornada segons contracte
(no posar el símbol %) ]]-Taula1[[#This Row],[% Reducció salari per baix rendiment        (no posar el símbol %)]]</f>
        <v>0</v>
      </c>
      <c r="AG697" s="131">
        <f>ROUND((AH697/100)*24.8547945*Taula1[[#This Row],[Dies treballats període justificat (01/01/2023 - 31/03/2023)              no comptabilitzats com a mes natural sencer]],2)</f>
        <v>0</v>
      </c>
      <c r="AH697" s="79">
        <f>Taula1[[#This Row],[% Jornada segons contracte
(no posar el símbol %) ]]-Taula1[[#This Row],[% Reducció salari per baix rendiment        (no posar el símbol %)]]</f>
        <v>0</v>
      </c>
      <c r="AI697" s="131">
        <f t="shared" si="161"/>
        <v>0</v>
      </c>
      <c r="AJ697" s="39"/>
      <c r="AK697" s="131">
        <f>ROUND((AL697/100)*756*Taula1[[#This Row],[Espai reservat Administració  (mesos)]],2)</f>
        <v>0</v>
      </c>
      <c r="AL697" s="81">
        <f>Taula1[[#This Row],[% Jornada segons contracte
(no posar el símbol %) ]]-Taula1[[#This Row],[% Reducció salari per baix rendiment        (no posar el símbol %)]]</f>
        <v>0</v>
      </c>
      <c r="AM697" s="131">
        <f>ROUND((AN697/100)*24.8547945*Taula1[[#This Row],[Espai reservat Administració (dies)]],2)</f>
        <v>0</v>
      </c>
      <c r="AN697" s="79">
        <f>Taula1[[#This Row],[% Jornada segons contracte
(no posar el símbol %) ]]-Taula1[[#This Row],[% Reducció salari per baix rendiment        (no posar el símbol %)]]</f>
        <v>0</v>
      </c>
      <c r="AO697" s="131">
        <f t="shared" si="162"/>
        <v>0</v>
      </c>
      <c r="AP697" s="87"/>
      <c r="AQ697" s="137">
        <f>ROUND((AR697/100)*693*Taula1[[#This Row],[Mesos naturals sencers treballats període justificat (01/01/2023 - 31/03/2023)]],2)</f>
        <v>0</v>
      </c>
      <c r="AR697" s="90">
        <f>Taula1[[#This Row],[% Jornada segons contracte
(no posar el símbol %) ]]-Taula1[[#This Row],[% Reducció salari per baix rendiment        (no posar el símbol %)]]</f>
        <v>0</v>
      </c>
      <c r="AS697" s="137">
        <f>ROUND((AT697/100)*22.78356164*Taula1[[#This Row],[Dies treballats període justificat (01/01/2023 - 31/03/2023)              no comptabilitzats com a mes natural sencer]],2)</f>
        <v>0</v>
      </c>
      <c r="AT697" s="90">
        <f>Taula1[[#This Row],[% Jornada segons contracte
(no posar el símbol %) ]]-Taula1[[#This Row],[% Reducció salari per baix rendiment        (no posar el símbol %)]]</f>
        <v>0</v>
      </c>
      <c r="AU697" s="137">
        <f t="shared" si="163"/>
        <v>0</v>
      </c>
      <c r="AV697" s="87"/>
      <c r="AW697" s="136">
        <f>ROUND((AX697/100)*693*Taula1[[#This Row],[Espai reservat Administració  (mesos)]],2)</f>
        <v>0</v>
      </c>
      <c r="AX697" s="90">
        <f>Taula1[[#This Row],[% Jornada segons contracte
(no posar el símbol %) ]]-Taula1[[#This Row],[% Reducció salari per baix rendiment        (no posar el símbol %)]]</f>
        <v>0</v>
      </c>
      <c r="AY697" s="131">
        <f>ROUND((AZ697/100)*22.78356164*Taula1[[#This Row],[Espai reservat Administració (dies)]],2)</f>
        <v>0</v>
      </c>
      <c r="AZ697" s="81">
        <f>Taula1[[#This Row],[% Jornada segons contracte
(no posar el símbol %) ]]-Taula1[[#This Row],[% Reducció salari per baix rendiment        (no posar el símbol %)]]</f>
        <v>0</v>
      </c>
      <c r="BA697" s="82">
        <f t="shared" si="164"/>
        <v>0</v>
      </c>
      <c r="BB697" s="41"/>
      <c r="BC697" s="131">
        <f>IF(Taula1[[#This Row],[Grup justificat     (fer servir opcions de la llista desplegable)]]=1,AI697,0)</f>
        <v>0</v>
      </c>
      <c r="BD697" s="131">
        <f>IF(Taula1[[#This Row],[Grup justificat     (fer servir opcions de la llista desplegable)]]=2,AU697,0)</f>
        <v>0</v>
      </c>
      <c r="BE697" s="41"/>
      <c r="BF697" s="131">
        <f>IF(Taula1[[#This Row],[Espai reservat Administració]]=1,AO697,0)</f>
        <v>0</v>
      </c>
      <c r="BG697" s="82">
        <f>IF(Taula1[[#This Row],[Espai reservat Administració]]=2,BA697,0)</f>
        <v>0</v>
      </c>
      <c r="BH697" s="41"/>
      <c r="BI697" s="126">
        <f>IF(Taula1[[#This Row],[Grup justificat     (fer servir opcions de la llista desplegable)]]=1,1,0)</f>
        <v>0</v>
      </c>
      <c r="BJ697" s="126">
        <f>IF(Taula1[[#This Row],[Espai reservat Administració]]=1,1,0)</f>
        <v>0</v>
      </c>
      <c r="BK697" s="111"/>
      <c r="BL697" s="126">
        <f>IF(Taula1[[#This Row],[Grup justificat     (fer servir opcions de la llista desplegable)]]=2,1,0)</f>
        <v>0</v>
      </c>
      <c r="BM697" s="126">
        <f>IF(Taula1[[#This Row],[Espai reservat Administració]]=2,1,0)</f>
        <v>0</v>
      </c>
      <c r="BN697" s="73"/>
      <c r="BO697" s="73"/>
      <c r="BP697" s="73"/>
      <c r="BQ697" s="73"/>
      <c r="BR697" s="73"/>
      <c r="BS697" s="73"/>
      <c r="BT697" s="73"/>
      <c r="BU697" s="73"/>
      <c r="BV697" s="73"/>
      <c r="BW697" s="73"/>
      <c r="BX697" s="73"/>
      <c r="BY697" s="73"/>
      <c r="BZ697" s="73"/>
      <c r="CA697" s="73"/>
      <c r="CB697" s="73"/>
      <c r="CC697" s="73"/>
      <c r="CD697" s="73"/>
      <c r="CE697" s="73"/>
      <c r="CF697" s="73"/>
      <c r="CG697" s="63">
        <f t="shared" si="165"/>
        <v>0</v>
      </c>
      <c r="CH697" s="63">
        <f t="shared" si="166"/>
        <v>0</v>
      </c>
      <c r="CI697" s="73"/>
      <c r="CJ697" s="63">
        <f>IF(Taula1[[#This Row],[Tipus de contracte                                  (fer servir opcions de la llista desplegable)]]="Indefinit",1,0)</f>
        <v>0</v>
      </c>
      <c r="CK697" s="63">
        <f>IF(Taula1[[#This Row],[Tipus de contracte                                  (fer servir opcions de la llista desplegable)]]="Temporal, igual o superior a 6 mesos",1,0)</f>
        <v>0</v>
      </c>
      <c r="CL697" s="63">
        <f>IF(Taula1[[#This Row],[Tipus de contracte                                  (fer servir opcions de la llista desplegable)]]="Substitució per IT",1,0)</f>
        <v>0</v>
      </c>
      <c r="CM697" s="73"/>
      <c r="CN697" s="63">
        <f>IF(Taula1[[#This Row],[Relació llocs de treball]]&gt;=1,1,0)</f>
        <v>0</v>
      </c>
      <c r="CO697" s="73"/>
      <c r="CP697" s="63">
        <f>IF(Taula1[[#This Row],[Identitat de gènere                                                          (fer servir opcions de la llista desplegable)]]="Home",1,0)</f>
        <v>0</v>
      </c>
      <c r="CQ697" s="63">
        <f>IF(Taula1[[#This Row],[Identitat de gènere                                                          (fer servir opcions de la llista desplegable)]]="Dona",1,0)</f>
        <v>0</v>
      </c>
      <c r="CR697" s="63">
        <f>IF(Taula1[[#This Row],[Identitat de gènere                                                          (fer servir opcions de la llista desplegable)]]="No binari",1,0)</f>
        <v>0</v>
      </c>
      <c r="CS697" s="73"/>
      <c r="CT697" s="63">
        <f t="shared" si="160"/>
        <v>0</v>
      </c>
      <c r="CU697" s="64">
        <f t="shared" si="167"/>
        <v>0</v>
      </c>
      <c r="CW697" s="64">
        <f t="shared" si="168"/>
        <v>0</v>
      </c>
      <c r="CX697" s="64">
        <f t="shared" si="169"/>
        <v>0</v>
      </c>
      <c r="CY697" s="64">
        <f t="shared" si="170"/>
        <v>0</v>
      </c>
      <c r="CZ697" s="64">
        <f t="shared" si="171"/>
        <v>0</v>
      </c>
      <c r="DB697" s="64">
        <f t="shared" si="172"/>
        <v>0</v>
      </c>
      <c r="DC697" s="64">
        <f t="shared" si="173"/>
        <v>0</v>
      </c>
      <c r="DD697" s="64">
        <f t="shared" si="174"/>
        <v>0</v>
      </c>
      <c r="DE697" s="64">
        <f t="shared" si="175"/>
        <v>0</v>
      </c>
    </row>
    <row r="698" spans="2:109" x14ac:dyDescent="0.3">
      <c r="B698" s="167"/>
      <c r="C698" s="186"/>
      <c r="D698" s="2"/>
      <c r="E698" s="67"/>
      <c r="F698" s="5"/>
      <c r="G698" s="5"/>
      <c r="H698" s="187"/>
      <c r="I698" s="111" t="str">
        <f ca="1">IF(Taula1[[#This Row],[Data naixement (format dd/mm/aaaa)]]="","0",DATEDIF(Taula1[[#This Row],[Data naixement (format dd/mm/aaaa)]],TODAY(),"Y"))</f>
        <v>0</v>
      </c>
      <c r="J698" s="6"/>
      <c r="K698" s="6"/>
      <c r="L698" s="6"/>
      <c r="M698" s="6"/>
      <c r="N698" s="56"/>
      <c r="O698" s="56"/>
      <c r="P698" s="56"/>
      <c r="Q698" s="6"/>
      <c r="R698" s="7"/>
      <c r="S698" s="143">
        <f>Taula1[[#This Row],[Mesos naturals sencers treballats període justificat (01/01/2023 - 31/03/2023)]]</f>
        <v>0</v>
      </c>
      <c r="T698" s="194">
        <f>Taula1[[#This Row],[Dies treballats període justificat (01/01/2023 - 31/03/2023)              no comptabilitzats com a mes natural sencer]]</f>
        <v>0</v>
      </c>
      <c r="U698" s="12"/>
      <c r="V698" s="7"/>
      <c r="W698" s="188"/>
      <c r="X698" s="188"/>
      <c r="Y698" s="188"/>
      <c r="Z698" s="188"/>
      <c r="AA698" s="190"/>
      <c r="AB698" s="143">
        <f>Taula1[[#This Row],[Grup justificat     (fer servir opcions de la llista desplegable)]]</f>
        <v>0</v>
      </c>
      <c r="AC698" s="182"/>
      <c r="AD698" s="39"/>
      <c r="AE698" s="131">
        <f>ROUND((AF698/100)*756*Taula1[[#This Row],[Mesos naturals sencers treballats període justificat (01/01/2023 - 31/03/2023)]],2)</f>
        <v>0</v>
      </c>
      <c r="AF698" s="81">
        <f>Taula1[[#This Row],[% Jornada segons contracte
(no posar el símbol %) ]]-Taula1[[#This Row],[% Reducció salari per baix rendiment        (no posar el símbol %)]]</f>
        <v>0</v>
      </c>
      <c r="AG698" s="131">
        <f>ROUND((AH698/100)*24.8547945*Taula1[[#This Row],[Dies treballats període justificat (01/01/2023 - 31/03/2023)              no comptabilitzats com a mes natural sencer]],2)</f>
        <v>0</v>
      </c>
      <c r="AH698" s="79">
        <f>Taula1[[#This Row],[% Jornada segons contracte
(no posar el símbol %) ]]-Taula1[[#This Row],[% Reducció salari per baix rendiment        (no posar el símbol %)]]</f>
        <v>0</v>
      </c>
      <c r="AI698" s="131">
        <f t="shared" si="161"/>
        <v>0</v>
      </c>
      <c r="AJ698" s="39"/>
      <c r="AK698" s="131">
        <f>ROUND((AL698/100)*756*Taula1[[#This Row],[Espai reservat Administració  (mesos)]],2)</f>
        <v>0</v>
      </c>
      <c r="AL698" s="81">
        <f>Taula1[[#This Row],[% Jornada segons contracte
(no posar el símbol %) ]]-Taula1[[#This Row],[% Reducció salari per baix rendiment        (no posar el símbol %)]]</f>
        <v>0</v>
      </c>
      <c r="AM698" s="131">
        <f>ROUND((AN698/100)*24.8547945*Taula1[[#This Row],[Espai reservat Administració (dies)]],2)</f>
        <v>0</v>
      </c>
      <c r="AN698" s="79">
        <f>Taula1[[#This Row],[% Jornada segons contracte
(no posar el símbol %) ]]-Taula1[[#This Row],[% Reducció salari per baix rendiment        (no posar el símbol %)]]</f>
        <v>0</v>
      </c>
      <c r="AO698" s="131">
        <f t="shared" si="162"/>
        <v>0</v>
      </c>
      <c r="AP698" s="87"/>
      <c r="AQ698" s="137">
        <f>ROUND((AR698/100)*693*Taula1[[#This Row],[Mesos naturals sencers treballats període justificat (01/01/2023 - 31/03/2023)]],2)</f>
        <v>0</v>
      </c>
      <c r="AR698" s="90">
        <f>Taula1[[#This Row],[% Jornada segons contracte
(no posar el símbol %) ]]-Taula1[[#This Row],[% Reducció salari per baix rendiment        (no posar el símbol %)]]</f>
        <v>0</v>
      </c>
      <c r="AS698" s="137">
        <f>ROUND((AT698/100)*22.78356164*Taula1[[#This Row],[Dies treballats període justificat (01/01/2023 - 31/03/2023)              no comptabilitzats com a mes natural sencer]],2)</f>
        <v>0</v>
      </c>
      <c r="AT698" s="90">
        <f>Taula1[[#This Row],[% Jornada segons contracte
(no posar el símbol %) ]]-Taula1[[#This Row],[% Reducció salari per baix rendiment        (no posar el símbol %)]]</f>
        <v>0</v>
      </c>
      <c r="AU698" s="137">
        <f t="shared" si="163"/>
        <v>0</v>
      </c>
      <c r="AV698" s="87"/>
      <c r="AW698" s="136">
        <f>ROUND((AX698/100)*693*Taula1[[#This Row],[Espai reservat Administració  (mesos)]],2)</f>
        <v>0</v>
      </c>
      <c r="AX698" s="90">
        <f>Taula1[[#This Row],[% Jornada segons contracte
(no posar el símbol %) ]]-Taula1[[#This Row],[% Reducció salari per baix rendiment        (no posar el símbol %)]]</f>
        <v>0</v>
      </c>
      <c r="AY698" s="131">
        <f>ROUND((AZ698/100)*22.78356164*Taula1[[#This Row],[Espai reservat Administració (dies)]],2)</f>
        <v>0</v>
      </c>
      <c r="AZ698" s="81">
        <f>Taula1[[#This Row],[% Jornada segons contracte
(no posar el símbol %) ]]-Taula1[[#This Row],[% Reducció salari per baix rendiment        (no posar el símbol %)]]</f>
        <v>0</v>
      </c>
      <c r="BA698" s="82">
        <f t="shared" si="164"/>
        <v>0</v>
      </c>
      <c r="BB698" s="41"/>
      <c r="BC698" s="131">
        <f>IF(Taula1[[#This Row],[Grup justificat     (fer servir opcions de la llista desplegable)]]=1,AI698,0)</f>
        <v>0</v>
      </c>
      <c r="BD698" s="131">
        <f>IF(Taula1[[#This Row],[Grup justificat     (fer servir opcions de la llista desplegable)]]=2,AU698,0)</f>
        <v>0</v>
      </c>
      <c r="BE698" s="41"/>
      <c r="BF698" s="131">
        <f>IF(Taula1[[#This Row],[Espai reservat Administració]]=1,AO698,0)</f>
        <v>0</v>
      </c>
      <c r="BG698" s="82">
        <f>IF(Taula1[[#This Row],[Espai reservat Administració]]=2,BA698,0)</f>
        <v>0</v>
      </c>
      <c r="BH698" s="41"/>
      <c r="BI698" s="126">
        <f>IF(Taula1[[#This Row],[Grup justificat     (fer servir opcions de la llista desplegable)]]=1,1,0)</f>
        <v>0</v>
      </c>
      <c r="BJ698" s="126">
        <f>IF(Taula1[[#This Row],[Espai reservat Administració]]=1,1,0)</f>
        <v>0</v>
      </c>
      <c r="BK698" s="111"/>
      <c r="BL698" s="126">
        <f>IF(Taula1[[#This Row],[Grup justificat     (fer servir opcions de la llista desplegable)]]=2,1,0)</f>
        <v>0</v>
      </c>
      <c r="BM698" s="126">
        <f>IF(Taula1[[#This Row],[Espai reservat Administració]]=2,1,0)</f>
        <v>0</v>
      </c>
      <c r="BN698" s="73"/>
      <c r="BO698" s="73"/>
      <c r="BP698" s="73"/>
      <c r="BQ698" s="73"/>
      <c r="BR698" s="73"/>
      <c r="BS698" s="73"/>
      <c r="BT698" s="73"/>
      <c r="BU698" s="73"/>
      <c r="BV698" s="73"/>
      <c r="BW698" s="73"/>
      <c r="BX698" s="73"/>
      <c r="BY698" s="73"/>
      <c r="BZ698" s="73"/>
      <c r="CA698" s="73"/>
      <c r="CB698" s="73"/>
      <c r="CC698" s="73"/>
      <c r="CD698" s="73"/>
      <c r="CE698" s="73"/>
      <c r="CF698" s="73"/>
      <c r="CG698" s="63">
        <f t="shared" si="165"/>
        <v>0</v>
      </c>
      <c r="CH698" s="63">
        <f t="shared" si="166"/>
        <v>0</v>
      </c>
      <c r="CI698" s="73"/>
      <c r="CJ698" s="63">
        <f>IF(Taula1[[#This Row],[Tipus de contracte                                  (fer servir opcions de la llista desplegable)]]="Indefinit",1,0)</f>
        <v>0</v>
      </c>
      <c r="CK698" s="63">
        <f>IF(Taula1[[#This Row],[Tipus de contracte                                  (fer servir opcions de la llista desplegable)]]="Temporal, igual o superior a 6 mesos",1,0)</f>
        <v>0</v>
      </c>
      <c r="CL698" s="63">
        <f>IF(Taula1[[#This Row],[Tipus de contracte                                  (fer servir opcions de la llista desplegable)]]="Substitució per IT",1,0)</f>
        <v>0</v>
      </c>
      <c r="CM698" s="73"/>
      <c r="CN698" s="63">
        <f>IF(Taula1[[#This Row],[Relació llocs de treball]]&gt;=1,1,0)</f>
        <v>0</v>
      </c>
      <c r="CO698" s="73"/>
      <c r="CP698" s="63">
        <f>IF(Taula1[[#This Row],[Identitat de gènere                                                          (fer servir opcions de la llista desplegable)]]="Home",1,0)</f>
        <v>0</v>
      </c>
      <c r="CQ698" s="63">
        <f>IF(Taula1[[#This Row],[Identitat de gènere                                                          (fer servir opcions de la llista desplegable)]]="Dona",1,0)</f>
        <v>0</v>
      </c>
      <c r="CR698" s="63">
        <f>IF(Taula1[[#This Row],[Identitat de gènere                                                          (fer servir opcions de la llista desplegable)]]="No binari",1,0)</f>
        <v>0</v>
      </c>
      <c r="CS698" s="73"/>
      <c r="CT698" s="63">
        <f t="shared" si="160"/>
        <v>0</v>
      </c>
      <c r="CU698" s="64">
        <f t="shared" si="167"/>
        <v>0</v>
      </c>
      <c r="CW698" s="64">
        <f t="shared" si="168"/>
        <v>0</v>
      </c>
      <c r="CX698" s="64">
        <f t="shared" si="169"/>
        <v>0</v>
      </c>
      <c r="CY698" s="64">
        <f t="shared" si="170"/>
        <v>0</v>
      </c>
      <c r="CZ698" s="64">
        <f t="shared" si="171"/>
        <v>0</v>
      </c>
      <c r="DB698" s="64">
        <f t="shared" si="172"/>
        <v>0</v>
      </c>
      <c r="DC698" s="64">
        <f t="shared" si="173"/>
        <v>0</v>
      </c>
      <c r="DD698" s="64">
        <f t="shared" si="174"/>
        <v>0</v>
      </c>
      <c r="DE698" s="64">
        <f t="shared" si="175"/>
        <v>0</v>
      </c>
    </row>
    <row r="699" spans="2:109" x14ac:dyDescent="0.3">
      <c r="B699" s="167"/>
      <c r="C699" s="186"/>
      <c r="D699" s="2"/>
      <c r="E699" s="67"/>
      <c r="F699" s="5"/>
      <c r="G699" s="5"/>
      <c r="H699" s="187"/>
      <c r="I699" s="111" t="str">
        <f ca="1">IF(Taula1[[#This Row],[Data naixement (format dd/mm/aaaa)]]="","0",DATEDIF(Taula1[[#This Row],[Data naixement (format dd/mm/aaaa)]],TODAY(),"Y"))</f>
        <v>0</v>
      </c>
      <c r="J699" s="6"/>
      <c r="K699" s="6"/>
      <c r="L699" s="6"/>
      <c r="M699" s="6"/>
      <c r="N699" s="56"/>
      <c r="O699" s="56"/>
      <c r="P699" s="56"/>
      <c r="Q699" s="6"/>
      <c r="R699" s="7"/>
      <c r="S699" s="143">
        <f>Taula1[[#This Row],[Mesos naturals sencers treballats període justificat (01/01/2023 - 31/03/2023)]]</f>
        <v>0</v>
      </c>
      <c r="T699" s="194">
        <f>Taula1[[#This Row],[Dies treballats període justificat (01/01/2023 - 31/03/2023)              no comptabilitzats com a mes natural sencer]]</f>
        <v>0</v>
      </c>
      <c r="U699" s="12"/>
      <c r="V699" s="7"/>
      <c r="W699" s="188"/>
      <c r="X699" s="188"/>
      <c r="Y699" s="188"/>
      <c r="Z699" s="188"/>
      <c r="AA699" s="190"/>
      <c r="AB699" s="143">
        <f>Taula1[[#This Row],[Grup justificat     (fer servir opcions de la llista desplegable)]]</f>
        <v>0</v>
      </c>
      <c r="AC699" s="182"/>
      <c r="AD699" s="39"/>
      <c r="AE699" s="131">
        <f>ROUND((AF699/100)*756*Taula1[[#This Row],[Mesos naturals sencers treballats període justificat (01/01/2023 - 31/03/2023)]],2)</f>
        <v>0</v>
      </c>
      <c r="AF699" s="81">
        <f>Taula1[[#This Row],[% Jornada segons contracte
(no posar el símbol %) ]]-Taula1[[#This Row],[% Reducció salari per baix rendiment        (no posar el símbol %)]]</f>
        <v>0</v>
      </c>
      <c r="AG699" s="131">
        <f>ROUND((AH699/100)*24.8547945*Taula1[[#This Row],[Dies treballats període justificat (01/01/2023 - 31/03/2023)              no comptabilitzats com a mes natural sencer]],2)</f>
        <v>0</v>
      </c>
      <c r="AH699" s="79">
        <f>Taula1[[#This Row],[% Jornada segons contracte
(no posar el símbol %) ]]-Taula1[[#This Row],[% Reducció salari per baix rendiment        (no posar el símbol %)]]</f>
        <v>0</v>
      </c>
      <c r="AI699" s="131">
        <f t="shared" si="161"/>
        <v>0</v>
      </c>
      <c r="AJ699" s="39"/>
      <c r="AK699" s="131">
        <f>ROUND((AL699/100)*756*Taula1[[#This Row],[Espai reservat Administració  (mesos)]],2)</f>
        <v>0</v>
      </c>
      <c r="AL699" s="81">
        <f>Taula1[[#This Row],[% Jornada segons contracte
(no posar el símbol %) ]]-Taula1[[#This Row],[% Reducció salari per baix rendiment        (no posar el símbol %)]]</f>
        <v>0</v>
      </c>
      <c r="AM699" s="131">
        <f>ROUND((AN699/100)*24.8547945*Taula1[[#This Row],[Espai reservat Administració (dies)]],2)</f>
        <v>0</v>
      </c>
      <c r="AN699" s="79">
        <f>Taula1[[#This Row],[% Jornada segons contracte
(no posar el símbol %) ]]-Taula1[[#This Row],[% Reducció salari per baix rendiment        (no posar el símbol %)]]</f>
        <v>0</v>
      </c>
      <c r="AO699" s="131">
        <f t="shared" si="162"/>
        <v>0</v>
      </c>
      <c r="AP699" s="87"/>
      <c r="AQ699" s="137">
        <f>ROUND((AR699/100)*693*Taula1[[#This Row],[Mesos naturals sencers treballats període justificat (01/01/2023 - 31/03/2023)]],2)</f>
        <v>0</v>
      </c>
      <c r="AR699" s="90">
        <f>Taula1[[#This Row],[% Jornada segons contracte
(no posar el símbol %) ]]-Taula1[[#This Row],[% Reducció salari per baix rendiment        (no posar el símbol %)]]</f>
        <v>0</v>
      </c>
      <c r="AS699" s="137">
        <f>ROUND((AT699/100)*22.78356164*Taula1[[#This Row],[Dies treballats període justificat (01/01/2023 - 31/03/2023)              no comptabilitzats com a mes natural sencer]],2)</f>
        <v>0</v>
      </c>
      <c r="AT699" s="90">
        <f>Taula1[[#This Row],[% Jornada segons contracte
(no posar el símbol %) ]]-Taula1[[#This Row],[% Reducció salari per baix rendiment        (no posar el símbol %)]]</f>
        <v>0</v>
      </c>
      <c r="AU699" s="137">
        <f t="shared" si="163"/>
        <v>0</v>
      </c>
      <c r="AV699" s="87"/>
      <c r="AW699" s="136">
        <f>ROUND((AX699/100)*693*Taula1[[#This Row],[Espai reservat Administració  (mesos)]],2)</f>
        <v>0</v>
      </c>
      <c r="AX699" s="90">
        <f>Taula1[[#This Row],[% Jornada segons contracte
(no posar el símbol %) ]]-Taula1[[#This Row],[% Reducció salari per baix rendiment        (no posar el símbol %)]]</f>
        <v>0</v>
      </c>
      <c r="AY699" s="131">
        <f>ROUND((AZ699/100)*22.78356164*Taula1[[#This Row],[Espai reservat Administració (dies)]],2)</f>
        <v>0</v>
      </c>
      <c r="AZ699" s="81">
        <f>Taula1[[#This Row],[% Jornada segons contracte
(no posar el símbol %) ]]-Taula1[[#This Row],[% Reducció salari per baix rendiment        (no posar el símbol %)]]</f>
        <v>0</v>
      </c>
      <c r="BA699" s="82">
        <f t="shared" si="164"/>
        <v>0</v>
      </c>
      <c r="BB699" s="41"/>
      <c r="BC699" s="131">
        <f>IF(Taula1[[#This Row],[Grup justificat     (fer servir opcions de la llista desplegable)]]=1,AI699,0)</f>
        <v>0</v>
      </c>
      <c r="BD699" s="131">
        <f>IF(Taula1[[#This Row],[Grup justificat     (fer servir opcions de la llista desplegable)]]=2,AU699,0)</f>
        <v>0</v>
      </c>
      <c r="BE699" s="41"/>
      <c r="BF699" s="131">
        <f>IF(Taula1[[#This Row],[Espai reservat Administració]]=1,AO699,0)</f>
        <v>0</v>
      </c>
      <c r="BG699" s="82">
        <f>IF(Taula1[[#This Row],[Espai reservat Administració]]=2,BA699,0)</f>
        <v>0</v>
      </c>
      <c r="BH699" s="41"/>
      <c r="BI699" s="126">
        <f>IF(Taula1[[#This Row],[Grup justificat     (fer servir opcions de la llista desplegable)]]=1,1,0)</f>
        <v>0</v>
      </c>
      <c r="BJ699" s="126">
        <f>IF(Taula1[[#This Row],[Espai reservat Administració]]=1,1,0)</f>
        <v>0</v>
      </c>
      <c r="BK699" s="111"/>
      <c r="BL699" s="126">
        <f>IF(Taula1[[#This Row],[Grup justificat     (fer servir opcions de la llista desplegable)]]=2,1,0)</f>
        <v>0</v>
      </c>
      <c r="BM699" s="126">
        <f>IF(Taula1[[#This Row],[Espai reservat Administració]]=2,1,0)</f>
        <v>0</v>
      </c>
      <c r="BN699" s="73"/>
      <c r="BO699" s="73"/>
      <c r="BP699" s="73"/>
      <c r="BQ699" s="73"/>
      <c r="BR699" s="73"/>
      <c r="BS699" s="73"/>
      <c r="BT699" s="73"/>
      <c r="BU699" s="73"/>
      <c r="BV699" s="73"/>
      <c r="BW699" s="73"/>
      <c r="BX699" s="73"/>
      <c r="BY699" s="73"/>
      <c r="BZ699" s="73"/>
      <c r="CA699" s="73"/>
      <c r="CB699" s="73"/>
      <c r="CC699" s="73"/>
      <c r="CD699" s="73"/>
      <c r="CE699" s="73"/>
      <c r="CF699" s="73"/>
      <c r="CG699" s="63">
        <f t="shared" si="165"/>
        <v>0</v>
      </c>
      <c r="CH699" s="63">
        <f t="shared" si="166"/>
        <v>0</v>
      </c>
      <c r="CI699" s="73"/>
      <c r="CJ699" s="63">
        <f>IF(Taula1[[#This Row],[Tipus de contracte                                  (fer servir opcions de la llista desplegable)]]="Indefinit",1,0)</f>
        <v>0</v>
      </c>
      <c r="CK699" s="63">
        <f>IF(Taula1[[#This Row],[Tipus de contracte                                  (fer servir opcions de la llista desplegable)]]="Temporal, igual o superior a 6 mesos",1,0)</f>
        <v>0</v>
      </c>
      <c r="CL699" s="63">
        <f>IF(Taula1[[#This Row],[Tipus de contracte                                  (fer servir opcions de la llista desplegable)]]="Substitució per IT",1,0)</f>
        <v>0</v>
      </c>
      <c r="CM699" s="73"/>
      <c r="CN699" s="63">
        <f>IF(Taula1[[#This Row],[Relació llocs de treball]]&gt;=1,1,0)</f>
        <v>0</v>
      </c>
      <c r="CO699" s="73"/>
      <c r="CP699" s="63">
        <f>IF(Taula1[[#This Row],[Identitat de gènere                                                          (fer servir opcions de la llista desplegable)]]="Home",1,0)</f>
        <v>0</v>
      </c>
      <c r="CQ699" s="63">
        <f>IF(Taula1[[#This Row],[Identitat de gènere                                                          (fer servir opcions de la llista desplegable)]]="Dona",1,0)</f>
        <v>0</v>
      </c>
      <c r="CR699" s="63">
        <f>IF(Taula1[[#This Row],[Identitat de gènere                                                          (fer servir opcions de la llista desplegable)]]="No binari",1,0)</f>
        <v>0</v>
      </c>
      <c r="CS699" s="73"/>
      <c r="CT699" s="63">
        <f t="shared" si="160"/>
        <v>0</v>
      </c>
      <c r="CU699" s="64">
        <f t="shared" si="167"/>
        <v>0</v>
      </c>
      <c r="CW699" s="64">
        <f t="shared" si="168"/>
        <v>0</v>
      </c>
      <c r="CX699" s="64">
        <f t="shared" si="169"/>
        <v>0</v>
      </c>
      <c r="CY699" s="64">
        <f t="shared" si="170"/>
        <v>0</v>
      </c>
      <c r="CZ699" s="64">
        <f t="shared" si="171"/>
        <v>0</v>
      </c>
      <c r="DB699" s="64">
        <f t="shared" si="172"/>
        <v>0</v>
      </c>
      <c r="DC699" s="64">
        <f t="shared" si="173"/>
        <v>0</v>
      </c>
      <c r="DD699" s="64">
        <f t="shared" si="174"/>
        <v>0</v>
      </c>
      <c r="DE699" s="64">
        <f t="shared" si="175"/>
        <v>0</v>
      </c>
    </row>
    <row r="700" spans="2:109" x14ac:dyDescent="0.3">
      <c r="B700" s="167"/>
      <c r="C700" s="186"/>
      <c r="D700" s="2"/>
      <c r="E700" s="67"/>
      <c r="F700" s="5"/>
      <c r="G700" s="5"/>
      <c r="H700" s="187"/>
      <c r="I700" s="111" t="str">
        <f ca="1">IF(Taula1[[#This Row],[Data naixement (format dd/mm/aaaa)]]="","0",DATEDIF(Taula1[[#This Row],[Data naixement (format dd/mm/aaaa)]],TODAY(),"Y"))</f>
        <v>0</v>
      </c>
      <c r="J700" s="6"/>
      <c r="K700" s="6"/>
      <c r="L700" s="6"/>
      <c r="M700" s="6"/>
      <c r="N700" s="56"/>
      <c r="O700" s="56"/>
      <c r="P700" s="56"/>
      <c r="Q700" s="6"/>
      <c r="R700" s="7"/>
      <c r="S700" s="143">
        <f>Taula1[[#This Row],[Mesos naturals sencers treballats període justificat (01/01/2023 - 31/03/2023)]]</f>
        <v>0</v>
      </c>
      <c r="T700" s="194">
        <f>Taula1[[#This Row],[Dies treballats període justificat (01/01/2023 - 31/03/2023)              no comptabilitzats com a mes natural sencer]]</f>
        <v>0</v>
      </c>
      <c r="U700" s="12"/>
      <c r="V700" s="7"/>
      <c r="W700" s="188"/>
      <c r="X700" s="188"/>
      <c r="Y700" s="188"/>
      <c r="Z700" s="188"/>
      <c r="AA700" s="190"/>
      <c r="AB700" s="143">
        <f>Taula1[[#This Row],[Grup justificat     (fer servir opcions de la llista desplegable)]]</f>
        <v>0</v>
      </c>
      <c r="AC700" s="182"/>
      <c r="AD700" s="39"/>
      <c r="AE700" s="131">
        <f>ROUND((AF700/100)*756*Taula1[[#This Row],[Mesos naturals sencers treballats període justificat (01/01/2023 - 31/03/2023)]],2)</f>
        <v>0</v>
      </c>
      <c r="AF700" s="81">
        <f>Taula1[[#This Row],[% Jornada segons contracte
(no posar el símbol %) ]]-Taula1[[#This Row],[% Reducció salari per baix rendiment        (no posar el símbol %)]]</f>
        <v>0</v>
      </c>
      <c r="AG700" s="131">
        <f>ROUND((AH700/100)*24.8547945*Taula1[[#This Row],[Dies treballats període justificat (01/01/2023 - 31/03/2023)              no comptabilitzats com a mes natural sencer]],2)</f>
        <v>0</v>
      </c>
      <c r="AH700" s="79">
        <f>Taula1[[#This Row],[% Jornada segons contracte
(no posar el símbol %) ]]-Taula1[[#This Row],[% Reducció salari per baix rendiment        (no posar el símbol %)]]</f>
        <v>0</v>
      </c>
      <c r="AI700" s="131">
        <f t="shared" si="161"/>
        <v>0</v>
      </c>
      <c r="AJ700" s="39"/>
      <c r="AK700" s="131">
        <f>ROUND((AL700/100)*756*Taula1[[#This Row],[Espai reservat Administració  (mesos)]],2)</f>
        <v>0</v>
      </c>
      <c r="AL700" s="81">
        <f>Taula1[[#This Row],[% Jornada segons contracte
(no posar el símbol %) ]]-Taula1[[#This Row],[% Reducció salari per baix rendiment        (no posar el símbol %)]]</f>
        <v>0</v>
      </c>
      <c r="AM700" s="131">
        <f>ROUND((AN700/100)*24.8547945*Taula1[[#This Row],[Espai reservat Administració (dies)]],2)</f>
        <v>0</v>
      </c>
      <c r="AN700" s="79">
        <f>Taula1[[#This Row],[% Jornada segons contracte
(no posar el símbol %) ]]-Taula1[[#This Row],[% Reducció salari per baix rendiment        (no posar el símbol %)]]</f>
        <v>0</v>
      </c>
      <c r="AO700" s="131">
        <f t="shared" si="162"/>
        <v>0</v>
      </c>
      <c r="AP700" s="87"/>
      <c r="AQ700" s="137">
        <f>ROUND((AR700/100)*693*Taula1[[#This Row],[Mesos naturals sencers treballats període justificat (01/01/2023 - 31/03/2023)]],2)</f>
        <v>0</v>
      </c>
      <c r="AR700" s="90">
        <f>Taula1[[#This Row],[% Jornada segons contracte
(no posar el símbol %) ]]-Taula1[[#This Row],[% Reducció salari per baix rendiment        (no posar el símbol %)]]</f>
        <v>0</v>
      </c>
      <c r="AS700" s="137">
        <f>ROUND((AT700/100)*22.78356164*Taula1[[#This Row],[Dies treballats període justificat (01/01/2023 - 31/03/2023)              no comptabilitzats com a mes natural sencer]],2)</f>
        <v>0</v>
      </c>
      <c r="AT700" s="90">
        <f>Taula1[[#This Row],[% Jornada segons contracte
(no posar el símbol %) ]]-Taula1[[#This Row],[% Reducció salari per baix rendiment        (no posar el símbol %)]]</f>
        <v>0</v>
      </c>
      <c r="AU700" s="137">
        <f t="shared" si="163"/>
        <v>0</v>
      </c>
      <c r="AV700" s="87"/>
      <c r="AW700" s="136">
        <f>ROUND((AX700/100)*693*Taula1[[#This Row],[Espai reservat Administració  (mesos)]],2)</f>
        <v>0</v>
      </c>
      <c r="AX700" s="90">
        <f>Taula1[[#This Row],[% Jornada segons contracte
(no posar el símbol %) ]]-Taula1[[#This Row],[% Reducció salari per baix rendiment        (no posar el símbol %)]]</f>
        <v>0</v>
      </c>
      <c r="AY700" s="131">
        <f>ROUND((AZ700/100)*22.78356164*Taula1[[#This Row],[Espai reservat Administració (dies)]],2)</f>
        <v>0</v>
      </c>
      <c r="AZ700" s="81">
        <f>Taula1[[#This Row],[% Jornada segons contracte
(no posar el símbol %) ]]-Taula1[[#This Row],[% Reducció salari per baix rendiment        (no posar el símbol %)]]</f>
        <v>0</v>
      </c>
      <c r="BA700" s="82">
        <f t="shared" si="164"/>
        <v>0</v>
      </c>
      <c r="BB700" s="41"/>
      <c r="BC700" s="131">
        <f>IF(Taula1[[#This Row],[Grup justificat     (fer servir opcions de la llista desplegable)]]=1,AI700,0)</f>
        <v>0</v>
      </c>
      <c r="BD700" s="131">
        <f>IF(Taula1[[#This Row],[Grup justificat     (fer servir opcions de la llista desplegable)]]=2,AU700,0)</f>
        <v>0</v>
      </c>
      <c r="BE700" s="41"/>
      <c r="BF700" s="131">
        <f>IF(Taula1[[#This Row],[Espai reservat Administració]]=1,AO700,0)</f>
        <v>0</v>
      </c>
      <c r="BG700" s="82">
        <f>IF(Taula1[[#This Row],[Espai reservat Administració]]=2,BA700,0)</f>
        <v>0</v>
      </c>
      <c r="BH700" s="41"/>
      <c r="BI700" s="126">
        <f>IF(Taula1[[#This Row],[Grup justificat     (fer servir opcions de la llista desplegable)]]=1,1,0)</f>
        <v>0</v>
      </c>
      <c r="BJ700" s="126">
        <f>IF(Taula1[[#This Row],[Espai reservat Administració]]=1,1,0)</f>
        <v>0</v>
      </c>
      <c r="BK700" s="111"/>
      <c r="BL700" s="126">
        <f>IF(Taula1[[#This Row],[Grup justificat     (fer servir opcions de la llista desplegable)]]=2,1,0)</f>
        <v>0</v>
      </c>
      <c r="BM700" s="126">
        <f>IF(Taula1[[#This Row],[Espai reservat Administració]]=2,1,0)</f>
        <v>0</v>
      </c>
      <c r="BN700" s="73"/>
      <c r="BO700" s="73"/>
      <c r="BP700" s="73"/>
      <c r="BQ700" s="73"/>
      <c r="BR700" s="73"/>
      <c r="BS700" s="73"/>
      <c r="BT700" s="73"/>
      <c r="BU700" s="73"/>
      <c r="BV700" s="73"/>
      <c r="BW700" s="73"/>
      <c r="BX700" s="73"/>
      <c r="BY700" s="73"/>
      <c r="BZ700" s="73"/>
      <c r="CA700" s="73"/>
      <c r="CB700" s="73"/>
      <c r="CC700" s="73"/>
      <c r="CD700" s="73"/>
      <c r="CE700" s="73"/>
      <c r="CF700" s="73"/>
      <c r="CG700" s="63">
        <f t="shared" si="165"/>
        <v>0</v>
      </c>
      <c r="CH700" s="63">
        <f t="shared" si="166"/>
        <v>0</v>
      </c>
      <c r="CI700" s="73"/>
      <c r="CJ700" s="63">
        <f>IF(Taula1[[#This Row],[Tipus de contracte                                  (fer servir opcions de la llista desplegable)]]="Indefinit",1,0)</f>
        <v>0</v>
      </c>
      <c r="CK700" s="63">
        <f>IF(Taula1[[#This Row],[Tipus de contracte                                  (fer servir opcions de la llista desplegable)]]="Temporal, igual o superior a 6 mesos",1,0)</f>
        <v>0</v>
      </c>
      <c r="CL700" s="63">
        <f>IF(Taula1[[#This Row],[Tipus de contracte                                  (fer servir opcions de la llista desplegable)]]="Substitució per IT",1,0)</f>
        <v>0</v>
      </c>
      <c r="CM700" s="73"/>
      <c r="CN700" s="63">
        <f>IF(Taula1[[#This Row],[Relació llocs de treball]]&gt;=1,1,0)</f>
        <v>0</v>
      </c>
      <c r="CO700" s="73"/>
      <c r="CP700" s="63">
        <f>IF(Taula1[[#This Row],[Identitat de gènere                                                          (fer servir opcions de la llista desplegable)]]="Home",1,0)</f>
        <v>0</v>
      </c>
      <c r="CQ700" s="63">
        <f>IF(Taula1[[#This Row],[Identitat de gènere                                                          (fer servir opcions de la llista desplegable)]]="Dona",1,0)</f>
        <v>0</v>
      </c>
      <c r="CR700" s="63">
        <f>IF(Taula1[[#This Row],[Identitat de gènere                                                          (fer servir opcions de la llista desplegable)]]="No binari",1,0)</f>
        <v>0</v>
      </c>
      <c r="CS700" s="73"/>
      <c r="CT700" s="63">
        <f t="shared" si="160"/>
        <v>0</v>
      </c>
      <c r="CU700" s="64">
        <f t="shared" si="167"/>
        <v>0</v>
      </c>
      <c r="CW700" s="64">
        <f t="shared" si="168"/>
        <v>0</v>
      </c>
      <c r="CX700" s="64">
        <f t="shared" si="169"/>
        <v>0</v>
      </c>
      <c r="CY700" s="64">
        <f t="shared" si="170"/>
        <v>0</v>
      </c>
      <c r="CZ700" s="64">
        <f t="shared" si="171"/>
        <v>0</v>
      </c>
      <c r="DB700" s="64">
        <f t="shared" si="172"/>
        <v>0</v>
      </c>
      <c r="DC700" s="64">
        <f t="shared" si="173"/>
        <v>0</v>
      </c>
      <c r="DD700" s="64">
        <f t="shared" si="174"/>
        <v>0</v>
      </c>
      <c r="DE700" s="64">
        <f t="shared" si="175"/>
        <v>0</v>
      </c>
    </row>
    <row r="701" spans="2:109" x14ac:dyDescent="0.3">
      <c r="B701" s="167"/>
      <c r="C701" s="186"/>
      <c r="D701" s="2"/>
      <c r="E701" s="67"/>
      <c r="F701" s="5"/>
      <c r="G701" s="5"/>
      <c r="H701" s="187"/>
      <c r="I701" s="111" t="str">
        <f ca="1">IF(Taula1[[#This Row],[Data naixement (format dd/mm/aaaa)]]="","0",DATEDIF(Taula1[[#This Row],[Data naixement (format dd/mm/aaaa)]],TODAY(),"Y"))</f>
        <v>0</v>
      </c>
      <c r="J701" s="6"/>
      <c r="K701" s="6"/>
      <c r="L701" s="6"/>
      <c r="M701" s="6"/>
      <c r="N701" s="56"/>
      <c r="O701" s="56"/>
      <c r="P701" s="56"/>
      <c r="Q701" s="6"/>
      <c r="R701" s="7"/>
      <c r="S701" s="143">
        <f>Taula1[[#This Row],[Mesos naturals sencers treballats període justificat (01/01/2023 - 31/03/2023)]]</f>
        <v>0</v>
      </c>
      <c r="T701" s="194">
        <f>Taula1[[#This Row],[Dies treballats període justificat (01/01/2023 - 31/03/2023)              no comptabilitzats com a mes natural sencer]]</f>
        <v>0</v>
      </c>
      <c r="U701" s="12"/>
      <c r="V701" s="7"/>
      <c r="W701" s="188"/>
      <c r="X701" s="188"/>
      <c r="Y701" s="188"/>
      <c r="Z701" s="188"/>
      <c r="AA701" s="190"/>
      <c r="AB701" s="143">
        <f>Taula1[[#This Row],[Grup justificat     (fer servir opcions de la llista desplegable)]]</f>
        <v>0</v>
      </c>
      <c r="AC701" s="182"/>
      <c r="AD701" s="39"/>
      <c r="AE701" s="131">
        <f>ROUND((AF701/100)*756*Taula1[[#This Row],[Mesos naturals sencers treballats període justificat (01/01/2023 - 31/03/2023)]],2)</f>
        <v>0</v>
      </c>
      <c r="AF701" s="81">
        <f>Taula1[[#This Row],[% Jornada segons contracte
(no posar el símbol %) ]]-Taula1[[#This Row],[% Reducció salari per baix rendiment        (no posar el símbol %)]]</f>
        <v>0</v>
      </c>
      <c r="AG701" s="131">
        <f>ROUND((AH701/100)*24.8547945*Taula1[[#This Row],[Dies treballats període justificat (01/01/2023 - 31/03/2023)              no comptabilitzats com a mes natural sencer]],2)</f>
        <v>0</v>
      </c>
      <c r="AH701" s="79">
        <f>Taula1[[#This Row],[% Jornada segons contracte
(no posar el símbol %) ]]-Taula1[[#This Row],[% Reducció salari per baix rendiment        (no posar el símbol %)]]</f>
        <v>0</v>
      </c>
      <c r="AI701" s="131">
        <f t="shared" si="161"/>
        <v>0</v>
      </c>
      <c r="AJ701" s="39"/>
      <c r="AK701" s="131">
        <f>ROUND((AL701/100)*756*Taula1[[#This Row],[Espai reservat Administració  (mesos)]],2)</f>
        <v>0</v>
      </c>
      <c r="AL701" s="81">
        <f>Taula1[[#This Row],[% Jornada segons contracte
(no posar el símbol %) ]]-Taula1[[#This Row],[% Reducció salari per baix rendiment        (no posar el símbol %)]]</f>
        <v>0</v>
      </c>
      <c r="AM701" s="131">
        <f>ROUND((AN701/100)*24.8547945*Taula1[[#This Row],[Espai reservat Administració (dies)]],2)</f>
        <v>0</v>
      </c>
      <c r="AN701" s="79">
        <f>Taula1[[#This Row],[% Jornada segons contracte
(no posar el símbol %) ]]-Taula1[[#This Row],[% Reducció salari per baix rendiment        (no posar el símbol %)]]</f>
        <v>0</v>
      </c>
      <c r="AO701" s="131">
        <f t="shared" si="162"/>
        <v>0</v>
      </c>
      <c r="AP701" s="87"/>
      <c r="AQ701" s="137">
        <f>ROUND((AR701/100)*693*Taula1[[#This Row],[Mesos naturals sencers treballats període justificat (01/01/2023 - 31/03/2023)]],2)</f>
        <v>0</v>
      </c>
      <c r="AR701" s="90">
        <f>Taula1[[#This Row],[% Jornada segons contracte
(no posar el símbol %) ]]-Taula1[[#This Row],[% Reducció salari per baix rendiment        (no posar el símbol %)]]</f>
        <v>0</v>
      </c>
      <c r="AS701" s="137">
        <f>ROUND((AT701/100)*22.78356164*Taula1[[#This Row],[Dies treballats període justificat (01/01/2023 - 31/03/2023)              no comptabilitzats com a mes natural sencer]],2)</f>
        <v>0</v>
      </c>
      <c r="AT701" s="90">
        <f>Taula1[[#This Row],[% Jornada segons contracte
(no posar el símbol %) ]]-Taula1[[#This Row],[% Reducció salari per baix rendiment        (no posar el símbol %)]]</f>
        <v>0</v>
      </c>
      <c r="AU701" s="137">
        <f t="shared" si="163"/>
        <v>0</v>
      </c>
      <c r="AV701" s="87"/>
      <c r="AW701" s="136">
        <f>ROUND((AX701/100)*693*Taula1[[#This Row],[Espai reservat Administració  (mesos)]],2)</f>
        <v>0</v>
      </c>
      <c r="AX701" s="90">
        <f>Taula1[[#This Row],[% Jornada segons contracte
(no posar el símbol %) ]]-Taula1[[#This Row],[% Reducció salari per baix rendiment        (no posar el símbol %)]]</f>
        <v>0</v>
      </c>
      <c r="AY701" s="131">
        <f>ROUND((AZ701/100)*22.78356164*Taula1[[#This Row],[Espai reservat Administració (dies)]],2)</f>
        <v>0</v>
      </c>
      <c r="AZ701" s="81">
        <f>Taula1[[#This Row],[% Jornada segons contracte
(no posar el símbol %) ]]-Taula1[[#This Row],[% Reducció salari per baix rendiment        (no posar el símbol %)]]</f>
        <v>0</v>
      </c>
      <c r="BA701" s="82">
        <f t="shared" si="164"/>
        <v>0</v>
      </c>
      <c r="BB701" s="41"/>
      <c r="BC701" s="131">
        <f>IF(Taula1[[#This Row],[Grup justificat     (fer servir opcions de la llista desplegable)]]=1,AI701,0)</f>
        <v>0</v>
      </c>
      <c r="BD701" s="131">
        <f>IF(Taula1[[#This Row],[Grup justificat     (fer servir opcions de la llista desplegable)]]=2,AU701,0)</f>
        <v>0</v>
      </c>
      <c r="BE701" s="41"/>
      <c r="BF701" s="131">
        <f>IF(Taula1[[#This Row],[Espai reservat Administració]]=1,AO701,0)</f>
        <v>0</v>
      </c>
      <c r="BG701" s="82">
        <f>IF(Taula1[[#This Row],[Espai reservat Administració]]=2,BA701,0)</f>
        <v>0</v>
      </c>
      <c r="BH701" s="41"/>
      <c r="BI701" s="126">
        <f>IF(Taula1[[#This Row],[Grup justificat     (fer servir opcions de la llista desplegable)]]=1,1,0)</f>
        <v>0</v>
      </c>
      <c r="BJ701" s="126">
        <f>IF(Taula1[[#This Row],[Espai reservat Administració]]=1,1,0)</f>
        <v>0</v>
      </c>
      <c r="BK701" s="111"/>
      <c r="BL701" s="126">
        <f>IF(Taula1[[#This Row],[Grup justificat     (fer servir opcions de la llista desplegable)]]=2,1,0)</f>
        <v>0</v>
      </c>
      <c r="BM701" s="126">
        <f>IF(Taula1[[#This Row],[Espai reservat Administració]]=2,1,0)</f>
        <v>0</v>
      </c>
      <c r="BN701" s="73"/>
      <c r="BO701" s="73"/>
      <c r="BP701" s="73"/>
      <c r="BQ701" s="73"/>
      <c r="BR701" s="73"/>
      <c r="BS701" s="73"/>
      <c r="BT701" s="73"/>
      <c r="BU701" s="73"/>
      <c r="BV701" s="73"/>
      <c r="BW701" s="73"/>
      <c r="BX701" s="73"/>
      <c r="BY701" s="73"/>
      <c r="BZ701" s="73"/>
      <c r="CA701" s="73"/>
      <c r="CB701" s="73"/>
      <c r="CC701" s="73"/>
      <c r="CD701" s="73"/>
      <c r="CE701" s="73"/>
      <c r="CF701" s="73"/>
      <c r="CG701" s="63">
        <f t="shared" si="165"/>
        <v>0</v>
      </c>
      <c r="CH701" s="63">
        <f t="shared" si="166"/>
        <v>0</v>
      </c>
      <c r="CI701" s="73"/>
      <c r="CJ701" s="63">
        <f>IF(Taula1[[#This Row],[Tipus de contracte                                  (fer servir opcions de la llista desplegable)]]="Indefinit",1,0)</f>
        <v>0</v>
      </c>
      <c r="CK701" s="63">
        <f>IF(Taula1[[#This Row],[Tipus de contracte                                  (fer servir opcions de la llista desplegable)]]="Temporal, igual o superior a 6 mesos",1,0)</f>
        <v>0</v>
      </c>
      <c r="CL701" s="63">
        <f>IF(Taula1[[#This Row],[Tipus de contracte                                  (fer servir opcions de la llista desplegable)]]="Substitució per IT",1,0)</f>
        <v>0</v>
      </c>
      <c r="CM701" s="73"/>
      <c r="CN701" s="63">
        <f>IF(Taula1[[#This Row],[Relació llocs de treball]]&gt;=1,1,0)</f>
        <v>0</v>
      </c>
      <c r="CO701" s="73"/>
      <c r="CP701" s="63">
        <f>IF(Taula1[[#This Row],[Identitat de gènere                                                          (fer servir opcions de la llista desplegable)]]="Home",1,0)</f>
        <v>0</v>
      </c>
      <c r="CQ701" s="63">
        <f>IF(Taula1[[#This Row],[Identitat de gènere                                                          (fer servir opcions de la llista desplegable)]]="Dona",1,0)</f>
        <v>0</v>
      </c>
      <c r="CR701" s="63">
        <f>IF(Taula1[[#This Row],[Identitat de gènere                                                          (fer servir opcions de la llista desplegable)]]="No binari",1,0)</f>
        <v>0</v>
      </c>
      <c r="CS701" s="73"/>
      <c r="CT701" s="63">
        <f t="shared" si="160"/>
        <v>0</v>
      </c>
      <c r="CU701" s="64">
        <f t="shared" si="167"/>
        <v>0</v>
      </c>
      <c r="CW701" s="64">
        <f t="shared" si="168"/>
        <v>0</v>
      </c>
      <c r="CX701" s="64">
        <f t="shared" si="169"/>
        <v>0</v>
      </c>
      <c r="CY701" s="64">
        <f t="shared" si="170"/>
        <v>0</v>
      </c>
      <c r="CZ701" s="64">
        <f t="shared" si="171"/>
        <v>0</v>
      </c>
      <c r="DB701" s="64">
        <f t="shared" si="172"/>
        <v>0</v>
      </c>
      <c r="DC701" s="64">
        <f t="shared" si="173"/>
        <v>0</v>
      </c>
      <c r="DD701" s="64">
        <f t="shared" si="174"/>
        <v>0</v>
      </c>
      <c r="DE701" s="64">
        <f t="shared" si="175"/>
        <v>0</v>
      </c>
    </row>
    <row r="702" spans="2:109" x14ac:dyDescent="0.3">
      <c r="B702" s="167"/>
      <c r="C702" s="186"/>
      <c r="D702" s="2"/>
      <c r="E702" s="67"/>
      <c r="F702" s="5"/>
      <c r="G702" s="5"/>
      <c r="H702" s="187"/>
      <c r="I702" s="111" t="str">
        <f ca="1">IF(Taula1[[#This Row],[Data naixement (format dd/mm/aaaa)]]="","0",DATEDIF(Taula1[[#This Row],[Data naixement (format dd/mm/aaaa)]],TODAY(),"Y"))</f>
        <v>0</v>
      </c>
      <c r="J702" s="6"/>
      <c r="K702" s="6"/>
      <c r="L702" s="6"/>
      <c r="M702" s="6"/>
      <c r="N702" s="56"/>
      <c r="O702" s="56"/>
      <c r="P702" s="56"/>
      <c r="Q702" s="6"/>
      <c r="R702" s="7"/>
      <c r="S702" s="143">
        <f>Taula1[[#This Row],[Mesos naturals sencers treballats període justificat (01/01/2023 - 31/03/2023)]]</f>
        <v>0</v>
      </c>
      <c r="T702" s="194">
        <f>Taula1[[#This Row],[Dies treballats període justificat (01/01/2023 - 31/03/2023)              no comptabilitzats com a mes natural sencer]]</f>
        <v>0</v>
      </c>
      <c r="U702" s="12"/>
      <c r="V702" s="7"/>
      <c r="W702" s="188"/>
      <c r="X702" s="188"/>
      <c r="Y702" s="188"/>
      <c r="Z702" s="188"/>
      <c r="AA702" s="190"/>
      <c r="AB702" s="143">
        <f>Taula1[[#This Row],[Grup justificat     (fer servir opcions de la llista desplegable)]]</f>
        <v>0</v>
      </c>
      <c r="AC702" s="182"/>
      <c r="AD702" s="39"/>
      <c r="AE702" s="131">
        <f>ROUND((AF702/100)*756*Taula1[[#This Row],[Mesos naturals sencers treballats període justificat (01/01/2023 - 31/03/2023)]],2)</f>
        <v>0</v>
      </c>
      <c r="AF702" s="81">
        <f>Taula1[[#This Row],[% Jornada segons contracte
(no posar el símbol %) ]]-Taula1[[#This Row],[% Reducció salari per baix rendiment        (no posar el símbol %)]]</f>
        <v>0</v>
      </c>
      <c r="AG702" s="131">
        <f>ROUND((AH702/100)*24.8547945*Taula1[[#This Row],[Dies treballats període justificat (01/01/2023 - 31/03/2023)              no comptabilitzats com a mes natural sencer]],2)</f>
        <v>0</v>
      </c>
      <c r="AH702" s="79">
        <f>Taula1[[#This Row],[% Jornada segons contracte
(no posar el símbol %) ]]-Taula1[[#This Row],[% Reducció salari per baix rendiment        (no posar el símbol %)]]</f>
        <v>0</v>
      </c>
      <c r="AI702" s="131">
        <f t="shared" si="161"/>
        <v>0</v>
      </c>
      <c r="AJ702" s="39"/>
      <c r="AK702" s="131">
        <f>ROUND((AL702/100)*756*Taula1[[#This Row],[Espai reservat Administració  (mesos)]],2)</f>
        <v>0</v>
      </c>
      <c r="AL702" s="81">
        <f>Taula1[[#This Row],[% Jornada segons contracte
(no posar el símbol %) ]]-Taula1[[#This Row],[% Reducció salari per baix rendiment        (no posar el símbol %)]]</f>
        <v>0</v>
      </c>
      <c r="AM702" s="131">
        <f>ROUND((AN702/100)*24.8547945*Taula1[[#This Row],[Espai reservat Administració (dies)]],2)</f>
        <v>0</v>
      </c>
      <c r="AN702" s="79">
        <f>Taula1[[#This Row],[% Jornada segons contracte
(no posar el símbol %) ]]-Taula1[[#This Row],[% Reducció salari per baix rendiment        (no posar el símbol %)]]</f>
        <v>0</v>
      </c>
      <c r="AO702" s="131">
        <f t="shared" si="162"/>
        <v>0</v>
      </c>
      <c r="AP702" s="87"/>
      <c r="AQ702" s="137">
        <f>ROUND((AR702/100)*693*Taula1[[#This Row],[Mesos naturals sencers treballats període justificat (01/01/2023 - 31/03/2023)]],2)</f>
        <v>0</v>
      </c>
      <c r="AR702" s="90">
        <f>Taula1[[#This Row],[% Jornada segons contracte
(no posar el símbol %) ]]-Taula1[[#This Row],[% Reducció salari per baix rendiment        (no posar el símbol %)]]</f>
        <v>0</v>
      </c>
      <c r="AS702" s="137">
        <f>ROUND((AT702/100)*22.78356164*Taula1[[#This Row],[Dies treballats període justificat (01/01/2023 - 31/03/2023)              no comptabilitzats com a mes natural sencer]],2)</f>
        <v>0</v>
      </c>
      <c r="AT702" s="90">
        <f>Taula1[[#This Row],[% Jornada segons contracte
(no posar el símbol %) ]]-Taula1[[#This Row],[% Reducció salari per baix rendiment        (no posar el símbol %)]]</f>
        <v>0</v>
      </c>
      <c r="AU702" s="137">
        <f t="shared" si="163"/>
        <v>0</v>
      </c>
      <c r="AV702" s="87"/>
      <c r="AW702" s="136">
        <f>ROUND((AX702/100)*693*Taula1[[#This Row],[Espai reservat Administració  (mesos)]],2)</f>
        <v>0</v>
      </c>
      <c r="AX702" s="90">
        <f>Taula1[[#This Row],[% Jornada segons contracte
(no posar el símbol %) ]]-Taula1[[#This Row],[% Reducció salari per baix rendiment        (no posar el símbol %)]]</f>
        <v>0</v>
      </c>
      <c r="AY702" s="131">
        <f>ROUND((AZ702/100)*22.78356164*Taula1[[#This Row],[Espai reservat Administració (dies)]],2)</f>
        <v>0</v>
      </c>
      <c r="AZ702" s="81">
        <f>Taula1[[#This Row],[% Jornada segons contracte
(no posar el símbol %) ]]-Taula1[[#This Row],[% Reducció salari per baix rendiment        (no posar el símbol %)]]</f>
        <v>0</v>
      </c>
      <c r="BA702" s="82">
        <f t="shared" si="164"/>
        <v>0</v>
      </c>
      <c r="BB702" s="41"/>
      <c r="BC702" s="131">
        <f>IF(Taula1[[#This Row],[Grup justificat     (fer servir opcions de la llista desplegable)]]=1,AI702,0)</f>
        <v>0</v>
      </c>
      <c r="BD702" s="131">
        <f>IF(Taula1[[#This Row],[Grup justificat     (fer servir opcions de la llista desplegable)]]=2,AU702,0)</f>
        <v>0</v>
      </c>
      <c r="BE702" s="41"/>
      <c r="BF702" s="131">
        <f>IF(Taula1[[#This Row],[Espai reservat Administració]]=1,AO702,0)</f>
        <v>0</v>
      </c>
      <c r="BG702" s="82">
        <f>IF(Taula1[[#This Row],[Espai reservat Administració]]=2,BA702,0)</f>
        <v>0</v>
      </c>
      <c r="BH702" s="41"/>
      <c r="BI702" s="126">
        <f>IF(Taula1[[#This Row],[Grup justificat     (fer servir opcions de la llista desplegable)]]=1,1,0)</f>
        <v>0</v>
      </c>
      <c r="BJ702" s="126">
        <f>IF(Taula1[[#This Row],[Espai reservat Administració]]=1,1,0)</f>
        <v>0</v>
      </c>
      <c r="BK702" s="111"/>
      <c r="BL702" s="126">
        <f>IF(Taula1[[#This Row],[Grup justificat     (fer servir opcions de la llista desplegable)]]=2,1,0)</f>
        <v>0</v>
      </c>
      <c r="BM702" s="126">
        <f>IF(Taula1[[#This Row],[Espai reservat Administració]]=2,1,0)</f>
        <v>0</v>
      </c>
      <c r="BN702" s="73"/>
      <c r="BO702" s="73"/>
      <c r="BP702" s="73"/>
      <c r="BQ702" s="73"/>
      <c r="BR702" s="73"/>
      <c r="BS702" s="73"/>
      <c r="BT702" s="73"/>
      <c r="BU702" s="73"/>
      <c r="BV702" s="73"/>
      <c r="BW702" s="73"/>
      <c r="BX702" s="73"/>
      <c r="BY702" s="73"/>
      <c r="BZ702" s="73"/>
      <c r="CA702" s="73"/>
      <c r="CB702" s="73"/>
      <c r="CC702" s="73"/>
      <c r="CD702" s="73"/>
      <c r="CE702" s="73"/>
      <c r="CF702" s="73"/>
      <c r="CG702" s="63">
        <f t="shared" si="165"/>
        <v>0</v>
      </c>
      <c r="CH702" s="63">
        <f t="shared" si="166"/>
        <v>0</v>
      </c>
      <c r="CI702" s="73"/>
      <c r="CJ702" s="63">
        <f>IF(Taula1[[#This Row],[Tipus de contracte                                  (fer servir opcions de la llista desplegable)]]="Indefinit",1,0)</f>
        <v>0</v>
      </c>
      <c r="CK702" s="63">
        <f>IF(Taula1[[#This Row],[Tipus de contracte                                  (fer servir opcions de la llista desplegable)]]="Temporal, igual o superior a 6 mesos",1,0)</f>
        <v>0</v>
      </c>
      <c r="CL702" s="63">
        <f>IF(Taula1[[#This Row],[Tipus de contracte                                  (fer servir opcions de la llista desplegable)]]="Substitució per IT",1,0)</f>
        <v>0</v>
      </c>
      <c r="CM702" s="73"/>
      <c r="CN702" s="63">
        <f>IF(Taula1[[#This Row],[Relació llocs de treball]]&gt;=1,1,0)</f>
        <v>0</v>
      </c>
      <c r="CO702" s="73"/>
      <c r="CP702" s="63">
        <f>IF(Taula1[[#This Row],[Identitat de gènere                                                          (fer servir opcions de la llista desplegable)]]="Home",1,0)</f>
        <v>0</v>
      </c>
      <c r="CQ702" s="63">
        <f>IF(Taula1[[#This Row],[Identitat de gènere                                                          (fer servir opcions de la llista desplegable)]]="Dona",1,0)</f>
        <v>0</v>
      </c>
      <c r="CR702" s="63">
        <f>IF(Taula1[[#This Row],[Identitat de gènere                                                          (fer servir opcions de la llista desplegable)]]="No binari",1,0)</f>
        <v>0</v>
      </c>
      <c r="CS702" s="73"/>
      <c r="CT702" s="63">
        <f t="shared" si="160"/>
        <v>0</v>
      </c>
      <c r="CU702" s="64">
        <f t="shared" si="167"/>
        <v>0</v>
      </c>
      <c r="CW702" s="64">
        <f t="shared" si="168"/>
        <v>0</v>
      </c>
      <c r="CX702" s="64">
        <f t="shared" si="169"/>
        <v>0</v>
      </c>
      <c r="CY702" s="64">
        <f t="shared" si="170"/>
        <v>0</v>
      </c>
      <c r="CZ702" s="64">
        <f t="shared" si="171"/>
        <v>0</v>
      </c>
      <c r="DB702" s="64">
        <f t="shared" si="172"/>
        <v>0</v>
      </c>
      <c r="DC702" s="64">
        <f t="shared" si="173"/>
        <v>0</v>
      </c>
      <c r="DD702" s="64">
        <f t="shared" si="174"/>
        <v>0</v>
      </c>
      <c r="DE702" s="64">
        <f t="shared" si="175"/>
        <v>0</v>
      </c>
    </row>
    <row r="703" spans="2:109" x14ac:dyDescent="0.3">
      <c r="B703" s="167"/>
      <c r="C703" s="186"/>
      <c r="D703" s="2"/>
      <c r="E703" s="67"/>
      <c r="F703" s="5"/>
      <c r="G703" s="5"/>
      <c r="H703" s="187"/>
      <c r="I703" s="111" t="str">
        <f ca="1">IF(Taula1[[#This Row],[Data naixement (format dd/mm/aaaa)]]="","0",DATEDIF(Taula1[[#This Row],[Data naixement (format dd/mm/aaaa)]],TODAY(),"Y"))</f>
        <v>0</v>
      </c>
      <c r="J703" s="6"/>
      <c r="K703" s="6"/>
      <c r="L703" s="6"/>
      <c r="M703" s="6"/>
      <c r="N703" s="56"/>
      <c r="O703" s="56"/>
      <c r="P703" s="56"/>
      <c r="Q703" s="6"/>
      <c r="R703" s="7"/>
      <c r="S703" s="143">
        <f>Taula1[[#This Row],[Mesos naturals sencers treballats període justificat (01/01/2023 - 31/03/2023)]]</f>
        <v>0</v>
      </c>
      <c r="T703" s="194">
        <f>Taula1[[#This Row],[Dies treballats període justificat (01/01/2023 - 31/03/2023)              no comptabilitzats com a mes natural sencer]]</f>
        <v>0</v>
      </c>
      <c r="U703" s="12"/>
      <c r="V703" s="7"/>
      <c r="W703" s="188"/>
      <c r="X703" s="188"/>
      <c r="Y703" s="188"/>
      <c r="Z703" s="188"/>
      <c r="AA703" s="190"/>
      <c r="AB703" s="143">
        <f>Taula1[[#This Row],[Grup justificat     (fer servir opcions de la llista desplegable)]]</f>
        <v>0</v>
      </c>
      <c r="AC703" s="182"/>
      <c r="AD703" s="39"/>
      <c r="AE703" s="131">
        <f>ROUND((AF703/100)*756*Taula1[[#This Row],[Mesos naturals sencers treballats període justificat (01/01/2023 - 31/03/2023)]],2)</f>
        <v>0</v>
      </c>
      <c r="AF703" s="81">
        <f>Taula1[[#This Row],[% Jornada segons contracte
(no posar el símbol %) ]]-Taula1[[#This Row],[% Reducció salari per baix rendiment        (no posar el símbol %)]]</f>
        <v>0</v>
      </c>
      <c r="AG703" s="131">
        <f>ROUND((AH703/100)*24.8547945*Taula1[[#This Row],[Dies treballats període justificat (01/01/2023 - 31/03/2023)              no comptabilitzats com a mes natural sencer]],2)</f>
        <v>0</v>
      </c>
      <c r="AH703" s="79">
        <f>Taula1[[#This Row],[% Jornada segons contracte
(no posar el símbol %) ]]-Taula1[[#This Row],[% Reducció salari per baix rendiment        (no posar el símbol %)]]</f>
        <v>0</v>
      </c>
      <c r="AI703" s="131">
        <f t="shared" si="161"/>
        <v>0</v>
      </c>
      <c r="AJ703" s="39"/>
      <c r="AK703" s="131">
        <f>ROUND((AL703/100)*756*Taula1[[#This Row],[Espai reservat Administració  (mesos)]],2)</f>
        <v>0</v>
      </c>
      <c r="AL703" s="81">
        <f>Taula1[[#This Row],[% Jornada segons contracte
(no posar el símbol %) ]]-Taula1[[#This Row],[% Reducció salari per baix rendiment        (no posar el símbol %)]]</f>
        <v>0</v>
      </c>
      <c r="AM703" s="131">
        <f>ROUND((AN703/100)*24.8547945*Taula1[[#This Row],[Espai reservat Administració (dies)]],2)</f>
        <v>0</v>
      </c>
      <c r="AN703" s="79">
        <f>Taula1[[#This Row],[% Jornada segons contracte
(no posar el símbol %) ]]-Taula1[[#This Row],[% Reducció salari per baix rendiment        (no posar el símbol %)]]</f>
        <v>0</v>
      </c>
      <c r="AO703" s="131">
        <f t="shared" si="162"/>
        <v>0</v>
      </c>
      <c r="AP703" s="87"/>
      <c r="AQ703" s="137">
        <f>ROUND((AR703/100)*693*Taula1[[#This Row],[Mesos naturals sencers treballats període justificat (01/01/2023 - 31/03/2023)]],2)</f>
        <v>0</v>
      </c>
      <c r="AR703" s="90">
        <f>Taula1[[#This Row],[% Jornada segons contracte
(no posar el símbol %) ]]-Taula1[[#This Row],[% Reducció salari per baix rendiment        (no posar el símbol %)]]</f>
        <v>0</v>
      </c>
      <c r="AS703" s="137">
        <f>ROUND((AT703/100)*22.78356164*Taula1[[#This Row],[Dies treballats període justificat (01/01/2023 - 31/03/2023)              no comptabilitzats com a mes natural sencer]],2)</f>
        <v>0</v>
      </c>
      <c r="AT703" s="90">
        <f>Taula1[[#This Row],[% Jornada segons contracte
(no posar el símbol %) ]]-Taula1[[#This Row],[% Reducció salari per baix rendiment        (no posar el símbol %)]]</f>
        <v>0</v>
      </c>
      <c r="AU703" s="137">
        <f t="shared" si="163"/>
        <v>0</v>
      </c>
      <c r="AV703" s="87"/>
      <c r="AW703" s="136">
        <f>ROUND((AX703/100)*693*Taula1[[#This Row],[Espai reservat Administració  (mesos)]],2)</f>
        <v>0</v>
      </c>
      <c r="AX703" s="90">
        <f>Taula1[[#This Row],[% Jornada segons contracte
(no posar el símbol %) ]]-Taula1[[#This Row],[% Reducció salari per baix rendiment        (no posar el símbol %)]]</f>
        <v>0</v>
      </c>
      <c r="AY703" s="131">
        <f>ROUND((AZ703/100)*22.78356164*Taula1[[#This Row],[Espai reservat Administració (dies)]],2)</f>
        <v>0</v>
      </c>
      <c r="AZ703" s="81">
        <f>Taula1[[#This Row],[% Jornada segons contracte
(no posar el símbol %) ]]-Taula1[[#This Row],[% Reducció salari per baix rendiment        (no posar el símbol %)]]</f>
        <v>0</v>
      </c>
      <c r="BA703" s="82">
        <f t="shared" si="164"/>
        <v>0</v>
      </c>
      <c r="BB703" s="41"/>
      <c r="BC703" s="131">
        <f>IF(Taula1[[#This Row],[Grup justificat     (fer servir opcions de la llista desplegable)]]=1,AI703,0)</f>
        <v>0</v>
      </c>
      <c r="BD703" s="131">
        <f>IF(Taula1[[#This Row],[Grup justificat     (fer servir opcions de la llista desplegable)]]=2,AU703,0)</f>
        <v>0</v>
      </c>
      <c r="BE703" s="41"/>
      <c r="BF703" s="131">
        <f>IF(Taula1[[#This Row],[Espai reservat Administració]]=1,AO703,0)</f>
        <v>0</v>
      </c>
      <c r="BG703" s="82">
        <f>IF(Taula1[[#This Row],[Espai reservat Administració]]=2,BA703,0)</f>
        <v>0</v>
      </c>
      <c r="BH703" s="41"/>
      <c r="BI703" s="126">
        <f>IF(Taula1[[#This Row],[Grup justificat     (fer servir opcions de la llista desplegable)]]=1,1,0)</f>
        <v>0</v>
      </c>
      <c r="BJ703" s="126">
        <f>IF(Taula1[[#This Row],[Espai reservat Administració]]=1,1,0)</f>
        <v>0</v>
      </c>
      <c r="BK703" s="111"/>
      <c r="BL703" s="126">
        <f>IF(Taula1[[#This Row],[Grup justificat     (fer servir opcions de la llista desplegable)]]=2,1,0)</f>
        <v>0</v>
      </c>
      <c r="BM703" s="126">
        <f>IF(Taula1[[#This Row],[Espai reservat Administració]]=2,1,0)</f>
        <v>0</v>
      </c>
      <c r="BN703" s="73"/>
      <c r="BO703" s="73"/>
      <c r="BP703" s="73"/>
      <c r="BQ703" s="73"/>
      <c r="BR703" s="73"/>
      <c r="BS703" s="73"/>
      <c r="BT703" s="73"/>
      <c r="BU703" s="73"/>
      <c r="BV703" s="73"/>
      <c r="BW703" s="73"/>
      <c r="BX703" s="73"/>
      <c r="BY703" s="73"/>
      <c r="BZ703" s="73"/>
      <c r="CA703" s="73"/>
      <c r="CB703" s="73"/>
      <c r="CC703" s="73"/>
      <c r="CD703" s="73"/>
      <c r="CE703" s="73"/>
      <c r="CF703" s="73"/>
      <c r="CG703" s="63">
        <f t="shared" si="165"/>
        <v>0</v>
      </c>
      <c r="CH703" s="63">
        <f t="shared" si="166"/>
        <v>0</v>
      </c>
      <c r="CI703" s="73"/>
      <c r="CJ703" s="63">
        <f>IF(Taula1[[#This Row],[Tipus de contracte                                  (fer servir opcions de la llista desplegable)]]="Indefinit",1,0)</f>
        <v>0</v>
      </c>
      <c r="CK703" s="63">
        <f>IF(Taula1[[#This Row],[Tipus de contracte                                  (fer servir opcions de la llista desplegable)]]="Temporal, igual o superior a 6 mesos",1,0)</f>
        <v>0</v>
      </c>
      <c r="CL703" s="63">
        <f>IF(Taula1[[#This Row],[Tipus de contracte                                  (fer servir opcions de la llista desplegable)]]="Substitució per IT",1,0)</f>
        <v>0</v>
      </c>
      <c r="CM703" s="73"/>
      <c r="CN703" s="63">
        <f>IF(Taula1[[#This Row],[Relació llocs de treball]]&gt;=1,1,0)</f>
        <v>0</v>
      </c>
      <c r="CO703" s="73"/>
      <c r="CP703" s="63">
        <f>IF(Taula1[[#This Row],[Identitat de gènere                                                          (fer servir opcions de la llista desplegable)]]="Home",1,0)</f>
        <v>0</v>
      </c>
      <c r="CQ703" s="63">
        <f>IF(Taula1[[#This Row],[Identitat de gènere                                                          (fer servir opcions de la llista desplegable)]]="Dona",1,0)</f>
        <v>0</v>
      </c>
      <c r="CR703" s="63">
        <f>IF(Taula1[[#This Row],[Identitat de gènere                                                          (fer servir opcions de la llista desplegable)]]="No binari",1,0)</f>
        <v>0</v>
      </c>
      <c r="CS703" s="73"/>
      <c r="CT703" s="63">
        <f t="shared" si="160"/>
        <v>0</v>
      </c>
      <c r="CU703" s="64">
        <f t="shared" si="167"/>
        <v>0</v>
      </c>
      <c r="CW703" s="64">
        <f t="shared" si="168"/>
        <v>0</v>
      </c>
      <c r="CX703" s="64">
        <f t="shared" si="169"/>
        <v>0</v>
      </c>
      <c r="CY703" s="64">
        <f t="shared" si="170"/>
        <v>0</v>
      </c>
      <c r="CZ703" s="64">
        <f t="shared" si="171"/>
        <v>0</v>
      </c>
      <c r="DB703" s="64">
        <f t="shared" si="172"/>
        <v>0</v>
      </c>
      <c r="DC703" s="64">
        <f t="shared" si="173"/>
        <v>0</v>
      </c>
      <c r="DD703" s="64">
        <f t="shared" si="174"/>
        <v>0</v>
      </c>
      <c r="DE703" s="64">
        <f t="shared" si="175"/>
        <v>0</v>
      </c>
    </row>
    <row r="704" spans="2:109" x14ac:dyDescent="0.3">
      <c r="B704" s="167"/>
      <c r="C704" s="186"/>
      <c r="D704" s="2"/>
      <c r="E704" s="67"/>
      <c r="F704" s="5"/>
      <c r="G704" s="5"/>
      <c r="H704" s="187"/>
      <c r="I704" s="111" t="str">
        <f ca="1">IF(Taula1[[#This Row],[Data naixement (format dd/mm/aaaa)]]="","0",DATEDIF(Taula1[[#This Row],[Data naixement (format dd/mm/aaaa)]],TODAY(),"Y"))</f>
        <v>0</v>
      </c>
      <c r="J704" s="6"/>
      <c r="K704" s="6"/>
      <c r="L704" s="6"/>
      <c r="M704" s="6"/>
      <c r="N704" s="56"/>
      <c r="O704" s="56"/>
      <c r="P704" s="56"/>
      <c r="Q704" s="6"/>
      <c r="R704" s="7"/>
      <c r="S704" s="143">
        <f>Taula1[[#This Row],[Mesos naturals sencers treballats període justificat (01/01/2023 - 31/03/2023)]]</f>
        <v>0</v>
      </c>
      <c r="T704" s="194">
        <f>Taula1[[#This Row],[Dies treballats període justificat (01/01/2023 - 31/03/2023)              no comptabilitzats com a mes natural sencer]]</f>
        <v>0</v>
      </c>
      <c r="U704" s="12"/>
      <c r="V704" s="7"/>
      <c r="W704" s="188"/>
      <c r="X704" s="188"/>
      <c r="Y704" s="188"/>
      <c r="Z704" s="188"/>
      <c r="AA704" s="190"/>
      <c r="AB704" s="143">
        <f>Taula1[[#This Row],[Grup justificat     (fer servir opcions de la llista desplegable)]]</f>
        <v>0</v>
      </c>
      <c r="AC704" s="182"/>
      <c r="AD704" s="39"/>
      <c r="AE704" s="131">
        <f>ROUND((AF704/100)*756*Taula1[[#This Row],[Mesos naturals sencers treballats període justificat (01/01/2023 - 31/03/2023)]],2)</f>
        <v>0</v>
      </c>
      <c r="AF704" s="81">
        <f>Taula1[[#This Row],[% Jornada segons contracte
(no posar el símbol %) ]]-Taula1[[#This Row],[% Reducció salari per baix rendiment        (no posar el símbol %)]]</f>
        <v>0</v>
      </c>
      <c r="AG704" s="131">
        <f>ROUND((AH704/100)*24.8547945*Taula1[[#This Row],[Dies treballats període justificat (01/01/2023 - 31/03/2023)              no comptabilitzats com a mes natural sencer]],2)</f>
        <v>0</v>
      </c>
      <c r="AH704" s="79">
        <f>Taula1[[#This Row],[% Jornada segons contracte
(no posar el símbol %) ]]-Taula1[[#This Row],[% Reducció salari per baix rendiment        (no posar el símbol %)]]</f>
        <v>0</v>
      </c>
      <c r="AI704" s="131">
        <f t="shared" si="161"/>
        <v>0</v>
      </c>
      <c r="AJ704" s="39"/>
      <c r="AK704" s="131">
        <f>ROUND((AL704/100)*756*Taula1[[#This Row],[Espai reservat Administració  (mesos)]],2)</f>
        <v>0</v>
      </c>
      <c r="AL704" s="81">
        <f>Taula1[[#This Row],[% Jornada segons contracte
(no posar el símbol %) ]]-Taula1[[#This Row],[% Reducció salari per baix rendiment        (no posar el símbol %)]]</f>
        <v>0</v>
      </c>
      <c r="AM704" s="131">
        <f>ROUND((AN704/100)*24.8547945*Taula1[[#This Row],[Espai reservat Administració (dies)]],2)</f>
        <v>0</v>
      </c>
      <c r="AN704" s="79">
        <f>Taula1[[#This Row],[% Jornada segons contracte
(no posar el símbol %) ]]-Taula1[[#This Row],[% Reducció salari per baix rendiment        (no posar el símbol %)]]</f>
        <v>0</v>
      </c>
      <c r="AO704" s="131">
        <f t="shared" si="162"/>
        <v>0</v>
      </c>
      <c r="AP704" s="87"/>
      <c r="AQ704" s="137">
        <f>ROUND((AR704/100)*693*Taula1[[#This Row],[Mesos naturals sencers treballats període justificat (01/01/2023 - 31/03/2023)]],2)</f>
        <v>0</v>
      </c>
      <c r="AR704" s="90">
        <f>Taula1[[#This Row],[% Jornada segons contracte
(no posar el símbol %) ]]-Taula1[[#This Row],[% Reducció salari per baix rendiment        (no posar el símbol %)]]</f>
        <v>0</v>
      </c>
      <c r="AS704" s="137">
        <f>ROUND((AT704/100)*22.78356164*Taula1[[#This Row],[Dies treballats període justificat (01/01/2023 - 31/03/2023)              no comptabilitzats com a mes natural sencer]],2)</f>
        <v>0</v>
      </c>
      <c r="AT704" s="90">
        <f>Taula1[[#This Row],[% Jornada segons contracte
(no posar el símbol %) ]]-Taula1[[#This Row],[% Reducció salari per baix rendiment        (no posar el símbol %)]]</f>
        <v>0</v>
      </c>
      <c r="AU704" s="137">
        <f t="shared" si="163"/>
        <v>0</v>
      </c>
      <c r="AV704" s="87"/>
      <c r="AW704" s="136">
        <f>ROUND((AX704/100)*693*Taula1[[#This Row],[Espai reservat Administració  (mesos)]],2)</f>
        <v>0</v>
      </c>
      <c r="AX704" s="90">
        <f>Taula1[[#This Row],[% Jornada segons contracte
(no posar el símbol %) ]]-Taula1[[#This Row],[% Reducció salari per baix rendiment        (no posar el símbol %)]]</f>
        <v>0</v>
      </c>
      <c r="AY704" s="131">
        <f>ROUND((AZ704/100)*22.78356164*Taula1[[#This Row],[Espai reservat Administració (dies)]],2)</f>
        <v>0</v>
      </c>
      <c r="AZ704" s="81">
        <f>Taula1[[#This Row],[% Jornada segons contracte
(no posar el símbol %) ]]-Taula1[[#This Row],[% Reducció salari per baix rendiment        (no posar el símbol %)]]</f>
        <v>0</v>
      </c>
      <c r="BA704" s="82">
        <f t="shared" si="164"/>
        <v>0</v>
      </c>
      <c r="BB704" s="41"/>
      <c r="BC704" s="131">
        <f>IF(Taula1[[#This Row],[Grup justificat     (fer servir opcions de la llista desplegable)]]=1,AI704,0)</f>
        <v>0</v>
      </c>
      <c r="BD704" s="131">
        <f>IF(Taula1[[#This Row],[Grup justificat     (fer servir opcions de la llista desplegable)]]=2,AU704,0)</f>
        <v>0</v>
      </c>
      <c r="BE704" s="41"/>
      <c r="BF704" s="131">
        <f>IF(Taula1[[#This Row],[Espai reservat Administració]]=1,AO704,0)</f>
        <v>0</v>
      </c>
      <c r="BG704" s="82">
        <f>IF(Taula1[[#This Row],[Espai reservat Administració]]=2,BA704,0)</f>
        <v>0</v>
      </c>
      <c r="BH704" s="41"/>
      <c r="BI704" s="126">
        <f>IF(Taula1[[#This Row],[Grup justificat     (fer servir opcions de la llista desplegable)]]=1,1,0)</f>
        <v>0</v>
      </c>
      <c r="BJ704" s="126">
        <f>IF(Taula1[[#This Row],[Espai reservat Administració]]=1,1,0)</f>
        <v>0</v>
      </c>
      <c r="BK704" s="111"/>
      <c r="BL704" s="126">
        <f>IF(Taula1[[#This Row],[Grup justificat     (fer servir opcions de la llista desplegable)]]=2,1,0)</f>
        <v>0</v>
      </c>
      <c r="BM704" s="126">
        <f>IF(Taula1[[#This Row],[Espai reservat Administració]]=2,1,0)</f>
        <v>0</v>
      </c>
      <c r="BN704" s="73"/>
      <c r="BO704" s="73"/>
      <c r="BP704" s="73"/>
      <c r="BQ704" s="73"/>
      <c r="BR704" s="73"/>
      <c r="BS704" s="73"/>
      <c r="BT704" s="73"/>
      <c r="BU704" s="73"/>
      <c r="BV704" s="73"/>
      <c r="BW704" s="73"/>
      <c r="BX704" s="73"/>
      <c r="BY704" s="73"/>
      <c r="BZ704" s="73"/>
      <c r="CA704" s="73"/>
      <c r="CB704" s="73"/>
      <c r="CC704" s="73"/>
      <c r="CD704" s="73"/>
      <c r="CE704" s="73"/>
      <c r="CF704" s="73"/>
      <c r="CG704" s="63">
        <f t="shared" si="165"/>
        <v>0</v>
      </c>
      <c r="CH704" s="63">
        <f t="shared" si="166"/>
        <v>0</v>
      </c>
      <c r="CI704" s="73"/>
      <c r="CJ704" s="63">
        <f>IF(Taula1[[#This Row],[Tipus de contracte                                  (fer servir opcions de la llista desplegable)]]="Indefinit",1,0)</f>
        <v>0</v>
      </c>
      <c r="CK704" s="63">
        <f>IF(Taula1[[#This Row],[Tipus de contracte                                  (fer servir opcions de la llista desplegable)]]="Temporal, igual o superior a 6 mesos",1,0)</f>
        <v>0</v>
      </c>
      <c r="CL704" s="63">
        <f>IF(Taula1[[#This Row],[Tipus de contracte                                  (fer servir opcions de la llista desplegable)]]="Substitució per IT",1,0)</f>
        <v>0</v>
      </c>
      <c r="CM704" s="73"/>
      <c r="CN704" s="63">
        <f>IF(Taula1[[#This Row],[Relació llocs de treball]]&gt;=1,1,0)</f>
        <v>0</v>
      </c>
      <c r="CO704" s="73"/>
      <c r="CP704" s="63">
        <f>IF(Taula1[[#This Row],[Identitat de gènere                                                          (fer servir opcions de la llista desplegable)]]="Home",1,0)</f>
        <v>0</v>
      </c>
      <c r="CQ704" s="63">
        <f>IF(Taula1[[#This Row],[Identitat de gènere                                                          (fer servir opcions de la llista desplegable)]]="Dona",1,0)</f>
        <v>0</v>
      </c>
      <c r="CR704" s="63">
        <f>IF(Taula1[[#This Row],[Identitat de gènere                                                          (fer servir opcions de la llista desplegable)]]="No binari",1,0)</f>
        <v>0</v>
      </c>
      <c r="CS704" s="73"/>
      <c r="CT704" s="63">
        <f t="shared" si="160"/>
        <v>0</v>
      </c>
      <c r="CU704" s="64">
        <f t="shared" si="167"/>
        <v>0</v>
      </c>
      <c r="CW704" s="64">
        <f t="shared" si="168"/>
        <v>0</v>
      </c>
      <c r="CX704" s="64">
        <f t="shared" si="169"/>
        <v>0</v>
      </c>
      <c r="CY704" s="64">
        <f t="shared" si="170"/>
        <v>0</v>
      </c>
      <c r="CZ704" s="64">
        <f t="shared" si="171"/>
        <v>0</v>
      </c>
      <c r="DB704" s="64">
        <f t="shared" si="172"/>
        <v>0</v>
      </c>
      <c r="DC704" s="64">
        <f t="shared" si="173"/>
        <v>0</v>
      </c>
      <c r="DD704" s="64">
        <f t="shared" si="174"/>
        <v>0</v>
      </c>
      <c r="DE704" s="64">
        <f t="shared" si="175"/>
        <v>0</v>
      </c>
    </row>
    <row r="705" spans="2:109" x14ac:dyDescent="0.3">
      <c r="B705" s="167"/>
      <c r="C705" s="186"/>
      <c r="D705" s="2"/>
      <c r="E705" s="67"/>
      <c r="F705" s="5"/>
      <c r="G705" s="5"/>
      <c r="H705" s="187"/>
      <c r="I705" s="111" t="str">
        <f ca="1">IF(Taula1[[#This Row],[Data naixement (format dd/mm/aaaa)]]="","0",DATEDIF(Taula1[[#This Row],[Data naixement (format dd/mm/aaaa)]],TODAY(),"Y"))</f>
        <v>0</v>
      </c>
      <c r="J705" s="6"/>
      <c r="K705" s="6"/>
      <c r="L705" s="6"/>
      <c r="M705" s="6"/>
      <c r="N705" s="56"/>
      <c r="O705" s="56"/>
      <c r="P705" s="56"/>
      <c r="Q705" s="6"/>
      <c r="R705" s="7"/>
      <c r="S705" s="143">
        <f>Taula1[[#This Row],[Mesos naturals sencers treballats període justificat (01/01/2023 - 31/03/2023)]]</f>
        <v>0</v>
      </c>
      <c r="T705" s="194">
        <f>Taula1[[#This Row],[Dies treballats període justificat (01/01/2023 - 31/03/2023)              no comptabilitzats com a mes natural sencer]]</f>
        <v>0</v>
      </c>
      <c r="U705" s="12"/>
      <c r="V705" s="7"/>
      <c r="W705" s="188"/>
      <c r="X705" s="188"/>
      <c r="Y705" s="188"/>
      <c r="Z705" s="188"/>
      <c r="AA705" s="190"/>
      <c r="AB705" s="143">
        <f>Taula1[[#This Row],[Grup justificat     (fer servir opcions de la llista desplegable)]]</f>
        <v>0</v>
      </c>
      <c r="AC705" s="182"/>
      <c r="AD705" s="39"/>
      <c r="AE705" s="131">
        <f>ROUND((AF705/100)*756*Taula1[[#This Row],[Mesos naturals sencers treballats període justificat (01/01/2023 - 31/03/2023)]],2)</f>
        <v>0</v>
      </c>
      <c r="AF705" s="81">
        <f>Taula1[[#This Row],[% Jornada segons contracte
(no posar el símbol %) ]]-Taula1[[#This Row],[% Reducció salari per baix rendiment        (no posar el símbol %)]]</f>
        <v>0</v>
      </c>
      <c r="AG705" s="131">
        <f>ROUND((AH705/100)*24.8547945*Taula1[[#This Row],[Dies treballats període justificat (01/01/2023 - 31/03/2023)              no comptabilitzats com a mes natural sencer]],2)</f>
        <v>0</v>
      </c>
      <c r="AH705" s="79">
        <f>Taula1[[#This Row],[% Jornada segons contracte
(no posar el símbol %) ]]-Taula1[[#This Row],[% Reducció salari per baix rendiment        (no posar el símbol %)]]</f>
        <v>0</v>
      </c>
      <c r="AI705" s="131">
        <f t="shared" si="161"/>
        <v>0</v>
      </c>
      <c r="AJ705" s="39"/>
      <c r="AK705" s="131">
        <f>ROUND((AL705/100)*756*Taula1[[#This Row],[Espai reservat Administració  (mesos)]],2)</f>
        <v>0</v>
      </c>
      <c r="AL705" s="81">
        <f>Taula1[[#This Row],[% Jornada segons contracte
(no posar el símbol %) ]]-Taula1[[#This Row],[% Reducció salari per baix rendiment        (no posar el símbol %)]]</f>
        <v>0</v>
      </c>
      <c r="AM705" s="131">
        <f>ROUND((AN705/100)*24.8547945*Taula1[[#This Row],[Espai reservat Administració (dies)]],2)</f>
        <v>0</v>
      </c>
      <c r="AN705" s="79">
        <f>Taula1[[#This Row],[% Jornada segons contracte
(no posar el símbol %) ]]-Taula1[[#This Row],[% Reducció salari per baix rendiment        (no posar el símbol %)]]</f>
        <v>0</v>
      </c>
      <c r="AO705" s="131">
        <f t="shared" si="162"/>
        <v>0</v>
      </c>
      <c r="AP705" s="87"/>
      <c r="AQ705" s="137">
        <f>ROUND((AR705/100)*693*Taula1[[#This Row],[Mesos naturals sencers treballats període justificat (01/01/2023 - 31/03/2023)]],2)</f>
        <v>0</v>
      </c>
      <c r="AR705" s="90">
        <f>Taula1[[#This Row],[% Jornada segons contracte
(no posar el símbol %) ]]-Taula1[[#This Row],[% Reducció salari per baix rendiment        (no posar el símbol %)]]</f>
        <v>0</v>
      </c>
      <c r="AS705" s="137">
        <f>ROUND((AT705/100)*22.78356164*Taula1[[#This Row],[Dies treballats període justificat (01/01/2023 - 31/03/2023)              no comptabilitzats com a mes natural sencer]],2)</f>
        <v>0</v>
      </c>
      <c r="AT705" s="90">
        <f>Taula1[[#This Row],[% Jornada segons contracte
(no posar el símbol %) ]]-Taula1[[#This Row],[% Reducció salari per baix rendiment        (no posar el símbol %)]]</f>
        <v>0</v>
      </c>
      <c r="AU705" s="137">
        <f t="shared" si="163"/>
        <v>0</v>
      </c>
      <c r="AV705" s="87"/>
      <c r="AW705" s="136">
        <f>ROUND((AX705/100)*693*Taula1[[#This Row],[Espai reservat Administració  (mesos)]],2)</f>
        <v>0</v>
      </c>
      <c r="AX705" s="90">
        <f>Taula1[[#This Row],[% Jornada segons contracte
(no posar el símbol %) ]]-Taula1[[#This Row],[% Reducció salari per baix rendiment        (no posar el símbol %)]]</f>
        <v>0</v>
      </c>
      <c r="AY705" s="131">
        <f>ROUND((AZ705/100)*22.78356164*Taula1[[#This Row],[Espai reservat Administració (dies)]],2)</f>
        <v>0</v>
      </c>
      <c r="AZ705" s="81">
        <f>Taula1[[#This Row],[% Jornada segons contracte
(no posar el símbol %) ]]-Taula1[[#This Row],[% Reducció salari per baix rendiment        (no posar el símbol %)]]</f>
        <v>0</v>
      </c>
      <c r="BA705" s="82">
        <f t="shared" si="164"/>
        <v>0</v>
      </c>
      <c r="BB705" s="41"/>
      <c r="BC705" s="131">
        <f>IF(Taula1[[#This Row],[Grup justificat     (fer servir opcions de la llista desplegable)]]=1,AI705,0)</f>
        <v>0</v>
      </c>
      <c r="BD705" s="131">
        <f>IF(Taula1[[#This Row],[Grup justificat     (fer servir opcions de la llista desplegable)]]=2,AU705,0)</f>
        <v>0</v>
      </c>
      <c r="BE705" s="41"/>
      <c r="BF705" s="131">
        <f>IF(Taula1[[#This Row],[Espai reservat Administració]]=1,AO705,0)</f>
        <v>0</v>
      </c>
      <c r="BG705" s="82">
        <f>IF(Taula1[[#This Row],[Espai reservat Administració]]=2,BA705,0)</f>
        <v>0</v>
      </c>
      <c r="BH705" s="41"/>
      <c r="BI705" s="126">
        <f>IF(Taula1[[#This Row],[Grup justificat     (fer servir opcions de la llista desplegable)]]=1,1,0)</f>
        <v>0</v>
      </c>
      <c r="BJ705" s="126">
        <f>IF(Taula1[[#This Row],[Espai reservat Administració]]=1,1,0)</f>
        <v>0</v>
      </c>
      <c r="BK705" s="111"/>
      <c r="BL705" s="126">
        <f>IF(Taula1[[#This Row],[Grup justificat     (fer servir opcions de la llista desplegable)]]=2,1,0)</f>
        <v>0</v>
      </c>
      <c r="BM705" s="126">
        <f>IF(Taula1[[#This Row],[Espai reservat Administració]]=2,1,0)</f>
        <v>0</v>
      </c>
      <c r="BN705" s="73"/>
      <c r="BO705" s="73"/>
      <c r="BP705" s="73"/>
      <c r="BQ705" s="73"/>
      <c r="BR705" s="73"/>
      <c r="BS705" s="73"/>
      <c r="BT705" s="73"/>
      <c r="BU705" s="73"/>
      <c r="BV705" s="73"/>
      <c r="BW705" s="73"/>
      <c r="BX705" s="73"/>
      <c r="BY705" s="73"/>
      <c r="BZ705" s="73"/>
      <c r="CA705" s="73"/>
      <c r="CB705" s="73"/>
      <c r="CC705" s="73"/>
      <c r="CD705" s="73"/>
      <c r="CE705" s="73"/>
      <c r="CF705" s="73"/>
      <c r="CG705" s="63">
        <f t="shared" si="165"/>
        <v>0</v>
      </c>
      <c r="CH705" s="63">
        <f t="shared" si="166"/>
        <v>0</v>
      </c>
      <c r="CI705" s="73"/>
      <c r="CJ705" s="63">
        <f>IF(Taula1[[#This Row],[Tipus de contracte                                  (fer servir opcions de la llista desplegable)]]="Indefinit",1,0)</f>
        <v>0</v>
      </c>
      <c r="CK705" s="63">
        <f>IF(Taula1[[#This Row],[Tipus de contracte                                  (fer servir opcions de la llista desplegable)]]="Temporal, igual o superior a 6 mesos",1,0)</f>
        <v>0</v>
      </c>
      <c r="CL705" s="63">
        <f>IF(Taula1[[#This Row],[Tipus de contracte                                  (fer servir opcions de la llista desplegable)]]="Substitució per IT",1,0)</f>
        <v>0</v>
      </c>
      <c r="CM705" s="73"/>
      <c r="CN705" s="63">
        <f>IF(Taula1[[#This Row],[Relació llocs de treball]]&gt;=1,1,0)</f>
        <v>0</v>
      </c>
      <c r="CO705" s="73"/>
      <c r="CP705" s="63">
        <f>IF(Taula1[[#This Row],[Identitat de gènere                                                          (fer servir opcions de la llista desplegable)]]="Home",1,0)</f>
        <v>0</v>
      </c>
      <c r="CQ705" s="63">
        <f>IF(Taula1[[#This Row],[Identitat de gènere                                                          (fer servir opcions de la llista desplegable)]]="Dona",1,0)</f>
        <v>0</v>
      </c>
      <c r="CR705" s="63">
        <f>IF(Taula1[[#This Row],[Identitat de gènere                                                          (fer servir opcions de la llista desplegable)]]="No binari",1,0)</f>
        <v>0</v>
      </c>
      <c r="CS705" s="73"/>
      <c r="CT705" s="63">
        <f t="shared" si="160"/>
        <v>0</v>
      </c>
      <c r="CU705" s="64">
        <f t="shared" si="167"/>
        <v>0</v>
      </c>
      <c r="CW705" s="64">
        <f t="shared" si="168"/>
        <v>0</v>
      </c>
      <c r="CX705" s="64">
        <f t="shared" si="169"/>
        <v>0</v>
      </c>
      <c r="CY705" s="64">
        <f t="shared" si="170"/>
        <v>0</v>
      </c>
      <c r="CZ705" s="64">
        <f t="shared" si="171"/>
        <v>0</v>
      </c>
      <c r="DB705" s="64">
        <f t="shared" si="172"/>
        <v>0</v>
      </c>
      <c r="DC705" s="64">
        <f t="shared" si="173"/>
        <v>0</v>
      </c>
      <c r="DD705" s="64">
        <f t="shared" si="174"/>
        <v>0</v>
      </c>
      <c r="DE705" s="64">
        <f t="shared" si="175"/>
        <v>0</v>
      </c>
    </row>
    <row r="706" spans="2:109" x14ac:dyDescent="0.3">
      <c r="B706" s="167"/>
      <c r="C706" s="186"/>
      <c r="D706" s="2"/>
      <c r="E706" s="67"/>
      <c r="F706" s="5"/>
      <c r="G706" s="5"/>
      <c r="H706" s="187"/>
      <c r="I706" s="111" t="str">
        <f ca="1">IF(Taula1[[#This Row],[Data naixement (format dd/mm/aaaa)]]="","0",DATEDIF(Taula1[[#This Row],[Data naixement (format dd/mm/aaaa)]],TODAY(),"Y"))</f>
        <v>0</v>
      </c>
      <c r="J706" s="6"/>
      <c r="K706" s="6"/>
      <c r="L706" s="6"/>
      <c r="M706" s="6"/>
      <c r="N706" s="56"/>
      <c r="O706" s="56"/>
      <c r="P706" s="56"/>
      <c r="Q706" s="6"/>
      <c r="R706" s="7"/>
      <c r="S706" s="143">
        <f>Taula1[[#This Row],[Mesos naturals sencers treballats període justificat (01/01/2023 - 31/03/2023)]]</f>
        <v>0</v>
      </c>
      <c r="T706" s="194">
        <f>Taula1[[#This Row],[Dies treballats període justificat (01/01/2023 - 31/03/2023)              no comptabilitzats com a mes natural sencer]]</f>
        <v>0</v>
      </c>
      <c r="U706" s="12"/>
      <c r="V706" s="7"/>
      <c r="W706" s="188"/>
      <c r="X706" s="188"/>
      <c r="Y706" s="188"/>
      <c r="Z706" s="188"/>
      <c r="AA706" s="190"/>
      <c r="AB706" s="143">
        <f>Taula1[[#This Row],[Grup justificat     (fer servir opcions de la llista desplegable)]]</f>
        <v>0</v>
      </c>
      <c r="AC706" s="182"/>
      <c r="AD706" s="39"/>
      <c r="AE706" s="131">
        <f>ROUND((AF706/100)*756*Taula1[[#This Row],[Mesos naturals sencers treballats període justificat (01/01/2023 - 31/03/2023)]],2)</f>
        <v>0</v>
      </c>
      <c r="AF706" s="81">
        <f>Taula1[[#This Row],[% Jornada segons contracte
(no posar el símbol %) ]]-Taula1[[#This Row],[% Reducció salari per baix rendiment        (no posar el símbol %)]]</f>
        <v>0</v>
      </c>
      <c r="AG706" s="131">
        <f>ROUND((AH706/100)*24.8547945*Taula1[[#This Row],[Dies treballats període justificat (01/01/2023 - 31/03/2023)              no comptabilitzats com a mes natural sencer]],2)</f>
        <v>0</v>
      </c>
      <c r="AH706" s="79">
        <f>Taula1[[#This Row],[% Jornada segons contracte
(no posar el símbol %) ]]-Taula1[[#This Row],[% Reducció salari per baix rendiment        (no posar el símbol %)]]</f>
        <v>0</v>
      </c>
      <c r="AI706" s="131">
        <f t="shared" si="161"/>
        <v>0</v>
      </c>
      <c r="AJ706" s="39"/>
      <c r="AK706" s="131">
        <f>ROUND((AL706/100)*756*Taula1[[#This Row],[Espai reservat Administració  (mesos)]],2)</f>
        <v>0</v>
      </c>
      <c r="AL706" s="81">
        <f>Taula1[[#This Row],[% Jornada segons contracte
(no posar el símbol %) ]]-Taula1[[#This Row],[% Reducció salari per baix rendiment        (no posar el símbol %)]]</f>
        <v>0</v>
      </c>
      <c r="AM706" s="131">
        <f>ROUND((AN706/100)*24.8547945*Taula1[[#This Row],[Espai reservat Administració (dies)]],2)</f>
        <v>0</v>
      </c>
      <c r="AN706" s="79">
        <f>Taula1[[#This Row],[% Jornada segons contracte
(no posar el símbol %) ]]-Taula1[[#This Row],[% Reducció salari per baix rendiment        (no posar el símbol %)]]</f>
        <v>0</v>
      </c>
      <c r="AO706" s="131">
        <f t="shared" si="162"/>
        <v>0</v>
      </c>
      <c r="AP706" s="87"/>
      <c r="AQ706" s="137">
        <f>ROUND((AR706/100)*693*Taula1[[#This Row],[Mesos naturals sencers treballats període justificat (01/01/2023 - 31/03/2023)]],2)</f>
        <v>0</v>
      </c>
      <c r="AR706" s="90">
        <f>Taula1[[#This Row],[% Jornada segons contracte
(no posar el símbol %) ]]-Taula1[[#This Row],[% Reducció salari per baix rendiment        (no posar el símbol %)]]</f>
        <v>0</v>
      </c>
      <c r="AS706" s="137">
        <f>ROUND((AT706/100)*22.78356164*Taula1[[#This Row],[Dies treballats període justificat (01/01/2023 - 31/03/2023)              no comptabilitzats com a mes natural sencer]],2)</f>
        <v>0</v>
      </c>
      <c r="AT706" s="90">
        <f>Taula1[[#This Row],[% Jornada segons contracte
(no posar el símbol %) ]]-Taula1[[#This Row],[% Reducció salari per baix rendiment        (no posar el símbol %)]]</f>
        <v>0</v>
      </c>
      <c r="AU706" s="137">
        <f t="shared" si="163"/>
        <v>0</v>
      </c>
      <c r="AV706" s="87"/>
      <c r="AW706" s="136">
        <f>ROUND((AX706/100)*693*Taula1[[#This Row],[Espai reservat Administració  (mesos)]],2)</f>
        <v>0</v>
      </c>
      <c r="AX706" s="90">
        <f>Taula1[[#This Row],[% Jornada segons contracte
(no posar el símbol %) ]]-Taula1[[#This Row],[% Reducció salari per baix rendiment        (no posar el símbol %)]]</f>
        <v>0</v>
      </c>
      <c r="AY706" s="131">
        <f>ROUND((AZ706/100)*22.78356164*Taula1[[#This Row],[Espai reservat Administració (dies)]],2)</f>
        <v>0</v>
      </c>
      <c r="AZ706" s="81">
        <f>Taula1[[#This Row],[% Jornada segons contracte
(no posar el símbol %) ]]-Taula1[[#This Row],[% Reducció salari per baix rendiment        (no posar el símbol %)]]</f>
        <v>0</v>
      </c>
      <c r="BA706" s="82">
        <f t="shared" si="164"/>
        <v>0</v>
      </c>
      <c r="BB706" s="41"/>
      <c r="BC706" s="131">
        <f>IF(Taula1[[#This Row],[Grup justificat     (fer servir opcions de la llista desplegable)]]=1,AI706,0)</f>
        <v>0</v>
      </c>
      <c r="BD706" s="131">
        <f>IF(Taula1[[#This Row],[Grup justificat     (fer servir opcions de la llista desplegable)]]=2,AU706,0)</f>
        <v>0</v>
      </c>
      <c r="BE706" s="41"/>
      <c r="BF706" s="131">
        <f>IF(Taula1[[#This Row],[Espai reservat Administració]]=1,AO706,0)</f>
        <v>0</v>
      </c>
      <c r="BG706" s="82">
        <f>IF(Taula1[[#This Row],[Espai reservat Administració]]=2,BA706,0)</f>
        <v>0</v>
      </c>
      <c r="BH706" s="41"/>
      <c r="BI706" s="126">
        <f>IF(Taula1[[#This Row],[Grup justificat     (fer servir opcions de la llista desplegable)]]=1,1,0)</f>
        <v>0</v>
      </c>
      <c r="BJ706" s="126">
        <f>IF(Taula1[[#This Row],[Espai reservat Administració]]=1,1,0)</f>
        <v>0</v>
      </c>
      <c r="BK706" s="111"/>
      <c r="BL706" s="126">
        <f>IF(Taula1[[#This Row],[Grup justificat     (fer servir opcions de la llista desplegable)]]=2,1,0)</f>
        <v>0</v>
      </c>
      <c r="BM706" s="126">
        <f>IF(Taula1[[#This Row],[Espai reservat Administració]]=2,1,0)</f>
        <v>0</v>
      </c>
      <c r="BN706" s="73"/>
      <c r="BO706" s="73"/>
      <c r="BP706" s="73"/>
      <c r="BQ706" s="73"/>
      <c r="BR706" s="73"/>
      <c r="BS706" s="73"/>
      <c r="BT706" s="73"/>
      <c r="BU706" s="73"/>
      <c r="BV706" s="73"/>
      <c r="BW706" s="73"/>
      <c r="BX706" s="73"/>
      <c r="BY706" s="73"/>
      <c r="BZ706" s="73"/>
      <c r="CA706" s="73"/>
      <c r="CB706" s="73"/>
      <c r="CC706" s="73"/>
      <c r="CD706" s="73"/>
      <c r="CE706" s="73"/>
      <c r="CF706" s="73"/>
      <c r="CG706" s="63">
        <f t="shared" si="165"/>
        <v>0</v>
      </c>
      <c r="CH706" s="63">
        <f t="shared" si="166"/>
        <v>0</v>
      </c>
      <c r="CI706" s="73"/>
      <c r="CJ706" s="63">
        <f>IF(Taula1[[#This Row],[Tipus de contracte                                  (fer servir opcions de la llista desplegable)]]="Indefinit",1,0)</f>
        <v>0</v>
      </c>
      <c r="CK706" s="63">
        <f>IF(Taula1[[#This Row],[Tipus de contracte                                  (fer servir opcions de la llista desplegable)]]="Temporal, igual o superior a 6 mesos",1,0)</f>
        <v>0</v>
      </c>
      <c r="CL706" s="63">
        <f>IF(Taula1[[#This Row],[Tipus de contracte                                  (fer servir opcions de la llista desplegable)]]="Substitució per IT",1,0)</f>
        <v>0</v>
      </c>
      <c r="CM706" s="73"/>
      <c r="CN706" s="63">
        <f>IF(Taula1[[#This Row],[Relació llocs de treball]]&gt;=1,1,0)</f>
        <v>0</v>
      </c>
      <c r="CO706" s="73"/>
      <c r="CP706" s="63">
        <f>IF(Taula1[[#This Row],[Identitat de gènere                                                          (fer servir opcions de la llista desplegable)]]="Home",1,0)</f>
        <v>0</v>
      </c>
      <c r="CQ706" s="63">
        <f>IF(Taula1[[#This Row],[Identitat de gènere                                                          (fer servir opcions de la llista desplegable)]]="Dona",1,0)</f>
        <v>0</v>
      </c>
      <c r="CR706" s="63">
        <f>IF(Taula1[[#This Row],[Identitat de gènere                                                          (fer servir opcions de la llista desplegable)]]="No binari",1,0)</f>
        <v>0</v>
      </c>
      <c r="CS706" s="73"/>
      <c r="CT706" s="63">
        <f t="shared" si="160"/>
        <v>0</v>
      </c>
      <c r="CU706" s="64">
        <f t="shared" si="167"/>
        <v>0</v>
      </c>
      <c r="CW706" s="64">
        <f t="shared" si="168"/>
        <v>0</v>
      </c>
      <c r="CX706" s="64">
        <f t="shared" si="169"/>
        <v>0</v>
      </c>
      <c r="CY706" s="64">
        <f t="shared" si="170"/>
        <v>0</v>
      </c>
      <c r="CZ706" s="64">
        <f t="shared" si="171"/>
        <v>0</v>
      </c>
      <c r="DB706" s="64">
        <f t="shared" si="172"/>
        <v>0</v>
      </c>
      <c r="DC706" s="64">
        <f t="shared" si="173"/>
        <v>0</v>
      </c>
      <c r="DD706" s="64">
        <f t="shared" si="174"/>
        <v>0</v>
      </c>
      <c r="DE706" s="64">
        <f t="shared" si="175"/>
        <v>0</v>
      </c>
    </row>
    <row r="707" spans="2:109" x14ac:dyDescent="0.3">
      <c r="B707" s="167"/>
      <c r="C707" s="186"/>
      <c r="D707" s="2"/>
      <c r="E707" s="67"/>
      <c r="F707" s="5"/>
      <c r="G707" s="5"/>
      <c r="H707" s="187"/>
      <c r="I707" s="111" t="str">
        <f ca="1">IF(Taula1[[#This Row],[Data naixement (format dd/mm/aaaa)]]="","0",DATEDIF(Taula1[[#This Row],[Data naixement (format dd/mm/aaaa)]],TODAY(),"Y"))</f>
        <v>0</v>
      </c>
      <c r="J707" s="6"/>
      <c r="K707" s="6"/>
      <c r="L707" s="6"/>
      <c r="M707" s="6"/>
      <c r="N707" s="56"/>
      <c r="O707" s="56"/>
      <c r="P707" s="56"/>
      <c r="Q707" s="6"/>
      <c r="R707" s="7"/>
      <c r="S707" s="143">
        <f>Taula1[[#This Row],[Mesos naturals sencers treballats període justificat (01/01/2023 - 31/03/2023)]]</f>
        <v>0</v>
      </c>
      <c r="T707" s="194">
        <f>Taula1[[#This Row],[Dies treballats període justificat (01/01/2023 - 31/03/2023)              no comptabilitzats com a mes natural sencer]]</f>
        <v>0</v>
      </c>
      <c r="U707" s="12"/>
      <c r="V707" s="7"/>
      <c r="W707" s="188"/>
      <c r="X707" s="188"/>
      <c r="Y707" s="188"/>
      <c r="Z707" s="188"/>
      <c r="AA707" s="190"/>
      <c r="AB707" s="143">
        <f>Taula1[[#This Row],[Grup justificat     (fer servir opcions de la llista desplegable)]]</f>
        <v>0</v>
      </c>
      <c r="AC707" s="182"/>
      <c r="AD707" s="39"/>
      <c r="AE707" s="131">
        <f>ROUND((AF707/100)*756*Taula1[[#This Row],[Mesos naturals sencers treballats període justificat (01/01/2023 - 31/03/2023)]],2)</f>
        <v>0</v>
      </c>
      <c r="AF707" s="81">
        <f>Taula1[[#This Row],[% Jornada segons contracte
(no posar el símbol %) ]]-Taula1[[#This Row],[% Reducció salari per baix rendiment        (no posar el símbol %)]]</f>
        <v>0</v>
      </c>
      <c r="AG707" s="131">
        <f>ROUND((AH707/100)*24.8547945*Taula1[[#This Row],[Dies treballats període justificat (01/01/2023 - 31/03/2023)              no comptabilitzats com a mes natural sencer]],2)</f>
        <v>0</v>
      </c>
      <c r="AH707" s="79">
        <f>Taula1[[#This Row],[% Jornada segons contracte
(no posar el símbol %) ]]-Taula1[[#This Row],[% Reducció salari per baix rendiment        (no posar el símbol %)]]</f>
        <v>0</v>
      </c>
      <c r="AI707" s="131">
        <f t="shared" si="161"/>
        <v>0</v>
      </c>
      <c r="AJ707" s="39"/>
      <c r="AK707" s="131">
        <f>ROUND((AL707/100)*756*Taula1[[#This Row],[Espai reservat Administració  (mesos)]],2)</f>
        <v>0</v>
      </c>
      <c r="AL707" s="81">
        <f>Taula1[[#This Row],[% Jornada segons contracte
(no posar el símbol %) ]]-Taula1[[#This Row],[% Reducció salari per baix rendiment        (no posar el símbol %)]]</f>
        <v>0</v>
      </c>
      <c r="AM707" s="131">
        <f>ROUND((AN707/100)*24.8547945*Taula1[[#This Row],[Espai reservat Administració (dies)]],2)</f>
        <v>0</v>
      </c>
      <c r="AN707" s="79">
        <f>Taula1[[#This Row],[% Jornada segons contracte
(no posar el símbol %) ]]-Taula1[[#This Row],[% Reducció salari per baix rendiment        (no posar el símbol %)]]</f>
        <v>0</v>
      </c>
      <c r="AO707" s="131">
        <f t="shared" si="162"/>
        <v>0</v>
      </c>
      <c r="AP707" s="87"/>
      <c r="AQ707" s="137">
        <f>ROUND((AR707/100)*693*Taula1[[#This Row],[Mesos naturals sencers treballats període justificat (01/01/2023 - 31/03/2023)]],2)</f>
        <v>0</v>
      </c>
      <c r="AR707" s="90">
        <f>Taula1[[#This Row],[% Jornada segons contracte
(no posar el símbol %) ]]-Taula1[[#This Row],[% Reducció salari per baix rendiment        (no posar el símbol %)]]</f>
        <v>0</v>
      </c>
      <c r="AS707" s="137">
        <f>ROUND((AT707/100)*22.78356164*Taula1[[#This Row],[Dies treballats període justificat (01/01/2023 - 31/03/2023)              no comptabilitzats com a mes natural sencer]],2)</f>
        <v>0</v>
      </c>
      <c r="AT707" s="90">
        <f>Taula1[[#This Row],[% Jornada segons contracte
(no posar el símbol %) ]]-Taula1[[#This Row],[% Reducció salari per baix rendiment        (no posar el símbol %)]]</f>
        <v>0</v>
      </c>
      <c r="AU707" s="137">
        <f t="shared" si="163"/>
        <v>0</v>
      </c>
      <c r="AV707" s="87"/>
      <c r="AW707" s="136">
        <f>ROUND((AX707/100)*693*Taula1[[#This Row],[Espai reservat Administració  (mesos)]],2)</f>
        <v>0</v>
      </c>
      <c r="AX707" s="90">
        <f>Taula1[[#This Row],[% Jornada segons contracte
(no posar el símbol %) ]]-Taula1[[#This Row],[% Reducció salari per baix rendiment        (no posar el símbol %)]]</f>
        <v>0</v>
      </c>
      <c r="AY707" s="131">
        <f>ROUND((AZ707/100)*22.78356164*Taula1[[#This Row],[Espai reservat Administració (dies)]],2)</f>
        <v>0</v>
      </c>
      <c r="AZ707" s="81">
        <f>Taula1[[#This Row],[% Jornada segons contracte
(no posar el símbol %) ]]-Taula1[[#This Row],[% Reducció salari per baix rendiment        (no posar el símbol %)]]</f>
        <v>0</v>
      </c>
      <c r="BA707" s="82">
        <f t="shared" si="164"/>
        <v>0</v>
      </c>
      <c r="BB707" s="41"/>
      <c r="BC707" s="131">
        <f>IF(Taula1[[#This Row],[Grup justificat     (fer servir opcions de la llista desplegable)]]=1,AI707,0)</f>
        <v>0</v>
      </c>
      <c r="BD707" s="131">
        <f>IF(Taula1[[#This Row],[Grup justificat     (fer servir opcions de la llista desplegable)]]=2,AU707,0)</f>
        <v>0</v>
      </c>
      <c r="BE707" s="41"/>
      <c r="BF707" s="131">
        <f>IF(Taula1[[#This Row],[Espai reservat Administració]]=1,AO707,0)</f>
        <v>0</v>
      </c>
      <c r="BG707" s="82">
        <f>IF(Taula1[[#This Row],[Espai reservat Administració]]=2,BA707,0)</f>
        <v>0</v>
      </c>
      <c r="BH707" s="41"/>
      <c r="BI707" s="126">
        <f>IF(Taula1[[#This Row],[Grup justificat     (fer servir opcions de la llista desplegable)]]=1,1,0)</f>
        <v>0</v>
      </c>
      <c r="BJ707" s="126">
        <f>IF(Taula1[[#This Row],[Espai reservat Administració]]=1,1,0)</f>
        <v>0</v>
      </c>
      <c r="BK707" s="111"/>
      <c r="BL707" s="126">
        <f>IF(Taula1[[#This Row],[Grup justificat     (fer servir opcions de la llista desplegable)]]=2,1,0)</f>
        <v>0</v>
      </c>
      <c r="BM707" s="126">
        <f>IF(Taula1[[#This Row],[Espai reservat Administració]]=2,1,0)</f>
        <v>0</v>
      </c>
      <c r="BN707" s="73"/>
      <c r="BO707" s="73"/>
      <c r="BP707" s="73"/>
      <c r="BQ707" s="73"/>
      <c r="BR707" s="73"/>
      <c r="BS707" s="73"/>
      <c r="BT707" s="73"/>
      <c r="BU707" s="73"/>
      <c r="BV707" s="73"/>
      <c r="BW707" s="73"/>
      <c r="BX707" s="73"/>
      <c r="BY707" s="73"/>
      <c r="BZ707" s="73"/>
      <c r="CA707" s="73"/>
      <c r="CB707" s="73"/>
      <c r="CC707" s="73"/>
      <c r="CD707" s="73"/>
      <c r="CE707" s="73"/>
      <c r="CF707" s="73"/>
      <c r="CG707" s="63">
        <f t="shared" si="165"/>
        <v>0</v>
      </c>
      <c r="CH707" s="63">
        <f t="shared" si="166"/>
        <v>0</v>
      </c>
      <c r="CI707" s="73"/>
      <c r="CJ707" s="63">
        <f>IF(Taula1[[#This Row],[Tipus de contracte                                  (fer servir opcions de la llista desplegable)]]="Indefinit",1,0)</f>
        <v>0</v>
      </c>
      <c r="CK707" s="63">
        <f>IF(Taula1[[#This Row],[Tipus de contracte                                  (fer servir opcions de la llista desplegable)]]="Temporal, igual o superior a 6 mesos",1,0)</f>
        <v>0</v>
      </c>
      <c r="CL707" s="63">
        <f>IF(Taula1[[#This Row],[Tipus de contracte                                  (fer servir opcions de la llista desplegable)]]="Substitució per IT",1,0)</f>
        <v>0</v>
      </c>
      <c r="CM707" s="73"/>
      <c r="CN707" s="63">
        <f>IF(Taula1[[#This Row],[Relació llocs de treball]]&gt;=1,1,0)</f>
        <v>0</v>
      </c>
      <c r="CO707" s="73"/>
      <c r="CP707" s="63">
        <f>IF(Taula1[[#This Row],[Identitat de gènere                                                          (fer servir opcions de la llista desplegable)]]="Home",1,0)</f>
        <v>0</v>
      </c>
      <c r="CQ707" s="63">
        <f>IF(Taula1[[#This Row],[Identitat de gènere                                                          (fer servir opcions de la llista desplegable)]]="Dona",1,0)</f>
        <v>0</v>
      </c>
      <c r="CR707" s="63">
        <f>IF(Taula1[[#This Row],[Identitat de gènere                                                          (fer servir opcions de la llista desplegable)]]="No binari",1,0)</f>
        <v>0</v>
      </c>
      <c r="CS707" s="73"/>
      <c r="CT707" s="63">
        <f t="shared" si="160"/>
        <v>0</v>
      </c>
      <c r="CU707" s="64">
        <f t="shared" si="167"/>
        <v>0</v>
      </c>
      <c r="CW707" s="64">
        <f t="shared" si="168"/>
        <v>0</v>
      </c>
      <c r="CX707" s="64">
        <f t="shared" si="169"/>
        <v>0</v>
      </c>
      <c r="CY707" s="64">
        <f t="shared" si="170"/>
        <v>0</v>
      </c>
      <c r="CZ707" s="64">
        <f t="shared" si="171"/>
        <v>0</v>
      </c>
      <c r="DB707" s="64">
        <f t="shared" si="172"/>
        <v>0</v>
      </c>
      <c r="DC707" s="64">
        <f t="shared" si="173"/>
        <v>0</v>
      </c>
      <c r="DD707" s="64">
        <f t="shared" si="174"/>
        <v>0</v>
      </c>
      <c r="DE707" s="64">
        <f t="shared" si="175"/>
        <v>0</v>
      </c>
    </row>
    <row r="708" spans="2:109" x14ac:dyDescent="0.3">
      <c r="B708" s="167"/>
      <c r="C708" s="186"/>
      <c r="D708" s="2"/>
      <c r="E708" s="67"/>
      <c r="F708" s="5"/>
      <c r="G708" s="5"/>
      <c r="H708" s="187"/>
      <c r="I708" s="111" t="str">
        <f ca="1">IF(Taula1[[#This Row],[Data naixement (format dd/mm/aaaa)]]="","0",DATEDIF(Taula1[[#This Row],[Data naixement (format dd/mm/aaaa)]],TODAY(),"Y"))</f>
        <v>0</v>
      </c>
      <c r="J708" s="6"/>
      <c r="K708" s="6"/>
      <c r="L708" s="6"/>
      <c r="M708" s="6"/>
      <c r="N708" s="56"/>
      <c r="O708" s="56"/>
      <c r="P708" s="56"/>
      <c r="Q708" s="6"/>
      <c r="R708" s="7"/>
      <c r="S708" s="143">
        <f>Taula1[[#This Row],[Mesos naturals sencers treballats període justificat (01/01/2023 - 31/03/2023)]]</f>
        <v>0</v>
      </c>
      <c r="T708" s="194">
        <f>Taula1[[#This Row],[Dies treballats període justificat (01/01/2023 - 31/03/2023)              no comptabilitzats com a mes natural sencer]]</f>
        <v>0</v>
      </c>
      <c r="U708" s="12"/>
      <c r="V708" s="7"/>
      <c r="W708" s="188"/>
      <c r="X708" s="188"/>
      <c r="Y708" s="188"/>
      <c r="Z708" s="188"/>
      <c r="AA708" s="190"/>
      <c r="AB708" s="143">
        <f>Taula1[[#This Row],[Grup justificat     (fer servir opcions de la llista desplegable)]]</f>
        <v>0</v>
      </c>
      <c r="AC708" s="182"/>
      <c r="AD708" s="39"/>
      <c r="AE708" s="131">
        <f>ROUND((AF708/100)*756*Taula1[[#This Row],[Mesos naturals sencers treballats període justificat (01/01/2023 - 31/03/2023)]],2)</f>
        <v>0</v>
      </c>
      <c r="AF708" s="81">
        <f>Taula1[[#This Row],[% Jornada segons contracte
(no posar el símbol %) ]]-Taula1[[#This Row],[% Reducció salari per baix rendiment        (no posar el símbol %)]]</f>
        <v>0</v>
      </c>
      <c r="AG708" s="131">
        <f>ROUND((AH708/100)*24.8547945*Taula1[[#This Row],[Dies treballats període justificat (01/01/2023 - 31/03/2023)              no comptabilitzats com a mes natural sencer]],2)</f>
        <v>0</v>
      </c>
      <c r="AH708" s="79">
        <f>Taula1[[#This Row],[% Jornada segons contracte
(no posar el símbol %) ]]-Taula1[[#This Row],[% Reducció salari per baix rendiment        (no posar el símbol %)]]</f>
        <v>0</v>
      </c>
      <c r="AI708" s="131">
        <f t="shared" si="161"/>
        <v>0</v>
      </c>
      <c r="AJ708" s="39"/>
      <c r="AK708" s="131">
        <f>ROUND((AL708/100)*756*Taula1[[#This Row],[Espai reservat Administració  (mesos)]],2)</f>
        <v>0</v>
      </c>
      <c r="AL708" s="81">
        <f>Taula1[[#This Row],[% Jornada segons contracte
(no posar el símbol %) ]]-Taula1[[#This Row],[% Reducció salari per baix rendiment        (no posar el símbol %)]]</f>
        <v>0</v>
      </c>
      <c r="AM708" s="131">
        <f>ROUND((AN708/100)*24.8547945*Taula1[[#This Row],[Espai reservat Administració (dies)]],2)</f>
        <v>0</v>
      </c>
      <c r="AN708" s="79">
        <f>Taula1[[#This Row],[% Jornada segons contracte
(no posar el símbol %) ]]-Taula1[[#This Row],[% Reducció salari per baix rendiment        (no posar el símbol %)]]</f>
        <v>0</v>
      </c>
      <c r="AO708" s="131">
        <f t="shared" si="162"/>
        <v>0</v>
      </c>
      <c r="AP708" s="87"/>
      <c r="AQ708" s="137">
        <f>ROUND((AR708/100)*693*Taula1[[#This Row],[Mesos naturals sencers treballats període justificat (01/01/2023 - 31/03/2023)]],2)</f>
        <v>0</v>
      </c>
      <c r="AR708" s="90">
        <f>Taula1[[#This Row],[% Jornada segons contracte
(no posar el símbol %) ]]-Taula1[[#This Row],[% Reducció salari per baix rendiment        (no posar el símbol %)]]</f>
        <v>0</v>
      </c>
      <c r="AS708" s="137">
        <f>ROUND((AT708/100)*22.78356164*Taula1[[#This Row],[Dies treballats període justificat (01/01/2023 - 31/03/2023)              no comptabilitzats com a mes natural sencer]],2)</f>
        <v>0</v>
      </c>
      <c r="AT708" s="90">
        <f>Taula1[[#This Row],[% Jornada segons contracte
(no posar el símbol %) ]]-Taula1[[#This Row],[% Reducció salari per baix rendiment        (no posar el símbol %)]]</f>
        <v>0</v>
      </c>
      <c r="AU708" s="137">
        <f t="shared" si="163"/>
        <v>0</v>
      </c>
      <c r="AV708" s="87"/>
      <c r="AW708" s="136">
        <f>ROUND((AX708/100)*693*Taula1[[#This Row],[Espai reservat Administració  (mesos)]],2)</f>
        <v>0</v>
      </c>
      <c r="AX708" s="90">
        <f>Taula1[[#This Row],[% Jornada segons contracte
(no posar el símbol %) ]]-Taula1[[#This Row],[% Reducció salari per baix rendiment        (no posar el símbol %)]]</f>
        <v>0</v>
      </c>
      <c r="AY708" s="131">
        <f>ROUND((AZ708/100)*22.78356164*Taula1[[#This Row],[Espai reservat Administració (dies)]],2)</f>
        <v>0</v>
      </c>
      <c r="AZ708" s="81">
        <f>Taula1[[#This Row],[% Jornada segons contracte
(no posar el símbol %) ]]-Taula1[[#This Row],[% Reducció salari per baix rendiment        (no posar el símbol %)]]</f>
        <v>0</v>
      </c>
      <c r="BA708" s="82">
        <f t="shared" si="164"/>
        <v>0</v>
      </c>
      <c r="BB708" s="41"/>
      <c r="BC708" s="131">
        <f>IF(Taula1[[#This Row],[Grup justificat     (fer servir opcions de la llista desplegable)]]=1,AI708,0)</f>
        <v>0</v>
      </c>
      <c r="BD708" s="131">
        <f>IF(Taula1[[#This Row],[Grup justificat     (fer servir opcions de la llista desplegable)]]=2,AU708,0)</f>
        <v>0</v>
      </c>
      <c r="BE708" s="41"/>
      <c r="BF708" s="131">
        <f>IF(Taula1[[#This Row],[Espai reservat Administració]]=1,AO708,0)</f>
        <v>0</v>
      </c>
      <c r="BG708" s="82">
        <f>IF(Taula1[[#This Row],[Espai reservat Administració]]=2,BA708,0)</f>
        <v>0</v>
      </c>
      <c r="BH708" s="41"/>
      <c r="BI708" s="126">
        <f>IF(Taula1[[#This Row],[Grup justificat     (fer servir opcions de la llista desplegable)]]=1,1,0)</f>
        <v>0</v>
      </c>
      <c r="BJ708" s="126">
        <f>IF(Taula1[[#This Row],[Espai reservat Administració]]=1,1,0)</f>
        <v>0</v>
      </c>
      <c r="BK708" s="111"/>
      <c r="BL708" s="126">
        <f>IF(Taula1[[#This Row],[Grup justificat     (fer servir opcions de la llista desplegable)]]=2,1,0)</f>
        <v>0</v>
      </c>
      <c r="BM708" s="126">
        <f>IF(Taula1[[#This Row],[Espai reservat Administració]]=2,1,0)</f>
        <v>0</v>
      </c>
      <c r="BN708" s="73"/>
      <c r="BO708" s="73"/>
      <c r="BP708" s="73"/>
      <c r="BQ708" s="73"/>
      <c r="BR708" s="73"/>
      <c r="BS708" s="73"/>
      <c r="BT708" s="73"/>
      <c r="BU708" s="73"/>
      <c r="BV708" s="73"/>
      <c r="BW708" s="73"/>
      <c r="BX708" s="73"/>
      <c r="BY708" s="73"/>
      <c r="BZ708" s="73"/>
      <c r="CA708" s="73"/>
      <c r="CB708" s="73"/>
      <c r="CC708" s="73"/>
      <c r="CD708" s="73"/>
      <c r="CE708" s="73"/>
      <c r="CF708" s="73"/>
      <c r="CG708" s="63">
        <f t="shared" si="165"/>
        <v>0</v>
      </c>
      <c r="CH708" s="63">
        <f t="shared" si="166"/>
        <v>0</v>
      </c>
      <c r="CI708" s="73"/>
      <c r="CJ708" s="63">
        <f>IF(Taula1[[#This Row],[Tipus de contracte                                  (fer servir opcions de la llista desplegable)]]="Indefinit",1,0)</f>
        <v>0</v>
      </c>
      <c r="CK708" s="63">
        <f>IF(Taula1[[#This Row],[Tipus de contracte                                  (fer servir opcions de la llista desplegable)]]="Temporal, igual o superior a 6 mesos",1,0)</f>
        <v>0</v>
      </c>
      <c r="CL708" s="63">
        <f>IF(Taula1[[#This Row],[Tipus de contracte                                  (fer servir opcions de la llista desplegable)]]="Substitució per IT",1,0)</f>
        <v>0</v>
      </c>
      <c r="CM708" s="73"/>
      <c r="CN708" s="63">
        <f>IF(Taula1[[#This Row],[Relació llocs de treball]]&gt;=1,1,0)</f>
        <v>0</v>
      </c>
      <c r="CO708" s="73"/>
      <c r="CP708" s="63">
        <f>IF(Taula1[[#This Row],[Identitat de gènere                                                          (fer servir opcions de la llista desplegable)]]="Home",1,0)</f>
        <v>0</v>
      </c>
      <c r="CQ708" s="63">
        <f>IF(Taula1[[#This Row],[Identitat de gènere                                                          (fer servir opcions de la llista desplegable)]]="Dona",1,0)</f>
        <v>0</v>
      </c>
      <c r="CR708" s="63">
        <f>IF(Taula1[[#This Row],[Identitat de gènere                                                          (fer servir opcions de la llista desplegable)]]="No binari",1,0)</f>
        <v>0</v>
      </c>
      <c r="CS708" s="73"/>
      <c r="CT708" s="63">
        <f t="shared" si="160"/>
        <v>0</v>
      </c>
      <c r="CU708" s="64">
        <f t="shared" si="167"/>
        <v>0</v>
      </c>
      <c r="CW708" s="64">
        <f t="shared" si="168"/>
        <v>0</v>
      </c>
      <c r="CX708" s="64">
        <f t="shared" si="169"/>
        <v>0</v>
      </c>
      <c r="CY708" s="64">
        <f t="shared" si="170"/>
        <v>0</v>
      </c>
      <c r="CZ708" s="64">
        <f t="shared" si="171"/>
        <v>0</v>
      </c>
      <c r="DB708" s="64">
        <f t="shared" si="172"/>
        <v>0</v>
      </c>
      <c r="DC708" s="64">
        <f t="shared" si="173"/>
        <v>0</v>
      </c>
      <c r="DD708" s="64">
        <f t="shared" si="174"/>
        <v>0</v>
      </c>
      <c r="DE708" s="64">
        <f t="shared" si="175"/>
        <v>0</v>
      </c>
    </row>
    <row r="709" spans="2:109" x14ac:dyDescent="0.3">
      <c r="B709" s="167"/>
      <c r="C709" s="186"/>
      <c r="D709" s="2"/>
      <c r="E709" s="67"/>
      <c r="F709" s="5"/>
      <c r="G709" s="5"/>
      <c r="H709" s="187"/>
      <c r="I709" s="111" t="str">
        <f ca="1">IF(Taula1[[#This Row],[Data naixement (format dd/mm/aaaa)]]="","0",DATEDIF(Taula1[[#This Row],[Data naixement (format dd/mm/aaaa)]],TODAY(),"Y"))</f>
        <v>0</v>
      </c>
      <c r="J709" s="6"/>
      <c r="K709" s="6"/>
      <c r="L709" s="6"/>
      <c r="M709" s="6"/>
      <c r="N709" s="56"/>
      <c r="O709" s="56"/>
      <c r="P709" s="56"/>
      <c r="Q709" s="6"/>
      <c r="R709" s="7"/>
      <c r="S709" s="143">
        <f>Taula1[[#This Row],[Mesos naturals sencers treballats període justificat (01/01/2023 - 31/03/2023)]]</f>
        <v>0</v>
      </c>
      <c r="T709" s="194">
        <f>Taula1[[#This Row],[Dies treballats període justificat (01/01/2023 - 31/03/2023)              no comptabilitzats com a mes natural sencer]]</f>
        <v>0</v>
      </c>
      <c r="U709" s="12"/>
      <c r="V709" s="7"/>
      <c r="W709" s="188"/>
      <c r="X709" s="188"/>
      <c r="Y709" s="188"/>
      <c r="Z709" s="188"/>
      <c r="AA709" s="190"/>
      <c r="AB709" s="143">
        <f>Taula1[[#This Row],[Grup justificat     (fer servir opcions de la llista desplegable)]]</f>
        <v>0</v>
      </c>
      <c r="AC709" s="182"/>
      <c r="AD709" s="39"/>
      <c r="AE709" s="131">
        <f>ROUND((AF709/100)*756*Taula1[[#This Row],[Mesos naturals sencers treballats període justificat (01/01/2023 - 31/03/2023)]],2)</f>
        <v>0</v>
      </c>
      <c r="AF709" s="81">
        <f>Taula1[[#This Row],[% Jornada segons contracte
(no posar el símbol %) ]]-Taula1[[#This Row],[% Reducció salari per baix rendiment        (no posar el símbol %)]]</f>
        <v>0</v>
      </c>
      <c r="AG709" s="131">
        <f>ROUND((AH709/100)*24.8547945*Taula1[[#This Row],[Dies treballats període justificat (01/01/2023 - 31/03/2023)              no comptabilitzats com a mes natural sencer]],2)</f>
        <v>0</v>
      </c>
      <c r="AH709" s="79">
        <f>Taula1[[#This Row],[% Jornada segons contracte
(no posar el símbol %) ]]-Taula1[[#This Row],[% Reducció salari per baix rendiment        (no posar el símbol %)]]</f>
        <v>0</v>
      </c>
      <c r="AI709" s="131">
        <f t="shared" si="161"/>
        <v>0</v>
      </c>
      <c r="AJ709" s="39"/>
      <c r="AK709" s="131">
        <f>ROUND((AL709/100)*756*Taula1[[#This Row],[Espai reservat Administració  (mesos)]],2)</f>
        <v>0</v>
      </c>
      <c r="AL709" s="81">
        <f>Taula1[[#This Row],[% Jornada segons contracte
(no posar el símbol %) ]]-Taula1[[#This Row],[% Reducció salari per baix rendiment        (no posar el símbol %)]]</f>
        <v>0</v>
      </c>
      <c r="AM709" s="131">
        <f>ROUND((AN709/100)*24.8547945*Taula1[[#This Row],[Espai reservat Administració (dies)]],2)</f>
        <v>0</v>
      </c>
      <c r="AN709" s="79">
        <f>Taula1[[#This Row],[% Jornada segons contracte
(no posar el símbol %) ]]-Taula1[[#This Row],[% Reducció salari per baix rendiment        (no posar el símbol %)]]</f>
        <v>0</v>
      </c>
      <c r="AO709" s="131">
        <f t="shared" si="162"/>
        <v>0</v>
      </c>
      <c r="AP709" s="87"/>
      <c r="AQ709" s="137">
        <f>ROUND((AR709/100)*693*Taula1[[#This Row],[Mesos naturals sencers treballats període justificat (01/01/2023 - 31/03/2023)]],2)</f>
        <v>0</v>
      </c>
      <c r="AR709" s="90">
        <f>Taula1[[#This Row],[% Jornada segons contracte
(no posar el símbol %) ]]-Taula1[[#This Row],[% Reducció salari per baix rendiment        (no posar el símbol %)]]</f>
        <v>0</v>
      </c>
      <c r="AS709" s="137">
        <f>ROUND((AT709/100)*22.78356164*Taula1[[#This Row],[Dies treballats període justificat (01/01/2023 - 31/03/2023)              no comptabilitzats com a mes natural sencer]],2)</f>
        <v>0</v>
      </c>
      <c r="AT709" s="90">
        <f>Taula1[[#This Row],[% Jornada segons contracte
(no posar el símbol %) ]]-Taula1[[#This Row],[% Reducció salari per baix rendiment        (no posar el símbol %)]]</f>
        <v>0</v>
      </c>
      <c r="AU709" s="137">
        <f t="shared" si="163"/>
        <v>0</v>
      </c>
      <c r="AV709" s="87"/>
      <c r="AW709" s="136">
        <f>ROUND((AX709/100)*693*Taula1[[#This Row],[Espai reservat Administració  (mesos)]],2)</f>
        <v>0</v>
      </c>
      <c r="AX709" s="90">
        <f>Taula1[[#This Row],[% Jornada segons contracte
(no posar el símbol %) ]]-Taula1[[#This Row],[% Reducció salari per baix rendiment        (no posar el símbol %)]]</f>
        <v>0</v>
      </c>
      <c r="AY709" s="131">
        <f>ROUND((AZ709/100)*22.78356164*Taula1[[#This Row],[Espai reservat Administració (dies)]],2)</f>
        <v>0</v>
      </c>
      <c r="AZ709" s="81">
        <f>Taula1[[#This Row],[% Jornada segons contracte
(no posar el símbol %) ]]-Taula1[[#This Row],[% Reducció salari per baix rendiment        (no posar el símbol %)]]</f>
        <v>0</v>
      </c>
      <c r="BA709" s="82">
        <f t="shared" si="164"/>
        <v>0</v>
      </c>
      <c r="BB709" s="41"/>
      <c r="BC709" s="131">
        <f>IF(Taula1[[#This Row],[Grup justificat     (fer servir opcions de la llista desplegable)]]=1,AI709,0)</f>
        <v>0</v>
      </c>
      <c r="BD709" s="131">
        <f>IF(Taula1[[#This Row],[Grup justificat     (fer servir opcions de la llista desplegable)]]=2,AU709,0)</f>
        <v>0</v>
      </c>
      <c r="BE709" s="41"/>
      <c r="BF709" s="131">
        <f>IF(Taula1[[#This Row],[Espai reservat Administració]]=1,AO709,0)</f>
        <v>0</v>
      </c>
      <c r="BG709" s="82">
        <f>IF(Taula1[[#This Row],[Espai reservat Administració]]=2,BA709,0)</f>
        <v>0</v>
      </c>
      <c r="BH709" s="41"/>
      <c r="BI709" s="126">
        <f>IF(Taula1[[#This Row],[Grup justificat     (fer servir opcions de la llista desplegable)]]=1,1,0)</f>
        <v>0</v>
      </c>
      <c r="BJ709" s="126">
        <f>IF(Taula1[[#This Row],[Espai reservat Administració]]=1,1,0)</f>
        <v>0</v>
      </c>
      <c r="BK709" s="111"/>
      <c r="BL709" s="126">
        <f>IF(Taula1[[#This Row],[Grup justificat     (fer servir opcions de la llista desplegable)]]=2,1,0)</f>
        <v>0</v>
      </c>
      <c r="BM709" s="126">
        <f>IF(Taula1[[#This Row],[Espai reservat Administració]]=2,1,0)</f>
        <v>0</v>
      </c>
      <c r="BN709" s="73"/>
      <c r="BO709" s="73"/>
      <c r="BP709" s="73"/>
      <c r="BQ709" s="73"/>
      <c r="BR709" s="73"/>
      <c r="BS709" s="73"/>
      <c r="BT709" s="73"/>
      <c r="BU709" s="73"/>
      <c r="BV709" s="73"/>
      <c r="BW709" s="73"/>
      <c r="BX709" s="73"/>
      <c r="BY709" s="73"/>
      <c r="BZ709" s="73"/>
      <c r="CA709" s="73"/>
      <c r="CB709" s="73"/>
      <c r="CC709" s="73"/>
      <c r="CD709" s="73"/>
      <c r="CE709" s="73"/>
      <c r="CF709" s="73"/>
      <c r="CG709" s="63">
        <f t="shared" si="165"/>
        <v>0</v>
      </c>
      <c r="CH709" s="63">
        <f t="shared" si="166"/>
        <v>0</v>
      </c>
      <c r="CI709" s="73"/>
      <c r="CJ709" s="63">
        <f>IF(Taula1[[#This Row],[Tipus de contracte                                  (fer servir opcions de la llista desplegable)]]="Indefinit",1,0)</f>
        <v>0</v>
      </c>
      <c r="CK709" s="63">
        <f>IF(Taula1[[#This Row],[Tipus de contracte                                  (fer servir opcions de la llista desplegable)]]="Temporal, igual o superior a 6 mesos",1,0)</f>
        <v>0</v>
      </c>
      <c r="CL709" s="63">
        <f>IF(Taula1[[#This Row],[Tipus de contracte                                  (fer servir opcions de la llista desplegable)]]="Substitució per IT",1,0)</f>
        <v>0</v>
      </c>
      <c r="CM709" s="73"/>
      <c r="CN709" s="63">
        <f>IF(Taula1[[#This Row],[Relació llocs de treball]]&gt;=1,1,0)</f>
        <v>0</v>
      </c>
      <c r="CO709" s="73"/>
      <c r="CP709" s="63">
        <f>IF(Taula1[[#This Row],[Identitat de gènere                                                          (fer servir opcions de la llista desplegable)]]="Home",1,0)</f>
        <v>0</v>
      </c>
      <c r="CQ709" s="63">
        <f>IF(Taula1[[#This Row],[Identitat de gènere                                                          (fer servir opcions de la llista desplegable)]]="Dona",1,0)</f>
        <v>0</v>
      </c>
      <c r="CR709" s="63">
        <f>IF(Taula1[[#This Row],[Identitat de gènere                                                          (fer servir opcions de la llista desplegable)]]="No binari",1,0)</f>
        <v>0</v>
      </c>
      <c r="CS709" s="73"/>
      <c r="CT709" s="63">
        <f t="shared" si="160"/>
        <v>0</v>
      </c>
      <c r="CU709" s="64">
        <f t="shared" si="167"/>
        <v>0</v>
      </c>
      <c r="CW709" s="64">
        <f t="shared" si="168"/>
        <v>0</v>
      </c>
      <c r="CX709" s="64">
        <f t="shared" si="169"/>
        <v>0</v>
      </c>
      <c r="CY709" s="64">
        <f t="shared" si="170"/>
        <v>0</v>
      </c>
      <c r="CZ709" s="64">
        <f t="shared" si="171"/>
        <v>0</v>
      </c>
      <c r="DB709" s="64">
        <f t="shared" si="172"/>
        <v>0</v>
      </c>
      <c r="DC709" s="64">
        <f t="shared" si="173"/>
        <v>0</v>
      </c>
      <c r="DD709" s="64">
        <f t="shared" si="174"/>
        <v>0</v>
      </c>
      <c r="DE709" s="64">
        <f t="shared" si="175"/>
        <v>0</v>
      </c>
    </row>
    <row r="710" spans="2:109" x14ac:dyDescent="0.3">
      <c r="B710" s="167"/>
      <c r="C710" s="186"/>
      <c r="D710" s="2"/>
      <c r="E710" s="67"/>
      <c r="F710" s="5"/>
      <c r="G710" s="5"/>
      <c r="H710" s="187"/>
      <c r="I710" s="111" t="str">
        <f ca="1">IF(Taula1[[#This Row],[Data naixement (format dd/mm/aaaa)]]="","0",DATEDIF(Taula1[[#This Row],[Data naixement (format dd/mm/aaaa)]],TODAY(),"Y"))</f>
        <v>0</v>
      </c>
      <c r="J710" s="6"/>
      <c r="K710" s="6"/>
      <c r="L710" s="6"/>
      <c r="M710" s="6"/>
      <c r="N710" s="56"/>
      <c r="O710" s="56"/>
      <c r="P710" s="56"/>
      <c r="Q710" s="6"/>
      <c r="R710" s="7"/>
      <c r="S710" s="143">
        <f>Taula1[[#This Row],[Mesos naturals sencers treballats període justificat (01/01/2023 - 31/03/2023)]]</f>
        <v>0</v>
      </c>
      <c r="T710" s="194">
        <f>Taula1[[#This Row],[Dies treballats període justificat (01/01/2023 - 31/03/2023)              no comptabilitzats com a mes natural sencer]]</f>
        <v>0</v>
      </c>
      <c r="U710" s="12"/>
      <c r="V710" s="7"/>
      <c r="W710" s="188"/>
      <c r="X710" s="188"/>
      <c r="Y710" s="188"/>
      <c r="Z710" s="188"/>
      <c r="AA710" s="190"/>
      <c r="AB710" s="143">
        <f>Taula1[[#This Row],[Grup justificat     (fer servir opcions de la llista desplegable)]]</f>
        <v>0</v>
      </c>
      <c r="AC710" s="182"/>
      <c r="AD710" s="39"/>
      <c r="AE710" s="131">
        <f>ROUND((AF710/100)*756*Taula1[[#This Row],[Mesos naturals sencers treballats període justificat (01/01/2023 - 31/03/2023)]],2)</f>
        <v>0</v>
      </c>
      <c r="AF710" s="81">
        <f>Taula1[[#This Row],[% Jornada segons contracte
(no posar el símbol %) ]]-Taula1[[#This Row],[% Reducció salari per baix rendiment        (no posar el símbol %)]]</f>
        <v>0</v>
      </c>
      <c r="AG710" s="131">
        <f>ROUND((AH710/100)*24.8547945*Taula1[[#This Row],[Dies treballats període justificat (01/01/2023 - 31/03/2023)              no comptabilitzats com a mes natural sencer]],2)</f>
        <v>0</v>
      </c>
      <c r="AH710" s="79">
        <f>Taula1[[#This Row],[% Jornada segons contracte
(no posar el símbol %) ]]-Taula1[[#This Row],[% Reducció salari per baix rendiment        (no posar el símbol %)]]</f>
        <v>0</v>
      </c>
      <c r="AI710" s="131">
        <f t="shared" si="161"/>
        <v>0</v>
      </c>
      <c r="AJ710" s="39"/>
      <c r="AK710" s="131">
        <f>ROUND((AL710/100)*756*Taula1[[#This Row],[Espai reservat Administració  (mesos)]],2)</f>
        <v>0</v>
      </c>
      <c r="AL710" s="81">
        <f>Taula1[[#This Row],[% Jornada segons contracte
(no posar el símbol %) ]]-Taula1[[#This Row],[% Reducció salari per baix rendiment        (no posar el símbol %)]]</f>
        <v>0</v>
      </c>
      <c r="AM710" s="131">
        <f>ROUND((AN710/100)*24.8547945*Taula1[[#This Row],[Espai reservat Administració (dies)]],2)</f>
        <v>0</v>
      </c>
      <c r="AN710" s="79">
        <f>Taula1[[#This Row],[% Jornada segons contracte
(no posar el símbol %) ]]-Taula1[[#This Row],[% Reducció salari per baix rendiment        (no posar el símbol %)]]</f>
        <v>0</v>
      </c>
      <c r="AO710" s="131">
        <f t="shared" si="162"/>
        <v>0</v>
      </c>
      <c r="AP710" s="87"/>
      <c r="AQ710" s="137">
        <f>ROUND((AR710/100)*693*Taula1[[#This Row],[Mesos naturals sencers treballats període justificat (01/01/2023 - 31/03/2023)]],2)</f>
        <v>0</v>
      </c>
      <c r="AR710" s="90">
        <f>Taula1[[#This Row],[% Jornada segons contracte
(no posar el símbol %) ]]-Taula1[[#This Row],[% Reducció salari per baix rendiment        (no posar el símbol %)]]</f>
        <v>0</v>
      </c>
      <c r="AS710" s="137">
        <f>ROUND((AT710/100)*22.78356164*Taula1[[#This Row],[Dies treballats període justificat (01/01/2023 - 31/03/2023)              no comptabilitzats com a mes natural sencer]],2)</f>
        <v>0</v>
      </c>
      <c r="AT710" s="90">
        <f>Taula1[[#This Row],[% Jornada segons contracte
(no posar el símbol %) ]]-Taula1[[#This Row],[% Reducció salari per baix rendiment        (no posar el símbol %)]]</f>
        <v>0</v>
      </c>
      <c r="AU710" s="137">
        <f t="shared" si="163"/>
        <v>0</v>
      </c>
      <c r="AV710" s="87"/>
      <c r="AW710" s="136">
        <f>ROUND((AX710/100)*693*Taula1[[#This Row],[Espai reservat Administració  (mesos)]],2)</f>
        <v>0</v>
      </c>
      <c r="AX710" s="90">
        <f>Taula1[[#This Row],[% Jornada segons contracte
(no posar el símbol %) ]]-Taula1[[#This Row],[% Reducció salari per baix rendiment        (no posar el símbol %)]]</f>
        <v>0</v>
      </c>
      <c r="AY710" s="131">
        <f>ROUND((AZ710/100)*22.78356164*Taula1[[#This Row],[Espai reservat Administració (dies)]],2)</f>
        <v>0</v>
      </c>
      <c r="AZ710" s="81">
        <f>Taula1[[#This Row],[% Jornada segons contracte
(no posar el símbol %) ]]-Taula1[[#This Row],[% Reducció salari per baix rendiment        (no posar el símbol %)]]</f>
        <v>0</v>
      </c>
      <c r="BA710" s="82">
        <f t="shared" si="164"/>
        <v>0</v>
      </c>
      <c r="BB710" s="41"/>
      <c r="BC710" s="131">
        <f>IF(Taula1[[#This Row],[Grup justificat     (fer servir opcions de la llista desplegable)]]=1,AI710,0)</f>
        <v>0</v>
      </c>
      <c r="BD710" s="131">
        <f>IF(Taula1[[#This Row],[Grup justificat     (fer servir opcions de la llista desplegable)]]=2,AU710,0)</f>
        <v>0</v>
      </c>
      <c r="BE710" s="41"/>
      <c r="BF710" s="131">
        <f>IF(Taula1[[#This Row],[Espai reservat Administració]]=1,AO710,0)</f>
        <v>0</v>
      </c>
      <c r="BG710" s="82">
        <f>IF(Taula1[[#This Row],[Espai reservat Administració]]=2,BA710,0)</f>
        <v>0</v>
      </c>
      <c r="BH710" s="41"/>
      <c r="BI710" s="126">
        <f>IF(Taula1[[#This Row],[Grup justificat     (fer servir opcions de la llista desplegable)]]=1,1,0)</f>
        <v>0</v>
      </c>
      <c r="BJ710" s="126">
        <f>IF(Taula1[[#This Row],[Espai reservat Administració]]=1,1,0)</f>
        <v>0</v>
      </c>
      <c r="BK710" s="111"/>
      <c r="BL710" s="126">
        <f>IF(Taula1[[#This Row],[Grup justificat     (fer servir opcions de la llista desplegable)]]=2,1,0)</f>
        <v>0</v>
      </c>
      <c r="BM710" s="126">
        <f>IF(Taula1[[#This Row],[Espai reservat Administració]]=2,1,0)</f>
        <v>0</v>
      </c>
      <c r="BN710" s="73"/>
      <c r="BO710" s="73"/>
      <c r="BP710" s="73"/>
      <c r="BQ710" s="73"/>
      <c r="BR710" s="73"/>
      <c r="BS710" s="73"/>
      <c r="BT710" s="73"/>
      <c r="BU710" s="73"/>
      <c r="BV710" s="73"/>
      <c r="BW710" s="73"/>
      <c r="BX710" s="73"/>
      <c r="BY710" s="73"/>
      <c r="BZ710" s="73"/>
      <c r="CA710" s="73"/>
      <c r="CB710" s="73"/>
      <c r="CC710" s="73"/>
      <c r="CD710" s="73"/>
      <c r="CE710" s="73"/>
      <c r="CF710" s="73"/>
      <c r="CG710" s="63">
        <f t="shared" si="165"/>
        <v>0</v>
      </c>
      <c r="CH710" s="63">
        <f t="shared" si="166"/>
        <v>0</v>
      </c>
      <c r="CI710" s="73"/>
      <c r="CJ710" s="63">
        <f>IF(Taula1[[#This Row],[Tipus de contracte                                  (fer servir opcions de la llista desplegable)]]="Indefinit",1,0)</f>
        <v>0</v>
      </c>
      <c r="CK710" s="63">
        <f>IF(Taula1[[#This Row],[Tipus de contracte                                  (fer servir opcions de la llista desplegable)]]="Temporal, igual o superior a 6 mesos",1,0)</f>
        <v>0</v>
      </c>
      <c r="CL710" s="63">
        <f>IF(Taula1[[#This Row],[Tipus de contracte                                  (fer servir opcions de la llista desplegable)]]="Substitució per IT",1,0)</f>
        <v>0</v>
      </c>
      <c r="CM710" s="73"/>
      <c r="CN710" s="63">
        <f>IF(Taula1[[#This Row],[Relació llocs de treball]]&gt;=1,1,0)</f>
        <v>0</v>
      </c>
      <c r="CO710" s="73"/>
      <c r="CP710" s="63">
        <f>IF(Taula1[[#This Row],[Identitat de gènere                                                          (fer servir opcions de la llista desplegable)]]="Home",1,0)</f>
        <v>0</v>
      </c>
      <c r="CQ710" s="63">
        <f>IF(Taula1[[#This Row],[Identitat de gènere                                                          (fer servir opcions de la llista desplegable)]]="Dona",1,0)</f>
        <v>0</v>
      </c>
      <c r="CR710" s="63">
        <f>IF(Taula1[[#This Row],[Identitat de gènere                                                          (fer servir opcions de la llista desplegable)]]="No binari",1,0)</f>
        <v>0</v>
      </c>
      <c r="CS710" s="73"/>
      <c r="CT710" s="63">
        <f t="shared" si="160"/>
        <v>0</v>
      </c>
      <c r="CU710" s="64">
        <f t="shared" si="167"/>
        <v>0</v>
      </c>
      <c r="CW710" s="64">
        <f t="shared" si="168"/>
        <v>0</v>
      </c>
      <c r="CX710" s="64">
        <f t="shared" si="169"/>
        <v>0</v>
      </c>
      <c r="CY710" s="64">
        <f t="shared" si="170"/>
        <v>0</v>
      </c>
      <c r="CZ710" s="64">
        <f t="shared" si="171"/>
        <v>0</v>
      </c>
      <c r="DB710" s="64">
        <f t="shared" si="172"/>
        <v>0</v>
      </c>
      <c r="DC710" s="64">
        <f t="shared" si="173"/>
        <v>0</v>
      </c>
      <c r="DD710" s="64">
        <f t="shared" si="174"/>
        <v>0</v>
      </c>
      <c r="DE710" s="64">
        <f t="shared" si="175"/>
        <v>0</v>
      </c>
    </row>
    <row r="711" spans="2:109" x14ac:dyDescent="0.3">
      <c r="B711" s="167"/>
      <c r="C711" s="186"/>
      <c r="D711" s="2"/>
      <c r="E711" s="67"/>
      <c r="F711" s="5"/>
      <c r="G711" s="5"/>
      <c r="H711" s="187"/>
      <c r="I711" s="111" t="str">
        <f ca="1">IF(Taula1[[#This Row],[Data naixement (format dd/mm/aaaa)]]="","0",DATEDIF(Taula1[[#This Row],[Data naixement (format dd/mm/aaaa)]],TODAY(),"Y"))</f>
        <v>0</v>
      </c>
      <c r="J711" s="6"/>
      <c r="K711" s="6"/>
      <c r="L711" s="6"/>
      <c r="M711" s="6"/>
      <c r="N711" s="56"/>
      <c r="O711" s="56"/>
      <c r="P711" s="56"/>
      <c r="Q711" s="6"/>
      <c r="R711" s="7"/>
      <c r="S711" s="143">
        <f>Taula1[[#This Row],[Mesos naturals sencers treballats període justificat (01/01/2023 - 31/03/2023)]]</f>
        <v>0</v>
      </c>
      <c r="T711" s="194">
        <f>Taula1[[#This Row],[Dies treballats període justificat (01/01/2023 - 31/03/2023)              no comptabilitzats com a mes natural sencer]]</f>
        <v>0</v>
      </c>
      <c r="U711" s="12"/>
      <c r="V711" s="7"/>
      <c r="W711" s="188"/>
      <c r="X711" s="188"/>
      <c r="Y711" s="188"/>
      <c r="Z711" s="188"/>
      <c r="AA711" s="190"/>
      <c r="AB711" s="143">
        <f>Taula1[[#This Row],[Grup justificat     (fer servir opcions de la llista desplegable)]]</f>
        <v>0</v>
      </c>
      <c r="AC711" s="182"/>
      <c r="AD711" s="39"/>
      <c r="AE711" s="131">
        <f>ROUND((AF711/100)*756*Taula1[[#This Row],[Mesos naturals sencers treballats període justificat (01/01/2023 - 31/03/2023)]],2)</f>
        <v>0</v>
      </c>
      <c r="AF711" s="81">
        <f>Taula1[[#This Row],[% Jornada segons contracte
(no posar el símbol %) ]]-Taula1[[#This Row],[% Reducció salari per baix rendiment        (no posar el símbol %)]]</f>
        <v>0</v>
      </c>
      <c r="AG711" s="131">
        <f>ROUND((AH711/100)*24.8547945*Taula1[[#This Row],[Dies treballats període justificat (01/01/2023 - 31/03/2023)              no comptabilitzats com a mes natural sencer]],2)</f>
        <v>0</v>
      </c>
      <c r="AH711" s="79">
        <f>Taula1[[#This Row],[% Jornada segons contracte
(no posar el símbol %) ]]-Taula1[[#This Row],[% Reducció salari per baix rendiment        (no posar el símbol %)]]</f>
        <v>0</v>
      </c>
      <c r="AI711" s="131">
        <f t="shared" si="161"/>
        <v>0</v>
      </c>
      <c r="AJ711" s="39"/>
      <c r="AK711" s="131">
        <f>ROUND((AL711/100)*756*Taula1[[#This Row],[Espai reservat Administració  (mesos)]],2)</f>
        <v>0</v>
      </c>
      <c r="AL711" s="81">
        <f>Taula1[[#This Row],[% Jornada segons contracte
(no posar el símbol %) ]]-Taula1[[#This Row],[% Reducció salari per baix rendiment        (no posar el símbol %)]]</f>
        <v>0</v>
      </c>
      <c r="AM711" s="131">
        <f>ROUND((AN711/100)*24.8547945*Taula1[[#This Row],[Espai reservat Administració (dies)]],2)</f>
        <v>0</v>
      </c>
      <c r="AN711" s="79">
        <f>Taula1[[#This Row],[% Jornada segons contracte
(no posar el símbol %) ]]-Taula1[[#This Row],[% Reducció salari per baix rendiment        (no posar el símbol %)]]</f>
        <v>0</v>
      </c>
      <c r="AO711" s="131">
        <f t="shared" si="162"/>
        <v>0</v>
      </c>
      <c r="AP711" s="87"/>
      <c r="AQ711" s="137">
        <f>ROUND((AR711/100)*693*Taula1[[#This Row],[Mesos naturals sencers treballats període justificat (01/01/2023 - 31/03/2023)]],2)</f>
        <v>0</v>
      </c>
      <c r="AR711" s="90">
        <f>Taula1[[#This Row],[% Jornada segons contracte
(no posar el símbol %) ]]-Taula1[[#This Row],[% Reducció salari per baix rendiment        (no posar el símbol %)]]</f>
        <v>0</v>
      </c>
      <c r="AS711" s="137">
        <f>ROUND((AT711/100)*22.78356164*Taula1[[#This Row],[Dies treballats període justificat (01/01/2023 - 31/03/2023)              no comptabilitzats com a mes natural sencer]],2)</f>
        <v>0</v>
      </c>
      <c r="AT711" s="90">
        <f>Taula1[[#This Row],[% Jornada segons contracte
(no posar el símbol %) ]]-Taula1[[#This Row],[% Reducció salari per baix rendiment        (no posar el símbol %)]]</f>
        <v>0</v>
      </c>
      <c r="AU711" s="137">
        <f t="shared" si="163"/>
        <v>0</v>
      </c>
      <c r="AV711" s="87"/>
      <c r="AW711" s="136">
        <f>ROUND((AX711/100)*693*Taula1[[#This Row],[Espai reservat Administració  (mesos)]],2)</f>
        <v>0</v>
      </c>
      <c r="AX711" s="90">
        <f>Taula1[[#This Row],[% Jornada segons contracte
(no posar el símbol %) ]]-Taula1[[#This Row],[% Reducció salari per baix rendiment        (no posar el símbol %)]]</f>
        <v>0</v>
      </c>
      <c r="AY711" s="131">
        <f>ROUND((AZ711/100)*22.78356164*Taula1[[#This Row],[Espai reservat Administració (dies)]],2)</f>
        <v>0</v>
      </c>
      <c r="AZ711" s="81">
        <f>Taula1[[#This Row],[% Jornada segons contracte
(no posar el símbol %) ]]-Taula1[[#This Row],[% Reducció salari per baix rendiment        (no posar el símbol %)]]</f>
        <v>0</v>
      </c>
      <c r="BA711" s="82">
        <f t="shared" si="164"/>
        <v>0</v>
      </c>
      <c r="BB711" s="41"/>
      <c r="BC711" s="131">
        <f>IF(Taula1[[#This Row],[Grup justificat     (fer servir opcions de la llista desplegable)]]=1,AI711,0)</f>
        <v>0</v>
      </c>
      <c r="BD711" s="131">
        <f>IF(Taula1[[#This Row],[Grup justificat     (fer servir opcions de la llista desplegable)]]=2,AU711,0)</f>
        <v>0</v>
      </c>
      <c r="BE711" s="41"/>
      <c r="BF711" s="131">
        <f>IF(Taula1[[#This Row],[Espai reservat Administració]]=1,AO711,0)</f>
        <v>0</v>
      </c>
      <c r="BG711" s="82">
        <f>IF(Taula1[[#This Row],[Espai reservat Administració]]=2,BA711,0)</f>
        <v>0</v>
      </c>
      <c r="BH711" s="41"/>
      <c r="BI711" s="126">
        <f>IF(Taula1[[#This Row],[Grup justificat     (fer servir opcions de la llista desplegable)]]=1,1,0)</f>
        <v>0</v>
      </c>
      <c r="BJ711" s="126">
        <f>IF(Taula1[[#This Row],[Espai reservat Administració]]=1,1,0)</f>
        <v>0</v>
      </c>
      <c r="BK711" s="111"/>
      <c r="BL711" s="126">
        <f>IF(Taula1[[#This Row],[Grup justificat     (fer servir opcions de la llista desplegable)]]=2,1,0)</f>
        <v>0</v>
      </c>
      <c r="BM711" s="126">
        <f>IF(Taula1[[#This Row],[Espai reservat Administració]]=2,1,0)</f>
        <v>0</v>
      </c>
      <c r="BN711" s="73"/>
      <c r="BO711" s="73"/>
      <c r="BP711" s="73"/>
      <c r="BQ711" s="73"/>
      <c r="BR711" s="73"/>
      <c r="BS711" s="73"/>
      <c r="BT711" s="73"/>
      <c r="BU711" s="73"/>
      <c r="BV711" s="73"/>
      <c r="BW711" s="73"/>
      <c r="BX711" s="73"/>
      <c r="BY711" s="73"/>
      <c r="BZ711" s="73"/>
      <c r="CA711" s="73"/>
      <c r="CB711" s="73"/>
      <c r="CC711" s="73"/>
      <c r="CD711" s="73"/>
      <c r="CE711" s="73"/>
      <c r="CF711" s="73"/>
      <c r="CG711" s="63">
        <f t="shared" si="165"/>
        <v>0</v>
      </c>
      <c r="CH711" s="63">
        <f t="shared" si="166"/>
        <v>0</v>
      </c>
      <c r="CI711" s="73"/>
      <c r="CJ711" s="63">
        <f>IF(Taula1[[#This Row],[Tipus de contracte                                  (fer servir opcions de la llista desplegable)]]="Indefinit",1,0)</f>
        <v>0</v>
      </c>
      <c r="CK711" s="63">
        <f>IF(Taula1[[#This Row],[Tipus de contracte                                  (fer servir opcions de la llista desplegable)]]="Temporal, igual o superior a 6 mesos",1,0)</f>
        <v>0</v>
      </c>
      <c r="CL711" s="63">
        <f>IF(Taula1[[#This Row],[Tipus de contracte                                  (fer servir opcions de la llista desplegable)]]="Substitució per IT",1,0)</f>
        <v>0</v>
      </c>
      <c r="CM711" s="73"/>
      <c r="CN711" s="63">
        <f>IF(Taula1[[#This Row],[Relació llocs de treball]]&gt;=1,1,0)</f>
        <v>0</v>
      </c>
      <c r="CO711" s="73"/>
      <c r="CP711" s="63">
        <f>IF(Taula1[[#This Row],[Identitat de gènere                                                          (fer servir opcions de la llista desplegable)]]="Home",1,0)</f>
        <v>0</v>
      </c>
      <c r="CQ711" s="63">
        <f>IF(Taula1[[#This Row],[Identitat de gènere                                                          (fer servir opcions de la llista desplegable)]]="Dona",1,0)</f>
        <v>0</v>
      </c>
      <c r="CR711" s="63">
        <f>IF(Taula1[[#This Row],[Identitat de gènere                                                          (fer servir opcions de la llista desplegable)]]="No binari",1,0)</f>
        <v>0</v>
      </c>
      <c r="CS711" s="73"/>
      <c r="CT711" s="63">
        <f t="shared" ref="CT711:CT774" si="176">IF(F711="Home",1,0)</f>
        <v>0</v>
      </c>
      <c r="CU711" s="64">
        <f t="shared" si="167"/>
        <v>0</v>
      </c>
      <c r="CW711" s="64">
        <f t="shared" si="168"/>
        <v>0</v>
      </c>
      <c r="CX711" s="64">
        <f t="shared" si="169"/>
        <v>0</v>
      </c>
      <c r="CY711" s="64">
        <f t="shared" si="170"/>
        <v>0</v>
      </c>
      <c r="CZ711" s="64">
        <f t="shared" si="171"/>
        <v>0</v>
      </c>
      <c r="DB711" s="64">
        <f t="shared" si="172"/>
        <v>0</v>
      </c>
      <c r="DC711" s="64">
        <f t="shared" si="173"/>
        <v>0</v>
      </c>
      <c r="DD711" s="64">
        <f t="shared" si="174"/>
        <v>0</v>
      </c>
      <c r="DE711" s="64">
        <f t="shared" si="175"/>
        <v>0</v>
      </c>
    </row>
    <row r="712" spans="2:109" x14ac:dyDescent="0.3">
      <c r="B712" s="167"/>
      <c r="C712" s="186"/>
      <c r="D712" s="2"/>
      <c r="E712" s="67"/>
      <c r="F712" s="5"/>
      <c r="G712" s="5"/>
      <c r="H712" s="187"/>
      <c r="I712" s="111" t="str">
        <f ca="1">IF(Taula1[[#This Row],[Data naixement (format dd/mm/aaaa)]]="","0",DATEDIF(Taula1[[#This Row],[Data naixement (format dd/mm/aaaa)]],TODAY(),"Y"))</f>
        <v>0</v>
      </c>
      <c r="J712" s="6"/>
      <c r="K712" s="6"/>
      <c r="L712" s="6"/>
      <c r="M712" s="6"/>
      <c r="N712" s="56"/>
      <c r="O712" s="56"/>
      <c r="P712" s="56"/>
      <c r="Q712" s="6"/>
      <c r="R712" s="7"/>
      <c r="S712" s="143">
        <f>Taula1[[#This Row],[Mesos naturals sencers treballats període justificat (01/01/2023 - 31/03/2023)]]</f>
        <v>0</v>
      </c>
      <c r="T712" s="194">
        <f>Taula1[[#This Row],[Dies treballats període justificat (01/01/2023 - 31/03/2023)              no comptabilitzats com a mes natural sencer]]</f>
        <v>0</v>
      </c>
      <c r="U712" s="12"/>
      <c r="V712" s="7"/>
      <c r="W712" s="188"/>
      <c r="X712" s="188"/>
      <c r="Y712" s="188"/>
      <c r="Z712" s="188"/>
      <c r="AA712" s="190"/>
      <c r="AB712" s="143">
        <f>Taula1[[#This Row],[Grup justificat     (fer servir opcions de la llista desplegable)]]</f>
        <v>0</v>
      </c>
      <c r="AC712" s="182"/>
      <c r="AD712" s="39"/>
      <c r="AE712" s="131">
        <f>ROUND((AF712/100)*756*Taula1[[#This Row],[Mesos naturals sencers treballats període justificat (01/01/2023 - 31/03/2023)]],2)</f>
        <v>0</v>
      </c>
      <c r="AF712" s="81">
        <f>Taula1[[#This Row],[% Jornada segons contracte
(no posar el símbol %) ]]-Taula1[[#This Row],[% Reducció salari per baix rendiment        (no posar el símbol %)]]</f>
        <v>0</v>
      </c>
      <c r="AG712" s="131">
        <f>ROUND((AH712/100)*24.8547945*Taula1[[#This Row],[Dies treballats període justificat (01/01/2023 - 31/03/2023)              no comptabilitzats com a mes natural sencer]],2)</f>
        <v>0</v>
      </c>
      <c r="AH712" s="79">
        <f>Taula1[[#This Row],[% Jornada segons contracte
(no posar el símbol %) ]]-Taula1[[#This Row],[% Reducció salari per baix rendiment        (no posar el símbol %)]]</f>
        <v>0</v>
      </c>
      <c r="AI712" s="131">
        <f t="shared" ref="AI712:AI775" si="177">ROUND(AE712+AG712,2)</f>
        <v>0</v>
      </c>
      <c r="AJ712" s="39"/>
      <c r="AK712" s="131">
        <f>ROUND((AL712/100)*756*Taula1[[#This Row],[Espai reservat Administració  (mesos)]],2)</f>
        <v>0</v>
      </c>
      <c r="AL712" s="81">
        <f>Taula1[[#This Row],[% Jornada segons contracte
(no posar el símbol %) ]]-Taula1[[#This Row],[% Reducció salari per baix rendiment        (no posar el símbol %)]]</f>
        <v>0</v>
      </c>
      <c r="AM712" s="131">
        <f>ROUND((AN712/100)*24.8547945*Taula1[[#This Row],[Espai reservat Administració (dies)]],2)</f>
        <v>0</v>
      </c>
      <c r="AN712" s="79">
        <f>Taula1[[#This Row],[% Jornada segons contracte
(no posar el símbol %) ]]-Taula1[[#This Row],[% Reducció salari per baix rendiment        (no posar el símbol %)]]</f>
        <v>0</v>
      </c>
      <c r="AO712" s="131">
        <f t="shared" ref="AO712:AO775" si="178">ROUND(AK712+AM712,2)</f>
        <v>0</v>
      </c>
      <c r="AP712" s="87"/>
      <c r="AQ712" s="137">
        <f>ROUND((AR712/100)*693*Taula1[[#This Row],[Mesos naturals sencers treballats període justificat (01/01/2023 - 31/03/2023)]],2)</f>
        <v>0</v>
      </c>
      <c r="AR712" s="90">
        <f>Taula1[[#This Row],[% Jornada segons contracte
(no posar el símbol %) ]]-Taula1[[#This Row],[% Reducció salari per baix rendiment        (no posar el símbol %)]]</f>
        <v>0</v>
      </c>
      <c r="AS712" s="137">
        <f>ROUND((AT712/100)*22.78356164*Taula1[[#This Row],[Dies treballats període justificat (01/01/2023 - 31/03/2023)              no comptabilitzats com a mes natural sencer]],2)</f>
        <v>0</v>
      </c>
      <c r="AT712" s="90">
        <f>Taula1[[#This Row],[% Jornada segons contracte
(no posar el símbol %) ]]-Taula1[[#This Row],[% Reducció salari per baix rendiment        (no posar el símbol %)]]</f>
        <v>0</v>
      </c>
      <c r="AU712" s="137">
        <f t="shared" ref="AU712:AU775" si="179">ROUND(AQ712+AS712,2)</f>
        <v>0</v>
      </c>
      <c r="AV712" s="87"/>
      <c r="AW712" s="136">
        <f>ROUND((AX712/100)*693*Taula1[[#This Row],[Espai reservat Administració  (mesos)]],2)</f>
        <v>0</v>
      </c>
      <c r="AX712" s="90">
        <f>Taula1[[#This Row],[% Jornada segons contracte
(no posar el símbol %) ]]-Taula1[[#This Row],[% Reducció salari per baix rendiment        (no posar el símbol %)]]</f>
        <v>0</v>
      </c>
      <c r="AY712" s="131">
        <f>ROUND((AZ712/100)*22.78356164*Taula1[[#This Row],[Espai reservat Administració (dies)]],2)</f>
        <v>0</v>
      </c>
      <c r="AZ712" s="81">
        <f>Taula1[[#This Row],[% Jornada segons contracte
(no posar el símbol %) ]]-Taula1[[#This Row],[% Reducció salari per baix rendiment        (no posar el símbol %)]]</f>
        <v>0</v>
      </c>
      <c r="BA712" s="82">
        <f t="shared" ref="BA712:BA775" si="180">ROUND(AW712+AY712,2)</f>
        <v>0</v>
      </c>
      <c r="BB712" s="41"/>
      <c r="BC712" s="131">
        <f>IF(Taula1[[#This Row],[Grup justificat     (fer servir opcions de la llista desplegable)]]=1,AI712,0)</f>
        <v>0</v>
      </c>
      <c r="BD712" s="131">
        <f>IF(Taula1[[#This Row],[Grup justificat     (fer servir opcions de la llista desplegable)]]=2,AU712,0)</f>
        <v>0</v>
      </c>
      <c r="BE712" s="41"/>
      <c r="BF712" s="131">
        <f>IF(Taula1[[#This Row],[Espai reservat Administració]]=1,AO712,0)</f>
        <v>0</v>
      </c>
      <c r="BG712" s="82">
        <f>IF(Taula1[[#This Row],[Espai reservat Administració]]=2,BA712,0)</f>
        <v>0</v>
      </c>
      <c r="BH712" s="41"/>
      <c r="BI712" s="126">
        <f>IF(Taula1[[#This Row],[Grup justificat     (fer servir opcions de la llista desplegable)]]=1,1,0)</f>
        <v>0</v>
      </c>
      <c r="BJ712" s="126">
        <f>IF(Taula1[[#This Row],[Espai reservat Administració]]=1,1,0)</f>
        <v>0</v>
      </c>
      <c r="BK712" s="111"/>
      <c r="BL712" s="126">
        <f>IF(Taula1[[#This Row],[Grup justificat     (fer servir opcions de la llista desplegable)]]=2,1,0)</f>
        <v>0</v>
      </c>
      <c r="BM712" s="126">
        <f>IF(Taula1[[#This Row],[Espai reservat Administració]]=2,1,0)</f>
        <v>0</v>
      </c>
      <c r="BN712" s="73"/>
      <c r="BO712" s="73"/>
      <c r="BP712" s="73"/>
      <c r="BQ712" s="73"/>
      <c r="BR712" s="73"/>
      <c r="BS712" s="73"/>
      <c r="BT712" s="73"/>
      <c r="BU712" s="73"/>
      <c r="BV712" s="73"/>
      <c r="BW712" s="73"/>
      <c r="BX712" s="73"/>
      <c r="BY712" s="73"/>
      <c r="BZ712" s="73"/>
      <c r="CA712" s="73"/>
      <c r="CB712" s="73"/>
      <c r="CC712" s="73"/>
      <c r="CD712" s="73"/>
      <c r="CE712" s="73"/>
      <c r="CF712" s="73"/>
      <c r="CG712" s="63">
        <f t="shared" ref="CG712:CG775" si="181">IF(V712="Sí",1,0)</f>
        <v>0</v>
      </c>
      <c r="CH712" s="63">
        <f t="shared" ref="CH712:CH775" si="182">IF(V712="No",1,0)</f>
        <v>0</v>
      </c>
      <c r="CI712" s="73"/>
      <c r="CJ712" s="63">
        <f>IF(Taula1[[#This Row],[Tipus de contracte                                  (fer servir opcions de la llista desplegable)]]="Indefinit",1,0)</f>
        <v>0</v>
      </c>
      <c r="CK712" s="63">
        <f>IF(Taula1[[#This Row],[Tipus de contracte                                  (fer servir opcions de la llista desplegable)]]="Temporal, igual o superior a 6 mesos",1,0)</f>
        <v>0</v>
      </c>
      <c r="CL712" s="63">
        <f>IF(Taula1[[#This Row],[Tipus de contracte                                  (fer servir opcions de la llista desplegable)]]="Substitució per IT",1,0)</f>
        <v>0</v>
      </c>
      <c r="CM712" s="73"/>
      <c r="CN712" s="63">
        <f>IF(Taula1[[#This Row],[Relació llocs de treball]]&gt;=1,1,0)</f>
        <v>0</v>
      </c>
      <c r="CO712" s="73"/>
      <c r="CP712" s="63">
        <f>IF(Taula1[[#This Row],[Identitat de gènere                                                          (fer servir opcions de la llista desplegable)]]="Home",1,0)</f>
        <v>0</v>
      </c>
      <c r="CQ712" s="63">
        <f>IF(Taula1[[#This Row],[Identitat de gènere                                                          (fer servir opcions de la llista desplegable)]]="Dona",1,0)</f>
        <v>0</v>
      </c>
      <c r="CR712" s="63">
        <f>IF(Taula1[[#This Row],[Identitat de gènere                                                          (fer servir opcions de la llista desplegable)]]="No binari",1,0)</f>
        <v>0</v>
      </c>
      <c r="CS712" s="73"/>
      <c r="CT712" s="63">
        <f t="shared" si="176"/>
        <v>0</v>
      </c>
      <c r="CU712" s="64">
        <f t="shared" ref="CU712:CU775" si="183">IF(F712="Dona",1,0)</f>
        <v>0</v>
      </c>
      <c r="CW712" s="64">
        <f t="shared" ref="CW712:CW775" si="184">IF(AA712=1,1,0)</f>
        <v>0</v>
      </c>
      <c r="CX712" s="64">
        <f t="shared" ref="CX712:CX775" si="185">IF(AA712=2,1,0)</f>
        <v>0</v>
      </c>
      <c r="CY712" s="64">
        <f t="shared" ref="CY712:CY775" si="186">IF(AA712=3,1,0)</f>
        <v>0</v>
      </c>
      <c r="CZ712" s="64">
        <f t="shared" ref="CZ712:CZ775" si="187">IF(AA712=4,1,0)</f>
        <v>0</v>
      </c>
      <c r="DB712" s="64">
        <f t="shared" ref="DB712:DB775" si="188">IF(AB712=1,1,0)</f>
        <v>0</v>
      </c>
      <c r="DC712" s="64">
        <f t="shared" ref="DC712:DC775" si="189">IF(AB712=2,1,0)</f>
        <v>0</v>
      </c>
      <c r="DD712" s="64">
        <f t="shared" ref="DD712:DD775" si="190">IF(AB712=3,1,0)</f>
        <v>0</v>
      </c>
      <c r="DE712" s="64">
        <f t="shared" ref="DE712:DE775" si="191">IF(AB712=4,1,0)</f>
        <v>0</v>
      </c>
    </row>
    <row r="713" spans="2:109" x14ac:dyDescent="0.3">
      <c r="B713" s="167"/>
      <c r="C713" s="186"/>
      <c r="D713" s="2"/>
      <c r="E713" s="67"/>
      <c r="F713" s="5"/>
      <c r="G713" s="5"/>
      <c r="H713" s="187"/>
      <c r="I713" s="111" t="str">
        <f ca="1">IF(Taula1[[#This Row],[Data naixement (format dd/mm/aaaa)]]="","0",DATEDIF(Taula1[[#This Row],[Data naixement (format dd/mm/aaaa)]],TODAY(),"Y"))</f>
        <v>0</v>
      </c>
      <c r="J713" s="6"/>
      <c r="K713" s="6"/>
      <c r="L713" s="6"/>
      <c r="M713" s="6"/>
      <c r="N713" s="56"/>
      <c r="O713" s="56"/>
      <c r="P713" s="56"/>
      <c r="Q713" s="6"/>
      <c r="R713" s="7"/>
      <c r="S713" s="143">
        <f>Taula1[[#This Row],[Mesos naturals sencers treballats període justificat (01/01/2023 - 31/03/2023)]]</f>
        <v>0</v>
      </c>
      <c r="T713" s="194">
        <f>Taula1[[#This Row],[Dies treballats període justificat (01/01/2023 - 31/03/2023)              no comptabilitzats com a mes natural sencer]]</f>
        <v>0</v>
      </c>
      <c r="U713" s="12"/>
      <c r="V713" s="7"/>
      <c r="W713" s="188"/>
      <c r="X713" s="188"/>
      <c r="Y713" s="188"/>
      <c r="Z713" s="188"/>
      <c r="AA713" s="190"/>
      <c r="AB713" s="143">
        <f>Taula1[[#This Row],[Grup justificat     (fer servir opcions de la llista desplegable)]]</f>
        <v>0</v>
      </c>
      <c r="AC713" s="182"/>
      <c r="AD713" s="39"/>
      <c r="AE713" s="131">
        <f>ROUND((AF713/100)*756*Taula1[[#This Row],[Mesos naturals sencers treballats període justificat (01/01/2023 - 31/03/2023)]],2)</f>
        <v>0</v>
      </c>
      <c r="AF713" s="81">
        <f>Taula1[[#This Row],[% Jornada segons contracte
(no posar el símbol %) ]]-Taula1[[#This Row],[% Reducció salari per baix rendiment        (no posar el símbol %)]]</f>
        <v>0</v>
      </c>
      <c r="AG713" s="131">
        <f>ROUND((AH713/100)*24.8547945*Taula1[[#This Row],[Dies treballats període justificat (01/01/2023 - 31/03/2023)              no comptabilitzats com a mes natural sencer]],2)</f>
        <v>0</v>
      </c>
      <c r="AH713" s="79">
        <f>Taula1[[#This Row],[% Jornada segons contracte
(no posar el símbol %) ]]-Taula1[[#This Row],[% Reducció salari per baix rendiment        (no posar el símbol %)]]</f>
        <v>0</v>
      </c>
      <c r="AI713" s="131">
        <f t="shared" si="177"/>
        <v>0</v>
      </c>
      <c r="AJ713" s="39"/>
      <c r="AK713" s="131">
        <f>ROUND((AL713/100)*756*Taula1[[#This Row],[Espai reservat Administració  (mesos)]],2)</f>
        <v>0</v>
      </c>
      <c r="AL713" s="81">
        <f>Taula1[[#This Row],[% Jornada segons contracte
(no posar el símbol %) ]]-Taula1[[#This Row],[% Reducció salari per baix rendiment        (no posar el símbol %)]]</f>
        <v>0</v>
      </c>
      <c r="AM713" s="131">
        <f>ROUND((AN713/100)*24.8547945*Taula1[[#This Row],[Espai reservat Administració (dies)]],2)</f>
        <v>0</v>
      </c>
      <c r="AN713" s="79">
        <f>Taula1[[#This Row],[% Jornada segons contracte
(no posar el símbol %) ]]-Taula1[[#This Row],[% Reducció salari per baix rendiment        (no posar el símbol %)]]</f>
        <v>0</v>
      </c>
      <c r="AO713" s="131">
        <f t="shared" si="178"/>
        <v>0</v>
      </c>
      <c r="AP713" s="87"/>
      <c r="AQ713" s="137">
        <f>ROUND((AR713/100)*693*Taula1[[#This Row],[Mesos naturals sencers treballats període justificat (01/01/2023 - 31/03/2023)]],2)</f>
        <v>0</v>
      </c>
      <c r="AR713" s="90">
        <f>Taula1[[#This Row],[% Jornada segons contracte
(no posar el símbol %) ]]-Taula1[[#This Row],[% Reducció salari per baix rendiment        (no posar el símbol %)]]</f>
        <v>0</v>
      </c>
      <c r="AS713" s="137">
        <f>ROUND((AT713/100)*22.78356164*Taula1[[#This Row],[Dies treballats període justificat (01/01/2023 - 31/03/2023)              no comptabilitzats com a mes natural sencer]],2)</f>
        <v>0</v>
      </c>
      <c r="AT713" s="90">
        <f>Taula1[[#This Row],[% Jornada segons contracte
(no posar el símbol %) ]]-Taula1[[#This Row],[% Reducció salari per baix rendiment        (no posar el símbol %)]]</f>
        <v>0</v>
      </c>
      <c r="AU713" s="137">
        <f t="shared" si="179"/>
        <v>0</v>
      </c>
      <c r="AV713" s="87"/>
      <c r="AW713" s="136">
        <f>ROUND((AX713/100)*693*Taula1[[#This Row],[Espai reservat Administració  (mesos)]],2)</f>
        <v>0</v>
      </c>
      <c r="AX713" s="90">
        <f>Taula1[[#This Row],[% Jornada segons contracte
(no posar el símbol %) ]]-Taula1[[#This Row],[% Reducció salari per baix rendiment        (no posar el símbol %)]]</f>
        <v>0</v>
      </c>
      <c r="AY713" s="131">
        <f>ROUND((AZ713/100)*22.78356164*Taula1[[#This Row],[Espai reservat Administració (dies)]],2)</f>
        <v>0</v>
      </c>
      <c r="AZ713" s="81">
        <f>Taula1[[#This Row],[% Jornada segons contracte
(no posar el símbol %) ]]-Taula1[[#This Row],[% Reducció salari per baix rendiment        (no posar el símbol %)]]</f>
        <v>0</v>
      </c>
      <c r="BA713" s="82">
        <f t="shared" si="180"/>
        <v>0</v>
      </c>
      <c r="BB713" s="41"/>
      <c r="BC713" s="131">
        <f>IF(Taula1[[#This Row],[Grup justificat     (fer servir opcions de la llista desplegable)]]=1,AI713,0)</f>
        <v>0</v>
      </c>
      <c r="BD713" s="131">
        <f>IF(Taula1[[#This Row],[Grup justificat     (fer servir opcions de la llista desplegable)]]=2,AU713,0)</f>
        <v>0</v>
      </c>
      <c r="BE713" s="41"/>
      <c r="BF713" s="131">
        <f>IF(Taula1[[#This Row],[Espai reservat Administració]]=1,AO713,0)</f>
        <v>0</v>
      </c>
      <c r="BG713" s="82">
        <f>IF(Taula1[[#This Row],[Espai reservat Administració]]=2,BA713,0)</f>
        <v>0</v>
      </c>
      <c r="BH713" s="41"/>
      <c r="BI713" s="126">
        <f>IF(Taula1[[#This Row],[Grup justificat     (fer servir opcions de la llista desplegable)]]=1,1,0)</f>
        <v>0</v>
      </c>
      <c r="BJ713" s="126">
        <f>IF(Taula1[[#This Row],[Espai reservat Administració]]=1,1,0)</f>
        <v>0</v>
      </c>
      <c r="BK713" s="111"/>
      <c r="BL713" s="126">
        <f>IF(Taula1[[#This Row],[Grup justificat     (fer servir opcions de la llista desplegable)]]=2,1,0)</f>
        <v>0</v>
      </c>
      <c r="BM713" s="126">
        <f>IF(Taula1[[#This Row],[Espai reservat Administració]]=2,1,0)</f>
        <v>0</v>
      </c>
      <c r="BN713" s="73"/>
      <c r="BO713" s="73"/>
      <c r="BP713" s="73"/>
      <c r="BQ713" s="73"/>
      <c r="BR713" s="73"/>
      <c r="BS713" s="73"/>
      <c r="BT713" s="73"/>
      <c r="BU713" s="73"/>
      <c r="BV713" s="73"/>
      <c r="BW713" s="73"/>
      <c r="BX713" s="73"/>
      <c r="BY713" s="73"/>
      <c r="BZ713" s="73"/>
      <c r="CA713" s="73"/>
      <c r="CB713" s="73"/>
      <c r="CC713" s="73"/>
      <c r="CD713" s="73"/>
      <c r="CE713" s="73"/>
      <c r="CF713" s="73"/>
      <c r="CG713" s="63">
        <f t="shared" si="181"/>
        <v>0</v>
      </c>
      <c r="CH713" s="63">
        <f t="shared" si="182"/>
        <v>0</v>
      </c>
      <c r="CI713" s="73"/>
      <c r="CJ713" s="63">
        <f>IF(Taula1[[#This Row],[Tipus de contracte                                  (fer servir opcions de la llista desplegable)]]="Indefinit",1,0)</f>
        <v>0</v>
      </c>
      <c r="CK713" s="63">
        <f>IF(Taula1[[#This Row],[Tipus de contracte                                  (fer servir opcions de la llista desplegable)]]="Temporal, igual o superior a 6 mesos",1,0)</f>
        <v>0</v>
      </c>
      <c r="CL713" s="63">
        <f>IF(Taula1[[#This Row],[Tipus de contracte                                  (fer servir opcions de la llista desplegable)]]="Substitució per IT",1,0)</f>
        <v>0</v>
      </c>
      <c r="CM713" s="73"/>
      <c r="CN713" s="63">
        <f>IF(Taula1[[#This Row],[Relació llocs de treball]]&gt;=1,1,0)</f>
        <v>0</v>
      </c>
      <c r="CO713" s="73"/>
      <c r="CP713" s="63">
        <f>IF(Taula1[[#This Row],[Identitat de gènere                                                          (fer servir opcions de la llista desplegable)]]="Home",1,0)</f>
        <v>0</v>
      </c>
      <c r="CQ713" s="63">
        <f>IF(Taula1[[#This Row],[Identitat de gènere                                                          (fer servir opcions de la llista desplegable)]]="Dona",1,0)</f>
        <v>0</v>
      </c>
      <c r="CR713" s="63">
        <f>IF(Taula1[[#This Row],[Identitat de gènere                                                          (fer servir opcions de la llista desplegable)]]="No binari",1,0)</f>
        <v>0</v>
      </c>
      <c r="CS713" s="73"/>
      <c r="CT713" s="63">
        <f t="shared" si="176"/>
        <v>0</v>
      </c>
      <c r="CU713" s="64">
        <f t="shared" si="183"/>
        <v>0</v>
      </c>
      <c r="CW713" s="64">
        <f t="shared" si="184"/>
        <v>0</v>
      </c>
      <c r="CX713" s="64">
        <f t="shared" si="185"/>
        <v>0</v>
      </c>
      <c r="CY713" s="64">
        <f t="shared" si="186"/>
        <v>0</v>
      </c>
      <c r="CZ713" s="64">
        <f t="shared" si="187"/>
        <v>0</v>
      </c>
      <c r="DB713" s="64">
        <f t="shared" si="188"/>
        <v>0</v>
      </c>
      <c r="DC713" s="64">
        <f t="shared" si="189"/>
        <v>0</v>
      </c>
      <c r="DD713" s="64">
        <f t="shared" si="190"/>
        <v>0</v>
      </c>
      <c r="DE713" s="64">
        <f t="shared" si="191"/>
        <v>0</v>
      </c>
    </row>
    <row r="714" spans="2:109" x14ac:dyDescent="0.3">
      <c r="B714" s="167"/>
      <c r="C714" s="186"/>
      <c r="D714" s="2"/>
      <c r="E714" s="67"/>
      <c r="F714" s="5"/>
      <c r="G714" s="5"/>
      <c r="H714" s="187"/>
      <c r="I714" s="111" t="str">
        <f ca="1">IF(Taula1[[#This Row],[Data naixement (format dd/mm/aaaa)]]="","0",DATEDIF(Taula1[[#This Row],[Data naixement (format dd/mm/aaaa)]],TODAY(),"Y"))</f>
        <v>0</v>
      </c>
      <c r="J714" s="6"/>
      <c r="K714" s="6"/>
      <c r="L714" s="6"/>
      <c r="M714" s="6"/>
      <c r="N714" s="56"/>
      <c r="O714" s="56"/>
      <c r="P714" s="56"/>
      <c r="Q714" s="6"/>
      <c r="R714" s="7"/>
      <c r="S714" s="143">
        <f>Taula1[[#This Row],[Mesos naturals sencers treballats període justificat (01/01/2023 - 31/03/2023)]]</f>
        <v>0</v>
      </c>
      <c r="T714" s="194">
        <f>Taula1[[#This Row],[Dies treballats període justificat (01/01/2023 - 31/03/2023)              no comptabilitzats com a mes natural sencer]]</f>
        <v>0</v>
      </c>
      <c r="U714" s="12"/>
      <c r="V714" s="7"/>
      <c r="W714" s="188"/>
      <c r="X714" s="188"/>
      <c r="Y714" s="188"/>
      <c r="Z714" s="188"/>
      <c r="AA714" s="190"/>
      <c r="AB714" s="143">
        <f>Taula1[[#This Row],[Grup justificat     (fer servir opcions de la llista desplegable)]]</f>
        <v>0</v>
      </c>
      <c r="AC714" s="182"/>
      <c r="AD714" s="39"/>
      <c r="AE714" s="131">
        <f>ROUND((AF714/100)*756*Taula1[[#This Row],[Mesos naturals sencers treballats període justificat (01/01/2023 - 31/03/2023)]],2)</f>
        <v>0</v>
      </c>
      <c r="AF714" s="81">
        <f>Taula1[[#This Row],[% Jornada segons contracte
(no posar el símbol %) ]]-Taula1[[#This Row],[% Reducció salari per baix rendiment        (no posar el símbol %)]]</f>
        <v>0</v>
      </c>
      <c r="AG714" s="131">
        <f>ROUND((AH714/100)*24.8547945*Taula1[[#This Row],[Dies treballats període justificat (01/01/2023 - 31/03/2023)              no comptabilitzats com a mes natural sencer]],2)</f>
        <v>0</v>
      </c>
      <c r="AH714" s="79">
        <f>Taula1[[#This Row],[% Jornada segons contracte
(no posar el símbol %) ]]-Taula1[[#This Row],[% Reducció salari per baix rendiment        (no posar el símbol %)]]</f>
        <v>0</v>
      </c>
      <c r="AI714" s="131">
        <f t="shared" si="177"/>
        <v>0</v>
      </c>
      <c r="AJ714" s="39"/>
      <c r="AK714" s="131">
        <f>ROUND((AL714/100)*756*Taula1[[#This Row],[Espai reservat Administració  (mesos)]],2)</f>
        <v>0</v>
      </c>
      <c r="AL714" s="81">
        <f>Taula1[[#This Row],[% Jornada segons contracte
(no posar el símbol %) ]]-Taula1[[#This Row],[% Reducció salari per baix rendiment        (no posar el símbol %)]]</f>
        <v>0</v>
      </c>
      <c r="AM714" s="131">
        <f>ROUND((AN714/100)*24.8547945*Taula1[[#This Row],[Espai reservat Administració (dies)]],2)</f>
        <v>0</v>
      </c>
      <c r="AN714" s="79">
        <f>Taula1[[#This Row],[% Jornada segons contracte
(no posar el símbol %) ]]-Taula1[[#This Row],[% Reducció salari per baix rendiment        (no posar el símbol %)]]</f>
        <v>0</v>
      </c>
      <c r="AO714" s="131">
        <f t="shared" si="178"/>
        <v>0</v>
      </c>
      <c r="AP714" s="87"/>
      <c r="AQ714" s="137">
        <f>ROUND((AR714/100)*693*Taula1[[#This Row],[Mesos naturals sencers treballats període justificat (01/01/2023 - 31/03/2023)]],2)</f>
        <v>0</v>
      </c>
      <c r="AR714" s="90">
        <f>Taula1[[#This Row],[% Jornada segons contracte
(no posar el símbol %) ]]-Taula1[[#This Row],[% Reducció salari per baix rendiment        (no posar el símbol %)]]</f>
        <v>0</v>
      </c>
      <c r="AS714" s="137">
        <f>ROUND((AT714/100)*22.78356164*Taula1[[#This Row],[Dies treballats període justificat (01/01/2023 - 31/03/2023)              no comptabilitzats com a mes natural sencer]],2)</f>
        <v>0</v>
      </c>
      <c r="AT714" s="90">
        <f>Taula1[[#This Row],[% Jornada segons contracte
(no posar el símbol %) ]]-Taula1[[#This Row],[% Reducció salari per baix rendiment        (no posar el símbol %)]]</f>
        <v>0</v>
      </c>
      <c r="AU714" s="137">
        <f t="shared" si="179"/>
        <v>0</v>
      </c>
      <c r="AV714" s="87"/>
      <c r="AW714" s="136">
        <f>ROUND((AX714/100)*693*Taula1[[#This Row],[Espai reservat Administració  (mesos)]],2)</f>
        <v>0</v>
      </c>
      <c r="AX714" s="90">
        <f>Taula1[[#This Row],[% Jornada segons contracte
(no posar el símbol %) ]]-Taula1[[#This Row],[% Reducció salari per baix rendiment        (no posar el símbol %)]]</f>
        <v>0</v>
      </c>
      <c r="AY714" s="131">
        <f>ROUND((AZ714/100)*22.78356164*Taula1[[#This Row],[Espai reservat Administració (dies)]],2)</f>
        <v>0</v>
      </c>
      <c r="AZ714" s="81">
        <f>Taula1[[#This Row],[% Jornada segons contracte
(no posar el símbol %) ]]-Taula1[[#This Row],[% Reducció salari per baix rendiment        (no posar el símbol %)]]</f>
        <v>0</v>
      </c>
      <c r="BA714" s="82">
        <f t="shared" si="180"/>
        <v>0</v>
      </c>
      <c r="BB714" s="41"/>
      <c r="BC714" s="131">
        <f>IF(Taula1[[#This Row],[Grup justificat     (fer servir opcions de la llista desplegable)]]=1,AI714,0)</f>
        <v>0</v>
      </c>
      <c r="BD714" s="131">
        <f>IF(Taula1[[#This Row],[Grup justificat     (fer servir opcions de la llista desplegable)]]=2,AU714,0)</f>
        <v>0</v>
      </c>
      <c r="BE714" s="41"/>
      <c r="BF714" s="131">
        <f>IF(Taula1[[#This Row],[Espai reservat Administració]]=1,AO714,0)</f>
        <v>0</v>
      </c>
      <c r="BG714" s="82">
        <f>IF(Taula1[[#This Row],[Espai reservat Administració]]=2,BA714,0)</f>
        <v>0</v>
      </c>
      <c r="BH714" s="41"/>
      <c r="BI714" s="126">
        <f>IF(Taula1[[#This Row],[Grup justificat     (fer servir opcions de la llista desplegable)]]=1,1,0)</f>
        <v>0</v>
      </c>
      <c r="BJ714" s="126">
        <f>IF(Taula1[[#This Row],[Espai reservat Administració]]=1,1,0)</f>
        <v>0</v>
      </c>
      <c r="BK714" s="111"/>
      <c r="BL714" s="126">
        <f>IF(Taula1[[#This Row],[Grup justificat     (fer servir opcions de la llista desplegable)]]=2,1,0)</f>
        <v>0</v>
      </c>
      <c r="BM714" s="126">
        <f>IF(Taula1[[#This Row],[Espai reservat Administració]]=2,1,0)</f>
        <v>0</v>
      </c>
      <c r="BN714" s="73"/>
      <c r="BO714" s="73"/>
      <c r="BP714" s="73"/>
      <c r="BQ714" s="73"/>
      <c r="BR714" s="73"/>
      <c r="BS714" s="73"/>
      <c r="BT714" s="73"/>
      <c r="BU714" s="73"/>
      <c r="BV714" s="73"/>
      <c r="BW714" s="73"/>
      <c r="BX714" s="73"/>
      <c r="BY714" s="73"/>
      <c r="BZ714" s="73"/>
      <c r="CA714" s="73"/>
      <c r="CB714" s="73"/>
      <c r="CC714" s="73"/>
      <c r="CD714" s="73"/>
      <c r="CE714" s="73"/>
      <c r="CF714" s="73"/>
      <c r="CG714" s="63">
        <f t="shared" si="181"/>
        <v>0</v>
      </c>
      <c r="CH714" s="63">
        <f t="shared" si="182"/>
        <v>0</v>
      </c>
      <c r="CI714" s="73"/>
      <c r="CJ714" s="63">
        <f>IF(Taula1[[#This Row],[Tipus de contracte                                  (fer servir opcions de la llista desplegable)]]="Indefinit",1,0)</f>
        <v>0</v>
      </c>
      <c r="CK714" s="63">
        <f>IF(Taula1[[#This Row],[Tipus de contracte                                  (fer servir opcions de la llista desplegable)]]="Temporal, igual o superior a 6 mesos",1,0)</f>
        <v>0</v>
      </c>
      <c r="CL714" s="63">
        <f>IF(Taula1[[#This Row],[Tipus de contracte                                  (fer servir opcions de la llista desplegable)]]="Substitució per IT",1,0)</f>
        <v>0</v>
      </c>
      <c r="CM714" s="73"/>
      <c r="CN714" s="63">
        <f>IF(Taula1[[#This Row],[Relació llocs de treball]]&gt;=1,1,0)</f>
        <v>0</v>
      </c>
      <c r="CO714" s="73"/>
      <c r="CP714" s="63">
        <f>IF(Taula1[[#This Row],[Identitat de gènere                                                          (fer servir opcions de la llista desplegable)]]="Home",1,0)</f>
        <v>0</v>
      </c>
      <c r="CQ714" s="63">
        <f>IF(Taula1[[#This Row],[Identitat de gènere                                                          (fer servir opcions de la llista desplegable)]]="Dona",1,0)</f>
        <v>0</v>
      </c>
      <c r="CR714" s="63">
        <f>IF(Taula1[[#This Row],[Identitat de gènere                                                          (fer servir opcions de la llista desplegable)]]="No binari",1,0)</f>
        <v>0</v>
      </c>
      <c r="CS714" s="73"/>
      <c r="CT714" s="63">
        <f t="shared" si="176"/>
        <v>0</v>
      </c>
      <c r="CU714" s="64">
        <f t="shared" si="183"/>
        <v>0</v>
      </c>
      <c r="CW714" s="64">
        <f t="shared" si="184"/>
        <v>0</v>
      </c>
      <c r="CX714" s="64">
        <f t="shared" si="185"/>
        <v>0</v>
      </c>
      <c r="CY714" s="64">
        <f t="shared" si="186"/>
        <v>0</v>
      </c>
      <c r="CZ714" s="64">
        <f t="shared" si="187"/>
        <v>0</v>
      </c>
      <c r="DB714" s="64">
        <f t="shared" si="188"/>
        <v>0</v>
      </c>
      <c r="DC714" s="64">
        <f t="shared" si="189"/>
        <v>0</v>
      </c>
      <c r="DD714" s="64">
        <f t="shared" si="190"/>
        <v>0</v>
      </c>
      <c r="DE714" s="64">
        <f t="shared" si="191"/>
        <v>0</v>
      </c>
    </row>
    <row r="715" spans="2:109" x14ac:dyDescent="0.3">
      <c r="B715" s="167"/>
      <c r="C715" s="186"/>
      <c r="D715" s="2"/>
      <c r="E715" s="67"/>
      <c r="F715" s="5"/>
      <c r="G715" s="5"/>
      <c r="H715" s="187"/>
      <c r="I715" s="111" t="str">
        <f ca="1">IF(Taula1[[#This Row],[Data naixement (format dd/mm/aaaa)]]="","0",DATEDIF(Taula1[[#This Row],[Data naixement (format dd/mm/aaaa)]],TODAY(),"Y"))</f>
        <v>0</v>
      </c>
      <c r="J715" s="6"/>
      <c r="K715" s="6"/>
      <c r="L715" s="6"/>
      <c r="M715" s="6"/>
      <c r="N715" s="56"/>
      <c r="O715" s="56"/>
      <c r="P715" s="56"/>
      <c r="Q715" s="6"/>
      <c r="R715" s="7"/>
      <c r="S715" s="143">
        <f>Taula1[[#This Row],[Mesos naturals sencers treballats període justificat (01/01/2023 - 31/03/2023)]]</f>
        <v>0</v>
      </c>
      <c r="T715" s="194">
        <f>Taula1[[#This Row],[Dies treballats període justificat (01/01/2023 - 31/03/2023)              no comptabilitzats com a mes natural sencer]]</f>
        <v>0</v>
      </c>
      <c r="U715" s="12"/>
      <c r="V715" s="7"/>
      <c r="W715" s="188"/>
      <c r="X715" s="188"/>
      <c r="Y715" s="188"/>
      <c r="Z715" s="188"/>
      <c r="AA715" s="190"/>
      <c r="AB715" s="143">
        <f>Taula1[[#This Row],[Grup justificat     (fer servir opcions de la llista desplegable)]]</f>
        <v>0</v>
      </c>
      <c r="AC715" s="182"/>
      <c r="AD715" s="39"/>
      <c r="AE715" s="131">
        <f>ROUND((AF715/100)*756*Taula1[[#This Row],[Mesos naturals sencers treballats període justificat (01/01/2023 - 31/03/2023)]],2)</f>
        <v>0</v>
      </c>
      <c r="AF715" s="81">
        <f>Taula1[[#This Row],[% Jornada segons contracte
(no posar el símbol %) ]]-Taula1[[#This Row],[% Reducció salari per baix rendiment        (no posar el símbol %)]]</f>
        <v>0</v>
      </c>
      <c r="AG715" s="131">
        <f>ROUND((AH715/100)*24.8547945*Taula1[[#This Row],[Dies treballats període justificat (01/01/2023 - 31/03/2023)              no comptabilitzats com a mes natural sencer]],2)</f>
        <v>0</v>
      </c>
      <c r="AH715" s="79">
        <f>Taula1[[#This Row],[% Jornada segons contracte
(no posar el símbol %) ]]-Taula1[[#This Row],[% Reducció salari per baix rendiment        (no posar el símbol %)]]</f>
        <v>0</v>
      </c>
      <c r="AI715" s="131">
        <f t="shared" si="177"/>
        <v>0</v>
      </c>
      <c r="AJ715" s="39"/>
      <c r="AK715" s="131">
        <f>ROUND((AL715/100)*756*Taula1[[#This Row],[Espai reservat Administració  (mesos)]],2)</f>
        <v>0</v>
      </c>
      <c r="AL715" s="81">
        <f>Taula1[[#This Row],[% Jornada segons contracte
(no posar el símbol %) ]]-Taula1[[#This Row],[% Reducció salari per baix rendiment        (no posar el símbol %)]]</f>
        <v>0</v>
      </c>
      <c r="AM715" s="131">
        <f>ROUND((AN715/100)*24.8547945*Taula1[[#This Row],[Espai reservat Administració (dies)]],2)</f>
        <v>0</v>
      </c>
      <c r="AN715" s="79">
        <f>Taula1[[#This Row],[% Jornada segons contracte
(no posar el símbol %) ]]-Taula1[[#This Row],[% Reducció salari per baix rendiment        (no posar el símbol %)]]</f>
        <v>0</v>
      </c>
      <c r="AO715" s="131">
        <f t="shared" si="178"/>
        <v>0</v>
      </c>
      <c r="AP715" s="87"/>
      <c r="AQ715" s="137">
        <f>ROUND((AR715/100)*693*Taula1[[#This Row],[Mesos naturals sencers treballats període justificat (01/01/2023 - 31/03/2023)]],2)</f>
        <v>0</v>
      </c>
      <c r="AR715" s="90">
        <f>Taula1[[#This Row],[% Jornada segons contracte
(no posar el símbol %) ]]-Taula1[[#This Row],[% Reducció salari per baix rendiment        (no posar el símbol %)]]</f>
        <v>0</v>
      </c>
      <c r="AS715" s="137">
        <f>ROUND((AT715/100)*22.78356164*Taula1[[#This Row],[Dies treballats període justificat (01/01/2023 - 31/03/2023)              no comptabilitzats com a mes natural sencer]],2)</f>
        <v>0</v>
      </c>
      <c r="AT715" s="90">
        <f>Taula1[[#This Row],[% Jornada segons contracte
(no posar el símbol %) ]]-Taula1[[#This Row],[% Reducció salari per baix rendiment        (no posar el símbol %)]]</f>
        <v>0</v>
      </c>
      <c r="AU715" s="137">
        <f t="shared" si="179"/>
        <v>0</v>
      </c>
      <c r="AV715" s="87"/>
      <c r="AW715" s="136">
        <f>ROUND((AX715/100)*693*Taula1[[#This Row],[Espai reservat Administració  (mesos)]],2)</f>
        <v>0</v>
      </c>
      <c r="AX715" s="90">
        <f>Taula1[[#This Row],[% Jornada segons contracte
(no posar el símbol %) ]]-Taula1[[#This Row],[% Reducció salari per baix rendiment        (no posar el símbol %)]]</f>
        <v>0</v>
      </c>
      <c r="AY715" s="131">
        <f>ROUND((AZ715/100)*22.78356164*Taula1[[#This Row],[Espai reservat Administració (dies)]],2)</f>
        <v>0</v>
      </c>
      <c r="AZ715" s="81">
        <f>Taula1[[#This Row],[% Jornada segons contracte
(no posar el símbol %) ]]-Taula1[[#This Row],[% Reducció salari per baix rendiment        (no posar el símbol %)]]</f>
        <v>0</v>
      </c>
      <c r="BA715" s="82">
        <f t="shared" si="180"/>
        <v>0</v>
      </c>
      <c r="BB715" s="41"/>
      <c r="BC715" s="131">
        <f>IF(Taula1[[#This Row],[Grup justificat     (fer servir opcions de la llista desplegable)]]=1,AI715,0)</f>
        <v>0</v>
      </c>
      <c r="BD715" s="131">
        <f>IF(Taula1[[#This Row],[Grup justificat     (fer servir opcions de la llista desplegable)]]=2,AU715,0)</f>
        <v>0</v>
      </c>
      <c r="BE715" s="41"/>
      <c r="BF715" s="131">
        <f>IF(Taula1[[#This Row],[Espai reservat Administració]]=1,AO715,0)</f>
        <v>0</v>
      </c>
      <c r="BG715" s="82">
        <f>IF(Taula1[[#This Row],[Espai reservat Administració]]=2,BA715,0)</f>
        <v>0</v>
      </c>
      <c r="BH715" s="41"/>
      <c r="BI715" s="126">
        <f>IF(Taula1[[#This Row],[Grup justificat     (fer servir opcions de la llista desplegable)]]=1,1,0)</f>
        <v>0</v>
      </c>
      <c r="BJ715" s="126">
        <f>IF(Taula1[[#This Row],[Espai reservat Administració]]=1,1,0)</f>
        <v>0</v>
      </c>
      <c r="BK715" s="111"/>
      <c r="BL715" s="126">
        <f>IF(Taula1[[#This Row],[Grup justificat     (fer servir opcions de la llista desplegable)]]=2,1,0)</f>
        <v>0</v>
      </c>
      <c r="BM715" s="126">
        <f>IF(Taula1[[#This Row],[Espai reservat Administració]]=2,1,0)</f>
        <v>0</v>
      </c>
      <c r="BN715" s="73"/>
      <c r="BO715" s="73"/>
      <c r="BP715" s="73"/>
      <c r="BQ715" s="73"/>
      <c r="BR715" s="73"/>
      <c r="BS715" s="73"/>
      <c r="BT715" s="73"/>
      <c r="BU715" s="73"/>
      <c r="BV715" s="73"/>
      <c r="BW715" s="73"/>
      <c r="BX715" s="73"/>
      <c r="BY715" s="73"/>
      <c r="BZ715" s="73"/>
      <c r="CA715" s="73"/>
      <c r="CB715" s="73"/>
      <c r="CC715" s="73"/>
      <c r="CD715" s="73"/>
      <c r="CE715" s="73"/>
      <c r="CF715" s="73"/>
      <c r="CG715" s="63">
        <f t="shared" si="181"/>
        <v>0</v>
      </c>
      <c r="CH715" s="63">
        <f t="shared" si="182"/>
        <v>0</v>
      </c>
      <c r="CI715" s="73"/>
      <c r="CJ715" s="63">
        <f>IF(Taula1[[#This Row],[Tipus de contracte                                  (fer servir opcions de la llista desplegable)]]="Indefinit",1,0)</f>
        <v>0</v>
      </c>
      <c r="CK715" s="63">
        <f>IF(Taula1[[#This Row],[Tipus de contracte                                  (fer servir opcions de la llista desplegable)]]="Temporal, igual o superior a 6 mesos",1,0)</f>
        <v>0</v>
      </c>
      <c r="CL715" s="63">
        <f>IF(Taula1[[#This Row],[Tipus de contracte                                  (fer servir opcions de la llista desplegable)]]="Substitució per IT",1,0)</f>
        <v>0</v>
      </c>
      <c r="CM715" s="73"/>
      <c r="CN715" s="63">
        <f>IF(Taula1[[#This Row],[Relació llocs de treball]]&gt;=1,1,0)</f>
        <v>0</v>
      </c>
      <c r="CO715" s="73"/>
      <c r="CP715" s="63">
        <f>IF(Taula1[[#This Row],[Identitat de gènere                                                          (fer servir opcions de la llista desplegable)]]="Home",1,0)</f>
        <v>0</v>
      </c>
      <c r="CQ715" s="63">
        <f>IF(Taula1[[#This Row],[Identitat de gènere                                                          (fer servir opcions de la llista desplegable)]]="Dona",1,0)</f>
        <v>0</v>
      </c>
      <c r="CR715" s="63">
        <f>IF(Taula1[[#This Row],[Identitat de gènere                                                          (fer servir opcions de la llista desplegable)]]="No binari",1,0)</f>
        <v>0</v>
      </c>
      <c r="CS715" s="73"/>
      <c r="CT715" s="63">
        <f t="shared" si="176"/>
        <v>0</v>
      </c>
      <c r="CU715" s="64">
        <f t="shared" si="183"/>
        <v>0</v>
      </c>
      <c r="CW715" s="64">
        <f t="shared" si="184"/>
        <v>0</v>
      </c>
      <c r="CX715" s="64">
        <f t="shared" si="185"/>
        <v>0</v>
      </c>
      <c r="CY715" s="64">
        <f t="shared" si="186"/>
        <v>0</v>
      </c>
      <c r="CZ715" s="64">
        <f t="shared" si="187"/>
        <v>0</v>
      </c>
      <c r="DB715" s="64">
        <f t="shared" si="188"/>
        <v>0</v>
      </c>
      <c r="DC715" s="64">
        <f t="shared" si="189"/>
        <v>0</v>
      </c>
      <c r="DD715" s="64">
        <f t="shared" si="190"/>
        <v>0</v>
      </c>
      <c r="DE715" s="64">
        <f t="shared" si="191"/>
        <v>0</v>
      </c>
    </row>
    <row r="716" spans="2:109" x14ac:dyDescent="0.3">
      <c r="B716" s="167"/>
      <c r="C716" s="186"/>
      <c r="D716" s="2"/>
      <c r="E716" s="67"/>
      <c r="F716" s="5"/>
      <c r="G716" s="5"/>
      <c r="H716" s="187"/>
      <c r="I716" s="111" t="str">
        <f ca="1">IF(Taula1[[#This Row],[Data naixement (format dd/mm/aaaa)]]="","0",DATEDIF(Taula1[[#This Row],[Data naixement (format dd/mm/aaaa)]],TODAY(),"Y"))</f>
        <v>0</v>
      </c>
      <c r="J716" s="6"/>
      <c r="K716" s="6"/>
      <c r="L716" s="6"/>
      <c r="M716" s="6"/>
      <c r="N716" s="56"/>
      <c r="O716" s="56"/>
      <c r="P716" s="56"/>
      <c r="Q716" s="6"/>
      <c r="R716" s="7"/>
      <c r="S716" s="143">
        <f>Taula1[[#This Row],[Mesos naturals sencers treballats període justificat (01/01/2023 - 31/03/2023)]]</f>
        <v>0</v>
      </c>
      <c r="T716" s="194">
        <f>Taula1[[#This Row],[Dies treballats període justificat (01/01/2023 - 31/03/2023)              no comptabilitzats com a mes natural sencer]]</f>
        <v>0</v>
      </c>
      <c r="U716" s="12"/>
      <c r="V716" s="7"/>
      <c r="W716" s="188"/>
      <c r="X716" s="188"/>
      <c r="Y716" s="188"/>
      <c r="Z716" s="188"/>
      <c r="AA716" s="190"/>
      <c r="AB716" s="143">
        <f>Taula1[[#This Row],[Grup justificat     (fer servir opcions de la llista desplegable)]]</f>
        <v>0</v>
      </c>
      <c r="AC716" s="182"/>
      <c r="AD716" s="39"/>
      <c r="AE716" s="131">
        <f>ROUND((AF716/100)*756*Taula1[[#This Row],[Mesos naturals sencers treballats període justificat (01/01/2023 - 31/03/2023)]],2)</f>
        <v>0</v>
      </c>
      <c r="AF716" s="81">
        <f>Taula1[[#This Row],[% Jornada segons contracte
(no posar el símbol %) ]]-Taula1[[#This Row],[% Reducció salari per baix rendiment        (no posar el símbol %)]]</f>
        <v>0</v>
      </c>
      <c r="AG716" s="131">
        <f>ROUND((AH716/100)*24.8547945*Taula1[[#This Row],[Dies treballats període justificat (01/01/2023 - 31/03/2023)              no comptabilitzats com a mes natural sencer]],2)</f>
        <v>0</v>
      </c>
      <c r="AH716" s="79">
        <f>Taula1[[#This Row],[% Jornada segons contracte
(no posar el símbol %) ]]-Taula1[[#This Row],[% Reducció salari per baix rendiment        (no posar el símbol %)]]</f>
        <v>0</v>
      </c>
      <c r="AI716" s="131">
        <f t="shared" si="177"/>
        <v>0</v>
      </c>
      <c r="AJ716" s="39"/>
      <c r="AK716" s="131">
        <f>ROUND((AL716/100)*756*Taula1[[#This Row],[Espai reservat Administració  (mesos)]],2)</f>
        <v>0</v>
      </c>
      <c r="AL716" s="81">
        <f>Taula1[[#This Row],[% Jornada segons contracte
(no posar el símbol %) ]]-Taula1[[#This Row],[% Reducció salari per baix rendiment        (no posar el símbol %)]]</f>
        <v>0</v>
      </c>
      <c r="AM716" s="131">
        <f>ROUND((AN716/100)*24.8547945*Taula1[[#This Row],[Espai reservat Administració (dies)]],2)</f>
        <v>0</v>
      </c>
      <c r="AN716" s="79">
        <f>Taula1[[#This Row],[% Jornada segons contracte
(no posar el símbol %) ]]-Taula1[[#This Row],[% Reducció salari per baix rendiment        (no posar el símbol %)]]</f>
        <v>0</v>
      </c>
      <c r="AO716" s="131">
        <f t="shared" si="178"/>
        <v>0</v>
      </c>
      <c r="AP716" s="87"/>
      <c r="AQ716" s="137">
        <f>ROUND((AR716/100)*693*Taula1[[#This Row],[Mesos naturals sencers treballats període justificat (01/01/2023 - 31/03/2023)]],2)</f>
        <v>0</v>
      </c>
      <c r="AR716" s="90">
        <f>Taula1[[#This Row],[% Jornada segons contracte
(no posar el símbol %) ]]-Taula1[[#This Row],[% Reducció salari per baix rendiment        (no posar el símbol %)]]</f>
        <v>0</v>
      </c>
      <c r="AS716" s="137">
        <f>ROUND((AT716/100)*22.78356164*Taula1[[#This Row],[Dies treballats període justificat (01/01/2023 - 31/03/2023)              no comptabilitzats com a mes natural sencer]],2)</f>
        <v>0</v>
      </c>
      <c r="AT716" s="90">
        <f>Taula1[[#This Row],[% Jornada segons contracte
(no posar el símbol %) ]]-Taula1[[#This Row],[% Reducció salari per baix rendiment        (no posar el símbol %)]]</f>
        <v>0</v>
      </c>
      <c r="AU716" s="137">
        <f t="shared" si="179"/>
        <v>0</v>
      </c>
      <c r="AV716" s="87"/>
      <c r="AW716" s="136">
        <f>ROUND((AX716/100)*693*Taula1[[#This Row],[Espai reservat Administració  (mesos)]],2)</f>
        <v>0</v>
      </c>
      <c r="AX716" s="90">
        <f>Taula1[[#This Row],[% Jornada segons contracte
(no posar el símbol %) ]]-Taula1[[#This Row],[% Reducció salari per baix rendiment        (no posar el símbol %)]]</f>
        <v>0</v>
      </c>
      <c r="AY716" s="131">
        <f>ROUND((AZ716/100)*22.78356164*Taula1[[#This Row],[Espai reservat Administració (dies)]],2)</f>
        <v>0</v>
      </c>
      <c r="AZ716" s="81">
        <f>Taula1[[#This Row],[% Jornada segons contracte
(no posar el símbol %) ]]-Taula1[[#This Row],[% Reducció salari per baix rendiment        (no posar el símbol %)]]</f>
        <v>0</v>
      </c>
      <c r="BA716" s="82">
        <f t="shared" si="180"/>
        <v>0</v>
      </c>
      <c r="BB716" s="41"/>
      <c r="BC716" s="131">
        <f>IF(Taula1[[#This Row],[Grup justificat     (fer servir opcions de la llista desplegable)]]=1,AI716,0)</f>
        <v>0</v>
      </c>
      <c r="BD716" s="131">
        <f>IF(Taula1[[#This Row],[Grup justificat     (fer servir opcions de la llista desplegable)]]=2,AU716,0)</f>
        <v>0</v>
      </c>
      <c r="BE716" s="41"/>
      <c r="BF716" s="131">
        <f>IF(Taula1[[#This Row],[Espai reservat Administració]]=1,AO716,0)</f>
        <v>0</v>
      </c>
      <c r="BG716" s="82">
        <f>IF(Taula1[[#This Row],[Espai reservat Administració]]=2,BA716,0)</f>
        <v>0</v>
      </c>
      <c r="BH716" s="41"/>
      <c r="BI716" s="126">
        <f>IF(Taula1[[#This Row],[Grup justificat     (fer servir opcions de la llista desplegable)]]=1,1,0)</f>
        <v>0</v>
      </c>
      <c r="BJ716" s="126">
        <f>IF(Taula1[[#This Row],[Espai reservat Administració]]=1,1,0)</f>
        <v>0</v>
      </c>
      <c r="BK716" s="111"/>
      <c r="BL716" s="126">
        <f>IF(Taula1[[#This Row],[Grup justificat     (fer servir opcions de la llista desplegable)]]=2,1,0)</f>
        <v>0</v>
      </c>
      <c r="BM716" s="126">
        <f>IF(Taula1[[#This Row],[Espai reservat Administració]]=2,1,0)</f>
        <v>0</v>
      </c>
      <c r="BN716" s="73"/>
      <c r="BO716" s="73"/>
      <c r="BP716" s="73"/>
      <c r="BQ716" s="73"/>
      <c r="BR716" s="73"/>
      <c r="BS716" s="73"/>
      <c r="BT716" s="73"/>
      <c r="BU716" s="73"/>
      <c r="BV716" s="73"/>
      <c r="BW716" s="73"/>
      <c r="BX716" s="73"/>
      <c r="BY716" s="73"/>
      <c r="BZ716" s="73"/>
      <c r="CA716" s="73"/>
      <c r="CB716" s="73"/>
      <c r="CC716" s="73"/>
      <c r="CD716" s="73"/>
      <c r="CE716" s="73"/>
      <c r="CF716" s="73"/>
      <c r="CG716" s="63">
        <f t="shared" si="181"/>
        <v>0</v>
      </c>
      <c r="CH716" s="63">
        <f t="shared" si="182"/>
        <v>0</v>
      </c>
      <c r="CI716" s="73"/>
      <c r="CJ716" s="63">
        <f>IF(Taula1[[#This Row],[Tipus de contracte                                  (fer servir opcions de la llista desplegable)]]="Indefinit",1,0)</f>
        <v>0</v>
      </c>
      <c r="CK716" s="63">
        <f>IF(Taula1[[#This Row],[Tipus de contracte                                  (fer servir opcions de la llista desplegable)]]="Temporal, igual o superior a 6 mesos",1,0)</f>
        <v>0</v>
      </c>
      <c r="CL716" s="63">
        <f>IF(Taula1[[#This Row],[Tipus de contracte                                  (fer servir opcions de la llista desplegable)]]="Substitució per IT",1,0)</f>
        <v>0</v>
      </c>
      <c r="CM716" s="73"/>
      <c r="CN716" s="63">
        <f>IF(Taula1[[#This Row],[Relació llocs de treball]]&gt;=1,1,0)</f>
        <v>0</v>
      </c>
      <c r="CO716" s="73"/>
      <c r="CP716" s="63">
        <f>IF(Taula1[[#This Row],[Identitat de gènere                                                          (fer servir opcions de la llista desplegable)]]="Home",1,0)</f>
        <v>0</v>
      </c>
      <c r="CQ716" s="63">
        <f>IF(Taula1[[#This Row],[Identitat de gènere                                                          (fer servir opcions de la llista desplegable)]]="Dona",1,0)</f>
        <v>0</v>
      </c>
      <c r="CR716" s="63">
        <f>IF(Taula1[[#This Row],[Identitat de gènere                                                          (fer servir opcions de la llista desplegable)]]="No binari",1,0)</f>
        <v>0</v>
      </c>
      <c r="CS716" s="73"/>
      <c r="CT716" s="63">
        <f t="shared" si="176"/>
        <v>0</v>
      </c>
      <c r="CU716" s="64">
        <f t="shared" si="183"/>
        <v>0</v>
      </c>
      <c r="CW716" s="64">
        <f t="shared" si="184"/>
        <v>0</v>
      </c>
      <c r="CX716" s="64">
        <f t="shared" si="185"/>
        <v>0</v>
      </c>
      <c r="CY716" s="64">
        <f t="shared" si="186"/>
        <v>0</v>
      </c>
      <c r="CZ716" s="64">
        <f t="shared" si="187"/>
        <v>0</v>
      </c>
      <c r="DB716" s="64">
        <f t="shared" si="188"/>
        <v>0</v>
      </c>
      <c r="DC716" s="64">
        <f t="shared" si="189"/>
        <v>0</v>
      </c>
      <c r="DD716" s="64">
        <f t="shared" si="190"/>
        <v>0</v>
      </c>
      <c r="DE716" s="64">
        <f t="shared" si="191"/>
        <v>0</v>
      </c>
    </row>
    <row r="717" spans="2:109" x14ac:dyDescent="0.3">
      <c r="B717" s="167"/>
      <c r="C717" s="186"/>
      <c r="D717" s="2"/>
      <c r="E717" s="67"/>
      <c r="F717" s="5"/>
      <c r="G717" s="5"/>
      <c r="H717" s="187"/>
      <c r="I717" s="111" t="str">
        <f ca="1">IF(Taula1[[#This Row],[Data naixement (format dd/mm/aaaa)]]="","0",DATEDIF(Taula1[[#This Row],[Data naixement (format dd/mm/aaaa)]],TODAY(),"Y"))</f>
        <v>0</v>
      </c>
      <c r="J717" s="6"/>
      <c r="K717" s="6"/>
      <c r="L717" s="6"/>
      <c r="M717" s="6"/>
      <c r="N717" s="56"/>
      <c r="O717" s="56"/>
      <c r="P717" s="56"/>
      <c r="Q717" s="6"/>
      <c r="R717" s="7"/>
      <c r="S717" s="143">
        <f>Taula1[[#This Row],[Mesos naturals sencers treballats període justificat (01/01/2023 - 31/03/2023)]]</f>
        <v>0</v>
      </c>
      <c r="T717" s="194">
        <f>Taula1[[#This Row],[Dies treballats període justificat (01/01/2023 - 31/03/2023)              no comptabilitzats com a mes natural sencer]]</f>
        <v>0</v>
      </c>
      <c r="U717" s="12"/>
      <c r="V717" s="7"/>
      <c r="W717" s="188"/>
      <c r="X717" s="188"/>
      <c r="Y717" s="188"/>
      <c r="Z717" s="188"/>
      <c r="AA717" s="190"/>
      <c r="AB717" s="143">
        <f>Taula1[[#This Row],[Grup justificat     (fer servir opcions de la llista desplegable)]]</f>
        <v>0</v>
      </c>
      <c r="AC717" s="182"/>
      <c r="AD717" s="39"/>
      <c r="AE717" s="131">
        <f>ROUND((AF717/100)*756*Taula1[[#This Row],[Mesos naturals sencers treballats període justificat (01/01/2023 - 31/03/2023)]],2)</f>
        <v>0</v>
      </c>
      <c r="AF717" s="81">
        <f>Taula1[[#This Row],[% Jornada segons contracte
(no posar el símbol %) ]]-Taula1[[#This Row],[% Reducció salari per baix rendiment        (no posar el símbol %)]]</f>
        <v>0</v>
      </c>
      <c r="AG717" s="131">
        <f>ROUND((AH717/100)*24.8547945*Taula1[[#This Row],[Dies treballats període justificat (01/01/2023 - 31/03/2023)              no comptabilitzats com a mes natural sencer]],2)</f>
        <v>0</v>
      </c>
      <c r="AH717" s="79">
        <f>Taula1[[#This Row],[% Jornada segons contracte
(no posar el símbol %) ]]-Taula1[[#This Row],[% Reducció salari per baix rendiment        (no posar el símbol %)]]</f>
        <v>0</v>
      </c>
      <c r="AI717" s="131">
        <f t="shared" si="177"/>
        <v>0</v>
      </c>
      <c r="AJ717" s="39"/>
      <c r="AK717" s="131">
        <f>ROUND((AL717/100)*756*Taula1[[#This Row],[Espai reservat Administració  (mesos)]],2)</f>
        <v>0</v>
      </c>
      <c r="AL717" s="81">
        <f>Taula1[[#This Row],[% Jornada segons contracte
(no posar el símbol %) ]]-Taula1[[#This Row],[% Reducció salari per baix rendiment        (no posar el símbol %)]]</f>
        <v>0</v>
      </c>
      <c r="AM717" s="131">
        <f>ROUND((AN717/100)*24.8547945*Taula1[[#This Row],[Espai reservat Administració (dies)]],2)</f>
        <v>0</v>
      </c>
      <c r="AN717" s="79">
        <f>Taula1[[#This Row],[% Jornada segons contracte
(no posar el símbol %) ]]-Taula1[[#This Row],[% Reducció salari per baix rendiment        (no posar el símbol %)]]</f>
        <v>0</v>
      </c>
      <c r="AO717" s="131">
        <f t="shared" si="178"/>
        <v>0</v>
      </c>
      <c r="AP717" s="87"/>
      <c r="AQ717" s="137">
        <f>ROUND((AR717/100)*693*Taula1[[#This Row],[Mesos naturals sencers treballats període justificat (01/01/2023 - 31/03/2023)]],2)</f>
        <v>0</v>
      </c>
      <c r="AR717" s="90">
        <f>Taula1[[#This Row],[% Jornada segons contracte
(no posar el símbol %) ]]-Taula1[[#This Row],[% Reducció salari per baix rendiment        (no posar el símbol %)]]</f>
        <v>0</v>
      </c>
      <c r="AS717" s="137">
        <f>ROUND((AT717/100)*22.78356164*Taula1[[#This Row],[Dies treballats període justificat (01/01/2023 - 31/03/2023)              no comptabilitzats com a mes natural sencer]],2)</f>
        <v>0</v>
      </c>
      <c r="AT717" s="90">
        <f>Taula1[[#This Row],[% Jornada segons contracte
(no posar el símbol %) ]]-Taula1[[#This Row],[% Reducció salari per baix rendiment        (no posar el símbol %)]]</f>
        <v>0</v>
      </c>
      <c r="AU717" s="137">
        <f t="shared" si="179"/>
        <v>0</v>
      </c>
      <c r="AV717" s="87"/>
      <c r="AW717" s="136">
        <f>ROUND((AX717/100)*693*Taula1[[#This Row],[Espai reservat Administració  (mesos)]],2)</f>
        <v>0</v>
      </c>
      <c r="AX717" s="90">
        <f>Taula1[[#This Row],[% Jornada segons contracte
(no posar el símbol %) ]]-Taula1[[#This Row],[% Reducció salari per baix rendiment        (no posar el símbol %)]]</f>
        <v>0</v>
      </c>
      <c r="AY717" s="131">
        <f>ROUND((AZ717/100)*22.78356164*Taula1[[#This Row],[Espai reservat Administració (dies)]],2)</f>
        <v>0</v>
      </c>
      <c r="AZ717" s="81">
        <f>Taula1[[#This Row],[% Jornada segons contracte
(no posar el símbol %) ]]-Taula1[[#This Row],[% Reducció salari per baix rendiment        (no posar el símbol %)]]</f>
        <v>0</v>
      </c>
      <c r="BA717" s="82">
        <f t="shared" si="180"/>
        <v>0</v>
      </c>
      <c r="BB717" s="41"/>
      <c r="BC717" s="131">
        <f>IF(Taula1[[#This Row],[Grup justificat     (fer servir opcions de la llista desplegable)]]=1,AI717,0)</f>
        <v>0</v>
      </c>
      <c r="BD717" s="131">
        <f>IF(Taula1[[#This Row],[Grup justificat     (fer servir opcions de la llista desplegable)]]=2,AU717,0)</f>
        <v>0</v>
      </c>
      <c r="BE717" s="41"/>
      <c r="BF717" s="131">
        <f>IF(Taula1[[#This Row],[Espai reservat Administració]]=1,AO717,0)</f>
        <v>0</v>
      </c>
      <c r="BG717" s="82">
        <f>IF(Taula1[[#This Row],[Espai reservat Administració]]=2,BA717,0)</f>
        <v>0</v>
      </c>
      <c r="BH717" s="41"/>
      <c r="BI717" s="126">
        <f>IF(Taula1[[#This Row],[Grup justificat     (fer servir opcions de la llista desplegable)]]=1,1,0)</f>
        <v>0</v>
      </c>
      <c r="BJ717" s="126">
        <f>IF(Taula1[[#This Row],[Espai reservat Administració]]=1,1,0)</f>
        <v>0</v>
      </c>
      <c r="BK717" s="111"/>
      <c r="BL717" s="126">
        <f>IF(Taula1[[#This Row],[Grup justificat     (fer servir opcions de la llista desplegable)]]=2,1,0)</f>
        <v>0</v>
      </c>
      <c r="BM717" s="126">
        <f>IF(Taula1[[#This Row],[Espai reservat Administració]]=2,1,0)</f>
        <v>0</v>
      </c>
      <c r="BN717" s="73"/>
      <c r="BO717" s="73"/>
      <c r="BP717" s="73"/>
      <c r="BQ717" s="73"/>
      <c r="BR717" s="73"/>
      <c r="BS717" s="73"/>
      <c r="BT717" s="73"/>
      <c r="BU717" s="73"/>
      <c r="BV717" s="73"/>
      <c r="BW717" s="73"/>
      <c r="BX717" s="73"/>
      <c r="BY717" s="73"/>
      <c r="BZ717" s="73"/>
      <c r="CA717" s="73"/>
      <c r="CB717" s="73"/>
      <c r="CC717" s="73"/>
      <c r="CD717" s="73"/>
      <c r="CE717" s="73"/>
      <c r="CF717" s="73"/>
      <c r="CG717" s="63">
        <f t="shared" si="181"/>
        <v>0</v>
      </c>
      <c r="CH717" s="63">
        <f t="shared" si="182"/>
        <v>0</v>
      </c>
      <c r="CI717" s="73"/>
      <c r="CJ717" s="63">
        <f>IF(Taula1[[#This Row],[Tipus de contracte                                  (fer servir opcions de la llista desplegable)]]="Indefinit",1,0)</f>
        <v>0</v>
      </c>
      <c r="CK717" s="63">
        <f>IF(Taula1[[#This Row],[Tipus de contracte                                  (fer servir opcions de la llista desplegable)]]="Temporal, igual o superior a 6 mesos",1,0)</f>
        <v>0</v>
      </c>
      <c r="CL717" s="63">
        <f>IF(Taula1[[#This Row],[Tipus de contracte                                  (fer servir opcions de la llista desplegable)]]="Substitució per IT",1,0)</f>
        <v>0</v>
      </c>
      <c r="CM717" s="73"/>
      <c r="CN717" s="63">
        <f>IF(Taula1[[#This Row],[Relació llocs de treball]]&gt;=1,1,0)</f>
        <v>0</v>
      </c>
      <c r="CO717" s="73"/>
      <c r="CP717" s="63">
        <f>IF(Taula1[[#This Row],[Identitat de gènere                                                          (fer servir opcions de la llista desplegable)]]="Home",1,0)</f>
        <v>0</v>
      </c>
      <c r="CQ717" s="63">
        <f>IF(Taula1[[#This Row],[Identitat de gènere                                                          (fer servir opcions de la llista desplegable)]]="Dona",1,0)</f>
        <v>0</v>
      </c>
      <c r="CR717" s="63">
        <f>IF(Taula1[[#This Row],[Identitat de gènere                                                          (fer servir opcions de la llista desplegable)]]="No binari",1,0)</f>
        <v>0</v>
      </c>
      <c r="CS717" s="73"/>
      <c r="CT717" s="63">
        <f t="shared" si="176"/>
        <v>0</v>
      </c>
      <c r="CU717" s="64">
        <f t="shared" si="183"/>
        <v>0</v>
      </c>
      <c r="CW717" s="64">
        <f t="shared" si="184"/>
        <v>0</v>
      </c>
      <c r="CX717" s="64">
        <f t="shared" si="185"/>
        <v>0</v>
      </c>
      <c r="CY717" s="64">
        <f t="shared" si="186"/>
        <v>0</v>
      </c>
      <c r="CZ717" s="64">
        <f t="shared" si="187"/>
        <v>0</v>
      </c>
      <c r="DB717" s="64">
        <f t="shared" si="188"/>
        <v>0</v>
      </c>
      <c r="DC717" s="64">
        <f t="shared" si="189"/>
        <v>0</v>
      </c>
      <c r="DD717" s="64">
        <f t="shared" si="190"/>
        <v>0</v>
      </c>
      <c r="DE717" s="64">
        <f t="shared" si="191"/>
        <v>0</v>
      </c>
    </row>
    <row r="718" spans="2:109" x14ac:dyDescent="0.3">
      <c r="B718" s="167"/>
      <c r="C718" s="186"/>
      <c r="D718" s="2"/>
      <c r="E718" s="67"/>
      <c r="F718" s="5"/>
      <c r="G718" s="5"/>
      <c r="H718" s="187"/>
      <c r="I718" s="111" t="str">
        <f ca="1">IF(Taula1[[#This Row],[Data naixement (format dd/mm/aaaa)]]="","0",DATEDIF(Taula1[[#This Row],[Data naixement (format dd/mm/aaaa)]],TODAY(),"Y"))</f>
        <v>0</v>
      </c>
      <c r="J718" s="6"/>
      <c r="K718" s="6"/>
      <c r="L718" s="6"/>
      <c r="M718" s="6"/>
      <c r="N718" s="56"/>
      <c r="O718" s="56"/>
      <c r="P718" s="56"/>
      <c r="Q718" s="6"/>
      <c r="R718" s="7"/>
      <c r="S718" s="143">
        <f>Taula1[[#This Row],[Mesos naturals sencers treballats període justificat (01/01/2023 - 31/03/2023)]]</f>
        <v>0</v>
      </c>
      <c r="T718" s="194">
        <f>Taula1[[#This Row],[Dies treballats període justificat (01/01/2023 - 31/03/2023)              no comptabilitzats com a mes natural sencer]]</f>
        <v>0</v>
      </c>
      <c r="U718" s="12"/>
      <c r="V718" s="7"/>
      <c r="W718" s="188"/>
      <c r="X718" s="188"/>
      <c r="Y718" s="188"/>
      <c r="Z718" s="188"/>
      <c r="AA718" s="190"/>
      <c r="AB718" s="143">
        <f>Taula1[[#This Row],[Grup justificat     (fer servir opcions de la llista desplegable)]]</f>
        <v>0</v>
      </c>
      <c r="AC718" s="182"/>
      <c r="AD718" s="39"/>
      <c r="AE718" s="131">
        <f>ROUND((AF718/100)*756*Taula1[[#This Row],[Mesos naturals sencers treballats període justificat (01/01/2023 - 31/03/2023)]],2)</f>
        <v>0</v>
      </c>
      <c r="AF718" s="81">
        <f>Taula1[[#This Row],[% Jornada segons contracte
(no posar el símbol %) ]]-Taula1[[#This Row],[% Reducció salari per baix rendiment        (no posar el símbol %)]]</f>
        <v>0</v>
      </c>
      <c r="AG718" s="131">
        <f>ROUND((AH718/100)*24.8547945*Taula1[[#This Row],[Dies treballats període justificat (01/01/2023 - 31/03/2023)              no comptabilitzats com a mes natural sencer]],2)</f>
        <v>0</v>
      </c>
      <c r="AH718" s="79">
        <f>Taula1[[#This Row],[% Jornada segons contracte
(no posar el símbol %) ]]-Taula1[[#This Row],[% Reducció salari per baix rendiment        (no posar el símbol %)]]</f>
        <v>0</v>
      </c>
      <c r="AI718" s="131">
        <f t="shared" si="177"/>
        <v>0</v>
      </c>
      <c r="AJ718" s="39"/>
      <c r="AK718" s="131">
        <f>ROUND((AL718/100)*756*Taula1[[#This Row],[Espai reservat Administració  (mesos)]],2)</f>
        <v>0</v>
      </c>
      <c r="AL718" s="81">
        <f>Taula1[[#This Row],[% Jornada segons contracte
(no posar el símbol %) ]]-Taula1[[#This Row],[% Reducció salari per baix rendiment        (no posar el símbol %)]]</f>
        <v>0</v>
      </c>
      <c r="AM718" s="131">
        <f>ROUND((AN718/100)*24.8547945*Taula1[[#This Row],[Espai reservat Administració (dies)]],2)</f>
        <v>0</v>
      </c>
      <c r="AN718" s="79">
        <f>Taula1[[#This Row],[% Jornada segons contracte
(no posar el símbol %) ]]-Taula1[[#This Row],[% Reducció salari per baix rendiment        (no posar el símbol %)]]</f>
        <v>0</v>
      </c>
      <c r="AO718" s="131">
        <f t="shared" si="178"/>
        <v>0</v>
      </c>
      <c r="AP718" s="87"/>
      <c r="AQ718" s="137">
        <f>ROUND((AR718/100)*693*Taula1[[#This Row],[Mesos naturals sencers treballats període justificat (01/01/2023 - 31/03/2023)]],2)</f>
        <v>0</v>
      </c>
      <c r="AR718" s="90">
        <f>Taula1[[#This Row],[% Jornada segons contracte
(no posar el símbol %) ]]-Taula1[[#This Row],[% Reducció salari per baix rendiment        (no posar el símbol %)]]</f>
        <v>0</v>
      </c>
      <c r="AS718" s="137">
        <f>ROUND((AT718/100)*22.78356164*Taula1[[#This Row],[Dies treballats període justificat (01/01/2023 - 31/03/2023)              no comptabilitzats com a mes natural sencer]],2)</f>
        <v>0</v>
      </c>
      <c r="AT718" s="90">
        <f>Taula1[[#This Row],[% Jornada segons contracte
(no posar el símbol %) ]]-Taula1[[#This Row],[% Reducció salari per baix rendiment        (no posar el símbol %)]]</f>
        <v>0</v>
      </c>
      <c r="AU718" s="137">
        <f t="shared" si="179"/>
        <v>0</v>
      </c>
      <c r="AV718" s="87"/>
      <c r="AW718" s="136">
        <f>ROUND((AX718/100)*693*Taula1[[#This Row],[Espai reservat Administració  (mesos)]],2)</f>
        <v>0</v>
      </c>
      <c r="AX718" s="90">
        <f>Taula1[[#This Row],[% Jornada segons contracte
(no posar el símbol %) ]]-Taula1[[#This Row],[% Reducció salari per baix rendiment        (no posar el símbol %)]]</f>
        <v>0</v>
      </c>
      <c r="AY718" s="131">
        <f>ROUND((AZ718/100)*22.78356164*Taula1[[#This Row],[Espai reservat Administració (dies)]],2)</f>
        <v>0</v>
      </c>
      <c r="AZ718" s="81">
        <f>Taula1[[#This Row],[% Jornada segons contracte
(no posar el símbol %) ]]-Taula1[[#This Row],[% Reducció salari per baix rendiment        (no posar el símbol %)]]</f>
        <v>0</v>
      </c>
      <c r="BA718" s="82">
        <f t="shared" si="180"/>
        <v>0</v>
      </c>
      <c r="BB718" s="41"/>
      <c r="BC718" s="131">
        <f>IF(Taula1[[#This Row],[Grup justificat     (fer servir opcions de la llista desplegable)]]=1,AI718,0)</f>
        <v>0</v>
      </c>
      <c r="BD718" s="131">
        <f>IF(Taula1[[#This Row],[Grup justificat     (fer servir opcions de la llista desplegable)]]=2,AU718,0)</f>
        <v>0</v>
      </c>
      <c r="BE718" s="41"/>
      <c r="BF718" s="131">
        <f>IF(Taula1[[#This Row],[Espai reservat Administració]]=1,AO718,0)</f>
        <v>0</v>
      </c>
      <c r="BG718" s="82">
        <f>IF(Taula1[[#This Row],[Espai reservat Administració]]=2,BA718,0)</f>
        <v>0</v>
      </c>
      <c r="BH718" s="41"/>
      <c r="BI718" s="126">
        <f>IF(Taula1[[#This Row],[Grup justificat     (fer servir opcions de la llista desplegable)]]=1,1,0)</f>
        <v>0</v>
      </c>
      <c r="BJ718" s="126">
        <f>IF(Taula1[[#This Row],[Espai reservat Administració]]=1,1,0)</f>
        <v>0</v>
      </c>
      <c r="BK718" s="111"/>
      <c r="BL718" s="126">
        <f>IF(Taula1[[#This Row],[Grup justificat     (fer servir opcions de la llista desplegable)]]=2,1,0)</f>
        <v>0</v>
      </c>
      <c r="BM718" s="126">
        <f>IF(Taula1[[#This Row],[Espai reservat Administració]]=2,1,0)</f>
        <v>0</v>
      </c>
      <c r="BN718" s="73"/>
      <c r="BO718" s="73"/>
      <c r="BP718" s="73"/>
      <c r="BQ718" s="73"/>
      <c r="BR718" s="73"/>
      <c r="BS718" s="73"/>
      <c r="BT718" s="73"/>
      <c r="BU718" s="73"/>
      <c r="BV718" s="73"/>
      <c r="BW718" s="73"/>
      <c r="BX718" s="73"/>
      <c r="BY718" s="73"/>
      <c r="BZ718" s="73"/>
      <c r="CA718" s="73"/>
      <c r="CB718" s="73"/>
      <c r="CC718" s="73"/>
      <c r="CD718" s="73"/>
      <c r="CE718" s="73"/>
      <c r="CF718" s="73"/>
      <c r="CG718" s="63">
        <f t="shared" si="181"/>
        <v>0</v>
      </c>
      <c r="CH718" s="63">
        <f t="shared" si="182"/>
        <v>0</v>
      </c>
      <c r="CI718" s="73"/>
      <c r="CJ718" s="63">
        <f>IF(Taula1[[#This Row],[Tipus de contracte                                  (fer servir opcions de la llista desplegable)]]="Indefinit",1,0)</f>
        <v>0</v>
      </c>
      <c r="CK718" s="63">
        <f>IF(Taula1[[#This Row],[Tipus de contracte                                  (fer servir opcions de la llista desplegable)]]="Temporal, igual o superior a 6 mesos",1,0)</f>
        <v>0</v>
      </c>
      <c r="CL718" s="63">
        <f>IF(Taula1[[#This Row],[Tipus de contracte                                  (fer servir opcions de la llista desplegable)]]="Substitució per IT",1,0)</f>
        <v>0</v>
      </c>
      <c r="CM718" s="73"/>
      <c r="CN718" s="63">
        <f>IF(Taula1[[#This Row],[Relació llocs de treball]]&gt;=1,1,0)</f>
        <v>0</v>
      </c>
      <c r="CO718" s="73"/>
      <c r="CP718" s="63">
        <f>IF(Taula1[[#This Row],[Identitat de gènere                                                          (fer servir opcions de la llista desplegable)]]="Home",1,0)</f>
        <v>0</v>
      </c>
      <c r="CQ718" s="63">
        <f>IF(Taula1[[#This Row],[Identitat de gènere                                                          (fer servir opcions de la llista desplegable)]]="Dona",1,0)</f>
        <v>0</v>
      </c>
      <c r="CR718" s="63">
        <f>IF(Taula1[[#This Row],[Identitat de gènere                                                          (fer servir opcions de la llista desplegable)]]="No binari",1,0)</f>
        <v>0</v>
      </c>
      <c r="CS718" s="73"/>
      <c r="CT718" s="63">
        <f t="shared" si="176"/>
        <v>0</v>
      </c>
      <c r="CU718" s="64">
        <f t="shared" si="183"/>
        <v>0</v>
      </c>
      <c r="CW718" s="64">
        <f t="shared" si="184"/>
        <v>0</v>
      </c>
      <c r="CX718" s="64">
        <f t="shared" si="185"/>
        <v>0</v>
      </c>
      <c r="CY718" s="64">
        <f t="shared" si="186"/>
        <v>0</v>
      </c>
      <c r="CZ718" s="64">
        <f t="shared" si="187"/>
        <v>0</v>
      </c>
      <c r="DB718" s="64">
        <f t="shared" si="188"/>
        <v>0</v>
      </c>
      <c r="DC718" s="64">
        <f t="shared" si="189"/>
        <v>0</v>
      </c>
      <c r="DD718" s="64">
        <f t="shared" si="190"/>
        <v>0</v>
      </c>
      <c r="DE718" s="64">
        <f t="shared" si="191"/>
        <v>0</v>
      </c>
    </row>
    <row r="719" spans="2:109" x14ac:dyDescent="0.3">
      <c r="B719" s="167"/>
      <c r="C719" s="186"/>
      <c r="D719" s="2"/>
      <c r="E719" s="67"/>
      <c r="F719" s="5"/>
      <c r="G719" s="5"/>
      <c r="H719" s="187"/>
      <c r="I719" s="111" t="str">
        <f ca="1">IF(Taula1[[#This Row],[Data naixement (format dd/mm/aaaa)]]="","0",DATEDIF(Taula1[[#This Row],[Data naixement (format dd/mm/aaaa)]],TODAY(),"Y"))</f>
        <v>0</v>
      </c>
      <c r="J719" s="6"/>
      <c r="K719" s="6"/>
      <c r="L719" s="6"/>
      <c r="M719" s="6"/>
      <c r="N719" s="56"/>
      <c r="O719" s="56"/>
      <c r="P719" s="56"/>
      <c r="Q719" s="6"/>
      <c r="R719" s="7"/>
      <c r="S719" s="143">
        <f>Taula1[[#This Row],[Mesos naturals sencers treballats període justificat (01/01/2023 - 31/03/2023)]]</f>
        <v>0</v>
      </c>
      <c r="T719" s="194">
        <f>Taula1[[#This Row],[Dies treballats període justificat (01/01/2023 - 31/03/2023)              no comptabilitzats com a mes natural sencer]]</f>
        <v>0</v>
      </c>
      <c r="U719" s="12"/>
      <c r="V719" s="7"/>
      <c r="W719" s="188"/>
      <c r="X719" s="188"/>
      <c r="Y719" s="188"/>
      <c r="Z719" s="188"/>
      <c r="AA719" s="190"/>
      <c r="AB719" s="143">
        <f>Taula1[[#This Row],[Grup justificat     (fer servir opcions de la llista desplegable)]]</f>
        <v>0</v>
      </c>
      <c r="AC719" s="182"/>
      <c r="AD719" s="39"/>
      <c r="AE719" s="131">
        <f>ROUND((AF719/100)*756*Taula1[[#This Row],[Mesos naturals sencers treballats període justificat (01/01/2023 - 31/03/2023)]],2)</f>
        <v>0</v>
      </c>
      <c r="AF719" s="81">
        <f>Taula1[[#This Row],[% Jornada segons contracte
(no posar el símbol %) ]]-Taula1[[#This Row],[% Reducció salari per baix rendiment        (no posar el símbol %)]]</f>
        <v>0</v>
      </c>
      <c r="AG719" s="131">
        <f>ROUND((AH719/100)*24.8547945*Taula1[[#This Row],[Dies treballats període justificat (01/01/2023 - 31/03/2023)              no comptabilitzats com a mes natural sencer]],2)</f>
        <v>0</v>
      </c>
      <c r="AH719" s="79">
        <f>Taula1[[#This Row],[% Jornada segons contracte
(no posar el símbol %) ]]-Taula1[[#This Row],[% Reducció salari per baix rendiment        (no posar el símbol %)]]</f>
        <v>0</v>
      </c>
      <c r="AI719" s="131">
        <f t="shared" si="177"/>
        <v>0</v>
      </c>
      <c r="AJ719" s="39"/>
      <c r="AK719" s="131">
        <f>ROUND((AL719/100)*756*Taula1[[#This Row],[Espai reservat Administració  (mesos)]],2)</f>
        <v>0</v>
      </c>
      <c r="AL719" s="81">
        <f>Taula1[[#This Row],[% Jornada segons contracte
(no posar el símbol %) ]]-Taula1[[#This Row],[% Reducció salari per baix rendiment        (no posar el símbol %)]]</f>
        <v>0</v>
      </c>
      <c r="AM719" s="131">
        <f>ROUND((AN719/100)*24.8547945*Taula1[[#This Row],[Espai reservat Administració (dies)]],2)</f>
        <v>0</v>
      </c>
      <c r="AN719" s="79">
        <f>Taula1[[#This Row],[% Jornada segons contracte
(no posar el símbol %) ]]-Taula1[[#This Row],[% Reducció salari per baix rendiment        (no posar el símbol %)]]</f>
        <v>0</v>
      </c>
      <c r="AO719" s="131">
        <f t="shared" si="178"/>
        <v>0</v>
      </c>
      <c r="AP719" s="87"/>
      <c r="AQ719" s="137">
        <f>ROUND((AR719/100)*693*Taula1[[#This Row],[Mesos naturals sencers treballats període justificat (01/01/2023 - 31/03/2023)]],2)</f>
        <v>0</v>
      </c>
      <c r="AR719" s="90">
        <f>Taula1[[#This Row],[% Jornada segons contracte
(no posar el símbol %) ]]-Taula1[[#This Row],[% Reducció salari per baix rendiment        (no posar el símbol %)]]</f>
        <v>0</v>
      </c>
      <c r="AS719" s="137">
        <f>ROUND((AT719/100)*22.78356164*Taula1[[#This Row],[Dies treballats període justificat (01/01/2023 - 31/03/2023)              no comptabilitzats com a mes natural sencer]],2)</f>
        <v>0</v>
      </c>
      <c r="AT719" s="90">
        <f>Taula1[[#This Row],[% Jornada segons contracte
(no posar el símbol %) ]]-Taula1[[#This Row],[% Reducció salari per baix rendiment        (no posar el símbol %)]]</f>
        <v>0</v>
      </c>
      <c r="AU719" s="137">
        <f t="shared" si="179"/>
        <v>0</v>
      </c>
      <c r="AV719" s="87"/>
      <c r="AW719" s="136">
        <f>ROUND((AX719/100)*693*Taula1[[#This Row],[Espai reservat Administració  (mesos)]],2)</f>
        <v>0</v>
      </c>
      <c r="AX719" s="90">
        <f>Taula1[[#This Row],[% Jornada segons contracte
(no posar el símbol %) ]]-Taula1[[#This Row],[% Reducció salari per baix rendiment        (no posar el símbol %)]]</f>
        <v>0</v>
      </c>
      <c r="AY719" s="131">
        <f>ROUND((AZ719/100)*22.78356164*Taula1[[#This Row],[Espai reservat Administració (dies)]],2)</f>
        <v>0</v>
      </c>
      <c r="AZ719" s="81">
        <f>Taula1[[#This Row],[% Jornada segons contracte
(no posar el símbol %) ]]-Taula1[[#This Row],[% Reducció salari per baix rendiment        (no posar el símbol %)]]</f>
        <v>0</v>
      </c>
      <c r="BA719" s="82">
        <f t="shared" si="180"/>
        <v>0</v>
      </c>
      <c r="BB719" s="41"/>
      <c r="BC719" s="131">
        <f>IF(Taula1[[#This Row],[Grup justificat     (fer servir opcions de la llista desplegable)]]=1,AI719,0)</f>
        <v>0</v>
      </c>
      <c r="BD719" s="131">
        <f>IF(Taula1[[#This Row],[Grup justificat     (fer servir opcions de la llista desplegable)]]=2,AU719,0)</f>
        <v>0</v>
      </c>
      <c r="BE719" s="41"/>
      <c r="BF719" s="131">
        <f>IF(Taula1[[#This Row],[Espai reservat Administració]]=1,AO719,0)</f>
        <v>0</v>
      </c>
      <c r="BG719" s="82">
        <f>IF(Taula1[[#This Row],[Espai reservat Administració]]=2,BA719,0)</f>
        <v>0</v>
      </c>
      <c r="BH719" s="41"/>
      <c r="BI719" s="126">
        <f>IF(Taula1[[#This Row],[Grup justificat     (fer servir opcions de la llista desplegable)]]=1,1,0)</f>
        <v>0</v>
      </c>
      <c r="BJ719" s="126">
        <f>IF(Taula1[[#This Row],[Espai reservat Administració]]=1,1,0)</f>
        <v>0</v>
      </c>
      <c r="BK719" s="111"/>
      <c r="BL719" s="126">
        <f>IF(Taula1[[#This Row],[Grup justificat     (fer servir opcions de la llista desplegable)]]=2,1,0)</f>
        <v>0</v>
      </c>
      <c r="BM719" s="126">
        <f>IF(Taula1[[#This Row],[Espai reservat Administració]]=2,1,0)</f>
        <v>0</v>
      </c>
      <c r="BN719" s="73"/>
      <c r="BO719" s="73"/>
      <c r="BP719" s="73"/>
      <c r="BQ719" s="73"/>
      <c r="BR719" s="73"/>
      <c r="BS719" s="73"/>
      <c r="BT719" s="73"/>
      <c r="BU719" s="73"/>
      <c r="BV719" s="73"/>
      <c r="BW719" s="73"/>
      <c r="BX719" s="73"/>
      <c r="BY719" s="73"/>
      <c r="BZ719" s="73"/>
      <c r="CA719" s="73"/>
      <c r="CB719" s="73"/>
      <c r="CC719" s="73"/>
      <c r="CD719" s="73"/>
      <c r="CE719" s="73"/>
      <c r="CF719" s="73"/>
      <c r="CG719" s="63">
        <f t="shared" si="181"/>
        <v>0</v>
      </c>
      <c r="CH719" s="63">
        <f t="shared" si="182"/>
        <v>0</v>
      </c>
      <c r="CI719" s="73"/>
      <c r="CJ719" s="63">
        <f>IF(Taula1[[#This Row],[Tipus de contracte                                  (fer servir opcions de la llista desplegable)]]="Indefinit",1,0)</f>
        <v>0</v>
      </c>
      <c r="CK719" s="63">
        <f>IF(Taula1[[#This Row],[Tipus de contracte                                  (fer servir opcions de la llista desplegable)]]="Temporal, igual o superior a 6 mesos",1,0)</f>
        <v>0</v>
      </c>
      <c r="CL719" s="63">
        <f>IF(Taula1[[#This Row],[Tipus de contracte                                  (fer servir opcions de la llista desplegable)]]="Substitució per IT",1,0)</f>
        <v>0</v>
      </c>
      <c r="CM719" s="73"/>
      <c r="CN719" s="63">
        <f>IF(Taula1[[#This Row],[Relació llocs de treball]]&gt;=1,1,0)</f>
        <v>0</v>
      </c>
      <c r="CO719" s="73"/>
      <c r="CP719" s="63">
        <f>IF(Taula1[[#This Row],[Identitat de gènere                                                          (fer servir opcions de la llista desplegable)]]="Home",1,0)</f>
        <v>0</v>
      </c>
      <c r="CQ719" s="63">
        <f>IF(Taula1[[#This Row],[Identitat de gènere                                                          (fer servir opcions de la llista desplegable)]]="Dona",1,0)</f>
        <v>0</v>
      </c>
      <c r="CR719" s="63">
        <f>IF(Taula1[[#This Row],[Identitat de gènere                                                          (fer servir opcions de la llista desplegable)]]="No binari",1,0)</f>
        <v>0</v>
      </c>
      <c r="CS719" s="73"/>
      <c r="CT719" s="63">
        <f t="shared" si="176"/>
        <v>0</v>
      </c>
      <c r="CU719" s="64">
        <f t="shared" si="183"/>
        <v>0</v>
      </c>
      <c r="CW719" s="64">
        <f t="shared" si="184"/>
        <v>0</v>
      </c>
      <c r="CX719" s="64">
        <f t="shared" si="185"/>
        <v>0</v>
      </c>
      <c r="CY719" s="64">
        <f t="shared" si="186"/>
        <v>0</v>
      </c>
      <c r="CZ719" s="64">
        <f t="shared" si="187"/>
        <v>0</v>
      </c>
      <c r="DB719" s="64">
        <f t="shared" si="188"/>
        <v>0</v>
      </c>
      <c r="DC719" s="64">
        <f t="shared" si="189"/>
        <v>0</v>
      </c>
      <c r="DD719" s="64">
        <f t="shared" si="190"/>
        <v>0</v>
      </c>
      <c r="DE719" s="64">
        <f t="shared" si="191"/>
        <v>0</v>
      </c>
    </row>
    <row r="720" spans="2:109" x14ac:dyDescent="0.3">
      <c r="B720" s="167"/>
      <c r="C720" s="186"/>
      <c r="D720" s="2"/>
      <c r="E720" s="67"/>
      <c r="F720" s="5"/>
      <c r="G720" s="5"/>
      <c r="H720" s="187"/>
      <c r="I720" s="111" t="str">
        <f ca="1">IF(Taula1[[#This Row],[Data naixement (format dd/mm/aaaa)]]="","0",DATEDIF(Taula1[[#This Row],[Data naixement (format dd/mm/aaaa)]],TODAY(),"Y"))</f>
        <v>0</v>
      </c>
      <c r="J720" s="6"/>
      <c r="K720" s="6"/>
      <c r="L720" s="6"/>
      <c r="M720" s="6"/>
      <c r="N720" s="56"/>
      <c r="O720" s="56"/>
      <c r="P720" s="56"/>
      <c r="Q720" s="6"/>
      <c r="R720" s="7"/>
      <c r="S720" s="143">
        <f>Taula1[[#This Row],[Mesos naturals sencers treballats període justificat (01/01/2023 - 31/03/2023)]]</f>
        <v>0</v>
      </c>
      <c r="T720" s="194">
        <f>Taula1[[#This Row],[Dies treballats període justificat (01/01/2023 - 31/03/2023)              no comptabilitzats com a mes natural sencer]]</f>
        <v>0</v>
      </c>
      <c r="U720" s="12"/>
      <c r="V720" s="7"/>
      <c r="W720" s="188"/>
      <c r="X720" s="188"/>
      <c r="Y720" s="188"/>
      <c r="Z720" s="188"/>
      <c r="AA720" s="190"/>
      <c r="AB720" s="143">
        <f>Taula1[[#This Row],[Grup justificat     (fer servir opcions de la llista desplegable)]]</f>
        <v>0</v>
      </c>
      <c r="AC720" s="182"/>
      <c r="AD720" s="39"/>
      <c r="AE720" s="131">
        <f>ROUND((AF720/100)*756*Taula1[[#This Row],[Mesos naturals sencers treballats període justificat (01/01/2023 - 31/03/2023)]],2)</f>
        <v>0</v>
      </c>
      <c r="AF720" s="81">
        <f>Taula1[[#This Row],[% Jornada segons contracte
(no posar el símbol %) ]]-Taula1[[#This Row],[% Reducció salari per baix rendiment        (no posar el símbol %)]]</f>
        <v>0</v>
      </c>
      <c r="AG720" s="131">
        <f>ROUND((AH720/100)*24.8547945*Taula1[[#This Row],[Dies treballats període justificat (01/01/2023 - 31/03/2023)              no comptabilitzats com a mes natural sencer]],2)</f>
        <v>0</v>
      </c>
      <c r="AH720" s="79">
        <f>Taula1[[#This Row],[% Jornada segons contracte
(no posar el símbol %) ]]-Taula1[[#This Row],[% Reducció salari per baix rendiment        (no posar el símbol %)]]</f>
        <v>0</v>
      </c>
      <c r="AI720" s="131">
        <f t="shared" si="177"/>
        <v>0</v>
      </c>
      <c r="AJ720" s="39"/>
      <c r="AK720" s="131">
        <f>ROUND((AL720/100)*756*Taula1[[#This Row],[Espai reservat Administració  (mesos)]],2)</f>
        <v>0</v>
      </c>
      <c r="AL720" s="81">
        <f>Taula1[[#This Row],[% Jornada segons contracte
(no posar el símbol %) ]]-Taula1[[#This Row],[% Reducció salari per baix rendiment        (no posar el símbol %)]]</f>
        <v>0</v>
      </c>
      <c r="AM720" s="131">
        <f>ROUND((AN720/100)*24.8547945*Taula1[[#This Row],[Espai reservat Administració (dies)]],2)</f>
        <v>0</v>
      </c>
      <c r="AN720" s="79">
        <f>Taula1[[#This Row],[% Jornada segons contracte
(no posar el símbol %) ]]-Taula1[[#This Row],[% Reducció salari per baix rendiment        (no posar el símbol %)]]</f>
        <v>0</v>
      </c>
      <c r="AO720" s="131">
        <f t="shared" si="178"/>
        <v>0</v>
      </c>
      <c r="AP720" s="87"/>
      <c r="AQ720" s="137">
        <f>ROUND((AR720/100)*693*Taula1[[#This Row],[Mesos naturals sencers treballats període justificat (01/01/2023 - 31/03/2023)]],2)</f>
        <v>0</v>
      </c>
      <c r="AR720" s="90">
        <f>Taula1[[#This Row],[% Jornada segons contracte
(no posar el símbol %) ]]-Taula1[[#This Row],[% Reducció salari per baix rendiment        (no posar el símbol %)]]</f>
        <v>0</v>
      </c>
      <c r="AS720" s="137">
        <f>ROUND((AT720/100)*22.78356164*Taula1[[#This Row],[Dies treballats període justificat (01/01/2023 - 31/03/2023)              no comptabilitzats com a mes natural sencer]],2)</f>
        <v>0</v>
      </c>
      <c r="AT720" s="90">
        <f>Taula1[[#This Row],[% Jornada segons contracte
(no posar el símbol %) ]]-Taula1[[#This Row],[% Reducció salari per baix rendiment        (no posar el símbol %)]]</f>
        <v>0</v>
      </c>
      <c r="AU720" s="137">
        <f t="shared" si="179"/>
        <v>0</v>
      </c>
      <c r="AV720" s="87"/>
      <c r="AW720" s="136">
        <f>ROUND((AX720/100)*693*Taula1[[#This Row],[Espai reservat Administració  (mesos)]],2)</f>
        <v>0</v>
      </c>
      <c r="AX720" s="90">
        <f>Taula1[[#This Row],[% Jornada segons contracte
(no posar el símbol %) ]]-Taula1[[#This Row],[% Reducció salari per baix rendiment        (no posar el símbol %)]]</f>
        <v>0</v>
      </c>
      <c r="AY720" s="131">
        <f>ROUND((AZ720/100)*22.78356164*Taula1[[#This Row],[Espai reservat Administració (dies)]],2)</f>
        <v>0</v>
      </c>
      <c r="AZ720" s="81">
        <f>Taula1[[#This Row],[% Jornada segons contracte
(no posar el símbol %) ]]-Taula1[[#This Row],[% Reducció salari per baix rendiment        (no posar el símbol %)]]</f>
        <v>0</v>
      </c>
      <c r="BA720" s="82">
        <f t="shared" si="180"/>
        <v>0</v>
      </c>
      <c r="BB720" s="41"/>
      <c r="BC720" s="131">
        <f>IF(Taula1[[#This Row],[Grup justificat     (fer servir opcions de la llista desplegable)]]=1,AI720,0)</f>
        <v>0</v>
      </c>
      <c r="BD720" s="131">
        <f>IF(Taula1[[#This Row],[Grup justificat     (fer servir opcions de la llista desplegable)]]=2,AU720,0)</f>
        <v>0</v>
      </c>
      <c r="BE720" s="41"/>
      <c r="BF720" s="131">
        <f>IF(Taula1[[#This Row],[Espai reservat Administració]]=1,AO720,0)</f>
        <v>0</v>
      </c>
      <c r="BG720" s="82">
        <f>IF(Taula1[[#This Row],[Espai reservat Administració]]=2,BA720,0)</f>
        <v>0</v>
      </c>
      <c r="BH720" s="41"/>
      <c r="BI720" s="126">
        <f>IF(Taula1[[#This Row],[Grup justificat     (fer servir opcions de la llista desplegable)]]=1,1,0)</f>
        <v>0</v>
      </c>
      <c r="BJ720" s="126">
        <f>IF(Taula1[[#This Row],[Espai reservat Administració]]=1,1,0)</f>
        <v>0</v>
      </c>
      <c r="BK720" s="111"/>
      <c r="BL720" s="126">
        <f>IF(Taula1[[#This Row],[Grup justificat     (fer servir opcions de la llista desplegable)]]=2,1,0)</f>
        <v>0</v>
      </c>
      <c r="BM720" s="126">
        <f>IF(Taula1[[#This Row],[Espai reservat Administració]]=2,1,0)</f>
        <v>0</v>
      </c>
      <c r="BN720" s="73"/>
      <c r="BO720" s="73"/>
      <c r="BP720" s="73"/>
      <c r="BQ720" s="73"/>
      <c r="BR720" s="73"/>
      <c r="BS720" s="73"/>
      <c r="BT720" s="73"/>
      <c r="BU720" s="73"/>
      <c r="BV720" s="73"/>
      <c r="BW720" s="73"/>
      <c r="BX720" s="73"/>
      <c r="BY720" s="73"/>
      <c r="BZ720" s="73"/>
      <c r="CA720" s="73"/>
      <c r="CB720" s="73"/>
      <c r="CC720" s="73"/>
      <c r="CD720" s="73"/>
      <c r="CE720" s="73"/>
      <c r="CF720" s="73"/>
      <c r="CG720" s="63">
        <f t="shared" si="181"/>
        <v>0</v>
      </c>
      <c r="CH720" s="63">
        <f t="shared" si="182"/>
        <v>0</v>
      </c>
      <c r="CI720" s="73"/>
      <c r="CJ720" s="63">
        <f>IF(Taula1[[#This Row],[Tipus de contracte                                  (fer servir opcions de la llista desplegable)]]="Indefinit",1,0)</f>
        <v>0</v>
      </c>
      <c r="CK720" s="63">
        <f>IF(Taula1[[#This Row],[Tipus de contracte                                  (fer servir opcions de la llista desplegable)]]="Temporal, igual o superior a 6 mesos",1,0)</f>
        <v>0</v>
      </c>
      <c r="CL720" s="63">
        <f>IF(Taula1[[#This Row],[Tipus de contracte                                  (fer servir opcions de la llista desplegable)]]="Substitució per IT",1,0)</f>
        <v>0</v>
      </c>
      <c r="CM720" s="73"/>
      <c r="CN720" s="63">
        <f>IF(Taula1[[#This Row],[Relació llocs de treball]]&gt;=1,1,0)</f>
        <v>0</v>
      </c>
      <c r="CO720" s="73"/>
      <c r="CP720" s="63">
        <f>IF(Taula1[[#This Row],[Identitat de gènere                                                          (fer servir opcions de la llista desplegable)]]="Home",1,0)</f>
        <v>0</v>
      </c>
      <c r="CQ720" s="63">
        <f>IF(Taula1[[#This Row],[Identitat de gènere                                                          (fer servir opcions de la llista desplegable)]]="Dona",1,0)</f>
        <v>0</v>
      </c>
      <c r="CR720" s="63">
        <f>IF(Taula1[[#This Row],[Identitat de gènere                                                          (fer servir opcions de la llista desplegable)]]="No binari",1,0)</f>
        <v>0</v>
      </c>
      <c r="CS720" s="73"/>
      <c r="CT720" s="63">
        <f t="shared" si="176"/>
        <v>0</v>
      </c>
      <c r="CU720" s="64">
        <f t="shared" si="183"/>
        <v>0</v>
      </c>
      <c r="CW720" s="64">
        <f t="shared" si="184"/>
        <v>0</v>
      </c>
      <c r="CX720" s="64">
        <f t="shared" si="185"/>
        <v>0</v>
      </c>
      <c r="CY720" s="64">
        <f t="shared" si="186"/>
        <v>0</v>
      </c>
      <c r="CZ720" s="64">
        <f t="shared" si="187"/>
        <v>0</v>
      </c>
      <c r="DB720" s="64">
        <f t="shared" si="188"/>
        <v>0</v>
      </c>
      <c r="DC720" s="64">
        <f t="shared" si="189"/>
        <v>0</v>
      </c>
      <c r="DD720" s="64">
        <f t="shared" si="190"/>
        <v>0</v>
      </c>
      <c r="DE720" s="64">
        <f t="shared" si="191"/>
        <v>0</v>
      </c>
    </row>
    <row r="721" spans="2:109" x14ac:dyDescent="0.3">
      <c r="B721" s="167"/>
      <c r="C721" s="186"/>
      <c r="D721" s="2"/>
      <c r="E721" s="67"/>
      <c r="F721" s="5"/>
      <c r="G721" s="5"/>
      <c r="H721" s="187"/>
      <c r="I721" s="111" t="str">
        <f ca="1">IF(Taula1[[#This Row],[Data naixement (format dd/mm/aaaa)]]="","0",DATEDIF(Taula1[[#This Row],[Data naixement (format dd/mm/aaaa)]],TODAY(),"Y"))</f>
        <v>0</v>
      </c>
      <c r="J721" s="6"/>
      <c r="K721" s="6"/>
      <c r="L721" s="6"/>
      <c r="M721" s="6"/>
      <c r="N721" s="56"/>
      <c r="O721" s="56"/>
      <c r="P721" s="56"/>
      <c r="Q721" s="6"/>
      <c r="R721" s="7"/>
      <c r="S721" s="143">
        <f>Taula1[[#This Row],[Mesos naturals sencers treballats període justificat (01/01/2023 - 31/03/2023)]]</f>
        <v>0</v>
      </c>
      <c r="T721" s="194">
        <f>Taula1[[#This Row],[Dies treballats període justificat (01/01/2023 - 31/03/2023)              no comptabilitzats com a mes natural sencer]]</f>
        <v>0</v>
      </c>
      <c r="U721" s="12"/>
      <c r="V721" s="7"/>
      <c r="W721" s="188"/>
      <c r="X721" s="188"/>
      <c r="Y721" s="188"/>
      <c r="Z721" s="188"/>
      <c r="AA721" s="190"/>
      <c r="AB721" s="143">
        <f>Taula1[[#This Row],[Grup justificat     (fer servir opcions de la llista desplegable)]]</f>
        <v>0</v>
      </c>
      <c r="AC721" s="182"/>
      <c r="AD721" s="39"/>
      <c r="AE721" s="131">
        <f>ROUND((AF721/100)*756*Taula1[[#This Row],[Mesos naturals sencers treballats període justificat (01/01/2023 - 31/03/2023)]],2)</f>
        <v>0</v>
      </c>
      <c r="AF721" s="81">
        <f>Taula1[[#This Row],[% Jornada segons contracte
(no posar el símbol %) ]]-Taula1[[#This Row],[% Reducció salari per baix rendiment        (no posar el símbol %)]]</f>
        <v>0</v>
      </c>
      <c r="AG721" s="131">
        <f>ROUND((AH721/100)*24.8547945*Taula1[[#This Row],[Dies treballats període justificat (01/01/2023 - 31/03/2023)              no comptabilitzats com a mes natural sencer]],2)</f>
        <v>0</v>
      </c>
      <c r="AH721" s="79">
        <f>Taula1[[#This Row],[% Jornada segons contracte
(no posar el símbol %) ]]-Taula1[[#This Row],[% Reducció salari per baix rendiment        (no posar el símbol %)]]</f>
        <v>0</v>
      </c>
      <c r="AI721" s="131">
        <f t="shared" si="177"/>
        <v>0</v>
      </c>
      <c r="AJ721" s="39"/>
      <c r="AK721" s="131">
        <f>ROUND((AL721/100)*756*Taula1[[#This Row],[Espai reservat Administració  (mesos)]],2)</f>
        <v>0</v>
      </c>
      <c r="AL721" s="81">
        <f>Taula1[[#This Row],[% Jornada segons contracte
(no posar el símbol %) ]]-Taula1[[#This Row],[% Reducció salari per baix rendiment        (no posar el símbol %)]]</f>
        <v>0</v>
      </c>
      <c r="AM721" s="131">
        <f>ROUND((AN721/100)*24.8547945*Taula1[[#This Row],[Espai reservat Administració (dies)]],2)</f>
        <v>0</v>
      </c>
      <c r="AN721" s="79">
        <f>Taula1[[#This Row],[% Jornada segons contracte
(no posar el símbol %) ]]-Taula1[[#This Row],[% Reducció salari per baix rendiment        (no posar el símbol %)]]</f>
        <v>0</v>
      </c>
      <c r="AO721" s="131">
        <f t="shared" si="178"/>
        <v>0</v>
      </c>
      <c r="AP721" s="87"/>
      <c r="AQ721" s="137">
        <f>ROUND((AR721/100)*693*Taula1[[#This Row],[Mesos naturals sencers treballats període justificat (01/01/2023 - 31/03/2023)]],2)</f>
        <v>0</v>
      </c>
      <c r="AR721" s="90">
        <f>Taula1[[#This Row],[% Jornada segons contracte
(no posar el símbol %) ]]-Taula1[[#This Row],[% Reducció salari per baix rendiment        (no posar el símbol %)]]</f>
        <v>0</v>
      </c>
      <c r="AS721" s="137">
        <f>ROUND((AT721/100)*22.78356164*Taula1[[#This Row],[Dies treballats període justificat (01/01/2023 - 31/03/2023)              no comptabilitzats com a mes natural sencer]],2)</f>
        <v>0</v>
      </c>
      <c r="AT721" s="90">
        <f>Taula1[[#This Row],[% Jornada segons contracte
(no posar el símbol %) ]]-Taula1[[#This Row],[% Reducció salari per baix rendiment        (no posar el símbol %)]]</f>
        <v>0</v>
      </c>
      <c r="AU721" s="137">
        <f t="shared" si="179"/>
        <v>0</v>
      </c>
      <c r="AV721" s="87"/>
      <c r="AW721" s="136">
        <f>ROUND((AX721/100)*693*Taula1[[#This Row],[Espai reservat Administració  (mesos)]],2)</f>
        <v>0</v>
      </c>
      <c r="AX721" s="90">
        <f>Taula1[[#This Row],[% Jornada segons contracte
(no posar el símbol %) ]]-Taula1[[#This Row],[% Reducció salari per baix rendiment        (no posar el símbol %)]]</f>
        <v>0</v>
      </c>
      <c r="AY721" s="131">
        <f>ROUND((AZ721/100)*22.78356164*Taula1[[#This Row],[Espai reservat Administració (dies)]],2)</f>
        <v>0</v>
      </c>
      <c r="AZ721" s="81">
        <f>Taula1[[#This Row],[% Jornada segons contracte
(no posar el símbol %) ]]-Taula1[[#This Row],[% Reducció salari per baix rendiment        (no posar el símbol %)]]</f>
        <v>0</v>
      </c>
      <c r="BA721" s="82">
        <f t="shared" si="180"/>
        <v>0</v>
      </c>
      <c r="BB721" s="41"/>
      <c r="BC721" s="131">
        <f>IF(Taula1[[#This Row],[Grup justificat     (fer servir opcions de la llista desplegable)]]=1,AI721,0)</f>
        <v>0</v>
      </c>
      <c r="BD721" s="131">
        <f>IF(Taula1[[#This Row],[Grup justificat     (fer servir opcions de la llista desplegable)]]=2,AU721,0)</f>
        <v>0</v>
      </c>
      <c r="BE721" s="41"/>
      <c r="BF721" s="131">
        <f>IF(Taula1[[#This Row],[Espai reservat Administració]]=1,AO721,0)</f>
        <v>0</v>
      </c>
      <c r="BG721" s="82">
        <f>IF(Taula1[[#This Row],[Espai reservat Administració]]=2,BA721,0)</f>
        <v>0</v>
      </c>
      <c r="BH721" s="41"/>
      <c r="BI721" s="126">
        <f>IF(Taula1[[#This Row],[Grup justificat     (fer servir opcions de la llista desplegable)]]=1,1,0)</f>
        <v>0</v>
      </c>
      <c r="BJ721" s="126">
        <f>IF(Taula1[[#This Row],[Espai reservat Administració]]=1,1,0)</f>
        <v>0</v>
      </c>
      <c r="BK721" s="111"/>
      <c r="BL721" s="126">
        <f>IF(Taula1[[#This Row],[Grup justificat     (fer servir opcions de la llista desplegable)]]=2,1,0)</f>
        <v>0</v>
      </c>
      <c r="BM721" s="126">
        <f>IF(Taula1[[#This Row],[Espai reservat Administració]]=2,1,0)</f>
        <v>0</v>
      </c>
      <c r="BN721" s="73"/>
      <c r="BO721" s="73"/>
      <c r="BP721" s="73"/>
      <c r="BQ721" s="73"/>
      <c r="BR721" s="73"/>
      <c r="BS721" s="73"/>
      <c r="BT721" s="73"/>
      <c r="BU721" s="73"/>
      <c r="BV721" s="73"/>
      <c r="BW721" s="73"/>
      <c r="BX721" s="73"/>
      <c r="BY721" s="73"/>
      <c r="BZ721" s="73"/>
      <c r="CA721" s="73"/>
      <c r="CB721" s="73"/>
      <c r="CC721" s="73"/>
      <c r="CD721" s="73"/>
      <c r="CE721" s="73"/>
      <c r="CF721" s="73"/>
      <c r="CG721" s="63">
        <f t="shared" si="181"/>
        <v>0</v>
      </c>
      <c r="CH721" s="63">
        <f t="shared" si="182"/>
        <v>0</v>
      </c>
      <c r="CI721" s="73"/>
      <c r="CJ721" s="63">
        <f>IF(Taula1[[#This Row],[Tipus de contracte                                  (fer servir opcions de la llista desplegable)]]="Indefinit",1,0)</f>
        <v>0</v>
      </c>
      <c r="CK721" s="63">
        <f>IF(Taula1[[#This Row],[Tipus de contracte                                  (fer servir opcions de la llista desplegable)]]="Temporal, igual o superior a 6 mesos",1,0)</f>
        <v>0</v>
      </c>
      <c r="CL721" s="63">
        <f>IF(Taula1[[#This Row],[Tipus de contracte                                  (fer servir opcions de la llista desplegable)]]="Substitució per IT",1,0)</f>
        <v>0</v>
      </c>
      <c r="CM721" s="73"/>
      <c r="CN721" s="63">
        <f>IF(Taula1[[#This Row],[Relació llocs de treball]]&gt;=1,1,0)</f>
        <v>0</v>
      </c>
      <c r="CO721" s="73"/>
      <c r="CP721" s="63">
        <f>IF(Taula1[[#This Row],[Identitat de gènere                                                          (fer servir opcions de la llista desplegable)]]="Home",1,0)</f>
        <v>0</v>
      </c>
      <c r="CQ721" s="63">
        <f>IF(Taula1[[#This Row],[Identitat de gènere                                                          (fer servir opcions de la llista desplegable)]]="Dona",1,0)</f>
        <v>0</v>
      </c>
      <c r="CR721" s="63">
        <f>IF(Taula1[[#This Row],[Identitat de gènere                                                          (fer servir opcions de la llista desplegable)]]="No binari",1,0)</f>
        <v>0</v>
      </c>
      <c r="CS721" s="73"/>
      <c r="CT721" s="63">
        <f t="shared" si="176"/>
        <v>0</v>
      </c>
      <c r="CU721" s="64">
        <f t="shared" si="183"/>
        <v>0</v>
      </c>
      <c r="CW721" s="64">
        <f t="shared" si="184"/>
        <v>0</v>
      </c>
      <c r="CX721" s="64">
        <f t="shared" si="185"/>
        <v>0</v>
      </c>
      <c r="CY721" s="64">
        <f t="shared" si="186"/>
        <v>0</v>
      </c>
      <c r="CZ721" s="64">
        <f t="shared" si="187"/>
        <v>0</v>
      </c>
      <c r="DB721" s="64">
        <f t="shared" si="188"/>
        <v>0</v>
      </c>
      <c r="DC721" s="64">
        <f t="shared" si="189"/>
        <v>0</v>
      </c>
      <c r="DD721" s="64">
        <f t="shared" si="190"/>
        <v>0</v>
      </c>
      <c r="DE721" s="64">
        <f t="shared" si="191"/>
        <v>0</v>
      </c>
    </row>
    <row r="722" spans="2:109" x14ac:dyDescent="0.3">
      <c r="B722" s="167"/>
      <c r="C722" s="186"/>
      <c r="D722" s="2"/>
      <c r="E722" s="67"/>
      <c r="F722" s="5"/>
      <c r="G722" s="5"/>
      <c r="H722" s="187"/>
      <c r="I722" s="111" t="str">
        <f ca="1">IF(Taula1[[#This Row],[Data naixement (format dd/mm/aaaa)]]="","0",DATEDIF(Taula1[[#This Row],[Data naixement (format dd/mm/aaaa)]],TODAY(),"Y"))</f>
        <v>0</v>
      </c>
      <c r="J722" s="6"/>
      <c r="K722" s="6"/>
      <c r="L722" s="6"/>
      <c r="M722" s="6"/>
      <c r="N722" s="56"/>
      <c r="O722" s="56"/>
      <c r="P722" s="56"/>
      <c r="Q722" s="6"/>
      <c r="R722" s="7"/>
      <c r="S722" s="143">
        <f>Taula1[[#This Row],[Mesos naturals sencers treballats període justificat (01/01/2023 - 31/03/2023)]]</f>
        <v>0</v>
      </c>
      <c r="T722" s="194">
        <f>Taula1[[#This Row],[Dies treballats període justificat (01/01/2023 - 31/03/2023)              no comptabilitzats com a mes natural sencer]]</f>
        <v>0</v>
      </c>
      <c r="U722" s="12"/>
      <c r="V722" s="7"/>
      <c r="W722" s="188"/>
      <c r="X722" s="188"/>
      <c r="Y722" s="188"/>
      <c r="Z722" s="188"/>
      <c r="AA722" s="190"/>
      <c r="AB722" s="143">
        <f>Taula1[[#This Row],[Grup justificat     (fer servir opcions de la llista desplegable)]]</f>
        <v>0</v>
      </c>
      <c r="AC722" s="182"/>
      <c r="AD722" s="39"/>
      <c r="AE722" s="131">
        <f>ROUND((AF722/100)*756*Taula1[[#This Row],[Mesos naturals sencers treballats període justificat (01/01/2023 - 31/03/2023)]],2)</f>
        <v>0</v>
      </c>
      <c r="AF722" s="81">
        <f>Taula1[[#This Row],[% Jornada segons contracte
(no posar el símbol %) ]]-Taula1[[#This Row],[% Reducció salari per baix rendiment        (no posar el símbol %)]]</f>
        <v>0</v>
      </c>
      <c r="AG722" s="131">
        <f>ROUND((AH722/100)*24.8547945*Taula1[[#This Row],[Dies treballats període justificat (01/01/2023 - 31/03/2023)              no comptabilitzats com a mes natural sencer]],2)</f>
        <v>0</v>
      </c>
      <c r="AH722" s="79">
        <f>Taula1[[#This Row],[% Jornada segons contracte
(no posar el símbol %) ]]-Taula1[[#This Row],[% Reducció salari per baix rendiment        (no posar el símbol %)]]</f>
        <v>0</v>
      </c>
      <c r="AI722" s="131">
        <f t="shared" si="177"/>
        <v>0</v>
      </c>
      <c r="AJ722" s="39"/>
      <c r="AK722" s="131">
        <f>ROUND((AL722/100)*756*Taula1[[#This Row],[Espai reservat Administració  (mesos)]],2)</f>
        <v>0</v>
      </c>
      <c r="AL722" s="81">
        <f>Taula1[[#This Row],[% Jornada segons contracte
(no posar el símbol %) ]]-Taula1[[#This Row],[% Reducció salari per baix rendiment        (no posar el símbol %)]]</f>
        <v>0</v>
      </c>
      <c r="AM722" s="131">
        <f>ROUND((AN722/100)*24.8547945*Taula1[[#This Row],[Espai reservat Administració (dies)]],2)</f>
        <v>0</v>
      </c>
      <c r="AN722" s="79">
        <f>Taula1[[#This Row],[% Jornada segons contracte
(no posar el símbol %) ]]-Taula1[[#This Row],[% Reducció salari per baix rendiment        (no posar el símbol %)]]</f>
        <v>0</v>
      </c>
      <c r="AO722" s="131">
        <f t="shared" si="178"/>
        <v>0</v>
      </c>
      <c r="AP722" s="87"/>
      <c r="AQ722" s="137">
        <f>ROUND((AR722/100)*693*Taula1[[#This Row],[Mesos naturals sencers treballats període justificat (01/01/2023 - 31/03/2023)]],2)</f>
        <v>0</v>
      </c>
      <c r="AR722" s="90">
        <f>Taula1[[#This Row],[% Jornada segons contracte
(no posar el símbol %) ]]-Taula1[[#This Row],[% Reducció salari per baix rendiment        (no posar el símbol %)]]</f>
        <v>0</v>
      </c>
      <c r="AS722" s="137">
        <f>ROUND((AT722/100)*22.78356164*Taula1[[#This Row],[Dies treballats període justificat (01/01/2023 - 31/03/2023)              no comptabilitzats com a mes natural sencer]],2)</f>
        <v>0</v>
      </c>
      <c r="AT722" s="90">
        <f>Taula1[[#This Row],[% Jornada segons contracte
(no posar el símbol %) ]]-Taula1[[#This Row],[% Reducció salari per baix rendiment        (no posar el símbol %)]]</f>
        <v>0</v>
      </c>
      <c r="AU722" s="137">
        <f t="shared" si="179"/>
        <v>0</v>
      </c>
      <c r="AV722" s="87"/>
      <c r="AW722" s="136">
        <f>ROUND((AX722/100)*693*Taula1[[#This Row],[Espai reservat Administració  (mesos)]],2)</f>
        <v>0</v>
      </c>
      <c r="AX722" s="90">
        <f>Taula1[[#This Row],[% Jornada segons contracte
(no posar el símbol %) ]]-Taula1[[#This Row],[% Reducció salari per baix rendiment        (no posar el símbol %)]]</f>
        <v>0</v>
      </c>
      <c r="AY722" s="131">
        <f>ROUND((AZ722/100)*22.78356164*Taula1[[#This Row],[Espai reservat Administració (dies)]],2)</f>
        <v>0</v>
      </c>
      <c r="AZ722" s="81">
        <f>Taula1[[#This Row],[% Jornada segons contracte
(no posar el símbol %) ]]-Taula1[[#This Row],[% Reducció salari per baix rendiment        (no posar el símbol %)]]</f>
        <v>0</v>
      </c>
      <c r="BA722" s="82">
        <f t="shared" si="180"/>
        <v>0</v>
      </c>
      <c r="BB722" s="41"/>
      <c r="BC722" s="131">
        <f>IF(Taula1[[#This Row],[Grup justificat     (fer servir opcions de la llista desplegable)]]=1,AI722,0)</f>
        <v>0</v>
      </c>
      <c r="BD722" s="131">
        <f>IF(Taula1[[#This Row],[Grup justificat     (fer servir opcions de la llista desplegable)]]=2,AU722,0)</f>
        <v>0</v>
      </c>
      <c r="BE722" s="41"/>
      <c r="BF722" s="131">
        <f>IF(Taula1[[#This Row],[Espai reservat Administració]]=1,AO722,0)</f>
        <v>0</v>
      </c>
      <c r="BG722" s="82">
        <f>IF(Taula1[[#This Row],[Espai reservat Administració]]=2,BA722,0)</f>
        <v>0</v>
      </c>
      <c r="BH722" s="41"/>
      <c r="BI722" s="126">
        <f>IF(Taula1[[#This Row],[Grup justificat     (fer servir opcions de la llista desplegable)]]=1,1,0)</f>
        <v>0</v>
      </c>
      <c r="BJ722" s="126">
        <f>IF(Taula1[[#This Row],[Espai reservat Administració]]=1,1,0)</f>
        <v>0</v>
      </c>
      <c r="BK722" s="111"/>
      <c r="BL722" s="126">
        <f>IF(Taula1[[#This Row],[Grup justificat     (fer servir opcions de la llista desplegable)]]=2,1,0)</f>
        <v>0</v>
      </c>
      <c r="BM722" s="126">
        <f>IF(Taula1[[#This Row],[Espai reservat Administració]]=2,1,0)</f>
        <v>0</v>
      </c>
      <c r="BN722" s="73"/>
      <c r="BO722" s="73"/>
      <c r="BP722" s="73"/>
      <c r="BQ722" s="73"/>
      <c r="BR722" s="73"/>
      <c r="BS722" s="73"/>
      <c r="BT722" s="73"/>
      <c r="BU722" s="73"/>
      <c r="BV722" s="73"/>
      <c r="BW722" s="73"/>
      <c r="BX722" s="73"/>
      <c r="BY722" s="73"/>
      <c r="BZ722" s="73"/>
      <c r="CA722" s="73"/>
      <c r="CB722" s="73"/>
      <c r="CC722" s="73"/>
      <c r="CD722" s="73"/>
      <c r="CE722" s="73"/>
      <c r="CF722" s="73"/>
      <c r="CG722" s="63">
        <f t="shared" si="181"/>
        <v>0</v>
      </c>
      <c r="CH722" s="63">
        <f t="shared" si="182"/>
        <v>0</v>
      </c>
      <c r="CI722" s="73"/>
      <c r="CJ722" s="63">
        <f>IF(Taula1[[#This Row],[Tipus de contracte                                  (fer servir opcions de la llista desplegable)]]="Indefinit",1,0)</f>
        <v>0</v>
      </c>
      <c r="CK722" s="63">
        <f>IF(Taula1[[#This Row],[Tipus de contracte                                  (fer servir opcions de la llista desplegable)]]="Temporal, igual o superior a 6 mesos",1,0)</f>
        <v>0</v>
      </c>
      <c r="CL722" s="63">
        <f>IF(Taula1[[#This Row],[Tipus de contracte                                  (fer servir opcions de la llista desplegable)]]="Substitució per IT",1,0)</f>
        <v>0</v>
      </c>
      <c r="CM722" s="73"/>
      <c r="CN722" s="63">
        <f>IF(Taula1[[#This Row],[Relació llocs de treball]]&gt;=1,1,0)</f>
        <v>0</v>
      </c>
      <c r="CO722" s="73"/>
      <c r="CP722" s="63">
        <f>IF(Taula1[[#This Row],[Identitat de gènere                                                          (fer servir opcions de la llista desplegable)]]="Home",1,0)</f>
        <v>0</v>
      </c>
      <c r="CQ722" s="63">
        <f>IF(Taula1[[#This Row],[Identitat de gènere                                                          (fer servir opcions de la llista desplegable)]]="Dona",1,0)</f>
        <v>0</v>
      </c>
      <c r="CR722" s="63">
        <f>IF(Taula1[[#This Row],[Identitat de gènere                                                          (fer servir opcions de la llista desplegable)]]="No binari",1,0)</f>
        <v>0</v>
      </c>
      <c r="CS722" s="73"/>
      <c r="CT722" s="63">
        <f t="shared" si="176"/>
        <v>0</v>
      </c>
      <c r="CU722" s="64">
        <f t="shared" si="183"/>
        <v>0</v>
      </c>
      <c r="CW722" s="64">
        <f t="shared" si="184"/>
        <v>0</v>
      </c>
      <c r="CX722" s="64">
        <f t="shared" si="185"/>
        <v>0</v>
      </c>
      <c r="CY722" s="64">
        <f t="shared" si="186"/>
        <v>0</v>
      </c>
      <c r="CZ722" s="64">
        <f t="shared" si="187"/>
        <v>0</v>
      </c>
      <c r="DB722" s="64">
        <f t="shared" si="188"/>
        <v>0</v>
      </c>
      <c r="DC722" s="64">
        <f t="shared" si="189"/>
        <v>0</v>
      </c>
      <c r="DD722" s="64">
        <f t="shared" si="190"/>
        <v>0</v>
      </c>
      <c r="DE722" s="64">
        <f t="shared" si="191"/>
        <v>0</v>
      </c>
    </row>
    <row r="723" spans="2:109" x14ac:dyDescent="0.3">
      <c r="B723" s="167"/>
      <c r="C723" s="186"/>
      <c r="D723" s="2"/>
      <c r="E723" s="67"/>
      <c r="F723" s="5"/>
      <c r="G723" s="5"/>
      <c r="H723" s="187"/>
      <c r="I723" s="111" t="str">
        <f ca="1">IF(Taula1[[#This Row],[Data naixement (format dd/mm/aaaa)]]="","0",DATEDIF(Taula1[[#This Row],[Data naixement (format dd/mm/aaaa)]],TODAY(),"Y"))</f>
        <v>0</v>
      </c>
      <c r="J723" s="6"/>
      <c r="K723" s="6"/>
      <c r="L723" s="6"/>
      <c r="M723" s="6"/>
      <c r="N723" s="56"/>
      <c r="O723" s="56"/>
      <c r="P723" s="56"/>
      <c r="Q723" s="6"/>
      <c r="R723" s="7"/>
      <c r="S723" s="143">
        <f>Taula1[[#This Row],[Mesos naturals sencers treballats període justificat (01/01/2023 - 31/03/2023)]]</f>
        <v>0</v>
      </c>
      <c r="T723" s="194">
        <f>Taula1[[#This Row],[Dies treballats període justificat (01/01/2023 - 31/03/2023)              no comptabilitzats com a mes natural sencer]]</f>
        <v>0</v>
      </c>
      <c r="U723" s="12"/>
      <c r="V723" s="7"/>
      <c r="W723" s="188"/>
      <c r="X723" s="188"/>
      <c r="Y723" s="188"/>
      <c r="Z723" s="188"/>
      <c r="AA723" s="190"/>
      <c r="AB723" s="143">
        <f>Taula1[[#This Row],[Grup justificat     (fer servir opcions de la llista desplegable)]]</f>
        <v>0</v>
      </c>
      <c r="AC723" s="182"/>
      <c r="AD723" s="39"/>
      <c r="AE723" s="131">
        <f>ROUND((AF723/100)*756*Taula1[[#This Row],[Mesos naturals sencers treballats període justificat (01/01/2023 - 31/03/2023)]],2)</f>
        <v>0</v>
      </c>
      <c r="AF723" s="81">
        <f>Taula1[[#This Row],[% Jornada segons contracte
(no posar el símbol %) ]]-Taula1[[#This Row],[% Reducció salari per baix rendiment        (no posar el símbol %)]]</f>
        <v>0</v>
      </c>
      <c r="AG723" s="131">
        <f>ROUND((AH723/100)*24.8547945*Taula1[[#This Row],[Dies treballats període justificat (01/01/2023 - 31/03/2023)              no comptabilitzats com a mes natural sencer]],2)</f>
        <v>0</v>
      </c>
      <c r="AH723" s="79">
        <f>Taula1[[#This Row],[% Jornada segons contracte
(no posar el símbol %) ]]-Taula1[[#This Row],[% Reducció salari per baix rendiment        (no posar el símbol %)]]</f>
        <v>0</v>
      </c>
      <c r="AI723" s="131">
        <f t="shared" si="177"/>
        <v>0</v>
      </c>
      <c r="AJ723" s="39"/>
      <c r="AK723" s="131">
        <f>ROUND((AL723/100)*756*Taula1[[#This Row],[Espai reservat Administració  (mesos)]],2)</f>
        <v>0</v>
      </c>
      <c r="AL723" s="81">
        <f>Taula1[[#This Row],[% Jornada segons contracte
(no posar el símbol %) ]]-Taula1[[#This Row],[% Reducció salari per baix rendiment        (no posar el símbol %)]]</f>
        <v>0</v>
      </c>
      <c r="AM723" s="131">
        <f>ROUND((AN723/100)*24.8547945*Taula1[[#This Row],[Espai reservat Administració (dies)]],2)</f>
        <v>0</v>
      </c>
      <c r="AN723" s="79">
        <f>Taula1[[#This Row],[% Jornada segons contracte
(no posar el símbol %) ]]-Taula1[[#This Row],[% Reducció salari per baix rendiment        (no posar el símbol %)]]</f>
        <v>0</v>
      </c>
      <c r="AO723" s="131">
        <f t="shared" si="178"/>
        <v>0</v>
      </c>
      <c r="AP723" s="87"/>
      <c r="AQ723" s="137">
        <f>ROUND((AR723/100)*693*Taula1[[#This Row],[Mesos naturals sencers treballats període justificat (01/01/2023 - 31/03/2023)]],2)</f>
        <v>0</v>
      </c>
      <c r="AR723" s="90">
        <f>Taula1[[#This Row],[% Jornada segons contracte
(no posar el símbol %) ]]-Taula1[[#This Row],[% Reducció salari per baix rendiment        (no posar el símbol %)]]</f>
        <v>0</v>
      </c>
      <c r="AS723" s="137">
        <f>ROUND((AT723/100)*22.78356164*Taula1[[#This Row],[Dies treballats període justificat (01/01/2023 - 31/03/2023)              no comptabilitzats com a mes natural sencer]],2)</f>
        <v>0</v>
      </c>
      <c r="AT723" s="90">
        <f>Taula1[[#This Row],[% Jornada segons contracte
(no posar el símbol %) ]]-Taula1[[#This Row],[% Reducció salari per baix rendiment        (no posar el símbol %)]]</f>
        <v>0</v>
      </c>
      <c r="AU723" s="137">
        <f t="shared" si="179"/>
        <v>0</v>
      </c>
      <c r="AV723" s="87"/>
      <c r="AW723" s="136">
        <f>ROUND((AX723/100)*693*Taula1[[#This Row],[Espai reservat Administració  (mesos)]],2)</f>
        <v>0</v>
      </c>
      <c r="AX723" s="90">
        <f>Taula1[[#This Row],[% Jornada segons contracte
(no posar el símbol %) ]]-Taula1[[#This Row],[% Reducció salari per baix rendiment        (no posar el símbol %)]]</f>
        <v>0</v>
      </c>
      <c r="AY723" s="131">
        <f>ROUND((AZ723/100)*22.78356164*Taula1[[#This Row],[Espai reservat Administració (dies)]],2)</f>
        <v>0</v>
      </c>
      <c r="AZ723" s="81">
        <f>Taula1[[#This Row],[% Jornada segons contracte
(no posar el símbol %) ]]-Taula1[[#This Row],[% Reducció salari per baix rendiment        (no posar el símbol %)]]</f>
        <v>0</v>
      </c>
      <c r="BA723" s="82">
        <f t="shared" si="180"/>
        <v>0</v>
      </c>
      <c r="BB723" s="41"/>
      <c r="BC723" s="131">
        <f>IF(Taula1[[#This Row],[Grup justificat     (fer servir opcions de la llista desplegable)]]=1,AI723,0)</f>
        <v>0</v>
      </c>
      <c r="BD723" s="131">
        <f>IF(Taula1[[#This Row],[Grup justificat     (fer servir opcions de la llista desplegable)]]=2,AU723,0)</f>
        <v>0</v>
      </c>
      <c r="BE723" s="41"/>
      <c r="BF723" s="131">
        <f>IF(Taula1[[#This Row],[Espai reservat Administració]]=1,AO723,0)</f>
        <v>0</v>
      </c>
      <c r="BG723" s="82">
        <f>IF(Taula1[[#This Row],[Espai reservat Administració]]=2,BA723,0)</f>
        <v>0</v>
      </c>
      <c r="BH723" s="41"/>
      <c r="BI723" s="126">
        <f>IF(Taula1[[#This Row],[Grup justificat     (fer servir opcions de la llista desplegable)]]=1,1,0)</f>
        <v>0</v>
      </c>
      <c r="BJ723" s="126">
        <f>IF(Taula1[[#This Row],[Espai reservat Administració]]=1,1,0)</f>
        <v>0</v>
      </c>
      <c r="BK723" s="111"/>
      <c r="BL723" s="126">
        <f>IF(Taula1[[#This Row],[Grup justificat     (fer servir opcions de la llista desplegable)]]=2,1,0)</f>
        <v>0</v>
      </c>
      <c r="BM723" s="126">
        <f>IF(Taula1[[#This Row],[Espai reservat Administració]]=2,1,0)</f>
        <v>0</v>
      </c>
      <c r="BN723" s="73"/>
      <c r="BO723" s="73"/>
      <c r="BP723" s="73"/>
      <c r="BQ723" s="73"/>
      <c r="BR723" s="73"/>
      <c r="BS723" s="73"/>
      <c r="BT723" s="73"/>
      <c r="BU723" s="73"/>
      <c r="BV723" s="73"/>
      <c r="BW723" s="73"/>
      <c r="BX723" s="73"/>
      <c r="BY723" s="73"/>
      <c r="BZ723" s="73"/>
      <c r="CA723" s="73"/>
      <c r="CB723" s="73"/>
      <c r="CC723" s="73"/>
      <c r="CD723" s="73"/>
      <c r="CE723" s="73"/>
      <c r="CF723" s="73"/>
      <c r="CG723" s="63">
        <f t="shared" si="181"/>
        <v>0</v>
      </c>
      <c r="CH723" s="63">
        <f t="shared" si="182"/>
        <v>0</v>
      </c>
      <c r="CI723" s="73"/>
      <c r="CJ723" s="63">
        <f>IF(Taula1[[#This Row],[Tipus de contracte                                  (fer servir opcions de la llista desplegable)]]="Indefinit",1,0)</f>
        <v>0</v>
      </c>
      <c r="CK723" s="63">
        <f>IF(Taula1[[#This Row],[Tipus de contracte                                  (fer servir opcions de la llista desplegable)]]="Temporal, igual o superior a 6 mesos",1,0)</f>
        <v>0</v>
      </c>
      <c r="CL723" s="63">
        <f>IF(Taula1[[#This Row],[Tipus de contracte                                  (fer servir opcions de la llista desplegable)]]="Substitució per IT",1,0)</f>
        <v>0</v>
      </c>
      <c r="CM723" s="73"/>
      <c r="CN723" s="63">
        <f>IF(Taula1[[#This Row],[Relació llocs de treball]]&gt;=1,1,0)</f>
        <v>0</v>
      </c>
      <c r="CO723" s="73"/>
      <c r="CP723" s="63">
        <f>IF(Taula1[[#This Row],[Identitat de gènere                                                          (fer servir opcions de la llista desplegable)]]="Home",1,0)</f>
        <v>0</v>
      </c>
      <c r="CQ723" s="63">
        <f>IF(Taula1[[#This Row],[Identitat de gènere                                                          (fer servir opcions de la llista desplegable)]]="Dona",1,0)</f>
        <v>0</v>
      </c>
      <c r="CR723" s="63">
        <f>IF(Taula1[[#This Row],[Identitat de gènere                                                          (fer servir opcions de la llista desplegable)]]="No binari",1,0)</f>
        <v>0</v>
      </c>
      <c r="CS723" s="73"/>
      <c r="CT723" s="63">
        <f t="shared" si="176"/>
        <v>0</v>
      </c>
      <c r="CU723" s="64">
        <f t="shared" si="183"/>
        <v>0</v>
      </c>
      <c r="CW723" s="64">
        <f t="shared" si="184"/>
        <v>0</v>
      </c>
      <c r="CX723" s="64">
        <f t="shared" si="185"/>
        <v>0</v>
      </c>
      <c r="CY723" s="64">
        <f t="shared" si="186"/>
        <v>0</v>
      </c>
      <c r="CZ723" s="64">
        <f t="shared" si="187"/>
        <v>0</v>
      </c>
      <c r="DB723" s="64">
        <f t="shared" si="188"/>
        <v>0</v>
      </c>
      <c r="DC723" s="64">
        <f t="shared" si="189"/>
        <v>0</v>
      </c>
      <c r="DD723" s="64">
        <f t="shared" si="190"/>
        <v>0</v>
      </c>
      <c r="DE723" s="64">
        <f t="shared" si="191"/>
        <v>0</v>
      </c>
    </row>
    <row r="724" spans="2:109" x14ac:dyDescent="0.3">
      <c r="B724" s="167"/>
      <c r="C724" s="186"/>
      <c r="D724" s="2"/>
      <c r="E724" s="67"/>
      <c r="F724" s="5"/>
      <c r="G724" s="5"/>
      <c r="H724" s="187"/>
      <c r="I724" s="111" t="str">
        <f ca="1">IF(Taula1[[#This Row],[Data naixement (format dd/mm/aaaa)]]="","0",DATEDIF(Taula1[[#This Row],[Data naixement (format dd/mm/aaaa)]],TODAY(),"Y"))</f>
        <v>0</v>
      </c>
      <c r="J724" s="6"/>
      <c r="K724" s="6"/>
      <c r="L724" s="6"/>
      <c r="M724" s="6"/>
      <c r="N724" s="56"/>
      <c r="O724" s="56"/>
      <c r="P724" s="56"/>
      <c r="Q724" s="6"/>
      <c r="R724" s="7"/>
      <c r="S724" s="143">
        <f>Taula1[[#This Row],[Mesos naturals sencers treballats període justificat (01/01/2023 - 31/03/2023)]]</f>
        <v>0</v>
      </c>
      <c r="T724" s="194">
        <f>Taula1[[#This Row],[Dies treballats període justificat (01/01/2023 - 31/03/2023)              no comptabilitzats com a mes natural sencer]]</f>
        <v>0</v>
      </c>
      <c r="U724" s="12"/>
      <c r="V724" s="7"/>
      <c r="W724" s="188"/>
      <c r="X724" s="188"/>
      <c r="Y724" s="188"/>
      <c r="Z724" s="188"/>
      <c r="AA724" s="190"/>
      <c r="AB724" s="143">
        <f>Taula1[[#This Row],[Grup justificat     (fer servir opcions de la llista desplegable)]]</f>
        <v>0</v>
      </c>
      <c r="AC724" s="182"/>
      <c r="AD724" s="39"/>
      <c r="AE724" s="131">
        <f>ROUND((AF724/100)*756*Taula1[[#This Row],[Mesos naturals sencers treballats període justificat (01/01/2023 - 31/03/2023)]],2)</f>
        <v>0</v>
      </c>
      <c r="AF724" s="81">
        <f>Taula1[[#This Row],[% Jornada segons contracte
(no posar el símbol %) ]]-Taula1[[#This Row],[% Reducció salari per baix rendiment        (no posar el símbol %)]]</f>
        <v>0</v>
      </c>
      <c r="AG724" s="131">
        <f>ROUND((AH724/100)*24.8547945*Taula1[[#This Row],[Dies treballats període justificat (01/01/2023 - 31/03/2023)              no comptabilitzats com a mes natural sencer]],2)</f>
        <v>0</v>
      </c>
      <c r="AH724" s="79">
        <f>Taula1[[#This Row],[% Jornada segons contracte
(no posar el símbol %) ]]-Taula1[[#This Row],[% Reducció salari per baix rendiment        (no posar el símbol %)]]</f>
        <v>0</v>
      </c>
      <c r="AI724" s="131">
        <f t="shared" si="177"/>
        <v>0</v>
      </c>
      <c r="AJ724" s="39"/>
      <c r="AK724" s="131">
        <f>ROUND((AL724/100)*756*Taula1[[#This Row],[Espai reservat Administració  (mesos)]],2)</f>
        <v>0</v>
      </c>
      <c r="AL724" s="81">
        <f>Taula1[[#This Row],[% Jornada segons contracte
(no posar el símbol %) ]]-Taula1[[#This Row],[% Reducció salari per baix rendiment        (no posar el símbol %)]]</f>
        <v>0</v>
      </c>
      <c r="AM724" s="131">
        <f>ROUND((AN724/100)*24.8547945*Taula1[[#This Row],[Espai reservat Administració (dies)]],2)</f>
        <v>0</v>
      </c>
      <c r="AN724" s="79">
        <f>Taula1[[#This Row],[% Jornada segons contracte
(no posar el símbol %) ]]-Taula1[[#This Row],[% Reducció salari per baix rendiment        (no posar el símbol %)]]</f>
        <v>0</v>
      </c>
      <c r="AO724" s="131">
        <f t="shared" si="178"/>
        <v>0</v>
      </c>
      <c r="AP724" s="87"/>
      <c r="AQ724" s="137">
        <f>ROUND((AR724/100)*693*Taula1[[#This Row],[Mesos naturals sencers treballats període justificat (01/01/2023 - 31/03/2023)]],2)</f>
        <v>0</v>
      </c>
      <c r="AR724" s="90">
        <f>Taula1[[#This Row],[% Jornada segons contracte
(no posar el símbol %) ]]-Taula1[[#This Row],[% Reducció salari per baix rendiment        (no posar el símbol %)]]</f>
        <v>0</v>
      </c>
      <c r="AS724" s="137">
        <f>ROUND((AT724/100)*22.78356164*Taula1[[#This Row],[Dies treballats període justificat (01/01/2023 - 31/03/2023)              no comptabilitzats com a mes natural sencer]],2)</f>
        <v>0</v>
      </c>
      <c r="AT724" s="90">
        <f>Taula1[[#This Row],[% Jornada segons contracte
(no posar el símbol %) ]]-Taula1[[#This Row],[% Reducció salari per baix rendiment        (no posar el símbol %)]]</f>
        <v>0</v>
      </c>
      <c r="AU724" s="137">
        <f t="shared" si="179"/>
        <v>0</v>
      </c>
      <c r="AV724" s="87"/>
      <c r="AW724" s="136">
        <f>ROUND((AX724/100)*693*Taula1[[#This Row],[Espai reservat Administració  (mesos)]],2)</f>
        <v>0</v>
      </c>
      <c r="AX724" s="90">
        <f>Taula1[[#This Row],[% Jornada segons contracte
(no posar el símbol %) ]]-Taula1[[#This Row],[% Reducció salari per baix rendiment        (no posar el símbol %)]]</f>
        <v>0</v>
      </c>
      <c r="AY724" s="131">
        <f>ROUND((AZ724/100)*22.78356164*Taula1[[#This Row],[Espai reservat Administració (dies)]],2)</f>
        <v>0</v>
      </c>
      <c r="AZ724" s="81">
        <f>Taula1[[#This Row],[% Jornada segons contracte
(no posar el símbol %) ]]-Taula1[[#This Row],[% Reducció salari per baix rendiment        (no posar el símbol %)]]</f>
        <v>0</v>
      </c>
      <c r="BA724" s="82">
        <f t="shared" si="180"/>
        <v>0</v>
      </c>
      <c r="BB724" s="41"/>
      <c r="BC724" s="131">
        <f>IF(Taula1[[#This Row],[Grup justificat     (fer servir opcions de la llista desplegable)]]=1,AI724,0)</f>
        <v>0</v>
      </c>
      <c r="BD724" s="131">
        <f>IF(Taula1[[#This Row],[Grup justificat     (fer servir opcions de la llista desplegable)]]=2,AU724,0)</f>
        <v>0</v>
      </c>
      <c r="BE724" s="41"/>
      <c r="BF724" s="131">
        <f>IF(Taula1[[#This Row],[Espai reservat Administració]]=1,AO724,0)</f>
        <v>0</v>
      </c>
      <c r="BG724" s="82">
        <f>IF(Taula1[[#This Row],[Espai reservat Administració]]=2,BA724,0)</f>
        <v>0</v>
      </c>
      <c r="BH724" s="41"/>
      <c r="BI724" s="126">
        <f>IF(Taula1[[#This Row],[Grup justificat     (fer servir opcions de la llista desplegable)]]=1,1,0)</f>
        <v>0</v>
      </c>
      <c r="BJ724" s="126">
        <f>IF(Taula1[[#This Row],[Espai reservat Administració]]=1,1,0)</f>
        <v>0</v>
      </c>
      <c r="BK724" s="111"/>
      <c r="BL724" s="126">
        <f>IF(Taula1[[#This Row],[Grup justificat     (fer servir opcions de la llista desplegable)]]=2,1,0)</f>
        <v>0</v>
      </c>
      <c r="BM724" s="126">
        <f>IF(Taula1[[#This Row],[Espai reservat Administració]]=2,1,0)</f>
        <v>0</v>
      </c>
      <c r="BN724" s="73"/>
      <c r="BO724" s="73"/>
      <c r="BP724" s="73"/>
      <c r="BQ724" s="73"/>
      <c r="BR724" s="73"/>
      <c r="BS724" s="73"/>
      <c r="BT724" s="73"/>
      <c r="BU724" s="73"/>
      <c r="BV724" s="73"/>
      <c r="BW724" s="73"/>
      <c r="BX724" s="73"/>
      <c r="BY724" s="73"/>
      <c r="BZ724" s="73"/>
      <c r="CA724" s="73"/>
      <c r="CB724" s="73"/>
      <c r="CC724" s="73"/>
      <c r="CD724" s="73"/>
      <c r="CE724" s="73"/>
      <c r="CF724" s="73"/>
      <c r="CG724" s="63">
        <f t="shared" si="181"/>
        <v>0</v>
      </c>
      <c r="CH724" s="63">
        <f t="shared" si="182"/>
        <v>0</v>
      </c>
      <c r="CI724" s="73"/>
      <c r="CJ724" s="63">
        <f>IF(Taula1[[#This Row],[Tipus de contracte                                  (fer servir opcions de la llista desplegable)]]="Indefinit",1,0)</f>
        <v>0</v>
      </c>
      <c r="CK724" s="63">
        <f>IF(Taula1[[#This Row],[Tipus de contracte                                  (fer servir opcions de la llista desplegable)]]="Temporal, igual o superior a 6 mesos",1,0)</f>
        <v>0</v>
      </c>
      <c r="CL724" s="63">
        <f>IF(Taula1[[#This Row],[Tipus de contracte                                  (fer servir opcions de la llista desplegable)]]="Substitució per IT",1,0)</f>
        <v>0</v>
      </c>
      <c r="CM724" s="73"/>
      <c r="CN724" s="63">
        <f>IF(Taula1[[#This Row],[Relació llocs de treball]]&gt;=1,1,0)</f>
        <v>0</v>
      </c>
      <c r="CO724" s="73"/>
      <c r="CP724" s="63">
        <f>IF(Taula1[[#This Row],[Identitat de gènere                                                          (fer servir opcions de la llista desplegable)]]="Home",1,0)</f>
        <v>0</v>
      </c>
      <c r="CQ724" s="63">
        <f>IF(Taula1[[#This Row],[Identitat de gènere                                                          (fer servir opcions de la llista desplegable)]]="Dona",1,0)</f>
        <v>0</v>
      </c>
      <c r="CR724" s="63">
        <f>IF(Taula1[[#This Row],[Identitat de gènere                                                          (fer servir opcions de la llista desplegable)]]="No binari",1,0)</f>
        <v>0</v>
      </c>
      <c r="CS724" s="73"/>
      <c r="CT724" s="63">
        <f t="shared" si="176"/>
        <v>0</v>
      </c>
      <c r="CU724" s="64">
        <f t="shared" si="183"/>
        <v>0</v>
      </c>
      <c r="CW724" s="64">
        <f t="shared" si="184"/>
        <v>0</v>
      </c>
      <c r="CX724" s="64">
        <f t="shared" si="185"/>
        <v>0</v>
      </c>
      <c r="CY724" s="64">
        <f t="shared" si="186"/>
        <v>0</v>
      </c>
      <c r="CZ724" s="64">
        <f t="shared" si="187"/>
        <v>0</v>
      </c>
      <c r="DB724" s="64">
        <f t="shared" si="188"/>
        <v>0</v>
      </c>
      <c r="DC724" s="64">
        <f t="shared" si="189"/>
        <v>0</v>
      </c>
      <c r="DD724" s="64">
        <f t="shared" si="190"/>
        <v>0</v>
      </c>
      <c r="DE724" s="64">
        <f t="shared" si="191"/>
        <v>0</v>
      </c>
    </row>
    <row r="725" spans="2:109" x14ac:dyDescent="0.3">
      <c r="B725" s="167"/>
      <c r="C725" s="186"/>
      <c r="D725" s="2"/>
      <c r="E725" s="67"/>
      <c r="F725" s="5"/>
      <c r="G725" s="5"/>
      <c r="H725" s="187"/>
      <c r="I725" s="111" t="str">
        <f ca="1">IF(Taula1[[#This Row],[Data naixement (format dd/mm/aaaa)]]="","0",DATEDIF(Taula1[[#This Row],[Data naixement (format dd/mm/aaaa)]],TODAY(),"Y"))</f>
        <v>0</v>
      </c>
      <c r="J725" s="6"/>
      <c r="K725" s="6"/>
      <c r="L725" s="6"/>
      <c r="M725" s="6"/>
      <c r="N725" s="56"/>
      <c r="O725" s="56"/>
      <c r="P725" s="56"/>
      <c r="Q725" s="6"/>
      <c r="R725" s="7"/>
      <c r="S725" s="143">
        <f>Taula1[[#This Row],[Mesos naturals sencers treballats període justificat (01/01/2023 - 31/03/2023)]]</f>
        <v>0</v>
      </c>
      <c r="T725" s="194">
        <f>Taula1[[#This Row],[Dies treballats període justificat (01/01/2023 - 31/03/2023)              no comptabilitzats com a mes natural sencer]]</f>
        <v>0</v>
      </c>
      <c r="U725" s="12"/>
      <c r="V725" s="7"/>
      <c r="W725" s="188"/>
      <c r="X725" s="188"/>
      <c r="Y725" s="188"/>
      <c r="Z725" s="188"/>
      <c r="AA725" s="190"/>
      <c r="AB725" s="143">
        <f>Taula1[[#This Row],[Grup justificat     (fer servir opcions de la llista desplegable)]]</f>
        <v>0</v>
      </c>
      <c r="AC725" s="182"/>
      <c r="AD725" s="39"/>
      <c r="AE725" s="131">
        <f>ROUND((AF725/100)*756*Taula1[[#This Row],[Mesos naturals sencers treballats període justificat (01/01/2023 - 31/03/2023)]],2)</f>
        <v>0</v>
      </c>
      <c r="AF725" s="81">
        <f>Taula1[[#This Row],[% Jornada segons contracte
(no posar el símbol %) ]]-Taula1[[#This Row],[% Reducció salari per baix rendiment        (no posar el símbol %)]]</f>
        <v>0</v>
      </c>
      <c r="AG725" s="131">
        <f>ROUND((AH725/100)*24.8547945*Taula1[[#This Row],[Dies treballats període justificat (01/01/2023 - 31/03/2023)              no comptabilitzats com a mes natural sencer]],2)</f>
        <v>0</v>
      </c>
      <c r="AH725" s="79">
        <f>Taula1[[#This Row],[% Jornada segons contracte
(no posar el símbol %) ]]-Taula1[[#This Row],[% Reducció salari per baix rendiment        (no posar el símbol %)]]</f>
        <v>0</v>
      </c>
      <c r="AI725" s="131">
        <f t="shared" si="177"/>
        <v>0</v>
      </c>
      <c r="AJ725" s="39"/>
      <c r="AK725" s="131">
        <f>ROUND((AL725/100)*756*Taula1[[#This Row],[Espai reservat Administració  (mesos)]],2)</f>
        <v>0</v>
      </c>
      <c r="AL725" s="81">
        <f>Taula1[[#This Row],[% Jornada segons contracte
(no posar el símbol %) ]]-Taula1[[#This Row],[% Reducció salari per baix rendiment        (no posar el símbol %)]]</f>
        <v>0</v>
      </c>
      <c r="AM725" s="131">
        <f>ROUND((AN725/100)*24.8547945*Taula1[[#This Row],[Espai reservat Administració (dies)]],2)</f>
        <v>0</v>
      </c>
      <c r="AN725" s="79">
        <f>Taula1[[#This Row],[% Jornada segons contracte
(no posar el símbol %) ]]-Taula1[[#This Row],[% Reducció salari per baix rendiment        (no posar el símbol %)]]</f>
        <v>0</v>
      </c>
      <c r="AO725" s="131">
        <f t="shared" si="178"/>
        <v>0</v>
      </c>
      <c r="AP725" s="87"/>
      <c r="AQ725" s="137">
        <f>ROUND((AR725/100)*693*Taula1[[#This Row],[Mesos naturals sencers treballats període justificat (01/01/2023 - 31/03/2023)]],2)</f>
        <v>0</v>
      </c>
      <c r="AR725" s="90">
        <f>Taula1[[#This Row],[% Jornada segons contracte
(no posar el símbol %) ]]-Taula1[[#This Row],[% Reducció salari per baix rendiment        (no posar el símbol %)]]</f>
        <v>0</v>
      </c>
      <c r="AS725" s="137">
        <f>ROUND((AT725/100)*22.78356164*Taula1[[#This Row],[Dies treballats període justificat (01/01/2023 - 31/03/2023)              no comptabilitzats com a mes natural sencer]],2)</f>
        <v>0</v>
      </c>
      <c r="AT725" s="90">
        <f>Taula1[[#This Row],[% Jornada segons contracte
(no posar el símbol %) ]]-Taula1[[#This Row],[% Reducció salari per baix rendiment        (no posar el símbol %)]]</f>
        <v>0</v>
      </c>
      <c r="AU725" s="137">
        <f t="shared" si="179"/>
        <v>0</v>
      </c>
      <c r="AV725" s="87"/>
      <c r="AW725" s="136">
        <f>ROUND((AX725/100)*693*Taula1[[#This Row],[Espai reservat Administració  (mesos)]],2)</f>
        <v>0</v>
      </c>
      <c r="AX725" s="90">
        <f>Taula1[[#This Row],[% Jornada segons contracte
(no posar el símbol %) ]]-Taula1[[#This Row],[% Reducció salari per baix rendiment        (no posar el símbol %)]]</f>
        <v>0</v>
      </c>
      <c r="AY725" s="131">
        <f>ROUND((AZ725/100)*22.78356164*Taula1[[#This Row],[Espai reservat Administració (dies)]],2)</f>
        <v>0</v>
      </c>
      <c r="AZ725" s="81">
        <f>Taula1[[#This Row],[% Jornada segons contracte
(no posar el símbol %) ]]-Taula1[[#This Row],[% Reducció salari per baix rendiment        (no posar el símbol %)]]</f>
        <v>0</v>
      </c>
      <c r="BA725" s="82">
        <f t="shared" si="180"/>
        <v>0</v>
      </c>
      <c r="BB725" s="41"/>
      <c r="BC725" s="131">
        <f>IF(Taula1[[#This Row],[Grup justificat     (fer servir opcions de la llista desplegable)]]=1,AI725,0)</f>
        <v>0</v>
      </c>
      <c r="BD725" s="131">
        <f>IF(Taula1[[#This Row],[Grup justificat     (fer servir opcions de la llista desplegable)]]=2,AU725,0)</f>
        <v>0</v>
      </c>
      <c r="BE725" s="41"/>
      <c r="BF725" s="131">
        <f>IF(Taula1[[#This Row],[Espai reservat Administració]]=1,AO725,0)</f>
        <v>0</v>
      </c>
      <c r="BG725" s="82">
        <f>IF(Taula1[[#This Row],[Espai reservat Administració]]=2,BA725,0)</f>
        <v>0</v>
      </c>
      <c r="BH725" s="41"/>
      <c r="BI725" s="126">
        <f>IF(Taula1[[#This Row],[Grup justificat     (fer servir opcions de la llista desplegable)]]=1,1,0)</f>
        <v>0</v>
      </c>
      <c r="BJ725" s="126">
        <f>IF(Taula1[[#This Row],[Espai reservat Administració]]=1,1,0)</f>
        <v>0</v>
      </c>
      <c r="BK725" s="111"/>
      <c r="BL725" s="126">
        <f>IF(Taula1[[#This Row],[Grup justificat     (fer servir opcions de la llista desplegable)]]=2,1,0)</f>
        <v>0</v>
      </c>
      <c r="BM725" s="126">
        <f>IF(Taula1[[#This Row],[Espai reservat Administració]]=2,1,0)</f>
        <v>0</v>
      </c>
      <c r="BN725" s="73"/>
      <c r="BO725" s="73"/>
      <c r="BP725" s="73"/>
      <c r="BQ725" s="73"/>
      <c r="BR725" s="73"/>
      <c r="BS725" s="73"/>
      <c r="BT725" s="73"/>
      <c r="BU725" s="73"/>
      <c r="BV725" s="73"/>
      <c r="BW725" s="73"/>
      <c r="BX725" s="73"/>
      <c r="BY725" s="73"/>
      <c r="BZ725" s="73"/>
      <c r="CA725" s="73"/>
      <c r="CB725" s="73"/>
      <c r="CC725" s="73"/>
      <c r="CD725" s="73"/>
      <c r="CE725" s="73"/>
      <c r="CF725" s="73"/>
      <c r="CG725" s="63">
        <f t="shared" si="181"/>
        <v>0</v>
      </c>
      <c r="CH725" s="63">
        <f t="shared" si="182"/>
        <v>0</v>
      </c>
      <c r="CI725" s="73"/>
      <c r="CJ725" s="63">
        <f>IF(Taula1[[#This Row],[Tipus de contracte                                  (fer servir opcions de la llista desplegable)]]="Indefinit",1,0)</f>
        <v>0</v>
      </c>
      <c r="CK725" s="63">
        <f>IF(Taula1[[#This Row],[Tipus de contracte                                  (fer servir opcions de la llista desplegable)]]="Temporal, igual o superior a 6 mesos",1,0)</f>
        <v>0</v>
      </c>
      <c r="CL725" s="63">
        <f>IF(Taula1[[#This Row],[Tipus de contracte                                  (fer servir opcions de la llista desplegable)]]="Substitució per IT",1,0)</f>
        <v>0</v>
      </c>
      <c r="CM725" s="73"/>
      <c r="CN725" s="63">
        <f>IF(Taula1[[#This Row],[Relació llocs de treball]]&gt;=1,1,0)</f>
        <v>0</v>
      </c>
      <c r="CO725" s="73"/>
      <c r="CP725" s="63">
        <f>IF(Taula1[[#This Row],[Identitat de gènere                                                          (fer servir opcions de la llista desplegable)]]="Home",1,0)</f>
        <v>0</v>
      </c>
      <c r="CQ725" s="63">
        <f>IF(Taula1[[#This Row],[Identitat de gènere                                                          (fer servir opcions de la llista desplegable)]]="Dona",1,0)</f>
        <v>0</v>
      </c>
      <c r="CR725" s="63">
        <f>IF(Taula1[[#This Row],[Identitat de gènere                                                          (fer servir opcions de la llista desplegable)]]="No binari",1,0)</f>
        <v>0</v>
      </c>
      <c r="CS725" s="73"/>
      <c r="CT725" s="63">
        <f t="shared" si="176"/>
        <v>0</v>
      </c>
      <c r="CU725" s="64">
        <f t="shared" si="183"/>
        <v>0</v>
      </c>
      <c r="CW725" s="64">
        <f t="shared" si="184"/>
        <v>0</v>
      </c>
      <c r="CX725" s="64">
        <f t="shared" si="185"/>
        <v>0</v>
      </c>
      <c r="CY725" s="64">
        <f t="shared" si="186"/>
        <v>0</v>
      </c>
      <c r="CZ725" s="64">
        <f t="shared" si="187"/>
        <v>0</v>
      </c>
      <c r="DB725" s="64">
        <f t="shared" si="188"/>
        <v>0</v>
      </c>
      <c r="DC725" s="64">
        <f t="shared" si="189"/>
        <v>0</v>
      </c>
      <c r="DD725" s="64">
        <f t="shared" si="190"/>
        <v>0</v>
      </c>
      <c r="DE725" s="64">
        <f t="shared" si="191"/>
        <v>0</v>
      </c>
    </row>
    <row r="726" spans="2:109" x14ac:dyDescent="0.3">
      <c r="B726" s="167"/>
      <c r="C726" s="186"/>
      <c r="D726" s="2"/>
      <c r="E726" s="67"/>
      <c r="F726" s="5"/>
      <c r="G726" s="5"/>
      <c r="H726" s="187"/>
      <c r="I726" s="111" t="str">
        <f ca="1">IF(Taula1[[#This Row],[Data naixement (format dd/mm/aaaa)]]="","0",DATEDIF(Taula1[[#This Row],[Data naixement (format dd/mm/aaaa)]],TODAY(),"Y"))</f>
        <v>0</v>
      </c>
      <c r="J726" s="6"/>
      <c r="K726" s="6"/>
      <c r="L726" s="6"/>
      <c r="M726" s="6"/>
      <c r="N726" s="56"/>
      <c r="O726" s="56"/>
      <c r="P726" s="56"/>
      <c r="Q726" s="6"/>
      <c r="R726" s="7"/>
      <c r="S726" s="143">
        <f>Taula1[[#This Row],[Mesos naturals sencers treballats període justificat (01/01/2023 - 31/03/2023)]]</f>
        <v>0</v>
      </c>
      <c r="T726" s="194">
        <f>Taula1[[#This Row],[Dies treballats període justificat (01/01/2023 - 31/03/2023)              no comptabilitzats com a mes natural sencer]]</f>
        <v>0</v>
      </c>
      <c r="U726" s="12"/>
      <c r="V726" s="7"/>
      <c r="W726" s="188"/>
      <c r="X726" s="188"/>
      <c r="Y726" s="188"/>
      <c r="Z726" s="188"/>
      <c r="AA726" s="190"/>
      <c r="AB726" s="143">
        <f>Taula1[[#This Row],[Grup justificat     (fer servir opcions de la llista desplegable)]]</f>
        <v>0</v>
      </c>
      <c r="AC726" s="182"/>
      <c r="AD726" s="39"/>
      <c r="AE726" s="131">
        <f>ROUND((AF726/100)*756*Taula1[[#This Row],[Mesos naturals sencers treballats període justificat (01/01/2023 - 31/03/2023)]],2)</f>
        <v>0</v>
      </c>
      <c r="AF726" s="81">
        <f>Taula1[[#This Row],[% Jornada segons contracte
(no posar el símbol %) ]]-Taula1[[#This Row],[% Reducció salari per baix rendiment        (no posar el símbol %)]]</f>
        <v>0</v>
      </c>
      <c r="AG726" s="131">
        <f>ROUND((AH726/100)*24.8547945*Taula1[[#This Row],[Dies treballats període justificat (01/01/2023 - 31/03/2023)              no comptabilitzats com a mes natural sencer]],2)</f>
        <v>0</v>
      </c>
      <c r="AH726" s="79">
        <f>Taula1[[#This Row],[% Jornada segons contracte
(no posar el símbol %) ]]-Taula1[[#This Row],[% Reducció salari per baix rendiment        (no posar el símbol %)]]</f>
        <v>0</v>
      </c>
      <c r="AI726" s="131">
        <f t="shared" si="177"/>
        <v>0</v>
      </c>
      <c r="AJ726" s="39"/>
      <c r="AK726" s="131">
        <f>ROUND((AL726/100)*756*Taula1[[#This Row],[Espai reservat Administració  (mesos)]],2)</f>
        <v>0</v>
      </c>
      <c r="AL726" s="81">
        <f>Taula1[[#This Row],[% Jornada segons contracte
(no posar el símbol %) ]]-Taula1[[#This Row],[% Reducció salari per baix rendiment        (no posar el símbol %)]]</f>
        <v>0</v>
      </c>
      <c r="AM726" s="131">
        <f>ROUND((AN726/100)*24.8547945*Taula1[[#This Row],[Espai reservat Administració (dies)]],2)</f>
        <v>0</v>
      </c>
      <c r="AN726" s="79">
        <f>Taula1[[#This Row],[% Jornada segons contracte
(no posar el símbol %) ]]-Taula1[[#This Row],[% Reducció salari per baix rendiment        (no posar el símbol %)]]</f>
        <v>0</v>
      </c>
      <c r="AO726" s="131">
        <f t="shared" si="178"/>
        <v>0</v>
      </c>
      <c r="AP726" s="87"/>
      <c r="AQ726" s="137">
        <f>ROUND((AR726/100)*693*Taula1[[#This Row],[Mesos naturals sencers treballats període justificat (01/01/2023 - 31/03/2023)]],2)</f>
        <v>0</v>
      </c>
      <c r="AR726" s="90">
        <f>Taula1[[#This Row],[% Jornada segons contracte
(no posar el símbol %) ]]-Taula1[[#This Row],[% Reducció salari per baix rendiment        (no posar el símbol %)]]</f>
        <v>0</v>
      </c>
      <c r="AS726" s="137">
        <f>ROUND((AT726/100)*22.78356164*Taula1[[#This Row],[Dies treballats període justificat (01/01/2023 - 31/03/2023)              no comptabilitzats com a mes natural sencer]],2)</f>
        <v>0</v>
      </c>
      <c r="AT726" s="90">
        <f>Taula1[[#This Row],[% Jornada segons contracte
(no posar el símbol %) ]]-Taula1[[#This Row],[% Reducció salari per baix rendiment        (no posar el símbol %)]]</f>
        <v>0</v>
      </c>
      <c r="AU726" s="137">
        <f t="shared" si="179"/>
        <v>0</v>
      </c>
      <c r="AV726" s="87"/>
      <c r="AW726" s="136">
        <f>ROUND((AX726/100)*693*Taula1[[#This Row],[Espai reservat Administració  (mesos)]],2)</f>
        <v>0</v>
      </c>
      <c r="AX726" s="90">
        <f>Taula1[[#This Row],[% Jornada segons contracte
(no posar el símbol %) ]]-Taula1[[#This Row],[% Reducció salari per baix rendiment        (no posar el símbol %)]]</f>
        <v>0</v>
      </c>
      <c r="AY726" s="131">
        <f>ROUND((AZ726/100)*22.78356164*Taula1[[#This Row],[Espai reservat Administració (dies)]],2)</f>
        <v>0</v>
      </c>
      <c r="AZ726" s="81">
        <f>Taula1[[#This Row],[% Jornada segons contracte
(no posar el símbol %) ]]-Taula1[[#This Row],[% Reducció salari per baix rendiment        (no posar el símbol %)]]</f>
        <v>0</v>
      </c>
      <c r="BA726" s="82">
        <f t="shared" si="180"/>
        <v>0</v>
      </c>
      <c r="BB726" s="41"/>
      <c r="BC726" s="131">
        <f>IF(Taula1[[#This Row],[Grup justificat     (fer servir opcions de la llista desplegable)]]=1,AI726,0)</f>
        <v>0</v>
      </c>
      <c r="BD726" s="131">
        <f>IF(Taula1[[#This Row],[Grup justificat     (fer servir opcions de la llista desplegable)]]=2,AU726,0)</f>
        <v>0</v>
      </c>
      <c r="BE726" s="41"/>
      <c r="BF726" s="131">
        <f>IF(Taula1[[#This Row],[Espai reservat Administració]]=1,AO726,0)</f>
        <v>0</v>
      </c>
      <c r="BG726" s="82">
        <f>IF(Taula1[[#This Row],[Espai reservat Administració]]=2,BA726,0)</f>
        <v>0</v>
      </c>
      <c r="BH726" s="41"/>
      <c r="BI726" s="126">
        <f>IF(Taula1[[#This Row],[Grup justificat     (fer servir opcions de la llista desplegable)]]=1,1,0)</f>
        <v>0</v>
      </c>
      <c r="BJ726" s="126">
        <f>IF(Taula1[[#This Row],[Espai reservat Administració]]=1,1,0)</f>
        <v>0</v>
      </c>
      <c r="BK726" s="111"/>
      <c r="BL726" s="126">
        <f>IF(Taula1[[#This Row],[Grup justificat     (fer servir opcions de la llista desplegable)]]=2,1,0)</f>
        <v>0</v>
      </c>
      <c r="BM726" s="126">
        <f>IF(Taula1[[#This Row],[Espai reservat Administració]]=2,1,0)</f>
        <v>0</v>
      </c>
      <c r="BN726" s="73"/>
      <c r="BO726" s="73"/>
      <c r="BP726" s="73"/>
      <c r="BQ726" s="73"/>
      <c r="BR726" s="73"/>
      <c r="BS726" s="73"/>
      <c r="BT726" s="73"/>
      <c r="BU726" s="73"/>
      <c r="BV726" s="73"/>
      <c r="BW726" s="73"/>
      <c r="BX726" s="73"/>
      <c r="BY726" s="73"/>
      <c r="BZ726" s="73"/>
      <c r="CA726" s="73"/>
      <c r="CB726" s="73"/>
      <c r="CC726" s="73"/>
      <c r="CD726" s="73"/>
      <c r="CE726" s="73"/>
      <c r="CF726" s="73"/>
      <c r="CG726" s="63">
        <f t="shared" si="181"/>
        <v>0</v>
      </c>
      <c r="CH726" s="63">
        <f t="shared" si="182"/>
        <v>0</v>
      </c>
      <c r="CI726" s="73"/>
      <c r="CJ726" s="63">
        <f>IF(Taula1[[#This Row],[Tipus de contracte                                  (fer servir opcions de la llista desplegable)]]="Indefinit",1,0)</f>
        <v>0</v>
      </c>
      <c r="CK726" s="63">
        <f>IF(Taula1[[#This Row],[Tipus de contracte                                  (fer servir opcions de la llista desplegable)]]="Temporal, igual o superior a 6 mesos",1,0)</f>
        <v>0</v>
      </c>
      <c r="CL726" s="63">
        <f>IF(Taula1[[#This Row],[Tipus de contracte                                  (fer servir opcions de la llista desplegable)]]="Substitució per IT",1,0)</f>
        <v>0</v>
      </c>
      <c r="CM726" s="73"/>
      <c r="CN726" s="63">
        <f>IF(Taula1[[#This Row],[Relació llocs de treball]]&gt;=1,1,0)</f>
        <v>0</v>
      </c>
      <c r="CO726" s="73"/>
      <c r="CP726" s="63">
        <f>IF(Taula1[[#This Row],[Identitat de gènere                                                          (fer servir opcions de la llista desplegable)]]="Home",1,0)</f>
        <v>0</v>
      </c>
      <c r="CQ726" s="63">
        <f>IF(Taula1[[#This Row],[Identitat de gènere                                                          (fer servir opcions de la llista desplegable)]]="Dona",1,0)</f>
        <v>0</v>
      </c>
      <c r="CR726" s="63">
        <f>IF(Taula1[[#This Row],[Identitat de gènere                                                          (fer servir opcions de la llista desplegable)]]="No binari",1,0)</f>
        <v>0</v>
      </c>
      <c r="CS726" s="73"/>
      <c r="CT726" s="63">
        <f t="shared" si="176"/>
        <v>0</v>
      </c>
      <c r="CU726" s="64">
        <f t="shared" si="183"/>
        <v>0</v>
      </c>
      <c r="CW726" s="64">
        <f t="shared" si="184"/>
        <v>0</v>
      </c>
      <c r="CX726" s="64">
        <f t="shared" si="185"/>
        <v>0</v>
      </c>
      <c r="CY726" s="64">
        <f t="shared" si="186"/>
        <v>0</v>
      </c>
      <c r="CZ726" s="64">
        <f t="shared" si="187"/>
        <v>0</v>
      </c>
      <c r="DB726" s="64">
        <f t="shared" si="188"/>
        <v>0</v>
      </c>
      <c r="DC726" s="64">
        <f t="shared" si="189"/>
        <v>0</v>
      </c>
      <c r="DD726" s="64">
        <f t="shared" si="190"/>
        <v>0</v>
      </c>
      <c r="DE726" s="64">
        <f t="shared" si="191"/>
        <v>0</v>
      </c>
    </row>
    <row r="727" spans="2:109" x14ac:dyDescent="0.3">
      <c r="B727" s="167"/>
      <c r="C727" s="186"/>
      <c r="D727" s="2"/>
      <c r="E727" s="67"/>
      <c r="F727" s="5"/>
      <c r="G727" s="5"/>
      <c r="H727" s="187"/>
      <c r="I727" s="111" t="str">
        <f ca="1">IF(Taula1[[#This Row],[Data naixement (format dd/mm/aaaa)]]="","0",DATEDIF(Taula1[[#This Row],[Data naixement (format dd/mm/aaaa)]],TODAY(),"Y"))</f>
        <v>0</v>
      </c>
      <c r="J727" s="6"/>
      <c r="K727" s="6"/>
      <c r="L727" s="6"/>
      <c r="M727" s="6"/>
      <c r="N727" s="56"/>
      <c r="O727" s="56"/>
      <c r="P727" s="56"/>
      <c r="Q727" s="6"/>
      <c r="R727" s="7"/>
      <c r="S727" s="143">
        <f>Taula1[[#This Row],[Mesos naturals sencers treballats període justificat (01/01/2023 - 31/03/2023)]]</f>
        <v>0</v>
      </c>
      <c r="T727" s="194">
        <f>Taula1[[#This Row],[Dies treballats període justificat (01/01/2023 - 31/03/2023)              no comptabilitzats com a mes natural sencer]]</f>
        <v>0</v>
      </c>
      <c r="U727" s="12"/>
      <c r="V727" s="7"/>
      <c r="W727" s="188"/>
      <c r="X727" s="188"/>
      <c r="Y727" s="188"/>
      <c r="Z727" s="188"/>
      <c r="AA727" s="190"/>
      <c r="AB727" s="143">
        <f>Taula1[[#This Row],[Grup justificat     (fer servir opcions de la llista desplegable)]]</f>
        <v>0</v>
      </c>
      <c r="AC727" s="182"/>
      <c r="AD727" s="39"/>
      <c r="AE727" s="131">
        <f>ROUND((AF727/100)*756*Taula1[[#This Row],[Mesos naturals sencers treballats període justificat (01/01/2023 - 31/03/2023)]],2)</f>
        <v>0</v>
      </c>
      <c r="AF727" s="81">
        <f>Taula1[[#This Row],[% Jornada segons contracte
(no posar el símbol %) ]]-Taula1[[#This Row],[% Reducció salari per baix rendiment        (no posar el símbol %)]]</f>
        <v>0</v>
      </c>
      <c r="AG727" s="131">
        <f>ROUND((AH727/100)*24.8547945*Taula1[[#This Row],[Dies treballats període justificat (01/01/2023 - 31/03/2023)              no comptabilitzats com a mes natural sencer]],2)</f>
        <v>0</v>
      </c>
      <c r="AH727" s="79">
        <f>Taula1[[#This Row],[% Jornada segons contracte
(no posar el símbol %) ]]-Taula1[[#This Row],[% Reducció salari per baix rendiment        (no posar el símbol %)]]</f>
        <v>0</v>
      </c>
      <c r="AI727" s="131">
        <f t="shared" si="177"/>
        <v>0</v>
      </c>
      <c r="AJ727" s="39"/>
      <c r="AK727" s="131">
        <f>ROUND((AL727/100)*756*Taula1[[#This Row],[Espai reservat Administració  (mesos)]],2)</f>
        <v>0</v>
      </c>
      <c r="AL727" s="81">
        <f>Taula1[[#This Row],[% Jornada segons contracte
(no posar el símbol %) ]]-Taula1[[#This Row],[% Reducció salari per baix rendiment        (no posar el símbol %)]]</f>
        <v>0</v>
      </c>
      <c r="AM727" s="131">
        <f>ROUND((AN727/100)*24.8547945*Taula1[[#This Row],[Espai reservat Administració (dies)]],2)</f>
        <v>0</v>
      </c>
      <c r="AN727" s="79">
        <f>Taula1[[#This Row],[% Jornada segons contracte
(no posar el símbol %) ]]-Taula1[[#This Row],[% Reducció salari per baix rendiment        (no posar el símbol %)]]</f>
        <v>0</v>
      </c>
      <c r="AO727" s="131">
        <f t="shared" si="178"/>
        <v>0</v>
      </c>
      <c r="AP727" s="87"/>
      <c r="AQ727" s="137">
        <f>ROUND((AR727/100)*693*Taula1[[#This Row],[Mesos naturals sencers treballats període justificat (01/01/2023 - 31/03/2023)]],2)</f>
        <v>0</v>
      </c>
      <c r="AR727" s="90">
        <f>Taula1[[#This Row],[% Jornada segons contracte
(no posar el símbol %) ]]-Taula1[[#This Row],[% Reducció salari per baix rendiment        (no posar el símbol %)]]</f>
        <v>0</v>
      </c>
      <c r="AS727" s="137">
        <f>ROUND((AT727/100)*22.78356164*Taula1[[#This Row],[Dies treballats període justificat (01/01/2023 - 31/03/2023)              no comptabilitzats com a mes natural sencer]],2)</f>
        <v>0</v>
      </c>
      <c r="AT727" s="90">
        <f>Taula1[[#This Row],[% Jornada segons contracte
(no posar el símbol %) ]]-Taula1[[#This Row],[% Reducció salari per baix rendiment        (no posar el símbol %)]]</f>
        <v>0</v>
      </c>
      <c r="AU727" s="137">
        <f t="shared" si="179"/>
        <v>0</v>
      </c>
      <c r="AV727" s="87"/>
      <c r="AW727" s="136">
        <f>ROUND((AX727/100)*693*Taula1[[#This Row],[Espai reservat Administració  (mesos)]],2)</f>
        <v>0</v>
      </c>
      <c r="AX727" s="90">
        <f>Taula1[[#This Row],[% Jornada segons contracte
(no posar el símbol %) ]]-Taula1[[#This Row],[% Reducció salari per baix rendiment        (no posar el símbol %)]]</f>
        <v>0</v>
      </c>
      <c r="AY727" s="131">
        <f>ROUND((AZ727/100)*22.78356164*Taula1[[#This Row],[Espai reservat Administració (dies)]],2)</f>
        <v>0</v>
      </c>
      <c r="AZ727" s="81">
        <f>Taula1[[#This Row],[% Jornada segons contracte
(no posar el símbol %) ]]-Taula1[[#This Row],[% Reducció salari per baix rendiment        (no posar el símbol %)]]</f>
        <v>0</v>
      </c>
      <c r="BA727" s="82">
        <f t="shared" si="180"/>
        <v>0</v>
      </c>
      <c r="BB727" s="41"/>
      <c r="BC727" s="131">
        <f>IF(Taula1[[#This Row],[Grup justificat     (fer servir opcions de la llista desplegable)]]=1,AI727,0)</f>
        <v>0</v>
      </c>
      <c r="BD727" s="131">
        <f>IF(Taula1[[#This Row],[Grup justificat     (fer servir opcions de la llista desplegable)]]=2,AU727,0)</f>
        <v>0</v>
      </c>
      <c r="BE727" s="41"/>
      <c r="BF727" s="131">
        <f>IF(Taula1[[#This Row],[Espai reservat Administració]]=1,AO727,0)</f>
        <v>0</v>
      </c>
      <c r="BG727" s="82">
        <f>IF(Taula1[[#This Row],[Espai reservat Administració]]=2,BA727,0)</f>
        <v>0</v>
      </c>
      <c r="BH727" s="41"/>
      <c r="BI727" s="126">
        <f>IF(Taula1[[#This Row],[Grup justificat     (fer servir opcions de la llista desplegable)]]=1,1,0)</f>
        <v>0</v>
      </c>
      <c r="BJ727" s="126">
        <f>IF(Taula1[[#This Row],[Espai reservat Administració]]=1,1,0)</f>
        <v>0</v>
      </c>
      <c r="BK727" s="111"/>
      <c r="BL727" s="126">
        <f>IF(Taula1[[#This Row],[Grup justificat     (fer servir opcions de la llista desplegable)]]=2,1,0)</f>
        <v>0</v>
      </c>
      <c r="BM727" s="126">
        <f>IF(Taula1[[#This Row],[Espai reservat Administració]]=2,1,0)</f>
        <v>0</v>
      </c>
      <c r="BN727" s="73"/>
      <c r="BO727" s="73"/>
      <c r="BP727" s="73"/>
      <c r="BQ727" s="73"/>
      <c r="BR727" s="73"/>
      <c r="BS727" s="73"/>
      <c r="BT727" s="73"/>
      <c r="BU727" s="73"/>
      <c r="BV727" s="73"/>
      <c r="BW727" s="73"/>
      <c r="BX727" s="73"/>
      <c r="BY727" s="73"/>
      <c r="BZ727" s="73"/>
      <c r="CA727" s="73"/>
      <c r="CB727" s="73"/>
      <c r="CC727" s="73"/>
      <c r="CD727" s="73"/>
      <c r="CE727" s="73"/>
      <c r="CF727" s="73"/>
      <c r="CG727" s="63">
        <f t="shared" si="181"/>
        <v>0</v>
      </c>
      <c r="CH727" s="63">
        <f t="shared" si="182"/>
        <v>0</v>
      </c>
      <c r="CI727" s="73"/>
      <c r="CJ727" s="63">
        <f>IF(Taula1[[#This Row],[Tipus de contracte                                  (fer servir opcions de la llista desplegable)]]="Indefinit",1,0)</f>
        <v>0</v>
      </c>
      <c r="CK727" s="63">
        <f>IF(Taula1[[#This Row],[Tipus de contracte                                  (fer servir opcions de la llista desplegable)]]="Temporal, igual o superior a 6 mesos",1,0)</f>
        <v>0</v>
      </c>
      <c r="CL727" s="63">
        <f>IF(Taula1[[#This Row],[Tipus de contracte                                  (fer servir opcions de la llista desplegable)]]="Substitució per IT",1,0)</f>
        <v>0</v>
      </c>
      <c r="CM727" s="73"/>
      <c r="CN727" s="63">
        <f>IF(Taula1[[#This Row],[Relació llocs de treball]]&gt;=1,1,0)</f>
        <v>0</v>
      </c>
      <c r="CO727" s="73"/>
      <c r="CP727" s="63">
        <f>IF(Taula1[[#This Row],[Identitat de gènere                                                          (fer servir opcions de la llista desplegable)]]="Home",1,0)</f>
        <v>0</v>
      </c>
      <c r="CQ727" s="63">
        <f>IF(Taula1[[#This Row],[Identitat de gènere                                                          (fer servir opcions de la llista desplegable)]]="Dona",1,0)</f>
        <v>0</v>
      </c>
      <c r="CR727" s="63">
        <f>IF(Taula1[[#This Row],[Identitat de gènere                                                          (fer servir opcions de la llista desplegable)]]="No binari",1,0)</f>
        <v>0</v>
      </c>
      <c r="CS727" s="73"/>
      <c r="CT727" s="63">
        <f t="shared" si="176"/>
        <v>0</v>
      </c>
      <c r="CU727" s="64">
        <f t="shared" si="183"/>
        <v>0</v>
      </c>
      <c r="CW727" s="64">
        <f t="shared" si="184"/>
        <v>0</v>
      </c>
      <c r="CX727" s="64">
        <f t="shared" si="185"/>
        <v>0</v>
      </c>
      <c r="CY727" s="64">
        <f t="shared" si="186"/>
        <v>0</v>
      </c>
      <c r="CZ727" s="64">
        <f t="shared" si="187"/>
        <v>0</v>
      </c>
      <c r="DB727" s="64">
        <f t="shared" si="188"/>
        <v>0</v>
      </c>
      <c r="DC727" s="64">
        <f t="shared" si="189"/>
        <v>0</v>
      </c>
      <c r="DD727" s="64">
        <f t="shared" si="190"/>
        <v>0</v>
      </c>
      <c r="DE727" s="64">
        <f t="shared" si="191"/>
        <v>0</v>
      </c>
    </row>
    <row r="728" spans="2:109" x14ac:dyDescent="0.3">
      <c r="B728" s="167"/>
      <c r="C728" s="186"/>
      <c r="D728" s="2"/>
      <c r="E728" s="67"/>
      <c r="F728" s="5"/>
      <c r="G728" s="5"/>
      <c r="H728" s="187"/>
      <c r="I728" s="111" t="str">
        <f ca="1">IF(Taula1[[#This Row],[Data naixement (format dd/mm/aaaa)]]="","0",DATEDIF(Taula1[[#This Row],[Data naixement (format dd/mm/aaaa)]],TODAY(),"Y"))</f>
        <v>0</v>
      </c>
      <c r="J728" s="6"/>
      <c r="K728" s="6"/>
      <c r="L728" s="6"/>
      <c r="M728" s="6"/>
      <c r="N728" s="56"/>
      <c r="O728" s="56"/>
      <c r="P728" s="56"/>
      <c r="Q728" s="6"/>
      <c r="R728" s="7"/>
      <c r="S728" s="143">
        <f>Taula1[[#This Row],[Mesos naturals sencers treballats període justificat (01/01/2023 - 31/03/2023)]]</f>
        <v>0</v>
      </c>
      <c r="T728" s="194">
        <f>Taula1[[#This Row],[Dies treballats període justificat (01/01/2023 - 31/03/2023)              no comptabilitzats com a mes natural sencer]]</f>
        <v>0</v>
      </c>
      <c r="U728" s="12"/>
      <c r="V728" s="7"/>
      <c r="W728" s="188"/>
      <c r="X728" s="188"/>
      <c r="Y728" s="188"/>
      <c r="Z728" s="188"/>
      <c r="AA728" s="190"/>
      <c r="AB728" s="143">
        <f>Taula1[[#This Row],[Grup justificat     (fer servir opcions de la llista desplegable)]]</f>
        <v>0</v>
      </c>
      <c r="AC728" s="182"/>
      <c r="AD728" s="39"/>
      <c r="AE728" s="131">
        <f>ROUND((AF728/100)*756*Taula1[[#This Row],[Mesos naturals sencers treballats període justificat (01/01/2023 - 31/03/2023)]],2)</f>
        <v>0</v>
      </c>
      <c r="AF728" s="81">
        <f>Taula1[[#This Row],[% Jornada segons contracte
(no posar el símbol %) ]]-Taula1[[#This Row],[% Reducció salari per baix rendiment        (no posar el símbol %)]]</f>
        <v>0</v>
      </c>
      <c r="AG728" s="131">
        <f>ROUND((AH728/100)*24.8547945*Taula1[[#This Row],[Dies treballats període justificat (01/01/2023 - 31/03/2023)              no comptabilitzats com a mes natural sencer]],2)</f>
        <v>0</v>
      </c>
      <c r="AH728" s="79">
        <f>Taula1[[#This Row],[% Jornada segons contracte
(no posar el símbol %) ]]-Taula1[[#This Row],[% Reducció salari per baix rendiment        (no posar el símbol %)]]</f>
        <v>0</v>
      </c>
      <c r="AI728" s="131">
        <f t="shared" si="177"/>
        <v>0</v>
      </c>
      <c r="AJ728" s="39"/>
      <c r="AK728" s="131">
        <f>ROUND((AL728/100)*756*Taula1[[#This Row],[Espai reservat Administració  (mesos)]],2)</f>
        <v>0</v>
      </c>
      <c r="AL728" s="81">
        <f>Taula1[[#This Row],[% Jornada segons contracte
(no posar el símbol %) ]]-Taula1[[#This Row],[% Reducció salari per baix rendiment        (no posar el símbol %)]]</f>
        <v>0</v>
      </c>
      <c r="AM728" s="131">
        <f>ROUND((AN728/100)*24.8547945*Taula1[[#This Row],[Espai reservat Administració (dies)]],2)</f>
        <v>0</v>
      </c>
      <c r="AN728" s="79">
        <f>Taula1[[#This Row],[% Jornada segons contracte
(no posar el símbol %) ]]-Taula1[[#This Row],[% Reducció salari per baix rendiment        (no posar el símbol %)]]</f>
        <v>0</v>
      </c>
      <c r="AO728" s="131">
        <f t="shared" si="178"/>
        <v>0</v>
      </c>
      <c r="AP728" s="87"/>
      <c r="AQ728" s="137">
        <f>ROUND((AR728/100)*693*Taula1[[#This Row],[Mesos naturals sencers treballats període justificat (01/01/2023 - 31/03/2023)]],2)</f>
        <v>0</v>
      </c>
      <c r="AR728" s="90">
        <f>Taula1[[#This Row],[% Jornada segons contracte
(no posar el símbol %) ]]-Taula1[[#This Row],[% Reducció salari per baix rendiment        (no posar el símbol %)]]</f>
        <v>0</v>
      </c>
      <c r="AS728" s="137">
        <f>ROUND((AT728/100)*22.78356164*Taula1[[#This Row],[Dies treballats període justificat (01/01/2023 - 31/03/2023)              no comptabilitzats com a mes natural sencer]],2)</f>
        <v>0</v>
      </c>
      <c r="AT728" s="90">
        <f>Taula1[[#This Row],[% Jornada segons contracte
(no posar el símbol %) ]]-Taula1[[#This Row],[% Reducció salari per baix rendiment        (no posar el símbol %)]]</f>
        <v>0</v>
      </c>
      <c r="AU728" s="137">
        <f t="shared" si="179"/>
        <v>0</v>
      </c>
      <c r="AV728" s="87"/>
      <c r="AW728" s="136">
        <f>ROUND((AX728/100)*693*Taula1[[#This Row],[Espai reservat Administració  (mesos)]],2)</f>
        <v>0</v>
      </c>
      <c r="AX728" s="90">
        <f>Taula1[[#This Row],[% Jornada segons contracte
(no posar el símbol %) ]]-Taula1[[#This Row],[% Reducció salari per baix rendiment        (no posar el símbol %)]]</f>
        <v>0</v>
      </c>
      <c r="AY728" s="131">
        <f>ROUND((AZ728/100)*22.78356164*Taula1[[#This Row],[Espai reservat Administració (dies)]],2)</f>
        <v>0</v>
      </c>
      <c r="AZ728" s="81">
        <f>Taula1[[#This Row],[% Jornada segons contracte
(no posar el símbol %) ]]-Taula1[[#This Row],[% Reducció salari per baix rendiment        (no posar el símbol %)]]</f>
        <v>0</v>
      </c>
      <c r="BA728" s="82">
        <f t="shared" si="180"/>
        <v>0</v>
      </c>
      <c r="BB728" s="41"/>
      <c r="BC728" s="131">
        <f>IF(Taula1[[#This Row],[Grup justificat     (fer servir opcions de la llista desplegable)]]=1,AI728,0)</f>
        <v>0</v>
      </c>
      <c r="BD728" s="131">
        <f>IF(Taula1[[#This Row],[Grup justificat     (fer servir opcions de la llista desplegable)]]=2,AU728,0)</f>
        <v>0</v>
      </c>
      <c r="BE728" s="41"/>
      <c r="BF728" s="131">
        <f>IF(Taula1[[#This Row],[Espai reservat Administració]]=1,AO728,0)</f>
        <v>0</v>
      </c>
      <c r="BG728" s="82">
        <f>IF(Taula1[[#This Row],[Espai reservat Administració]]=2,BA728,0)</f>
        <v>0</v>
      </c>
      <c r="BH728" s="41"/>
      <c r="BI728" s="126">
        <f>IF(Taula1[[#This Row],[Grup justificat     (fer servir opcions de la llista desplegable)]]=1,1,0)</f>
        <v>0</v>
      </c>
      <c r="BJ728" s="126">
        <f>IF(Taula1[[#This Row],[Espai reservat Administració]]=1,1,0)</f>
        <v>0</v>
      </c>
      <c r="BK728" s="111"/>
      <c r="BL728" s="126">
        <f>IF(Taula1[[#This Row],[Grup justificat     (fer servir opcions de la llista desplegable)]]=2,1,0)</f>
        <v>0</v>
      </c>
      <c r="BM728" s="126">
        <f>IF(Taula1[[#This Row],[Espai reservat Administració]]=2,1,0)</f>
        <v>0</v>
      </c>
      <c r="BN728" s="73"/>
      <c r="BO728" s="73"/>
      <c r="BP728" s="73"/>
      <c r="BQ728" s="73"/>
      <c r="BR728" s="73"/>
      <c r="BS728" s="73"/>
      <c r="BT728" s="73"/>
      <c r="BU728" s="73"/>
      <c r="BV728" s="73"/>
      <c r="BW728" s="73"/>
      <c r="BX728" s="73"/>
      <c r="BY728" s="73"/>
      <c r="BZ728" s="73"/>
      <c r="CA728" s="73"/>
      <c r="CB728" s="73"/>
      <c r="CC728" s="73"/>
      <c r="CD728" s="73"/>
      <c r="CE728" s="73"/>
      <c r="CF728" s="73"/>
      <c r="CG728" s="63">
        <f t="shared" si="181"/>
        <v>0</v>
      </c>
      <c r="CH728" s="63">
        <f t="shared" si="182"/>
        <v>0</v>
      </c>
      <c r="CI728" s="73"/>
      <c r="CJ728" s="63">
        <f>IF(Taula1[[#This Row],[Tipus de contracte                                  (fer servir opcions de la llista desplegable)]]="Indefinit",1,0)</f>
        <v>0</v>
      </c>
      <c r="CK728" s="63">
        <f>IF(Taula1[[#This Row],[Tipus de contracte                                  (fer servir opcions de la llista desplegable)]]="Temporal, igual o superior a 6 mesos",1,0)</f>
        <v>0</v>
      </c>
      <c r="CL728" s="63">
        <f>IF(Taula1[[#This Row],[Tipus de contracte                                  (fer servir opcions de la llista desplegable)]]="Substitució per IT",1,0)</f>
        <v>0</v>
      </c>
      <c r="CM728" s="73"/>
      <c r="CN728" s="63">
        <f>IF(Taula1[[#This Row],[Relació llocs de treball]]&gt;=1,1,0)</f>
        <v>0</v>
      </c>
      <c r="CO728" s="73"/>
      <c r="CP728" s="63">
        <f>IF(Taula1[[#This Row],[Identitat de gènere                                                          (fer servir opcions de la llista desplegable)]]="Home",1,0)</f>
        <v>0</v>
      </c>
      <c r="CQ728" s="63">
        <f>IF(Taula1[[#This Row],[Identitat de gènere                                                          (fer servir opcions de la llista desplegable)]]="Dona",1,0)</f>
        <v>0</v>
      </c>
      <c r="CR728" s="63">
        <f>IF(Taula1[[#This Row],[Identitat de gènere                                                          (fer servir opcions de la llista desplegable)]]="No binari",1,0)</f>
        <v>0</v>
      </c>
      <c r="CS728" s="73"/>
      <c r="CT728" s="63">
        <f t="shared" si="176"/>
        <v>0</v>
      </c>
      <c r="CU728" s="64">
        <f t="shared" si="183"/>
        <v>0</v>
      </c>
      <c r="CW728" s="64">
        <f t="shared" si="184"/>
        <v>0</v>
      </c>
      <c r="CX728" s="64">
        <f t="shared" si="185"/>
        <v>0</v>
      </c>
      <c r="CY728" s="64">
        <f t="shared" si="186"/>
        <v>0</v>
      </c>
      <c r="CZ728" s="64">
        <f t="shared" si="187"/>
        <v>0</v>
      </c>
      <c r="DB728" s="64">
        <f t="shared" si="188"/>
        <v>0</v>
      </c>
      <c r="DC728" s="64">
        <f t="shared" si="189"/>
        <v>0</v>
      </c>
      <c r="DD728" s="64">
        <f t="shared" si="190"/>
        <v>0</v>
      </c>
      <c r="DE728" s="64">
        <f t="shared" si="191"/>
        <v>0</v>
      </c>
    </row>
    <row r="729" spans="2:109" x14ac:dyDescent="0.3">
      <c r="B729" s="167"/>
      <c r="C729" s="186"/>
      <c r="D729" s="2"/>
      <c r="E729" s="67"/>
      <c r="F729" s="5"/>
      <c r="G729" s="5"/>
      <c r="H729" s="187"/>
      <c r="I729" s="111" t="str">
        <f ca="1">IF(Taula1[[#This Row],[Data naixement (format dd/mm/aaaa)]]="","0",DATEDIF(Taula1[[#This Row],[Data naixement (format dd/mm/aaaa)]],TODAY(),"Y"))</f>
        <v>0</v>
      </c>
      <c r="J729" s="6"/>
      <c r="K729" s="6"/>
      <c r="L729" s="6"/>
      <c r="M729" s="6"/>
      <c r="N729" s="56"/>
      <c r="O729" s="56"/>
      <c r="P729" s="56"/>
      <c r="Q729" s="6"/>
      <c r="R729" s="7"/>
      <c r="S729" s="143">
        <f>Taula1[[#This Row],[Mesos naturals sencers treballats període justificat (01/01/2023 - 31/03/2023)]]</f>
        <v>0</v>
      </c>
      <c r="T729" s="194">
        <f>Taula1[[#This Row],[Dies treballats període justificat (01/01/2023 - 31/03/2023)              no comptabilitzats com a mes natural sencer]]</f>
        <v>0</v>
      </c>
      <c r="U729" s="12"/>
      <c r="V729" s="7"/>
      <c r="W729" s="188"/>
      <c r="X729" s="188"/>
      <c r="Y729" s="188"/>
      <c r="Z729" s="188"/>
      <c r="AA729" s="190"/>
      <c r="AB729" s="143">
        <f>Taula1[[#This Row],[Grup justificat     (fer servir opcions de la llista desplegable)]]</f>
        <v>0</v>
      </c>
      <c r="AC729" s="182"/>
      <c r="AD729" s="39"/>
      <c r="AE729" s="131">
        <f>ROUND((AF729/100)*756*Taula1[[#This Row],[Mesos naturals sencers treballats període justificat (01/01/2023 - 31/03/2023)]],2)</f>
        <v>0</v>
      </c>
      <c r="AF729" s="81">
        <f>Taula1[[#This Row],[% Jornada segons contracte
(no posar el símbol %) ]]-Taula1[[#This Row],[% Reducció salari per baix rendiment        (no posar el símbol %)]]</f>
        <v>0</v>
      </c>
      <c r="AG729" s="131">
        <f>ROUND((AH729/100)*24.8547945*Taula1[[#This Row],[Dies treballats període justificat (01/01/2023 - 31/03/2023)              no comptabilitzats com a mes natural sencer]],2)</f>
        <v>0</v>
      </c>
      <c r="AH729" s="79">
        <f>Taula1[[#This Row],[% Jornada segons contracte
(no posar el símbol %) ]]-Taula1[[#This Row],[% Reducció salari per baix rendiment        (no posar el símbol %)]]</f>
        <v>0</v>
      </c>
      <c r="AI729" s="131">
        <f t="shared" si="177"/>
        <v>0</v>
      </c>
      <c r="AJ729" s="39"/>
      <c r="AK729" s="131">
        <f>ROUND((AL729/100)*756*Taula1[[#This Row],[Espai reservat Administració  (mesos)]],2)</f>
        <v>0</v>
      </c>
      <c r="AL729" s="81">
        <f>Taula1[[#This Row],[% Jornada segons contracte
(no posar el símbol %) ]]-Taula1[[#This Row],[% Reducció salari per baix rendiment        (no posar el símbol %)]]</f>
        <v>0</v>
      </c>
      <c r="AM729" s="131">
        <f>ROUND((AN729/100)*24.8547945*Taula1[[#This Row],[Espai reservat Administració (dies)]],2)</f>
        <v>0</v>
      </c>
      <c r="AN729" s="79">
        <f>Taula1[[#This Row],[% Jornada segons contracte
(no posar el símbol %) ]]-Taula1[[#This Row],[% Reducció salari per baix rendiment        (no posar el símbol %)]]</f>
        <v>0</v>
      </c>
      <c r="AO729" s="131">
        <f t="shared" si="178"/>
        <v>0</v>
      </c>
      <c r="AP729" s="87"/>
      <c r="AQ729" s="137">
        <f>ROUND((AR729/100)*693*Taula1[[#This Row],[Mesos naturals sencers treballats període justificat (01/01/2023 - 31/03/2023)]],2)</f>
        <v>0</v>
      </c>
      <c r="AR729" s="90">
        <f>Taula1[[#This Row],[% Jornada segons contracte
(no posar el símbol %) ]]-Taula1[[#This Row],[% Reducció salari per baix rendiment        (no posar el símbol %)]]</f>
        <v>0</v>
      </c>
      <c r="AS729" s="137">
        <f>ROUND((AT729/100)*22.78356164*Taula1[[#This Row],[Dies treballats període justificat (01/01/2023 - 31/03/2023)              no comptabilitzats com a mes natural sencer]],2)</f>
        <v>0</v>
      </c>
      <c r="AT729" s="90">
        <f>Taula1[[#This Row],[% Jornada segons contracte
(no posar el símbol %) ]]-Taula1[[#This Row],[% Reducció salari per baix rendiment        (no posar el símbol %)]]</f>
        <v>0</v>
      </c>
      <c r="AU729" s="137">
        <f t="shared" si="179"/>
        <v>0</v>
      </c>
      <c r="AV729" s="87"/>
      <c r="AW729" s="136">
        <f>ROUND((AX729/100)*693*Taula1[[#This Row],[Espai reservat Administració  (mesos)]],2)</f>
        <v>0</v>
      </c>
      <c r="AX729" s="90">
        <f>Taula1[[#This Row],[% Jornada segons contracte
(no posar el símbol %) ]]-Taula1[[#This Row],[% Reducció salari per baix rendiment        (no posar el símbol %)]]</f>
        <v>0</v>
      </c>
      <c r="AY729" s="131">
        <f>ROUND((AZ729/100)*22.78356164*Taula1[[#This Row],[Espai reservat Administració (dies)]],2)</f>
        <v>0</v>
      </c>
      <c r="AZ729" s="81">
        <f>Taula1[[#This Row],[% Jornada segons contracte
(no posar el símbol %) ]]-Taula1[[#This Row],[% Reducció salari per baix rendiment        (no posar el símbol %)]]</f>
        <v>0</v>
      </c>
      <c r="BA729" s="82">
        <f t="shared" si="180"/>
        <v>0</v>
      </c>
      <c r="BB729" s="41"/>
      <c r="BC729" s="131">
        <f>IF(Taula1[[#This Row],[Grup justificat     (fer servir opcions de la llista desplegable)]]=1,AI729,0)</f>
        <v>0</v>
      </c>
      <c r="BD729" s="131">
        <f>IF(Taula1[[#This Row],[Grup justificat     (fer servir opcions de la llista desplegable)]]=2,AU729,0)</f>
        <v>0</v>
      </c>
      <c r="BE729" s="41"/>
      <c r="BF729" s="131">
        <f>IF(Taula1[[#This Row],[Espai reservat Administració]]=1,AO729,0)</f>
        <v>0</v>
      </c>
      <c r="BG729" s="82">
        <f>IF(Taula1[[#This Row],[Espai reservat Administració]]=2,BA729,0)</f>
        <v>0</v>
      </c>
      <c r="BH729" s="41"/>
      <c r="BI729" s="126">
        <f>IF(Taula1[[#This Row],[Grup justificat     (fer servir opcions de la llista desplegable)]]=1,1,0)</f>
        <v>0</v>
      </c>
      <c r="BJ729" s="126">
        <f>IF(Taula1[[#This Row],[Espai reservat Administració]]=1,1,0)</f>
        <v>0</v>
      </c>
      <c r="BK729" s="111"/>
      <c r="BL729" s="126">
        <f>IF(Taula1[[#This Row],[Grup justificat     (fer servir opcions de la llista desplegable)]]=2,1,0)</f>
        <v>0</v>
      </c>
      <c r="BM729" s="126">
        <f>IF(Taula1[[#This Row],[Espai reservat Administració]]=2,1,0)</f>
        <v>0</v>
      </c>
      <c r="BN729" s="73"/>
      <c r="BO729" s="73"/>
      <c r="BP729" s="73"/>
      <c r="BQ729" s="73"/>
      <c r="BR729" s="73"/>
      <c r="BS729" s="73"/>
      <c r="BT729" s="73"/>
      <c r="BU729" s="73"/>
      <c r="BV729" s="73"/>
      <c r="BW729" s="73"/>
      <c r="BX729" s="73"/>
      <c r="BY729" s="73"/>
      <c r="BZ729" s="73"/>
      <c r="CA729" s="73"/>
      <c r="CB729" s="73"/>
      <c r="CC729" s="73"/>
      <c r="CD729" s="73"/>
      <c r="CE729" s="73"/>
      <c r="CF729" s="73"/>
      <c r="CG729" s="63">
        <f t="shared" si="181"/>
        <v>0</v>
      </c>
      <c r="CH729" s="63">
        <f t="shared" si="182"/>
        <v>0</v>
      </c>
      <c r="CI729" s="73"/>
      <c r="CJ729" s="63">
        <f>IF(Taula1[[#This Row],[Tipus de contracte                                  (fer servir opcions de la llista desplegable)]]="Indefinit",1,0)</f>
        <v>0</v>
      </c>
      <c r="CK729" s="63">
        <f>IF(Taula1[[#This Row],[Tipus de contracte                                  (fer servir opcions de la llista desplegable)]]="Temporal, igual o superior a 6 mesos",1,0)</f>
        <v>0</v>
      </c>
      <c r="CL729" s="63">
        <f>IF(Taula1[[#This Row],[Tipus de contracte                                  (fer servir opcions de la llista desplegable)]]="Substitució per IT",1,0)</f>
        <v>0</v>
      </c>
      <c r="CM729" s="73"/>
      <c r="CN729" s="63">
        <f>IF(Taula1[[#This Row],[Relació llocs de treball]]&gt;=1,1,0)</f>
        <v>0</v>
      </c>
      <c r="CO729" s="73"/>
      <c r="CP729" s="63">
        <f>IF(Taula1[[#This Row],[Identitat de gènere                                                          (fer servir opcions de la llista desplegable)]]="Home",1,0)</f>
        <v>0</v>
      </c>
      <c r="CQ729" s="63">
        <f>IF(Taula1[[#This Row],[Identitat de gènere                                                          (fer servir opcions de la llista desplegable)]]="Dona",1,0)</f>
        <v>0</v>
      </c>
      <c r="CR729" s="63">
        <f>IF(Taula1[[#This Row],[Identitat de gènere                                                          (fer servir opcions de la llista desplegable)]]="No binari",1,0)</f>
        <v>0</v>
      </c>
      <c r="CS729" s="73"/>
      <c r="CT729" s="63">
        <f t="shared" si="176"/>
        <v>0</v>
      </c>
      <c r="CU729" s="64">
        <f t="shared" si="183"/>
        <v>0</v>
      </c>
      <c r="CW729" s="64">
        <f t="shared" si="184"/>
        <v>0</v>
      </c>
      <c r="CX729" s="64">
        <f t="shared" si="185"/>
        <v>0</v>
      </c>
      <c r="CY729" s="64">
        <f t="shared" si="186"/>
        <v>0</v>
      </c>
      <c r="CZ729" s="64">
        <f t="shared" si="187"/>
        <v>0</v>
      </c>
      <c r="DB729" s="64">
        <f t="shared" si="188"/>
        <v>0</v>
      </c>
      <c r="DC729" s="64">
        <f t="shared" si="189"/>
        <v>0</v>
      </c>
      <c r="DD729" s="64">
        <f t="shared" si="190"/>
        <v>0</v>
      </c>
      <c r="DE729" s="64">
        <f t="shared" si="191"/>
        <v>0</v>
      </c>
    </row>
    <row r="730" spans="2:109" x14ac:dyDescent="0.3">
      <c r="B730" s="167"/>
      <c r="C730" s="186"/>
      <c r="D730" s="2"/>
      <c r="E730" s="67"/>
      <c r="F730" s="5"/>
      <c r="G730" s="5"/>
      <c r="H730" s="187"/>
      <c r="I730" s="111" t="str">
        <f ca="1">IF(Taula1[[#This Row],[Data naixement (format dd/mm/aaaa)]]="","0",DATEDIF(Taula1[[#This Row],[Data naixement (format dd/mm/aaaa)]],TODAY(),"Y"))</f>
        <v>0</v>
      </c>
      <c r="J730" s="6"/>
      <c r="K730" s="6"/>
      <c r="L730" s="6"/>
      <c r="M730" s="6"/>
      <c r="N730" s="56"/>
      <c r="O730" s="56"/>
      <c r="P730" s="56"/>
      <c r="Q730" s="6"/>
      <c r="R730" s="7"/>
      <c r="S730" s="143">
        <f>Taula1[[#This Row],[Mesos naturals sencers treballats període justificat (01/01/2023 - 31/03/2023)]]</f>
        <v>0</v>
      </c>
      <c r="T730" s="194">
        <f>Taula1[[#This Row],[Dies treballats període justificat (01/01/2023 - 31/03/2023)              no comptabilitzats com a mes natural sencer]]</f>
        <v>0</v>
      </c>
      <c r="U730" s="12"/>
      <c r="V730" s="7"/>
      <c r="W730" s="188"/>
      <c r="X730" s="188"/>
      <c r="Y730" s="188"/>
      <c r="Z730" s="188"/>
      <c r="AA730" s="190"/>
      <c r="AB730" s="143">
        <f>Taula1[[#This Row],[Grup justificat     (fer servir opcions de la llista desplegable)]]</f>
        <v>0</v>
      </c>
      <c r="AC730" s="182"/>
      <c r="AD730" s="39"/>
      <c r="AE730" s="131">
        <f>ROUND((AF730/100)*756*Taula1[[#This Row],[Mesos naturals sencers treballats període justificat (01/01/2023 - 31/03/2023)]],2)</f>
        <v>0</v>
      </c>
      <c r="AF730" s="81">
        <f>Taula1[[#This Row],[% Jornada segons contracte
(no posar el símbol %) ]]-Taula1[[#This Row],[% Reducció salari per baix rendiment        (no posar el símbol %)]]</f>
        <v>0</v>
      </c>
      <c r="AG730" s="131">
        <f>ROUND((AH730/100)*24.8547945*Taula1[[#This Row],[Dies treballats període justificat (01/01/2023 - 31/03/2023)              no comptabilitzats com a mes natural sencer]],2)</f>
        <v>0</v>
      </c>
      <c r="AH730" s="79">
        <f>Taula1[[#This Row],[% Jornada segons contracte
(no posar el símbol %) ]]-Taula1[[#This Row],[% Reducció salari per baix rendiment        (no posar el símbol %)]]</f>
        <v>0</v>
      </c>
      <c r="AI730" s="131">
        <f t="shared" si="177"/>
        <v>0</v>
      </c>
      <c r="AJ730" s="39"/>
      <c r="AK730" s="131">
        <f>ROUND((AL730/100)*756*Taula1[[#This Row],[Espai reservat Administració  (mesos)]],2)</f>
        <v>0</v>
      </c>
      <c r="AL730" s="81">
        <f>Taula1[[#This Row],[% Jornada segons contracte
(no posar el símbol %) ]]-Taula1[[#This Row],[% Reducció salari per baix rendiment        (no posar el símbol %)]]</f>
        <v>0</v>
      </c>
      <c r="AM730" s="131">
        <f>ROUND((AN730/100)*24.8547945*Taula1[[#This Row],[Espai reservat Administració (dies)]],2)</f>
        <v>0</v>
      </c>
      <c r="AN730" s="79">
        <f>Taula1[[#This Row],[% Jornada segons contracte
(no posar el símbol %) ]]-Taula1[[#This Row],[% Reducció salari per baix rendiment        (no posar el símbol %)]]</f>
        <v>0</v>
      </c>
      <c r="AO730" s="131">
        <f t="shared" si="178"/>
        <v>0</v>
      </c>
      <c r="AP730" s="87"/>
      <c r="AQ730" s="137">
        <f>ROUND((AR730/100)*693*Taula1[[#This Row],[Mesos naturals sencers treballats període justificat (01/01/2023 - 31/03/2023)]],2)</f>
        <v>0</v>
      </c>
      <c r="AR730" s="90">
        <f>Taula1[[#This Row],[% Jornada segons contracte
(no posar el símbol %) ]]-Taula1[[#This Row],[% Reducció salari per baix rendiment        (no posar el símbol %)]]</f>
        <v>0</v>
      </c>
      <c r="AS730" s="137">
        <f>ROUND((AT730/100)*22.78356164*Taula1[[#This Row],[Dies treballats període justificat (01/01/2023 - 31/03/2023)              no comptabilitzats com a mes natural sencer]],2)</f>
        <v>0</v>
      </c>
      <c r="AT730" s="90">
        <f>Taula1[[#This Row],[% Jornada segons contracte
(no posar el símbol %) ]]-Taula1[[#This Row],[% Reducció salari per baix rendiment        (no posar el símbol %)]]</f>
        <v>0</v>
      </c>
      <c r="AU730" s="137">
        <f t="shared" si="179"/>
        <v>0</v>
      </c>
      <c r="AV730" s="87"/>
      <c r="AW730" s="136">
        <f>ROUND((AX730/100)*693*Taula1[[#This Row],[Espai reservat Administració  (mesos)]],2)</f>
        <v>0</v>
      </c>
      <c r="AX730" s="90">
        <f>Taula1[[#This Row],[% Jornada segons contracte
(no posar el símbol %) ]]-Taula1[[#This Row],[% Reducció salari per baix rendiment        (no posar el símbol %)]]</f>
        <v>0</v>
      </c>
      <c r="AY730" s="131">
        <f>ROUND((AZ730/100)*22.78356164*Taula1[[#This Row],[Espai reservat Administració (dies)]],2)</f>
        <v>0</v>
      </c>
      <c r="AZ730" s="81">
        <f>Taula1[[#This Row],[% Jornada segons contracte
(no posar el símbol %) ]]-Taula1[[#This Row],[% Reducció salari per baix rendiment        (no posar el símbol %)]]</f>
        <v>0</v>
      </c>
      <c r="BA730" s="82">
        <f t="shared" si="180"/>
        <v>0</v>
      </c>
      <c r="BB730" s="41"/>
      <c r="BC730" s="131">
        <f>IF(Taula1[[#This Row],[Grup justificat     (fer servir opcions de la llista desplegable)]]=1,AI730,0)</f>
        <v>0</v>
      </c>
      <c r="BD730" s="131">
        <f>IF(Taula1[[#This Row],[Grup justificat     (fer servir opcions de la llista desplegable)]]=2,AU730,0)</f>
        <v>0</v>
      </c>
      <c r="BE730" s="41"/>
      <c r="BF730" s="131">
        <f>IF(Taula1[[#This Row],[Espai reservat Administració]]=1,AO730,0)</f>
        <v>0</v>
      </c>
      <c r="BG730" s="82">
        <f>IF(Taula1[[#This Row],[Espai reservat Administració]]=2,BA730,0)</f>
        <v>0</v>
      </c>
      <c r="BH730" s="41"/>
      <c r="BI730" s="126">
        <f>IF(Taula1[[#This Row],[Grup justificat     (fer servir opcions de la llista desplegable)]]=1,1,0)</f>
        <v>0</v>
      </c>
      <c r="BJ730" s="126">
        <f>IF(Taula1[[#This Row],[Espai reservat Administració]]=1,1,0)</f>
        <v>0</v>
      </c>
      <c r="BK730" s="111"/>
      <c r="BL730" s="126">
        <f>IF(Taula1[[#This Row],[Grup justificat     (fer servir opcions de la llista desplegable)]]=2,1,0)</f>
        <v>0</v>
      </c>
      <c r="BM730" s="126">
        <f>IF(Taula1[[#This Row],[Espai reservat Administració]]=2,1,0)</f>
        <v>0</v>
      </c>
      <c r="BN730" s="73"/>
      <c r="BO730" s="73"/>
      <c r="BP730" s="73"/>
      <c r="BQ730" s="73"/>
      <c r="BR730" s="73"/>
      <c r="BS730" s="73"/>
      <c r="BT730" s="73"/>
      <c r="BU730" s="73"/>
      <c r="BV730" s="73"/>
      <c r="BW730" s="73"/>
      <c r="BX730" s="73"/>
      <c r="BY730" s="73"/>
      <c r="BZ730" s="73"/>
      <c r="CA730" s="73"/>
      <c r="CB730" s="73"/>
      <c r="CC730" s="73"/>
      <c r="CD730" s="73"/>
      <c r="CE730" s="73"/>
      <c r="CF730" s="73"/>
      <c r="CG730" s="63">
        <f t="shared" si="181"/>
        <v>0</v>
      </c>
      <c r="CH730" s="63">
        <f t="shared" si="182"/>
        <v>0</v>
      </c>
      <c r="CI730" s="73"/>
      <c r="CJ730" s="63">
        <f>IF(Taula1[[#This Row],[Tipus de contracte                                  (fer servir opcions de la llista desplegable)]]="Indefinit",1,0)</f>
        <v>0</v>
      </c>
      <c r="CK730" s="63">
        <f>IF(Taula1[[#This Row],[Tipus de contracte                                  (fer servir opcions de la llista desplegable)]]="Temporal, igual o superior a 6 mesos",1,0)</f>
        <v>0</v>
      </c>
      <c r="CL730" s="63">
        <f>IF(Taula1[[#This Row],[Tipus de contracte                                  (fer servir opcions de la llista desplegable)]]="Substitució per IT",1,0)</f>
        <v>0</v>
      </c>
      <c r="CM730" s="73"/>
      <c r="CN730" s="63">
        <f>IF(Taula1[[#This Row],[Relació llocs de treball]]&gt;=1,1,0)</f>
        <v>0</v>
      </c>
      <c r="CO730" s="73"/>
      <c r="CP730" s="63">
        <f>IF(Taula1[[#This Row],[Identitat de gènere                                                          (fer servir opcions de la llista desplegable)]]="Home",1,0)</f>
        <v>0</v>
      </c>
      <c r="CQ730" s="63">
        <f>IF(Taula1[[#This Row],[Identitat de gènere                                                          (fer servir opcions de la llista desplegable)]]="Dona",1,0)</f>
        <v>0</v>
      </c>
      <c r="CR730" s="63">
        <f>IF(Taula1[[#This Row],[Identitat de gènere                                                          (fer servir opcions de la llista desplegable)]]="No binari",1,0)</f>
        <v>0</v>
      </c>
      <c r="CS730" s="73"/>
      <c r="CT730" s="63">
        <f t="shared" si="176"/>
        <v>0</v>
      </c>
      <c r="CU730" s="64">
        <f t="shared" si="183"/>
        <v>0</v>
      </c>
      <c r="CW730" s="64">
        <f t="shared" si="184"/>
        <v>0</v>
      </c>
      <c r="CX730" s="64">
        <f t="shared" si="185"/>
        <v>0</v>
      </c>
      <c r="CY730" s="64">
        <f t="shared" si="186"/>
        <v>0</v>
      </c>
      <c r="CZ730" s="64">
        <f t="shared" si="187"/>
        <v>0</v>
      </c>
      <c r="DB730" s="64">
        <f t="shared" si="188"/>
        <v>0</v>
      </c>
      <c r="DC730" s="64">
        <f t="shared" si="189"/>
        <v>0</v>
      </c>
      <c r="DD730" s="64">
        <f t="shared" si="190"/>
        <v>0</v>
      </c>
      <c r="DE730" s="64">
        <f t="shared" si="191"/>
        <v>0</v>
      </c>
    </row>
    <row r="731" spans="2:109" x14ac:dyDescent="0.3">
      <c r="B731" s="167"/>
      <c r="C731" s="186"/>
      <c r="D731" s="2"/>
      <c r="E731" s="67"/>
      <c r="F731" s="5"/>
      <c r="G731" s="5"/>
      <c r="H731" s="187"/>
      <c r="I731" s="111" t="str">
        <f ca="1">IF(Taula1[[#This Row],[Data naixement (format dd/mm/aaaa)]]="","0",DATEDIF(Taula1[[#This Row],[Data naixement (format dd/mm/aaaa)]],TODAY(),"Y"))</f>
        <v>0</v>
      </c>
      <c r="J731" s="6"/>
      <c r="K731" s="6"/>
      <c r="L731" s="6"/>
      <c r="M731" s="6"/>
      <c r="N731" s="56"/>
      <c r="O731" s="56"/>
      <c r="P731" s="56"/>
      <c r="Q731" s="6"/>
      <c r="R731" s="7"/>
      <c r="S731" s="143">
        <f>Taula1[[#This Row],[Mesos naturals sencers treballats període justificat (01/01/2023 - 31/03/2023)]]</f>
        <v>0</v>
      </c>
      <c r="T731" s="194">
        <f>Taula1[[#This Row],[Dies treballats període justificat (01/01/2023 - 31/03/2023)              no comptabilitzats com a mes natural sencer]]</f>
        <v>0</v>
      </c>
      <c r="U731" s="12"/>
      <c r="V731" s="7"/>
      <c r="W731" s="188"/>
      <c r="X731" s="188"/>
      <c r="Y731" s="188"/>
      <c r="Z731" s="188"/>
      <c r="AA731" s="190"/>
      <c r="AB731" s="143">
        <f>Taula1[[#This Row],[Grup justificat     (fer servir opcions de la llista desplegable)]]</f>
        <v>0</v>
      </c>
      <c r="AC731" s="182"/>
      <c r="AD731" s="39"/>
      <c r="AE731" s="131">
        <f>ROUND((AF731/100)*756*Taula1[[#This Row],[Mesos naturals sencers treballats període justificat (01/01/2023 - 31/03/2023)]],2)</f>
        <v>0</v>
      </c>
      <c r="AF731" s="81">
        <f>Taula1[[#This Row],[% Jornada segons contracte
(no posar el símbol %) ]]-Taula1[[#This Row],[% Reducció salari per baix rendiment        (no posar el símbol %)]]</f>
        <v>0</v>
      </c>
      <c r="AG731" s="131">
        <f>ROUND((AH731/100)*24.8547945*Taula1[[#This Row],[Dies treballats període justificat (01/01/2023 - 31/03/2023)              no comptabilitzats com a mes natural sencer]],2)</f>
        <v>0</v>
      </c>
      <c r="AH731" s="79">
        <f>Taula1[[#This Row],[% Jornada segons contracte
(no posar el símbol %) ]]-Taula1[[#This Row],[% Reducció salari per baix rendiment        (no posar el símbol %)]]</f>
        <v>0</v>
      </c>
      <c r="AI731" s="131">
        <f t="shared" si="177"/>
        <v>0</v>
      </c>
      <c r="AJ731" s="39"/>
      <c r="AK731" s="131">
        <f>ROUND((AL731/100)*756*Taula1[[#This Row],[Espai reservat Administració  (mesos)]],2)</f>
        <v>0</v>
      </c>
      <c r="AL731" s="81">
        <f>Taula1[[#This Row],[% Jornada segons contracte
(no posar el símbol %) ]]-Taula1[[#This Row],[% Reducció salari per baix rendiment        (no posar el símbol %)]]</f>
        <v>0</v>
      </c>
      <c r="AM731" s="131">
        <f>ROUND((AN731/100)*24.8547945*Taula1[[#This Row],[Espai reservat Administració (dies)]],2)</f>
        <v>0</v>
      </c>
      <c r="AN731" s="79">
        <f>Taula1[[#This Row],[% Jornada segons contracte
(no posar el símbol %) ]]-Taula1[[#This Row],[% Reducció salari per baix rendiment        (no posar el símbol %)]]</f>
        <v>0</v>
      </c>
      <c r="AO731" s="131">
        <f t="shared" si="178"/>
        <v>0</v>
      </c>
      <c r="AP731" s="87"/>
      <c r="AQ731" s="137">
        <f>ROUND((AR731/100)*693*Taula1[[#This Row],[Mesos naturals sencers treballats període justificat (01/01/2023 - 31/03/2023)]],2)</f>
        <v>0</v>
      </c>
      <c r="AR731" s="90">
        <f>Taula1[[#This Row],[% Jornada segons contracte
(no posar el símbol %) ]]-Taula1[[#This Row],[% Reducció salari per baix rendiment        (no posar el símbol %)]]</f>
        <v>0</v>
      </c>
      <c r="AS731" s="137">
        <f>ROUND((AT731/100)*22.78356164*Taula1[[#This Row],[Dies treballats període justificat (01/01/2023 - 31/03/2023)              no comptabilitzats com a mes natural sencer]],2)</f>
        <v>0</v>
      </c>
      <c r="AT731" s="90">
        <f>Taula1[[#This Row],[% Jornada segons contracte
(no posar el símbol %) ]]-Taula1[[#This Row],[% Reducció salari per baix rendiment        (no posar el símbol %)]]</f>
        <v>0</v>
      </c>
      <c r="AU731" s="137">
        <f t="shared" si="179"/>
        <v>0</v>
      </c>
      <c r="AV731" s="87"/>
      <c r="AW731" s="136">
        <f>ROUND((AX731/100)*693*Taula1[[#This Row],[Espai reservat Administració  (mesos)]],2)</f>
        <v>0</v>
      </c>
      <c r="AX731" s="90">
        <f>Taula1[[#This Row],[% Jornada segons contracte
(no posar el símbol %) ]]-Taula1[[#This Row],[% Reducció salari per baix rendiment        (no posar el símbol %)]]</f>
        <v>0</v>
      </c>
      <c r="AY731" s="131">
        <f>ROUND((AZ731/100)*22.78356164*Taula1[[#This Row],[Espai reservat Administració (dies)]],2)</f>
        <v>0</v>
      </c>
      <c r="AZ731" s="81">
        <f>Taula1[[#This Row],[% Jornada segons contracte
(no posar el símbol %) ]]-Taula1[[#This Row],[% Reducció salari per baix rendiment        (no posar el símbol %)]]</f>
        <v>0</v>
      </c>
      <c r="BA731" s="82">
        <f t="shared" si="180"/>
        <v>0</v>
      </c>
      <c r="BB731" s="41"/>
      <c r="BC731" s="131">
        <f>IF(Taula1[[#This Row],[Grup justificat     (fer servir opcions de la llista desplegable)]]=1,AI731,0)</f>
        <v>0</v>
      </c>
      <c r="BD731" s="131">
        <f>IF(Taula1[[#This Row],[Grup justificat     (fer servir opcions de la llista desplegable)]]=2,AU731,0)</f>
        <v>0</v>
      </c>
      <c r="BE731" s="41"/>
      <c r="BF731" s="131">
        <f>IF(Taula1[[#This Row],[Espai reservat Administració]]=1,AO731,0)</f>
        <v>0</v>
      </c>
      <c r="BG731" s="82">
        <f>IF(Taula1[[#This Row],[Espai reservat Administració]]=2,BA731,0)</f>
        <v>0</v>
      </c>
      <c r="BH731" s="41"/>
      <c r="BI731" s="126">
        <f>IF(Taula1[[#This Row],[Grup justificat     (fer servir opcions de la llista desplegable)]]=1,1,0)</f>
        <v>0</v>
      </c>
      <c r="BJ731" s="126">
        <f>IF(Taula1[[#This Row],[Espai reservat Administració]]=1,1,0)</f>
        <v>0</v>
      </c>
      <c r="BK731" s="111"/>
      <c r="BL731" s="126">
        <f>IF(Taula1[[#This Row],[Grup justificat     (fer servir opcions de la llista desplegable)]]=2,1,0)</f>
        <v>0</v>
      </c>
      <c r="BM731" s="126">
        <f>IF(Taula1[[#This Row],[Espai reservat Administració]]=2,1,0)</f>
        <v>0</v>
      </c>
      <c r="BN731" s="73"/>
      <c r="BO731" s="73"/>
      <c r="BP731" s="73"/>
      <c r="BQ731" s="73"/>
      <c r="BR731" s="73"/>
      <c r="BS731" s="73"/>
      <c r="BT731" s="73"/>
      <c r="BU731" s="73"/>
      <c r="BV731" s="73"/>
      <c r="BW731" s="73"/>
      <c r="BX731" s="73"/>
      <c r="BY731" s="73"/>
      <c r="BZ731" s="73"/>
      <c r="CA731" s="73"/>
      <c r="CB731" s="73"/>
      <c r="CC731" s="73"/>
      <c r="CD731" s="73"/>
      <c r="CE731" s="73"/>
      <c r="CF731" s="73"/>
      <c r="CG731" s="63">
        <f t="shared" si="181"/>
        <v>0</v>
      </c>
      <c r="CH731" s="63">
        <f t="shared" si="182"/>
        <v>0</v>
      </c>
      <c r="CI731" s="73"/>
      <c r="CJ731" s="63">
        <f>IF(Taula1[[#This Row],[Tipus de contracte                                  (fer servir opcions de la llista desplegable)]]="Indefinit",1,0)</f>
        <v>0</v>
      </c>
      <c r="CK731" s="63">
        <f>IF(Taula1[[#This Row],[Tipus de contracte                                  (fer servir opcions de la llista desplegable)]]="Temporal, igual o superior a 6 mesos",1,0)</f>
        <v>0</v>
      </c>
      <c r="CL731" s="63">
        <f>IF(Taula1[[#This Row],[Tipus de contracte                                  (fer servir opcions de la llista desplegable)]]="Substitució per IT",1,0)</f>
        <v>0</v>
      </c>
      <c r="CM731" s="73"/>
      <c r="CN731" s="63">
        <f>IF(Taula1[[#This Row],[Relació llocs de treball]]&gt;=1,1,0)</f>
        <v>0</v>
      </c>
      <c r="CO731" s="73"/>
      <c r="CP731" s="63">
        <f>IF(Taula1[[#This Row],[Identitat de gènere                                                          (fer servir opcions de la llista desplegable)]]="Home",1,0)</f>
        <v>0</v>
      </c>
      <c r="CQ731" s="63">
        <f>IF(Taula1[[#This Row],[Identitat de gènere                                                          (fer servir opcions de la llista desplegable)]]="Dona",1,0)</f>
        <v>0</v>
      </c>
      <c r="CR731" s="63">
        <f>IF(Taula1[[#This Row],[Identitat de gènere                                                          (fer servir opcions de la llista desplegable)]]="No binari",1,0)</f>
        <v>0</v>
      </c>
      <c r="CS731" s="73"/>
      <c r="CT731" s="63">
        <f t="shared" si="176"/>
        <v>0</v>
      </c>
      <c r="CU731" s="64">
        <f t="shared" si="183"/>
        <v>0</v>
      </c>
      <c r="CW731" s="64">
        <f t="shared" si="184"/>
        <v>0</v>
      </c>
      <c r="CX731" s="64">
        <f t="shared" si="185"/>
        <v>0</v>
      </c>
      <c r="CY731" s="64">
        <f t="shared" si="186"/>
        <v>0</v>
      </c>
      <c r="CZ731" s="64">
        <f t="shared" si="187"/>
        <v>0</v>
      </c>
      <c r="DB731" s="64">
        <f t="shared" si="188"/>
        <v>0</v>
      </c>
      <c r="DC731" s="64">
        <f t="shared" si="189"/>
        <v>0</v>
      </c>
      <c r="DD731" s="64">
        <f t="shared" si="190"/>
        <v>0</v>
      </c>
      <c r="DE731" s="64">
        <f t="shared" si="191"/>
        <v>0</v>
      </c>
    </row>
    <row r="732" spans="2:109" x14ac:dyDescent="0.3">
      <c r="B732" s="167"/>
      <c r="C732" s="186"/>
      <c r="D732" s="2"/>
      <c r="E732" s="67"/>
      <c r="F732" s="5"/>
      <c r="G732" s="5"/>
      <c r="H732" s="187"/>
      <c r="I732" s="111" t="str">
        <f ca="1">IF(Taula1[[#This Row],[Data naixement (format dd/mm/aaaa)]]="","0",DATEDIF(Taula1[[#This Row],[Data naixement (format dd/mm/aaaa)]],TODAY(),"Y"))</f>
        <v>0</v>
      </c>
      <c r="J732" s="6"/>
      <c r="K732" s="6"/>
      <c r="L732" s="6"/>
      <c r="M732" s="6"/>
      <c r="N732" s="56"/>
      <c r="O732" s="56"/>
      <c r="P732" s="56"/>
      <c r="Q732" s="6"/>
      <c r="R732" s="7"/>
      <c r="S732" s="143">
        <f>Taula1[[#This Row],[Mesos naturals sencers treballats període justificat (01/01/2023 - 31/03/2023)]]</f>
        <v>0</v>
      </c>
      <c r="T732" s="194">
        <f>Taula1[[#This Row],[Dies treballats període justificat (01/01/2023 - 31/03/2023)              no comptabilitzats com a mes natural sencer]]</f>
        <v>0</v>
      </c>
      <c r="U732" s="12"/>
      <c r="V732" s="7"/>
      <c r="W732" s="188"/>
      <c r="X732" s="188"/>
      <c r="Y732" s="188"/>
      <c r="Z732" s="188"/>
      <c r="AA732" s="190"/>
      <c r="AB732" s="143">
        <f>Taula1[[#This Row],[Grup justificat     (fer servir opcions de la llista desplegable)]]</f>
        <v>0</v>
      </c>
      <c r="AC732" s="182"/>
      <c r="AD732" s="39"/>
      <c r="AE732" s="131">
        <f>ROUND((AF732/100)*756*Taula1[[#This Row],[Mesos naturals sencers treballats període justificat (01/01/2023 - 31/03/2023)]],2)</f>
        <v>0</v>
      </c>
      <c r="AF732" s="81">
        <f>Taula1[[#This Row],[% Jornada segons contracte
(no posar el símbol %) ]]-Taula1[[#This Row],[% Reducció salari per baix rendiment        (no posar el símbol %)]]</f>
        <v>0</v>
      </c>
      <c r="AG732" s="131">
        <f>ROUND((AH732/100)*24.8547945*Taula1[[#This Row],[Dies treballats període justificat (01/01/2023 - 31/03/2023)              no comptabilitzats com a mes natural sencer]],2)</f>
        <v>0</v>
      </c>
      <c r="AH732" s="79">
        <f>Taula1[[#This Row],[% Jornada segons contracte
(no posar el símbol %) ]]-Taula1[[#This Row],[% Reducció salari per baix rendiment        (no posar el símbol %)]]</f>
        <v>0</v>
      </c>
      <c r="AI732" s="131">
        <f t="shared" si="177"/>
        <v>0</v>
      </c>
      <c r="AJ732" s="39"/>
      <c r="AK732" s="131">
        <f>ROUND((AL732/100)*756*Taula1[[#This Row],[Espai reservat Administració  (mesos)]],2)</f>
        <v>0</v>
      </c>
      <c r="AL732" s="81">
        <f>Taula1[[#This Row],[% Jornada segons contracte
(no posar el símbol %) ]]-Taula1[[#This Row],[% Reducció salari per baix rendiment        (no posar el símbol %)]]</f>
        <v>0</v>
      </c>
      <c r="AM732" s="131">
        <f>ROUND((AN732/100)*24.8547945*Taula1[[#This Row],[Espai reservat Administració (dies)]],2)</f>
        <v>0</v>
      </c>
      <c r="AN732" s="79">
        <f>Taula1[[#This Row],[% Jornada segons contracte
(no posar el símbol %) ]]-Taula1[[#This Row],[% Reducció salari per baix rendiment        (no posar el símbol %)]]</f>
        <v>0</v>
      </c>
      <c r="AO732" s="131">
        <f t="shared" si="178"/>
        <v>0</v>
      </c>
      <c r="AP732" s="87"/>
      <c r="AQ732" s="137">
        <f>ROUND((AR732/100)*693*Taula1[[#This Row],[Mesos naturals sencers treballats període justificat (01/01/2023 - 31/03/2023)]],2)</f>
        <v>0</v>
      </c>
      <c r="AR732" s="90">
        <f>Taula1[[#This Row],[% Jornada segons contracte
(no posar el símbol %) ]]-Taula1[[#This Row],[% Reducció salari per baix rendiment        (no posar el símbol %)]]</f>
        <v>0</v>
      </c>
      <c r="AS732" s="137">
        <f>ROUND((AT732/100)*22.78356164*Taula1[[#This Row],[Dies treballats període justificat (01/01/2023 - 31/03/2023)              no comptabilitzats com a mes natural sencer]],2)</f>
        <v>0</v>
      </c>
      <c r="AT732" s="90">
        <f>Taula1[[#This Row],[% Jornada segons contracte
(no posar el símbol %) ]]-Taula1[[#This Row],[% Reducció salari per baix rendiment        (no posar el símbol %)]]</f>
        <v>0</v>
      </c>
      <c r="AU732" s="137">
        <f t="shared" si="179"/>
        <v>0</v>
      </c>
      <c r="AV732" s="87"/>
      <c r="AW732" s="136">
        <f>ROUND((AX732/100)*693*Taula1[[#This Row],[Espai reservat Administració  (mesos)]],2)</f>
        <v>0</v>
      </c>
      <c r="AX732" s="90">
        <f>Taula1[[#This Row],[% Jornada segons contracte
(no posar el símbol %) ]]-Taula1[[#This Row],[% Reducció salari per baix rendiment        (no posar el símbol %)]]</f>
        <v>0</v>
      </c>
      <c r="AY732" s="131">
        <f>ROUND((AZ732/100)*22.78356164*Taula1[[#This Row],[Espai reservat Administració (dies)]],2)</f>
        <v>0</v>
      </c>
      <c r="AZ732" s="81">
        <f>Taula1[[#This Row],[% Jornada segons contracte
(no posar el símbol %) ]]-Taula1[[#This Row],[% Reducció salari per baix rendiment        (no posar el símbol %)]]</f>
        <v>0</v>
      </c>
      <c r="BA732" s="82">
        <f t="shared" si="180"/>
        <v>0</v>
      </c>
      <c r="BB732" s="41"/>
      <c r="BC732" s="131">
        <f>IF(Taula1[[#This Row],[Grup justificat     (fer servir opcions de la llista desplegable)]]=1,AI732,0)</f>
        <v>0</v>
      </c>
      <c r="BD732" s="131">
        <f>IF(Taula1[[#This Row],[Grup justificat     (fer servir opcions de la llista desplegable)]]=2,AU732,0)</f>
        <v>0</v>
      </c>
      <c r="BE732" s="41"/>
      <c r="BF732" s="131">
        <f>IF(Taula1[[#This Row],[Espai reservat Administració]]=1,AO732,0)</f>
        <v>0</v>
      </c>
      <c r="BG732" s="82">
        <f>IF(Taula1[[#This Row],[Espai reservat Administració]]=2,BA732,0)</f>
        <v>0</v>
      </c>
      <c r="BH732" s="41"/>
      <c r="BI732" s="126">
        <f>IF(Taula1[[#This Row],[Grup justificat     (fer servir opcions de la llista desplegable)]]=1,1,0)</f>
        <v>0</v>
      </c>
      <c r="BJ732" s="126">
        <f>IF(Taula1[[#This Row],[Espai reservat Administració]]=1,1,0)</f>
        <v>0</v>
      </c>
      <c r="BK732" s="111"/>
      <c r="BL732" s="126">
        <f>IF(Taula1[[#This Row],[Grup justificat     (fer servir opcions de la llista desplegable)]]=2,1,0)</f>
        <v>0</v>
      </c>
      <c r="BM732" s="126">
        <f>IF(Taula1[[#This Row],[Espai reservat Administració]]=2,1,0)</f>
        <v>0</v>
      </c>
      <c r="BN732" s="73"/>
      <c r="BO732" s="73"/>
      <c r="BP732" s="73"/>
      <c r="BQ732" s="73"/>
      <c r="BR732" s="73"/>
      <c r="BS732" s="73"/>
      <c r="BT732" s="73"/>
      <c r="BU732" s="73"/>
      <c r="BV732" s="73"/>
      <c r="BW732" s="73"/>
      <c r="BX732" s="73"/>
      <c r="BY732" s="73"/>
      <c r="BZ732" s="73"/>
      <c r="CA732" s="73"/>
      <c r="CB732" s="73"/>
      <c r="CC732" s="73"/>
      <c r="CD732" s="73"/>
      <c r="CE732" s="73"/>
      <c r="CF732" s="73"/>
      <c r="CG732" s="63">
        <f t="shared" si="181"/>
        <v>0</v>
      </c>
      <c r="CH732" s="63">
        <f t="shared" si="182"/>
        <v>0</v>
      </c>
      <c r="CI732" s="73"/>
      <c r="CJ732" s="63">
        <f>IF(Taula1[[#This Row],[Tipus de contracte                                  (fer servir opcions de la llista desplegable)]]="Indefinit",1,0)</f>
        <v>0</v>
      </c>
      <c r="CK732" s="63">
        <f>IF(Taula1[[#This Row],[Tipus de contracte                                  (fer servir opcions de la llista desplegable)]]="Temporal, igual o superior a 6 mesos",1,0)</f>
        <v>0</v>
      </c>
      <c r="CL732" s="63">
        <f>IF(Taula1[[#This Row],[Tipus de contracte                                  (fer servir opcions de la llista desplegable)]]="Substitució per IT",1,0)</f>
        <v>0</v>
      </c>
      <c r="CM732" s="73"/>
      <c r="CN732" s="63">
        <f>IF(Taula1[[#This Row],[Relació llocs de treball]]&gt;=1,1,0)</f>
        <v>0</v>
      </c>
      <c r="CO732" s="73"/>
      <c r="CP732" s="63">
        <f>IF(Taula1[[#This Row],[Identitat de gènere                                                          (fer servir opcions de la llista desplegable)]]="Home",1,0)</f>
        <v>0</v>
      </c>
      <c r="CQ732" s="63">
        <f>IF(Taula1[[#This Row],[Identitat de gènere                                                          (fer servir opcions de la llista desplegable)]]="Dona",1,0)</f>
        <v>0</v>
      </c>
      <c r="CR732" s="63">
        <f>IF(Taula1[[#This Row],[Identitat de gènere                                                          (fer servir opcions de la llista desplegable)]]="No binari",1,0)</f>
        <v>0</v>
      </c>
      <c r="CS732" s="73"/>
      <c r="CT732" s="63">
        <f t="shared" si="176"/>
        <v>0</v>
      </c>
      <c r="CU732" s="64">
        <f t="shared" si="183"/>
        <v>0</v>
      </c>
      <c r="CW732" s="64">
        <f t="shared" si="184"/>
        <v>0</v>
      </c>
      <c r="CX732" s="64">
        <f t="shared" si="185"/>
        <v>0</v>
      </c>
      <c r="CY732" s="64">
        <f t="shared" si="186"/>
        <v>0</v>
      </c>
      <c r="CZ732" s="64">
        <f t="shared" si="187"/>
        <v>0</v>
      </c>
      <c r="DB732" s="64">
        <f t="shared" si="188"/>
        <v>0</v>
      </c>
      <c r="DC732" s="64">
        <f t="shared" si="189"/>
        <v>0</v>
      </c>
      <c r="DD732" s="64">
        <f t="shared" si="190"/>
        <v>0</v>
      </c>
      <c r="DE732" s="64">
        <f t="shared" si="191"/>
        <v>0</v>
      </c>
    </row>
    <row r="733" spans="2:109" x14ac:dyDescent="0.3">
      <c r="B733" s="167"/>
      <c r="C733" s="186"/>
      <c r="D733" s="2"/>
      <c r="E733" s="67"/>
      <c r="F733" s="5"/>
      <c r="G733" s="5"/>
      <c r="H733" s="187"/>
      <c r="I733" s="111" t="str">
        <f ca="1">IF(Taula1[[#This Row],[Data naixement (format dd/mm/aaaa)]]="","0",DATEDIF(Taula1[[#This Row],[Data naixement (format dd/mm/aaaa)]],TODAY(),"Y"))</f>
        <v>0</v>
      </c>
      <c r="J733" s="6"/>
      <c r="K733" s="6"/>
      <c r="L733" s="6"/>
      <c r="M733" s="6"/>
      <c r="N733" s="56"/>
      <c r="O733" s="56"/>
      <c r="P733" s="56"/>
      <c r="Q733" s="6"/>
      <c r="R733" s="7"/>
      <c r="S733" s="143">
        <f>Taula1[[#This Row],[Mesos naturals sencers treballats període justificat (01/01/2023 - 31/03/2023)]]</f>
        <v>0</v>
      </c>
      <c r="T733" s="194">
        <f>Taula1[[#This Row],[Dies treballats període justificat (01/01/2023 - 31/03/2023)              no comptabilitzats com a mes natural sencer]]</f>
        <v>0</v>
      </c>
      <c r="U733" s="12"/>
      <c r="V733" s="7"/>
      <c r="W733" s="188"/>
      <c r="X733" s="188"/>
      <c r="Y733" s="188"/>
      <c r="Z733" s="188"/>
      <c r="AA733" s="190"/>
      <c r="AB733" s="143">
        <f>Taula1[[#This Row],[Grup justificat     (fer servir opcions de la llista desplegable)]]</f>
        <v>0</v>
      </c>
      <c r="AC733" s="182"/>
      <c r="AD733" s="39"/>
      <c r="AE733" s="131">
        <f>ROUND((AF733/100)*756*Taula1[[#This Row],[Mesos naturals sencers treballats període justificat (01/01/2023 - 31/03/2023)]],2)</f>
        <v>0</v>
      </c>
      <c r="AF733" s="81">
        <f>Taula1[[#This Row],[% Jornada segons contracte
(no posar el símbol %) ]]-Taula1[[#This Row],[% Reducció salari per baix rendiment        (no posar el símbol %)]]</f>
        <v>0</v>
      </c>
      <c r="AG733" s="131">
        <f>ROUND((AH733/100)*24.8547945*Taula1[[#This Row],[Dies treballats període justificat (01/01/2023 - 31/03/2023)              no comptabilitzats com a mes natural sencer]],2)</f>
        <v>0</v>
      </c>
      <c r="AH733" s="79">
        <f>Taula1[[#This Row],[% Jornada segons contracte
(no posar el símbol %) ]]-Taula1[[#This Row],[% Reducció salari per baix rendiment        (no posar el símbol %)]]</f>
        <v>0</v>
      </c>
      <c r="AI733" s="131">
        <f t="shared" si="177"/>
        <v>0</v>
      </c>
      <c r="AJ733" s="39"/>
      <c r="AK733" s="131">
        <f>ROUND((AL733/100)*756*Taula1[[#This Row],[Espai reservat Administració  (mesos)]],2)</f>
        <v>0</v>
      </c>
      <c r="AL733" s="81">
        <f>Taula1[[#This Row],[% Jornada segons contracte
(no posar el símbol %) ]]-Taula1[[#This Row],[% Reducció salari per baix rendiment        (no posar el símbol %)]]</f>
        <v>0</v>
      </c>
      <c r="AM733" s="131">
        <f>ROUND((AN733/100)*24.8547945*Taula1[[#This Row],[Espai reservat Administració (dies)]],2)</f>
        <v>0</v>
      </c>
      <c r="AN733" s="79">
        <f>Taula1[[#This Row],[% Jornada segons contracte
(no posar el símbol %) ]]-Taula1[[#This Row],[% Reducció salari per baix rendiment        (no posar el símbol %)]]</f>
        <v>0</v>
      </c>
      <c r="AO733" s="131">
        <f t="shared" si="178"/>
        <v>0</v>
      </c>
      <c r="AP733" s="87"/>
      <c r="AQ733" s="137">
        <f>ROUND((AR733/100)*693*Taula1[[#This Row],[Mesos naturals sencers treballats període justificat (01/01/2023 - 31/03/2023)]],2)</f>
        <v>0</v>
      </c>
      <c r="AR733" s="90">
        <f>Taula1[[#This Row],[% Jornada segons contracte
(no posar el símbol %) ]]-Taula1[[#This Row],[% Reducció salari per baix rendiment        (no posar el símbol %)]]</f>
        <v>0</v>
      </c>
      <c r="AS733" s="137">
        <f>ROUND((AT733/100)*22.78356164*Taula1[[#This Row],[Dies treballats període justificat (01/01/2023 - 31/03/2023)              no comptabilitzats com a mes natural sencer]],2)</f>
        <v>0</v>
      </c>
      <c r="AT733" s="90">
        <f>Taula1[[#This Row],[% Jornada segons contracte
(no posar el símbol %) ]]-Taula1[[#This Row],[% Reducció salari per baix rendiment        (no posar el símbol %)]]</f>
        <v>0</v>
      </c>
      <c r="AU733" s="137">
        <f t="shared" si="179"/>
        <v>0</v>
      </c>
      <c r="AV733" s="87"/>
      <c r="AW733" s="136">
        <f>ROUND((AX733/100)*693*Taula1[[#This Row],[Espai reservat Administració  (mesos)]],2)</f>
        <v>0</v>
      </c>
      <c r="AX733" s="90">
        <f>Taula1[[#This Row],[% Jornada segons contracte
(no posar el símbol %) ]]-Taula1[[#This Row],[% Reducció salari per baix rendiment        (no posar el símbol %)]]</f>
        <v>0</v>
      </c>
      <c r="AY733" s="131">
        <f>ROUND((AZ733/100)*22.78356164*Taula1[[#This Row],[Espai reservat Administració (dies)]],2)</f>
        <v>0</v>
      </c>
      <c r="AZ733" s="81">
        <f>Taula1[[#This Row],[% Jornada segons contracte
(no posar el símbol %) ]]-Taula1[[#This Row],[% Reducció salari per baix rendiment        (no posar el símbol %)]]</f>
        <v>0</v>
      </c>
      <c r="BA733" s="82">
        <f t="shared" si="180"/>
        <v>0</v>
      </c>
      <c r="BB733" s="41"/>
      <c r="BC733" s="131">
        <f>IF(Taula1[[#This Row],[Grup justificat     (fer servir opcions de la llista desplegable)]]=1,AI733,0)</f>
        <v>0</v>
      </c>
      <c r="BD733" s="131">
        <f>IF(Taula1[[#This Row],[Grup justificat     (fer servir opcions de la llista desplegable)]]=2,AU733,0)</f>
        <v>0</v>
      </c>
      <c r="BE733" s="41"/>
      <c r="BF733" s="131">
        <f>IF(Taula1[[#This Row],[Espai reservat Administració]]=1,AO733,0)</f>
        <v>0</v>
      </c>
      <c r="BG733" s="82">
        <f>IF(Taula1[[#This Row],[Espai reservat Administració]]=2,BA733,0)</f>
        <v>0</v>
      </c>
      <c r="BH733" s="41"/>
      <c r="BI733" s="126">
        <f>IF(Taula1[[#This Row],[Grup justificat     (fer servir opcions de la llista desplegable)]]=1,1,0)</f>
        <v>0</v>
      </c>
      <c r="BJ733" s="126">
        <f>IF(Taula1[[#This Row],[Espai reservat Administració]]=1,1,0)</f>
        <v>0</v>
      </c>
      <c r="BK733" s="111"/>
      <c r="BL733" s="126">
        <f>IF(Taula1[[#This Row],[Grup justificat     (fer servir opcions de la llista desplegable)]]=2,1,0)</f>
        <v>0</v>
      </c>
      <c r="BM733" s="126">
        <f>IF(Taula1[[#This Row],[Espai reservat Administració]]=2,1,0)</f>
        <v>0</v>
      </c>
      <c r="BN733" s="73"/>
      <c r="BO733" s="73"/>
      <c r="BP733" s="73"/>
      <c r="BQ733" s="73"/>
      <c r="BR733" s="73"/>
      <c r="BS733" s="73"/>
      <c r="BT733" s="73"/>
      <c r="BU733" s="73"/>
      <c r="BV733" s="73"/>
      <c r="BW733" s="73"/>
      <c r="BX733" s="73"/>
      <c r="BY733" s="73"/>
      <c r="BZ733" s="73"/>
      <c r="CA733" s="73"/>
      <c r="CB733" s="73"/>
      <c r="CC733" s="73"/>
      <c r="CD733" s="73"/>
      <c r="CE733" s="73"/>
      <c r="CF733" s="73"/>
      <c r="CG733" s="63">
        <f t="shared" si="181"/>
        <v>0</v>
      </c>
      <c r="CH733" s="63">
        <f t="shared" si="182"/>
        <v>0</v>
      </c>
      <c r="CI733" s="73"/>
      <c r="CJ733" s="63">
        <f>IF(Taula1[[#This Row],[Tipus de contracte                                  (fer servir opcions de la llista desplegable)]]="Indefinit",1,0)</f>
        <v>0</v>
      </c>
      <c r="CK733" s="63">
        <f>IF(Taula1[[#This Row],[Tipus de contracte                                  (fer servir opcions de la llista desplegable)]]="Temporal, igual o superior a 6 mesos",1,0)</f>
        <v>0</v>
      </c>
      <c r="CL733" s="63">
        <f>IF(Taula1[[#This Row],[Tipus de contracte                                  (fer servir opcions de la llista desplegable)]]="Substitució per IT",1,0)</f>
        <v>0</v>
      </c>
      <c r="CM733" s="73"/>
      <c r="CN733" s="63">
        <f>IF(Taula1[[#This Row],[Relació llocs de treball]]&gt;=1,1,0)</f>
        <v>0</v>
      </c>
      <c r="CO733" s="73"/>
      <c r="CP733" s="63">
        <f>IF(Taula1[[#This Row],[Identitat de gènere                                                          (fer servir opcions de la llista desplegable)]]="Home",1,0)</f>
        <v>0</v>
      </c>
      <c r="CQ733" s="63">
        <f>IF(Taula1[[#This Row],[Identitat de gènere                                                          (fer servir opcions de la llista desplegable)]]="Dona",1,0)</f>
        <v>0</v>
      </c>
      <c r="CR733" s="63">
        <f>IF(Taula1[[#This Row],[Identitat de gènere                                                          (fer servir opcions de la llista desplegable)]]="No binari",1,0)</f>
        <v>0</v>
      </c>
      <c r="CS733" s="73"/>
      <c r="CT733" s="63">
        <f t="shared" si="176"/>
        <v>0</v>
      </c>
      <c r="CU733" s="64">
        <f t="shared" si="183"/>
        <v>0</v>
      </c>
      <c r="CW733" s="64">
        <f t="shared" si="184"/>
        <v>0</v>
      </c>
      <c r="CX733" s="64">
        <f t="shared" si="185"/>
        <v>0</v>
      </c>
      <c r="CY733" s="64">
        <f t="shared" si="186"/>
        <v>0</v>
      </c>
      <c r="CZ733" s="64">
        <f t="shared" si="187"/>
        <v>0</v>
      </c>
      <c r="DB733" s="64">
        <f t="shared" si="188"/>
        <v>0</v>
      </c>
      <c r="DC733" s="64">
        <f t="shared" si="189"/>
        <v>0</v>
      </c>
      <c r="DD733" s="64">
        <f t="shared" si="190"/>
        <v>0</v>
      </c>
      <c r="DE733" s="64">
        <f t="shared" si="191"/>
        <v>0</v>
      </c>
    </row>
    <row r="734" spans="2:109" x14ac:dyDescent="0.3">
      <c r="B734" s="167"/>
      <c r="C734" s="186"/>
      <c r="D734" s="2"/>
      <c r="E734" s="67"/>
      <c r="F734" s="5"/>
      <c r="G734" s="5"/>
      <c r="H734" s="187"/>
      <c r="I734" s="111" t="str">
        <f ca="1">IF(Taula1[[#This Row],[Data naixement (format dd/mm/aaaa)]]="","0",DATEDIF(Taula1[[#This Row],[Data naixement (format dd/mm/aaaa)]],TODAY(),"Y"))</f>
        <v>0</v>
      </c>
      <c r="J734" s="6"/>
      <c r="K734" s="6"/>
      <c r="L734" s="6"/>
      <c r="M734" s="6"/>
      <c r="N734" s="56"/>
      <c r="O734" s="56"/>
      <c r="P734" s="56"/>
      <c r="Q734" s="6"/>
      <c r="R734" s="7"/>
      <c r="S734" s="143">
        <f>Taula1[[#This Row],[Mesos naturals sencers treballats període justificat (01/01/2023 - 31/03/2023)]]</f>
        <v>0</v>
      </c>
      <c r="T734" s="194">
        <f>Taula1[[#This Row],[Dies treballats període justificat (01/01/2023 - 31/03/2023)              no comptabilitzats com a mes natural sencer]]</f>
        <v>0</v>
      </c>
      <c r="U734" s="12"/>
      <c r="V734" s="7"/>
      <c r="W734" s="188"/>
      <c r="X734" s="188"/>
      <c r="Y734" s="188"/>
      <c r="Z734" s="188"/>
      <c r="AA734" s="190"/>
      <c r="AB734" s="143">
        <f>Taula1[[#This Row],[Grup justificat     (fer servir opcions de la llista desplegable)]]</f>
        <v>0</v>
      </c>
      <c r="AC734" s="182"/>
      <c r="AD734" s="39"/>
      <c r="AE734" s="131">
        <f>ROUND((AF734/100)*756*Taula1[[#This Row],[Mesos naturals sencers treballats període justificat (01/01/2023 - 31/03/2023)]],2)</f>
        <v>0</v>
      </c>
      <c r="AF734" s="81">
        <f>Taula1[[#This Row],[% Jornada segons contracte
(no posar el símbol %) ]]-Taula1[[#This Row],[% Reducció salari per baix rendiment        (no posar el símbol %)]]</f>
        <v>0</v>
      </c>
      <c r="AG734" s="131">
        <f>ROUND((AH734/100)*24.8547945*Taula1[[#This Row],[Dies treballats període justificat (01/01/2023 - 31/03/2023)              no comptabilitzats com a mes natural sencer]],2)</f>
        <v>0</v>
      </c>
      <c r="AH734" s="79">
        <f>Taula1[[#This Row],[% Jornada segons contracte
(no posar el símbol %) ]]-Taula1[[#This Row],[% Reducció salari per baix rendiment        (no posar el símbol %)]]</f>
        <v>0</v>
      </c>
      <c r="AI734" s="131">
        <f t="shared" si="177"/>
        <v>0</v>
      </c>
      <c r="AJ734" s="39"/>
      <c r="AK734" s="131">
        <f>ROUND((AL734/100)*756*Taula1[[#This Row],[Espai reservat Administració  (mesos)]],2)</f>
        <v>0</v>
      </c>
      <c r="AL734" s="81">
        <f>Taula1[[#This Row],[% Jornada segons contracte
(no posar el símbol %) ]]-Taula1[[#This Row],[% Reducció salari per baix rendiment        (no posar el símbol %)]]</f>
        <v>0</v>
      </c>
      <c r="AM734" s="131">
        <f>ROUND((AN734/100)*24.8547945*Taula1[[#This Row],[Espai reservat Administració (dies)]],2)</f>
        <v>0</v>
      </c>
      <c r="AN734" s="79">
        <f>Taula1[[#This Row],[% Jornada segons contracte
(no posar el símbol %) ]]-Taula1[[#This Row],[% Reducció salari per baix rendiment        (no posar el símbol %)]]</f>
        <v>0</v>
      </c>
      <c r="AO734" s="131">
        <f t="shared" si="178"/>
        <v>0</v>
      </c>
      <c r="AP734" s="87"/>
      <c r="AQ734" s="137">
        <f>ROUND((AR734/100)*693*Taula1[[#This Row],[Mesos naturals sencers treballats període justificat (01/01/2023 - 31/03/2023)]],2)</f>
        <v>0</v>
      </c>
      <c r="AR734" s="90">
        <f>Taula1[[#This Row],[% Jornada segons contracte
(no posar el símbol %) ]]-Taula1[[#This Row],[% Reducció salari per baix rendiment        (no posar el símbol %)]]</f>
        <v>0</v>
      </c>
      <c r="AS734" s="137">
        <f>ROUND((AT734/100)*22.78356164*Taula1[[#This Row],[Dies treballats període justificat (01/01/2023 - 31/03/2023)              no comptabilitzats com a mes natural sencer]],2)</f>
        <v>0</v>
      </c>
      <c r="AT734" s="90">
        <f>Taula1[[#This Row],[% Jornada segons contracte
(no posar el símbol %) ]]-Taula1[[#This Row],[% Reducció salari per baix rendiment        (no posar el símbol %)]]</f>
        <v>0</v>
      </c>
      <c r="AU734" s="137">
        <f t="shared" si="179"/>
        <v>0</v>
      </c>
      <c r="AV734" s="87"/>
      <c r="AW734" s="136">
        <f>ROUND((AX734/100)*693*Taula1[[#This Row],[Espai reservat Administració  (mesos)]],2)</f>
        <v>0</v>
      </c>
      <c r="AX734" s="90">
        <f>Taula1[[#This Row],[% Jornada segons contracte
(no posar el símbol %) ]]-Taula1[[#This Row],[% Reducció salari per baix rendiment        (no posar el símbol %)]]</f>
        <v>0</v>
      </c>
      <c r="AY734" s="131">
        <f>ROUND((AZ734/100)*22.78356164*Taula1[[#This Row],[Espai reservat Administració (dies)]],2)</f>
        <v>0</v>
      </c>
      <c r="AZ734" s="81">
        <f>Taula1[[#This Row],[% Jornada segons contracte
(no posar el símbol %) ]]-Taula1[[#This Row],[% Reducció salari per baix rendiment        (no posar el símbol %)]]</f>
        <v>0</v>
      </c>
      <c r="BA734" s="82">
        <f t="shared" si="180"/>
        <v>0</v>
      </c>
      <c r="BB734" s="41"/>
      <c r="BC734" s="131">
        <f>IF(Taula1[[#This Row],[Grup justificat     (fer servir opcions de la llista desplegable)]]=1,AI734,0)</f>
        <v>0</v>
      </c>
      <c r="BD734" s="131">
        <f>IF(Taula1[[#This Row],[Grup justificat     (fer servir opcions de la llista desplegable)]]=2,AU734,0)</f>
        <v>0</v>
      </c>
      <c r="BE734" s="41"/>
      <c r="BF734" s="131">
        <f>IF(Taula1[[#This Row],[Espai reservat Administració]]=1,AO734,0)</f>
        <v>0</v>
      </c>
      <c r="BG734" s="82">
        <f>IF(Taula1[[#This Row],[Espai reservat Administració]]=2,BA734,0)</f>
        <v>0</v>
      </c>
      <c r="BH734" s="41"/>
      <c r="BI734" s="126">
        <f>IF(Taula1[[#This Row],[Grup justificat     (fer servir opcions de la llista desplegable)]]=1,1,0)</f>
        <v>0</v>
      </c>
      <c r="BJ734" s="126">
        <f>IF(Taula1[[#This Row],[Espai reservat Administració]]=1,1,0)</f>
        <v>0</v>
      </c>
      <c r="BK734" s="111"/>
      <c r="BL734" s="126">
        <f>IF(Taula1[[#This Row],[Grup justificat     (fer servir opcions de la llista desplegable)]]=2,1,0)</f>
        <v>0</v>
      </c>
      <c r="BM734" s="126">
        <f>IF(Taula1[[#This Row],[Espai reservat Administració]]=2,1,0)</f>
        <v>0</v>
      </c>
      <c r="BN734" s="73"/>
      <c r="BO734" s="73"/>
      <c r="BP734" s="73"/>
      <c r="BQ734" s="73"/>
      <c r="BR734" s="73"/>
      <c r="BS734" s="73"/>
      <c r="BT734" s="73"/>
      <c r="BU734" s="73"/>
      <c r="BV734" s="73"/>
      <c r="BW734" s="73"/>
      <c r="BX734" s="73"/>
      <c r="BY734" s="73"/>
      <c r="BZ734" s="73"/>
      <c r="CA734" s="73"/>
      <c r="CB734" s="73"/>
      <c r="CC734" s="73"/>
      <c r="CD734" s="73"/>
      <c r="CE734" s="73"/>
      <c r="CF734" s="73"/>
      <c r="CG734" s="63">
        <f t="shared" si="181"/>
        <v>0</v>
      </c>
      <c r="CH734" s="63">
        <f t="shared" si="182"/>
        <v>0</v>
      </c>
      <c r="CI734" s="73"/>
      <c r="CJ734" s="63">
        <f>IF(Taula1[[#This Row],[Tipus de contracte                                  (fer servir opcions de la llista desplegable)]]="Indefinit",1,0)</f>
        <v>0</v>
      </c>
      <c r="CK734" s="63">
        <f>IF(Taula1[[#This Row],[Tipus de contracte                                  (fer servir opcions de la llista desplegable)]]="Temporal, igual o superior a 6 mesos",1,0)</f>
        <v>0</v>
      </c>
      <c r="CL734" s="63">
        <f>IF(Taula1[[#This Row],[Tipus de contracte                                  (fer servir opcions de la llista desplegable)]]="Substitució per IT",1,0)</f>
        <v>0</v>
      </c>
      <c r="CM734" s="73"/>
      <c r="CN734" s="63">
        <f>IF(Taula1[[#This Row],[Relació llocs de treball]]&gt;=1,1,0)</f>
        <v>0</v>
      </c>
      <c r="CO734" s="73"/>
      <c r="CP734" s="63">
        <f>IF(Taula1[[#This Row],[Identitat de gènere                                                          (fer servir opcions de la llista desplegable)]]="Home",1,0)</f>
        <v>0</v>
      </c>
      <c r="CQ734" s="63">
        <f>IF(Taula1[[#This Row],[Identitat de gènere                                                          (fer servir opcions de la llista desplegable)]]="Dona",1,0)</f>
        <v>0</v>
      </c>
      <c r="CR734" s="63">
        <f>IF(Taula1[[#This Row],[Identitat de gènere                                                          (fer servir opcions de la llista desplegable)]]="No binari",1,0)</f>
        <v>0</v>
      </c>
      <c r="CS734" s="73"/>
      <c r="CT734" s="63">
        <f t="shared" si="176"/>
        <v>0</v>
      </c>
      <c r="CU734" s="64">
        <f t="shared" si="183"/>
        <v>0</v>
      </c>
      <c r="CW734" s="64">
        <f t="shared" si="184"/>
        <v>0</v>
      </c>
      <c r="CX734" s="64">
        <f t="shared" si="185"/>
        <v>0</v>
      </c>
      <c r="CY734" s="64">
        <f t="shared" si="186"/>
        <v>0</v>
      </c>
      <c r="CZ734" s="64">
        <f t="shared" si="187"/>
        <v>0</v>
      </c>
      <c r="DB734" s="64">
        <f t="shared" si="188"/>
        <v>0</v>
      </c>
      <c r="DC734" s="64">
        <f t="shared" si="189"/>
        <v>0</v>
      </c>
      <c r="DD734" s="64">
        <f t="shared" si="190"/>
        <v>0</v>
      </c>
      <c r="DE734" s="64">
        <f t="shared" si="191"/>
        <v>0</v>
      </c>
    </row>
    <row r="735" spans="2:109" x14ac:dyDescent="0.3">
      <c r="B735" s="167"/>
      <c r="C735" s="186"/>
      <c r="D735" s="2"/>
      <c r="E735" s="67"/>
      <c r="F735" s="5"/>
      <c r="G735" s="5"/>
      <c r="H735" s="187"/>
      <c r="I735" s="111" t="str">
        <f ca="1">IF(Taula1[[#This Row],[Data naixement (format dd/mm/aaaa)]]="","0",DATEDIF(Taula1[[#This Row],[Data naixement (format dd/mm/aaaa)]],TODAY(),"Y"))</f>
        <v>0</v>
      </c>
      <c r="J735" s="6"/>
      <c r="K735" s="6"/>
      <c r="L735" s="6"/>
      <c r="M735" s="6"/>
      <c r="N735" s="56"/>
      <c r="O735" s="56"/>
      <c r="P735" s="56"/>
      <c r="Q735" s="6"/>
      <c r="R735" s="7"/>
      <c r="S735" s="143">
        <f>Taula1[[#This Row],[Mesos naturals sencers treballats període justificat (01/01/2023 - 31/03/2023)]]</f>
        <v>0</v>
      </c>
      <c r="T735" s="194">
        <f>Taula1[[#This Row],[Dies treballats període justificat (01/01/2023 - 31/03/2023)              no comptabilitzats com a mes natural sencer]]</f>
        <v>0</v>
      </c>
      <c r="U735" s="12"/>
      <c r="V735" s="7"/>
      <c r="W735" s="188"/>
      <c r="X735" s="188"/>
      <c r="Y735" s="188"/>
      <c r="Z735" s="188"/>
      <c r="AA735" s="190"/>
      <c r="AB735" s="143">
        <f>Taula1[[#This Row],[Grup justificat     (fer servir opcions de la llista desplegable)]]</f>
        <v>0</v>
      </c>
      <c r="AC735" s="182"/>
      <c r="AD735" s="39"/>
      <c r="AE735" s="131">
        <f>ROUND((AF735/100)*756*Taula1[[#This Row],[Mesos naturals sencers treballats període justificat (01/01/2023 - 31/03/2023)]],2)</f>
        <v>0</v>
      </c>
      <c r="AF735" s="81">
        <f>Taula1[[#This Row],[% Jornada segons contracte
(no posar el símbol %) ]]-Taula1[[#This Row],[% Reducció salari per baix rendiment        (no posar el símbol %)]]</f>
        <v>0</v>
      </c>
      <c r="AG735" s="131">
        <f>ROUND((AH735/100)*24.8547945*Taula1[[#This Row],[Dies treballats període justificat (01/01/2023 - 31/03/2023)              no comptabilitzats com a mes natural sencer]],2)</f>
        <v>0</v>
      </c>
      <c r="AH735" s="79">
        <f>Taula1[[#This Row],[% Jornada segons contracte
(no posar el símbol %) ]]-Taula1[[#This Row],[% Reducció salari per baix rendiment        (no posar el símbol %)]]</f>
        <v>0</v>
      </c>
      <c r="AI735" s="131">
        <f t="shared" si="177"/>
        <v>0</v>
      </c>
      <c r="AJ735" s="39"/>
      <c r="AK735" s="131">
        <f>ROUND((AL735/100)*756*Taula1[[#This Row],[Espai reservat Administració  (mesos)]],2)</f>
        <v>0</v>
      </c>
      <c r="AL735" s="81">
        <f>Taula1[[#This Row],[% Jornada segons contracte
(no posar el símbol %) ]]-Taula1[[#This Row],[% Reducció salari per baix rendiment        (no posar el símbol %)]]</f>
        <v>0</v>
      </c>
      <c r="AM735" s="131">
        <f>ROUND((AN735/100)*24.8547945*Taula1[[#This Row],[Espai reservat Administració (dies)]],2)</f>
        <v>0</v>
      </c>
      <c r="AN735" s="79">
        <f>Taula1[[#This Row],[% Jornada segons contracte
(no posar el símbol %) ]]-Taula1[[#This Row],[% Reducció salari per baix rendiment        (no posar el símbol %)]]</f>
        <v>0</v>
      </c>
      <c r="AO735" s="131">
        <f t="shared" si="178"/>
        <v>0</v>
      </c>
      <c r="AP735" s="87"/>
      <c r="AQ735" s="137">
        <f>ROUND((AR735/100)*693*Taula1[[#This Row],[Mesos naturals sencers treballats període justificat (01/01/2023 - 31/03/2023)]],2)</f>
        <v>0</v>
      </c>
      <c r="AR735" s="90">
        <f>Taula1[[#This Row],[% Jornada segons contracte
(no posar el símbol %) ]]-Taula1[[#This Row],[% Reducció salari per baix rendiment        (no posar el símbol %)]]</f>
        <v>0</v>
      </c>
      <c r="AS735" s="137">
        <f>ROUND((AT735/100)*22.78356164*Taula1[[#This Row],[Dies treballats període justificat (01/01/2023 - 31/03/2023)              no comptabilitzats com a mes natural sencer]],2)</f>
        <v>0</v>
      </c>
      <c r="AT735" s="90">
        <f>Taula1[[#This Row],[% Jornada segons contracte
(no posar el símbol %) ]]-Taula1[[#This Row],[% Reducció salari per baix rendiment        (no posar el símbol %)]]</f>
        <v>0</v>
      </c>
      <c r="AU735" s="137">
        <f t="shared" si="179"/>
        <v>0</v>
      </c>
      <c r="AV735" s="87"/>
      <c r="AW735" s="136">
        <f>ROUND((AX735/100)*693*Taula1[[#This Row],[Espai reservat Administració  (mesos)]],2)</f>
        <v>0</v>
      </c>
      <c r="AX735" s="90">
        <f>Taula1[[#This Row],[% Jornada segons contracte
(no posar el símbol %) ]]-Taula1[[#This Row],[% Reducció salari per baix rendiment        (no posar el símbol %)]]</f>
        <v>0</v>
      </c>
      <c r="AY735" s="131">
        <f>ROUND((AZ735/100)*22.78356164*Taula1[[#This Row],[Espai reservat Administració (dies)]],2)</f>
        <v>0</v>
      </c>
      <c r="AZ735" s="81">
        <f>Taula1[[#This Row],[% Jornada segons contracte
(no posar el símbol %) ]]-Taula1[[#This Row],[% Reducció salari per baix rendiment        (no posar el símbol %)]]</f>
        <v>0</v>
      </c>
      <c r="BA735" s="82">
        <f t="shared" si="180"/>
        <v>0</v>
      </c>
      <c r="BB735" s="41"/>
      <c r="BC735" s="131">
        <f>IF(Taula1[[#This Row],[Grup justificat     (fer servir opcions de la llista desplegable)]]=1,AI735,0)</f>
        <v>0</v>
      </c>
      <c r="BD735" s="131">
        <f>IF(Taula1[[#This Row],[Grup justificat     (fer servir opcions de la llista desplegable)]]=2,AU735,0)</f>
        <v>0</v>
      </c>
      <c r="BE735" s="41"/>
      <c r="BF735" s="131">
        <f>IF(Taula1[[#This Row],[Espai reservat Administració]]=1,AO735,0)</f>
        <v>0</v>
      </c>
      <c r="BG735" s="82">
        <f>IF(Taula1[[#This Row],[Espai reservat Administració]]=2,BA735,0)</f>
        <v>0</v>
      </c>
      <c r="BH735" s="41"/>
      <c r="BI735" s="126">
        <f>IF(Taula1[[#This Row],[Grup justificat     (fer servir opcions de la llista desplegable)]]=1,1,0)</f>
        <v>0</v>
      </c>
      <c r="BJ735" s="126">
        <f>IF(Taula1[[#This Row],[Espai reservat Administració]]=1,1,0)</f>
        <v>0</v>
      </c>
      <c r="BK735" s="111"/>
      <c r="BL735" s="126">
        <f>IF(Taula1[[#This Row],[Grup justificat     (fer servir opcions de la llista desplegable)]]=2,1,0)</f>
        <v>0</v>
      </c>
      <c r="BM735" s="126">
        <f>IF(Taula1[[#This Row],[Espai reservat Administració]]=2,1,0)</f>
        <v>0</v>
      </c>
      <c r="BN735" s="73"/>
      <c r="BO735" s="73"/>
      <c r="BP735" s="73"/>
      <c r="BQ735" s="73"/>
      <c r="BR735" s="73"/>
      <c r="BS735" s="73"/>
      <c r="BT735" s="73"/>
      <c r="BU735" s="73"/>
      <c r="BV735" s="73"/>
      <c r="BW735" s="73"/>
      <c r="BX735" s="73"/>
      <c r="BY735" s="73"/>
      <c r="BZ735" s="73"/>
      <c r="CA735" s="73"/>
      <c r="CB735" s="73"/>
      <c r="CC735" s="73"/>
      <c r="CD735" s="73"/>
      <c r="CE735" s="73"/>
      <c r="CF735" s="73"/>
      <c r="CG735" s="63">
        <f t="shared" si="181"/>
        <v>0</v>
      </c>
      <c r="CH735" s="63">
        <f t="shared" si="182"/>
        <v>0</v>
      </c>
      <c r="CI735" s="73"/>
      <c r="CJ735" s="63">
        <f>IF(Taula1[[#This Row],[Tipus de contracte                                  (fer servir opcions de la llista desplegable)]]="Indefinit",1,0)</f>
        <v>0</v>
      </c>
      <c r="CK735" s="63">
        <f>IF(Taula1[[#This Row],[Tipus de contracte                                  (fer servir opcions de la llista desplegable)]]="Temporal, igual o superior a 6 mesos",1,0)</f>
        <v>0</v>
      </c>
      <c r="CL735" s="63">
        <f>IF(Taula1[[#This Row],[Tipus de contracte                                  (fer servir opcions de la llista desplegable)]]="Substitució per IT",1,0)</f>
        <v>0</v>
      </c>
      <c r="CM735" s="73"/>
      <c r="CN735" s="63">
        <f>IF(Taula1[[#This Row],[Relació llocs de treball]]&gt;=1,1,0)</f>
        <v>0</v>
      </c>
      <c r="CO735" s="73"/>
      <c r="CP735" s="63">
        <f>IF(Taula1[[#This Row],[Identitat de gènere                                                          (fer servir opcions de la llista desplegable)]]="Home",1,0)</f>
        <v>0</v>
      </c>
      <c r="CQ735" s="63">
        <f>IF(Taula1[[#This Row],[Identitat de gènere                                                          (fer servir opcions de la llista desplegable)]]="Dona",1,0)</f>
        <v>0</v>
      </c>
      <c r="CR735" s="63">
        <f>IF(Taula1[[#This Row],[Identitat de gènere                                                          (fer servir opcions de la llista desplegable)]]="No binari",1,0)</f>
        <v>0</v>
      </c>
      <c r="CS735" s="73"/>
      <c r="CT735" s="63">
        <f t="shared" si="176"/>
        <v>0</v>
      </c>
      <c r="CU735" s="64">
        <f t="shared" si="183"/>
        <v>0</v>
      </c>
      <c r="CW735" s="64">
        <f t="shared" si="184"/>
        <v>0</v>
      </c>
      <c r="CX735" s="64">
        <f t="shared" si="185"/>
        <v>0</v>
      </c>
      <c r="CY735" s="64">
        <f t="shared" si="186"/>
        <v>0</v>
      </c>
      <c r="CZ735" s="64">
        <f t="shared" si="187"/>
        <v>0</v>
      </c>
      <c r="DB735" s="64">
        <f t="shared" si="188"/>
        <v>0</v>
      </c>
      <c r="DC735" s="64">
        <f t="shared" si="189"/>
        <v>0</v>
      </c>
      <c r="DD735" s="64">
        <f t="shared" si="190"/>
        <v>0</v>
      </c>
      <c r="DE735" s="64">
        <f t="shared" si="191"/>
        <v>0</v>
      </c>
    </row>
    <row r="736" spans="2:109" x14ac:dyDescent="0.3">
      <c r="B736" s="167"/>
      <c r="C736" s="186"/>
      <c r="D736" s="2"/>
      <c r="E736" s="67"/>
      <c r="F736" s="5"/>
      <c r="G736" s="5"/>
      <c r="H736" s="187"/>
      <c r="I736" s="111" t="str">
        <f ca="1">IF(Taula1[[#This Row],[Data naixement (format dd/mm/aaaa)]]="","0",DATEDIF(Taula1[[#This Row],[Data naixement (format dd/mm/aaaa)]],TODAY(),"Y"))</f>
        <v>0</v>
      </c>
      <c r="J736" s="6"/>
      <c r="K736" s="6"/>
      <c r="L736" s="6"/>
      <c r="M736" s="6"/>
      <c r="N736" s="56"/>
      <c r="O736" s="56"/>
      <c r="P736" s="56"/>
      <c r="Q736" s="6"/>
      <c r="R736" s="7"/>
      <c r="S736" s="143">
        <f>Taula1[[#This Row],[Mesos naturals sencers treballats període justificat (01/01/2023 - 31/03/2023)]]</f>
        <v>0</v>
      </c>
      <c r="T736" s="194">
        <f>Taula1[[#This Row],[Dies treballats període justificat (01/01/2023 - 31/03/2023)              no comptabilitzats com a mes natural sencer]]</f>
        <v>0</v>
      </c>
      <c r="U736" s="12"/>
      <c r="V736" s="7"/>
      <c r="W736" s="188"/>
      <c r="X736" s="188"/>
      <c r="Y736" s="188"/>
      <c r="Z736" s="188"/>
      <c r="AA736" s="190"/>
      <c r="AB736" s="143">
        <f>Taula1[[#This Row],[Grup justificat     (fer servir opcions de la llista desplegable)]]</f>
        <v>0</v>
      </c>
      <c r="AC736" s="182"/>
      <c r="AD736" s="39"/>
      <c r="AE736" s="131">
        <f>ROUND((AF736/100)*756*Taula1[[#This Row],[Mesos naturals sencers treballats període justificat (01/01/2023 - 31/03/2023)]],2)</f>
        <v>0</v>
      </c>
      <c r="AF736" s="81">
        <f>Taula1[[#This Row],[% Jornada segons contracte
(no posar el símbol %) ]]-Taula1[[#This Row],[% Reducció salari per baix rendiment        (no posar el símbol %)]]</f>
        <v>0</v>
      </c>
      <c r="AG736" s="131">
        <f>ROUND((AH736/100)*24.8547945*Taula1[[#This Row],[Dies treballats període justificat (01/01/2023 - 31/03/2023)              no comptabilitzats com a mes natural sencer]],2)</f>
        <v>0</v>
      </c>
      <c r="AH736" s="79">
        <f>Taula1[[#This Row],[% Jornada segons contracte
(no posar el símbol %) ]]-Taula1[[#This Row],[% Reducció salari per baix rendiment        (no posar el símbol %)]]</f>
        <v>0</v>
      </c>
      <c r="AI736" s="131">
        <f t="shared" si="177"/>
        <v>0</v>
      </c>
      <c r="AJ736" s="39"/>
      <c r="AK736" s="131">
        <f>ROUND((AL736/100)*756*Taula1[[#This Row],[Espai reservat Administració  (mesos)]],2)</f>
        <v>0</v>
      </c>
      <c r="AL736" s="81">
        <f>Taula1[[#This Row],[% Jornada segons contracte
(no posar el símbol %) ]]-Taula1[[#This Row],[% Reducció salari per baix rendiment        (no posar el símbol %)]]</f>
        <v>0</v>
      </c>
      <c r="AM736" s="131">
        <f>ROUND((AN736/100)*24.8547945*Taula1[[#This Row],[Espai reservat Administració (dies)]],2)</f>
        <v>0</v>
      </c>
      <c r="AN736" s="79">
        <f>Taula1[[#This Row],[% Jornada segons contracte
(no posar el símbol %) ]]-Taula1[[#This Row],[% Reducció salari per baix rendiment        (no posar el símbol %)]]</f>
        <v>0</v>
      </c>
      <c r="AO736" s="131">
        <f t="shared" si="178"/>
        <v>0</v>
      </c>
      <c r="AP736" s="87"/>
      <c r="AQ736" s="137">
        <f>ROUND((AR736/100)*693*Taula1[[#This Row],[Mesos naturals sencers treballats període justificat (01/01/2023 - 31/03/2023)]],2)</f>
        <v>0</v>
      </c>
      <c r="AR736" s="90">
        <f>Taula1[[#This Row],[% Jornada segons contracte
(no posar el símbol %) ]]-Taula1[[#This Row],[% Reducció salari per baix rendiment        (no posar el símbol %)]]</f>
        <v>0</v>
      </c>
      <c r="AS736" s="137">
        <f>ROUND((AT736/100)*22.78356164*Taula1[[#This Row],[Dies treballats període justificat (01/01/2023 - 31/03/2023)              no comptabilitzats com a mes natural sencer]],2)</f>
        <v>0</v>
      </c>
      <c r="AT736" s="90">
        <f>Taula1[[#This Row],[% Jornada segons contracte
(no posar el símbol %) ]]-Taula1[[#This Row],[% Reducció salari per baix rendiment        (no posar el símbol %)]]</f>
        <v>0</v>
      </c>
      <c r="AU736" s="137">
        <f t="shared" si="179"/>
        <v>0</v>
      </c>
      <c r="AV736" s="87"/>
      <c r="AW736" s="136">
        <f>ROUND((AX736/100)*693*Taula1[[#This Row],[Espai reservat Administració  (mesos)]],2)</f>
        <v>0</v>
      </c>
      <c r="AX736" s="90">
        <f>Taula1[[#This Row],[% Jornada segons contracte
(no posar el símbol %) ]]-Taula1[[#This Row],[% Reducció salari per baix rendiment        (no posar el símbol %)]]</f>
        <v>0</v>
      </c>
      <c r="AY736" s="131">
        <f>ROUND((AZ736/100)*22.78356164*Taula1[[#This Row],[Espai reservat Administració (dies)]],2)</f>
        <v>0</v>
      </c>
      <c r="AZ736" s="81">
        <f>Taula1[[#This Row],[% Jornada segons contracte
(no posar el símbol %) ]]-Taula1[[#This Row],[% Reducció salari per baix rendiment        (no posar el símbol %)]]</f>
        <v>0</v>
      </c>
      <c r="BA736" s="82">
        <f t="shared" si="180"/>
        <v>0</v>
      </c>
      <c r="BB736" s="41"/>
      <c r="BC736" s="131">
        <f>IF(Taula1[[#This Row],[Grup justificat     (fer servir opcions de la llista desplegable)]]=1,AI736,0)</f>
        <v>0</v>
      </c>
      <c r="BD736" s="131">
        <f>IF(Taula1[[#This Row],[Grup justificat     (fer servir opcions de la llista desplegable)]]=2,AU736,0)</f>
        <v>0</v>
      </c>
      <c r="BE736" s="41"/>
      <c r="BF736" s="131">
        <f>IF(Taula1[[#This Row],[Espai reservat Administració]]=1,AO736,0)</f>
        <v>0</v>
      </c>
      <c r="BG736" s="82">
        <f>IF(Taula1[[#This Row],[Espai reservat Administració]]=2,BA736,0)</f>
        <v>0</v>
      </c>
      <c r="BH736" s="41"/>
      <c r="BI736" s="126">
        <f>IF(Taula1[[#This Row],[Grup justificat     (fer servir opcions de la llista desplegable)]]=1,1,0)</f>
        <v>0</v>
      </c>
      <c r="BJ736" s="126">
        <f>IF(Taula1[[#This Row],[Espai reservat Administració]]=1,1,0)</f>
        <v>0</v>
      </c>
      <c r="BK736" s="111"/>
      <c r="BL736" s="126">
        <f>IF(Taula1[[#This Row],[Grup justificat     (fer servir opcions de la llista desplegable)]]=2,1,0)</f>
        <v>0</v>
      </c>
      <c r="BM736" s="126">
        <f>IF(Taula1[[#This Row],[Espai reservat Administració]]=2,1,0)</f>
        <v>0</v>
      </c>
      <c r="BN736" s="73"/>
      <c r="BO736" s="73"/>
      <c r="BP736" s="73"/>
      <c r="BQ736" s="73"/>
      <c r="BR736" s="73"/>
      <c r="BS736" s="73"/>
      <c r="BT736" s="73"/>
      <c r="BU736" s="73"/>
      <c r="BV736" s="73"/>
      <c r="BW736" s="73"/>
      <c r="BX736" s="73"/>
      <c r="BY736" s="73"/>
      <c r="BZ736" s="73"/>
      <c r="CA736" s="73"/>
      <c r="CB736" s="73"/>
      <c r="CC736" s="73"/>
      <c r="CD736" s="73"/>
      <c r="CE736" s="73"/>
      <c r="CF736" s="73"/>
      <c r="CG736" s="63">
        <f t="shared" si="181"/>
        <v>0</v>
      </c>
      <c r="CH736" s="63">
        <f t="shared" si="182"/>
        <v>0</v>
      </c>
      <c r="CI736" s="73"/>
      <c r="CJ736" s="63">
        <f>IF(Taula1[[#This Row],[Tipus de contracte                                  (fer servir opcions de la llista desplegable)]]="Indefinit",1,0)</f>
        <v>0</v>
      </c>
      <c r="CK736" s="63">
        <f>IF(Taula1[[#This Row],[Tipus de contracte                                  (fer servir opcions de la llista desplegable)]]="Temporal, igual o superior a 6 mesos",1,0)</f>
        <v>0</v>
      </c>
      <c r="CL736" s="63">
        <f>IF(Taula1[[#This Row],[Tipus de contracte                                  (fer servir opcions de la llista desplegable)]]="Substitució per IT",1,0)</f>
        <v>0</v>
      </c>
      <c r="CM736" s="73"/>
      <c r="CN736" s="63">
        <f>IF(Taula1[[#This Row],[Relació llocs de treball]]&gt;=1,1,0)</f>
        <v>0</v>
      </c>
      <c r="CO736" s="73"/>
      <c r="CP736" s="63">
        <f>IF(Taula1[[#This Row],[Identitat de gènere                                                          (fer servir opcions de la llista desplegable)]]="Home",1,0)</f>
        <v>0</v>
      </c>
      <c r="CQ736" s="63">
        <f>IF(Taula1[[#This Row],[Identitat de gènere                                                          (fer servir opcions de la llista desplegable)]]="Dona",1,0)</f>
        <v>0</v>
      </c>
      <c r="CR736" s="63">
        <f>IF(Taula1[[#This Row],[Identitat de gènere                                                          (fer servir opcions de la llista desplegable)]]="No binari",1,0)</f>
        <v>0</v>
      </c>
      <c r="CS736" s="73"/>
      <c r="CT736" s="63">
        <f t="shared" si="176"/>
        <v>0</v>
      </c>
      <c r="CU736" s="64">
        <f t="shared" si="183"/>
        <v>0</v>
      </c>
      <c r="CW736" s="64">
        <f t="shared" si="184"/>
        <v>0</v>
      </c>
      <c r="CX736" s="64">
        <f t="shared" si="185"/>
        <v>0</v>
      </c>
      <c r="CY736" s="64">
        <f t="shared" si="186"/>
        <v>0</v>
      </c>
      <c r="CZ736" s="64">
        <f t="shared" si="187"/>
        <v>0</v>
      </c>
      <c r="DB736" s="64">
        <f t="shared" si="188"/>
        <v>0</v>
      </c>
      <c r="DC736" s="64">
        <f t="shared" si="189"/>
        <v>0</v>
      </c>
      <c r="DD736" s="64">
        <f t="shared" si="190"/>
        <v>0</v>
      </c>
      <c r="DE736" s="64">
        <f t="shared" si="191"/>
        <v>0</v>
      </c>
    </row>
    <row r="737" spans="2:109" x14ac:dyDescent="0.3">
      <c r="B737" s="167"/>
      <c r="C737" s="186"/>
      <c r="D737" s="2"/>
      <c r="E737" s="67"/>
      <c r="F737" s="5"/>
      <c r="G737" s="5"/>
      <c r="H737" s="187"/>
      <c r="I737" s="111" t="str">
        <f ca="1">IF(Taula1[[#This Row],[Data naixement (format dd/mm/aaaa)]]="","0",DATEDIF(Taula1[[#This Row],[Data naixement (format dd/mm/aaaa)]],TODAY(),"Y"))</f>
        <v>0</v>
      </c>
      <c r="J737" s="6"/>
      <c r="K737" s="6"/>
      <c r="L737" s="6"/>
      <c r="M737" s="6"/>
      <c r="N737" s="56"/>
      <c r="O737" s="56"/>
      <c r="P737" s="56"/>
      <c r="Q737" s="6"/>
      <c r="R737" s="7"/>
      <c r="S737" s="143">
        <f>Taula1[[#This Row],[Mesos naturals sencers treballats període justificat (01/01/2023 - 31/03/2023)]]</f>
        <v>0</v>
      </c>
      <c r="T737" s="194">
        <f>Taula1[[#This Row],[Dies treballats període justificat (01/01/2023 - 31/03/2023)              no comptabilitzats com a mes natural sencer]]</f>
        <v>0</v>
      </c>
      <c r="U737" s="12"/>
      <c r="V737" s="7"/>
      <c r="W737" s="188"/>
      <c r="X737" s="188"/>
      <c r="Y737" s="188"/>
      <c r="Z737" s="188"/>
      <c r="AA737" s="190"/>
      <c r="AB737" s="143">
        <f>Taula1[[#This Row],[Grup justificat     (fer servir opcions de la llista desplegable)]]</f>
        <v>0</v>
      </c>
      <c r="AC737" s="182"/>
      <c r="AD737" s="39"/>
      <c r="AE737" s="131">
        <f>ROUND((AF737/100)*756*Taula1[[#This Row],[Mesos naturals sencers treballats període justificat (01/01/2023 - 31/03/2023)]],2)</f>
        <v>0</v>
      </c>
      <c r="AF737" s="81">
        <f>Taula1[[#This Row],[% Jornada segons contracte
(no posar el símbol %) ]]-Taula1[[#This Row],[% Reducció salari per baix rendiment        (no posar el símbol %)]]</f>
        <v>0</v>
      </c>
      <c r="AG737" s="131">
        <f>ROUND((AH737/100)*24.8547945*Taula1[[#This Row],[Dies treballats període justificat (01/01/2023 - 31/03/2023)              no comptabilitzats com a mes natural sencer]],2)</f>
        <v>0</v>
      </c>
      <c r="AH737" s="79">
        <f>Taula1[[#This Row],[% Jornada segons contracte
(no posar el símbol %) ]]-Taula1[[#This Row],[% Reducció salari per baix rendiment        (no posar el símbol %)]]</f>
        <v>0</v>
      </c>
      <c r="AI737" s="131">
        <f t="shared" si="177"/>
        <v>0</v>
      </c>
      <c r="AJ737" s="39"/>
      <c r="AK737" s="131">
        <f>ROUND((AL737/100)*756*Taula1[[#This Row],[Espai reservat Administració  (mesos)]],2)</f>
        <v>0</v>
      </c>
      <c r="AL737" s="81">
        <f>Taula1[[#This Row],[% Jornada segons contracte
(no posar el símbol %) ]]-Taula1[[#This Row],[% Reducció salari per baix rendiment        (no posar el símbol %)]]</f>
        <v>0</v>
      </c>
      <c r="AM737" s="131">
        <f>ROUND((AN737/100)*24.8547945*Taula1[[#This Row],[Espai reservat Administració (dies)]],2)</f>
        <v>0</v>
      </c>
      <c r="AN737" s="79">
        <f>Taula1[[#This Row],[% Jornada segons contracte
(no posar el símbol %) ]]-Taula1[[#This Row],[% Reducció salari per baix rendiment        (no posar el símbol %)]]</f>
        <v>0</v>
      </c>
      <c r="AO737" s="131">
        <f t="shared" si="178"/>
        <v>0</v>
      </c>
      <c r="AP737" s="87"/>
      <c r="AQ737" s="137">
        <f>ROUND((AR737/100)*693*Taula1[[#This Row],[Mesos naturals sencers treballats període justificat (01/01/2023 - 31/03/2023)]],2)</f>
        <v>0</v>
      </c>
      <c r="AR737" s="90">
        <f>Taula1[[#This Row],[% Jornada segons contracte
(no posar el símbol %) ]]-Taula1[[#This Row],[% Reducció salari per baix rendiment        (no posar el símbol %)]]</f>
        <v>0</v>
      </c>
      <c r="AS737" s="137">
        <f>ROUND((AT737/100)*22.78356164*Taula1[[#This Row],[Dies treballats període justificat (01/01/2023 - 31/03/2023)              no comptabilitzats com a mes natural sencer]],2)</f>
        <v>0</v>
      </c>
      <c r="AT737" s="90">
        <f>Taula1[[#This Row],[% Jornada segons contracte
(no posar el símbol %) ]]-Taula1[[#This Row],[% Reducció salari per baix rendiment        (no posar el símbol %)]]</f>
        <v>0</v>
      </c>
      <c r="AU737" s="137">
        <f t="shared" si="179"/>
        <v>0</v>
      </c>
      <c r="AV737" s="87"/>
      <c r="AW737" s="136">
        <f>ROUND((AX737/100)*693*Taula1[[#This Row],[Espai reservat Administració  (mesos)]],2)</f>
        <v>0</v>
      </c>
      <c r="AX737" s="90">
        <f>Taula1[[#This Row],[% Jornada segons contracte
(no posar el símbol %) ]]-Taula1[[#This Row],[% Reducció salari per baix rendiment        (no posar el símbol %)]]</f>
        <v>0</v>
      </c>
      <c r="AY737" s="131">
        <f>ROUND((AZ737/100)*22.78356164*Taula1[[#This Row],[Espai reservat Administració (dies)]],2)</f>
        <v>0</v>
      </c>
      <c r="AZ737" s="81">
        <f>Taula1[[#This Row],[% Jornada segons contracte
(no posar el símbol %) ]]-Taula1[[#This Row],[% Reducció salari per baix rendiment        (no posar el símbol %)]]</f>
        <v>0</v>
      </c>
      <c r="BA737" s="82">
        <f t="shared" si="180"/>
        <v>0</v>
      </c>
      <c r="BB737" s="41"/>
      <c r="BC737" s="131">
        <f>IF(Taula1[[#This Row],[Grup justificat     (fer servir opcions de la llista desplegable)]]=1,AI737,0)</f>
        <v>0</v>
      </c>
      <c r="BD737" s="131">
        <f>IF(Taula1[[#This Row],[Grup justificat     (fer servir opcions de la llista desplegable)]]=2,AU737,0)</f>
        <v>0</v>
      </c>
      <c r="BE737" s="41"/>
      <c r="BF737" s="131">
        <f>IF(Taula1[[#This Row],[Espai reservat Administració]]=1,AO737,0)</f>
        <v>0</v>
      </c>
      <c r="BG737" s="82">
        <f>IF(Taula1[[#This Row],[Espai reservat Administració]]=2,BA737,0)</f>
        <v>0</v>
      </c>
      <c r="BH737" s="41"/>
      <c r="BI737" s="126">
        <f>IF(Taula1[[#This Row],[Grup justificat     (fer servir opcions de la llista desplegable)]]=1,1,0)</f>
        <v>0</v>
      </c>
      <c r="BJ737" s="126">
        <f>IF(Taula1[[#This Row],[Espai reservat Administració]]=1,1,0)</f>
        <v>0</v>
      </c>
      <c r="BK737" s="111"/>
      <c r="BL737" s="126">
        <f>IF(Taula1[[#This Row],[Grup justificat     (fer servir opcions de la llista desplegable)]]=2,1,0)</f>
        <v>0</v>
      </c>
      <c r="BM737" s="126">
        <f>IF(Taula1[[#This Row],[Espai reservat Administració]]=2,1,0)</f>
        <v>0</v>
      </c>
      <c r="BN737" s="73"/>
      <c r="BO737" s="73"/>
      <c r="BP737" s="73"/>
      <c r="BQ737" s="73"/>
      <c r="BR737" s="73"/>
      <c r="BS737" s="73"/>
      <c r="BT737" s="73"/>
      <c r="BU737" s="73"/>
      <c r="BV737" s="73"/>
      <c r="BW737" s="73"/>
      <c r="BX737" s="73"/>
      <c r="BY737" s="73"/>
      <c r="BZ737" s="73"/>
      <c r="CA737" s="73"/>
      <c r="CB737" s="73"/>
      <c r="CC737" s="73"/>
      <c r="CD737" s="73"/>
      <c r="CE737" s="73"/>
      <c r="CF737" s="73"/>
      <c r="CG737" s="63">
        <f t="shared" si="181"/>
        <v>0</v>
      </c>
      <c r="CH737" s="63">
        <f t="shared" si="182"/>
        <v>0</v>
      </c>
      <c r="CI737" s="73"/>
      <c r="CJ737" s="63">
        <f>IF(Taula1[[#This Row],[Tipus de contracte                                  (fer servir opcions de la llista desplegable)]]="Indefinit",1,0)</f>
        <v>0</v>
      </c>
      <c r="CK737" s="63">
        <f>IF(Taula1[[#This Row],[Tipus de contracte                                  (fer servir opcions de la llista desplegable)]]="Temporal, igual o superior a 6 mesos",1,0)</f>
        <v>0</v>
      </c>
      <c r="CL737" s="63">
        <f>IF(Taula1[[#This Row],[Tipus de contracte                                  (fer servir opcions de la llista desplegable)]]="Substitució per IT",1,0)</f>
        <v>0</v>
      </c>
      <c r="CM737" s="73"/>
      <c r="CN737" s="63">
        <f>IF(Taula1[[#This Row],[Relació llocs de treball]]&gt;=1,1,0)</f>
        <v>0</v>
      </c>
      <c r="CO737" s="73"/>
      <c r="CP737" s="63">
        <f>IF(Taula1[[#This Row],[Identitat de gènere                                                          (fer servir opcions de la llista desplegable)]]="Home",1,0)</f>
        <v>0</v>
      </c>
      <c r="CQ737" s="63">
        <f>IF(Taula1[[#This Row],[Identitat de gènere                                                          (fer servir opcions de la llista desplegable)]]="Dona",1,0)</f>
        <v>0</v>
      </c>
      <c r="CR737" s="63">
        <f>IF(Taula1[[#This Row],[Identitat de gènere                                                          (fer servir opcions de la llista desplegable)]]="No binari",1,0)</f>
        <v>0</v>
      </c>
      <c r="CS737" s="73"/>
      <c r="CT737" s="63">
        <f t="shared" si="176"/>
        <v>0</v>
      </c>
      <c r="CU737" s="64">
        <f t="shared" si="183"/>
        <v>0</v>
      </c>
      <c r="CW737" s="64">
        <f t="shared" si="184"/>
        <v>0</v>
      </c>
      <c r="CX737" s="64">
        <f t="shared" si="185"/>
        <v>0</v>
      </c>
      <c r="CY737" s="64">
        <f t="shared" si="186"/>
        <v>0</v>
      </c>
      <c r="CZ737" s="64">
        <f t="shared" si="187"/>
        <v>0</v>
      </c>
      <c r="DB737" s="64">
        <f t="shared" si="188"/>
        <v>0</v>
      </c>
      <c r="DC737" s="64">
        <f t="shared" si="189"/>
        <v>0</v>
      </c>
      <c r="DD737" s="64">
        <f t="shared" si="190"/>
        <v>0</v>
      </c>
      <c r="DE737" s="64">
        <f t="shared" si="191"/>
        <v>0</v>
      </c>
    </row>
    <row r="738" spans="2:109" x14ac:dyDescent="0.3">
      <c r="B738" s="167"/>
      <c r="C738" s="186"/>
      <c r="D738" s="2"/>
      <c r="E738" s="67"/>
      <c r="F738" s="5"/>
      <c r="G738" s="5"/>
      <c r="H738" s="187"/>
      <c r="I738" s="111" t="str">
        <f ca="1">IF(Taula1[[#This Row],[Data naixement (format dd/mm/aaaa)]]="","0",DATEDIF(Taula1[[#This Row],[Data naixement (format dd/mm/aaaa)]],TODAY(),"Y"))</f>
        <v>0</v>
      </c>
      <c r="J738" s="6"/>
      <c r="K738" s="6"/>
      <c r="L738" s="6"/>
      <c r="M738" s="6"/>
      <c r="N738" s="56"/>
      <c r="O738" s="56"/>
      <c r="P738" s="56"/>
      <c r="Q738" s="6"/>
      <c r="R738" s="7"/>
      <c r="S738" s="143">
        <f>Taula1[[#This Row],[Mesos naturals sencers treballats període justificat (01/01/2023 - 31/03/2023)]]</f>
        <v>0</v>
      </c>
      <c r="T738" s="194">
        <f>Taula1[[#This Row],[Dies treballats període justificat (01/01/2023 - 31/03/2023)              no comptabilitzats com a mes natural sencer]]</f>
        <v>0</v>
      </c>
      <c r="U738" s="12"/>
      <c r="V738" s="7"/>
      <c r="W738" s="188"/>
      <c r="X738" s="188"/>
      <c r="Y738" s="188"/>
      <c r="Z738" s="188"/>
      <c r="AA738" s="190"/>
      <c r="AB738" s="143">
        <f>Taula1[[#This Row],[Grup justificat     (fer servir opcions de la llista desplegable)]]</f>
        <v>0</v>
      </c>
      <c r="AC738" s="182"/>
      <c r="AD738" s="39"/>
      <c r="AE738" s="131">
        <f>ROUND((AF738/100)*756*Taula1[[#This Row],[Mesos naturals sencers treballats període justificat (01/01/2023 - 31/03/2023)]],2)</f>
        <v>0</v>
      </c>
      <c r="AF738" s="81">
        <f>Taula1[[#This Row],[% Jornada segons contracte
(no posar el símbol %) ]]-Taula1[[#This Row],[% Reducció salari per baix rendiment        (no posar el símbol %)]]</f>
        <v>0</v>
      </c>
      <c r="AG738" s="131">
        <f>ROUND((AH738/100)*24.8547945*Taula1[[#This Row],[Dies treballats període justificat (01/01/2023 - 31/03/2023)              no comptabilitzats com a mes natural sencer]],2)</f>
        <v>0</v>
      </c>
      <c r="AH738" s="79">
        <f>Taula1[[#This Row],[% Jornada segons contracte
(no posar el símbol %) ]]-Taula1[[#This Row],[% Reducció salari per baix rendiment        (no posar el símbol %)]]</f>
        <v>0</v>
      </c>
      <c r="AI738" s="131">
        <f t="shared" si="177"/>
        <v>0</v>
      </c>
      <c r="AJ738" s="39"/>
      <c r="AK738" s="131">
        <f>ROUND((AL738/100)*756*Taula1[[#This Row],[Espai reservat Administració  (mesos)]],2)</f>
        <v>0</v>
      </c>
      <c r="AL738" s="81">
        <f>Taula1[[#This Row],[% Jornada segons contracte
(no posar el símbol %) ]]-Taula1[[#This Row],[% Reducció salari per baix rendiment        (no posar el símbol %)]]</f>
        <v>0</v>
      </c>
      <c r="AM738" s="131">
        <f>ROUND((AN738/100)*24.8547945*Taula1[[#This Row],[Espai reservat Administració (dies)]],2)</f>
        <v>0</v>
      </c>
      <c r="AN738" s="79">
        <f>Taula1[[#This Row],[% Jornada segons contracte
(no posar el símbol %) ]]-Taula1[[#This Row],[% Reducció salari per baix rendiment        (no posar el símbol %)]]</f>
        <v>0</v>
      </c>
      <c r="AO738" s="131">
        <f t="shared" si="178"/>
        <v>0</v>
      </c>
      <c r="AP738" s="87"/>
      <c r="AQ738" s="137">
        <f>ROUND((AR738/100)*693*Taula1[[#This Row],[Mesos naturals sencers treballats període justificat (01/01/2023 - 31/03/2023)]],2)</f>
        <v>0</v>
      </c>
      <c r="AR738" s="90">
        <f>Taula1[[#This Row],[% Jornada segons contracte
(no posar el símbol %) ]]-Taula1[[#This Row],[% Reducció salari per baix rendiment        (no posar el símbol %)]]</f>
        <v>0</v>
      </c>
      <c r="AS738" s="137">
        <f>ROUND((AT738/100)*22.78356164*Taula1[[#This Row],[Dies treballats període justificat (01/01/2023 - 31/03/2023)              no comptabilitzats com a mes natural sencer]],2)</f>
        <v>0</v>
      </c>
      <c r="AT738" s="90">
        <f>Taula1[[#This Row],[% Jornada segons contracte
(no posar el símbol %) ]]-Taula1[[#This Row],[% Reducció salari per baix rendiment        (no posar el símbol %)]]</f>
        <v>0</v>
      </c>
      <c r="AU738" s="137">
        <f t="shared" si="179"/>
        <v>0</v>
      </c>
      <c r="AV738" s="87"/>
      <c r="AW738" s="136">
        <f>ROUND((AX738/100)*693*Taula1[[#This Row],[Espai reservat Administració  (mesos)]],2)</f>
        <v>0</v>
      </c>
      <c r="AX738" s="90">
        <f>Taula1[[#This Row],[% Jornada segons contracte
(no posar el símbol %) ]]-Taula1[[#This Row],[% Reducció salari per baix rendiment        (no posar el símbol %)]]</f>
        <v>0</v>
      </c>
      <c r="AY738" s="131">
        <f>ROUND((AZ738/100)*22.78356164*Taula1[[#This Row],[Espai reservat Administració (dies)]],2)</f>
        <v>0</v>
      </c>
      <c r="AZ738" s="81">
        <f>Taula1[[#This Row],[% Jornada segons contracte
(no posar el símbol %) ]]-Taula1[[#This Row],[% Reducció salari per baix rendiment        (no posar el símbol %)]]</f>
        <v>0</v>
      </c>
      <c r="BA738" s="82">
        <f t="shared" si="180"/>
        <v>0</v>
      </c>
      <c r="BB738" s="41"/>
      <c r="BC738" s="131">
        <f>IF(Taula1[[#This Row],[Grup justificat     (fer servir opcions de la llista desplegable)]]=1,AI738,0)</f>
        <v>0</v>
      </c>
      <c r="BD738" s="131">
        <f>IF(Taula1[[#This Row],[Grup justificat     (fer servir opcions de la llista desplegable)]]=2,AU738,0)</f>
        <v>0</v>
      </c>
      <c r="BE738" s="41"/>
      <c r="BF738" s="131">
        <f>IF(Taula1[[#This Row],[Espai reservat Administració]]=1,AO738,0)</f>
        <v>0</v>
      </c>
      <c r="BG738" s="82">
        <f>IF(Taula1[[#This Row],[Espai reservat Administració]]=2,BA738,0)</f>
        <v>0</v>
      </c>
      <c r="BH738" s="41"/>
      <c r="BI738" s="126">
        <f>IF(Taula1[[#This Row],[Grup justificat     (fer servir opcions de la llista desplegable)]]=1,1,0)</f>
        <v>0</v>
      </c>
      <c r="BJ738" s="126">
        <f>IF(Taula1[[#This Row],[Espai reservat Administració]]=1,1,0)</f>
        <v>0</v>
      </c>
      <c r="BK738" s="111"/>
      <c r="BL738" s="126">
        <f>IF(Taula1[[#This Row],[Grup justificat     (fer servir opcions de la llista desplegable)]]=2,1,0)</f>
        <v>0</v>
      </c>
      <c r="BM738" s="126">
        <f>IF(Taula1[[#This Row],[Espai reservat Administració]]=2,1,0)</f>
        <v>0</v>
      </c>
      <c r="BN738" s="73"/>
      <c r="BO738" s="73"/>
      <c r="BP738" s="73"/>
      <c r="BQ738" s="73"/>
      <c r="BR738" s="73"/>
      <c r="BS738" s="73"/>
      <c r="BT738" s="73"/>
      <c r="BU738" s="73"/>
      <c r="BV738" s="73"/>
      <c r="BW738" s="73"/>
      <c r="BX738" s="73"/>
      <c r="BY738" s="73"/>
      <c r="BZ738" s="73"/>
      <c r="CA738" s="73"/>
      <c r="CB738" s="73"/>
      <c r="CC738" s="73"/>
      <c r="CD738" s="73"/>
      <c r="CE738" s="73"/>
      <c r="CF738" s="73"/>
      <c r="CG738" s="63">
        <f t="shared" si="181"/>
        <v>0</v>
      </c>
      <c r="CH738" s="63">
        <f t="shared" si="182"/>
        <v>0</v>
      </c>
      <c r="CI738" s="73"/>
      <c r="CJ738" s="63">
        <f>IF(Taula1[[#This Row],[Tipus de contracte                                  (fer servir opcions de la llista desplegable)]]="Indefinit",1,0)</f>
        <v>0</v>
      </c>
      <c r="CK738" s="63">
        <f>IF(Taula1[[#This Row],[Tipus de contracte                                  (fer servir opcions de la llista desplegable)]]="Temporal, igual o superior a 6 mesos",1,0)</f>
        <v>0</v>
      </c>
      <c r="CL738" s="63">
        <f>IF(Taula1[[#This Row],[Tipus de contracte                                  (fer servir opcions de la llista desplegable)]]="Substitució per IT",1,0)</f>
        <v>0</v>
      </c>
      <c r="CM738" s="73"/>
      <c r="CN738" s="63">
        <f>IF(Taula1[[#This Row],[Relació llocs de treball]]&gt;=1,1,0)</f>
        <v>0</v>
      </c>
      <c r="CO738" s="73"/>
      <c r="CP738" s="63">
        <f>IF(Taula1[[#This Row],[Identitat de gènere                                                          (fer servir opcions de la llista desplegable)]]="Home",1,0)</f>
        <v>0</v>
      </c>
      <c r="CQ738" s="63">
        <f>IF(Taula1[[#This Row],[Identitat de gènere                                                          (fer servir opcions de la llista desplegable)]]="Dona",1,0)</f>
        <v>0</v>
      </c>
      <c r="CR738" s="63">
        <f>IF(Taula1[[#This Row],[Identitat de gènere                                                          (fer servir opcions de la llista desplegable)]]="No binari",1,0)</f>
        <v>0</v>
      </c>
      <c r="CS738" s="73"/>
      <c r="CT738" s="63">
        <f t="shared" si="176"/>
        <v>0</v>
      </c>
      <c r="CU738" s="64">
        <f t="shared" si="183"/>
        <v>0</v>
      </c>
      <c r="CW738" s="64">
        <f t="shared" si="184"/>
        <v>0</v>
      </c>
      <c r="CX738" s="64">
        <f t="shared" si="185"/>
        <v>0</v>
      </c>
      <c r="CY738" s="64">
        <f t="shared" si="186"/>
        <v>0</v>
      </c>
      <c r="CZ738" s="64">
        <f t="shared" si="187"/>
        <v>0</v>
      </c>
      <c r="DB738" s="64">
        <f t="shared" si="188"/>
        <v>0</v>
      </c>
      <c r="DC738" s="64">
        <f t="shared" si="189"/>
        <v>0</v>
      </c>
      <c r="DD738" s="64">
        <f t="shared" si="190"/>
        <v>0</v>
      </c>
      <c r="DE738" s="64">
        <f t="shared" si="191"/>
        <v>0</v>
      </c>
    </row>
    <row r="739" spans="2:109" x14ac:dyDescent="0.3">
      <c r="B739" s="167"/>
      <c r="C739" s="186"/>
      <c r="D739" s="2"/>
      <c r="E739" s="67"/>
      <c r="F739" s="5"/>
      <c r="G739" s="5"/>
      <c r="H739" s="187"/>
      <c r="I739" s="111" t="str">
        <f ca="1">IF(Taula1[[#This Row],[Data naixement (format dd/mm/aaaa)]]="","0",DATEDIF(Taula1[[#This Row],[Data naixement (format dd/mm/aaaa)]],TODAY(),"Y"))</f>
        <v>0</v>
      </c>
      <c r="J739" s="6"/>
      <c r="K739" s="6"/>
      <c r="L739" s="6"/>
      <c r="M739" s="6"/>
      <c r="N739" s="56"/>
      <c r="O739" s="56"/>
      <c r="P739" s="56"/>
      <c r="Q739" s="6"/>
      <c r="R739" s="7"/>
      <c r="S739" s="143">
        <f>Taula1[[#This Row],[Mesos naturals sencers treballats període justificat (01/01/2023 - 31/03/2023)]]</f>
        <v>0</v>
      </c>
      <c r="T739" s="194">
        <f>Taula1[[#This Row],[Dies treballats període justificat (01/01/2023 - 31/03/2023)              no comptabilitzats com a mes natural sencer]]</f>
        <v>0</v>
      </c>
      <c r="U739" s="12"/>
      <c r="V739" s="7"/>
      <c r="W739" s="188"/>
      <c r="X739" s="188"/>
      <c r="Y739" s="188"/>
      <c r="Z739" s="188"/>
      <c r="AA739" s="190"/>
      <c r="AB739" s="143">
        <f>Taula1[[#This Row],[Grup justificat     (fer servir opcions de la llista desplegable)]]</f>
        <v>0</v>
      </c>
      <c r="AC739" s="182"/>
      <c r="AD739" s="39"/>
      <c r="AE739" s="131">
        <f>ROUND((AF739/100)*756*Taula1[[#This Row],[Mesos naturals sencers treballats període justificat (01/01/2023 - 31/03/2023)]],2)</f>
        <v>0</v>
      </c>
      <c r="AF739" s="81">
        <f>Taula1[[#This Row],[% Jornada segons contracte
(no posar el símbol %) ]]-Taula1[[#This Row],[% Reducció salari per baix rendiment        (no posar el símbol %)]]</f>
        <v>0</v>
      </c>
      <c r="AG739" s="131">
        <f>ROUND((AH739/100)*24.8547945*Taula1[[#This Row],[Dies treballats període justificat (01/01/2023 - 31/03/2023)              no comptabilitzats com a mes natural sencer]],2)</f>
        <v>0</v>
      </c>
      <c r="AH739" s="79">
        <f>Taula1[[#This Row],[% Jornada segons contracte
(no posar el símbol %) ]]-Taula1[[#This Row],[% Reducció salari per baix rendiment        (no posar el símbol %)]]</f>
        <v>0</v>
      </c>
      <c r="AI739" s="131">
        <f t="shared" si="177"/>
        <v>0</v>
      </c>
      <c r="AJ739" s="39"/>
      <c r="AK739" s="131">
        <f>ROUND((AL739/100)*756*Taula1[[#This Row],[Espai reservat Administració  (mesos)]],2)</f>
        <v>0</v>
      </c>
      <c r="AL739" s="81">
        <f>Taula1[[#This Row],[% Jornada segons contracte
(no posar el símbol %) ]]-Taula1[[#This Row],[% Reducció salari per baix rendiment        (no posar el símbol %)]]</f>
        <v>0</v>
      </c>
      <c r="AM739" s="131">
        <f>ROUND((AN739/100)*24.8547945*Taula1[[#This Row],[Espai reservat Administració (dies)]],2)</f>
        <v>0</v>
      </c>
      <c r="AN739" s="79">
        <f>Taula1[[#This Row],[% Jornada segons contracte
(no posar el símbol %) ]]-Taula1[[#This Row],[% Reducció salari per baix rendiment        (no posar el símbol %)]]</f>
        <v>0</v>
      </c>
      <c r="AO739" s="131">
        <f t="shared" si="178"/>
        <v>0</v>
      </c>
      <c r="AP739" s="87"/>
      <c r="AQ739" s="137">
        <f>ROUND((AR739/100)*693*Taula1[[#This Row],[Mesos naturals sencers treballats període justificat (01/01/2023 - 31/03/2023)]],2)</f>
        <v>0</v>
      </c>
      <c r="AR739" s="90">
        <f>Taula1[[#This Row],[% Jornada segons contracte
(no posar el símbol %) ]]-Taula1[[#This Row],[% Reducció salari per baix rendiment        (no posar el símbol %)]]</f>
        <v>0</v>
      </c>
      <c r="AS739" s="137">
        <f>ROUND((AT739/100)*22.78356164*Taula1[[#This Row],[Dies treballats període justificat (01/01/2023 - 31/03/2023)              no comptabilitzats com a mes natural sencer]],2)</f>
        <v>0</v>
      </c>
      <c r="AT739" s="90">
        <f>Taula1[[#This Row],[% Jornada segons contracte
(no posar el símbol %) ]]-Taula1[[#This Row],[% Reducció salari per baix rendiment        (no posar el símbol %)]]</f>
        <v>0</v>
      </c>
      <c r="AU739" s="137">
        <f t="shared" si="179"/>
        <v>0</v>
      </c>
      <c r="AV739" s="87"/>
      <c r="AW739" s="136">
        <f>ROUND((AX739/100)*693*Taula1[[#This Row],[Espai reservat Administració  (mesos)]],2)</f>
        <v>0</v>
      </c>
      <c r="AX739" s="90">
        <f>Taula1[[#This Row],[% Jornada segons contracte
(no posar el símbol %) ]]-Taula1[[#This Row],[% Reducció salari per baix rendiment        (no posar el símbol %)]]</f>
        <v>0</v>
      </c>
      <c r="AY739" s="131">
        <f>ROUND((AZ739/100)*22.78356164*Taula1[[#This Row],[Espai reservat Administració (dies)]],2)</f>
        <v>0</v>
      </c>
      <c r="AZ739" s="81">
        <f>Taula1[[#This Row],[% Jornada segons contracte
(no posar el símbol %) ]]-Taula1[[#This Row],[% Reducció salari per baix rendiment        (no posar el símbol %)]]</f>
        <v>0</v>
      </c>
      <c r="BA739" s="82">
        <f t="shared" si="180"/>
        <v>0</v>
      </c>
      <c r="BB739" s="41"/>
      <c r="BC739" s="131">
        <f>IF(Taula1[[#This Row],[Grup justificat     (fer servir opcions de la llista desplegable)]]=1,AI739,0)</f>
        <v>0</v>
      </c>
      <c r="BD739" s="131">
        <f>IF(Taula1[[#This Row],[Grup justificat     (fer servir opcions de la llista desplegable)]]=2,AU739,0)</f>
        <v>0</v>
      </c>
      <c r="BE739" s="41"/>
      <c r="BF739" s="131">
        <f>IF(Taula1[[#This Row],[Espai reservat Administració]]=1,AO739,0)</f>
        <v>0</v>
      </c>
      <c r="BG739" s="82">
        <f>IF(Taula1[[#This Row],[Espai reservat Administració]]=2,BA739,0)</f>
        <v>0</v>
      </c>
      <c r="BH739" s="41"/>
      <c r="BI739" s="126">
        <f>IF(Taula1[[#This Row],[Grup justificat     (fer servir opcions de la llista desplegable)]]=1,1,0)</f>
        <v>0</v>
      </c>
      <c r="BJ739" s="126">
        <f>IF(Taula1[[#This Row],[Espai reservat Administració]]=1,1,0)</f>
        <v>0</v>
      </c>
      <c r="BK739" s="111"/>
      <c r="BL739" s="126">
        <f>IF(Taula1[[#This Row],[Grup justificat     (fer servir opcions de la llista desplegable)]]=2,1,0)</f>
        <v>0</v>
      </c>
      <c r="BM739" s="126">
        <f>IF(Taula1[[#This Row],[Espai reservat Administració]]=2,1,0)</f>
        <v>0</v>
      </c>
      <c r="BN739" s="73"/>
      <c r="BO739" s="73"/>
      <c r="BP739" s="73"/>
      <c r="BQ739" s="73"/>
      <c r="BR739" s="73"/>
      <c r="BS739" s="73"/>
      <c r="BT739" s="73"/>
      <c r="BU739" s="73"/>
      <c r="BV739" s="73"/>
      <c r="BW739" s="73"/>
      <c r="BX739" s="73"/>
      <c r="BY739" s="73"/>
      <c r="BZ739" s="73"/>
      <c r="CA739" s="73"/>
      <c r="CB739" s="73"/>
      <c r="CC739" s="73"/>
      <c r="CD739" s="73"/>
      <c r="CE739" s="73"/>
      <c r="CF739" s="73"/>
      <c r="CG739" s="63">
        <f t="shared" si="181"/>
        <v>0</v>
      </c>
      <c r="CH739" s="63">
        <f t="shared" si="182"/>
        <v>0</v>
      </c>
      <c r="CI739" s="73"/>
      <c r="CJ739" s="63">
        <f>IF(Taula1[[#This Row],[Tipus de contracte                                  (fer servir opcions de la llista desplegable)]]="Indefinit",1,0)</f>
        <v>0</v>
      </c>
      <c r="CK739" s="63">
        <f>IF(Taula1[[#This Row],[Tipus de contracte                                  (fer servir opcions de la llista desplegable)]]="Temporal, igual o superior a 6 mesos",1,0)</f>
        <v>0</v>
      </c>
      <c r="CL739" s="63">
        <f>IF(Taula1[[#This Row],[Tipus de contracte                                  (fer servir opcions de la llista desplegable)]]="Substitució per IT",1,0)</f>
        <v>0</v>
      </c>
      <c r="CM739" s="73"/>
      <c r="CN739" s="63">
        <f>IF(Taula1[[#This Row],[Relació llocs de treball]]&gt;=1,1,0)</f>
        <v>0</v>
      </c>
      <c r="CO739" s="73"/>
      <c r="CP739" s="63">
        <f>IF(Taula1[[#This Row],[Identitat de gènere                                                          (fer servir opcions de la llista desplegable)]]="Home",1,0)</f>
        <v>0</v>
      </c>
      <c r="CQ739" s="63">
        <f>IF(Taula1[[#This Row],[Identitat de gènere                                                          (fer servir opcions de la llista desplegable)]]="Dona",1,0)</f>
        <v>0</v>
      </c>
      <c r="CR739" s="63">
        <f>IF(Taula1[[#This Row],[Identitat de gènere                                                          (fer servir opcions de la llista desplegable)]]="No binari",1,0)</f>
        <v>0</v>
      </c>
      <c r="CS739" s="73"/>
      <c r="CT739" s="63">
        <f t="shared" si="176"/>
        <v>0</v>
      </c>
      <c r="CU739" s="64">
        <f t="shared" si="183"/>
        <v>0</v>
      </c>
      <c r="CW739" s="64">
        <f t="shared" si="184"/>
        <v>0</v>
      </c>
      <c r="CX739" s="64">
        <f t="shared" si="185"/>
        <v>0</v>
      </c>
      <c r="CY739" s="64">
        <f t="shared" si="186"/>
        <v>0</v>
      </c>
      <c r="CZ739" s="64">
        <f t="shared" si="187"/>
        <v>0</v>
      </c>
      <c r="DB739" s="64">
        <f t="shared" si="188"/>
        <v>0</v>
      </c>
      <c r="DC739" s="64">
        <f t="shared" si="189"/>
        <v>0</v>
      </c>
      <c r="DD739" s="64">
        <f t="shared" si="190"/>
        <v>0</v>
      </c>
      <c r="DE739" s="64">
        <f t="shared" si="191"/>
        <v>0</v>
      </c>
    </row>
    <row r="740" spans="2:109" x14ac:dyDescent="0.3">
      <c r="B740" s="167"/>
      <c r="C740" s="186"/>
      <c r="D740" s="2"/>
      <c r="E740" s="67"/>
      <c r="F740" s="5"/>
      <c r="G740" s="5"/>
      <c r="H740" s="187"/>
      <c r="I740" s="111" t="str">
        <f ca="1">IF(Taula1[[#This Row],[Data naixement (format dd/mm/aaaa)]]="","0",DATEDIF(Taula1[[#This Row],[Data naixement (format dd/mm/aaaa)]],TODAY(),"Y"))</f>
        <v>0</v>
      </c>
      <c r="J740" s="6"/>
      <c r="K740" s="6"/>
      <c r="L740" s="6"/>
      <c r="M740" s="6"/>
      <c r="N740" s="56"/>
      <c r="O740" s="56"/>
      <c r="P740" s="56"/>
      <c r="Q740" s="6"/>
      <c r="R740" s="7"/>
      <c r="S740" s="143">
        <f>Taula1[[#This Row],[Mesos naturals sencers treballats període justificat (01/01/2023 - 31/03/2023)]]</f>
        <v>0</v>
      </c>
      <c r="T740" s="194">
        <f>Taula1[[#This Row],[Dies treballats període justificat (01/01/2023 - 31/03/2023)              no comptabilitzats com a mes natural sencer]]</f>
        <v>0</v>
      </c>
      <c r="U740" s="12"/>
      <c r="V740" s="7"/>
      <c r="W740" s="188"/>
      <c r="X740" s="188"/>
      <c r="Y740" s="188"/>
      <c r="Z740" s="188"/>
      <c r="AA740" s="190"/>
      <c r="AB740" s="143">
        <f>Taula1[[#This Row],[Grup justificat     (fer servir opcions de la llista desplegable)]]</f>
        <v>0</v>
      </c>
      <c r="AC740" s="182"/>
      <c r="AD740" s="39"/>
      <c r="AE740" s="131">
        <f>ROUND((AF740/100)*756*Taula1[[#This Row],[Mesos naturals sencers treballats període justificat (01/01/2023 - 31/03/2023)]],2)</f>
        <v>0</v>
      </c>
      <c r="AF740" s="81">
        <f>Taula1[[#This Row],[% Jornada segons contracte
(no posar el símbol %) ]]-Taula1[[#This Row],[% Reducció salari per baix rendiment        (no posar el símbol %)]]</f>
        <v>0</v>
      </c>
      <c r="AG740" s="131">
        <f>ROUND((AH740/100)*24.8547945*Taula1[[#This Row],[Dies treballats període justificat (01/01/2023 - 31/03/2023)              no comptabilitzats com a mes natural sencer]],2)</f>
        <v>0</v>
      </c>
      <c r="AH740" s="79">
        <f>Taula1[[#This Row],[% Jornada segons contracte
(no posar el símbol %) ]]-Taula1[[#This Row],[% Reducció salari per baix rendiment        (no posar el símbol %)]]</f>
        <v>0</v>
      </c>
      <c r="AI740" s="131">
        <f t="shared" si="177"/>
        <v>0</v>
      </c>
      <c r="AJ740" s="39"/>
      <c r="AK740" s="131">
        <f>ROUND((AL740/100)*756*Taula1[[#This Row],[Espai reservat Administració  (mesos)]],2)</f>
        <v>0</v>
      </c>
      <c r="AL740" s="81">
        <f>Taula1[[#This Row],[% Jornada segons contracte
(no posar el símbol %) ]]-Taula1[[#This Row],[% Reducció salari per baix rendiment        (no posar el símbol %)]]</f>
        <v>0</v>
      </c>
      <c r="AM740" s="131">
        <f>ROUND((AN740/100)*24.8547945*Taula1[[#This Row],[Espai reservat Administració (dies)]],2)</f>
        <v>0</v>
      </c>
      <c r="AN740" s="79">
        <f>Taula1[[#This Row],[% Jornada segons contracte
(no posar el símbol %) ]]-Taula1[[#This Row],[% Reducció salari per baix rendiment        (no posar el símbol %)]]</f>
        <v>0</v>
      </c>
      <c r="AO740" s="131">
        <f t="shared" si="178"/>
        <v>0</v>
      </c>
      <c r="AP740" s="87"/>
      <c r="AQ740" s="137">
        <f>ROUND((AR740/100)*693*Taula1[[#This Row],[Mesos naturals sencers treballats període justificat (01/01/2023 - 31/03/2023)]],2)</f>
        <v>0</v>
      </c>
      <c r="AR740" s="90">
        <f>Taula1[[#This Row],[% Jornada segons contracte
(no posar el símbol %) ]]-Taula1[[#This Row],[% Reducció salari per baix rendiment        (no posar el símbol %)]]</f>
        <v>0</v>
      </c>
      <c r="AS740" s="137">
        <f>ROUND((AT740/100)*22.78356164*Taula1[[#This Row],[Dies treballats període justificat (01/01/2023 - 31/03/2023)              no comptabilitzats com a mes natural sencer]],2)</f>
        <v>0</v>
      </c>
      <c r="AT740" s="90">
        <f>Taula1[[#This Row],[% Jornada segons contracte
(no posar el símbol %) ]]-Taula1[[#This Row],[% Reducció salari per baix rendiment        (no posar el símbol %)]]</f>
        <v>0</v>
      </c>
      <c r="AU740" s="137">
        <f t="shared" si="179"/>
        <v>0</v>
      </c>
      <c r="AV740" s="87"/>
      <c r="AW740" s="136">
        <f>ROUND((AX740/100)*693*Taula1[[#This Row],[Espai reservat Administració  (mesos)]],2)</f>
        <v>0</v>
      </c>
      <c r="AX740" s="90">
        <f>Taula1[[#This Row],[% Jornada segons contracte
(no posar el símbol %) ]]-Taula1[[#This Row],[% Reducció salari per baix rendiment        (no posar el símbol %)]]</f>
        <v>0</v>
      </c>
      <c r="AY740" s="131">
        <f>ROUND((AZ740/100)*22.78356164*Taula1[[#This Row],[Espai reservat Administració (dies)]],2)</f>
        <v>0</v>
      </c>
      <c r="AZ740" s="81">
        <f>Taula1[[#This Row],[% Jornada segons contracte
(no posar el símbol %) ]]-Taula1[[#This Row],[% Reducció salari per baix rendiment        (no posar el símbol %)]]</f>
        <v>0</v>
      </c>
      <c r="BA740" s="82">
        <f t="shared" si="180"/>
        <v>0</v>
      </c>
      <c r="BB740" s="41"/>
      <c r="BC740" s="131">
        <f>IF(Taula1[[#This Row],[Grup justificat     (fer servir opcions de la llista desplegable)]]=1,AI740,0)</f>
        <v>0</v>
      </c>
      <c r="BD740" s="131">
        <f>IF(Taula1[[#This Row],[Grup justificat     (fer servir opcions de la llista desplegable)]]=2,AU740,0)</f>
        <v>0</v>
      </c>
      <c r="BE740" s="41"/>
      <c r="BF740" s="131">
        <f>IF(Taula1[[#This Row],[Espai reservat Administració]]=1,AO740,0)</f>
        <v>0</v>
      </c>
      <c r="BG740" s="82">
        <f>IF(Taula1[[#This Row],[Espai reservat Administració]]=2,BA740,0)</f>
        <v>0</v>
      </c>
      <c r="BH740" s="41"/>
      <c r="BI740" s="126">
        <f>IF(Taula1[[#This Row],[Grup justificat     (fer servir opcions de la llista desplegable)]]=1,1,0)</f>
        <v>0</v>
      </c>
      <c r="BJ740" s="126">
        <f>IF(Taula1[[#This Row],[Espai reservat Administració]]=1,1,0)</f>
        <v>0</v>
      </c>
      <c r="BK740" s="111"/>
      <c r="BL740" s="126">
        <f>IF(Taula1[[#This Row],[Grup justificat     (fer servir opcions de la llista desplegable)]]=2,1,0)</f>
        <v>0</v>
      </c>
      <c r="BM740" s="126">
        <f>IF(Taula1[[#This Row],[Espai reservat Administració]]=2,1,0)</f>
        <v>0</v>
      </c>
      <c r="BN740" s="73"/>
      <c r="BO740" s="73"/>
      <c r="BP740" s="73"/>
      <c r="BQ740" s="73"/>
      <c r="BR740" s="73"/>
      <c r="BS740" s="73"/>
      <c r="BT740" s="73"/>
      <c r="BU740" s="73"/>
      <c r="BV740" s="73"/>
      <c r="BW740" s="73"/>
      <c r="BX740" s="73"/>
      <c r="BY740" s="73"/>
      <c r="BZ740" s="73"/>
      <c r="CA740" s="73"/>
      <c r="CB740" s="73"/>
      <c r="CC740" s="73"/>
      <c r="CD740" s="73"/>
      <c r="CE740" s="73"/>
      <c r="CF740" s="73"/>
      <c r="CG740" s="63">
        <f t="shared" si="181"/>
        <v>0</v>
      </c>
      <c r="CH740" s="63">
        <f t="shared" si="182"/>
        <v>0</v>
      </c>
      <c r="CI740" s="73"/>
      <c r="CJ740" s="63">
        <f>IF(Taula1[[#This Row],[Tipus de contracte                                  (fer servir opcions de la llista desplegable)]]="Indefinit",1,0)</f>
        <v>0</v>
      </c>
      <c r="CK740" s="63">
        <f>IF(Taula1[[#This Row],[Tipus de contracte                                  (fer servir opcions de la llista desplegable)]]="Temporal, igual o superior a 6 mesos",1,0)</f>
        <v>0</v>
      </c>
      <c r="CL740" s="63">
        <f>IF(Taula1[[#This Row],[Tipus de contracte                                  (fer servir opcions de la llista desplegable)]]="Substitució per IT",1,0)</f>
        <v>0</v>
      </c>
      <c r="CM740" s="73"/>
      <c r="CN740" s="63">
        <f>IF(Taula1[[#This Row],[Relació llocs de treball]]&gt;=1,1,0)</f>
        <v>0</v>
      </c>
      <c r="CO740" s="73"/>
      <c r="CP740" s="63">
        <f>IF(Taula1[[#This Row],[Identitat de gènere                                                          (fer servir opcions de la llista desplegable)]]="Home",1,0)</f>
        <v>0</v>
      </c>
      <c r="CQ740" s="63">
        <f>IF(Taula1[[#This Row],[Identitat de gènere                                                          (fer servir opcions de la llista desplegable)]]="Dona",1,0)</f>
        <v>0</v>
      </c>
      <c r="CR740" s="63">
        <f>IF(Taula1[[#This Row],[Identitat de gènere                                                          (fer servir opcions de la llista desplegable)]]="No binari",1,0)</f>
        <v>0</v>
      </c>
      <c r="CS740" s="73"/>
      <c r="CT740" s="63">
        <f t="shared" si="176"/>
        <v>0</v>
      </c>
      <c r="CU740" s="64">
        <f t="shared" si="183"/>
        <v>0</v>
      </c>
      <c r="CW740" s="64">
        <f t="shared" si="184"/>
        <v>0</v>
      </c>
      <c r="CX740" s="64">
        <f t="shared" si="185"/>
        <v>0</v>
      </c>
      <c r="CY740" s="64">
        <f t="shared" si="186"/>
        <v>0</v>
      </c>
      <c r="CZ740" s="64">
        <f t="shared" si="187"/>
        <v>0</v>
      </c>
      <c r="DB740" s="64">
        <f t="shared" si="188"/>
        <v>0</v>
      </c>
      <c r="DC740" s="64">
        <f t="shared" si="189"/>
        <v>0</v>
      </c>
      <c r="DD740" s="64">
        <f t="shared" si="190"/>
        <v>0</v>
      </c>
      <c r="DE740" s="64">
        <f t="shared" si="191"/>
        <v>0</v>
      </c>
    </row>
    <row r="741" spans="2:109" x14ac:dyDescent="0.3">
      <c r="B741" s="167"/>
      <c r="C741" s="186"/>
      <c r="D741" s="2"/>
      <c r="E741" s="67"/>
      <c r="F741" s="5"/>
      <c r="G741" s="5"/>
      <c r="H741" s="187"/>
      <c r="I741" s="111" t="str">
        <f ca="1">IF(Taula1[[#This Row],[Data naixement (format dd/mm/aaaa)]]="","0",DATEDIF(Taula1[[#This Row],[Data naixement (format dd/mm/aaaa)]],TODAY(),"Y"))</f>
        <v>0</v>
      </c>
      <c r="J741" s="6"/>
      <c r="K741" s="6"/>
      <c r="L741" s="6"/>
      <c r="M741" s="6"/>
      <c r="N741" s="56"/>
      <c r="O741" s="56"/>
      <c r="P741" s="56"/>
      <c r="Q741" s="6"/>
      <c r="R741" s="7"/>
      <c r="S741" s="143">
        <f>Taula1[[#This Row],[Mesos naturals sencers treballats període justificat (01/01/2023 - 31/03/2023)]]</f>
        <v>0</v>
      </c>
      <c r="T741" s="194">
        <f>Taula1[[#This Row],[Dies treballats període justificat (01/01/2023 - 31/03/2023)              no comptabilitzats com a mes natural sencer]]</f>
        <v>0</v>
      </c>
      <c r="U741" s="12"/>
      <c r="V741" s="7"/>
      <c r="W741" s="188"/>
      <c r="X741" s="188"/>
      <c r="Y741" s="188"/>
      <c r="Z741" s="188"/>
      <c r="AA741" s="190"/>
      <c r="AB741" s="143">
        <f>Taula1[[#This Row],[Grup justificat     (fer servir opcions de la llista desplegable)]]</f>
        <v>0</v>
      </c>
      <c r="AC741" s="182"/>
      <c r="AD741" s="39"/>
      <c r="AE741" s="131">
        <f>ROUND((AF741/100)*756*Taula1[[#This Row],[Mesos naturals sencers treballats període justificat (01/01/2023 - 31/03/2023)]],2)</f>
        <v>0</v>
      </c>
      <c r="AF741" s="81">
        <f>Taula1[[#This Row],[% Jornada segons contracte
(no posar el símbol %) ]]-Taula1[[#This Row],[% Reducció salari per baix rendiment        (no posar el símbol %)]]</f>
        <v>0</v>
      </c>
      <c r="AG741" s="131">
        <f>ROUND((AH741/100)*24.8547945*Taula1[[#This Row],[Dies treballats període justificat (01/01/2023 - 31/03/2023)              no comptabilitzats com a mes natural sencer]],2)</f>
        <v>0</v>
      </c>
      <c r="AH741" s="79">
        <f>Taula1[[#This Row],[% Jornada segons contracte
(no posar el símbol %) ]]-Taula1[[#This Row],[% Reducció salari per baix rendiment        (no posar el símbol %)]]</f>
        <v>0</v>
      </c>
      <c r="AI741" s="131">
        <f t="shared" si="177"/>
        <v>0</v>
      </c>
      <c r="AJ741" s="39"/>
      <c r="AK741" s="131">
        <f>ROUND((AL741/100)*756*Taula1[[#This Row],[Espai reservat Administració  (mesos)]],2)</f>
        <v>0</v>
      </c>
      <c r="AL741" s="81">
        <f>Taula1[[#This Row],[% Jornada segons contracte
(no posar el símbol %) ]]-Taula1[[#This Row],[% Reducció salari per baix rendiment        (no posar el símbol %)]]</f>
        <v>0</v>
      </c>
      <c r="AM741" s="131">
        <f>ROUND((AN741/100)*24.8547945*Taula1[[#This Row],[Espai reservat Administració (dies)]],2)</f>
        <v>0</v>
      </c>
      <c r="AN741" s="79">
        <f>Taula1[[#This Row],[% Jornada segons contracte
(no posar el símbol %) ]]-Taula1[[#This Row],[% Reducció salari per baix rendiment        (no posar el símbol %)]]</f>
        <v>0</v>
      </c>
      <c r="AO741" s="131">
        <f t="shared" si="178"/>
        <v>0</v>
      </c>
      <c r="AP741" s="87"/>
      <c r="AQ741" s="137">
        <f>ROUND((AR741/100)*693*Taula1[[#This Row],[Mesos naturals sencers treballats període justificat (01/01/2023 - 31/03/2023)]],2)</f>
        <v>0</v>
      </c>
      <c r="AR741" s="90">
        <f>Taula1[[#This Row],[% Jornada segons contracte
(no posar el símbol %) ]]-Taula1[[#This Row],[% Reducció salari per baix rendiment        (no posar el símbol %)]]</f>
        <v>0</v>
      </c>
      <c r="AS741" s="137">
        <f>ROUND((AT741/100)*22.78356164*Taula1[[#This Row],[Dies treballats període justificat (01/01/2023 - 31/03/2023)              no comptabilitzats com a mes natural sencer]],2)</f>
        <v>0</v>
      </c>
      <c r="AT741" s="90">
        <f>Taula1[[#This Row],[% Jornada segons contracte
(no posar el símbol %) ]]-Taula1[[#This Row],[% Reducció salari per baix rendiment        (no posar el símbol %)]]</f>
        <v>0</v>
      </c>
      <c r="AU741" s="137">
        <f t="shared" si="179"/>
        <v>0</v>
      </c>
      <c r="AV741" s="87"/>
      <c r="AW741" s="136">
        <f>ROUND((AX741/100)*693*Taula1[[#This Row],[Espai reservat Administració  (mesos)]],2)</f>
        <v>0</v>
      </c>
      <c r="AX741" s="90">
        <f>Taula1[[#This Row],[% Jornada segons contracte
(no posar el símbol %) ]]-Taula1[[#This Row],[% Reducció salari per baix rendiment        (no posar el símbol %)]]</f>
        <v>0</v>
      </c>
      <c r="AY741" s="131">
        <f>ROUND((AZ741/100)*22.78356164*Taula1[[#This Row],[Espai reservat Administració (dies)]],2)</f>
        <v>0</v>
      </c>
      <c r="AZ741" s="81">
        <f>Taula1[[#This Row],[% Jornada segons contracte
(no posar el símbol %) ]]-Taula1[[#This Row],[% Reducció salari per baix rendiment        (no posar el símbol %)]]</f>
        <v>0</v>
      </c>
      <c r="BA741" s="82">
        <f t="shared" si="180"/>
        <v>0</v>
      </c>
      <c r="BB741" s="41"/>
      <c r="BC741" s="131">
        <f>IF(Taula1[[#This Row],[Grup justificat     (fer servir opcions de la llista desplegable)]]=1,AI741,0)</f>
        <v>0</v>
      </c>
      <c r="BD741" s="131">
        <f>IF(Taula1[[#This Row],[Grup justificat     (fer servir opcions de la llista desplegable)]]=2,AU741,0)</f>
        <v>0</v>
      </c>
      <c r="BE741" s="41"/>
      <c r="BF741" s="131">
        <f>IF(Taula1[[#This Row],[Espai reservat Administració]]=1,AO741,0)</f>
        <v>0</v>
      </c>
      <c r="BG741" s="82">
        <f>IF(Taula1[[#This Row],[Espai reservat Administració]]=2,BA741,0)</f>
        <v>0</v>
      </c>
      <c r="BH741" s="41"/>
      <c r="BI741" s="126">
        <f>IF(Taula1[[#This Row],[Grup justificat     (fer servir opcions de la llista desplegable)]]=1,1,0)</f>
        <v>0</v>
      </c>
      <c r="BJ741" s="126">
        <f>IF(Taula1[[#This Row],[Espai reservat Administració]]=1,1,0)</f>
        <v>0</v>
      </c>
      <c r="BK741" s="111"/>
      <c r="BL741" s="126">
        <f>IF(Taula1[[#This Row],[Grup justificat     (fer servir opcions de la llista desplegable)]]=2,1,0)</f>
        <v>0</v>
      </c>
      <c r="BM741" s="126">
        <f>IF(Taula1[[#This Row],[Espai reservat Administració]]=2,1,0)</f>
        <v>0</v>
      </c>
      <c r="BN741" s="73"/>
      <c r="BO741" s="73"/>
      <c r="BP741" s="73"/>
      <c r="BQ741" s="73"/>
      <c r="BR741" s="73"/>
      <c r="BS741" s="73"/>
      <c r="BT741" s="73"/>
      <c r="BU741" s="73"/>
      <c r="BV741" s="73"/>
      <c r="BW741" s="73"/>
      <c r="BX741" s="73"/>
      <c r="BY741" s="73"/>
      <c r="BZ741" s="73"/>
      <c r="CA741" s="73"/>
      <c r="CB741" s="73"/>
      <c r="CC741" s="73"/>
      <c r="CD741" s="73"/>
      <c r="CE741" s="73"/>
      <c r="CF741" s="73"/>
      <c r="CG741" s="63">
        <f t="shared" si="181"/>
        <v>0</v>
      </c>
      <c r="CH741" s="63">
        <f t="shared" si="182"/>
        <v>0</v>
      </c>
      <c r="CI741" s="73"/>
      <c r="CJ741" s="63">
        <f>IF(Taula1[[#This Row],[Tipus de contracte                                  (fer servir opcions de la llista desplegable)]]="Indefinit",1,0)</f>
        <v>0</v>
      </c>
      <c r="CK741" s="63">
        <f>IF(Taula1[[#This Row],[Tipus de contracte                                  (fer servir opcions de la llista desplegable)]]="Temporal, igual o superior a 6 mesos",1,0)</f>
        <v>0</v>
      </c>
      <c r="CL741" s="63">
        <f>IF(Taula1[[#This Row],[Tipus de contracte                                  (fer servir opcions de la llista desplegable)]]="Substitució per IT",1,0)</f>
        <v>0</v>
      </c>
      <c r="CM741" s="73"/>
      <c r="CN741" s="63">
        <f>IF(Taula1[[#This Row],[Relació llocs de treball]]&gt;=1,1,0)</f>
        <v>0</v>
      </c>
      <c r="CO741" s="73"/>
      <c r="CP741" s="63">
        <f>IF(Taula1[[#This Row],[Identitat de gènere                                                          (fer servir opcions de la llista desplegable)]]="Home",1,0)</f>
        <v>0</v>
      </c>
      <c r="CQ741" s="63">
        <f>IF(Taula1[[#This Row],[Identitat de gènere                                                          (fer servir opcions de la llista desplegable)]]="Dona",1,0)</f>
        <v>0</v>
      </c>
      <c r="CR741" s="63">
        <f>IF(Taula1[[#This Row],[Identitat de gènere                                                          (fer servir opcions de la llista desplegable)]]="No binari",1,0)</f>
        <v>0</v>
      </c>
      <c r="CS741" s="73"/>
      <c r="CT741" s="63">
        <f t="shared" si="176"/>
        <v>0</v>
      </c>
      <c r="CU741" s="64">
        <f t="shared" si="183"/>
        <v>0</v>
      </c>
      <c r="CW741" s="64">
        <f t="shared" si="184"/>
        <v>0</v>
      </c>
      <c r="CX741" s="64">
        <f t="shared" si="185"/>
        <v>0</v>
      </c>
      <c r="CY741" s="64">
        <f t="shared" si="186"/>
        <v>0</v>
      </c>
      <c r="CZ741" s="64">
        <f t="shared" si="187"/>
        <v>0</v>
      </c>
      <c r="DB741" s="64">
        <f t="shared" si="188"/>
        <v>0</v>
      </c>
      <c r="DC741" s="64">
        <f t="shared" si="189"/>
        <v>0</v>
      </c>
      <c r="DD741" s="64">
        <f t="shared" si="190"/>
        <v>0</v>
      </c>
      <c r="DE741" s="64">
        <f t="shared" si="191"/>
        <v>0</v>
      </c>
    </row>
    <row r="742" spans="2:109" x14ac:dyDescent="0.3">
      <c r="B742" s="167"/>
      <c r="C742" s="186"/>
      <c r="D742" s="2"/>
      <c r="E742" s="67"/>
      <c r="F742" s="5"/>
      <c r="G742" s="5"/>
      <c r="H742" s="187"/>
      <c r="I742" s="111" t="str">
        <f ca="1">IF(Taula1[[#This Row],[Data naixement (format dd/mm/aaaa)]]="","0",DATEDIF(Taula1[[#This Row],[Data naixement (format dd/mm/aaaa)]],TODAY(),"Y"))</f>
        <v>0</v>
      </c>
      <c r="J742" s="6"/>
      <c r="K742" s="6"/>
      <c r="L742" s="6"/>
      <c r="M742" s="6"/>
      <c r="N742" s="56"/>
      <c r="O742" s="56"/>
      <c r="P742" s="56"/>
      <c r="Q742" s="6"/>
      <c r="R742" s="7"/>
      <c r="S742" s="143">
        <f>Taula1[[#This Row],[Mesos naturals sencers treballats període justificat (01/01/2023 - 31/03/2023)]]</f>
        <v>0</v>
      </c>
      <c r="T742" s="194">
        <f>Taula1[[#This Row],[Dies treballats període justificat (01/01/2023 - 31/03/2023)              no comptabilitzats com a mes natural sencer]]</f>
        <v>0</v>
      </c>
      <c r="U742" s="12"/>
      <c r="V742" s="7"/>
      <c r="W742" s="188"/>
      <c r="X742" s="188"/>
      <c r="Y742" s="188"/>
      <c r="Z742" s="188"/>
      <c r="AA742" s="190"/>
      <c r="AB742" s="143">
        <f>Taula1[[#This Row],[Grup justificat     (fer servir opcions de la llista desplegable)]]</f>
        <v>0</v>
      </c>
      <c r="AC742" s="182"/>
      <c r="AD742" s="39"/>
      <c r="AE742" s="131">
        <f>ROUND((AF742/100)*756*Taula1[[#This Row],[Mesos naturals sencers treballats període justificat (01/01/2023 - 31/03/2023)]],2)</f>
        <v>0</v>
      </c>
      <c r="AF742" s="81">
        <f>Taula1[[#This Row],[% Jornada segons contracte
(no posar el símbol %) ]]-Taula1[[#This Row],[% Reducció salari per baix rendiment        (no posar el símbol %)]]</f>
        <v>0</v>
      </c>
      <c r="AG742" s="131">
        <f>ROUND((AH742/100)*24.8547945*Taula1[[#This Row],[Dies treballats període justificat (01/01/2023 - 31/03/2023)              no comptabilitzats com a mes natural sencer]],2)</f>
        <v>0</v>
      </c>
      <c r="AH742" s="79">
        <f>Taula1[[#This Row],[% Jornada segons contracte
(no posar el símbol %) ]]-Taula1[[#This Row],[% Reducció salari per baix rendiment        (no posar el símbol %)]]</f>
        <v>0</v>
      </c>
      <c r="AI742" s="131">
        <f t="shared" si="177"/>
        <v>0</v>
      </c>
      <c r="AJ742" s="39"/>
      <c r="AK742" s="131">
        <f>ROUND((AL742/100)*756*Taula1[[#This Row],[Espai reservat Administració  (mesos)]],2)</f>
        <v>0</v>
      </c>
      <c r="AL742" s="81">
        <f>Taula1[[#This Row],[% Jornada segons contracte
(no posar el símbol %) ]]-Taula1[[#This Row],[% Reducció salari per baix rendiment        (no posar el símbol %)]]</f>
        <v>0</v>
      </c>
      <c r="AM742" s="131">
        <f>ROUND((AN742/100)*24.8547945*Taula1[[#This Row],[Espai reservat Administració (dies)]],2)</f>
        <v>0</v>
      </c>
      <c r="AN742" s="79">
        <f>Taula1[[#This Row],[% Jornada segons contracte
(no posar el símbol %) ]]-Taula1[[#This Row],[% Reducció salari per baix rendiment        (no posar el símbol %)]]</f>
        <v>0</v>
      </c>
      <c r="AO742" s="131">
        <f t="shared" si="178"/>
        <v>0</v>
      </c>
      <c r="AP742" s="87"/>
      <c r="AQ742" s="137">
        <f>ROUND((AR742/100)*693*Taula1[[#This Row],[Mesos naturals sencers treballats període justificat (01/01/2023 - 31/03/2023)]],2)</f>
        <v>0</v>
      </c>
      <c r="AR742" s="90">
        <f>Taula1[[#This Row],[% Jornada segons contracte
(no posar el símbol %) ]]-Taula1[[#This Row],[% Reducció salari per baix rendiment        (no posar el símbol %)]]</f>
        <v>0</v>
      </c>
      <c r="AS742" s="137">
        <f>ROUND((AT742/100)*22.78356164*Taula1[[#This Row],[Dies treballats període justificat (01/01/2023 - 31/03/2023)              no comptabilitzats com a mes natural sencer]],2)</f>
        <v>0</v>
      </c>
      <c r="AT742" s="90">
        <f>Taula1[[#This Row],[% Jornada segons contracte
(no posar el símbol %) ]]-Taula1[[#This Row],[% Reducció salari per baix rendiment        (no posar el símbol %)]]</f>
        <v>0</v>
      </c>
      <c r="AU742" s="137">
        <f t="shared" si="179"/>
        <v>0</v>
      </c>
      <c r="AV742" s="87"/>
      <c r="AW742" s="136">
        <f>ROUND((AX742/100)*693*Taula1[[#This Row],[Espai reservat Administració  (mesos)]],2)</f>
        <v>0</v>
      </c>
      <c r="AX742" s="90">
        <f>Taula1[[#This Row],[% Jornada segons contracte
(no posar el símbol %) ]]-Taula1[[#This Row],[% Reducció salari per baix rendiment        (no posar el símbol %)]]</f>
        <v>0</v>
      </c>
      <c r="AY742" s="131">
        <f>ROUND((AZ742/100)*22.78356164*Taula1[[#This Row],[Espai reservat Administració (dies)]],2)</f>
        <v>0</v>
      </c>
      <c r="AZ742" s="81">
        <f>Taula1[[#This Row],[% Jornada segons contracte
(no posar el símbol %) ]]-Taula1[[#This Row],[% Reducció salari per baix rendiment        (no posar el símbol %)]]</f>
        <v>0</v>
      </c>
      <c r="BA742" s="82">
        <f t="shared" si="180"/>
        <v>0</v>
      </c>
      <c r="BB742" s="41"/>
      <c r="BC742" s="131">
        <f>IF(Taula1[[#This Row],[Grup justificat     (fer servir opcions de la llista desplegable)]]=1,AI742,0)</f>
        <v>0</v>
      </c>
      <c r="BD742" s="131">
        <f>IF(Taula1[[#This Row],[Grup justificat     (fer servir opcions de la llista desplegable)]]=2,AU742,0)</f>
        <v>0</v>
      </c>
      <c r="BE742" s="41"/>
      <c r="BF742" s="131">
        <f>IF(Taula1[[#This Row],[Espai reservat Administració]]=1,AO742,0)</f>
        <v>0</v>
      </c>
      <c r="BG742" s="82">
        <f>IF(Taula1[[#This Row],[Espai reservat Administració]]=2,BA742,0)</f>
        <v>0</v>
      </c>
      <c r="BH742" s="41"/>
      <c r="BI742" s="126">
        <f>IF(Taula1[[#This Row],[Grup justificat     (fer servir opcions de la llista desplegable)]]=1,1,0)</f>
        <v>0</v>
      </c>
      <c r="BJ742" s="126">
        <f>IF(Taula1[[#This Row],[Espai reservat Administració]]=1,1,0)</f>
        <v>0</v>
      </c>
      <c r="BK742" s="111"/>
      <c r="BL742" s="126">
        <f>IF(Taula1[[#This Row],[Grup justificat     (fer servir opcions de la llista desplegable)]]=2,1,0)</f>
        <v>0</v>
      </c>
      <c r="BM742" s="126">
        <f>IF(Taula1[[#This Row],[Espai reservat Administració]]=2,1,0)</f>
        <v>0</v>
      </c>
      <c r="BN742" s="73"/>
      <c r="BO742" s="73"/>
      <c r="BP742" s="73"/>
      <c r="BQ742" s="73"/>
      <c r="BR742" s="73"/>
      <c r="BS742" s="73"/>
      <c r="BT742" s="73"/>
      <c r="BU742" s="73"/>
      <c r="BV742" s="73"/>
      <c r="BW742" s="73"/>
      <c r="BX742" s="73"/>
      <c r="BY742" s="73"/>
      <c r="BZ742" s="73"/>
      <c r="CA742" s="73"/>
      <c r="CB742" s="73"/>
      <c r="CC742" s="73"/>
      <c r="CD742" s="73"/>
      <c r="CE742" s="73"/>
      <c r="CF742" s="73"/>
      <c r="CG742" s="63">
        <f t="shared" si="181"/>
        <v>0</v>
      </c>
      <c r="CH742" s="63">
        <f t="shared" si="182"/>
        <v>0</v>
      </c>
      <c r="CI742" s="73"/>
      <c r="CJ742" s="63">
        <f>IF(Taula1[[#This Row],[Tipus de contracte                                  (fer servir opcions de la llista desplegable)]]="Indefinit",1,0)</f>
        <v>0</v>
      </c>
      <c r="CK742" s="63">
        <f>IF(Taula1[[#This Row],[Tipus de contracte                                  (fer servir opcions de la llista desplegable)]]="Temporal, igual o superior a 6 mesos",1,0)</f>
        <v>0</v>
      </c>
      <c r="CL742" s="63">
        <f>IF(Taula1[[#This Row],[Tipus de contracte                                  (fer servir opcions de la llista desplegable)]]="Substitució per IT",1,0)</f>
        <v>0</v>
      </c>
      <c r="CM742" s="73"/>
      <c r="CN742" s="63">
        <f>IF(Taula1[[#This Row],[Relació llocs de treball]]&gt;=1,1,0)</f>
        <v>0</v>
      </c>
      <c r="CO742" s="73"/>
      <c r="CP742" s="63">
        <f>IF(Taula1[[#This Row],[Identitat de gènere                                                          (fer servir opcions de la llista desplegable)]]="Home",1,0)</f>
        <v>0</v>
      </c>
      <c r="CQ742" s="63">
        <f>IF(Taula1[[#This Row],[Identitat de gènere                                                          (fer servir opcions de la llista desplegable)]]="Dona",1,0)</f>
        <v>0</v>
      </c>
      <c r="CR742" s="63">
        <f>IF(Taula1[[#This Row],[Identitat de gènere                                                          (fer servir opcions de la llista desplegable)]]="No binari",1,0)</f>
        <v>0</v>
      </c>
      <c r="CS742" s="73"/>
      <c r="CT742" s="63">
        <f t="shared" si="176"/>
        <v>0</v>
      </c>
      <c r="CU742" s="64">
        <f t="shared" si="183"/>
        <v>0</v>
      </c>
      <c r="CW742" s="64">
        <f t="shared" si="184"/>
        <v>0</v>
      </c>
      <c r="CX742" s="64">
        <f t="shared" si="185"/>
        <v>0</v>
      </c>
      <c r="CY742" s="64">
        <f t="shared" si="186"/>
        <v>0</v>
      </c>
      <c r="CZ742" s="64">
        <f t="shared" si="187"/>
        <v>0</v>
      </c>
      <c r="DB742" s="64">
        <f t="shared" si="188"/>
        <v>0</v>
      </c>
      <c r="DC742" s="64">
        <f t="shared" si="189"/>
        <v>0</v>
      </c>
      <c r="DD742" s="64">
        <f t="shared" si="190"/>
        <v>0</v>
      </c>
      <c r="DE742" s="64">
        <f t="shared" si="191"/>
        <v>0</v>
      </c>
    </row>
    <row r="743" spans="2:109" x14ac:dyDescent="0.3">
      <c r="B743" s="167"/>
      <c r="C743" s="186"/>
      <c r="D743" s="2"/>
      <c r="E743" s="67"/>
      <c r="F743" s="5"/>
      <c r="G743" s="5"/>
      <c r="H743" s="187"/>
      <c r="I743" s="111" t="str">
        <f ca="1">IF(Taula1[[#This Row],[Data naixement (format dd/mm/aaaa)]]="","0",DATEDIF(Taula1[[#This Row],[Data naixement (format dd/mm/aaaa)]],TODAY(),"Y"))</f>
        <v>0</v>
      </c>
      <c r="J743" s="6"/>
      <c r="K743" s="6"/>
      <c r="L743" s="6"/>
      <c r="M743" s="6"/>
      <c r="N743" s="56"/>
      <c r="O743" s="56"/>
      <c r="P743" s="56"/>
      <c r="Q743" s="6"/>
      <c r="R743" s="7"/>
      <c r="S743" s="143">
        <f>Taula1[[#This Row],[Mesos naturals sencers treballats període justificat (01/01/2023 - 31/03/2023)]]</f>
        <v>0</v>
      </c>
      <c r="T743" s="194">
        <f>Taula1[[#This Row],[Dies treballats període justificat (01/01/2023 - 31/03/2023)              no comptabilitzats com a mes natural sencer]]</f>
        <v>0</v>
      </c>
      <c r="U743" s="12"/>
      <c r="V743" s="7"/>
      <c r="W743" s="188"/>
      <c r="X743" s="188"/>
      <c r="Y743" s="188"/>
      <c r="Z743" s="188"/>
      <c r="AA743" s="190"/>
      <c r="AB743" s="143">
        <f>Taula1[[#This Row],[Grup justificat     (fer servir opcions de la llista desplegable)]]</f>
        <v>0</v>
      </c>
      <c r="AC743" s="182"/>
      <c r="AD743" s="39"/>
      <c r="AE743" s="131">
        <f>ROUND((AF743/100)*756*Taula1[[#This Row],[Mesos naturals sencers treballats període justificat (01/01/2023 - 31/03/2023)]],2)</f>
        <v>0</v>
      </c>
      <c r="AF743" s="81">
        <f>Taula1[[#This Row],[% Jornada segons contracte
(no posar el símbol %) ]]-Taula1[[#This Row],[% Reducció salari per baix rendiment        (no posar el símbol %)]]</f>
        <v>0</v>
      </c>
      <c r="AG743" s="131">
        <f>ROUND((AH743/100)*24.8547945*Taula1[[#This Row],[Dies treballats període justificat (01/01/2023 - 31/03/2023)              no comptabilitzats com a mes natural sencer]],2)</f>
        <v>0</v>
      </c>
      <c r="AH743" s="79">
        <f>Taula1[[#This Row],[% Jornada segons contracte
(no posar el símbol %) ]]-Taula1[[#This Row],[% Reducció salari per baix rendiment        (no posar el símbol %)]]</f>
        <v>0</v>
      </c>
      <c r="AI743" s="131">
        <f t="shared" si="177"/>
        <v>0</v>
      </c>
      <c r="AJ743" s="39"/>
      <c r="AK743" s="131">
        <f>ROUND((AL743/100)*756*Taula1[[#This Row],[Espai reservat Administració  (mesos)]],2)</f>
        <v>0</v>
      </c>
      <c r="AL743" s="81">
        <f>Taula1[[#This Row],[% Jornada segons contracte
(no posar el símbol %) ]]-Taula1[[#This Row],[% Reducció salari per baix rendiment        (no posar el símbol %)]]</f>
        <v>0</v>
      </c>
      <c r="AM743" s="131">
        <f>ROUND((AN743/100)*24.8547945*Taula1[[#This Row],[Espai reservat Administració (dies)]],2)</f>
        <v>0</v>
      </c>
      <c r="AN743" s="79">
        <f>Taula1[[#This Row],[% Jornada segons contracte
(no posar el símbol %) ]]-Taula1[[#This Row],[% Reducció salari per baix rendiment        (no posar el símbol %)]]</f>
        <v>0</v>
      </c>
      <c r="AO743" s="131">
        <f t="shared" si="178"/>
        <v>0</v>
      </c>
      <c r="AP743" s="87"/>
      <c r="AQ743" s="137">
        <f>ROUND((AR743/100)*693*Taula1[[#This Row],[Mesos naturals sencers treballats període justificat (01/01/2023 - 31/03/2023)]],2)</f>
        <v>0</v>
      </c>
      <c r="AR743" s="90">
        <f>Taula1[[#This Row],[% Jornada segons contracte
(no posar el símbol %) ]]-Taula1[[#This Row],[% Reducció salari per baix rendiment        (no posar el símbol %)]]</f>
        <v>0</v>
      </c>
      <c r="AS743" s="137">
        <f>ROUND((AT743/100)*22.78356164*Taula1[[#This Row],[Dies treballats període justificat (01/01/2023 - 31/03/2023)              no comptabilitzats com a mes natural sencer]],2)</f>
        <v>0</v>
      </c>
      <c r="AT743" s="90">
        <f>Taula1[[#This Row],[% Jornada segons contracte
(no posar el símbol %) ]]-Taula1[[#This Row],[% Reducció salari per baix rendiment        (no posar el símbol %)]]</f>
        <v>0</v>
      </c>
      <c r="AU743" s="137">
        <f t="shared" si="179"/>
        <v>0</v>
      </c>
      <c r="AV743" s="87"/>
      <c r="AW743" s="136">
        <f>ROUND((AX743/100)*693*Taula1[[#This Row],[Espai reservat Administració  (mesos)]],2)</f>
        <v>0</v>
      </c>
      <c r="AX743" s="90">
        <f>Taula1[[#This Row],[% Jornada segons contracte
(no posar el símbol %) ]]-Taula1[[#This Row],[% Reducció salari per baix rendiment        (no posar el símbol %)]]</f>
        <v>0</v>
      </c>
      <c r="AY743" s="131">
        <f>ROUND((AZ743/100)*22.78356164*Taula1[[#This Row],[Espai reservat Administració (dies)]],2)</f>
        <v>0</v>
      </c>
      <c r="AZ743" s="81">
        <f>Taula1[[#This Row],[% Jornada segons contracte
(no posar el símbol %) ]]-Taula1[[#This Row],[% Reducció salari per baix rendiment        (no posar el símbol %)]]</f>
        <v>0</v>
      </c>
      <c r="BA743" s="82">
        <f t="shared" si="180"/>
        <v>0</v>
      </c>
      <c r="BB743" s="41"/>
      <c r="BC743" s="131">
        <f>IF(Taula1[[#This Row],[Grup justificat     (fer servir opcions de la llista desplegable)]]=1,AI743,0)</f>
        <v>0</v>
      </c>
      <c r="BD743" s="131">
        <f>IF(Taula1[[#This Row],[Grup justificat     (fer servir opcions de la llista desplegable)]]=2,AU743,0)</f>
        <v>0</v>
      </c>
      <c r="BE743" s="41"/>
      <c r="BF743" s="131">
        <f>IF(Taula1[[#This Row],[Espai reservat Administració]]=1,AO743,0)</f>
        <v>0</v>
      </c>
      <c r="BG743" s="82">
        <f>IF(Taula1[[#This Row],[Espai reservat Administració]]=2,BA743,0)</f>
        <v>0</v>
      </c>
      <c r="BH743" s="41"/>
      <c r="BI743" s="126">
        <f>IF(Taula1[[#This Row],[Grup justificat     (fer servir opcions de la llista desplegable)]]=1,1,0)</f>
        <v>0</v>
      </c>
      <c r="BJ743" s="126">
        <f>IF(Taula1[[#This Row],[Espai reservat Administració]]=1,1,0)</f>
        <v>0</v>
      </c>
      <c r="BK743" s="111"/>
      <c r="BL743" s="126">
        <f>IF(Taula1[[#This Row],[Grup justificat     (fer servir opcions de la llista desplegable)]]=2,1,0)</f>
        <v>0</v>
      </c>
      <c r="BM743" s="126">
        <f>IF(Taula1[[#This Row],[Espai reservat Administració]]=2,1,0)</f>
        <v>0</v>
      </c>
      <c r="BN743" s="73"/>
      <c r="BO743" s="73"/>
      <c r="BP743" s="73"/>
      <c r="BQ743" s="73"/>
      <c r="BR743" s="73"/>
      <c r="BS743" s="73"/>
      <c r="BT743" s="73"/>
      <c r="BU743" s="73"/>
      <c r="BV743" s="73"/>
      <c r="BW743" s="73"/>
      <c r="BX743" s="73"/>
      <c r="BY743" s="73"/>
      <c r="BZ743" s="73"/>
      <c r="CA743" s="73"/>
      <c r="CB743" s="73"/>
      <c r="CC743" s="73"/>
      <c r="CD743" s="73"/>
      <c r="CE743" s="73"/>
      <c r="CF743" s="73"/>
      <c r="CG743" s="63">
        <f t="shared" si="181"/>
        <v>0</v>
      </c>
      <c r="CH743" s="63">
        <f t="shared" si="182"/>
        <v>0</v>
      </c>
      <c r="CI743" s="73"/>
      <c r="CJ743" s="63">
        <f>IF(Taula1[[#This Row],[Tipus de contracte                                  (fer servir opcions de la llista desplegable)]]="Indefinit",1,0)</f>
        <v>0</v>
      </c>
      <c r="CK743" s="63">
        <f>IF(Taula1[[#This Row],[Tipus de contracte                                  (fer servir opcions de la llista desplegable)]]="Temporal, igual o superior a 6 mesos",1,0)</f>
        <v>0</v>
      </c>
      <c r="CL743" s="63">
        <f>IF(Taula1[[#This Row],[Tipus de contracte                                  (fer servir opcions de la llista desplegable)]]="Substitució per IT",1,0)</f>
        <v>0</v>
      </c>
      <c r="CM743" s="73"/>
      <c r="CN743" s="63">
        <f>IF(Taula1[[#This Row],[Relació llocs de treball]]&gt;=1,1,0)</f>
        <v>0</v>
      </c>
      <c r="CO743" s="73"/>
      <c r="CP743" s="63">
        <f>IF(Taula1[[#This Row],[Identitat de gènere                                                          (fer servir opcions de la llista desplegable)]]="Home",1,0)</f>
        <v>0</v>
      </c>
      <c r="CQ743" s="63">
        <f>IF(Taula1[[#This Row],[Identitat de gènere                                                          (fer servir opcions de la llista desplegable)]]="Dona",1,0)</f>
        <v>0</v>
      </c>
      <c r="CR743" s="63">
        <f>IF(Taula1[[#This Row],[Identitat de gènere                                                          (fer servir opcions de la llista desplegable)]]="No binari",1,0)</f>
        <v>0</v>
      </c>
      <c r="CS743" s="73"/>
      <c r="CT743" s="63">
        <f t="shared" si="176"/>
        <v>0</v>
      </c>
      <c r="CU743" s="64">
        <f t="shared" si="183"/>
        <v>0</v>
      </c>
      <c r="CW743" s="64">
        <f t="shared" si="184"/>
        <v>0</v>
      </c>
      <c r="CX743" s="64">
        <f t="shared" si="185"/>
        <v>0</v>
      </c>
      <c r="CY743" s="64">
        <f t="shared" si="186"/>
        <v>0</v>
      </c>
      <c r="CZ743" s="64">
        <f t="shared" si="187"/>
        <v>0</v>
      </c>
      <c r="DB743" s="64">
        <f t="shared" si="188"/>
        <v>0</v>
      </c>
      <c r="DC743" s="64">
        <f t="shared" si="189"/>
        <v>0</v>
      </c>
      <c r="DD743" s="64">
        <f t="shared" si="190"/>
        <v>0</v>
      </c>
      <c r="DE743" s="64">
        <f t="shared" si="191"/>
        <v>0</v>
      </c>
    </row>
    <row r="744" spans="2:109" x14ac:dyDescent="0.3">
      <c r="B744" s="167"/>
      <c r="C744" s="186"/>
      <c r="D744" s="2"/>
      <c r="E744" s="67"/>
      <c r="F744" s="5"/>
      <c r="G744" s="5"/>
      <c r="H744" s="187"/>
      <c r="I744" s="111" t="str">
        <f ca="1">IF(Taula1[[#This Row],[Data naixement (format dd/mm/aaaa)]]="","0",DATEDIF(Taula1[[#This Row],[Data naixement (format dd/mm/aaaa)]],TODAY(),"Y"))</f>
        <v>0</v>
      </c>
      <c r="J744" s="6"/>
      <c r="K744" s="6"/>
      <c r="L744" s="6"/>
      <c r="M744" s="6"/>
      <c r="N744" s="56"/>
      <c r="O744" s="56"/>
      <c r="P744" s="56"/>
      <c r="Q744" s="6"/>
      <c r="R744" s="7"/>
      <c r="S744" s="143">
        <f>Taula1[[#This Row],[Mesos naturals sencers treballats període justificat (01/01/2023 - 31/03/2023)]]</f>
        <v>0</v>
      </c>
      <c r="T744" s="194">
        <f>Taula1[[#This Row],[Dies treballats període justificat (01/01/2023 - 31/03/2023)              no comptabilitzats com a mes natural sencer]]</f>
        <v>0</v>
      </c>
      <c r="U744" s="12"/>
      <c r="V744" s="7"/>
      <c r="W744" s="188"/>
      <c r="X744" s="188"/>
      <c r="Y744" s="188"/>
      <c r="Z744" s="188"/>
      <c r="AA744" s="190"/>
      <c r="AB744" s="143">
        <f>Taula1[[#This Row],[Grup justificat     (fer servir opcions de la llista desplegable)]]</f>
        <v>0</v>
      </c>
      <c r="AC744" s="182"/>
      <c r="AD744" s="39"/>
      <c r="AE744" s="131">
        <f>ROUND((AF744/100)*756*Taula1[[#This Row],[Mesos naturals sencers treballats període justificat (01/01/2023 - 31/03/2023)]],2)</f>
        <v>0</v>
      </c>
      <c r="AF744" s="81">
        <f>Taula1[[#This Row],[% Jornada segons contracte
(no posar el símbol %) ]]-Taula1[[#This Row],[% Reducció salari per baix rendiment        (no posar el símbol %)]]</f>
        <v>0</v>
      </c>
      <c r="AG744" s="131">
        <f>ROUND((AH744/100)*24.8547945*Taula1[[#This Row],[Dies treballats període justificat (01/01/2023 - 31/03/2023)              no comptabilitzats com a mes natural sencer]],2)</f>
        <v>0</v>
      </c>
      <c r="AH744" s="79">
        <f>Taula1[[#This Row],[% Jornada segons contracte
(no posar el símbol %) ]]-Taula1[[#This Row],[% Reducció salari per baix rendiment        (no posar el símbol %)]]</f>
        <v>0</v>
      </c>
      <c r="AI744" s="131">
        <f t="shared" si="177"/>
        <v>0</v>
      </c>
      <c r="AJ744" s="39"/>
      <c r="AK744" s="131">
        <f>ROUND((AL744/100)*756*Taula1[[#This Row],[Espai reservat Administració  (mesos)]],2)</f>
        <v>0</v>
      </c>
      <c r="AL744" s="81">
        <f>Taula1[[#This Row],[% Jornada segons contracte
(no posar el símbol %) ]]-Taula1[[#This Row],[% Reducció salari per baix rendiment        (no posar el símbol %)]]</f>
        <v>0</v>
      </c>
      <c r="AM744" s="131">
        <f>ROUND((AN744/100)*24.8547945*Taula1[[#This Row],[Espai reservat Administració (dies)]],2)</f>
        <v>0</v>
      </c>
      <c r="AN744" s="79">
        <f>Taula1[[#This Row],[% Jornada segons contracte
(no posar el símbol %) ]]-Taula1[[#This Row],[% Reducció salari per baix rendiment        (no posar el símbol %)]]</f>
        <v>0</v>
      </c>
      <c r="AO744" s="131">
        <f t="shared" si="178"/>
        <v>0</v>
      </c>
      <c r="AP744" s="87"/>
      <c r="AQ744" s="137">
        <f>ROUND((AR744/100)*693*Taula1[[#This Row],[Mesos naturals sencers treballats període justificat (01/01/2023 - 31/03/2023)]],2)</f>
        <v>0</v>
      </c>
      <c r="AR744" s="90">
        <f>Taula1[[#This Row],[% Jornada segons contracte
(no posar el símbol %) ]]-Taula1[[#This Row],[% Reducció salari per baix rendiment        (no posar el símbol %)]]</f>
        <v>0</v>
      </c>
      <c r="AS744" s="137">
        <f>ROUND((AT744/100)*22.78356164*Taula1[[#This Row],[Dies treballats període justificat (01/01/2023 - 31/03/2023)              no comptabilitzats com a mes natural sencer]],2)</f>
        <v>0</v>
      </c>
      <c r="AT744" s="90">
        <f>Taula1[[#This Row],[% Jornada segons contracte
(no posar el símbol %) ]]-Taula1[[#This Row],[% Reducció salari per baix rendiment        (no posar el símbol %)]]</f>
        <v>0</v>
      </c>
      <c r="AU744" s="137">
        <f t="shared" si="179"/>
        <v>0</v>
      </c>
      <c r="AV744" s="87"/>
      <c r="AW744" s="136">
        <f>ROUND((AX744/100)*693*Taula1[[#This Row],[Espai reservat Administració  (mesos)]],2)</f>
        <v>0</v>
      </c>
      <c r="AX744" s="90">
        <f>Taula1[[#This Row],[% Jornada segons contracte
(no posar el símbol %) ]]-Taula1[[#This Row],[% Reducció salari per baix rendiment        (no posar el símbol %)]]</f>
        <v>0</v>
      </c>
      <c r="AY744" s="131">
        <f>ROUND((AZ744/100)*22.78356164*Taula1[[#This Row],[Espai reservat Administració (dies)]],2)</f>
        <v>0</v>
      </c>
      <c r="AZ744" s="81">
        <f>Taula1[[#This Row],[% Jornada segons contracte
(no posar el símbol %) ]]-Taula1[[#This Row],[% Reducció salari per baix rendiment        (no posar el símbol %)]]</f>
        <v>0</v>
      </c>
      <c r="BA744" s="82">
        <f t="shared" si="180"/>
        <v>0</v>
      </c>
      <c r="BB744" s="41"/>
      <c r="BC744" s="131">
        <f>IF(Taula1[[#This Row],[Grup justificat     (fer servir opcions de la llista desplegable)]]=1,AI744,0)</f>
        <v>0</v>
      </c>
      <c r="BD744" s="131">
        <f>IF(Taula1[[#This Row],[Grup justificat     (fer servir opcions de la llista desplegable)]]=2,AU744,0)</f>
        <v>0</v>
      </c>
      <c r="BE744" s="41"/>
      <c r="BF744" s="131">
        <f>IF(Taula1[[#This Row],[Espai reservat Administració]]=1,AO744,0)</f>
        <v>0</v>
      </c>
      <c r="BG744" s="82">
        <f>IF(Taula1[[#This Row],[Espai reservat Administració]]=2,BA744,0)</f>
        <v>0</v>
      </c>
      <c r="BH744" s="41"/>
      <c r="BI744" s="126">
        <f>IF(Taula1[[#This Row],[Grup justificat     (fer servir opcions de la llista desplegable)]]=1,1,0)</f>
        <v>0</v>
      </c>
      <c r="BJ744" s="126">
        <f>IF(Taula1[[#This Row],[Espai reservat Administració]]=1,1,0)</f>
        <v>0</v>
      </c>
      <c r="BK744" s="111"/>
      <c r="BL744" s="126">
        <f>IF(Taula1[[#This Row],[Grup justificat     (fer servir opcions de la llista desplegable)]]=2,1,0)</f>
        <v>0</v>
      </c>
      <c r="BM744" s="126">
        <f>IF(Taula1[[#This Row],[Espai reservat Administració]]=2,1,0)</f>
        <v>0</v>
      </c>
      <c r="BN744" s="73"/>
      <c r="BO744" s="73"/>
      <c r="BP744" s="73"/>
      <c r="BQ744" s="73"/>
      <c r="BR744" s="73"/>
      <c r="BS744" s="73"/>
      <c r="BT744" s="73"/>
      <c r="BU744" s="73"/>
      <c r="BV744" s="73"/>
      <c r="BW744" s="73"/>
      <c r="BX744" s="73"/>
      <c r="BY744" s="73"/>
      <c r="BZ744" s="73"/>
      <c r="CA744" s="73"/>
      <c r="CB744" s="73"/>
      <c r="CC744" s="73"/>
      <c r="CD744" s="73"/>
      <c r="CE744" s="73"/>
      <c r="CF744" s="73"/>
      <c r="CG744" s="63">
        <f t="shared" si="181"/>
        <v>0</v>
      </c>
      <c r="CH744" s="63">
        <f t="shared" si="182"/>
        <v>0</v>
      </c>
      <c r="CI744" s="73"/>
      <c r="CJ744" s="63">
        <f>IF(Taula1[[#This Row],[Tipus de contracte                                  (fer servir opcions de la llista desplegable)]]="Indefinit",1,0)</f>
        <v>0</v>
      </c>
      <c r="CK744" s="63">
        <f>IF(Taula1[[#This Row],[Tipus de contracte                                  (fer servir opcions de la llista desplegable)]]="Temporal, igual o superior a 6 mesos",1,0)</f>
        <v>0</v>
      </c>
      <c r="CL744" s="63">
        <f>IF(Taula1[[#This Row],[Tipus de contracte                                  (fer servir opcions de la llista desplegable)]]="Substitució per IT",1,0)</f>
        <v>0</v>
      </c>
      <c r="CM744" s="73"/>
      <c r="CN744" s="63">
        <f>IF(Taula1[[#This Row],[Relació llocs de treball]]&gt;=1,1,0)</f>
        <v>0</v>
      </c>
      <c r="CO744" s="73"/>
      <c r="CP744" s="63">
        <f>IF(Taula1[[#This Row],[Identitat de gènere                                                          (fer servir opcions de la llista desplegable)]]="Home",1,0)</f>
        <v>0</v>
      </c>
      <c r="CQ744" s="63">
        <f>IF(Taula1[[#This Row],[Identitat de gènere                                                          (fer servir opcions de la llista desplegable)]]="Dona",1,0)</f>
        <v>0</v>
      </c>
      <c r="CR744" s="63">
        <f>IF(Taula1[[#This Row],[Identitat de gènere                                                          (fer servir opcions de la llista desplegable)]]="No binari",1,0)</f>
        <v>0</v>
      </c>
      <c r="CS744" s="73"/>
      <c r="CT744" s="63">
        <f t="shared" si="176"/>
        <v>0</v>
      </c>
      <c r="CU744" s="64">
        <f t="shared" si="183"/>
        <v>0</v>
      </c>
      <c r="CW744" s="64">
        <f t="shared" si="184"/>
        <v>0</v>
      </c>
      <c r="CX744" s="64">
        <f t="shared" si="185"/>
        <v>0</v>
      </c>
      <c r="CY744" s="64">
        <f t="shared" si="186"/>
        <v>0</v>
      </c>
      <c r="CZ744" s="64">
        <f t="shared" si="187"/>
        <v>0</v>
      </c>
      <c r="DB744" s="64">
        <f t="shared" si="188"/>
        <v>0</v>
      </c>
      <c r="DC744" s="64">
        <f t="shared" si="189"/>
        <v>0</v>
      </c>
      <c r="DD744" s="64">
        <f t="shared" si="190"/>
        <v>0</v>
      </c>
      <c r="DE744" s="64">
        <f t="shared" si="191"/>
        <v>0</v>
      </c>
    </row>
    <row r="745" spans="2:109" x14ac:dyDescent="0.3">
      <c r="B745" s="167"/>
      <c r="C745" s="186"/>
      <c r="D745" s="2"/>
      <c r="E745" s="67"/>
      <c r="F745" s="5"/>
      <c r="G745" s="5"/>
      <c r="H745" s="187"/>
      <c r="I745" s="111" t="str">
        <f ca="1">IF(Taula1[[#This Row],[Data naixement (format dd/mm/aaaa)]]="","0",DATEDIF(Taula1[[#This Row],[Data naixement (format dd/mm/aaaa)]],TODAY(),"Y"))</f>
        <v>0</v>
      </c>
      <c r="J745" s="6"/>
      <c r="K745" s="6"/>
      <c r="L745" s="6"/>
      <c r="M745" s="6"/>
      <c r="N745" s="56"/>
      <c r="O745" s="56"/>
      <c r="P745" s="56"/>
      <c r="Q745" s="6"/>
      <c r="R745" s="7"/>
      <c r="S745" s="143">
        <f>Taula1[[#This Row],[Mesos naturals sencers treballats període justificat (01/01/2023 - 31/03/2023)]]</f>
        <v>0</v>
      </c>
      <c r="T745" s="194">
        <f>Taula1[[#This Row],[Dies treballats període justificat (01/01/2023 - 31/03/2023)              no comptabilitzats com a mes natural sencer]]</f>
        <v>0</v>
      </c>
      <c r="U745" s="12"/>
      <c r="V745" s="7"/>
      <c r="W745" s="188"/>
      <c r="X745" s="188"/>
      <c r="Y745" s="188"/>
      <c r="Z745" s="188"/>
      <c r="AA745" s="190"/>
      <c r="AB745" s="143">
        <f>Taula1[[#This Row],[Grup justificat     (fer servir opcions de la llista desplegable)]]</f>
        <v>0</v>
      </c>
      <c r="AC745" s="182"/>
      <c r="AD745" s="39"/>
      <c r="AE745" s="131">
        <f>ROUND((AF745/100)*756*Taula1[[#This Row],[Mesos naturals sencers treballats període justificat (01/01/2023 - 31/03/2023)]],2)</f>
        <v>0</v>
      </c>
      <c r="AF745" s="81">
        <f>Taula1[[#This Row],[% Jornada segons contracte
(no posar el símbol %) ]]-Taula1[[#This Row],[% Reducció salari per baix rendiment        (no posar el símbol %)]]</f>
        <v>0</v>
      </c>
      <c r="AG745" s="131">
        <f>ROUND((AH745/100)*24.8547945*Taula1[[#This Row],[Dies treballats període justificat (01/01/2023 - 31/03/2023)              no comptabilitzats com a mes natural sencer]],2)</f>
        <v>0</v>
      </c>
      <c r="AH745" s="79">
        <f>Taula1[[#This Row],[% Jornada segons contracte
(no posar el símbol %) ]]-Taula1[[#This Row],[% Reducció salari per baix rendiment        (no posar el símbol %)]]</f>
        <v>0</v>
      </c>
      <c r="AI745" s="131">
        <f t="shared" si="177"/>
        <v>0</v>
      </c>
      <c r="AJ745" s="39"/>
      <c r="AK745" s="131">
        <f>ROUND((AL745/100)*756*Taula1[[#This Row],[Espai reservat Administració  (mesos)]],2)</f>
        <v>0</v>
      </c>
      <c r="AL745" s="81">
        <f>Taula1[[#This Row],[% Jornada segons contracte
(no posar el símbol %) ]]-Taula1[[#This Row],[% Reducció salari per baix rendiment        (no posar el símbol %)]]</f>
        <v>0</v>
      </c>
      <c r="AM745" s="131">
        <f>ROUND((AN745/100)*24.8547945*Taula1[[#This Row],[Espai reservat Administració (dies)]],2)</f>
        <v>0</v>
      </c>
      <c r="AN745" s="79">
        <f>Taula1[[#This Row],[% Jornada segons contracte
(no posar el símbol %) ]]-Taula1[[#This Row],[% Reducció salari per baix rendiment        (no posar el símbol %)]]</f>
        <v>0</v>
      </c>
      <c r="AO745" s="131">
        <f t="shared" si="178"/>
        <v>0</v>
      </c>
      <c r="AP745" s="87"/>
      <c r="AQ745" s="137">
        <f>ROUND((AR745/100)*693*Taula1[[#This Row],[Mesos naturals sencers treballats període justificat (01/01/2023 - 31/03/2023)]],2)</f>
        <v>0</v>
      </c>
      <c r="AR745" s="90">
        <f>Taula1[[#This Row],[% Jornada segons contracte
(no posar el símbol %) ]]-Taula1[[#This Row],[% Reducció salari per baix rendiment        (no posar el símbol %)]]</f>
        <v>0</v>
      </c>
      <c r="AS745" s="137">
        <f>ROUND((AT745/100)*22.78356164*Taula1[[#This Row],[Dies treballats període justificat (01/01/2023 - 31/03/2023)              no comptabilitzats com a mes natural sencer]],2)</f>
        <v>0</v>
      </c>
      <c r="AT745" s="90">
        <f>Taula1[[#This Row],[% Jornada segons contracte
(no posar el símbol %) ]]-Taula1[[#This Row],[% Reducció salari per baix rendiment        (no posar el símbol %)]]</f>
        <v>0</v>
      </c>
      <c r="AU745" s="137">
        <f t="shared" si="179"/>
        <v>0</v>
      </c>
      <c r="AV745" s="87"/>
      <c r="AW745" s="136">
        <f>ROUND((AX745/100)*693*Taula1[[#This Row],[Espai reservat Administració  (mesos)]],2)</f>
        <v>0</v>
      </c>
      <c r="AX745" s="90">
        <f>Taula1[[#This Row],[% Jornada segons contracte
(no posar el símbol %) ]]-Taula1[[#This Row],[% Reducció salari per baix rendiment        (no posar el símbol %)]]</f>
        <v>0</v>
      </c>
      <c r="AY745" s="131">
        <f>ROUND((AZ745/100)*22.78356164*Taula1[[#This Row],[Espai reservat Administració (dies)]],2)</f>
        <v>0</v>
      </c>
      <c r="AZ745" s="81">
        <f>Taula1[[#This Row],[% Jornada segons contracte
(no posar el símbol %) ]]-Taula1[[#This Row],[% Reducció salari per baix rendiment        (no posar el símbol %)]]</f>
        <v>0</v>
      </c>
      <c r="BA745" s="82">
        <f t="shared" si="180"/>
        <v>0</v>
      </c>
      <c r="BB745" s="41"/>
      <c r="BC745" s="131">
        <f>IF(Taula1[[#This Row],[Grup justificat     (fer servir opcions de la llista desplegable)]]=1,AI745,0)</f>
        <v>0</v>
      </c>
      <c r="BD745" s="131">
        <f>IF(Taula1[[#This Row],[Grup justificat     (fer servir opcions de la llista desplegable)]]=2,AU745,0)</f>
        <v>0</v>
      </c>
      <c r="BE745" s="41"/>
      <c r="BF745" s="131">
        <f>IF(Taula1[[#This Row],[Espai reservat Administració]]=1,AO745,0)</f>
        <v>0</v>
      </c>
      <c r="BG745" s="82">
        <f>IF(Taula1[[#This Row],[Espai reservat Administració]]=2,BA745,0)</f>
        <v>0</v>
      </c>
      <c r="BH745" s="41"/>
      <c r="BI745" s="126">
        <f>IF(Taula1[[#This Row],[Grup justificat     (fer servir opcions de la llista desplegable)]]=1,1,0)</f>
        <v>0</v>
      </c>
      <c r="BJ745" s="126">
        <f>IF(Taula1[[#This Row],[Espai reservat Administració]]=1,1,0)</f>
        <v>0</v>
      </c>
      <c r="BK745" s="111"/>
      <c r="BL745" s="126">
        <f>IF(Taula1[[#This Row],[Grup justificat     (fer servir opcions de la llista desplegable)]]=2,1,0)</f>
        <v>0</v>
      </c>
      <c r="BM745" s="126">
        <f>IF(Taula1[[#This Row],[Espai reservat Administració]]=2,1,0)</f>
        <v>0</v>
      </c>
      <c r="BN745" s="73"/>
      <c r="BO745" s="73"/>
      <c r="BP745" s="73"/>
      <c r="BQ745" s="73"/>
      <c r="BR745" s="73"/>
      <c r="BS745" s="73"/>
      <c r="BT745" s="73"/>
      <c r="BU745" s="73"/>
      <c r="BV745" s="73"/>
      <c r="BW745" s="73"/>
      <c r="BX745" s="73"/>
      <c r="BY745" s="73"/>
      <c r="BZ745" s="73"/>
      <c r="CA745" s="73"/>
      <c r="CB745" s="73"/>
      <c r="CC745" s="73"/>
      <c r="CD745" s="73"/>
      <c r="CE745" s="73"/>
      <c r="CF745" s="73"/>
      <c r="CG745" s="63">
        <f t="shared" si="181"/>
        <v>0</v>
      </c>
      <c r="CH745" s="63">
        <f t="shared" si="182"/>
        <v>0</v>
      </c>
      <c r="CI745" s="73"/>
      <c r="CJ745" s="63">
        <f>IF(Taula1[[#This Row],[Tipus de contracte                                  (fer servir opcions de la llista desplegable)]]="Indefinit",1,0)</f>
        <v>0</v>
      </c>
      <c r="CK745" s="63">
        <f>IF(Taula1[[#This Row],[Tipus de contracte                                  (fer servir opcions de la llista desplegable)]]="Temporal, igual o superior a 6 mesos",1,0)</f>
        <v>0</v>
      </c>
      <c r="CL745" s="63">
        <f>IF(Taula1[[#This Row],[Tipus de contracte                                  (fer servir opcions de la llista desplegable)]]="Substitució per IT",1,0)</f>
        <v>0</v>
      </c>
      <c r="CM745" s="73"/>
      <c r="CN745" s="63">
        <f>IF(Taula1[[#This Row],[Relació llocs de treball]]&gt;=1,1,0)</f>
        <v>0</v>
      </c>
      <c r="CO745" s="73"/>
      <c r="CP745" s="63">
        <f>IF(Taula1[[#This Row],[Identitat de gènere                                                          (fer servir opcions de la llista desplegable)]]="Home",1,0)</f>
        <v>0</v>
      </c>
      <c r="CQ745" s="63">
        <f>IF(Taula1[[#This Row],[Identitat de gènere                                                          (fer servir opcions de la llista desplegable)]]="Dona",1,0)</f>
        <v>0</v>
      </c>
      <c r="CR745" s="63">
        <f>IF(Taula1[[#This Row],[Identitat de gènere                                                          (fer servir opcions de la llista desplegable)]]="No binari",1,0)</f>
        <v>0</v>
      </c>
      <c r="CS745" s="73"/>
      <c r="CT745" s="63">
        <f t="shared" si="176"/>
        <v>0</v>
      </c>
      <c r="CU745" s="64">
        <f t="shared" si="183"/>
        <v>0</v>
      </c>
      <c r="CW745" s="64">
        <f t="shared" si="184"/>
        <v>0</v>
      </c>
      <c r="CX745" s="64">
        <f t="shared" si="185"/>
        <v>0</v>
      </c>
      <c r="CY745" s="64">
        <f t="shared" si="186"/>
        <v>0</v>
      </c>
      <c r="CZ745" s="64">
        <f t="shared" si="187"/>
        <v>0</v>
      </c>
      <c r="DB745" s="64">
        <f t="shared" si="188"/>
        <v>0</v>
      </c>
      <c r="DC745" s="64">
        <f t="shared" si="189"/>
        <v>0</v>
      </c>
      <c r="DD745" s="64">
        <f t="shared" si="190"/>
        <v>0</v>
      </c>
      <c r="DE745" s="64">
        <f t="shared" si="191"/>
        <v>0</v>
      </c>
    </row>
    <row r="746" spans="2:109" x14ac:dyDescent="0.3">
      <c r="B746" s="167"/>
      <c r="C746" s="186"/>
      <c r="D746" s="2"/>
      <c r="E746" s="67"/>
      <c r="F746" s="5"/>
      <c r="G746" s="5"/>
      <c r="H746" s="187"/>
      <c r="I746" s="111" t="str">
        <f ca="1">IF(Taula1[[#This Row],[Data naixement (format dd/mm/aaaa)]]="","0",DATEDIF(Taula1[[#This Row],[Data naixement (format dd/mm/aaaa)]],TODAY(),"Y"))</f>
        <v>0</v>
      </c>
      <c r="J746" s="6"/>
      <c r="K746" s="6"/>
      <c r="L746" s="6"/>
      <c r="M746" s="6"/>
      <c r="N746" s="56"/>
      <c r="O746" s="56"/>
      <c r="P746" s="56"/>
      <c r="Q746" s="6"/>
      <c r="R746" s="7"/>
      <c r="S746" s="143">
        <f>Taula1[[#This Row],[Mesos naturals sencers treballats període justificat (01/01/2023 - 31/03/2023)]]</f>
        <v>0</v>
      </c>
      <c r="T746" s="194">
        <f>Taula1[[#This Row],[Dies treballats període justificat (01/01/2023 - 31/03/2023)              no comptabilitzats com a mes natural sencer]]</f>
        <v>0</v>
      </c>
      <c r="U746" s="12"/>
      <c r="V746" s="7"/>
      <c r="W746" s="188"/>
      <c r="X746" s="188"/>
      <c r="Y746" s="188"/>
      <c r="Z746" s="188"/>
      <c r="AA746" s="190"/>
      <c r="AB746" s="143">
        <f>Taula1[[#This Row],[Grup justificat     (fer servir opcions de la llista desplegable)]]</f>
        <v>0</v>
      </c>
      <c r="AC746" s="182"/>
      <c r="AD746" s="39"/>
      <c r="AE746" s="131">
        <f>ROUND((AF746/100)*756*Taula1[[#This Row],[Mesos naturals sencers treballats període justificat (01/01/2023 - 31/03/2023)]],2)</f>
        <v>0</v>
      </c>
      <c r="AF746" s="81">
        <f>Taula1[[#This Row],[% Jornada segons contracte
(no posar el símbol %) ]]-Taula1[[#This Row],[% Reducció salari per baix rendiment        (no posar el símbol %)]]</f>
        <v>0</v>
      </c>
      <c r="AG746" s="131">
        <f>ROUND((AH746/100)*24.8547945*Taula1[[#This Row],[Dies treballats període justificat (01/01/2023 - 31/03/2023)              no comptabilitzats com a mes natural sencer]],2)</f>
        <v>0</v>
      </c>
      <c r="AH746" s="79">
        <f>Taula1[[#This Row],[% Jornada segons contracte
(no posar el símbol %) ]]-Taula1[[#This Row],[% Reducció salari per baix rendiment        (no posar el símbol %)]]</f>
        <v>0</v>
      </c>
      <c r="AI746" s="131">
        <f t="shared" si="177"/>
        <v>0</v>
      </c>
      <c r="AJ746" s="39"/>
      <c r="AK746" s="131">
        <f>ROUND((AL746/100)*756*Taula1[[#This Row],[Espai reservat Administració  (mesos)]],2)</f>
        <v>0</v>
      </c>
      <c r="AL746" s="81">
        <f>Taula1[[#This Row],[% Jornada segons contracte
(no posar el símbol %) ]]-Taula1[[#This Row],[% Reducció salari per baix rendiment        (no posar el símbol %)]]</f>
        <v>0</v>
      </c>
      <c r="AM746" s="131">
        <f>ROUND((AN746/100)*24.8547945*Taula1[[#This Row],[Espai reservat Administració (dies)]],2)</f>
        <v>0</v>
      </c>
      <c r="AN746" s="79">
        <f>Taula1[[#This Row],[% Jornada segons contracte
(no posar el símbol %) ]]-Taula1[[#This Row],[% Reducció salari per baix rendiment        (no posar el símbol %)]]</f>
        <v>0</v>
      </c>
      <c r="AO746" s="131">
        <f t="shared" si="178"/>
        <v>0</v>
      </c>
      <c r="AP746" s="87"/>
      <c r="AQ746" s="137">
        <f>ROUND((AR746/100)*693*Taula1[[#This Row],[Mesos naturals sencers treballats període justificat (01/01/2023 - 31/03/2023)]],2)</f>
        <v>0</v>
      </c>
      <c r="AR746" s="90">
        <f>Taula1[[#This Row],[% Jornada segons contracte
(no posar el símbol %) ]]-Taula1[[#This Row],[% Reducció salari per baix rendiment        (no posar el símbol %)]]</f>
        <v>0</v>
      </c>
      <c r="AS746" s="137">
        <f>ROUND((AT746/100)*22.78356164*Taula1[[#This Row],[Dies treballats període justificat (01/01/2023 - 31/03/2023)              no comptabilitzats com a mes natural sencer]],2)</f>
        <v>0</v>
      </c>
      <c r="AT746" s="90">
        <f>Taula1[[#This Row],[% Jornada segons contracte
(no posar el símbol %) ]]-Taula1[[#This Row],[% Reducció salari per baix rendiment        (no posar el símbol %)]]</f>
        <v>0</v>
      </c>
      <c r="AU746" s="137">
        <f t="shared" si="179"/>
        <v>0</v>
      </c>
      <c r="AV746" s="87"/>
      <c r="AW746" s="136">
        <f>ROUND((AX746/100)*693*Taula1[[#This Row],[Espai reservat Administració  (mesos)]],2)</f>
        <v>0</v>
      </c>
      <c r="AX746" s="90">
        <f>Taula1[[#This Row],[% Jornada segons contracte
(no posar el símbol %) ]]-Taula1[[#This Row],[% Reducció salari per baix rendiment        (no posar el símbol %)]]</f>
        <v>0</v>
      </c>
      <c r="AY746" s="131">
        <f>ROUND((AZ746/100)*22.78356164*Taula1[[#This Row],[Espai reservat Administració (dies)]],2)</f>
        <v>0</v>
      </c>
      <c r="AZ746" s="81">
        <f>Taula1[[#This Row],[% Jornada segons contracte
(no posar el símbol %) ]]-Taula1[[#This Row],[% Reducció salari per baix rendiment        (no posar el símbol %)]]</f>
        <v>0</v>
      </c>
      <c r="BA746" s="82">
        <f t="shared" si="180"/>
        <v>0</v>
      </c>
      <c r="BB746" s="41"/>
      <c r="BC746" s="131">
        <f>IF(Taula1[[#This Row],[Grup justificat     (fer servir opcions de la llista desplegable)]]=1,AI746,0)</f>
        <v>0</v>
      </c>
      <c r="BD746" s="131">
        <f>IF(Taula1[[#This Row],[Grup justificat     (fer servir opcions de la llista desplegable)]]=2,AU746,0)</f>
        <v>0</v>
      </c>
      <c r="BE746" s="41"/>
      <c r="BF746" s="131">
        <f>IF(Taula1[[#This Row],[Espai reservat Administració]]=1,AO746,0)</f>
        <v>0</v>
      </c>
      <c r="BG746" s="82">
        <f>IF(Taula1[[#This Row],[Espai reservat Administració]]=2,BA746,0)</f>
        <v>0</v>
      </c>
      <c r="BH746" s="41"/>
      <c r="BI746" s="126">
        <f>IF(Taula1[[#This Row],[Grup justificat     (fer servir opcions de la llista desplegable)]]=1,1,0)</f>
        <v>0</v>
      </c>
      <c r="BJ746" s="126">
        <f>IF(Taula1[[#This Row],[Espai reservat Administració]]=1,1,0)</f>
        <v>0</v>
      </c>
      <c r="BK746" s="111"/>
      <c r="BL746" s="126">
        <f>IF(Taula1[[#This Row],[Grup justificat     (fer servir opcions de la llista desplegable)]]=2,1,0)</f>
        <v>0</v>
      </c>
      <c r="BM746" s="126">
        <f>IF(Taula1[[#This Row],[Espai reservat Administració]]=2,1,0)</f>
        <v>0</v>
      </c>
      <c r="BN746" s="73"/>
      <c r="BO746" s="73"/>
      <c r="BP746" s="73"/>
      <c r="BQ746" s="73"/>
      <c r="BR746" s="73"/>
      <c r="BS746" s="73"/>
      <c r="BT746" s="73"/>
      <c r="BU746" s="73"/>
      <c r="BV746" s="73"/>
      <c r="BW746" s="73"/>
      <c r="BX746" s="73"/>
      <c r="BY746" s="73"/>
      <c r="BZ746" s="73"/>
      <c r="CA746" s="73"/>
      <c r="CB746" s="73"/>
      <c r="CC746" s="73"/>
      <c r="CD746" s="73"/>
      <c r="CE746" s="73"/>
      <c r="CF746" s="73"/>
      <c r="CG746" s="63">
        <f t="shared" si="181"/>
        <v>0</v>
      </c>
      <c r="CH746" s="63">
        <f t="shared" si="182"/>
        <v>0</v>
      </c>
      <c r="CI746" s="73"/>
      <c r="CJ746" s="63">
        <f>IF(Taula1[[#This Row],[Tipus de contracte                                  (fer servir opcions de la llista desplegable)]]="Indefinit",1,0)</f>
        <v>0</v>
      </c>
      <c r="CK746" s="63">
        <f>IF(Taula1[[#This Row],[Tipus de contracte                                  (fer servir opcions de la llista desplegable)]]="Temporal, igual o superior a 6 mesos",1,0)</f>
        <v>0</v>
      </c>
      <c r="CL746" s="63">
        <f>IF(Taula1[[#This Row],[Tipus de contracte                                  (fer servir opcions de la llista desplegable)]]="Substitució per IT",1,0)</f>
        <v>0</v>
      </c>
      <c r="CM746" s="73"/>
      <c r="CN746" s="63">
        <f>IF(Taula1[[#This Row],[Relació llocs de treball]]&gt;=1,1,0)</f>
        <v>0</v>
      </c>
      <c r="CO746" s="73"/>
      <c r="CP746" s="63">
        <f>IF(Taula1[[#This Row],[Identitat de gènere                                                          (fer servir opcions de la llista desplegable)]]="Home",1,0)</f>
        <v>0</v>
      </c>
      <c r="CQ746" s="63">
        <f>IF(Taula1[[#This Row],[Identitat de gènere                                                          (fer servir opcions de la llista desplegable)]]="Dona",1,0)</f>
        <v>0</v>
      </c>
      <c r="CR746" s="63">
        <f>IF(Taula1[[#This Row],[Identitat de gènere                                                          (fer servir opcions de la llista desplegable)]]="No binari",1,0)</f>
        <v>0</v>
      </c>
      <c r="CS746" s="73"/>
      <c r="CT746" s="63">
        <f t="shared" si="176"/>
        <v>0</v>
      </c>
      <c r="CU746" s="64">
        <f t="shared" si="183"/>
        <v>0</v>
      </c>
      <c r="CW746" s="64">
        <f t="shared" si="184"/>
        <v>0</v>
      </c>
      <c r="CX746" s="64">
        <f t="shared" si="185"/>
        <v>0</v>
      </c>
      <c r="CY746" s="64">
        <f t="shared" si="186"/>
        <v>0</v>
      </c>
      <c r="CZ746" s="64">
        <f t="shared" si="187"/>
        <v>0</v>
      </c>
      <c r="DB746" s="64">
        <f t="shared" si="188"/>
        <v>0</v>
      </c>
      <c r="DC746" s="64">
        <f t="shared" si="189"/>
        <v>0</v>
      </c>
      <c r="DD746" s="64">
        <f t="shared" si="190"/>
        <v>0</v>
      </c>
      <c r="DE746" s="64">
        <f t="shared" si="191"/>
        <v>0</v>
      </c>
    </row>
    <row r="747" spans="2:109" x14ac:dyDescent="0.3">
      <c r="B747" s="167"/>
      <c r="C747" s="186"/>
      <c r="D747" s="2"/>
      <c r="E747" s="67"/>
      <c r="F747" s="5"/>
      <c r="G747" s="5"/>
      <c r="H747" s="187"/>
      <c r="I747" s="111" t="str">
        <f ca="1">IF(Taula1[[#This Row],[Data naixement (format dd/mm/aaaa)]]="","0",DATEDIF(Taula1[[#This Row],[Data naixement (format dd/mm/aaaa)]],TODAY(),"Y"))</f>
        <v>0</v>
      </c>
      <c r="J747" s="6"/>
      <c r="K747" s="6"/>
      <c r="L747" s="6"/>
      <c r="M747" s="6"/>
      <c r="N747" s="56"/>
      <c r="O747" s="56"/>
      <c r="P747" s="56"/>
      <c r="Q747" s="6"/>
      <c r="R747" s="7"/>
      <c r="S747" s="143">
        <f>Taula1[[#This Row],[Mesos naturals sencers treballats període justificat (01/01/2023 - 31/03/2023)]]</f>
        <v>0</v>
      </c>
      <c r="T747" s="194">
        <f>Taula1[[#This Row],[Dies treballats període justificat (01/01/2023 - 31/03/2023)              no comptabilitzats com a mes natural sencer]]</f>
        <v>0</v>
      </c>
      <c r="U747" s="12"/>
      <c r="V747" s="7"/>
      <c r="W747" s="188"/>
      <c r="X747" s="188"/>
      <c r="Y747" s="188"/>
      <c r="Z747" s="188"/>
      <c r="AA747" s="190"/>
      <c r="AB747" s="143">
        <f>Taula1[[#This Row],[Grup justificat     (fer servir opcions de la llista desplegable)]]</f>
        <v>0</v>
      </c>
      <c r="AC747" s="182"/>
      <c r="AD747" s="39"/>
      <c r="AE747" s="131">
        <f>ROUND((AF747/100)*756*Taula1[[#This Row],[Mesos naturals sencers treballats període justificat (01/01/2023 - 31/03/2023)]],2)</f>
        <v>0</v>
      </c>
      <c r="AF747" s="81">
        <f>Taula1[[#This Row],[% Jornada segons contracte
(no posar el símbol %) ]]-Taula1[[#This Row],[% Reducció salari per baix rendiment        (no posar el símbol %)]]</f>
        <v>0</v>
      </c>
      <c r="AG747" s="131">
        <f>ROUND((AH747/100)*24.8547945*Taula1[[#This Row],[Dies treballats període justificat (01/01/2023 - 31/03/2023)              no comptabilitzats com a mes natural sencer]],2)</f>
        <v>0</v>
      </c>
      <c r="AH747" s="79">
        <f>Taula1[[#This Row],[% Jornada segons contracte
(no posar el símbol %) ]]-Taula1[[#This Row],[% Reducció salari per baix rendiment        (no posar el símbol %)]]</f>
        <v>0</v>
      </c>
      <c r="AI747" s="131">
        <f t="shared" si="177"/>
        <v>0</v>
      </c>
      <c r="AJ747" s="39"/>
      <c r="AK747" s="131">
        <f>ROUND((AL747/100)*756*Taula1[[#This Row],[Espai reservat Administració  (mesos)]],2)</f>
        <v>0</v>
      </c>
      <c r="AL747" s="81">
        <f>Taula1[[#This Row],[% Jornada segons contracte
(no posar el símbol %) ]]-Taula1[[#This Row],[% Reducció salari per baix rendiment        (no posar el símbol %)]]</f>
        <v>0</v>
      </c>
      <c r="AM747" s="131">
        <f>ROUND((AN747/100)*24.8547945*Taula1[[#This Row],[Espai reservat Administració (dies)]],2)</f>
        <v>0</v>
      </c>
      <c r="AN747" s="79">
        <f>Taula1[[#This Row],[% Jornada segons contracte
(no posar el símbol %) ]]-Taula1[[#This Row],[% Reducció salari per baix rendiment        (no posar el símbol %)]]</f>
        <v>0</v>
      </c>
      <c r="AO747" s="131">
        <f t="shared" si="178"/>
        <v>0</v>
      </c>
      <c r="AP747" s="87"/>
      <c r="AQ747" s="137">
        <f>ROUND((AR747/100)*693*Taula1[[#This Row],[Mesos naturals sencers treballats període justificat (01/01/2023 - 31/03/2023)]],2)</f>
        <v>0</v>
      </c>
      <c r="AR747" s="90">
        <f>Taula1[[#This Row],[% Jornada segons contracte
(no posar el símbol %) ]]-Taula1[[#This Row],[% Reducció salari per baix rendiment        (no posar el símbol %)]]</f>
        <v>0</v>
      </c>
      <c r="AS747" s="137">
        <f>ROUND((AT747/100)*22.78356164*Taula1[[#This Row],[Dies treballats període justificat (01/01/2023 - 31/03/2023)              no comptabilitzats com a mes natural sencer]],2)</f>
        <v>0</v>
      </c>
      <c r="AT747" s="90">
        <f>Taula1[[#This Row],[% Jornada segons contracte
(no posar el símbol %) ]]-Taula1[[#This Row],[% Reducció salari per baix rendiment        (no posar el símbol %)]]</f>
        <v>0</v>
      </c>
      <c r="AU747" s="137">
        <f t="shared" si="179"/>
        <v>0</v>
      </c>
      <c r="AV747" s="87"/>
      <c r="AW747" s="136">
        <f>ROUND((AX747/100)*693*Taula1[[#This Row],[Espai reservat Administració  (mesos)]],2)</f>
        <v>0</v>
      </c>
      <c r="AX747" s="90">
        <f>Taula1[[#This Row],[% Jornada segons contracte
(no posar el símbol %) ]]-Taula1[[#This Row],[% Reducció salari per baix rendiment        (no posar el símbol %)]]</f>
        <v>0</v>
      </c>
      <c r="AY747" s="131">
        <f>ROUND((AZ747/100)*22.78356164*Taula1[[#This Row],[Espai reservat Administració (dies)]],2)</f>
        <v>0</v>
      </c>
      <c r="AZ747" s="81">
        <f>Taula1[[#This Row],[% Jornada segons contracte
(no posar el símbol %) ]]-Taula1[[#This Row],[% Reducció salari per baix rendiment        (no posar el símbol %)]]</f>
        <v>0</v>
      </c>
      <c r="BA747" s="82">
        <f t="shared" si="180"/>
        <v>0</v>
      </c>
      <c r="BB747" s="41"/>
      <c r="BC747" s="131">
        <f>IF(Taula1[[#This Row],[Grup justificat     (fer servir opcions de la llista desplegable)]]=1,AI747,0)</f>
        <v>0</v>
      </c>
      <c r="BD747" s="131">
        <f>IF(Taula1[[#This Row],[Grup justificat     (fer servir opcions de la llista desplegable)]]=2,AU747,0)</f>
        <v>0</v>
      </c>
      <c r="BE747" s="41"/>
      <c r="BF747" s="131">
        <f>IF(Taula1[[#This Row],[Espai reservat Administració]]=1,AO747,0)</f>
        <v>0</v>
      </c>
      <c r="BG747" s="82">
        <f>IF(Taula1[[#This Row],[Espai reservat Administració]]=2,BA747,0)</f>
        <v>0</v>
      </c>
      <c r="BH747" s="41"/>
      <c r="BI747" s="126">
        <f>IF(Taula1[[#This Row],[Grup justificat     (fer servir opcions de la llista desplegable)]]=1,1,0)</f>
        <v>0</v>
      </c>
      <c r="BJ747" s="126">
        <f>IF(Taula1[[#This Row],[Espai reservat Administració]]=1,1,0)</f>
        <v>0</v>
      </c>
      <c r="BK747" s="111"/>
      <c r="BL747" s="126">
        <f>IF(Taula1[[#This Row],[Grup justificat     (fer servir opcions de la llista desplegable)]]=2,1,0)</f>
        <v>0</v>
      </c>
      <c r="BM747" s="126">
        <f>IF(Taula1[[#This Row],[Espai reservat Administració]]=2,1,0)</f>
        <v>0</v>
      </c>
      <c r="BN747" s="73"/>
      <c r="BO747" s="73"/>
      <c r="BP747" s="73"/>
      <c r="BQ747" s="73"/>
      <c r="BR747" s="73"/>
      <c r="BS747" s="73"/>
      <c r="BT747" s="73"/>
      <c r="BU747" s="73"/>
      <c r="BV747" s="73"/>
      <c r="BW747" s="73"/>
      <c r="BX747" s="73"/>
      <c r="BY747" s="73"/>
      <c r="BZ747" s="73"/>
      <c r="CA747" s="73"/>
      <c r="CB747" s="73"/>
      <c r="CC747" s="73"/>
      <c r="CD747" s="73"/>
      <c r="CE747" s="73"/>
      <c r="CF747" s="73"/>
      <c r="CG747" s="63">
        <f t="shared" si="181"/>
        <v>0</v>
      </c>
      <c r="CH747" s="63">
        <f t="shared" si="182"/>
        <v>0</v>
      </c>
      <c r="CI747" s="73"/>
      <c r="CJ747" s="63">
        <f>IF(Taula1[[#This Row],[Tipus de contracte                                  (fer servir opcions de la llista desplegable)]]="Indefinit",1,0)</f>
        <v>0</v>
      </c>
      <c r="CK747" s="63">
        <f>IF(Taula1[[#This Row],[Tipus de contracte                                  (fer servir opcions de la llista desplegable)]]="Temporal, igual o superior a 6 mesos",1,0)</f>
        <v>0</v>
      </c>
      <c r="CL747" s="63">
        <f>IF(Taula1[[#This Row],[Tipus de contracte                                  (fer servir opcions de la llista desplegable)]]="Substitució per IT",1,0)</f>
        <v>0</v>
      </c>
      <c r="CM747" s="73"/>
      <c r="CN747" s="63">
        <f>IF(Taula1[[#This Row],[Relació llocs de treball]]&gt;=1,1,0)</f>
        <v>0</v>
      </c>
      <c r="CO747" s="73"/>
      <c r="CP747" s="63">
        <f>IF(Taula1[[#This Row],[Identitat de gènere                                                          (fer servir opcions de la llista desplegable)]]="Home",1,0)</f>
        <v>0</v>
      </c>
      <c r="CQ747" s="63">
        <f>IF(Taula1[[#This Row],[Identitat de gènere                                                          (fer servir opcions de la llista desplegable)]]="Dona",1,0)</f>
        <v>0</v>
      </c>
      <c r="CR747" s="63">
        <f>IF(Taula1[[#This Row],[Identitat de gènere                                                          (fer servir opcions de la llista desplegable)]]="No binari",1,0)</f>
        <v>0</v>
      </c>
      <c r="CS747" s="73"/>
      <c r="CT747" s="63">
        <f t="shared" si="176"/>
        <v>0</v>
      </c>
      <c r="CU747" s="64">
        <f t="shared" si="183"/>
        <v>0</v>
      </c>
      <c r="CW747" s="64">
        <f t="shared" si="184"/>
        <v>0</v>
      </c>
      <c r="CX747" s="64">
        <f t="shared" si="185"/>
        <v>0</v>
      </c>
      <c r="CY747" s="64">
        <f t="shared" si="186"/>
        <v>0</v>
      </c>
      <c r="CZ747" s="64">
        <f t="shared" si="187"/>
        <v>0</v>
      </c>
      <c r="DB747" s="64">
        <f t="shared" si="188"/>
        <v>0</v>
      </c>
      <c r="DC747" s="64">
        <f t="shared" si="189"/>
        <v>0</v>
      </c>
      <c r="DD747" s="64">
        <f t="shared" si="190"/>
        <v>0</v>
      </c>
      <c r="DE747" s="64">
        <f t="shared" si="191"/>
        <v>0</v>
      </c>
    </row>
    <row r="748" spans="2:109" x14ac:dyDescent="0.3">
      <c r="B748" s="167"/>
      <c r="C748" s="186"/>
      <c r="D748" s="2"/>
      <c r="E748" s="67"/>
      <c r="F748" s="5"/>
      <c r="G748" s="5"/>
      <c r="H748" s="187"/>
      <c r="I748" s="111" t="str">
        <f ca="1">IF(Taula1[[#This Row],[Data naixement (format dd/mm/aaaa)]]="","0",DATEDIF(Taula1[[#This Row],[Data naixement (format dd/mm/aaaa)]],TODAY(),"Y"))</f>
        <v>0</v>
      </c>
      <c r="J748" s="6"/>
      <c r="K748" s="6"/>
      <c r="L748" s="6"/>
      <c r="M748" s="6"/>
      <c r="N748" s="56"/>
      <c r="O748" s="56"/>
      <c r="P748" s="56"/>
      <c r="Q748" s="6"/>
      <c r="R748" s="7"/>
      <c r="S748" s="143">
        <f>Taula1[[#This Row],[Mesos naturals sencers treballats període justificat (01/01/2023 - 31/03/2023)]]</f>
        <v>0</v>
      </c>
      <c r="T748" s="194">
        <f>Taula1[[#This Row],[Dies treballats període justificat (01/01/2023 - 31/03/2023)              no comptabilitzats com a mes natural sencer]]</f>
        <v>0</v>
      </c>
      <c r="U748" s="12"/>
      <c r="V748" s="7"/>
      <c r="W748" s="188"/>
      <c r="X748" s="188"/>
      <c r="Y748" s="188"/>
      <c r="Z748" s="188"/>
      <c r="AA748" s="190"/>
      <c r="AB748" s="143">
        <f>Taula1[[#This Row],[Grup justificat     (fer servir opcions de la llista desplegable)]]</f>
        <v>0</v>
      </c>
      <c r="AC748" s="182"/>
      <c r="AD748" s="39"/>
      <c r="AE748" s="131">
        <f>ROUND((AF748/100)*756*Taula1[[#This Row],[Mesos naturals sencers treballats període justificat (01/01/2023 - 31/03/2023)]],2)</f>
        <v>0</v>
      </c>
      <c r="AF748" s="81">
        <f>Taula1[[#This Row],[% Jornada segons contracte
(no posar el símbol %) ]]-Taula1[[#This Row],[% Reducció salari per baix rendiment        (no posar el símbol %)]]</f>
        <v>0</v>
      </c>
      <c r="AG748" s="131">
        <f>ROUND((AH748/100)*24.8547945*Taula1[[#This Row],[Dies treballats període justificat (01/01/2023 - 31/03/2023)              no comptabilitzats com a mes natural sencer]],2)</f>
        <v>0</v>
      </c>
      <c r="AH748" s="79">
        <f>Taula1[[#This Row],[% Jornada segons contracte
(no posar el símbol %) ]]-Taula1[[#This Row],[% Reducció salari per baix rendiment        (no posar el símbol %)]]</f>
        <v>0</v>
      </c>
      <c r="AI748" s="131">
        <f t="shared" si="177"/>
        <v>0</v>
      </c>
      <c r="AJ748" s="39"/>
      <c r="AK748" s="131">
        <f>ROUND((AL748/100)*756*Taula1[[#This Row],[Espai reservat Administració  (mesos)]],2)</f>
        <v>0</v>
      </c>
      <c r="AL748" s="81">
        <f>Taula1[[#This Row],[% Jornada segons contracte
(no posar el símbol %) ]]-Taula1[[#This Row],[% Reducció salari per baix rendiment        (no posar el símbol %)]]</f>
        <v>0</v>
      </c>
      <c r="AM748" s="131">
        <f>ROUND((AN748/100)*24.8547945*Taula1[[#This Row],[Espai reservat Administració (dies)]],2)</f>
        <v>0</v>
      </c>
      <c r="AN748" s="79">
        <f>Taula1[[#This Row],[% Jornada segons contracte
(no posar el símbol %) ]]-Taula1[[#This Row],[% Reducció salari per baix rendiment        (no posar el símbol %)]]</f>
        <v>0</v>
      </c>
      <c r="AO748" s="131">
        <f t="shared" si="178"/>
        <v>0</v>
      </c>
      <c r="AP748" s="87"/>
      <c r="AQ748" s="137">
        <f>ROUND((AR748/100)*693*Taula1[[#This Row],[Mesos naturals sencers treballats període justificat (01/01/2023 - 31/03/2023)]],2)</f>
        <v>0</v>
      </c>
      <c r="AR748" s="90">
        <f>Taula1[[#This Row],[% Jornada segons contracte
(no posar el símbol %) ]]-Taula1[[#This Row],[% Reducció salari per baix rendiment        (no posar el símbol %)]]</f>
        <v>0</v>
      </c>
      <c r="AS748" s="137">
        <f>ROUND((AT748/100)*22.78356164*Taula1[[#This Row],[Dies treballats període justificat (01/01/2023 - 31/03/2023)              no comptabilitzats com a mes natural sencer]],2)</f>
        <v>0</v>
      </c>
      <c r="AT748" s="90">
        <f>Taula1[[#This Row],[% Jornada segons contracte
(no posar el símbol %) ]]-Taula1[[#This Row],[% Reducció salari per baix rendiment        (no posar el símbol %)]]</f>
        <v>0</v>
      </c>
      <c r="AU748" s="137">
        <f t="shared" si="179"/>
        <v>0</v>
      </c>
      <c r="AV748" s="87"/>
      <c r="AW748" s="136">
        <f>ROUND((AX748/100)*693*Taula1[[#This Row],[Espai reservat Administració  (mesos)]],2)</f>
        <v>0</v>
      </c>
      <c r="AX748" s="90">
        <f>Taula1[[#This Row],[% Jornada segons contracte
(no posar el símbol %) ]]-Taula1[[#This Row],[% Reducció salari per baix rendiment        (no posar el símbol %)]]</f>
        <v>0</v>
      </c>
      <c r="AY748" s="131">
        <f>ROUND((AZ748/100)*22.78356164*Taula1[[#This Row],[Espai reservat Administració (dies)]],2)</f>
        <v>0</v>
      </c>
      <c r="AZ748" s="81">
        <f>Taula1[[#This Row],[% Jornada segons contracte
(no posar el símbol %) ]]-Taula1[[#This Row],[% Reducció salari per baix rendiment        (no posar el símbol %)]]</f>
        <v>0</v>
      </c>
      <c r="BA748" s="82">
        <f t="shared" si="180"/>
        <v>0</v>
      </c>
      <c r="BB748" s="41"/>
      <c r="BC748" s="131">
        <f>IF(Taula1[[#This Row],[Grup justificat     (fer servir opcions de la llista desplegable)]]=1,AI748,0)</f>
        <v>0</v>
      </c>
      <c r="BD748" s="131">
        <f>IF(Taula1[[#This Row],[Grup justificat     (fer servir opcions de la llista desplegable)]]=2,AU748,0)</f>
        <v>0</v>
      </c>
      <c r="BE748" s="41"/>
      <c r="BF748" s="131">
        <f>IF(Taula1[[#This Row],[Espai reservat Administració]]=1,AO748,0)</f>
        <v>0</v>
      </c>
      <c r="BG748" s="82">
        <f>IF(Taula1[[#This Row],[Espai reservat Administració]]=2,BA748,0)</f>
        <v>0</v>
      </c>
      <c r="BH748" s="41"/>
      <c r="BI748" s="126">
        <f>IF(Taula1[[#This Row],[Grup justificat     (fer servir opcions de la llista desplegable)]]=1,1,0)</f>
        <v>0</v>
      </c>
      <c r="BJ748" s="126">
        <f>IF(Taula1[[#This Row],[Espai reservat Administració]]=1,1,0)</f>
        <v>0</v>
      </c>
      <c r="BK748" s="111"/>
      <c r="BL748" s="126">
        <f>IF(Taula1[[#This Row],[Grup justificat     (fer servir opcions de la llista desplegable)]]=2,1,0)</f>
        <v>0</v>
      </c>
      <c r="BM748" s="126">
        <f>IF(Taula1[[#This Row],[Espai reservat Administració]]=2,1,0)</f>
        <v>0</v>
      </c>
      <c r="BN748" s="73"/>
      <c r="BO748" s="73"/>
      <c r="BP748" s="73"/>
      <c r="BQ748" s="73"/>
      <c r="BR748" s="73"/>
      <c r="BS748" s="73"/>
      <c r="BT748" s="73"/>
      <c r="BU748" s="73"/>
      <c r="BV748" s="73"/>
      <c r="BW748" s="73"/>
      <c r="BX748" s="73"/>
      <c r="BY748" s="73"/>
      <c r="BZ748" s="73"/>
      <c r="CA748" s="73"/>
      <c r="CB748" s="73"/>
      <c r="CC748" s="73"/>
      <c r="CD748" s="73"/>
      <c r="CE748" s="73"/>
      <c r="CF748" s="73"/>
      <c r="CG748" s="63">
        <f t="shared" si="181"/>
        <v>0</v>
      </c>
      <c r="CH748" s="63">
        <f t="shared" si="182"/>
        <v>0</v>
      </c>
      <c r="CI748" s="73"/>
      <c r="CJ748" s="63">
        <f>IF(Taula1[[#This Row],[Tipus de contracte                                  (fer servir opcions de la llista desplegable)]]="Indefinit",1,0)</f>
        <v>0</v>
      </c>
      <c r="CK748" s="63">
        <f>IF(Taula1[[#This Row],[Tipus de contracte                                  (fer servir opcions de la llista desplegable)]]="Temporal, igual o superior a 6 mesos",1,0)</f>
        <v>0</v>
      </c>
      <c r="CL748" s="63">
        <f>IF(Taula1[[#This Row],[Tipus de contracte                                  (fer servir opcions de la llista desplegable)]]="Substitució per IT",1,0)</f>
        <v>0</v>
      </c>
      <c r="CM748" s="73"/>
      <c r="CN748" s="63">
        <f>IF(Taula1[[#This Row],[Relació llocs de treball]]&gt;=1,1,0)</f>
        <v>0</v>
      </c>
      <c r="CO748" s="73"/>
      <c r="CP748" s="63">
        <f>IF(Taula1[[#This Row],[Identitat de gènere                                                          (fer servir opcions de la llista desplegable)]]="Home",1,0)</f>
        <v>0</v>
      </c>
      <c r="CQ748" s="63">
        <f>IF(Taula1[[#This Row],[Identitat de gènere                                                          (fer servir opcions de la llista desplegable)]]="Dona",1,0)</f>
        <v>0</v>
      </c>
      <c r="CR748" s="63">
        <f>IF(Taula1[[#This Row],[Identitat de gènere                                                          (fer servir opcions de la llista desplegable)]]="No binari",1,0)</f>
        <v>0</v>
      </c>
      <c r="CS748" s="73"/>
      <c r="CT748" s="63">
        <f t="shared" si="176"/>
        <v>0</v>
      </c>
      <c r="CU748" s="64">
        <f t="shared" si="183"/>
        <v>0</v>
      </c>
      <c r="CW748" s="64">
        <f t="shared" si="184"/>
        <v>0</v>
      </c>
      <c r="CX748" s="64">
        <f t="shared" si="185"/>
        <v>0</v>
      </c>
      <c r="CY748" s="64">
        <f t="shared" si="186"/>
        <v>0</v>
      </c>
      <c r="CZ748" s="64">
        <f t="shared" si="187"/>
        <v>0</v>
      </c>
      <c r="DB748" s="64">
        <f t="shared" si="188"/>
        <v>0</v>
      </c>
      <c r="DC748" s="64">
        <f t="shared" si="189"/>
        <v>0</v>
      </c>
      <c r="DD748" s="64">
        <f t="shared" si="190"/>
        <v>0</v>
      </c>
      <c r="DE748" s="64">
        <f t="shared" si="191"/>
        <v>0</v>
      </c>
    </row>
    <row r="749" spans="2:109" x14ac:dyDescent="0.3">
      <c r="B749" s="167"/>
      <c r="C749" s="186"/>
      <c r="D749" s="2"/>
      <c r="E749" s="67"/>
      <c r="F749" s="5"/>
      <c r="G749" s="5"/>
      <c r="H749" s="187"/>
      <c r="I749" s="111" t="str">
        <f ca="1">IF(Taula1[[#This Row],[Data naixement (format dd/mm/aaaa)]]="","0",DATEDIF(Taula1[[#This Row],[Data naixement (format dd/mm/aaaa)]],TODAY(),"Y"))</f>
        <v>0</v>
      </c>
      <c r="J749" s="6"/>
      <c r="K749" s="6"/>
      <c r="L749" s="6"/>
      <c r="M749" s="6"/>
      <c r="N749" s="56"/>
      <c r="O749" s="56"/>
      <c r="P749" s="56"/>
      <c r="Q749" s="6"/>
      <c r="R749" s="7"/>
      <c r="S749" s="143">
        <f>Taula1[[#This Row],[Mesos naturals sencers treballats període justificat (01/01/2023 - 31/03/2023)]]</f>
        <v>0</v>
      </c>
      <c r="T749" s="194">
        <f>Taula1[[#This Row],[Dies treballats període justificat (01/01/2023 - 31/03/2023)              no comptabilitzats com a mes natural sencer]]</f>
        <v>0</v>
      </c>
      <c r="U749" s="12"/>
      <c r="V749" s="7"/>
      <c r="W749" s="188"/>
      <c r="X749" s="188"/>
      <c r="Y749" s="188"/>
      <c r="Z749" s="188"/>
      <c r="AA749" s="190"/>
      <c r="AB749" s="143">
        <f>Taula1[[#This Row],[Grup justificat     (fer servir opcions de la llista desplegable)]]</f>
        <v>0</v>
      </c>
      <c r="AC749" s="182"/>
      <c r="AD749" s="39"/>
      <c r="AE749" s="131">
        <f>ROUND((AF749/100)*756*Taula1[[#This Row],[Mesos naturals sencers treballats període justificat (01/01/2023 - 31/03/2023)]],2)</f>
        <v>0</v>
      </c>
      <c r="AF749" s="81">
        <f>Taula1[[#This Row],[% Jornada segons contracte
(no posar el símbol %) ]]-Taula1[[#This Row],[% Reducció salari per baix rendiment        (no posar el símbol %)]]</f>
        <v>0</v>
      </c>
      <c r="AG749" s="131">
        <f>ROUND((AH749/100)*24.8547945*Taula1[[#This Row],[Dies treballats període justificat (01/01/2023 - 31/03/2023)              no comptabilitzats com a mes natural sencer]],2)</f>
        <v>0</v>
      </c>
      <c r="AH749" s="79">
        <f>Taula1[[#This Row],[% Jornada segons contracte
(no posar el símbol %) ]]-Taula1[[#This Row],[% Reducció salari per baix rendiment        (no posar el símbol %)]]</f>
        <v>0</v>
      </c>
      <c r="AI749" s="131">
        <f t="shared" si="177"/>
        <v>0</v>
      </c>
      <c r="AJ749" s="39"/>
      <c r="AK749" s="131">
        <f>ROUND((AL749/100)*756*Taula1[[#This Row],[Espai reservat Administració  (mesos)]],2)</f>
        <v>0</v>
      </c>
      <c r="AL749" s="81">
        <f>Taula1[[#This Row],[% Jornada segons contracte
(no posar el símbol %) ]]-Taula1[[#This Row],[% Reducció salari per baix rendiment        (no posar el símbol %)]]</f>
        <v>0</v>
      </c>
      <c r="AM749" s="131">
        <f>ROUND((AN749/100)*24.8547945*Taula1[[#This Row],[Espai reservat Administració (dies)]],2)</f>
        <v>0</v>
      </c>
      <c r="AN749" s="79">
        <f>Taula1[[#This Row],[% Jornada segons contracte
(no posar el símbol %) ]]-Taula1[[#This Row],[% Reducció salari per baix rendiment        (no posar el símbol %)]]</f>
        <v>0</v>
      </c>
      <c r="AO749" s="131">
        <f t="shared" si="178"/>
        <v>0</v>
      </c>
      <c r="AP749" s="87"/>
      <c r="AQ749" s="137">
        <f>ROUND((AR749/100)*693*Taula1[[#This Row],[Mesos naturals sencers treballats període justificat (01/01/2023 - 31/03/2023)]],2)</f>
        <v>0</v>
      </c>
      <c r="AR749" s="90">
        <f>Taula1[[#This Row],[% Jornada segons contracte
(no posar el símbol %) ]]-Taula1[[#This Row],[% Reducció salari per baix rendiment        (no posar el símbol %)]]</f>
        <v>0</v>
      </c>
      <c r="AS749" s="137">
        <f>ROUND((AT749/100)*22.78356164*Taula1[[#This Row],[Dies treballats període justificat (01/01/2023 - 31/03/2023)              no comptabilitzats com a mes natural sencer]],2)</f>
        <v>0</v>
      </c>
      <c r="AT749" s="90">
        <f>Taula1[[#This Row],[% Jornada segons contracte
(no posar el símbol %) ]]-Taula1[[#This Row],[% Reducció salari per baix rendiment        (no posar el símbol %)]]</f>
        <v>0</v>
      </c>
      <c r="AU749" s="137">
        <f t="shared" si="179"/>
        <v>0</v>
      </c>
      <c r="AV749" s="87"/>
      <c r="AW749" s="136">
        <f>ROUND((AX749/100)*693*Taula1[[#This Row],[Espai reservat Administració  (mesos)]],2)</f>
        <v>0</v>
      </c>
      <c r="AX749" s="90">
        <f>Taula1[[#This Row],[% Jornada segons contracte
(no posar el símbol %) ]]-Taula1[[#This Row],[% Reducció salari per baix rendiment        (no posar el símbol %)]]</f>
        <v>0</v>
      </c>
      <c r="AY749" s="131">
        <f>ROUND((AZ749/100)*22.78356164*Taula1[[#This Row],[Espai reservat Administració (dies)]],2)</f>
        <v>0</v>
      </c>
      <c r="AZ749" s="81">
        <f>Taula1[[#This Row],[% Jornada segons contracte
(no posar el símbol %) ]]-Taula1[[#This Row],[% Reducció salari per baix rendiment        (no posar el símbol %)]]</f>
        <v>0</v>
      </c>
      <c r="BA749" s="82">
        <f t="shared" si="180"/>
        <v>0</v>
      </c>
      <c r="BB749" s="41"/>
      <c r="BC749" s="131">
        <f>IF(Taula1[[#This Row],[Grup justificat     (fer servir opcions de la llista desplegable)]]=1,AI749,0)</f>
        <v>0</v>
      </c>
      <c r="BD749" s="131">
        <f>IF(Taula1[[#This Row],[Grup justificat     (fer servir opcions de la llista desplegable)]]=2,AU749,0)</f>
        <v>0</v>
      </c>
      <c r="BE749" s="41"/>
      <c r="BF749" s="131">
        <f>IF(Taula1[[#This Row],[Espai reservat Administració]]=1,AO749,0)</f>
        <v>0</v>
      </c>
      <c r="BG749" s="82">
        <f>IF(Taula1[[#This Row],[Espai reservat Administració]]=2,BA749,0)</f>
        <v>0</v>
      </c>
      <c r="BH749" s="41"/>
      <c r="BI749" s="126">
        <f>IF(Taula1[[#This Row],[Grup justificat     (fer servir opcions de la llista desplegable)]]=1,1,0)</f>
        <v>0</v>
      </c>
      <c r="BJ749" s="126">
        <f>IF(Taula1[[#This Row],[Espai reservat Administració]]=1,1,0)</f>
        <v>0</v>
      </c>
      <c r="BK749" s="111"/>
      <c r="BL749" s="126">
        <f>IF(Taula1[[#This Row],[Grup justificat     (fer servir opcions de la llista desplegable)]]=2,1,0)</f>
        <v>0</v>
      </c>
      <c r="BM749" s="126">
        <f>IF(Taula1[[#This Row],[Espai reservat Administració]]=2,1,0)</f>
        <v>0</v>
      </c>
      <c r="BN749" s="73"/>
      <c r="BO749" s="73"/>
      <c r="BP749" s="73"/>
      <c r="BQ749" s="73"/>
      <c r="BR749" s="73"/>
      <c r="BS749" s="73"/>
      <c r="BT749" s="73"/>
      <c r="BU749" s="73"/>
      <c r="BV749" s="73"/>
      <c r="BW749" s="73"/>
      <c r="BX749" s="73"/>
      <c r="BY749" s="73"/>
      <c r="BZ749" s="73"/>
      <c r="CA749" s="73"/>
      <c r="CB749" s="73"/>
      <c r="CC749" s="73"/>
      <c r="CD749" s="73"/>
      <c r="CE749" s="73"/>
      <c r="CF749" s="73"/>
      <c r="CG749" s="63">
        <f t="shared" si="181"/>
        <v>0</v>
      </c>
      <c r="CH749" s="63">
        <f t="shared" si="182"/>
        <v>0</v>
      </c>
      <c r="CI749" s="73"/>
      <c r="CJ749" s="63">
        <f>IF(Taula1[[#This Row],[Tipus de contracte                                  (fer servir opcions de la llista desplegable)]]="Indefinit",1,0)</f>
        <v>0</v>
      </c>
      <c r="CK749" s="63">
        <f>IF(Taula1[[#This Row],[Tipus de contracte                                  (fer servir opcions de la llista desplegable)]]="Temporal, igual o superior a 6 mesos",1,0)</f>
        <v>0</v>
      </c>
      <c r="CL749" s="63">
        <f>IF(Taula1[[#This Row],[Tipus de contracte                                  (fer servir opcions de la llista desplegable)]]="Substitució per IT",1,0)</f>
        <v>0</v>
      </c>
      <c r="CM749" s="73"/>
      <c r="CN749" s="63">
        <f>IF(Taula1[[#This Row],[Relació llocs de treball]]&gt;=1,1,0)</f>
        <v>0</v>
      </c>
      <c r="CO749" s="73"/>
      <c r="CP749" s="63">
        <f>IF(Taula1[[#This Row],[Identitat de gènere                                                          (fer servir opcions de la llista desplegable)]]="Home",1,0)</f>
        <v>0</v>
      </c>
      <c r="CQ749" s="63">
        <f>IF(Taula1[[#This Row],[Identitat de gènere                                                          (fer servir opcions de la llista desplegable)]]="Dona",1,0)</f>
        <v>0</v>
      </c>
      <c r="CR749" s="63">
        <f>IF(Taula1[[#This Row],[Identitat de gènere                                                          (fer servir opcions de la llista desplegable)]]="No binari",1,0)</f>
        <v>0</v>
      </c>
      <c r="CS749" s="73"/>
      <c r="CT749" s="63">
        <f t="shared" si="176"/>
        <v>0</v>
      </c>
      <c r="CU749" s="64">
        <f t="shared" si="183"/>
        <v>0</v>
      </c>
      <c r="CW749" s="64">
        <f t="shared" si="184"/>
        <v>0</v>
      </c>
      <c r="CX749" s="64">
        <f t="shared" si="185"/>
        <v>0</v>
      </c>
      <c r="CY749" s="64">
        <f t="shared" si="186"/>
        <v>0</v>
      </c>
      <c r="CZ749" s="64">
        <f t="shared" si="187"/>
        <v>0</v>
      </c>
      <c r="DB749" s="64">
        <f t="shared" si="188"/>
        <v>0</v>
      </c>
      <c r="DC749" s="64">
        <f t="shared" si="189"/>
        <v>0</v>
      </c>
      <c r="DD749" s="64">
        <f t="shared" si="190"/>
        <v>0</v>
      </c>
      <c r="DE749" s="64">
        <f t="shared" si="191"/>
        <v>0</v>
      </c>
    </row>
    <row r="750" spans="2:109" x14ac:dyDescent="0.3">
      <c r="B750" s="167"/>
      <c r="C750" s="186"/>
      <c r="D750" s="2"/>
      <c r="E750" s="67"/>
      <c r="F750" s="5"/>
      <c r="G750" s="5"/>
      <c r="H750" s="187"/>
      <c r="I750" s="111" t="str">
        <f ca="1">IF(Taula1[[#This Row],[Data naixement (format dd/mm/aaaa)]]="","0",DATEDIF(Taula1[[#This Row],[Data naixement (format dd/mm/aaaa)]],TODAY(),"Y"))</f>
        <v>0</v>
      </c>
      <c r="J750" s="6"/>
      <c r="K750" s="6"/>
      <c r="L750" s="6"/>
      <c r="M750" s="6"/>
      <c r="N750" s="56"/>
      <c r="O750" s="56"/>
      <c r="P750" s="56"/>
      <c r="Q750" s="6"/>
      <c r="R750" s="7"/>
      <c r="S750" s="143">
        <f>Taula1[[#This Row],[Mesos naturals sencers treballats període justificat (01/01/2023 - 31/03/2023)]]</f>
        <v>0</v>
      </c>
      <c r="T750" s="194">
        <f>Taula1[[#This Row],[Dies treballats període justificat (01/01/2023 - 31/03/2023)              no comptabilitzats com a mes natural sencer]]</f>
        <v>0</v>
      </c>
      <c r="U750" s="12"/>
      <c r="V750" s="7"/>
      <c r="W750" s="188"/>
      <c r="X750" s="188"/>
      <c r="Y750" s="188"/>
      <c r="Z750" s="188"/>
      <c r="AA750" s="190"/>
      <c r="AB750" s="143">
        <f>Taula1[[#This Row],[Grup justificat     (fer servir opcions de la llista desplegable)]]</f>
        <v>0</v>
      </c>
      <c r="AC750" s="182"/>
      <c r="AD750" s="39"/>
      <c r="AE750" s="131">
        <f>ROUND((AF750/100)*756*Taula1[[#This Row],[Mesos naturals sencers treballats període justificat (01/01/2023 - 31/03/2023)]],2)</f>
        <v>0</v>
      </c>
      <c r="AF750" s="81">
        <f>Taula1[[#This Row],[% Jornada segons contracte
(no posar el símbol %) ]]-Taula1[[#This Row],[% Reducció salari per baix rendiment        (no posar el símbol %)]]</f>
        <v>0</v>
      </c>
      <c r="AG750" s="131">
        <f>ROUND((AH750/100)*24.8547945*Taula1[[#This Row],[Dies treballats període justificat (01/01/2023 - 31/03/2023)              no comptabilitzats com a mes natural sencer]],2)</f>
        <v>0</v>
      </c>
      <c r="AH750" s="79">
        <f>Taula1[[#This Row],[% Jornada segons contracte
(no posar el símbol %) ]]-Taula1[[#This Row],[% Reducció salari per baix rendiment        (no posar el símbol %)]]</f>
        <v>0</v>
      </c>
      <c r="AI750" s="131">
        <f t="shared" si="177"/>
        <v>0</v>
      </c>
      <c r="AJ750" s="39"/>
      <c r="AK750" s="131">
        <f>ROUND((AL750/100)*756*Taula1[[#This Row],[Espai reservat Administració  (mesos)]],2)</f>
        <v>0</v>
      </c>
      <c r="AL750" s="81">
        <f>Taula1[[#This Row],[% Jornada segons contracte
(no posar el símbol %) ]]-Taula1[[#This Row],[% Reducció salari per baix rendiment        (no posar el símbol %)]]</f>
        <v>0</v>
      </c>
      <c r="AM750" s="131">
        <f>ROUND((AN750/100)*24.8547945*Taula1[[#This Row],[Espai reservat Administració (dies)]],2)</f>
        <v>0</v>
      </c>
      <c r="AN750" s="79">
        <f>Taula1[[#This Row],[% Jornada segons contracte
(no posar el símbol %) ]]-Taula1[[#This Row],[% Reducció salari per baix rendiment        (no posar el símbol %)]]</f>
        <v>0</v>
      </c>
      <c r="AO750" s="131">
        <f t="shared" si="178"/>
        <v>0</v>
      </c>
      <c r="AP750" s="87"/>
      <c r="AQ750" s="137">
        <f>ROUND((AR750/100)*693*Taula1[[#This Row],[Mesos naturals sencers treballats període justificat (01/01/2023 - 31/03/2023)]],2)</f>
        <v>0</v>
      </c>
      <c r="AR750" s="90">
        <f>Taula1[[#This Row],[% Jornada segons contracte
(no posar el símbol %) ]]-Taula1[[#This Row],[% Reducció salari per baix rendiment        (no posar el símbol %)]]</f>
        <v>0</v>
      </c>
      <c r="AS750" s="137">
        <f>ROUND((AT750/100)*22.78356164*Taula1[[#This Row],[Dies treballats període justificat (01/01/2023 - 31/03/2023)              no comptabilitzats com a mes natural sencer]],2)</f>
        <v>0</v>
      </c>
      <c r="AT750" s="90">
        <f>Taula1[[#This Row],[% Jornada segons contracte
(no posar el símbol %) ]]-Taula1[[#This Row],[% Reducció salari per baix rendiment        (no posar el símbol %)]]</f>
        <v>0</v>
      </c>
      <c r="AU750" s="137">
        <f t="shared" si="179"/>
        <v>0</v>
      </c>
      <c r="AV750" s="87"/>
      <c r="AW750" s="136">
        <f>ROUND((AX750/100)*693*Taula1[[#This Row],[Espai reservat Administració  (mesos)]],2)</f>
        <v>0</v>
      </c>
      <c r="AX750" s="90">
        <f>Taula1[[#This Row],[% Jornada segons contracte
(no posar el símbol %) ]]-Taula1[[#This Row],[% Reducció salari per baix rendiment        (no posar el símbol %)]]</f>
        <v>0</v>
      </c>
      <c r="AY750" s="131">
        <f>ROUND((AZ750/100)*22.78356164*Taula1[[#This Row],[Espai reservat Administració (dies)]],2)</f>
        <v>0</v>
      </c>
      <c r="AZ750" s="81">
        <f>Taula1[[#This Row],[% Jornada segons contracte
(no posar el símbol %) ]]-Taula1[[#This Row],[% Reducció salari per baix rendiment        (no posar el símbol %)]]</f>
        <v>0</v>
      </c>
      <c r="BA750" s="82">
        <f t="shared" si="180"/>
        <v>0</v>
      </c>
      <c r="BB750" s="41"/>
      <c r="BC750" s="131">
        <f>IF(Taula1[[#This Row],[Grup justificat     (fer servir opcions de la llista desplegable)]]=1,AI750,0)</f>
        <v>0</v>
      </c>
      <c r="BD750" s="131">
        <f>IF(Taula1[[#This Row],[Grup justificat     (fer servir opcions de la llista desplegable)]]=2,AU750,0)</f>
        <v>0</v>
      </c>
      <c r="BE750" s="41"/>
      <c r="BF750" s="131">
        <f>IF(Taula1[[#This Row],[Espai reservat Administració]]=1,AO750,0)</f>
        <v>0</v>
      </c>
      <c r="BG750" s="82">
        <f>IF(Taula1[[#This Row],[Espai reservat Administració]]=2,BA750,0)</f>
        <v>0</v>
      </c>
      <c r="BH750" s="41"/>
      <c r="BI750" s="126">
        <f>IF(Taula1[[#This Row],[Grup justificat     (fer servir opcions de la llista desplegable)]]=1,1,0)</f>
        <v>0</v>
      </c>
      <c r="BJ750" s="126">
        <f>IF(Taula1[[#This Row],[Espai reservat Administració]]=1,1,0)</f>
        <v>0</v>
      </c>
      <c r="BK750" s="111"/>
      <c r="BL750" s="126">
        <f>IF(Taula1[[#This Row],[Grup justificat     (fer servir opcions de la llista desplegable)]]=2,1,0)</f>
        <v>0</v>
      </c>
      <c r="BM750" s="126">
        <f>IF(Taula1[[#This Row],[Espai reservat Administració]]=2,1,0)</f>
        <v>0</v>
      </c>
      <c r="BN750" s="73"/>
      <c r="BO750" s="73"/>
      <c r="BP750" s="73"/>
      <c r="BQ750" s="73"/>
      <c r="BR750" s="73"/>
      <c r="BS750" s="73"/>
      <c r="BT750" s="73"/>
      <c r="BU750" s="73"/>
      <c r="BV750" s="73"/>
      <c r="BW750" s="73"/>
      <c r="BX750" s="73"/>
      <c r="BY750" s="73"/>
      <c r="BZ750" s="73"/>
      <c r="CA750" s="73"/>
      <c r="CB750" s="73"/>
      <c r="CC750" s="73"/>
      <c r="CD750" s="73"/>
      <c r="CE750" s="73"/>
      <c r="CF750" s="73"/>
      <c r="CG750" s="63">
        <f t="shared" si="181"/>
        <v>0</v>
      </c>
      <c r="CH750" s="63">
        <f t="shared" si="182"/>
        <v>0</v>
      </c>
      <c r="CI750" s="73"/>
      <c r="CJ750" s="63">
        <f>IF(Taula1[[#This Row],[Tipus de contracte                                  (fer servir opcions de la llista desplegable)]]="Indefinit",1,0)</f>
        <v>0</v>
      </c>
      <c r="CK750" s="63">
        <f>IF(Taula1[[#This Row],[Tipus de contracte                                  (fer servir opcions de la llista desplegable)]]="Temporal, igual o superior a 6 mesos",1,0)</f>
        <v>0</v>
      </c>
      <c r="CL750" s="63">
        <f>IF(Taula1[[#This Row],[Tipus de contracte                                  (fer servir opcions de la llista desplegable)]]="Substitució per IT",1,0)</f>
        <v>0</v>
      </c>
      <c r="CM750" s="73"/>
      <c r="CN750" s="63">
        <f>IF(Taula1[[#This Row],[Relació llocs de treball]]&gt;=1,1,0)</f>
        <v>0</v>
      </c>
      <c r="CO750" s="73"/>
      <c r="CP750" s="63">
        <f>IF(Taula1[[#This Row],[Identitat de gènere                                                          (fer servir opcions de la llista desplegable)]]="Home",1,0)</f>
        <v>0</v>
      </c>
      <c r="CQ750" s="63">
        <f>IF(Taula1[[#This Row],[Identitat de gènere                                                          (fer servir opcions de la llista desplegable)]]="Dona",1,0)</f>
        <v>0</v>
      </c>
      <c r="CR750" s="63">
        <f>IF(Taula1[[#This Row],[Identitat de gènere                                                          (fer servir opcions de la llista desplegable)]]="No binari",1,0)</f>
        <v>0</v>
      </c>
      <c r="CS750" s="73"/>
      <c r="CT750" s="63">
        <f t="shared" si="176"/>
        <v>0</v>
      </c>
      <c r="CU750" s="64">
        <f t="shared" si="183"/>
        <v>0</v>
      </c>
      <c r="CW750" s="64">
        <f t="shared" si="184"/>
        <v>0</v>
      </c>
      <c r="CX750" s="64">
        <f t="shared" si="185"/>
        <v>0</v>
      </c>
      <c r="CY750" s="64">
        <f t="shared" si="186"/>
        <v>0</v>
      </c>
      <c r="CZ750" s="64">
        <f t="shared" si="187"/>
        <v>0</v>
      </c>
      <c r="DB750" s="64">
        <f t="shared" si="188"/>
        <v>0</v>
      </c>
      <c r="DC750" s="64">
        <f t="shared" si="189"/>
        <v>0</v>
      </c>
      <c r="DD750" s="64">
        <f t="shared" si="190"/>
        <v>0</v>
      </c>
      <c r="DE750" s="64">
        <f t="shared" si="191"/>
        <v>0</v>
      </c>
    </row>
    <row r="751" spans="2:109" x14ac:dyDescent="0.3">
      <c r="B751" s="167"/>
      <c r="C751" s="186"/>
      <c r="D751" s="2"/>
      <c r="E751" s="67"/>
      <c r="F751" s="5"/>
      <c r="G751" s="5"/>
      <c r="H751" s="187"/>
      <c r="I751" s="111" t="str">
        <f ca="1">IF(Taula1[[#This Row],[Data naixement (format dd/mm/aaaa)]]="","0",DATEDIF(Taula1[[#This Row],[Data naixement (format dd/mm/aaaa)]],TODAY(),"Y"))</f>
        <v>0</v>
      </c>
      <c r="J751" s="6"/>
      <c r="K751" s="6"/>
      <c r="L751" s="6"/>
      <c r="M751" s="6"/>
      <c r="N751" s="56"/>
      <c r="O751" s="56"/>
      <c r="P751" s="56"/>
      <c r="Q751" s="6"/>
      <c r="R751" s="7"/>
      <c r="S751" s="143">
        <f>Taula1[[#This Row],[Mesos naturals sencers treballats període justificat (01/01/2023 - 31/03/2023)]]</f>
        <v>0</v>
      </c>
      <c r="T751" s="194">
        <f>Taula1[[#This Row],[Dies treballats període justificat (01/01/2023 - 31/03/2023)              no comptabilitzats com a mes natural sencer]]</f>
        <v>0</v>
      </c>
      <c r="U751" s="12"/>
      <c r="V751" s="7"/>
      <c r="W751" s="188"/>
      <c r="X751" s="188"/>
      <c r="Y751" s="188"/>
      <c r="Z751" s="188"/>
      <c r="AA751" s="190"/>
      <c r="AB751" s="143">
        <f>Taula1[[#This Row],[Grup justificat     (fer servir opcions de la llista desplegable)]]</f>
        <v>0</v>
      </c>
      <c r="AC751" s="182"/>
      <c r="AD751" s="39"/>
      <c r="AE751" s="131">
        <f>ROUND((AF751/100)*756*Taula1[[#This Row],[Mesos naturals sencers treballats període justificat (01/01/2023 - 31/03/2023)]],2)</f>
        <v>0</v>
      </c>
      <c r="AF751" s="81">
        <f>Taula1[[#This Row],[% Jornada segons contracte
(no posar el símbol %) ]]-Taula1[[#This Row],[% Reducció salari per baix rendiment        (no posar el símbol %)]]</f>
        <v>0</v>
      </c>
      <c r="AG751" s="131">
        <f>ROUND((AH751/100)*24.8547945*Taula1[[#This Row],[Dies treballats període justificat (01/01/2023 - 31/03/2023)              no comptabilitzats com a mes natural sencer]],2)</f>
        <v>0</v>
      </c>
      <c r="AH751" s="79">
        <f>Taula1[[#This Row],[% Jornada segons contracte
(no posar el símbol %) ]]-Taula1[[#This Row],[% Reducció salari per baix rendiment        (no posar el símbol %)]]</f>
        <v>0</v>
      </c>
      <c r="AI751" s="131">
        <f t="shared" si="177"/>
        <v>0</v>
      </c>
      <c r="AJ751" s="39"/>
      <c r="AK751" s="131">
        <f>ROUND((AL751/100)*756*Taula1[[#This Row],[Espai reservat Administració  (mesos)]],2)</f>
        <v>0</v>
      </c>
      <c r="AL751" s="81">
        <f>Taula1[[#This Row],[% Jornada segons contracte
(no posar el símbol %) ]]-Taula1[[#This Row],[% Reducció salari per baix rendiment        (no posar el símbol %)]]</f>
        <v>0</v>
      </c>
      <c r="AM751" s="131">
        <f>ROUND((AN751/100)*24.8547945*Taula1[[#This Row],[Espai reservat Administració (dies)]],2)</f>
        <v>0</v>
      </c>
      <c r="AN751" s="79">
        <f>Taula1[[#This Row],[% Jornada segons contracte
(no posar el símbol %) ]]-Taula1[[#This Row],[% Reducció salari per baix rendiment        (no posar el símbol %)]]</f>
        <v>0</v>
      </c>
      <c r="AO751" s="131">
        <f t="shared" si="178"/>
        <v>0</v>
      </c>
      <c r="AP751" s="87"/>
      <c r="AQ751" s="137">
        <f>ROUND((AR751/100)*693*Taula1[[#This Row],[Mesos naturals sencers treballats període justificat (01/01/2023 - 31/03/2023)]],2)</f>
        <v>0</v>
      </c>
      <c r="AR751" s="90">
        <f>Taula1[[#This Row],[% Jornada segons contracte
(no posar el símbol %) ]]-Taula1[[#This Row],[% Reducció salari per baix rendiment        (no posar el símbol %)]]</f>
        <v>0</v>
      </c>
      <c r="AS751" s="137">
        <f>ROUND((AT751/100)*22.78356164*Taula1[[#This Row],[Dies treballats període justificat (01/01/2023 - 31/03/2023)              no comptabilitzats com a mes natural sencer]],2)</f>
        <v>0</v>
      </c>
      <c r="AT751" s="90">
        <f>Taula1[[#This Row],[% Jornada segons contracte
(no posar el símbol %) ]]-Taula1[[#This Row],[% Reducció salari per baix rendiment        (no posar el símbol %)]]</f>
        <v>0</v>
      </c>
      <c r="AU751" s="137">
        <f t="shared" si="179"/>
        <v>0</v>
      </c>
      <c r="AV751" s="87"/>
      <c r="AW751" s="136">
        <f>ROUND((AX751/100)*693*Taula1[[#This Row],[Espai reservat Administració  (mesos)]],2)</f>
        <v>0</v>
      </c>
      <c r="AX751" s="90">
        <f>Taula1[[#This Row],[% Jornada segons contracte
(no posar el símbol %) ]]-Taula1[[#This Row],[% Reducció salari per baix rendiment        (no posar el símbol %)]]</f>
        <v>0</v>
      </c>
      <c r="AY751" s="131">
        <f>ROUND((AZ751/100)*22.78356164*Taula1[[#This Row],[Espai reservat Administració (dies)]],2)</f>
        <v>0</v>
      </c>
      <c r="AZ751" s="81">
        <f>Taula1[[#This Row],[% Jornada segons contracte
(no posar el símbol %) ]]-Taula1[[#This Row],[% Reducció salari per baix rendiment        (no posar el símbol %)]]</f>
        <v>0</v>
      </c>
      <c r="BA751" s="82">
        <f t="shared" si="180"/>
        <v>0</v>
      </c>
      <c r="BB751" s="41"/>
      <c r="BC751" s="131">
        <f>IF(Taula1[[#This Row],[Grup justificat     (fer servir opcions de la llista desplegable)]]=1,AI751,0)</f>
        <v>0</v>
      </c>
      <c r="BD751" s="131">
        <f>IF(Taula1[[#This Row],[Grup justificat     (fer servir opcions de la llista desplegable)]]=2,AU751,0)</f>
        <v>0</v>
      </c>
      <c r="BE751" s="41"/>
      <c r="BF751" s="131">
        <f>IF(Taula1[[#This Row],[Espai reservat Administració]]=1,AO751,0)</f>
        <v>0</v>
      </c>
      <c r="BG751" s="82">
        <f>IF(Taula1[[#This Row],[Espai reservat Administració]]=2,BA751,0)</f>
        <v>0</v>
      </c>
      <c r="BH751" s="41"/>
      <c r="BI751" s="126">
        <f>IF(Taula1[[#This Row],[Grup justificat     (fer servir opcions de la llista desplegable)]]=1,1,0)</f>
        <v>0</v>
      </c>
      <c r="BJ751" s="126">
        <f>IF(Taula1[[#This Row],[Espai reservat Administració]]=1,1,0)</f>
        <v>0</v>
      </c>
      <c r="BK751" s="111"/>
      <c r="BL751" s="126">
        <f>IF(Taula1[[#This Row],[Grup justificat     (fer servir opcions de la llista desplegable)]]=2,1,0)</f>
        <v>0</v>
      </c>
      <c r="BM751" s="126">
        <f>IF(Taula1[[#This Row],[Espai reservat Administració]]=2,1,0)</f>
        <v>0</v>
      </c>
      <c r="BN751" s="73"/>
      <c r="BO751" s="73"/>
      <c r="BP751" s="73"/>
      <c r="BQ751" s="73"/>
      <c r="BR751" s="73"/>
      <c r="BS751" s="73"/>
      <c r="BT751" s="73"/>
      <c r="BU751" s="73"/>
      <c r="BV751" s="73"/>
      <c r="BW751" s="73"/>
      <c r="BX751" s="73"/>
      <c r="BY751" s="73"/>
      <c r="BZ751" s="73"/>
      <c r="CA751" s="73"/>
      <c r="CB751" s="73"/>
      <c r="CC751" s="73"/>
      <c r="CD751" s="73"/>
      <c r="CE751" s="73"/>
      <c r="CF751" s="73"/>
      <c r="CG751" s="63">
        <f t="shared" si="181"/>
        <v>0</v>
      </c>
      <c r="CH751" s="63">
        <f t="shared" si="182"/>
        <v>0</v>
      </c>
      <c r="CI751" s="73"/>
      <c r="CJ751" s="63">
        <f>IF(Taula1[[#This Row],[Tipus de contracte                                  (fer servir opcions de la llista desplegable)]]="Indefinit",1,0)</f>
        <v>0</v>
      </c>
      <c r="CK751" s="63">
        <f>IF(Taula1[[#This Row],[Tipus de contracte                                  (fer servir opcions de la llista desplegable)]]="Temporal, igual o superior a 6 mesos",1,0)</f>
        <v>0</v>
      </c>
      <c r="CL751" s="63">
        <f>IF(Taula1[[#This Row],[Tipus de contracte                                  (fer servir opcions de la llista desplegable)]]="Substitució per IT",1,0)</f>
        <v>0</v>
      </c>
      <c r="CM751" s="73"/>
      <c r="CN751" s="63">
        <f>IF(Taula1[[#This Row],[Relació llocs de treball]]&gt;=1,1,0)</f>
        <v>0</v>
      </c>
      <c r="CO751" s="73"/>
      <c r="CP751" s="63">
        <f>IF(Taula1[[#This Row],[Identitat de gènere                                                          (fer servir opcions de la llista desplegable)]]="Home",1,0)</f>
        <v>0</v>
      </c>
      <c r="CQ751" s="63">
        <f>IF(Taula1[[#This Row],[Identitat de gènere                                                          (fer servir opcions de la llista desplegable)]]="Dona",1,0)</f>
        <v>0</v>
      </c>
      <c r="CR751" s="63">
        <f>IF(Taula1[[#This Row],[Identitat de gènere                                                          (fer servir opcions de la llista desplegable)]]="No binari",1,0)</f>
        <v>0</v>
      </c>
      <c r="CS751" s="73"/>
      <c r="CT751" s="63">
        <f t="shared" si="176"/>
        <v>0</v>
      </c>
      <c r="CU751" s="64">
        <f t="shared" si="183"/>
        <v>0</v>
      </c>
      <c r="CW751" s="64">
        <f t="shared" si="184"/>
        <v>0</v>
      </c>
      <c r="CX751" s="64">
        <f t="shared" si="185"/>
        <v>0</v>
      </c>
      <c r="CY751" s="64">
        <f t="shared" si="186"/>
        <v>0</v>
      </c>
      <c r="CZ751" s="64">
        <f t="shared" si="187"/>
        <v>0</v>
      </c>
      <c r="DB751" s="64">
        <f t="shared" si="188"/>
        <v>0</v>
      </c>
      <c r="DC751" s="64">
        <f t="shared" si="189"/>
        <v>0</v>
      </c>
      <c r="DD751" s="64">
        <f t="shared" si="190"/>
        <v>0</v>
      </c>
      <c r="DE751" s="64">
        <f t="shared" si="191"/>
        <v>0</v>
      </c>
    </row>
    <row r="752" spans="2:109" x14ac:dyDescent="0.3">
      <c r="B752" s="167"/>
      <c r="C752" s="186"/>
      <c r="D752" s="2"/>
      <c r="E752" s="67"/>
      <c r="F752" s="5"/>
      <c r="G752" s="5"/>
      <c r="H752" s="187"/>
      <c r="I752" s="111" t="str">
        <f ca="1">IF(Taula1[[#This Row],[Data naixement (format dd/mm/aaaa)]]="","0",DATEDIF(Taula1[[#This Row],[Data naixement (format dd/mm/aaaa)]],TODAY(),"Y"))</f>
        <v>0</v>
      </c>
      <c r="J752" s="6"/>
      <c r="K752" s="6"/>
      <c r="L752" s="6"/>
      <c r="M752" s="6"/>
      <c r="N752" s="56"/>
      <c r="O752" s="56"/>
      <c r="P752" s="56"/>
      <c r="Q752" s="6"/>
      <c r="R752" s="7"/>
      <c r="S752" s="143">
        <f>Taula1[[#This Row],[Mesos naturals sencers treballats període justificat (01/01/2023 - 31/03/2023)]]</f>
        <v>0</v>
      </c>
      <c r="T752" s="194">
        <f>Taula1[[#This Row],[Dies treballats període justificat (01/01/2023 - 31/03/2023)              no comptabilitzats com a mes natural sencer]]</f>
        <v>0</v>
      </c>
      <c r="U752" s="12"/>
      <c r="V752" s="7"/>
      <c r="W752" s="188"/>
      <c r="X752" s="188"/>
      <c r="Y752" s="188"/>
      <c r="Z752" s="188"/>
      <c r="AA752" s="190"/>
      <c r="AB752" s="143">
        <f>Taula1[[#This Row],[Grup justificat     (fer servir opcions de la llista desplegable)]]</f>
        <v>0</v>
      </c>
      <c r="AC752" s="182"/>
      <c r="AD752" s="39"/>
      <c r="AE752" s="131">
        <f>ROUND((AF752/100)*756*Taula1[[#This Row],[Mesos naturals sencers treballats període justificat (01/01/2023 - 31/03/2023)]],2)</f>
        <v>0</v>
      </c>
      <c r="AF752" s="81">
        <f>Taula1[[#This Row],[% Jornada segons contracte
(no posar el símbol %) ]]-Taula1[[#This Row],[% Reducció salari per baix rendiment        (no posar el símbol %)]]</f>
        <v>0</v>
      </c>
      <c r="AG752" s="131">
        <f>ROUND((AH752/100)*24.8547945*Taula1[[#This Row],[Dies treballats període justificat (01/01/2023 - 31/03/2023)              no comptabilitzats com a mes natural sencer]],2)</f>
        <v>0</v>
      </c>
      <c r="AH752" s="79">
        <f>Taula1[[#This Row],[% Jornada segons contracte
(no posar el símbol %) ]]-Taula1[[#This Row],[% Reducció salari per baix rendiment        (no posar el símbol %)]]</f>
        <v>0</v>
      </c>
      <c r="AI752" s="131">
        <f t="shared" si="177"/>
        <v>0</v>
      </c>
      <c r="AJ752" s="39"/>
      <c r="AK752" s="131">
        <f>ROUND((AL752/100)*756*Taula1[[#This Row],[Espai reservat Administració  (mesos)]],2)</f>
        <v>0</v>
      </c>
      <c r="AL752" s="81">
        <f>Taula1[[#This Row],[% Jornada segons contracte
(no posar el símbol %) ]]-Taula1[[#This Row],[% Reducció salari per baix rendiment        (no posar el símbol %)]]</f>
        <v>0</v>
      </c>
      <c r="AM752" s="131">
        <f>ROUND((AN752/100)*24.8547945*Taula1[[#This Row],[Espai reservat Administració (dies)]],2)</f>
        <v>0</v>
      </c>
      <c r="AN752" s="79">
        <f>Taula1[[#This Row],[% Jornada segons contracte
(no posar el símbol %) ]]-Taula1[[#This Row],[% Reducció salari per baix rendiment        (no posar el símbol %)]]</f>
        <v>0</v>
      </c>
      <c r="AO752" s="131">
        <f t="shared" si="178"/>
        <v>0</v>
      </c>
      <c r="AP752" s="87"/>
      <c r="AQ752" s="137">
        <f>ROUND((AR752/100)*693*Taula1[[#This Row],[Mesos naturals sencers treballats període justificat (01/01/2023 - 31/03/2023)]],2)</f>
        <v>0</v>
      </c>
      <c r="AR752" s="90">
        <f>Taula1[[#This Row],[% Jornada segons contracte
(no posar el símbol %) ]]-Taula1[[#This Row],[% Reducció salari per baix rendiment        (no posar el símbol %)]]</f>
        <v>0</v>
      </c>
      <c r="AS752" s="137">
        <f>ROUND((AT752/100)*22.78356164*Taula1[[#This Row],[Dies treballats període justificat (01/01/2023 - 31/03/2023)              no comptabilitzats com a mes natural sencer]],2)</f>
        <v>0</v>
      </c>
      <c r="AT752" s="90">
        <f>Taula1[[#This Row],[% Jornada segons contracte
(no posar el símbol %) ]]-Taula1[[#This Row],[% Reducció salari per baix rendiment        (no posar el símbol %)]]</f>
        <v>0</v>
      </c>
      <c r="AU752" s="137">
        <f t="shared" si="179"/>
        <v>0</v>
      </c>
      <c r="AV752" s="87"/>
      <c r="AW752" s="136">
        <f>ROUND((AX752/100)*693*Taula1[[#This Row],[Espai reservat Administració  (mesos)]],2)</f>
        <v>0</v>
      </c>
      <c r="AX752" s="90">
        <f>Taula1[[#This Row],[% Jornada segons contracte
(no posar el símbol %) ]]-Taula1[[#This Row],[% Reducció salari per baix rendiment        (no posar el símbol %)]]</f>
        <v>0</v>
      </c>
      <c r="AY752" s="131">
        <f>ROUND((AZ752/100)*22.78356164*Taula1[[#This Row],[Espai reservat Administració (dies)]],2)</f>
        <v>0</v>
      </c>
      <c r="AZ752" s="81">
        <f>Taula1[[#This Row],[% Jornada segons contracte
(no posar el símbol %) ]]-Taula1[[#This Row],[% Reducció salari per baix rendiment        (no posar el símbol %)]]</f>
        <v>0</v>
      </c>
      <c r="BA752" s="82">
        <f t="shared" si="180"/>
        <v>0</v>
      </c>
      <c r="BB752" s="41"/>
      <c r="BC752" s="131">
        <f>IF(Taula1[[#This Row],[Grup justificat     (fer servir opcions de la llista desplegable)]]=1,AI752,0)</f>
        <v>0</v>
      </c>
      <c r="BD752" s="131">
        <f>IF(Taula1[[#This Row],[Grup justificat     (fer servir opcions de la llista desplegable)]]=2,AU752,0)</f>
        <v>0</v>
      </c>
      <c r="BE752" s="41"/>
      <c r="BF752" s="131">
        <f>IF(Taula1[[#This Row],[Espai reservat Administració]]=1,AO752,0)</f>
        <v>0</v>
      </c>
      <c r="BG752" s="82">
        <f>IF(Taula1[[#This Row],[Espai reservat Administració]]=2,BA752,0)</f>
        <v>0</v>
      </c>
      <c r="BH752" s="41"/>
      <c r="BI752" s="126">
        <f>IF(Taula1[[#This Row],[Grup justificat     (fer servir opcions de la llista desplegable)]]=1,1,0)</f>
        <v>0</v>
      </c>
      <c r="BJ752" s="126">
        <f>IF(Taula1[[#This Row],[Espai reservat Administració]]=1,1,0)</f>
        <v>0</v>
      </c>
      <c r="BK752" s="111"/>
      <c r="BL752" s="126">
        <f>IF(Taula1[[#This Row],[Grup justificat     (fer servir opcions de la llista desplegable)]]=2,1,0)</f>
        <v>0</v>
      </c>
      <c r="BM752" s="126">
        <f>IF(Taula1[[#This Row],[Espai reservat Administració]]=2,1,0)</f>
        <v>0</v>
      </c>
      <c r="BN752" s="73"/>
      <c r="BO752" s="73"/>
      <c r="BP752" s="73"/>
      <c r="BQ752" s="73"/>
      <c r="BR752" s="73"/>
      <c r="BS752" s="73"/>
      <c r="BT752" s="73"/>
      <c r="BU752" s="73"/>
      <c r="BV752" s="73"/>
      <c r="BW752" s="73"/>
      <c r="BX752" s="73"/>
      <c r="BY752" s="73"/>
      <c r="BZ752" s="73"/>
      <c r="CA752" s="73"/>
      <c r="CB752" s="73"/>
      <c r="CC752" s="73"/>
      <c r="CD752" s="73"/>
      <c r="CE752" s="73"/>
      <c r="CF752" s="73"/>
      <c r="CG752" s="63">
        <f t="shared" si="181"/>
        <v>0</v>
      </c>
      <c r="CH752" s="63">
        <f t="shared" si="182"/>
        <v>0</v>
      </c>
      <c r="CI752" s="73"/>
      <c r="CJ752" s="63">
        <f>IF(Taula1[[#This Row],[Tipus de contracte                                  (fer servir opcions de la llista desplegable)]]="Indefinit",1,0)</f>
        <v>0</v>
      </c>
      <c r="CK752" s="63">
        <f>IF(Taula1[[#This Row],[Tipus de contracte                                  (fer servir opcions de la llista desplegable)]]="Temporal, igual o superior a 6 mesos",1,0)</f>
        <v>0</v>
      </c>
      <c r="CL752" s="63">
        <f>IF(Taula1[[#This Row],[Tipus de contracte                                  (fer servir opcions de la llista desplegable)]]="Substitució per IT",1,0)</f>
        <v>0</v>
      </c>
      <c r="CM752" s="73"/>
      <c r="CN752" s="63">
        <f>IF(Taula1[[#This Row],[Relació llocs de treball]]&gt;=1,1,0)</f>
        <v>0</v>
      </c>
      <c r="CO752" s="73"/>
      <c r="CP752" s="63">
        <f>IF(Taula1[[#This Row],[Identitat de gènere                                                          (fer servir opcions de la llista desplegable)]]="Home",1,0)</f>
        <v>0</v>
      </c>
      <c r="CQ752" s="63">
        <f>IF(Taula1[[#This Row],[Identitat de gènere                                                          (fer servir opcions de la llista desplegable)]]="Dona",1,0)</f>
        <v>0</v>
      </c>
      <c r="CR752" s="63">
        <f>IF(Taula1[[#This Row],[Identitat de gènere                                                          (fer servir opcions de la llista desplegable)]]="No binari",1,0)</f>
        <v>0</v>
      </c>
      <c r="CS752" s="73"/>
      <c r="CT752" s="63">
        <f t="shared" si="176"/>
        <v>0</v>
      </c>
      <c r="CU752" s="64">
        <f t="shared" si="183"/>
        <v>0</v>
      </c>
      <c r="CW752" s="64">
        <f t="shared" si="184"/>
        <v>0</v>
      </c>
      <c r="CX752" s="64">
        <f t="shared" si="185"/>
        <v>0</v>
      </c>
      <c r="CY752" s="64">
        <f t="shared" si="186"/>
        <v>0</v>
      </c>
      <c r="CZ752" s="64">
        <f t="shared" si="187"/>
        <v>0</v>
      </c>
      <c r="DB752" s="64">
        <f t="shared" si="188"/>
        <v>0</v>
      </c>
      <c r="DC752" s="64">
        <f t="shared" si="189"/>
        <v>0</v>
      </c>
      <c r="DD752" s="64">
        <f t="shared" si="190"/>
        <v>0</v>
      </c>
      <c r="DE752" s="64">
        <f t="shared" si="191"/>
        <v>0</v>
      </c>
    </row>
    <row r="753" spans="2:109" x14ac:dyDescent="0.3">
      <c r="B753" s="167"/>
      <c r="C753" s="186"/>
      <c r="D753" s="2"/>
      <c r="E753" s="67"/>
      <c r="F753" s="5"/>
      <c r="G753" s="5"/>
      <c r="H753" s="187"/>
      <c r="I753" s="111" t="str">
        <f ca="1">IF(Taula1[[#This Row],[Data naixement (format dd/mm/aaaa)]]="","0",DATEDIF(Taula1[[#This Row],[Data naixement (format dd/mm/aaaa)]],TODAY(),"Y"))</f>
        <v>0</v>
      </c>
      <c r="J753" s="6"/>
      <c r="K753" s="6"/>
      <c r="L753" s="6"/>
      <c r="M753" s="6"/>
      <c r="N753" s="56"/>
      <c r="O753" s="56"/>
      <c r="P753" s="56"/>
      <c r="Q753" s="6"/>
      <c r="R753" s="7"/>
      <c r="S753" s="143">
        <f>Taula1[[#This Row],[Mesos naturals sencers treballats període justificat (01/01/2023 - 31/03/2023)]]</f>
        <v>0</v>
      </c>
      <c r="T753" s="194">
        <f>Taula1[[#This Row],[Dies treballats període justificat (01/01/2023 - 31/03/2023)              no comptabilitzats com a mes natural sencer]]</f>
        <v>0</v>
      </c>
      <c r="U753" s="12"/>
      <c r="V753" s="7"/>
      <c r="W753" s="188"/>
      <c r="X753" s="188"/>
      <c r="Y753" s="188"/>
      <c r="Z753" s="188"/>
      <c r="AA753" s="190"/>
      <c r="AB753" s="143">
        <f>Taula1[[#This Row],[Grup justificat     (fer servir opcions de la llista desplegable)]]</f>
        <v>0</v>
      </c>
      <c r="AC753" s="182"/>
      <c r="AD753" s="39"/>
      <c r="AE753" s="131">
        <f>ROUND((AF753/100)*756*Taula1[[#This Row],[Mesos naturals sencers treballats període justificat (01/01/2023 - 31/03/2023)]],2)</f>
        <v>0</v>
      </c>
      <c r="AF753" s="81">
        <f>Taula1[[#This Row],[% Jornada segons contracte
(no posar el símbol %) ]]-Taula1[[#This Row],[% Reducció salari per baix rendiment        (no posar el símbol %)]]</f>
        <v>0</v>
      </c>
      <c r="AG753" s="131">
        <f>ROUND((AH753/100)*24.8547945*Taula1[[#This Row],[Dies treballats període justificat (01/01/2023 - 31/03/2023)              no comptabilitzats com a mes natural sencer]],2)</f>
        <v>0</v>
      </c>
      <c r="AH753" s="79">
        <f>Taula1[[#This Row],[% Jornada segons contracte
(no posar el símbol %) ]]-Taula1[[#This Row],[% Reducció salari per baix rendiment        (no posar el símbol %)]]</f>
        <v>0</v>
      </c>
      <c r="AI753" s="131">
        <f t="shared" si="177"/>
        <v>0</v>
      </c>
      <c r="AJ753" s="39"/>
      <c r="AK753" s="131">
        <f>ROUND((AL753/100)*756*Taula1[[#This Row],[Espai reservat Administració  (mesos)]],2)</f>
        <v>0</v>
      </c>
      <c r="AL753" s="81">
        <f>Taula1[[#This Row],[% Jornada segons contracte
(no posar el símbol %) ]]-Taula1[[#This Row],[% Reducció salari per baix rendiment        (no posar el símbol %)]]</f>
        <v>0</v>
      </c>
      <c r="AM753" s="131">
        <f>ROUND((AN753/100)*24.8547945*Taula1[[#This Row],[Espai reservat Administració (dies)]],2)</f>
        <v>0</v>
      </c>
      <c r="AN753" s="79">
        <f>Taula1[[#This Row],[% Jornada segons contracte
(no posar el símbol %) ]]-Taula1[[#This Row],[% Reducció salari per baix rendiment        (no posar el símbol %)]]</f>
        <v>0</v>
      </c>
      <c r="AO753" s="131">
        <f t="shared" si="178"/>
        <v>0</v>
      </c>
      <c r="AP753" s="87"/>
      <c r="AQ753" s="137">
        <f>ROUND((AR753/100)*693*Taula1[[#This Row],[Mesos naturals sencers treballats període justificat (01/01/2023 - 31/03/2023)]],2)</f>
        <v>0</v>
      </c>
      <c r="AR753" s="90">
        <f>Taula1[[#This Row],[% Jornada segons contracte
(no posar el símbol %) ]]-Taula1[[#This Row],[% Reducció salari per baix rendiment        (no posar el símbol %)]]</f>
        <v>0</v>
      </c>
      <c r="AS753" s="137">
        <f>ROUND((AT753/100)*22.78356164*Taula1[[#This Row],[Dies treballats període justificat (01/01/2023 - 31/03/2023)              no comptabilitzats com a mes natural sencer]],2)</f>
        <v>0</v>
      </c>
      <c r="AT753" s="90">
        <f>Taula1[[#This Row],[% Jornada segons contracte
(no posar el símbol %) ]]-Taula1[[#This Row],[% Reducció salari per baix rendiment        (no posar el símbol %)]]</f>
        <v>0</v>
      </c>
      <c r="AU753" s="137">
        <f t="shared" si="179"/>
        <v>0</v>
      </c>
      <c r="AV753" s="87"/>
      <c r="AW753" s="136">
        <f>ROUND((AX753/100)*693*Taula1[[#This Row],[Espai reservat Administració  (mesos)]],2)</f>
        <v>0</v>
      </c>
      <c r="AX753" s="90">
        <f>Taula1[[#This Row],[% Jornada segons contracte
(no posar el símbol %) ]]-Taula1[[#This Row],[% Reducció salari per baix rendiment        (no posar el símbol %)]]</f>
        <v>0</v>
      </c>
      <c r="AY753" s="131">
        <f>ROUND((AZ753/100)*22.78356164*Taula1[[#This Row],[Espai reservat Administració (dies)]],2)</f>
        <v>0</v>
      </c>
      <c r="AZ753" s="81">
        <f>Taula1[[#This Row],[% Jornada segons contracte
(no posar el símbol %) ]]-Taula1[[#This Row],[% Reducció salari per baix rendiment        (no posar el símbol %)]]</f>
        <v>0</v>
      </c>
      <c r="BA753" s="82">
        <f t="shared" si="180"/>
        <v>0</v>
      </c>
      <c r="BB753" s="41"/>
      <c r="BC753" s="131">
        <f>IF(Taula1[[#This Row],[Grup justificat     (fer servir opcions de la llista desplegable)]]=1,AI753,0)</f>
        <v>0</v>
      </c>
      <c r="BD753" s="131">
        <f>IF(Taula1[[#This Row],[Grup justificat     (fer servir opcions de la llista desplegable)]]=2,AU753,0)</f>
        <v>0</v>
      </c>
      <c r="BE753" s="41"/>
      <c r="BF753" s="131">
        <f>IF(Taula1[[#This Row],[Espai reservat Administració]]=1,AO753,0)</f>
        <v>0</v>
      </c>
      <c r="BG753" s="82">
        <f>IF(Taula1[[#This Row],[Espai reservat Administració]]=2,BA753,0)</f>
        <v>0</v>
      </c>
      <c r="BH753" s="41"/>
      <c r="BI753" s="126">
        <f>IF(Taula1[[#This Row],[Grup justificat     (fer servir opcions de la llista desplegable)]]=1,1,0)</f>
        <v>0</v>
      </c>
      <c r="BJ753" s="126">
        <f>IF(Taula1[[#This Row],[Espai reservat Administració]]=1,1,0)</f>
        <v>0</v>
      </c>
      <c r="BK753" s="111"/>
      <c r="BL753" s="126">
        <f>IF(Taula1[[#This Row],[Grup justificat     (fer servir opcions de la llista desplegable)]]=2,1,0)</f>
        <v>0</v>
      </c>
      <c r="BM753" s="126">
        <f>IF(Taula1[[#This Row],[Espai reservat Administració]]=2,1,0)</f>
        <v>0</v>
      </c>
      <c r="BN753" s="73"/>
      <c r="BO753" s="73"/>
      <c r="BP753" s="73"/>
      <c r="BQ753" s="73"/>
      <c r="BR753" s="73"/>
      <c r="BS753" s="73"/>
      <c r="BT753" s="73"/>
      <c r="BU753" s="73"/>
      <c r="BV753" s="73"/>
      <c r="BW753" s="73"/>
      <c r="BX753" s="73"/>
      <c r="BY753" s="73"/>
      <c r="BZ753" s="73"/>
      <c r="CA753" s="73"/>
      <c r="CB753" s="73"/>
      <c r="CC753" s="73"/>
      <c r="CD753" s="73"/>
      <c r="CE753" s="73"/>
      <c r="CF753" s="73"/>
      <c r="CG753" s="63">
        <f t="shared" si="181"/>
        <v>0</v>
      </c>
      <c r="CH753" s="63">
        <f t="shared" si="182"/>
        <v>0</v>
      </c>
      <c r="CI753" s="73"/>
      <c r="CJ753" s="63">
        <f>IF(Taula1[[#This Row],[Tipus de contracte                                  (fer servir opcions de la llista desplegable)]]="Indefinit",1,0)</f>
        <v>0</v>
      </c>
      <c r="CK753" s="63">
        <f>IF(Taula1[[#This Row],[Tipus de contracte                                  (fer servir opcions de la llista desplegable)]]="Temporal, igual o superior a 6 mesos",1,0)</f>
        <v>0</v>
      </c>
      <c r="CL753" s="63">
        <f>IF(Taula1[[#This Row],[Tipus de contracte                                  (fer servir opcions de la llista desplegable)]]="Substitució per IT",1,0)</f>
        <v>0</v>
      </c>
      <c r="CM753" s="73"/>
      <c r="CN753" s="63">
        <f>IF(Taula1[[#This Row],[Relació llocs de treball]]&gt;=1,1,0)</f>
        <v>0</v>
      </c>
      <c r="CO753" s="73"/>
      <c r="CP753" s="63">
        <f>IF(Taula1[[#This Row],[Identitat de gènere                                                          (fer servir opcions de la llista desplegable)]]="Home",1,0)</f>
        <v>0</v>
      </c>
      <c r="CQ753" s="63">
        <f>IF(Taula1[[#This Row],[Identitat de gènere                                                          (fer servir opcions de la llista desplegable)]]="Dona",1,0)</f>
        <v>0</v>
      </c>
      <c r="CR753" s="63">
        <f>IF(Taula1[[#This Row],[Identitat de gènere                                                          (fer servir opcions de la llista desplegable)]]="No binari",1,0)</f>
        <v>0</v>
      </c>
      <c r="CS753" s="73"/>
      <c r="CT753" s="63">
        <f t="shared" si="176"/>
        <v>0</v>
      </c>
      <c r="CU753" s="64">
        <f t="shared" si="183"/>
        <v>0</v>
      </c>
      <c r="CW753" s="64">
        <f t="shared" si="184"/>
        <v>0</v>
      </c>
      <c r="CX753" s="64">
        <f t="shared" si="185"/>
        <v>0</v>
      </c>
      <c r="CY753" s="64">
        <f t="shared" si="186"/>
        <v>0</v>
      </c>
      <c r="CZ753" s="64">
        <f t="shared" si="187"/>
        <v>0</v>
      </c>
      <c r="DB753" s="64">
        <f t="shared" si="188"/>
        <v>0</v>
      </c>
      <c r="DC753" s="64">
        <f t="shared" si="189"/>
        <v>0</v>
      </c>
      <c r="DD753" s="64">
        <f t="shared" si="190"/>
        <v>0</v>
      </c>
      <c r="DE753" s="64">
        <f t="shared" si="191"/>
        <v>0</v>
      </c>
    </row>
    <row r="754" spans="2:109" x14ac:dyDescent="0.3">
      <c r="B754" s="167"/>
      <c r="C754" s="186"/>
      <c r="D754" s="2"/>
      <c r="E754" s="67"/>
      <c r="F754" s="5"/>
      <c r="G754" s="5"/>
      <c r="H754" s="187"/>
      <c r="I754" s="111" t="str">
        <f ca="1">IF(Taula1[[#This Row],[Data naixement (format dd/mm/aaaa)]]="","0",DATEDIF(Taula1[[#This Row],[Data naixement (format dd/mm/aaaa)]],TODAY(),"Y"))</f>
        <v>0</v>
      </c>
      <c r="J754" s="6"/>
      <c r="K754" s="6"/>
      <c r="L754" s="6"/>
      <c r="M754" s="6"/>
      <c r="N754" s="56"/>
      <c r="O754" s="56"/>
      <c r="P754" s="56"/>
      <c r="Q754" s="6"/>
      <c r="R754" s="7"/>
      <c r="S754" s="143">
        <f>Taula1[[#This Row],[Mesos naturals sencers treballats període justificat (01/01/2023 - 31/03/2023)]]</f>
        <v>0</v>
      </c>
      <c r="T754" s="194">
        <f>Taula1[[#This Row],[Dies treballats període justificat (01/01/2023 - 31/03/2023)              no comptabilitzats com a mes natural sencer]]</f>
        <v>0</v>
      </c>
      <c r="U754" s="12"/>
      <c r="V754" s="7"/>
      <c r="W754" s="188"/>
      <c r="X754" s="188"/>
      <c r="Y754" s="188"/>
      <c r="Z754" s="188"/>
      <c r="AA754" s="190"/>
      <c r="AB754" s="143">
        <f>Taula1[[#This Row],[Grup justificat     (fer servir opcions de la llista desplegable)]]</f>
        <v>0</v>
      </c>
      <c r="AC754" s="182"/>
      <c r="AD754" s="39"/>
      <c r="AE754" s="131">
        <f>ROUND((AF754/100)*756*Taula1[[#This Row],[Mesos naturals sencers treballats període justificat (01/01/2023 - 31/03/2023)]],2)</f>
        <v>0</v>
      </c>
      <c r="AF754" s="81">
        <f>Taula1[[#This Row],[% Jornada segons contracte
(no posar el símbol %) ]]-Taula1[[#This Row],[% Reducció salari per baix rendiment        (no posar el símbol %)]]</f>
        <v>0</v>
      </c>
      <c r="AG754" s="131">
        <f>ROUND((AH754/100)*24.8547945*Taula1[[#This Row],[Dies treballats període justificat (01/01/2023 - 31/03/2023)              no comptabilitzats com a mes natural sencer]],2)</f>
        <v>0</v>
      </c>
      <c r="AH754" s="79">
        <f>Taula1[[#This Row],[% Jornada segons contracte
(no posar el símbol %) ]]-Taula1[[#This Row],[% Reducció salari per baix rendiment        (no posar el símbol %)]]</f>
        <v>0</v>
      </c>
      <c r="AI754" s="131">
        <f t="shared" si="177"/>
        <v>0</v>
      </c>
      <c r="AJ754" s="39"/>
      <c r="AK754" s="131">
        <f>ROUND((AL754/100)*756*Taula1[[#This Row],[Espai reservat Administració  (mesos)]],2)</f>
        <v>0</v>
      </c>
      <c r="AL754" s="81">
        <f>Taula1[[#This Row],[% Jornada segons contracte
(no posar el símbol %) ]]-Taula1[[#This Row],[% Reducció salari per baix rendiment        (no posar el símbol %)]]</f>
        <v>0</v>
      </c>
      <c r="AM754" s="131">
        <f>ROUND((AN754/100)*24.8547945*Taula1[[#This Row],[Espai reservat Administració (dies)]],2)</f>
        <v>0</v>
      </c>
      <c r="AN754" s="79">
        <f>Taula1[[#This Row],[% Jornada segons contracte
(no posar el símbol %) ]]-Taula1[[#This Row],[% Reducció salari per baix rendiment        (no posar el símbol %)]]</f>
        <v>0</v>
      </c>
      <c r="AO754" s="131">
        <f t="shared" si="178"/>
        <v>0</v>
      </c>
      <c r="AP754" s="87"/>
      <c r="AQ754" s="137">
        <f>ROUND((AR754/100)*693*Taula1[[#This Row],[Mesos naturals sencers treballats període justificat (01/01/2023 - 31/03/2023)]],2)</f>
        <v>0</v>
      </c>
      <c r="AR754" s="90">
        <f>Taula1[[#This Row],[% Jornada segons contracte
(no posar el símbol %) ]]-Taula1[[#This Row],[% Reducció salari per baix rendiment        (no posar el símbol %)]]</f>
        <v>0</v>
      </c>
      <c r="AS754" s="137">
        <f>ROUND((AT754/100)*22.78356164*Taula1[[#This Row],[Dies treballats període justificat (01/01/2023 - 31/03/2023)              no comptabilitzats com a mes natural sencer]],2)</f>
        <v>0</v>
      </c>
      <c r="AT754" s="90">
        <f>Taula1[[#This Row],[% Jornada segons contracte
(no posar el símbol %) ]]-Taula1[[#This Row],[% Reducció salari per baix rendiment        (no posar el símbol %)]]</f>
        <v>0</v>
      </c>
      <c r="AU754" s="137">
        <f t="shared" si="179"/>
        <v>0</v>
      </c>
      <c r="AV754" s="87"/>
      <c r="AW754" s="136">
        <f>ROUND((AX754/100)*693*Taula1[[#This Row],[Espai reservat Administració  (mesos)]],2)</f>
        <v>0</v>
      </c>
      <c r="AX754" s="90">
        <f>Taula1[[#This Row],[% Jornada segons contracte
(no posar el símbol %) ]]-Taula1[[#This Row],[% Reducció salari per baix rendiment        (no posar el símbol %)]]</f>
        <v>0</v>
      </c>
      <c r="AY754" s="131">
        <f>ROUND((AZ754/100)*22.78356164*Taula1[[#This Row],[Espai reservat Administració (dies)]],2)</f>
        <v>0</v>
      </c>
      <c r="AZ754" s="81">
        <f>Taula1[[#This Row],[% Jornada segons contracte
(no posar el símbol %) ]]-Taula1[[#This Row],[% Reducció salari per baix rendiment        (no posar el símbol %)]]</f>
        <v>0</v>
      </c>
      <c r="BA754" s="82">
        <f t="shared" si="180"/>
        <v>0</v>
      </c>
      <c r="BB754" s="41"/>
      <c r="BC754" s="131">
        <f>IF(Taula1[[#This Row],[Grup justificat     (fer servir opcions de la llista desplegable)]]=1,AI754,0)</f>
        <v>0</v>
      </c>
      <c r="BD754" s="131">
        <f>IF(Taula1[[#This Row],[Grup justificat     (fer servir opcions de la llista desplegable)]]=2,AU754,0)</f>
        <v>0</v>
      </c>
      <c r="BE754" s="41"/>
      <c r="BF754" s="131">
        <f>IF(Taula1[[#This Row],[Espai reservat Administració]]=1,AO754,0)</f>
        <v>0</v>
      </c>
      <c r="BG754" s="82">
        <f>IF(Taula1[[#This Row],[Espai reservat Administració]]=2,BA754,0)</f>
        <v>0</v>
      </c>
      <c r="BH754" s="41"/>
      <c r="BI754" s="126">
        <f>IF(Taula1[[#This Row],[Grup justificat     (fer servir opcions de la llista desplegable)]]=1,1,0)</f>
        <v>0</v>
      </c>
      <c r="BJ754" s="126">
        <f>IF(Taula1[[#This Row],[Espai reservat Administració]]=1,1,0)</f>
        <v>0</v>
      </c>
      <c r="BK754" s="111"/>
      <c r="BL754" s="126">
        <f>IF(Taula1[[#This Row],[Grup justificat     (fer servir opcions de la llista desplegable)]]=2,1,0)</f>
        <v>0</v>
      </c>
      <c r="BM754" s="126">
        <f>IF(Taula1[[#This Row],[Espai reservat Administració]]=2,1,0)</f>
        <v>0</v>
      </c>
      <c r="BN754" s="73"/>
      <c r="BO754" s="73"/>
      <c r="BP754" s="73"/>
      <c r="BQ754" s="73"/>
      <c r="BR754" s="73"/>
      <c r="BS754" s="73"/>
      <c r="BT754" s="73"/>
      <c r="BU754" s="73"/>
      <c r="BV754" s="73"/>
      <c r="BW754" s="73"/>
      <c r="BX754" s="73"/>
      <c r="BY754" s="73"/>
      <c r="BZ754" s="73"/>
      <c r="CA754" s="73"/>
      <c r="CB754" s="73"/>
      <c r="CC754" s="73"/>
      <c r="CD754" s="73"/>
      <c r="CE754" s="73"/>
      <c r="CF754" s="73"/>
      <c r="CG754" s="63">
        <f t="shared" si="181"/>
        <v>0</v>
      </c>
      <c r="CH754" s="63">
        <f t="shared" si="182"/>
        <v>0</v>
      </c>
      <c r="CI754" s="73"/>
      <c r="CJ754" s="63">
        <f>IF(Taula1[[#This Row],[Tipus de contracte                                  (fer servir opcions de la llista desplegable)]]="Indefinit",1,0)</f>
        <v>0</v>
      </c>
      <c r="CK754" s="63">
        <f>IF(Taula1[[#This Row],[Tipus de contracte                                  (fer servir opcions de la llista desplegable)]]="Temporal, igual o superior a 6 mesos",1,0)</f>
        <v>0</v>
      </c>
      <c r="CL754" s="63">
        <f>IF(Taula1[[#This Row],[Tipus de contracte                                  (fer servir opcions de la llista desplegable)]]="Substitució per IT",1,0)</f>
        <v>0</v>
      </c>
      <c r="CM754" s="73"/>
      <c r="CN754" s="63">
        <f>IF(Taula1[[#This Row],[Relació llocs de treball]]&gt;=1,1,0)</f>
        <v>0</v>
      </c>
      <c r="CO754" s="73"/>
      <c r="CP754" s="63">
        <f>IF(Taula1[[#This Row],[Identitat de gènere                                                          (fer servir opcions de la llista desplegable)]]="Home",1,0)</f>
        <v>0</v>
      </c>
      <c r="CQ754" s="63">
        <f>IF(Taula1[[#This Row],[Identitat de gènere                                                          (fer servir opcions de la llista desplegable)]]="Dona",1,0)</f>
        <v>0</v>
      </c>
      <c r="CR754" s="63">
        <f>IF(Taula1[[#This Row],[Identitat de gènere                                                          (fer servir opcions de la llista desplegable)]]="No binari",1,0)</f>
        <v>0</v>
      </c>
      <c r="CS754" s="73"/>
      <c r="CT754" s="63">
        <f t="shared" si="176"/>
        <v>0</v>
      </c>
      <c r="CU754" s="64">
        <f t="shared" si="183"/>
        <v>0</v>
      </c>
      <c r="CW754" s="64">
        <f t="shared" si="184"/>
        <v>0</v>
      </c>
      <c r="CX754" s="64">
        <f t="shared" si="185"/>
        <v>0</v>
      </c>
      <c r="CY754" s="64">
        <f t="shared" si="186"/>
        <v>0</v>
      </c>
      <c r="CZ754" s="64">
        <f t="shared" si="187"/>
        <v>0</v>
      </c>
      <c r="DB754" s="64">
        <f t="shared" si="188"/>
        <v>0</v>
      </c>
      <c r="DC754" s="64">
        <f t="shared" si="189"/>
        <v>0</v>
      </c>
      <c r="DD754" s="64">
        <f t="shared" si="190"/>
        <v>0</v>
      </c>
      <c r="DE754" s="64">
        <f t="shared" si="191"/>
        <v>0</v>
      </c>
    </row>
    <row r="755" spans="2:109" x14ac:dyDescent="0.3">
      <c r="B755" s="167"/>
      <c r="C755" s="186"/>
      <c r="D755" s="2"/>
      <c r="E755" s="67"/>
      <c r="F755" s="5"/>
      <c r="G755" s="5"/>
      <c r="H755" s="187"/>
      <c r="I755" s="111" t="str">
        <f ca="1">IF(Taula1[[#This Row],[Data naixement (format dd/mm/aaaa)]]="","0",DATEDIF(Taula1[[#This Row],[Data naixement (format dd/mm/aaaa)]],TODAY(),"Y"))</f>
        <v>0</v>
      </c>
      <c r="J755" s="6"/>
      <c r="K755" s="6"/>
      <c r="L755" s="6"/>
      <c r="M755" s="6"/>
      <c r="N755" s="56"/>
      <c r="O755" s="56"/>
      <c r="P755" s="56"/>
      <c r="Q755" s="6"/>
      <c r="R755" s="7"/>
      <c r="S755" s="143">
        <f>Taula1[[#This Row],[Mesos naturals sencers treballats període justificat (01/01/2023 - 31/03/2023)]]</f>
        <v>0</v>
      </c>
      <c r="T755" s="194">
        <f>Taula1[[#This Row],[Dies treballats període justificat (01/01/2023 - 31/03/2023)              no comptabilitzats com a mes natural sencer]]</f>
        <v>0</v>
      </c>
      <c r="U755" s="12"/>
      <c r="V755" s="7"/>
      <c r="W755" s="188"/>
      <c r="X755" s="188"/>
      <c r="Y755" s="188"/>
      <c r="Z755" s="188"/>
      <c r="AA755" s="190"/>
      <c r="AB755" s="143">
        <f>Taula1[[#This Row],[Grup justificat     (fer servir opcions de la llista desplegable)]]</f>
        <v>0</v>
      </c>
      <c r="AC755" s="182"/>
      <c r="AD755" s="39"/>
      <c r="AE755" s="131">
        <f>ROUND((AF755/100)*756*Taula1[[#This Row],[Mesos naturals sencers treballats període justificat (01/01/2023 - 31/03/2023)]],2)</f>
        <v>0</v>
      </c>
      <c r="AF755" s="81">
        <f>Taula1[[#This Row],[% Jornada segons contracte
(no posar el símbol %) ]]-Taula1[[#This Row],[% Reducció salari per baix rendiment        (no posar el símbol %)]]</f>
        <v>0</v>
      </c>
      <c r="AG755" s="131">
        <f>ROUND((AH755/100)*24.8547945*Taula1[[#This Row],[Dies treballats període justificat (01/01/2023 - 31/03/2023)              no comptabilitzats com a mes natural sencer]],2)</f>
        <v>0</v>
      </c>
      <c r="AH755" s="79">
        <f>Taula1[[#This Row],[% Jornada segons contracte
(no posar el símbol %) ]]-Taula1[[#This Row],[% Reducció salari per baix rendiment        (no posar el símbol %)]]</f>
        <v>0</v>
      </c>
      <c r="AI755" s="131">
        <f t="shared" si="177"/>
        <v>0</v>
      </c>
      <c r="AJ755" s="39"/>
      <c r="AK755" s="131">
        <f>ROUND((AL755/100)*756*Taula1[[#This Row],[Espai reservat Administració  (mesos)]],2)</f>
        <v>0</v>
      </c>
      <c r="AL755" s="81">
        <f>Taula1[[#This Row],[% Jornada segons contracte
(no posar el símbol %) ]]-Taula1[[#This Row],[% Reducció salari per baix rendiment        (no posar el símbol %)]]</f>
        <v>0</v>
      </c>
      <c r="AM755" s="131">
        <f>ROUND((AN755/100)*24.8547945*Taula1[[#This Row],[Espai reservat Administració (dies)]],2)</f>
        <v>0</v>
      </c>
      <c r="AN755" s="79">
        <f>Taula1[[#This Row],[% Jornada segons contracte
(no posar el símbol %) ]]-Taula1[[#This Row],[% Reducció salari per baix rendiment        (no posar el símbol %)]]</f>
        <v>0</v>
      </c>
      <c r="AO755" s="131">
        <f t="shared" si="178"/>
        <v>0</v>
      </c>
      <c r="AP755" s="87"/>
      <c r="AQ755" s="137">
        <f>ROUND((AR755/100)*693*Taula1[[#This Row],[Mesos naturals sencers treballats període justificat (01/01/2023 - 31/03/2023)]],2)</f>
        <v>0</v>
      </c>
      <c r="AR755" s="90">
        <f>Taula1[[#This Row],[% Jornada segons contracte
(no posar el símbol %) ]]-Taula1[[#This Row],[% Reducció salari per baix rendiment        (no posar el símbol %)]]</f>
        <v>0</v>
      </c>
      <c r="AS755" s="137">
        <f>ROUND((AT755/100)*22.78356164*Taula1[[#This Row],[Dies treballats període justificat (01/01/2023 - 31/03/2023)              no comptabilitzats com a mes natural sencer]],2)</f>
        <v>0</v>
      </c>
      <c r="AT755" s="90">
        <f>Taula1[[#This Row],[% Jornada segons contracte
(no posar el símbol %) ]]-Taula1[[#This Row],[% Reducció salari per baix rendiment        (no posar el símbol %)]]</f>
        <v>0</v>
      </c>
      <c r="AU755" s="137">
        <f t="shared" si="179"/>
        <v>0</v>
      </c>
      <c r="AV755" s="87"/>
      <c r="AW755" s="136">
        <f>ROUND((AX755/100)*693*Taula1[[#This Row],[Espai reservat Administració  (mesos)]],2)</f>
        <v>0</v>
      </c>
      <c r="AX755" s="90">
        <f>Taula1[[#This Row],[% Jornada segons contracte
(no posar el símbol %) ]]-Taula1[[#This Row],[% Reducció salari per baix rendiment        (no posar el símbol %)]]</f>
        <v>0</v>
      </c>
      <c r="AY755" s="131">
        <f>ROUND((AZ755/100)*22.78356164*Taula1[[#This Row],[Espai reservat Administració (dies)]],2)</f>
        <v>0</v>
      </c>
      <c r="AZ755" s="81">
        <f>Taula1[[#This Row],[% Jornada segons contracte
(no posar el símbol %) ]]-Taula1[[#This Row],[% Reducció salari per baix rendiment        (no posar el símbol %)]]</f>
        <v>0</v>
      </c>
      <c r="BA755" s="82">
        <f t="shared" si="180"/>
        <v>0</v>
      </c>
      <c r="BB755" s="41"/>
      <c r="BC755" s="131">
        <f>IF(Taula1[[#This Row],[Grup justificat     (fer servir opcions de la llista desplegable)]]=1,AI755,0)</f>
        <v>0</v>
      </c>
      <c r="BD755" s="131">
        <f>IF(Taula1[[#This Row],[Grup justificat     (fer servir opcions de la llista desplegable)]]=2,AU755,0)</f>
        <v>0</v>
      </c>
      <c r="BE755" s="41"/>
      <c r="BF755" s="131">
        <f>IF(Taula1[[#This Row],[Espai reservat Administració]]=1,AO755,0)</f>
        <v>0</v>
      </c>
      <c r="BG755" s="82">
        <f>IF(Taula1[[#This Row],[Espai reservat Administració]]=2,BA755,0)</f>
        <v>0</v>
      </c>
      <c r="BH755" s="41"/>
      <c r="BI755" s="126">
        <f>IF(Taula1[[#This Row],[Grup justificat     (fer servir opcions de la llista desplegable)]]=1,1,0)</f>
        <v>0</v>
      </c>
      <c r="BJ755" s="126">
        <f>IF(Taula1[[#This Row],[Espai reservat Administració]]=1,1,0)</f>
        <v>0</v>
      </c>
      <c r="BK755" s="111"/>
      <c r="BL755" s="126">
        <f>IF(Taula1[[#This Row],[Grup justificat     (fer servir opcions de la llista desplegable)]]=2,1,0)</f>
        <v>0</v>
      </c>
      <c r="BM755" s="126">
        <f>IF(Taula1[[#This Row],[Espai reservat Administració]]=2,1,0)</f>
        <v>0</v>
      </c>
      <c r="BN755" s="73"/>
      <c r="BO755" s="73"/>
      <c r="BP755" s="73"/>
      <c r="BQ755" s="73"/>
      <c r="BR755" s="73"/>
      <c r="BS755" s="73"/>
      <c r="BT755" s="73"/>
      <c r="BU755" s="73"/>
      <c r="BV755" s="73"/>
      <c r="BW755" s="73"/>
      <c r="BX755" s="73"/>
      <c r="BY755" s="73"/>
      <c r="BZ755" s="73"/>
      <c r="CA755" s="73"/>
      <c r="CB755" s="73"/>
      <c r="CC755" s="73"/>
      <c r="CD755" s="73"/>
      <c r="CE755" s="73"/>
      <c r="CF755" s="73"/>
      <c r="CG755" s="63">
        <f t="shared" si="181"/>
        <v>0</v>
      </c>
      <c r="CH755" s="63">
        <f t="shared" si="182"/>
        <v>0</v>
      </c>
      <c r="CI755" s="73"/>
      <c r="CJ755" s="63">
        <f>IF(Taula1[[#This Row],[Tipus de contracte                                  (fer servir opcions de la llista desplegable)]]="Indefinit",1,0)</f>
        <v>0</v>
      </c>
      <c r="CK755" s="63">
        <f>IF(Taula1[[#This Row],[Tipus de contracte                                  (fer servir opcions de la llista desplegable)]]="Temporal, igual o superior a 6 mesos",1,0)</f>
        <v>0</v>
      </c>
      <c r="CL755" s="63">
        <f>IF(Taula1[[#This Row],[Tipus de contracte                                  (fer servir opcions de la llista desplegable)]]="Substitució per IT",1,0)</f>
        <v>0</v>
      </c>
      <c r="CM755" s="73"/>
      <c r="CN755" s="63">
        <f>IF(Taula1[[#This Row],[Relació llocs de treball]]&gt;=1,1,0)</f>
        <v>0</v>
      </c>
      <c r="CO755" s="73"/>
      <c r="CP755" s="63">
        <f>IF(Taula1[[#This Row],[Identitat de gènere                                                          (fer servir opcions de la llista desplegable)]]="Home",1,0)</f>
        <v>0</v>
      </c>
      <c r="CQ755" s="63">
        <f>IF(Taula1[[#This Row],[Identitat de gènere                                                          (fer servir opcions de la llista desplegable)]]="Dona",1,0)</f>
        <v>0</v>
      </c>
      <c r="CR755" s="63">
        <f>IF(Taula1[[#This Row],[Identitat de gènere                                                          (fer servir opcions de la llista desplegable)]]="No binari",1,0)</f>
        <v>0</v>
      </c>
      <c r="CS755" s="73"/>
      <c r="CT755" s="63">
        <f t="shared" si="176"/>
        <v>0</v>
      </c>
      <c r="CU755" s="64">
        <f t="shared" si="183"/>
        <v>0</v>
      </c>
      <c r="CW755" s="64">
        <f t="shared" si="184"/>
        <v>0</v>
      </c>
      <c r="CX755" s="64">
        <f t="shared" si="185"/>
        <v>0</v>
      </c>
      <c r="CY755" s="64">
        <f t="shared" si="186"/>
        <v>0</v>
      </c>
      <c r="CZ755" s="64">
        <f t="shared" si="187"/>
        <v>0</v>
      </c>
      <c r="DB755" s="64">
        <f t="shared" si="188"/>
        <v>0</v>
      </c>
      <c r="DC755" s="64">
        <f t="shared" si="189"/>
        <v>0</v>
      </c>
      <c r="DD755" s="64">
        <f t="shared" si="190"/>
        <v>0</v>
      </c>
      <c r="DE755" s="64">
        <f t="shared" si="191"/>
        <v>0</v>
      </c>
    </row>
    <row r="756" spans="2:109" x14ac:dyDescent="0.3">
      <c r="B756" s="167"/>
      <c r="C756" s="186"/>
      <c r="D756" s="2"/>
      <c r="E756" s="67"/>
      <c r="F756" s="5"/>
      <c r="G756" s="5"/>
      <c r="H756" s="187"/>
      <c r="I756" s="111" t="str">
        <f ca="1">IF(Taula1[[#This Row],[Data naixement (format dd/mm/aaaa)]]="","0",DATEDIF(Taula1[[#This Row],[Data naixement (format dd/mm/aaaa)]],TODAY(),"Y"))</f>
        <v>0</v>
      </c>
      <c r="J756" s="6"/>
      <c r="K756" s="6"/>
      <c r="L756" s="6"/>
      <c r="M756" s="6"/>
      <c r="N756" s="56"/>
      <c r="O756" s="56"/>
      <c r="P756" s="56"/>
      <c r="Q756" s="6"/>
      <c r="R756" s="7"/>
      <c r="S756" s="143">
        <f>Taula1[[#This Row],[Mesos naturals sencers treballats període justificat (01/01/2023 - 31/03/2023)]]</f>
        <v>0</v>
      </c>
      <c r="T756" s="194">
        <f>Taula1[[#This Row],[Dies treballats període justificat (01/01/2023 - 31/03/2023)              no comptabilitzats com a mes natural sencer]]</f>
        <v>0</v>
      </c>
      <c r="U756" s="12"/>
      <c r="V756" s="7"/>
      <c r="W756" s="188"/>
      <c r="X756" s="188"/>
      <c r="Y756" s="188"/>
      <c r="Z756" s="188"/>
      <c r="AA756" s="190"/>
      <c r="AB756" s="143">
        <f>Taula1[[#This Row],[Grup justificat     (fer servir opcions de la llista desplegable)]]</f>
        <v>0</v>
      </c>
      <c r="AC756" s="182"/>
      <c r="AD756" s="39"/>
      <c r="AE756" s="131">
        <f>ROUND((AF756/100)*756*Taula1[[#This Row],[Mesos naturals sencers treballats període justificat (01/01/2023 - 31/03/2023)]],2)</f>
        <v>0</v>
      </c>
      <c r="AF756" s="81">
        <f>Taula1[[#This Row],[% Jornada segons contracte
(no posar el símbol %) ]]-Taula1[[#This Row],[% Reducció salari per baix rendiment        (no posar el símbol %)]]</f>
        <v>0</v>
      </c>
      <c r="AG756" s="131">
        <f>ROUND((AH756/100)*24.8547945*Taula1[[#This Row],[Dies treballats període justificat (01/01/2023 - 31/03/2023)              no comptabilitzats com a mes natural sencer]],2)</f>
        <v>0</v>
      </c>
      <c r="AH756" s="79">
        <f>Taula1[[#This Row],[% Jornada segons contracte
(no posar el símbol %) ]]-Taula1[[#This Row],[% Reducció salari per baix rendiment        (no posar el símbol %)]]</f>
        <v>0</v>
      </c>
      <c r="AI756" s="131">
        <f t="shared" si="177"/>
        <v>0</v>
      </c>
      <c r="AJ756" s="39"/>
      <c r="AK756" s="131">
        <f>ROUND((AL756/100)*756*Taula1[[#This Row],[Espai reservat Administració  (mesos)]],2)</f>
        <v>0</v>
      </c>
      <c r="AL756" s="81">
        <f>Taula1[[#This Row],[% Jornada segons contracte
(no posar el símbol %) ]]-Taula1[[#This Row],[% Reducció salari per baix rendiment        (no posar el símbol %)]]</f>
        <v>0</v>
      </c>
      <c r="AM756" s="131">
        <f>ROUND((AN756/100)*24.8547945*Taula1[[#This Row],[Espai reservat Administració (dies)]],2)</f>
        <v>0</v>
      </c>
      <c r="AN756" s="79">
        <f>Taula1[[#This Row],[% Jornada segons contracte
(no posar el símbol %) ]]-Taula1[[#This Row],[% Reducció salari per baix rendiment        (no posar el símbol %)]]</f>
        <v>0</v>
      </c>
      <c r="AO756" s="131">
        <f t="shared" si="178"/>
        <v>0</v>
      </c>
      <c r="AP756" s="87"/>
      <c r="AQ756" s="137">
        <f>ROUND((AR756/100)*693*Taula1[[#This Row],[Mesos naturals sencers treballats període justificat (01/01/2023 - 31/03/2023)]],2)</f>
        <v>0</v>
      </c>
      <c r="AR756" s="90">
        <f>Taula1[[#This Row],[% Jornada segons contracte
(no posar el símbol %) ]]-Taula1[[#This Row],[% Reducció salari per baix rendiment        (no posar el símbol %)]]</f>
        <v>0</v>
      </c>
      <c r="AS756" s="137">
        <f>ROUND((AT756/100)*22.78356164*Taula1[[#This Row],[Dies treballats període justificat (01/01/2023 - 31/03/2023)              no comptabilitzats com a mes natural sencer]],2)</f>
        <v>0</v>
      </c>
      <c r="AT756" s="90">
        <f>Taula1[[#This Row],[% Jornada segons contracte
(no posar el símbol %) ]]-Taula1[[#This Row],[% Reducció salari per baix rendiment        (no posar el símbol %)]]</f>
        <v>0</v>
      </c>
      <c r="AU756" s="137">
        <f t="shared" si="179"/>
        <v>0</v>
      </c>
      <c r="AV756" s="87"/>
      <c r="AW756" s="136">
        <f>ROUND((AX756/100)*693*Taula1[[#This Row],[Espai reservat Administració  (mesos)]],2)</f>
        <v>0</v>
      </c>
      <c r="AX756" s="90">
        <f>Taula1[[#This Row],[% Jornada segons contracte
(no posar el símbol %) ]]-Taula1[[#This Row],[% Reducció salari per baix rendiment        (no posar el símbol %)]]</f>
        <v>0</v>
      </c>
      <c r="AY756" s="131">
        <f>ROUND((AZ756/100)*22.78356164*Taula1[[#This Row],[Espai reservat Administració (dies)]],2)</f>
        <v>0</v>
      </c>
      <c r="AZ756" s="81">
        <f>Taula1[[#This Row],[% Jornada segons contracte
(no posar el símbol %) ]]-Taula1[[#This Row],[% Reducció salari per baix rendiment        (no posar el símbol %)]]</f>
        <v>0</v>
      </c>
      <c r="BA756" s="82">
        <f t="shared" si="180"/>
        <v>0</v>
      </c>
      <c r="BB756" s="41"/>
      <c r="BC756" s="131">
        <f>IF(Taula1[[#This Row],[Grup justificat     (fer servir opcions de la llista desplegable)]]=1,AI756,0)</f>
        <v>0</v>
      </c>
      <c r="BD756" s="131">
        <f>IF(Taula1[[#This Row],[Grup justificat     (fer servir opcions de la llista desplegable)]]=2,AU756,0)</f>
        <v>0</v>
      </c>
      <c r="BE756" s="41"/>
      <c r="BF756" s="131">
        <f>IF(Taula1[[#This Row],[Espai reservat Administració]]=1,AO756,0)</f>
        <v>0</v>
      </c>
      <c r="BG756" s="82">
        <f>IF(Taula1[[#This Row],[Espai reservat Administració]]=2,BA756,0)</f>
        <v>0</v>
      </c>
      <c r="BH756" s="41"/>
      <c r="BI756" s="126">
        <f>IF(Taula1[[#This Row],[Grup justificat     (fer servir opcions de la llista desplegable)]]=1,1,0)</f>
        <v>0</v>
      </c>
      <c r="BJ756" s="126">
        <f>IF(Taula1[[#This Row],[Espai reservat Administració]]=1,1,0)</f>
        <v>0</v>
      </c>
      <c r="BK756" s="111"/>
      <c r="BL756" s="126">
        <f>IF(Taula1[[#This Row],[Grup justificat     (fer servir opcions de la llista desplegable)]]=2,1,0)</f>
        <v>0</v>
      </c>
      <c r="BM756" s="126">
        <f>IF(Taula1[[#This Row],[Espai reservat Administració]]=2,1,0)</f>
        <v>0</v>
      </c>
      <c r="BN756" s="73"/>
      <c r="BO756" s="73"/>
      <c r="BP756" s="73"/>
      <c r="BQ756" s="73"/>
      <c r="BR756" s="73"/>
      <c r="BS756" s="73"/>
      <c r="BT756" s="73"/>
      <c r="BU756" s="73"/>
      <c r="BV756" s="73"/>
      <c r="BW756" s="73"/>
      <c r="BX756" s="73"/>
      <c r="BY756" s="73"/>
      <c r="BZ756" s="73"/>
      <c r="CA756" s="73"/>
      <c r="CB756" s="73"/>
      <c r="CC756" s="73"/>
      <c r="CD756" s="73"/>
      <c r="CE756" s="73"/>
      <c r="CF756" s="73"/>
      <c r="CG756" s="63">
        <f t="shared" si="181"/>
        <v>0</v>
      </c>
      <c r="CH756" s="63">
        <f t="shared" si="182"/>
        <v>0</v>
      </c>
      <c r="CI756" s="73"/>
      <c r="CJ756" s="63">
        <f>IF(Taula1[[#This Row],[Tipus de contracte                                  (fer servir opcions de la llista desplegable)]]="Indefinit",1,0)</f>
        <v>0</v>
      </c>
      <c r="CK756" s="63">
        <f>IF(Taula1[[#This Row],[Tipus de contracte                                  (fer servir opcions de la llista desplegable)]]="Temporal, igual o superior a 6 mesos",1,0)</f>
        <v>0</v>
      </c>
      <c r="CL756" s="63">
        <f>IF(Taula1[[#This Row],[Tipus de contracte                                  (fer servir opcions de la llista desplegable)]]="Substitució per IT",1,0)</f>
        <v>0</v>
      </c>
      <c r="CM756" s="73"/>
      <c r="CN756" s="63">
        <f>IF(Taula1[[#This Row],[Relació llocs de treball]]&gt;=1,1,0)</f>
        <v>0</v>
      </c>
      <c r="CO756" s="73"/>
      <c r="CP756" s="63">
        <f>IF(Taula1[[#This Row],[Identitat de gènere                                                          (fer servir opcions de la llista desplegable)]]="Home",1,0)</f>
        <v>0</v>
      </c>
      <c r="CQ756" s="63">
        <f>IF(Taula1[[#This Row],[Identitat de gènere                                                          (fer servir opcions de la llista desplegable)]]="Dona",1,0)</f>
        <v>0</v>
      </c>
      <c r="CR756" s="63">
        <f>IF(Taula1[[#This Row],[Identitat de gènere                                                          (fer servir opcions de la llista desplegable)]]="No binari",1,0)</f>
        <v>0</v>
      </c>
      <c r="CS756" s="73"/>
      <c r="CT756" s="63">
        <f t="shared" si="176"/>
        <v>0</v>
      </c>
      <c r="CU756" s="64">
        <f t="shared" si="183"/>
        <v>0</v>
      </c>
      <c r="CW756" s="64">
        <f t="shared" si="184"/>
        <v>0</v>
      </c>
      <c r="CX756" s="64">
        <f t="shared" si="185"/>
        <v>0</v>
      </c>
      <c r="CY756" s="64">
        <f t="shared" si="186"/>
        <v>0</v>
      </c>
      <c r="CZ756" s="64">
        <f t="shared" si="187"/>
        <v>0</v>
      </c>
      <c r="DB756" s="64">
        <f t="shared" si="188"/>
        <v>0</v>
      </c>
      <c r="DC756" s="64">
        <f t="shared" si="189"/>
        <v>0</v>
      </c>
      <c r="DD756" s="64">
        <f t="shared" si="190"/>
        <v>0</v>
      </c>
      <c r="DE756" s="64">
        <f t="shared" si="191"/>
        <v>0</v>
      </c>
    </row>
    <row r="757" spans="2:109" x14ac:dyDescent="0.3">
      <c r="B757" s="167"/>
      <c r="C757" s="186"/>
      <c r="D757" s="2"/>
      <c r="E757" s="67"/>
      <c r="F757" s="5"/>
      <c r="G757" s="5"/>
      <c r="H757" s="187"/>
      <c r="I757" s="111" t="str">
        <f ca="1">IF(Taula1[[#This Row],[Data naixement (format dd/mm/aaaa)]]="","0",DATEDIF(Taula1[[#This Row],[Data naixement (format dd/mm/aaaa)]],TODAY(),"Y"))</f>
        <v>0</v>
      </c>
      <c r="J757" s="6"/>
      <c r="K757" s="6"/>
      <c r="L757" s="6"/>
      <c r="M757" s="6"/>
      <c r="N757" s="56"/>
      <c r="O757" s="56"/>
      <c r="P757" s="56"/>
      <c r="Q757" s="6"/>
      <c r="R757" s="7"/>
      <c r="S757" s="143">
        <f>Taula1[[#This Row],[Mesos naturals sencers treballats període justificat (01/01/2023 - 31/03/2023)]]</f>
        <v>0</v>
      </c>
      <c r="T757" s="194">
        <f>Taula1[[#This Row],[Dies treballats període justificat (01/01/2023 - 31/03/2023)              no comptabilitzats com a mes natural sencer]]</f>
        <v>0</v>
      </c>
      <c r="U757" s="12"/>
      <c r="V757" s="7"/>
      <c r="W757" s="188"/>
      <c r="X757" s="188"/>
      <c r="Y757" s="188"/>
      <c r="Z757" s="188"/>
      <c r="AA757" s="190"/>
      <c r="AB757" s="143">
        <f>Taula1[[#This Row],[Grup justificat     (fer servir opcions de la llista desplegable)]]</f>
        <v>0</v>
      </c>
      <c r="AC757" s="182"/>
      <c r="AD757" s="39"/>
      <c r="AE757" s="131">
        <f>ROUND((AF757/100)*756*Taula1[[#This Row],[Mesos naturals sencers treballats període justificat (01/01/2023 - 31/03/2023)]],2)</f>
        <v>0</v>
      </c>
      <c r="AF757" s="81">
        <f>Taula1[[#This Row],[% Jornada segons contracte
(no posar el símbol %) ]]-Taula1[[#This Row],[% Reducció salari per baix rendiment        (no posar el símbol %)]]</f>
        <v>0</v>
      </c>
      <c r="AG757" s="131">
        <f>ROUND((AH757/100)*24.8547945*Taula1[[#This Row],[Dies treballats període justificat (01/01/2023 - 31/03/2023)              no comptabilitzats com a mes natural sencer]],2)</f>
        <v>0</v>
      </c>
      <c r="AH757" s="79">
        <f>Taula1[[#This Row],[% Jornada segons contracte
(no posar el símbol %) ]]-Taula1[[#This Row],[% Reducció salari per baix rendiment        (no posar el símbol %)]]</f>
        <v>0</v>
      </c>
      <c r="AI757" s="131">
        <f t="shared" si="177"/>
        <v>0</v>
      </c>
      <c r="AJ757" s="39"/>
      <c r="AK757" s="131">
        <f>ROUND((AL757/100)*756*Taula1[[#This Row],[Espai reservat Administració  (mesos)]],2)</f>
        <v>0</v>
      </c>
      <c r="AL757" s="81">
        <f>Taula1[[#This Row],[% Jornada segons contracte
(no posar el símbol %) ]]-Taula1[[#This Row],[% Reducció salari per baix rendiment        (no posar el símbol %)]]</f>
        <v>0</v>
      </c>
      <c r="AM757" s="131">
        <f>ROUND((AN757/100)*24.8547945*Taula1[[#This Row],[Espai reservat Administració (dies)]],2)</f>
        <v>0</v>
      </c>
      <c r="AN757" s="79">
        <f>Taula1[[#This Row],[% Jornada segons contracte
(no posar el símbol %) ]]-Taula1[[#This Row],[% Reducció salari per baix rendiment        (no posar el símbol %)]]</f>
        <v>0</v>
      </c>
      <c r="AO757" s="131">
        <f t="shared" si="178"/>
        <v>0</v>
      </c>
      <c r="AP757" s="87"/>
      <c r="AQ757" s="137">
        <f>ROUND((AR757/100)*693*Taula1[[#This Row],[Mesos naturals sencers treballats període justificat (01/01/2023 - 31/03/2023)]],2)</f>
        <v>0</v>
      </c>
      <c r="AR757" s="90">
        <f>Taula1[[#This Row],[% Jornada segons contracte
(no posar el símbol %) ]]-Taula1[[#This Row],[% Reducció salari per baix rendiment        (no posar el símbol %)]]</f>
        <v>0</v>
      </c>
      <c r="AS757" s="137">
        <f>ROUND((AT757/100)*22.78356164*Taula1[[#This Row],[Dies treballats període justificat (01/01/2023 - 31/03/2023)              no comptabilitzats com a mes natural sencer]],2)</f>
        <v>0</v>
      </c>
      <c r="AT757" s="90">
        <f>Taula1[[#This Row],[% Jornada segons contracte
(no posar el símbol %) ]]-Taula1[[#This Row],[% Reducció salari per baix rendiment        (no posar el símbol %)]]</f>
        <v>0</v>
      </c>
      <c r="AU757" s="137">
        <f t="shared" si="179"/>
        <v>0</v>
      </c>
      <c r="AV757" s="87"/>
      <c r="AW757" s="136">
        <f>ROUND((AX757/100)*693*Taula1[[#This Row],[Espai reservat Administració  (mesos)]],2)</f>
        <v>0</v>
      </c>
      <c r="AX757" s="90">
        <f>Taula1[[#This Row],[% Jornada segons contracte
(no posar el símbol %) ]]-Taula1[[#This Row],[% Reducció salari per baix rendiment        (no posar el símbol %)]]</f>
        <v>0</v>
      </c>
      <c r="AY757" s="131">
        <f>ROUND((AZ757/100)*22.78356164*Taula1[[#This Row],[Espai reservat Administració (dies)]],2)</f>
        <v>0</v>
      </c>
      <c r="AZ757" s="81">
        <f>Taula1[[#This Row],[% Jornada segons contracte
(no posar el símbol %) ]]-Taula1[[#This Row],[% Reducció salari per baix rendiment        (no posar el símbol %)]]</f>
        <v>0</v>
      </c>
      <c r="BA757" s="82">
        <f t="shared" si="180"/>
        <v>0</v>
      </c>
      <c r="BB757" s="41"/>
      <c r="BC757" s="131">
        <f>IF(Taula1[[#This Row],[Grup justificat     (fer servir opcions de la llista desplegable)]]=1,AI757,0)</f>
        <v>0</v>
      </c>
      <c r="BD757" s="131">
        <f>IF(Taula1[[#This Row],[Grup justificat     (fer servir opcions de la llista desplegable)]]=2,AU757,0)</f>
        <v>0</v>
      </c>
      <c r="BE757" s="41"/>
      <c r="BF757" s="131">
        <f>IF(Taula1[[#This Row],[Espai reservat Administració]]=1,AO757,0)</f>
        <v>0</v>
      </c>
      <c r="BG757" s="82">
        <f>IF(Taula1[[#This Row],[Espai reservat Administració]]=2,BA757,0)</f>
        <v>0</v>
      </c>
      <c r="BH757" s="41"/>
      <c r="BI757" s="126">
        <f>IF(Taula1[[#This Row],[Grup justificat     (fer servir opcions de la llista desplegable)]]=1,1,0)</f>
        <v>0</v>
      </c>
      <c r="BJ757" s="126">
        <f>IF(Taula1[[#This Row],[Espai reservat Administració]]=1,1,0)</f>
        <v>0</v>
      </c>
      <c r="BK757" s="111"/>
      <c r="BL757" s="126">
        <f>IF(Taula1[[#This Row],[Grup justificat     (fer servir opcions de la llista desplegable)]]=2,1,0)</f>
        <v>0</v>
      </c>
      <c r="BM757" s="126">
        <f>IF(Taula1[[#This Row],[Espai reservat Administració]]=2,1,0)</f>
        <v>0</v>
      </c>
      <c r="BN757" s="73"/>
      <c r="BO757" s="73"/>
      <c r="BP757" s="73"/>
      <c r="BQ757" s="73"/>
      <c r="BR757" s="73"/>
      <c r="BS757" s="73"/>
      <c r="BT757" s="73"/>
      <c r="BU757" s="73"/>
      <c r="BV757" s="73"/>
      <c r="BW757" s="73"/>
      <c r="BX757" s="73"/>
      <c r="BY757" s="73"/>
      <c r="BZ757" s="73"/>
      <c r="CA757" s="73"/>
      <c r="CB757" s="73"/>
      <c r="CC757" s="73"/>
      <c r="CD757" s="73"/>
      <c r="CE757" s="73"/>
      <c r="CF757" s="73"/>
      <c r="CG757" s="63">
        <f t="shared" si="181"/>
        <v>0</v>
      </c>
      <c r="CH757" s="63">
        <f t="shared" si="182"/>
        <v>0</v>
      </c>
      <c r="CI757" s="73"/>
      <c r="CJ757" s="63">
        <f>IF(Taula1[[#This Row],[Tipus de contracte                                  (fer servir opcions de la llista desplegable)]]="Indefinit",1,0)</f>
        <v>0</v>
      </c>
      <c r="CK757" s="63">
        <f>IF(Taula1[[#This Row],[Tipus de contracte                                  (fer servir opcions de la llista desplegable)]]="Temporal, igual o superior a 6 mesos",1,0)</f>
        <v>0</v>
      </c>
      <c r="CL757" s="63">
        <f>IF(Taula1[[#This Row],[Tipus de contracte                                  (fer servir opcions de la llista desplegable)]]="Substitució per IT",1,0)</f>
        <v>0</v>
      </c>
      <c r="CM757" s="73"/>
      <c r="CN757" s="63">
        <f>IF(Taula1[[#This Row],[Relació llocs de treball]]&gt;=1,1,0)</f>
        <v>0</v>
      </c>
      <c r="CO757" s="73"/>
      <c r="CP757" s="63">
        <f>IF(Taula1[[#This Row],[Identitat de gènere                                                          (fer servir opcions de la llista desplegable)]]="Home",1,0)</f>
        <v>0</v>
      </c>
      <c r="CQ757" s="63">
        <f>IF(Taula1[[#This Row],[Identitat de gènere                                                          (fer servir opcions de la llista desplegable)]]="Dona",1,0)</f>
        <v>0</v>
      </c>
      <c r="CR757" s="63">
        <f>IF(Taula1[[#This Row],[Identitat de gènere                                                          (fer servir opcions de la llista desplegable)]]="No binari",1,0)</f>
        <v>0</v>
      </c>
      <c r="CS757" s="73"/>
      <c r="CT757" s="63">
        <f t="shared" si="176"/>
        <v>0</v>
      </c>
      <c r="CU757" s="64">
        <f t="shared" si="183"/>
        <v>0</v>
      </c>
      <c r="CW757" s="64">
        <f t="shared" si="184"/>
        <v>0</v>
      </c>
      <c r="CX757" s="64">
        <f t="shared" si="185"/>
        <v>0</v>
      </c>
      <c r="CY757" s="64">
        <f t="shared" si="186"/>
        <v>0</v>
      </c>
      <c r="CZ757" s="64">
        <f t="shared" si="187"/>
        <v>0</v>
      </c>
      <c r="DB757" s="64">
        <f t="shared" si="188"/>
        <v>0</v>
      </c>
      <c r="DC757" s="64">
        <f t="shared" si="189"/>
        <v>0</v>
      </c>
      <c r="DD757" s="64">
        <f t="shared" si="190"/>
        <v>0</v>
      </c>
      <c r="DE757" s="64">
        <f t="shared" si="191"/>
        <v>0</v>
      </c>
    </row>
    <row r="758" spans="2:109" x14ac:dyDescent="0.3">
      <c r="B758" s="167"/>
      <c r="C758" s="186"/>
      <c r="D758" s="2"/>
      <c r="E758" s="67"/>
      <c r="F758" s="5"/>
      <c r="G758" s="5"/>
      <c r="H758" s="187"/>
      <c r="I758" s="111" t="str">
        <f ca="1">IF(Taula1[[#This Row],[Data naixement (format dd/mm/aaaa)]]="","0",DATEDIF(Taula1[[#This Row],[Data naixement (format dd/mm/aaaa)]],TODAY(),"Y"))</f>
        <v>0</v>
      </c>
      <c r="J758" s="6"/>
      <c r="K758" s="6"/>
      <c r="L758" s="6"/>
      <c r="M758" s="6"/>
      <c r="N758" s="56"/>
      <c r="O758" s="56"/>
      <c r="P758" s="56"/>
      <c r="Q758" s="6"/>
      <c r="R758" s="7"/>
      <c r="S758" s="143">
        <f>Taula1[[#This Row],[Mesos naturals sencers treballats període justificat (01/01/2023 - 31/03/2023)]]</f>
        <v>0</v>
      </c>
      <c r="T758" s="194">
        <f>Taula1[[#This Row],[Dies treballats període justificat (01/01/2023 - 31/03/2023)              no comptabilitzats com a mes natural sencer]]</f>
        <v>0</v>
      </c>
      <c r="U758" s="12"/>
      <c r="V758" s="7"/>
      <c r="W758" s="188"/>
      <c r="X758" s="188"/>
      <c r="Y758" s="188"/>
      <c r="Z758" s="188"/>
      <c r="AA758" s="190"/>
      <c r="AB758" s="143">
        <f>Taula1[[#This Row],[Grup justificat     (fer servir opcions de la llista desplegable)]]</f>
        <v>0</v>
      </c>
      <c r="AC758" s="182"/>
      <c r="AD758" s="39"/>
      <c r="AE758" s="131">
        <f>ROUND((AF758/100)*756*Taula1[[#This Row],[Mesos naturals sencers treballats període justificat (01/01/2023 - 31/03/2023)]],2)</f>
        <v>0</v>
      </c>
      <c r="AF758" s="81">
        <f>Taula1[[#This Row],[% Jornada segons contracte
(no posar el símbol %) ]]-Taula1[[#This Row],[% Reducció salari per baix rendiment        (no posar el símbol %)]]</f>
        <v>0</v>
      </c>
      <c r="AG758" s="131">
        <f>ROUND((AH758/100)*24.8547945*Taula1[[#This Row],[Dies treballats període justificat (01/01/2023 - 31/03/2023)              no comptabilitzats com a mes natural sencer]],2)</f>
        <v>0</v>
      </c>
      <c r="AH758" s="79">
        <f>Taula1[[#This Row],[% Jornada segons contracte
(no posar el símbol %) ]]-Taula1[[#This Row],[% Reducció salari per baix rendiment        (no posar el símbol %)]]</f>
        <v>0</v>
      </c>
      <c r="AI758" s="131">
        <f t="shared" si="177"/>
        <v>0</v>
      </c>
      <c r="AJ758" s="39"/>
      <c r="AK758" s="131">
        <f>ROUND((AL758/100)*756*Taula1[[#This Row],[Espai reservat Administració  (mesos)]],2)</f>
        <v>0</v>
      </c>
      <c r="AL758" s="81">
        <f>Taula1[[#This Row],[% Jornada segons contracte
(no posar el símbol %) ]]-Taula1[[#This Row],[% Reducció salari per baix rendiment        (no posar el símbol %)]]</f>
        <v>0</v>
      </c>
      <c r="AM758" s="131">
        <f>ROUND((AN758/100)*24.8547945*Taula1[[#This Row],[Espai reservat Administració (dies)]],2)</f>
        <v>0</v>
      </c>
      <c r="AN758" s="79">
        <f>Taula1[[#This Row],[% Jornada segons contracte
(no posar el símbol %) ]]-Taula1[[#This Row],[% Reducció salari per baix rendiment        (no posar el símbol %)]]</f>
        <v>0</v>
      </c>
      <c r="AO758" s="131">
        <f t="shared" si="178"/>
        <v>0</v>
      </c>
      <c r="AP758" s="87"/>
      <c r="AQ758" s="137">
        <f>ROUND((AR758/100)*693*Taula1[[#This Row],[Mesos naturals sencers treballats període justificat (01/01/2023 - 31/03/2023)]],2)</f>
        <v>0</v>
      </c>
      <c r="AR758" s="90">
        <f>Taula1[[#This Row],[% Jornada segons contracte
(no posar el símbol %) ]]-Taula1[[#This Row],[% Reducció salari per baix rendiment        (no posar el símbol %)]]</f>
        <v>0</v>
      </c>
      <c r="AS758" s="137">
        <f>ROUND((AT758/100)*22.78356164*Taula1[[#This Row],[Dies treballats període justificat (01/01/2023 - 31/03/2023)              no comptabilitzats com a mes natural sencer]],2)</f>
        <v>0</v>
      </c>
      <c r="AT758" s="90">
        <f>Taula1[[#This Row],[% Jornada segons contracte
(no posar el símbol %) ]]-Taula1[[#This Row],[% Reducció salari per baix rendiment        (no posar el símbol %)]]</f>
        <v>0</v>
      </c>
      <c r="AU758" s="137">
        <f t="shared" si="179"/>
        <v>0</v>
      </c>
      <c r="AV758" s="87"/>
      <c r="AW758" s="136">
        <f>ROUND((AX758/100)*693*Taula1[[#This Row],[Espai reservat Administració  (mesos)]],2)</f>
        <v>0</v>
      </c>
      <c r="AX758" s="90">
        <f>Taula1[[#This Row],[% Jornada segons contracte
(no posar el símbol %) ]]-Taula1[[#This Row],[% Reducció salari per baix rendiment        (no posar el símbol %)]]</f>
        <v>0</v>
      </c>
      <c r="AY758" s="131">
        <f>ROUND((AZ758/100)*22.78356164*Taula1[[#This Row],[Espai reservat Administració (dies)]],2)</f>
        <v>0</v>
      </c>
      <c r="AZ758" s="81">
        <f>Taula1[[#This Row],[% Jornada segons contracte
(no posar el símbol %) ]]-Taula1[[#This Row],[% Reducció salari per baix rendiment        (no posar el símbol %)]]</f>
        <v>0</v>
      </c>
      <c r="BA758" s="82">
        <f t="shared" si="180"/>
        <v>0</v>
      </c>
      <c r="BB758" s="41"/>
      <c r="BC758" s="131">
        <f>IF(Taula1[[#This Row],[Grup justificat     (fer servir opcions de la llista desplegable)]]=1,AI758,0)</f>
        <v>0</v>
      </c>
      <c r="BD758" s="131">
        <f>IF(Taula1[[#This Row],[Grup justificat     (fer servir opcions de la llista desplegable)]]=2,AU758,0)</f>
        <v>0</v>
      </c>
      <c r="BE758" s="41"/>
      <c r="BF758" s="131">
        <f>IF(Taula1[[#This Row],[Espai reservat Administració]]=1,AO758,0)</f>
        <v>0</v>
      </c>
      <c r="BG758" s="82">
        <f>IF(Taula1[[#This Row],[Espai reservat Administració]]=2,BA758,0)</f>
        <v>0</v>
      </c>
      <c r="BH758" s="41"/>
      <c r="BI758" s="126">
        <f>IF(Taula1[[#This Row],[Grup justificat     (fer servir opcions de la llista desplegable)]]=1,1,0)</f>
        <v>0</v>
      </c>
      <c r="BJ758" s="126">
        <f>IF(Taula1[[#This Row],[Espai reservat Administració]]=1,1,0)</f>
        <v>0</v>
      </c>
      <c r="BK758" s="111"/>
      <c r="BL758" s="126">
        <f>IF(Taula1[[#This Row],[Grup justificat     (fer servir opcions de la llista desplegable)]]=2,1,0)</f>
        <v>0</v>
      </c>
      <c r="BM758" s="126">
        <f>IF(Taula1[[#This Row],[Espai reservat Administració]]=2,1,0)</f>
        <v>0</v>
      </c>
      <c r="BN758" s="73"/>
      <c r="BO758" s="73"/>
      <c r="BP758" s="73"/>
      <c r="BQ758" s="73"/>
      <c r="BR758" s="73"/>
      <c r="BS758" s="73"/>
      <c r="BT758" s="73"/>
      <c r="BU758" s="73"/>
      <c r="BV758" s="73"/>
      <c r="BW758" s="73"/>
      <c r="BX758" s="73"/>
      <c r="BY758" s="73"/>
      <c r="BZ758" s="73"/>
      <c r="CA758" s="73"/>
      <c r="CB758" s="73"/>
      <c r="CC758" s="73"/>
      <c r="CD758" s="73"/>
      <c r="CE758" s="73"/>
      <c r="CF758" s="73"/>
      <c r="CG758" s="63">
        <f t="shared" si="181"/>
        <v>0</v>
      </c>
      <c r="CH758" s="63">
        <f t="shared" si="182"/>
        <v>0</v>
      </c>
      <c r="CI758" s="73"/>
      <c r="CJ758" s="63">
        <f>IF(Taula1[[#This Row],[Tipus de contracte                                  (fer servir opcions de la llista desplegable)]]="Indefinit",1,0)</f>
        <v>0</v>
      </c>
      <c r="CK758" s="63">
        <f>IF(Taula1[[#This Row],[Tipus de contracte                                  (fer servir opcions de la llista desplegable)]]="Temporal, igual o superior a 6 mesos",1,0)</f>
        <v>0</v>
      </c>
      <c r="CL758" s="63">
        <f>IF(Taula1[[#This Row],[Tipus de contracte                                  (fer servir opcions de la llista desplegable)]]="Substitució per IT",1,0)</f>
        <v>0</v>
      </c>
      <c r="CM758" s="73"/>
      <c r="CN758" s="63">
        <f>IF(Taula1[[#This Row],[Relació llocs de treball]]&gt;=1,1,0)</f>
        <v>0</v>
      </c>
      <c r="CO758" s="73"/>
      <c r="CP758" s="63">
        <f>IF(Taula1[[#This Row],[Identitat de gènere                                                          (fer servir opcions de la llista desplegable)]]="Home",1,0)</f>
        <v>0</v>
      </c>
      <c r="CQ758" s="63">
        <f>IF(Taula1[[#This Row],[Identitat de gènere                                                          (fer servir opcions de la llista desplegable)]]="Dona",1,0)</f>
        <v>0</v>
      </c>
      <c r="CR758" s="63">
        <f>IF(Taula1[[#This Row],[Identitat de gènere                                                          (fer servir opcions de la llista desplegable)]]="No binari",1,0)</f>
        <v>0</v>
      </c>
      <c r="CS758" s="73"/>
      <c r="CT758" s="63">
        <f t="shared" si="176"/>
        <v>0</v>
      </c>
      <c r="CU758" s="64">
        <f t="shared" si="183"/>
        <v>0</v>
      </c>
      <c r="CW758" s="64">
        <f t="shared" si="184"/>
        <v>0</v>
      </c>
      <c r="CX758" s="64">
        <f t="shared" si="185"/>
        <v>0</v>
      </c>
      <c r="CY758" s="64">
        <f t="shared" si="186"/>
        <v>0</v>
      </c>
      <c r="CZ758" s="64">
        <f t="shared" si="187"/>
        <v>0</v>
      </c>
      <c r="DB758" s="64">
        <f t="shared" si="188"/>
        <v>0</v>
      </c>
      <c r="DC758" s="64">
        <f t="shared" si="189"/>
        <v>0</v>
      </c>
      <c r="DD758" s="64">
        <f t="shared" si="190"/>
        <v>0</v>
      </c>
      <c r="DE758" s="64">
        <f t="shared" si="191"/>
        <v>0</v>
      </c>
    </row>
    <row r="759" spans="2:109" x14ac:dyDescent="0.3">
      <c r="B759" s="167"/>
      <c r="C759" s="186"/>
      <c r="D759" s="2"/>
      <c r="E759" s="67"/>
      <c r="F759" s="5"/>
      <c r="G759" s="5"/>
      <c r="H759" s="187"/>
      <c r="I759" s="111" t="str">
        <f ca="1">IF(Taula1[[#This Row],[Data naixement (format dd/mm/aaaa)]]="","0",DATEDIF(Taula1[[#This Row],[Data naixement (format dd/mm/aaaa)]],TODAY(),"Y"))</f>
        <v>0</v>
      </c>
      <c r="J759" s="6"/>
      <c r="K759" s="6"/>
      <c r="L759" s="6"/>
      <c r="M759" s="6"/>
      <c r="N759" s="56"/>
      <c r="O759" s="56"/>
      <c r="P759" s="56"/>
      <c r="Q759" s="6"/>
      <c r="R759" s="7"/>
      <c r="S759" s="143">
        <f>Taula1[[#This Row],[Mesos naturals sencers treballats període justificat (01/01/2023 - 31/03/2023)]]</f>
        <v>0</v>
      </c>
      <c r="T759" s="194">
        <f>Taula1[[#This Row],[Dies treballats període justificat (01/01/2023 - 31/03/2023)              no comptabilitzats com a mes natural sencer]]</f>
        <v>0</v>
      </c>
      <c r="U759" s="12"/>
      <c r="V759" s="7"/>
      <c r="W759" s="188"/>
      <c r="X759" s="188"/>
      <c r="Y759" s="188"/>
      <c r="Z759" s="188"/>
      <c r="AA759" s="190"/>
      <c r="AB759" s="143">
        <f>Taula1[[#This Row],[Grup justificat     (fer servir opcions de la llista desplegable)]]</f>
        <v>0</v>
      </c>
      <c r="AC759" s="182"/>
      <c r="AD759" s="39"/>
      <c r="AE759" s="131">
        <f>ROUND((AF759/100)*756*Taula1[[#This Row],[Mesos naturals sencers treballats període justificat (01/01/2023 - 31/03/2023)]],2)</f>
        <v>0</v>
      </c>
      <c r="AF759" s="81">
        <f>Taula1[[#This Row],[% Jornada segons contracte
(no posar el símbol %) ]]-Taula1[[#This Row],[% Reducció salari per baix rendiment        (no posar el símbol %)]]</f>
        <v>0</v>
      </c>
      <c r="AG759" s="131">
        <f>ROUND((AH759/100)*24.8547945*Taula1[[#This Row],[Dies treballats període justificat (01/01/2023 - 31/03/2023)              no comptabilitzats com a mes natural sencer]],2)</f>
        <v>0</v>
      </c>
      <c r="AH759" s="79">
        <f>Taula1[[#This Row],[% Jornada segons contracte
(no posar el símbol %) ]]-Taula1[[#This Row],[% Reducció salari per baix rendiment        (no posar el símbol %)]]</f>
        <v>0</v>
      </c>
      <c r="AI759" s="131">
        <f t="shared" si="177"/>
        <v>0</v>
      </c>
      <c r="AJ759" s="39"/>
      <c r="AK759" s="131">
        <f>ROUND((AL759/100)*756*Taula1[[#This Row],[Espai reservat Administració  (mesos)]],2)</f>
        <v>0</v>
      </c>
      <c r="AL759" s="81">
        <f>Taula1[[#This Row],[% Jornada segons contracte
(no posar el símbol %) ]]-Taula1[[#This Row],[% Reducció salari per baix rendiment        (no posar el símbol %)]]</f>
        <v>0</v>
      </c>
      <c r="AM759" s="131">
        <f>ROUND((AN759/100)*24.8547945*Taula1[[#This Row],[Espai reservat Administració (dies)]],2)</f>
        <v>0</v>
      </c>
      <c r="AN759" s="79">
        <f>Taula1[[#This Row],[% Jornada segons contracte
(no posar el símbol %) ]]-Taula1[[#This Row],[% Reducció salari per baix rendiment        (no posar el símbol %)]]</f>
        <v>0</v>
      </c>
      <c r="AO759" s="131">
        <f t="shared" si="178"/>
        <v>0</v>
      </c>
      <c r="AP759" s="87"/>
      <c r="AQ759" s="137">
        <f>ROUND((AR759/100)*693*Taula1[[#This Row],[Mesos naturals sencers treballats període justificat (01/01/2023 - 31/03/2023)]],2)</f>
        <v>0</v>
      </c>
      <c r="AR759" s="90">
        <f>Taula1[[#This Row],[% Jornada segons contracte
(no posar el símbol %) ]]-Taula1[[#This Row],[% Reducció salari per baix rendiment        (no posar el símbol %)]]</f>
        <v>0</v>
      </c>
      <c r="AS759" s="137">
        <f>ROUND((AT759/100)*22.78356164*Taula1[[#This Row],[Dies treballats període justificat (01/01/2023 - 31/03/2023)              no comptabilitzats com a mes natural sencer]],2)</f>
        <v>0</v>
      </c>
      <c r="AT759" s="90">
        <f>Taula1[[#This Row],[% Jornada segons contracte
(no posar el símbol %) ]]-Taula1[[#This Row],[% Reducció salari per baix rendiment        (no posar el símbol %)]]</f>
        <v>0</v>
      </c>
      <c r="AU759" s="137">
        <f t="shared" si="179"/>
        <v>0</v>
      </c>
      <c r="AV759" s="87"/>
      <c r="AW759" s="136">
        <f>ROUND((AX759/100)*693*Taula1[[#This Row],[Espai reservat Administració  (mesos)]],2)</f>
        <v>0</v>
      </c>
      <c r="AX759" s="90">
        <f>Taula1[[#This Row],[% Jornada segons contracte
(no posar el símbol %) ]]-Taula1[[#This Row],[% Reducció salari per baix rendiment        (no posar el símbol %)]]</f>
        <v>0</v>
      </c>
      <c r="AY759" s="131">
        <f>ROUND((AZ759/100)*22.78356164*Taula1[[#This Row],[Espai reservat Administració (dies)]],2)</f>
        <v>0</v>
      </c>
      <c r="AZ759" s="81">
        <f>Taula1[[#This Row],[% Jornada segons contracte
(no posar el símbol %) ]]-Taula1[[#This Row],[% Reducció salari per baix rendiment        (no posar el símbol %)]]</f>
        <v>0</v>
      </c>
      <c r="BA759" s="82">
        <f t="shared" si="180"/>
        <v>0</v>
      </c>
      <c r="BB759" s="41"/>
      <c r="BC759" s="131">
        <f>IF(Taula1[[#This Row],[Grup justificat     (fer servir opcions de la llista desplegable)]]=1,AI759,0)</f>
        <v>0</v>
      </c>
      <c r="BD759" s="131">
        <f>IF(Taula1[[#This Row],[Grup justificat     (fer servir opcions de la llista desplegable)]]=2,AU759,0)</f>
        <v>0</v>
      </c>
      <c r="BE759" s="41"/>
      <c r="BF759" s="131">
        <f>IF(Taula1[[#This Row],[Espai reservat Administració]]=1,AO759,0)</f>
        <v>0</v>
      </c>
      <c r="BG759" s="82">
        <f>IF(Taula1[[#This Row],[Espai reservat Administració]]=2,BA759,0)</f>
        <v>0</v>
      </c>
      <c r="BH759" s="41"/>
      <c r="BI759" s="126">
        <f>IF(Taula1[[#This Row],[Grup justificat     (fer servir opcions de la llista desplegable)]]=1,1,0)</f>
        <v>0</v>
      </c>
      <c r="BJ759" s="126">
        <f>IF(Taula1[[#This Row],[Espai reservat Administració]]=1,1,0)</f>
        <v>0</v>
      </c>
      <c r="BK759" s="111"/>
      <c r="BL759" s="126">
        <f>IF(Taula1[[#This Row],[Grup justificat     (fer servir opcions de la llista desplegable)]]=2,1,0)</f>
        <v>0</v>
      </c>
      <c r="BM759" s="126">
        <f>IF(Taula1[[#This Row],[Espai reservat Administració]]=2,1,0)</f>
        <v>0</v>
      </c>
      <c r="BN759" s="73"/>
      <c r="BO759" s="73"/>
      <c r="BP759" s="73"/>
      <c r="BQ759" s="73"/>
      <c r="BR759" s="73"/>
      <c r="BS759" s="73"/>
      <c r="BT759" s="73"/>
      <c r="BU759" s="73"/>
      <c r="BV759" s="73"/>
      <c r="BW759" s="73"/>
      <c r="BX759" s="73"/>
      <c r="BY759" s="73"/>
      <c r="BZ759" s="73"/>
      <c r="CA759" s="73"/>
      <c r="CB759" s="73"/>
      <c r="CC759" s="73"/>
      <c r="CD759" s="73"/>
      <c r="CE759" s="73"/>
      <c r="CF759" s="73"/>
      <c r="CG759" s="63">
        <f t="shared" si="181"/>
        <v>0</v>
      </c>
      <c r="CH759" s="63">
        <f t="shared" si="182"/>
        <v>0</v>
      </c>
      <c r="CI759" s="73"/>
      <c r="CJ759" s="63">
        <f>IF(Taula1[[#This Row],[Tipus de contracte                                  (fer servir opcions de la llista desplegable)]]="Indefinit",1,0)</f>
        <v>0</v>
      </c>
      <c r="CK759" s="63">
        <f>IF(Taula1[[#This Row],[Tipus de contracte                                  (fer servir opcions de la llista desplegable)]]="Temporal, igual o superior a 6 mesos",1,0)</f>
        <v>0</v>
      </c>
      <c r="CL759" s="63">
        <f>IF(Taula1[[#This Row],[Tipus de contracte                                  (fer servir opcions de la llista desplegable)]]="Substitució per IT",1,0)</f>
        <v>0</v>
      </c>
      <c r="CM759" s="73"/>
      <c r="CN759" s="63">
        <f>IF(Taula1[[#This Row],[Relació llocs de treball]]&gt;=1,1,0)</f>
        <v>0</v>
      </c>
      <c r="CO759" s="73"/>
      <c r="CP759" s="63">
        <f>IF(Taula1[[#This Row],[Identitat de gènere                                                          (fer servir opcions de la llista desplegable)]]="Home",1,0)</f>
        <v>0</v>
      </c>
      <c r="CQ759" s="63">
        <f>IF(Taula1[[#This Row],[Identitat de gènere                                                          (fer servir opcions de la llista desplegable)]]="Dona",1,0)</f>
        <v>0</v>
      </c>
      <c r="CR759" s="63">
        <f>IF(Taula1[[#This Row],[Identitat de gènere                                                          (fer servir opcions de la llista desplegable)]]="No binari",1,0)</f>
        <v>0</v>
      </c>
      <c r="CS759" s="73"/>
      <c r="CT759" s="63">
        <f t="shared" si="176"/>
        <v>0</v>
      </c>
      <c r="CU759" s="64">
        <f t="shared" si="183"/>
        <v>0</v>
      </c>
      <c r="CW759" s="64">
        <f t="shared" si="184"/>
        <v>0</v>
      </c>
      <c r="CX759" s="64">
        <f t="shared" si="185"/>
        <v>0</v>
      </c>
      <c r="CY759" s="64">
        <f t="shared" si="186"/>
        <v>0</v>
      </c>
      <c r="CZ759" s="64">
        <f t="shared" si="187"/>
        <v>0</v>
      </c>
      <c r="DB759" s="64">
        <f t="shared" si="188"/>
        <v>0</v>
      </c>
      <c r="DC759" s="64">
        <f t="shared" si="189"/>
        <v>0</v>
      </c>
      <c r="DD759" s="64">
        <f t="shared" si="190"/>
        <v>0</v>
      </c>
      <c r="DE759" s="64">
        <f t="shared" si="191"/>
        <v>0</v>
      </c>
    </row>
    <row r="760" spans="2:109" x14ac:dyDescent="0.3">
      <c r="B760" s="167"/>
      <c r="C760" s="186"/>
      <c r="D760" s="2"/>
      <c r="E760" s="67"/>
      <c r="F760" s="5"/>
      <c r="G760" s="5"/>
      <c r="H760" s="187"/>
      <c r="I760" s="111" t="str">
        <f ca="1">IF(Taula1[[#This Row],[Data naixement (format dd/mm/aaaa)]]="","0",DATEDIF(Taula1[[#This Row],[Data naixement (format dd/mm/aaaa)]],TODAY(),"Y"))</f>
        <v>0</v>
      </c>
      <c r="J760" s="6"/>
      <c r="K760" s="6"/>
      <c r="L760" s="6"/>
      <c r="M760" s="6"/>
      <c r="N760" s="56"/>
      <c r="O760" s="56"/>
      <c r="P760" s="56"/>
      <c r="Q760" s="6"/>
      <c r="R760" s="7"/>
      <c r="S760" s="143">
        <f>Taula1[[#This Row],[Mesos naturals sencers treballats període justificat (01/01/2023 - 31/03/2023)]]</f>
        <v>0</v>
      </c>
      <c r="T760" s="194">
        <f>Taula1[[#This Row],[Dies treballats període justificat (01/01/2023 - 31/03/2023)              no comptabilitzats com a mes natural sencer]]</f>
        <v>0</v>
      </c>
      <c r="U760" s="12"/>
      <c r="V760" s="7"/>
      <c r="W760" s="188"/>
      <c r="X760" s="188"/>
      <c r="Y760" s="188"/>
      <c r="Z760" s="188"/>
      <c r="AA760" s="190"/>
      <c r="AB760" s="143">
        <f>Taula1[[#This Row],[Grup justificat     (fer servir opcions de la llista desplegable)]]</f>
        <v>0</v>
      </c>
      <c r="AC760" s="182"/>
      <c r="AD760" s="39"/>
      <c r="AE760" s="131">
        <f>ROUND((AF760/100)*756*Taula1[[#This Row],[Mesos naturals sencers treballats període justificat (01/01/2023 - 31/03/2023)]],2)</f>
        <v>0</v>
      </c>
      <c r="AF760" s="81">
        <f>Taula1[[#This Row],[% Jornada segons contracte
(no posar el símbol %) ]]-Taula1[[#This Row],[% Reducció salari per baix rendiment        (no posar el símbol %)]]</f>
        <v>0</v>
      </c>
      <c r="AG760" s="131">
        <f>ROUND((AH760/100)*24.8547945*Taula1[[#This Row],[Dies treballats període justificat (01/01/2023 - 31/03/2023)              no comptabilitzats com a mes natural sencer]],2)</f>
        <v>0</v>
      </c>
      <c r="AH760" s="79">
        <f>Taula1[[#This Row],[% Jornada segons contracte
(no posar el símbol %) ]]-Taula1[[#This Row],[% Reducció salari per baix rendiment        (no posar el símbol %)]]</f>
        <v>0</v>
      </c>
      <c r="AI760" s="131">
        <f t="shared" si="177"/>
        <v>0</v>
      </c>
      <c r="AJ760" s="39"/>
      <c r="AK760" s="131">
        <f>ROUND((AL760/100)*756*Taula1[[#This Row],[Espai reservat Administració  (mesos)]],2)</f>
        <v>0</v>
      </c>
      <c r="AL760" s="81">
        <f>Taula1[[#This Row],[% Jornada segons contracte
(no posar el símbol %) ]]-Taula1[[#This Row],[% Reducció salari per baix rendiment        (no posar el símbol %)]]</f>
        <v>0</v>
      </c>
      <c r="AM760" s="131">
        <f>ROUND((AN760/100)*24.8547945*Taula1[[#This Row],[Espai reservat Administració (dies)]],2)</f>
        <v>0</v>
      </c>
      <c r="AN760" s="79">
        <f>Taula1[[#This Row],[% Jornada segons contracte
(no posar el símbol %) ]]-Taula1[[#This Row],[% Reducció salari per baix rendiment        (no posar el símbol %)]]</f>
        <v>0</v>
      </c>
      <c r="AO760" s="131">
        <f t="shared" si="178"/>
        <v>0</v>
      </c>
      <c r="AP760" s="87"/>
      <c r="AQ760" s="137">
        <f>ROUND((AR760/100)*693*Taula1[[#This Row],[Mesos naturals sencers treballats període justificat (01/01/2023 - 31/03/2023)]],2)</f>
        <v>0</v>
      </c>
      <c r="AR760" s="90">
        <f>Taula1[[#This Row],[% Jornada segons contracte
(no posar el símbol %) ]]-Taula1[[#This Row],[% Reducció salari per baix rendiment        (no posar el símbol %)]]</f>
        <v>0</v>
      </c>
      <c r="AS760" s="137">
        <f>ROUND((AT760/100)*22.78356164*Taula1[[#This Row],[Dies treballats període justificat (01/01/2023 - 31/03/2023)              no comptabilitzats com a mes natural sencer]],2)</f>
        <v>0</v>
      </c>
      <c r="AT760" s="90">
        <f>Taula1[[#This Row],[% Jornada segons contracte
(no posar el símbol %) ]]-Taula1[[#This Row],[% Reducció salari per baix rendiment        (no posar el símbol %)]]</f>
        <v>0</v>
      </c>
      <c r="AU760" s="137">
        <f t="shared" si="179"/>
        <v>0</v>
      </c>
      <c r="AV760" s="87"/>
      <c r="AW760" s="136">
        <f>ROUND((AX760/100)*693*Taula1[[#This Row],[Espai reservat Administració  (mesos)]],2)</f>
        <v>0</v>
      </c>
      <c r="AX760" s="90">
        <f>Taula1[[#This Row],[% Jornada segons contracte
(no posar el símbol %) ]]-Taula1[[#This Row],[% Reducció salari per baix rendiment        (no posar el símbol %)]]</f>
        <v>0</v>
      </c>
      <c r="AY760" s="131">
        <f>ROUND((AZ760/100)*22.78356164*Taula1[[#This Row],[Espai reservat Administració (dies)]],2)</f>
        <v>0</v>
      </c>
      <c r="AZ760" s="81">
        <f>Taula1[[#This Row],[% Jornada segons contracte
(no posar el símbol %) ]]-Taula1[[#This Row],[% Reducció salari per baix rendiment        (no posar el símbol %)]]</f>
        <v>0</v>
      </c>
      <c r="BA760" s="82">
        <f t="shared" si="180"/>
        <v>0</v>
      </c>
      <c r="BB760" s="41"/>
      <c r="BC760" s="131">
        <f>IF(Taula1[[#This Row],[Grup justificat     (fer servir opcions de la llista desplegable)]]=1,AI760,0)</f>
        <v>0</v>
      </c>
      <c r="BD760" s="131">
        <f>IF(Taula1[[#This Row],[Grup justificat     (fer servir opcions de la llista desplegable)]]=2,AU760,0)</f>
        <v>0</v>
      </c>
      <c r="BE760" s="41"/>
      <c r="BF760" s="131">
        <f>IF(Taula1[[#This Row],[Espai reservat Administració]]=1,AO760,0)</f>
        <v>0</v>
      </c>
      <c r="BG760" s="82">
        <f>IF(Taula1[[#This Row],[Espai reservat Administració]]=2,BA760,0)</f>
        <v>0</v>
      </c>
      <c r="BH760" s="41"/>
      <c r="BI760" s="126">
        <f>IF(Taula1[[#This Row],[Grup justificat     (fer servir opcions de la llista desplegable)]]=1,1,0)</f>
        <v>0</v>
      </c>
      <c r="BJ760" s="126">
        <f>IF(Taula1[[#This Row],[Espai reservat Administració]]=1,1,0)</f>
        <v>0</v>
      </c>
      <c r="BK760" s="111"/>
      <c r="BL760" s="126">
        <f>IF(Taula1[[#This Row],[Grup justificat     (fer servir opcions de la llista desplegable)]]=2,1,0)</f>
        <v>0</v>
      </c>
      <c r="BM760" s="126">
        <f>IF(Taula1[[#This Row],[Espai reservat Administració]]=2,1,0)</f>
        <v>0</v>
      </c>
      <c r="BN760" s="73"/>
      <c r="BO760" s="73"/>
      <c r="BP760" s="73"/>
      <c r="BQ760" s="73"/>
      <c r="BR760" s="73"/>
      <c r="BS760" s="73"/>
      <c r="BT760" s="73"/>
      <c r="BU760" s="73"/>
      <c r="BV760" s="73"/>
      <c r="BW760" s="73"/>
      <c r="BX760" s="73"/>
      <c r="BY760" s="73"/>
      <c r="BZ760" s="73"/>
      <c r="CA760" s="73"/>
      <c r="CB760" s="73"/>
      <c r="CC760" s="73"/>
      <c r="CD760" s="73"/>
      <c r="CE760" s="73"/>
      <c r="CF760" s="73"/>
      <c r="CG760" s="63">
        <f t="shared" si="181"/>
        <v>0</v>
      </c>
      <c r="CH760" s="63">
        <f t="shared" si="182"/>
        <v>0</v>
      </c>
      <c r="CI760" s="73"/>
      <c r="CJ760" s="63">
        <f>IF(Taula1[[#This Row],[Tipus de contracte                                  (fer servir opcions de la llista desplegable)]]="Indefinit",1,0)</f>
        <v>0</v>
      </c>
      <c r="CK760" s="63">
        <f>IF(Taula1[[#This Row],[Tipus de contracte                                  (fer servir opcions de la llista desplegable)]]="Temporal, igual o superior a 6 mesos",1,0)</f>
        <v>0</v>
      </c>
      <c r="CL760" s="63">
        <f>IF(Taula1[[#This Row],[Tipus de contracte                                  (fer servir opcions de la llista desplegable)]]="Substitució per IT",1,0)</f>
        <v>0</v>
      </c>
      <c r="CM760" s="73"/>
      <c r="CN760" s="63">
        <f>IF(Taula1[[#This Row],[Relació llocs de treball]]&gt;=1,1,0)</f>
        <v>0</v>
      </c>
      <c r="CO760" s="73"/>
      <c r="CP760" s="63">
        <f>IF(Taula1[[#This Row],[Identitat de gènere                                                          (fer servir opcions de la llista desplegable)]]="Home",1,0)</f>
        <v>0</v>
      </c>
      <c r="CQ760" s="63">
        <f>IF(Taula1[[#This Row],[Identitat de gènere                                                          (fer servir opcions de la llista desplegable)]]="Dona",1,0)</f>
        <v>0</v>
      </c>
      <c r="CR760" s="63">
        <f>IF(Taula1[[#This Row],[Identitat de gènere                                                          (fer servir opcions de la llista desplegable)]]="No binari",1,0)</f>
        <v>0</v>
      </c>
      <c r="CS760" s="73"/>
      <c r="CT760" s="63">
        <f t="shared" si="176"/>
        <v>0</v>
      </c>
      <c r="CU760" s="64">
        <f t="shared" si="183"/>
        <v>0</v>
      </c>
      <c r="CW760" s="64">
        <f t="shared" si="184"/>
        <v>0</v>
      </c>
      <c r="CX760" s="64">
        <f t="shared" si="185"/>
        <v>0</v>
      </c>
      <c r="CY760" s="64">
        <f t="shared" si="186"/>
        <v>0</v>
      </c>
      <c r="CZ760" s="64">
        <f t="shared" si="187"/>
        <v>0</v>
      </c>
      <c r="DB760" s="64">
        <f t="shared" si="188"/>
        <v>0</v>
      </c>
      <c r="DC760" s="64">
        <f t="shared" si="189"/>
        <v>0</v>
      </c>
      <c r="DD760" s="64">
        <f t="shared" si="190"/>
        <v>0</v>
      </c>
      <c r="DE760" s="64">
        <f t="shared" si="191"/>
        <v>0</v>
      </c>
    </row>
    <row r="761" spans="2:109" x14ac:dyDescent="0.3">
      <c r="B761" s="167"/>
      <c r="C761" s="186"/>
      <c r="D761" s="2"/>
      <c r="E761" s="67"/>
      <c r="F761" s="5"/>
      <c r="G761" s="5"/>
      <c r="H761" s="187"/>
      <c r="I761" s="111" t="str">
        <f ca="1">IF(Taula1[[#This Row],[Data naixement (format dd/mm/aaaa)]]="","0",DATEDIF(Taula1[[#This Row],[Data naixement (format dd/mm/aaaa)]],TODAY(),"Y"))</f>
        <v>0</v>
      </c>
      <c r="J761" s="6"/>
      <c r="K761" s="6"/>
      <c r="L761" s="6"/>
      <c r="M761" s="6"/>
      <c r="N761" s="56"/>
      <c r="O761" s="56"/>
      <c r="P761" s="56"/>
      <c r="Q761" s="6"/>
      <c r="R761" s="7"/>
      <c r="S761" s="143">
        <f>Taula1[[#This Row],[Mesos naturals sencers treballats període justificat (01/01/2023 - 31/03/2023)]]</f>
        <v>0</v>
      </c>
      <c r="T761" s="194">
        <f>Taula1[[#This Row],[Dies treballats període justificat (01/01/2023 - 31/03/2023)              no comptabilitzats com a mes natural sencer]]</f>
        <v>0</v>
      </c>
      <c r="U761" s="12"/>
      <c r="V761" s="7"/>
      <c r="W761" s="188"/>
      <c r="X761" s="188"/>
      <c r="Y761" s="188"/>
      <c r="Z761" s="188"/>
      <c r="AA761" s="190"/>
      <c r="AB761" s="143">
        <f>Taula1[[#This Row],[Grup justificat     (fer servir opcions de la llista desplegable)]]</f>
        <v>0</v>
      </c>
      <c r="AC761" s="182"/>
      <c r="AD761" s="39"/>
      <c r="AE761" s="131">
        <f>ROUND((AF761/100)*756*Taula1[[#This Row],[Mesos naturals sencers treballats període justificat (01/01/2023 - 31/03/2023)]],2)</f>
        <v>0</v>
      </c>
      <c r="AF761" s="81">
        <f>Taula1[[#This Row],[% Jornada segons contracte
(no posar el símbol %) ]]-Taula1[[#This Row],[% Reducció salari per baix rendiment        (no posar el símbol %)]]</f>
        <v>0</v>
      </c>
      <c r="AG761" s="131">
        <f>ROUND((AH761/100)*24.8547945*Taula1[[#This Row],[Dies treballats període justificat (01/01/2023 - 31/03/2023)              no comptabilitzats com a mes natural sencer]],2)</f>
        <v>0</v>
      </c>
      <c r="AH761" s="79">
        <f>Taula1[[#This Row],[% Jornada segons contracte
(no posar el símbol %) ]]-Taula1[[#This Row],[% Reducció salari per baix rendiment        (no posar el símbol %)]]</f>
        <v>0</v>
      </c>
      <c r="AI761" s="131">
        <f t="shared" si="177"/>
        <v>0</v>
      </c>
      <c r="AJ761" s="39"/>
      <c r="AK761" s="131">
        <f>ROUND((AL761/100)*756*Taula1[[#This Row],[Espai reservat Administració  (mesos)]],2)</f>
        <v>0</v>
      </c>
      <c r="AL761" s="81">
        <f>Taula1[[#This Row],[% Jornada segons contracte
(no posar el símbol %) ]]-Taula1[[#This Row],[% Reducció salari per baix rendiment        (no posar el símbol %)]]</f>
        <v>0</v>
      </c>
      <c r="AM761" s="131">
        <f>ROUND((AN761/100)*24.8547945*Taula1[[#This Row],[Espai reservat Administració (dies)]],2)</f>
        <v>0</v>
      </c>
      <c r="AN761" s="79">
        <f>Taula1[[#This Row],[% Jornada segons contracte
(no posar el símbol %) ]]-Taula1[[#This Row],[% Reducció salari per baix rendiment        (no posar el símbol %)]]</f>
        <v>0</v>
      </c>
      <c r="AO761" s="131">
        <f t="shared" si="178"/>
        <v>0</v>
      </c>
      <c r="AP761" s="87"/>
      <c r="AQ761" s="137">
        <f>ROUND((AR761/100)*693*Taula1[[#This Row],[Mesos naturals sencers treballats període justificat (01/01/2023 - 31/03/2023)]],2)</f>
        <v>0</v>
      </c>
      <c r="AR761" s="90">
        <f>Taula1[[#This Row],[% Jornada segons contracte
(no posar el símbol %) ]]-Taula1[[#This Row],[% Reducció salari per baix rendiment        (no posar el símbol %)]]</f>
        <v>0</v>
      </c>
      <c r="AS761" s="137">
        <f>ROUND((AT761/100)*22.78356164*Taula1[[#This Row],[Dies treballats període justificat (01/01/2023 - 31/03/2023)              no comptabilitzats com a mes natural sencer]],2)</f>
        <v>0</v>
      </c>
      <c r="AT761" s="90">
        <f>Taula1[[#This Row],[% Jornada segons contracte
(no posar el símbol %) ]]-Taula1[[#This Row],[% Reducció salari per baix rendiment        (no posar el símbol %)]]</f>
        <v>0</v>
      </c>
      <c r="AU761" s="137">
        <f t="shared" si="179"/>
        <v>0</v>
      </c>
      <c r="AV761" s="87"/>
      <c r="AW761" s="136">
        <f>ROUND((AX761/100)*693*Taula1[[#This Row],[Espai reservat Administració  (mesos)]],2)</f>
        <v>0</v>
      </c>
      <c r="AX761" s="90">
        <f>Taula1[[#This Row],[% Jornada segons contracte
(no posar el símbol %) ]]-Taula1[[#This Row],[% Reducció salari per baix rendiment        (no posar el símbol %)]]</f>
        <v>0</v>
      </c>
      <c r="AY761" s="131">
        <f>ROUND((AZ761/100)*22.78356164*Taula1[[#This Row],[Espai reservat Administració (dies)]],2)</f>
        <v>0</v>
      </c>
      <c r="AZ761" s="81">
        <f>Taula1[[#This Row],[% Jornada segons contracte
(no posar el símbol %) ]]-Taula1[[#This Row],[% Reducció salari per baix rendiment        (no posar el símbol %)]]</f>
        <v>0</v>
      </c>
      <c r="BA761" s="82">
        <f t="shared" si="180"/>
        <v>0</v>
      </c>
      <c r="BB761" s="41"/>
      <c r="BC761" s="131">
        <f>IF(Taula1[[#This Row],[Grup justificat     (fer servir opcions de la llista desplegable)]]=1,AI761,0)</f>
        <v>0</v>
      </c>
      <c r="BD761" s="131">
        <f>IF(Taula1[[#This Row],[Grup justificat     (fer servir opcions de la llista desplegable)]]=2,AU761,0)</f>
        <v>0</v>
      </c>
      <c r="BE761" s="41"/>
      <c r="BF761" s="131">
        <f>IF(Taula1[[#This Row],[Espai reservat Administració]]=1,AO761,0)</f>
        <v>0</v>
      </c>
      <c r="BG761" s="82">
        <f>IF(Taula1[[#This Row],[Espai reservat Administració]]=2,BA761,0)</f>
        <v>0</v>
      </c>
      <c r="BH761" s="41"/>
      <c r="BI761" s="126">
        <f>IF(Taula1[[#This Row],[Grup justificat     (fer servir opcions de la llista desplegable)]]=1,1,0)</f>
        <v>0</v>
      </c>
      <c r="BJ761" s="126">
        <f>IF(Taula1[[#This Row],[Espai reservat Administració]]=1,1,0)</f>
        <v>0</v>
      </c>
      <c r="BK761" s="111"/>
      <c r="BL761" s="126">
        <f>IF(Taula1[[#This Row],[Grup justificat     (fer servir opcions de la llista desplegable)]]=2,1,0)</f>
        <v>0</v>
      </c>
      <c r="BM761" s="126">
        <f>IF(Taula1[[#This Row],[Espai reservat Administració]]=2,1,0)</f>
        <v>0</v>
      </c>
      <c r="BN761" s="73"/>
      <c r="BO761" s="73"/>
      <c r="BP761" s="73"/>
      <c r="BQ761" s="73"/>
      <c r="BR761" s="73"/>
      <c r="BS761" s="73"/>
      <c r="BT761" s="73"/>
      <c r="BU761" s="73"/>
      <c r="BV761" s="73"/>
      <c r="BW761" s="73"/>
      <c r="BX761" s="73"/>
      <c r="BY761" s="73"/>
      <c r="BZ761" s="73"/>
      <c r="CA761" s="73"/>
      <c r="CB761" s="73"/>
      <c r="CC761" s="73"/>
      <c r="CD761" s="73"/>
      <c r="CE761" s="73"/>
      <c r="CF761" s="73"/>
      <c r="CG761" s="63">
        <f t="shared" si="181"/>
        <v>0</v>
      </c>
      <c r="CH761" s="63">
        <f t="shared" si="182"/>
        <v>0</v>
      </c>
      <c r="CI761" s="73"/>
      <c r="CJ761" s="63">
        <f>IF(Taula1[[#This Row],[Tipus de contracte                                  (fer servir opcions de la llista desplegable)]]="Indefinit",1,0)</f>
        <v>0</v>
      </c>
      <c r="CK761" s="63">
        <f>IF(Taula1[[#This Row],[Tipus de contracte                                  (fer servir opcions de la llista desplegable)]]="Temporal, igual o superior a 6 mesos",1,0)</f>
        <v>0</v>
      </c>
      <c r="CL761" s="63">
        <f>IF(Taula1[[#This Row],[Tipus de contracte                                  (fer servir opcions de la llista desplegable)]]="Substitució per IT",1,0)</f>
        <v>0</v>
      </c>
      <c r="CM761" s="73"/>
      <c r="CN761" s="63">
        <f>IF(Taula1[[#This Row],[Relació llocs de treball]]&gt;=1,1,0)</f>
        <v>0</v>
      </c>
      <c r="CO761" s="73"/>
      <c r="CP761" s="63">
        <f>IF(Taula1[[#This Row],[Identitat de gènere                                                          (fer servir opcions de la llista desplegable)]]="Home",1,0)</f>
        <v>0</v>
      </c>
      <c r="CQ761" s="63">
        <f>IF(Taula1[[#This Row],[Identitat de gènere                                                          (fer servir opcions de la llista desplegable)]]="Dona",1,0)</f>
        <v>0</v>
      </c>
      <c r="CR761" s="63">
        <f>IF(Taula1[[#This Row],[Identitat de gènere                                                          (fer servir opcions de la llista desplegable)]]="No binari",1,0)</f>
        <v>0</v>
      </c>
      <c r="CS761" s="73"/>
      <c r="CT761" s="63">
        <f t="shared" si="176"/>
        <v>0</v>
      </c>
      <c r="CU761" s="64">
        <f t="shared" si="183"/>
        <v>0</v>
      </c>
      <c r="CW761" s="64">
        <f t="shared" si="184"/>
        <v>0</v>
      </c>
      <c r="CX761" s="64">
        <f t="shared" si="185"/>
        <v>0</v>
      </c>
      <c r="CY761" s="64">
        <f t="shared" si="186"/>
        <v>0</v>
      </c>
      <c r="CZ761" s="64">
        <f t="shared" si="187"/>
        <v>0</v>
      </c>
      <c r="DB761" s="64">
        <f t="shared" si="188"/>
        <v>0</v>
      </c>
      <c r="DC761" s="64">
        <f t="shared" si="189"/>
        <v>0</v>
      </c>
      <c r="DD761" s="64">
        <f t="shared" si="190"/>
        <v>0</v>
      </c>
      <c r="DE761" s="64">
        <f t="shared" si="191"/>
        <v>0</v>
      </c>
    </row>
    <row r="762" spans="2:109" x14ac:dyDescent="0.3">
      <c r="B762" s="167"/>
      <c r="C762" s="186"/>
      <c r="D762" s="2"/>
      <c r="E762" s="67"/>
      <c r="F762" s="5"/>
      <c r="G762" s="5"/>
      <c r="H762" s="187"/>
      <c r="I762" s="111" t="str">
        <f ca="1">IF(Taula1[[#This Row],[Data naixement (format dd/mm/aaaa)]]="","0",DATEDIF(Taula1[[#This Row],[Data naixement (format dd/mm/aaaa)]],TODAY(),"Y"))</f>
        <v>0</v>
      </c>
      <c r="J762" s="6"/>
      <c r="K762" s="6"/>
      <c r="L762" s="6"/>
      <c r="M762" s="6"/>
      <c r="N762" s="56"/>
      <c r="O762" s="56"/>
      <c r="P762" s="56"/>
      <c r="Q762" s="6"/>
      <c r="R762" s="7"/>
      <c r="S762" s="143">
        <f>Taula1[[#This Row],[Mesos naturals sencers treballats període justificat (01/01/2023 - 31/03/2023)]]</f>
        <v>0</v>
      </c>
      <c r="T762" s="194">
        <f>Taula1[[#This Row],[Dies treballats període justificat (01/01/2023 - 31/03/2023)              no comptabilitzats com a mes natural sencer]]</f>
        <v>0</v>
      </c>
      <c r="U762" s="12"/>
      <c r="V762" s="7"/>
      <c r="W762" s="188"/>
      <c r="X762" s="188"/>
      <c r="Y762" s="188"/>
      <c r="Z762" s="188"/>
      <c r="AA762" s="190"/>
      <c r="AB762" s="143">
        <f>Taula1[[#This Row],[Grup justificat     (fer servir opcions de la llista desplegable)]]</f>
        <v>0</v>
      </c>
      <c r="AC762" s="182"/>
      <c r="AD762" s="39"/>
      <c r="AE762" s="131">
        <f>ROUND((AF762/100)*756*Taula1[[#This Row],[Mesos naturals sencers treballats període justificat (01/01/2023 - 31/03/2023)]],2)</f>
        <v>0</v>
      </c>
      <c r="AF762" s="81">
        <f>Taula1[[#This Row],[% Jornada segons contracte
(no posar el símbol %) ]]-Taula1[[#This Row],[% Reducció salari per baix rendiment        (no posar el símbol %)]]</f>
        <v>0</v>
      </c>
      <c r="AG762" s="131">
        <f>ROUND((AH762/100)*24.8547945*Taula1[[#This Row],[Dies treballats període justificat (01/01/2023 - 31/03/2023)              no comptabilitzats com a mes natural sencer]],2)</f>
        <v>0</v>
      </c>
      <c r="AH762" s="79">
        <f>Taula1[[#This Row],[% Jornada segons contracte
(no posar el símbol %) ]]-Taula1[[#This Row],[% Reducció salari per baix rendiment        (no posar el símbol %)]]</f>
        <v>0</v>
      </c>
      <c r="AI762" s="131">
        <f t="shared" si="177"/>
        <v>0</v>
      </c>
      <c r="AJ762" s="39"/>
      <c r="AK762" s="131">
        <f>ROUND((AL762/100)*756*Taula1[[#This Row],[Espai reservat Administració  (mesos)]],2)</f>
        <v>0</v>
      </c>
      <c r="AL762" s="81">
        <f>Taula1[[#This Row],[% Jornada segons contracte
(no posar el símbol %) ]]-Taula1[[#This Row],[% Reducció salari per baix rendiment        (no posar el símbol %)]]</f>
        <v>0</v>
      </c>
      <c r="AM762" s="131">
        <f>ROUND((AN762/100)*24.8547945*Taula1[[#This Row],[Espai reservat Administració (dies)]],2)</f>
        <v>0</v>
      </c>
      <c r="AN762" s="79">
        <f>Taula1[[#This Row],[% Jornada segons contracte
(no posar el símbol %) ]]-Taula1[[#This Row],[% Reducció salari per baix rendiment        (no posar el símbol %)]]</f>
        <v>0</v>
      </c>
      <c r="AO762" s="131">
        <f t="shared" si="178"/>
        <v>0</v>
      </c>
      <c r="AP762" s="87"/>
      <c r="AQ762" s="137">
        <f>ROUND((AR762/100)*693*Taula1[[#This Row],[Mesos naturals sencers treballats període justificat (01/01/2023 - 31/03/2023)]],2)</f>
        <v>0</v>
      </c>
      <c r="AR762" s="90">
        <f>Taula1[[#This Row],[% Jornada segons contracte
(no posar el símbol %) ]]-Taula1[[#This Row],[% Reducció salari per baix rendiment        (no posar el símbol %)]]</f>
        <v>0</v>
      </c>
      <c r="AS762" s="137">
        <f>ROUND((AT762/100)*22.78356164*Taula1[[#This Row],[Dies treballats període justificat (01/01/2023 - 31/03/2023)              no comptabilitzats com a mes natural sencer]],2)</f>
        <v>0</v>
      </c>
      <c r="AT762" s="90">
        <f>Taula1[[#This Row],[% Jornada segons contracte
(no posar el símbol %) ]]-Taula1[[#This Row],[% Reducció salari per baix rendiment        (no posar el símbol %)]]</f>
        <v>0</v>
      </c>
      <c r="AU762" s="137">
        <f t="shared" si="179"/>
        <v>0</v>
      </c>
      <c r="AV762" s="87"/>
      <c r="AW762" s="136">
        <f>ROUND((AX762/100)*693*Taula1[[#This Row],[Espai reservat Administració  (mesos)]],2)</f>
        <v>0</v>
      </c>
      <c r="AX762" s="90">
        <f>Taula1[[#This Row],[% Jornada segons contracte
(no posar el símbol %) ]]-Taula1[[#This Row],[% Reducció salari per baix rendiment        (no posar el símbol %)]]</f>
        <v>0</v>
      </c>
      <c r="AY762" s="131">
        <f>ROUND((AZ762/100)*22.78356164*Taula1[[#This Row],[Espai reservat Administració (dies)]],2)</f>
        <v>0</v>
      </c>
      <c r="AZ762" s="81">
        <f>Taula1[[#This Row],[% Jornada segons contracte
(no posar el símbol %) ]]-Taula1[[#This Row],[% Reducció salari per baix rendiment        (no posar el símbol %)]]</f>
        <v>0</v>
      </c>
      <c r="BA762" s="82">
        <f t="shared" si="180"/>
        <v>0</v>
      </c>
      <c r="BB762" s="41"/>
      <c r="BC762" s="131">
        <f>IF(Taula1[[#This Row],[Grup justificat     (fer servir opcions de la llista desplegable)]]=1,AI762,0)</f>
        <v>0</v>
      </c>
      <c r="BD762" s="131">
        <f>IF(Taula1[[#This Row],[Grup justificat     (fer servir opcions de la llista desplegable)]]=2,AU762,0)</f>
        <v>0</v>
      </c>
      <c r="BE762" s="41"/>
      <c r="BF762" s="131">
        <f>IF(Taula1[[#This Row],[Espai reservat Administració]]=1,AO762,0)</f>
        <v>0</v>
      </c>
      <c r="BG762" s="82">
        <f>IF(Taula1[[#This Row],[Espai reservat Administració]]=2,BA762,0)</f>
        <v>0</v>
      </c>
      <c r="BH762" s="41"/>
      <c r="BI762" s="126">
        <f>IF(Taula1[[#This Row],[Grup justificat     (fer servir opcions de la llista desplegable)]]=1,1,0)</f>
        <v>0</v>
      </c>
      <c r="BJ762" s="126">
        <f>IF(Taula1[[#This Row],[Espai reservat Administració]]=1,1,0)</f>
        <v>0</v>
      </c>
      <c r="BK762" s="111"/>
      <c r="BL762" s="126">
        <f>IF(Taula1[[#This Row],[Grup justificat     (fer servir opcions de la llista desplegable)]]=2,1,0)</f>
        <v>0</v>
      </c>
      <c r="BM762" s="126">
        <f>IF(Taula1[[#This Row],[Espai reservat Administració]]=2,1,0)</f>
        <v>0</v>
      </c>
      <c r="BN762" s="73"/>
      <c r="BO762" s="73"/>
      <c r="BP762" s="73"/>
      <c r="BQ762" s="73"/>
      <c r="BR762" s="73"/>
      <c r="BS762" s="73"/>
      <c r="BT762" s="73"/>
      <c r="BU762" s="73"/>
      <c r="BV762" s="73"/>
      <c r="BW762" s="73"/>
      <c r="BX762" s="73"/>
      <c r="BY762" s="73"/>
      <c r="BZ762" s="73"/>
      <c r="CA762" s="73"/>
      <c r="CB762" s="73"/>
      <c r="CC762" s="73"/>
      <c r="CD762" s="73"/>
      <c r="CE762" s="73"/>
      <c r="CF762" s="73"/>
      <c r="CG762" s="63">
        <f t="shared" si="181"/>
        <v>0</v>
      </c>
      <c r="CH762" s="63">
        <f t="shared" si="182"/>
        <v>0</v>
      </c>
      <c r="CI762" s="73"/>
      <c r="CJ762" s="63">
        <f>IF(Taula1[[#This Row],[Tipus de contracte                                  (fer servir opcions de la llista desplegable)]]="Indefinit",1,0)</f>
        <v>0</v>
      </c>
      <c r="CK762" s="63">
        <f>IF(Taula1[[#This Row],[Tipus de contracte                                  (fer servir opcions de la llista desplegable)]]="Temporal, igual o superior a 6 mesos",1,0)</f>
        <v>0</v>
      </c>
      <c r="CL762" s="63">
        <f>IF(Taula1[[#This Row],[Tipus de contracte                                  (fer servir opcions de la llista desplegable)]]="Substitució per IT",1,0)</f>
        <v>0</v>
      </c>
      <c r="CM762" s="73"/>
      <c r="CN762" s="63">
        <f>IF(Taula1[[#This Row],[Relació llocs de treball]]&gt;=1,1,0)</f>
        <v>0</v>
      </c>
      <c r="CO762" s="73"/>
      <c r="CP762" s="63">
        <f>IF(Taula1[[#This Row],[Identitat de gènere                                                          (fer servir opcions de la llista desplegable)]]="Home",1,0)</f>
        <v>0</v>
      </c>
      <c r="CQ762" s="63">
        <f>IF(Taula1[[#This Row],[Identitat de gènere                                                          (fer servir opcions de la llista desplegable)]]="Dona",1,0)</f>
        <v>0</v>
      </c>
      <c r="CR762" s="63">
        <f>IF(Taula1[[#This Row],[Identitat de gènere                                                          (fer servir opcions de la llista desplegable)]]="No binari",1,0)</f>
        <v>0</v>
      </c>
      <c r="CS762" s="73"/>
      <c r="CT762" s="63">
        <f t="shared" si="176"/>
        <v>0</v>
      </c>
      <c r="CU762" s="64">
        <f t="shared" si="183"/>
        <v>0</v>
      </c>
      <c r="CW762" s="64">
        <f t="shared" si="184"/>
        <v>0</v>
      </c>
      <c r="CX762" s="64">
        <f t="shared" si="185"/>
        <v>0</v>
      </c>
      <c r="CY762" s="64">
        <f t="shared" si="186"/>
        <v>0</v>
      </c>
      <c r="CZ762" s="64">
        <f t="shared" si="187"/>
        <v>0</v>
      </c>
      <c r="DB762" s="64">
        <f t="shared" si="188"/>
        <v>0</v>
      </c>
      <c r="DC762" s="64">
        <f t="shared" si="189"/>
        <v>0</v>
      </c>
      <c r="DD762" s="64">
        <f t="shared" si="190"/>
        <v>0</v>
      </c>
      <c r="DE762" s="64">
        <f t="shared" si="191"/>
        <v>0</v>
      </c>
    </row>
    <row r="763" spans="2:109" x14ac:dyDescent="0.3">
      <c r="B763" s="167"/>
      <c r="C763" s="186"/>
      <c r="D763" s="2"/>
      <c r="E763" s="67"/>
      <c r="F763" s="5"/>
      <c r="G763" s="5"/>
      <c r="H763" s="187"/>
      <c r="I763" s="111" t="str">
        <f ca="1">IF(Taula1[[#This Row],[Data naixement (format dd/mm/aaaa)]]="","0",DATEDIF(Taula1[[#This Row],[Data naixement (format dd/mm/aaaa)]],TODAY(),"Y"))</f>
        <v>0</v>
      </c>
      <c r="J763" s="6"/>
      <c r="K763" s="6"/>
      <c r="L763" s="6"/>
      <c r="M763" s="6"/>
      <c r="N763" s="56"/>
      <c r="O763" s="56"/>
      <c r="P763" s="56"/>
      <c r="Q763" s="6"/>
      <c r="R763" s="7"/>
      <c r="S763" s="143">
        <f>Taula1[[#This Row],[Mesos naturals sencers treballats període justificat (01/01/2023 - 31/03/2023)]]</f>
        <v>0</v>
      </c>
      <c r="T763" s="194">
        <f>Taula1[[#This Row],[Dies treballats període justificat (01/01/2023 - 31/03/2023)              no comptabilitzats com a mes natural sencer]]</f>
        <v>0</v>
      </c>
      <c r="U763" s="12"/>
      <c r="V763" s="7"/>
      <c r="W763" s="188"/>
      <c r="X763" s="188"/>
      <c r="Y763" s="188"/>
      <c r="Z763" s="188"/>
      <c r="AA763" s="190"/>
      <c r="AB763" s="143">
        <f>Taula1[[#This Row],[Grup justificat     (fer servir opcions de la llista desplegable)]]</f>
        <v>0</v>
      </c>
      <c r="AC763" s="182"/>
      <c r="AD763" s="39"/>
      <c r="AE763" s="131">
        <f>ROUND((AF763/100)*756*Taula1[[#This Row],[Mesos naturals sencers treballats període justificat (01/01/2023 - 31/03/2023)]],2)</f>
        <v>0</v>
      </c>
      <c r="AF763" s="81">
        <f>Taula1[[#This Row],[% Jornada segons contracte
(no posar el símbol %) ]]-Taula1[[#This Row],[% Reducció salari per baix rendiment        (no posar el símbol %)]]</f>
        <v>0</v>
      </c>
      <c r="AG763" s="131">
        <f>ROUND((AH763/100)*24.8547945*Taula1[[#This Row],[Dies treballats període justificat (01/01/2023 - 31/03/2023)              no comptabilitzats com a mes natural sencer]],2)</f>
        <v>0</v>
      </c>
      <c r="AH763" s="79">
        <f>Taula1[[#This Row],[% Jornada segons contracte
(no posar el símbol %) ]]-Taula1[[#This Row],[% Reducció salari per baix rendiment        (no posar el símbol %)]]</f>
        <v>0</v>
      </c>
      <c r="AI763" s="131">
        <f t="shared" si="177"/>
        <v>0</v>
      </c>
      <c r="AJ763" s="39"/>
      <c r="AK763" s="131">
        <f>ROUND((AL763/100)*756*Taula1[[#This Row],[Espai reservat Administració  (mesos)]],2)</f>
        <v>0</v>
      </c>
      <c r="AL763" s="81">
        <f>Taula1[[#This Row],[% Jornada segons contracte
(no posar el símbol %) ]]-Taula1[[#This Row],[% Reducció salari per baix rendiment        (no posar el símbol %)]]</f>
        <v>0</v>
      </c>
      <c r="AM763" s="131">
        <f>ROUND((AN763/100)*24.8547945*Taula1[[#This Row],[Espai reservat Administració (dies)]],2)</f>
        <v>0</v>
      </c>
      <c r="AN763" s="79">
        <f>Taula1[[#This Row],[% Jornada segons contracte
(no posar el símbol %) ]]-Taula1[[#This Row],[% Reducció salari per baix rendiment        (no posar el símbol %)]]</f>
        <v>0</v>
      </c>
      <c r="AO763" s="131">
        <f t="shared" si="178"/>
        <v>0</v>
      </c>
      <c r="AP763" s="87"/>
      <c r="AQ763" s="137">
        <f>ROUND((AR763/100)*693*Taula1[[#This Row],[Mesos naturals sencers treballats període justificat (01/01/2023 - 31/03/2023)]],2)</f>
        <v>0</v>
      </c>
      <c r="AR763" s="90">
        <f>Taula1[[#This Row],[% Jornada segons contracte
(no posar el símbol %) ]]-Taula1[[#This Row],[% Reducció salari per baix rendiment        (no posar el símbol %)]]</f>
        <v>0</v>
      </c>
      <c r="AS763" s="137">
        <f>ROUND((AT763/100)*22.78356164*Taula1[[#This Row],[Dies treballats període justificat (01/01/2023 - 31/03/2023)              no comptabilitzats com a mes natural sencer]],2)</f>
        <v>0</v>
      </c>
      <c r="AT763" s="90">
        <f>Taula1[[#This Row],[% Jornada segons contracte
(no posar el símbol %) ]]-Taula1[[#This Row],[% Reducció salari per baix rendiment        (no posar el símbol %)]]</f>
        <v>0</v>
      </c>
      <c r="AU763" s="137">
        <f t="shared" si="179"/>
        <v>0</v>
      </c>
      <c r="AV763" s="87"/>
      <c r="AW763" s="136">
        <f>ROUND((AX763/100)*693*Taula1[[#This Row],[Espai reservat Administració  (mesos)]],2)</f>
        <v>0</v>
      </c>
      <c r="AX763" s="90">
        <f>Taula1[[#This Row],[% Jornada segons contracte
(no posar el símbol %) ]]-Taula1[[#This Row],[% Reducció salari per baix rendiment        (no posar el símbol %)]]</f>
        <v>0</v>
      </c>
      <c r="AY763" s="131">
        <f>ROUND((AZ763/100)*22.78356164*Taula1[[#This Row],[Espai reservat Administració (dies)]],2)</f>
        <v>0</v>
      </c>
      <c r="AZ763" s="81">
        <f>Taula1[[#This Row],[% Jornada segons contracte
(no posar el símbol %) ]]-Taula1[[#This Row],[% Reducció salari per baix rendiment        (no posar el símbol %)]]</f>
        <v>0</v>
      </c>
      <c r="BA763" s="82">
        <f t="shared" si="180"/>
        <v>0</v>
      </c>
      <c r="BB763" s="41"/>
      <c r="BC763" s="131">
        <f>IF(Taula1[[#This Row],[Grup justificat     (fer servir opcions de la llista desplegable)]]=1,AI763,0)</f>
        <v>0</v>
      </c>
      <c r="BD763" s="131">
        <f>IF(Taula1[[#This Row],[Grup justificat     (fer servir opcions de la llista desplegable)]]=2,AU763,0)</f>
        <v>0</v>
      </c>
      <c r="BE763" s="41"/>
      <c r="BF763" s="131">
        <f>IF(Taula1[[#This Row],[Espai reservat Administració]]=1,AO763,0)</f>
        <v>0</v>
      </c>
      <c r="BG763" s="82">
        <f>IF(Taula1[[#This Row],[Espai reservat Administració]]=2,BA763,0)</f>
        <v>0</v>
      </c>
      <c r="BH763" s="41"/>
      <c r="BI763" s="126">
        <f>IF(Taula1[[#This Row],[Grup justificat     (fer servir opcions de la llista desplegable)]]=1,1,0)</f>
        <v>0</v>
      </c>
      <c r="BJ763" s="126">
        <f>IF(Taula1[[#This Row],[Espai reservat Administració]]=1,1,0)</f>
        <v>0</v>
      </c>
      <c r="BK763" s="111"/>
      <c r="BL763" s="126">
        <f>IF(Taula1[[#This Row],[Grup justificat     (fer servir opcions de la llista desplegable)]]=2,1,0)</f>
        <v>0</v>
      </c>
      <c r="BM763" s="126">
        <f>IF(Taula1[[#This Row],[Espai reservat Administració]]=2,1,0)</f>
        <v>0</v>
      </c>
      <c r="BN763" s="73"/>
      <c r="BO763" s="73"/>
      <c r="BP763" s="73"/>
      <c r="BQ763" s="73"/>
      <c r="BR763" s="73"/>
      <c r="BS763" s="73"/>
      <c r="BT763" s="73"/>
      <c r="BU763" s="73"/>
      <c r="BV763" s="73"/>
      <c r="BW763" s="73"/>
      <c r="BX763" s="73"/>
      <c r="BY763" s="73"/>
      <c r="BZ763" s="73"/>
      <c r="CA763" s="73"/>
      <c r="CB763" s="73"/>
      <c r="CC763" s="73"/>
      <c r="CD763" s="73"/>
      <c r="CE763" s="73"/>
      <c r="CF763" s="73"/>
      <c r="CG763" s="63">
        <f t="shared" si="181"/>
        <v>0</v>
      </c>
      <c r="CH763" s="63">
        <f t="shared" si="182"/>
        <v>0</v>
      </c>
      <c r="CI763" s="73"/>
      <c r="CJ763" s="63">
        <f>IF(Taula1[[#This Row],[Tipus de contracte                                  (fer servir opcions de la llista desplegable)]]="Indefinit",1,0)</f>
        <v>0</v>
      </c>
      <c r="CK763" s="63">
        <f>IF(Taula1[[#This Row],[Tipus de contracte                                  (fer servir opcions de la llista desplegable)]]="Temporal, igual o superior a 6 mesos",1,0)</f>
        <v>0</v>
      </c>
      <c r="CL763" s="63">
        <f>IF(Taula1[[#This Row],[Tipus de contracte                                  (fer servir opcions de la llista desplegable)]]="Substitució per IT",1,0)</f>
        <v>0</v>
      </c>
      <c r="CM763" s="73"/>
      <c r="CN763" s="63">
        <f>IF(Taula1[[#This Row],[Relació llocs de treball]]&gt;=1,1,0)</f>
        <v>0</v>
      </c>
      <c r="CO763" s="73"/>
      <c r="CP763" s="63">
        <f>IF(Taula1[[#This Row],[Identitat de gènere                                                          (fer servir opcions de la llista desplegable)]]="Home",1,0)</f>
        <v>0</v>
      </c>
      <c r="CQ763" s="63">
        <f>IF(Taula1[[#This Row],[Identitat de gènere                                                          (fer servir opcions de la llista desplegable)]]="Dona",1,0)</f>
        <v>0</v>
      </c>
      <c r="CR763" s="63">
        <f>IF(Taula1[[#This Row],[Identitat de gènere                                                          (fer servir opcions de la llista desplegable)]]="No binari",1,0)</f>
        <v>0</v>
      </c>
      <c r="CS763" s="73"/>
      <c r="CT763" s="63">
        <f t="shared" si="176"/>
        <v>0</v>
      </c>
      <c r="CU763" s="64">
        <f t="shared" si="183"/>
        <v>0</v>
      </c>
      <c r="CW763" s="64">
        <f t="shared" si="184"/>
        <v>0</v>
      </c>
      <c r="CX763" s="64">
        <f t="shared" si="185"/>
        <v>0</v>
      </c>
      <c r="CY763" s="64">
        <f t="shared" si="186"/>
        <v>0</v>
      </c>
      <c r="CZ763" s="64">
        <f t="shared" si="187"/>
        <v>0</v>
      </c>
      <c r="DB763" s="64">
        <f t="shared" si="188"/>
        <v>0</v>
      </c>
      <c r="DC763" s="64">
        <f t="shared" si="189"/>
        <v>0</v>
      </c>
      <c r="DD763" s="64">
        <f t="shared" si="190"/>
        <v>0</v>
      </c>
      <c r="DE763" s="64">
        <f t="shared" si="191"/>
        <v>0</v>
      </c>
    </row>
    <row r="764" spans="2:109" x14ac:dyDescent="0.3">
      <c r="B764" s="167"/>
      <c r="C764" s="186"/>
      <c r="D764" s="2"/>
      <c r="E764" s="67"/>
      <c r="F764" s="5"/>
      <c r="G764" s="5"/>
      <c r="H764" s="187"/>
      <c r="I764" s="111" t="str">
        <f ca="1">IF(Taula1[[#This Row],[Data naixement (format dd/mm/aaaa)]]="","0",DATEDIF(Taula1[[#This Row],[Data naixement (format dd/mm/aaaa)]],TODAY(),"Y"))</f>
        <v>0</v>
      </c>
      <c r="J764" s="6"/>
      <c r="K764" s="6"/>
      <c r="L764" s="6"/>
      <c r="M764" s="6"/>
      <c r="N764" s="56"/>
      <c r="O764" s="56"/>
      <c r="P764" s="56"/>
      <c r="Q764" s="6"/>
      <c r="R764" s="7"/>
      <c r="S764" s="143">
        <f>Taula1[[#This Row],[Mesos naturals sencers treballats període justificat (01/01/2023 - 31/03/2023)]]</f>
        <v>0</v>
      </c>
      <c r="T764" s="194">
        <f>Taula1[[#This Row],[Dies treballats període justificat (01/01/2023 - 31/03/2023)              no comptabilitzats com a mes natural sencer]]</f>
        <v>0</v>
      </c>
      <c r="U764" s="12"/>
      <c r="V764" s="7"/>
      <c r="W764" s="188"/>
      <c r="X764" s="188"/>
      <c r="Y764" s="188"/>
      <c r="Z764" s="188"/>
      <c r="AA764" s="190"/>
      <c r="AB764" s="143">
        <f>Taula1[[#This Row],[Grup justificat     (fer servir opcions de la llista desplegable)]]</f>
        <v>0</v>
      </c>
      <c r="AC764" s="182"/>
      <c r="AD764" s="39"/>
      <c r="AE764" s="131">
        <f>ROUND((AF764/100)*756*Taula1[[#This Row],[Mesos naturals sencers treballats període justificat (01/01/2023 - 31/03/2023)]],2)</f>
        <v>0</v>
      </c>
      <c r="AF764" s="81">
        <f>Taula1[[#This Row],[% Jornada segons contracte
(no posar el símbol %) ]]-Taula1[[#This Row],[% Reducció salari per baix rendiment        (no posar el símbol %)]]</f>
        <v>0</v>
      </c>
      <c r="AG764" s="131">
        <f>ROUND((AH764/100)*24.8547945*Taula1[[#This Row],[Dies treballats període justificat (01/01/2023 - 31/03/2023)              no comptabilitzats com a mes natural sencer]],2)</f>
        <v>0</v>
      </c>
      <c r="AH764" s="79">
        <f>Taula1[[#This Row],[% Jornada segons contracte
(no posar el símbol %) ]]-Taula1[[#This Row],[% Reducció salari per baix rendiment        (no posar el símbol %)]]</f>
        <v>0</v>
      </c>
      <c r="AI764" s="131">
        <f t="shared" si="177"/>
        <v>0</v>
      </c>
      <c r="AJ764" s="39"/>
      <c r="AK764" s="131">
        <f>ROUND((AL764/100)*756*Taula1[[#This Row],[Espai reservat Administració  (mesos)]],2)</f>
        <v>0</v>
      </c>
      <c r="AL764" s="81">
        <f>Taula1[[#This Row],[% Jornada segons contracte
(no posar el símbol %) ]]-Taula1[[#This Row],[% Reducció salari per baix rendiment        (no posar el símbol %)]]</f>
        <v>0</v>
      </c>
      <c r="AM764" s="131">
        <f>ROUND((AN764/100)*24.8547945*Taula1[[#This Row],[Espai reservat Administració (dies)]],2)</f>
        <v>0</v>
      </c>
      <c r="AN764" s="79">
        <f>Taula1[[#This Row],[% Jornada segons contracte
(no posar el símbol %) ]]-Taula1[[#This Row],[% Reducció salari per baix rendiment        (no posar el símbol %)]]</f>
        <v>0</v>
      </c>
      <c r="AO764" s="131">
        <f t="shared" si="178"/>
        <v>0</v>
      </c>
      <c r="AP764" s="87"/>
      <c r="AQ764" s="137">
        <f>ROUND((AR764/100)*693*Taula1[[#This Row],[Mesos naturals sencers treballats període justificat (01/01/2023 - 31/03/2023)]],2)</f>
        <v>0</v>
      </c>
      <c r="AR764" s="90">
        <f>Taula1[[#This Row],[% Jornada segons contracte
(no posar el símbol %) ]]-Taula1[[#This Row],[% Reducció salari per baix rendiment        (no posar el símbol %)]]</f>
        <v>0</v>
      </c>
      <c r="AS764" s="137">
        <f>ROUND((AT764/100)*22.78356164*Taula1[[#This Row],[Dies treballats període justificat (01/01/2023 - 31/03/2023)              no comptabilitzats com a mes natural sencer]],2)</f>
        <v>0</v>
      </c>
      <c r="AT764" s="90">
        <f>Taula1[[#This Row],[% Jornada segons contracte
(no posar el símbol %) ]]-Taula1[[#This Row],[% Reducció salari per baix rendiment        (no posar el símbol %)]]</f>
        <v>0</v>
      </c>
      <c r="AU764" s="137">
        <f t="shared" si="179"/>
        <v>0</v>
      </c>
      <c r="AV764" s="87"/>
      <c r="AW764" s="136">
        <f>ROUND((AX764/100)*693*Taula1[[#This Row],[Espai reservat Administració  (mesos)]],2)</f>
        <v>0</v>
      </c>
      <c r="AX764" s="90">
        <f>Taula1[[#This Row],[% Jornada segons contracte
(no posar el símbol %) ]]-Taula1[[#This Row],[% Reducció salari per baix rendiment        (no posar el símbol %)]]</f>
        <v>0</v>
      </c>
      <c r="AY764" s="131">
        <f>ROUND((AZ764/100)*22.78356164*Taula1[[#This Row],[Espai reservat Administració (dies)]],2)</f>
        <v>0</v>
      </c>
      <c r="AZ764" s="81">
        <f>Taula1[[#This Row],[% Jornada segons contracte
(no posar el símbol %) ]]-Taula1[[#This Row],[% Reducció salari per baix rendiment        (no posar el símbol %)]]</f>
        <v>0</v>
      </c>
      <c r="BA764" s="82">
        <f t="shared" si="180"/>
        <v>0</v>
      </c>
      <c r="BB764" s="41"/>
      <c r="BC764" s="131">
        <f>IF(Taula1[[#This Row],[Grup justificat     (fer servir opcions de la llista desplegable)]]=1,AI764,0)</f>
        <v>0</v>
      </c>
      <c r="BD764" s="131">
        <f>IF(Taula1[[#This Row],[Grup justificat     (fer servir opcions de la llista desplegable)]]=2,AU764,0)</f>
        <v>0</v>
      </c>
      <c r="BE764" s="41"/>
      <c r="BF764" s="131">
        <f>IF(Taula1[[#This Row],[Espai reservat Administració]]=1,AO764,0)</f>
        <v>0</v>
      </c>
      <c r="BG764" s="82">
        <f>IF(Taula1[[#This Row],[Espai reservat Administració]]=2,BA764,0)</f>
        <v>0</v>
      </c>
      <c r="BH764" s="41"/>
      <c r="BI764" s="126">
        <f>IF(Taula1[[#This Row],[Grup justificat     (fer servir opcions de la llista desplegable)]]=1,1,0)</f>
        <v>0</v>
      </c>
      <c r="BJ764" s="126">
        <f>IF(Taula1[[#This Row],[Espai reservat Administració]]=1,1,0)</f>
        <v>0</v>
      </c>
      <c r="BK764" s="111"/>
      <c r="BL764" s="126">
        <f>IF(Taula1[[#This Row],[Grup justificat     (fer servir opcions de la llista desplegable)]]=2,1,0)</f>
        <v>0</v>
      </c>
      <c r="BM764" s="126">
        <f>IF(Taula1[[#This Row],[Espai reservat Administració]]=2,1,0)</f>
        <v>0</v>
      </c>
      <c r="BN764" s="73"/>
      <c r="BO764" s="73"/>
      <c r="BP764" s="73"/>
      <c r="BQ764" s="73"/>
      <c r="BR764" s="73"/>
      <c r="BS764" s="73"/>
      <c r="BT764" s="73"/>
      <c r="BU764" s="73"/>
      <c r="BV764" s="73"/>
      <c r="BW764" s="73"/>
      <c r="BX764" s="73"/>
      <c r="BY764" s="73"/>
      <c r="BZ764" s="73"/>
      <c r="CA764" s="73"/>
      <c r="CB764" s="73"/>
      <c r="CC764" s="73"/>
      <c r="CD764" s="73"/>
      <c r="CE764" s="73"/>
      <c r="CF764" s="73"/>
      <c r="CG764" s="63">
        <f t="shared" si="181"/>
        <v>0</v>
      </c>
      <c r="CH764" s="63">
        <f t="shared" si="182"/>
        <v>0</v>
      </c>
      <c r="CI764" s="73"/>
      <c r="CJ764" s="63">
        <f>IF(Taula1[[#This Row],[Tipus de contracte                                  (fer servir opcions de la llista desplegable)]]="Indefinit",1,0)</f>
        <v>0</v>
      </c>
      <c r="CK764" s="63">
        <f>IF(Taula1[[#This Row],[Tipus de contracte                                  (fer servir opcions de la llista desplegable)]]="Temporal, igual o superior a 6 mesos",1,0)</f>
        <v>0</v>
      </c>
      <c r="CL764" s="63">
        <f>IF(Taula1[[#This Row],[Tipus de contracte                                  (fer servir opcions de la llista desplegable)]]="Substitució per IT",1,0)</f>
        <v>0</v>
      </c>
      <c r="CM764" s="73"/>
      <c r="CN764" s="63">
        <f>IF(Taula1[[#This Row],[Relació llocs de treball]]&gt;=1,1,0)</f>
        <v>0</v>
      </c>
      <c r="CO764" s="73"/>
      <c r="CP764" s="63">
        <f>IF(Taula1[[#This Row],[Identitat de gènere                                                          (fer servir opcions de la llista desplegable)]]="Home",1,0)</f>
        <v>0</v>
      </c>
      <c r="CQ764" s="63">
        <f>IF(Taula1[[#This Row],[Identitat de gènere                                                          (fer servir opcions de la llista desplegable)]]="Dona",1,0)</f>
        <v>0</v>
      </c>
      <c r="CR764" s="63">
        <f>IF(Taula1[[#This Row],[Identitat de gènere                                                          (fer servir opcions de la llista desplegable)]]="No binari",1,0)</f>
        <v>0</v>
      </c>
      <c r="CS764" s="73"/>
      <c r="CT764" s="63">
        <f t="shared" si="176"/>
        <v>0</v>
      </c>
      <c r="CU764" s="64">
        <f t="shared" si="183"/>
        <v>0</v>
      </c>
      <c r="CW764" s="64">
        <f t="shared" si="184"/>
        <v>0</v>
      </c>
      <c r="CX764" s="64">
        <f t="shared" si="185"/>
        <v>0</v>
      </c>
      <c r="CY764" s="64">
        <f t="shared" si="186"/>
        <v>0</v>
      </c>
      <c r="CZ764" s="64">
        <f t="shared" si="187"/>
        <v>0</v>
      </c>
      <c r="DB764" s="64">
        <f t="shared" si="188"/>
        <v>0</v>
      </c>
      <c r="DC764" s="64">
        <f t="shared" si="189"/>
        <v>0</v>
      </c>
      <c r="DD764" s="64">
        <f t="shared" si="190"/>
        <v>0</v>
      </c>
      <c r="DE764" s="64">
        <f t="shared" si="191"/>
        <v>0</v>
      </c>
    </row>
    <row r="765" spans="2:109" x14ac:dyDescent="0.3">
      <c r="B765" s="167"/>
      <c r="C765" s="186"/>
      <c r="D765" s="2"/>
      <c r="E765" s="67"/>
      <c r="F765" s="5"/>
      <c r="G765" s="5"/>
      <c r="H765" s="187"/>
      <c r="I765" s="111" t="str">
        <f ca="1">IF(Taula1[[#This Row],[Data naixement (format dd/mm/aaaa)]]="","0",DATEDIF(Taula1[[#This Row],[Data naixement (format dd/mm/aaaa)]],TODAY(),"Y"))</f>
        <v>0</v>
      </c>
      <c r="J765" s="6"/>
      <c r="K765" s="6"/>
      <c r="L765" s="6"/>
      <c r="M765" s="6"/>
      <c r="N765" s="56"/>
      <c r="O765" s="56"/>
      <c r="P765" s="56"/>
      <c r="Q765" s="6"/>
      <c r="R765" s="7"/>
      <c r="S765" s="143">
        <f>Taula1[[#This Row],[Mesos naturals sencers treballats període justificat (01/01/2023 - 31/03/2023)]]</f>
        <v>0</v>
      </c>
      <c r="T765" s="194">
        <f>Taula1[[#This Row],[Dies treballats període justificat (01/01/2023 - 31/03/2023)              no comptabilitzats com a mes natural sencer]]</f>
        <v>0</v>
      </c>
      <c r="U765" s="12"/>
      <c r="V765" s="7"/>
      <c r="W765" s="188"/>
      <c r="X765" s="188"/>
      <c r="Y765" s="188"/>
      <c r="Z765" s="188"/>
      <c r="AA765" s="190"/>
      <c r="AB765" s="143">
        <f>Taula1[[#This Row],[Grup justificat     (fer servir opcions de la llista desplegable)]]</f>
        <v>0</v>
      </c>
      <c r="AC765" s="182"/>
      <c r="AD765" s="39"/>
      <c r="AE765" s="131">
        <f>ROUND((AF765/100)*756*Taula1[[#This Row],[Mesos naturals sencers treballats període justificat (01/01/2023 - 31/03/2023)]],2)</f>
        <v>0</v>
      </c>
      <c r="AF765" s="81">
        <f>Taula1[[#This Row],[% Jornada segons contracte
(no posar el símbol %) ]]-Taula1[[#This Row],[% Reducció salari per baix rendiment        (no posar el símbol %)]]</f>
        <v>0</v>
      </c>
      <c r="AG765" s="131">
        <f>ROUND((AH765/100)*24.8547945*Taula1[[#This Row],[Dies treballats període justificat (01/01/2023 - 31/03/2023)              no comptabilitzats com a mes natural sencer]],2)</f>
        <v>0</v>
      </c>
      <c r="AH765" s="79">
        <f>Taula1[[#This Row],[% Jornada segons contracte
(no posar el símbol %) ]]-Taula1[[#This Row],[% Reducció salari per baix rendiment        (no posar el símbol %)]]</f>
        <v>0</v>
      </c>
      <c r="AI765" s="131">
        <f t="shared" si="177"/>
        <v>0</v>
      </c>
      <c r="AJ765" s="39"/>
      <c r="AK765" s="131">
        <f>ROUND((AL765/100)*756*Taula1[[#This Row],[Espai reservat Administració  (mesos)]],2)</f>
        <v>0</v>
      </c>
      <c r="AL765" s="81">
        <f>Taula1[[#This Row],[% Jornada segons contracte
(no posar el símbol %) ]]-Taula1[[#This Row],[% Reducció salari per baix rendiment        (no posar el símbol %)]]</f>
        <v>0</v>
      </c>
      <c r="AM765" s="131">
        <f>ROUND((AN765/100)*24.8547945*Taula1[[#This Row],[Espai reservat Administració (dies)]],2)</f>
        <v>0</v>
      </c>
      <c r="AN765" s="79">
        <f>Taula1[[#This Row],[% Jornada segons contracte
(no posar el símbol %) ]]-Taula1[[#This Row],[% Reducció salari per baix rendiment        (no posar el símbol %)]]</f>
        <v>0</v>
      </c>
      <c r="AO765" s="131">
        <f t="shared" si="178"/>
        <v>0</v>
      </c>
      <c r="AP765" s="87"/>
      <c r="AQ765" s="137">
        <f>ROUND((AR765/100)*693*Taula1[[#This Row],[Mesos naturals sencers treballats període justificat (01/01/2023 - 31/03/2023)]],2)</f>
        <v>0</v>
      </c>
      <c r="AR765" s="90">
        <f>Taula1[[#This Row],[% Jornada segons contracte
(no posar el símbol %) ]]-Taula1[[#This Row],[% Reducció salari per baix rendiment        (no posar el símbol %)]]</f>
        <v>0</v>
      </c>
      <c r="AS765" s="137">
        <f>ROUND((AT765/100)*22.78356164*Taula1[[#This Row],[Dies treballats període justificat (01/01/2023 - 31/03/2023)              no comptabilitzats com a mes natural sencer]],2)</f>
        <v>0</v>
      </c>
      <c r="AT765" s="90">
        <f>Taula1[[#This Row],[% Jornada segons contracte
(no posar el símbol %) ]]-Taula1[[#This Row],[% Reducció salari per baix rendiment        (no posar el símbol %)]]</f>
        <v>0</v>
      </c>
      <c r="AU765" s="137">
        <f t="shared" si="179"/>
        <v>0</v>
      </c>
      <c r="AV765" s="87"/>
      <c r="AW765" s="136">
        <f>ROUND((AX765/100)*693*Taula1[[#This Row],[Espai reservat Administració  (mesos)]],2)</f>
        <v>0</v>
      </c>
      <c r="AX765" s="90">
        <f>Taula1[[#This Row],[% Jornada segons contracte
(no posar el símbol %) ]]-Taula1[[#This Row],[% Reducció salari per baix rendiment        (no posar el símbol %)]]</f>
        <v>0</v>
      </c>
      <c r="AY765" s="131">
        <f>ROUND((AZ765/100)*22.78356164*Taula1[[#This Row],[Espai reservat Administració (dies)]],2)</f>
        <v>0</v>
      </c>
      <c r="AZ765" s="81">
        <f>Taula1[[#This Row],[% Jornada segons contracte
(no posar el símbol %) ]]-Taula1[[#This Row],[% Reducció salari per baix rendiment        (no posar el símbol %)]]</f>
        <v>0</v>
      </c>
      <c r="BA765" s="82">
        <f t="shared" si="180"/>
        <v>0</v>
      </c>
      <c r="BB765" s="41"/>
      <c r="BC765" s="131">
        <f>IF(Taula1[[#This Row],[Grup justificat     (fer servir opcions de la llista desplegable)]]=1,AI765,0)</f>
        <v>0</v>
      </c>
      <c r="BD765" s="131">
        <f>IF(Taula1[[#This Row],[Grup justificat     (fer servir opcions de la llista desplegable)]]=2,AU765,0)</f>
        <v>0</v>
      </c>
      <c r="BE765" s="41"/>
      <c r="BF765" s="131">
        <f>IF(Taula1[[#This Row],[Espai reservat Administració]]=1,AO765,0)</f>
        <v>0</v>
      </c>
      <c r="BG765" s="82">
        <f>IF(Taula1[[#This Row],[Espai reservat Administració]]=2,BA765,0)</f>
        <v>0</v>
      </c>
      <c r="BH765" s="41"/>
      <c r="BI765" s="126">
        <f>IF(Taula1[[#This Row],[Grup justificat     (fer servir opcions de la llista desplegable)]]=1,1,0)</f>
        <v>0</v>
      </c>
      <c r="BJ765" s="126">
        <f>IF(Taula1[[#This Row],[Espai reservat Administració]]=1,1,0)</f>
        <v>0</v>
      </c>
      <c r="BK765" s="111"/>
      <c r="BL765" s="126">
        <f>IF(Taula1[[#This Row],[Grup justificat     (fer servir opcions de la llista desplegable)]]=2,1,0)</f>
        <v>0</v>
      </c>
      <c r="BM765" s="126">
        <f>IF(Taula1[[#This Row],[Espai reservat Administració]]=2,1,0)</f>
        <v>0</v>
      </c>
      <c r="BN765" s="73"/>
      <c r="BO765" s="73"/>
      <c r="BP765" s="73"/>
      <c r="BQ765" s="73"/>
      <c r="BR765" s="73"/>
      <c r="BS765" s="73"/>
      <c r="BT765" s="73"/>
      <c r="BU765" s="73"/>
      <c r="BV765" s="73"/>
      <c r="BW765" s="73"/>
      <c r="BX765" s="73"/>
      <c r="BY765" s="73"/>
      <c r="BZ765" s="73"/>
      <c r="CA765" s="73"/>
      <c r="CB765" s="73"/>
      <c r="CC765" s="73"/>
      <c r="CD765" s="73"/>
      <c r="CE765" s="73"/>
      <c r="CF765" s="73"/>
      <c r="CG765" s="63">
        <f t="shared" si="181"/>
        <v>0</v>
      </c>
      <c r="CH765" s="63">
        <f t="shared" si="182"/>
        <v>0</v>
      </c>
      <c r="CI765" s="73"/>
      <c r="CJ765" s="63">
        <f>IF(Taula1[[#This Row],[Tipus de contracte                                  (fer servir opcions de la llista desplegable)]]="Indefinit",1,0)</f>
        <v>0</v>
      </c>
      <c r="CK765" s="63">
        <f>IF(Taula1[[#This Row],[Tipus de contracte                                  (fer servir opcions de la llista desplegable)]]="Temporal, igual o superior a 6 mesos",1,0)</f>
        <v>0</v>
      </c>
      <c r="CL765" s="63">
        <f>IF(Taula1[[#This Row],[Tipus de contracte                                  (fer servir opcions de la llista desplegable)]]="Substitució per IT",1,0)</f>
        <v>0</v>
      </c>
      <c r="CM765" s="73"/>
      <c r="CN765" s="63">
        <f>IF(Taula1[[#This Row],[Relació llocs de treball]]&gt;=1,1,0)</f>
        <v>0</v>
      </c>
      <c r="CO765" s="73"/>
      <c r="CP765" s="63">
        <f>IF(Taula1[[#This Row],[Identitat de gènere                                                          (fer servir opcions de la llista desplegable)]]="Home",1,0)</f>
        <v>0</v>
      </c>
      <c r="CQ765" s="63">
        <f>IF(Taula1[[#This Row],[Identitat de gènere                                                          (fer servir opcions de la llista desplegable)]]="Dona",1,0)</f>
        <v>0</v>
      </c>
      <c r="CR765" s="63">
        <f>IF(Taula1[[#This Row],[Identitat de gènere                                                          (fer servir opcions de la llista desplegable)]]="No binari",1,0)</f>
        <v>0</v>
      </c>
      <c r="CS765" s="73"/>
      <c r="CT765" s="63">
        <f t="shared" si="176"/>
        <v>0</v>
      </c>
      <c r="CU765" s="64">
        <f t="shared" si="183"/>
        <v>0</v>
      </c>
      <c r="CW765" s="64">
        <f t="shared" si="184"/>
        <v>0</v>
      </c>
      <c r="CX765" s="64">
        <f t="shared" si="185"/>
        <v>0</v>
      </c>
      <c r="CY765" s="64">
        <f t="shared" si="186"/>
        <v>0</v>
      </c>
      <c r="CZ765" s="64">
        <f t="shared" si="187"/>
        <v>0</v>
      </c>
      <c r="DB765" s="64">
        <f t="shared" si="188"/>
        <v>0</v>
      </c>
      <c r="DC765" s="64">
        <f t="shared" si="189"/>
        <v>0</v>
      </c>
      <c r="DD765" s="64">
        <f t="shared" si="190"/>
        <v>0</v>
      </c>
      <c r="DE765" s="64">
        <f t="shared" si="191"/>
        <v>0</v>
      </c>
    </row>
    <row r="766" spans="2:109" x14ac:dyDescent="0.3">
      <c r="B766" s="167"/>
      <c r="C766" s="186"/>
      <c r="D766" s="2"/>
      <c r="E766" s="67"/>
      <c r="F766" s="5"/>
      <c r="G766" s="5"/>
      <c r="H766" s="187"/>
      <c r="I766" s="111" t="str">
        <f ca="1">IF(Taula1[[#This Row],[Data naixement (format dd/mm/aaaa)]]="","0",DATEDIF(Taula1[[#This Row],[Data naixement (format dd/mm/aaaa)]],TODAY(),"Y"))</f>
        <v>0</v>
      </c>
      <c r="J766" s="6"/>
      <c r="K766" s="6"/>
      <c r="L766" s="6"/>
      <c r="M766" s="6"/>
      <c r="N766" s="56"/>
      <c r="O766" s="56"/>
      <c r="P766" s="56"/>
      <c r="Q766" s="6"/>
      <c r="R766" s="7"/>
      <c r="S766" s="143">
        <f>Taula1[[#This Row],[Mesos naturals sencers treballats període justificat (01/01/2023 - 31/03/2023)]]</f>
        <v>0</v>
      </c>
      <c r="T766" s="194">
        <f>Taula1[[#This Row],[Dies treballats període justificat (01/01/2023 - 31/03/2023)              no comptabilitzats com a mes natural sencer]]</f>
        <v>0</v>
      </c>
      <c r="U766" s="12"/>
      <c r="V766" s="7"/>
      <c r="W766" s="188"/>
      <c r="X766" s="188"/>
      <c r="Y766" s="188"/>
      <c r="Z766" s="188"/>
      <c r="AA766" s="190"/>
      <c r="AB766" s="143">
        <f>Taula1[[#This Row],[Grup justificat     (fer servir opcions de la llista desplegable)]]</f>
        <v>0</v>
      </c>
      <c r="AC766" s="182"/>
      <c r="AD766" s="39"/>
      <c r="AE766" s="131">
        <f>ROUND((AF766/100)*756*Taula1[[#This Row],[Mesos naturals sencers treballats període justificat (01/01/2023 - 31/03/2023)]],2)</f>
        <v>0</v>
      </c>
      <c r="AF766" s="81">
        <f>Taula1[[#This Row],[% Jornada segons contracte
(no posar el símbol %) ]]-Taula1[[#This Row],[% Reducció salari per baix rendiment        (no posar el símbol %)]]</f>
        <v>0</v>
      </c>
      <c r="AG766" s="131">
        <f>ROUND((AH766/100)*24.8547945*Taula1[[#This Row],[Dies treballats període justificat (01/01/2023 - 31/03/2023)              no comptabilitzats com a mes natural sencer]],2)</f>
        <v>0</v>
      </c>
      <c r="AH766" s="79">
        <f>Taula1[[#This Row],[% Jornada segons contracte
(no posar el símbol %) ]]-Taula1[[#This Row],[% Reducció salari per baix rendiment        (no posar el símbol %)]]</f>
        <v>0</v>
      </c>
      <c r="AI766" s="131">
        <f t="shared" si="177"/>
        <v>0</v>
      </c>
      <c r="AJ766" s="39"/>
      <c r="AK766" s="131">
        <f>ROUND((AL766/100)*756*Taula1[[#This Row],[Espai reservat Administració  (mesos)]],2)</f>
        <v>0</v>
      </c>
      <c r="AL766" s="81">
        <f>Taula1[[#This Row],[% Jornada segons contracte
(no posar el símbol %) ]]-Taula1[[#This Row],[% Reducció salari per baix rendiment        (no posar el símbol %)]]</f>
        <v>0</v>
      </c>
      <c r="AM766" s="131">
        <f>ROUND((AN766/100)*24.8547945*Taula1[[#This Row],[Espai reservat Administració (dies)]],2)</f>
        <v>0</v>
      </c>
      <c r="AN766" s="79">
        <f>Taula1[[#This Row],[% Jornada segons contracte
(no posar el símbol %) ]]-Taula1[[#This Row],[% Reducció salari per baix rendiment        (no posar el símbol %)]]</f>
        <v>0</v>
      </c>
      <c r="AO766" s="131">
        <f t="shared" si="178"/>
        <v>0</v>
      </c>
      <c r="AP766" s="87"/>
      <c r="AQ766" s="137">
        <f>ROUND((AR766/100)*693*Taula1[[#This Row],[Mesos naturals sencers treballats període justificat (01/01/2023 - 31/03/2023)]],2)</f>
        <v>0</v>
      </c>
      <c r="AR766" s="90">
        <f>Taula1[[#This Row],[% Jornada segons contracte
(no posar el símbol %) ]]-Taula1[[#This Row],[% Reducció salari per baix rendiment        (no posar el símbol %)]]</f>
        <v>0</v>
      </c>
      <c r="AS766" s="137">
        <f>ROUND((AT766/100)*22.78356164*Taula1[[#This Row],[Dies treballats període justificat (01/01/2023 - 31/03/2023)              no comptabilitzats com a mes natural sencer]],2)</f>
        <v>0</v>
      </c>
      <c r="AT766" s="90">
        <f>Taula1[[#This Row],[% Jornada segons contracte
(no posar el símbol %) ]]-Taula1[[#This Row],[% Reducció salari per baix rendiment        (no posar el símbol %)]]</f>
        <v>0</v>
      </c>
      <c r="AU766" s="137">
        <f t="shared" si="179"/>
        <v>0</v>
      </c>
      <c r="AV766" s="87"/>
      <c r="AW766" s="136">
        <f>ROUND((AX766/100)*693*Taula1[[#This Row],[Espai reservat Administració  (mesos)]],2)</f>
        <v>0</v>
      </c>
      <c r="AX766" s="90">
        <f>Taula1[[#This Row],[% Jornada segons contracte
(no posar el símbol %) ]]-Taula1[[#This Row],[% Reducció salari per baix rendiment        (no posar el símbol %)]]</f>
        <v>0</v>
      </c>
      <c r="AY766" s="131">
        <f>ROUND((AZ766/100)*22.78356164*Taula1[[#This Row],[Espai reservat Administració (dies)]],2)</f>
        <v>0</v>
      </c>
      <c r="AZ766" s="81">
        <f>Taula1[[#This Row],[% Jornada segons contracte
(no posar el símbol %) ]]-Taula1[[#This Row],[% Reducció salari per baix rendiment        (no posar el símbol %)]]</f>
        <v>0</v>
      </c>
      <c r="BA766" s="82">
        <f t="shared" si="180"/>
        <v>0</v>
      </c>
      <c r="BB766" s="41"/>
      <c r="BC766" s="131">
        <f>IF(Taula1[[#This Row],[Grup justificat     (fer servir opcions de la llista desplegable)]]=1,AI766,0)</f>
        <v>0</v>
      </c>
      <c r="BD766" s="131">
        <f>IF(Taula1[[#This Row],[Grup justificat     (fer servir opcions de la llista desplegable)]]=2,AU766,0)</f>
        <v>0</v>
      </c>
      <c r="BE766" s="41"/>
      <c r="BF766" s="131">
        <f>IF(Taula1[[#This Row],[Espai reservat Administració]]=1,AO766,0)</f>
        <v>0</v>
      </c>
      <c r="BG766" s="82">
        <f>IF(Taula1[[#This Row],[Espai reservat Administració]]=2,BA766,0)</f>
        <v>0</v>
      </c>
      <c r="BH766" s="41"/>
      <c r="BI766" s="126">
        <f>IF(Taula1[[#This Row],[Grup justificat     (fer servir opcions de la llista desplegable)]]=1,1,0)</f>
        <v>0</v>
      </c>
      <c r="BJ766" s="126">
        <f>IF(Taula1[[#This Row],[Espai reservat Administració]]=1,1,0)</f>
        <v>0</v>
      </c>
      <c r="BK766" s="111"/>
      <c r="BL766" s="126">
        <f>IF(Taula1[[#This Row],[Grup justificat     (fer servir opcions de la llista desplegable)]]=2,1,0)</f>
        <v>0</v>
      </c>
      <c r="BM766" s="126">
        <f>IF(Taula1[[#This Row],[Espai reservat Administració]]=2,1,0)</f>
        <v>0</v>
      </c>
      <c r="BN766" s="73"/>
      <c r="BO766" s="73"/>
      <c r="BP766" s="73"/>
      <c r="BQ766" s="73"/>
      <c r="BR766" s="73"/>
      <c r="BS766" s="73"/>
      <c r="BT766" s="73"/>
      <c r="BU766" s="73"/>
      <c r="BV766" s="73"/>
      <c r="BW766" s="73"/>
      <c r="BX766" s="73"/>
      <c r="BY766" s="73"/>
      <c r="BZ766" s="73"/>
      <c r="CA766" s="73"/>
      <c r="CB766" s="73"/>
      <c r="CC766" s="73"/>
      <c r="CD766" s="73"/>
      <c r="CE766" s="73"/>
      <c r="CF766" s="73"/>
      <c r="CG766" s="63">
        <f t="shared" si="181"/>
        <v>0</v>
      </c>
      <c r="CH766" s="63">
        <f t="shared" si="182"/>
        <v>0</v>
      </c>
      <c r="CI766" s="73"/>
      <c r="CJ766" s="63">
        <f>IF(Taula1[[#This Row],[Tipus de contracte                                  (fer servir opcions de la llista desplegable)]]="Indefinit",1,0)</f>
        <v>0</v>
      </c>
      <c r="CK766" s="63">
        <f>IF(Taula1[[#This Row],[Tipus de contracte                                  (fer servir opcions de la llista desplegable)]]="Temporal, igual o superior a 6 mesos",1,0)</f>
        <v>0</v>
      </c>
      <c r="CL766" s="63">
        <f>IF(Taula1[[#This Row],[Tipus de contracte                                  (fer servir opcions de la llista desplegable)]]="Substitució per IT",1,0)</f>
        <v>0</v>
      </c>
      <c r="CM766" s="73"/>
      <c r="CN766" s="63">
        <f>IF(Taula1[[#This Row],[Relació llocs de treball]]&gt;=1,1,0)</f>
        <v>0</v>
      </c>
      <c r="CO766" s="73"/>
      <c r="CP766" s="63">
        <f>IF(Taula1[[#This Row],[Identitat de gènere                                                          (fer servir opcions de la llista desplegable)]]="Home",1,0)</f>
        <v>0</v>
      </c>
      <c r="CQ766" s="63">
        <f>IF(Taula1[[#This Row],[Identitat de gènere                                                          (fer servir opcions de la llista desplegable)]]="Dona",1,0)</f>
        <v>0</v>
      </c>
      <c r="CR766" s="63">
        <f>IF(Taula1[[#This Row],[Identitat de gènere                                                          (fer servir opcions de la llista desplegable)]]="No binari",1,0)</f>
        <v>0</v>
      </c>
      <c r="CS766" s="73"/>
      <c r="CT766" s="63">
        <f t="shared" si="176"/>
        <v>0</v>
      </c>
      <c r="CU766" s="64">
        <f t="shared" si="183"/>
        <v>0</v>
      </c>
      <c r="CW766" s="64">
        <f t="shared" si="184"/>
        <v>0</v>
      </c>
      <c r="CX766" s="64">
        <f t="shared" si="185"/>
        <v>0</v>
      </c>
      <c r="CY766" s="64">
        <f t="shared" si="186"/>
        <v>0</v>
      </c>
      <c r="CZ766" s="64">
        <f t="shared" si="187"/>
        <v>0</v>
      </c>
      <c r="DB766" s="64">
        <f t="shared" si="188"/>
        <v>0</v>
      </c>
      <c r="DC766" s="64">
        <f t="shared" si="189"/>
        <v>0</v>
      </c>
      <c r="DD766" s="64">
        <f t="shared" si="190"/>
        <v>0</v>
      </c>
      <c r="DE766" s="64">
        <f t="shared" si="191"/>
        <v>0</v>
      </c>
    </row>
    <row r="767" spans="2:109" x14ac:dyDescent="0.3">
      <c r="B767" s="167"/>
      <c r="C767" s="186"/>
      <c r="D767" s="2"/>
      <c r="E767" s="67"/>
      <c r="F767" s="5"/>
      <c r="G767" s="5"/>
      <c r="H767" s="187"/>
      <c r="I767" s="111" t="str">
        <f ca="1">IF(Taula1[[#This Row],[Data naixement (format dd/mm/aaaa)]]="","0",DATEDIF(Taula1[[#This Row],[Data naixement (format dd/mm/aaaa)]],TODAY(),"Y"))</f>
        <v>0</v>
      </c>
      <c r="J767" s="6"/>
      <c r="K767" s="6"/>
      <c r="L767" s="6"/>
      <c r="M767" s="6"/>
      <c r="N767" s="56"/>
      <c r="O767" s="56"/>
      <c r="P767" s="56"/>
      <c r="Q767" s="6"/>
      <c r="R767" s="7"/>
      <c r="S767" s="143">
        <f>Taula1[[#This Row],[Mesos naturals sencers treballats període justificat (01/01/2023 - 31/03/2023)]]</f>
        <v>0</v>
      </c>
      <c r="T767" s="194">
        <f>Taula1[[#This Row],[Dies treballats període justificat (01/01/2023 - 31/03/2023)              no comptabilitzats com a mes natural sencer]]</f>
        <v>0</v>
      </c>
      <c r="U767" s="12"/>
      <c r="V767" s="7"/>
      <c r="W767" s="188"/>
      <c r="X767" s="188"/>
      <c r="Y767" s="188"/>
      <c r="Z767" s="188"/>
      <c r="AA767" s="190"/>
      <c r="AB767" s="143">
        <f>Taula1[[#This Row],[Grup justificat     (fer servir opcions de la llista desplegable)]]</f>
        <v>0</v>
      </c>
      <c r="AC767" s="182"/>
      <c r="AD767" s="39"/>
      <c r="AE767" s="131">
        <f>ROUND((AF767/100)*756*Taula1[[#This Row],[Mesos naturals sencers treballats període justificat (01/01/2023 - 31/03/2023)]],2)</f>
        <v>0</v>
      </c>
      <c r="AF767" s="81">
        <f>Taula1[[#This Row],[% Jornada segons contracte
(no posar el símbol %) ]]-Taula1[[#This Row],[% Reducció salari per baix rendiment        (no posar el símbol %)]]</f>
        <v>0</v>
      </c>
      <c r="AG767" s="131">
        <f>ROUND((AH767/100)*24.8547945*Taula1[[#This Row],[Dies treballats període justificat (01/01/2023 - 31/03/2023)              no comptabilitzats com a mes natural sencer]],2)</f>
        <v>0</v>
      </c>
      <c r="AH767" s="79">
        <f>Taula1[[#This Row],[% Jornada segons contracte
(no posar el símbol %) ]]-Taula1[[#This Row],[% Reducció salari per baix rendiment        (no posar el símbol %)]]</f>
        <v>0</v>
      </c>
      <c r="AI767" s="131">
        <f t="shared" si="177"/>
        <v>0</v>
      </c>
      <c r="AJ767" s="39"/>
      <c r="AK767" s="131">
        <f>ROUND((AL767/100)*756*Taula1[[#This Row],[Espai reservat Administració  (mesos)]],2)</f>
        <v>0</v>
      </c>
      <c r="AL767" s="81">
        <f>Taula1[[#This Row],[% Jornada segons contracte
(no posar el símbol %) ]]-Taula1[[#This Row],[% Reducció salari per baix rendiment        (no posar el símbol %)]]</f>
        <v>0</v>
      </c>
      <c r="AM767" s="131">
        <f>ROUND((AN767/100)*24.8547945*Taula1[[#This Row],[Espai reservat Administració (dies)]],2)</f>
        <v>0</v>
      </c>
      <c r="AN767" s="79">
        <f>Taula1[[#This Row],[% Jornada segons contracte
(no posar el símbol %) ]]-Taula1[[#This Row],[% Reducció salari per baix rendiment        (no posar el símbol %)]]</f>
        <v>0</v>
      </c>
      <c r="AO767" s="131">
        <f t="shared" si="178"/>
        <v>0</v>
      </c>
      <c r="AP767" s="87"/>
      <c r="AQ767" s="137">
        <f>ROUND((AR767/100)*693*Taula1[[#This Row],[Mesos naturals sencers treballats període justificat (01/01/2023 - 31/03/2023)]],2)</f>
        <v>0</v>
      </c>
      <c r="AR767" s="90">
        <f>Taula1[[#This Row],[% Jornada segons contracte
(no posar el símbol %) ]]-Taula1[[#This Row],[% Reducció salari per baix rendiment        (no posar el símbol %)]]</f>
        <v>0</v>
      </c>
      <c r="AS767" s="137">
        <f>ROUND((AT767/100)*22.78356164*Taula1[[#This Row],[Dies treballats període justificat (01/01/2023 - 31/03/2023)              no comptabilitzats com a mes natural sencer]],2)</f>
        <v>0</v>
      </c>
      <c r="AT767" s="90">
        <f>Taula1[[#This Row],[% Jornada segons contracte
(no posar el símbol %) ]]-Taula1[[#This Row],[% Reducció salari per baix rendiment        (no posar el símbol %)]]</f>
        <v>0</v>
      </c>
      <c r="AU767" s="137">
        <f t="shared" si="179"/>
        <v>0</v>
      </c>
      <c r="AV767" s="87"/>
      <c r="AW767" s="136">
        <f>ROUND((AX767/100)*693*Taula1[[#This Row],[Espai reservat Administració  (mesos)]],2)</f>
        <v>0</v>
      </c>
      <c r="AX767" s="90">
        <f>Taula1[[#This Row],[% Jornada segons contracte
(no posar el símbol %) ]]-Taula1[[#This Row],[% Reducció salari per baix rendiment        (no posar el símbol %)]]</f>
        <v>0</v>
      </c>
      <c r="AY767" s="131">
        <f>ROUND((AZ767/100)*22.78356164*Taula1[[#This Row],[Espai reservat Administració (dies)]],2)</f>
        <v>0</v>
      </c>
      <c r="AZ767" s="81">
        <f>Taula1[[#This Row],[% Jornada segons contracte
(no posar el símbol %) ]]-Taula1[[#This Row],[% Reducció salari per baix rendiment        (no posar el símbol %)]]</f>
        <v>0</v>
      </c>
      <c r="BA767" s="82">
        <f t="shared" si="180"/>
        <v>0</v>
      </c>
      <c r="BB767" s="41"/>
      <c r="BC767" s="131">
        <f>IF(Taula1[[#This Row],[Grup justificat     (fer servir opcions de la llista desplegable)]]=1,AI767,0)</f>
        <v>0</v>
      </c>
      <c r="BD767" s="131">
        <f>IF(Taula1[[#This Row],[Grup justificat     (fer servir opcions de la llista desplegable)]]=2,AU767,0)</f>
        <v>0</v>
      </c>
      <c r="BE767" s="41"/>
      <c r="BF767" s="131">
        <f>IF(Taula1[[#This Row],[Espai reservat Administració]]=1,AO767,0)</f>
        <v>0</v>
      </c>
      <c r="BG767" s="82">
        <f>IF(Taula1[[#This Row],[Espai reservat Administració]]=2,BA767,0)</f>
        <v>0</v>
      </c>
      <c r="BH767" s="41"/>
      <c r="BI767" s="126">
        <f>IF(Taula1[[#This Row],[Grup justificat     (fer servir opcions de la llista desplegable)]]=1,1,0)</f>
        <v>0</v>
      </c>
      <c r="BJ767" s="126">
        <f>IF(Taula1[[#This Row],[Espai reservat Administració]]=1,1,0)</f>
        <v>0</v>
      </c>
      <c r="BK767" s="111"/>
      <c r="BL767" s="126">
        <f>IF(Taula1[[#This Row],[Grup justificat     (fer servir opcions de la llista desplegable)]]=2,1,0)</f>
        <v>0</v>
      </c>
      <c r="BM767" s="126">
        <f>IF(Taula1[[#This Row],[Espai reservat Administració]]=2,1,0)</f>
        <v>0</v>
      </c>
      <c r="BN767" s="73"/>
      <c r="BO767" s="73"/>
      <c r="BP767" s="73"/>
      <c r="BQ767" s="73"/>
      <c r="BR767" s="73"/>
      <c r="BS767" s="73"/>
      <c r="BT767" s="73"/>
      <c r="BU767" s="73"/>
      <c r="BV767" s="73"/>
      <c r="BW767" s="73"/>
      <c r="BX767" s="73"/>
      <c r="BY767" s="73"/>
      <c r="BZ767" s="73"/>
      <c r="CA767" s="73"/>
      <c r="CB767" s="73"/>
      <c r="CC767" s="73"/>
      <c r="CD767" s="73"/>
      <c r="CE767" s="73"/>
      <c r="CF767" s="73"/>
      <c r="CG767" s="63">
        <f t="shared" si="181"/>
        <v>0</v>
      </c>
      <c r="CH767" s="63">
        <f t="shared" si="182"/>
        <v>0</v>
      </c>
      <c r="CI767" s="73"/>
      <c r="CJ767" s="63">
        <f>IF(Taula1[[#This Row],[Tipus de contracte                                  (fer servir opcions de la llista desplegable)]]="Indefinit",1,0)</f>
        <v>0</v>
      </c>
      <c r="CK767" s="63">
        <f>IF(Taula1[[#This Row],[Tipus de contracte                                  (fer servir opcions de la llista desplegable)]]="Temporal, igual o superior a 6 mesos",1,0)</f>
        <v>0</v>
      </c>
      <c r="CL767" s="63">
        <f>IF(Taula1[[#This Row],[Tipus de contracte                                  (fer servir opcions de la llista desplegable)]]="Substitució per IT",1,0)</f>
        <v>0</v>
      </c>
      <c r="CM767" s="73"/>
      <c r="CN767" s="63">
        <f>IF(Taula1[[#This Row],[Relació llocs de treball]]&gt;=1,1,0)</f>
        <v>0</v>
      </c>
      <c r="CO767" s="73"/>
      <c r="CP767" s="63">
        <f>IF(Taula1[[#This Row],[Identitat de gènere                                                          (fer servir opcions de la llista desplegable)]]="Home",1,0)</f>
        <v>0</v>
      </c>
      <c r="CQ767" s="63">
        <f>IF(Taula1[[#This Row],[Identitat de gènere                                                          (fer servir opcions de la llista desplegable)]]="Dona",1,0)</f>
        <v>0</v>
      </c>
      <c r="CR767" s="63">
        <f>IF(Taula1[[#This Row],[Identitat de gènere                                                          (fer servir opcions de la llista desplegable)]]="No binari",1,0)</f>
        <v>0</v>
      </c>
      <c r="CS767" s="73"/>
      <c r="CT767" s="63">
        <f t="shared" si="176"/>
        <v>0</v>
      </c>
      <c r="CU767" s="64">
        <f t="shared" si="183"/>
        <v>0</v>
      </c>
      <c r="CW767" s="64">
        <f t="shared" si="184"/>
        <v>0</v>
      </c>
      <c r="CX767" s="64">
        <f t="shared" si="185"/>
        <v>0</v>
      </c>
      <c r="CY767" s="64">
        <f t="shared" si="186"/>
        <v>0</v>
      </c>
      <c r="CZ767" s="64">
        <f t="shared" si="187"/>
        <v>0</v>
      </c>
      <c r="DB767" s="64">
        <f t="shared" si="188"/>
        <v>0</v>
      </c>
      <c r="DC767" s="64">
        <f t="shared" si="189"/>
        <v>0</v>
      </c>
      <c r="DD767" s="64">
        <f t="shared" si="190"/>
        <v>0</v>
      </c>
      <c r="DE767" s="64">
        <f t="shared" si="191"/>
        <v>0</v>
      </c>
    </row>
    <row r="768" spans="2:109" x14ac:dyDescent="0.3">
      <c r="B768" s="167"/>
      <c r="C768" s="186"/>
      <c r="D768" s="2"/>
      <c r="E768" s="67"/>
      <c r="F768" s="5"/>
      <c r="G768" s="5"/>
      <c r="H768" s="187"/>
      <c r="I768" s="111" t="str">
        <f ca="1">IF(Taula1[[#This Row],[Data naixement (format dd/mm/aaaa)]]="","0",DATEDIF(Taula1[[#This Row],[Data naixement (format dd/mm/aaaa)]],TODAY(),"Y"))</f>
        <v>0</v>
      </c>
      <c r="J768" s="6"/>
      <c r="K768" s="6"/>
      <c r="L768" s="6"/>
      <c r="M768" s="6"/>
      <c r="N768" s="56"/>
      <c r="O768" s="56"/>
      <c r="P768" s="56"/>
      <c r="Q768" s="6"/>
      <c r="R768" s="7"/>
      <c r="S768" s="143">
        <f>Taula1[[#This Row],[Mesos naturals sencers treballats període justificat (01/01/2023 - 31/03/2023)]]</f>
        <v>0</v>
      </c>
      <c r="T768" s="194">
        <f>Taula1[[#This Row],[Dies treballats període justificat (01/01/2023 - 31/03/2023)              no comptabilitzats com a mes natural sencer]]</f>
        <v>0</v>
      </c>
      <c r="U768" s="12"/>
      <c r="V768" s="7"/>
      <c r="W768" s="188"/>
      <c r="X768" s="188"/>
      <c r="Y768" s="188"/>
      <c r="Z768" s="188"/>
      <c r="AA768" s="190"/>
      <c r="AB768" s="143">
        <f>Taula1[[#This Row],[Grup justificat     (fer servir opcions de la llista desplegable)]]</f>
        <v>0</v>
      </c>
      <c r="AC768" s="182"/>
      <c r="AD768" s="39"/>
      <c r="AE768" s="131">
        <f>ROUND((AF768/100)*756*Taula1[[#This Row],[Mesos naturals sencers treballats període justificat (01/01/2023 - 31/03/2023)]],2)</f>
        <v>0</v>
      </c>
      <c r="AF768" s="81">
        <f>Taula1[[#This Row],[% Jornada segons contracte
(no posar el símbol %) ]]-Taula1[[#This Row],[% Reducció salari per baix rendiment        (no posar el símbol %)]]</f>
        <v>0</v>
      </c>
      <c r="AG768" s="131">
        <f>ROUND((AH768/100)*24.8547945*Taula1[[#This Row],[Dies treballats període justificat (01/01/2023 - 31/03/2023)              no comptabilitzats com a mes natural sencer]],2)</f>
        <v>0</v>
      </c>
      <c r="AH768" s="79">
        <f>Taula1[[#This Row],[% Jornada segons contracte
(no posar el símbol %) ]]-Taula1[[#This Row],[% Reducció salari per baix rendiment        (no posar el símbol %)]]</f>
        <v>0</v>
      </c>
      <c r="AI768" s="131">
        <f t="shared" si="177"/>
        <v>0</v>
      </c>
      <c r="AJ768" s="39"/>
      <c r="AK768" s="131">
        <f>ROUND((AL768/100)*756*Taula1[[#This Row],[Espai reservat Administració  (mesos)]],2)</f>
        <v>0</v>
      </c>
      <c r="AL768" s="81">
        <f>Taula1[[#This Row],[% Jornada segons contracte
(no posar el símbol %) ]]-Taula1[[#This Row],[% Reducció salari per baix rendiment        (no posar el símbol %)]]</f>
        <v>0</v>
      </c>
      <c r="AM768" s="131">
        <f>ROUND((AN768/100)*24.8547945*Taula1[[#This Row],[Espai reservat Administració (dies)]],2)</f>
        <v>0</v>
      </c>
      <c r="AN768" s="79">
        <f>Taula1[[#This Row],[% Jornada segons contracte
(no posar el símbol %) ]]-Taula1[[#This Row],[% Reducció salari per baix rendiment        (no posar el símbol %)]]</f>
        <v>0</v>
      </c>
      <c r="AO768" s="131">
        <f t="shared" si="178"/>
        <v>0</v>
      </c>
      <c r="AP768" s="87"/>
      <c r="AQ768" s="137">
        <f>ROUND((AR768/100)*693*Taula1[[#This Row],[Mesos naturals sencers treballats període justificat (01/01/2023 - 31/03/2023)]],2)</f>
        <v>0</v>
      </c>
      <c r="AR768" s="90">
        <f>Taula1[[#This Row],[% Jornada segons contracte
(no posar el símbol %) ]]-Taula1[[#This Row],[% Reducció salari per baix rendiment        (no posar el símbol %)]]</f>
        <v>0</v>
      </c>
      <c r="AS768" s="137">
        <f>ROUND((AT768/100)*22.78356164*Taula1[[#This Row],[Dies treballats període justificat (01/01/2023 - 31/03/2023)              no comptabilitzats com a mes natural sencer]],2)</f>
        <v>0</v>
      </c>
      <c r="AT768" s="90">
        <f>Taula1[[#This Row],[% Jornada segons contracte
(no posar el símbol %) ]]-Taula1[[#This Row],[% Reducció salari per baix rendiment        (no posar el símbol %)]]</f>
        <v>0</v>
      </c>
      <c r="AU768" s="137">
        <f t="shared" si="179"/>
        <v>0</v>
      </c>
      <c r="AV768" s="87"/>
      <c r="AW768" s="136">
        <f>ROUND((AX768/100)*693*Taula1[[#This Row],[Espai reservat Administració  (mesos)]],2)</f>
        <v>0</v>
      </c>
      <c r="AX768" s="90">
        <f>Taula1[[#This Row],[% Jornada segons contracte
(no posar el símbol %) ]]-Taula1[[#This Row],[% Reducció salari per baix rendiment        (no posar el símbol %)]]</f>
        <v>0</v>
      </c>
      <c r="AY768" s="131">
        <f>ROUND((AZ768/100)*22.78356164*Taula1[[#This Row],[Espai reservat Administració (dies)]],2)</f>
        <v>0</v>
      </c>
      <c r="AZ768" s="81">
        <f>Taula1[[#This Row],[% Jornada segons contracte
(no posar el símbol %) ]]-Taula1[[#This Row],[% Reducció salari per baix rendiment        (no posar el símbol %)]]</f>
        <v>0</v>
      </c>
      <c r="BA768" s="82">
        <f t="shared" si="180"/>
        <v>0</v>
      </c>
      <c r="BB768" s="41"/>
      <c r="BC768" s="131">
        <f>IF(Taula1[[#This Row],[Grup justificat     (fer servir opcions de la llista desplegable)]]=1,AI768,0)</f>
        <v>0</v>
      </c>
      <c r="BD768" s="131">
        <f>IF(Taula1[[#This Row],[Grup justificat     (fer servir opcions de la llista desplegable)]]=2,AU768,0)</f>
        <v>0</v>
      </c>
      <c r="BE768" s="41"/>
      <c r="BF768" s="131">
        <f>IF(Taula1[[#This Row],[Espai reservat Administració]]=1,AO768,0)</f>
        <v>0</v>
      </c>
      <c r="BG768" s="82">
        <f>IF(Taula1[[#This Row],[Espai reservat Administració]]=2,BA768,0)</f>
        <v>0</v>
      </c>
      <c r="BH768" s="41"/>
      <c r="BI768" s="126">
        <f>IF(Taula1[[#This Row],[Grup justificat     (fer servir opcions de la llista desplegable)]]=1,1,0)</f>
        <v>0</v>
      </c>
      <c r="BJ768" s="126">
        <f>IF(Taula1[[#This Row],[Espai reservat Administració]]=1,1,0)</f>
        <v>0</v>
      </c>
      <c r="BK768" s="111"/>
      <c r="BL768" s="126">
        <f>IF(Taula1[[#This Row],[Grup justificat     (fer servir opcions de la llista desplegable)]]=2,1,0)</f>
        <v>0</v>
      </c>
      <c r="BM768" s="126">
        <f>IF(Taula1[[#This Row],[Espai reservat Administració]]=2,1,0)</f>
        <v>0</v>
      </c>
      <c r="BN768" s="73"/>
      <c r="BO768" s="73"/>
      <c r="BP768" s="73"/>
      <c r="BQ768" s="73"/>
      <c r="BR768" s="73"/>
      <c r="BS768" s="73"/>
      <c r="BT768" s="73"/>
      <c r="BU768" s="73"/>
      <c r="BV768" s="73"/>
      <c r="BW768" s="73"/>
      <c r="BX768" s="73"/>
      <c r="BY768" s="73"/>
      <c r="BZ768" s="73"/>
      <c r="CA768" s="73"/>
      <c r="CB768" s="73"/>
      <c r="CC768" s="73"/>
      <c r="CD768" s="73"/>
      <c r="CE768" s="73"/>
      <c r="CF768" s="73"/>
      <c r="CG768" s="63">
        <f t="shared" si="181"/>
        <v>0</v>
      </c>
      <c r="CH768" s="63">
        <f t="shared" si="182"/>
        <v>0</v>
      </c>
      <c r="CI768" s="73"/>
      <c r="CJ768" s="63">
        <f>IF(Taula1[[#This Row],[Tipus de contracte                                  (fer servir opcions de la llista desplegable)]]="Indefinit",1,0)</f>
        <v>0</v>
      </c>
      <c r="CK768" s="63">
        <f>IF(Taula1[[#This Row],[Tipus de contracte                                  (fer servir opcions de la llista desplegable)]]="Temporal, igual o superior a 6 mesos",1,0)</f>
        <v>0</v>
      </c>
      <c r="CL768" s="63">
        <f>IF(Taula1[[#This Row],[Tipus de contracte                                  (fer servir opcions de la llista desplegable)]]="Substitució per IT",1,0)</f>
        <v>0</v>
      </c>
      <c r="CM768" s="73"/>
      <c r="CN768" s="63">
        <f>IF(Taula1[[#This Row],[Relació llocs de treball]]&gt;=1,1,0)</f>
        <v>0</v>
      </c>
      <c r="CO768" s="73"/>
      <c r="CP768" s="63">
        <f>IF(Taula1[[#This Row],[Identitat de gènere                                                          (fer servir opcions de la llista desplegable)]]="Home",1,0)</f>
        <v>0</v>
      </c>
      <c r="CQ768" s="63">
        <f>IF(Taula1[[#This Row],[Identitat de gènere                                                          (fer servir opcions de la llista desplegable)]]="Dona",1,0)</f>
        <v>0</v>
      </c>
      <c r="CR768" s="63">
        <f>IF(Taula1[[#This Row],[Identitat de gènere                                                          (fer servir opcions de la llista desplegable)]]="No binari",1,0)</f>
        <v>0</v>
      </c>
      <c r="CS768" s="73"/>
      <c r="CT768" s="63">
        <f t="shared" si="176"/>
        <v>0</v>
      </c>
      <c r="CU768" s="64">
        <f t="shared" si="183"/>
        <v>0</v>
      </c>
      <c r="CW768" s="64">
        <f t="shared" si="184"/>
        <v>0</v>
      </c>
      <c r="CX768" s="64">
        <f t="shared" si="185"/>
        <v>0</v>
      </c>
      <c r="CY768" s="64">
        <f t="shared" si="186"/>
        <v>0</v>
      </c>
      <c r="CZ768" s="64">
        <f t="shared" si="187"/>
        <v>0</v>
      </c>
      <c r="DB768" s="64">
        <f t="shared" si="188"/>
        <v>0</v>
      </c>
      <c r="DC768" s="64">
        <f t="shared" si="189"/>
        <v>0</v>
      </c>
      <c r="DD768" s="64">
        <f t="shared" si="190"/>
        <v>0</v>
      </c>
      <c r="DE768" s="64">
        <f t="shared" si="191"/>
        <v>0</v>
      </c>
    </row>
    <row r="769" spans="2:109" x14ac:dyDescent="0.3">
      <c r="B769" s="167"/>
      <c r="C769" s="186"/>
      <c r="D769" s="2"/>
      <c r="E769" s="67"/>
      <c r="F769" s="5"/>
      <c r="G769" s="5"/>
      <c r="H769" s="187"/>
      <c r="I769" s="111" t="str">
        <f ca="1">IF(Taula1[[#This Row],[Data naixement (format dd/mm/aaaa)]]="","0",DATEDIF(Taula1[[#This Row],[Data naixement (format dd/mm/aaaa)]],TODAY(),"Y"))</f>
        <v>0</v>
      </c>
      <c r="J769" s="6"/>
      <c r="K769" s="6"/>
      <c r="L769" s="6"/>
      <c r="M769" s="6"/>
      <c r="N769" s="56"/>
      <c r="O769" s="56"/>
      <c r="P769" s="56"/>
      <c r="Q769" s="6"/>
      <c r="R769" s="7"/>
      <c r="S769" s="143">
        <f>Taula1[[#This Row],[Mesos naturals sencers treballats període justificat (01/01/2023 - 31/03/2023)]]</f>
        <v>0</v>
      </c>
      <c r="T769" s="194">
        <f>Taula1[[#This Row],[Dies treballats període justificat (01/01/2023 - 31/03/2023)              no comptabilitzats com a mes natural sencer]]</f>
        <v>0</v>
      </c>
      <c r="U769" s="12"/>
      <c r="V769" s="7"/>
      <c r="W769" s="188"/>
      <c r="X769" s="188"/>
      <c r="Y769" s="188"/>
      <c r="Z769" s="188"/>
      <c r="AA769" s="190"/>
      <c r="AB769" s="143">
        <f>Taula1[[#This Row],[Grup justificat     (fer servir opcions de la llista desplegable)]]</f>
        <v>0</v>
      </c>
      <c r="AC769" s="182"/>
      <c r="AD769" s="39"/>
      <c r="AE769" s="131">
        <f>ROUND((AF769/100)*756*Taula1[[#This Row],[Mesos naturals sencers treballats període justificat (01/01/2023 - 31/03/2023)]],2)</f>
        <v>0</v>
      </c>
      <c r="AF769" s="81">
        <f>Taula1[[#This Row],[% Jornada segons contracte
(no posar el símbol %) ]]-Taula1[[#This Row],[% Reducció salari per baix rendiment        (no posar el símbol %)]]</f>
        <v>0</v>
      </c>
      <c r="AG769" s="131">
        <f>ROUND((AH769/100)*24.8547945*Taula1[[#This Row],[Dies treballats període justificat (01/01/2023 - 31/03/2023)              no comptabilitzats com a mes natural sencer]],2)</f>
        <v>0</v>
      </c>
      <c r="AH769" s="79">
        <f>Taula1[[#This Row],[% Jornada segons contracte
(no posar el símbol %) ]]-Taula1[[#This Row],[% Reducció salari per baix rendiment        (no posar el símbol %)]]</f>
        <v>0</v>
      </c>
      <c r="AI769" s="131">
        <f t="shared" si="177"/>
        <v>0</v>
      </c>
      <c r="AJ769" s="39"/>
      <c r="AK769" s="131">
        <f>ROUND((AL769/100)*756*Taula1[[#This Row],[Espai reservat Administració  (mesos)]],2)</f>
        <v>0</v>
      </c>
      <c r="AL769" s="81">
        <f>Taula1[[#This Row],[% Jornada segons contracte
(no posar el símbol %) ]]-Taula1[[#This Row],[% Reducció salari per baix rendiment        (no posar el símbol %)]]</f>
        <v>0</v>
      </c>
      <c r="AM769" s="131">
        <f>ROUND((AN769/100)*24.8547945*Taula1[[#This Row],[Espai reservat Administració (dies)]],2)</f>
        <v>0</v>
      </c>
      <c r="AN769" s="79">
        <f>Taula1[[#This Row],[% Jornada segons contracte
(no posar el símbol %) ]]-Taula1[[#This Row],[% Reducció salari per baix rendiment        (no posar el símbol %)]]</f>
        <v>0</v>
      </c>
      <c r="AO769" s="131">
        <f t="shared" si="178"/>
        <v>0</v>
      </c>
      <c r="AP769" s="87"/>
      <c r="AQ769" s="137">
        <f>ROUND((AR769/100)*693*Taula1[[#This Row],[Mesos naturals sencers treballats període justificat (01/01/2023 - 31/03/2023)]],2)</f>
        <v>0</v>
      </c>
      <c r="AR769" s="90">
        <f>Taula1[[#This Row],[% Jornada segons contracte
(no posar el símbol %) ]]-Taula1[[#This Row],[% Reducció salari per baix rendiment        (no posar el símbol %)]]</f>
        <v>0</v>
      </c>
      <c r="AS769" s="137">
        <f>ROUND((AT769/100)*22.78356164*Taula1[[#This Row],[Dies treballats període justificat (01/01/2023 - 31/03/2023)              no comptabilitzats com a mes natural sencer]],2)</f>
        <v>0</v>
      </c>
      <c r="AT769" s="90">
        <f>Taula1[[#This Row],[% Jornada segons contracte
(no posar el símbol %) ]]-Taula1[[#This Row],[% Reducció salari per baix rendiment        (no posar el símbol %)]]</f>
        <v>0</v>
      </c>
      <c r="AU769" s="137">
        <f t="shared" si="179"/>
        <v>0</v>
      </c>
      <c r="AV769" s="87"/>
      <c r="AW769" s="136">
        <f>ROUND((AX769/100)*693*Taula1[[#This Row],[Espai reservat Administració  (mesos)]],2)</f>
        <v>0</v>
      </c>
      <c r="AX769" s="90">
        <f>Taula1[[#This Row],[% Jornada segons contracte
(no posar el símbol %) ]]-Taula1[[#This Row],[% Reducció salari per baix rendiment        (no posar el símbol %)]]</f>
        <v>0</v>
      </c>
      <c r="AY769" s="131">
        <f>ROUND((AZ769/100)*22.78356164*Taula1[[#This Row],[Espai reservat Administració (dies)]],2)</f>
        <v>0</v>
      </c>
      <c r="AZ769" s="81">
        <f>Taula1[[#This Row],[% Jornada segons contracte
(no posar el símbol %) ]]-Taula1[[#This Row],[% Reducció salari per baix rendiment        (no posar el símbol %)]]</f>
        <v>0</v>
      </c>
      <c r="BA769" s="82">
        <f t="shared" si="180"/>
        <v>0</v>
      </c>
      <c r="BB769" s="41"/>
      <c r="BC769" s="131">
        <f>IF(Taula1[[#This Row],[Grup justificat     (fer servir opcions de la llista desplegable)]]=1,AI769,0)</f>
        <v>0</v>
      </c>
      <c r="BD769" s="131">
        <f>IF(Taula1[[#This Row],[Grup justificat     (fer servir opcions de la llista desplegable)]]=2,AU769,0)</f>
        <v>0</v>
      </c>
      <c r="BE769" s="41"/>
      <c r="BF769" s="131">
        <f>IF(Taula1[[#This Row],[Espai reservat Administració]]=1,AO769,0)</f>
        <v>0</v>
      </c>
      <c r="BG769" s="82">
        <f>IF(Taula1[[#This Row],[Espai reservat Administració]]=2,BA769,0)</f>
        <v>0</v>
      </c>
      <c r="BH769" s="41"/>
      <c r="BI769" s="126">
        <f>IF(Taula1[[#This Row],[Grup justificat     (fer servir opcions de la llista desplegable)]]=1,1,0)</f>
        <v>0</v>
      </c>
      <c r="BJ769" s="126">
        <f>IF(Taula1[[#This Row],[Espai reservat Administració]]=1,1,0)</f>
        <v>0</v>
      </c>
      <c r="BK769" s="111"/>
      <c r="BL769" s="126">
        <f>IF(Taula1[[#This Row],[Grup justificat     (fer servir opcions de la llista desplegable)]]=2,1,0)</f>
        <v>0</v>
      </c>
      <c r="BM769" s="126">
        <f>IF(Taula1[[#This Row],[Espai reservat Administració]]=2,1,0)</f>
        <v>0</v>
      </c>
      <c r="BN769" s="73"/>
      <c r="BO769" s="73"/>
      <c r="BP769" s="73"/>
      <c r="BQ769" s="73"/>
      <c r="BR769" s="73"/>
      <c r="BS769" s="73"/>
      <c r="BT769" s="73"/>
      <c r="BU769" s="73"/>
      <c r="BV769" s="73"/>
      <c r="BW769" s="73"/>
      <c r="BX769" s="73"/>
      <c r="BY769" s="73"/>
      <c r="BZ769" s="73"/>
      <c r="CA769" s="73"/>
      <c r="CB769" s="73"/>
      <c r="CC769" s="73"/>
      <c r="CD769" s="73"/>
      <c r="CE769" s="73"/>
      <c r="CF769" s="73"/>
      <c r="CG769" s="63">
        <f t="shared" si="181"/>
        <v>0</v>
      </c>
      <c r="CH769" s="63">
        <f t="shared" si="182"/>
        <v>0</v>
      </c>
      <c r="CI769" s="73"/>
      <c r="CJ769" s="63">
        <f>IF(Taula1[[#This Row],[Tipus de contracte                                  (fer servir opcions de la llista desplegable)]]="Indefinit",1,0)</f>
        <v>0</v>
      </c>
      <c r="CK769" s="63">
        <f>IF(Taula1[[#This Row],[Tipus de contracte                                  (fer servir opcions de la llista desplegable)]]="Temporal, igual o superior a 6 mesos",1,0)</f>
        <v>0</v>
      </c>
      <c r="CL769" s="63">
        <f>IF(Taula1[[#This Row],[Tipus de contracte                                  (fer servir opcions de la llista desplegable)]]="Substitució per IT",1,0)</f>
        <v>0</v>
      </c>
      <c r="CM769" s="73"/>
      <c r="CN769" s="63">
        <f>IF(Taula1[[#This Row],[Relació llocs de treball]]&gt;=1,1,0)</f>
        <v>0</v>
      </c>
      <c r="CO769" s="73"/>
      <c r="CP769" s="63">
        <f>IF(Taula1[[#This Row],[Identitat de gènere                                                          (fer servir opcions de la llista desplegable)]]="Home",1,0)</f>
        <v>0</v>
      </c>
      <c r="CQ769" s="63">
        <f>IF(Taula1[[#This Row],[Identitat de gènere                                                          (fer servir opcions de la llista desplegable)]]="Dona",1,0)</f>
        <v>0</v>
      </c>
      <c r="CR769" s="63">
        <f>IF(Taula1[[#This Row],[Identitat de gènere                                                          (fer servir opcions de la llista desplegable)]]="No binari",1,0)</f>
        <v>0</v>
      </c>
      <c r="CS769" s="73"/>
      <c r="CT769" s="63">
        <f t="shared" si="176"/>
        <v>0</v>
      </c>
      <c r="CU769" s="64">
        <f t="shared" si="183"/>
        <v>0</v>
      </c>
      <c r="CW769" s="64">
        <f t="shared" si="184"/>
        <v>0</v>
      </c>
      <c r="CX769" s="64">
        <f t="shared" si="185"/>
        <v>0</v>
      </c>
      <c r="CY769" s="64">
        <f t="shared" si="186"/>
        <v>0</v>
      </c>
      <c r="CZ769" s="64">
        <f t="shared" si="187"/>
        <v>0</v>
      </c>
      <c r="DB769" s="64">
        <f t="shared" si="188"/>
        <v>0</v>
      </c>
      <c r="DC769" s="64">
        <f t="shared" si="189"/>
        <v>0</v>
      </c>
      <c r="DD769" s="64">
        <f t="shared" si="190"/>
        <v>0</v>
      </c>
      <c r="DE769" s="64">
        <f t="shared" si="191"/>
        <v>0</v>
      </c>
    </row>
    <row r="770" spans="2:109" x14ac:dyDescent="0.3">
      <c r="B770" s="167"/>
      <c r="C770" s="186"/>
      <c r="D770" s="2"/>
      <c r="E770" s="67"/>
      <c r="F770" s="5"/>
      <c r="G770" s="5"/>
      <c r="H770" s="187"/>
      <c r="I770" s="111" t="str">
        <f ca="1">IF(Taula1[[#This Row],[Data naixement (format dd/mm/aaaa)]]="","0",DATEDIF(Taula1[[#This Row],[Data naixement (format dd/mm/aaaa)]],TODAY(),"Y"))</f>
        <v>0</v>
      </c>
      <c r="J770" s="6"/>
      <c r="K770" s="6"/>
      <c r="L770" s="6"/>
      <c r="M770" s="6"/>
      <c r="N770" s="56"/>
      <c r="O770" s="56"/>
      <c r="P770" s="56"/>
      <c r="Q770" s="6"/>
      <c r="R770" s="7"/>
      <c r="S770" s="143">
        <f>Taula1[[#This Row],[Mesos naturals sencers treballats període justificat (01/01/2023 - 31/03/2023)]]</f>
        <v>0</v>
      </c>
      <c r="T770" s="194">
        <f>Taula1[[#This Row],[Dies treballats període justificat (01/01/2023 - 31/03/2023)              no comptabilitzats com a mes natural sencer]]</f>
        <v>0</v>
      </c>
      <c r="U770" s="12"/>
      <c r="V770" s="7"/>
      <c r="W770" s="188"/>
      <c r="X770" s="188"/>
      <c r="Y770" s="188"/>
      <c r="Z770" s="188"/>
      <c r="AA770" s="190"/>
      <c r="AB770" s="143">
        <f>Taula1[[#This Row],[Grup justificat     (fer servir opcions de la llista desplegable)]]</f>
        <v>0</v>
      </c>
      <c r="AC770" s="182"/>
      <c r="AD770" s="39"/>
      <c r="AE770" s="131">
        <f>ROUND((AF770/100)*756*Taula1[[#This Row],[Mesos naturals sencers treballats període justificat (01/01/2023 - 31/03/2023)]],2)</f>
        <v>0</v>
      </c>
      <c r="AF770" s="81">
        <f>Taula1[[#This Row],[% Jornada segons contracte
(no posar el símbol %) ]]-Taula1[[#This Row],[% Reducció salari per baix rendiment        (no posar el símbol %)]]</f>
        <v>0</v>
      </c>
      <c r="AG770" s="131">
        <f>ROUND((AH770/100)*24.8547945*Taula1[[#This Row],[Dies treballats període justificat (01/01/2023 - 31/03/2023)              no comptabilitzats com a mes natural sencer]],2)</f>
        <v>0</v>
      </c>
      <c r="AH770" s="79">
        <f>Taula1[[#This Row],[% Jornada segons contracte
(no posar el símbol %) ]]-Taula1[[#This Row],[% Reducció salari per baix rendiment        (no posar el símbol %)]]</f>
        <v>0</v>
      </c>
      <c r="AI770" s="131">
        <f t="shared" si="177"/>
        <v>0</v>
      </c>
      <c r="AJ770" s="39"/>
      <c r="AK770" s="131">
        <f>ROUND((AL770/100)*756*Taula1[[#This Row],[Espai reservat Administració  (mesos)]],2)</f>
        <v>0</v>
      </c>
      <c r="AL770" s="81">
        <f>Taula1[[#This Row],[% Jornada segons contracte
(no posar el símbol %) ]]-Taula1[[#This Row],[% Reducció salari per baix rendiment        (no posar el símbol %)]]</f>
        <v>0</v>
      </c>
      <c r="AM770" s="131">
        <f>ROUND((AN770/100)*24.8547945*Taula1[[#This Row],[Espai reservat Administració (dies)]],2)</f>
        <v>0</v>
      </c>
      <c r="AN770" s="79">
        <f>Taula1[[#This Row],[% Jornada segons contracte
(no posar el símbol %) ]]-Taula1[[#This Row],[% Reducció salari per baix rendiment        (no posar el símbol %)]]</f>
        <v>0</v>
      </c>
      <c r="AO770" s="131">
        <f t="shared" si="178"/>
        <v>0</v>
      </c>
      <c r="AP770" s="87"/>
      <c r="AQ770" s="137">
        <f>ROUND((AR770/100)*693*Taula1[[#This Row],[Mesos naturals sencers treballats període justificat (01/01/2023 - 31/03/2023)]],2)</f>
        <v>0</v>
      </c>
      <c r="AR770" s="90">
        <f>Taula1[[#This Row],[% Jornada segons contracte
(no posar el símbol %) ]]-Taula1[[#This Row],[% Reducció salari per baix rendiment        (no posar el símbol %)]]</f>
        <v>0</v>
      </c>
      <c r="AS770" s="137">
        <f>ROUND((AT770/100)*22.78356164*Taula1[[#This Row],[Dies treballats període justificat (01/01/2023 - 31/03/2023)              no comptabilitzats com a mes natural sencer]],2)</f>
        <v>0</v>
      </c>
      <c r="AT770" s="90">
        <f>Taula1[[#This Row],[% Jornada segons contracte
(no posar el símbol %) ]]-Taula1[[#This Row],[% Reducció salari per baix rendiment        (no posar el símbol %)]]</f>
        <v>0</v>
      </c>
      <c r="AU770" s="137">
        <f t="shared" si="179"/>
        <v>0</v>
      </c>
      <c r="AV770" s="87"/>
      <c r="AW770" s="136">
        <f>ROUND((AX770/100)*693*Taula1[[#This Row],[Espai reservat Administració  (mesos)]],2)</f>
        <v>0</v>
      </c>
      <c r="AX770" s="90">
        <f>Taula1[[#This Row],[% Jornada segons contracte
(no posar el símbol %) ]]-Taula1[[#This Row],[% Reducció salari per baix rendiment        (no posar el símbol %)]]</f>
        <v>0</v>
      </c>
      <c r="AY770" s="131">
        <f>ROUND((AZ770/100)*22.78356164*Taula1[[#This Row],[Espai reservat Administració (dies)]],2)</f>
        <v>0</v>
      </c>
      <c r="AZ770" s="81">
        <f>Taula1[[#This Row],[% Jornada segons contracte
(no posar el símbol %) ]]-Taula1[[#This Row],[% Reducció salari per baix rendiment        (no posar el símbol %)]]</f>
        <v>0</v>
      </c>
      <c r="BA770" s="82">
        <f t="shared" si="180"/>
        <v>0</v>
      </c>
      <c r="BB770" s="41"/>
      <c r="BC770" s="131">
        <f>IF(Taula1[[#This Row],[Grup justificat     (fer servir opcions de la llista desplegable)]]=1,AI770,0)</f>
        <v>0</v>
      </c>
      <c r="BD770" s="131">
        <f>IF(Taula1[[#This Row],[Grup justificat     (fer servir opcions de la llista desplegable)]]=2,AU770,0)</f>
        <v>0</v>
      </c>
      <c r="BE770" s="41"/>
      <c r="BF770" s="131">
        <f>IF(Taula1[[#This Row],[Espai reservat Administració]]=1,AO770,0)</f>
        <v>0</v>
      </c>
      <c r="BG770" s="82">
        <f>IF(Taula1[[#This Row],[Espai reservat Administració]]=2,BA770,0)</f>
        <v>0</v>
      </c>
      <c r="BH770" s="41"/>
      <c r="BI770" s="126">
        <f>IF(Taula1[[#This Row],[Grup justificat     (fer servir opcions de la llista desplegable)]]=1,1,0)</f>
        <v>0</v>
      </c>
      <c r="BJ770" s="126">
        <f>IF(Taula1[[#This Row],[Espai reservat Administració]]=1,1,0)</f>
        <v>0</v>
      </c>
      <c r="BK770" s="111"/>
      <c r="BL770" s="126">
        <f>IF(Taula1[[#This Row],[Grup justificat     (fer servir opcions de la llista desplegable)]]=2,1,0)</f>
        <v>0</v>
      </c>
      <c r="BM770" s="126">
        <f>IF(Taula1[[#This Row],[Espai reservat Administració]]=2,1,0)</f>
        <v>0</v>
      </c>
      <c r="BN770" s="73"/>
      <c r="BO770" s="73"/>
      <c r="BP770" s="73"/>
      <c r="BQ770" s="73"/>
      <c r="BR770" s="73"/>
      <c r="BS770" s="73"/>
      <c r="BT770" s="73"/>
      <c r="BU770" s="73"/>
      <c r="BV770" s="73"/>
      <c r="BW770" s="73"/>
      <c r="BX770" s="73"/>
      <c r="BY770" s="73"/>
      <c r="BZ770" s="73"/>
      <c r="CA770" s="73"/>
      <c r="CB770" s="73"/>
      <c r="CC770" s="73"/>
      <c r="CD770" s="73"/>
      <c r="CE770" s="73"/>
      <c r="CF770" s="73"/>
      <c r="CG770" s="63">
        <f t="shared" si="181"/>
        <v>0</v>
      </c>
      <c r="CH770" s="63">
        <f t="shared" si="182"/>
        <v>0</v>
      </c>
      <c r="CI770" s="73"/>
      <c r="CJ770" s="63">
        <f>IF(Taula1[[#This Row],[Tipus de contracte                                  (fer servir opcions de la llista desplegable)]]="Indefinit",1,0)</f>
        <v>0</v>
      </c>
      <c r="CK770" s="63">
        <f>IF(Taula1[[#This Row],[Tipus de contracte                                  (fer servir opcions de la llista desplegable)]]="Temporal, igual o superior a 6 mesos",1,0)</f>
        <v>0</v>
      </c>
      <c r="CL770" s="63">
        <f>IF(Taula1[[#This Row],[Tipus de contracte                                  (fer servir opcions de la llista desplegable)]]="Substitució per IT",1,0)</f>
        <v>0</v>
      </c>
      <c r="CM770" s="73"/>
      <c r="CN770" s="63">
        <f>IF(Taula1[[#This Row],[Relació llocs de treball]]&gt;=1,1,0)</f>
        <v>0</v>
      </c>
      <c r="CO770" s="73"/>
      <c r="CP770" s="63">
        <f>IF(Taula1[[#This Row],[Identitat de gènere                                                          (fer servir opcions de la llista desplegable)]]="Home",1,0)</f>
        <v>0</v>
      </c>
      <c r="CQ770" s="63">
        <f>IF(Taula1[[#This Row],[Identitat de gènere                                                          (fer servir opcions de la llista desplegable)]]="Dona",1,0)</f>
        <v>0</v>
      </c>
      <c r="CR770" s="63">
        <f>IF(Taula1[[#This Row],[Identitat de gènere                                                          (fer servir opcions de la llista desplegable)]]="No binari",1,0)</f>
        <v>0</v>
      </c>
      <c r="CS770" s="73"/>
      <c r="CT770" s="63">
        <f t="shared" si="176"/>
        <v>0</v>
      </c>
      <c r="CU770" s="64">
        <f t="shared" si="183"/>
        <v>0</v>
      </c>
      <c r="CW770" s="64">
        <f t="shared" si="184"/>
        <v>0</v>
      </c>
      <c r="CX770" s="64">
        <f t="shared" si="185"/>
        <v>0</v>
      </c>
      <c r="CY770" s="64">
        <f t="shared" si="186"/>
        <v>0</v>
      </c>
      <c r="CZ770" s="64">
        <f t="shared" si="187"/>
        <v>0</v>
      </c>
      <c r="DB770" s="64">
        <f t="shared" si="188"/>
        <v>0</v>
      </c>
      <c r="DC770" s="64">
        <f t="shared" si="189"/>
        <v>0</v>
      </c>
      <c r="DD770" s="64">
        <f t="shared" si="190"/>
        <v>0</v>
      </c>
      <c r="DE770" s="64">
        <f t="shared" si="191"/>
        <v>0</v>
      </c>
    </row>
    <row r="771" spans="2:109" x14ac:dyDescent="0.3">
      <c r="B771" s="167"/>
      <c r="C771" s="186"/>
      <c r="D771" s="2"/>
      <c r="E771" s="67"/>
      <c r="F771" s="5"/>
      <c r="G771" s="5"/>
      <c r="H771" s="187"/>
      <c r="I771" s="111" t="str">
        <f ca="1">IF(Taula1[[#This Row],[Data naixement (format dd/mm/aaaa)]]="","0",DATEDIF(Taula1[[#This Row],[Data naixement (format dd/mm/aaaa)]],TODAY(),"Y"))</f>
        <v>0</v>
      </c>
      <c r="J771" s="6"/>
      <c r="K771" s="6"/>
      <c r="L771" s="6"/>
      <c r="M771" s="6"/>
      <c r="N771" s="56"/>
      <c r="O771" s="56"/>
      <c r="P771" s="56"/>
      <c r="Q771" s="6"/>
      <c r="R771" s="7"/>
      <c r="S771" s="143">
        <f>Taula1[[#This Row],[Mesos naturals sencers treballats període justificat (01/01/2023 - 31/03/2023)]]</f>
        <v>0</v>
      </c>
      <c r="T771" s="194">
        <f>Taula1[[#This Row],[Dies treballats període justificat (01/01/2023 - 31/03/2023)              no comptabilitzats com a mes natural sencer]]</f>
        <v>0</v>
      </c>
      <c r="U771" s="12"/>
      <c r="V771" s="7"/>
      <c r="W771" s="188"/>
      <c r="X771" s="188"/>
      <c r="Y771" s="188"/>
      <c r="Z771" s="188"/>
      <c r="AA771" s="190"/>
      <c r="AB771" s="143">
        <f>Taula1[[#This Row],[Grup justificat     (fer servir opcions de la llista desplegable)]]</f>
        <v>0</v>
      </c>
      <c r="AC771" s="182"/>
      <c r="AD771" s="39"/>
      <c r="AE771" s="131">
        <f>ROUND((AF771/100)*756*Taula1[[#This Row],[Mesos naturals sencers treballats període justificat (01/01/2023 - 31/03/2023)]],2)</f>
        <v>0</v>
      </c>
      <c r="AF771" s="81">
        <f>Taula1[[#This Row],[% Jornada segons contracte
(no posar el símbol %) ]]-Taula1[[#This Row],[% Reducció salari per baix rendiment        (no posar el símbol %)]]</f>
        <v>0</v>
      </c>
      <c r="AG771" s="131">
        <f>ROUND((AH771/100)*24.8547945*Taula1[[#This Row],[Dies treballats període justificat (01/01/2023 - 31/03/2023)              no comptabilitzats com a mes natural sencer]],2)</f>
        <v>0</v>
      </c>
      <c r="AH771" s="79">
        <f>Taula1[[#This Row],[% Jornada segons contracte
(no posar el símbol %) ]]-Taula1[[#This Row],[% Reducció salari per baix rendiment        (no posar el símbol %)]]</f>
        <v>0</v>
      </c>
      <c r="AI771" s="131">
        <f t="shared" si="177"/>
        <v>0</v>
      </c>
      <c r="AJ771" s="39"/>
      <c r="AK771" s="131">
        <f>ROUND((AL771/100)*756*Taula1[[#This Row],[Espai reservat Administració  (mesos)]],2)</f>
        <v>0</v>
      </c>
      <c r="AL771" s="81">
        <f>Taula1[[#This Row],[% Jornada segons contracte
(no posar el símbol %) ]]-Taula1[[#This Row],[% Reducció salari per baix rendiment        (no posar el símbol %)]]</f>
        <v>0</v>
      </c>
      <c r="AM771" s="131">
        <f>ROUND((AN771/100)*24.8547945*Taula1[[#This Row],[Espai reservat Administració (dies)]],2)</f>
        <v>0</v>
      </c>
      <c r="AN771" s="79">
        <f>Taula1[[#This Row],[% Jornada segons contracte
(no posar el símbol %) ]]-Taula1[[#This Row],[% Reducció salari per baix rendiment        (no posar el símbol %)]]</f>
        <v>0</v>
      </c>
      <c r="AO771" s="131">
        <f t="shared" si="178"/>
        <v>0</v>
      </c>
      <c r="AP771" s="87"/>
      <c r="AQ771" s="137">
        <f>ROUND((AR771/100)*693*Taula1[[#This Row],[Mesos naturals sencers treballats període justificat (01/01/2023 - 31/03/2023)]],2)</f>
        <v>0</v>
      </c>
      <c r="AR771" s="90">
        <f>Taula1[[#This Row],[% Jornada segons contracte
(no posar el símbol %) ]]-Taula1[[#This Row],[% Reducció salari per baix rendiment        (no posar el símbol %)]]</f>
        <v>0</v>
      </c>
      <c r="AS771" s="137">
        <f>ROUND((AT771/100)*22.78356164*Taula1[[#This Row],[Dies treballats període justificat (01/01/2023 - 31/03/2023)              no comptabilitzats com a mes natural sencer]],2)</f>
        <v>0</v>
      </c>
      <c r="AT771" s="90">
        <f>Taula1[[#This Row],[% Jornada segons contracte
(no posar el símbol %) ]]-Taula1[[#This Row],[% Reducció salari per baix rendiment        (no posar el símbol %)]]</f>
        <v>0</v>
      </c>
      <c r="AU771" s="137">
        <f t="shared" si="179"/>
        <v>0</v>
      </c>
      <c r="AV771" s="87"/>
      <c r="AW771" s="136">
        <f>ROUND((AX771/100)*693*Taula1[[#This Row],[Espai reservat Administració  (mesos)]],2)</f>
        <v>0</v>
      </c>
      <c r="AX771" s="90">
        <f>Taula1[[#This Row],[% Jornada segons contracte
(no posar el símbol %) ]]-Taula1[[#This Row],[% Reducció salari per baix rendiment        (no posar el símbol %)]]</f>
        <v>0</v>
      </c>
      <c r="AY771" s="131">
        <f>ROUND((AZ771/100)*22.78356164*Taula1[[#This Row],[Espai reservat Administració (dies)]],2)</f>
        <v>0</v>
      </c>
      <c r="AZ771" s="81">
        <f>Taula1[[#This Row],[% Jornada segons contracte
(no posar el símbol %) ]]-Taula1[[#This Row],[% Reducció salari per baix rendiment        (no posar el símbol %)]]</f>
        <v>0</v>
      </c>
      <c r="BA771" s="82">
        <f t="shared" si="180"/>
        <v>0</v>
      </c>
      <c r="BB771" s="41"/>
      <c r="BC771" s="131">
        <f>IF(Taula1[[#This Row],[Grup justificat     (fer servir opcions de la llista desplegable)]]=1,AI771,0)</f>
        <v>0</v>
      </c>
      <c r="BD771" s="131">
        <f>IF(Taula1[[#This Row],[Grup justificat     (fer servir opcions de la llista desplegable)]]=2,AU771,0)</f>
        <v>0</v>
      </c>
      <c r="BE771" s="41"/>
      <c r="BF771" s="131">
        <f>IF(Taula1[[#This Row],[Espai reservat Administració]]=1,AO771,0)</f>
        <v>0</v>
      </c>
      <c r="BG771" s="82">
        <f>IF(Taula1[[#This Row],[Espai reservat Administració]]=2,BA771,0)</f>
        <v>0</v>
      </c>
      <c r="BH771" s="41"/>
      <c r="BI771" s="126">
        <f>IF(Taula1[[#This Row],[Grup justificat     (fer servir opcions de la llista desplegable)]]=1,1,0)</f>
        <v>0</v>
      </c>
      <c r="BJ771" s="126">
        <f>IF(Taula1[[#This Row],[Espai reservat Administració]]=1,1,0)</f>
        <v>0</v>
      </c>
      <c r="BK771" s="111"/>
      <c r="BL771" s="126">
        <f>IF(Taula1[[#This Row],[Grup justificat     (fer servir opcions de la llista desplegable)]]=2,1,0)</f>
        <v>0</v>
      </c>
      <c r="BM771" s="126">
        <f>IF(Taula1[[#This Row],[Espai reservat Administració]]=2,1,0)</f>
        <v>0</v>
      </c>
      <c r="BN771" s="73"/>
      <c r="BO771" s="73"/>
      <c r="BP771" s="73"/>
      <c r="BQ771" s="73"/>
      <c r="BR771" s="73"/>
      <c r="BS771" s="73"/>
      <c r="BT771" s="73"/>
      <c r="BU771" s="73"/>
      <c r="BV771" s="73"/>
      <c r="BW771" s="73"/>
      <c r="BX771" s="73"/>
      <c r="BY771" s="73"/>
      <c r="BZ771" s="73"/>
      <c r="CA771" s="73"/>
      <c r="CB771" s="73"/>
      <c r="CC771" s="73"/>
      <c r="CD771" s="73"/>
      <c r="CE771" s="73"/>
      <c r="CF771" s="73"/>
      <c r="CG771" s="63">
        <f t="shared" si="181"/>
        <v>0</v>
      </c>
      <c r="CH771" s="63">
        <f t="shared" si="182"/>
        <v>0</v>
      </c>
      <c r="CI771" s="73"/>
      <c r="CJ771" s="63">
        <f>IF(Taula1[[#This Row],[Tipus de contracte                                  (fer servir opcions de la llista desplegable)]]="Indefinit",1,0)</f>
        <v>0</v>
      </c>
      <c r="CK771" s="63">
        <f>IF(Taula1[[#This Row],[Tipus de contracte                                  (fer servir opcions de la llista desplegable)]]="Temporal, igual o superior a 6 mesos",1,0)</f>
        <v>0</v>
      </c>
      <c r="CL771" s="63">
        <f>IF(Taula1[[#This Row],[Tipus de contracte                                  (fer servir opcions de la llista desplegable)]]="Substitució per IT",1,0)</f>
        <v>0</v>
      </c>
      <c r="CM771" s="73"/>
      <c r="CN771" s="63">
        <f>IF(Taula1[[#This Row],[Relació llocs de treball]]&gt;=1,1,0)</f>
        <v>0</v>
      </c>
      <c r="CO771" s="73"/>
      <c r="CP771" s="63">
        <f>IF(Taula1[[#This Row],[Identitat de gènere                                                          (fer servir opcions de la llista desplegable)]]="Home",1,0)</f>
        <v>0</v>
      </c>
      <c r="CQ771" s="63">
        <f>IF(Taula1[[#This Row],[Identitat de gènere                                                          (fer servir opcions de la llista desplegable)]]="Dona",1,0)</f>
        <v>0</v>
      </c>
      <c r="CR771" s="63">
        <f>IF(Taula1[[#This Row],[Identitat de gènere                                                          (fer servir opcions de la llista desplegable)]]="No binari",1,0)</f>
        <v>0</v>
      </c>
      <c r="CS771" s="73"/>
      <c r="CT771" s="63">
        <f t="shared" si="176"/>
        <v>0</v>
      </c>
      <c r="CU771" s="64">
        <f t="shared" si="183"/>
        <v>0</v>
      </c>
      <c r="CW771" s="64">
        <f t="shared" si="184"/>
        <v>0</v>
      </c>
      <c r="CX771" s="64">
        <f t="shared" si="185"/>
        <v>0</v>
      </c>
      <c r="CY771" s="64">
        <f t="shared" si="186"/>
        <v>0</v>
      </c>
      <c r="CZ771" s="64">
        <f t="shared" si="187"/>
        <v>0</v>
      </c>
      <c r="DB771" s="64">
        <f t="shared" si="188"/>
        <v>0</v>
      </c>
      <c r="DC771" s="64">
        <f t="shared" si="189"/>
        <v>0</v>
      </c>
      <c r="DD771" s="64">
        <f t="shared" si="190"/>
        <v>0</v>
      </c>
      <c r="DE771" s="64">
        <f t="shared" si="191"/>
        <v>0</v>
      </c>
    </row>
    <row r="772" spans="2:109" x14ac:dyDescent="0.3">
      <c r="B772" s="167"/>
      <c r="C772" s="186"/>
      <c r="D772" s="2"/>
      <c r="E772" s="67"/>
      <c r="F772" s="5"/>
      <c r="G772" s="5"/>
      <c r="H772" s="187"/>
      <c r="I772" s="111" t="str">
        <f ca="1">IF(Taula1[[#This Row],[Data naixement (format dd/mm/aaaa)]]="","0",DATEDIF(Taula1[[#This Row],[Data naixement (format dd/mm/aaaa)]],TODAY(),"Y"))</f>
        <v>0</v>
      </c>
      <c r="J772" s="6"/>
      <c r="K772" s="6"/>
      <c r="L772" s="6"/>
      <c r="M772" s="6"/>
      <c r="N772" s="56"/>
      <c r="O772" s="56"/>
      <c r="P772" s="56"/>
      <c r="Q772" s="6"/>
      <c r="R772" s="7"/>
      <c r="S772" s="143">
        <f>Taula1[[#This Row],[Mesos naturals sencers treballats període justificat (01/01/2023 - 31/03/2023)]]</f>
        <v>0</v>
      </c>
      <c r="T772" s="194">
        <f>Taula1[[#This Row],[Dies treballats període justificat (01/01/2023 - 31/03/2023)              no comptabilitzats com a mes natural sencer]]</f>
        <v>0</v>
      </c>
      <c r="U772" s="12"/>
      <c r="V772" s="7"/>
      <c r="W772" s="188"/>
      <c r="X772" s="188"/>
      <c r="Y772" s="188"/>
      <c r="Z772" s="188"/>
      <c r="AA772" s="190"/>
      <c r="AB772" s="143">
        <f>Taula1[[#This Row],[Grup justificat     (fer servir opcions de la llista desplegable)]]</f>
        <v>0</v>
      </c>
      <c r="AC772" s="182"/>
      <c r="AD772" s="39"/>
      <c r="AE772" s="131">
        <f>ROUND((AF772/100)*756*Taula1[[#This Row],[Mesos naturals sencers treballats període justificat (01/01/2023 - 31/03/2023)]],2)</f>
        <v>0</v>
      </c>
      <c r="AF772" s="81">
        <f>Taula1[[#This Row],[% Jornada segons contracte
(no posar el símbol %) ]]-Taula1[[#This Row],[% Reducció salari per baix rendiment        (no posar el símbol %)]]</f>
        <v>0</v>
      </c>
      <c r="AG772" s="131">
        <f>ROUND((AH772/100)*24.8547945*Taula1[[#This Row],[Dies treballats període justificat (01/01/2023 - 31/03/2023)              no comptabilitzats com a mes natural sencer]],2)</f>
        <v>0</v>
      </c>
      <c r="AH772" s="79">
        <f>Taula1[[#This Row],[% Jornada segons contracte
(no posar el símbol %) ]]-Taula1[[#This Row],[% Reducció salari per baix rendiment        (no posar el símbol %)]]</f>
        <v>0</v>
      </c>
      <c r="AI772" s="131">
        <f t="shared" si="177"/>
        <v>0</v>
      </c>
      <c r="AJ772" s="39"/>
      <c r="AK772" s="131">
        <f>ROUND((AL772/100)*756*Taula1[[#This Row],[Espai reservat Administració  (mesos)]],2)</f>
        <v>0</v>
      </c>
      <c r="AL772" s="81">
        <f>Taula1[[#This Row],[% Jornada segons contracte
(no posar el símbol %) ]]-Taula1[[#This Row],[% Reducció salari per baix rendiment        (no posar el símbol %)]]</f>
        <v>0</v>
      </c>
      <c r="AM772" s="131">
        <f>ROUND((AN772/100)*24.8547945*Taula1[[#This Row],[Espai reservat Administració (dies)]],2)</f>
        <v>0</v>
      </c>
      <c r="AN772" s="79">
        <f>Taula1[[#This Row],[% Jornada segons contracte
(no posar el símbol %) ]]-Taula1[[#This Row],[% Reducció salari per baix rendiment        (no posar el símbol %)]]</f>
        <v>0</v>
      </c>
      <c r="AO772" s="131">
        <f t="shared" si="178"/>
        <v>0</v>
      </c>
      <c r="AP772" s="87"/>
      <c r="AQ772" s="137">
        <f>ROUND((AR772/100)*693*Taula1[[#This Row],[Mesos naturals sencers treballats període justificat (01/01/2023 - 31/03/2023)]],2)</f>
        <v>0</v>
      </c>
      <c r="AR772" s="90">
        <f>Taula1[[#This Row],[% Jornada segons contracte
(no posar el símbol %) ]]-Taula1[[#This Row],[% Reducció salari per baix rendiment        (no posar el símbol %)]]</f>
        <v>0</v>
      </c>
      <c r="AS772" s="137">
        <f>ROUND((AT772/100)*22.78356164*Taula1[[#This Row],[Dies treballats període justificat (01/01/2023 - 31/03/2023)              no comptabilitzats com a mes natural sencer]],2)</f>
        <v>0</v>
      </c>
      <c r="AT772" s="90">
        <f>Taula1[[#This Row],[% Jornada segons contracte
(no posar el símbol %) ]]-Taula1[[#This Row],[% Reducció salari per baix rendiment        (no posar el símbol %)]]</f>
        <v>0</v>
      </c>
      <c r="AU772" s="137">
        <f t="shared" si="179"/>
        <v>0</v>
      </c>
      <c r="AV772" s="87"/>
      <c r="AW772" s="136">
        <f>ROUND((AX772/100)*693*Taula1[[#This Row],[Espai reservat Administració  (mesos)]],2)</f>
        <v>0</v>
      </c>
      <c r="AX772" s="90">
        <f>Taula1[[#This Row],[% Jornada segons contracte
(no posar el símbol %) ]]-Taula1[[#This Row],[% Reducció salari per baix rendiment        (no posar el símbol %)]]</f>
        <v>0</v>
      </c>
      <c r="AY772" s="131">
        <f>ROUND((AZ772/100)*22.78356164*Taula1[[#This Row],[Espai reservat Administració (dies)]],2)</f>
        <v>0</v>
      </c>
      <c r="AZ772" s="81">
        <f>Taula1[[#This Row],[% Jornada segons contracte
(no posar el símbol %) ]]-Taula1[[#This Row],[% Reducció salari per baix rendiment        (no posar el símbol %)]]</f>
        <v>0</v>
      </c>
      <c r="BA772" s="82">
        <f t="shared" si="180"/>
        <v>0</v>
      </c>
      <c r="BB772" s="41"/>
      <c r="BC772" s="131">
        <f>IF(Taula1[[#This Row],[Grup justificat     (fer servir opcions de la llista desplegable)]]=1,AI772,0)</f>
        <v>0</v>
      </c>
      <c r="BD772" s="131">
        <f>IF(Taula1[[#This Row],[Grup justificat     (fer servir opcions de la llista desplegable)]]=2,AU772,0)</f>
        <v>0</v>
      </c>
      <c r="BE772" s="41"/>
      <c r="BF772" s="131">
        <f>IF(Taula1[[#This Row],[Espai reservat Administració]]=1,AO772,0)</f>
        <v>0</v>
      </c>
      <c r="BG772" s="82">
        <f>IF(Taula1[[#This Row],[Espai reservat Administració]]=2,BA772,0)</f>
        <v>0</v>
      </c>
      <c r="BH772" s="41"/>
      <c r="BI772" s="126">
        <f>IF(Taula1[[#This Row],[Grup justificat     (fer servir opcions de la llista desplegable)]]=1,1,0)</f>
        <v>0</v>
      </c>
      <c r="BJ772" s="126">
        <f>IF(Taula1[[#This Row],[Espai reservat Administració]]=1,1,0)</f>
        <v>0</v>
      </c>
      <c r="BK772" s="111"/>
      <c r="BL772" s="126">
        <f>IF(Taula1[[#This Row],[Grup justificat     (fer servir opcions de la llista desplegable)]]=2,1,0)</f>
        <v>0</v>
      </c>
      <c r="BM772" s="126">
        <f>IF(Taula1[[#This Row],[Espai reservat Administració]]=2,1,0)</f>
        <v>0</v>
      </c>
      <c r="BN772" s="73"/>
      <c r="BO772" s="73"/>
      <c r="BP772" s="73"/>
      <c r="BQ772" s="73"/>
      <c r="BR772" s="73"/>
      <c r="BS772" s="73"/>
      <c r="BT772" s="73"/>
      <c r="BU772" s="73"/>
      <c r="BV772" s="73"/>
      <c r="BW772" s="73"/>
      <c r="BX772" s="73"/>
      <c r="BY772" s="73"/>
      <c r="BZ772" s="73"/>
      <c r="CA772" s="73"/>
      <c r="CB772" s="73"/>
      <c r="CC772" s="73"/>
      <c r="CD772" s="73"/>
      <c r="CE772" s="73"/>
      <c r="CF772" s="73"/>
      <c r="CG772" s="63">
        <f t="shared" si="181"/>
        <v>0</v>
      </c>
      <c r="CH772" s="63">
        <f t="shared" si="182"/>
        <v>0</v>
      </c>
      <c r="CI772" s="73"/>
      <c r="CJ772" s="63">
        <f>IF(Taula1[[#This Row],[Tipus de contracte                                  (fer servir opcions de la llista desplegable)]]="Indefinit",1,0)</f>
        <v>0</v>
      </c>
      <c r="CK772" s="63">
        <f>IF(Taula1[[#This Row],[Tipus de contracte                                  (fer servir opcions de la llista desplegable)]]="Temporal, igual o superior a 6 mesos",1,0)</f>
        <v>0</v>
      </c>
      <c r="CL772" s="63">
        <f>IF(Taula1[[#This Row],[Tipus de contracte                                  (fer servir opcions de la llista desplegable)]]="Substitució per IT",1,0)</f>
        <v>0</v>
      </c>
      <c r="CM772" s="73"/>
      <c r="CN772" s="63">
        <f>IF(Taula1[[#This Row],[Relació llocs de treball]]&gt;=1,1,0)</f>
        <v>0</v>
      </c>
      <c r="CO772" s="73"/>
      <c r="CP772" s="63">
        <f>IF(Taula1[[#This Row],[Identitat de gènere                                                          (fer servir opcions de la llista desplegable)]]="Home",1,0)</f>
        <v>0</v>
      </c>
      <c r="CQ772" s="63">
        <f>IF(Taula1[[#This Row],[Identitat de gènere                                                          (fer servir opcions de la llista desplegable)]]="Dona",1,0)</f>
        <v>0</v>
      </c>
      <c r="CR772" s="63">
        <f>IF(Taula1[[#This Row],[Identitat de gènere                                                          (fer servir opcions de la llista desplegable)]]="No binari",1,0)</f>
        <v>0</v>
      </c>
      <c r="CS772" s="73"/>
      <c r="CT772" s="63">
        <f t="shared" si="176"/>
        <v>0</v>
      </c>
      <c r="CU772" s="64">
        <f t="shared" si="183"/>
        <v>0</v>
      </c>
      <c r="CW772" s="64">
        <f t="shared" si="184"/>
        <v>0</v>
      </c>
      <c r="CX772" s="64">
        <f t="shared" si="185"/>
        <v>0</v>
      </c>
      <c r="CY772" s="64">
        <f t="shared" si="186"/>
        <v>0</v>
      </c>
      <c r="CZ772" s="64">
        <f t="shared" si="187"/>
        <v>0</v>
      </c>
      <c r="DB772" s="64">
        <f t="shared" si="188"/>
        <v>0</v>
      </c>
      <c r="DC772" s="64">
        <f t="shared" si="189"/>
        <v>0</v>
      </c>
      <c r="DD772" s="64">
        <f t="shared" si="190"/>
        <v>0</v>
      </c>
      <c r="DE772" s="64">
        <f t="shared" si="191"/>
        <v>0</v>
      </c>
    </row>
    <row r="773" spans="2:109" x14ac:dyDescent="0.3">
      <c r="B773" s="167"/>
      <c r="C773" s="186"/>
      <c r="D773" s="2"/>
      <c r="E773" s="67"/>
      <c r="F773" s="5"/>
      <c r="G773" s="5"/>
      <c r="H773" s="187"/>
      <c r="I773" s="111" t="str">
        <f ca="1">IF(Taula1[[#This Row],[Data naixement (format dd/mm/aaaa)]]="","0",DATEDIF(Taula1[[#This Row],[Data naixement (format dd/mm/aaaa)]],TODAY(),"Y"))</f>
        <v>0</v>
      </c>
      <c r="J773" s="6"/>
      <c r="K773" s="6"/>
      <c r="L773" s="6"/>
      <c r="M773" s="6"/>
      <c r="N773" s="56"/>
      <c r="O773" s="56"/>
      <c r="P773" s="56"/>
      <c r="Q773" s="6"/>
      <c r="R773" s="7"/>
      <c r="S773" s="143">
        <f>Taula1[[#This Row],[Mesos naturals sencers treballats període justificat (01/01/2023 - 31/03/2023)]]</f>
        <v>0</v>
      </c>
      <c r="T773" s="194">
        <f>Taula1[[#This Row],[Dies treballats període justificat (01/01/2023 - 31/03/2023)              no comptabilitzats com a mes natural sencer]]</f>
        <v>0</v>
      </c>
      <c r="U773" s="12"/>
      <c r="V773" s="7"/>
      <c r="W773" s="188"/>
      <c r="X773" s="188"/>
      <c r="Y773" s="188"/>
      <c r="Z773" s="188"/>
      <c r="AA773" s="190"/>
      <c r="AB773" s="143">
        <f>Taula1[[#This Row],[Grup justificat     (fer servir opcions de la llista desplegable)]]</f>
        <v>0</v>
      </c>
      <c r="AC773" s="182"/>
      <c r="AD773" s="39"/>
      <c r="AE773" s="131">
        <f>ROUND((AF773/100)*756*Taula1[[#This Row],[Mesos naturals sencers treballats període justificat (01/01/2023 - 31/03/2023)]],2)</f>
        <v>0</v>
      </c>
      <c r="AF773" s="81">
        <f>Taula1[[#This Row],[% Jornada segons contracte
(no posar el símbol %) ]]-Taula1[[#This Row],[% Reducció salari per baix rendiment        (no posar el símbol %)]]</f>
        <v>0</v>
      </c>
      <c r="AG773" s="131">
        <f>ROUND((AH773/100)*24.8547945*Taula1[[#This Row],[Dies treballats període justificat (01/01/2023 - 31/03/2023)              no comptabilitzats com a mes natural sencer]],2)</f>
        <v>0</v>
      </c>
      <c r="AH773" s="79">
        <f>Taula1[[#This Row],[% Jornada segons contracte
(no posar el símbol %) ]]-Taula1[[#This Row],[% Reducció salari per baix rendiment        (no posar el símbol %)]]</f>
        <v>0</v>
      </c>
      <c r="AI773" s="131">
        <f t="shared" si="177"/>
        <v>0</v>
      </c>
      <c r="AJ773" s="39"/>
      <c r="AK773" s="131">
        <f>ROUND((AL773/100)*756*Taula1[[#This Row],[Espai reservat Administració  (mesos)]],2)</f>
        <v>0</v>
      </c>
      <c r="AL773" s="81">
        <f>Taula1[[#This Row],[% Jornada segons contracte
(no posar el símbol %) ]]-Taula1[[#This Row],[% Reducció salari per baix rendiment        (no posar el símbol %)]]</f>
        <v>0</v>
      </c>
      <c r="AM773" s="131">
        <f>ROUND((AN773/100)*24.8547945*Taula1[[#This Row],[Espai reservat Administració (dies)]],2)</f>
        <v>0</v>
      </c>
      <c r="AN773" s="79">
        <f>Taula1[[#This Row],[% Jornada segons contracte
(no posar el símbol %) ]]-Taula1[[#This Row],[% Reducció salari per baix rendiment        (no posar el símbol %)]]</f>
        <v>0</v>
      </c>
      <c r="AO773" s="131">
        <f t="shared" si="178"/>
        <v>0</v>
      </c>
      <c r="AP773" s="87"/>
      <c r="AQ773" s="137">
        <f>ROUND((AR773/100)*693*Taula1[[#This Row],[Mesos naturals sencers treballats període justificat (01/01/2023 - 31/03/2023)]],2)</f>
        <v>0</v>
      </c>
      <c r="AR773" s="90">
        <f>Taula1[[#This Row],[% Jornada segons contracte
(no posar el símbol %) ]]-Taula1[[#This Row],[% Reducció salari per baix rendiment        (no posar el símbol %)]]</f>
        <v>0</v>
      </c>
      <c r="AS773" s="137">
        <f>ROUND((AT773/100)*22.78356164*Taula1[[#This Row],[Dies treballats període justificat (01/01/2023 - 31/03/2023)              no comptabilitzats com a mes natural sencer]],2)</f>
        <v>0</v>
      </c>
      <c r="AT773" s="90">
        <f>Taula1[[#This Row],[% Jornada segons contracte
(no posar el símbol %) ]]-Taula1[[#This Row],[% Reducció salari per baix rendiment        (no posar el símbol %)]]</f>
        <v>0</v>
      </c>
      <c r="AU773" s="137">
        <f t="shared" si="179"/>
        <v>0</v>
      </c>
      <c r="AV773" s="87"/>
      <c r="AW773" s="136">
        <f>ROUND((AX773/100)*693*Taula1[[#This Row],[Espai reservat Administració  (mesos)]],2)</f>
        <v>0</v>
      </c>
      <c r="AX773" s="90">
        <f>Taula1[[#This Row],[% Jornada segons contracte
(no posar el símbol %) ]]-Taula1[[#This Row],[% Reducció salari per baix rendiment        (no posar el símbol %)]]</f>
        <v>0</v>
      </c>
      <c r="AY773" s="131">
        <f>ROUND((AZ773/100)*22.78356164*Taula1[[#This Row],[Espai reservat Administració (dies)]],2)</f>
        <v>0</v>
      </c>
      <c r="AZ773" s="81">
        <f>Taula1[[#This Row],[% Jornada segons contracte
(no posar el símbol %) ]]-Taula1[[#This Row],[% Reducció salari per baix rendiment        (no posar el símbol %)]]</f>
        <v>0</v>
      </c>
      <c r="BA773" s="82">
        <f t="shared" si="180"/>
        <v>0</v>
      </c>
      <c r="BB773" s="41"/>
      <c r="BC773" s="131">
        <f>IF(Taula1[[#This Row],[Grup justificat     (fer servir opcions de la llista desplegable)]]=1,AI773,0)</f>
        <v>0</v>
      </c>
      <c r="BD773" s="131">
        <f>IF(Taula1[[#This Row],[Grup justificat     (fer servir opcions de la llista desplegable)]]=2,AU773,0)</f>
        <v>0</v>
      </c>
      <c r="BE773" s="41"/>
      <c r="BF773" s="131">
        <f>IF(Taula1[[#This Row],[Espai reservat Administració]]=1,AO773,0)</f>
        <v>0</v>
      </c>
      <c r="BG773" s="82">
        <f>IF(Taula1[[#This Row],[Espai reservat Administració]]=2,BA773,0)</f>
        <v>0</v>
      </c>
      <c r="BH773" s="41"/>
      <c r="BI773" s="126">
        <f>IF(Taula1[[#This Row],[Grup justificat     (fer servir opcions de la llista desplegable)]]=1,1,0)</f>
        <v>0</v>
      </c>
      <c r="BJ773" s="126">
        <f>IF(Taula1[[#This Row],[Espai reservat Administració]]=1,1,0)</f>
        <v>0</v>
      </c>
      <c r="BK773" s="111"/>
      <c r="BL773" s="126">
        <f>IF(Taula1[[#This Row],[Grup justificat     (fer servir opcions de la llista desplegable)]]=2,1,0)</f>
        <v>0</v>
      </c>
      <c r="BM773" s="126">
        <f>IF(Taula1[[#This Row],[Espai reservat Administració]]=2,1,0)</f>
        <v>0</v>
      </c>
      <c r="BN773" s="73"/>
      <c r="BO773" s="73"/>
      <c r="BP773" s="73"/>
      <c r="BQ773" s="73"/>
      <c r="BR773" s="73"/>
      <c r="BS773" s="73"/>
      <c r="BT773" s="73"/>
      <c r="BU773" s="73"/>
      <c r="BV773" s="73"/>
      <c r="BW773" s="73"/>
      <c r="BX773" s="73"/>
      <c r="BY773" s="73"/>
      <c r="BZ773" s="73"/>
      <c r="CA773" s="73"/>
      <c r="CB773" s="73"/>
      <c r="CC773" s="73"/>
      <c r="CD773" s="73"/>
      <c r="CE773" s="73"/>
      <c r="CF773" s="73"/>
      <c r="CG773" s="63">
        <f t="shared" si="181"/>
        <v>0</v>
      </c>
      <c r="CH773" s="63">
        <f t="shared" si="182"/>
        <v>0</v>
      </c>
      <c r="CI773" s="73"/>
      <c r="CJ773" s="63">
        <f>IF(Taula1[[#This Row],[Tipus de contracte                                  (fer servir opcions de la llista desplegable)]]="Indefinit",1,0)</f>
        <v>0</v>
      </c>
      <c r="CK773" s="63">
        <f>IF(Taula1[[#This Row],[Tipus de contracte                                  (fer servir opcions de la llista desplegable)]]="Temporal, igual o superior a 6 mesos",1,0)</f>
        <v>0</v>
      </c>
      <c r="CL773" s="63">
        <f>IF(Taula1[[#This Row],[Tipus de contracte                                  (fer servir opcions de la llista desplegable)]]="Substitució per IT",1,0)</f>
        <v>0</v>
      </c>
      <c r="CM773" s="73"/>
      <c r="CN773" s="63">
        <f>IF(Taula1[[#This Row],[Relació llocs de treball]]&gt;=1,1,0)</f>
        <v>0</v>
      </c>
      <c r="CO773" s="73"/>
      <c r="CP773" s="63">
        <f>IF(Taula1[[#This Row],[Identitat de gènere                                                          (fer servir opcions de la llista desplegable)]]="Home",1,0)</f>
        <v>0</v>
      </c>
      <c r="CQ773" s="63">
        <f>IF(Taula1[[#This Row],[Identitat de gènere                                                          (fer servir opcions de la llista desplegable)]]="Dona",1,0)</f>
        <v>0</v>
      </c>
      <c r="CR773" s="63">
        <f>IF(Taula1[[#This Row],[Identitat de gènere                                                          (fer servir opcions de la llista desplegable)]]="No binari",1,0)</f>
        <v>0</v>
      </c>
      <c r="CS773" s="73"/>
      <c r="CT773" s="63">
        <f t="shared" si="176"/>
        <v>0</v>
      </c>
      <c r="CU773" s="64">
        <f t="shared" si="183"/>
        <v>0</v>
      </c>
      <c r="CW773" s="64">
        <f t="shared" si="184"/>
        <v>0</v>
      </c>
      <c r="CX773" s="64">
        <f t="shared" si="185"/>
        <v>0</v>
      </c>
      <c r="CY773" s="64">
        <f t="shared" si="186"/>
        <v>0</v>
      </c>
      <c r="CZ773" s="64">
        <f t="shared" si="187"/>
        <v>0</v>
      </c>
      <c r="DB773" s="64">
        <f t="shared" si="188"/>
        <v>0</v>
      </c>
      <c r="DC773" s="64">
        <f t="shared" si="189"/>
        <v>0</v>
      </c>
      <c r="DD773" s="64">
        <f t="shared" si="190"/>
        <v>0</v>
      </c>
      <c r="DE773" s="64">
        <f t="shared" si="191"/>
        <v>0</v>
      </c>
    </row>
    <row r="774" spans="2:109" x14ac:dyDescent="0.3">
      <c r="B774" s="167"/>
      <c r="C774" s="186"/>
      <c r="D774" s="2"/>
      <c r="E774" s="67"/>
      <c r="F774" s="5"/>
      <c r="G774" s="5"/>
      <c r="H774" s="187"/>
      <c r="I774" s="111" t="str">
        <f ca="1">IF(Taula1[[#This Row],[Data naixement (format dd/mm/aaaa)]]="","0",DATEDIF(Taula1[[#This Row],[Data naixement (format dd/mm/aaaa)]],TODAY(),"Y"))</f>
        <v>0</v>
      </c>
      <c r="J774" s="6"/>
      <c r="K774" s="6"/>
      <c r="L774" s="6"/>
      <c r="M774" s="6"/>
      <c r="N774" s="56"/>
      <c r="O774" s="56"/>
      <c r="P774" s="56"/>
      <c r="Q774" s="6"/>
      <c r="R774" s="7"/>
      <c r="S774" s="143">
        <f>Taula1[[#This Row],[Mesos naturals sencers treballats període justificat (01/01/2023 - 31/03/2023)]]</f>
        <v>0</v>
      </c>
      <c r="T774" s="194">
        <f>Taula1[[#This Row],[Dies treballats període justificat (01/01/2023 - 31/03/2023)              no comptabilitzats com a mes natural sencer]]</f>
        <v>0</v>
      </c>
      <c r="U774" s="12"/>
      <c r="V774" s="7"/>
      <c r="W774" s="188"/>
      <c r="X774" s="188"/>
      <c r="Y774" s="188"/>
      <c r="Z774" s="188"/>
      <c r="AA774" s="190"/>
      <c r="AB774" s="143">
        <f>Taula1[[#This Row],[Grup justificat     (fer servir opcions de la llista desplegable)]]</f>
        <v>0</v>
      </c>
      <c r="AC774" s="182"/>
      <c r="AD774" s="39"/>
      <c r="AE774" s="131">
        <f>ROUND((AF774/100)*756*Taula1[[#This Row],[Mesos naturals sencers treballats període justificat (01/01/2023 - 31/03/2023)]],2)</f>
        <v>0</v>
      </c>
      <c r="AF774" s="81">
        <f>Taula1[[#This Row],[% Jornada segons contracte
(no posar el símbol %) ]]-Taula1[[#This Row],[% Reducció salari per baix rendiment        (no posar el símbol %)]]</f>
        <v>0</v>
      </c>
      <c r="AG774" s="131">
        <f>ROUND((AH774/100)*24.8547945*Taula1[[#This Row],[Dies treballats període justificat (01/01/2023 - 31/03/2023)              no comptabilitzats com a mes natural sencer]],2)</f>
        <v>0</v>
      </c>
      <c r="AH774" s="79">
        <f>Taula1[[#This Row],[% Jornada segons contracte
(no posar el símbol %) ]]-Taula1[[#This Row],[% Reducció salari per baix rendiment        (no posar el símbol %)]]</f>
        <v>0</v>
      </c>
      <c r="AI774" s="131">
        <f t="shared" si="177"/>
        <v>0</v>
      </c>
      <c r="AJ774" s="39"/>
      <c r="AK774" s="131">
        <f>ROUND((AL774/100)*756*Taula1[[#This Row],[Espai reservat Administració  (mesos)]],2)</f>
        <v>0</v>
      </c>
      <c r="AL774" s="81">
        <f>Taula1[[#This Row],[% Jornada segons contracte
(no posar el símbol %) ]]-Taula1[[#This Row],[% Reducció salari per baix rendiment        (no posar el símbol %)]]</f>
        <v>0</v>
      </c>
      <c r="AM774" s="131">
        <f>ROUND((AN774/100)*24.8547945*Taula1[[#This Row],[Espai reservat Administració (dies)]],2)</f>
        <v>0</v>
      </c>
      <c r="AN774" s="79">
        <f>Taula1[[#This Row],[% Jornada segons contracte
(no posar el símbol %) ]]-Taula1[[#This Row],[% Reducció salari per baix rendiment        (no posar el símbol %)]]</f>
        <v>0</v>
      </c>
      <c r="AO774" s="131">
        <f t="shared" si="178"/>
        <v>0</v>
      </c>
      <c r="AP774" s="87"/>
      <c r="AQ774" s="137">
        <f>ROUND((AR774/100)*693*Taula1[[#This Row],[Mesos naturals sencers treballats període justificat (01/01/2023 - 31/03/2023)]],2)</f>
        <v>0</v>
      </c>
      <c r="AR774" s="90">
        <f>Taula1[[#This Row],[% Jornada segons contracte
(no posar el símbol %) ]]-Taula1[[#This Row],[% Reducció salari per baix rendiment        (no posar el símbol %)]]</f>
        <v>0</v>
      </c>
      <c r="AS774" s="137">
        <f>ROUND((AT774/100)*22.78356164*Taula1[[#This Row],[Dies treballats període justificat (01/01/2023 - 31/03/2023)              no comptabilitzats com a mes natural sencer]],2)</f>
        <v>0</v>
      </c>
      <c r="AT774" s="90">
        <f>Taula1[[#This Row],[% Jornada segons contracte
(no posar el símbol %) ]]-Taula1[[#This Row],[% Reducció salari per baix rendiment        (no posar el símbol %)]]</f>
        <v>0</v>
      </c>
      <c r="AU774" s="137">
        <f t="shared" si="179"/>
        <v>0</v>
      </c>
      <c r="AV774" s="87"/>
      <c r="AW774" s="136">
        <f>ROUND((AX774/100)*693*Taula1[[#This Row],[Espai reservat Administració  (mesos)]],2)</f>
        <v>0</v>
      </c>
      <c r="AX774" s="90">
        <f>Taula1[[#This Row],[% Jornada segons contracte
(no posar el símbol %) ]]-Taula1[[#This Row],[% Reducció salari per baix rendiment        (no posar el símbol %)]]</f>
        <v>0</v>
      </c>
      <c r="AY774" s="131">
        <f>ROUND((AZ774/100)*22.78356164*Taula1[[#This Row],[Espai reservat Administració (dies)]],2)</f>
        <v>0</v>
      </c>
      <c r="AZ774" s="81">
        <f>Taula1[[#This Row],[% Jornada segons contracte
(no posar el símbol %) ]]-Taula1[[#This Row],[% Reducció salari per baix rendiment        (no posar el símbol %)]]</f>
        <v>0</v>
      </c>
      <c r="BA774" s="82">
        <f t="shared" si="180"/>
        <v>0</v>
      </c>
      <c r="BB774" s="41"/>
      <c r="BC774" s="131">
        <f>IF(Taula1[[#This Row],[Grup justificat     (fer servir opcions de la llista desplegable)]]=1,AI774,0)</f>
        <v>0</v>
      </c>
      <c r="BD774" s="131">
        <f>IF(Taula1[[#This Row],[Grup justificat     (fer servir opcions de la llista desplegable)]]=2,AU774,0)</f>
        <v>0</v>
      </c>
      <c r="BE774" s="41"/>
      <c r="BF774" s="131">
        <f>IF(Taula1[[#This Row],[Espai reservat Administració]]=1,AO774,0)</f>
        <v>0</v>
      </c>
      <c r="BG774" s="82">
        <f>IF(Taula1[[#This Row],[Espai reservat Administració]]=2,BA774,0)</f>
        <v>0</v>
      </c>
      <c r="BH774" s="41"/>
      <c r="BI774" s="126">
        <f>IF(Taula1[[#This Row],[Grup justificat     (fer servir opcions de la llista desplegable)]]=1,1,0)</f>
        <v>0</v>
      </c>
      <c r="BJ774" s="126">
        <f>IF(Taula1[[#This Row],[Espai reservat Administració]]=1,1,0)</f>
        <v>0</v>
      </c>
      <c r="BK774" s="111"/>
      <c r="BL774" s="126">
        <f>IF(Taula1[[#This Row],[Grup justificat     (fer servir opcions de la llista desplegable)]]=2,1,0)</f>
        <v>0</v>
      </c>
      <c r="BM774" s="126">
        <f>IF(Taula1[[#This Row],[Espai reservat Administració]]=2,1,0)</f>
        <v>0</v>
      </c>
      <c r="BN774" s="73"/>
      <c r="BO774" s="73"/>
      <c r="BP774" s="73"/>
      <c r="BQ774" s="73"/>
      <c r="BR774" s="73"/>
      <c r="BS774" s="73"/>
      <c r="BT774" s="73"/>
      <c r="BU774" s="73"/>
      <c r="BV774" s="73"/>
      <c r="BW774" s="73"/>
      <c r="BX774" s="73"/>
      <c r="BY774" s="73"/>
      <c r="BZ774" s="73"/>
      <c r="CA774" s="73"/>
      <c r="CB774" s="73"/>
      <c r="CC774" s="73"/>
      <c r="CD774" s="73"/>
      <c r="CE774" s="73"/>
      <c r="CF774" s="73"/>
      <c r="CG774" s="63">
        <f t="shared" si="181"/>
        <v>0</v>
      </c>
      <c r="CH774" s="63">
        <f t="shared" si="182"/>
        <v>0</v>
      </c>
      <c r="CI774" s="73"/>
      <c r="CJ774" s="63">
        <f>IF(Taula1[[#This Row],[Tipus de contracte                                  (fer servir opcions de la llista desplegable)]]="Indefinit",1,0)</f>
        <v>0</v>
      </c>
      <c r="CK774" s="63">
        <f>IF(Taula1[[#This Row],[Tipus de contracte                                  (fer servir opcions de la llista desplegable)]]="Temporal, igual o superior a 6 mesos",1,0)</f>
        <v>0</v>
      </c>
      <c r="CL774" s="63">
        <f>IF(Taula1[[#This Row],[Tipus de contracte                                  (fer servir opcions de la llista desplegable)]]="Substitució per IT",1,0)</f>
        <v>0</v>
      </c>
      <c r="CM774" s="73"/>
      <c r="CN774" s="63">
        <f>IF(Taula1[[#This Row],[Relació llocs de treball]]&gt;=1,1,0)</f>
        <v>0</v>
      </c>
      <c r="CO774" s="73"/>
      <c r="CP774" s="63">
        <f>IF(Taula1[[#This Row],[Identitat de gènere                                                          (fer servir opcions de la llista desplegable)]]="Home",1,0)</f>
        <v>0</v>
      </c>
      <c r="CQ774" s="63">
        <f>IF(Taula1[[#This Row],[Identitat de gènere                                                          (fer servir opcions de la llista desplegable)]]="Dona",1,0)</f>
        <v>0</v>
      </c>
      <c r="CR774" s="63">
        <f>IF(Taula1[[#This Row],[Identitat de gènere                                                          (fer servir opcions de la llista desplegable)]]="No binari",1,0)</f>
        <v>0</v>
      </c>
      <c r="CS774" s="73"/>
      <c r="CT774" s="63">
        <f t="shared" si="176"/>
        <v>0</v>
      </c>
      <c r="CU774" s="64">
        <f t="shared" si="183"/>
        <v>0</v>
      </c>
      <c r="CW774" s="64">
        <f t="shared" si="184"/>
        <v>0</v>
      </c>
      <c r="CX774" s="64">
        <f t="shared" si="185"/>
        <v>0</v>
      </c>
      <c r="CY774" s="64">
        <f t="shared" si="186"/>
        <v>0</v>
      </c>
      <c r="CZ774" s="64">
        <f t="shared" si="187"/>
        <v>0</v>
      </c>
      <c r="DB774" s="64">
        <f t="shared" si="188"/>
        <v>0</v>
      </c>
      <c r="DC774" s="64">
        <f t="shared" si="189"/>
        <v>0</v>
      </c>
      <c r="DD774" s="64">
        <f t="shared" si="190"/>
        <v>0</v>
      </c>
      <c r="DE774" s="64">
        <f t="shared" si="191"/>
        <v>0</v>
      </c>
    </row>
    <row r="775" spans="2:109" x14ac:dyDescent="0.3">
      <c r="B775" s="167"/>
      <c r="C775" s="186"/>
      <c r="D775" s="2"/>
      <c r="E775" s="67"/>
      <c r="F775" s="5"/>
      <c r="G775" s="5"/>
      <c r="H775" s="187"/>
      <c r="I775" s="111" t="str">
        <f ca="1">IF(Taula1[[#This Row],[Data naixement (format dd/mm/aaaa)]]="","0",DATEDIF(Taula1[[#This Row],[Data naixement (format dd/mm/aaaa)]],TODAY(),"Y"))</f>
        <v>0</v>
      </c>
      <c r="J775" s="6"/>
      <c r="K775" s="6"/>
      <c r="L775" s="6"/>
      <c r="M775" s="6"/>
      <c r="N775" s="56"/>
      <c r="O775" s="56"/>
      <c r="P775" s="56"/>
      <c r="Q775" s="6"/>
      <c r="R775" s="7"/>
      <c r="S775" s="143">
        <f>Taula1[[#This Row],[Mesos naturals sencers treballats període justificat (01/01/2023 - 31/03/2023)]]</f>
        <v>0</v>
      </c>
      <c r="T775" s="194">
        <f>Taula1[[#This Row],[Dies treballats període justificat (01/01/2023 - 31/03/2023)              no comptabilitzats com a mes natural sencer]]</f>
        <v>0</v>
      </c>
      <c r="U775" s="12"/>
      <c r="V775" s="7"/>
      <c r="W775" s="188"/>
      <c r="X775" s="188"/>
      <c r="Y775" s="188"/>
      <c r="Z775" s="188"/>
      <c r="AA775" s="190"/>
      <c r="AB775" s="143">
        <f>Taula1[[#This Row],[Grup justificat     (fer servir opcions de la llista desplegable)]]</f>
        <v>0</v>
      </c>
      <c r="AC775" s="182"/>
      <c r="AD775" s="39"/>
      <c r="AE775" s="131">
        <f>ROUND((AF775/100)*756*Taula1[[#This Row],[Mesos naturals sencers treballats període justificat (01/01/2023 - 31/03/2023)]],2)</f>
        <v>0</v>
      </c>
      <c r="AF775" s="81">
        <f>Taula1[[#This Row],[% Jornada segons contracte
(no posar el símbol %) ]]-Taula1[[#This Row],[% Reducció salari per baix rendiment        (no posar el símbol %)]]</f>
        <v>0</v>
      </c>
      <c r="AG775" s="131">
        <f>ROUND((AH775/100)*24.8547945*Taula1[[#This Row],[Dies treballats període justificat (01/01/2023 - 31/03/2023)              no comptabilitzats com a mes natural sencer]],2)</f>
        <v>0</v>
      </c>
      <c r="AH775" s="79">
        <f>Taula1[[#This Row],[% Jornada segons contracte
(no posar el símbol %) ]]-Taula1[[#This Row],[% Reducció salari per baix rendiment        (no posar el símbol %)]]</f>
        <v>0</v>
      </c>
      <c r="AI775" s="131">
        <f t="shared" si="177"/>
        <v>0</v>
      </c>
      <c r="AJ775" s="39"/>
      <c r="AK775" s="131">
        <f>ROUND((AL775/100)*756*Taula1[[#This Row],[Espai reservat Administració  (mesos)]],2)</f>
        <v>0</v>
      </c>
      <c r="AL775" s="81">
        <f>Taula1[[#This Row],[% Jornada segons contracte
(no posar el símbol %) ]]-Taula1[[#This Row],[% Reducció salari per baix rendiment        (no posar el símbol %)]]</f>
        <v>0</v>
      </c>
      <c r="AM775" s="131">
        <f>ROUND((AN775/100)*24.8547945*Taula1[[#This Row],[Espai reservat Administració (dies)]],2)</f>
        <v>0</v>
      </c>
      <c r="AN775" s="79">
        <f>Taula1[[#This Row],[% Jornada segons contracte
(no posar el símbol %) ]]-Taula1[[#This Row],[% Reducció salari per baix rendiment        (no posar el símbol %)]]</f>
        <v>0</v>
      </c>
      <c r="AO775" s="131">
        <f t="shared" si="178"/>
        <v>0</v>
      </c>
      <c r="AP775" s="87"/>
      <c r="AQ775" s="137">
        <f>ROUND((AR775/100)*693*Taula1[[#This Row],[Mesos naturals sencers treballats període justificat (01/01/2023 - 31/03/2023)]],2)</f>
        <v>0</v>
      </c>
      <c r="AR775" s="90">
        <f>Taula1[[#This Row],[% Jornada segons contracte
(no posar el símbol %) ]]-Taula1[[#This Row],[% Reducció salari per baix rendiment        (no posar el símbol %)]]</f>
        <v>0</v>
      </c>
      <c r="AS775" s="137">
        <f>ROUND((AT775/100)*22.78356164*Taula1[[#This Row],[Dies treballats període justificat (01/01/2023 - 31/03/2023)              no comptabilitzats com a mes natural sencer]],2)</f>
        <v>0</v>
      </c>
      <c r="AT775" s="90">
        <f>Taula1[[#This Row],[% Jornada segons contracte
(no posar el símbol %) ]]-Taula1[[#This Row],[% Reducció salari per baix rendiment        (no posar el símbol %)]]</f>
        <v>0</v>
      </c>
      <c r="AU775" s="137">
        <f t="shared" si="179"/>
        <v>0</v>
      </c>
      <c r="AV775" s="87"/>
      <c r="AW775" s="136">
        <f>ROUND((AX775/100)*693*Taula1[[#This Row],[Espai reservat Administració  (mesos)]],2)</f>
        <v>0</v>
      </c>
      <c r="AX775" s="90">
        <f>Taula1[[#This Row],[% Jornada segons contracte
(no posar el símbol %) ]]-Taula1[[#This Row],[% Reducció salari per baix rendiment        (no posar el símbol %)]]</f>
        <v>0</v>
      </c>
      <c r="AY775" s="131">
        <f>ROUND((AZ775/100)*22.78356164*Taula1[[#This Row],[Espai reservat Administració (dies)]],2)</f>
        <v>0</v>
      </c>
      <c r="AZ775" s="81">
        <f>Taula1[[#This Row],[% Jornada segons contracte
(no posar el símbol %) ]]-Taula1[[#This Row],[% Reducció salari per baix rendiment        (no posar el símbol %)]]</f>
        <v>0</v>
      </c>
      <c r="BA775" s="82">
        <f t="shared" si="180"/>
        <v>0</v>
      </c>
      <c r="BB775" s="41"/>
      <c r="BC775" s="131">
        <f>IF(Taula1[[#This Row],[Grup justificat     (fer servir opcions de la llista desplegable)]]=1,AI775,0)</f>
        <v>0</v>
      </c>
      <c r="BD775" s="131">
        <f>IF(Taula1[[#This Row],[Grup justificat     (fer servir opcions de la llista desplegable)]]=2,AU775,0)</f>
        <v>0</v>
      </c>
      <c r="BE775" s="41"/>
      <c r="BF775" s="131">
        <f>IF(Taula1[[#This Row],[Espai reservat Administració]]=1,AO775,0)</f>
        <v>0</v>
      </c>
      <c r="BG775" s="82">
        <f>IF(Taula1[[#This Row],[Espai reservat Administració]]=2,BA775,0)</f>
        <v>0</v>
      </c>
      <c r="BH775" s="41"/>
      <c r="BI775" s="126">
        <f>IF(Taula1[[#This Row],[Grup justificat     (fer servir opcions de la llista desplegable)]]=1,1,0)</f>
        <v>0</v>
      </c>
      <c r="BJ775" s="126">
        <f>IF(Taula1[[#This Row],[Espai reservat Administració]]=1,1,0)</f>
        <v>0</v>
      </c>
      <c r="BK775" s="111"/>
      <c r="BL775" s="126">
        <f>IF(Taula1[[#This Row],[Grup justificat     (fer servir opcions de la llista desplegable)]]=2,1,0)</f>
        <v>0</v>
      </c>
      <c r="BM775" s="126">
        <f>IF(Taula1[[#This Row],[Espai reservat Administració]]=2,1,0)</f>
        <v>0</v>
      </c>
      <c r="BN775" s="73"/>
      <c r="BO775" s="73"/>
      <c r="BP775" s="73"/>
      <c r="BQ775" s="73"/>
      <c r="BR775" s="73"/>
      <c r="BS775" s="73"/>
      <c r="BT775" s="73"/>
      <c r="BU775" s="73"/>
      <c r="BV775" s="73"/>
      <c r="BW775" s="73"/>
      <c r="BX775" s="73"/>
      <c r="BY775" s="73"/>
      <c r="BZ775" s="73"/>
      <c r="CA775" s="73"/>
      <c r="CB775" s="73"/>
      <c r="CC775" s="73"/>
      <c r="CD775" s="73"/>
      <c r="CE775" s="73"/>
      <c r="CF775" s="73"/>
      <c r="CG775" s="63">
        <f t="shared" si="181"/>
        <v>0</v>
      </c>
      <c r="CH775" s="63">
        <f t="shared" si="182"/>
        <v>0</v>
      </c>
      <c r="CI775" s="73"/>
      <c r="CJ775" s="63">
        <f>IF(Taula1[[#This Row],[Tipus de contracte                                  (fer servir opcions de la llista desplegable)]]="Indefinit",1,0)</f>
        <v>0</v>
      </c>
      <c r="CK775" s="63">
        <f>IF(Taula1[[#This Row],[Tipus de contracte                                  (fer servir opcions de la llista desplegable)]]="Temporal, igual o superior a 6 mesos",1,0)</f>
        <v>0</v>
      </c>
      <c r="CL775" s="63">
        <f>IF(Taula1[[#This Row],[Tipus de contracte                                  (fer servir opcions de la llista desplegable)]]="Substitució per IT",1,0)</f>
        <v>0</v>
      </c>
      <c r="CM775" s="73"/>
      <c r="CN775" s="63">
        <f>IF(Taula1[[#This Row],[Relació llocs de treball]]&gt;=1,1,0)</f>
        <v>0</v>
      </c>
      <c r="CO775" s="73"/>
      <c r="CP775" s="63">
        <f>IF(Taula1[[#This Row],[Identitat de gènere                                                          (fer servir opcions de la llista desplegable)]]="Home",1,0)</f>
        <v>0</v>
      </c>
      <c r="CQ775" s="63">
        <f>IF(Taula1[[#This Row],[Identitat de gènere                                                          (fer servir opcions de la llista desplegable)]]="Dona",1,0)</f>
        <v>0</v>
      </c>
      <c r="CR775" s="63">
        <f>IF(Taula1[[#This Row],[Identitat de gènere                                                          (fer servir opcions de la llista desplegable)]]="No binari",1,0)</f>
        <v>0</v>
      </c>
      <c r="CS775" s="73"/>
      <c r="CT775" s="63">
        <f t="shared" ref="CT775:CT838" si="192">IF(F775="Home",1,0)</f>
        <v>0</v>
      </c>
      <c r="CU775" s="64">
        <f t="shared" si="183"/>
        <v>0</v>
      </c>
      <c r="CW775" s="64">
        <f t="shared" si="184"/>
        <v>0</v>
      </c>
      <c r="CX775" s="64">
        <f t="shared" si="185"/>
        <v>0</v>
      </c>
      <c r="CY775" s="64">
        <f t="shared" si="186"/>
        <v>0</v>
      </c>
      <c r="CZ775" s="64">
        <f t="shared" si="187"/>
        <v>0</v>
      </c>
      <c r="DB775" s="64">
        <f t="shared" si="188"/>
        <v>0</v>
      </c>
      <c r="DC775" s="64">
        <f t="shared" si="189"/>
        <v>0</v>
      </c>
      <c r="DD775" s="64">
        <f t="shared" si="190"/>
        <v>0</v>
      </c>
      <c r="DE775" s="64">
        <f t="shared" si="191"/>
        <v>0</v>
      </c>
    </row>
    <row r="776" spans="2:109" x14ac:dyDescent="0.3">
      <c r="B776" s="167"/>
      <c r="C776" s="186"/>
      <c r="D776" s="2"/>
      <c r="E776" s="67"/>
      <c r="F776" s="5"/>
      <c r="G776" s="5"/>
      <c r="H776" s="187"/>
      <c r="I776" s="111" t="str">
        <f ca="1">IF(Taula1[[#This Row],[Data naixement (format dd/mm/aaaa)]]="","0",DATEDIF(Taula1[[#This Row],[Data naixement (format dd/mm/aaaa)]],TODAY(),"Y"))</f>
        <v>0</v>
      </c>
      <c r="J776" s="6"/>
      <c r="K776" s="6"/>
      <c r="L776" s="6"/>
      <c r="M776" s="6"/>
      <c r="N776" s="56"/>
      <c r="O776" s="56"/>
      <c r="P776" s="56"/>
      <c r="Q776" s="6"/>
      <c r="R776" s="7"/>
      <c r="S776" s="143">
        <f>Taula1[[#This Row],[Mesos naturals sencers treballats període justificat (01/01/2023 - 31/03/2023)]]</f>
        <v>0</v>
      </c>
      <c r="T776" s="194">
        <f>Taula1[[#This Row],[Dies treballats període justificat (01/01/2023 - 31/03/2023)              no comptabilitzats com a mes natural sencer]]</f>
        <v>0</v>
      </c>
      <c r="U776" s="12"/>
      <c r="V776" s="7"/>
      <c r="W776" s="188"/>
      <c r="X776" s="188"/>
      <c r="Y776" s="188"/>
      <c r="Z776" s="188"/>
      <c r="AA776" s="190"/>
      <c r="AB776" s="143">
        <f>Taula1[[#This Row],[Grup justificat     (fer servir opcions de la llista desplegable)]]</f>
        <v>0</v>
      </c>
      <c r="AC776" s="182"/>
      <c r="AD776" s="39"/>
      <c r="AE776" s="131">
        <f>ROUND((AF776/100)*756*Taula1[[#This Row],[Mesos naturals sencers treballats període justificat (01/01/2023 - 31/03/2023)]],2)</f>
        <v>0</v>
      </c>
      <c r="AF776" s="81">
        <f>Taula1[[#This Row],[% Jornada segons contracte
(no posar el símbol %) ]]-Taula1[[#This Row],[% Reducció salari per baix rendiment        (no posar el símbol %)]]</f>
        <v>0</v>
      </c>
      <c r="AG776" s="131">
        <f>ROUND((AH776/100)*24.8547945*Taula1[[#This Row],[Dies treballats període justificat (01/01/2023 - 31/03/2023)              no comptabilitzats com a mes natural sencer]],2)</f>
        <v>0</v>
      </c>
      <c r="AH776" s="79">
        <f>Taula1[[#This Row],[% Jornada segons contracte
(no posar el símbol %) ]]-Taula1[[#This Row],[% Reducció salari per baix rendiment        (no posar el símbol %)]]</f>
        <v>0</v>
      </c>
      <c r="AI776" s="131">
        <f t="shared" ref="AI776:AI839" si="193">ROUND(AE776+AG776,2)</f>
        <v>0</v>
      </c>
      <c r="AJ776" s="39"/>
      <c r="AK776" s="131">
        <f>ROUND((AL776/100)*756*Taula1[[#This Row],[Espai reservat Administració  (mesos)]],2)</f>
        <v>0</v>
      </c>
      <c r="AL776" s="81">
        <f>Taula1[[#This Row],[% Jornada segons contracte
(no posar el símbol %) ]]-Taula1[[#This Row],[% Reducció salari per baix rendiment        (no posar el símbol %)]]</f>
        <v>0</v>
      </c>
      <c r="AM776" s="131">
        <f>ROUND((AN776/100)*24.8547945*Taula1[[#This Row],[Espai reservat Administració (dies)]],2)</f>
        <v>0</v>
      </c>
      <c r="AN776" s="79">
        <f>Taula1[[#This Row],[% Jornada segons contracte
(no posar el símbol %) ]]-Taula1[[#This Row],[% Reducció salari per baix rendiment        (no posar el símbol %)]]</f>
        <v>0</v>
      </c>
      <c r="AO776" s="131">
        <f t="shared" ref="AO776:AO839" si="194">ROUND(AK776+AM776,2)</f>
        <v>0</v>
      </c>
      <c r="AP776" s="87"/>
      <c r="AQ776" s="137">
        <f>ROUND((AR776/100)*693*Taula1[[#This Row],[Mesos naturals sencers treballats període justificat (01/01/2023 - 31/03/2023)]],2)</f>
        <v>0</v>
      </c>
      <c r="AR776" s="90">
        <f>Taula1[[#This Row],[% Jornada segons contracte
(no posar el símbol %) ]]-Taula1[[#This Row],[% Reducció salari per baix rendiment        (no posar el símbol %)]]</f>
        <v>0</v>
      </c>
      <c r="AS776" s="137">
        <f>ROUND((AT776/100)*22.78356164*Taula1[[#This Row],[Dies treballats període justificat (01/01/2023 - 31/03/2023)              no comptabilitzats com a mes natural sencer]],2)</f>
        <v>0</v>
      </c>
      <c r="AT776" s="90">
        <f>Taula1[[#This Row],[% Jornada segons contracte
(no posar el símbol %) ]]-Taula1[[#This Row],[% Reducció salari per baix rendiment        (no posar el símbol %)]]</f>
        <v>0</v>
      </c>
      <c r="AU776" s="137">
        <f t="shared" ref="AU776:AU839" si="195">ROUND(AQ776+AS776,2)</f>
        <v>0</v>
      </c>
      <c r="AV776" s="87"/>
      <c r="AW776" s="136">
        <f>ROUND((AX776/100)*693*Taula1[[#This Row],[Espai reservat Administració  (mesos)]],2)</f>
        <v>0</v>
      </c>
      <c r="AX776" s="90">
        <f>Taula1[[#This Row],[% Jornada segons contracte
(no posar el símbol %) ]]-Taula1[[#This Row],[% Reducció salari per baix rendiment        (no posar el símbol %)]]</f>
        <v>0</v>
      </c>
      <c r="AY776" s="131">
        <f>ROUND((AZ776/100)*22.78356164*Taula1[[#This Row],[Espai reservat Administració (dies)]],2)</f>
        <v>0</v>
      </c>
      <c r="AZ776" s="81">
        <f>Taula1[[#This Row],[% Jornada segons contracte
(no posar el símbol %) ]]-Taula1[[#This Row],[% Reducció salari per baix rendiment        (no posar el símbol %)]]</f>
        <v>0</v>
      </c>
      <c r="BA776" s="82">
        <f t="shared" ref="BA776:BA839" si="196">ROUND(AW776+AY776,2)</f>
        <v>0</v>
      </c>
      <c r="BB776" s="41"/>
      <c r="BC776" s="131">
        <f>IF(Taula1[[#This Row],[Grup justificat     (fer servir opcions de la llista desplegable)]]=1,AI776,0)</f>
        <v>0</v>
      </c>
      <c r="BD776" s="131">
        <f>IF(Taula1[[#This Row],[Grup justificat     (fer servir opcions de la llista desplegable)]]=2,AU776,0)</f>
        <v>0</v>
      </c>
      <c r="BE776" s="41"/>
      <c r="BF776" s="131">
        <f>IF(Taula1[[#This Row],[Espai reservat Administració]]=1,AO776,0)</f>
        <v>0</v>
      </c>
      <c r="BG776" s="82">
        <f>IF(Taula1[[#This Row],[Espai reservat Administració]]=2,BA776,0)</f>
        <v>0</v>
      </c>
      <c r="BH776" s="41"/>
      <c r="BI776" s="126">
        <f>IF(Taula1[[#This Row],[Grup justificat     (fer servir opcions de la llista desplegable)]]=1,1,0)</f>
        <v>0</v>
      </c>
      <c r="BJ776" s="126">
        <f>IF(Taula1[[#This Row],[Espai reservat Administració]]=1,1,0)</f>
        <v>0</v>
      </c>
      <c r="BK776" s="111"/>
      <c r="BL776" s="126">
        <f>IF(Taula1[[#This Row],[Grup justificat     (fer servir opcions de la llista desplegable)]]=2,1,0)</f>
        <v>0</v>
      </c>
      <c r="BM776" s="126">
        <f>IF(Taula1[[#This Row],[Espai reservat Administració]]=2,1,0)</f>
        <v>0</v>
      </c>
      <c r="BN776" s="73"/>
      <c r="BO776" s="73"/>
      <c r="BP776" s="73"/>
      <c r="BQ776" s="73"/>
      <c r="BR776" s="73"/>
      <c r="BS776" s="73"/>
      <c r="BT776" s="73"/>
      <c r="BU776" s="73"/>
      <c r="BV776" s="73"/>
      <c r="BW776" s="73"/>
      <c r="BX776" s="73"/>
      <c r="BY776" s="73"/>
      <c r="BZ776" s="73"/>
      <c r="CA776" s="73"/>
      <c r="CB776" s="73"/>
      <c r="CC776" s="73"/>
      <c r="CD776" s="73"/>
      <c r="CE776" s="73"/>
      <c r="CF776" s="73"/>
      <c r="CG776" s="63">
        <f t="shared" ref="CG776:CG839" si="197">IF(V776="Sí",1,0)</f>
        <v>0</v>
      </c>
      <c r="CH776" s="63">
        <f t="shared" ref="CH776:CH839" si="198">IF(V776="No",1,0)</f>
        <v>0</v>
      </c>
      <c r="CI776" s="73"/>
      <c r="CJ776" s="63">
        <f>IF(Taula1[[#This Row],[Tipus de contracte                                  (fer servir opcions de la llista desplegable)]]="Indefinit",1,0)</f>
        <v>0</v>
      </c>
      <c r="CK776" s="63">
        <f>IF(Taula1[[#This Row],[Tipus de contracte                                  (fer servir opcions de la llista desplegable)]]="Temporal, igual o superior a 6 mesos",1,0)</f>
        <v>0</v>
      </c>
      <c r="CL776" s="63">
        <f>IF(Taula1[[#This Row],[Tipus de contracte                                  (fer servir opcions de la llista desplegable)]]="Substitució per IT",1,0)</f>
        <v>0</v>
      </c>
      <c r="CM776" s="73"/>
      <c r="CN776" s="63">
        <f>IF(Taula1[[#This Row],[Relació llocs de treball]]&gt;=1,1,0)</f>
        <v>0</v>
      </c>
      <c r="CO776" s="73"/>
      <c r="CP776" s="63">
        <f>IF(Taula1[[#This Row],[Identitat de gènere                                                          (fer servir opcions de la llista desplegable)]]="Home",1,0)</f>
        <v>0</v>
      </c>
      <c r="CQ776" s="63">
        <f>IF(Taula1[[#This Row],[Identitat de gènere                                                          (fer servir opcions de la llista desplegable)]]="Dona",1,0)</f>
        <v>0</v>
      </c>
      <c r="CR776" s="63">
        <f>IF(Taula1[[#This Row],[Identitat de gènere                                                          (fer servir opcions de la llista desplegable)]]="No binari",1,0)</f>
        <v>0</v>
      </c>
      <c r="CS776" s="73"/>
      <c r="CT776" s="63">
        <f t="shared" si="192"/>
        <v>0</v>
      </c>
      <c r="CU776" s="64">
        <f t="shared" ref="CU776:CU839" si="199">IF(F776="Dona",1,0)</f>
        <v>0</v>
      </c>
      <c r="CW776" s="64">
        <f t="shared" ref="CW776:CW839" si="200">IF(AA776=1,1,0)</f>
        <v>0</v>
      </c>
      <c r="CX776" s="64">
        <f t="shared" ref="CX776:CX839" si="201">IF(AA776=2,1,0)</f>
        <v>0</v>
      </c>
      <c r="CY776" s="64">
        <f t="shared" ref="CY776:CY839" si="202">IF(AA776=3,1,0)</f>
        <v>0</v>
      </c>
      <c r="CZ776" s="64">
        <f t="shared" ref="CZ776:CZ839" si="203">IF(AA776=4,1,0)</f>
        <v>0</v>
      </c>
      <c r="DB776" s="64">
        <f t="shared" ref="DB776:DB839" si="204">IF(AB776=1,1,0)</f>
        <v>0</v>
      </c>
      <c r="DC776" s="64">
        <f t="shared" ref="DC776:DC839" si="205">IF(AB776=2,1,0)</f>
        <v>0</v>
      </c>
      <c r="DD776" s="64">
        <f t="shared" ref="DD776:DD839" si="206">IF(AB776=3,1,0)</f>
        <v>0</v>
      </c>
      <c r="DE776" s="64">
        <f t="shared" ref="DE776:DE839" si="207">IF(AB776=4,1,0)</f>
        <v>0</v>
      </c>
    </row>
    <row r="777" spans="2:109" x14ac:dyDescent="0.3">
      <c r="B777" s="167"/>
      <c r="C777" s="186"/>
      <c r="D777" s="2"/>
      <c r="E777" s="67"/>
      <c r="F777" s="5"/>
      <c r="G777" s="5"/>
      <c r="H777" s="187"/>
      <c r="I777" s="111" t="str">
        <f ca="1">IF(Taula1[[#This Row],[Data naixement (format dd/mm/aaaa)]]="","0",DATEDIF(Taula1[[#This Row],[Data naixement (format dd/mm/aaaa)]],TODAY(),"Y"))</f>
        <v>0</v>
      </c>
      <c r="J777" s="6"/>
      <c r="K777" s="6"/>
      <c r="L777" s="6"/>
      <c r="M777" s="6"/>
      <c r="N777" s="56"/>
      <c r="O777" s="56"/>
      <c r="P777" s="56"/>
      <c r="Q777" s="6"/>
      <c r="R777" s="7"/>
      <c r="S777" s="143">
        <f>Taula1[[#This Row],[Mesos naturals sencers treballats període justificat (01/01/2023 - 31/03/2023)]]</f>
        <v>0</v>
      </c>
      <c r="T777" s="194">
        <f>Taula1[[#This Row],[Dies treballats període justificat (01/01/2023 - 31/03/2023)              no comptabilitzats com a mes natural sencer]]</f>
        <v>0</v>
      </c>
      <c r="U777" s="12"/>
      <c r="V777" s="7"/>
      <c r="W777" s="188"/>
      <c r="X777" s="188"/>
      <c r="Y777" s="188"/>
      <c r="Z777" s="188"/>
      <c r="AA777" s="190"/>
      <c r="AB777" s="143">
        <f>Taula1[[#This Row],[Grup justificat     (fer servir opcions de la llista desplegable)]]</f>
        <v>0</v>
      </c>
      <c r="AC777" s="182"/>
      <c r="AD777" s="39"/>
      <c r="AE777" s="131">
        <f>ROUND((AF777/100)*756*Taula1[[#This Row],[Mesos naturals sencers treballats període justificat (01/01/2023 - 31/03/2023)]],2)</f>
        <v>0</v>
      </c>
      <c r="AF777" s="81">
        <f>Taula1[[#This Row],[% Jornada segons contracte
(no posar el símbol %) ]]-Taula1[[#This Row],[% Reducció salari per baix rendiment        (no posar el símbol %)]]</f>
        <v>0</v>
      </c>
      <c r="AG777" s="131">
        <f>ROUND((AH777/100)*24.8547945*Taula1[[#This Row],[Dies treballats període justificat (01/01/2023 - 31/03/2023)              no comptabilitzats com a mes natural sencer]],2)</f>
        <v>0</v>
      </c>
      <c r="AH777" s="79">
        <f>Taula1[[#This Row],[% Jornada segons contracte
(no posar el símbol %) ]]-Taula1[[#This Row],[% Reducció salari per baix rendiment        (no posar el símbol %)]]</f>
        <v>0</v>
      </c>
      <c r="AI777" s="131">
        <f t="shared" si="193"/>
        <v>0</v>
      </c>
      <c r="AJ777" s="39"/>
      <c r="AK777" s="131">
        <f>ROUND((AL777/100)*756*Taula1[[#This Row],[Espai reservat Administració  (mesos)]],2)</f>
        <v>0</v>
      </c>
      <c r="AL777" s="81">
        <f>Taula1[[#This Row],[% Jornada segons contracte
(no posar el símbol %) ]]-Taula1[[#This Row],[% Reducció salari per baix rendiment        (no posar el símbol %)]]</f>
        <v>0</v>
      </c>
      <c r="AM777" s="131">
        <f>ROUND((AN777/100)*24.8547945*Taula1[[#This Row],[Espai reservat Administració (dies)]],2)</f>
        <v>0</v>
      </c>
      <c r="AN777" s="79">
        <f>Taula1[[#This Row],[% Jornada segons contracte
(no posar el símbol %) ]]-Taula1[[#This Row],[% Reducció salari per baix rendiment        (no posar el símbol %)]]</f>
        <v>0</v>
      </c>
      <c r="AO777" s="131">
        <f t="shared" si="194"/>
        <v>0</v>
      </c>
      <c r="AP777" s="87"/>
      <c r="AQ777" s="137">
        <f>ROUND((AR777/100)*693*Taula1[[#This Row],[Mesos naturals sencers treballats període justificat (01/01/2023 - 31/03/2023)]],2)</f>
        <v>0</v>
      </c>
      <c r="AR777" s="90">
        <f>Taula1[[#This Row],[% Jornada segons contracte
(no posar el símbol %) ]]-Taula1[[#This Row],[% Reducció salari per baix rendiment        (no posar el símbol %)]]</f>
        <v>0</v>
      </c>
      <c r="AS777" s="137">
        <f>ROUND((AT777/100)*22.78356164*Taula1[[#This Row],[Dies treballats període justificat (01/01/2023 - 31/03/2023)              no comptabilitzats com a mes natural sencer]],2)</f>
        <v>0</v>
      </c>
      <c r="AT777" s="90">
        <f>Taula1[[#This Row],[% Jornada segons contracte
(no posar el símbol %) ]]-Taula1[[#This Row],[% Reducció salari per baix rendiment        (no posar el símbol %)]]</f>
        <v>0</v>
      </c>
      <c r="AU777" s="137">
        <f t="shared" si="195"/>
        <v>0</v>
      </c>
      <c r="AV777" s="87"/>
      <c r="AW777" s="136">
        <f>ROUND((AX777/100)*693*Taula1[[#This Row],[Espai reservat Administració  (mesos)]],2)</f>
        <v>0</v>
      </c>
      <c r="AX777" s="90">
        <f>Taula1[[#This Row],[% Jornada segons contracte
(no posar el símbol %) ]]-Taula1[[#This Row],[% Reducció salari per baix rendiment        (no posar el símbol %)]]</f>
        <v>0</v>
      </c>
      <c r="AY777" s="131">
        <f>ROUND((AZ777/100)*22.78356164*Taula1[[#This Row],[Espai reservat Administració (dies)]],2)</f>
        <v>0</v>
      </c>
      <c r="AZ777" s="81">
        <f>Taula1[[#This Row],[% Jornada segons contracte
(no posar el símbol %) ]]-Taula1[[#This Row],[% Reducció salari per baix rendiment        (no posar el símbol %)]]</f>
        <v>0</v>
      </c>
      <c r="BA777" s="82">
        <f t="shared" si="196"/>
        <v>0</v>
      </c>
      <c r="BB777" s="41"/>
      <c r="BC777" s="131">
        <f>IF(Taula1[[#This Row],[Grup justificat     (fer servir opcions de la llista desplegable)]]=1,AI777,0)</f>
        <v>0</v>
      </c>
      <c r="BD777" s="131">
        <f>IF(Taula1[[#This Row],[Grup justificat     (fer servir opcions de la llista desplegable)]]=2,AU777,0)</f>
        <v>0</v>
      </c>
      <c r="BE777" s="41"/>
      <c r="BF777" s="131">
        <f>IF(Taula1[[#This Row],[Espai reservat Administració]]=1,AO777,0)</f>
        <v>0</v>
      </c>
      <c r="BG777" s="82">
        <f>IF(Taula1[[#This Row],[Espai reservat Administració]]=2,BA777,0)</f>
        <v>0</v>
      </c>
      <c r="BH777" s="41"/>
      <c r="BI777" s="126">
        <f>IF(Taula1[[#This Row],[Grup justificat     (fer servir opcions de la llista desplegable)]]=1,1,0)</f>
        <v>0</v>
      </c>
      <c r="BJ777" s="126">
        <f>IF(Taula1[[#This Row],[Espai reservat Administració]]=1,1,0)</f>
        <v>0</v>
      </c>
      <c r="BK777" s="111"/>
      <c r="BL777" s="126">
        <f>IF(Taula1[[#This Row],[Grup justificat     (fer servir opcions de la llista desplegable)]]=2,1,0)</f>
        <v>0</v>
      </c>
      <c r="BM777" s="126">
        <f>IF(Taula1[[#This Row],[Espai reservat Administració]]=2,1,0)</f>
        <v>0</v>
      </c>
      <c r="BN777" s="73"/>
      <c r="BO777" s="73"/>
      <c r="BP777" s="73"/>
      <c r="BQ777" s="73"/>
      <c r="BR777" s="73"/>
      <c r="BS777" s="73"/>
      <c r="BT777" s="73"/>
      <c r="BU777" s="73"/>
      <c r="BV777" s="73"/>
      <c r="BW777" s="73"/>
      <c r="BX777" s="73"/>
      <c r="BY777" s="73"/>
      <c r="BZ777" s="73"/>
      <c r="CA777" s="73"/>
      <c r="CB777" s="73"/>
      <c r="CC777" s="73"/>
      <c r="CD777" s="73"/>
      <c r="CE777" s="73"/>
      <c r="CF777" s="73"/>
      <c r="CG777" s="63">
        <f t="shared" si="197"/>
        <v>0</v>
      </c>
      <c r="CH777" s="63">
        <f t="shared" si="198"/>
        <v>0</v>
      </c>
      <c r="CI777" s="73"/>
      <c r="CJ777" s="63">
        <f>IF(Taula1[[#This Row],[Tipus de contracte                                  (fer servir opcions de la llista desplegable)]]="Indefinit",1,0)</f>
        <v>0</v>
      </c>
      <c r="CK777" s="63">
        <f>IF(Taula1[[#This Row],[Tipus de contracte                                  (fer servir opcions de la llista desplegable)]]="Temporal, igual o superior a 6 mesos",1,0)</f>
        <v>0</v>
      </c>
      <c r="CL777" s="63">
        <f>IF(Taula1[[#This Row],[Tipus de contracte                                  (fer servir opcions de la llista desplegable)]]="Substitució per IT",1,0)</f>
        <v>0</v>
      </c>
      <c r="CM777" s="73"/>
      <c r="CN777" s="63">
        <f>IF(Taula1[[#This Row],[Relació llocs de treball]]&gt;=1,1,0)</f>
        <v>0</v>
      </c>
      <c r="CO777" s="73"/>
      <c r="CP777" s="63">
        <f>IF(Taula1[[#This Row],[Identitat de gènere                                                          (fer servir opcions de la llista desplegable)]]="Home",1,0)</f>
        <v>0</v>
      </c>
      <c r="CQ777" s="63">
        <f>IF(Taula1[[#This Row],[Identitat de gènere                                                          (fer servir opcions de la llista desplegable)]]="Dona",1,0)</f>
        <v>0</v>
      </c>
      <c r="CR777" s="63">
        <f>IF(Taula1[[#This Row],[Identitat de gènere                                                          (fer servir opcions de la llista desplegable)]]="No binari",1,0)</f>
        <v>0</v>
      </c>
      <c r="CS777" s="73"/>
      <c r="CT777" s="63">
        <f t="shared" si="192"/>
        <v>0</v>
      </c>
      <c r="CU777" s="64">
        <f t="shared" si="199"/>
        <v>0</v>
      </c>
      <c r="CW777" s="64">
        <f t="shared" si="200"/>
        <v>0</v>
      </c>
      <c r="CX777" s="64">
        <f t="shared" si="201"/>
        <v>0</v>
      </c>
      <c r="CY777" s="64">
        <f t="shared" si="202"/>
        <v>0</v>
      </c>
      <c r="CZ777" s="64">
        <f t="shared" si="203"/>
        <v>0</v>
      </c>
      <c r="DB777" s="64">
        <f t="shared" si="204"/>
        <v>0</v>
      </c>
      <c r="DC777" s="64">
        <f t="shared" si="205"/>
        <v>0</v>
      </c>
      <c r="DD777" s="64">
        <f t="shared" si="206"/>
        <v>0</v>
      </c>
      <c r="DE777" s="64">
        <f t="shared" si="207"/>
        <v>0</v>
      </c>
    </row>
    <row r="778" spans="2:109" x14ac:dyDescent="0.3">
      <c r="B778" s="167"/>
      <c r="C778" s="186"/>
      <c r="D778" s="2"/>
      <c r="E778" s="67"/>
      <c r="F778" s="5"/>
      <c r="G778" s="5"/>
      <c r="H778" s="187"/>
      <c r="I778" s="111" t="str">
        <f ca="1">IF(Taula1[[#This Row],[Data naixement (format dd/mm/aaaa)]]="","0",DATEDIF(Taula1[[#This Row],[Data naixement (format dd/mm/aaaa)]],TODAY(),"Y"))</f>
        <v>0</v>
      </c>
      <c r="J778" s="6"/>
      <c r="K778" s="6"/>
      <c r="L778" s="6"/>
      <c r="M778" s="6"/>
      <c r="N778" s="56"/>
      <c r="O778" s="56"/>
      <c r="P778" s="56"/>
      <c r="Q778" s="6"/>
      <c r="R778" s="7"/>
      <c r="S778" s="143">
        <f>Taula1[[#This Row],[Mesos naturals sencers treballats període justificat (01/01/2023 - 31/03/2023)]]</f>
        <v>0</v>
      </c>
      <c r="T778" s="194">
        <f>Taula1[[#This Row],[Dies treballats període justificat (01/01/2023 - 31/03/2023)              no comptabilitzats com a mes natural sencer]]</f>
        <v>0</v>
      </c>
      <c r="U778" s="12"/>
      <c r="V778" s="7"/>
      <c r="W778" s="188"/>
      <c r="X778" s="188"/>
      <c r="Y778" s="188"/>
      <c r="Z778" s="188"/>
      <c r="AA778" s="190"/>
      <c r="AB778" s="143">
        <f>Taula1[[#This Row],[Grup justificat     (fer servir opcions de la llista desplegable)]]</f>
        <v>0</v>
      </c>
      <c r="AC778" s="182"/>
      <c r="AD778" s="39"/>
      <c r="AE778" s="131">
        <f>ROUND((AF778/100)*756*Taula1[[#This Row],[Mesos naturals sencers treballats període justificat (01/01/2023 - 31/03/2023)]],2)</f>
        <v>0</v>
      </c>
      <c r="AF778" s="81">
        <f>Taula1[[#This Row],[% Jornada segons contracte
(no posar el símbol %) ]]-Taula1[[#This Row],[% Reducció salari per baix rendiment        (no posar el símbol %)]]</f>
        <v>0</v>
      </c>
      <c r="AG778" s="131">
        <f>ROUND((AH778/100)*24.8547945*Taula1[[#This Row],[Dies treballats període justificat (01/01/2023 - 31/03/2023)              no comptabilitzats com a mes natural sencer]],2)</f>
        <v>0</v>
      </c>
      <c r="AH778" s="79">
        <f>Taula1[[#This Row],[% Jornada segons contracte
(no posar el símbol %) ]]-Taula1[[#This Row],[% Reducció salari per baix rendiment        (no posar el símbol %)]]</f>
        <v>0</v>
      </c>
      <c r="AI778" s="131">
        <f t="shared" si="193"/>
        <v>0</v>
      </c>
      <c r="AJ778" s="39"/>
      <c r="AK778" s="131">
        <f>ROUND((AL778/100)*756*Taula1[[#This Row],[Espai reservat Administració  (mesos)]],2)</f>
        <v>0</v>
      </c>
      <c r="AL778" s="81">
        <f>Taula1[[#This Row],[% Jornada segons contracte
(no posar el símbol %) ]]-Taula1[[#This Row],[% Reducció salari per baix rendiment        (no posar el símbol %)]]</f>
        <v>0</v>
      </c>
      <c r="AM778" s="131">
        <f>ROUND((AN778/100)*24.8547945*Taula1[[#This Row],[Espai reservat Administració (dies)]],2)</f>
        <v>0</v>
      </c>
      <c r="AN778" s="79">
        <f>Taula1[[#This Row],[% Jornada segons contracte
(no posar el símbol %) ]]-Taula1[[#This Row],[% Reducció salari per baix rendiment        (no posar el símbol %)]]</f>
        <v>0</v>
      </c>
      <c r="AO778" s="131">
        <f t="shared" si="194"/>
        <v>0</v>
      </c>
      <c r="AP778" s="87"/>
      <c r="AQ778" s="137">
        <f>ROUND((AR778/100)*693*Taula1[[#This Row],[Mesos naturals sencers treballats període justificat (01/01/2023 - 31/03/2023)]],2)</f>
        <v>0</v>
      </c>
      <c r="AR778" s="90">
        <f>Taula1[[#This Row],[% Jornada segons contracte
(no posar el símbol %) ]]-Taula1[[#This Row],[% Reducció salari per baix rendiment        (no posar el símbol %)]]</f>
        <v>0</v>
      </c>
      <c r="AS778" s="137">
        <f>ROUND((AT778/100)*22.78356164*Taula1[[#This Row],[Dies treballats període justificat (01/01/2023 - 31/03/2023)              no comptabilitzats com a mes natural sencer]],2)</f>
        <v>0</v>
      </c>
      <c r="AT778" s="90">
        <f>Taula1[[#This Row],[% Jornada segons contracte
(no posar el símbol %) ]]-Taula1[[#This Row],[% Reducció salari per baix rendiment        (no posar el símbol %)]]</f>
        <v>0</v>
      </c>
      <c r="AU778" s="137">
        <f t="shared" si="195"/>
        <v>0</v>
      </c>
      <c r="AV778" s="87"/>
      <c r="AW778" s="136">
        <f>ROUND((AX778/100)*693*Taula1[[#This Row],[Espai reservat Administració  (mesos)]],2)</f>
        <v>0</v>
      </c>
      <c r="AX778" s="90">
        <f>Taula1[[#This Row],[% Jornada segons contracte
(no posar el símbol %) ]]-Taula1[[#This Row],[% Reducció salari per baix rendiment        (no posar el símbol %)]]</f>
        <v>0</v>
      </c>
      <c r="AY778" s="131">
        <f>ROUND((AZ778/100)*22.78356164*Taula1[[#This Row],[Espai reservat Administració (dies)]],2)</f>
        <v>0</v>
      </c>
      <c r="AZ778" s="81">
        <f>Taula1[[#This Row],[% Jornada segons contracte
(no posar el símbol %) ]]-Taula1[[#This Row],[% Reducció salari per baix rendiment        (no posar el símbol %)]]</f>
        <v>0</v>
      </c>
      <c r="BA778" s="82">
        <f t="shared" si="196"/>
        <v>0</v>
      </c>
      <c r="BB778" s="41"/>
      <c r="BC778" s="131">
        <f>IF(Taula1[[#This Row],[Grup justificat     (fer servir opcions de la llista desplegable)]]=1,AI778,0)</f>
        <v>0</v>
      </c>
      <c r="BD778" s="131">
        <f>IF(Taula1[[#This Row],[Grup justificat     (fer servir opcions de la llista desplegable)]]=2,AU778,0)</f>
        <v>0</v>
      </c>
      <c r="BE778" s="41"/>
      <c r="BF778" s="131">
        <f>IF(Taula1[[#This Row],[Espai reservat Administració]]=1,AO778,0)</f>
        <v>0</v>
      </c>
      <c r="BG778" s="82">
        <f>IF(Taula1[[#This Row],[Espai reservat Administració]]=2,BA778,0)</f>
        <v>0</v>
      </c>
      <c r="BH778" s="41"/>
      <c r="BI778" s="126">
        <f>IF(Taula1[[#This Row],[Grup justificat     (fer servir opcions de la llista desplegable)]]=1,1,0)</f>
        <v>0</v>
      </c>
      <c r="BJ778" s="126">
        <f>IF(Taula1[[#This Row],[Espai reservat Administració]]=1,1,0)</f>
        <v>0</v>
      </c>
      <c r="BK778" s="111"/>
      <c r="BL778" s="126">
        <f>IF(Taula1[[#This Row],[Grup justificat     (fer servir opcions de la llista desplegable)]]=2,1,0)</f>
        <v>0</v>
      </c>
      <c r="BM778" s="126">
        <f>IF(Taula1[[#This Row],[Espai reservat Administració]]=2,1,0)</f>
        <v>0</v>
      </c>
      <c r="BN778" s="73"/>
      <c r="BO778" s="73"/>
      <c r="BP778" s="73"/>
      <c r="BQ778" s="73"/>
      <c r="BR778" s="73"/>
      <c r="BS778" s="73"/>
      <c r="BT778" s="73"/>
      <c r="BU778" s="73"/>
      <c r="BV778" s="73"/>
      <c r="BW778" s="73"/>
      <c r="BX778" s="73"/>
      <c r="BY778" s="73"/>
      <c r="BZ778" s="73"/>
      <c r="CA778" s="73"/>
      <c r="CB778" s="73"/>
      <c r="CC778" s="73"/>
      <c r="CD778" s="73"/>
      <c r="CE778" s="73"/>
      <c r="CF778" s="73"/>
      <c r="CG778" s="63">
        <f t="shared" si="197"/>
        <v>0</v>
      </c>
      <c r="CH778" s="63">
        <f t="shared" si="198"/>
        <v>0</v>
      </c>
      <c r="CI778" s="73"/>
      <c r="CJ778" s="63">
        <f>IF(Taula1[[#This Row],[Tipus de contracte                                  (fer servir opcions de la llista desplegable)]]="Indefinit",1,0)</f>
        <v>0</v>
      </c>
      <c r="CK778" s="63">
        <f>IF(Taula1[[#This Row],[Tipus de contracte                                  (fer servir opcions de la llista desplegable)]]="Temporal, igual o superior a 6 mesos",1,0)</f>
        <v>0</v>
      </c>
      <c r="CL778" s="63">
        <f>IF(Taula1[[#This Row],[Tipus de contracte                                  (fer servir opcions de la llista desplegable)]]="Substitució per IT",1,0)</f>
        <v>0</v>
      </c>
      <c r="CM778" s="73"/>
      <c r="CN778" s="63">
        <f>IF(Taula1[[#This Row],[Relació llocs de treball]]&gt;=1,1,0)</f>
        <v>0</v>
      </c>
      <c r="CO778" s="73"/>
      <c r="CP778" s="63">
        <f>IF(Taula1[[#This Row],[Identitat de gènere                                                          (fer servir opcions de la llista desplegable)]]="Home",1,0)</f>
        <v>0</v>
      </c>
      <c r="CQ778" s="63">
        <f>IF(Taula1[[#This Row],[Identitat de gènere                                                          (fer servir opcions de la llista desplegable)]]="Dona",1,0)</f>
        <v>0</v>
      </c>
      <c r="CR778" s="63">
        <f>IF(Taula1[[#This Row],[Identitat de gènere                                                          (fer servir opcions de la llista desplegable)]]="No binari",1,0)</f>
        <v>0</v>
      </c>
      <c r="CS778" s="73"/>
      <c r="CT778" s="63">
        <f t="shared" si="192"/>
        <v>0</v>
      </c>
      <c r="CU778" s="64">
        <f t="shared" si="199"/>
        <v>0</v>
      </c>
      <c r="CW778" s="64">
        <f t="shared" si="200"/>
        <v>0</v>
      </c>
      <c r="CX778" s="64">
        <f t="shared" si="201"/>
        <v>0</v>
      </c>
      <c r="CY778" s="64">
        <f t="shared" si="202"/>
        <v>0</v>
      </c>
      <c r="CZ778" s="64">
        <f t="shared" si="203"/>
        <v>0</v>
      </c>
      <c r="DB778" s="64">
        <f t="shared" si="204"/>
        <v>0</v>
      </c>
      <c r="DC778" s="64">
        <f t="shared" si="205"/>
        <v>0</v>
      </c>
      <c r="DD778" s="64">
        <f t="shared" si="206"/>
        <v>0</v>
      </c>
      <c r="DE778" s="64">
        <f t="shared" si="207"/>
        <v>0</v>
      </c>
    </row>
    <row r="779" spans="2:109" x14ac:dyDescent="0.3">
      <c r="B779" s="167"/>
      <c r="C779" s="186"/>
      <c r="D779" s="2"/>
      <c r="E779" s="67"/>
      <c r="F779" s="5"/>
      <c r="G779" s="5"/>
      <c r="H779" s="187"/>
      <c r="I779" s="111" t="str">
        <f ca="1">IF(Taula1[[#This Row],[Data naixement (format dd/mm/aaaa)]]="","0",DATEDIF(Taula1[[#This Row],[Data naixement (format dd/mm/aaaa)]],TODAY(),"Y"))</f>
        <v>0</v>
      </c>
      <c r="J779" s="6"/>
      <c r="K779" s="6"/>
      <c r="L779" s="6"/>
      <c r="M779" s="6"/>
      <c r="N779" s="56"/>
      <c r="O779" s="56"/>
      <c r="P779" s="56"/>
      <c r="Q779" s="6"/>
      <c r="R779" s="7"/>
      <c r="S779" s="143">
        <f>Taula1[[#This Row],[Mesos naturals sencers treballats període justificat (01/01/2023 - 31/03/2023)]]</f>
        <v>0</v>
      </c>
      <c r="T779" s="194">
        <f>Taula1[[#This Row],[Dies treballats període justificat (01/01/2023 - 31/03/2023)              no comptabilitzats com a mes natural sencer]]</f>
        <v>0</v>
      </c>
      <c r="U779" s="12"/>
      <c r="V779" s="7"/>
      <c r="W779" s="188"/>
      <c r="X779" s="188"/>
      <c r="Y779" s="188"/>
      <c r="Z779" s="188"/>
      <c r="AA779" s="190"/>
      <c r="AB779" s="143">
        <f>Taula1[[#This Row],[Grup justificat     (fer servir opcions de la llista desplegable)]]</f>
        <v>0</v>
      </c>
      <c r="AC779" s="182"/>
      <c r="AD779" s="39"/>
      <c r="AE779" s="131">
        <f>ROUND((AF779/100)*756*Taula1[[#This Row],[Mesos naturals sencers treballats període justificat (01/01/2023 - 31/03/2023)]],2)</f>
        <v>0</v>
      </c>
      <c r="AF779" s="81">
        <f>Taula1[[#This Row],[% Jornada segons contracte
(no posar el símbol %) ]]-Taula1[[#This Row],[% Reducció salari per baix rendiment        (no posar el símbol %)]]</f>
        <v>0</v>
      </c>
      <c r="AG779" s="131">
        <f>ROUND((AH779/100)*24.8547945*Taula1[[#This Row],[Dies treballats període justificat (01/01/2023 - 31/03/2023)              no comptabilitzats com a mes natural sencer]],2)</f>
        <v>0</v>
      </c>
      <c r="AH779" s="79">
        <f>Taula1[[#This Row],[% Jornada segons contracte
(no posar el símbol %) ]]-Taula1[[#This Row],[% Reducció salari per baix rendiment        (no posar el símbol %)]]</f>
        <v>0</v>
      </c>
      <c r="AI779" s="131">
        <f t="shared" si="193"/>
        <v>0</v>
      </c>
      <c r="AJ779" s="39"/>
      <c r="AK779" s="131">
        <f>ROUND((AL779/100)*756*Taula1[[#This Row],[Espai reservat Administració  (mesos)]],2)</f>
        <v>0</v>
      </c>
      <c r="AL779" s="81">
        <f>Taula1[[#This Row],[% Jornada segons contracte
(no posar el símbol %) ]]-Taula1[[#This Row],[% Reducció salari per baix rendiment        (no posar el símbol %)]]</f>
        <v>0</v>
      </c>
      <c r="AM779" s="131">
        <f>ROUND((AN779/100)*24.8547945*Taula1[[#This Row],[Espai reservat Administració (dies)]],2)</f>
        <v>0</v>
      </c>
      <c r="AN779" s="79">
        <f>Taula1[[#This Row],[% Jornada segons contracte
(no posar el símbol %) ]]-Taula1[[#This Row],[% Reducció salari per baix rendiment        (no posar el símbol %)]]</f>
        <v>0</v>
      </c>
      <c r="AO779" s="131">
        <f t="shared" si="194"/>
        <v>0</v>
      </c>
      <c r="AP779" s="87"/>
      <c r="AQ779" s="137">
        <f>ROUND((AR779/100)*693*Taula1[[#This Row],[Mesos naturals sencers treballats període justificat (01/01/2023 - 31/03/2023)]],2)</f>
        <v>0</v>
      </c>
      <c r="AR779" s="90">
        <f>Taula1[[#This Row],[% Jornada segons contracte
(no posar el símbol %) ]]-Taula1[[#This Row],[% Reducció salari per baix rendiment        (no posar el símbol %)]]</f>
        <v>0</v>
      </c>
      <c r="AS779" s="137">
        <f>ROUND((AT779/100)*22.78356164*Taula1[[#This Row],[Dies treballats període justificat (01/01/2023 - 31/03/2023)              no comptabilitzats com a mes natural sencer]],2)</f>
        <v>0</v>
      </c>
      <c r="AT779" s="90">
        <f>Taula1[[#This Row],[% Jornada segons contracte
(no posar el símbol %) ]]-Taula1[[#This Row],[% Reducció salari per baix rendiment        (no posar el símbol %)]]</f>
        <v>0</v>
      </c>
      <c r="AU779" s="137">
        <f t="shared" si="195"/>
        <v>0</v>
      </c>
      <c r="AV779" s="87"/>
      <c r="AW779" s="136">
        <f>ROUND((AX779/100)*693*Taula1[[#This Row],[Espai reservat Administració  (mesos)]],2)</f>
        <v>0</v>
      </c>
      <c r="AX779" s="90">
        <f>Taula1[[#This Row],[% Jornada segons contracte
(no posar el símbol %) ]]-Taula1[[#This Row],[% Reducció salari per baix rendiment        (no posar el símbol %)]]</f>
        <v>0</v>
      </c>
      <c r="AY779" s="131">
        <f>ROUND((AZ779/100)*22.78356164*Taula1[[#This Row],[Espai reservat Administració (dies)]],2)</f>
        <v>0</v>
      </c>
      <c r="AZ779" s="81">
        <f>Taula1[[#This Row],[% Jornada segons contracte
(no posar el símbol %) ]]-Taula1[[#This Row],[% Reducció salari per baix rendiment        (no posar el símbol %)]]</f>
        <v>0</v>
      </c>
      <c r="BA779" s="82">
        <f t="shared" si="196"/>
        <v>0</v>
      </c>
      <c r="BB779" s="41"/>
      <c r="BC779" s="131">
        <f>IF(Taula1[[#This Row],[Grup justificat     (fer servir opcions de la llista desplegable)]]=1,AI779,0)</f>
        <v>0</v>
      </c>
      <c r="BD779" s="131">
        <f>IF(Taula1[[#This Row],[Grup justificat     (fer servir opcions de la llista desplegable)]]=2,AU779,0)</f>
        <v>0</v>
      </c>
      <c r="BE779" s="41"/>
      <c r="BF779" s="131">
        <f>IF(Taula1[[#This Row],[Espai reservat Administració]]=1,AO779,0)</f>
        <v>0</v>
      </c>
      <c r="BG779" s="82">
        <f>IF(Taula1[[#This Row],[Espai reservat Administració]]=2,BA779,0)</f>
        <v>0</v>
      </c>
      <c r="BH779" s="41"/>
      <c r="BI779" s="126">
        <f>IF(Taula1[[#This Row],[Grup justificat     (fer servir opcions de la llista desplegable)]]=1,1,0)</f>
        <v>0</v>
      </c>
      <c r="BJ779" s="126">
        <f>IF(Taula1[[#This Row],[Espai reservat Administració]]=1,1,0)</f>
        <v>0</v>
      </c>
      <c r="BK779" s="111"/>
      <c r="BL779" s="126">
        <f>IF(Taula1[[#This Row],[Grup justificat     (fer servir opcions de la llista desplegable)]]=2,1,0)</f>
        <v>0</v>
      </c>
      <c r="BM779" s="126">
        <f>IF(Taula1[[#This Row],[Espai reservat Administració]]=2,1,0)</f>
        <v>0</v>
      </c>
      <c r="BN779" s="73"/>
      <c r="BO779" s="73"/>
      <c r="BP779" s="73"/>
      <c r="BQ779" s="73"/>
      <c r="BR779" s="73"/>
      <c r="BS779" s="73"/>
      <c r="BT779" s="73"/>
      <c r="BU779" s="73"/>
      <c r="BV779" s="73"/>
      <c r="BW779" s="73"/>
      <c r="BX779" s="73"/>
      <c r="BY779" s="73"/>
      <c r="BZ779" s="73"/>
      <c r="CA779" s="73"/>
      <c r="CB779" s="73"/>
      <c r="CC779" s="73"/>
      <c r="CD779" s="73"/>
      <c r="CE779" s="73"/>
      <c r="CF779" s="73"/>
      <c r="CG779" s="63">
        <f t="shared" si="197"/>
        <v>0</v>
      </c>
      <c r="CH779" s="63">
        <f t="shared" si="198"/>
        <v>0</v>
      </c>
      <c r="CI779" s="73"/>
      <c r="CJ779" s="63">
        <f>IF(Taula1[[#This Row],[Tipus de contracte                                  (fer servir opcions de la llista desplegable)]]="Indefinit",1,0)</f>
        <v>0</v>
      </c>
      <c r="CK779" s="63">
        <f>IF(Taula1[[#This Row],[Tipus de contracte                                  (fer servir opcions de la llista desplegable)]]="Temporal, igual o superior a 6 mesos",1,0)</f>
        <v>0</v>
      </c>
      <c r="CL779" s="63">
        <f>IF(Taula1[[#This Row],[Tipus de contracte                                  (fer servir opcions de la llista desplegable)]]="Substitució per IT",1,0)</f>
        <v>0</v>
      </c>
      <c r="CM779" s="73"/>
      <c r="CN779" s="63">
        <f>IF(Taula1[[#This Row],[Relació llocs de treball]]&gt;=1,1,0)</f>
        <v>0</v>
      </c>
      <c r="CO779" s="73"/>
      <c r="CP779" s="63">
        <f>IF(Taula1[[#This Row],[Identitat de gènere                                                          (fer servir opcions de la llista desplegable)]]="Home",1,0)</f>
        <v>0</v>
      </c>
      <c r="CQ779" s="63">
        <f>IF(Taula1[[#This Row],[Identitat de gènere                                                          (fer servir opcions de la llista desplegable)]]="Dona",1,0)</f>
        <v>0</v>
      </c>
      <c r="CR779" s="63">
        <f>IF(Taula1[[#This Row],[Identitat de gènere                                                          (fer servir opcions de la llista desplegable)]]="No binari",1,0)</f>
        <v>0</v>
      </c>
      <c r="CS779" s="73"/>
      <c r="CT779" s="63">
        <f t="shared" si="192"/>
        <v>0</v>
      </c>
      <c r="CU779" s="64">
        <f t="shared" si="199"/>
        <v>0</v>
      </c>
      <c r="CW779" s="64">
        <f t="shared" si="200"/>
        <v>0</v>
      </c>
      <c r="CX779" s="64">
        <f t="shared" si="201"/>
        <v>0</v>
      </c>
      <c r="CY779" s="64">
        <f t="shared" si="202"/>
        <v>0</v>
      </c>
      <c r="CZ779" s="64">
        <f t="shared" si="203"/>
        <v>0</v>
      </c>
      <c r="DB779" s="64">
        <f t="shared" si="204"/>
        <v>0</v>
      </c>
      <c r="DC779" s="64">
        <f t="shared" si="205"/>
        <v>0</v>
      </c>
      <c r="DD779" s="64">
        <f t="shared" si="206"/>
        <v>0</v>
      </c>
      <c r="DE779" s="64">
        <f t="shared" si="207"/>
        <v>0</v>
      </c>
    </row>
    <row r="780" spans="2:109" x14ac:dyDescent="0.3">
      <c r="B780" s="167"/>
      <c r="C780" s="186"/>
      <c r="D780" s="2"/>
      <c r="E780" s="67"/>
      <c r="F780" s="5"/>
      <c r="G780" s="5"/>
      <c r="H780" s="187"/>
      <c r="I780" s="111" t="str">
        <f ca="1">IF(Taula1[[#This Row],[Data naixement (format dd/mm/aaaa)]]="","0",DATEDIF(Taula1[[#This Row],[Data naixement (format dd/mm/aaaa)]],TODAY(),"Y"))</f>
        <v>0</v>
      </c>
      <c r="J780" s="6"/>
      <c r="K780" s="6"/>
      <c r="L780" s="6"/>
      <c r="M780" s="6"/>
      <c r="N780" s="56"/>
      <c r="O780" s="56"/>
      <c r="P780" s="56"/>
      <c r="Q780" s="6"/>
      <c r="R780" s="7"/>
      <c r="S780" s="143">
        <f>Taula1[[#This Row],[Mesos naturals sencers treballats període justificat (01/01/2023 - 31/03/2023)]]</f>
        <v>0</v>
      </c>
      <c r="T780" s="194">
        <f>Taula1[[#This Row],[Dies treballats període justificat (01/01/2023 - 31/03/2023)              no comptabilitzats com a mes natural sencer]]</f>
        <v>0</v>
      </c>
      <c r="U780" s="12"/>
      <c r="V780" s="7"/>
      <c r="W780" s="188"/>
      <c r="X780" s="188"/>
      <c r="Y780" s="188"/>
      <c r="Z780" s="188"/>
      <c r="AA780" s="190"/>
      <c r="AB780" s="143">
        <f>Taula1[[#This Row],[Grup justificat     (fer servir opcions de la llista desplegable)]]</f>
        <v>0</v>
      </c>
      <c r="AC780" s="182"/>
      <c r="AD780" s="39"/>
      <c r="AE780" s="131">
        <f>ROUND((AF780/100)*756*Taula1[[#This Row],[Mesos naturals sencers treballats període justificat (01/01/2023 - 31/03/2023)]],2)</f>
        <v>0</v>
      </c>
      <c r="AF780" s="81">
        <f>Taula1[[#This Row],[% Jornada segons contracte
(no posar el símbol %) ]]-Taula1[[#This Row],[% Reducció salari per baix rendiment        (no posar el símbol %)]]</f>
        <v>0</v>
      </c>
      <c r="AG780" s="131">
        <f>ROUND((AH780/100)*24.8547945*Taula1[[#This Row],[Dies treballats període justificat (01/01/2023 - 31/03/2023)              no comptabilitzats com a mes natural sencer]],2)</f>
        <v>0</v>
      </c>
      <c r="AH780" s="79">
        <f>Taula1[[#This Row],[% Jornada segons contracte
(no posar el símbol %) ]]-Taula1[[#This Row],[% Reducció salari per baix rendiment        (no posar el símbol %)]]</f>
        <v>0</v>
      </c>
      <c r="AI780" s="131">
        <f t="shared" si="193"/>
        <v>0</v>
      </c>
      <c r="AJ780" s="39"/>
      <c r="AK780" s="131">
        <f>ROUND((AL780/100)*756*Taula1[[#This Row],[Espai reservat Administració  (mesos)]],2)</f>
        <v>0</v>
      </c>
      <c r="AL780" s="81">
        <f>Taula1[[#This Row],[% Jornada segons contracte
(no posar el símbol %) ]]-Taula1[[#This Row],[% Reducció salari per baix rendiment        (no posar el símbol %)]]</f>
        <v>0</v>
      </c>
      <c r="AM780" s="131">
        <f>ROUND((AN780/100)*24.8547945*Taula1[[#This Row],[Espai reservat Administració (dies)]],2)</f>
        <v>0</v>
      </c>
      <c r="AN780" s="79">
        <f>Taula1[[#This Row],[% Jornada segons contracte
(no posar el símbol %) ]]-Taula1[[#This Row],[% Reducció salari per baix rendiment        (no posar el símbol %)]]</f>
        <v>0</v>
      </c>
      <c r="AO780" s="131">
        <f t="shared" si="194"/>
        <v>0</v>
      </c>
      <c r="AP780" s="87"/>
      <c r="AQ780" s="137">
        <f>ROUND((AR780/100)*693*Taula1[[#This Row],[Mesos naturals sencers treballats període justificat (01/01/2023 - 31/03/2023)]],2)</f>
        <v>0</v>
      </c>
      <c r="AR780" s="90">
        <f>Taula1[[#This Row],[% Jornada segons contracte
(no posar el símbol %) ]]-Taula1[[#This Row],[% Reducció salari per baix rendiment        (no posar el símbol %)]]</f>
        <v>0</v>
      </c>
      <c r="AS780" s="137">
        <f>ROUND((AT780/100)*22.78356164*Taula1[[#This Row],[Dies treballats període justificat (01/01/2023 - 31/03/2023)              no comptabilitzats com a mes natural sencer]],2)</f>
        <v>0</v>
      </c>
      <c r="AT780" s="90">
        <f>Taula1[[#This Row],[% Jornada segons contracte
(no posar el símbol %) ]]-Taula1[[#This Row],[% Reducció salari per baix rendiment        (no posar el símbol %)]]</f>
        <v>0</v>
      </c>
      <c r="AU780" s="137">
        <f t="shared" si="195"/>
        <v>0</v>
      </c>
      <c r="AV780" s="87"/>
      <c r="AW780" s="136">
        <f>ROUND((AX780/100)*693*Taula1[[#This Row],[Espai reservat Administració  (mesos)]],2)</f>
        <v>0</v>
      </c>
      <c r="AX780" s="90">
        <f>Taula1[[#This Row],[% Jornada segons contracte
(no posar el símbol %) ]]-Taula1[[#This Row],[% Reducció salari per baix rendiment        (no posar el símbol %)]]</f>
        <v>0</v>
      </c>
      <c r="AY780" s="131">
        <f>ROUND((AZ780/100)*22.78356164*Taula1[[#This Row],[Espai reservat Administració (dies)]],2)</f>
        <v>0</v>
      </c>
      <c r="AZ780" s="81">
        <f>Taula1[[#This Row],[% Jornada segons contracte
(no posar el símbol %) ]]-Taula1[[#This Row],[% Reducció salari per baix rendiment        (no posar el símbol %)]]</f>
        <v>0</v>
      </c>
      <c r="BA780" s="82">
        <f t="shared" si="196"/>
        <v>0</v>
      </c>
      <c r="BB780" s="41"/>
      <c r="BC780" s="131">
        <f>IF(Taula1[[#This Row],[Grup justificat     (fer servir opcions de la llista desplegable)]]=1,AI780,0)</f>
        <v>0</v>
      </c>
      <c r="BD780" s="131">
        <f>IF(Taula1[[#This Row],[Grup justificat     (fer servir opcions de la llista desplegable)]]=2,AU780,0)</f>
        <v>0</v>
      </c>
      <c r="BE780" s="41"/>
      <c r="BF780" s="131">
        <f>IF(Taula1[[#This Row],[Espai reservat Administració]]=1,AO780,0)</f>
        <v>0</v>
      </c>
      <c r="BG780" s="82">
        <f>IF(Taula1[[#This Row],[Espai reservat Administració]]=2,BA780,0)</f>
        <v>0</v>
      </c>
      <c r="BH780" s="41"/>
      <c r="BI780" s="126">
        <f>IF(Taula1[[#This Row],[Grup justificat     (fer servir opcions de la llista desplegable)]]=1,1,0)</f>
        <v>0</v>
      </c>
      <c r="BJ780" s="126">
        <f>IF(Taula1[[#This Row],[Espai reservat Administració]]=1,1,0)</f>
        <v>0</v>
      </c>
      <c r="BK780" s="111"/>
      <c r="BL780" s="126">
        <f>IF(Taula1[[#This Row],[Grup justificat     (fer servir opcions de la llista desplegable)]]=2,1,0)</f>
        <v>0</v>
      </c>
      <c r="BM780" s="126">
        <f>IF(Taula1[[#This Row],[Espai reservat Administració]]=2,1,0)</f>
        <v>0</v>
      </c>
      <c r="BN780" s="73"/>
      <c r="BO780" s="73"/>
      <c r="BP780" s="73"/>
      <c r="BQ780" s="73"/>
      <c r="BR780" s="73"/>
      <c r="BS780" s="73"/>
      <c r="BT780" s="73"/>
      <c r="BU780" s="73"/>
      <c r="BV780" s="73"/>
      <c r="BW780" s="73"/>
      <c r="BX780" s="73"/>
      <c r="BY780" s="73"/>
      <c r="BZ780" s="73"/>
      <c r="CA780" s="73"/>
      <c r="CB780" s="73"/>
      <c r="CC780" s="73"/>
      <c r="CD780" s="73"/>
      <c r="CE780" s="73"/>
      <c r="CF780" s="73"/>
      <c r="CG780" s="63">
        <f t="shared" si="197"/>
        <v>0</v>
      </c>
      <c r="CH780" s="63">
        <f t="shared" si="198"/>
        <v>0</v>
      </c>
      <c r="CI780" s="73"/>
      <c r="CJ780" s="63">
        <f>IF(Taula1[[#This Row],[Tipus de contracte                                  (fer servir opcions de la llista desplegable)]]="Indefinit",1,0)</f>
        <v>0</v>
      </c>
      <c r="CK780" s="63">
        <f>IF(Taula1[[#This Row],[Tipus de contracte                                  (fer servir opcions de la llista desplegable)]]="Temporal, igual o superior a 6 mesos",1,0)</f>
        <v>0</v>
      </c>
      <c r="CL780" s="63">
        <f>IF(Taula1[[#This Row],[Tipus de contracte                                  (fer servir opcions de la llista desplegable)]]="Substitució per IT",1,0)</f>
        <v>0</v>
      </c>
      <c r="CM780" s="73"/>
      <c r="CN780" s="63">
        <f>IF(Taula1[[#This Row],[Relació llocs de treball]]&gt;=1,1,0)</f>
        <v>0</v>
      </c>
      <c r="CO780" s="73"/>
      <c r="CP780" s="63">
        <f>IF(Taula1[[#This Row],[Identitat de gènere                                                          (fer servir opcions de la llista desplegable)]]="Home",1,0)</f>
        <v>0</v>
      </c>
      <c r="CQ780" s="63">
        <f>IF(Taula1[[#This Row],[Identitat de gènere                                                          (fer servir opcions de la llista desplegable)]]="Dona",1,0)</f>
        <v>0</v>
      </c>
      <c r="CR780" s="63">
        <f>IF(Taula1[[#This Row],[Identitat de gènere                                                          (fer servir opcions de la llista desplegable)]]="No binari",1,0)</f>
        <v>0</v>
      </c>
      <c r="CS780" s="73"/>
      <c r="CT780" s="63">
        <f t="shared" si="192"/>
        <v>0</v>
      </c>
      <c r="CU780" s="64">
        <f t="shared" si="199"/>
        <v>0</v>
      </c>
      <c r="CW780" s="64">
        <f t="shared" si="200"/>
        <v>0</v>
      </c>
      <c r="CX780" s="64">
        <f t="shared" si="201"/>
        <v>0</v>
      </c>
      <c r="CY780" s="64">
        <f t="shared" si="202"/>
        <v>0</v>
      </c>
      <c r="CZ780" s="64">
        <f t="shared" si="203"/>
        <v>0</v>
      </c>
      <c r="DB780" s="64">
        <f t="shared" si="204"/>
        <v>0</v>
      </c>
      <c r="DC780" s="64">
        <f t="shared" si="205"/>
        <v>0</v>
      </c>
      <c r="DD780" s="64">
        <f t="shared" si="206"/>
        <v>0</v>
      </c>
      <c r="DE780" s="64">
        <f t="shared" si="207"/>
        <v>0</v>
      </c>
    </row>
    <row r="781" spans="2:109" x14ac:dyDescent="0.3">
      <c r="B781" s="167"/>
      <c r="C781" s="186"/>
      <c r="D781" s="2"/>
      <c r="E781" s="67"/>
      <c r="F781" s="5"/>
      <c r="G781" s="5"/>
      <c r="H781" s="187"/>
      <c r="I781" s="111" t="str">
        <f ca="1">IF(Taula1[[#This Row],[Data naixement (format dd/mm/aaaa)]]="","0",DATEDIF(Taula1[[#This Row],[Data naixement (format dd/mm/aaaa)]],TODAY(),"Y"))</f>
        <v>0</v>
      </c>
      <c r="J781" s="6"/>
      <c r="K781" s="6"/>
      <c r="L781" s="6"/>
      <c r="M781" s="6"/>
      <c r="N781" s="56"/>
      <c r="O781" s="56"/>
      <c r="P781" s="56"/>
      <c r="Q781" s="6"/>
      <c r="R781" s="7"/>
      <c r="S781" s="143">
        <f>Taula1[[#This Row],[Mesos naturals sencers treballats període justificat (01/01/2023 - 31/03/2023)]]</f>
        <v>0</v>
      </c>
      <c r="T781" s="194">
        <f>Taula1[[#This Row],[Dies treballats període justificat (01/01/2023 - 31/03/2023)              no comptabilitzats com a mes natural sencer]]</f>
        <v>0</v>
      </c>
      <c r="U781" s="12"/>
      <c r="V781" s="7"/>
      <c r="W781" s="188"/>
      <c r="X781" s="188"/>
      <c r="Y781" s="188"/>
      <c r="Z781" s="188"/>
      <c r="AA781" s="190"/>
      <c r="AB781" s="143">
        <f>Taula1[[#This Row],[Grup justificat     (fer servir opcions de la llista desplegable)]]</f>
        <v>0</v>
      </c>
      <c r="AC781" s="182"/>
      <c r="AD781" s="39"/>
      <c r="AE781" s="131">
        <f>ROUND((AF781/100)*756*Taula1[[#This Row],[Mesos naturals sencers treballats període justificat (01/01/2023 - 31/03/2023)]],2)</f>
        <v>0</v>
      </c>
      <c r="AF781" s="81">
        <f>Taula1[[#This Row],[% Jornada segons contracte
(no posar el símbol %) ]]-Taula1[[#This Row],[% Reducció salari per baix rendiment        (no posar el símbol %)]]</f>
        <v>0</v>
      </c>
      <c r="AG781" s="131">
        <f>ROUND((AH781/100)*24.8547945*Taula1[[#This Row],[Dies treballats període justificat (01/01/2023 - 31/03/2023)              no comptabilitzats com a mes natural sencer]],2)</f>
        <v>0</v>
      </c>
      <c r="AH781" s="79">
        <f>Taula1[[#This Row],[% Jornada segons contracte
(no posar el símbol %) ]]-Taula1[[#This Row],[% Reducció salari per baix rendiment        (no posar el símbol %)]]</f>
        <v>0</v>
      </c>
      <c r="AI781" s="131">
        <f t="shared" si="193"/>
        <v>0</v>
      </c>
      <c r="AJ781" s="39"/>
      <c r="AK781" s="131">
        <f>ROUND((AL781/100)*756*Taula1[[#This Row],[Espai reservat Administració  (mesos)]],2)</f>
        <v>0</v>
      </c>
      <c r="AL781" s="81">
        <f>Taula1[[#This Row],[% Jornada segons contracte
(no posar el símbol %) ]]-Taula1[[#This Row],[% Reducció salari per baix rendiment        (no posar el símbol %)]]</f>
        <v>0</v>
      </c>
      <c r="AM781" s="131">
        <f>ROUND((AN781/100)*24.8547945*Taula1[[#This Row],[Espai reservat Administració (dies)]],2)</f>
        <v>0</v>
      </c>
      <c r="AN781" s="79">
        <f>Taula1[[#This Row],[% Jornada segons contracte
(no posar el símbol %) ]]-Taula1[[#This Row],[% Reducció salari per baix rendiment        (no posar el símbol %)]]</f>
        <v>0</v>
      </c>
      <c r="AO781" s="131">
        <f t="shared" si="194"/>
        <v>0</v>
      </c>
      <c r="AP781" s="87"/>
      <c r="AQ781" s="137">
        <f>ROUND((AR781/100)*693*Taula1[[#This Row],[Mesos naturals sencers treballats període justificat (01/01/2023 - 31/03/2023)]],2)</f>
        <v>0</v>
      </c>
      <c r="AR781" s="90">
        <f>Taula1[[#This Row],[% Jornada segons contracte
(no posar el símbol %) ]]-Taula1[[#This Row],[% Reducció salari per baix rendiment        (no posar el símbol %)]]</f>
        <v>0</v>
      </c>
      <c r="AS781" s="137">
        <f>ROUND((AT781/100)*22.78356164*Taula1[[#This Row],[Dies treballats període justificat (01/01/2023 - 31/03/2023)              no comptabilitzats com a mes natural sencer]],2)</f>
        <v>0</v>
      </c>
      <c r="AT781" s="90">
        <f>Taula1[[#This Row],[% Jornada segons contracte
(no posar el símbol %) ]]-Taula1[[#This Row],[% Reducció salari per baix rendiment        (no posar el símbol %)]]</f>
        <v>0</v>
      </c>
      <c r="AU781" s="137">
        <f t="shared" si="195"/>
        <v>0</v>
      </c>
      <c r="AV781" s="87"/>
      <c r="AW781" s="136">
        <f>ROUND((AX781/100)*693*Taula1[[#This Row],[Espai reservat Administració  (mesos)]],2)</f>
        <v>0</v>
      </c>
      <c r="AX781" s="90">
        <f>Taula1[[#This Row],[% Jornada segons contracte
(no posar el símbol %) ]]-Taula1[[#This Row],[% Reducció salari per baix rendiment        (no posar el símbol %)]]</f>
        <v>0</v>
      </c>
      <c r="AY781" s="131">
        <f>ROUND((AZ781/100)*22.78356164*Taula1[[#This Row],[Espai reservat Administració (dies)]],2)</f>
        <v>0</v>
      </c>
      <c r="AZ781" s="81">
        <f>Taula1[[#This Row],[% Jornada segons contracte
(no posar el símbol %) ]]-Taula1[[#This Row],[% Reducció salari per baix rendiment        (no posar el símbol %)]]</f>
        <v>0</v>
      </c>
      <c r="BA781" s="82">
        <f t="shared" si="196"/>
        <v>0</v>
      </c>
      <c r="BB781" s="41"/>
      <c r="BC781" s="131">
        <f>IF(Taula1[[#This Row],[Grup justificat     (fer servir opcions de la llista desplegable)]]=1,AI781,0)</f>
        <v>0</v>
      </c>
      <c r="BD781" s="131">
        <f>IF(Taula1[[#This Row],[Grup justificat     (fer servir opcions de la llista desplegable)]]=2,AU781,0)</f>
        <v>0</v>
      </c>
      <c r="BE781" s="41"/>
      <c r="BF781" s="131">
        <f>IF(Taula1[[#This Row],[Espai reservat Administració]]=1,AO781,0)</f>
        <v>0</v>
      </c>
      <c r="BG781" s="82">
        <f>IF(Taula1[[#This Row],[Espai reservat Administració]]=2,BA781,0)</f>
        <v>0</v>
      </c>
      <c r="BH781" s="41"/>
      <c r="BI781" s="126">
        <f>IF(Taula1[[#This Row],[Grup justificat     (fer servir opcions de la llista desplegable)]]=1,1,0)</f>
        <v>0</v>
      </c>
      <c r="BJ781" s="126">
        <f>IF(Taula1[[#This Row],[Espai reservat Administració]]=1,1,0)</f>
        <v>0</v>
      </c>
      <c r="BK781" s="111"/>
      <c r="BL781" s="126">
        <f>IF(Taula1[[#This Row],[Grup justificat     (fer servir opcions de la llista desplegable)]]=2,1,0)</f>
        <v>0</v>
      </c>
      <c r="BM781" s="126">
        <f>IF(Taula1[[#This Row],[Espai reservat Administració]]=2,1,0)</f>
        <v>0</v>
      </c>
      <c r="BN781" s="73"/>
      <c r="BO781" s="73"/>
      <c r="BP781" s="73"/>
      <c r="BQ781" s="73"/>
      <c r="BR781" s="73"/>
      <c r="BS781" s="73"/>
      <c r="BT781" s="73"/>
      <c r="BU781" s="73"/>
      <c r="BV781" s="73"/>
      <c r="BW781" s="73"/>
      <c r="BX781" s="73"/>
      <c r="BY781" s="73"/>
      <c r="BZ781" s="73"/>
      <c r="CA781" s="73"/>
      <c r="CB781" s="73"/>
      <c r="CC781" s="73"/>
      <c r="CD781" s="73"/>
      <c r="CE781" s="73"/>
      <c r="CF781" s="73"/>
      <c r="CG781" s="63">
        <f t="shared" si="197"/>
        <v>0</v>
      </c>
      <c r="CH781" s="63">
        <f t="shared" si="198"/>
        <v>0</v>
      </c>
      <c r="CI781" s="73"/>
      <c r="CJ781" s="63">
        <f>IF(Taula1[[#This Row],[Tipus de contracte                                  (fer servir opcions de la llista desplegable)]]="Indefinit",1,0)</f>
        <v>0</v>
      </c>
      <c r="CK781" s="63">
        <f>IF(Taula1[[#This Row],[Tipus de contracte                                  (fer servir opcions de la llista desplegable)]]="Temporal, igual o superior a 6 mesos",1,0)</f>
        <v>0</v>
      </c>
      <c r="CL781" s="63">
        <f>IF(Taula1[[#This Row],[Tipus de contracte                                  (fer servir opcions de la llista desplegable)]]="Substitució per IT",1,0)</f>
        <v>0</v>
      </c>
      <c r="CM781" s="73"/>
      <c r="CN781" s="63">
        <f>IF(Taula1[[#This Row],[Relació llocs de treball]]&gt;=1,1,0)</f>
        <v>0</v>
      </c>
      <c r="CO781" s="73"/>
      <c r="CP781" s="63">
        <f>IF(Taula1[[#This Row],[Identitat de gènere                                                          (fer servir opcions de la llista desplegable)]]="Home",1,0)</f>
        <v>0</v>
      </c>
      <c r="CQ781" s="63">
        <f>IF(Taula1[[#This Row],[Identitat de gènere                                                          (fer servir opcions de la llista desplegable)]]="Dona",1,0)</f>
        <v>0</v>
      </c>
      <c r="CR781" s="63">
        <f>IF(Taula1[[#This Row],[Identitat de gènere                                                          (fer servir opcions de la llista desplegable)]]="No binari",1,0)</f>
        <v>0</v>
      </c>
      <c r="CS781" s="73"/>
      <c r="CT781" s="63">
        <f t="shared" si="192"/>
        <v>0</v>
      </c>
      <c r="CU781" s="64">
        <f t="shared" si="199"/>
        <v>0</v>
      </c>
      <c r="CW781" s="64">
        <f t="shared" si="200"/>
        <v>0</v>
      </c>
      <c r="CX781" s="64">
        <f t="shared" si="201"/>
        <v>0</v>
      </c>
      <c r="CY781" s="64">
        <f t="shared" si="202"/>
        <v>0</v>
      </c>
      <c r="CZ781" s="64">
        <f t="shared" si="203"/>
        <v>0</v>
      </c>
      <c r="DB781" s="64">
        <f t="shared" si="204"/>
        <v>0</v>
      </c>
      <c r="DC781" s="64">
        <f t="shared" si="205"/>
        <v>0</v>
      </c>
      <c r="DD781" s="64">
        <f t="shared" si="206"/>
        <v>0</v>
      </c>
      <c r="DE781" s="64">
        <f t="shared" si="207"/>
        <v>0</v>
      </c>
    </row>
    <row r="782" spans="2:109" x14ac:dyDescent="0.3">
      <c r="B782" s="167"/>
      <c r="C782" s="186"/>
      <c r="D782" s="2"/>
      <c r="E782" s="67"/>
      <c r="F782" s="5"/>
      <c r="G782" s="5"/>
      <c r="H782" s="187"/>
      <c r="I782" s="111" t="str">
        <f ca="1">IF(Taula1[[#This Row],[Data naixement (format dd/mm/aaaa)]]="","0",DATEDIF(Taula1[[#This Row],[Data naixement (format dd/mm/aaaa)]],TODAY(),"Y"))</f>
        <v>0</v>
      </c>
      <c r="J782" s="6"/>
      <c r="K782" s="6"/>
      <c r="L782" s="6"/>
      <c r="M782" s="6"/>
      <c r="N782" s="56"/>
      <c r="O782" s="56"/>
      <c r="P782" s="56"/>
      <c r="Q782" s="6"/>
      <c r="R782" s="7"/>
      <c r="S782" s="143">
        <f>Taula1[[#This Row],[Mesos naturals sencers treballats període justificat (01/01/2023 - 31/03/2023)]]</f>
        <v>0</v>
      </c>
      <c r="T782" s="194">
        <f>Taula1[[#This Row],[Dies treballats període justificat (01/01/2023 - 31/03/2023)              no comptabilitzats com a mes natural sencer]]</f>
        <v>0</v>
      </c>
      <c r="U782" s="12"/>
      <c r="V782" s="7"/>
      <c r="W782" s="188"/>
      <c r="X782" s="188"/>
      <c r="Y782" s="188"/>
      <c r="Z782" s="188"/>
      <c r="AA782" s="190"/>
      <c r="AB782" s="143">
        <f>Taula1[[#This Row],[Grup justificat     (fer servir opcions de la llista desplegable)]]</f>
        <v>0</v>
      </c>
      <c r="AC782" s="182"/>
      <c r="AD782" s="39"/>
      <c r="AE782" s="131">
        <f>ROUND((AF782/100)*756*Taula1[[#This Row],[Mesos naturals sencers treballats període justificat (01/01/2023 - 31/03/2023)]],2)</f>
        <v>0</v>
      </c>
      <c r="AF782" s="81">
        <f>Taula1[[#This Row],[% Jornada segons contracte
(no posar el símbol %) ]]-Taula1[[#This Row],[% Reducció salari per baix rendiment        (no posar el símbol %)]]</f>
        <v>0</v>
      </c>
      <c r="AG782" s="131">
        <f>ROUND((AH782/100)*24.8547945*Taula1[[#This Row],[Dies treballats període justificat (01/01/2023 - 31/03/2023)              no comptabilitzats com a mes natural sencer]],2)</f>
        <v>0</v>
      </c>
      <c r="AH782" s="79">
        <f>Taula1[[#This Row],[% Jornada segons contracte
(no posar el símbol %) ]]-Taula1[[#This Row],[% Reducció salari per baix rendiment        (no posar el símbol %)]]</f>
        <v>0</v>
      </c>
      <c r="AI782" s="131">
        <f t="shared" si="193"/>
        <v>0</v>
      </c>
      <c r="AJ782" s="39"/>
      <c r="AK782" s="131">
        <f>ROUND((AL782/100)*756*Taula1[[#This Row],[Espai reservat Administració  (mesos)]],2)</f>
        <v>0</v>
      </c>
      <c r="AL782" s="81">
        <f>Taula1[[#This Row],[% Jornada segons contracte
(no posar el símbol %) ]]-Taula1[[#This Row],[% Reducció salari per baix rendiment        (no posar el símbol %)]]</f>
        <v>0</v>
      </c>
      <c r="AM782" s="131">
        <f>ROUND((AN782/100)*24.8547945*Taula1[[#This Row],[Espai reservat Administració (dies)]],2)</f>
        <v>0</v>
      </c>
      <c r="AN782" s="79">
        <f>Taula1[[#This Row],[% Jornada segons contracte
(no posar el símbol %) ]]-Taula1[[#This Row],[% Reducció salari per baix rendiment        (no posar el símbol %)]]</f>
        <v>0</v>
      </c>
      <c r="AO782" s="131">
        <f t="shared" si="194"/>
        <v>0</v>
      </c>
      <c r="AP782" s="87"/>
      <c r="AQ782" s="137">
        <f>ROUND((AR782/100)*693*Taula1[[#This Row],[Mesos naturals sencers treballats període justificat (01/01/2023 - 31/03/2023)]],2)</f>
        <v>0</v>
      </c>
      <c r="AR782" s="90">
        <f>Taula1[[#This Row],[% Jornada segons contracte
(no posar el símbol %) ]]-Taula1[[#This Row],[% Reducció salari per baix rendiment        (no posar el símbol %)]]</f>
        <v>0</v>
      </c>
      <c r="AS782" s="137">
        <f>ROUND((AT782/100)*22.78356164*Taula1[[#This Row],[Dies treballats període justificat (01/01/2023 - 31/03/2023)              no comptabilitzats com a mes natural sencer]],2)</f>
        <v>0</v>
      </c>
      <c r="AT782" s="90">
        <f>Taula1[[#This Row],[% Jornada segons contracte
(no posar el símbol %) ]]-Taula1[[#This Row],[% Reducció salari per baix rendiment        (no posar el símbol %)]]</f>
        <v>0</v>
      </c>
      <c r="AU782" s="137">
        <f t="shared" si="195"/>
        <v>0</v>
      </c>
      <c r="AV782" s="87"/>
      <c r="AW782" s="136">
        <f>ROUND((AX782/100)*693*Taula1[[#This Row],[Espai reservat Administració  (mesos)]],2)</f>
        <v>0</v>
      </c>
      <c r="AX782" s="90">
        <f>Taula1[[#This Row],[% Jornada segons contracte
(no posar el símbol %) ]]-Taula1[[#This Row],[% Reducció salari per baix rendiment        (no posar el símbol %)]]</f>
        <v>0</v>
      </c>
      <c r="AY782" s="131">
        <f>ROUND((AZ782/100)*22.78356164*Taula1[[#This Row],[Espai reservat Administració (dies)]],2)</f>
        <v>0</v>
      </c>
      <c r="AZ782" s="81">
        <f>Taula1[[#This Row],[% Jornada segons contracte
(no posar el símbol %) ]]-Taula1[[#This Row],[% Reducció salari per baix rendiment        (no posar el símbol %)]]</f>
        <v>0</v>
      </c>
      <c r="BA782" s="82">
        <f t="shared" si="196"/>
        <v>0</v>
      </c>
      <c r="BB782" s="41"/>
      <c r="BC782" s="131">
        <f>IF(Taula1[[#This Row],[Grup justificat     (fer servir opcions de la llista desplegable)]]=1,AI782,0)</f>
        <v>0</v>
      </c>
      <c r="BD782" s="131">
        <f>IF(Taula1[[#This Row],[Grup justificat     (fer servir opcions de la llista desplegable)]]=2,AU782,0)</f>
        <v>0</v>
      </c>
      <c r="BE782" s="41"/>
      <c r="BF782" s="131">
        <f>IF(Taula1[[#This Row],[Espai reservat Administració]]=1,AO782,0)</f>
        <v>0</v>
      </c>
      <c r="BG782" s="82">
        <f>IF(Taula1[[#This Row],[Espai reservat Administració]]=2,BA782,0)</f>
        <v>0</v>
      </c>
      <c r="BH782" s="41"/>
      <c r="BI782" s="126">
        <f>IF(Taula1[[#This Row],[Grup justificat     (fer servir opcions de la llista desplegable)]]=1,1,0)</f>
        <v>0</v>
      </c>
      <c r="BJ782" s="126">
        <f>IF(Taula1[[#This Row],[Espai reservat Administració]]=1,1,0)</f>
        <v>0</v>
      </c>
      <c r="BK782" s="111"/>
      <c r="BL782" s="126">
        <f>IF(Taula1[[#This Row],[Grup justificat     (fer servir opcions de la llista desplegable)]]=2,1,0)</f>
        <v>0</v>
      </c>
      <c r="BM782" s="126">
        <f>IF(Taula1[[#This Row],[Espai reservat Administració]]=2,1,0)</f>
        <v>0</v>
      </c>
      <c r="BN782" s="73"/>
      <c r="BO782" s="73"/>
      <c r="BP782" s="73"/>
      <c r="BQ782" s="73"/>
      <c r="BR782" s="73"/>
      <c r="BS782" s="73"/>
      <c r="BT782" s="73"/>
      <c r="BU782" s="73"/>
      <c r="BV782" s="73"/>
      <c r="BW782" s="73"/>
      <c r="BX782" s="73"/>
      <c r="BY782" s="73"/>
      <c r="BZ782" s="73"/>
      <c r="CA782" s="73"/>
      <c r="CB782" s="73"/>
      <c r="CC782" s="73"/>
      <c r="CD782" s="73"/>
      <c r="CE782" s="73"/>
      <c r="CF782" s="73"/>
      <c r="CG782" s="63">
        <f t="shared" si="197"/>
        <v>0</v>
      </c>
      <c r="CH782" s="63">
        <f t="shared" si="198"/>
        <v>0</v>
      </c>
      <c r="CI782" s="73"/>
      <c r="CJ782" s="63">
        <f>IF(Taula1[[#This Row],[Tipus de contracte                                  (fer servir opcions de la llista desplegable)]]="Indefinit",1,0)</f>
        <v>0</v>
      </c>
      <c r="CK782" s="63">
        <f>IF(Taula1[[#This Row],[Tipus de contracte                                  (fer servir opcions de la llista desplegable)]]="Temporal, igual o superior a 6 mesos",1,0)</f>
        <v>0</v>
      </c>
      <c r="CL782" s="63">
        <f>IF(Taula1[[#This Row],[Tipus de contracte                                  (fer servir opcions de la llista desplegable)]]="Substitució per IT",1,0)</f>
        <v>0</v>
      </c>
      <c r="CM782" s="73"/>
      <c r="CN782" s="63">
        <f>IF(Taula1[[#This Row],[Relació llocs de treball]]&gt;=1,1,0)</f>
        <v>0</v>
      </c>
      <c r="CO782" s="73"/>
      <c r="CP782" s="63">
        <f>IF(Taula1[[#This Row],[Identitat de gènere                                                          (fer servir opcions de la llista desplegable)]]="Home",1,0)</f>
        <v>0</v>
      </c>
      <c r="CQ782" s="63">
        <f>IF(Taula1[[#This Row],[Identitat de gènere                                                          (fer servir opcions de la llista desplegable)]]="Dona",1,0)</f>
        <v>0</v>
      </c>
      <c r="CR782" s="63">
        <f>IF(Taula1[[#This Row],[Identitat de gènere                                                          (fer servir opcions de la llista desplegable)]]="No binari",1,0)</f>
        <v>0</v>
      </c>
      <c r="CS782" s="73"/>
      <c r="CT782" s="63">
        <f t="shared" si="192"/>
        <v>0</v>
      </c>
      <c r="CU782" s="64">
        <f t="shared" si="199"/>
        <v>0</v>
      </c>
      <c r="CW782" s="64">
        <f t="shared" si="200"/>
        <v>0</v>
      </c>
      <c r="CX782" s="64">
        <f t="shared" si="201"/>
        <v>0</v>
      </c>
      <c r="CY782" s="64">
        <f t="shared" si="202"/>
        <v>0</v>
      </c>
      <c r="CZ782" s="64">
        <f t="shared" si="203"/>
        <v>0</v>
      </c>
      <c r="DB782" s="64">
        <f t="shared" si="204"/>
        <v>0</v>
      </c>
      <c r="DC782" s="64">
        <f t="shared" si="205"/>
        <v>0</v>
      </c>
      <c r="DD782" s="64">
        <f t="shared" si="206"/>
        <v>0</v>
      </c>
      <c r="DE782" s="64">
        <f t="shared" si="207"/>
        <v>0</v>
      </c>
    </row>
    <row r="783" spans="2:109" x14ac:dyDescent="0.3">
      <c r="B783" s="167"/>
      <c r="C783" s="186"/>
      <c r="D783" s="2"/>
      <c r="E783" s="67"/>
      <c r="F783" s="5"/>
      <c r="G783" s="5"/>
      <c r="H783" s="187"/>
      <c r="I783" s="111" t="str">
        <f ca="1">IF(Taula1[[#This Row],[Data naixement (format dd/mm/aaaa)]]="","0",DATEDIF(Taula1[[#This Row],[Data naixement (format dd/mm/aaaa)]],TODAY(),"Y"))</f>
        <v>0</v>
      </c>
      <c r="J783" s="6"/>
      <c r="K783" s="6"/>
      <c r="L783" s="6"/>
      <c r="M783" s="6"/>
      <c r="N783" s="56"/>
      <c r="O783" s="56"/>
      <c r="P783" s="56"/>
      <c r="Q783" s="6"/>
      <c r="R783" s="7"/>
      <c r="S783" s="143">
        <f>Taula1[[#This Row],[Mesos naturals sencers treballats període justificat (01/01/2023 - 31/03/2023)]]</f>
        <v>0</v>
      </c>
      <c r="T783" s="194">
        <f>Taula1[[#This Row],[Dies treballats període justificat (01/01/2023 - 31/03/2023)              no comptabilitzats com a mes natural sencer]]</f>
        <v>0</v>
      </c>
      <c r="U783" s="12"/>
      <c r="V783" s="7"/>
      <c r="W783" s="188"/>
      <c r="X783" s="188"/>
      <c r="Y783" s="188"/>
      <c r="Z783" s="188"/>
      <c r="AA783" s="190"/>
      <c r="AB783" s="143">
        <f>Taula1[[#This Row],[Grup justificat     (fer servir opcions de la llista desplegable)]]</f>
        <v>0</v>
      </c>
      <c r="AC783" s="182"/>
      <c r="AD783" s="39"/>
      <c r="AE783" s="131">
        <f>ROUND((AF783/100)*756*Taula1[[#This Row],[Mesos naturals sencers treballats període justificat (01/01/2023 - 31/03/2023)]],2)</f>
        <v>0</v>
      </c>
      <c r="AF783" s="81">
        <f>Taula1[[#This Row],[% Jornada segons contracte
(no posar el símbol %) ]]-Taula1[[#This Row],[% Reducció salari per baix rendiment        (no posar el símbol %)]]</f>
        <v>0</v>
      </c>
      <c r="AG783" s="131">
        <f>ROUND((AH783/100)*24.8547945*Taula1[[#This Row],[Dies treballats període justificat (01/01/2023 - 31/03/2023)              no comptabilitzats com a mes natural sencer]],2)</f>
        <v>0</v>
      </c>
      <c r="AH783" s="79">
        <f>Taula1[[#This Row],[% Jornada segons contracte
(no posar el símbol %) ]]-Taula1[[#This Row],[% Reducció salari per baix rendiment        (no posar el símbol %)]]</f>
        <v>0</v>
      </c>
      <c r="AI783" s="131">
        <f t="shared" si="193"/>
        <v>0</v>
      </c>
      <c r="AJ783" s="39"/>
      <c r="AK783" s="131">
        <f>ROUND((AL783/100)*756*Taula1[[#This Row],[Espai reservat Administració  (mesos)]],2)</f>
        <v>0</v>
      </c>
      <c r="AL783" s="81">
        <f>Taula1[[#This Row],[% Jornada segons contracte
(no posar el símbol %) ]]-Taula1[[#This Row],[% Reducció salari per baix rendiment        (no posar el símbol %)]]</f>
        <v>0</v>
      </c>
      <c r="AM783" s="131">
        <f>ROUND((AN783/100)*24.8547945*Taula1[[#This Row],[Espai reservat Administració (dies)]],2)</f>
        <v>0</v>
      </c>
      <c r="AN783" s="79">
        <f>Taula1[[#This Row],[% Jornada segons contracte
(no posar el símbol %) ]]-Taula1[[#This Row],[% Reducció salari per baix rendiment        (no posar el símbol %)]]</f>
        <v>0</v>
      </c>
      <c r="AO783" s="131">
        <f t="shared" si="194"/>
        <v>0</v>
      </c>
      <c r="AP783" s="87"/>
      <c r="AQ783" s="137">
        <f>ROUND((AR783/100)*693*Taula1[[#This Row],[Mesos naturals sencers treballats període justificat (01/01/2023 - 31/03/2023)]],2)</f>
        <v>0</v>
      </c>
      <c r="AR783" s="90">
        <f>Taula1[[#This Row],[% Jornada segons contracte
(no posar el símbol %) ]]-Taula1[[#This Row],[% Reducció salari per baix rendiment        (no posar el símbol %)]]</f>
        <v>0</v>
      </c>
      <c r="AS783" s="137">
        <f>ROUND((AT783/100)*22.78356164*Taula1[[#This Row],[Dies treballats període justificat (01/01/2023 - 31/03/2023)              no comptabilitzats com a mes natural sencer]],2)</f>
        <v>0</v>
      </c>
      <c r="AT783" s="90">
        <f>Taula1[[#This Row],[% Jornada segons contracte
(no posar el símbol %) ]]-Taula1[[#This Row],[% Reducció salari per baix rendiment        (no posar el símbol %)]]</f>
        <v>0</v>
      </c>
      <c r="AU783" s="137">
        <f t="shared" si="195"/>
        <v>0</v>
      </c>
      <c r="AV783" s="87"/>
      <c r="AW783" s="136">
        <f>ROUND((AX783/100)*693*Taula1[[#This Row],[Espai reservat Administració  (mesos)]],2)</f>
        <v>0</v>
      </c>
      <c r="AX783" s="90">
        <f>Taula1[[#This Row],[% Jornada segons contracte
(no posar el símbol %) ]]-Taula1[[#This Row],[% Reducció salari per baix rendiment        (no posar el símbol %)]]</f>
        <v>0</v>
      </c>
      <c r="AY783" s="131">
        <f>ROUND((AZ783/100)*22.78356164*Taula1[[#This Row],[Espai reservat Administració (dies)]],2)</f>
        <v>0</v>
      </c>
      <c r="AZ783" s="81">
        <f>Taula1[[#This Row],[% Jornada segons contracte
(no posar el símbol %) ]]-Taula1[[#This Row],[% Reducció salari per baix rendiment        (no posar el símbol %)]]</f>
        <v>0</v>
      </c>
      <c r="BA783" s="82">
        <f t="shared" si="196"/>
        <v>0</v>
      </c>
      <c r="BB783" s="41"/>
      <c r="BC783" s="131">
        <f>IF(Taula1[[#This Row],[Grup justificat     (fer servir opcions de la llista desplegable)]]=1,AI783,0)</f>
        <v>0</v>
      </c>
      <c r="BD783" s="131">
        <f>IF(Taula1[[#This Row],[Grup justificat     (fer servir opcions de la llista desplegable)]]=2,AU783,0)</f>
        <v>0</v>
      </c>
      <c r="BE783" s="41"/>
      <c r="BF783" s="131">
        <f>IF(Taula1[[#This Row],[Espai reservat Administració]]=1,AO783,0)</f>
        <v>0</v>
      </c>
      <c r="BG783" s="82">
        <f>IF(Taula1[[#This Row],[Espai reservat Administració]]=2,BA783,0)</f>
        <v>0</v>
      </c>
      <c r="BH783" s="41"/>
      <c r="BI783" s="126">
        <f>IF(Taula1[[#This Row],[Grup justificat     (fer servir opcions de la llista desplegable)]]=1,1,0)</f>
        <v>0</v>
      </c>
      <c r="BJ783" s="126">
        <f>IF(Taula1[[#This Row],[Espai reservat Administració]]=1,1,0)</f>
        <v>0</v>
      </c>
      <c r="BK783" s="111"/>
      <c r="BL783" s="126">
        <f>IF(Taula1[[#This Row],[Grup justificat     (fer servir opcions de la llista desplegable)]]=2,1,0)</f>
        <v>0</v>
      </c>
      <c r="BM783" s="126">
        <f>IF(Taula1[[#This Row],[Espai reservat Administració]]=2,1,0)</f>
        <v>0</v>
      </c>
      <c r="BN783" s="73"/>
      <c r="BO783" s="73"/>
      <c r="BP783" s="73"/>
      <c r="BQ783" s="73"/>
      <c r="BR783" s="73"/>
      <c r="BS783" s="73"/>
      <c r="BT783" s="73"/>
      <c r="BU783" s="73"/>
      <c r="BV783" s="73"/>
      <c r="BW783" s="73"/>
      <c r="BX783" s="73"/>
      <c r="BY783" s="73"/>
      <c r="BZ783" s="73"/>
      <c r="CA783" s="73"/>
      <c r="CB783" s="73"/>
      <c r="CC783" s="73"/>
      <c r="CD783" s="73"/>
      <c r="CE783" s="73"/>
      <c r="CF783" s="73"/>
      <c r="CG783" s="63">
        <f t="shared" si="197"/>
        <v>0</v>
      </c>
      <c r="CH783" s="63">
        <f t="shared" si="198"/>
        <v>0</v>
      </c>
      <c r="CI783" s="73"/>
      <c r="CJ783" s="63">
        <f>IF(Taula1[[#This Row],[Tipus de contracte                                  (fer servir opcions de la llista desplegable)]]="Indefinit",1,0)</f>
        <v>0</v>
      </c>
      <c r="CK783" s="63">
        <f>IF(Taula1[[#This Row],[Tipus de contracte                                  (fer servir opcions de la llista desplegable)]]="Temporal, igual o superior a 6 mesos",1,0)</f>
        <v>0</v>
      </c>
      <c r="CL783" s="63">
        <f>IF(Taula1[[#This Row],[Tipus de contracte                                  (fer servir opcions de la llista desplegable)]]="Substitució per IT",1,0)</f>
        <v>0</v>
      </c>
      <c r="CM783" s="73"/>
      <c r="CN783" s="63">
        <f>IF(Taula1[[#This Row],[Relació llocs de treball]]&gt;=1,1,0)</f>
        <v>0</v>
      </c>
      <c r="CO783" s="73"/>
      <c r="CP783" s="63">
        <f>IF(Taula1[[#This Row],[Identitat de gènere                                                          (fer servir opcions de la llista desplegable)]]="Home",1,0)</f>
        <v>0</v>
      </c>
      <c r="CQ783" s="63">
        <f>IF(Taula1[[#This Row],[Identitat de gènere                                                          (fer servir opcions de la llista desplegable)]]="Dona",1,0)</f>
        <v>0</v>
      </c>
      <c r="CR783" s="63">
        <f>IF(Taula1[[#This Row],[Identitat de gènere                                                          (fer servir opcions de la llista desplegable)]]="No binari",1,0)</f>
        <v>0</v>
      </c>
      <c r="CS783" s="73"/>
      <c r="CT783" s="63">
        <f t="shared" si="192"/>
        <v>0</v>
      </c>
      <c r="CU783" s="64">
        <f t="shared" si="199"/>
        <v>0</v>
      </c>
      <c r="CW783" s="64">
        <f t="shared" si="200"/>
        <v>0</v>
      </c>
      <c r="CX783" s="64">
        <f t="shared" si="201"/>
        <v>0</v>
      </c>
      <c r="CY783" s="64">
        <f t="shared" si="202"/>
        <v>0</v>
      </c>
      <c r="CZ783" s="64">
        <f t="shared" si="203"/>
        <v>0</v>
      </c>
      <c r="DB783" s="64">
        <f t="shared" si="204"/>
        <v>0</v>
      </c>
      <c r="DC783" s="64">
        <f t="shared" si="205"/>
        <v>0</v>
      </c>
      <c r="DD783" s="64">
        <f t="shared" si="206"/>
        <v>0</v>
      </c>
      <c r="DE783" s="64">
        <f t="shared" si="207"/>
        <v>0</v>
      </c>
    </row>
    <row r="784" spans="2:109" x14ac:dyDescent="0.3">
      <c r="B784" s="167"/>
      <c r="C784" s="186"/>
      <c r="D784" s="2"/>
      <c r="E784" s="67"/>
      <c r="F784" s="5"/>
      <c r="G784" s="5"/>
      <c r="H784" s="187"/>
      <c r="I784" s="111" t="str">
        <f ca="1">IF(Taula1[[#This Row],[Data naixement (format dd/mm/aaaa)]]="","0",DATEDIF(Taula1[[#This Row],[Data naixement (format dd/mm/aaaa)]],TODAY(),"Y"))</f>
        <v>0</v>
      </c>
      <c r="J784" s="6"/>
      <c r="K784" s="6"/>
      <c r="L784" s="6"/>
      <c r="M784" s="6"/>
      <c r="N784" s="56"/>
      <c r="O784" s="56"/>
      <c r="P784" s="56"/>
      <c r="Q784" s="6"/>
      <c r="R784" s="7"/>
      <c r="S784" s="143">
        <f>Taula1[[#This Row],[Mesos naturals sencers treballats període justificat (01/01/2023 - 31/03/2023)]]</f>
        <v>0</v>
      </c>
      <c r="T784" s="194">
        <f>Taula1[[#This Row],[Dies treballats període justificat (01/01/2023 - 31/03/2023)              no comptabilitzats com a mes natural sencer]]</f>
        <v>0</v>
      </c>
      <c r="U784" s="12"/>
      <c r="V784" s="7"/>
      <c r="W784" s="188"/>
      <c r="X784" s="188"/>
      <c r="Y784" s="188"/>
      <c r="Z784" s="188"/>
      <c r="AA784" s="190"/>
      <c r="AB784" s="143">
        <f>Taula1[[#This Row],[Grup justificat     (fer servir opcions de la llista desplegable)]]</f>
        <v>0</v>
      </c>
      <c r="AC784" s="182"/>
      <c r="AD784" s="39"/>
      <c r="AE784" s="131">
        <f>ROUND((AF784/100)*756*Taula1[[#This Row],[Mesos naturals sencers treballats període justificat (01/01/2023 - 31/03/2023)]],2)</f>
        <v>0</v>
      </c>
      <c r="AF784" s="81">
        <f>Taula1[[#This Row],[% Jornada segons contracte
(no posar el símbol %) ]]-Taula1[[#This Row],[% Reducció salari per baix rendiment        (no posar el símbol %)]]</f>
        <v>0</v>
      </c>
      <c r="AG784" s="131">
        <f>ROUND((AH784/100)*24.8547945*Taula1[[#This Row],[Dies treballats període justificat (01/01/2023 - 31/03/2023)              no comptabilitzats com a mes natural sencer]],2)</f>
        <v>0</v>
      </c>
      <c r="AH784" s="79">
        <f>Taula1[[#This Row],[% Jornada segons contracte
(no posar el símbol %) ]]-Taula1[[#This Row],[% Reducció salari per baix rendiment        (no posar el símbol %)]]</f>
        <v>0</v>
      </c>
      <c r="AI784" s="131">
        <f t="shared" si="193"/>
        <v>0</v>
      </c>
      <c r="AJ784" s="39"/>
      <c r="AK784" s="131">
        <f>ROUND((AL784/100)*756*Taula1[[#This Row],[Espai reservat Administració  (mesos)]],2)</f>
        <v>0</v>
      </c>
      <c r="AL784" s="81">
        <f>Taula1[[#This Row],[% Jornada segons contracte
(no posar el símbol %) ]]-Taula1[[#This Row],[% Reducció salari per baix rendiment        (no posar el símbol %)]]</f>
        <v>0</v>
      </c>
      <c r="AM784" s="131">
        <f>ROUND((AN784/100)*24.8547945*Taula1[[#This Row],[Espai reservat Administració (dies)]],2)</f>
        <v>0</v>
      </c>
      <c r="AN784" s="79">
        <f>Taula1[[#This Row],[% Jornada segons contracte
(no posar el símbol %) ]]-Taula1[[#This Row],[% Reducció salari per baix rendiment        (no posar el símbol %)]]</f>
        <v>0</v>
      </c>
      <c r="AO784" s="131">
        <f t="shared" si="194"/>
        <v>0</v>
      </c>
      <c r="AP784" s="87"/>
      <c r="AQ784" s="137">
        <f>ROUND((AR784/100)*693*Taula1[[#This Row],[Mesos naturals sencers treballats període justificat (01/01/2023 - 31/03/2023)]],2)</f>
        <v>0</v>
      </c>
      <c r="AR784" s="90">
        <f>Taula1[[#This Row],[% Jornada segons contracte
(no posar el símbol %) ]]-Taula1[[#This Row],[% Reducció salari per baix rendiment        (no posar el símbol %)]]</f>
        <v>0</v>
      </c>
      <c r="AS784" s="137">
        <f>ROUND((AT784/100)*22.78356164*Taula1[[#This Row],[Dies treballats període justificat (01/01/2023 - 31/03/2023)              no comptabilitzats com a mes natural sencer]],2)</f>
        <v>0</v>
      </c>
      <c r="AT784" s="90">
        <f>Taula1[[#This Row],[% Jornada segons contracte
(no posar el símbol %) ]]-Taula1[[#This Row],[% Reducció salari per baix rendiment        (no posar el símbol %)]]</f>
        <v>0</v>
      </c>
      <c r="AU784" s="137">
        <f t="shared" si="195"/>
        <v>0</v>
      </c>
      <c r="AV784" s="87"/>
      <c r="AW784" s="136">
        <f>ROUND((AX784/100)*693*Taula1[[#This Row],[Espai reservat Administració  (mesos)]],2)</f>
        <v>0</v>
      </c>
      <c r="AX784" s="90">
        <f>Taula1[[#This Row],[% Jornada segons contracte
(no posar el símbol %) ]]-Taula1[[#This Row],[% Reducció salari per baix rendiment        (no posar el símbol %)]]</f>
        <v>0</v>
      </c>
      <c r="AY784" s="131">
        <f>ROUND((AZ784/100)*22.78356164*Taula1[[#This Row],[Espai reservat Administració (dies)]],2)</f>
        <v>0</v>
      </c>
      <c r="AZ784" s="81">
        <f>Taula1[[#This Row],[% Jornada segons contracte
(no posar el símbol %) ]]-Taula1[[#This Row],[% Reducció salari per baix rendiment        (no posar el símbol %)]]</f>
        <v>0</v>
      </c>
      <c r="BA784" s="82">
        <f t="shared" si="196"/>
        <v>0</v>
      </c>
      <c r="BB784" s="41"/>
      <c r="BC784" s="131">
        <f>IF(Taula1[[#This Row],[Grup justificat     (fer servir opcions de la llista desplegable)]]=1,AI784,0)</f>
        <v>0</v>
      </c>
      <c r="BD784" s="131">
        <f>IF(Taula1[[#This Row],[Grup justificat     (fer servir opcions de la llista desplegable)]]=2,AU784,0)</f>
        <v>0</v>
      </c>
      <c r="BE784" s="41"/>
      <c r="BF784" s="131">
        <f>IF(Taula1[[#This Row],[Espai reservat Administració]]=1,AO784,0)</f>
        <v>0</v>
      </c>
      <c r="BG784" s="82">
        <f>IF(Taula1[[#This Row],[Espai reservat Administració]]=2,BA784,0)</f>
        <v>0</v>
      </c>
      <c r="BH784" s="41"/>
      <c r="BI784" s="126">
        <f>IF(Taula1[[#This Row],[Grup justificat     (fer servir opcions de la llista desplegable)]]=1,1,0)</f>
        <v>0</v>
      </c>
      <c r="BJ784" s="126">
        <f>IF(Taula1[[#This Row],[Espai reservat Administració]]=1,1,0)</f>
        <v>0</v>
      </c>
      <c r="BK784" s="111"/>
      <c r="BL784" s="126">
        <f>IF(Taula1[[#This Row],[Grup justificat     (fer servir opcions de la llista desplegable)]]=2,1,0)</f>
        <v>0</v>
      </c>
      <c r="BM784" s="126">
        <f>IF(Taula1[[#This Row],[Espai reservat Administració]]=2,1,0)</f>
        <v>0</v>
      </c>
      <c r="BN784" s="73"/>
      <c r="BO784" s="73"/>
      <c r="BP784" s="73"/>
      <c r="BQ784" s="73"/>
      <c r="BR784" s="73"/>
      <c r="BS784" s="73"/>
      <c r="BT784" s="73"/>
      <c r="BU784" s="73"/>
      <c r="BV784" s="73"/>
      <c r="BW784" s="73"/>
      <c r="BX784" s="73"/>
      <c r="BY784" s="73"/>
      <c r="BZ784" s="73"/>
      <c r="CA784" s="73"/>
      <c r="CB784" s="73"/>
      <c r="CC784" s="73"/>
      <c r="CD784" s="73"/>
      <c r="CE784" s="73"/>
      <c r="CF784" s="73"/>
      <c r="CG784" s="63">
        <f t="shared" si="197"/>
        <v>0</v>
      </c>
      <c r="CH784" s="63">
        <f t="shared" si="198"/>
        <v>0</v>
      </c>
      <c r="CI784" s="73"/>
      <c r="CJ784" s="63">
        <f>IF(Taula1[[#This Row],[Tipus de contracte                                  (fer servir opcions de la llista desplegable)]]="Indefinit",1,0)</f>
        <v>0</v>
      </c>
      <c r="CK784" s="63">
        <f>IF(Taula1[[#This Row],[Tipus de contracte                                  (fer servir opcions de la llista desplegable)]]="Temporal, igual o superior a 6 mesos",1,0)</f>
        <v>0</v>
      </c>
      <c r="CL784" s="63">
        <f>IF(Taula1[[#This Row],[Tipus de contracte                                  (fer servir opcions de la llista desplegable)]]="Substitució per IT",1,0)</f>
        <v>0</v>
      </c>
      <c r="CM784" s="73"/>
      <c r="CN784" s="63">
        <f>IF(Taula1[[#This Row],[Relació llocs de treball]]&gt;=1,1,0)</f>
        <v>0</v>
      </c>
      <c r="CO784" s="73"/>
      <c r="CP784" s="63">
        <f>IF(Taula1[[#This Row],[Identitat de gènere                                                          (fer servir opcions de la llista desplegable)]]="Home",1,0)</f>
        <v>0</v>
      </c>
      <c r="CQ784" s="63">
        <f>IF(Taula1[[#This Row],[Identitat de gènere                                                          (fer servir opcions de la llista desplegable)]]="Dona",1,0)</f>
        <v>0</v>
      </c>
      <c r="CR784" s="63">
        <f>IF(Taula1[[#This Row],[Identitat de gènere                                                          (fer servir opcions de la llista desplegable)]]="No binari",1,0)</f>
        <v>0</v>
      </c>
      <c r="CS784" s="73"/>
      <c r="CT784" s="63">
        <f t="shared" si="192"/>
        <v>0</v>
      </c>
      <c r="CU784" s="64">
        <f t="shared" si="199"/>
        <v>0</v>
      </c>
      <c r="CW784" s="64">
        <f t="shared" si="200"/>
        <v>0</v>
      </c>
      <c r="CX784" s="64">
        <f t="shared" si="201"/>
        <v>0</v>
      </c>
      <c r="CY784" s="64">
        <f t="shared" si="202"/>
        <v>0</v>
      </c>
      <c r="CZ784" s="64">
        <f t="shared" si="203"/>
        <v>0</v>
      </c>
      <c r="DB784" s="64">
        <f t="shared" si="204"/>
        <v>0</v>
      </c>
      <c r="DC784" s="64">
        <f t="shared" si="205"/>
        <v>0</v>
      </c>
      <c r="DD784" s="64">
        <f t="shared" si="206"/>
        <v>0</v>
      </c>
      <c r="DE784" s="64">
        <f t="shared" si="207"/>
        <v>0</v>
      </c>
    </row>
    <row r="785" spans="2:109" x14ac:dyDescent="0.3">
      <c r="B785" s="167"/>
      <c r="C785" s="186"/>
      <c r="D785" s="2"/>
      <c r="E785" s="67"/>
      <c r="F785" s="5"/>
      <c r="G785" s="5"/>
      <c r="H785" s="187"/>
      <c r="I785" s="111" t="str">
        <f ca="1">IF(Taula1[[#This Row],[Data naixement (format dd/mm/aaaa)]]="","0",DATEDIF(Taula1[[#This Row],[Data naixement (format dd/mm/aaaa)]],TODAY(),"Y"))</f>
        <v>0</v>
      </c>
      <c r="J785" s="6"/>
      <c r="K785" s="6"/>
      <c r="L785" s="6"/>
      <c r="M785" s="6"/>
      <c r="N785" s="56"/>
      <c r="O785" s="56"/>
      <c r="P785" s="56"/>
      <c r="Q785" s="6"/>
      <c r="R785" s="7"/>
      <c r="S785" s="143">
        <f>Taula1[[#This Row],[Mesos naturals sencers treballats període justificat (01/01/2023 - 31/03/2023)]]</f>
        <v>0</v>
      </c>
      <c r="T785" s="194">
        <f>Taula1[[#This Row],[Dies treballats període justificat (01/01/2023 - 31/03/2023)              no comptabilitzats com a mes natural sencer]]</f>
        <v>0</v>
      </c>
      <c r="U785" s="12"/>
      <c r="V785" s="7"/>
      <c r="W785" s="188"/>
      <c r="X785" s="188"/>
      <c r="Y785" s="188"/>
      <c r="Z785" s="188"/>
      <c r="AA785" s="190"/>
      <c r="AB785" s="143">
        <f>Taula1[[#This Row],[Grup justificat     (fer servir opcions de la llista desplegable)]]</f>
        <v>0</v>
      </c>
      <c r="AC785" s="182"/>
      <c r="AD785" s="39"/>
      <c r="AE785" s="131">
        <f>ROUND((AF785/100)*756*Taula1[[#This Row],[Mesos naturals sencers treballats període justificat (01/01/2023 - 31/03/2023)]],2)</f>
        <v>0</v>
      </c>
      <c r="AF785" s="81">
        <f>Taula1[[#This Row],[% Jornada segons contracte
(no posar el símbol %) ]]-Taula1[[#This Row],[% Reducció salari per baix rendiment        (no posar el símbol %)]]</f>
        <v>0</v>
      </c>
      <c r="AG785" s="131">
        <f>ROUND((AH785/100)*24.8547945*Taula1[[#This Row],[Dies treballats període justificat (01/01/2023 - 31/03/2023)              no comptabilitzats com a mes natural sencer]],2)</f>
        <v>0</v>
      </c>
      <c r="AH785" s="79">
        <f>Taula1[[#This Row],[% Jornada segons contracte
(no posar el símbol %) ]]-Taula1[[#This Row],[% Reducció salari per baix rendiment        (no posar el símbol %)]]</f>
        <v>0</v>
      </c>
      <c r="AI785" s="131">
        <f t="shared" si="193"/>
        <v>0</v>
      </c>
      <c r="AJ785" s="39"/>
      <c r="AK785" s="131">
        <f>ROUND((AL785/100)*756*Taula1[[#This Row],[Espai reservat Administració  (mesos)]],2)</f>
        <v>0</v>
      </c>
      <c r="AL785" s="81">
        <f>Taula1[[#This Row],[% Jornada segons contracte
(no posar el símbol %) ]]-Taula1[[#This Row],[% Reducció salari per baix rendiment        (no posar el símbol %)]]</f>
        <v>0</v>
      </c>
      <c r="AM785" s="131">
        <f>ROUND((AN785/100)*24.8547945*Taula1[[#This Row],[Espai reservat Administració (dies)]],2)</f>
        <v>0</v>
      </c>
      <c r="AN785" s="79">
        <f>Taula1[[#This Row],[% Jornada segons contracte
(no posar el símbol %) ]]-Taula1[[#This Row],[% Reducció salari per baix rendiment        (no posar el símbol %)]]</f>
        <v>0</v>
      </c>
      <c r="AO785" s="131">
        <f t="shared" si="194"/>
        <v>0</v>
      </c>
      <c r="AP785" s="87"/>
      <c r="AQ785" s="137">
        <f>ROUND((AR785/100)*693*Taula1[[#This Row],[Mesos naturals sencers treballats període justificat (01/01/2023 - 31/03/2023)]],2)</f>
        <v>0</v>
      </c>
      <c r="AR785" s="90">
        <f>Taula1[[#This Row],[% Jornada segons contracte
(no posar el símbol %) ]]-Taula1[[#This Row],[% Reducció salari per baix rendiment        (no posar el símbol %)]]</f>
        <v>0</v>
      </c>
      <c r="AS785" s="137">
        <f>ROUND((AT785/100)*22.78356164*Taula1[[#This Row],[Dies treballats període justificat (01/01/2023 - 31/03/2023)              no comptabilitzats com a mes natural sencer]],2)</f>
        <v>0</v>
      </c>
      <c r="AT785" s="90">
        <f>Taula1[[#This Row],[% Jornada segons contracte
(no posar el símbol %) ]]-Taula1[[#This Row],[% Reducció salari per baix rendiment        (no posar el símbol %)]]</f>
        <v>0</v>
      </c>
      <c r="AU785" s="137">
        <f t="shared" si="195"/>
        <v>0</v>
      </c>
      <c r="AV785" s="87"/>
      <c r="AW785" s="136">
        <f>ROUND((AX785/100)*693*Taula1[[#This Row],[Espai reservat Administració  (mesos)]],2)</f>
        <v>0</v>
      </c>
      <c r="AX785" s="90">
        <f>Taula1[[#This Row],[% Jornada segons contracte
(no posar el símbol %) ]]-Taula1[[#This Row],[% Reducció salari per baix rendiment        (no posar el símbol %)]]</f>
        <v>0</v>
      </c>
      <c r="AY785" s="131">
        <f>ROUND((AZ785/100)*22.78356164*Taula1[[#This Row],[Espai reservat Administració (dies)]],2)</f>
        <v>0</v>
      </c>
      <c r="AZ785" s="81">
        <f>Taula1[[#This Row],[% Jornada segons contracte
(no posar el símbol %) ]]-Taula1[[#This Row],[% Reducció salari per baix rendiment        (no posar el símbol %)]]</f>
        <v>0</v>
      </c>
      <c r="BA785" s="82">
        <f t="shared" si="196"/>
        <v>0</v>
      </c>
      <c r="BB785" s="41"/>
      <c r="BC785" s="131">
        <f>IF(Taula1[[#This Row],[Grup justificat     (fer servir opcions de la llista desplegable)]]=1,AI785,0)</f>
        <v>0</v>
      </c>
      <c r="BD785" s="131">
        <f>IF(Taula1[[#This Row],[Grup justificat     (fer servir opcions de la llista desplegable)]]=2,AU785,0)</f>
        <v>0</v>
      </c>
      <c r="BE785" s="41"/>
      <c r="BF785" s="131">
        <f>IF(Taula1[[#This Row],[Espai reservat Administració]]=1,AO785,0)</f>
        <v>0</v>
      </c>
      <c r="BG785" s="82">
        <f>IF(Taula1[[#This Row],[Espai reservat Administració]]=2,BA785,0)</f>
        <v>0</v>
      </c>
      <c r="BH785" s="41"/>
      <c r="BI785" s="126">
        <f>IF(Taula1[[#This Row],[Grup justificat     (fer servir opcions de la llista desplegable)]]=1,1,0)</f>
        <v>0</v>
      </c>
      <c r="BJ785" s="126">
        <f>IF(Taula1[[#This Row],[Espai reservat Administració]]=1,1,0)</f>
        <v>0</v>
      </c>
      <c r="BK785" s="111"/>
      <c r="BL785" s="126">
        <f>IF(Taula1[[#This Row],[Grup justificat     (fer servir opcions de la llista desplegable)]]=2,1,0)</f>
        <v>0</v>
      </c>
      <c r="BM785" s="126">
        <f>IF(Taula1[[#This Row],[Espai reservat Administració]]=2,1,0)</f>
        <v>0</v>
      </c>
      <c r="BN785" s="73"/>
      <c r="BO785" s="73"/>
      <c r="BP785" s="73"/>
      <c r="BQ785" s="73"/>
      <c r="BR785" s="73"/>
      <c r="BS785" s="73"/>
      <c r="BT785" s="73"/>
      <c r="BU785" s="73"/>
      <c r="BV785" s="73"/>
      <c r="BW785" s="73"/>
      <c r="BX785" s="73"/>
      <c r="BY785" s="73"/>
      <c r="BZ785" s="73"/>
      <c r="CA785" s="73"/>
      <c r="CB785" s="73"/>
      <c r="CC785" s="73"/>
      <c r="CD785" s="73"/>
      <c r="CE785" s="73"/>
      <c r="CF785" s="73"/>
      <c r="CG785" s="63">
        <f t="shared" si="197"/>
        <v>0</v>
      </c>
      <c r="CH785" s="63">
        <f t="shared" si="198"/>
        <v>0</v>
      </c>
      <c r="CI785" s="73"/>
      <c r="CJ785" s="63">
        <f>IF(Taula1[[#This Row],[Tipus de contracte                                  (fer servir opcions de la llista desplegable)]]="Indefinit",1,0)</f>
        <v>0</v>
      </c>
      <c r="CK785" s="63">
        <f>IF(Taula1[[#This Row],[Tipus de contracte                                  (fer servir opcions de la llista desplegable)]]="Temporal, igual o superior a 6 mesos",1,0)</f>
        <v>0</v>
      </c>
      <c r="CL785" s="63">
        <f>IF(Taula1[[#This Row],[Tipus de contracte                                  (fer servir opcions de la llista desplegable)]]="Substitució per IT",1,0)</f>
        <v>0</v>
      </c>
      <c r="CM785" s="73"/>
      <c r="CN785" s="63">
        <f>IF(Taula1[[#This Row],[Relació llocs de treball]]&gt;=1,1,0)</f>
        <v>0</v>
      </c>
      <c r="CO785" s="73"/>
      <c r="CP785" s="63">
        <f>IF(Taula1[[#This Row],[Identitat de gènere                                                          (fer servir opcions de la llista desplegable)]]="Home",1,0)</f>
        <v>0</v>
      </c>
      <c r="CQ785" s="63">
        <f>IF(Taula1[[#This Row],[Identitat de gènere                                                          (fer servir opcions de la llista desplegable)]]="Dona",1,0)</f>
        <v>0</v>
      </c>
      <c r="CR785" s="63">
        <f>IF(Taula1[[#This Row],[Identitat de gènere                                                          (fer servir opcions de la llista desplegable)]]="No binari",1,0)</f>
        <v>0</v>
      </c>
      <c r="CS785" s="73"/>
      <c r="CT785" s="63">
        <f t="shared" si="192"/>
        <v>0</v>
      </c>
      <c r="CU785" s="64">
        <f t="shared" si="199"/>
        <v>0</v>
      </c>
      <c r="CW785" s="64">
        <f t="shared" si="200"/>
        <v>0</v>
      </c>
      <c r="CX785" s="64">
        <f t="shared" si="201"/>
        <v>0</v>
      </c>
      <c r="CY785" s="64">
        <f t="shared" si="202"/>
        <v>0</v>
      </c>
      <c r="CZ785" s="64">
        <f t="shared" si="203"/>
        <v>0</v>
      </c>
      <c r="DB785" s="64">
        <f t="shared" si="204"/>
        <v>0</v>
      </c>
      <c r="DC785" s="64">
        <f t="shared" si="205"/>
        <v>0</v>
      </c>
      <c r="DD785" s="64">
        <f t="shared" si="206"/>
        <v>0</v>
      </c>
      <c r="DE785" s="64">
        <f t="shared" si="207"/>
        <v>0</v>
      </c>
    </row>
    <row r="786" spans="2:109" x14ac:dyDescent="0.3">
      <c r="B786" s="167"/>
      <c r="C786" s="186"/>
      <c r="D786" s="2"/>
      <c r="E786" s="67"/>
      <c r="F786" s="5"/>
      <c r="G786" s="5"/>
      <c r="H786" s="187"/>
      <c r="I786" s="111" t="str">
        <f ca="1">IF(Taula1[[#This Row],[Data naixement (format dd/mm/aaaa)]]="","0",DATEDIF(Taula1[[#This Row],[Data naixement (format dd/mm/aaaa)]],TODAY(),"Y"))</f>
        <v>0</v>
      </c>
      <c r="J786" s="6"/>
      <c r="K786" s="6"/>
      <c r="L786" s="6"/>
      <c r="M786" s="6"/>
      <c r="N786" s="56"/>
      <c r="O786" s="56"/>
      <c r="P786" s="56"/>
      <c r="Q786" s="6"/>
      <c r="R786" s="7"/>
      <c r="S786" s="143">
        <f>Taula1[[#This Row],[Mesos naturals sencers treballats període justificat (01/01/2023 - 31/03/2023)]]</f>
        <v>0</v>
      </c>
      <c r="T786" s="194">
        <f>Taula1[[#This Row],[Dies treballats període justificat (01/01/2023 - 31/03/2023)              no comptabilitzats com a mes natural sencer]]</f>
        <v>0</v>
      </c>
      <c r="U786" s="12"/>
      <c r="V786" s="7"/>
      <c r="W786" s="188"/>
      <c r="X786" s="188"/>
      <c r="Y786" s="188"/>
      <c r="Z786" s="188"/>
      <c r="AA786" s="190"/>
      <c r="AB786" s="143">
        <f>Taula1[[#This Row],[Grup justificat     (fer servir opcions de la llista desplegable)]]</f>
        <v>0</v>
      </c>
      <c r="AC786" s="182"/>
      <c r="AD786" s="39"/>
      <c r="AE786" s="131">
        <f>ROUND((AF786/100)*756*Taula1[[#This Row],[Mesos naturals sencers treballats període justificat (01/01/2023 - 31/03/2023)]],2)</f>
        <v>0</v>
      </c>
      <c r="AF786" s="81">
        <f>Taula1[[#This Row],[% Jornada segons contracte
(no posar el símbol %) ]]-Taula1[[#This Row],[% Reducció salari per baix rendiment        (no posar el símbol %)]]</f>
        <v>0</v>
      </c>
      <c r="AG786" s="131">
        <f>ROUND((AH786/100)*24.8547945*Taula1[[#This Row],[Dies treballats període justificat (01/01/2023 - 31/03/2023)              no comptabilitzats com a mes natural sencer]],2)</f>
        <v>0</v>
      </c>
      <c r="AH786" s="79">
        <f>Taula1[[#This Row],[% Jornada segons contracte
(no posar el símbol %) ]]-Taula1[[#This Row],[% Reducció salari per baix rendiment        (no posar el símbol %)]]</f>
        <v>0</v>
      </c>
      <c r="AI786" s="131">
        <f t="shared" si="193"/>
        <v>0</v>
      </c>
      <c r="AJ786" s="39"/>
      <c r="AK786" s="131">
        <f>ROUND((AL786/100)*756*Taula1[[#This Row],[Espai reservat Administració  (mesos)]],2)</f>
        <v>0</v>
      </c>
      <c r="AL786" s="81">
        <f>Taula1[[#This Row],[% Jornada segons contracte
(no posar el símbol %) ]]-Taula1[[#This Row],[% Reducció salari per baix rendiment        (no posar el símbol %)]]</f>
        <v>0</v>
      </c>
      <c r="AM786" s="131">
        <f>ROUND((AN786/100)*24.8547945*Taula1[[#This Row],[Espai reservat Administració (dies)]],2)</f>
        <v>0</v>
      </c>
      <c r="AN786" s="79">
        <f>Taula1[[#This Row],[% Jornada segons contracte
(no posar el símbol %) ]]-Taula1[[#This Row],[% Reducció salari per baix rendiment        (no posar el símbol %)]]</f>
        <v>0</v>
      </c>
      <c r="AO786" s="131">
        <f t="shared" si="194"/>
        <v>0</v>
      </c>
      <c r="AP786" s="87"/>
      <c r="AQ786" s="137">
        <f>ROUND((AR786/100)*693*Taula1[[#This Row],[Mesos naturals sencers treballats període justificat (01/01/2023 - 31/03/2023)]],2)</f>
        <v>0</v>
      </c>
      <c r="AR786" s="90">
        <f>Taula1[[#This Row],[% Jornada segons contracte
(no posar el símbol %) ]]-Taula1[[#This Row],[% Reducció salari per baix rendiment        (no posar el símbol %)]]</f>
        <v>0</v>
      </c>
      <c r="AS786" s="137">
        <f>ROUND((AT786/100)*22.78356164*Taula1[[#This Row],[Dies treballats període justificat (01/01/2023 - 31/03/2023)              no comptabilitzats com a mes natural sencer]],2)</f>
        <v>0</v>
      </c>
      <c r="AT786" s="90">
        <f>Taula1[[#This Row],[% Jornada segons contracte
(no posar el símbol %) ]]-Taula1[[#This Row],[% Reducció salari per baix rendiment        (no posar el símbol %)]]</f>
        <v>0</v>
      </c>
      <c r="AU786" s="137">
        <f t="shared" si="195"/>
        <v>0</v>
      </c>
      <c r="AV786" s="87"/>
      <c r="AW786" s="136">
        <f>ROUND((AX786/100)*693*Taula1[[#This Row],[Espai reservat Administració  (mesos)]],2)</f>
        <v>0</v>
      </c>
      <c r="AX786" s="90">
        <f>Taula1[[#This Row],[% Jornada segons contracte
(no posar el símbol %) ]]-Taula1[[#This Row],[% Reducció salari per baix rendiment        (no posar el símbol %)]]</f>
        <v>0</v>
      </c>
      <c r="AY786" s="131">
        <f>ROUND((AZ786/100)*22.78356164*Taula1[[#This Row],[Espai reservat Administració (dies)]],2)</f>
        <v>0</v>
      </c>
      <c r="AZ786" s="81">
        <f>Taula1[[#This Row],[% Jornada segons contracte
(no posar el símbol %) ]]-Taula1[[#This Row],[% Reducció salari per baix rendiment        (no posar el símbol %)]]</f>
        <v>0</v>
      </c>
      <c r="BA786" s="82">
        <f t="shared" si="196"/>
        <v>0</v>
      </c>
      <c r="BB786" s="41"/>
      <c r="BC786" s="131">
        <f>IF(Taula1[[#This Row],[Grup justificat     (fer servir opcions de la llista desplegable)]]=1,AI786,0)</f>
        <v>0</v>
      </c>
      <c r="BD786" s="131">
        <f>IF(Taula1[[#This Row],[Grup justificat     (fer servir opcions de la llista desplegable)]]=2,AU786,0)</f>
        <v>0</v>
      </c>
      <c r="BE786" s="41"/>
      <c r="BF786" s="131">
        <f>IF(Taula1[[#This Row],[Espai reservat Administració]]=1,AO786,0)</f>
        <v>0</v>
      </c>
      <c r="BG786" s="82">
        <f>IF(Taula1[[#This Row],[Espai reservat Administració]]=2,BA786,0)</f>
        <v>0</v>
      </c>
      <c r="BH786" s="41"/>
      <c r="BI786" s="126">
        <f>IF(Taula1[[#This Row],[Grup justificat     (fer servir opcions de la llista desplegable)]]=1,1,0)</f>
        <v>0</v>
      </c>
      <c r="BJ786" s="126">
        <f>IF(Taula1[[#This Row],[Espai reservat Administració]]=1,1,0)</f>
        <v>0</v>
      </c>
      <c r="BK786" s="111"/>
      <c r="BL786" s="126">
        <f>IF(Taula1[[#This Row],[Grup justificat     (fer servir opcions de la llista desplegable)]]=2,1,0)</f>
        <v>0</v>
      </c>
      <c r="BM786" s="126">
        <f>IF(Taula1[[#This Row],[Espai reservat Administració]]=2,1,0)</f>
        <v>0</v>
      </c>
      <c r="BN786" s="73"/>
      <c r="BO786" s="73"/>
      <c r="BP786" s="73"/>
      <c r="BQ786" s="73"/>
      <c r="BR786" s="73"/>
      <c r="BS786" s="73"/>
      <c r="BT786" s="73"/>
      <c r="BU786" s="73"/>
      <c r="BV786" s="73"/>
      <c r="BW786" s="73"/>
      <c r="BX786" s="73"/>
      <c r="BY786" s="73"/>
      <c r="BZ786" s="73"/>
      <c r="CA786" s="73"/>
      <c r="CB786" s="73"/>
      <c r="CC786" s="73"/>
      <c r="CD786" s="73"/>
      <c r="CE786" s="73"/>
      <c r="CF786" s="73"/>
      <c r="CG786" s="63">
        <f t="shared" si="197"/>
        <v>0</v>
      </c>
      <c r="CH786" s="63">
        <f t="shared" si="198"/>
        <v>0</v>
      </c>
      <c r="CI786" s="73"/>
      <c r="CJ786" s="63">
        <f>IF(Taula1[[#This Row],[Tipus de contracte                                  (fer servir opcions de la llista desplegable)]]="Indefinit",1,0)</f>
        <v>0</v>
      </c>
      <c r="CK786" s="63">
        <f>IF(Taula1[[#This Row],[Tipus de contracte                                  (fer servir opcions de la llista desplegable)]]="Temporal, igual o superior a 6 mesos",1,0)</f>
        <v>0</v>
      </c>
      <c r="CL786" s="63">
        <f>IF(Taula1[[#This Row],[Tipus de contracte                                  (fer servir opcions de la llista desplegable)]]="Substitució per IT",1,0)</f>
        <v>0</v>
      </c>
      <c r="CM786" s="73"/>
      <c r="CN786" s="63">
        <f>IF(Taula1[[#This Row],[Relació llocs de treball]]&gt;=1,1,0)</f>
        <v>0</v>
      </c>
      <c r="CO786" s="73"/>
      <c r="CP786" s="63">
        <f>IF(Taula1[[#This Row],[Identitat de gènere                                                          (fer servir opcions de la llista desplegable)]]="Home",1,0)</f>
        <v>0</v>
      </c>
      <c r="CQ786" s="63">
        <f>IF(Taula1[[#This Row],[Identitat de gènere                                                          (fer servir opcions de la llista desplegable)]]="Dona",1,0)</f>
        <v>0</v>
      </c>
      <c r="CR786" s="63">
        <f>IF(Taula1[[#This Row],[Identitat de gènere                                                          (fer servir opcions de la llista desplegable)]]="No binari",1,0)</f>
        <v>0</v>
      </c>
      <c r="CS786" s="73"/>
      <c r="CT786" s="63">
        <f t="shared" si="192"/>
        <v>0</v>
      </c>
      <c r="CU786" s="64">
        <f t="shared" si="199"/>
        <v>0</v>
      </c>
      <c r="CW786" s="64">
        <f t="shared" si="200"/>
        <v>0</v>
      </c>
      <c r="CX786" s="64">
        <f t="shared" si="201"/>
        <v>0</v>
      </c>
      <c r="CY786" s="64">
        <f t="shared" si="202"/>
        <v>0</v>
      </c>
      <c r="CZ786" s="64">
        <f t="shared" si="203"/>
        <v>0</v>
      </c>
      <c r="DB786" s="64">
        <f t="shared" si="204"/>
        <v>0</v>
      </c>
      <c r="DC786" s="64">
        <f t="shared" si="205"/>
        <v>0</v>
      </c>
      <c r="DD786" s="64">
        <f t="shared" si="206"/>
        <v>0</v>
      </c>
      <c r="DE786" s="64">
        <f t="shared" si="207"/>
        <v>0</v>
      </c>
    </row>
    <row r="787" spans="2:109" x14ac:dyDescent="0.3">
      <c r="B787" s="167"/>
      <c r="C787" s="186"/>
      <c r="D787" s="2"/>
      <c r="E787" s="67"/>
      <c r="F787" s="5"/>
      <c r="G787" s="5"/>
      <c r="H787" s="187"/>
      <c r="I787" s="111" t="str">
        <f ca="1">IF(Taula1[[#This Row],[Data naixement (format dd/mm/aaaa)]]="","0",DATEDIF(Taula1[[#This Row],[Data naixement (format dd/mm/aaaa)]],TODAY(),"Y"))</f>
        <v>0</v>
      </c>
      <c r="J787" s="6"/>
      <c r="K787" s="6"/>
      <c r="L787" s="6"/>
      <c r="M787" s="6"/>
      <c r="N787" s="56"/>
      <c r="O787" s="56"/>
      <c r="P787" s="56"/>
      <c r="Q787" s="6"/>
      <c r="R787" s="7"/>
      <c r="S787" s="143">
        <f>Taula1[[#This Row],[Mesos naturals sencers treballats període justificat (01/01/2023 - 31/03/2023)]]</f>
        <v>0</v>
      </c>
      <c r="T787" s="194">
        <f>Taula1[[#This Row],[Dies treballats període justificat (01/01/2023 - 31/03/2023)              no comptabilitzats com a mes natural sencer]]</f>
        <v>0</v>
      </c>
      <c r="U787" s="12"/>
      <c r="V787" s="7"/>
      <c r="W787" s="188"/>
      <c r="X787" s="188"/>
      <c r="Y787" s="188"/>
      <c r="Z787" s="188"/>
      <c r="AA787" s="190"/>
      <c r="AB787" s="143">
        <f>Taula1[[#This Row],[Grup justificat     (fer servir opcions de la llista desplegable)]]</f>
        <v>0</v>
      </c>
      <c r="AC787" s="182"/>
      <c r="AD787" s="39"/>
      <c r="AE787" s="131">
        <f>ROUND((AF787/100)*756*Taula1[[#This Row],[Mesos naturals sencers treballats període justificat (01/01/2023 - 31/03/2023)]],2)</f>
        <v>0</v>
      </c>
      <c r="AF787" s="81">
        <f>Taula1[[#This Row],[% Jornada segons contracte
(no posar el símbol %) ]]-Taula1[[#This Row],[% Reducció salari per baix rendiment        (no posar el símbol %)]]</f>
        <v>0</v>
      </c>
      <c r="AG787" s="131">
        <f>ROUND((AH787/100)*24.8547945*Taula1[[#This Row],[Dies treballats període justificat (01/01/2023 - 31/03/2023)              no comptabilitzats com a mes natural sencer]],2)</f>
        <v>0</v>
      </c>
      <c r="AH787" s="79">
        <f>Taula1[[#This Row],[% Jornada segons contracte
(no posar el símbol %) ]]-Taula1[[#This Row],[% Reducció salari per baix rendiment        (no posar el símbol %)]]</f>
        <v>0</v>
      </c>
      <c r="AI787" s="131">
        <f t="shared" si="193"/>
        <v>0</v>
      </c>
      <c r="AJ787" s="39"/>
      <c r="AK787" s="131">
        <f>ROUND((AL787/100)*756*Taula1[[#This Row],[Espai reservat Administració  (mesos)]],2)</f>
        <v>0</v>
      </c>
      <c r="AL787" s="81">
        <f>Taula1[[#This Row],[% Jornada segons contracte
(no posar el símbol %) ]]-Taula1[[#This Row],[% Reducció salari per baix rendiment        (no posar el símbol %)]]</f>
        <v>0</v>
      </c>
      <c r="AM787" s="131">
        <f>ROUND((AN787/100)*24.8547945*Taula1[[#This Row],[Espai reservat Administració (dies)]],2)</f>
        <v>0</v>
      </c>
      <c r="AN787" s="79">
        <f>Taula1[[#This Row],[% Jornada segons contracte
(no posar el símbol %) ]]-Taula1[[#This Row],[% Reducció salari per baix rendiment        (no posar el símbol %)]]</f>
        <v>0</v>
      </c>
      <c r="AO787" s="131">
        <f t="shared" si="194"/>
        <v>0</v>
      </c>
      <c r="AP787" s="87"/>
      <c r="AQ787" s="137">
        <f>ROUND((AR787/100)*693*Taula1[[#This Row],[Mesos naturals sencers treballats període justificat (01/01/2023 - 31/03/2023)]],2)</f>
        <v>0</v>
      </c>
      <c r="AR787" s="90">
        <f>Taula1[[#This Row],[% Jornada segons contracte
(no posar el símbol %) ]]-Taula1[[#This Row],[% Reducció salari per baix rendiment        (no posar el símbol %)]]</f>
        <v>0</v>
      </c>
      <c r="AS787" s="137">
        <f>ROUND((AT787/100)*22.78356164*Taula1[[#This Row],[Dies treballats període justificat (01/01/2023 - 31/03/2023)              no comptabilitzats com a mes natural sencer]],2)</f>
        <v>0</v>
      </c>
      <c r="AT787" s="90">
        <f>Taula1[[#This Row],[% Jornada segons contracte
(no posar el símbol %) ]]-Taula1[[#This Row],[% Reducció salari per baix rendiment        (no posar el símbol %)]]</f>
        <v>0</v>
      </c>
      <c r="AU787" s="137">
        <f t="shared" si="195"/>
        <v>0</v>
      </c>
      <c r="AV787" s="87"/>
      <c r="AW787" s="136">
        <f>ROUND((AX787/100)*693*Taula1[[#This Row],[Espai reservat Administració  (mesos)]],2)</f>
        <v>0</v>
      </c>
      <c r="AX787" s="90">
        <f>Taula1[[#This Row],[% Jornada segons contracte
(no posar el símbol %) ]]-Taula1[[#This Row],[% Reducció salari per baix rendiment        (no posar el símbol %)]]</f>
        <v>0</v>
      </c>
      <c r="AY787" s="131">
        <f>ROUND((AZ787/100)*22.78356164*Taula1[[#This Row],[Espai reservat Administració (dies)]],2)</f>
        <v>0</v>
      </c>
      <c r="AZ787" s="81">
        <f>Taula1[[#This Row],[% Jornada segons contracte
(no posar el símbol %) ]]-Taula1[[#This Row],[% Reducció salari per baix rendiment        (no posar el símbol %)]]</f>
        <v>0</v>
      </c>
      <c r="BA787" s="82">
        <f t="shared" si="196"/>
        <v>0</v>
      </c>
      <c r="BB787" s="41"/>
      <c r="BC787" s="131">
        <f>IF(Taula1[[#This Row],[Grup justificat     (fer servir opcions de la llista desplegable)]]=1,AI787,0)</f>
        <v>0</v>
      </c>
      <c r="BD787" s="131">
        <f>IF(Taula1[[#This Row],[Grup justificat     (fer servir opcions de la llista desplegable)]]=2,AU787,0)</f>
        <v>0</v>
      </c>
      <c r="BE787" s="41"/>
      <c r="BF787" s="131">
        <f>IF(Taula1[[#This Row],[Espai reservat Administració]]=1,AO787,0)</f>
        <v>0</v>
      </c>
      <c r="BG787" s="82">
        <f>IF(Taula1[[#This Row],[Espai reservat Administració]]=2,BA787,0)</f>
        <v>0</v>
      </c>
      <c r="BH787" s="41"/>
      <c r="BI787" s="126">
        <f>IF(Taula1[[#This Row],[Grup justificat     (fer servir opcions de la llista desplegable)]]=1,1,0)</f>
        <v>0</v>
      </c>
      <c r="BJ787" s="126">
        <f>IF(Taula1[[#This Row],[Espai reservat Administració]]=1,1,0)</f>
        <v>0</v>
      </c>
      <c r="BK787" s="111"/>
      <c r="BL787" s="126">
        <f>IF(Taula1[[#This Row],[Grup justificat     (fer servir opcions de la llista desplegable)]]=2,1,0)</f>
        <v>0</v>
      </c>
      <c r="BM787" s="126">
        <f>IF(Taula1[[#This Row],[Espai reservat Administració]]=2,1,0)</f>
        <v>0</v>
      </c>
      <c r="BN787" s="73"/>
      <c r="BO787" s="73"/>
      <c r="BP787" s="73"/>
      <c r="BQ787" s="73"/>
      <c r="BR787" s="73"/>
      <c r="BS787" s="73"/>
      <c r="BT787" s="73"/>
      <c r="BU787" s="73"/>
      <c r="BV787" s="73"/>
      <c r="BW787" s="73"/>
      <c r="BX787" s="73"/>
      <c r="BY787" s="73"/>
      <c r="BZ787" s="73"/>
      <c r="CA787" s="73"/>
      <c r="CB787" s="73"/>
      <c r="CC787" s="73"/>
      <c r="CD787" s="73"/>
      <c r="CE787" s="73"/>
      <c r="CF787" s="73"/>
      <c r="CG787" s="63">
        <f t="shared" si="197"/>
        <v>0</v>
      </c>
      <c r="CH787" s="63">
        <f t="shared" si="198"/>
        <v>0</v>
      </c>
      <c r="CI787" s="73"/>
      <c r="CJ787" s="63">
        <f>IF(Taula1[[#This Row],[Tipus de contracte                                  (fer servir opcions de la llista desplegable)]]="Indefinit",1,0)</f>
        <v>0</v>
      </c>
      <c r="CK787" s="63">
        <f>IF(Taula1[[#This Row],[Tipus de contracte                                  (fer servir opcions de la llista desplegable)]]="Temporal, igual o superior a 6 mesos",1,0)</f>
        <v>0</v>
      </c>
      <c r="CL787" s="63">
        <f>IF(Taula1[[#This Row],[Tipus de contracte                                  (fer servir opcions de la llista desplegable)]]="Substitució per IT",1,0)</f>
        <v>0</v>
      </c>
      <c r="CM787" s="73"/>
      <c r="CN787" s="63">
        <f>IF(Taula1[[#This Row],[Relació llocs de treball]]&gt;=1,1,0)</f>
        <v>0</v>
      </c>
      <c r="CO787" s="73"/>
      <c r="CP787" s="63">
        <f>IF(Taula1[[#This Row],[Identitat de gènere                                                          (fer servir opcions de la llista desplegable)]]="Home",1,0)</f>
        <v>0</v>
      </c>
      <c r="CQ787" s="63">
        <f>IF(Taula1[[#This Row],[Identitat de gènere                                                          (fer servir opcions de la llista desplegable)]]="Dona",1,0)</f>
        <v>0</v>
      </c>
      <c r="CR787" s="63">
        <f>IF(Taula1[[#This Row],[Identitat de gènere                                                          (fer servir opcions de la llista desplegable)]]="No binari",1,0)</f>
        <v>0</v>
      </c>
      <c r="CS787" s="73"/>
      <c r="CT787" s="63">
        <f t="shared" si="192"/>
        <v>0</v>
      </c>
      <c r="CU787" s="64">
        <f t="shared" si="199"/>
        <v>0</v>
      </c>
      <c r="CW787" s="64">
        <f t="shared" si="200"/>
        <v>0</v>
      </c>
      <c r="CX787" s="64">
        <f t="shared" si="201"/>
        <v>0</v>
      </c>
      <c r="CY787" s="64">
        <f t="shared" si="202"/>
        <v>0</v>
      </c>
      <c r="CZ787" s="64">
        <f t="shared" si="203"/>
        <v>0</v>
      </c>
      <c r="DB787" s="64">
        <f t="shared" si="204"/>
        <v>0</v>
      </c>
      <c r="DC787" s="64">
        <f t="shared" si="205"/>
        <v>0</v>
      </c>
      <c r="DD787" s="64">
        <f t="shared" si="206"/>
        <v>0</v>
      </c>
      <c r="DE787" s="64">
        <f t="shared" si="207"/>
        <v>0</v>
      </c>
    </row>
    <row r="788" spans="2:109" x14ac:dyDescent="0.3">
      <c r="B788" s="167"/>
      <c r="C788" s="186"/>
      <c r="D788" s="2"/>
      <c r="E788" s="67"/>
      <c r="F788" s="5"/>
      <c r="G788" s="5"/>
      <c r="H788" s="187"/>
      <c r="I788" s="111" t="str">
        <f ca="1">IF(Taula1[[#This Row],[Data naixement (format dd/mm/aaaa)]]="","0",DATEDIF(Taula1[[#This Row],[Data naixement (format dd/mm/aaaa)]],TODAY(),"Y"))</f>
        <v>0</v>
      </c>
      <c r="J788" s="6"/>
      <c r="K788" s="6"/>
      <c r="L788" s="6"/>
      <c r="M788" s="6"/>
      <c r="N788" s="56"/>
      <c r="O788" s="56"/>
      <c r="P788" s="56"/>
      <c r="Q788" s="6"/>
      <c r="R788" s="7"/>
      <c r="S788" s="143">
        <f>Taula1[[#This Row],[Mesos naturals sencers treballats període justificat (01/01/2023 - 31/03/2023)]]</f>
        <v>0</v>
      </c>
      <c r="T788" s="194">
        <f>Taula1[[#This Row],[Dies treballats període justificat (01/01/2023 - 31/03/2023)              no comptabilitzats com a mes natural sencer]]</f>
        <v>0</v>
      </c>
      <c r="U788" s="12"/>
      <c r="V788" s="7"/>
      <c r="W788" s="188"/>
      <c r="X788" s="188"/>
      <c r="Y788" s="188"/>
      <c r="Z788" s="188"/>
      <c r="AA788" s="190"/>
      <c r="AB788" s="143">
        <f>Taula1[[#This Row],[Grup justificat     (fer servir opcions de la llista desplegable)]]</f>
        <v>0</v>
      </c>
      <c r="AC788" s="182"/>
      <c r="AD788" s="39"/>
      <c r="AE788" s="131">
        <f>ROUND((AF788/100)*756*Taula1[[#This Row],[Mesos naturals sencers treballats període justificat (01/01/2023 - 31/03/2023)]],2)</f>
        <v>0</v>
      </c>
      <c r="AF788" s="81">
        <f>Taula1[[#This Row],[% Jornada segons contracte
(no posar el símbol %) ]]-Taula1[[#This Row],[% Reducció salari per baix rendiment        (no posar el símbol %)]]</f>
        <v>0</v>
      </c>
      <c r="AG788" s="131">
        <f>ROUND((AH788/100)*24.8547945*Taula1[[#This Row],[Dies treballats període justificat (01/01/2023 - 31/03/2023)              no comptabilitzats com a mes natural sencer]],2)</f>
        <v>0</v>
      </c>
      <c r="AH788" s="79">
        <f>Taula1[[#This Row],[% Jornada segons contracte
(no posar el símbol %) ]]-Taula1[[#This Row],[% Reducció salari per baix rendiment        (no posar el símbol %)]]</f>
        <v>0</v>
      </c>
      <c r="AI788" s="131">
        <f t="shared" si="193"/>
        <v>0</v>
      </c>
      <c r="AJ788" s="39"/>
      <c r="AK788" s="131">
        <f>ROUND((AL788/100)*756*Taula1[[#This Row],[Espai reservat Administració  (mesos)]],2)</f>
        <v>0</v>
      </c>
      <c r="AL788" s="81">
        <f>Taula1[[#This Row],[% Jornada segons contracte
(no posar el símbol %) ]]-Taula1[[#This Row],[% Reducció salari per baix rendiment        (no posar el símbol %)]]</f>
        <v>0</v>
      </c>
      <c r="AM788" s="131">
        <f>ROUND((AN788/100)*24.8547945*Taula1[[#This Row],[Espai reservat Administració (dies)]],2)</f>
        <v>0</v>
      </c>
      <c r="AN788" s="79">
        <f>Taula1[[#This Row],[% Jornada segons contracte
(no posar el símbol %) ]]-Taula1[[#This Row],[% Reducció salari per baix rendiment        (no posar el símbol %)]]</f>
        <v>0</v>
      </c>
      <c r="AO788" s="131">
        <f t="shared" si="194"/>
        <v>0</v>
      </c>
      <c r="AP788" s="87"/>
      <c r="AQ788" s="137">
        <f>ROUND((AR788/100)*693*Taula1[[#This Row],[Mesos naturals sencers treballats període justificat (01/01/2023 - 31/03/2023)]],2)</f>
        <v>0</v>
      </c>
      <c r="AR788" s="90">
        <f>Taula1[[#This Row],[% Jornada segons contracte
(no posar el símbol %) ]]-Taula1[[#This Row],[% Reducció salari per baix rendiment        (no posar el símbol %)]]</f>
        <v>0</v>
      </c>
      <c r="AS788" s="137">
        <f>ROUND((AT788/100)*22.78356164*Taula1[[#This Row],[Dies treballats període justificat (01/01/2023 - 31/03/2023)              no comptabilitzats com a mes natural sencer]],2)</f>
        <v>0</v>
      </c>
      <c r="AT788" s="90">
        <f>Taula1[[#This Row],[% Jornada segons contracte
(no posar el símbol %) ]]-Taula1[[#This Row],[% Reducció salari per baix rendiment        (no posar el símbol %)]]</f>
        <v>0</v>
      </c>
      <c r="AU788" s="137">
        <f t="shared" si="195"/>
        <v>0</v>
      </c>
      <c r="AV788" s="87"/>
      <c r="AW788" s="136">
        <f>ROUND((AX788/100)*693*Taula1[[#This Row],[Espai reservat Administració  (mesos)]],2)</f>
        <v>0</v>
      </c>
      <c r="AX788" s="90">
        <f>Taula1[[#This Row],[% Jornada segons contracte
(no posar el símbol %) ]]-Taula1[[#This Row],[% Reducció salari per baix rendiment        (no posar el símbol %)]]</f>
        <v>0</v>
      </c>
      <c r="AY788" s="131">
        <f>ROUND((AZ788/100)*22.78356164*Taula1[[#This Row],[Espai reservat Administració (dies)]],2)</f>
        <v>0</v>
      </c>
      <c r="AZ788" s="81">
        <f>Taula1[[#This Row],[% Jornada segons contracte
(no posar el símbol %) ]]-Taula1[[#This Row],[% Reducció salari per baix rendiment        (no posar el símbol %)]]</f>
        <v>0</v>
      </c>
      <c r="BA788" s="82">
        <f t="shared" si="196"/>
        <v>0</v>
      </c>
      <c r="BB788" s="41"/>
      <c r="BC788" s="131">
        <f>IF(Taula1[[#This Row],[Grup justificat     (fer servir opcions de la llista desplegable)]]=1,AI788,0)</f>
        <v>0</v>
      </c>
      <c r="BD788" s="131">
        <f>IF(Taula1[[#This Row],[Grup justificat     (fer servir opcions de la llista desplegable)]]=2,AU788,0)</f>
        <v>0</v>
      </c>
      <c r="BE788" s="41"/>
      <c r="BF788" s="131">
        <f>IF(Taula1[[#This Row],[Espai reservat Administració]]=1,AO788,0)</f>
        <v>0</v>
      </c>
      <c r="BG788" s="82">
        <f>IF(Taula1[[#This Row],[Espai reservat Administració]]=2,BA788,0)</f>
        <v>0</v>
      </c>
      <c r="BH788" s="41"/>
      <c r="BI788" s="126">
        <f>IF(Taula1[[#This Row],[Grup justificat     (fer servir opcions de la llista desplegable)]]=1,1,0)</f>
        <v>0</v>
      </c>
      <c r="BJ788" s="126">
        <f>IF(Taula1[[#This Row],[Espai reservat Administració]]=1,1,0)</f>
        <v>0</v>
      </c>
      <c r="BK788" s="111"/>
      <c r="BL788" s="126">
        <f>IF(Taula1[[#This Row],[Grup justificat     (fer servir opcions de la llista desplegable)]]=2,1,0)</f>
        <v>0</v>
      </c>
      <c r="BM788" s="126">
        <f>IF(Taula1[[#This Row],[Espai reservat Administració]]=2,1,0)</f>
        <v>0</v>
      </c>
      <c r="BN788" s="73"/>
      <c r="BO788" s="73"/>
      <c r="BP788" s="73"/>
      <c r="BQ788" s="73"/>
      <c r="BR788" s="73"/>
      <c r="BS788" s="73"/>
      <c r="BT788" s="73"/>
      <c r="BU788" s="73"/>
      <c r="BV788" s="73"/>
      <c r="BW788" s="73"/>
      <c r="BX788" s="73"/>
      <c r="BY788" s="73"/>
      <c r="BZ788" s="73"/>
      <c r="CA788" s="73"/>
      <c r="CB788" s="73"/>
      <c r="CC788" s="73"/>
      <c r="CD788" s="73"/>
      <c r="CE788" s="73"/>
      <c r="CF788" s="73"/>
      <c r="CG788" s="63">
        <f t="shared" si="197"/>
        <v>0</v>
      </c>
      <c r="CH788" s="63">
        <f t="shared" si="198"/>
        <v>0</v>
      </c>
      <c r="CI788" s="73"/>
      <c r="CJ788" s="63">
        <f>IF(Taula1[[#This Row],[Tipus de contracte                                  (fer servir opcions de la llista desplegable)]]="Indefinit",1,0)</f>
        <v>0</v>
      </c>
      <c r="CK788" s="63">
        <f>IF(Taula1[[#This Row],[Tipus de contracte                                  (fer servir opcions de la llista desplegable)]]="Temporal, igual o superior a 6 mesos",1,0)</f>
        <v>0</v>
      </c>
      <c r="CL788" s="63">
        <f>IF(Taula1[[#This Row],[Tipus de contracte                                  (fer servir opcions de la llista desplegable)]]="Substitució per IT",1,0)</f>
        <v>0</v>
      </c>
      <c r="CM788" s="73"/>
      <c r="CN788" s="63">
        <f>IF(Taula1[[#This Row],[Relació llocs de treball]]&gt;=1,1,0)</f>
        <v>0</v>
      </c>
      <c r="CO788" s="73"/>
      <c r="CP788" s="63">
        <f>IF(Taula1[[#This Row],[Identitat de gènere                                                          (fer servir opcions de la llista desplegable)]]="Home",1,0)</f>
        <v>0</v>
      </c>
      <c r="CQ788" s="63">
        <f>IF(Taula1[[#This Row],[Identitat de gènere                                                          (fer servir opcions de la llista desplegable)]]="Dona",1,0)</f>
        <v>0</v>
      </c>
      <c r="CR788" s="63">
        <f>IF(Taula1[[#This Row],[Identitat de gènere                                                          (fer servir opcions de la llista desplegable)]]="No binari",1,0)</f>
        <v>0</v>
      </c>
      <c r="CS788" s="73"/>
      <c r="CT788" s="63">
        <f t="shared" si="192"/>
        <v>0</v>
      </c>
      <c r="CU788" s="64">
        <f t="shared" si="199"/>
        <v>0</v>
      </c>
      <c r="CW788" s="64">
        <f t="shared" si="200"/>
        <v>0</v>
      </c>
      <c r="CX788" s="64">
        <f t="shared" si="201"/>
        <v>0</v>
      </c>
      <c r="CY788" s="64">
        <f t="shared" si="202"/>
        <v>0</v>
      </c>
      <c r="CZ788" s="64">
        <f t="shared" si="203"/>
        <v>0</v>
      </c>
      <c r="DB788" s="64">
        <f t="shared" si="204"/>
        <v>0</v>
      </c>
      <c r="DC788" s="64">
        <f t="shared" si="205"/>
        <v>0</v>
      </c>
      <c r="DD788" s="64">
        <f t="shared" si="206"/>
        <v>0</v>
      </c>
      <c r="DE788" s="64">
        <f t="shared" si="207"/>
        <v>0</v>
      </c>
    </row>
    <row r="789" spans="2:109" x14ac:dyDescent="0.3">
      <c r="B789" s="167"/>
      <c r="C789" s="186"/>
      <c r="D789" s="2"/>
      <c r="E789" s="67"/>
      <c r="F789" s="5"/>
      <c r="G789" s="5"/>
      <c r="H789" s="187"/>
      <c r="I789" s="111" t="str">
        <f ca="1">IF(Taula1[[#This Row],[Data naixement (format dd/mm/aaaa)]]="","0",DATEDIF(Taula1[[#This Row],[Data naixement (format dd/mm/aaaa)]],TODAY(),"Y"))</f>
        <v>0</v>
      </c>
      <c r="J789" s="6"/>
      <c r="K789" s="6"/>
      <c r="L789" s="6"/>
      <c r="M789" s="6"/>
      <c r="N789" s="56"/>
      <c r="O789" s="56"/>
      <c r="P789" s="56"/>
      <c r="Q789" s="6"/>
      <c r="R789" s="7"/>
      <c r="S789" s="143">
        <f>Taula1[[#This Row],[Mesos naturals sencers treballats període justificat (01/01/2023 - 31/03/2023)]]</f>
        <v>0</v>
      </c>
      <c r="T789" s="194">
        <f>Taula1[[#This Row],[Dies treballats període justificat (01/01/2023 - 31/03/2023)              no comptabilitzats com a mes natural sencer]]</f>
        <v>0</v>
      </c>
      <c r="U789" s="12"/>
      <c r="V789" s="7"/>
      <c r="W789" s="188"/>
      <c r="X789" s="188"/>
      <c r="Y789" s="188"/>
      <c r="Z789" s="188"/>
      <c r="AA789" s="190"/>
      <c r="AB789" s="143">
        <f>Taula1[[#This Row],[Grup justificat     (fer servir opcions de la llista desplegable)]]</f>
        <v>0</v>
      </c>
      <c r="AC789" s="182"/>
      <c r="AD789" s="39"/>
      <c r="AE789" s="131">
        <f>ROUND((AF789/100)*756*Taula1[[#This Row],[Mesos naturals sencers treballats període justificat (01/01/2023 - 31/03/2023)]],2)</f>
        <v>0</v>
      </c>
      <c r="AF789" s="81">
        <f>Taula1[[#This Row],[% Jornada segons contracte
(no posar el símbol %) ]]-Taula1[[#This Row],[% Reducció salari per baix rendiment        (no posar el símbol %)]]</f>
        <v>0</v>
      </c>
      <c r="AG789" s="131">
        <f>ROUND((AH789/100)*24.8547945*Taula1[[#This Row],[Dies treballats període justificat (01/01/2023 - 31/03/2023)              no comptabilitzats com a mes natural sencer]],2)</f>
        <v>0</v>
      </c>
      <c r="AH789" s="79">
        <f>Taula1[[#This Row],[% Jornada segons contracte
(no posar el símbol %) ]]-Taula1[[#This Row],[% Reducció salari per baix rendiment        (no posar el símbol %)]]</f>
        <v>0</v>
      </c>
      <c r="AI789" s="131">
        <f t="shared" si="193"/>
        <v>0</v>
      </c>
      <c r="AJ789" s="39"/>
      <c r="AK789" s="131">
        <f>ROUND((AL789/100)*756*Taula1[[#This Row],[Espai reservat Administració  (mesos)]],2)</f>
        <v>0</v>
      </c>
      <c r="AL789" s="81">
        <f>Taula1[[#This Row],[% Jornada segons contracte
(no posar el símbol %) ]]-Taula1[[#This Row],[% Reducció salari per baix rendiment        (no posar el símbol %)]]</f>
        <v>0</v>
      </c>
      <c r="AM789" s="131">
        <f>ROUND((AN789/100)*24.8547945*Taula1[[#This Row],[Espai reservat Administració (dies)]],2)</f>
        <v>0</v>
      </c>
      <c r="AN789" s="79">
        <f>Taula1[[#This Row],[% Jornada segons contracte
(no posar el símbol %) ]]-Taula1[[#This Row],[% Reducció salari per baix rendiment        (no posar el símbol %)]]</f>
        <v>0</v>
      </c>
      <c r="AO789" s="131">
        <f t="shared" si="194"/>
        <v>0</v>
      </c>
      <c r="AP789" s="87"/>
      <c r="AQ789" s="137">
        <f>ROUND((AR789/100)*693*Taula1[[#This Row],[Mesos naturals sencers treballats període justificat (01/01/2023 - 31/03/2023)]],2)</f>
        <v>0</v>
      </c>
      <c r="AR789" s="90">
        <f>Taula1[[#This Row],[% Jornada segons contracte
(no posar el símbol %) ]]-Taula1[[#This Row],[% Reducció salari per baix rendiment        (no posar el símbol %)]]</f>
        <v>0</v>
      </c>
      <c r="AS789" s="137">
        <f>ROUND((AT789/100)*22.78356164*Taula1[[#This Row],[Dies treballats període justificat (01/01/2023 - 31/03/2023)              no comptabilitzats com a mes natural sencer]],2)</f>
        <v>0</v>
      </c>
      <c r="AT789" s="90">
        <f>Taula1[[#This Row],[% Jornada segons contracte
(no posar el símbol %) ]]-Taula1[[#This Row],[% Reducció salari per baix rendiment        (no posar el símbol %)]]</f>
        <v>0</v>
      </c>
      <c r="AU789" s="137">
        <f t="shared" si="195"/>
        <v>0</v>
      </c>
      <c r="AV789" s="87"/>
      <c r="AW789" s="136">
        <f>ROUND((AX789/100)*693*Taula1[[#This Row],[Espai reservat Administració  (mesos)]],2)</f>
        <v>0</v>
      </c>
      <c r="AX789" s="90">
        <f>Taula1[[#This Row],[% Jornada segons contracte
(no posar el símbol %) ]]-Taula1[[#This Row],[% Reducció salari per baix rendiment        (no posar el símbol %)]]</f>
        <v>0</v>
      </c>
      <c r="AY789" s="131">
        <f>ROUND((AZ789/100)*22.78356164*Taula1[[#This Row],[Espai reservat Administració (dies)]],2)</f>
        <v>0</v>
      </c>
      <c r="AZ789" s="81">
        <f>Taula1[[#This Row],[% Jornada segons contracte
(no posar el símbol %) ]]-Taula1[[#This Row],[% Reducció salari per baix rendiment        (no posar el símbol %)]]</f>
        <v>0</v>
      </c>
      <c r="BA789" s="82">
        <f t="shared" si="196"/>
        <v>0</v>
      </c>
      <c r="BB789" s="41"/>
      <c r="BC789" s="131">
        <f>IF(Taula1[[#This Row],[Grup justificat     (fer servir opcions de la llista desplegable)]]=1,AI789,0)</f>
        <v>0</v>
      </c>
      <c r="BD789" s="131">
        <f>IF(Taula1[[#This Row],[Grup justificat     (fer servir opcions de la llista desplegable)]]=2,AU789,0)</f>
        <v>0</v>
      </c>
      <c r="BE789" s="41"/>
      <c r="BF789" s="131">
        <f>IF(Taula1[[#This Row],[Espai reservat Administració]]=1,AO789,0)</f>
        <v>0</v>
      </c>
      <c r="BG789" s="82">
        <f>IF(Taula1[[#This Row],[Espai reservat Administració]]=2,BA789,0)</f>
        <v>0</v>
      </c>
      <c r="BH789" s="41"/>
      <c r="BI789" s="126">
        <f>IF(Taula1[[#This Row],[Grup justificat     (fer servir opcions de la llista desplegable)]]=1,1,0)</f>
        <v>0</v>
      </c>
      <c r="BJ789" s="126">
        <f>IF(Taula1[[#This Row],[Espai reservat Administració]]=1,1,0)</f>
        <v>0</v>
      </c>
      <c r="BK789" s="111"/>
      <c r="BL789" s="126">
        <f>IF(Taula1[[#This Row],[Grup justificat     (fer servir opcions de la llista desplegable)]]=2,1,0)</f>
        <v>0</v>
      </c>
      <c r="BM789" s="126">
        <f>IF(Taula1[[#This Row],[Espai reservat Administració]]=2,1,0)</f>
        <v>0</v>
      </c>
      <c r="BN789" s="73"/>
      <c r="BO789" s="73"/>
      <c r="BP789" s="73"/>
      <c r="BQ789" s="73"/>
      <c r="BR789" s="73"/>
      <c r="BS789" s="73"/>
      <c r="BT789" s="73"/>
      <c r="BU789" s="73"/>
      <c r="BV789" s="73"/>
      <c r="BW789" s="73"/>
      <c r="BX789" s="73"/>
      <c r="BY789" s="73"/>
      <c r="BZ789" s="73"/>
      <c r="CA789" s="73"/>
      <c r="CB789" s="73"/>
      <c r="CC789" s="73"/>
      <c r="CD789" s="73"/>
      <c r="CE789" s="73"/>
      <c r="CF789" s="73"/>
      <c r="CG789" s="63">
        <f t="shared" si="197"/>
        <v>0</v>
      </c>
      <c r="CH789" s="63">
        <f t="shared" si="198"/>
        <v>0</v>
      </c>
      <c r="CI789" s="73"/>
      <c r="CJ789" s="63">
        <f>IF(Taula1[[#This Row],[Tipus de contracte                                  (fer servir opcions de la llista desplegable)]]="Indefinit",1,0)</f>
        <v>0</v>
      </c>
      <c r="CK789" s="63">
        <f>IF(Taula1[[#This Row],[Tipus de contracte                                  (fer servir opcions de la llista desplegable)]]="Temporal, igual o superior a 6 mesos",1,0)</f>
        <v>0</v>
      </c>
      <c r="CL789" s="63">
        <f>IF(Taula1[[#This Row],[Tipus de contracte                                  (fer servir opcions de la llista desplegable)]]="Substitució per IT",1,0)</f>
        <v>0</v>
      </c>
      <c r="CM789" s="73"/>
      <c r="CN789" s="63">
        <f>IF(Taula1[[#This Row],[Relació llocs de treball]]&gt;=1,1,0)</f>
        <v>0</v>
      </c>
      <c r="CO789" s="73"/>
      <c r="CP789" s="63">
        <f>IF(Taula1[[#This Row],[Identitat de gènere                                                          (fer servir opcions de la llista desplegable)]]="Home",1,0)</f>
        <v>0</v>
      </c>
      <c r="CQ789" s="63">
        <f>IF(Taula1[[#This Row],[Identitat de gènere                                                          (fer servir opcions de la llista desplegable)]]="Dona",1,0)</f>
        <v>0</v>
      </c>
      <c r="CR789" s="63">
        <f>IF(Taula1[[#This Row],[Identitat de gènere                                                          (fer servir opcions de la llista desplegable)]]="No binari",1,0)</f>
        <v>0</v>
      </c>
      <c r="CS789" s="73"/>
      <c r="CT789" s="63">
        <f t="shared" si="192"/>
        <v>0</v>
      </c>
      <c r="CU789" s="64">
        <f t="shared" si="199"/>
        <v>0</v>
      </c>
      <c r="CW789" s="64">
        <f t="shared" si="200"/>
        <v>0</v>
      </c>
      <c r="CX789" s="64">
        <f t="shared" si="201"/>
        <v>0</v>
      </c>
      <c r="CY789" s="64">
        <f t="shared" si="202"/>
        <v>0</v>
      </c>
      <c r="CZ789" s="64">
        <f t="shared" si="203"/>
        <v>0</v>
      </c>
      <c r="DB789" s="64">
        <f t="shared" si="204"/>
        <v>0</v>
      </c>
      <c r="DC789" s="64">
        <f t="shared" si="205"/>
        <v>0</v>
      </c>
      <c r="DD789" s="64">
        <f t="shared" si="206"/>
        <v>0</v>
      </c>
      <c r="DE789" s="64">
        <f t="shared" si="207"/>
        <v>0</v>
      </c>
    </row>
    <row r="790" spans="2:109" x14ac:dyDescent="0.3">
      <c r="B790" s="167"/>
      <c r="C790" s="186"/>
      <c r="D790" s="2"/>
      <c r="E790" s="67"/>
      <c r="F790" s="5"/>
      <c r="G790" s="5"/>
      <c r="H790" s="187"/>
      <c r="I790" s="111" t="str">
        <f ca="1">IF(Taula1[[#This Row],[Data naixement (format dd/mm/aaaa)]]="","0",DATEDIF(Taula1[[#This Row],[Data naixement (format dd/mm/aaaa)]],TODAY(),"Y"))</f>
        <v>0</v>
      </c>
      <c r="J790" s="6"/>
      <c r="K790" s="6"/>
      <c r="L790" s="6"/>
      <c r="M790" s="6"/>
      <c r="N790" s="56"/>
      <c r="O790" s="56"/>
      <c r="P790" s="56"/>
      <c r="Q790" s="6"/>
      <c r="R790" s="7"/>
      <c r="S790" s="143">
        <f>Taula1[[#This Row],[Mesos naturals sencers treballats període justificat (01/01/2023 - 31/03/2023)]]</f>
        <v>0</v>
      </c>
      <c r="T790" s="194">
        <f>Taula1[[#This Row],[Dies treballats període justificat (01/01/2023 - 31/03/2023)              no comptabilitzats com a mes natural sencer]]</f>
        <v>0</v>
      </c>
      <c r="U790" s="12"/>
      <c r="V790" s="7"/>
      <c r="W790" s="188"/>
      <c r="X790" s="188"/>
      <c r="Y790" s="188"/>
      <c r="Z790" s="188"/>
      <c r="AA790" s="190"/>
      <c r="AB790" s="143">
        <f>Taula1[[#This Row],[Grup justificat     (fer servir opcions de la llista desplegable)]]</f>
        <v>0</v>
      </c>
      <c r="AC790" s="182"/>
      <c r="AD790" s="39"/>
      <c r="AE790" s="131">
        <f>ROUND((AF790/100)*756*Taula1[[#This Row],[Mesos naturals sencers treballats període justificat (01/01/2023 - 31/03/2023)]],2)</f>
        <v>0</v>
      </c>
      <c r="AF790" s="81">
        <f>Taula1[[#This Row],[% Jornada segons contracte
(no posar el símbol %) ]]-Taula1[[#This Row],[% Reducció salari per baix rendiment        (no posar el símbol %)]]</f>
        <v>0</v>
      </c>
      <c r="AG790" s="131">
        <f>ROUND((AH790/100)*24.8547945*Taula1[[#This Row],[Dies treballats període justificat (01/01/2023 - 31/03/2023)              no comptabilitzats com a mes natural sencer]],2)</f>
        <v>0</v>
      </c>
      <c r="AH790" s="79">
        <f>Taula1[[#This Row],[% Jornada segons contracte
(no posar el símbol %) ]]-Taula1[[#This Row],[% Reducció salari per baix rendiment        (no posar el símbol %)]]</f>
        <v>0</v>
      </c>
      <c r="AI790" s="131">
        <f t="shared" si="193"/>
        <v>0</v>
      </c>
      <c r="AJ790" s="39"/>
      <c r="AK790" s="131">
        <f>ROUND((AL790/100)*756*Taula1[[#This Row],[Espai reservat Administració  (mesos)]],2)</f>
        <v>0</v>
      </c>
      <c r="AL790" s="81">
        <f>Taula1[[#This Row],[% Jornada segons contracte
(no posar el símbol %) ]]-Taula1[[#This Row],[% Reducció salari per baix rendiment        (no posar el símbol %)]]</f>
        <v>0</v>
      </c>
      <c r="AM790" s="131">
        <f>ROUND((AN790/100)*24.8547945*Taula1[[#This Row],[Espai reservat Administració (dies)]],2)</f>
        <v>0</v>
      </c>
      <c r="AN790" s="79">
        <f>Taula1[[#This Row],[% Jornada segons contracte
(no posar el símbol %) ]]-Taula1[[#This Row],[% Reducció salari per baix rendiment        (no posar el símbol %)]]</f>
        <v>0</v>
      </c>
      <c r="AO790" s="131">
        <f t="shared" si="194"/>
        <v>0</v>
      </c>
      <c r="AP790" s="87"/>
      <c r="AQ790" s="137">
        <f>ROUND((AR790/100)*693*Taula1[[#This Row],[Mesos naturals sencers treballats període justificat (01/01/2023 - 31/03/2023)]],2)</f>
        <v>0</v>
      </c>
      <c r="AR790" s="90">
        <f>Taula1[[#This Row],[% Jornada segons contracte
(no posar el símbol %) ]]-Taula1[[#This Row],[% Reducció salari per baix rendiment        (no posar el símbol %)]]</f>
        <v>0</v>
      </c>
      <c r="AS790" s="137">
        <f>ROUND((AT790/100)*22.78356164*Taula1[[#This Row],[Dies treballats període justificat (01/01/2023 - 31/03/2023)              no comptabilitzats com a mes natural sencer]],2)</f>
        <v>0</v>
      </c>
      <c r="AT790" s="90">
        <f>Taula1[[#This Row],[% Jornada segons contracte
(no posar el símbol %) ]]-Taula1[[#This Row],[% Reducció salari per baix rendiment        (no posar el símbol %)]]</f>
        <v>0</v>
      </c>
      <c r="AU790" s="137">
        <f t="shared" si="195"/>
        <v>0</v>
      </c>
      <c r="AV790" s="87"/>
      <c r="AW790" s="136">
        <f>ROUND((AX790/100)*693*Taula1[[#This Row],[Espai reservat Administració  (mesos)]],2)</f>
        <v>0</v>
      </c>
      <c r="AX790" s="90">
        <f>Taula1[[#This Row],[% Jornada segons contracte
(no posar el símbol %) ]]-Taula1[[#This Row],[% Reducció salari per baix rendiment        (no posar el símbol %)]]</f>
        <v>0</v>
      </c>
      <c r="AY790" s="131">
        <f>ROUND((AZ790/100)*22.78356164*Taula1[[#This Row],[Espai reservat Administració (dies)]],2)</f>
        <v>0</v>
      </c>
      <c r="AZ790" s="81">
        <f>Taula1[[#This Row],[% Jornada segons contracte
(no posar el símbol %) ]]-Taula1[[#This Row],[% Reducció salari per baix rendiment        (no posar el símbol %)]]</f>
        <v>0</v>
      </c>
      <c r="BA790" s="82">
        <f t="shared" si="196"/>
        <v>0</v>
      </c>
      <c r="BB790" s="41"/>
      <c r="BC790" s="131">
        <f>IF(Taula1[[#This Row],[Grup justificat     (fer servir opcions de la llista desplegable)]]=1,AI790,0)</f>
        <v>0</v>
      </c>
      <c r="BD790" s="131">
        <f>IF(Taula1[[#This Row],[Grup justificat     (fer servir opcions de la llista desplegable)]]=2,AU790,0)</f>
        <v>0</v>
      </c>
      <c r="BE790" s="41"/>
      <c r="BF790" s="131">
        <f>IF(Taula1[[#This Row],[Espai reservat Administració]]=1,AO790,0)</f>
        <v>0</v>
      </c>
      <c r="BG790" s="82">
        <f>IF(Taula1[[#This Row],[Espai reservat Administració]]=2,BA790,0)</f>
        <v>0</v>
      </c>
      <c r="BH790" s="41"/>
      <c r="BI790" s="126">
        <f>IF(Taula1[[#This Row],[Grup justificat     (fer servir opcions de la llista desplegable)]]=1,1,0)</f>
        <v>0</v>
      </c>
      <c r="BJ790" s="126">
        <f>IF(Taula1[[#This Row],[Espai reservat Administració]]=1,1,0)</f>
        <v>0</v>
      </c>
      <c r="BK790" s="111"/>
      <c r="BL790" s="126">
        <f>IF(Taula1[[#This Row],[Grup justificat     (fer servir opcions de la llista desplegable)]]=2,1,0)</f>
        <v>0</v>
      </c>
      <c r="BM790" s="126">
        <f>IF(Taula1[[#This Row],[Espai reservat Administració]]=2,1,0)</f>
        <v>0</v>
      </c>
      <c r="BN790" s="73"/>
      <c r="BO790" s="73"/>
      <c r="BP790" s="73"/>
      <c r="BQ790" s="73"/>
      <c r="BR790" s="73"/>
      <c r="BS790" s="73"/>
      <c r="BT790" s="73"/>
      <c r="BU790" s="73"/>
      <c r="BV790" s="73"/>
      <c r="BW790" s="73"/>
      <c r="BX790" s="73"/>
      <c r="BY790" s="73"/>
      <c r="BZ790" s="73"/>
      <c r="CA790" s="73"/>
      <c r="CB790" s="73"/>
      <c r="CC790" s="73"/>
      <c r="CD790" s="73"/>
      <c r="CE790" s="73"/>
      <c r="CF790" s="73"/>
      <c r="CG790" s="63">
        <f t="shared" si="197"/>
        <v>0</v>
      </c>
      <c r="CH790" s="63">
        <f t="shared" si="198"/>
        <v>0</v>
      </c>
      <c r="CI790" s="73"/>
      <c r="CJ790" s="63">
        <f>IF(Taula1[[#This Row],[Tipus de contracte                                  (fer servir opcions de la llista desplegable)]]="Indefinit",1,0)</f>
        <v>0</v>
      </c>
      <c r="CK790" s="63">
        <f>IF(Taula1[[#This Row],[Tipus de contracte                                  (fer servir opcions de la llista desplegable)]]="Temporal, igual o superior a 6 mesos",1,0)</f>
        <v>0</v>
      </c>
      <c r="CL790" s="63">
        <f>IF(Taula1[[#This Row],[Tipus de contracte                                  (fer servir opcions de la llista desplegable)]]="Substitució per IT",1,0)</f>
        <v>0</v>
      </c>
      <c r="CM790" s="73"/>
      <c r="CN790" s="63">
        <f>IF(Taula1[[#This Row],[Relació llocs de treball]]&gt;=1,1,0)</f>
        <v>0</v>
      </c>
      <c r="CO790" s="73"/>
      <c r="CP790" s="63">
        <f>IF(Taula1[[#This Row],[Identitat de gènere                                                          (fer servir opcions de la llista desplegable)]]="Home",1,0)</f>
        <v>0</v>
      </c>
      <c r="CQ790" s="63">
        <f>IF(Taula1[[#This Row],[Identitat de gènere                                                          (fer servir opcions de la llista desplegable)]]="Dona",1,0)</f>
        <v>0</v>
      </c>
      <c r="CR790" s="63">
        <f>IF(Taula1[[#This Row],[Identitat de gènere                                                          (fer servir opcions de la llista desplegable)]]="No binari",1,0)</f>
        <v>0</v>
      </c>
      <c r="CS790" s="73"/>
      <c r="CT790" s="63">
        <f t="shared" si="192"/>
        <v>0</v>
      </c>
      <c r="CU790" s="64">
        <f t="shared" si="199"/>
        <v>0</v>
      </c>
      <c r="CW790" s="64">
        <f t="shared" si="200"/>
        <v>0</v>
      </c>
      <c r="CX790" s="64">
        <f t="shared" si="201"/>
        <v>0</v>
      </c>
      <c r="CY790" s="64">
        <f t="shared" si="202"/>
        <v>0</v>
      </c>
      <c r="CZ790" s="64">
        <f t="shared" si="203"/>
        <v>0</v>
      </c>
      <c r="DB790" s="64">
        <f t="shared" si="204"/>
        <v>0</v>
      </c>
      <c r="DC790" s="64">
        <f t="shared" si="205"/>
        <v>0</v>
      </c>
      <c r="DD790" s="64">
        <f t="shared" si="206"/>
        <v>0</v>
      </c>
      <c r="DE790" s="64">
        <f t="shared" si="207"/>
        <v>0</v>
      </c>
    </row>
    <row r="791" spans="2:109" x14ac:dyDescent="0.3">
      <c r="B791" s="167"/>
      <c r="C791" s="186"/>
      <c r="D791" s="2"/>
      <c r="E791" s="67"/>
      <c r="F791" s="5"/>
      <c r="G791" s="5"/>
      <c r="H791" s="187"/>
      <c r="I791" s="111" t="str">
        <f ca="1">IF(Taula1[[#This Row],[Data naixement (format dd/mm/aaaa)]]="","0",DATEDIF(Taula1[[#This Row],[Data naixement (format dd/mm/aaaa)]],TODAY(),"Y"))</f>
        <v>0</v>
      </c>
      <c r="J791" s="6"/>
      <c r="K791" s="6"/>
      <c r="L791" s="6"/>
      <c r="M791" s="6"/>
      <c r="N791" s="56"/>
      <c r="O791" s="56"/>
      <c r="P791" s="56"/>
      <c r="Q791" s="6"/>
      <c r="R791" s="7"/>
      <c r="S791" s="143">
        <f>Taula1[[#This Row],[Mesos naturals sencers treballats període justificat (01/01/2023 - 31/03/2023)]]</f>
        <v>0</v>
      </c>
      <c r="T791" s="194">
        <f>Taula1[[#This Row],[Dies treballats període justificat (01/01/2023 - 31/03/2023)              no comptabilitzats com a mes natural sencer]]</f>
        <v>0</v>
      </c>
      <c r="U791" s="12"/>
      <c r="V791" s="7"/>
      <c r="W791" s="188"/>
      <c r="X791" s="188"/>
      <c r="Y791" s="188"/>
      <c r="Z791" s="188"/>
      <c r="AA791" s="190"/>
      <c r="AB791" s="143">
        <f>Taula1[[#This Row],[Grup justificat     (fer servir opcions de la llista desplegable)]]</f>
        <v>0</v>
      </c>
      <c r="AC791" s="182"/>
      <c r="AD791" s="39"/>
      <c r="AE791" s="131">
        <f>ROUND((AF791/100)*756*Taula1[[#This Row],[Mesos naturals sencers treballats període justificat (01/01/2023 - 31/03/2023)]],2)</f>
        <v>0</v>
      </c>
      <c r="AF791" s="81">
        <f>Taula1[[#This Row],[% Jornada segons contracte
(no posar el símbol %) ]]-Taula1[[#This Row],[% Reducció salari per baix rendiment        (no posar el símbol %)]]</f>
        <v>0</v>
      </c>
      <c r="AG791" s="131">
        <f>ROUND((AH791/100)*24.8547945*Taula1[[#This Row],[Dies treballats període justificat (01/01/2023 - 31/03/2023)              no comptabilitzats com a mes natural sencer]],2)</f>
        <v>0</v>
      </c>
      <c r="AH791" s="79">
        <f>Taula1[[#This Row],[% Jornada segons contracte
(no posar el símbol %) ]]-Taula1[[#This Row],[% Reducció salari per baix rendiment        (no posar el símbol %)]]</f>
        <v>0</v>
      </c>
      <c r="AI791" s="131">
        <f t="shared" si="193"/>
        <v>0</v>
      </c>
      <c r="AJ791" s="39"/>
      <c r="AK791" s="131">
        <f>ROUND((AL791/100)*756*Taula1[[#This Row],[Espai reservat Administració  (mesos)]],2)</f>
        <v>0</v>
      </c>
      <c r="AL791" s="81">
        <f>Taula1[[#This Row],[% Jornada segons contracte
(no posar el símbol %) ]]-Taula1[[#This Row],[% Reducció salari per baix rendiment        (no posar el símbol %)]]</f>
        <v>0</v>
      </c>
      <c r="AM791" s="131">
        <f>ROUND((AN791/100)*24.8547945*Taula1[[#This Row],[Espai reservat Administració (dies)]],2)</f>
        <v>0</v>
      </c>
      <c r="AN791" s="79">
        <f>Taula1[[#This Row],[% Jornada segons contracte
(no posar el símbol %) ]]-Taula1[[#This Row],[% Reducció salari per baix rendiment        (no posar el símbol %)]]</f>
        <v>0</v>
      </c>
      <c r="AO791" s="131">
        <f t="shared" si="194"/>
        <v>0</v>
      </c>
      <c r="AP791" s="87"/>
      <c r="AQ791" s="137">
        <f>ROUND((AR791/100)*693*Taula1[[#This Row],[Mesos naturals sencers treballats període justificat (01/01/2023 - 31/03/2023)]],2)</f>
        <v>0</v>
      </c>
      <c r="AR791" s="90">
        <f>Taula1[[#This Row],[% Jornada segons contracte
(no posar el símbol %) ]]-Taula1[[#This Row],[% Reducció salari per baix rendiment        (no posar el símbol %)]]</f>
        <v>0</v>
      </c>
      <c r="AS791" s="137">
        <f>ROUND((AT791/100)*22.78356164*Taula1[[#This Row],[Dies treballats període justificat (01/01/2023 - 31/03/2023)              no comptabilitzats com a mes natural sencer]],2)</f>
        <v>0</v>
      </c>
      <c r="AT791" s="90">
        <f>Taula1[[#This Row],[% Jornada segons contracte
(no posar el símbol %) ]]-Taula1[[#This Row],[% Reducció salari per baix rendiment        (no posar el símbol %)]]</f>
        <v>0</v>
      </c>
      <c r="AU791" s="137">
        <f t="shared" si="195"/>
        <v>0</v>
      </c>
      <c r="AV791" s="87"/>
      <c r="AW791" s="136">
        <f>ROUND((AX791/100)*693*Taula1[[#This Row],[Espai reservat Administració  (mesos)]],2)</f>
        <v>0</v>
      </c>
      <c r="AX791" s="90">
        <f>Taula1[[#This Row],[% Jornada segons contracte
(no posar el símbol %) ]]-Taula1[[#This Row],[% Reducció salari per baix rendiment        (no posar el símbol %)]]</f>
        <v>0</v>
      </c>
      <c r="AY791" s="131">
        <f>ROUND((AZ791/100)*22.78356164*Taula1[[#This Row],[Espai reservat Administració (dies)]],2)</f>
        <v>0</v>
      </c>
      <c r="AZ791" s="81">
        <f>Taula1[[#This Row],[% Jornada segons contracte
(no posar el símbol %) ]]-Taula1[[#This Row],[% Reducció salari per baix rendiment        (no posar el símbol %)]]</f>
        <v>0</v>
      </c>
      <c r="BA791" s="82">
        <f t="shared" si="196"/>
        <v>0</v>
      </c>
      <c r="BB791" s="41"/>
      <c r="BC791" s="131">
        <f>IF(Taula1[[#This Row],[Grup justificat     (fer servir opcions de la llista desplegable)]]=1,AI791,0)</f>
        <v>0</v>
      </c>
      <c r="BD791" s="131">
        <f>IF(Taula1[[#This Row],[Grup justificat     (fer servir opcions de la llista desplegable)]]=2,AU791,0)</f>
        <v>0</v>
      </c>
      <c r="BE791" s="41"/>
      <c r="BF791" s="131">
        <f>IF(Taula1[[#This Row],[Espai reservat Administració]]=1,AO791,0)</f>
        <v>0</v>
      </c>
      <c r="BG791" s="82">
        <f>IF(Taula1[[#This Row],[Espai reservat Administració]]=2,BA791,0)</f>
        <v>0</v>
      </c>
      <c r="BH791" s="41"/>
      <c r="BI791" s="126">
        <f>IF(Taula1[[#This Row],[Grup justificat     (fer servir opcions de la llista desplegable)]]=1,1,0)</f>
        <v>0</v>
      </c>
      <c r="BJ791" s="126">
        <f>IF(Taula1[[#This Row],[Espai reservat Administració]]=1,1,0)</f>
        <v>0</v>
      </c>
      <c r="BK791" s="111"/>
      <c r="BL791" s="126">
        <f>IF(Taula1[[#This Row],[Grup justificat     (fer servir opcions de la llista desplegable)]]=2,1,0)</f>
        <v>0</v>
      </c>
      <c r="BM791" s="126">
        <f>IF(Taula1[[#This Row],[Espai reservat Administració]]=2,1,0)</f>
        <v>0</v>
      </c>
      <c r="BN791" s="73"/>
      <c r="BO791" s="73"/>
      <c r="BP791" s="73"/>
      <c r="BQ791" s="73"/>
      <c r="BR791" s="73"/>
      <c r="BS791" s="73"/>
      <c r="BT791" s="73"/>
      <c r="BU791" s="73"/>
      <c r="BV791" s="73"/>
      <c r="BW791" s="73"/>
      <c r="BX791" s="73"/>
      <c r="BY791" s="73"/>
      <c r="BZ791" s="73"/>
      <c r="CA791" s="73"/>
      <c r="CB791" s="73"/>
      <c r="CC791" s="73"/>
      <c r="CD791" s="73"/>
      <c r="CE791" s="73"/>
      <c r="CF791" s="73"/>
      <c r="CG791" s="63">
        <f t="shared" si="197"/>
        <v>0</v>
      </c>
      <c r="CH791" s="63">
        <f t="shared" si="198"/>
        <v>0</v>
      </c>
      <c r="CI791" s="73"/>
      <c r="CJ791" s="63">
        <f>IF(Taula1[[#This Row],[Tipus de contracte                                  (fer servir opcions de la llista desplegable)]]="Indefinit",1,0)</f>
        <v>0</v>
      </c>
      <c r="CK791" s="63">
        <f>IF(Taula1[[#This Row],[Tipus de contracte                                  (fer servir opcions de la llista desplegable)]]="Temporal, igual o superior a 6 mesos",1,0)</f>
        <v>0</v>
      </c>
      <c r="CL791" s="63">
        <f>IF(Taula1[[#This Row],[Tipus de contracte                                  (fer servir opcions de la llista desplegable)]]="Substitució per IT",1,0)</f>
        <v>0</v>
      </c>
      <c r="CM791" s="73"/>
      <c r="CN791" s="63">
        <f>IF(Taula1[[#This Row],[Relació llocs de treball]]&gt;=1,1,0)</f>
        <v>0</v>
      </c>
      <c r="CO791" s="73"/>
      <c r="CP791" s="63">
        <f>IF(Taula1[[#This Row],[Identitat de gènere                                                          (fer servir opcions de la llista desplegable)]]="Home",1,0)</f>
        <v>0</v>
      </c>
      <c r="CQ791" s="63">
        <f>IF(Taula1[[#This Row],[Identitat de gènere                                                          (fer servir opcions de la llista desplegable)]]="Dona",1,0)</f>
        <v>0</v>
      </c>
      <c r="CR791" s="63">
        <f>IF(Taula1[[#This Row],[Identitat de gènere                                                          (fer servir opcions de la llista desplegable)]]="No binari",1,0)</f>
        <v>0</v>
      </c>
      <c r="CS791" s="73"/>
      <c r="CT791" s="63">
        <f t="shared" si="192"/>
        <v>0</v>
      </c>
      <c r="CU791" s="64">
        <f t="shared" si="199"/>
        <v>0</v>
      </c>
      <c r="CW791" s="64">
        <f t="shared" si="200"/>
        <v>0</v>
      </c>
      <c r="CX791" s="64">
        <f t="shared" si="201"/>
        <v>0</v>
      </c>
      <c r="CY791" s="64">
        <f t="shared" si="202"/>
        <v>0</v>
      </c>
      <c r="CZ791" s="64">
        <f t="shared" si="203"/>
        <v>0</v>
      </c>
      <c r="DB791" s="64">
        <f t="shared" si="204"/>
        <v>0</v>
      </c>
      <c r="DC791" s="64">
        <f t="shared" si="205"/>
        <v>0</v>
      </c>
      <c r="DD791" s="64">
        <f t="shared" si="206"/>
        <v>0</v>
      </c>
      <c r="DE791" s="64">
        <f t="shared" si="207"/>
        <v>0</v>
      </c>
    </row>
    <row r="792" spans="2:109" x14ac:dyDescent="0.3">
      <c r="B792" s="167"/>
      <c r="C792" s="186"/>
      <c r="D792" s="2"/>
      <c r="E792" s="67"/>
      <c r="F792" s="5"/>
      <c r="G792" s="5"/>
      <c r="H792" s="187"/>
      <c r="I792" s="111" t="str">
        <f ca="1">IF(Taula1[[#This Row],[Data naixement (format dd/mm/aaaa)]]="","0",DATEDIF(Taula1[[#This Row],[Data naixement (format dd/mm/aaaa)]],TODAY(),"Y"))</f>
        <v>0</v>
      </c>
      <c r="J792" s="6"/>
      <c r="K792" s="6"/>
      <c r="L792" s="6"/>
      <c r="M792" s="6"/>
      <c r="N792" s="56"/>
      <c r="O792" s="56"/>
      <c r="P792" s="56"/>
      <c r="Q792" s="6"/>
      <c r="R792" s="7"/>
      <c r="S792" s="143">
        <f>Taula1[[#This Row],[Mesos naturals sencers treballats període justificat (01/01/2023 - 31/03/2023)]]</f>
        <v>0</v>
      </c>
      <c r="T792" s="194">
        <f>Taula1[[#This Row],[Dies treballats període justificat (01/01/2023 - 31/03/2023)              no comptabilitzats com a mes natural sencer]]</f>
        <v>0</v>
      </c>
      <c r="U792" s="12"/>
      <c r="V792" s="7"/>
      <c r="W792" s="188"/>
      <c r="X792" s="188"/>
      <c r="Y792" s="188"/>
      <c r="Z792" s="188"/>
      <c r="AA792" s="190"/>
      <c r="AB792" s="143">
        <f>Taula1[[#This Row],[Grup justificat     (fer servir opcions de la llista desplegable)]]</f>
        <v>0</v>
      </c>
      <c r="AC792" s="182"/>
      <c r="AD792" s="39"/>
      <c r="AE792" s="131">
        <f>ROUND((AF792/100)*756*Taula1[[#This Row],[Mesos naturals sencers treballats període justificat (01/01/2023 - 31/03/2023)]],2)</f>
        <v>0</v>
      </c>
      <c r="AF792" s="81">
        <f>Taula1[[#This Row],[% Jornada segons contracte
(no posar el símbol %) ]]-Taula1[[#This Row],[% Reducció salari per baix rendiment        (no posar el símbol %)]]</f>
        <v>0</v>
      </c>
      <c r="AG792" s="131">
        <f>ROUND((AH792/100)*24.8547945*Taula1[[#This Row],[Dies treballats període justificat (01/01/2023 - 31/03/2023)              no comptabilitzats com a mes natural sencer]],2)</f>
        <v>0</v>
      </c>
      <c r="AH792" s="79">
        <f>Taula1[[#This Row],[% Jornada segons contracte
(no posar el símbol %) ]]-Taula1[[#This Row],[% Reducció salari per baix rendiment        (no posar el símbol %)]]</f>
        <v>0</v>
      </c>
      <c r="AI792" s="131">
        <f t="shared" si="193"/>
        <v>0</v>
      </c>
      <c r="AJ792" s="39"/>
      <c r="AK792" s="131">
        <f>ROUND((AL792/100)*756*Taula1[[#This Row],[Espai reservat Administració  (mesos)]],2)</f>
        <v>0</v>
      </c>
      <c r="AL792" s="81">
        <f>Taula1[[#This Row],[% Jornada segons contracte
(no posar el símbol %) ]]-Taula1[[#This Row],[% Reducció salari per baix rendiment        (no posar el símbol %)]]</f>
        <v>0</v>
      </c>
      <c r="AM792" s="131">
        <f>ROUND((AN792/100)*24.8547945*Taula1[[#This Row],[Espai reservat Administració (dies)]],2)</f>
        <v>0</v>
      </c>
      <c r="AN792" s="79">
        <f>Taula1[[#This Row],[% Jornada segons contracte
(no posar el símbol %) ]]-Taula1[[#This Row],[% Reducció salari per baix rendiment        (no posar el símbol %)]]</f>
        <v>0</v>
      </c>
      <c r="AO792" s="131">
        <f t="shared" si="194"/>
        <v>0</v>
      </c>
      <c r="AP792" s="87"/>
      <c r="AQ792" s="137">
        <f>ROUND((AR792/100)*693*Taula1[[#This Row],[Mesos naturals sencers treballats període justificat (01/01/2023 - 31/03/2023)]],2)</f>
        <v>0</v>
      </c>
      <c r="AR792" s="90">
        <f>Taula1[[#This Row],[% Jornada segons contracte
(no posar el símbol %) ]]-Taula1[[#This Row],[% Reducció salari per baix rendiment        (no posar el símbol %)]]</f>
        <v>0</v>
      </c>
      <c r="AS792" s="137">
        <f>ROUND((AT792/100)*22.78356164*Taula1[[#This Row],[Dies treballats període justificat (01/01/2023 - 31/03/2023)              no comptabilitzats com a mes natural sencer]],2)</f>
        <v>0</v>
      </c>
      <c r="AT792" s="90">
        <f>Taula1[[#This Row],[% Jornada segons contracte
(no posar el símbol %) ]]-Taula1[[#This Row],[% Reducció salari per baix rendiment        (no posar el símbol %)]]</f>
        <v>0</v>
      </c>
      <c r="AU792" s="137">
        <f t="shared" si="195"/>
        <v>0</v>
      </c>
      <c r="AV792" s="87"/>
      <c r="AW792" s="136">
        <f>ROUND((AX792/100)*693*Taula1[[#This Row],[Espai reservat Administració  (mesos)]],2)</f>
        <v>0</v>
      </c>
      <c r="AX792" s="90">
        <f>Taula1[[#This Row],[% Jornada segons contracte
(no posar el símbol %) ]]-Taula1[[#This Row],[% Reducció salari per baix rendiment        (no posar el símbol %)]]</f>
        <v>0</v>
      </c>
      <c r="AY792" s="131">
        <f>ROUND((AZ792/100)*22.78356164*Taula1[[#This Row],[Espai reservat Administració (dies)]],2)</f>
        <v>0</v>
      </c>
      <c r="AZ792" s="81">
        <f>Taula1[[#This Row],[% Jornada segons contracte
(no posar el símbol %) ]]-Taula1[[#This Row],[% Reducció salari per baix rendiment        (no posar el símbol %)]]</f>
        <v>0</v>
      </c>
      <c r="BA792" s="82">
        <f t="shared" si="196"/>
        <v>0</v>
      </c>
      <c r="BB792" s="41"/>
      <c r="BC792" s="131">
        <f>IF(Taula1[[#This Row],[Grup justificat     (fer servir opcions de la llista desplegable)]]=1,AI792,0)</f>
        <v>0</v>
      </c>
      <c r="BD792" s="131">
        <f>IF(Taula1[[#This Row],[Grup justificat     (fer servir opcions de la llista desplegable)]]=2,AU792,0)</f>
        <v>0</v>
      </c>
      <c r="BE792" s="41"/>
      <c r="BF792" s="131">
        <f>IF(Taula1[[#This Row],[Espai reservat Administració]]=1,AO792,0)</f>
        <v>0</v>
      </c>
      <c r="BG792" s="82">
        <f>IF(Taula1[[#This Row],[Espai reservat Administració]]=2,BA792,0)</f>
        <v>0</v>
      </c>
      <c r="BH792" s="41"/>
      <c r="BI792" s="126">
        <f>IF(Taula1[[#This Row],[Grup justificat     (fer servir opcions de la llista desplegable)]]=1,1,0)</f>
        <v>0</v>
      </c>
      <c r="BJ792" s="126">
        <f>IF(Taula1[[#This Row],[Espai reservat Administració]]=1,1,0)</f>
        <v>0</v>
      </c>
      <c r="BK792" s="111"/>
      <c r="BL792" s="126">
        <f>IF(Taula1[[#This Row],[Grup justificat     (fer servir opcions de la llista desplegable)]]=2,1,0)</f>
        <v>0</v>
      </c>
      <c r="BM792" s="126">
        <f>IF(Taula1[[#This Row],[Espai reservat Administració]]=2,1,0)</f>
        <v>0</v>
      </c>
      <c r="BN792" s="73"/>
      <c r="BO792" s="73"/>
      <c r="BP792" s="73"/>
      <c r="BQ792" s="73"/>
      <c r="BR792" s="73"/>
      <c r="BS792" s="73"/>
      <c r="BT792" s="73"/>
      <c r="BU792" s="73"/>
      <c r="BV792" s="73"/>
      <c r="BW792" s="73"/>
      <c r="BX792" s="73"/>
      <c r="BY792" s="73"/>
      <c r="BZ792" s="73"/>
      <c r="CA792" s="73"/>
      <c r="CB792" s="73"/>
      <c r="CC792" s="73"/>
      <c r="CD792" s="73"/>
      <c r="CE792" s="73"/>
      <c r="CF792" s="73"/>
      <c r="CG792" s="63">
        <f t="shared" si="197"/>
        <v>0</v>
      </c>
      <c r="CH792" s="63">
        <f t="shared" si="198"/>
        <v>0</v>
      </c>
      <c r="CI792" s="73"/>
      <c r="CJ792" s="63">
        <f>IF(Taula1[[#This Row],[Tipus de contracte                                  (fer servir opcions de la llista desplegable)]]="Indefinit",1,0)</f>
        <v>0</v>
      </c>
      <c r="CK792" s="63">
        <f>IF(Taula1[[#This Row],[Tipus de contracte                                  (fer servir opcions de la llista desplegable)]]="Temporal, igual o superior a 6 mesos",1,0)</f>
        <v>0</v>
      </c>
      <c r="CL792" s="63">
        <f>IF(Taula1[[#This Row],[Tipus de contracte                                  (fer servir opcions de la llista desplegable)]]="Substitució per IT",1,0)</f>
        <v>0</v>
      </c>
      <c r="CM792" s="73"/>
      <c r="CN792" s="63">
        <f>IF(Taula1[[#This Row],[Relació llocs de treball]]&gt;=1,1,0)</f>
        <v>0</v>
      </c>
      <c r="CO792" s="73"/>
      <c r="CP792" s="63">
        <f>IF(Taula1[[#This Row],[Identitat de gènere                                                          (fer servir opcions de la llista desplegable)]]="Home",1,0)</f>
        <v>0</v>
      </c>
      <c r="CQ792" s="63">
        <f>IF(Taula1[[#This Row],[Identitat de gènere                                                          (fer servir opcions de la llista desplegable)]]="Dona",1,0)</f>
        <v>0</v>
      </c>
      <c r="CR792" s="63">
        <f>IF(Taula1[[#This Row],[Identitat de gènere                                                          (fer servir opcions de la llista desplegable)]]="No binari",1,0)</f>
        <v>0</v>
      </c>
      <c r="CS792" s="73"/>
      <c r="CT792" s="63">
        <f t="shared" si="192"/>
        <v>0</v>
      </c>
      <c r="CU792" s="64">
        <f t="shared" si="199"/>
        <v>0</v>
      </c>
      <c r="CW792" s="64">
        <f t="shared" si="200"/>
        <v>0</v>
      </c>
      <c r="CX792" s="64">
        <f t="shared" si="201"/>
        <v>0</v>
      </c>
      <c r="CY792" s="64">
        <f t="shared" si="202"/>
        <v>0</v>
      </c>
      <c r="CZ792" s="64">
        <f t="shared" si="203"/>
        <v>0</v>
      </c>
      <c r="DB792" s="64">
        <f t="shared" si="204"/>
        <v>0</v>
      </c>
      <c r="DC792" s="64">
        <f t="shared" si="205"/>
        <v>0</v>
      </c>
      <c r="DD792" s="64">
        <f t="shared" si="206"/>
        <v>0</v>
      </c>
      <c r="DE792" s="64">
        <f t="shared" si="207"/>
        <v>0</v>
      </c>
    </row>
    <row r="793" spans="2:109" x14ac:dyDescent="0.3">
      <c r="B793" s="167"/>
      <c r="C793" s="186"/>
      <c r="D793" s="2"/>
      <c r="E793" s="67"/>
      <c r="F793" s="5"/>
      <c r="G793" s="5"/>
      <c r="H793" s="187"/>
      <c r="I793" s="111" t="str">
        <f ca="1">IF(Taula1[[#This Row],[Data naixement (format dd/mm/aaaa)]]="","0",DATEDIF(Taula1[[#This Row],[Data naixement (format dd/mm/aaaa)]],TODAY(),"Y"))</f>
        <v>0</v>
      </c>
      <c r="J793" s="6"/>
      <c r="K793" s="6"/>
      <c r="L793" s="6"/>
      <c r="M793" s="6"/>
      <c r="N793" s="56"/>
      <c r="O793" s="56"/>
      <c r="P793" s="56"/>
      <c r="Q793" s="6"/>
      <c r="R793" s="7"/>
      <c r="S793" s="143">
        <f>Taula1[[#This Row],[Mesos naturals sencers treballats període justificat (01/01/2023 - 31/03/2023)]]</f>
        <v>0</v>
      </c>
      <c r="T793" s="194">
        <f>Taula1[[#This Row],[Dies treballats període justificat (01/01/2023 - 31/03/2023)              no comptabilitzats com a mes natural sencer]]</f>
        <v>0</v>
      </c>
      <c r="U793" s="12"/>
      <c r="V793" s="7"/>
      <c r="W793" s="188"/>
      <c r="X793" s="188"/>
      <c r="Y793" s="188"/>
      <c r="Z793" s="188"/>
      <c r="AA793" s="190"/>
      <c r="AB793" s="143">
        <f>Taula1[[#This Row],[Grup justificat     (fer servir opcions de la llista desplegable)]]</f>
        <v>0</v>
      </c>
      <c r="AC793" s="182"/>
      <c r="AD793" s="39"/>
      <c r="AE793" s="131">
        <f>ROUND((AF793/100)*756*Taula1[[#This Row],[Mesos naturals sencers treballats període justificat (01/01/2023 - 31/03/2023)]],2)</f>
        <v>0</v>
      </c>
      <c r="AF793" s="81">
        <f>Taula1[[#This Row],[% Jornada segons contracte
(no posar el símbol %) ]]-Taula1[[#This Row],[% Reducció salari per baix rendiment        (no posar el símbol %)]]</f>
        <v>0</v>
      </c>
      <c r="AG793" s="131">
        <f>ROUND((AH793/100)*24.8547945*Taula1[[#This Row],[Dies treballats període justificat (01/01/2023 - 31/03/2023)              no comptabilitzats com a mes natural sencer]],2)</f>
        <v>0</v>
      </c>
      <c r="AH793" s="79">
        <f>Taula1[[#This Row],[% Jornada segons contracte
(no posar el símbol %) ]]-Taula1[[#This Row],[% Reducció salari per baix rendiment        (no posar el símbol %)]]</f>
        <v>0</v>
      </c>
      <c r="AI793" s="131">
        <f t="shared" si="193"/>
        <v>0</v>
      </c>
      <c r="AJ793" s="39"/>
      <c r="AK793" s="131">
        <f>ROUND((AL793/100)*756*Taula1[[#This Row],[Espai reservat Administració  (mesos)]],2)</f>
        <v>0</v>
      </c>
      <c r="AL793" s="81">
        <f>Taula1[[#This Row],[% Jornada segons contracte
(no posar el símbol %) ]]-Taula1[[#This Row],[% Reducció salari per baix rendiment        (no posar el símbol %)]]</f>
        <v>0</v>
      </c>
      <c r="AM793" s="131">
        <f>ROUND((AN793/100)*24.8547945*Taula1[[#This Row],[Espai reservat Administració (dies)]],2)</f>
        <v>0</v>
      </c>
      <c r="AN793" s="79">
        <f>Taula1[[#This Row],[% Jornada segons contracte
(no posar el símbol %) ]]-Taula1[[#This Row],[% Reducció salari per baix rendiment        (no posar el símbol %)]]</f>
        <v>0</v>
      </c>
      <c r="AO793" s="131">
        <f t="shared" si="194"/>
        <v>0</v>
      </c>
      <c r="AP793" s="87"/>
      <c r="AQ793" s="137">
        <f>ROUND((AR793/100)*693*Taula1[[#This Row],[Mesos naturals sencers treballats període justificat (01/01/2023 - 31/03/2023)]],2)</f>
        <v>0</v>
      </c>
      <c r="AR793" s="90">
        <f>Taula1[[#This Row],[% Jornada segons contracte
(no posar el símbol %) ]]-Taula1[[#This Row],[% Reducció salari per baix rendiment        (no posar el símbol %)]]</f>
        <v>0</v>
      </c>
      <c r="AS793" s="137">
        <f>ROUND((AT793/100)*22.78356164*Taula1[[#This Row],[Dies treballats període justificat (01/01/2023 - 31/03/2023)              no comptabilitzats com a mes natural sencer]],2)</f>
        <v>0</v>
      </c>
      <c r="AT793" s="90">
        <f>Taula1[[#This Row],[% Jornada segons contracte
(no posar el símbol %) ]]-Taula1[[#This Row],[% Reducció salari per baix rendiment        (no posar el símbol %)]]</f>
        <v>0</v>
      </c>
      <c r="AU793" s="137">
        <f t="shared" si="195"/>
        <v>0</v>
      </c>
      <c r="AV793" s="87"/>
      <c r="AW793" s="136">
        <f>ROUND((AX793/100)*693*Taula1[[#This Row],[Espai reservat Administració  (mesos)]],2)</f>
        <v>0</v>
      </c>
      <c r="AX793" s="90">
        <f>Taula1[[#This Row],[% Jornada segons contracte
(no posar el símbol %) ]]-Taula1[[#This Row],[% Reducció salari per baix rendiment        (no posar el símbol %)]]</f>
        <v>0</v>
      </c>
      <c r="AY793" s="131">
        <f>ROUND((AZ793/100)*22.78356164*Taula1[[#This Row],[Espai reservat Administració (dies)]],2)</f>
        <v>0</v>
      </c>
      <c r="AZ793" s="81">
        <f>Taula1[[#This Row],[% Jornada segons contracte
(no posar el símbol %) ]]-Taula1[[#This Row],[% Reducció salari per baix rendiment        (no posar el símbol %)]]</f>
        <v>0</v>
      </c>
      <c r="BA793" s="82">
        <f t="shared" si="196"/>
        <v>0</v>
      </c>
      <c r="BB793" s="41"/>
      <c r="BC793" s="131">
        <f>IF(Taula1[[#This Row],[Grup justificat     (fer servir opcions de la llista desplegable)]]=1,AI793,0)</f>
        <v>0</v>
      </c>
      <c r="BD793" s="131">
        <f>IF(Taula1[[#This Row],[Grup justificat     (fer servir opcions de la llista desplegable)]]=2,AU793,0)</f>
        <v>0</v>
      </c>
      <c r="BE793" s="41"/>
      <c r="BF793" s="131">
        <f>IF(Taula1[[#This Row],[Espai reservat Administració]]=1,AO793,0)</f>
        <v>0</v>
      </c>
      <c r="BG793" s="82">
        <f>IF(Taula1[[#This Row],[Espai reservat Administració]]=2,BA793,0)</f>
        <v>0</v>
      </c>
      <c r="BH793" s="41"/>
      <c r="BI793" s="126">
        <f>IF(Taula1[[#This Row],[Grup justificat     (fer servir opcions de la llista desplegable)]]=1,1,0)</f>
        <v>0</v>
      </c>
      <c r="BJ793" s="126">
        <f>IF(Taula1[[#This Row],[Espai reservat Administració]]=1,1,0)</f>
        <v>0</v>
      </c>
      <c r="BK793" s="111"/>
      <c r="BL793" s="126">
        <f>IF(Taula1[[#This Row],[Grup justificat     (fer servir opcions de la llista desplegable)]]=2,1,0)</f>
        <v>0</v>
      </c>
      <c r="BM793" s="126">
        <f>IF(Taula1[[#This Row],[Espai reservat Administració]]=2,1,0)</f>
        <v>0</v>
      </c>
      <c r="BN793" s="73"/>
      <c r="BO793" s="73"/>
      <c r="BP793" s="73"/>
      <c r="BQ793" s="73"/>
      <c r="BR793" s="73"/>
      <c r="BS793" s="73"/>
      <c r="BT793" s="73"/>
      <c r="BU793" s="73"/>
      <c r="BV793" s="73"/>
      <c r="BW793" s="73"/>
      <c r="BX793" s="73"/>
      <c r="BY793" s="73"/>
      <c r="BZ793" s="73"/>
      <c r="CA793" s="73"/>
      <c r="CB793" s="73"/>
      <c r="CC793" s="73"/>
      <c r="CD793" s="73"/>
      <c r="CE793" s="73"/>
      <c r="CF793" s="73"/>
      <c r="CG793" s="63">
        <f t="shared" si="197"/>
        <v>0</v>
      </c>
      <c r="CH793" s="63">
        <f t="shared" si="198"/>
        <v>0</v>
      </c>
      <c r="CI793" s="73"/>
      <c r="CJ793" s="63">
        <f>IF(Taula1[[#This Row],[Tipus de contracte                                  (fer servir opcions de la llista desplegable)]]="Indefinit",1,0)</f>
        <v>0</v>
      </c>
      <c r="CK793" s="63">
        <f>IF(Taula1[[#This Row],[Tipus de contracte                                  (fer servir opcions de la llista desplegable)]]="Temporal, igual o superior a 6 mesos",1,0)</f>
        <v>0</v>
      </c>
      <c r="CL793" s="63">
        <f>IF(Taula1[[#This Row],[Tipus de contracte                                  (fer servir opcions de la llista desplegable)]]="Substitució per IT",1,0)</f>
        <v>0</v>
      </c>
      <c r="CM793" s="73"/>
      <c r="CN793" s="63">
        <f>IF(Taula1[[#This Row],[Relació llocs de treball]]&gt;=1,1,0)</f>
        <v>0</v>
      </c>
      <c r="CO793" s="73"/>
      <c r="CP793" s="63">
        <f>IF(Taula1[[#This Row],[Identitat de gènere                                                          (fer servir opcions de la llista desplegable)]]="Home",1,0)</f>
        <v>0</v>
      </c>
      <c r="CQ793" s="63">
        <f>IF(Taula1[[#This Row],[Identitat de gènere                                                          (fer servir opcions de la llista desplegable)]]="Dona",1,0)</f>
        <v>0</v>
      </c>
      <c r="CR793" s="63">
        <f>IF(Taula1[[#This Row],[Identitat de gènere                                                          (fer servir opcions de la llista desplegable)]]="No binari",1,0)</f>
        <v>0</v>
      </c>
      <c r="CS793" s="73"/>
      <c r="CT793" s="63">
        <f t="shared" si="192"/>
        <v>0</v>
      </c>
      <c r="CU793" s="64">
        <f t="shared" si="199"/>
        <v>0</v>
      </c>
      <c r="CW793" s="64">
        <f t="shared" si="200"/>
        <v>0</v>
      </c>
      <c r="CX793" s="64">
        <f t="shared" si="201"/>
        <v>0</v>
      </c>
      <c r="CY793" s="64">
        <f t="shared" si="202"/>
        <v>0</v>
      </c>
      <c r="CZ793" s="64">
        <f t="shared" si="203"/>
        <v>0</v>
      </c>
      <c r="DB793" s="64">
        <f t="shared" si="204"/>
        <v>0</v>
      </c>
      <c r="DC793" s="64">
        <f t="shared" si="205"/>
        <v>0</v>
      </c>
      <c r="DD793" s="64">
        <f t="shared" si="206"/>
        <v>0</v>
      </c>
      <c r="DE793" s="64">
        <f t="shared" si="207"/>
        <v>0</v>
      </c>
    </row>
    <row r="794" spans="2:109" x14ac:dyDescent="0.3">
      <c r="B794" s="167"/>
      <c r="C794" s="186"/>
      <c r="D794" s="2"/>
      <c r="E794" s="67"/>
      <c r="F794" s="5"/>
      <c r="G794" s="5"/>
      <c r="H794" s="187"/>
      <c r="I794" s="111" t="str">
        <f ca="1">IF(Taula1[[#This Row],[Data naixement (format dd/mm/aaaa)]]="","0",DATEDIF(Taula1[[#This Row],[Data naixement (format dd/mm/aaaa)]],TODAY(),"Y"))</f>
        <v>0</v>
      </c>
      <c r="J794" s="6"/>
      <c r="K794" s="6"/>
      <c r="L794" s="6"/>
      <c r="M794" s="6"/>
      <c r="N794" s="56"/>
      <c r="O794" s="56"/>
      <c r="P794" s="56"/>
      <c r="Q794" s="6"/>
      <c r="R794" s="7"/>
      <c r="S794" s="143">
        <f>Taula1[[#This Row],[Mesos naturals sencers treballats període justificat (01/01/2023 - 31/03/2023)]]</f>
        <v>0</v>
      </c>
      <c r="T794" s="194">
        <f>Taula1[[#This Row],[Dies treballats període justificat (01/01/2023 - 31/03/2023)              no comptabilitzats com a mes natural sencer]]</f>
        <v>0</v>
      </c>
      <c r="U794" s="12"/>
      <c r="V794" s="7"/>
      <c r="W794" s="188"/>
      <c r="X794" s="188"/>
      <c r="Y794" s="188"/>
      <c r="Z794" s="188"/>
      <c r="AA794" s="190"/>
      <c r="AB794" s="143">
        <f>Taula1[[#This Row],[Grup justificat     (fer servir opcions de la llista desplegable)]]</f>
        <v>0</v>
      </c>
      <c r="AC794" s="182"/>
      <c r="AD794" s="39"/>
      <c r="AE794" s="131">
        <f>ROUND((AF794/100)*756*Taula1[[#This Row],[Mesos naturals sencers treballats període justificat (01/01/2023 - 31/03/2023)]],2)</f>
        <v>0</v>
      </c>
      <c r="AF794" s="81">
        <f>Taula1[[#This Row],[% Jornada segons contracte
(no posar el símbol %) ]]-Taula1[[#This Row],[% Reducció salari per baix rendiment        (no posar el símbol %)]]</f>
        <v>0</v>
      </c>
      <c r="AG794" s="131">
        <f>ROUND((AH794/100)*24.8547945*Taula1[[#This Row],[Dies treballats període justificat (01/01/2023 - 31/03/2023)              no comptabilitzats com a mes natural sencer]],2)</f>
        <v>0</v>
      </c>
      <c r="AH794" s="79">
        <f>Taula1[[#This Row],[% Jornada segons contracte
(no posar el símbol %) ]]-Taula1[[#This Row],[% Reducció salari per baix rendiment        (no posar el símbol %)]]</f>
        <v>0</v>
      </c>
      <c r="AI794" s="131">
        <f t="shared" si="193"/>
        <v>0</v>
      </c>
      <c r="AJ794" s="39"/>
      <c r="AK794" s="131">
        <f>ROUND((AL794/100)*756*Taula1[[#This Row],[Espai reservat Administració  (mesos)]],2)</f>
        <v>0</v>
      </c>
      <c r="AL794" s="81">
        <f>Taula1[[#This Row],[% Jornada segons contracte
(no posar el símbol %) ]]-Taula1[[#This Row],[% Reducció salari per baix rendiment        (no posar el símbol %)]]</f>
        <v>0</v>
      </c>
      <c r="AM794" s="131">
        <f>ROUND((AN794/100)*24.8547945*Taula1[[#This Row],[Espai reservat Administració (dies)]],2)</f>
        <v>0</v>
      </c>
      <c r="AN794" s="79">
        <f>Taula1[[#This Row],[% Jornada segons contracte
(no posar el símbol %) ]]-Taula1[[#This Row],[% Reducció salari per baix rendiment        (no posar el símbol %)]]</f>
        <v>0</v>
      </c>
      <c r="AO794" s="131">
        <f t="shared" si="194"/>
        <v>0</v>
      </c>
      <c r="AP794" s="87"/>
      <c r="AQ794" s="137">
        <f>ROUND((AR794/100)*693*Taula1[[#This Row],[Mesos naturals sencers treballats període justificat (01/01/2023 - 31/03/2023)]],2)</f>
        <v>0</v>
      </c>
      <c r="AR794" s="90">
        <f>Taula1[[#This Row],[% Jornada segons contracte
(no posar el símbol %) ]]-Taula1[[#This Row],[% Reducció salari per baix rendiment        (no posar el símbol %)]]</f>
        <v>0</v>
      </c>
      <c r="AS794" s="137">
        <f>ROUND((AT794/100)*22.78356164*Taula1[[#This Row],[Dies treballats període justificat (01/01/2023 - 31/03/2023)              no comptabilitzats com a mes natural sencer]],2)</f>
        <v>0</v>
      </c>
      <c r="AT794" s="90">
        <f>Taula1[[#This Row],[% Jornada segons contracte
(no posar el símbol %) ]]-Taula1[[#This Row],[% Reducció salari per baix rendiment        (no posar el símbol %)]]</f>
        <v>0</v>
      </c>
      <c r="AU794" s="137">
        <f t="shared" si="195"/>
        <v>0</v>
      </c>
      <c r="AV794" s="87"/>
      <c r="AW794" s="136">
        <f>ROUND((AX794/100)*693*Taula1[[#This Row],[Espai reservat Administració  (mesos)]],2)</f>
        <v>0</v>
      </c>
      <c r="AX794" s="90">
        <f>Taula1[[#This Row],[% Jornada segons contracte
(no posar el símbol %) ]]-Taula1[[#This Row],[% Reducció salari per baix rendiment        (no posar el símbol %)]]</f>
        <v>0</v>
      </c>
      <c r="AY794" s="131">
        <f>ROUND((AZ794/100)*22.78356164*Taula1[[#This Row],[Espai reservat Administració (dies)]],2)</f>
        <v>0</v>
      </c>
      <c r="AZ794" s="81">
        <f>Taula1[[#This Row],[% Jornada segons contracte
(no posar el símbol %) ]]-Taula1[[#This Row],[% Reducció salari per baix rendiment        (no posar el símbol %)]]</f>
        <v>0</v>
      </c>
      <c r="BA794" s="82">
        <f t="shared" si="196"/>
        <v>0</v>
      </c>
      <c r="BB794" s="41"/>
      <c r="BC794" s="131">
        <f>IF(Taula1[[#This Row],[Grup justificat     (fer servir opcions de la llista desplegable)]]=1,AI794,0)</f>
        <v>0</v>
      </c>
      <c r="BD794" s="131">
        <f>IF(Taula1[[#This Row],[Grup justificat     (fer servir opcions de la llista desplegable)]]=2,AU794,0)</f>
        <v>0</v>
      </c>
      <c r="BE794" s="41"/>
      <c r="BF794" s="131">
        <f>IF(Taula1[[#This Row],[Espai reservat Administració]]=1,AO794,0)</f>
        <v>0</v>
      </c>
      <c r="BG794" s="82">
        <f>IF(Taula1[[#This Row],[Espai reservat Administració]]=2,BA794,0)</f>
        <v>0</v>
      </c>
      <c r="BH794" s="41"/>
      <c r="BI794" s="126">
        <f>IF(Taula1[[#This Row],[Grup justificat     (fer servir opcions de la llista desplegable)]]=1,1,0)</f>
        <v>0</v>
      </c>
      <c r="BJ794" s="126">
        <f>IF(Taula1[[#This Row],[Espai reservat Administració]]=1,1,0)</f>
        <v>0</v>
      </c>
      <c r="BK794" s="111"/>
      <c r="BL794" s="126">
        <f>IF(Taula1[[#This Row],[Grup justificat     (fer servir opcions de la llista desplegable)]]=2,1,0)</f>
        <v>0</v>
      </c>
      <c r="BM794" s="126">
        <f>IF(Taula1[[#This Row],[Espai reservat Administració]]=2,1,0)</f>
        <v>0</v>
      </c>
      <c r="BN794" s="73"/>
      <c r="BO794" s="73"/>
      <c r="BP794" s="73"/>
      <c r="BQ794" s="73"/>
      <c r="BR794" s="73"/>
      <c r="BS794" s="73"/>
      <c r="BT794" s="73"/>
      <c r="BU794" s="73"/>
      <c r="BV794" s="73"/>
      <c r="BW794" s="73"/>
      <c r="BX794" s="73"/>
      <c r="BY794" s="73"/>
      <c r="BZ794" s="73"/>
      <c r="CA794" s="73"/>
      <c r="CB794" s="73"/>
      <c r="CC794" s="73"/>
      <c r="CD794" s="73"/>
      <c r="CE794" s="73"/>
      <c r="CF794" s="73"/>
      <c r="CG794" s="63">
        <f t="shared" si="197"/>
        <v>0</v>
      </c>
      <c r="CH794" s="63">
        <f t="shared" si="198"/>
        <v>0</v>
      </c>
      <c r="CI794" s="73"/>
      <c r="CJ794" s="63">
        <f>IF(Taula1[[#This Row],[Tipus de contracte                                  (fer servir opcions de la llista desplegable)]]="Indefinit",1,0)</f>
        <v>0</v>
      </c>
      <c r="CK794" s="63">
        <f>IF(Taula1[[#This Row],[Tipus de contracte                                  (fer servir opcions de la llista desplegable)]]="Temporal, igual o superior a 6 mesos",1,0)</f>
        <v>0</v>
      </c>
      <c r="CL794" s="63">
        <f>IF(Taula1[[#This Row],[Tipus de contracte                                  (fer servir opcions de la llista desplegable)]]="Substitució per IT",1,0)</f>
        <v>0</v>
      </c>
      <c r="CM794" s="73"/>
      <c r="CN794" s="63">
        <f>IF(Taula1[[#This Row],[Relació llocs de treball]]&gt;=1,1,0)</f>
        <v>0</v>
      </c>
      <c r="CO794" s="73"/>
      <c r="CP794" s="63">
        <f>IF(Taula1[[#This Row],[Identitat de gènere                                                          (fer servir opcions de la llista desplegable)]]="Home",1,0)</f>
        <v>0</v>
      </c>
      <c r="CQ794" s="63">
        <f>IF(Taula1[[#This Row],[Identitat de gènere                                                          (fer servir opcions de la llista desplegable)]]="Dona",1,0)</f>
        <v>0</v>
      </c>
      <c r="CR794" s="63">
        <f>IF(Taula1[[#This Row],[Identitat de gènere                                                          (fer servir opcions de la llista desplegable)]]="No binari",1,0)</f>
        <v>0</v>
      </c>
      <c r="CS794" s="73"/>
      <c r="CT794" s="63">
        <f t="shared" si="192"/>
        <v>0</v>
      </c>
      <c r="CU794" s="64">
        <f t="shared" si="199"/>
        <v>0</v>
      </c>
      <c r="CW794" s="64">
        <f t="shared" si="200"/>
        <v>0</v>
      </c>
      <c r="CX794" s="64">
        <f t="shared" si="201"/>
        <v>0</v>
      </c>
      <c r="CY794" s="64">
        <f t="shared" si="202"/>
        <v>0</v>
      </c>
      <c r="CZ794" s="64">
        <f t="shared" si="203"/>
        <v>0</v>
      </c>
      <c r="DB794" s="64">
        <f t="shared" si="204"/>
        <v>0</v>
      </c>
      <c r="DC794" s="64">
        <f t="shared" si="205"/>
        <v>0</v>
      </c>
      <c r="DD794" s="64">
        <f t="shared" si="206"/>
        <v>0</v>
      </c>
      <c r="DE794" s="64">
        <f t="shared" si="207"/>
        <v>0</v>
      </c>
    </row>
    <row r="795" spans="2:109" x14ac:dyDescent="0.3">
      <c r="B795" s="167"/>
      <c r="C795" s="186"/>
      <c r="D795" s="2"/>
      <c r="E795" s="67"/>
      <c r="F795" s="5"/>
      <c r="G795" s="5"/>
      <c r="H795" s="187"/>
      <c r="I795" s="111" t="str">
        <f ca="1">IF(Taula1[[#This Row],[Data naixement (format dd/mm/aaaa)]]="","0",DATEDIF(Taula1[[#This Row],[Data naixement (format dd/mm/aaaa)]],TODAY(),"Y"))</f>
        <v>0</v>
      </c>
      <c r="J795" s="6"/>
      <c r="K795" s="6"/>
      <c r="L795" s="6"/>
      <c r="M795" s="6"/>
      <c r="N795" s="56"/>
      <c r="O795" s="56"/>
      <c r="P795" s="56"/>
      <c r="Q795" s="6"/>
      <c r="R795" s="7"/>
      <c r="S795" s="143">
        <f>Taula1[[#This Row],[Mesos naturals sencers treballats període justificat (01/01/2023 - 31/03/2023)]]</f>
        <v>0</v>
      </c>
      <c r="T795" s="194">
        <f>Taula1[[#This Row],[Dies treballats període justificat (01/01/2023 - 31/03/2023)              no comptabilitzats com a mes natural sencer]]</f>
        <v>0</v>
      </c>
      <c r="U795" s="12"/>
      <c r="V795" s="7"/>
      <c r="W795" s="188"/>
      <c r="X795" s="188"/>
      <c r="Y795" s="188"/>
      <c r="Z795" s="188"/>
      <c r="AA795" s="190"/>
      <c r="AB795" s="143">
        <f>Taula1[[#This Row],[Grup justificat     (fer servir opcions de la llista desplegable)]]</f>
        <v>0</v>
      </c>
      <c r="AC795" s="182"/>
      <c r="AD795" s="39"/>
      <c r="AE795" s="131">
        <f>ROUND((AF795/100)*756*Taula1[[#This Row],[Mesos naturals sencers treballats període justificat (01/01/2023 - 31/03/2023)]],2)</f>
        <v>0</v>
      </c>
      <c r="AF795" s="81">
        <f>Taula1[[#This Row],[% Jornada segons contracte
(no posar el símbol %) ]]-Taula1[[#This Row],[% Reducció salari per baix rendiment        (no posar el símbol %)]]</f>
        <v>0</v>
      </c>
      <c r="AG795" s="131">
        <f>ROUND((AH795/100)*24.8547945*Taula1[[#This Row],[Dies treballats període justificat (01/01/2023 - 31/03/2023)              no comptabilitzats com a mes natural sencer]],2)</f>
        <v>0</v>
      </c>
      <c r="AH795" s="79">
        <f>Taula1[[#This Row],[% Jornada segons contracte
(no posar el símbol %) ]]-Taula1[[#This Row],[% Reducció salari per baix rendiment        (no posar el símbol %)]]</f>
        <v>0</v>
      </c>
      <c r="AI795" s="131">
        <f t="shared" si="193"/>
        <v>0</v>
      </c>
      <c r="AJ795" s="39"/>
      <c r="AK795" s="131">
        <f>ROUND((AL795/100)*756*Taula1[[#This Row],[Espai reservat Administració  (mesos)]],2)</f>
        <v>0</v>
      </c>
      <c r="AL795" s="81">
        <f>Taula1[[#This Row],[% Jornada segons contracte
(no posar el símbol %) ]]-Taula1[[#This Row],[% Reducció salari per baix rendiment        (no posar el símbol %)]]</f>
        <v>0</v>
      </c>
      <c r="AM795" s="131">
        <f>ROUND((AN795/100)*24.8547945*Taula1[[#This Row],[Espai reservat Administració (dies)]],2)</f>
        <v>0</v>
      </c>
      <c r="AN795" s="79">
        <f>Taula1[[#This Row],[% Jornada segons contracte
(no posar el símbol %) ]]-Taula1[[#This Row],[% Reducció salari per baix rendiment        (no posar el símbol %)]]</f>
        <v>0</v>
      </c>
      <c r="AO795" s="131">
        <f t="shared" si="194"/>
        <v>0</v>
      </c>
      <c r="AP795" s="87"/>
      <c r="AQ795" s="137">
        <f>ROUND((AR795/100)*693*Taula1[[#This Row],[Mesos naturals sencers treballats període justificat (01/01/2023 - 31/03/2023)]],2)</f>
        <v>0</v>
      </c>
      <c r="AR795" s="90">
        <f>Taula1[[#This Row],[% Jornada segons contracte
(no posar el símbol %) ]]-Taula1[[#This Row],[% Reducció salari per baix rendiment        (no posar el símbol %)]]</f>
        <v>0</v>
      </c>
      <c r="AS795" s="137">
        <f>ROUND((AT795/100)*22.78356164*Taula1[[#This Row],[Dies treballats període justificat (01/01/2023 - 31/03/2023)              no comptabilitzats com a mes natural sencer]],2)</f>
        <v>0</v>
      </c>
      <c r="AT795" s="90">
        <f>Taula1[[#This Row],[% Jornada segons contracte
(no posar el símbol %) ]]-Taula1[[#This Row],[% Reducció salari per baix rendiment        (no posar el símbol %)]]</f>
        <v>0</v>
      </c>
      <c r="AU795" s="137">
        <f t="shared" si="195"/>
        <v>0</v>
      </c>
      <c r="AV795" s="87"/>
      <c r="AW795" s="136">
        <f>ROUND((AX795/100)*693*Taula1[[#This Row],[Espai reservat Administració  (mesos)]],2)</f>
        <v>0</v>
      </c>
      <c r="AX795" s="90">
        <f>Taula1[[#This Row],[% Jornada segons contracte
(no posar el símbol %) ]]-Taula1[[#This Row],[% Reducció salari per baix rendiment        (no posar el símbol %)]]</f>
        <v>0</v>
      </c>
      <c r="AY795" s="131">
        <f>ROUND((AZ795/100)*22.78356164*Taula1[[#This Row],[Espai reservat Administració (dies)]],2)</f>
        <v>0</v>
      </c>
      <c r="AZ795" s="81">
        <f>Taula1[[#This Row],[% Jornada segons contracte
(no posar el símbol %) ]]-Taula1[[#This Row],[% Reducció salari per baix rendiment        (no posar el símbol %)]]</f>
        <v>0</v>
      </c>
      <c r="BA795" s="82">
        <f t="shared" si="196"/>
        <v>0</v>
      </c>
      <c r="BB795" s="41"/>
      <c r="BC795" s="131">
        <f>IF(Taula1[[#This Row],[Grup justificat     (fer servir opcions de la llista desplegable)]]=1,AI795,0)</f>
        <v>0</v>
      </c>
      <c r="BD795" s="131">
        <f>IF(Taula1[[#This Row],[Grup justificat     (fer servir opcions de la llista desplegable)]]=2,AU795,0)</f>
        <v>0</v>
      </c>
      <c r="BE795" s="41"/>
      <c r="BF795" s="131">
        <f>IF(Taula1[[#This Row],[Espai reservat Administració]]=1,AO795,0)</f>
        <v>0</v>
      </c>
      <c r="BG795" s="82">
        <f>IF(Taula1[[#This Row],[Espai reservat Administració]]=2,BA795,0)</f>
        <v>0</v>
      </c>
      <c r="BH795" s="41"/>
      <c r="BI795" s="126">
        <f>IF(Taula1[[#This Row],[Grup justificat     (fer servir opcions de la llista desplegable)]]=1,1,0)</f>
        <v>0</v>
      </c>
      <c r="BJ795" s="126">
        <f>IF(Taula1[[#This Row],[Espai reservat Administració]]=1,1,0)</f>
        <v>0</v>
      </c>
      <c r="BK795" s="111"/>
      <c r="BL795" s="126">
        <f>IF(Taula1[[#This Row],[Grup justificat     (fer servir opcions de la llista desplegable)]]=2,1,0)</f>
        <v>0</v>
      </c>
      <c r="BM795" s="126">
        <f>IF(Taula1[[#This Row],[Espai reservat Administració]]=2,1,0)</f>
        <v>0</v>
      </c>
      <c r="BN795" s="73"/>
      <c r="BO795" s="73"/>
      <c r="BP795" s="73"/>
      <c r="BQ795" s="73"/>
      <c r="BR795" s="73"/>
      <c r="BS795" s="73"/>
      <c r="BT795" s="73"/>
      <c r="BU795" s="73"/>
      <c r="BV795" s="73"/>
      <c r="BW795" s="73"/>
      <c r="BX795" s="73"/>
      <c r="BY795" s="73"/>
      <c r="BZ795" s="73"/>
      <c r="CA795" s="73"/>
      <c r="CB795" s="73"/>
      <c r="CC795" s="73"/>
      <c r="CD795" s="73"/>
      <c r="CE795" s="73"/>
      <c r="CF795" s="73"/>
      <c r="CG795" s="63">
        <f t="shared" si="197"/>
        <v>0</v>
      </c>
      <c r="CH795" s="63">
        <f t="shared" si="198"/>
        <v>0</v>
      </c>
      <c r="CI795" s="73"/>
      <c r="CJ795" s="63">
        <f>IF(Taula1[[#This Row],[Tipus de contracte                                  (fer servir opcions de la llista desplegable)]]="Indefinit",1,0)</f>
        <v>0</v>
      </c>
      <c r="CK795" s="63">
        <f>IF(Taula1[[#This Row],[Tipus de contracte                                  (fer servir opcions de la llista desplegable)]]="Temporal, igual o superior a 6 mesos",1,0)</f>
        <v>0</v>
      </c>
      <c r="CL795" s="63">
        <f>IF(Taula1[[#This Row],[Tipus de contracte                                  (fer servir opcions de la llista desplegable)]]="Substitució per IT",1,0)</f>
        <v>0</v>
      </c>
      <c r="CM795" s="73"/>
      <c r="CN795" s="63">
        <f>IF(Taula1[[#This Row],[Relació llocs de treball]]&gt;=1,1,0)</f>
        <v>0</v>
      </c>
      <c r="CO795" s="73"/>
      <c r="CP795" s="63">
        <f>IF(Taula1[[#This Row],[Identitat de gènere                                                          (fer servir opcions de la llista desplegable)]]="Home",1,0)</f>
        <v>0</v>
      </c>
      <c r="CQ795" s="63">
        <f>IF(Taula1[[#This Row],[Identitat de gènere                                                          (fer servir opcions de la llista desplegable)]]="Dona",1,0)</f>
        <v>0</v>
      </c>
      <c r="CR795" s="63">
        <f>IF(Taula1[[#This Row],[Identitat de gènere                                                          (fer servir opcions de la llista desplegable)]]="No binari",1,0)</f>
        <v>0</v>
      </c>
      <c r="CS795" s="73"/>
      <c r="CT795" s="63">
        <f t="shared" si="192"/>
        <v>0</v>
      </c>
      <c r="CU795" s="64">
        <f t="shared" si="199"/>
        <v>0</v>
      </c>
      <c r="CW795" s="64">
        <f t="shared" si="200"/>
        <v>0</v>
      </c>
      <c r="CX795" s="64">
        <f t="shared" si="201"/>
        <v>0</v>
      </c>
      <c r="CY795" s="64">
        <f t="shared" si="202"/>
        <v>0</v>
      </c>
      <c r="CZ795" s="64">
        <f t="shared" si="203"/>
        <v>0</v>
      </c>
      <c r="DB795" s="64">
        <f t="shared" si="204"/>
        <v>0</v>
      </c>
      <c r="DC795" s="64">
        <f t="shared" si="205"/>
        <v>0</v>
      </c>
      <c r="DD795" s="64">
        <f t="shared" si="206"/>
        <v>0</v>
      </c>
      <c r="DE795" s="64">
        <f t="shared" si="207"/>
        <v>0</v>
      </c>
    </row>
    <row r="796" spans="2:109" x14ac:dyDescent="0.3">
      <c r="B796" s="167"/>
      <c r="C796" s="186"/>
      <c r="D796" s="2"/>
      <c r="E796" s="67"/>
      <c r="F796" s="5"/>
      <c r="G796" s="5"/>
      <c r="H796" s="187"/>
      <c r="I796" s="111" t="str">
        <f ca="1">IF(Taula1[[#This Row],[Data naixement (format dd/mm/aaaa)]]="","0",DATEDIF(Taula1[[#This Row],[Data naixement (format dd/mm/aaaa)]],TODAY(),"Y"))</f>
        <v>0</v>
      </c>
      <c r="J796" s="6"/>
      <c r="K796" s="6"/>
      <c r="L796" s="6"/>
      <c r="M796" s="6"/>
      <c r="N796" s="56"/>
      <c r="O796" s="56"/>
      <c r="P796" s="56"/>
      <c r="Q796" s="6"/>
      <c r="R796" s="7"/>
      <c r="S796" s="143">
        <f>Taula1[[#This Row],[Mesos naturals sencers treballats període justificat (01/01/2023 - 31/03/2023)]]</f>
        <v>0</v>
      </c>
      <c r="T796" s="194">
        <f>Taula1[[#This Row],[Dies treballats període justificat (01/01/2023 - 31/03/2023)              no comptabilitzats com a mes natural sencer]]</f>
        <v>0</v>
      </c>
      <c r="U796" s="12"/>
      <c r="V796" s="7"/>
      <c r="W796" s="188"/>
      <c r="X796" s="188"/>
      <c r="Y796" s="188"/>
      <c r="Z796" s="188"/>
      <c r="AA796" s="190"/>
      <c r="AB796" s="143">
        <f>Taula1[[#This Row],[Grup justificat     (fer servir opcions de la llista desplegable)]]</f>
        <v>0</v>
      </c>
      <c r="AC796" s="182"/>
      <c r="AD796" s="39"/>
      <c r="AE796" s="131">
        <f>ROUND((AF796/100)*756*Taula1[[#This Row],[Mesos naturals sencers treballats període justificat (01/01/2023 - 31/03/2023)]],2)</f>
        <v>0</v>
      </c>
      <c r="AF796" s="81">
        <f>Taula1[[#This Row],[% Jornada segons contracte
(no posar el símbol %) ]]-Taula1[[#This Row],[% Reducció salari per baix rendiment        (no posar el símbol %)]]</f>
        <v>0</v>
      </c>
      <c r="AG796" s="131">
        <f>ROUND((AH796/100)*24.8547945*Taula1[[#This Row],[Dies treballats període justificat (01/01/2023 - 31/03/2023)              no comptabilitzats com a mes natural sencer]],2)</f>
        <v>0</v>
      </c>
      <c r="AH796" s="79">
        <f>Taula1[[#This Row],[% Jornada segons contracte
(no posar el símbol %) ]]-Taula1[[#This Row],[% Reducció salari per baix rendiment        (no posar el símbol %)]]</f>
        <v>0</v>
      </c>
      <c r="AI796" s="131">
        <f t="shared" si="193"/>
        <v>0</v>
      </c>
      <c r="AJ796" s="39"/>
      <c r="AK796" s="131">
        <f>ROUND((AL796/100)*756*Taula1[[#This Row],[Espai reservat Administració  (mesos)]],2)</f>
        <v>0</v>
      </c>
      <c r="AL796" s="81">
        <f>Taula1[[#This Row],[% Jornada segons contracte
(no posar el símbol %) ]]-Taula1[[#This Row],[% Reducció salari per baix rendiment        (no posar el símbol %)]]</f>
        <v>0</v>
      </c>
      <c r="AM796" s="131">
        <f>ROUND((AN796/100)*24.8547945*Taula1[[#This Row],[Espai reservat Administració (dies)]],2)</f>
        <v>0</v>
      </c>
      <c r="AN796" s="79">
        <f>Taula1[[#This Row],[% Jornada segons contracte
(no posar el símbol %) ]]-Taula1[[#This Row],[% Reducció salari per baix rendiment        (no posar el símbol %)]]</f>
        <v>0</v>
      </c>
      <c r="AO796" s="131">
        <f t="shared" si="194"/>
        <v>0</v>
      </c>
      <c r="AP796" s="87"/>
      <c r="AQ796" s="137">
        <f>ROUND((AR796/100)*693*Taula1[[#This Row],[Mesos naturals sencers treballats període justificat (01/01/2023 - 31/03/2023)]],2)</f>
        <v>0</v>
      </c>
      <c r="AR796" s="90">
        <f>Taula1[[#This Row],[% Jornada segons contracte
(no posar el símbol %) ]]-Taula1[[#This Row],[% Reducció salari per baix rendiment        (no posar el símbol %)]]</f>
        <v>0</v>
      </c>
      <c r="AS796" s="137">
        <f>ROUND((AT796/100)*22.78356164*Taula1[[#This Row],[Dies treballats període justificat (01/01/2023 - 31/03/2023)              no comptabilitzats com a mes natural sencer]],2)</f>
        <v>0</v>
      </c>
      <c r="AT796" s="90">
        <f>Taula1[[#This Row],[% Jornada segons contracte
(no posar el símbol %) ]]-Taula1[[#This Row],[% Reducció salari per baix rendiment        (no posar el símbol %)]]</f>
        <v>0</v>
      </c>
      <c r="AU796" s="137">
        <f t="shared" si="195"/>
        <v>0</v>
      </c>
      <c r="AV796" s="87"/>
      <c r="AW796" s="136">
        <f>ROUND((AX796/100)*693*Taula1[[#This Row],[Espai reservat Administració  (mesos)]],2)</f>
        <v>0</v>
      </c>
      <c r="AX796" s="90">
        <f>Taula1[[#This Row],[% Jornada segons contracte
(no posar el símbol %) ]]-Taula1[[#This Row],[% Reducció salari per baix rendiment        (no posar el símbol %)]]</f>
        <v>0</v>
      </c>
      <c r="AY796" s="131">
        <f>ROUND((AZ796/100)*22.78356164*Taula1[[#This Row],[Espai reservat Administració (dies)]],2)</f>
        <v>0</v>
      </c>
      <c r="AZ796" s="81">
        <f>Taula1[[#This Row],[% Jornada segons contracte
(no posar el símbol %) ]]-Taula1[[#This Row],[% Reducció salari per baix rendiment        (no posar el símbol %)]]</f>
        <v>0</v>
      </c>
      <c r="BA796" s="82">
        <f t="shared" si="196"/>
        <v>0</v>
      </c>
      <c r="BB796" s="41"/>
      <c r="BC796" s="131">
        <f>IF(Taula1[[#This Row],[Grup justificat     (fer servir opcions de la llista desplegable)]]=1,AI796,0)</f>
        <v>0</v>
      </c>
      <c r="BD796" s="131">
        <f>IF(Taula1[[#This Row],[Grup justificat     (fer servir opcions de la llista desplegable)]]=2,AU796,0)</f>
        <v>0</v>
      </c>
      <c r="BE796" s="41"/>
      <c r="BF796" s="131">
        <f>IF(Taula1[[#This Row],[Espai reservat Administració]]=1,AO796,0)</f>
        <v>0</v>
      </c>
      <c r="BG796" s="82">
        <f>IF(Taula1[[#This Row],[Espai reservat Administració]]=2,BA796,0)</f>
        <v>0</v>
      </c>
      <c r="BH796" s="41"/>
      <c r="BI796" s="126">
        <f>IF(Taula1[[#This Row],[Grup justificat     (fer servir opcions de la llista desplegable)]]=1,1,0)</f>
        <v>0</v>
      </c>
      <c r="BJ796" s="126">
        <f>IF(Taula1[[#This Row],[Espai reservat Administració]]=1,1,0)</f>
        <v>0</v>
      </c>
      <c r="BK796" s="111"/>
      <c r="BL796" s="126">
        <f>IF(Taula1[[#This Row],[Grup justificat     (fer servir opcions de la llista desplegable)]]=2,1,0)</f>
        <v>0</v>
      </c>
      <c r="BM796" s="126">
        <f>IF(Taula1[[#This Row],[Espai reservat Administració]]=2,1,0)</f>
        <v>0</v>
      </c>
      <c r="BN796" s="73"/>
      <c r="BO796" s="73"/>
      <c r="BP796" s="73"/>
      <c r="BQ796" s="73"/>
      <c r="BR796" s="73"/>
      <c r="BS796" s="73"/>
      <c r="BT796" s="73"/>
      <c r="BU796" s="73"/>
      <c r="BV796" s="73"/>
      <c r="BW796" s="73"/>
      <c r="BX796" s="73"/>
      <c r="BY796" s="73"/>
      <c r="BZ796" s="73"/>
      <c r="CA796" s="73"/>
      <c r="CB796" s="73"/>
      <c r="CC796" s="73"/>
      <c r="CD796" s="73"/>
      <c r="CE796" s="73"/>
      <c r="CF796" s="73"/>
      <c r="CG796" s="63">
        <f t="shared" si="197"/>
        <v>0</v>
      </c>
      <c r="CH796" s="63">
        <f t="shared" si="198"/>
        <v>0</v>
      </c>
      <c r="CI796" s="73"/>
      <c r="CJ796" s="63">
        <f>IF(Taula1[[#This Row],[Tipus de contracte                                  (fer servir opcions de la llista desplegable)]]="Indefinit",1,0)</f>
        <v>0</v>
      </c>
      <c r="CK796" s="63">
        <f>IF(Taula1[[#This Row],[Tipus de contracte                                  (fer servir opcions de la llista desplegable)]]="Temporal, igual o superior a 6 mesos",1,0)</f>
        <v>0</v>
      </c>
      <c r="CL796" s="63">
        <f>IF(Taula1[[#This Row],[Tipus de contracte                                  (fer servir opcions de la llista desplegable)]]="Substitució per IT",1,0)</f>
        <v>0</v>
      </c>
      <c r="CM796" s="73"/>
      <c r="CN796" s="63">
        <f>IF(Taula1[[#This Row],[Relació llocs de treball]]&gt;=1,1,0)</f>
        <v>0</v>
      </c>
      <c r="CO796" s="73"/>
      <c r="CP796" s="63">
        <f>IF(Taula1[[#This Row],[Identitat de gènere                                                          (fer servir opcions de la llista desplegable)]]="Home",1,0)</f>
        <v>0</v>
      </c>
      <c r="CQ796" s="63">
        <f>IF(Taula1[[#This Row],[Identitat de gènere                                                          (fer servir opcions de la llista desplegable)]]="Dona",1,0)</f>
        <v>0</v>
      </c>
      <c r="CR796" s="63">
        <f>IF(Taula1[[#This Row],[Identitat de gènere                                                          (fer servir opcions de la llista desplegable)]]="No binari",1,0)</f>
        <v>0</v>
      </c>
      <c r="CS796" s="73"/>
      <c r="CT796" s="63">
        <f t="shared" si="192"/>
        <v>0</v>
      </c>
      <c r="CU796" s="64">
        <f t="shared" si="199"/>
        <v>0</v>
      </c>
      <c r="CW796" s="64">
        <f t="shared" si="200"/>
        <v>0</v>
      </c>
      <c r="CX796" s="64">
        <f t="shared" si="201"/>
        <v>0</v>
      </c>
      <c r="CY796" s="64">
        <f t="shared" si="202"/>
        <v>0</v>
      </c>
      <c r="CZ796" s="64">
        <f t="shared" si="203"/>
        <v>0</v>
      </c>
      <c r="DB796" s="64">
        <f t="shared" si="204"/>
        <v>0</v>
      </c>
      <c r="DC796" s="64">
        <f t="shared" si="205"/>
        <v>0</v>
      </c>
      <c r="DD796" s="64">
        <f t="shared" si="206"/>
        <v>0</v>
      </c>
      <c r="DE796" s="64">
        <f t="shared" si="207"/>
        <v>0</v>
      </c>
    </row>
    <row r="797" spans="2:109" x14ac:dyDescent="0.3">
      <c r="B797" s="167"/>
      <c r="C797" s="186"/>
      <c r="D797" s="2"/>
      <c r="E797" s="67"/>
      <c r="F797" s="5"/>
      <c r="G797" s="5"/>
      <c r="H797" s="187"/>
      <c r="I797" s="111" t="str">
        <f ca="1">IF(Taula1[[#This Row],[Data naixement (format dd/mm/aaaa)]]="","0",DATEDIF(Taula1[[#This Row],[Data naixement (format dd/mm/aaaa)]],TODAY(),"Y"))</f>
        <v>0</v>
      </c>
      <c r="J797" s="6"/>
      <c r="K797" s="6"/>
      <c r="L797" s="6"/>
      <c r="M797" s="6"/>
      <c r="N797" s="56"/>
      <c r="O797" s="56"/>
      <c r="P797" s="56"/>
      <c r="Q797" s="6"/>
      <c r="R797" s="7"/>
      <c r="S797" s="143">
        <f>Taula1[[#This Row],[Mesos naturals sencers treballats període justificat (01/01/2023 - 31/03/2023)]]</f>
        <v>0</v>
      </c>
      <c r="T797" s="194">
        <f>Taula1[[#This Row],[Dies treballats període justificat (01/01/2023 - 31/03/2023)              no comptabilitzats com a mes natural sencer]]</f>
        <v>0</v>
      </c>
      <c r="U797" s="12"/>
      <c r="V797" s="7"/>
      <c r="W797" s="188"/>
      <c r="X797" s="188"/>
      <c r="Y797" s="188"/>
      <c r="Z797" s="188"/>
      <c r="AA797" s="190"/>
      <c r="AB797" s="143">
        <f>Taula1[[#This Row],[Grup justificat     (fer servir opcions de la llista desplegable)]]</f>
        <v>0</v>
      </c>
      <c r="AC797" s="182"/>
      <c r="AD797" s="39"/>
      <c r="AE797" s="131">
        <f>ROUND((AF797/100)*756*Taula1[[#This Row],[Mesos naturals sencers treballats període justificat (01/01/2023 - 31/03/2023)]],2)</f>
        <v>0</v>
      </c>
      <c r="AF797" s="81">
        <f>Taula1[[#This Row],[% Jornada segons contracte
(no posar el símbol %) ]]-Taula1[[#This Row],[% Reducció salari per baix rendiment        (no posar el símbol %)]]</f>
        <v>0</v>
      </c>
      <c r="AG797" s="131">
        <f>ROUND((AH797/100)*24.8547945*Taula1[[#This Row],[Dies treballats període justificat (01/01/2023 - 31/03/2023)              no comptabilitzats com a mes natural sencer]],2)</f>
        <v>0</v>
      </c>
      <c r="AH797" s="79">
        <f>Taula1[[#This Row],[% Jornada segons contracte
(no posar el símbol %) ]]-Taula1[[#This Row],[% Reducció salari per baix rendiment        (no posar el símbol %)]]</f>
        <v>0</v>
      </c>
      <c r="AI797" s="131">
        <f t="shared" si="193"/>
        <v>0</v>
      </c>
      <c r="AJ797" s="39"/>
      <c r="AK797" s="131">
        <f>ROUND((AL797/100)*756*Taula1[[#This Row],[Espai reservat Administració  (mesos)]],2)</f>
        <v>0</v>
      </c>
      <c r="AL797" s="81">
        <f>Taula1[[#This Row],[% Jornada segons contracte
(no posar el símbol %) ]]-Taula1[[#This Row],[% Reducció salari per baix rendiment        (no posar el símbol %)]]</f>
        <v>0</v>
      </c>
      <c r="AM797" s="131">
        <f>ROUND((AN797/100)*24.8547945*Taula1[[#This Row],[Espai reservat Administració (dies)]],2)</f>
        <v>0</v>
      </c>
      <c r="AN797" s="79">
        <f>Taula1[[#This Row],[% Jornada segons contracte
(no posar el símbol %) ]]-Taula1[[#This Row],[% Reducció salari per baix rendiment        (no posar el símbol %)]]</f>
        <v>0</v>
      </c>
      <c r="AO797" s="131">
        <f t="shared" si="194"/>
        <v>0</v>
      </c>
      <c r="AP797" s="87"/>
      <c r="AQ797" s="137">
        <f>ROUND((AR797/100)*693*Taula1[[#This Row],[Mesos naturals sencers treballats període justificat (01/01/2023 - 31/03/2023)]],2)</f>
        <v>0</v>
      </c>
      <c r="AR797" s="90">
        <f>Taula1[[#This Row],[% Jornada segons contracte
(no posar el símbol %) ]]-Taula1[[#This Row],[% Reducció salari per baix rendiment        (no posar el símbol %)]]</f>
        <v>0</v>
      </c>
      <c r="AS797" s="137">
        <f>ROUND((AT797/100)*22.78356164*Taula1[[#This Row],[Dies treballats període justificat (01/01/2023 - 31/03/2023)              no comptabilitzats com a mes natural sencer]],2)</f>
        <v>0</v>
      </c>
      <c r="AT797" s="90">
        <f>Taula1[[#This Row],[% Jornada segons contracte
(no posar el símbol %) ]]-Taula1[[#This Row],[% Reducció salari per baix rendiment        (no posar el símbol %)]]</f>
        <v>0</v>
      </c>
      <c r="AU797" s="137">
        <f t="shared" si="195"/>
        <v>0</v>
      </c>
      <c r="AV797" s="87"/>
      <c r="AW797" s="136">
        <f>ROUND((AX797/100)*693*Taula1[[#This Row],[Espai reservat Administració  (mesos)]],2)</f>
        <v>0</v>
      </c>
      <c r="AX797" s="90">
        <f>Taula1[[#This Row],[% Jornada segons contracte
(no posar el símbol %) ]]-Taula1[[#This Row],[% Reducció salari per baix rendiment        (no posar el símbol %)]]</f>
        <v>0</v>
      </c>
      <c r="AY797" s="131">
        <f>ROUND((AZ797/100)*22.78356164*Taula1[[#This Row],[Espai reservat Administració (dies)]],2)</f>
        <v>0</v>
      </c>
      <c r="AZ797" s="81">
        <f>Taula1[[#This Row],[% Jornada segons contracte
(no posar el símbol %) ]]-Taula1[[#This Row],[% Reducció salari per baix rendiment        (no posar el símbol %)]]</f>
        <v>0</v>
      </c>
      <c r="BA797" s="82">
        <f t="shared" si="196"/>
        <v>0</v>
      </c>
      <c r="BB797" s="41"/>
      <c r="BC797" s="131">
        <f>IF(Taula1[[#This Row],[Grup justificat     (fer servir opcions de la llista desplegable)]]=1,AI797,0)</f>
        <v>0</v>
      </c>
      <c r="BD797" s="131">
        <f>IF(Taula1[[#This Row],[Grup justificat     (fer servir opcions de la llista desplegable)]]=2,AU797,0)</f>
        <v>0</v>
      </c>
      <c r="BE797" s="41"/>
      <c r="BF797" s="131">
        <f>IF(Taula1[[#This Row],[Espai reservat Administració]]=1,AO797,0)</f>
        <v>0</v>
      </c>
      <c r="BG797" s="82">
        <f>IF(Taula1[[#This Row],[Espai reservat Administració]]=2,BA797,0)</f>
        <v>0</v>
      </c>
      <c r="BH797" s="41"/>
      <c r="BI797" s="126">
        <f>IF(Taula1[[#This Row],[Grup justificat     (fer servir opcions de la llista desplegable)]]=1,1,0)</f>
        <v>0</v>
      </c>
      <c r="BJ797" s="126">
        <f>IF(Taula1[[#This Row],[Espai reservat Administració]]=1,1,0)</f>
        <v>0</v>
      </c>
      <c r="BK797" s="111"/>
      <c r="BL797" s="126">
        <f>IF(Taula1[[#This Row],[Grup justificat     (fer servir opcions de la llista desplegable)]]=2,1,0)</f>
        <v>0</v>
      </c>
      <c r="BM797" s="126">
        <f>IF(Taula1[[#This Row],[Espai reservat Administració]]=2,1,0)</f>
        <v>0</v>
      </c>
      <c r="BN797" s="73"/>
      <c r="BO797" s="73"/>
      <c r="BP797" s="73"/>
      <c r="BQ797" s="73"/>
      <c r="BR797" s="73"/>
      <c r="BS797" s="73"/>
      <c r="BT797" s="73"/>
      <c r="BU797" s="73"/>
      <c r="BV797" s="73"/>
      <c r="BW797" s="73"/>
      <c r="BX797" s="73"/>
      <c r="BY797" s="73"/>
      <c r="BZ797" s="73"/>
      <c r="CA797" s="73"/>
      <c r="CB797" s="73"/>
      <c r="CC797" s="73"/>
      <c r="CD797" s="73"/>
      <c r="CE797" s="73"/>
      <c r="CF797" s="73"/>
      <c r="CG797" s="63">
        <f t="shared" si="197"/>
        <v>0</v>
      </c>
      <c r="CH797" s="63">
        <f t="shared" si="198"/>
        <v>0</v>
      </c>
      <c r="CI797" s="73"/>
      <c r="CJ797" s="63">
        <f>IF(Taula1[[#This Row],[Tipus de contracte                                  (fer servir opcions de la llista desplegable)]]="Indefinit",1,0)</f>
        <v>0</v>
      </c>
      <c r="CK797" s="63">
        <f>IF(Taula1[[#This Row],[Tipus de contracte                                  (fer servir opcions de la llista desplegable)]]="Temporal, igual o superior a 6 mesos",1,0)</f>
        <v>0</v>
      </c>
      <c r="CL797" s="63">
        <f>IF(Taula1[[#This Row],[Tipus de contracte                                  (fer servir opcions de la llista desplegable)]]="Substitució per IT",1,0)</f>
        <v>0</v>
      </c>
      <c r="CM797" s="73"/>
      <c r="CN797" s="63">
        <f>IF(Taula1[[#This Row],[Relació llocs de treball]]&gt;=1,1,0)</f>
        <v>0</v>
      </c>
      <c r="CO797" s="73"/>
      <c r="CP797" s="63">
        <f>IF(Taula1[[#This Row],[Identitat de gènere                                                          (fer servir opcions de la llista desplegable)]]="Home",1,0)</f>
        <v>0</v>
      </c>
      <c r="CQ797" s="63">
        <f>IF(Taula1[[#This Row],[Identitat de gènere                                                          (fer servir opcions de la llista desplegable)]]="Dona",1,0)</f>
        <v>0</v>
      </c>
      <c r="CR797" s="63">
        <f>IF(Taula1[[#This Row],[Identitat de gènere                                                          (fer servir opcions de la llista desplegable)]]="No binari",1,0)</f>
        <v>0</v>
      </c>
      <c r="CS797" s="73"/>
      <c r="CT797" s="63">
        <f t="shared" si="192"/>
        <v>0</v>
      </c>
      <c r="CU797" s="64">
        <f t="shared" si="199"/>
        <v>0</v>
      </c>
      <c r="CW797" s="64">
        <f t="shared" si="200"/>
        <v>0</v>
      </c>
      <c r="CX797" s="64">
        <f t="shared" si="201"/>
        <v>0</v>
      </c>
      <c r="CY797" s="64">
        <f t="shared" si="202"/>
        <v>0</v>
      </c>
      <c r="CZ797" s="64">
        <f t="shared" si="203"/>
        <v>0</v>
      </c>
      <c r="DB797" s="64">
        <f t="shared" si="204"/>
        <v>0</v>
      </c>
      <c r="DC797" s="64">
        <f t="shared" si="205"/>
        <v>0</v>
      </c>
      <c r="DD797" s="64">
        <f t="shared" si="206"/>
        <v>0</v>
      </c>
      <c r="DE797" s="64">
        <f t="shared" si="207"/>
        <v>0</v>
      </c>
    </row>
    <row r="798" spans="2:109" x14ac:dyDescent="0.3">
      <c r="B798" s="167"/>
      <c r="C798" s="186"/>
      <c r="D798" s="2"/>
      <c r="E798" s="67"/>
      <c r="F798" s="5"/>
      <c r="G798" s="5"/>
      <c r="H798" s="187"/>
      <c r="I798" s="111" t="str">
        <f ca="1">IF(Taula1[[#This Row],[Data naixement (format dd/mm/aaaa)]]="","0",DATEDIF(Taula1[[#This Row],[Data naixement (format dd/mm/aaaa)]],TODAY(),"Y"))</f>
        <v>0</v>
      </c>
      <c r="J798" s="6"/>
      <c r="K798" s="6"/>
      <c r="L798" s="6"/>
      <c r="M798" s="6"/>
      <c r="N798" s="56"/>
      <c r="O798" s="56"/>
      <c r="P798" s="56"/>
      <c r="Q798" s="6"/>
      <c r="R798" s="7"/>
      <c r="S798" s="143">
        <f>Taula1[[#This Row],[Mesos naturals sencers treballats període justificat (01/01/2023 - 31/03/2023)]]</f>
        <v>0</v>
      </c>
      <c r="T798" s="194">
        <f>Taula1[[#This Row],[Dies treballats període justificat (01/01/2023 - 31/03/2023)              no comptabilitzats com a mes natural sencer]]</f>
        <v>0</v>
      </c>
      <c r="U798" s="12"/>
      <c r="V798" s="7"/>
      <c r="W798" s="188"/>
      <c r="X798" s="188"/>
      <c r="Y798" s="188"/>
      <c r="Z798" s="188"/>
      <c r="AA798" s="190"/>
      <c r="AB798" s="143">
        <f>Taula1[[#This Row],[Grup justificat     (fer servir opcions de la llista desplegable)]]</f>
        <v>0</v>
      </c>
      <c r="AC798" s="182"/>
      <c r="AD798" s="39"/>
      <c r="AE798" s="131">
        <f>ROUND((AF798/100)*756*Taula1[[#This Row],[Mesos naturals sencers treballats període justificat (01/01/2023 - 31/03/2023)]],2)</f>
        <v>0</v>
      </c>
      <c r="AF798" s="81">
        <f>Taula1[[#This Row],[% Jornada segons contracte
(no posar el símbol %) ]]-Taula1[[#This Row],[% Reducció salari per baix rendiment        (no posar el símbol %)]]</f>
        <v>0</v>
      </c>
      <c r="AG798" s="131">
        <f>ROUND((AH798/100)*24.8547945*Taula1[[#This Row],[Dies treballats període justificat (01/01/2023 - 31/03/2023)              no comptabilitzats com a mes natural sencer]],2)</f>
        <v>0</v>
      </c>
      <c r="AH798" s="79">
        <f>Taula1[[#This Row],[% Jornada segons contracte
(no posar el símbol %) ]]-Taula1[[#This Row],[% Reducció salari per baix rendiment        (no posar el símbol %)]]</f>
        <v>0</v>
      </c>
      <c r="AI798" s="131">
        <f t="shared" si="193"/>
        <v>0</v>
      </c>
      <c r="AJ798" s="39"/>
      <c r="AK798" s="131">
        <f>ROUND((AL798/100)*756*Taula1[[#This Row],[Espai reservat Administració  (mesos)]],2)</f>
        <v>0</v>
      </c>
      <c r="AL798" s="81">
        <f>Taula1[[#This Row],[% Jornada segons contracte
(no posar el símbol %) ]]-Taula1[[#This Row],[% Reducció salari per baix rendiment        (no posar el símbol %)]]</f>
        <v>0</v>
      </c>
      <c r="AM798" s="131">
        <f>ROUND((AN798/100)*24.8547945*Taula1[[#This Row],[Espai reservat Administració (dies)]],2)</f>
        <v>0</v>
      </c>
      <c r="AN798" s="79">
        <f>Taula1[[#This Row],[% Jornada segons contracte
(no posar el símbol %) ]]-Taula1[[#This Row],[% Reducció salari per baix rendiment        (no posar el símbol %)]]</f>
        <v>0</v>
      </c>
      <c r="AO798" s="131">
        <f t="shared" si="194"/>
        <v>0</v>
      </c>
      <c r="AP798" s="87"/>
      <c r="AQ798" s="137">
        <f>ROUND((AR798/100)*693*Taula1[[#This Row],[Mesos naturals sencers treballats període justificat (01/01/2023 - 31/03/2023)]],2)</f>
        <v>0</v>
      </c>
      <c r="AR798" s="90">
        <f>Taula1[[#This Row],[% Jornada segons contracte
(no posar el símbol %) ]]-Taula1[[#This Row],[% Reducció salari per baix rendiment        (no posar el símbol %)]]</f>
        <v>0</v>
      </c>
      <c r="AS798" s="137">
        <f>ROUND((AT798/100)*22.78356164*Taula1[[#This Row],[Dies treballats període justificat (01/01/2023 - 31/03/2023)              no comptabilitzats com a mes natural sencer]],2)</f>
        <v>0</v>
      </c>
      <c r="AT798" s="90">
        <f>Taula1[[#This Row],[% Jornada segons contracte
(no posar el símbol %) ]]-Taula1[[#This Row],[% Reducció salari per baix rendiment        (no posar el símbol %)]]</f>
        <v>0</v>
      </c>
      <c r="AU798" s="137">
        <f t="shared" si="195"/>
        <v>0</v>
      </c>
      <c r="AV798" s="87"/>
      <c r="AW798" s="136">
        <f>ROUND((AX798/100)*693*Taula1[[#This Row],[Espai reservat Administració  (mesos)]],2)</f>
        <v>0</v>
      </c>
      <c r="AX798" s="90">
        <f>Taula1[[#This Row],[% Jornada segons contracte
(no posar el símbol %) ]]-Taula1[[#This Row],[% Reducció salari per baix rendiment        (no posar el símbol %)]]</f>
        <v>0</v>
      </c>
      <c r="AY798" s="131">
        <f>ROUND((AZ798/100)*22.78356164*Taula1[[#This Row],[Espai reservat Administració (dies)]],2)</f>
        <v>0</v>
      </c>
      <c r="AZ798" s="81">
        <f>Taula1[[#This Row],[% Jornada segons contracte
(no posar el símbol %) ]]-Taula1[[#This Row],[% Reducció salari per baix rendiment        (no posar el símbol %)]]</f>
        <v>0</v>
      </c>
      <c r="BA798" s="82">
        <f t="shared" si="196"/>
        <v>0</v>
      </c>
      <c r="BB798" s="41"/>
      <c r="BC798" s="131">
        <f>IF(Taula1[[#This Row],[Grup justificat     (fer servir opcions de la llista desplegable)]]=1,AI798,0)</f>
        <v>0</v>
      </c>
      <c r="BD798" s="131">
        <f>IF(Taula1[[#This Row],[Grup justificat     (fer servir opcions de la llista desplegable)]]=2,AU798,0)</f>
        <v>0</v>
      </c>
      <c r="BE798" s="41"/>
      <c r="BF798" s="131">
        <f>IF(Taula1[[#This Row],[Espai reservat Administració]]=1,AO798,0)</f>
        <v>0</v>
      </c>
      <c r="BG798" s="82">
        <f>IF(Taula1[[#This Row],[Espai reservat Administració]]=2,BA798,0)</f>
        <v>0</v>
      </c>
      <c r="BH798" s="41"/>
      <c r="BI798" s="126">
        <f>IF(Taula1[[#This Row],[Grup justificat     (fer servir opcions de la llista desplegable)]]=1,1,0)</f>
        <v>0</v>
      </c>
      <c r="BJ798" s="126">
        <f>IF(Taula1[[#This Row],[Espai reservat Administració]]=1,1,0)</f>
        <v>0</v>
      </c>
      <c r="BK798" s="111"/>
      <c r="BL798" s="126">
        <f>IF(Taula1[[#This Row],[Grup justificat     (fer servir opcions de la llista desplegable)]]=2,1,0)</f>
        <v>0</v>
      </c>
      <c r="BM798" s="126">
        <f>IF(Taula1[[#This Row],[Espai reservat Administració]]=2,1,0)</f>
        <v>0</v>
      </c>
      <c r="BN798" s="73"/>
      <c r="BO798" s="73"/>
      <c r="BP798" s="73"/>
      <c r="BQ798" s="73"/>
      <c r="BR798" s="73"/>
      <c r="BS798" s="73"/>
      <c r="BT798" s="73"/>
      <c r="BU798" s="73"/>
      <c r="BV798" s="73"/>
      <c r="BW798" s="73"/>
      <c r="BX798" s="73"/>
      <c r="BY798" s="73"/>
      <c r="BZ798" s="73"/>
      <c r="CA798" s="73"/>
      <c r="CB798" s="73"/>
      <c r="CC798" s="73"/>
      <c r="CD798" s="73"/>
      <c r="CE798" s="73"/>
      <c r="CF798" s="73"/>
      <c r="CG798" s="63">
        <f t="shared" si="197"/>
        <v>0</v>
      </c>
      <c r="CH798" s="63">
        <f t="shared" si="198"/>
        <v>0</v>
      </c>
      <c r="CI798" s="73"/>
      <c r="CJ798" s="63">
        <f>IF(Taula1[[#This Row],[Tipus de contracte                                  (fer servir opcions de la llista desplegable)]]="Indefinit",1,0)</f>
        <v>0</v>
      </c>
      <c r="CK798" s="63">
        <f>IF(Taula1[[#This Row],[Tipus de contracte                                  (fer servir opcions de la llista desplegable)]]="Temporal, igual o superior a 6 mesos",1,0)</f>
        <v>0</v>
      </c>
      <c r="CL798" s="63">
        <f>IF(Taula1[[#This Row],[Tipus de contracte                                  (fer servir opcions de la llista desplegable)]]="Substitució per IT",1,0)</f>
        <v>0</v>
      </c>
      <c r="CM798" s="73"/>
      <c r="CN798" s="63">
        <f>IF(Taula1[[#This Row],[Relació llocs de treball]]&gt;=1,1,0)</f>
        <v>0</v>
      </c>
      <c r="CO798" s="73"/>
      <c r="CP798" s="63">
        <f>IF(Taula1[[#This Row],[Identitat de gènere                                                          (fer servir opcions de la llista desplegable)]]="Home",1,0)</f>
        <v>0</v>
      </c>
      <c r="CQ798" s="63">
        <f>IF(Taula1[[#This Row],[Identitat de gènere                                                          (fer servir opcions de la llista desplegable)]]="Dona",1,0)</f>
        <v>0</v>
      </c>
      <c r="CR798" s="63">
        <f>IF(Taula1[[#This Row],[Identitat de gènere                                                          (fer servir opcions de la llista desplegable)]]="No binari",1,0)</f>
        <v>0</v>
      </c>
      <c r="CS798" s="73"/>
      <c r="CT798" s="63">
        <f t="shared" si="192"/>
        <v>0</v>
      </c>
      <c r="CU798" s="64">
        <f t="shared" si="199"/>
        <v>0</v>
      </c>
      <c r="CW798" s="64">
        <f t="shared" si="200"/>
        <v>0</v>
      </c>
      <c r="CX798" s="64">
        <f t="shared" si="201"/>
        <v>0</v>
      </c>
      <c r="CY798" s="64">
        <f t="shared" si="202"/>
        <v>0</v>
      </c>
      <c r="CZ798" s="64">
        <f t="shared" si="203"/>
        <v>0</v>
      </c>
      <c r="DB798" s="64">
        <f t="shared" si="204"/>
        <v>0</v>
      </c>
      <c r="DC798" s="64">
        <f t="shared" si="205"/>
        <v>0</v>
      </c>
      <c r="DD798" s="64">
        <f t="shared" si="206"/>
        <v>0</v>
      </c>
      <c r="DE798" s="64">
        <f t="shared" si="207"/>
        <v>0</v>
      </c>
    </row>
    <row r="799" spans="2:109" x14ac:dyDescent="0.3">
      <c r="B799" s="167"/>
      <c r="C799" s="186"/>
      <c r="D799" s="2"/>
      <c r="E799" s="67"/>
      <c r="F799" s="5"/>
      <c r="G799" s="5"/>
      <c r="H799" s="187"/>
      <c r="I799" s="111" t="str">
        <f ca="1">IF(Taula1[[#This Row],[Data naixement (format dd/mm/aaaa)]]="","0",DATEDIF(Taula1[[#This Row],[Data naixement (format dd/mm/aaaa)]],TODAY(),"Y"))</f>
        <v>0</v>
      </c>
      <c r="J799" s="6"/>
      <c r="K799" s="6"/>
      <c r="L799" s="6"/>
      <c r="M799" s="6"/>
      <c r="N799" s="56"/>
      <c r="O799" s="56"/>
      <c r="P799" s="56"/>
      <c r="Q799" s="6"/>
      <c r="R799" s="7"/>
      <c r="S799" s="143">
        <f>Taula1[[#This Row],[Mesos naturals sencers treballats període justificat (01/01/2023 - 31/03/2023)]]</f>
        <v>0</v>
      </c>
      <c r="T799" s="194">
        <f>Taula1[[#This Row],[Dies treballats període justificat (01/01/2023 - 31/03/2023)              no comptabilitzats com a mes natural sencer]]</f>
        <v>0</v>
      </c>
      <c r="U799" s="12"/>
      <c r="V799" s="7"/>
      <c r="W799" s="188"/>
      <c r="X799" s="188"/>
      <c r="Y799" s="188"/>
      <c r="Z799" s="188"/>
      <c r="AA799" s="190"/>
      <c r="AB799" s="143">
        <f>Taula1[[#This Row],[Grup justificat     (fer servir opcions de la llista desplegable)]]</f>
        <v>0</v>
      </c>
      <c r="AC799" s="182"/>
      <c r="AD799" s="39"/>
      <c r="AE799" s="131">
        <f>ROUND((AF799/100)*756*Taula1[[#This Row],[Mesos naturals sencers treballats període justificat (01/01/2023 - 31/03/2023)]],2)</f>
        <v>0</v>
      </c>
      <c r="AF799" s="81">
        <f>Taula1[[#This Row],[% Jornada segons contracte
(no posar el símbol %) ]]-Taula1[[#This Row],[% Reducció salari per baix rendiment        (no posar el símbol %)]]</f>
        <v>0</v>
      </c>
      <c r="AG799" s="131">
        <f>ROUND((AH799/100)*24.8547945*Taula1[[#This Row],[Dies treballats període justificat (01/01/2023 - 31/03/2023)              no comptabilitzats com a mes natural sencer]],2)</f>
        <v>0</v>
      </c>
      <c r="AH799" s="79">
        <f>Taula1[[#This Row],[% Jornada segons contracte
(no posar el símbol %) ]]-Taula1[[#This Row],[% Reducció salari per baix rendiment        (no posar el símbol %)]]</f>
        <v>0</v>
      </c>
      <c r="AI799" s="131">
        <f t="shared" si="193"/>
        <v>0</v>
      </c>
      <c r="AJ799" s="39"/>
      <c r="AK799" s="131">
        <f>ROUND((AL799/100)*756*Taula1[[#This Row],[Espai reservat Administració  (mesos)]],2)</f>
        <v>0</v>
      </c>
      <c r="AL799" s="81">
        <f>Taula1[[#This Row],[% Jornada segons contracte
(no posar el símbol %) ]]-Taula1[[#This Row],[% Reducció salari per baix rendiment        (no posar el símbol %)]]</f>
        <v>0</v>
      </c>
      <c r="AM799" s="131">
        <f>ROUND((AN799/100)*24.8547945*Taula1[[#This Row],[Espai reservat Administració (dies)]],2)</f>
        <v>0</v>
      </c>
      <c r="AN799" s="79">
        <f>Taula1[[#This Row],[% Jornada segons contracte
(no posar el símbol %) ]]-Taula1[[#This Row],[% Reducció salari per baix rendiment        (no posar el símbol %)]]</f>
        <v>0</v>
      </c>
      <c r="AO799" s="131">
        <f t="shared" si="194"/>
        <v>0</v>
      </c>
      <c r="AP799" s="87"/>
      <c r="AQ799" s="137">
        <f>ROUND((AR799/100)*693*Taula1[[#This Row],[Mesos naturals sencers treballats període justificat (01/01/2023 - 31/03/2023)]],2)</f>
        <v>0</v>
      </c>
      <c r="AR799" s="90">
        <f>Taula1[[#This Row],[% Jornada segons contracte
(no posar el símbol %) ]]-Taula1[[#This Row],[% Reducció salari per baix rendiment        (no posar el símbol %)]]</f>
        <v>0</v>
      </c>
      <c r="AS799" s="137">
        <f>ROUND((AT799/100)*22.78356164*Taula1[[#This Row],[Dies treballats període justificat (01/01/2023 - 31/03/2023)              no comptabilitzats com a mes natural sencer]],2)</f>
        <v>0</v>
      </c>
      <c r="AT799" s="90">
        <f>Taula1[[#This Row],[% Jornada segons contracte
(no posar el símbol %) ]]-Taula1[[#This Row],[% Reducció salari per baix rendiment        (no posar el símbol %)]]</f>
        <v>0</v>
      </c>
      <c r="AU799" s="137">
        <f t="shared" si="195"/>
        <v>0</v>
      </c>
      <c r="AV799" s="87"/>
      <c r="AW799" s="136">
        <f>ROUND((AX799/100)*693*Taula1[[#This Row],[Espai reservat Administració  (mesos)]],2)</f>
        <v>0</v>
      </c>
      <c r="AX799" s="90">
        <f>Taula1[[#This Row],[% Jornada segons contracte
(no posar el símbol %) ]]-Taula1[[#This Row],[% Reducció salari per baix rendiment        (no posar el símbol %)]]</f>
        <v>0</v>
      </c>
      <c r="AY799" s="131">
        <f>ROUND((AZ799/100)*22.78356164*Taula1[[#This Row],[Espai reservat Administració (dies)]],2)</f>
        <v>0</v>
      </c>
      <c r="AZ799" s="81">
        <f>Taula1[[#This Row],[% Jornada segons contracte
(no posar el símbol %) ]]-Taula1[[#This Row],[% Reducció salari per baix rendiment        (no posar el símbol %)]]</f>
        <v>0</v>
      </c>
      <c r="BA799" s="82">
        <f t="shared" si="196"/>
        <v>0</v>
      </c>
      <c r="BB799" s="41"/>
      <c r="BC799" s="131">
        <f>IF(Taula1[[#This Row],[Grup justificat     (fer servir opcions de la llista desplegable)]]=1,AI799,0)</f>
        <v>0</v>
      </c>
      <c r="BD799" s="131">
        <f>IF(Taula1[[#This Row],[Grup justificat     (fer servir opcions de la llista desplegable)]]=2,AU799,0)</f>
        <v>0</v>
      </c>
      <c r="BE799" s="41"/>
      <c r="BF799" s="131">
        <f>IF(Taula1[[#This Row],[Espai reservat Administració]]=1,AO799,0)</f>
        <v>0</v>
      </c>
      <c r="BG799" s="82">
        <f>IF(Taula1[[#This Row],[Espai reservat Administració]]=2,BA799,0)</f>
        <v>0</v>
      </c>
      <c r="BH799" s="41"/>
      <c r="BI799" s="126">
        <f>IF(Taula1[[#This Row],[Grup justificat     (fer servir opcions de la llista desplegable)]]=1,1,0)</f>
        <v>0</v>
      </c>
      <c r="BJ799" s="126">
        <f>IF(Taula1[[#This Row],[Espai reservat Administració]]=1,1,0)</f>
        <v>0</v>
      </c>
      <c r="BK799" s="111"/>
      <c r="BL799" s="126">
        <f>IF(Taula1[[#This Row],[Grup justificat     (fer servir opcions de la llista desplegable)]]=2,1,0)</f>
        <v>0</v>
      </c>
      <c r="BM799" s="126">
        <f>IF(Taula1[[#This Row],[Espai reservat Administració]]=2,1,0)</f>
        <v>0</v>
      </c>
      <c r="BN799" s="73"/>
      <c r="BO799" s="73"/>
      <c r="BP799" s="73"/>
      <c r="BQ799" s="73"/>
      <c r="BR799" s="73"/>
      <c r="BS799" s="73"/>
      <c r="BT799" s="73"/>
      <c r="BU799" s="73"/>
      <c r="BV799" s="73"/>
      <c r="BW799" s="73"/>
      <c r="BX799" s="73"/>
      <c r="BY799" s="73"/>
      <c r="BZ799" s="73"/>
      <c r="CA799" s="73"/>
      <c r="CB799" s="73"/>
      <c r="CC799" s="73"/>
      <c r="CD799" s="73"/>
      <c r="CE799" s="73"/>
      <c r="CF799" s="73"/>
      <c r="CG799" s="63">
        <f t="shared" si="197"/>
        <v>0</v>
      </c>
      <c r="CH799" s="63">
        <f t="shared" si="198"/>
        <v>0</v>
      </c>
      <c r="CI799" s="73"/>
      <c r="CJ799" s="63">
        <f>IF(Taula1[[#This Row],[Tipus de contracte                                  (fer servir opcions de la llista desplegable)]]="Indefinit",1,0)</f>
        <v>0</v>
      </c>
      <c r="CK799" s="63">
        <f>IF(Taula1[[#This Row],[Tipus de contracte                                  (fer servir opcions de la llista desplegable)]]="Temporal, igual o superior a 6 mesos",1,0)</f>
        <v>0</v>
      </c>
      <c r="CL799" s="63">
        <f>IF(Taula1[[#This Row],[Tipus de contracte                                  (fer servir opcions de la llista desplegable)]]="Substitució per IT",1,0)</f>
        <v>0</v>
      </c>
      <c r="CM799" s="73"/>
      <c r="CN799" s="63">
        <f>IF(Taula1[[#This Row],[Relació llocs de treball]]&gt;=1,1,0)</f>
        <v>0</v>
      </c>
      <c r="CO799" s="73"/>
      <c r="CP799" s="63">
        <f>IF(Taula1[[#This Row],[Identitat de gènere                                                          (fer servir opcions de la llista desplegable)]]="Home",1,0)</f>
        <v>0</v>
      </c>
      <c r="CQ799" s="63">
        <f>IF(Taula1[[#This Row],[Identitat de gènere                                                          (fer servir opcions de la llista desplegable)]]="Dona",1,0)</f>
        <v>0</v>
      </c>
      <c r="CR799" s="63">
        <f>IF(Taula1[[#This Row],[Identitat de gènere                                                          (fer servir opcions de la llista desplegable)]]="No binari",1,0)</f>
        <v>0</v>
      </c>
      <c r="CS799" s="73"/>
      <c r="CT799" s="63">
        <f t="shared" si="192"/>
        <v>0</v>
      </c>
      <c r="CU799" s="64">
        <f t="shared" si="199"/>
        <v>0</v>
      </c>
      <c r="CW799" s="64">
        <f t="shared" si="200"/>
        <v>0</v>
      </c>
      <c r="CX799" s="64">
        <f t="shared" si="201"/>
        <v>0</v>
      </c>
      <c r="CY799" s="64">
        <f t="shared" si="202"/>
        <v>0</v>
      </c>
      <c r="CZ799" s="64">
        <f t="shared" si="203"/>
        <v>0</v>
      </c>
      <c r="DB799" s="64">
        <f t="shared" si="204"/>
        <v>0</v>
      </c>
      <c r="DC799" s="64">
        <f t="shared" si="205"/>
        <v>0</v>
      </c>
      <c r="DD799" s="64">
        <f t="shared" si="206"/>
        <v>0</v>
      </c>
      <c r="DE799" s="64">
        <f t="shared" si="207"/>
        <v>0</v>
      </c>
    </row>
    <row r="800" spans="2:109" x14ac:dyDescent="0.3">
      <c r="B800" s="167"/>
      <c r="C800" s="186"/>
      <c r="D800" s="2"/>
      <c r="E800" s="67"/>
      <c r="F800" s="5"/>
      <c r="G800" s="5"/>
      <c r="H800" s="187"/>
      <c r="I800" s="111" t="str">
        <f ca="1">IF(Taula1[[#This Row],[Data naixement (format dd/mm/aaaa)]]="","0",DATEDIF(Taula1[[#This Row],[Data naixement (format dd/mm/aaaa)]],TODAY(),"Y"))</f>
        <v>0</v>
      </c>
      <c r="J800" s="6"/>
      <c r="K800" s="6"/>
      <c r="L800" s="6"/>
      <c r="M800" s="6"/>
      <c r="N800" s="56"/>
      <c r="O800" s="56"/>
      <c r="P800" s="56"/>
      <c r="Q800" s="6"/>
      <c r="R800" s="7"/>
      <c r="S800" s="143">
        <f>Taula1[[#This Row],[Mesos naturals sencers treballats període justificat (01/01/2023 - 31/03/2023)]]</f>
        <v>0</v>
      </c>
      <c r="T800" s="194">
        <f>Taula1[[#This Row],[Dies treballats període justificat (01/01/2023 - 31/03/2023)              no comptabilitzats com a mes natural sencer]]</f>
        <v>0</v>
      </c>
      <c r="U800" s="12"/>
      <c r="V800" s="7"/>
      <c r="W800" s="188"/>
      <c r="X800" s="188"/>
      <c r="Y800" s="188"/>
      <c r="Z800" s="188"/>
      <c r="AA800" s="190"/>
      <c r="AB800" s="143">
        <f>Taula1[[#This Row],[Grup justificat     (fer servir opcions de la llista desplegable)]]</f>
        <v>0</v>
      </c>
      <c r="AC800" s="182"/>
      <c r="AD800" s="39"/>
      <c r="AE800" s="131">
        <f>ROUND((AF800/100)*756*Taula1[[#This Row],[Mesos naturals sencers treballats període justificat (01/01/2023 - 31/03/2023)]],2)</f>
        <v>0</v>
      </c>
      <c r="AF800" s="81">
        <f>Taula1[[#This Row],[% Jornada segons contracte
(no posar el símbol %) ]]-Taula1[[#This Row],[% Reducció salari per baix rendiment        (no posar el símbol %)]]</f>
        <v>0</v>
      </c>
      <c r="AG800" s="131">
        <f>ROUND((AH800/100)*24.8547945*Taula1[[#This Row],[Dies treballats període justificat (01/01/2023 - 31/03/2023)              no comptabilitzats com a mes natural sencer]],2)</f>
        <v>0</v>
      </c>
      <c r="AH800" s="79">
        <f>Taula1[[#This Row],[% Jornada segons contracte
(no posar el símbol %) ]]-Taula1[[#This Row],[% Reducció salari per baix rendiment        (no posar el símbol %)]]</f>
        <v>0</v>
      </c>
      <c r="AI800" s="131">
        <f t="shared" si="193"/>
        <v>0</v>
      </c>
      <c r="AJ800" s="39"/>
      <c r="AK800" s="131">
        <f>ROUND((AL800/100)*756*Taula1[[#This Row],[Espai reservat Administració  (mesos)]],2)</f>
        <v>0</v>
      </c>
      <c r="AL800" s="81">
        <f>Taula1[[#This Row],[% Jornada segons contracte
(no posar el símbol %) ]]-Taula1[[#This Row],[% Reducció salari per baix rendiment        (no posar el símbol %)]]</f>
        <v>0</v>
      </c>
      <c r="AM800" s="131">
        <f>ROUND((AN800/100)*24.8547945*Taula1[[#This Row],[Espai reservat Administració (dies)]],2)</f>
        <v>0</v>
      </c>
      <c r="AN800" s="79">
        <f>Taula1[[#This Row],[% Jornada segons contracte
(no posar el símbol %) ]]-Taula1[[#This Row],[% Reducció salari per baix rendiment        (no posar el símbol %)]]</f>
        <v>0</v>
      </c>
      <c r="AO800" s="131">
        <f t="shared" si="194"/>
        <v>0</v>
      </c>
      <c r="AP800" s="87"/>
      <c r="AQ800" s="137">
        <f>ROUND((AR800/100)*693*Taula1[[#This Row],[Mesos naturals sencers treballats període justificat (01/01/2023 - 31/03/2023)]],2)</f>
        <v>0</v>
      </c>
      <c r="AR800" s="90">
        <f>Taula1[[#This Row],[% Jornada segons contracte
(no posar el símbol %) ]]-Taula1[[#This Row],[% Reducció salari per baix rendiment        (no posar el símbol %)]]</f>
        <v>0</v>
      </c>
      <c r="AS800" s="137">
        <f>ROUND((AT800/100)*22.78356164*Taula1[[#This Row],[Dies treballats període justificat (01/01/2023 - 31/03/2023)              no comptabilitzats com a mes natural sencer]],2)</f>
        <v>0</v>
      </c>
      <c r="AT800" s="90">
        <f>Taula1[[#This Row],[% Jornada segons contracte
(no posar el símbol %) ]]-Taula1[[#This Row],[% Reducció salari per baix rendiment        (no posar el símbol %)]]</f>
        <v>0</v>
      </c>
      <c r="AU800" s="137">
        <f t="shared" si="195"/>
        <v>0</v>
      </c>
      <c r="AV800" s="87"/>
      <c r="AW800" s="136">
        <f>ROUND((AX800/100)*693*Taula1[[#This Row],[Espai reservat Administració  (mesos)]],2)</f>
        <v>0</v>
      </c>
      <c r="AX800" s="90">
        <f>Taula1[[#This Row],[% Jornada segons contracte
(no posar el símbol %) ]]-Taula1[[#This Row],[% Reducció salari per baix rendiment        (no posar el símbol %)]]</f>
        <v>0</v>
      </c>
      <c r="AY800" s="131">
        <f>ROUND((AZ800/100)*22.78356164*Taula1[[#This Row],[Espai reservat Administració (dies)]],2)</f>
        <v>0</v>
      </c>
      <c r="AZ800" s="81">
        <f>Taula1[[#This Row],[% Jornada segons contracte
(no posar el símbol %) ]]-Taula1[[#This Row],[% Reducció salari per baix rendiment        (no posar el símbol %)]]</f>
        <v>0</v>
      </c>
      <c r="BA800" s="82">
        <f t="shared" si="196"/>
        <v>0</v>
      </c>
      <c r="BB800" s="41"/>
      <c r="BC800" s="131">
        <f>IF(Taula1[[#This Row],[Grup justificat     (fer servir opcions de la llista desplegable)]]=1,AI800,0)</f>
        <v>0</v>
      </c>
      <c r="BD800" s="131">
        <f>IF(Taula1[[#This Row],[Grup justificat     (fer servir opcions de la llista desplegable)]]=2,AU800,0)</f>
        <v>0</v>
      </c>
      <c r="BE800" s="41"/>
      <c r="BF800" s="131">
        <f>IF(Taula1[[#This Row],[Espai reservat Administració]]=1,AO800,0)</f>
        <v>0</v>
      </c>
      <c r="BG800" s="82">
        <f>IF(Taula1[[#This Row],[Espai reservat Administració]]=2,BA800,0)</f>
        <v>0</v>
      </c>
      <c r="BH800" s="41"/>
      <c r="BI800" s="126">
        <f>IF(Taula1[[#This Row],[Grup justificat     (fer servir opcions de la llista desplegable)]]=1,1,0)</f>
        <v>0</v>
      </c>
      <c r="BJ800" s="126">
        <f>IF(Taula1[[#This Row],[Espai reservat Administració]]=1,1,0)</f>
        <v>0</v>
      </c>
      <c r="BK800" s="111"/>
      <c r="BL800" s="126">
        <f>IF(Taula1[[#This Row],[Grup justificat     (fer servir opcions de la llista desplegable)]]=2,1,0)</f>
        <v>0</v>
      </c>
      <c r="BM800" s="126">
        <f>IF(Taula1[[#This Row],[Espai reservat Administració]]=2,1,0)</f>
        <v>0</v>
      </c>
      <c r="BN800" s="73"/>
      <c r="BO800" s="73"/>
      <c r="BP800" s="73"/>
      <c r="BQ800" s="73"/>
      <c r="BR800" s="73"/>
      <c r="BS800" s="73"/>
      <c r="BT800" s="73"/>
      <c r="BU800" s="73"/>
      <c r="BV800" s="73"/>
      <c r="BW800" s="73"/>
      <c r="BX800" s="73"/>
      <c r="BY800" s="73"/>
      <c r="BZ800" s="73"/>
      <c r="CA800" s="73"/>
      <c r="CB800" s="73"/>
      <c r="CC800" s="73"/>
      <c r="CD800" s="73"/>
      <c r="CE800" s="73"/>
      <c r="CF800" s="73"/>
      <c r="CG800" s="63">
        <f t="shared" si="197"/>
        <v>0</v>
      </c>
      <c r="CH800" s="63">
        <f t="shared" si="198"/>
        <v>0</v>
      </c>
      <c r="CI800" s="73"/>
      <c r="CJ800" s="63">
        <f>IF(Taula1[[#This Row],[Tipus de contracte                                  (fer servir opcions de la llista desplegable)]]="Indefinit",1,0)</f>
        <v>0</v>
      </c>
      <c r="CK800" s="63">
        <f>IF(Taula1[[#This Row],[Tipus de contracte                                  (fer servir opcions de la llista desplegable)]]="Temporal, igual o superior a 6 mesos",1,0)</f>
        <v>0</v>
      </c>
      <c r="CL800" s="63">
        <f>IF(Taula1[[#This Row],[Tipus de contracte                                  (fer servir opcions de la llista desplegable)]]="Substitució per IT",1,0)</f>
        <v>0</v>
      </c>
      <c r="CM800" s="73"/>
      <c r="CN800" s="63">
        <f>IF(Taula1[[#This Row],[Relació llocs de treball]]&gt;=1,1,0)</f>
        <v>0</v>
      </c>
      <c r="CO800" s="73"/>
      <c r="CP800" s="63">
        <f>IF(Taula1[[#This Row],[Identitat de gènere                                                          (fer servir opcions de la llista desplegable)]]="Home",1,0)</f>
        <v>0</v>
      </c>
      <c r="CQ800" s="63">
        <f>IF(Taula1[[#This Row],[Identitat de gènere                                                          (fer servir opcions de la llista desplegable)]]="Dona",1,0)</f>
        <v>0</v>
      </c>
      <c r="CR800" s="63">
        <f>IF(Taula1[[#This Row],[Identitat de gènere                                                          (fer servir opcions de la llista desplegable)]]="No binari",1,0)</f>
        <v>0</v>
      </c>
      <c r="CS800" s="73"/>
      <c r="CT800" s="63">
        <f t="shared" si="192"/>
        <v>0</v>
      </c>
      <c r="CU800" s="64">
        <f t="shared" si="199"/>
        <v>0</v>
      </c>
      <c r="CW800" s="64">
        <f t="shared" si="200"/>
        <v>0</v>
      </c>
      <c r="CX800" s="64">
        <f t="shared" si="201"/>
        <v>0</v>
      </c>
      <c r="CY800" s="64">
        <f t="shared" si="202"/>
        <v>0</v>
      </c>
      <c r="CZ800" s="64">
        <f t="shared" si="203"/>
        <v>0</v>
      </c>
      <c r="DB800" s="64">
        <f t="shared" si="204"/>
        <v>0</v>
      </c>
      <c r="DC800" s="64">
        <f t="shared" si="205"/>
        <v>0</v>
      </c>
      <c r="DD800" s="64">
        <f t="shared" si="206"/>
        <v>0</v>
      </c>
      <c r="DE800" s="64">
        <f t="shared" si="207"/>
        <v>0</v>
      </c>
    </row>
    <row r="801" spans="2:109" x14ac:dyDescent="0.3">
      <c r="B801" s="167"/>
      <c r="C801" s="186"/>
      <c r="D801" s="2"/>
      <c r="E801" s="67"/>
      <c r="F801" s="5"/>
      <c r="G801" s="5"/>
      <c r="H801" s="187"/>
      <c r="I801" s="111" t="str">
        <f ca="1">IF(Taula1[[#This Row],[Data naixement (format dd/mm/aaaa)]]="","0",DATEDIF(Taula1[[#This Row],[Data naixement (format dd/mm/aaaa)]],TODAY(),"Y"))</f>
        <v>0</v>
      </c>
      <c r="J801" s="6"/>
      <c r="K801" s="6"/>
      <c r="L801" s="6"/>
      <c r="M801" s="6"/>
      <c r="N801" s="56"/>
      <c r="O801" s="56"/>
      <c r="P801" s="56"/>
      <c r="Q801" s="6"/>
      <c r="R801" s="7"/>
      <c r="S801" s="143">
        <f>Taula1[[#This Row],[Mesos naturals sencers treballats període justificat (01/01/2023 - 31/03/2023)]]</f>
        <v>0</v>
      </c>
      <c r="T801" s="194">
        <f>Taula1[[#This Row],[Dies treballats període justificat (01/01/2023 - 31/03/2023)              no comptabilitzats com a mes natural sencer]]</f>
        <v>0</v>
      </c>
      <c r="U801" s="12"/>
      <c r="V801" s="7"/>
      <c r="W801" s="188"/>
      <c r="X801" s="188"/>
      <c r="Y801" s="188"/>
      <c r="Z801" s="188"/>
      <c r="AA801" s="190"/>
      <c r="AB801" s="143">
        <f>Taula1[[#This Row],[Grup justificat     (fer servir opcions de la llista desplegable)]]</f>
        <v>0</v>
      </c>
      <c r="AC801" s="182"/>
      <c r="AD801" s="39"/>
      <c r="AE801" s="131">
        <f>ROUND((AF801/100)*756*Taula1[[#This Row],[Mesos naturals sencers treballats període justificat (01/01/2023 - 31/03/2023)]],2)</f>
        <v>0</v>
      </c>
      <c r="AF801" s="81">
        <f>Taula1[[#This Row],[% Jornada segons contracte
(no posar el símbol %) ]]-Taula1[[#This Row],[% Reducció salari per baix rendiment        (no posar el símbol %)]]</f>
        <v>0</v>
      </c>
      <c r="AG801" s="131">
        <f>ROUND((AH801/100)*24.8547945*Taula1[[#This Row],[Dies treballats període justificat (01/01/2023 - 31/03/2023)              no comptabilitzats com a mes natural sencer]],2)</f>
        <v>0</v>
      </c>
      <c r="AH801" s="79">
        <f>Taula1[[#This Row],[% Jornada segons contracte
(no posar el símbol %) ]]-Taula1[[#This Row],[% Reducció salari per baix rendiment        (no posar el símbol %)]]</f>
        <v>0</v>
      </c>
      <c r="AI801" s="131">
        <f t="shared" si="193"/>
        <v>0</v>
      </c>
      <c r="AJ801" s="39"/>
      <c r="AK801" s="131">
        <f>ROUND((AL801/100)*756*Taula1[[#This Row],[Espai reservat Administració  (mesos)]],2)</f>
        <v>0</v>
      </c>
      <c r="AL801" s="81">
        <f>Taula1[[#This Row],[% Jornada segons contracte
(no posar el símbol %) ]]-Taula1[[#This Row],[% Reducció salari per baix rendiment        (no posar el símbol %)]]</f>
        <v>0</v>
      </c>
      <c r="AM801" s="131">
        <f>ROUND((AN801/100)*24.8547945*Taula1[[#This Row],[Espai reservat Administració (dies)]],2)</f>
        <v>0</v>
      </c>
      <c r="AN801" s="79">
        <f>Taula1[[#This Row],[% Jornada segons contracte
(no posar el símbol %) ]]-Taula1[[#This Row],[% Reducció salari per baix rendiment        (no posar el símbol %)]]</f>
        <v>0</v>
      </c>
      <c r="AO801" s="131">
        <f t="shared" si="194"/>
        <v>0</v>
      </c>
      <c r="AP801" s="87"/>
      <c r="AQ801" s="137">
        <f>ROUND((AR801/100)*693*Taula1[[#This Row],[Mesos naturals sencers treballats període justificat (01/01/2023 - 31/03/2023)]],2)</f>
        <v>0</v>
      </c>
      <c r="AR801" s="90">
        <f>Taula1[[#This Row],[% Jornada segons contracte
(no posar el símbol %) ]]-Taula1[[#This Row],[% Reducció salari per baix rendiment        (no posar el símbol %)]]</f>
        <v>0</v>
      </c>
      <c r="AS801" s="137">
        <f>ROUND((AT801/100)*22.78356164*Taula1[[#This Row],[Dies treballats període justificat (01/01/2023 - 31/03/2023)              no comptabilitzats com a mes natural sencer]],2)</f>
        <v>0</v>
      </c>
      <c r="AT801" s="90">
        <f>Taula1[[#This Row],[% Jornada segons contracte
(no posar el símbol %) ]]-Taula1[[#This Row],[% Reducció salari per baix rendiment        (no posar el símbol %)]]</f>
        <v>0</v>
      </c>
      <c r="AU801" s="137">
        <f t="shared" si="195"/>
        <v>0</v>
      </c>
      <c r="AV801" s="87"/>
      <c r="AW801" s="136">
        <f>ROUND((AX801/100)*693*Taula1[[#This Row],[Espai reservat Administració  (mesos)]],2)</f>
        <v>0</v>
      </c>
      <c r="AX801" s="90">
        <f>Taula1[[#This Row],[% Jornada segons contracte
(no posar el símbol %) ]]-Taula1[[#This Row],[% Reducció salari per baix rendiment        (no posar el símbol %)]]</f>
        <v>0</v>
      </c>
      <c r="AY801" s="131">
        <f>ROUND((AZ801/100)*22.78356164*Taula1[[#This Row],[Espai reservat Administració (dies)]],2)</f>
        <v>0</v>
      </c>
      <c r="AZ801" s="81">
        <f>Taula1[[#This Row],[% Jornada segons contracte
(no posar el símbol %) ]]-Taula1[[#This Row],[% Reducció salari per baix rendiment        (no posar el símbol %)]]</f>
        <v>0</v>
      </c>
      <c r="BA801" s="82">
        <f t="shared" si="196"/>
        <v>0</v>
      </c>
      <c r="BB801" s="41"/>
      <c r="BC801" s="131">
        <f>IF(Taula1[[#This Row],[Grup justificat     (fer servir opcions de la llista desplegable)]]=1,AI801,0)</f>
        <v>0</v>
      </c>
      <c r="BD801" s="131">
        <f>IF(Taula1[[#This Row],[Grup justificat     (fer servir opcions de la llista desplegable)]]=2,AU801,0)</f>
        <v>0</v>
      </c>
      <c r="BE801" s="41"/>
      <c r="BF801" s="131">
        <f>IF(Taula1[[#This Row],[Espai reservat Administració]]=1,AO801,0)</f>
        <v>0</v>
      </c>
      <c r="BG801" s="82">
        <f>IF(Taula1[[#This Row],[Espai reservat Administració]]=2,BA801,0)</f>
        <v>0</v>
      </c>
      <c r="BH801" s="41"/>
      <c r="BI801" s="126">
        <f>IF(Taula1[[#This Row],[Grup justificat     (fer servir opcions de la llista desplegable)]]=1,1,0)</f>
        <v>0</v>
      </c>
      <c r="BJ801" s="126">
        <f>IF(Taula1[[#This Row],[Espai reservat Administració]]=1,1,0)</f>
        <v>0</v>
      </c>
      <c r="BK801" s="111"/>
      <c r="BL801" s="126">
        <f>IF(Taula1[[#This Row],[Grup justificat     (fer servir opcions de la llista desplegable)]]=2,1,0)</f>
        <v>0</v>
      </c>
      <c r="BM801" s="126">
        <f>IF(Taula1[[#This Row],[Espai reservat Administració]]=2,1,0)</f>
        <v>0</v>
      </c>
      <c r="BN801" s="73"/>
      <c r="BO801" s="73"/>
      <c r="BP801" s="73"/>
      <c r="BQ801" s="73"/>
      <c r="BR801" s="73"/>
      <c r="BS801" s="73"/>
      <c r="BT801" s="73"/>
      <c r="BU801" s="73"/>
      <c r="BV801" s="73"/>
      <c r="BW801" s="73"/>
      <c r="BX801" s="73"/>
      <c r="BY801" s="73"/>
      <c r="BZ801" s="73"/>
      <c r="CA801" s="73"/>
      <c r="CB801" s="73"/>
      <c r="CC801" s="73"/>
      <c r="CD801" s="73"/>
      <c r="CE801" s="73"/>
      <c r="CF801" s="73"/>
      <c r="CG801" s="63">
        <f t="shared" si="197"/>
        <v>0</v>
      </c>
      <c r="CH801" s="63">
        <f t="shared" si="198"/>
        <v>0</v>
      </c>
      <c r="CI801" s="73"/>
      <c r="CJ801" s="63">
        <f>IF(Taula1[[#This Row],[Tipus de contracte                                  (fer servir opcions de la llista desplegable)]]="Indefinit",1,0)</f>
        <v>0</v>
      </c>
      <c r="CK801" s="63">
        <f>IF(Taula1[[#This Row],[Tipus de contracte                                  (fer servir opcions de la llista desplegable)]]="Temporal, igual o superior a 6 mesos",1,0)</f>
        <v>0</v>
      </c>
      <c r="CL801" s="63">
        <f>IF(Taula1[[#This Row],[Tipus de contracte                                  (fer servir opcions de la llista desplegable)]]="Substitució per IT",1,0)</f>
        <v>0</v>
      </c>
      <c r="CM801" s="73"/>
      <c r="CN801" s="63">
        <f>IF(Taula1[[#This Row],[Relació llocs de treball]]&gt;=1,1,0)</f>
        <v>0</v>
      </c>
      <c r="CO801" s="73"/>
      <c r="CP801" s="63">
        <f>IF(Taula1[[#This Row],[Identitat de gènere                                                          (fer servir opcions de la llista desplegable)]]="Home",1,0)</f>
        <v>0</v>
      </c>
      <c r="CQ801" s="63">
        <f>IF(Taula1[[#This Row],[Identitat de gènere                                                          (fer servir opcions de la llista desplegable)]]="Dona",1,0)</f>
        <v>0</v>
      </c>
      <c r="CR801" s="63">
        <f>IF(Taula1[[#This Row],[Identitat de gènere                                                          (fer servir opcions de la llista desplegable)]]="No binari",1,0)</f>
        <v>0</v>
      </c>
      <c r="CS801" s="73"/>
      <c r="CT801" s="63">
        <f t="shared" si="192"/>
        <v>0</v>
      </c>
      <c r="CU801" s="64">
        <f t="shared" si="199"/>
        <v>0</v>
      </c>
      <c r="CW801" s="64">
        <f t="shared" si="200"/>
        <v>0</v>
      </c>
      <c r="CX801" s="64">
        <f t="shared" si="201"/>
        <v>0</v>
      </c>
      <c r="CY801" s="64">
        <f t="shared" si="202"/>
        <v>0</v>
      </c>
      <c r="CZ801" s="64">
        <f t="shared" si="203"/>
        <v>0</v>
      </c>
      <c r="DB801" s="64">
        <f t="shared" si="204"/>
        <v>0</v>
      </c>
      <c r="DC801" s="64">
        <f t="shared" si="205"/>
        <v>0</v>
      </c>
      <c r="DD801" s="64">
        <f t="shared" si="206"/>
        <v>0</v>
      </c>
      <c r="DE801" s="64">
        <f t="shared" si="207"/>
        <v>0</v>
      </c>
    </row>
    <row r="802" spans="2:109" x14ac:dyDescent="0.3">
      <c r="B802" s="167"/>
      <c r="C802" s="186"/>
      <c r="D802" s="2"/>
      <c r="E802" s="67"/>
      <c r="F802" s="5"/>
      <c r="G802" s="5"/>
      <c r="H802" s="187"/>
      <c r="I802" s="111" t="str">
        <f ca="1">IF(Taula1[[#This Row],[Data naixement (format dd/mm/aaaa)]]="","0",DATEDIF(Taula1[[#This Row],[Data naixement (format dd/mm/aaaa)]],TODAY(),"Y"))</f>
        <v>0</v>
      </c>
      <c r="J802" s="6"/>
      <c r="K802" s="6"/>
      <c r="L802" s="6"/>
      <c r="M802" s="6"/>
      <c r="N802" s="56"/>
      <c r="O802" s="56"/>
      <c r="P802" s="56"/>
      <c r="Q802" s="6"/>
      <c r="R802" s="7"/>
      <c r="S802" s="143">
        <f>Taula1[[#This Row],[Mesos naturals sencers treballats període justificat (01/01/2023 - 31/03/2023)]]</f>
        <v>0</v>
      </c>
      <c r="T802" s="194">
        <f>Taula1[[#This Row],[Dies treballats període justificat (01/01/2023 - 31/03/2023)              no comptabilitzats com a mes natural sencer]]</f>
        <v>0</v>
      </c>
      <c r="U802" s="12"/>
      <c r="V802" s="7"/>
      <c r="W802" s="188"/>
      <c r="X802" s="188"/>
      <c r="Y802" s="188"/>
      <c r="Z802" s="188"/>
      <c r="AA802" s="190"/>
      <c r="AB802" s="143">
        <f>Taula1[[#This Row],[Grup justificat     (fer servir opcions de la llista desplegable)]]</f>
        <v>0</v>
      </c>
      <c r="AC802" s="182"/>
      <c r="AD802" s="39"/>
      <c r="AE802" s="131">
        <f>ROUND((AF802/100)*756*Taula1[[#This Row],[Mesos naturals sencers treballats període justificat (01/01/2023 - 31/03/2023)]],2)</f>
        <v>0</v>
      </c>
      <c r="AF802" s="81">
        <f>Taula1[[#This Row],[% Jornada segons contracte
(no posar el símbol %) ]]-Taula1[[#This Row],[% Reducció salari per baix rendiment        (no posar el símbol %)]]</f>
        <v>0</v>
      </c>
      <c r="AG802" s="131">
        <f>ROUND((AH802/100)*24.8547945*Taula1[[#This Row],[Dies treballats període justificat (01/01/2023 - 31/03/2023)              no comptabilitzats com a mes natural sencer]],2)</f>
        <v>0</v>
      </c>
      <c r="AH802" s="79">
        <f>Taula1[[#This Row],[% Jornada segons contracte
(no posar el símbol %) ]]-Taula1[[#This Row],[% Reducció salari per baix rendiment        (no posar el símbol %)]]</f>
        <v>0</v>
      </c>
      <c r="AI802" s="131">
        <f t="shared" si="193"/>
        <v>0</v>
      </c>
      <c r="AJ802" s="39"/>
      <c r="AK802" s="131">
        <f>ROUND((AL802/100)*756*Taula1[[#This Row],[Espai reservat Administració  (mesos)]],2)</f>
        <v>0</v>
      </c>
      <c r="AL802" s="81">
        <f>Taula1[[#This Row],[% Jornada segons contracte
(no posar el símbol %) ]]-Taula1[[#This Row],[% Reducció salari per baix rendiment        (no posar el símbol %)]]</f>
        <v>0</v>
      </c>
      <c r="AM802" s="131">
        <f>ROUND((AN802/100)*24.8547945*Taula1[[#This Row],[Espai reservat Administració (dies)]],2)</f>
        <v>0</v>
      </c>
      <c r="AN802" s="79">
        <f>Taula1[[#This Row],[% Jornada segons contracte
(no posar el símbol %) ]]-Taula1[[#This Row],[% Reducció salari per baix rendiment        (no posar el símbol %)]]</f>
        <v>0</v>
      </c>
      <c r="AO802" s="131">
        <f t="shared" si="194"/>
        <v>0</v>
      </c>
      <c r="AP802" s="87"/>
      <c r="AQ802" s="137">
        <f>ROUND((AR802/100)*693*Taula1[[#This Row],[Mesos naturals sencers treballats període justificat (01/01/2023 - 31/03/2023)]],2)</f>
        <v>0</v>
      </c>
      <c r="AR802" s="90">
        <f>Taula1[[#This Row],[% Jornada segons contracte
(no posar el símbol %) ]]-Taula1[[#This Row],[% Reducció salari per baix rendiment        (no posar el símbol %)]]</f>
        <v>0</v>
      </c>
      <c r="AS802" s="137">
        <f>ROUND((AT802/100)*22.78356164*Taula1[[#This Row],[Dies treballats període justificat (01/01/2023 - 31/03/2023)              no comptabilitzats com a mes natural sencer]],2)</f>
        <v>0</v>
      </c>
      <c r="AT802" s="90">
        <f>Taula1[[#This Row],[% Jornada segons contracte
(no posar el símbol %) ]]-Taula1[[#This Row],[% Reducció salari per baix rendiment        (no posar el símbol %)]]</f>
        <v>0</v>
      </c>
      <c r="AU802" s="137">
        <f t="shared" si="195"/>
        <v>0</v>
      </c>
      <c r="AV802" s="87"/>
      <c r="AW802" s="136">
        <f>ROUND((AX802/100)*693*Taula1[[#This Row],[Espai reservat Administració  (mesos)]],2)</f>
        <v>0</v>
      </c>
      <c r="AX802" s="90">
        <f>Taula1[[#This Row],[% Jornada segons contracte
(no posar el símbol %) ]]-Taula1[[#This Row],[% Reducció salari per baix rendiment        (no posar el símbol %)]]</f>
        <v>0</v>
      </c>
      <c r="AY802" s="131">
        <f>ROUND((AZ802/100)*22.78356164*Taula1[[#This Row],[Espai reservat Administració (dies)]],2)</f>
        <v>0</v>
      </c>
      <c r="AZ802" s="81">
        <f>Taula1[[#This Row],[% Jornada segons contracte
(no posar el símbol %) ]]-Taula1[[#This Row],[% Reducció salari per baix rendiment        (no posar el símbol %)]]</f>
        <v>0</v>
      </c>
      <c r="BA802" s="82">
        <f t="shared" si="196"/>
        <v>0</v>
      </c>
      <c r="BB802" s="41"/>
      <c r="BC802" s="131">
        <f>IF(Taula1[[#This Row],[Grup justificat     (fer servir opcions de la llista desplegable)]]=1,AI802,0)</f>
        <v>0</v>
      </c>
      <c r="BD802" s="131">
        <f>IF(Taula1[[#This Row],[Grup justificat     (fer servir opcions de la llista desplegable)]]=2,AU802,0)</f>
        <v>0</v>
      </c>
      <c r="BE802" s="41"/>
      <c r="BF802" s="131">
        <f>IF(Taula1[[#This Row],[Espai reservat Administració]]=1,AO802,0)</f>
        <v>0</v>
      </c>
      <c r="BG802" s="82">
        <f>IF(Taula1[[#This Row],[Espai reservat Administració]]=2,BA802,0)</f>
        <v>0</v>
      </c>
      <c r="BH802" s="41"/>
      <c r="BI802" s="126">
        <f>IF(Taula1[[#This Row],[Grup justificat     (fer servir opcions de la llista desplegable)]]=1,1,0)</f>
        <v>0</v>
      </c>
      <c r="BJ802" s="126">
        <f>IF(Taula1[[#This Row],[Espai reservat Administració]]=1,1,0)</f>
        <v>0</v>
      </c>
      <c r="BK802" s="111"/>
      <c r="BL802" s="126">
        <f>IF(Taula1[[#This Row],[Grup justificat     (fer servir opcions de la llista desplegable)]]=2,1,0)</f>
        <v>0</v>
      </c>
      <c r="BM802" s="126">
        <f>IF(Taula1[[#This Row],[Espai reservat Administració]]=2,1,0)</f>
        <v>0</v>
      </c>
      <c r="BN802" s="73"/>
      <c r="BO802" s="73"/>
      <c r="BP802" s="73"/>
      <c r="BQ802" s="73"/>
      <c r="BR802" s="73"/>
      <c r="BS802" s="73"/>
      <c r="BT802" s="73"/>
      <c r="BU802" s="73"/>
      <c r="BV802" s="73"/>
      <c r="BW802" s="73"/>
      <c r="BX802" s="73"/>
      <c r="BY802" s="73"/>
      <c r="BZ802" s="73"/>
      <c r="CA802" s="73"/>
      <c r="CB802" s="73"/>
      <c r="CC802" s="73"/>
      <c r="CD802" s="73"/>
      <c r="CE802" s="73"/>
      <c r="CF802" s="73"/>
      <c r="CG802" s="63">
        <f t="shared" si="197"/>
        <v>0</v>
      </c>
      <c r="CH802" s="63">
        <f t="shared" si="198"/>
        <v>0</v>
      </c>
      <c r="CI802" s="73"/>
      <c r="CJ802" s="63">
        <f>IF(Taula1[[#This Row],[Tipus de contracte                                  (fer servir opcions de la llista desplegable)]]="Indefinit",1,0)</f>
        <v>0</v>
      </c>
      <c r="CK802" s="63">
        <f>IF(Taula1[[#This Row],[Tipus de contracte                                  (fer servir opcions de la llista desplegable)]]="Temporal, igual o superior a 6 mesos",1,0)</f>
        <v>0</v>
      </c>
      <c r="CL802" s="63">
        <f>IF(Taula1[[#This Row],[Tipus de contracte                                  (fer servir opcions de la llista desplegable)]]="Substitució per IT",1,0)</f>
        <v>0</v>
      </c>
      <c r="CM802" s="73"/>
      <c r="CN802" s="63">
        <f>IF(Taula1[[#This Row],[Relació llocs de treball]]&gt;=1,1,0)</f>
        <v>0</v>
      </c>
      <c r="CO802" s="73"/>
      <c r="CP802" s="63">
        <f>IF(Taula1[[#This Row],[Identitat de gènere                                                          (fer servir opcions de la llista desplegable)]]="Home",1,0)</f>
        <v>0</v>
      </c>
      <c r="CQ802" s="63">
        <f>IF(Taula1[[#This Row],[Identitat de gènere                                                          (fer servir opcions de la llista desplegable)]]="Dona",1,0)</f>
        <v>0</v>
      </c>
      <c r="CR802" s="63">
        <f>IF(Taula1[[#This Row],[Identitat de gènere                                                          (fer servir opcions de la llista desplegable)]]="No binari",1,0)</f>
        <v>0</v>
      </c>
      <c r="CS802" s="73"/>
      <c r="CT802" s="63">
        <f t="shared" si="192"/>
        <v>0</v>
      </c>
      <c r="CU802" s="64">
        <f t="shared" si="199"/>
        <v>0</v>
      </c>
      <c r="CW802" s="64">
        <f t="shared" si="200"/>
        <v>0</v>
      </c>
      <c r="CX802" s="64">
        <f t="shared" si="201"/>
        <v>0</v>
      </c>
      <c r="CY802" s="64">
        <f t="shared" si="202"/>
        <v>0</v>
      </c>
      <c r="CZ802" s="64">
        <f t="shared" si="203"/>
        <v>0</v>
      </c>
      <c r="DB802" s="64">
        <f t="shared" si="204"/>
        <v>0</v>
      </c>
      <c r="DC802" s="64">
        <f t="shared" si="205"/>
        <v>0</v>
      </c>
      <c r="DD802" s="64">
        <f t="shared" si="206"/>
        <v>0</v>
      </c>
      <c r="DE802" s="64">
        <f t="shared" si="207"/>
        <v>0</v>
      </c>
    </row>
    <row r="803" spans="2:109" x14ac:dyDescent="0.3">
      <c r="B803" s="167"/>
      <c r="C803" s="186"/>
      <c r="D803" s="2"/>
      <c r="E803" s="67"/>
      <c r="F803" s="5"/>
      <c r="G803" s="5"/>
      <c r="H803" s="187"/>
      <c r="I803" s="111" t="str">
        <f ca="1">IF(Taula1[[#This Row],[Data naixement (format dd/mm/aaaa)]]="","0",DATEDIF(Taula1[[#This Row],[Data naixement (format dd/mm/aaaa)]],TODAY(),"Y"))</f>
        <v>0</v>
      </c>
      <c r="J803" s="6"/>
      <c r="K803" s="6"/>
      <c r="L803" s="6"/>
      <c r="M803" s="6"/>
      <c r="N803" s="56"/>
      <c r="O803" s="56"/>
      <c r="P803" s="56"/>
      <c r="Q803" s="6"/>
      <c r="R803" s="7"/>
      <c r="S803" s="143">
        <f>Taula1[[#This Row],[Mesos naturals sencers treballats període justificat (01/01/2023 - 31/03/2023)]]</f>
        <v>0</v>
      </c>
      <c r="T803" s="194">
        <f>Taula1[[#This Row],[Dies treballats període justificat (01/01/2023 - 31/03/2023)              no comptabilitzats com a mes natural sencer]]</f>
        <v>0</v>
      </c>
      <c r="U803" s="12"/>
      <c r="V803" s="7"/>
      <c r="W803" s="188"/>
      <c r="X803" s="188"/>
      <c r="Y803" s="188"/>
      <c r="Z803" s="188"/>
      <c r="AA803" s="190"/>
      <c r="AB803" s="143">
        <f>Taula1[[#This Row],[Grup justificat     (fer servir opcions de la llista desplegable)]]</f>
        <v>0</v>
      </c>
      <c r="AC803" s="182"/>
      <c r="AD803" s="39"/>
      <c r="AE803" s="131">
        <f>ROUND((AF803/100)*756*Taula1[[#This Row],[Mesos naturals sencers treballats període justificat (01/01/2023 - 31/03/2023)]],2)</f>
        <v>0</v>
      </c>
      <c r="AF803" s="81">
        <f>Taula1[[#This Row],[% Jornada segons contracte
(no posar el símbol %) ]]-Taula1[[#This Row],[% Reducció salari per baix rendiment        (no posar el símbol %)]]</f>
        <v>0</v>
      </c>
      <c r="AG803" s="131">
        <f>ROUND((AH803/100)*24.8547945*Taula1[[#This Row],[Dies treballats període justificat (01/01/2023 - 31/03/2023)              no comptabilitzats com a mes natural sencer]],2)</f>
        <v>0</v>
      </c>
      <c r="AH803" s="79">
        <f>Taula1[[#This Row],[% Jornada segons contracte
(no posar el símbol %) ]]-Taula1[[#This Row],[% Reducció salari per baix rendiment        (no posar el símbol %)]]</f>
        <v>0</v>
      </c>
      <c r="AI803" s="131">
        <f t="shared" si="193"/>
        <v>0</v>
      </c>
      <c r="AJ803" s="39"/>
      <c r="AK803" s="131">
        <f>ROUND((AL803/100)*756*Taula1[[#This Row],[Espai reservat Administració  (mesos)]],2)</f>
        <v>0</v>
      </c>
      <c r="AL803" s="81">
        <f>Taula1[[#This Row],[% Jornada segons contracte
(no posar el símbol %) ]]-Taula1[[#This Row],[% Reducció salari per baix rendiment        (no posar el símbol %)]]</f>
        <v>0</v>
      </c>
      <c r="AM803" s="131">
        <f>ROUND((AN803/100)*24.8547945*Taula1[[#This Row],[Espai reservat Administració (dies)]],2)</f>
        <v>0</v>
      </c>
      <c r="AN803" s="79">
        <f>Taula1[[#This Row],[% Jornada segons contracte
(no posar el símbol %) ]]-Taula1[[#This Row],[% Reducció salari per baix rendiment        (no posar el símbol %)]]</f>
        <v>0</v>
      </c>
      <c r="AO803" s="131">
        <f t="shared" si="194"/>
        <v>0</v>
      </c>
      <c r="AP803" s="87"/>
      <c r="AQ803" s="137">
        <f>ROUND((AR803/100)*693*Taula1[[#This Row],[Mesos naturals sencers treballats període justificat (01/01/2023 - 31/03/2023)]],2)</f>
        <v>0</v>
      </c>
      <c r="AR803" s="90">
        <f>Taula1[[#This Row],[% Jornada segons contracte
(no posar el símbol %) ]]-Taula1[[#This Row],[% Reducció salari per baix rendiment        (no posar el símbol %)]]</f>
        <v>0</v>
      </c>
      <c r="AS803" s="137">
        <f>ROUND((AT803/100)*22.78356164*Taula1[[#This Row],[Dies treballats període justificat (01/01/2023 - 31/03/2023)              no comptabilitzats com a mes natural sencer]],2)</f>
        <v>0</v>
      </c>
      <c r="AT803" s="90">
        <f>Taula1[[#This Row],[% Jornada segons contracte
(no posar el símbol %) ]]-Taula1[[#This Row],[% Reducció salari per baix rendiment        (no posar el símbol %)]]</f>
        <v>0</v>
      </c>
      <c r="AU803" s="137">
        <f t="shared" si="195"/>
        <v>0</v>
      </c>
      <c r="AV803" s="87"/>
      <c r="AW803" s="136">
        <f>ROUND((AX803/100)*693*Taula1[[#This Row],[Espai reservat Administració  (mesos)]],2)</f>
        <v>0</v>
      </c>
      <c r="AX803" s="90">
        <f>Taula1[[#This Row],[% Jornada segons contracte
(no posar el símbol %) ]]-Taula1[[#This Row],[% Reducció salari per baix rendiment        (no posar el símbol %)]]</f>
        <v>0</v>
      </c>
      <c r="AY803" s="131">
        <f>ROUND((AZ803/100)*22.78356164*Taula1[[#This Row],[Espai reservat Administració (dies)]],2)</f>
        <v>0</v>
      </c>
      <c r="AZ803" s="81">
        <f>Taula1[[#This Row],[% Jornada segons contracte
(no posar el símbol %) ]]-Taula1[[#This Row],[% Reducció salari per baix rendiment        (no posar el símbol %)]]</f>
        <v>0</v>
      </c>
      <c r="BA803" s="82">
        <f t="shared" si="196"/>
        <v>0</v>
      </c>
      <c r="BB803" s="41"/>
      <c r="BC803" s="131">
        <f>IF(Taula1[[#This Row],[Grup justificat     (fer servir opcions de la llista desplegable)]]=1,AI803,0)</f>
        <v>0</v>
      </c>
      <c r="BD803" s="131">
        <f>IF(Taula1[[#This Row],[Grup justificat     (fer servir opcions de la llista desplegable)]]=2,AU803,0)</f>
        <v>0</v>
      </c>
      <c r="BE803" s="41"/>
      <c r="BF803" s="131">
        <f>IF(Taula1[[#This Row],[Espai reservat Administració]]=1,AO803,0)</f>
        <v>0</v>
      </c>
      <c r="BG803" s="82">
        <f>IF(Taula1[[#This Row],[Espai reservat Administració]]=2,BA803,0)</f>
        <v>0</v>
      </c>
      <c r="BH803" s="41"/>
      <c r="BI803" s="126">
        <f>IF(Taula1[[#This Row],[Grup justificat     (fer servir opcions de la llista desplegable)]]=1,1,0)</f>
        <v>0</v>
      </c>
      <c r="BJ803" s="126">
        <f>IF(Taula1[[#This Row],[Espai reservat Administració]]=1,1,0)</f>
        <v>0</v>
      </c>
      <c r="BK803" s="111"/>
      <c r="BL803" s="126">
        <f>IF(Taula1[[#This Row],[Grup justificat     (fer servir opcions de la llista desplegable)]]=2,1,0)</f>
        <v>0</v>
      </c>
      <c r="BM803" s="126">
        <f>IF(Taula1[[#This Row],[Espai reservat Administració]]=2,1,0)</f>
        <v>0</v>
      </c>
      <c r="BN803" s="73"/>
      <c r="BO803" s="73"/>
      <c r="BP803" s="73"/>
      <c r="BQ803" s="73"/>
      <c r="BR803" s="73"/>
      <c r="BS803" s="73"/>
      <c r="BT803" s="73"/>
      <c r="BU803" s="73"/>
      <c r="BV803" s="73"/>
      <c r="BW803" s="73"/>
      <c r="BX803" s="73"/>
      <c r="BY803" s="73"/>
      <c r="BZ803" s="73"/>
      <c r="CA803" s="73"/>
      <c r="CB803" s="73"/>
      <c r="CC803" s="73"/>
      <c r="CD803" s="73"/>
      <c r="CE803" s="73"/>
      <c r="CF803" s="73"/>
      <c r="CG803" s="63">
        <f t="shared" si="197"/>
        <v>0</v>
      </c>
      <c r="CH803" s="63">
        <f t="shared" si="198"/>
        <v>0</v>
      </c>
      <c r="CI803" s="73"/>
      <c r="CJ803" s="63">
        <f>IF(Taula1[[#This Row],[Tipus de contracte                                  (fer servir opcions de la llista desplegable)]]="Indefinit",1,0)</f>
        <v>0</v>
      </c>
      <c r="CK803" s="63">
        <f>IF(Taula1[[#This Row],[Tipus de contracte                                  (fer servir opcions de la llista desplegable)]]="Temporal, igual o superior a 6 mesos",1,0)</f>
        <v>0</v>
      </c>
      <c r="CL803" s="63">
        <f>IF(Taula1[[#This Row],[Tipus de contracte                                  (fer servir opcions de la llista desplegable)]]="Substitució per IT",1,0)</f>
        <v>0</v>
      </c>
      <c r="CM803" s="73"/>
      <c r="CN803" s="63">
        <f>IF(Taula1[[#This Row],[Relació llocs de treball]]&gt;=1,1,0)</f>
        <v>0</v>
      </c>
      <c r="CO803" s="73"/>
      <c r="CP803" s="63">
        <f>IF(Taula1[[#This Row],[Identitat de gènere                                                          (fer servir opcions de la llista desplegable)]]="Home",1,0)</f>
        <v>0</v>
      </c>
      <c r="CQ803" s="63">
        <f>IF(Taula1[[#This Row],[Identitat de gènere                                                          (fer servir opcions de la llista desplegable)]]="Dona",1,0)</f>
        <v>0</v>
      </c>
      <c r="CR803" s="63">
        <f>IF(Taula1[[#This Row],[Identitat de gènere                                                          (fer servir opcions de la llista desplegable)]]="No binari",1,0)</f>
        <v>0</v>
      </c>
      <c r="CS803" s="73"/>
      <c r="CT803" s="63">
        <f t="shared" si="192"/>
        <v>0</v>
      </c>
      <c r="CU803" s="64">
        <f t="shared" si="199"/>
        <v>0</v>
      </c>
      <c r="CW803" s="64">
        <f t="shared" si="200"/>
        <v>0</v>
      </c>
      <c r="CX803" s="64">
        <f t="shared" si="201"/>
        <v>0</v>
      </c>
      <c r="CY803" s="64">
        <f t="shared" si="202"/>
        <v>0</v>
      </c>
      <c r="CZ803" s="64">
        <f t="shared" si="203"/>
        <v>0</v>
      </c>
      <c r="DB803" s="64">
        <f t="shared" si="204"/>
        <v>0</v>
      </c>
      <c r="DC803" s="64">
        <f t="shared" si="205"/>
        <v>0</v>
      </c>
      <c r="DD803" s="64">
        <f t="shared" si="206"/>
        <v>0</v>
      </c>
      <c r="DE803" s="64">
        <f t="shared" si="207"/>
        <v>0</v>
      </c>
    </row>
    <row r="804" spans="2:109" x14ac:dyDescent="0.3">
      <c r="B804" s="167"/>
      <c r="C804" s="186"/>
      <c r="D804" s="2"/>
      <c r="E804" s="67"/>
      <c r="F804" s="5"/>
      <c r="G804" s="5"/>
      <c r="H804" s="187"/>
      <c r="I804" s="111" t="str">
        <f ca="1">IF(Taula1[[#This Row],[Data naixement (format dd/mm/aaaa)]]="","0",DATEDIF(Taula1[[#This Row],[Data naixement (format dd/mm/aaaa)]],TODAY(),"Y"))</f>
        <v>0</v>
      </c>
      <c r="J804" s="6"/>
      <c r="K804" s="6"/>
      <c r="L804" s="6"/>
      <c r="M804" s="6"/>
      <c r="N804" s="56"/>
      <c r="O804" s="56"/>
      <c r="P804" s="56"/>
      <c r="Q804" s="6"/>
      <c r="R804" s="7"/>
      <c r="S804" s="143">
        <f>Taula1[[#This Row],[Mesos naturals sencers treballats període justificat (01/01/2023 - 31/03/2023)]]</f>
        <v>0</v>
      </c>
      <c r="T804" s="194">
        <f>Taula1[[#This Row],[Dies treballats període justificat (01/01/2023 - 31/03/2023)              no comptabilitzats com a mes natural sencer]]</f>
        <v>0</v>
      </c>
      <c r="U804" s="12"/>
      <c r="V804" s="7"/>
      <c r="W804" s="188"/>
      <c r="X804" s="188"/>
      <c r="Y804" s="188"/>
      <c r="Z804" s="188"/>
      <c r="AA804" s="190"/>
      <c r="AB804" s="143">
        <f>Taula1[[#This Row],[Grup justificat     (fer servir opcions de la llista desplegable)]]</f>
        <v>0</v>
      </c>
      <c r="AC804" s="182"/>
      <c r="AD804" s="39"/>
      <c r="AE804" s="131">
        <f>ROUND((AF804/100)*756*Taula1[[#This Row],[Mesos naturals sencers treballats període justificat (01/01/2023 - 31/03/2023)]],2)</f>
        <v>0</v>
      </c>
      <c r="AF804" s="81">
        <f>Taula1[[#This Row],[% Jornada segons contracte
(no posar el símbol %) ]]-Taula1[[#This Row],[% Reducció salari per baix rendiment        (no posar el símbol %)]]</f>
        <v>0</v>
      </c>
      <c r="AG804" s="131">
        <f>ROUND((AH804/100)*24.8547945*Taula1[[#This Row],[Dies treballats període justificat (01/01/2023 - 31/03/2023)              no comptabilitzats com a mes natural sencer]],2)</f>
        <v>0</v>
      </c>
      <c r="AH804" s="79">
        <f>Taula1[[#This Row],[% Jornada segons contracte
(no posar el símbol %) ]]-Taula1[[#This Row],[% Reducció salari per baix rendiment        (no posar el símbol %)]]</f>
        <v>0</v>
      </c>
      <c r="AI804" s="131">
        <f t="shared" si="193"/>
        <v>0</v>
      </c>
      <c r="AJ804" s="39"/>
      <c r="AK804" s="131">
        <f>ROUND((AL804/100)*756*Taula1[[#This Row],[Espai reservat Administració  (mesos)]],2)</f>
        <v>0</v>
      </c>
      <c r="AL804" s="81">
        <f>Taula1[[#This Row],[% Jornada segons contracte
(no posar el símbol %) ]]-Taula1[[#This Row],[% Reducció salari per baix rendiment        (no posar el símbol %)]]</f>
        <v>0</v>
      </c>
      <c r="AM804" s="131">
        <f>ROUND((AN804/100)*24.8547945*Taula1[[#This Row],[Espai reservat Administració (dies)]],2)</f>
        <v>0</v>
      </c>
      <c r="AN804" s="79">
        <f>Taula1[[#This Row],[% Jornada segons contracte
(no posar el símbol %) ]]-Taula1[[#This Row],[% Reducció salari per baix rendiment        (no posar el símbol %)]]</f>
        <v>0</v>
      </c>
      <c r="AO804" s="131">
        <f t="shared" si="194"/>
        <v>0</v>
      </c>
      <c r="AP804" s="87"/>
      <c r="AQ804" s="137">
        <f>ROUND((AR804/100)*693*Taula1[[#This Row],[Mesos naturals sencers treballats període justificat (01/01/2023 - 31/03/2023)]],2)</f>
        <v>0</v>
      </c>
      <c r="AR804" s="90">
        <f>Taula1[[#This Row],[% Jornada segons contracte
(no posar el símbol %) ]]-Taula1[[#This Row],[% Reducció salari per baix rendiment        (no posar el símbol %)]]</f>
        <v>0</v>
      </c>
      <c r="AS804" s="137">
        <f>ROUND((AT804/100)*22.78356164*Taula1[[#This Row],[Dies treballats període justificat (01/01/2023 - 31/03/2023)              no comptabilitzats com a mes natural sencer]],2)</f>
        <v>0</v>
      </c>
      <c r="AT804" s="90">
        <f>Taula1[[#This Row],[% Jornada segons contracte
(no posar el símbol %) ]]-Taula1[[#This Row],[% Reducció salari per baix rendiment        (no posar el símbol %)]]</f>
        <v>0</v>
      </c>
      <c r="AU804" s="137">
        <f t="shared" si="195"/>
        <v>0</v>
      </c>
      <c r="AV804" s="87"/>
      <c r="AW804" s="136">
        <f>ROUND((AX804/100)*693*Taula1[[#This Row],[Espai reservat Administració  (mesos)]],2)</f>
        <v>0</v>
      </c>
      <c r="AX804" s="90">
        <f>Taula1[[#This Row],[% Jornada segons contracte
(no posar el símbol %) ]]-Taula1[[#This Row],[% Reducció salari per baix rendiment        (no posar el símbol %)]]</f>
        <v>0</v>
      </c>
      <c r="AY804" s="131">
        <f>ROUND((AZ804/100)*22.78356164*Taula1[[#This Row],[Espai reservat Administració (dies)]],2)</f>
        <v>0</v>
      </c>
      <c r="AZ804" s="81">
        <f>Taula1[[#This Row],[% Jornada segons contracte
(no posar el símbol %) ]]-Taula1[[#This Row],[% Reducció salari per baix rendiment        (no posar el símbol %)]]</f>
        <v>0</v>
      </c>
      <c r="BA804" s="82">
        <f t="shared" si="196"/>
        <v>0</v>
      </c>
      <c r="BB804" s="41"/>
      <c r="BC804" s="131">
        <f>IF(Taula1[[#This Row],[Grup justificat     (fer servir opcions de la llista desplegable)]]=1,AI804,0)</f>
        <v>0</v>
      </c>
      <c r="BD804" s="131">
        <f>IF(Taula1[[#This Row],[Grup justificat     (fer servir opcions de la llista desplegable)]]=2,AU804,0)</f>
        <v>0</v>
      </c>
      <c r="BE804" s="41"/>
      <c r="BF804" s="131">
        <f>IF(Taula1[[#This Row],[Espai reservat Administració]]=1,AO804,0)</f>
        <v>0</v>
      </c>
      <c r="BG804" s="82">
        <f>IF(Taula1[[#This Row],[Espai reservat Administració]]=2,BA804,0)</f>
        <v>0</v>
      </c>
      <c r="BH804" s="41"/>
      <c r="BI804" s="126">
        <f>IF(Taula1[[#This Row],[Grup justificat     (fer servir opcions de la llista desplegable)]]=1,1,0)</f>
        <v>0</v>
      </c>
      <c r="BJ804" s="126">
        <f>IF(Taula1[[#This Row],[Espai reservat Administració]]=1,1,0)</f>
        <v>0</v>
      </c>
      <c r="BK804" s="111"/>
      <c r="BL804" s="126">
        <f>IF(Taula1[[#This Row],[Grup justificat     (fer servir opcions de la llista desplegable)]]=2,1,0)</f>
        <v>0</v>
      </c>
      <c r="BM804" s="126">
        <f>IF(Taula1[[#This Row],[Espai reservat Administració]]=2,1,0)</f>
        <v>0</v>
      </c>
      <c r="BN804" s="73"/>
      <c r="BO804" s="73"/>
      <c r="BP804" s="73"/>
      <c r="BQ804" s="73"/>
      <c r="BR804" s="73"/>
      <c r="BS804" s="73"/>
      <c r="BT804" s="73"/>
      <c r="BU804" s="73"/>
      <c r="BV804" s="73"/>
      <c r="BW804" s="73"/>
      <c r="BX804" s="73"/>
      <c r="BY804" s="73"/>
      <c r="BZ804" s="73"/>
      <c r="CA804" s="73"/>
      <c r="CB804" s="73"/>
      <c r="CC804" s="73"/>
      <c r="CD804" s="73"/>
      <c r="CE804" s="73"/>
      <c r="CF804" s="73"/>
      <c r="CG804" s="63">
        <f t="shared" si="197"/>
        <v>0</v>
      </c>
      <c r="CH804" s="63">
        <f t="shared" si="198"/>
        <v>0</v>
      </c>
      <c r="CI804" s="73"/>
      <c r="CJ804" s="63">
        <f>IF(Taula1[[#This Row],[Tipus de contracte                                  (fer servir opcions de la llista desplegable)]]="Indefinit",1,0)</f>
        <v>0</v>
      </c>
      <c r="CK804" s="63">
        <f>IF(Taula1[[#This Row],[Tipus de contracte                                  (fer servir opcions de la llista desplegable)]]="Temporal, igual o superior a 6 mesos",1,0)</f>
        <v>0</v>
      </c>
      <c r="CL804" s="63">
        <f>IF(Taula1[[#This Row],[Tipus de contracte                                  (fer servir opcions de la llista desplegable)]]="Substitució per IT",1,0)</f>
        <v>0</v>
      </c>
      <c r="CM804" s="73"/>
      <c r="CN804" s="63">
        <f>IF(Taula1[[#This Row],[Relació llocs de treball]]&gt;=1,1,0)</f>
        <v>0</v>
      </c>
      <c r="CO804" s="73"/>
      <c r="CP804" s="63">
        <f>IF(Taula1[[#This Row],[Identitat de gènere                                                          (fer servir opcions de la llista desplegable)]]="Home",1,0)</f>
        <v>0</v>
      </c>
      <c r="CQ804" s="63">
        <f>IF(Taula1[[#This Row],[Identitat de gènere                                                          (fer servir opcions de la llista desplegable)]]="Dona",1,0)</f>
        <v>0</v>
      </c>
      <c r="CR804" s="63">
        <f>IF(Taula1[[#This Row],[Identitat de gènere                                                          (fer servir opcions de la llista desplegable)]]="No binari",1,0)</f>
        <v>0</v>
      </c>
      <c r="CS804" s="73"/>
      <c r="CT804" s="63">
        <f t="shared" si="192"/>
        <v>0</v>
      </c>
      <c r="CU804" s="64">
        <f t="shared" si="199"/>
        <v>0</v>
      </c>
      <c r="CW804" s="64">
        <f t="shared" si="200"/>
        <v>0</v>
      </c>
      <c r="CX804" s="64">
        <f t="shared" si="201"/>
        <v>0</v>
      </c>
      <c r="CY804" s="64">
        <f t="shared" si="202"/>
        <v>0</v>
      </c>
      <c r="CZ804" s="64">
        <f t="shared" si="203"/>
        <v>0</v>
      </c>
      <c r="DB804" s="64">
        <f t="shared" si="204"/>
        <v>0</v>
      </c>
      <c r="DC804" s="64">
        <f t="shared" si="205"/>
        <v>0</v>
      </c>
      <c r="DD804" s="64">
        <f t="shared" si="206"/>
        <v>0</v>
      </c>
      <c r="DE804" s="64">
        <f t="shared" si="207"/>
        <v>0</v>
      </c>
    </row>
    <row r="805" spans="2:109" x14ac:dyDescent="0.3">
      <c r="B805" s="167"/>
      <c r="C805" s="186"/>
      <c r="D805" s="2"/>
      <c r="E805" s="67"/>
      <c r="F805" s="5"/>
      <c r="G805" s="5"/>
      <c r="H805" s="187"/>
      <c r="I805" s="111" t="str">
        <f ca="1">IF(Taula1[[#This Row],[Data naixement (format dd/mm/aaaa)]]="","0",DATEDIF(Taula1[[#This Row],[Data naixement (format dd/mm/aaaa)]],TODAY(),"Y"))</f>
        <v>0</v>
      </c>
      <c r="J805" s="6"/>
      <c r="K805" s="6"/>
      <c r="L805" s="6"/>
      <c r="M805" s="6"/>
      <c r="N805" s="56"/>
      <c r="O805" s="56"/>
      <c r="P805" s="56"/>
      <c r="Q805" s="6"/>
      <c r="R805" s="7"/>
      <c r="S805" s="143">
        <f>Taula1[[#This Row],[Mesos naturals sencers treballats període justificat (01/01/2023 - 31/03/2023)]]</f>
        <v>0</v>
      </c>
      <c r="T805" s="194">
        <f>Taula1[[#This Row],[Dies treballats període justificat (01/01/2023 - 31/03/2023)              no comptabilitzats com a mes natural sencer]]</f>
        <v>0</v>
      </c>
      <c r="U805" s="12"/>
      <c r="V805" s="7"/>
      <c r="W805" s="188"/>
      <c r="X805" s="188"/>
      <c r="Y805" s="188"/>
      <c r="Z805" s="188"/>
      <c r="AA805" s="190"/>
      <c r="AB805" s="143">
        <f>Taula1[[#This Row],[Grup justificat     (fer servir opcions de la llista desplegable)]]</f>
        <v>0</v>
      </c>
      <c r="AC805" s="182"/>
      <c r="AD805" s="39"/>
      <c r="AE805" s="131">
        <f>ROUND((AF805/100)*756*Taula1[[#This Row],[Mesos naturals sencers treballats període justificat (01/01/2023 - 31/03/2023)]],2)</f>
        <v>0</v>
      </c>
      <c r="AF805" s="81">
        <f>Taula1[[#This Row],[% Jornada segons contracte
(no posar el símbol %) ]]-Taula1[[#This Row],[% Reducció salari per baix rendiment        (no posar el símbol %)]]</f>
        <v>0</v>
      </c>
      <c r="AG805" s="131">
        <f>ROUND((AH805/100)*24.8547945*Taula1[[#This Row],[Dies treballats període justificat (01/01/2023 - 31/03/2023)              no comptabilitzats com a mes natural sencer]],2)</f>
        <v>0</v>
      </c>
      <c r="AH805" s="79">
        <f>Taula1[[#This Row],[% Jornada segons contracte
(no posar el símbol %) ]]-Taula1[[#This Row],[% Reducció salari per baix rendiment        (no posar el símbol %)]]</f>
        <v>0</v>
      </c>
      <c r="AI805" s="131">
        <f t="shared" si="193"/>
        <v>0</v>
      </c>
      <c r="AJ805" s="39"/>
      <c r="AK805" s="131">
        <f>ROUND((AL805/100)*756*Taula1[[#This Row],[Espai reservat Administració  (mesos)]],2)</f>
        <v>0</v>
      </c>
      <c r="AL805" s="81">
        <f>Taula1[[#This Row],[% Jornada segons contracte
(no posar el símbol %) ]]-Taula1[[#This Row],[% Reducció salari per baix rendiment        (no posar el símbol %)]]</f>
        <v>0</v>
      </c>
      <c r="AM805" s="131">
        <f>ROUND((AN805/100)*24.8547945*Taula1[[#This Row],[Espai reservat Administració (dies)]],2)</f>
        <v>0</v>
      </c>
      <c r="AN805" s="79">
        <f>Taula1[[#This Row],[% Jornada segons contracte
(no posar el símbol %) ]]-Taula1[[#This Row],[% Reducció salari per baix rendiment        (no posar el símbol %)]]</f>
        <v>0</v>
      </c>
      <c r="AO805" s="131">
        <f t="shared" si="194"/>
        <v>0</v>
      </c>
      <c r="AP805" s="87"/>
      <c r="AQ805" s="137">
        <f>ROUND((AR805/100)*693*Taula1[[#This Row],[Mesos naturals sencers treballats període justificat (01/01/2023 - 31/03/2023)]],2)</f>
        <v>0</v>
      </c>
      <c r="AR805" s="90">
        <f>Taula1[[#This Row],[% Jornada segons contracte
(no posar el símbol %) ]]-Taula1[[#This Row],[% Reducció salari per baix rendiment        (no posar el símbol %)]]</f>
        <v>0</v>
      </c>
      <c r="AS805" s="137">
        <f>ROUND((AT805/100)*22.78356164*Taula1[[#This Row],[Dies treballats període justificat (01/01/2023 - 31/03/2023)              no comptabilitzats com a mes natural sencer]],2)</f>
        <v>0</v>
      </c>
      <c r="AT805" s="90">
        <f>Taula1[[#This Row],[% Jornada segons contracte
(no posar el símbol %) ]]-Taula1[[#This Row],[% Reducció salari per baix rendiment        (no posar el símbol %)]]</f>
        <v>0</v>
      </c>
      <c r="AU805" s="137">
        <f t="shared" si="195"/>
        <v>0</v>
      </c>
      <c r="AV805" s="87"/>
      <c r="AW805" s="136">
        <f>ROUND((AX805/100)*693*Taula1[[#This Row],[Espai reservat Administració  (mesos)]],2)</f>
        <v>0</v>
      </c>
      <c r="AX805" s="90">
        <f>Taula1[[#This Row],[% Jornada segons contracte
(no posar el símbol %) ]]-Taula1[[#This Row],[% Reducció salari per baix rendiment        (no posar el símbol %)]]</f>
        <v>0</v>
      </c>
      <c r="AY805" s="131">
        <f>ROUND((AZ805/100)*22.78356164*Taula1[[#This Row],[Espai reservat Administració (dies)]],2)</f>
        <v>0</v>
      </c>
      <c r="AZ805" s="81">
        <f>Taula1[[#This Row],[% Jornada segons contracte
(no posar el símbol %) ]]-Taula1[[#This Row],[% Reducció salari per baix rendiment        (no posar el símbol %)]]</f>
        <v>0</v>
      </c>
      <c r="BA805" s="82">
        <f t="shared" si="196"/>
        <v>0</v>
      </c>
      <c r="BB805" s="41"/>
      <c r="BC805" s="131">
        <f>IF(Taula1[[#This Row],[Grup justificat     (fer servir opcions de la llista desplegable)]]=1,AI805,0)</f>
        <v>0</v>
      </c>
      <c r="BD805" s="131">
        <f>IF(Taula1[[#This Row],[Grup justificat     (fer servir opcions de la llista desplegable)]]=2,AU805,0)</f>
        <v>0</v>
      </c>
      <c r="BE805" s="41"/>
      <c r="BF805" s="131">
        <f>IF(Taula1[[#This Row],[Espai reservat Administració]]=1,AO805,0)</f>
        <v>0</v>
      </c>
      <c r="BG805" s="82">
        <f>IF(Taula1[[#This Row],[Espai reservat Administració]]=2,BA805,0)</f>
        <v>0</v>
      </c>
      <c r="BH805" s="41"/>
      <c r="BI805" s="126">
        <f>IF(Taula1[[#This Row],[Grup justificat     (fer servir opcions de la llista desplegable)]]=1,1,0)</f>
        <v>0</v>
      </c>
      <c r="BJ805" s="126">
        <f>IF(Taula1[[#This Row],[Espai reservat Administració]]=1,1,0)</f>
        <v>0</v>
      </c>
      <c r="BK805" s="111"/>
      <c r="BL805" s="126">
        <f>IF(Taula1[[#This Row],[Grup justificat     (fer servir opcions de la llista desplegable)]]=2,1,0)</f>
        <v>0</v>
      </c>
      <c r="BM805" s="126">
        <f>IF(Taula1[[#This Row],[Espai reservat Administració]]=2,1,0)</f>
        <v>0</v>
      </c>
      <c r="BN805" s="73"/>
      <c r="BO805" s="73"/>
      <c r="BP805" s="73"/>
      <c r="BQ805" s="73"/>
      <c r="BR805" s="73"/>
      <c r="BS805" s="73"/>
      <c r="BT805" s="73"/>
      <c r="BU805" s="73"/>
      <c r="BV805" s="73"/>
      <c r="BW805" s="73"/>
      <c r="BX805" s="73"/>
      <c r="BY805" s="73"/>
      <c r="BZ805" s="73"/>
      <c r="CA805" s="73"/>
      <c r="CB805" s="73"/>
      <c r="CC805" s="73"/>
      <c r="CD805" s="73"/>
      <c r="CE805" s="73"/>
      <c r="CF805" s="73"/>
      <c r="CG805" s="63">
        <f t="shared" si="197"/>
        <v>0</v>
      </c>
      <c r="CH805" s="63">
        <f t="shared" si="198"/>
        <v>0</v>
      </c>
      <c r="CI805" s="73"/>
      <c r="CJ805" s="63">
        <f>IF(Taula1[[#This Row],[Tipus de contracte                                  (fer servir opcions de la llista desplegable)]]="Indefinit",1,0)</f>
        <v>0</v>
      </c>
      <c r="CK805" s="63">
        <f>IF(Taula1[[#This Row],[Tipus de contracte                                  (fer servir opcions de la llista desplegable)]]="Temporal, igual o superior a 6 mesos",1,0)</f>
        <v>0</v>
      </c>
      <c r="CL805" s="63">
        <f>IF(Taula1[[#This Row],[Tipus de contracte                                  (fer servir opcions de la llista desplegable)]]="Substitució per IT",1,0)</f>
        <v>0</v>
      </c>
      <c r="CM805" s="73"/>
      <c r="CN805" s="63">
        <f>IF(Taula1[[#This Row],[Relació llocs de treball]]&gt;=1,1,0)</f>
        <v>0</v>
      </c>
      <c r="CO805" s="73"/>
      <c r="CP805" s="63">
        <f>IF(Taula1[[#This Row],[Identitat de gènere                                                          (fer servir opcions de la llista desplegable)]]="Home",1,0)</f>
        <v>0</v>
      </c>
      <c r="CQ805" s="63">
        <f>IF(Taula1[[#This Row],[Identitat de gènere                                                          (fer servir opcions de la llista desplegable)]]="Dona",1,0)</f>
        <v>0</v>
      </c>
      <c r="CR805" s="63">
        <f>IF(Taula1[[#This Row],[Identitat de gènere                                                          (fer servir opcions de la llista desplegable)]]="No binari",1,0)</f>
        <v>0</v>
      </c>
      <c r="CS805" s="73"/>
      <c r="CT805" s="63">
        <f t="shared" si="192"/>
        <v>0</v>
      </c>
      <c r="CU805" s="64">
        <f t="shared" si="199"/>
        <v>0</v>
      </c>
      <c r="CW805" s="64">
        <f t="shared" si="200"/>
        <v>0</v>
      </c>
      <c r="CX805" s="64">
        <f t="shared" si="201"/>
        <v>0</v>
      </c>
      <c r="CY805" s="64">
        <f t="shared" si="202"/>
        <v>0</v>
      </c>
      <c r="CZ805" s="64">
        <f t="shared" si="203"/>
        <v>0</v>
      </c>
      <c r="DB805" s="64">
        <f t="shared" si="204"/>
        <v>0</v>
      </c>
      <c r="DC805" s="64">
        <f t="shared" si="205"/>
        <v>0</v>
      </c>
      <c r="DD805" s="64">
        <f t="shared" si="206"/>
        <v>0</v>
      </c>
      <c r="DE805" s="64">
        <f t="shared" si="207"/>
        <v>0</v>
      </c>
    </row>
    <row r="806" spans="2:109" x14ac:dyDescent="0.3">
      <c r="B806" s="167"/>
      <c r="C806" s="186"/>
      <c r="D806" s="2"/>
      <c r="E806" s="67"/>
      <c r="F806" s="5"/>
      <c r="G806" s="5"/>
      <c r="H806" s="187"/>
      <c r="I806" s="111" t="str">
        <f ca="1">IF(Taula1[[#This Row],[Data naixement (format dd/mm/aaaa)]]="","0",DATEDIF(Taula1[[#This Row],[Data naixement (format dd/mm/aaaa)]],TODAY(),"Y"))</f>
        <v>0</v>
      </c>
      <c r="J806" s="6"/>
      <c r="K806" s="6"/>
      <c r="L806" s="6"/>
      <c r="M806" s="6"/>
      <c r="N806" s="56"/>
      <c r="O806" s="56"/>
      <c r="P806" s="56"/>
      <c r="Q806" s="6"/>
      <c r="R806" s="7"/>
      <c r="S806" s="143">
        <f>Taula1[[#This Row],[Mesos naturals sencers treballats període justificat (01/01/2023 - 31/03/2023)]]</f>
        <v>0</v>
      </c>
      <c r="T806" s="194">
        <f>Taula1[[#This Row],[Dies treballats període justificat (01/01/2023 - 31/03/2023)              no comptabilitzats com a mes natural sencer]]</f>
        <v>0</v>
      </c>
      <c r="U806" s="12"/>
      <c r="V806" s="7"/>
      <c r="W806" s="188"/>
      <c r="X806" s="188"/>
      <c r="Y806" s="188"/>
      <c r="Z806" s="188"/>
      <c r="AA806" s="190"/>
      <c r="AB806" s="143">
        <f>Taula1[[#This Row],[Grup justificat     (fer servir opcions de la llista desplegable)]]</f>
        <v>0</v>
      </c>
      <c r="AC806" s="182"/>
      <c r="AD806" s="39"/>
      <c r="AE806" s="131">
        <f>ROUND((AF806/100)*756*Taula1[[#This Row],[Mesos naturals sencers treballats període justificat (01/01/2023 - 31/03/2023)]],2)</f>
        <v>0</v>
      </c>
      <c r="AF806" s="81">
        <f>Taula1[[#This Row],[% Jornada segons contracte
(no posar el símbol %) ]]-Taula1[[#This Row],[% Reducció salari per baix rendiment        (no posar el símbol %)]]</f>
        <v>0</v>
      </c>
      <c r="AG806" s="131">
        <f>ROUND((AH806/100)*24.8547945*Taula1[[#This Row],[Dies treballats període justificat (01/01/2023 - 31/03/2023)              no comptabilitzats com a mes natural sencer]],2)</f>
        <v>0</v>
      </c>
      <c r="AH806" s="79">
        <f>Taula1[[#This Row],[% Jornada segons contracte
(no posar el símbol %) ]]-Taula1[[#This Row],[% Reducció salari per baix rendiment        (no posar el símbol %)]]</f>
        <v>0</v>
      </c>
      <c r="AI806" s="131">
        <f t="shared" si="193"/>
        <v>0</v>
      </c>
      <c r="AJ806" s="39"/>
      <c r="AK806" s="131">
        <f>ROUND((AL806/100)*756*Taula1[[#This Row],[Espai reservat Administració  (mesos)]],2)</f>
        <v>0</v>
      </c>
      <c r="AL806" s="81">
        <f>Taula1[[#This Row],[% Jornada segons contracte
(no posar el símbol %) ]]-Taula1[[#This Row],[% Reducció salari per baix rendiment        (no posar el símbol %)]]</f>
        <v>0</v>
      </c>
      <c r="AM806" s="131">
        <f>ROUND((AN806/100)*24.8547945*Taula1[[#This Row],[Espai reservat Administració (dies)]],2)</f>
        <v>0</v>
      </c>
      <c r="AN806" s="79">
        <f>Taula1[[#This Row],[% Jornada segons contracte
(no posar el símbol %) ]]-Taula1[[#This Row],[% Reducció salari per baix rendiment        (no posar el símbol %)]]</f>
        <v>0</v>
      </c>
      <c r="AO806" s="131">
        <f t="shared" si="194"/>
        <v>0</v>
      </c>
      <c r="AP806" s="87"/>
      <c r="AQ806" s="137">
        <f>ROUND((AR806/100)*693*Taula1[[#This Row],[Mesos naturals sencers treballats període justificat (01/01/2023 - 31/03/2023)]],2)</f>
        <v>0</v>
      </c>
      <c r="AR806" s="90">
        <f>Taula1[[#This Row],[% Jornada segons contracte
(no posar el símbol %) ]]-Taula1[[#This Row],[% Reducció salari per baix rendiment        (no posar el símbol %)]]</f>
        <v>0</v>
      </c>
      <c r="AS806" s="137">
        <f>ROUND((AT806/100)*22.78356164*Taula1[[#This Row],[Dies treballats període justificat (01/01/2023 - 31/03/2023)              no comptabilitzats com a mes natural sencer]],2)</f>
        <v>0</v>
      </c>
      <c r="AT806" s="90">
        <f>Taula1[[#This Row],[% Jornada segons contracte
(no posar el símbol %) ]]-Taula1[[#This Row],[% Reducció salari per baix rendiment        (no posar el símbol %)]]</f>
        <v>0</v>
      </c>
      <c r="AU806" s="137">
        <f t="shared" si="195"/>
        <v>0</v>
      </c>
      <c r="AV806" s="87"/>
      <c r="AW806" s="136">
        <f>ROUND((AX806/100)*693*Taula1[[#This Row],[Espai reservat Administració  (mesos)]],2)</f>
        <v>0</v>
      </c>
      <c r="AX806" s="90">
        <f>Taula1[[#This Row],[% Jornada segons contracte
(no posar el símbol %) ]]-Taula1[[#This Row],[% Reducció salari per baix rendiment        (no posar el símbol %)]]</f>
        <v>0</v>
      </c>
      <c r="AY806" s="131">
        <f>ROUND((AZ806/100)*22.78356164*Taula1[[#This Row],[Espai reservat Administració (dies)]],2)</f>
        <v>0</v>
      </c>
      <c r="AZ806" s="81">
        <f>Taula1[[#This Row],[% Jornada segons contracte
(no posar el símbol %) ]]-Taula1[[#This Row],[% Reducció salari per baix rendiment        (no posar el símbol %)]]</f>
        <v>0</v>
      </c>
      <c r="BA806" s="82">
        <f t="shared" si="196"/>
        <v>0</v>
      </c>
      <c r="BB806" s="41"/>
      <c r="BC806" s="131">
        <f>IF(Taula1[[#This Row],[Grup justificat     (fer servir opcions de la llista desplegable)]]=1,AI806,0)</f>
        <v>0</v>
      </c>
      <c r="BD806" s="131">
        <f>IF(Taula1[[#This Row],[Grup justificat     (fer servir opcions de la llista desplegable)]]=2,AU806,0)</f>
        <v>0</v>
      </c>
      <c r="BE806" s="41"/>
      <c r="BF806" s="131">
        <f>IF(Taula1[[#This Row],[Espai reservat Administració]]=1,AO806,0)</f>
        <v>0</v>
      </c>
      <c r="BG806" s="82">
        <f>IF(Taula1[[#This Row],[Espai reservat Administració]]=2,BA806,0)</f>
        <v>0</v>
      </c>
      <c r="BH806" s="41"/>
      <c r="BI806" s="126">
        <f>IF(Taula1[[#This Row],[Grup justificat     (fer servir opcions de la llista desplegable)]]=1,1,0)</f>
        <v>0</v>
      </c>
      <c r="BJ806" s="126">
        <f>IF(Taula1[[#This Row],[Espai reservat Administració]]=1,1,0)</f>
        <v>0</v>
      </c>
      <c r="BK806" s="111"/>
      <c r="BL806" s="126">
        <f>IF(Taula1[[#This Row],[Grup justificat     (fer servir opcions de la llista desplegable)]]=2,1,0)</f>
        <v>0</v>
      </c>
      <c r="BM806" s="126">
        <f>IF(Taula1[[#This Row],[Espai reservat Administració]]=2,1,0)</f>
        <v>0</v>
      </c>
      <c r="BN806" s="73"/>
      <c r="BO806" s="73"/>
      <c r="BP806" s="73"/>
      <c r="BQ806" s="73"/>
      <c r="BR806" s="73"/>
      <c r="BS806" s="73"/>
      <c r="BT806" s="73"/>
      <c r="BU806" s="73"/>
      <c r="BV806" s="73"/>
      <c r="BW806" s="73"/>
      <c r="BX806" s="73"/>
      <c r="BY806" s="73"/>
      <c r="BZ806" s="73"/>
      <c r="CA806" s="73"/>
      <c r="CB806" s="73"/>
      <c r="CC806" s="73"/>
      <c r="CD806" s="73"/>
      <c r="CE806" s="73"/>
      <c r="CF806" s="73"/>
      <c r="CG806" s="63">
        <f t="shared" si="197"/>
        <v>0</v>
      </c>
      <c r="CH806" s="63">
        <f t="shared" si="198"/>
        <v>0</v>
      </c>
      <c r="CI806" s="73"/>
      <c r="CJ806" s="63">
        <f>IF(Taula1[[#This Row],[Tipus de contracte                                  (fer servir opcions de la llista desplegable)]]="Indefinit",1,0)</f>
        <v>0</v>
      </c>
      <c r="CK806" s="63">
        <f>IF(Taula1[[#This Row],[Tipus de contracte                                  (fer servir opcions de la llista desplegable)]]="Temporal, igual o superior a 6 mesos",1,0)</f>
        <v>0</v>
      </c>
      <c r="CL806" s="63">
        <f>IF(Taula1[[#This Row],[Tipus de contracte                                  (fer servir opcions de la llista desplegable)]]="Substitució per IT",1,0)</f>
        <v>0</v>
      </c>
      <c r="CM806" s="73"/>
      <c r="CN806" s="63">
        <f>IF(Taula1[[#This Row],[Relació llocs de treball]]&gt;=1,1,0)</f>
        <v>0</v>
      </c>
      <c r="CO806" s="73"/>
      <c r="CP806" s="63">
        <f>IF(Taula1[[#This Row],[Identitat de gènere                                                          (fer servir opcions de la llista desplegable)]]="Home",1,0)</f>
        <v>0</v>
      </c>
      <c r="CQ806" s="63">
        <f>IF(Taula1[[#This Row],[Identitat de gènere                                                          (fer servir opcions de la llista desplegable)]]="Dona",1,0)</f>
        <v>0</v>
      </c>
      <c r="CR806" s="63">
        <f>IF(Taula1[[#This Row],[Identitat de gènere                                                          (fer servir opcions de la llista desplegable)]]="No binari",1,0)</f>
        <v>0</v>
      </c>
      <c r="CS806" s="73"/>
      <c r="CT806" s="63">
        <f t="shared" si="192"/>
        <v>0</v>
      </c>
      <c r="CU806" s="64">
        <f t="shared" si="199"/>
        <v>0</v>
      </c>
      <c r="CW806" s="64">
        <f t="shared" si="200"/>
        <v>0</v>
      </c>
      <c r="CX806" s="64">
        <f t="shared" si="201"/>
        <v>0</v>
      </c>
      <c r="CY806" s="64">
        <f t="shared" si="202"/>
        <v>0</v>
      </c>
      <c r="CZ806" s="64">
        <f t="shared" si="203"/>
        <v>0</v>
      </c>
      <c r="DB806" s="64">
        <f t="shared" si="204"/>
        <v>0</v>
      </c>
      <c r="DC806" s="64">
        <f t="shared" si="205"/>
        <v>0</v>
      </c>
      <c r="DD806" s="64">
        <f t="shared" si="206"/>
        <v>0</v>
      </c>
      <c r="DE806" s="64">
        <f t="shared" si="207"/>
        <v>0</v>
      </c>
    </row>
    <row r="807" spans="2:109" x14ac:dyDescent="0.3">
      <c r="B807" s="167"/>
      <c r="C807" s="186"/>
      <c r="D807" s="2"/>
      <c r="E807" s="67"/>
      <c r="F807" s="5"/>
      <c r="G807" s="5"/>
      <c r="H807" s="187"/>
      <c r="I807" s="111" t="str">
        <f ca="1">IF(Taula1[[#This Row],[Data naixement (format dd/mm/aaaa)]]="","0",DATEDIF(Taula1[[#This Row],[Data naixement (format dd/mm/aaaa)]],TODAY(),"Y"))</f>
        <v>0</v>
      </c>
      <c r="J807" s="6"/>
      <c r="K807" s="6"/>
      <c r="L807" s="6"/>
      <c r="M807" s="6"/>
      <c r="N807" s="56"/>
      <c r="O807" s="56"/>
      <c r="P807" s="56"/>
      <c r="Q807" s="6"/>
      <c r="R807" s="7"/>
      <c r="S807" s="143">
        <f>Taula1[[#This Row],[Mesos naturals sencers treballats període justificat (01/01/2023 - 31/03/2023)]]</f>
        <v>0</v>
      </c>
      <c r="T807" s="194">
        <f>Taula1[[#This Row],[Dies treballats període justificat (01/01/2023 - 31/03/2023)              no comptabilitzats com a mes natural sencer]]</f>
        <v>0</v>
      </c>
      <c r="U807" s="12"/>
      <c r="V807" s="7"/>
      <c r="W807" s="188"/>
      <c r="X807" s="188"/>
      <c r="Y807" s="188"/>
      <c r="Z807" s="188"/>
      <c r="AA807" s="190"/>
      <c r="AB807" s="143">
        <f>Taula1[[#This Row],[Grup justificat     (fer servir opcions de la llista desplegable)]]</f>
        <v>0</v>
      </c>
      <c r="AC807" s="182"/>
      <c r="AD807" s="39"/>
      <c r="AE807" s="131">
        <f>ROUND((AF807/100)*756*Taula1[[#This Row],[Mesos naturals sencers treballats període justificat (01/01/2023 - 31/03/2023)]],2)</f>
        <v>0</v>
      </c>
      <c r="AF807" s="81">
        <f>Taula1[[#This Row],[% Jornada segons contracte
(no posar el símbol %) ]]-Taula1[[#This Row],[% Reducció salari per baix rendiment        (no posar el símbol %)]]</f>
        <v>0</v>
      </c>
      <c r="AG807" s="131">
        <f>ROUND((AH807/100)*24.8547945*Taula1[[#This Row],[Dies treballats període justificat (01/01/2023 - 31/03/2023)              no comptabilitzats com a mes natural sencer]],2)</f>
        <v>0</v>
      </c>
      <c r="AH807" s="79">
        <f>Taula1[[#This Row],[% Jornada segons contracte
(no posar el símbol %) ]]-Taula1[[#This Row],[% Reducció salari per baix rendiment        (no posar el símbol %)]]</f>
        <v>0</v>
      </c>
      <c r="AI807" s="131">
        <f t="shared" si="193"/>
        <v>0</v>
      </c>
      <c r="AJ807" s="39"/>
      <c r="AK807" s="131">
        <f>ROUND((AL807/100)*756*Taula1[[#This Row],[Espai reservat Administració  (mesos)]],2)</f>
        <v>0</v>
      </c>
      <c r="AL807" s="81">
        <f>Taula1[[#This Row],[% Jornada segons contracte
(no posar el símbol %) ]]-Taula1[[#This Row],[% Reducció salari per baix rendiment        (no posar el símbol %)]]</f>
        <v>0</v>
      </c>
      <c r="AM807" s="131">
        <f>ROUND((AN807/100)*24.8547945*Taula1[[#This Row],[Espai reservat Administració (dies)]],2)</f>
        <v>0</v>
      </c>
      <c r="AN807" s="79">
        <f>Taula1[[#This Row],[% Jornada segons contracte
(no posar el símbol %) ]]-Taula1[[#This Row],[% Reducció salari per baix rendiment        (no posar el símbol %)]]</f>
        <v>0</v>
      </c>
      <c r="AO807" s="131">
        <f t="shared" si="194"/>
        <v>0</v>
      </c>
      <c r="AP807" s="87"/>
      <c r="AQ807" s="137">
        <f>ROUND((AR807/100)*693*Taula1[[#This Row],[Mesos naturals sencers treballats període justificat (01/01/2023 - 31/03/2023)]],2)</f>
        <v>0</v>
      </c>
      <c r="AR807" s="90">
        <f>Taula1[[#This Row],[% Jornada segons contracte
(no posar el símbol %) ]]-Taula1[[#This Row],[% Reducció salari per baix rendiment        (no posar el símbol %)]]</f>
        <v>0</v>
      </c>
      <c r="AS807" s="137">
        <f>ROUND((AT807/100)*22.78356164*Taula1[[#This Row],[Dies treballats període justificat (01/01/2023 - 31/03/2023)              no comptabilitzats com a mes natural sencer]],2)</f>
        <v>0</v>
      </c>
      <c r="AT807" s="90">
        <f>Taula1[[#This Row],[% Jornada segons contracte
(no posar el símbol %) ]]-Taula1[[#This Row],[% Reducció salari per baix rendiment        (no posar el símbol %)]]</f>
        <v>0</v>
      </c>
      <c r="AU807" s="137">
        <f t="shared" si="195"/>
        <v>0</v>
      </c>
      <c r="AV807" s="87"/>
      <c r="AW807" s="136">
        <f>ROUND((AX807/100)*693*Taula1[[#This Row],[Espai reservat Administració  (mesos)]],2)</f>
        <v>0</v>
      </c>
      <c r="AX807" s="90">
        <f>Taula1[[#This Row],[% Jornada segons contracte
(no posar el símbol %) ]]-Taula1[[#This Row],[% Reducció salari per baix rendiment        (no posar el símbol %)]]</f>
        <v>0</v>
      </c>
      <c r="AY807" s="131">
        <f>ROUND((AZ807/100)*22.78356164*Taula1[[#This Row],[Espai reservat Administració (dies)]],2)</f>
        <v>0</v>
      </c>
      <c r="AZ807" s="81">
        <f>Taula1[[#This Row],[% Jornada segons contracte
(no posar el símbol %) ]]-Taula1[[#This Row],[% Reducció salari per baix rendiment        (no posar el símbol %)]]</f>
        <v>0</v>
      </c>
      <c r="BA807" s="82">
        <f t="shared" si="196"/>
        <v>0</v>
      </c>
      <c r="BB807" s="41"/>
      <c r="BC807" s="131">
        <f>IF(Taula1[[#This Row],[Grup justificat     (fer servir opcions de la llista desplegable)]]=1,AI807,0)</f>
        <v>0</v>
      </c>
      <c r="BD807" s="131">
        <f>IF(Taula1[[#This Row],[Grup justificat     (fer servir opcions de la llista desplegable)]]=2,AU807,0)</f>
        <v>0</v>
      </c>
      <c r="BE807" s="41"/>
      <c r="BF807" s="131">
        <f>IF(Taula1[[#This Row],[Espai reservat Administració]]=1,AO807,0)</f>
        <v>0</v>
      </c>
      <c r="BG807" s="82">
        <f>IF(Taula1[[#This Row],[Espai reservat Administració]]=2,BA807,0)</f>
        <v>0</v>
      </c>
      <c r="BH807" s="41"/>
      <c r="BI807" s="126">
        <f>IF(Taula1[[#This Row],[Grup justificat     (fer servir opcions de la llista desplegable)]]=1,1,0)</f>
        <v>0</v>
      </c>
      <c r="BJ807" s="126">
        <f>IF(Taula1[[#This Row],[Espai reservat Administració]]=1,1,0)</f>
        <v>0</v>
      </c>
      <c r="BK807" s="111"/>
      <c r="BL807" s="126">
        <f>IF(Taula1[[#This Row],[Grup justificat     (fer servir opcions de la llista desplegable)]]=2,1,0)</f>
        <v>0</v>
      </c>
      <c r="BM807" s="126">
        <f>IF(Taula1[[#This Row],[Espai reservat Administració]]=2,1,0)</f>
        <v>0</v>
      </c>
      <c r="BN807" s="73"/>
      <c r="BO807" s="73"/>
      <c r="BP807" s="73"/>
      <c r="BQ807" s="73"/>
      <c r="BR807" s="73"/>
      <c r="BS807" s="73"/>
      <c r="BT807" s="73"/>
      <c r="BU807" s="73"/>
      <c r="BV807" s="73"/>
      <c r="BW807" s="73"/>
      <c r="BX807" s="73"/>
      <c r="BY807" s="73"/>
      <c r="BZ807" s="73"/>
      <c r="CA807" s="73"/>
      <c r="CB807" s="73"/>
      <c r="CC807" s="73"/>
      <c r="CD807" s="73"/>
      <c r="CE807" s="73"/>
      <c r="CF807" s="73"/>
      <c r="CG807" s="63">
        <f t="shared" si="197"/>
        <v>0</v>
      </c>
      <c r="CH807" s="63">
        <f t="shared" si="198"/>
        <v>0</v>
      </c>
      <c r="CI807" s="73"/>
      <c r="CJ807" s="63">
        <f>IF(Taula1[[#This Row],[Tipus de contracte                                  (fer servir opcions de la llista desplegable)]]="Indefinit",1,0)</f>
        <v>0</v>
      </c>
      <c r="CK807" s="63">
        <f>IF(Taula1[[#This Row],[Tipus de contracte                                  (fer servir opcions de la llista desplegable)]]="Temporal, igual o superior a 6 mesos",1,0)</f>
        <v>0</v>
      </c>
      <c r="CL807" s="63">
        <f>IF(Taula1[[#This Row],[Tipus de contracte                                  (fer servir opcions de la llista desplegable)]]="Substitució per IT",1,0)</f>
        <v>0</v>
      </c>
      <c r="CM807" s="73"/>
      <c r="CN807" s="63">
        <f>IF(Taula1[[#This Row],[Relació llocs de treball]]&gt;=1,1,0)</f>
        <v>0</v>
      </c>
      <c r="CO807" s="73"/>
      <c r="CP807" s="63">
        <f>IF(Taula1[[#This Row],[Identitat de gènere                                                          (fer servir opcions de la llista desplegable)]]="Home",1,0)</f>
        <v>0</v>
      </c>
      <c r="CQ807" s="63">
        <f>IF(Taula1[[#This Row],[Identitat de gènere                                                          (fer servir opcions de la llista desplegable)]]="Dona",1,0)</f>
        <v>0</v>
      </c>
      <c r="CR807" s="63">
        <f>IF(Taula1[[#This Row],[Identitat de gènere                                                          (fer servir opcions de la llista desplegable)]]="No binari",1,0)</f>
        <v>0</v>
      </c>
      <c r="CS807" s="73"/>
      <c r="CT807" s="63">
        <f t="shared" si="192"/>
        <v>0</v>
      </c>
      <c r="CU807" s="64">
        <f t="shared" si="199"/>
        <v>0</v>
      </c>
      <c r="CW807" s="64">
        <f t="shared" si="200"/>
        <v>0</v>
      </c>
      <c r="CX807" s="64">
        <f t="shared" si="201"/>
        <v>0</v>
      </c>
      <c r="CY807" s="64">
        <f t="shared" si="202"/>
        <v>0</v>
      </c>
      <c r="CZ807" s="64">
        <f t="shared" si="203"/>
        <v>0</v>
      </c>
      <c r="DB807" s="64">
        <f t="shared" si="204"/>
        <v>0</v>
      </c>
      <c r="DC807" s="64">
        <f t="shared" si="205"/>
        <v>0</v>
      </c>
      <c r="DD807" s="64">
        <f t="shared" si="206"/>
        <v>0</v>
      </c>
      <c r="DE807" s="64">
        <f t="shared" si="207"/>
        <v>0</v>
      </c>
    </row>
    <row r="808" spans="2:109" x14ac:dyDescent="0.3">
      <c r="B808" s="167"/>
      <c r="C808" s="186"/>
      <c r="D808" s="2"/>
      <c r="E808" s="67"/>
      <c r="F808" s="5"/>
      <c r="G808" s="5"/>
      <c r="H808" s="187"/>
      <c r="I808" s="111" t="str">
        <f ca="1">IF(Taula1[[#This Row],[Data naixement (format dd/mm/aaaa)]]="","0",DATEDIF(Taula1[[#This Row],[Data naixement (format dd/mm/aaaa)]],TODAY(),"Y"))</f>
        <v>0</v>
      </c>
      <c r="J808" s="6"/>
      <c r="K808" s="6"/>
      <c r="L808" s="6"/>
      <c r="M808" s="6"/>
      <c r="N808" s="56"/>
      <c r="O808" s="56"/>
      <c r="P808" s="56"/>
      <c r="Q808" s="6"/>
      <c r="R808" s="7"/>
      <c r="S808" s="143">
        <f>Taula1[[#This Row],[Mesos naturals sencers treballats període justificat (01/01/2023 - 31/03/2023)]]</f>
        <v>0</v>
      </c>
      <c r="T808" s="194">
        <f>Taula1[[#This Row],[Dies treballats període justificat (01/01/2023 - 31/03/2023)              no comptabilitzats com a mes natural sencer]]</f>
        <v>0</v>
      </c>
      <c r="U808" s="12"/>
      <c r="V808" s="7"/>
      <c r="W808" s="188"/>
      <c r="X808" s="188"/>
      <c r="Y808" s="188"/>
      <c r="Z808" s="188"/>
      <c r="AA808" s="190"/>
      <c r="AB808" s="143">
        <f>Taula1[[#This Row],[Grup justificat     (fer servir opcions de la llista desplegable)]]</f>
        <v>0</v>
      </c>
      <c r="AC808" s="182"/>
      <c r="AD808" s="39"/>
      <c r="AE808" s="131">
        <f>ROUND((AF808/100)*756*Taula1[[#This Row],[Mesos naturals sencers treballats període justificat (01/01/2023 - 31/03/2023)]],2)</f>
        <v>0</v>
      </c>
      <c r="AF808" s="81">
        <f>Taula1[[#This Row],[% Jornada segons contracte
(no posar el símbol %) ]]-Taula1[[#This Row],[% Reducció salari per baix rendiment        (no posar el símbol %)]]</f>
        <v>0</v>
      </c>
      <c r="AG808" s="131">
        <f>ROUND((AH808/100)*24.8547945*Taula1[[#This Row],[Dies treballats període justificat (01/01/2023 - 31/03/2023)              no comptabilitzats com a mes natural sencer]],2)</f>
        <v>0</v>
      </c>
      <c r="AH808" s="79">
        <f>Taula1[[#This Row],[% Jornada segons contracte
(no posar el símbol %) ]]-Taula1[[#This Row],[% Reducció salari per baix rendiment        (no posar el símbol %)]]</f>
        <v>0</v>
      </c>
      <c r="AI808" s="131">
        <f t="shared" si="193"/>
        <v>0</v>
      </c>
      <c r="AJ808" s="39"/>
      <c r="AK808" s="131">
        <f>ROUND((AL808/100)*756*Taula1[[#This Row],[Espai reservat Administració  (mesos)]],2)</f>
        <v>0</v>
      </c>
      <c r="AL808" s="81">
        <f>Taula1[[#This Row],[% Jornada segons contracte
(no posar el símbol %) ]]-Taula1[[#This Row],[% Reducció salari per baix rendiment        (no posar el símbol %)]]</f>
        <v>0</v>
      </c>
      <c r="AM808" s="131">
        <f>ROUND((AN808/100)*24.8547945*Taula1[[#This Row],[Espai reservat Administració (dies)]],2)</f>
        <v>0</v>
      </c>
      <c r="AN808" s="79">
        <f>Taula1[[#This Row],[% Jornada segons contracte
(no posar el símbol %) ]]-Taula1[[#This Row],[% Reducció salari per baix rendiment        (no posar el símbol %)]]</f>
        <v>0</v>
      </c>
      <c r="AO808" s="131">
        <f t="shared" si="194"/>
        <v>0</v>
      </c>
      <c r="AP808" s="87"/>
      <c r="AQ808" s="137">
        <f>ROUND((AR808/100)*693*Taula1[[#This Row],[Mesos naturals sencers treballats període justificat (01/01/2023 - 31/03/2023)]],2)</f>
        <v>0</v>
      </c>
      <c r="AR808" s="90">
        <f>Taula1[[#This Row],[% Jornada segons contracte
(no posar el símbol %) ]]-Taula1[[#This Row],[% Reducció salari per baix rendiment        (no posar el símbol %)]]</f>
        <v>0</v>
      </c>
      <c r="AS808" s="137">
        <f>ROUND((AT808/100)*22.78356164*Taula1[[#This Row],[Dies treballats període justificat (01/01/2023 - 31/03/2023)              no comptabilitzats com a mes natural sencer]],2)</f>
        <v>0</v>
      </c>
      <c r="AT808" s="90">
        <f>Taula1[[#This Row],[% Jornada segons contracte
(no posar el símbol %) ]]-Taula1[[#This Row],[% Reducció salari per baix rendiment        (no posar el símbol %)]]</f>
        <v>0</v>
      </c>
      <c r="AU808" s="137">
        <f t="shared" si="195"/>
        <v>0</v>
      </c>
      <c r="AV808" s="87"/>
      <c r="AW808" s="136">
        <f>ROUND((AX808/100)*693*Taula1[[#This Row],[Espai reservat Administració  (mesos)]],2)</f>
        <v>0</v>
      </c>
      <c r="AX808" s="90">
        <f>Taula1[[#This Row],[% Jornada segons contracte
(no posar el símbol %) ]]-Taula1[[#This Row],[% Reducció salari per baix rendiment        (no posar el símbol %)]]</f>
        <v>0</v>
      </c>
      <c r="AY808" s="131">
        <f>ROUND((AZ808/100)*22.78356164*Taula1[[#This Row],[Espai reservat Administració (dies)]],2)</f>
        <v>0</v>
      </c>
      <c r="AZ808" s="81">
        <f>Taula1[[#This Row],[% Jornada segons contracte
(no posar el símbol %) ]]-Taula1[[#This Row],[% Reducció salari per baix rendiment        (no posar el símbol %)]]</f>
        <v>0</v>
      </c>
      <c r="BA808" s="82">
        <f t="shared" si="196"/>
        <v>0</v>
      </c>
      <c r="BB808" s="41"/>
      <c r="BC808" s="131">
        <f>IF(Taula1[[#This Row],[Grup justificat     (fer servir opcions de la llista desplegable)]]=1,AI808,0)</f>
        <v>0</v>
      </c>
      <c r="BD808" s="131">
        <f>IF(Taula1[[#This Row],[Grup justificat     (fer servir opcions de la llista desplegable)]]=2,AU808,0)</f>
        <v>0</v>
      </c>
      <c r="BE808" s="41"/>
      <c r="BF808" s="131">
        <f>IF(Taula1[[#This Row],[Espai reservat Administració]]=1,AO808,0)</f>
        <v>0</v>
      </c>
      <c r="BG808" s="82">
        <f>IF(Taula1[[#This Row],[Espai reservat Administració]]=2,BA808,0)</f>
        <v>0</v>
      </c>
      <c r="BH808" s="41"/>
      <c r="BI808" s="126">
        <f>IF(Taula1[[#This Row],[Grup justificat     (fer servir opcions de la llista desplegable)]]=1,1,0)</f>
        <v>0</v>
      </c>
      <c r="BJ808" s="126">
        <f>IF(Taula1[[#This Row],[Espai reservat Administració]]=1,1,0)</f>
        <v>0</v>
      </c>
      <c r="BK808" s="111"/>
      <c r="BL808" s="126">
        <f>IF(Taula1[[#This Row],[Grup justificat     (fer servir opcions de la llista desplegable)]]=2,1,0)</f>
        <v>0</v>
      </c>
      <c r="BM808" s="126">
        <f>IF(Taula1[[#This Row],[Espai reservat Administració]]=2,1,0)</f>
        <v>0</v>
      </c>
      <c r="BN808" s="73"/>
      <c r="BO808" s="73"/>
      <c r="BP808" s="73"/>
      <c r="BQ808" s="73"/>
      <c r="BR808" s="73"/>
      <c r="BS808" s="73"/>
      <c r="BT808" s="73"/>
      <c r="BU808" s="73"/>
      <c r="BV808" s="73"/>
      <c r="BW808" s="73"/>
      <c r="BX808" s="73"/>
      <c r="BY808" s="73"/>
      <c r="BZ808" s="73"/>
      <c r="CA808" s="73"/>
      <c r="CB808" s="73"/>
      <c r="CC808" s="73"/>
      <c r="CD808" s="73"/>
      <c r="CE808" s="73"/>
      <c r="CF808" s="73"/>
      <c r="CG808" s="63">
        <f t="shared" si="197"/>
        <v>0</v>
      </c>
      <c r="CH808" s="63">
        <f t="shared" si="198"/>
        <v>0</v>
      </c>
      <c r="CI808" s="73"/>
      <c r="CJ808" s="63">
        <f>IF(Taula1[[#This Row],[Tipus de contracte                                  (fer servir opcions de la llista desplegable)]]="Indefinit",1,0)</f>
        <v>0</v>
      </c>
      <c r="CK808" s="63">
        <f>IF(Taula1[[#This Row],[Tipus de contracte                                  (fer servir opcions de la llista desplegable)]]="Temporal, igual o superior a 6 mesos",1,0)</f>
        <v>0</v>
      </c>
      <c r="CL808" s="63">
        <f>IF(Taula1[[#This Row],[Tipus de contracte                                  (fer servir opcions de la llista desplegable)]]="Substitució per IT",1,0)</f>
        <v>0</v>
      </c>
      <c r="CM808" s="73"/>
      <c r="CN808" s="63">
        <f>IF(Taula1[[#This Row],[Relació llocs de treball]]&gt;=1,1,0)</f>
        <v>0</v>
      </c>
      <c r="CO808" s="73"/>
      <c r="CP808" s="63">
        <f>IF(Taula1[[#This Row],[Identitat de gènere                                                          (fer servir opcions de la llista desplegable)]]="Home",1,0)</f>
        <v>0</v>
      </c>
      <c r="CQ808" s="63">
        <f>IF(Taula1[[#This Row],[Identitat de gènere                                                          (fer servir opcions de la llista desplegable)]]="Dona",1,0)</f>
        <v>0</v>
      </c>
      <c r="CR808" s="63">
        <f>IF(Taula1[[#This Row],[Identitat de gènere                                                          (fer servir opcions de la llista desplegable)]]="No binari",1,0)</f>
        <v>0</v>
      </c>
      <c r="CS808" s="73"/>
      <c r="CT808" s="63">
        <f t="shared" si="192"/>
        <v>0</v>
      </c>
      <c r="CU808" s="64">
        <f t="shared" si="199"/>
        <v>0</v>
      </c>
      <c r="CW808" s="64">
        <f t="shared" si="200"/>
        <v>0</v>
      </c>
      <c r="CX808" s="64">
        <f t="shared" si="201"/>
        <v>0</v>
      </c>
      <c r="CY808" s="64">
        <f t="shared" si="202"/>
        <v>0</v>
      </c>
      <c r="CZ808" s="64">
        <f t="shared" si="203"/>
        <v>0</v>
      </c>
      <c r="DB808" s="64">
        <f t="shared" si="204"/>
        <v>0</v>
      </c>
      <c r="DC808" s="64">
        <f t="shared" si="205"/>
        <v>0</v>
      </c>
      <c r="DD808" s="64">
        <f t="shared" si="206"/>
        <v>0</v>
      </c>
      <c r="DE808" s="64">
        <f t="shared" si="207"/>
        <v>0</v>
      </c>
    </row>
    <row r="809" spans="2:109" x14ac:dyDescent="0.3">
      <c r="B809" s="167"/>
      <c r="C809" s="186"/>
      <c r="D809" s="2"/>
      <c r="E809" s="67"/>
      <c r="F809" s="5"/>
      <c r="G809" s="5"/>
      <c r="H809" s="187"/>
      <c r="I809" s="111" t="str">
        <f ca="1">IF(Taula1[[#This Row],[Data naixement (format dd/mm/aaaa)]]="","0",DATEDIF(Taula1[[#This Row],[Data naixement (format dd/mm/aaaa)]],TODAY(),"Y"))</f>
        <v>0</v>
      </c>
      <c r="J809" s="6"/>
      <c r="K809" s="6"/>
      <c r="L809" s="6"/>
      <c r="M809" s="6"/>
      <c r="N809" s="56"/>
      <c r="O809" s="56"/>
      <c r="P809" s="56"/>
      <c r="Q809" s="6"/>
      <c r="R809" s="7"/>
      <c r="S809" s="143">
        <f>Taula1[[#This Row],[Mesos naturals sencers treballats període justificat (01/01/2023 - 31/03/2023)]]</f>
        <v>0</v>
      </c>
      <c r="T809" s="194">
        <f>Taula1[[#This Row],[Dies treballats període justificat (01/01/2023 - 31/03/2023)              no comptabilitzats com a mes natural sencer]]</f>
        <v>0</v>
      </c>
      <c r="U809" s="12"/>
      <c r="V809" s="7"/>
      <c r="W809" s="188"/>
      <c r="X809" s="188"/>
      <c r="Y809" s="188"/>
      <c r="Z809" s="188"/>
      <c r="AA809" s="190"/>
      <c r="AB809" s="143">
        <f>Taula1[[#This Row],[Grup justificat     (fer servir opcions de la llista desplegable)]]</f>
        <v>0</v>
      </c>
      <c r="AC809" s="182"/>
      <c r="AD809" s="39"/>
      <c r="AE809" s="131">
        <f>ROUND((AF809/100)*756*Taula1[[#This Row],[Mesos naturals sencers treballats període justificat (01/01/2023 - 31/03/2023)]],2)</f>
        <v>0</v>
      </c>
      <c r="AF809" s="81">
        <f>Taula1[[#This Row],[% Jornada segons contracte
(no posar el símbol %) ]]-Taula1[[#This Row],[% Reducció salari per baix rendiment        (no posar el símbol %)]]</f>
        <v>0</v>
      </c>
      <c r="AG809" s="131">
        <f>ROUND((AH809/100)*24.8547945*Taula1[[#This Row],[Dies treballats període justificat (01/01/2023 - 31/03/2023)              no comptabilitzats com a mes natural sencer]],2)</f>
        <v>0</v>
      </c>
      <c r="AH809" s="79">
        <f>Taula1[[#This Row],[% Jornada segons contracte
(no posar el símbol %) ]]-Taula1[[#This Row],[% Reducció salari per baix rendiment        (no posar el símbol %)]]</f>
        <v>0</v>
      </c>
      <c r="AI809" s="131">
        <f t="shared" si="193"/>
        <v>0</v>
      </c>
      <c r="AJ809" s="39"/>
      <c r="AK809" s="131">
        <f>ROUND((AL809/100)*756*Taula1[[#This Row],[Espai reservat Administració  (mesos)]],2)</f>
        <v>0</v>
      </c>
      <c r="AL809" s="81">
        <f>Taula1[[#This Row],[% Jornada segons contracte
(no posar el símbol %) ]]-Taula1[[#This Row],[% Reducció salari per baix rendiment        (no posar el símbol %)]]</f>
        <v>0</v>
      </c>
      <c r="AM809" s="131">
        <f>ROUND((AN809/100)*24.8547945*Taula1[[#This Row],[Espai reservat Administració (dies)]],2)</f>
        <v>0</v>
      </c>
      <c r="AN809" s="79">
        <f>Taula1[[#This Row],[% Jornada segons contracte
(no posar el símbol %) ]]-Taula1[[#This Row],[% Reducció salari per baix rendiment        (no posar el símbol %)]]</f>
        <v>0</v>
      </c>
      <c r="AO809" s="131">
        <f t="shared" si="194"/>
        <v>0</v>
      </c>
      <c r="AP809" s="87"/>
      <c r="AQ809" s="137">
        <f>ROUND((AR809/100)*693*Taula1[[#This Row],[Mesos naturals sencers treballats període justificat (01/01/2023 - 31/03/2023)]],2)</f>
        <v>0</v>
      </c>
      <c r="AR809" s="90">
        <f>Taula1[[#This Row],[% Jornada segons contracte
(no posar el símbol %) ]]-Taula1[[#This Row],[% Reducció salari per baix rendiment        (no posar el símbol %)]]</f>
        <v>0</v>
      </c>
      <c r="AS809" s="137">
        <f>ROUND((AT809/100)*22.78356164*Taula1[[#This Row],[Dies treballats període justificat (01/01/2023 - 31/03/2023)              no comptabilitzats com a mes natural sencer]],2)</f>
        <v>0</v>
      </c>
      <c r="AT809" s="90">
        <f>Taula1[[#This Row],[% Jornada segons contracte
(no posar el símbol %) ]]-Taula1[[#This Row],[% Reducció salari per baix rendiment        (no posar el símbol %)]]</f>
        <v>0</v>
      </c>
      <c r="AU809" s="137">
        <f t="shared" si="195"/>
        <v>0</v>
      </c>
      <c r="AV809" s="87"/>
      <c r="AW809" s="136">
        <f>ROUND((AX809/100)*693*Taula1[[#This Row],[Espai reservat Administració  (mesos)]],2)</f>
        <v>0</v>
      </c>
      <c r="AX809" s="90">
        <f>Taula1[[#This Row],[% Jornada segons contracte
(no posar el símbol %) ]]-Taula1[[#This Row],[% Reducció salari per baix rendiment        (no posar el símbol %)]]</f>
        <v>0</v>
      </c>
      <c r="AY809" s="131">
        <f>ROUND((AZ809/100)*22.78356164*Taula1[[#This Row],[Espai reservat Administració (dies)]],2)</f>
        <v>0</v>
      </c>
      <c r="AZ809" s="81">
        <f>Taula1[[#This Row],[% Jornada segons contracte
(no posar el símbol %) ]]-Taula1[[#This Row],[% Reducció salari per baix rendiment        (no posar el símbol %)]]</f>
        <v>0</v>
      </c>
      <c r="BA809" s="82">
        <f t="shared" si="196"/>
        <v>0</v>
      </c>
      <c r="BB809" s="41"/>
      <c r="BC809" s="131">
        <f>IF(Taula1[[#This Row],[Grup justificat     (fer servir opcions de la llista desplegable)]]=1,AI809,0)</f>
        <v>0</v>
      </c>
      <c r="BD809" s="131">
        <f>IF(Taula1[[#This Row],[Grup justificat     (fer servir opcions de la llista desplegable)]]=2,AU809,0)</f>
        <v>0</v>
      </c>
      <c r="BE809" s="41"/>
      <c r="BF809" s="131">
        <f>IF(Taula1[[#This Row],[Espai reservat Administració]]=1,AO809,0)</f>
        <v>0</v>
      </c>
      <c r="BG809" s="82">
        <f>IF(Taula1[[#This Row],[Espai reservat Administració]]=2,BA809,0)</f>
        <v>0</v>
      </c>
      <c r="BH809" s="41"/>
      <c r="BI809" s="126">
        <f>IF(Taula1[[#This Row],[Grup justificat     (fer servir opcions de la llista desplegable)]]=1,1,0)</f>
        <v>0</v>
      </c>
      <c r="BJ809" s="126">
        <f>IF(Taula1[[#This Row],[Espai reservat Administració]]=1,1,0)</f>
        <v>0</v>
      </c>
      <c r="BK809" s="111"/>
      <c r="BL809" s="126">
        <f>IF(Taula1[[#This Row],[Grup justificat     (fer servir opcions de la llista desplegable)]]=2,1,0)</f>
        <v>0</v>
      </c>
      <c r="BM809" s="126">
        <f>IF(Taula1[[#This Row],[Espai reservat Administració]]=2,1,0)</f>
        <v>0</v>
      </c>
      <c r="BN809" s="73"/>
      <c r="BO809" s="73"/>
      <c r="BP809" s="73"/>
      <c r="BQ809" s="73"/>
      <c r="BR809" s="73"/>
      <c r="BS809" s="73"/>
      <c r="BT809" s="73"/>
      <c r="BU809" s="73"/>
      <c r="BV809" s="73"/>
      <c r="BW809" s="73"/>
      <c r="BX809" s="73"/>
      <c r="BY809" s="73"/>
      <c r="BZ809" s="73"/>
      <c r="CA809" s="73"/>
      <c r="CB809" s="73"/>
      <c r="CC809" s="73"/>
      <c r="CD809" s="73"/>
      <c r="CE809" s="73"/>
      <c r="CF809" s="73"/>
      <c r="CG809" s="63">
        <f t="shared" si="197"/>
        <v>0</v>
      </c>
      <c r="CH809" s="63">
        <f t="shared" si="198"/>
        <v>0</v>
      </c>
      <c r="CI809" s="73"/>
      <c r="CJ809" s="63">
        <f>IF(Taula1[[#This Row],[Tipus de contracte                                  (fer servir opcions de la llista desplegable)]]="Indefinit",1,0)</f>
        <v>0</v>
      </c>
      <c r="CK809" s="63">
        <f>IF(Taula1[[#This Row],[Tipus de contracte                                  (fer servir opcions de la llista desplegable)]]="Temporal, igual o superior a 6 mesos",1,0)</f>
        <v>0</v>
      </c>
      <c r="CL809" s="63">
        <f>IF(Taula1[[#This Row],[Tipus de contracte                                  (fer servir opcions de la llista desplegable)]]="Substitució per IT",1,0)</f>
        <v>0</v>
      </c>
      <c r="CM809" s="73"/>
      <c r="CN809" s="63">
        <f>IF(Taula1[[#This Row],[Relació llocs de treball]]&gt;=1,1,0)</f>
        <v>0</v>
      </c>
      <c r="CO809" s="73"/>
      <c r="CP809" s="63">
        <f>IF(Taula1[[#This Row],[Identitat de gènere                                                          (fer servir opcions de la llista desplegable)]]="Home",1,0)</f>
        <v>0</v>
      </c>
      <c r="CQ809" s="63">
        <f>IF(Taula1[[#This Row],[Identitat de gènere                                                          (fer servir opcions de la llista desplegable)]]="Dona",1,0)</f>
        <v>0</v>
      </c>
      <c r="CR809" s="63">
        <f>IF(Taula1[[#This Row],[Identitat de gènere                                                          (fer servir opcions de la llista desplegable)]]="No binari",1,0)</f>
        <v>0</v>
      </c>
      <c r="CS809" s="73"/>
      <c r="CT809" s="63">
        <f t="shared" si="192"/>
        <v>0</v>
      </c>
      <c r="CU809" s="64">
        <f t="shared" si="199"/>
        <v>0</v>
      </c>
      <c r="CW809" s="64">
        <f t="shared" si="200"/>
        <v>0</v>
      </c>
      <c r="CX809" s="64">
        <f t="shared" si="201"/>
        <v>0</v>
      </c>
      <c r="CY809" s="64">
        <f t="shared" si="202"/>
        <v>0</v>
      </c>
      <c r="CZ809" s="64">
        <f t="shared" si="203"/>
        <v>0</v>
      </c>
      <c r="DB809" s="64">
        <f t="shared" si="204"/>
        <v>0</v>
      </c>
      <c r="DC809" s="64">
        <f t="shared" si="205"/>
        <v>0</v>
      </c>
      <c r="DD809" s="64">
        <f t="shared" si="206"/>
        <v>0</v>
      </c>
      <c r="DE809" s="64">
        <f t="shared" si="207"/>
        <v>0</v>
      </c>
    </row>
    <row r="810" spans="2:109" x14ac:dyDescent="0.3">
      <c r="B810" s="167"/>
      <c r="C810" s="186"/>
      <c r="D810" s="2"/>
      <c r="E810" s="67"/>
      <c r="F810" s="5"/>
      <c r="G810" s="5"/>
      <c r="H810" s="187"/>
      <c r="I810" s="111" t="str">
        <f ca="1">IF(Taula1[[#This Row],[Data naixement (format dd/mm/aaaa)]]="","0",DATEDIF(Taula1[[#This Row],[Data naixement (format dd/mm/aaaa)]],TODAY(),"Y"))</f>
        <v>0</v>
      </c>
      <c r="J810" s="6"/>
      <c r="K810" s="6"/>
      <c r="L810" s="6"/>
      <c r="M810" s="6"/>
      <c r="N810" s="56"/>
      <c r="O810" s="56"/>
      <c r="P810" s="56"/>
      <c r="Q810" s="6"/>
      <c r="R810" s="7"/>
      <c r="S810" s="143">
        <f>Taula1[[#This Row],[Mesos naturals sencers treballats període justificat (01/01/2023 - 31/03/2023)]]</f>
        <v>0</v>
      </c>
      <c r="T810" s="194">
        <f>Taula1[[#This Row],[Dies treballats període justificat (01/01/2023 - 31/03/2023)              no comptabilitzats com a mes natural sencer]]</f>
        <v>0</v>
      </c>
      <c r="U810" s="12"/>
      <c r="V810" s="7"/>
      <c r="W810" s="188"/>
      <c r="X810" s="188"/>
      <c r="Y810" s="188"/>
      <c r="Z810" s="188"/>
      <c r="AA810" s="190"/>
      <c r="AB810" s="143">
        <f>Taula1[[#This Row],[Grup justificat     (fer servir opcions de la llista desplegable)]]</f>
        <v>0</v>
      </c>
      <c r="AC810" s="182"/>
      <c r="AD810" s="39"/>
      <c r="AE810" s="131">
        <f>ROUND((AF810/100)*756*Taula1[[#This Row],[Mesos naturals sencers treballats període justificat (01/01/2023 - 31/03/2023)]],2)</f>
        <v>0</v>
      </c>
      <c r="AF810" s="81">
        <f>Taula1[[#This Row],[% Jornada segons contracte
(no posar el símbol %) ]]-Taula1[[#This Row],[% Reducció salari per baix rendiment        (no posar el símbol %)]]</f>
        <v>0</v>
      </c>
      <c r="AG810" s="131">
        <f>ROUND((AH810/100)*24.8547945*Taula1[[#This Row],[Dies treballats període justificat (01/01/2023 - 31/03/2023)              no comptabilitzats com a mes natural sencer]],2)</f>
        <v>0</v>
      </c>
      <c r="AH810" s="79">
        <f>Taula1[[#This Row],[% Jornada segons contracte
(no posar el símbol %) ]]-Taula1[[#This Row],[% Reducció salari per baix rendiment        (no posar el símbol %)]]</f>
        <v>0</v>
      </c>
      <c r="AI810" s="131">
        <f t="shared" si="193"/>
        <v>0</v>
      </c>
      <c r="AJ810" s="39"/>
      <c r="AK810" s="131">
        <f>ROUND((AL810/100)*756*Taula1[[#This Row],[Espai reservat Administració  (mesos)]],2)</f>
        <v>0</v>
      </c>
      <c r="AL810" s="81">
        <f>Taula1[[#This Row],[% Jornada segons contracte
(no posar el símbol %) ]]-Taula1[[#This Row],[% Reducció salari per baix rendiment        (no posar el símbol %)]]</f>
        <v>0</v>
      </c>
      <c r="AM810" s="131">
        <f>ROUND((AN810/100)*24.8547945*Taula1[[#This Row],[Espai reservat Administració (dies)]],2)</f>
        <v>0</v>
      </c>
      <c r="AN810" s="79">
        <f>Taula1[[#This Row],[% Jornada segons contracte
(no posar el símbol %) ]]-Taula1[[#This Row],[% Reducció salari per baix rendiment        (no posar el símbol %)]]</f>
        <v>0</v>
      </c>
      <c r="AO810" s="131">
        <f t="shared" si="194"/>
        <v>0</v>
      </c>
      <c r="AP810" s="87"/>
      <c r="AQ810" s="137">
        <f>ROUND((AR810/100)*693*Taula1[[#This Row],[Mesos naturals sencers treballats període justificat (01/01/2023 - 31/03/2023)]],2)</f>
        <v>0</v>
      </c>
      <c r="AR810" s="90">
        <f>Taula1[[#This Row],[% Jornada segons contracte
(no posar el símbol %) ]]-Taula1[[#This Row],[% Reducció salari per baix rendiment        (no posar el símbol %)]]</f>
        <v>0</v>
      </c>
      <c r="AS810" s="137">
        <f>ROUND((AT810/100)*22.78356164*Taula1[[#This Row],[Dies treballats període justificat (01/01/2023 - 31/03/2023)              no comptabilitzats com a mes natural sencer]],2)</f>
        <v>0</v>
      </c>
      <c r="AT810" s="90">
        <f>Taula1[[#This Row],[% Jornada segons contracte
(no posar el símbol %) ]]-Taula1[[#This Row],[% Reducció salari per baix rendiment        (no posar el símbol %)]]</f>
        <v>0</v>
      </c>
      <c r="AU810" s="137">
        <f t="shared" si="195"/>
        <v>0</v>
      </c>
      <c r="AV810" s="87"/>
      <c r="AW810" s="136">
        <f>ROUND((AX810/100)*693*Taula1[[#This Row],[Espai reservat Administració  (mesos)]],2)</f>
        <v>0</v>
      </c>
      <c r="AX810" s="90">
        <f>Taula1[[#This Row],[% Jornada segons contracte
(no posar el símbol %) ]]-Taula1[[#This Row],[% Reducció salari per baix rendiment        (no posar el símbol %)]]</f>
        <v>0</v>
      </c>
      <c r="AY810" s="131">
        <f>ROUND((AZ810/100)*22.78356164*Taula1[[#This Row],[Espai reservat Administració (dies)]],2)</f>
        <v>0</v>
      </c>
      <c r="AZ810" s="81">
        <f>Taula1[[#This Row],[% Jornada segons contracte
(no posar el símbol %) ]]-Taula1[[#This Row],[% Reducció salari per baix rendiment        (no posar el símbol %)]]</f>
        <v>0</v>
      </c>
      <c r="BA810" s="82">
        <f t="shared" si="196"/>
        <v>0</v>
      </c>
      <c r="BB810" s="41"/>
      <c r="BC810" s="131">
        <f>IF(Taula1[[#This Row],[Grup justificat     (fer servir opcions de la llista desplegable)]]=1,AI810,0)</f>
        <v>0</v>
      </c>
      <c r="BD810" s="131">
        <f>IF(Taula1[[#This Row],[Grup justificat     (fer servir opcions de la llista desplegable)]]=2,AU810,0)</f>
        <v>0</v>
      </c>
      <c r="BE810" s="41"/>
      <c r="BF810" s="131">
        <f>IF(Taula1[[#This Row],[Espai reservat Administració]]=1,AO810,0)</f>
        <v>0</v>
      </c>
      <c r="BG810" s="82">
        <f>IF(Taula1[[#This Row],[Espai reservat Administració]]=2,BA810,0)</f>
        <v>0</v>
      </c>
      <c r="BH810" s="41"/>
      <c r="BI810" s="126">
        <f>IF(Taula1[[#This Row],[Grup justificat     (fer servir opcions de la llista desplegable)]]=1,1,0)</f>
        <v>0</v>
      </c>
      <c r="BJ810" s="126">
        <f>IF(Taula1[[#This Row],[Espai reservat Administració]]=1,1,0)</f>
        <v>0</v>
      </c>
      <c r="BK810" s="111"/>
      <c r="BL810" s="126">
        <f>IF(Taula1[[#This Row],[Grup justificat     (fer servir opcions de la llista desplegable)]]=2,1,0)</f>
        <v>0</v>
      </c>
      <c r="BM810" s="126">
        <f>IF(Taula1[[#This Row],[Espai reservat Administració]]=2,1,0)</f>
        <v>0</v>
      </c>
      <c r="BN810" s="73"/>
      <c r="BO810" s="73"/>
      <c r="BP810" s="73"/>
      <c r="BQ810" s="73"/>
      <c r="BR810" s="73"/>
      <c r="BS810" s="73"/>
      <c r="BT810" s="73"/>
      <c r="BU810" s="73"/>
      <c r="BV810" s="73"/>
      <c r="BW810" s="73"/>
      <c r="BX810" s="73"/>
      <c r="BY810" s="73"/>
      <c r="BZ810" s="73"/>
      <c r="CA810" s="73"/>
      <c r="CB810" s="73"/>
      <c r="CC810" s="73"/>
      <c r="CD810" s="73"/>
      <c r="CE810" s="73"/>
      <c r="CF810" s="73"/>
      <c r="CG810" s="63">
        <f t="shared" si="197"/>
        <v>0</v>
      </c>
      <c r="CH810" s="63">
        <f t="shared" si="198"/>
        <v>0</v>
      </c>
      <c r="CI810" s="73"/>
      <c r="CJ810" s="63">
        <f>IF(Taula1[[#This Row],[Tipus de contracte                                  (fer servir opcions de la llista desplegable)]]="Indefinit",1,0)</f>
        <v>0</v>
      </c>
      <c r="CK810" s="63">
        <f>IF(Taula1[[#This Row],[Tipus de contracte                                  (fer servir opcions de la llista desplegable)]]="Temporal, igual o superior a 6 mesos",1,0)</f>
        <v>0</v>
      </c>
      <c r="CL810" s="63">
        <f>IF(Taula1[[#This Row],[Tipus de contracte                                  (fer servir opcions de la llista desplegable)]]="Substitució per IT",1,0)</f>
        <v>0</v>
      </c>
      <c r="CM810" s="73"/>
      <c r="CN810" s="63">
        <f>IF(Taula1[[#This Row],[Relació llocs de treball]]&gt;=1,1,0)</f>
        <v>0</v>
      </c>
      <c r="CO810" s="73"/>
      <c r="CP810" s="63">
        <f>IF(Taula1[[#This Row],[Identitat de gènere                                                          (fer servir opcions de la llista desplegable)]]="Home",1,0)</f>
        <v>0</v>
      </c>
      <c r="CQ810" s="63">
        <f>IF(Taula1[[#This Row],[Identitat de gènere                                                          (fer servir opcions de la llista desplegable)]]="Dona",1,0)</f>
        <v>0</v>
      </c>
      <c r="CR810" s="63">
        <f>IF(Taula1[[#This Row],[Identitat de gènere                                                          (fer servir opcions de la llista desplegable)]]="No binari",1,0)</f>
        <v>0</v>
      </c>
      <c r="CS810" s="73"/>
      <c r="CT810" s="63">
        <f t="shared" si="192"/>
        <v>0</v>
      </c>
      <c r="CU810" s="64">
        <f t="shared" si="199"/>
        <v>0</v>
      </c>
      <c r="CW810" s="64">
        <f t="shared" si="200"/>
        <v>0</v>
      </c>
      <c r="CX810" s="64">
        <f t="shared" si="201"/>
        <v>0</v>
      </c>
      <c r="CY810" s="64">
        <f t="shared" si="202"/>
        <v>0</v>
      </c>
      <c r="CZ810" s="64">
        <f t="shared" si="203"/>
        <v>0</v>
      </c>
      <c r="DB810" s="64">
        <f t="shared" si="204"/>
        <v>0</v>
      </c>
      <c r="DC810" s="64">
        <f t="shared" si="205"/>
        <v>0</v>
      </c>
      <c r="DD810" s="64">
        <f t="shared" si="206"/>
        <v>0</v>
      </c>
      <c r="DE810" s="64">
        <f t="shared" si="207"/>
        <v>0</v>
      </c>
    </row>
    <row r="811" spans="2:109" x14ac:dyDescent="0.3">
      <c r="B811" s="167"/>
      <c r="C811" s="186"/>
      <c r="D811" s="2"/>
      <c r="E811" s="67"/>
      <c r="F811" s="5"/>
      <c r="G811" s="5"/>
      <c r="H811" s="187"/>
      <c r="I811" s="111" t="str">
        <f ca="1">IF(Taula1[[#This Row],[Data naixement (format dd/mm/aaaa)]]="","0",DATEDIF(Taula1[[#This Row],[Data naixement (format dd/mm/aaaa)]],TODAY(),"Y"))</f>
        <v>0</v>
      </c>
      <c r="J811" s="6"/>
      <c r="K811" s="6"/>
      <c r="L811" s="6"/>
      <c r="M811" s="6"/>
      <c r="N811" s="56"/>
      <c r="O811" s="56"/>
      <c r="P811" s="56"/>
      <c r="Q811" s="6"/>
      <c r="R811" s="7"/>
      <c r="S811" s="143">
        <f>Taula1[[#This Row],[Mesos naturals sencers treballats període justificat (01/01/2023 - 31/03/2023)]]</f>
        <v>0</v>
      </c>
      <c r="T811" s="194">
        <f>Taula1[[#This Row],[Dies treballats període justificat (01/01/2023 - 31/03/2023)              no comptabilitzats com a mes natural sencer]]</f>
        <v>0</v>
      </c>
      <c r="U811" s="12"/>
      <c r="V811" s="7"/>
      <c r="W811" s="188"/>
      <c r="X811" s="188"/>
      <c r="Y811" s="188"/>
      <c r="Z811" s="188"/>
      <c r="AA811" s="190"/>
      <c r="AB811" s="143">
        <f>Taula1[[#This Row],[Grup justificat     (fer servir opcions de la llista desplegable)]]</f>
        <v>0</v>
      </c>
      <c r="AC811" s="182"/>
      <c r="AD811" s="39"/>
      <c r="AE811" s="131">
        <f>ROUND((AF811/100)*756*Taula1[[#This Row],[Mesos naturals sencers treballats període justificat (01/01/2023 - 31/03/2023)]],2)</f>
        <v>0</v>
      </c>
      <c r="AF811" s="81">
        <f>Taula1[[#This Row],[% Jornada segons contracte
(no posar el símbol %) ]]-Taula1[[#This Row],[% Reducció salari per baix rendiment        (no posar el símbol %)]]</f>
        <v>0</v>
      </c>
      <c r="AG811" s="131">
        <f>ROUND((AH811/100)*24.8547945*Taula1[[#This Row],[Dies treballats període justificat (01/01/2023 - 31/03/2023)              no comptabilitzats com a mes natural sencer]],2)</f>
        <v>0</v>
      </c>
      <c r="AH811" s="79">
        <f>Taula1[[#This Row],[% Jornada segons contracte
(no posar el símbol %) ]]-Taula1[[#This Row],[% Reducció salari per baix rendiment        (no posar el símbol %)]]</f>
        <v>0</v>
      </c>
      <c r="AI811" s="131">
        <f t="shared" si="193"/>
        <v>0</v>
      </c>
      <c r="AJ811" s="39"/>
      <c r="AK811" s="131">
        <f>ROUND((AL811/100)*756*Taula1[[#This Row],[Espai reservat Administració  (mesos)]],2)</f>
        <v>0</v>
      </c>
      <c r="AL811" s="81">
        <f>Taula1[[#This Row],[% Jornada segons contracte
(no posar el símbol %) ]]-Taula1[[#This Row],[% Reducció salari per baix rendiment        (no posar el símbol %)]]</f>
        <v>0</v>
      </c>
      <c r="AM811" s="131">
        <f>ROUND((AN811/100)*24.8547945*Taula1[[#This Row],[Espai reservat Administració (dies)]],2)</f>
        <v>0</v>
      </c>
      <c r="AN811" s="79">
        <f>Taula1[[#This Row],[% Jornada segons contracte
(no posar el símbol %) ]]-Taula1[[#This Row],[% Reducció salari per baix rendiment        (no posar el símbol %)]]</f>
        <v>0</v>
      </c>
      <c r="AO811" s="131">
        <f t="shared" si="194"/>
        <v>0</v>
      </c>
      <c r="AP811" s="87"/>
      <c r="AQ811" s="137">
        <f>ROUND((AR811/100)*693*Taula1[[#This Row],[Mesos naturals sencers treballats període justificat (01/01/2023 - 31/03/2023)]],2)</f>
        <v>0</v>
      </c>
      <c r="AR811" s="90">
        <f>Taula1[[#This Row],[% Jornada segons contracte
(no posar el símbol %) ]]-Taula1[[#This Row],[% Reducció salari per baix rendiment        (no posar el símbol %)]]</f>
        <v>0</v>
      </c>
      <c r="AS811" s="137">
        <f>ROUND((AT811/100)*22.78356164*Taula1[[#This Row],[Dies treballats període justificat (01/01/2023 - 31/03/2023)              no comptabilitzats com a mes natural sencer]],2)</f>
        <v>0</v>
      </c>
      <c r="AT811" s="90">
        <f>Taula1[[#This Row],[% Jornada segons contracte
(no posar el símbol %) ]]-Taula1[[#This Row],[% Reducció salari per baix rendiment        (no posar el símbol %)]]</f>
        <v>0</v>
      </c>
      <c r="AU811" s="137">
        <f t="shared" si="195"/>
        <v>0</v>
      </c>
      <c r="AV811" s="87"/>
      <c r="AW811" s="136">
        <f>ROUND((AX811/100)*693*Taula1[[#This Row],[Espai reservat Administració  (mesos)]],2)</f>
        <v>0</v>
      </c>
      <c r="AX811" s="90">
        <f>Taula1[[#This Row],[% Jornada segons contracte
(no posar el símbol %) ]]-Taula1[[#This Row],[% Reducció salari per baix rendiment        (no posar el símbol %)]]</f>
        <v>0</v>
      </c>
      <c r="AY811" s="131">
        <f>ROUND((AZ811/100)*22.78356164*Taula1[[#This Row],[Espai reservat Administració (dies)]],2)</f>
        <v>0</v>
      </c>
      <c r="AZ811" s="81">
        <f>Taula1[[#This Row],[% Jornada segons contracte
(no posar el símbol %) ]]-Taula1[[#This Row],[% Reducció salari per baix rendiment        (no posar el símbol %)]]</f>
        <v>0</v>
      </c>
      <c r="BA811" s="82">
        <f t="shared" si="196"/>
        <v>0</v>
      </c>
      <c r="BB811" s="41"/>
      <c r="BC811" s="131">
        <f>IF(Taula1[[#This Row],[Grup justificat     (fer servir opcions de la llista desplegable)]]=1,AI811,0)</f>
        <v>0</v>
      </c>
      <c r="BD811" s="131">
        <f>IF(Taula1[[#This Row],[Grup justificat     (fer servir opcions de la llista desplegable)]]=2,AU811,0)</f>
        <v>0</v>
      </c>
      <c r="BE811" s="41"/>
      <c r="BF811" s="131">
        <f>IF(Taula1[[#This Row],[Espai reservat Administració]]=1,AO811,0)</f>
        <v>0</v>
      </c>
      <c r="BG811" s="82">
        <f>IF(Taula1[[#This Row],[Espai reservat Administració]]=2,BA811,0)</f>
        <v>0</v>
      </c>
      <c r="BH811" s="41"/>
      <c r="BI811" s="126">
        <f>IF(Taula1[[#This Row],[Grup justificat     (fer servir opcions de la llista desplegable)]]=1,1,0)</f>
        <v>0</v>
      </c>
      <c r="BJ811" s="126">
        <f>IF(Taula1[[#This Row],[Espai reservat Administració]]=1,1,0)</f>
        <v>0</v>
      </c>
      <c r="BK811" s="111"/>
      <c r="BL811" s="126">
        <f>IF(Taula1[[#This Row],[Grup justificat     (fer servir opcions de la llista desplegable)]]=2,1,0)</f>
        <v>0</v>
      </c>
      <c r="BM811" s="126">
        <f>IF(Taula1[[#This Row],[Espai reservat Administració]]=2,1,0)</f>
        <v>0</v>
      </c>
      <c r="BN811" s="73"/>
      <c r="BO811" s="73"/>
      <c r="BP811" s="73"/>
      <c r="BQ811" s="73"/>
      <c r="BR811" s="73"/>
      <c r="BS811" s="73"/>
      <c r="BT811" s="73"/>
      <c r="BU811" s="73"/>
      <c r="BV811" s="73"/>
      <c r="BW811" s="73"/>
      <c r="BX811" s="73"/>
      <c r="BY811" s="73"/>
      <c r="BZ811" s="73"/>
      <c r="CA811" s="73"/>
      <c r="CB811" s="73"/>
      <c r="CC811" s="73"/>
      <c r="CD811" s="73"/>
      <c r="CE811" s="73"/>
      <c r="CF811" s="73"/>
      <c r="CG811" s="63">
        <f t="shared" si="197"/>
        <v>0</v>
      </c>
      <c r="CH811" s="63">
        <f t="shared" si="198"/>
        <v>0</v>
      </c>
      <c r="CI811" s="73"/>
      <c r="CJ811" s="63">
        <f>IF(Taula1[[#This Row],[Tipus de contracte                                  (fer servir opcions de la llista desplegable)]]="Indefinit",1,0)</f>
        <v>0</v>
      </c>
      <c r="CK811" s="63">
        <f>IF(Taula1[[#This Row],[Tipus de contracte                                  (fer servir opcions de la llista desplegable)]]="Temporal, igual o superior a 6 mesos",1,0)</f>
        <v>0</v>
      </c>
      <c r="CL811" s="63">
        <f>IF(Taula1[[#This Row],[Tipus de contracte                                  (fer servir opcions de la llista desplegable)]]="Substitució per IT",1,0)</f>
        <v>0</v>
      </c>
      <c r="CM811" s="73"/>
      <c r="CN811" s="63">
        <f>IF(Taula1[[#This Row],[Relació llocs de treball]]&gt;=1,1,0)</f>
        <v>0</v>
      </c>
      <c r="CO811" s="73"/>
      <c r="CP811" s="63">
        <f>IF(Taula1[[#This Row],[Identitat de gènere                                                          (fer servir opcions de la llista desplegable)]]="Home",1,0)</f>
        <v>0</v>
      </c>
      <c r="CQ811" s="63">
        <f>IF(Taula1[[#This Row],[Identitat de gènere                                                          (fer servir opcions de la llista desplegable)]]="Dona",1,0)</f>
        <v>0</v>
      </c>
      <c r="CR811" s="63">
        <f>IF(Taula1[[#This Row],[Identitat de gènere                                                          (fer servir opcions de la llista desplegable)]]="No binari",1,0)</f>
        <v>0</v>
      </c>
      <c r="CS811" s="73"/>
      <c r="CT811" s="63">
        <f t="shared" si="192"/>
        <v>0</v>
      </c>
      <c r="CU811" s="64">
        <f t="shared" si="199"/>
        <v>0</v>
      </c>
      <c r="CW811" s="64">
        <f t="shared" si="200"/>
        <v>0</v>
      </c>
      <c r="CX811" s="64">
        <f t="shared" si="201"/>
        <v>0</v>
      </c>
      <c r="CY811" s="64">
        <f t="shared" si="202"/>
        <v>0</v>
      </c>
      <c r="CZ811" s="64">
        <f t="shared" si="203"/>
        <v>0</v>
      </c>
      <c r="DB811" s="64">
        <f t="shared" si="204"/>
        <v>0</v>
      </c>
      <c r="DC811" s="64">
        <f t="shared" si="205"/>
        <v>0</v>
      </c>
      <c r="DD811" s="64">
        <f t="shared" si="206"/>
        <v>0</v>
      </c>
      <c r="DE811" s="64">
        <f t="shared" si="207"/>
        <v>0</v>
      </c>
    </row>
    <row r="812" spans="2:109" x14ac:dyDescent="0.3">
      <c r="B812" s="167"/>
      <c r="C812" s="186"/>
      <c r="D812" s="2"/>
      <c r="E812" s="67"/>
      <c r="F812" s="5"/>
      <c r="G812" s="5"/>
      <c r="H812" s="187"/>
      <c r="I812" s="111" t="str">
        <f ca="1">IF(Taula1[[#This Row],[Data naixement (format dd/mm/aaaa)]]="","0",DATEDIF(Taula1[[#This Row],[Data naixement (format dd/mm/aaaa)]],TODAY(),"Y"))</f>
        <v>0</v>
      </c>
      <c r="J812" s="6"/>
      <c r="K812" s="6"/>
      <c r="L812" s="6"/>
      <c r="M812" s="6"/>
      <c r="N812" s="56"/>
      <c r="O812" s="56"/>
      <c r="P812" s="56"/>
      <c r="Q812" s="6"/>
      <c r="R812" s="7"/>
      <c r="S812" s="143">
        <f>Taula1[[#This Row],[Mesos naturals sencers treballats període justificat (01/01/2023 - 31/03/2023)]]</f>
        <v>0</v>
      </c>
      <c r="T812" s="194">
        <f>Taula1[[#This Row],[Dies treballats període justificat (01/01/2023 - 31/03/2023)              no comptabilitzats com a mes natural sencer]]</f>
        <v>0</v>
      </c>
      <c r="U812" s="12"/>
      <c r="V812" s="7"/>
      <c r="W812" s="188"/>
      <c r="X812" s="188"/>
      <c r="Y812" s="188"/>
      <c r="Z812" s="188"/>
      <c r="AA812" s="190"/>
      <c r="AB812" s="143">
        <f>Taula1[[#This Row],[Grup justificat     (fer servir opcions de la llista desplegable)]]</f>
        <v>0</v>
      </c>
      <c r="AC812" s="182"/>
      <c r="AD812" s="39"/>
      <c r="AE812" s="131">
        <f>ROUND((AF812/100)*756*Taula1[[#This Row],[Mesos naturals sencers treballats període justificat (01/01/2023 - 31/03/2023)]],2)</f>
        <v>0</v>
      </c>
      <c r="AF812" s="81">
        <f>Taula1[[#This Row],[% Jornada segons contracte
(no posar el símbol %) ]]-Taula1[[#This Row],[% Reducció salari per baix rendiment        (no posar el símbol %)]]</f>
        <v>0</v>
      </c>
      <c r="AG812" s="131">
        <f>ROUND((AH812/100)*24.8547945*Taula1[[#This Row],[Dies treballats període justificat (01/01/2023 - 31/03/2023)              no comptabilitzats com a mes natural sencer]],2)</f>
        <v>0</v>
      </c>
      <c r="AH812" s="79">
        <f>Taula1[[#This Row],[% Jornada segons contracte
(no posar el símbol %) ]]-Taula1[[#This Row],[% Reducció salari per baix rendiment        (no posar el símbol %)]]</f>
        <v>0</v>
      </c>
      <c r="AI812" s="131">
        <f t="shared" si="193"/>
        <v>0</v>
      </c>
      <c r="AJ812" s="39"/>
      <c r="AK812" s="131">
        <f>ROUND((AL812/100)*756*Taula1[[#This Row],[Espai reservat Administració  (mesos)]],2)</f>
        <v>0</v>
      </c>
      <c r="AL812" s="81">
        <f>Taula1[[#This Row],[% Jornada segons contracte
(no posar el símbol %) ]]-Taula1[[#This Row],[% Reducció salari per baix rendiment        (no posar el símbol %)]]</f>
        <v>0</v>
      </c>
      <c r="AM812" s="131">
        <f>ROUND((AN812/100)*24.8547945*Taula1[[#This Row],[Espai reservat Administració (dies)]],2)</f>
        <v>0</v>
      </c>
      <c r="AN812" s="79">
        <f>Taula1[[#This Row],[% Jornada segons contracte
(no posar el símbol %) ]]-Taula1[[#This Row],[% Reducció salari per baix rendiment        (no posar el símbol %)]]</f>
        <v>0</v>
      </c>
      <c r="AO812" s="131">
        <f t="shared" si="194"/>
        <v>0</v>
      </c>
      <c r="AP812" s="87"/>
      <c r="AQ812" s="137">
        <f>ROUND((AR812/100)*693*Taula1[[#This Row],[Mesos naturals sencers treballats període justificat (01/01/2023 - 31/03/2023)]],2)</f>
        <v>0</v>
      </c>
      <c r="AR812" s="90">
        <f>Taula1[[#This Row],[% Jornada segons contracte
(no posar el símbol %) ]]-Taula1[[#This Row],[% Reducció salari per baix rendiment        (no posar el símbol %)]]</f>
        <v>0</v>
      </c>
      <c r="AS812" s="137">
        <f>ROUND((AT812/100)*22.78356164*Taula1[[#This Row],[Dies treballats període justificat (01/01/2023 - 31/03/2023)              no comptabilitzats com a mes natural sencer]],2)</f>
        <v>0</v>
      </c>
      <c r="AT812" s="90">
        <f>Taula1[[#This Row],[% Jornada segons contracte
(no posar el símbol %) ]]-Taula1[[#This Row],[% Reducció salari per baix rendiment        (no posar el símbol %)]]</f>
        <v>0</v>
      </c>
      <c r="AU812" s="137">
        <f t="shared" si="195"/>
        <v>0</v>
      </c>
      <c r="AV812" s="87"/>
      <c r="AW812" s="136">
        <f>ROUND((AX812/100)*693*Taula1[[#This Row],[Espai reservat Administració  (mesos)]],2)</f>
        <v>0</v>
      </c>
      <c r="AX812" s="90">
        <f>Taula1[[#This Row],[% Jornada segons contracte
(no posar el símbol %) ]]-Taula1[[#This Row],[% Reducció salari per baix rendiment        (no posar el símbol %)]]</f>
        <v>0</v>
      </c>
      <c r="AY812" s="131">
        <f>ROUND((AZ812/100)*22.78356164*Taula1[[#This Row],[Espai reservat Administració (dies)]],2)</f>
        <v>0</v>
      </c>
      <c r="AZ812" s="81">
        <f>Taula1[[#This Row],[% Jornada segons contracte
(no posar el símbol %) ]]-Taula1[[#This Row],[% Reducció salari per baix rendiment        (no posar el símbol %)]]</f>
        <v>0</v>
      </c>
      <c r="BA812" s="82">
        <f t="shared" si="196"/>
        <v>0</v>
      </c>
      <c r="BB812" s="41"/>
      <c r="BC812" s="131">
        <f>IF(Taula1[[#This Row],[Grup justificat     (fer servir opcions de la llista desplegable)]]=1,AI812,0)</f>
        <v>0</v>
      </c>
      <c r="BD812" s="131">
        <f>IF(Taula1[[#This Row],[Grup justificat     (fer servir opcions de la llista desplegable)]]=2,AU812,0)</f>
        <v>0</v>
      </c>
      <c r="BE812" s="41"/>
      <c r="BF812" s="131">
        <f>IF(Taula1[[#This Row],[Espai reservat Administració]]=1,AO812,0)</f>
        <v>0</v>
      </c>
      <c r="BG812" s="82">
        <f>IF(Taula1[[#This Row],[Espai reservat Administració]]=2,BA812,0)</f>
        <v>0</v>
      </c>
      <c r="BH812" s="41"/>
      <c r="BI812" s="126">
        <f>IF(Taula1[[#This Row],[Grup justificat     (fer servir opcions de la llista desplegable)]]=1,1,0)</f>
        <v>0</v>
      </c>
      <c r="BJ812" s="126">
        <f>IF(Taula1[[#This Row],[Espai reservat Administració]]=1,1,0)</f>
        <v>0</v>
      </c>
      <c r="BK812" s="111"/>
      <c r="BL812" s="126">
        <f>IF(Taula1[[#This Row],[Grup justificat     (fer servir opcions de la llista desplegable)]]=2,1,0)</f>
        <v>0</v>
      </c>
      <c r="BM812" s="126">
        <f>IF(Taula1[[#This Row],[Espai reservat Administració]]=2,1,0)</f>
        <v>0</v>
      </c>
      <c r="BN812" s="73"/>
      <c r="BO812" s="73"/>
      <c r="BP812" s="73"/>
      <c r="BQ812" s="73"/>
      <c r="BR812" s="73"/>
      <c r="BS812" s="73"/>
      <c r="BT812" s="73"/>
      <c r="BU812" s="73"/>
      <c r="BV812" s="73"/>
      <c r="BW812" s="73"/>
      <c r="BX812" s="73"/>
      <c r="BY812" s="73"/>
      <c r="BZ812" s="73"/>
      <c r="CA812" s="73"/>
      <c r="CB812" s="73"/>
      <c r="CC812" s="73"/>
      <c r="CD812" s="73"/>
      <c r="CE812" s="73"/>
      <c r="CF812" s="73"/>
      <c r="CG812" s="63">
        <f t="shared" si="197"/>
        <v>0</v>
      </c>
      <c r="CH812" s="63">
        <f t="shared" si="198"/>
        <v>0</v>
      </c>
      <c r="CI812" s="73"/>
      <c r="CJ812" s="63">
        <f>IF(Taula1[[#This Row],[Tipus de contracte                                  (fer servir opcions de la llista desplegable)]]="Indefinit",1,0)</f>
        <v>0</v>
      </c>
      <c r="CK812" s="63">
        <f>IF(Taula1[[#This Row],[Tipus de contracte                                  (fer servir opcions de la llista desplegable)]]="Temporal, igual o superior a 6 mesos",1,0)</f>
        <v>0</v>
      </c>
      <c r="CL812" s="63">
        <f>IF(Taula1[[#This Row],[Tipus de contracte                                  (fer servir opcions de la llista desplegable)]]="Substitució per IT",1,0)</f>
        <v>0</v>
      </c>
      <c r="CM812" s="73"/>
      <c r="CN812" s="63">
        <f>IF(Taula1[[#This Row],[Relació llocs de treball]]&gt;=1,1,0)</f>
        <v>0</v>
      </c>
      <c r="CO812" s="73"/>
      <c r="CP812" s="63">
        <f>IF(Taula1[[#This Row],[Identitat de gènere                                                          (fer servir opcions de la llista desplegable)]]="Home",1,0)</f>
        <v>0</v>
      </c>
      <c r="CQ812" s="63">
        <f>IF(Taula1[[#This Row],[Identitat de gènere                                                          (fer servir opcions de la llista desplegable)]]="Dona",1,0)</f>
        <v>0</v>
      </c>
      <c r="CR812" s="63">
        <f>IF(Taula1[[#This Row],[Identitat de gènere                                                          (fer servir opcions de la llista desplegable)]]="No binari",1,0)</f>
        <v>0</v>
      </c>
      <c r="CS812" s="73"/>
      <c r="CT812" s="63">
        <f t="shared" si="192"/>
        <v>0</v>
      </c>
      <c r="CU812" s="64">
        <f t="shared" si="199"/>
        <v>0</v>
      </c>
      <c r="CW812" s="64">
        <f t="shared" si="200"/>
        <v>0</v>
      </c>
      <c r="CX812" s="64">
        <f t="shared" si="201"/>
        <v>0</v>
      </c>
      <c r="CY812" s="64">
        <f t="shared" si="202"/>
        <v>0</v>
      </c>
      <c r="CZ812" s="64">
        <f t="shared" si="203"/>
        <v>0</v>
      </c>
      <c r="DB812" s="64">
        <f t="shared" si="204"/>
        <v>0</v>
      </c>
      <c r="DC812" s="64">
        <f t="shared" si="205"/>
        <v>0</v>
      </c>
      <c r="DD812" s="64">
        <f t="shared" si="206"/>
        <v>0</v>
      </c>
      <c r="DE812" s="64">
        <f t="shared" si="207"/>
        <v>0</v>
      </c>
    </row>
    <row r="813" spans="2:109" x14ac:dyDescent="0.3">
      <c r="B813" s="167"/>
      <c r="C813" s="186"/>
      <c r="D813" s="2"/>
      <c r="E813" s="67"/>
      <c r="F813" s="5"/>
      <c r="G813" s="5"/>
      <c r="H813" s="187"/>
      <c r="I813" s="111" t="str">
        <f ca="1">IF(Taula1[[#This Row],[Data naixement (format dd/mm/aaaa)]]="","0",DATEDIF(Taula1[[#This Row],[Data naixement (format dd/mm/aaaa)]],TODAY(),"Y"))</f>
        <v>0</v>
      </c>
      <c r="J813" s="6"/>
      <c r="K813" s="6"/>
      <c r="L813" s="6"/>
      <c r="M813" s="6"/>
      <c r="N813" s="56"/>
      <c r="O813" s="56"/>
      <c r="P813" s="56"/>
      <c r="Q813" s="6"/>
      <c r="R813" s="7"/>
      <c r="S813" s="143">
        <f>Taula1[[#This Row],[Mesos naturals sencers treballats període justificat (01/01/2023 - 31/03/2023)]]</f>
        <v>0</v>
      </c>
      <c r="T813" s="194">
        <f>Taula1[[#This Row],[Dies treballats període justificat (01/01/2023 - 31/03/2023)              no comptabilitzats com a mes natural sencer]]</f>
        <v>0</v>
      </c>
      <c r="U813" s="12"/>
      <c r="V813" s="7"/>
      <c r="W813" s="188"/>
      <c r="X813" s="188"/>
      <c r="Y813" s="188"/>
      <c r="Z813" s="188"/>
      <c r="AA813" s="190"/>
      <c r="AB813" s="143">
        <f>Taula1[[#This Row],[Grup justificat     (fer servir opcions de la llista desplegable)]]</f>
        <v>0</v>
      </c>
      <c r="AC813" s="182"/>
      <c r="AD813" s="39"/>
      <c r="AE813" s="131">
        <f>ROUND((AF813/100)*756*Taula1[[#This Row],[Mesos naturals sencers treballats període justificat (01/01/2023 - 31/03/2023)]],2)</f>
        <v>0</v>
      </c>
      <c r="AF813" s="81">
        <f>Taula1[[#This Row],[% Jornada segons contracte
(no posar el símbol %) ]]-Taula1[[#This Row],[% Reducció salari per baix rendiment        (no posar el símbol %)]]</f>
        <v>0</v>
      </c>
      <c r="AG813" s="131">
        <f>ROUND((AH813/100)*24.8547945*Taula1[[#This Row],[Dies treballats període justificat (01/01/2023 - 31/03/2023)              no comptabilitzats com a mes natural sencer]],2)</f>
        <v>0</v>
      </c>
      <c r="AH813" s="79">
        <f>Taula1[[#This Row],[% Jornada segons contracte
(no posar el símbol %) ]]-Taula1[[#This Row],[% Reducció salari per baix rendiment        (no posar el símbol %)]]</f>
        <v>0</v>
      </c>
      <c r="AI813" s="131">
        <f t="shared" si="193"/>
        <v>0</v>
      </c>
      <c r="AJ813" s="39"/>
      <c r="AK813" s="131">
        <f>ROUND((AL813/100)*756*Taula1[[#This Row],[Espai reservat Administració  (mesos)]],2)</f>
        <v>0</v>
      </c>
      <c r="AL813" s="81">
        <f>Taula1[[#This Row],[% Jornada segons contracte
(no posar el símbol %) ]]-Taula1[[#This Row],[% Reducció salari per baix rendiment        (no posar el símbol %)]]</f>
        <v>0</v>
      </c>
      <c r="AM813" s="131">
        <f>ROUND((AN813/100)*24.8547945*Taula1[[#This Row],[Espai reservat Administració (dies)]],2)</f>
        <v>0</v>
      </c>
      <c r="AN813" s="79">
        <f>Taula1[[#This Row],[% Jornada segons contracte
(no posar el símbol %) ]]-Taula1[[#This Row],[% Reducció salari per baix rendiment        (no posar el símbol %)]]</f>
        <v>0</v>
      </c>
      <c r="AO813" s="131">
        <f t="shared" si="194"/>
        <v>0</v>
      </c>
      <c r="AP813" s="87"/>
      <c r="AQ813" s="137">
        <f>ROUND((AR813/100)*693*Taula1[[#This Row],[Mesos naturals sencers treballats període justificat (01/01/2023 - 31/03/2023)]],2)</f>
        <v>0</v>
      </c>
      <c r="AR813" s="90">
        <f>Taula1[[#This Row],[% Jornada segons contracte
(no posar el símbol %) ]]-Taula1[[#This Row],[% Reducció salari per baix rendiment        (no posar el símbol %)]]</f>
        <v>0</v>
      </c>
      <c r="AS813" s="137">
        <f>ROUND((AT813/100)*22.78356164*Taula1[[#This Row],[Dies treballats període justificat (01/01/2023 - 31/03/2023)              no comptabilitzats com a mes natural sencer]],2)</f>
        <v>0</v>
      </c>
      <c r="AT813" s="90">
        <f>Taula1[[#This Row],[% Jornada segons contracte
(no posar el símbol %) ]]-Taula1[[#This Row],[% Reducció salari per baix rendiment        (no posar el símbol %)]]</f>
        <v>0</v>
      </c>
      <c r="AU813" s="137">
        <f t="shared" si="195"/>
        <v>0</v>
      </c>
      <c r="AV813" s="87"/>
      <c r="AW813" s="136">
        <f>ROUND((AX813/100)*693*Taula1[[#This Row],[Espai reservat Administració  (mesos)]],2)</f>
        <v>0</v>
      </c>
      <c r="AX813" s="90">
        <f>Taula1[[#This Row],[% Jornada segons contracte
(no posar el símbol %) ]]-Taula1[[#This Row],[% Reducció salari per baix rendiment        (no posar el símbol %)]]</f>
        <v>0</v>
      </c>
      <c r="AY813" s="131">
        <f>ROUND((AZ813/100)*22.78356164*Taula1[[#This Row],[Espai reservat Administració (dies)]],2)</f>
        <v>0</v>
      </c>
      <c r="AZ813" s="81">
        <f>Taula1[[#This Row],[% Jornada segons contracte
(no posar el símbol %) ]]-Taula1[[#This Row],[% Reducció salari per baix rendiment        (no posar el símbol %)]]</f>
        <v>0</v>
      </c>
      <c r="BA813" s="82">
        <f t="shared" si="196"/>
        <v>0</v>
      </c>
      <c r="BB813" s="41"/>
      <c r="BC813" s="131">
        <f>IF(Taula1[[#This Row],[Grup justificat     (fer servir opcions de la llista desplegable)]]=1,AI813,0)</f>
        <v>0</v>
      </c>
      <c r="BD813" s="131">
        <f>IF(Taula1[[#This Row],[Grup justificat     (fer servir opcions de la llista desplegable)]]=2,AU813,0)</f>
        <v>0</v>
      </c>
      <c r="BE813" s="41"/>
      <c r="BF813" s="131">
        <f>IF(Taula1[[#This Row],[Espai reservat Administració]]=1,AO813,0)</f>
        <v>0</v>
      </c>
      <c r="BG813" s="82">
        <f>IF(Taula1[[#This Row],[Espai reservat Administració]]=2,BA813,0)</f>
        <v>0</v>
      </c>
      <c r="BH813" s="41"/>
      <c r="BI813" s="126">
        <f>IF(Taula1[[#This Row],[Grup justificat     (fer servir opcions de la llista desplegable)]]=1,1,0)</f>
        <v>0</v>
      </c>
      <c r="BJ813" s="126">
        <f>IF(Taula1[[#This Row],[Espai reservat Administració]]=1,1,0)</f>
        <v>0</v>
      </c>
      <c r="BK813" s="111"/>
      <c r="BL813" s="126">
        <f>IF(Taula1[[#This Row],[Grup justificat     (fer servir opcions de la llista desplegable)]]=2,1,0)</f>
        <v>0</v>
      </c>
      <c r="BM813" s="126">
        <f>IF(Taula1[[#This Row],[Espai reservat Administració]]=2,1,0)</f>
        <v>0</v>
      </c>
      <c r="BN813" s="73"/>
      <c r="BO813" s="73"/>
      <c r="BP813" s="73"/>
      <c r="BQ813" s="73"/>
      <c r="BR813" s="73"/>
      <c r="BS813" s="73"/>
      <c r="BT813" s="73"/>
      <c r="BU813" s="73"/>
      <c r="BV813" s="73"/>
      <c r="BW813" s="73"/>
      <c r="BX813" s="73"/>
      <c r="BY813" s="73"/>
      <c r="BZ813" s="73"/>
      <c r="CA813" s="73"/>
      <c r="CB813" s="73"/>
      <c r="CC813" s="73"/>
      <c r="CD813" s="73"/>
      <c r="CE813" s="73"/>
      <c r="CF813" s="73"/>
      <c r="CG813" s="63">
        <f t="shared" si="197"/>
        <v>0</v>
      </c>
      <c r="CH813" s="63">
        <f t="shared" si="198"/>
        <v>0</v>
      </c>
      <c r="CI813" s="73"/>
      <c r="CJ813" s="63">
        <f>IF(Taula1[[#This Row],[Tipus de contracte                                  (fer servir opcions de la llista desplegable)]]="Indefinit",1,0)</f>
        <v>0</v>
      </c>
      <c r="CK813" s="63">
        <f>IF(Taula1[[#This Row],[Tipus de contracte                                  (fer servir opcions de la llista desplegable)]]="Temporal, igual o superior a 6 mesos",1,0)</f>
        <v>0</v>
      </c>
      <c r="CL813" s="63">
        <f>IF(Taula1[[#This Row],[Tipus de contracte                                  (fer servir opcions de la llista desplegable)]]="Substitució per IT",1,0)</f>
        <v>0</v>
      </c>
      <c r="CM813" s="73"/>
      <c r="CN813" s="63">
        <f>IF(Taula1[[#This Row],[Relació llocs de treball]]&gt;=1,1,0)</f>
        <v>0</v>
      </c>
      <c r="CO813" s="73"/>
      <c r="CP813" s="63">
        <f>IF(Taula1[[#This Row],[Identitat de gènere                                                          (fer servir opcions de la llista desplegable)]]="Home",1,0)</f>
        <v>0</v>
      </c>
      <c r="CQ813" s="63">
        <f>IF(Taula1[[#This Row],[Identitat de gènere                                                          (fer servir opcions de la llista desplegable)]]="Dona",1,0)</f>
        <v>0</v>
      </c>
      <c r="CR813" s="63">
        <f>IF(Taula1[[#This Row],[Identitat de gènere                                                          (fer servir opcions de la llista desplegable)]]="No binari",1,0)</f>
        <v>0</v>
      </c>
      <c r="CS813" s="73"/>
      <c r="CT813" s="63">
        <f t="shared" si="192"/>
        <v>0</v>
      </c>
      <c r="CU813" s="64">
        <f t="shared" si="199"/>
        <v>0</v>
      </c>
      <c r="CW813" s="64">
        <f t="shared" si="200"/>
        <v>0</v>
      </c>
      <c r="CX813" s="64">
        <f t="shared" si="201"/>
        <v>0</v>
      </c>
      <c r="CY813" s="64">
        <f t="shared" si="202"/>
        <v>0</v>
      </c>
      <c r="CZ813" s="64">
        <f t="shared" si="203"/>
        <v>0</v>
      </c>
      <c r="DB813" s="64">
        <f t="shared" si="204"/>
        <v>0</v>
      </c>
      <c r="DC813" s="64">
        <f t="shared" si="205"/>
        <v>0</v>
      </c>
      <c r="DD813" s="64">
        <f t="shared" si="206"/>
        <v>0</v>
      </c>
      <c r="DE813" s="64">
        <f t="shared" si="207"/>
        <v>0</v>
      </c>
    </row>
    <row r="814" spans="2:109" x14ac:dyDescent="0.3">
      <c r="B814" s="167"/>
      <c r="C814" s="186"/>
      <c r="D814" s="2"/>
      <c r="E814" s="67"/>
      <c r="F814" s="5"/>
      <c r="G814" s="5"/>
      <c r="H814" s="187"/>
      <c r="I814" s="111" t="str">
        <f ca="1">IF(Taula1[[#This Row],[Data naixement (format dd/mm/aaaa)]]="","0",DATEDIF(Taula1[[#This Row],[Data naixement (format dd/mm/aaaa)]],TODAY(),"Y"))</f>
        <v>0</v>
      </c>
      <c r="J814" s="6"/>
      <c r="K814" s="6"/>
      <c r="L814" s="6"/>
      <c r="M814" s="6"/>
      <c r="N814" s="56"/>
      <c r="O814" s="56"/>
      <c r="P814" s="56"/>
      <c r="Q814" s="6"/>
      <c r="R814" s="7"/>
      <c r="S814" s="143">
        <f>Taula1[[#This Row],[Mesos naturals sencers treballats període justificat (01/01/2023 - 31/03/2023)]]</f>
        <v>0</v>
      </c>
      <c r="T814" s="194">
        <f>Taula1[[#This Row],[Dies treballats període justificat (01/01/2023 - 31/03/2023)              no comptabilitzats com a mes natural sencer]]</f>
        <v>0</v>
      </c>
      <c r="U814" s="12"/>
      <c r="V814" s="7"/>
      <c r="W814" s="188"/>
      <c r="X814" s="188"/>
      <c r="Y814" s="188"/>
      <c r="Z814" s="188"/>
      <c r="AA814" s="190"/>
      <c r="AB814" s="143">
        <f>Taula1[[#This Row],[Grup justificat     (fer servir opcions de la llista desplegable)]]</f>
        <v>0</v>
      </c>
      <c r="AC814" s="182"/>
      <c r="AD814" s="39"/>
      <c r="AE814" s="131">
        <f>ROUND((AF814/100)*756*Taula1[[#This Row],[Mesos naturals sencers treballats període justificat (01/01/2023 - 31/03/2023)]],2)</f>
        <v>0</v>
      </c>
      <c r="AF814" s="81">
        <f>Taula1[[#This Row],[% Jornada segons contracte
(no posar el símbol %) ]]-Taula1[[#This Row],[% Reducció salari per baix rendiment        (no posar el símbol %)]]</f>
        <v>0</v>
      </c>
      <c r="AG814" s="131">
        <f>ROUND((AH814/100)*24.8547945*Taula1[[#This Row],[Dies treballats període justificat (01/01/2023 - 31/03/2023)              no comptabilitzats com a mes natural sencer]],2)</f>
        <v>0</v>
      </c>
      <c r="AH814" s="79">
        <f>Taula1[[#This Row],[% Jornada segons contracte
(no posar el símbol %) ]]-Taula1[[#This Row],[% Reducció salari per baix rendiment        (no posar el símbol %)]]</f>
        <v>0</v>
      </c>
      <c r="AI814" s="131">
        <f t="shared" si="193"/>
        <v>0</v>
      </c>
      <c r="AJ814" s="39"/>
      <c r="AK814" s="131">
        <f>ROUND((AL814/100)*756*Taula1[[#This Row],[Espai reservat Administració  (mesos)]],2)</f>
        <v>0</v>
      </c>
      <c r="AL814" s="81">
        <f>Taula1[[#This Row],[% Jornada segons contracte
(no posar el símbol %) ]]-Taula1[[#This Row],[% Reducció salari per baix rendiment        (no posar el símbol %)]]</f>
        <v>0</v>
      </c>
      <c r="AM814" s="131">
        <f>ROUND((AN814/100)*24.8547945*Taula1[[#This Row],[Espai reservat Administració (dies)]],2)</f>
        <v>0</v>
      </c>
      <c r="AN814" s="79">
        <f>Taula1[[#This Row],[% Jornada segons contracte
(no posar el símbol %) ]]-Taula1[[#This Row],[% Reducció salari per baix rendiment        (no posar el símbol %)]]</f>
        <v>0</v>
      </c>
      <c r="AO814" s="131">
        <f t="shared" si="194"/>
        <v>0</v>
      </c>
      <c r="AP814" s="87"/>
      <c r="AQ814" s="137">
        <f>ROUND((AR814/100)*693*Taula1[[#This Row],[Mesos naturals sencers treballats període justificat (01/01/2023 - 31/03/2023)]],2)</f>
        <v>0</v>
      </c>
      <c r="AR814" s="90">
        <f>Taula1[[#This Row],[% Jornada segons contracte
(no posar el símbol %) ]]-Taula1[[#This Row],[% Reducció salari per baix rendiment        (no posar el símbol %)]]</f>
        <v>0</v>
      </c>
      <c r="AS814" s="137">
        <f>ROUND((AT814/100)*22.78356164*Taula1[[#This Row],[Dies treballats període justificat (01/01/2023 - 31/03/2023)              no comptabilitzats com a mes natural sencer]],2)</f>
        <v>0</v>
      </c>
      <c r="AT814" s="90">
        <f>Taula1[[#This Row],[% Jornada segons contracte
(no posar el símbol %) ]]-Taula1[[#This Row],[% Reducció salari per baix rendiment        (no posar el símbol %)]]</f>
        <v>0</v>
      </c>
      <c r="AU814" s="137">
        <f t="shared" si="195"/>
        <v>0</v>
      </c>
      <c r="AV814" s="87"/>
      <c r="AW814" s="136">
        <f>ROUND((AX814/100)*693*Taula1[[#This Row],[Espai reservat Administració  (mesos)]],2)</f>
        <v>0</v>
      </c>
      <c r="AX814" s="90">
        <f>Taula1[[#This Row],[% Jornada segons contracte
(no posar el símbol %) ]]-Taula1[[#This Row],[% Reducció salari per baix rendiment        (no posar el símbol %)]]</f>
        <v>0</v>
      </c>
      <c r="AY814" s="131">
        <f>ROUND((AZ814/100)*22.78356164*Taula1[[#This Row],[Espai reservat Administració (dies)]],2)</f>
        <v>0</v>
      </c>
      <c r="AZ814" s="81">
        <f>Taula1[[#This Row],[% Jornada segons contracte
(no posar el símbol %) ]]-Taula1[[#This Row],[% Reducció salari per baix rendiment        (no posar el símbol %)]]</f>
        <v>0</v>
      </c>
      <c r="BA814" s="82">
        <f t="shared" si="196"/>
        <v>0</v>
      </c>
      <c r="BB814" s="41"/>
      <c r="BC814" s="131">
        <f>IF(Taula1[[#This Row],[Grup justificat     (fer servir opcions de la llista desplegable)]]=1,AI814,0)</f>
        <v>0</v>
      </c>
      <c r="BD814" s="131">
        <f>IF(Taula1[[#This Row],[Grup justificat     (fer servir opcions de la llista desplegable)]]=2,AU814,0)</f>
        <v>0</v>
      </c>
      <c r="BE814" s="41"/>
      <c r="BF814" s="131">
        <f>IF(Taula1[[#This Row],[Espai reservat Administració]]=1,AO814,0)</f>
        <v>0</v>
      </c>
      <c r="BG814" s="82">
        <f>IF(Taula1[[#This Row],[Espai reservat Administració]]=2,BA814,0)</f>
        <v>0</v>
      </c>
      <c r="BH814" s="41"/>
      <c r="BI814" s="126">
        <f>IF(Taula1[[#This Row],[Grup justificat     (fer servir opcions de la llista desplegable)]]=1,1,0)</f>
        <v>0</v>
      </c>
      <c r="BJ814" s="126">
        <f>IF(Taula1[[#This Row],[Espai reservat Administració]]=1,1,0)</f>
        <v>0</v>
      </c>
      <c r="BK814" s="111"/>
      <c r="BL814" s="126">
        <f>IF(Taula1[[#This Row],[Grup justificat     (fer servir opcions de la llista desplegable)]]=2,1,0)</f>
        <v>0</v>
      </c>
      <c r="BM814" s="126">
        <f>IF(Taula1[[#This Row],[Espai reservat Administració]]=2,1,0)</f>
        <v>0</v>
      </c>
      <c r="BN814" s="73"/>
      <c r="BO814" s="73"/>
      <c r="BP814" s="73"/>
      <c r="BQ814" s="73"/>
      <c r="BR814" s="73"/>
      <c r="BS814" s="73"/>
      <c r="BT814" s="73"/>
      <c r="BU814" s="73"/>
      <c r="BV814" s="73"/>
      <c r="BW814" s="73"/>
      <c r="BX814" s="73"/>
      <c r="BY814" s="73"/>
      <c r="BZ814" s="73"/>
      <c r="CA814" s="73"/>
      <c r="CB814" s="73"/>
      <c r="CC814" s="73"/>
      <c r="CD814" s="73"/>
      <c r="CE814" s="73"/>
      <c r="CF814" s="73"/>
      <c r="CG814" s="63">
        <f t="shared" si="197"/>
        <v>0</v>
      </c>
      <c r="CH814" s="63">
        <f t="shared" si="198"/>
        <v>0</v>
      </c>
      <c r="CI814" s="73"/>
      <c r="CJ814" s="63">
        <f>IF(Taula1[[#This Row],[Tipus de contracte                                  (fer servir opcions de la llista desplegable)]]="Indefinit",1,0)</f>
        <v>0</v>
      </c>
      <c r="CK814" s="63">
        <f>IF(Taula1[[#This Row],[Tipus de contracte                                  (fer servir opcions de la llista desplegable)]]="Temporal, igual o superior a 6 mesos",1,0)</f>
        <v>0</v>
      </c>
      <c r="CL814" s="63">
        <f>IF(Taula1[[#This Row],[Tipus de contracte                                  (fer servir opcions de la llista desplegable)]]="Substitució per IT",1,0)</f>
        <v>0</v>
      </c>
      <c r="CM814" s="73"/>
      <c r="CN814" s="63">
        <f>IF(Taula1[[#This Row],[Relació llocs de treball]]&gt;=1,1,0)</f>
        <v>0</v>
      </c>
      <c r="CO814" s="73"/>
      <c r="CP814" s="63">
        <f>IF(Taula1[[#This Row],[Identitat de gènere                                                          (fer servir opcions de la llista desplegable)]]="Home",1,0)</f>
        <v>0</v>
      </c>
      <c r="CQ814" s="63">
        <f>IF(Taula1[[#This Row],[Identitat de gènere                                                          (fer servir opcions de la llista desplegable)]]="Dona",1,0)</f>
        <v>0</v>
      </c>
      <c r="CR814" s="63">
        <f>IF(Taula1[[#This Row],[Identitat de gènere                                                          (fer servir opcions de la llista desplegable)]]="No binari",1,0)</f>
        <v>0</v>
      </c>
      <c r="CS814" s="73"/>
      <c r="CT814" s="63">
        <f t="shared" si="192"/>
        <v>0</v>
      </c>
      <c r="CU814" s="64">
        <f t="shared" si="199"/>
        <v>0</v>
      </c>
      <c r="CW814" s="64">
        <f t="shared" si="200"/>
        <v>0</v>
      </c>
      <c r="CX814" s="64">
        <f t="shared" si="201"/>
        <v>0</v>
      </c>
      <c r="CY814" s="64">
        <f t="shared" si="202"/>
        <v>0</v>
      </c>
      <c r="CZ814" s="64">
        <f t="shared" si="203"/>
        <v>0</v>
      </c>
      <c r="DB814" s="64">
        <f t="shared" si="204"/>
        <v>0</v>
      </c>
      <c r="DC814" s="64">
        <f t="shared" si="205"/>
        <v>0</v>
      </c>
      <c r="DD814" s="64">
        <f t="shared" si="206"/>
        <v>0</v>
      </c>
      <c r="DE814" s="64">
        <f t="shared" si="207"/>
        <v>0</v>
      </c>
    </row>
    <row r="815" spans="2:109" x14ac:dyDescent="0.3">
      <c r="B815" s="167"/>
      <c r="C815" s="186"/>
      <c r="D815" s="2"/>
      <c r="E815" s="67"/>
      <c r="F815" s="5"/>
      <c r="G815" s="5"/>
      <c r="H815" s="187"/>
      <c r="I815" s="111" t="str">
        <f ca="1">IF(Taula1[[#This Row],[Data naixement (format dd/mm/aaaa)]]="","0",DATEDIF(Taula1[[#This Row],[Data naixement (format dd/mm/aaaa)]],TODAY(),"Y"))</f>
        <v>0</v>
      </c>
      <c r="J815" s="6"/>
      <c r="K815" s="6"/>
      <c r="L815" s="6"/>
      <c r="M815" s="6"/>
      <c r="N815" s="56"/>
      <c r="O815" s="56"/>
      <c r="P815" s="56"/>
      <c r="Q815" s="6"/>
      <c r="R815" s="7"/>
      <c r="S815" s="143">
        <f>Taula1[[#This Row],[Mesos naturals sencers treballats període justificat (01/01/2023 - 31/03/2023)]]</f>
        <v>0</v>
      </c>
      <c r="T815" s="194">
        <f>Taula1[[#This Row],[Dies treballats període justificat (01/01/2023 - 31/03/2023)              no comptabilitzats com a mes natural sencer]]</f>
        <v>0</v>
      </c>
      <c r="U815" s="12"/>
      <c r="V815" s="7"/>
      <c r="W815" s="188"/>
      <c r="X815" s="188"/>
      <c r="Y815" s="188"/>
      <c r="Z815" s="188"/>
      <c r="AA815" s="190"/>
      <c r="AB815" s="143">
        <f>Taula1[[#This Row],[Grup justificat     (fer servir opcions de la llista desplegable)]]</f>
        <v>0</v>
      </c>
      <c r="AC815" s="182"/>
      <c r="AD815" s="39"/>
      <c r="AE815" s="131">
        <f>ROUND((AF815/100)*756*Taula1[[#This Row],[Mesos naturals sencers treballats període justificat (01/01/2023 - 31/03/2023)]],2)</f>
        <v>0</v>
      </c>
      <c r="AF815" s="81">
        <f>Taula1[[#This Row],[% Jornada segons contracte
(no posar el símbol %) ]]-Taula1[[#This Row],[% Reducció salari per baix rendiment        (no posar el símbol %)]]</f>
        <v>0</v>
      </c>
      <c r="AG815" s="131">
        <f>ROUND((AH815/100)*24.8547945*Taula1[[#This Row],[Dies treballats període justificat (01/01/2023 - 31/03/2023)              no comptabilitzats com a mes natural sencer]],2)</f>
        <v>0</v>
      </c>
      <c r="AH815" s="79">
        <f>Taula1[[#This Row],[% Jornada segons contracte
(no posar el símbol %) ]]-Taula1[[#This Row],[% Reducció salari per baix rendiment        (no posar el símbol %)]]</f>
        <v>0</v>
      </c>
      <c r="AI815" s="131">
        <f t="shared" si="193"/>
        <v>0</v>
      </c>
      <c r="AJ815" s="39"/>
      <c r="AK815" s="131">
        <f>ROUND((AL815/100)*756*Taula1[[#This Row],[Espai reservat Administració  (mesos)]],2)</f>
        <v>0</v>
      </c>
      <c r="AL815" s="81">
        <f>Taula1[[#This Row],[% Jornada segons contracte
(no posar el símbol %) ]]-Taula1[[#This Row],[% Reducció salari per baix rendiment        (no posar el símbol %)]]</f>
        <v>0</v>
      </c>
      <c r="AM815" s="131">
        <f>ROUND((AN815/100)*24.8547945*Taula1[[#This Row],[Espai reservat Administració (dies)]],2)</f>
        <v>0</v>
      </c>
      <c r="AN815" s="79">
        <f>Taula1[[#This Row],[% Jornada segons contracte
(no posar el símbol %) ]]-Taula1[[#This Row],[% Reducció salari per baix rendiment        (no posar el símbol %)]]</f>
        <v>0</v>
      </c>
      <c r="AO815" s="131">
        <f t="shared" si="194"/>
        <v>0</v>
      </c>
      <c r="AP815" s="87"/>
      <c r="AQ815" s="137">
        <f>ROUND((AR815/100)*693*Taula1[[#This Row],[Mesos naturals sencers treballats període justificat (01/01/2023 - 31/03/2023)]],2)</f>
        <v>0</v>
      </c>
      <c r="AR815" s="90">
        <f>Taula1[[#This Row],[% Jornada segons contracte
(no posar el símbol %) ]]-Taula1[[#This Row],[% Reducció salari per baix rendiment        (no posar el símbol %)]]</f>
        <v>0</v>
      </c>
      <c r="AS815" s="137">
        <f>ROUND((AT815/100)*22.78356164*Taula1[[#This Row],[Dies treballats període justificat (01/01/2023 - 31/03/2023)              no comptabilitzats com a mes natural sencer]],2)</f>
        <v>0</v>
      </c>
      <c r="AT815" s="90">
        <f>Taula1[[#This Row],[% Jornada segons contracte
(no posar el símbol %) ]]-Taula1[[#This Row],[% Reducció salari per baix rendiment        (no posar el símbol %)]]</f>
        <v>0</v>
      </c>
      <c r="AU815" s="137">
        <f t="shared" si="195"/>
        <v>0</v>
      </c>
      <c r="AV815" s="87"/>
      <c r="AW815" s="136">
        <f>ROUND((AX815/100)*693*Taula1[[#This Row],[Espai reservat Administració  (mesos)]],2)</f>
        <v>0</v>
      </c>
      <c r="AX815" s="90">
        <f>Taula1[[#This Row],[% Jornada segons contracte
(no posar el símbol %) ]]-Taula1[[#This Row],[% Reducció salari per baix rendiment        (no posar el símbol %)]]</f>
        <v>0</v>
      </c>
      <c r="AY815" s="131">
        <f>ROUND((AZ815/100)*22.78356164*Taula1[[#This Row],[Espai reservat Administració (dies)]],2)</f>
        <v>0</v>
      </c>
      <c r="AZ815" s="81">
        <f>Taula1[[#This Row],[% Jornada segons contracte
(no posar el símbol %) ]]-Taula1[[#This Row],[% Reducció salari per baix rendiment        (no posar el símbol %)]]</f>
        <v>0</v>
      </c>
      <c r="BA815" s="82">
        <f t="shared" si="196"/>
        <v>0</v>
      </c>
      <c r="BB815" s="41"/>
      <c r="BC815" s="131">
        <f>IF(Taula1[[#This Row],[Grup justificat     (fer servir opcions de la llista desplegable)]]=1,AI815,0)</f>
        <v>0</v>
      </c>
      <c r="BD815" s="131">
        <f>IF(Taula1[[#This Row],[Grup justificat     (fer servir opcions de la llista desplegable)]]=2,AU815,0)</f>
        <v>0</v>
      </c>
      <c r="BE815" s="41"/>
      <c r="BF815" s="131">
        <f>IF(Taula1[[#This Row],[Espai reservat Administració]]=1,AO815,0)</f>
        <v>0</v>
      </c>
      <c r="BG815" s="82">
        <f>IF(Taula1[[#This Row],[Espai reservat Administració]]=2,BA815,0)</f>
        <v>0</v>
      </c>
      <c r="BH815" s="41"/>
      <c r="BI815" s="126">
        <f>IF(Taula1[[#This Row],[Grup justificat     (fer servir opcions de la llista desplegable)]]=1,1,0)</f>
        <v>0</v>
      </c>
      <c r="BJ815" s="126">
        <f>IF(Taula1[[#This Row],[Espai reservat Administració]]=1,1,0)</f>
        <v>0</v>
      </c>
      <c r="BK815" s="111"/>
      <c r="BL815" s="126">
        <f>IF(Taula1[[#This Row],[Grup justificat     (fer servir opcions de la llista desplegable)]]=2,1,0)</f>
        <v>0</v>
      </c>
      <c r="BM815" s="126">
        <f>IF(Taula1[[#This Row],[Espai reservat Administració]]=2,1,0)</f>
        <v>0</v>
      </c>
      <c r="BN815" s="73"/>
      <c r="BO815" s="73"/>
      <c r="BP815" s="73"/>
      <c r="BQ815" s="73"/>
      <c r="BR815" s="73"/>
      <c r="BS815" s="73"/>
      <c r="BT815" s="73"/>
      <c r="BU815" s="73"/>
      <c r="BV815" s="73"/>
      <c r="BW815" s="73"/>
      <c r="BX815" s="73"/>
      <c r="BY815" s="73"/>
      <c r="BZ815" s="73"/>
      <c r="CA815" s="73"/>
      <c r="CB815" s="73"/>
      <c r="CC815" s="73"/>
      <c r="CD815" s="73"/>
      <c r="CE815" s="73"/>
      <c r="CF815" s="73"/>
      <c r="CG815" s="63">
        <f t="shared" si="197"/>
        <v>0</v>
      </c>
      <c r="CH815" s="63">
        <f t="shared" si="198"/>
        <v>0</v>
      </c>
      <c r="CI815" s="73"/>
      <c r="CJ815" s="63">
        <f>IF(Taula1[[#This Row],[Tipus de contracte                                  (fer servir opcions de la llista desplegable)]]="Indefinit",1,0)</f>
        <v>0</v>
      </c>
      <c r="CK815" s="63">
        <f>IF(Taula1[[#This Row],[Tipus de contracte                                  (fer servir opcions de la llista desplegable)]]="Temporal, igual o superior a 6 mesos",1,0)</f>
        <v>0</v>
      </c>
      <c r="CL815" s="63">
        <f>IF(Taula1[[#This Row],[Tipus de contracte                                  (fer servir opcions de la llista desplegable)]]="Substitució per IT",1,0)</f>
        <v>0</v>
      </c>
      <c r="CM815" s="73"/>
      <c r="CN815" s="63">
        <f>IF(Taula1[[#This Row],[Relació llocs de treball]]&gt;=1,1,0)</f>
        <v>0</v>
      </c>
      <c r="CO815" s="73"/>
      <c r="CP815" s="63">
        <f>IF(Taula1[[#This Row],[Identitat de gènere                                                          (fer servir opcions de la llista desplegable)]]="Home",1,0)</f>
        <v>0</v>
      </c>
      <c r="CQ815" s="63">
        <f>IF(Taula1[[#This Row],[Identitat de gènere                                                          (fer servir opcions de la llista desplegable)]]="Dona",1,0)</f>
        <v>0</v>
      </c>
      <c r="CR815" s="63">
        <f>IF(Taula1[[#This Row],[Identitat de gènere                                                          (fer servir opcions de la llista desplegable)]]="No binari",1,0)</f>
        <v>0</v>
      </c>
      <c r="CS815" s="73"/>
      <c r="CT815" s="63">
        <f t="shared" si="192"/>
        <v>0</v>
      </c>
      <c r="CU815" s="64">
        <f t="shared" si="199"/>
        <v>0</v>
      </c>
      <c r="CW815" s="64">
        <f t="shared" si="200"/>
        <v>0</v>
      </c>
      <c r="CX815" s="64">
        <f t="shared" si="201"/>
        <v>0</v>
      </c>
      <c r="CY815" s="64">
        <f t="shared" si="202"/>
        <v>0</v>
      </c>
      <c r="CZ815" s="64">
        <f t="shared" si="203"/>
        <v>0</v>
      </c>
      <c r="DB815" s="64">
        <f t="shared" si="204"/>
        <v>0</v>
      </c>
      <c r="DC815" s="64">
        <f t="shared" si="205"/>
        <v>0</v>
      </c>
      <c r="DD815" s="64">
        <f t="shared" si="206"/>
        <v>0</v>
      </c>
      <c r="DE815" s="64">
        <f t="shared" si="207"/>
        <v>0</v>
      </c>
    </row>
    <row r="816" spans="2:109" x14ac:dyDescent="0.3">
      <c r="B816" s="167"/>
      <c r="C816" s="186"/>
      <c r="D816" s="2"/>
      <c r="E816" s="67"/>
      <c r="F816" s="5"/>
      <c r="G816" s="5"/>
      <c r="H816" s="187"/>
      <c r="I816" s="111" t="str">
        <f ca="1">IF(Taula1[[#This Row],[Data naixement (format dd/mm/aaaa)]]="","0",DATEDIF(Taula1[[#This Row],[Data naixement (format dd/mm/aaaa)]],TODAY(),"Y"))</f>
        <v>0</v>
      </c>
      <c r="J816" s="6"/>
      <c r="K816" s="6"/>
      <c r="L816" s="6"/>
      <c r="M816" s="6"/>
      <c r="N816" s="56"/>
      <c r="O816" s="56"/>
      <c r="P816" s="56"/>
      <c r="Q816" s="6"/>
      <c r="R816" s="7"/>
      <c r="S816" s="143">
        <f>Taula1[[#This Row],[Mesos naturals sencers treballats període justificat (01/01/2023 - 31/03/2023)]]</f>
        <v>0</v>
      </c>
      <c r="T816" s="194">
        <f>Taula1[[#This Row],[Dies treballats període justificat (01/01/2023 - 31/03/2023)              no comptabilitzats com a mes natural sencer]]</f>
        <v>0</v>
      </c>
      <c r="U816" s="12"/>
      <c r="V816" s="7"/>
      <c r="W816" s="188"/>
      <c r="X816" s="188"/>
      <c r="Y816" s="188"/>
      <c r="Z816" s="188"/>
      <c r="AA816" s="190"/>
      <c r="AB816" s="143">
        <f>Taula1[[#This Row],[Grup justificat     (fer servir opcions de la llista desplegable)]]</f>
        <v>0</v>
      </c>
      <c r="AC816" s="182"/>
      <c r="AD816" s="39"/>
      <c r="AE816" s="131">
        <f>ROUND((AF816/100)*756*Taula1[[#This Row],[Mesos naturals sencers treballats període justificat (01/01/2023 - 31/03/2023)]],2)</f>
        <v>0</v>
      </c>
      <c r="AF816" s="81">
        <f>Taula1[[#This Row],[% Jornada segons contracte
(no posar el símbol %) ]]-Taula1[[#This Row],[% Reducció salari per baix rendiment        (no posar el símbol %)]]</f>
        <v>0</v>
      </c>
      <c r="AG816" s="131">
        <f>ROUND((AH816/100)*24.8547945*Taula1[[#This Row],[Dies treballats període justificat (01/01/2023 - 31/03/2023)              no comptabilitzats com a mes natural sencer]],2)</f>
        <v>0</v>
      </c>
      <c r="AH816" s="79">
        <f>Taula1[[#This Row],[% Jornada segons contracte
(no posar el símbol %) ]]-Taula1[[#This Row],[% Reducció salari per baix rendiment        (no posar el símbol %)]]</f>
        <v>0</v>
      </c>
      <c r="AI816" s="131">
        <f t="shared" si="193"/>
        <v>0</v>
      </c>
      <c r="AJ816" s="39"/>
      <c r="AK816" s="131">
        <f>ROUND((AL816/100)*756*Taula1[[#This Row],[Espai reservat Administració  (mesos)]],2)</f>
        <v>0</v>
      </c>
      <c r="AL816" s="81">
        <f>Taula1[[#This Row],[% Jornada segons contracte
(no posar el símbol %) ]]-Taula1[[#This Row],[% Reducció salari per baix rendiment        (no posar el símbol %)]]</f>
        <v>0</v>
      </c>
      <c r="AM816" s="131">
        <f>ROUND((AN816/100)*24.8547945*Taula1[[#This Row],[Espai reservat Administració (dies)]],2)</f>
        <v>0</v>
      </c>
      <c r="AN816" s="79">
        <f>Taula1[[#This Row],[% Jornada segons contracte
(no posar el símbol %) ]]-Taula1[[#This Row],[% Reducció salari per baix rendiment        (no posar el símbol %)]]</f>
        <v>0</v>
      </c>
      <c r="AO816" s="131">
        <f t="shared" si="194"/>
        <v>0</v>
      </c>
      <c r="AP816" s="87"/>
      <c r="AQ816" s="137">
        <f>ROUND((AR816/100)*693*Taula1[[#This Row],[Mesos naturals sencers treballats període justificat (01/01/2023 - 31/03/2023)]],2)</f>
        <v>0</v>
      </c>
      <c r="AR816" s="90">
        <f>Taula1[[#This Row],[% Jornada segons contracte
(no posar el símbol %) ]]-Taula1[[#This Row],[% Reducció salari per baix rendiment        (no posar el símbol %)]]</f>
        <v>0</v>
      </c>
      <c r="AS816" s="137">
        <f>ROUND((AT816/100)*22.78356164*Taula1[[#This Row],[Dies treballats període justificat (01/01/2023 - 31/03/2023)              no comptabilitzats com a mes natural sencer]],2)</f>
        <v>0</v>
      </c>
      <c r="AT816" s="90">
        <f>Taula1[[#This Row],[% Jornada segons contracte
(no posar el símbol %) ]]-Taula1[[#This Row],[% Reducció salari per baix rendiment        (no posar el símbol %)]]</f>
        <v>0</v>
      </c>
      <c r="AU816" s="137">
        <f t="shared" si="195"/>
        <v>0</v>
      </c>
      <c r="AV816" s="87"/>
      <c r="AW816" s="136">
        <f>ROUND((AX816/100)*693*Taula1[[#This Row],[Espai reservat Administració  (mesos)]],2)</f>
        <v>0</v>
      </c>
      <c r="AX816" s="90">
        <f>Taula1[[#This Row],[% Jornada segons contracte
(no posar el símbol %) ]]-Taula1[[#This Row],[% Reducció salari per baix rendiment        (no posar el símbol %)]]</f>
        <v>0</v>
      </c>
      <c r="AY816" s="131">
        <f>ROUND((AZ816/100)*22.78356164*Taula1[[#This Row],[Espai reservat Administració (dies)]],2)</f>
        <v>0</v>
      </c>
      <c r="AZ816" s="81">
        <f>Taula1[[#This Row],[% Jornada segons contracte
(no posar el símbol %) ]]-Taula1[[#This Row],[% Reducció salari per baix rendiment        (no posar el símbol %)]]</f>
        <v>0</v>
      </c>
      <c r="BA816" s="82">
        <f t="shared" si="196"/>
        <v>0</v>
      </c>
      <c r="BB816" s="41"/>
      <c r="BC816" s="131">
        <f>IF(Taula1[[#This Row],[Grup justificat     (fer servir opcions de la llista desplegable)]]=1,AI816,0)</f>
        <v>0</v>
      </c>
      <c r="BD816" s="131">
        <f>IF(Taula1[[#This Row],[Grup justificat     (fer servir opcions de la llista desplegable)]]=2,AU816,0)</f>
        <v>0</v>
      </c>
      <c r="BE816" s="41"/>
      <c r="BF816" s="131">
        <f>IF(Taula1[[#This Row],[Espai reservat Administració]]=1,AO816,0)</f>
        <v>0</v>
      </c>
      <c r="BG816" s="82">
        <f>IF(Taula1[[#This Row],[Espai reservat Administració]]=2,BA816,0)</f>
        <v>0</v>
      </c>
      <c r="BH816" s="41"/>
      <c r="BI816" s="126">
        <f>IF(Taula1[[#This Row],[Grup justificat     (fer servir opcions de la llista desplegable)]]=1,1,0)</f>
        <v>0</v>
      </c>
      <c r="BJ816" s="126">
        <f>IF(Taula1[[#This Row],[Espai reservat Administració]]=1,1,0)</f>
        <v>0</v>
      </c>
      <c r="BK816" s="111"/>
      <c r="BL816" s="126">
        <f>IF(Taula1[[#This Row],[Grup justificat     (fer servir opcions de la llista desplegable)]]=2,1,0)</f>
        <v>0</v>
      </c>
      <c r="BM816" s="126">
        <f>IF(Taula1[[#This Row],[Espai reservat Administració]]=2,1,0)</f>
        <v>0</v>
      </c>
      <c r="BN816" s="73"/>
      <c r="BO816" s="73"/>
      <c r="BP816" s="73"/>
      <c r="BQ816" s="73"/>
      <c r="BR816" s="73"/>
      <c r="BS816" s="73"/>
      <c r="BT816" s="73"/>
      <c r="BU816" s="73"/>
      <c r="BV816" s="73"/>
      <c r="BW816" s="73"/>
      <c r="BX816" s="73"/>
      <c r="BY816" s="73"/>
      <c r="BZ816" s="73"/>
      <c r="CA816" s="73"/>
      <c r="CB816" s="73"/>
      <c r="CC816" s="73"/>
      <c r="CD816" s="73"/>
      <c r="CE816" s="73"/>
      <c r="CF816" s="73"/>
      <c r="CG816" s="63">
        <f t="shared" si="197"/>
        <v>0</v>
      </c>
      <c r="CH816" s="63">
        <f t="shared" si="198"/>
        <v>0</v>
      </c>
      <c r="CI816" s="73"/>
      <c r="CJ816" s="63">
        <f>IF(Taula1[[#This Row],[Tipus de contracte                                  (fer servir opcions de la llista desplegable)]]="Indefinit",1,0)</f>
        <v>0</v>
      </c>
      <c r="CK816" s="63">
        <f>IF(Taula1[[#This Row],[Tipus de contracte                                  (fer servir opcions de la llista desplegable)]]="Temporal, igual o superior a 6 mesos",1,0)</f>
        <v>0</v>
      </c>
      <c r="CL816" s="63">
        <f>IF(Taula1[[#This Row],[Tipus de contracte                                  (fer servir opcions de la llista desplegable)]]="Substitució per IT",1,0)</f>
        <v>0</v>
      </c>
      <c r="CM816" s="73"/>
      <c r="CN816" s="63">
        <f>IF(Taula1[[#This Row],[Relació llocs de treball]]&gt;=1,1,0)</f>
        <v>0</v>
      </c>
      <c r="CO816" s="73"/>
      <c r="CP816" s="63">
        <f>IF(Taula1[[#This Row],[Identitat de gènere                                                          (fer servir opcions de la llista desplegable)]]="Home",1,0)</f>
        <v>0</v>
      </c>
      <c r="CQ816" s="63">
        <f>IF(Taula1[[#This Row],[Identitat de gènere                                                          (fer servir opcions de la llista desplegable)]]="Dona",1,0)</f>
        <v>0</v>
      </c>
      <c r="CR816" s="63">
        <f>IF(Taula1[[#This Row],[Identitat de gènere                                                          (fer servir opcions de la llista desplegable)]]="No binari",1,0)</f>
        <v>0</v>
      </c>
      <c r="CS816" s="73"/>
      <c r="CT816" s="63">
        <f t="shared" si="192"/>
        <v>0</v>
      </c>
      <c r="CU816" s="64">
        <f t="shared" si="199"/>
        <v>0</v>
      </c>
      <c r="CW816" s="64">
        <f t="shared" si="200"/>
        <v>0</v>
      </c>
      <c r="CX816" s="64">
        <f t="shared" si="201"/>
        <v>0</v>
      </c>
      <c r="CY816" s="64">
        <f t="shared" si="202"/>
        <v>0</v>
      </c>
      <c r="CZ816" s="64">
        <f t="shared" si="203"/>
        <v>0</v>
      </c>
      <c r="DB816" s="64">
        <f t="shared" si="204"/>
        <v>0</v>
      </c>
      <c r="DC816" s="64">
        <f t="shared" si="205"/>
        <v>0</v>
      </c>
      <c r="DD816" s="64">
        <f t="shared" si="206"/>
        <v>0</v>
      </c>
      <c r="DE816" s="64">
        <f t="shared" si="207"/>
        <v>0</v>
      </c>
    </row>
    <row r="817" spans="2:109" x14ac:dyDescent="0.3">
      <c r="B817" s="167"/>
      <c r="C817" s="186"/>
      <c r="D817" s="2"/>
      <c r="E817" s="67"/>
      <c r="F817" s="5"/>
      <c r="G817" s="5"/>
      <c r="H817" s="187"/>
      <c r="I817" s="111" t="str">
        <f ca="1">IF(Taula1[[#This Row],[Data naixement (format dd/mm/aaaa)]]="","0",DATEDIF(Taula1[[#This Row],[Data naixement (format dd/mm/aaaa)]],TODAY(),"Y"))</f>
        <v>0</v>
      </c>
      <c r="J817" s="6"/>
      <c r="K817" s="6"/>
      <c r="L817" s="6"/>
      <c r="M817" s="6"/>
      <c r="N817" s="56"/>
      <c r="O817" s="56"/>
      <c r="P817" s="56"/>
      <c r="Q817" s="6"/>
      <c r="R817" s="7"/>
      <c r="S817" s="143">
        <f>Taula1[[#This Row],[Mesos naturals sencers treballats període justificat (01/01/2023 - 31/03/2023)]]</f>
        <v>0</v>
      </c>
      <c r="T817" s="194">
        <f>Taula1[[#This Row],[Dies treballats període justificat (01/01/2023 - 31/03/2023)              no comptabilitzats com a mes natural sencer]]</f>
        <v>0</v>
      </c>
      <c r="U817" s="12"/>
      <c r="V817" s="7"/>
      <c r="W817" s="188"/>
      <c r="X817" s="188"/>
      <c r="Y817" s="188"/>
      <c r="Z817" s="188"/>
      <c r="AA817" s="190"/>
      <c r="AB817" s="143">
        <f>Taula1[[#This Row],[Grup justificat     (fer servir opcions de la llista desplegable)]]</f>
        <v>0</v>
      </c>
      <c r="AC817" s="182"/>
      <c r="AD817" s="39"/>
      <c r="AE817" s="131">
        <f>ROUND((AF817/100)*756*Taula1[[#This Row],[Mesos naturals sencers treballats període justificat (01/01/2023 - 31/03/2023)]],2)</f>
        <v>0</v>
      </c>
      <c r="AF817" s="81">
        <f>Taula1[[#This Row],[% Jornada segons contracte
(no posar el símbol %) ]]-Taula1[[#This Row],[% Reducció salari per baix rendiment        (no posar el símbol %)]]</f>
        <v>0</v>
      </c>
      <c r="AG817" s="131">
        <f>ROUND((AH817/100)*24.8547945*Taula1[[#This Row],[Dies treballats període justificat (01/01/2023 - 31/03/2023)              no comptabilitzats com a mes natural sencer]],2)</f>
        <v>0</v>
      </c>
      <c r="AH817" s="79">
        <f>Taula1[[#This Row],[% Jornada segons contracte
(no posar el símbol %) ]]-Taula1[[#This Row],[% Reducció salari per baix rendiment        (no posar el símbol %)]]</f>
        <v>0</v>
      </c>
      <c r="AI817" s="131">
        <f t="shared" si="193"/>
        <v>0</v>
      </c>
      <c r="AJ817" s="39"/>
      <c r="AK817" s="131">
        <f>ROUND((AL817/100)*756*Taula1[[#This Row],[Espai reservat Administració  (mesos)]],2)</f>
        <v>0</v>
      </c>
      <c r="AL817" s="81">
        <f>Taula1[[#This Row],[% Jornada segons contracte
(no posar el símbol %) ]]-Taula1[[#This Row],[% Reducció salari per baix rendiment        (no posar el símbol %)]]</f>
        <v>0</v>
      </c>
      <c r="AM817" s="131">
        <f>ROUND((AN817/100)*24.8547945*Taula1[[#This Row],[Espai reservat Administració (dies)]],2)</f>
        <v>0</v>
      </c>
      <c r="AN817" s="79">
        <f>Taula1[[#This Row],[% Jornada segons contracte
(no posar el símbol %) ]]-Taula1[[#This Row],[% Reducció salari per baix rendiment        (no posar el símbol %)]]</f>
        <v>0</v>
      </c>
      <c r="AO817" s="131">
        <f t="shared" si="194"/>
        <v>0</v>
      </c>
      <c r="AP817" s="87"/>
      <c r="AQ817" s="137">
        <f>ROUND((AR817/100)*693*Taula1[[#This Row],[Mesos naturals sencers treballats període justificat (01/01/2023 - 31/03/2023)]],2)</f>
        <v>0</v>
      </c>
      <c r="AR817" s="90">
        <f>Taula1[[#This Row],[% Jornada segons contracte
(no posar el símbol %) ]]-Taula1[[#This Row],[% Reducció salari per baix rendiment        (no posar el símbol %)]]</f>
        <v>0</v>
      </c>
      <c r="AS817" s="137">
        <f>ROUND((AT817/100)*22.78356164*Taula1[[#This Row],[Dies treballats període justificat (01/01/2023 - 31/03/2023)              no comptabilitzats com a mes natural sencer]],2)</f>
        <v>0</v>
      </c>
      <c r="AT817" s="90">
        <f>Taula1[[#This Row],[% Jornada segons contracte
(no posar el símbol %) ]]-Taula1[[#This Row],[% Reducció salari per baix rendiment        (no posar el símbol %)]]</f>
        <v>0</v>
      </c>
      <c r="AU817" s="137">
        <f t="shared" si="195"/>
        <v>0</v>
      </c>
      <c r="AV817" s="87"/>
      <c r="AW817" s="136">
        <f>ROUND((AX817/100)*693*Taula1[[#This Row],[Espai reservat Administració  (mesos)]],2)</f>
        <v>0</v>
      </c>
      <c r="AX817" s="90">
        <f>Taula1[[#This Row],[% Jornada segons contracte
(no posar el símbol %) ]]-Taula1[[#This Row],[% Reducció salari per baix rendiment        (no posar el símbol %)]]</f>
        <v>0</v>
      </c>
      <c r="AY817" s="131">
        <f>ROUND((AZ817/100)*22.78356164*Taula1[[#This Row],[Espai reservat Administració (dies)]],2)</f>
        <v>0</v>
      </c>
      <c r="AZ817" s="81">
        <f>Taula1[[#This Row],[% Jornada segons contracte
(no posar el símbol %) ]]-Taula1[[#This Row],[% Reducció salari per baix rendiment        (no posar el símbol %)]]</f>
        <v>0</v>
      </c>
      <c r="BA817" s="82">
        <f t="shared" si="196"/>
        <v>0</v>
      </c>
      <c r="BB817" s="41"/>
      <c r="BC817" s="131">
        <f>IF(Taula1[[#This Row],[Grup justificat     (fer servir opcions de la llista desplegable)]]=1,AI817,0)</f>
        <v>0</v>
      </c>
      <c r="BD817" s="131">
        <f>IF(Taula1[[#This Row],[Grup justificat     (fer servir opcions de la llista desplegable)]]=2,AU817,0)</f>
        <v>0</v>
      </c>
      <c r="BE817" s="41"/>
      <c r="BF817" s="131">
        <f>IF(Taula1[[#This Row],[Espai reservat Administració]]=1,AO817,0)</f>
        <v>0</v>
      </c>
      <c r="BG817" s="82">
        <f>IF(Taula1[[#This Row],[Espai reservat Administració]]=2,BA817,0)</f>
        <v>0</v>
      </c>
      <c r="BH817" s="41"/>
      <c r="BI817" s="126">
        <f>IF(Taula1[[#This Row],[Grup justificat     (fer servir opcions de la llista desplegable)]]=1,1,0)</f>
        <v>0</v>
      </c>
      <c r="BJ817" s="126">
        <f>IF(Taula1[[#This Row],[Espai reservat Administració]]=1,1,0)</f>
        <v>0</v>
      </c>
      <c r="BK817" s="111"/>
      <c r="BL817" s="126">
        <f>IF(Taula1[[#This Row],[Grup justificat     (fer servir opcions de la llista desplegable)]]=2,1,0)</f>
        <v>0</v>
      </c>
      <c r="BM817" s="126">
        <f>IF(Taula1[[#This Row],[Espai reservat Administració]]=2,1,0)</f>
        <v>0</v>
      </c>
      <c r="BN817" s="73"/>
      <c r="BO817" s="73"/>
      <c r="BP817" s="73"/>
      <c r="BQ817" s="73"/>
      <c r="BR817" s="73"/>
      <c r="BS817" s="73"/>
      <c r="BT817" s="73"/>
      <c r="BU817" s="73"/>
      <c r="BV817" s="73"/>
      <c r="BW817" s="73"/>
      <c r="BX817" s="73"/>
      <c r="BY817" s="73"/>
      <c r="BZ817" s="73"/>
      <c r="CA817" s="73"/>
      <c r="CB817" s="73"/>
      <c r="CC817" s="73"/>
      <c r="CD817" s="73"/>
      <c r="CE817" s="73"/>
      <c r="CF817" s="73"/>
      <c r="CG817" s="63">
        <f t="shared" si="197"/>
        <v>0</v>
      </c>
      <c r="CH817" s="63">
        <f t="shared" si="198"/>
        <v>0</v>
      </c>
      <c r="CI817" s="73"/>
      <c r="CJ817" s="63">
        <f>IF(Taula1[[#This Row],[Tipus de contracte                                  (fer servir opcions de la llista desplegable)]]="Indefinit",1,0)</f>
        <v>0</v>
      </c>
      <c r="CK817" s="63">
        <f>IF(Taula1[[#This Row],[Tipus de contracte                                  (fer servir opcions de la llista desplegable)]]="Temporal, igual o superior a 6 mesos",1,0)</f>
        <v>0</v>
      </c>
      <c r="CL817" s="63">
        <f>IF(Taula1[[#This Row],[Tipus de contracte                                  (fer servir opcions de la llista desplegable)]]="Substitució per IT",1,0)</f>
        <v>0</v>
      </c>
      <c r="CM817" s="73"/>
      <c r="CN817" s="63">
        <f>IF(Taula1[[#This Row],[Relació llocs de treball]]&gt;=1,1,0)</f>
        <v>0</v>
      </c>
      <c r="CO817" s="73"/>
      <c r="CP817" s="63">
        <f>IF(Taula1[[#This Row],[Identitat de gènere                                                          (fer servir opcions de la llista desplegable)]]="Home",1,0)</f>
        <v>0</v>
      </c>
      <c r="CQ817" s="63">
        <f>IF(Taula1[[#This Row],[Identitat de gènere                                                          (fer servir opcions de la llista desplegable)]]="Dona",1,0)</f>
        <v>0</v>
      </c>
      <c r="CR817" s="63">
        <f>IF(Taula1[[#This Row],[Identitat de gènere                                                          (fer servir opcions de la llista desplegable)]]="No binari",1,0)</f>
        <v>0</v>
      </c>
      <c r="CS817" s="73"/>
      <c r="CT817" s="63">
        <f t="shared" si="192"/>
        <v>0</v>
      </c>
      <c r="CU817" s="64">
        <f t="shared" si="199"/>
        <v>0</v>
      </c>
      <c r="CW817" s="64">
        <f t="shared" si="200"/>
        <v>0</v>
      </c>
      <c r="CX817" s="64">
        <f t="shared" si="201"/>
        <v>0</v>
      </c>
      <c r="CY817" s="64">
        <f t="shared" si="202"/>
        <v>0</v>
      </c>
      <c r="CZ817" s="64">
        <f t="shared" si="203"/>
        <v>0</v>
      </c>
      <c r="DB817" s="64">
        <f t="shared" si="204"/>
        <v>0</v>
      </c>
      <c r="DC817" s="64">
        <f t="shared" si="205"/>
        <v>0</v>
      </c>
      <c r="DD817" s="64">
        <f t="shared" si="206"/>
        <v>0</v>
      </c>
      <c r="DE817" s="64">
        <f t="shared" si="207"/>
        <v>0</v>
      </c>
    </row>
    <row r="818" spans="2:109" x14ac:dyDescent="0.3">
      <c r="B818" s="167"/>
      <c r="C818" s="186"/>
      <c r="D818" s="2"/>
      <c r="E818" s="67"/>
      <c r="F818" s="5"/>
      <c r="G818" s="5"/>
      <c r="H818" s="187"/>
      <c r="I818" s="111" t="str">
        <f ca="1">IF(Taula1[[#This Row],[Data naixement (format dd/mm/aaaa)]]="","0",DATEDIF(Taula1[[#This Row],[Data naixement (format dd/mm/aaaa)]],TODAY(),"Y"))</f>
        <v>0</v>
      </c>
      <c r="J818" s="6"/>
      <c r="K818" s="6"/>
      <c r="L818" s="6"/>
      <c r="M818" s="6"/>
      <c r="N818" s="56"/>
      <c r="O818" s="56"/>
      <c r="P818" s="56"/>
      <c r="Q818" s="6"/>
      <c r="R818" s="7"/>
      <c r="S818" s="143">
        <f>Taula1[[#This Row],[Mesos naturals sencers treballats període justificat (01/01/2023 - 31/03/2023)]]</f>
        <v>0</v>
      </c>
      <c r="T818" s="194">
        <f>Taula1[[#This Row],[Dies treballats període justificat (01/01/2023 - 31/03/2023)              no comptabilitzats com a mes natural sencer]]</f>
        <v>0</v>
      </c>
      <c r="U818" s="12"/>
      <c r="V818" s="7"/>
      <c r="W818" s="188"/>
      <c r="X818" s="188"/>
      <c r="Y818" s="188"/>
      <c r="Z818" s="188"/>
      <c r="AA818" s="190"/>
      <c r="AB818" s="143">
        <f>Taula1[[#This Row],[Grup justificat     (fer servir opcions de la llista desplegable)]]</f>
        <v>0</v>
      </c>
      <c r="AC818" s="182"/>
      <c r="AD818" s="39"/>
      <c r="AE818" s="131">
        <f>ROUND((AF818/100)*756*Taula1[[#This Row],[Mesos naturals sencers treballats període justificat (01/01/2023 - 31/03/2023)]],2)</f>
        <v>0</v>
      </c>
      <c r="AF818" s="81">
        <f>Taula1[[#This Row],[% Jornada segons contracte
(no posar el símbol %) ]]-Taula1[[#This Row],[% Reducció salari per baix rendiment        (no posar el símbol %)]]</f>
        <v>0</v>
      </c>
      <c r="AG818" s="131">
        <f>ROUND((AH818/100)*24.8547945*Taula1[[#This Row],[Dies treballats període justificat (01/01/2023 - 31/03/2023)              no comptabilitzats com a mes natural sencer]],2)</f>
        <v>0</v>
      </c>
      <c r="AH818" s="79">
        <f>Taula1[[#This Row],[% Jornada segons contracte
(no posar el símbol %) ]]-Taula1[[#This Row],[% Reducció salari per baix rendiment        (no posar el símbol %)]]</f>
        <v>0</v>
      </c>
      <c r="AI818" s="131">
        <f t="shared" si="193"/>
        <v>0</v>
      </c>
      <c r="AJ818" s="39"/>
      <c r="AK818" s="131">
        <f>ROUND((AL818/100)*756*Taula1[[#This Row],[Espai reservat Administració  (mesos)]],2)</f>
        <v>0</v>
      </c>
      <c r="AL818" s="81">
        <f>Taula1[[#This Row],[% Jornada segons contracte
(no posar el símbol %) ]]-Taula1[[#This Row],[% Reducció salari per baix rendiment        (no posar el símbol %)]]</f>
        <v>0</v>
      </c>
      <c r="AM818" s="131">
        <f>ROUND((AN818/100)*24.8547945*Taula1[[#This Row],[Espai reservat Administració (dies)]],2)</f>
        <v>0</v>
      </c>
      <c r="AN818" s="79">
        <f>Taula1[[#This Row],[% Jornada segons contracte
(no posar el símbol %) ]]-Taula1[[#This Row],[% Reducció salari per baix rendiment        (no posar el símbol %)]]</f>
        <v>0</v>
      </c>
      <c r="AO818" s="131">
        <f t="shared" si="194"/>
        <v>0</v>
      </c>
      <c r="AP818" s="87"/>
      <c r="AQ818" s="137">
        <f>ROUND((AR818/100)*693*Taula1[[#This Row],[Mesos naturals sencers treballats període justificat (01/01/2023 - 31/03/2023)]],2)</f>
        <v>0</v>
      </c>
      <c r="AR818" s="90">
        <f>Taula1[[#This Row],[% Jornada segons contracte
(no posar el símbol %) ]]-Taula1[[#This Row],[% Reducció salari per baix rendiment        (no posar el símbol %)]]</f>
        <v>0</v>
      </c>
      <c r="AS818" s="137">
        <f>ROUND((AT818/100)*22.78356164*Taula1[[#This Row],[Dies treballats període justificat (01/01/2023 - 31/03/2023)              no comptabilitzats com a mes natural sencer]],2)</f>
        <v>0</v>
      </c>
      <c r="AT818" s="90">
        <f>Taula1[[#This Row],[% Jornada segons contracte
(no posar el símbol %) ]]-Taula1[[#This Row],[% Reducció salari per baix rendiment        (no posar el símbol %)]]</f>
        <v>0</v>
      </c>
      <c r="AU818" s="137">
        <f t="shared" si="195"/>
        <v>0</v>
      </c>
      <c r="AV818" s="87"/>
      <c r="AW818" s="136">
        <f>ROUND((AX818/100)*693*Taula1[[#This Row],[Espai reservat Administració  (mesos)]],2)</f>
        <v>0</v>
      </c>
      <c r="AX818" s="90">
        <f>Taula1[[#This Row],[% Jornada segons contracte
(no posar el símbol %) ]]-Taula1[[#This Row],[% Reducció salari per baix rendiment        (no posar el símbol %)]]</f>
        <v>0</v>
      </c>
      <c r="AY818" s="131">
        <f>ROUND((AZ818/100)*22.78356164*Taula1[[#This Row],[Espai reservat Administració (dies)]],2)</f>
        <v>0</v>
      </c>
      <c r="AZ818" s="81">
        <f>Taula1[[#This Row],[% Jornada segons contracte
(no posar el símbol %) ]]-Taula1[[#This Row],[% Reducció salari per baix rendiment        (no posar el símbol %)]]</f>
        <v>0</v>
      </c>
      <c r="BA818" s="82">
        <f t="shared" si="196"/>
        <v>0</v>
      </c>
      <c r="BB818" s="41"/>
      <c r="BC818" s="131">
        <f>IF(Taula1[[#This Row],[Grup justificat     (fer servir opcions de la llista desplegable)]]=1,AI818,0)</f>
        <v>0</v>
      </c>
      <c r="BD818" s="131">
        <f>IF(Taula1[[#This Row],[Grup justificat     (fer servir opcions de la llista desplegable)]]=2,AU818,0)</f>
        <v>0</v>
      </c>
      <c r="BE818" s="41"/>
      <c r="BF818" s="131">
        <f>IF(Taula1[[#This Row],[Espai reservat Administració]]=1,AO818,0)</f>
        <v>0</v>
      </c>
      <c r="BG818" s="82">
        <f>IF(Taula1[[#This Row],[Espai reservat Administració]]=2,BA818,0)</f>
        <v>0</v>
      </c>
      <c r="BH818" s="41"/>
      <c r="BI818" s="126">
        <f>IF(Taula1[[#This Row],[Grup justificat     (fer servir opcions de la llista desplegable)]]=1,1,0)</f>
        <v>0</v>
      </c>
      <c r="BJ818" s="126">
        <f>IF(Taula1[[#This Row],[Espai reservat Administració]]=1,1,0)</f>
        <v>0</v>
      </c>
      <c r="BK818" s="111"/>
      <c r="BL818" s="126">
        <f>IF(Taula1[[#This Row],[Grup justificat     (fer servir opcions de la llista desplegable)]]=2,1,0)</f>
        <v>0</v>
      </c>
      <c r="BM818" s="126">
        <f>IF(Taula1[[#This Row],[Espai reservat Administració]]=2,1,0)</f>
        <v>0</v>
      </c>
      <c r="BN818" s="73"/>
      <c r="BO818" s="73"/>
      <c r="BP818" s="73"/>
      <c r="BQ818" s="73"/>
      <c r="BR818" s="73"/>
      <c r="BS818" s="73"/>
      <c r="BT818" s="73"/>
      <c r="BU818" s="73"/>
      <c r="BV818" s="73"/>
      <c r="BW818" s="73"/>
      <c r="BX818" s="73"/>
      <c r="BY818" s="73"/>
      <c r="BZ818" s="73"/>
      <c r="CA818" s="73"/>
      <c r="CB818" s="73"/>
      <c r="CC818" s="73"/>
      <c r="CD818" s="73"/>
      <c r="CE818" s="73"/>
      <c r="CF818" s="73"/>
      <c r="CG818" s="63">
        <f t="shared" si="197"/>
        <v>0</v>
      </c>
      <c r="CH818" s="63">
        <f t="shared" si="198"/>
        <v>0</v>
      </c>
      <c r="CI818" s="73"/>
      <c r="CJ818" s="63">
        <f>IF(Taula1[[#This Row],[Tipus de contracte                                  (fer servir opcions de la llista desplegable)]]="Indefinit",1,0)</f>
        <v>0</v>
      </c>
      <c r="CK818" s="63">
        <f>IF(Taula1[[#This Row],[Tipus de contracte                                  (fer servir opcions de la llista desplegable)]]="Temporal, igual o superior a 6 mesos",1,0)</f>
        <v>0</v>
      </c>
      <c r="CL818" s="63">
        <f>IF(Taula1[[#This Row],[Tipus de contracte                                  (fer servir opcions de la llista desplegable)]]="Substitució per IT",1,0)</f>
        <v>0</v>
      </c>
      <c r="CM818" s="73"/>
      <c r="CN818" s="63">
        <f>IF(Taula1[[#This Row],[Relació llocs de treball]]&gt;=1,1,0)</f>
        <v>0</v>
      </c>
      <c r="CO818" s="73"/>
      <c r="CP818" s="63">
        <f>IF(Taula1[[#This Row],[Identitat de gènere                                                          (fer servir opcions de la llista desplegable)]]="Home",1,0)</f>
        <v>0</v>
      </c>
      <c r="CQ818" s="63">
        <f>IF(Taula1[[#This Row],[Identitat de gènere                                                          (fer servir opcions de la llista desplegable)]]="Dona",1,0)</f>
        <v>0</v>
      </c>
      <c r="CR818" s="63">
        <f>IF(Taula1[[#This Row],[Identitat de gènere                                                          (fer servir opcions de la llista desplegable)]]="No binari",1,0)</f>
        <v>0</v>
      </c>
      <c r="CS818" s="73"/>
      <c r="CT818" s="63">
        <f t="shared" si="192"/>
        <v>0</v>
      </c>
      <c r="CU818" s="64">
        <f t="shared" si="199"/>
        <v>0</v>
      </c>
      <c r="CW818" s="64">
        <f t="shared" si="200"/>
        <v>0</v>
      </c>
      <c r="CX818" s="64">
        <f t="shared" si="201"/>
        <v>0</v>
      </c>
      <c r="CY818" s="64">
        <f t="shared" si="202"/>
        <v>0</v>
      </c>
      <c r="CZ818" s="64">
        <f t="shared" si="203"/>
        <v>0</v>
      </c>
      <c r="DB818" s="64">
        <f t="shared" si="204"/>
        <v>0</v>
      </c>
      <c r="DC818" s="64">
        <f t="shared" si="205"/>
        <v>0</v>
      </c>
      <c r="DD818" s="64">
        <f t="shared" si="206"/>
        <v>0</v>
      </c>
      <c r="DE818" s="64">
        <f t="shared" si="207"/>
        <v>0</v>
      </c>
    </row>
    <row r="819" spans="2:109" x14ac:dyDescent="0.3">
      <c r="B819" s="167"/>
      <c r="C819" s="186"/>
      <c r="D819" s="2"/>
      <c r="E819" s="67"/>
      <c r="F819" s="5"/>
      <c r="G819" s="5"/>
      <c r="H819" s="187"/>
      <c r="I819" s="111" t="str">
        <f ca="1">IF(Taula1[[#This Row],[Data naixement (format dd/mm/aaaa)]]="","0",DATEDIF(Taula1[[#This Row],[Data naixement (format dd/mm/aaaa)]],TODAY(),"Y"))</f>
        <v>0</v>
      </c>
      <c r="J819" s="6"/>
      <c r="K819" s="6"/>
      <c r="L819" s="6"/>
      <c r="M819" s="6"/>
      <c r="N819" s="56"/>
      <c r="O819" s="56"/>
      <c r="P819" s="56"/>
      <c r="Q819" s="6"/>
      <c r="R819" s="7"/>
      <c r="S819" s="143">
        <f>Taula1[[#This Row],[Mesos naturals sencers treballats període justificat (01/01/2023 - 31/03/2023)]]</f>
        <v>0</v>
      </c>
      <c r="T819" s="194">
        <f>Taula1[[#This Row],[Dies treballats període justificat (01/01/2023 - 31/03/2023)              no comptabilitzats com a mes natural sencer]]</f>
        <v>0</v>
      </c>
      <c r="U819" s="12"/>
      <c r="V819" s="7"/>
      <c r="W819" s="188"/>
      <c r="X819" s="188"/>
      <c r="Y819" s="188"/>
      <c r="Z819" s="188"/>
      <c r="AA819" s="190"/>
      <c r="AB819" s="143">
        <f>Taula1[[#This Row],[Grup justificat     (fer servir opcions de la llista desplegable)]]</f>
        <v>0</v>
      </c>
      <c r="AC819" s="182"/>
      <c r="AD819" s="39"/>
      <c r="AE819" s="131">
        <f>ROUND((AF819/100)*756*Taula1[[#This Row],[Mesos naturals sencers treballats període justificat (01/01/2023 - 31/03/2023)]],2)</f>
        <v>0</v>
      </c>
      <c r="AF819" s="81">
        <f>Taula1[[#This Row],[% Jornada segons contracte
(no posar el símbol %) ]]-Taula1[[#This Row],[% Reducció salari per baix rendiment        (no posar el símbol %)]]</f>
        <v>0</v>
      </c>
      <c r="AG819" s="131">
        <f>ROUND((AH819/100)*24.8547945*Taula1[[#This Row],[Dies treballats període justificat (01/01/2023 - 31/03/2023)              no comptabilitzats com a mes natural sencer]],2)</f>
        <v>0</v>
      </c>
      <c r="AH819" s="79">
        <f>Taula1[[#This Row],[% Jornada segons contracte
(no posar el símbol %) ]]-Taula1[[#This Row],[% Reducció salari per baix rendiment        (no posar el símbol %)]]</f>
        <v>0</v>
      </c>
      <c r="AI819" s="131">
        <f t="shared" si="193"/>
        <v>0</v>
      </c>
      <c r="AJ819" s="39"/>
      <c r="AK819" s="131">
        <f>ROUND((AL819/100)*756*Taula1[[#This Row],[Espai reservat Administració  (mesos)]],2)</f>
        <v>0</v>
      </c>
      <c r="AL819" s="81">
        <f>Taula1[[#This Row],[% Jornada segons contracte
(no posar el símbol %) ]]-Taula1[[#This Row],[% Reducció salari per baix rendiment        (no posar el símbol %)]]</f>
        <v>0</v>
      </c>
      <c r="AM819" s="131">
        <f>ROUND((AN819/100)*24.8547945*Taula1[[#This Row],[Espai reservat Administració (dies)]],2)</f>
        <v>0</v>
      </c>
      <c r="AN819" s="79">
        <f>Taula1[[#This Row],[% Jornada segons contracte
(no posar el símbol %) ]]-Taula1[[#This Row],[% Reducció salari per baix rendiment        (no posar el símbol %)]]</f>
        <v>0</v>
      </c>
      <c r="AO819" s="131">
        <f t="shared" si="194"/>
        <v>0</v>
      </c>
      <c r="AP819" s="87"/>
      <c r="AQ819" s="137">
        <f>ROUND((AR819/100)*693*Taula1[[#This Row],[Mesos naturals sencers treballats període justificat (01/01/2023 - 31/03/2023)]],2)</f>
        <v>0</v>
      </c>
      <c r="AR819" s="90">
        <f>Taula1[[#This Row],[% Jornada segons contracte
(no posar el símbol %) ]]-Taula1[[#This Row],[% Reducció salari per baix rendiment        (no posar el símbol %)]]</f>
        <v>0</v>
      </c>
      <c r="AS819" s="137">
        <f>ROUND((AT819/100)*22.78356164*Taula1[[#This Row],[Dies treballats període justificat (01/01/2023 - 31/03/2023)              no comptabilitzats com a mes natural sencer]],2)</f>
        <v>0</v>
      </c>
      <c r="AT819" s="90">
        <f>Taula1[[#This Row],[% Jornada segons contracte
(no posar el símbol %) ]]-Taula1[[#This Row],[% Reducció salari per baix rendiment        (no posar el símbol %)]]</f>
        <v>0</v>
      </c>
      <c r="AU819" s="137">
        <f t="shared" si="195"/>
        <v>0</v>
      </c>
      <c r="AV819" s="87"/>
      <c r="AW819" s="136">
        <f>ROUND((AX819/100)*693*Taula1[[#This Row],[Espai reservat Administració  (mesos)]],2)</f>
        <v>0</v>
      </c>
      <c r="AX819" s="90">
        <f>Taula1[[#This Row],[% Jornada segons contracte
(no posar el símbol %) ]]-Taula1[[#This Row],[% Reducció salari per baix rendiment        (no posar el símbol %)]]</f>
        <v>0</v>
      </c>
      <c r="AY819" s="131">
        <f>ROUND((AZ819/100)*22.78356164*Taula1[[#This Row],[Espai reservat Administració (dies)]],2)</f>
        <v>0</v>
      </c>
      <c r="AZ819" s="81">
        <f>Taula1[[#This Row],[% Jornada segons contracte
(no posar el símbol %) ]]-Taula1[[#This Row],[% Reducció salari per baix rendiment        (no posar el símbol %)]]</f>
        <v>0</v>
      </c>
      <c r="BA819" s="82">
        <f t="shared" si="196"/>
        <v>0</v>
      </c>
      <c r="BB819" s="41"/>
      <c r="BC819" s="131">
        <f>IF(Taula1[[#This Row],[Grup justificat     (fer servir opcions de la llista desplegable)]]=1,AI819,0)</f>
        <v>0</v>
      </c>
      <c r="BD819" s="131">
        <f>IF(Taula1[[#This Row],[Grup justificat     (fer servir opcions de la llista desplegable)]]=2,AU819,0)</f>
        <v>0</v>
      </c>
      <c r="BE819" s="41"/>
      <c r="BF819" s="131">
        <f>IF(Taula1[[#This Row],[Espai reservat Administració]]=1,AO819,0)</f>
        <v>0</v>
      </c>
      <c r="BG819" s="82">
        <f>IF(Taula1[[#This Row],[Espai reservat Administració]]=2,BA819,0)</f>
        <v>0</v>
      </c>
      <c r="BH819" s="41"/>
      <c r="BI819" s="126">
        <f>IF(Taula1[[#This Row],[Grup justificat     (fer servir opcions de la llista desplegable)]]=1,1,0)</f>
        <v>0</v>
      </c>
      <c r="BJ819" s="126">
        <f>IF(Taula1[[#This Row],[Espai reservat Administració]]=1,1,0)</f>
        <v>0</v>
      </c>
      <c r="BK819" s="111"/>
      <c r="BL819" s="126">
        <f>IF(Taula1[[#This Row],[Grup justificat     (fer servir opcions de la llista desplegable)]]=2,1,0)</f>
        <v>0</v>
      </c>
      <c r="BM819" s="126">
        <f>IF(Taula1[[#This Row],[Espai reservat Administració]]=2,1,0)</f>
        <v>0</v>
      </c>
      <c r="BN819" s="73"/>
      <c r="BO819" s="73"/>
      <c r="BP819" s="73"/>
      <c r="BQ819" s="73"/>
      <c r="BR819" s="73"/>
      <c r="BS819" s="73"/>
      <c r="BT819" s="73"/>
      <c r="BU819" s="73"/>
      <c r="BV819" s="73"/>
      <c r="BW819" s="73"/>
      <c r="BX819" s="73"/>
      <c r="BY819" s="73"/>
      <c r="BZ819" s="73"/>
      <c r="CA819" s="73"/>
      <c r="CB819" s="73"/>
      <c r="CC819" s="73"/>
      <c r="CD819" s="73"/>
      <c r="CE819" s="73"/>
      <c r="CF819" s="73"/>
      <c r="CG819" s="63">
        <f t="shared" si="197"/>
        <v>0</v>
      </c>
      <c r="CH819" s="63">
        <f t="shared" si="198"/>
        <v>0</v>
      </c>
      <c r="CI819" s="73"/>
      <c r="CJ819" s="63">
        <f>IF(Taula1[[#This Row],[Tipus de contracte                                  (fer servir opcions de la llista desplegable)]]="Indefinit",1,0)</f>
        <v>0</v>
      </c>
      <c r="CK819" s="63">
        <f>IF(Taula1[[#This Row],[Tipus de contracte                                  (fer servir opcions de la llista desplegable)]]="Temporal, igual o superior a 6 mesos",1,0)</f>
        <v>0</v>
      </c>
      <c r="CL819" s="63">
        <f>IF(Taula1[[#This Row],[Tipus de contracte                                  (fer servir opcions de la llista desplegable)]]="Substitució per IT",1,0)</f>
        <v>0</v>
      </c>
      <c r="CM819" s="73"/>
      <c r="CN819" s="63">
        <f>IF(Taula1[[#This Row],[Relació llocs de treball]]&gt;=1,1,0)</f>
        <v>0</v>
      </c>
      <c r="CO819" s="73"/>
      <c r="CP819" s="63">
        <f>IF(Taula1[[#This Row],[Identitat de gènere                                                          (fer servir opcions de la llista desplegable)]]="Home",1,0)</f>
        <v>0</v>
      </c>
      <c r="CQ819" s="63">
        <f>IF(Taula1[[#This Row],[Identitat de gènere                                                          (fer servir opcions de la llista desplegable)]]="Dona",1,0)</f>
        <v>0</v>
      </c>
      <c r="CR819" s="63">
        <f>IF(Taula1[[#This Row],[Identitat de gènere                                                          (fer servir opcions de la llista desplegable)]]="No binari",1,0)</f>
        <v>0</v>
      </c>
      <c r="CS819" s="73"/>
      <c r="CT819" s="63">
        <f t="shared" si="192"/>
        <v>0</v>
      </c>
      <c r="CU819" s="64">
        <f t="shared" si="199"/>
        <v>0</v>
      </c>
      <c r="CW819" s="64">
        <f t="shared" si="200"/>
        <v>0</v>
      </c>
      <c r="CX819" s="64">
        <f t="shared" si="201"/>
        <v>0</v>
      </c>
      <c r="CY819" s="64">
        <f t="shared" si="202"/>
        <v>0</v>
      </c>
      <c r="CZ819" s="64">
        <f t="shared" si="203"/>
        <v>0</v>
      </c>
      <c r="DB819" s="64">
        <f t="shared" si="204"/>
        <v>0</v>
      </c>
      <c r="DC819" s="64">
        <f t="shared" si="205"/>
        <v>0</v>
      </c>
      <c r="DD819" s="64">
        <f t="shared" si="206"/>
        <v>0</v>
      </c>
      <c r="DE819" s="64">
        <f t="shared" si="207"/>
        <v>0</v>
      </c>
    </row>
    <row r="820" spans="2:109" x14ac:dyDescent="0.3">
      <c r="B820" s="167"/>
      <c r="C820" s="186"/>
      <c r="D820" s="2"/>
      <c r="E820" s="67"/>
      <c r="F820" s="5"/>
      <c r="G820" s="5"/>
      <c r="H820" s="187"/>
      <c r="I820" s="111" t="str">
        <f ca="1">IF(Taula1[[#This Row],[Data naixement (format dd/mm/aaaa)]]="","0",DATEDIF(Taula1[[#This Row],[Data naixement (format dd/mm/aaaa)]],TODAY(),"Y"))</f>
        <v>0</v>
      </c>
      <c r="J820" s="6"/>
      <c r="K820" s="6"/>
      <c r="L820" s="6"/>
      <c r="M820" s="6"/>
      <c r="N820" s="56"/>
      <c r="O820" s="56"/>
      <c r="P820" s="56"/>
      <c r="Q820" s="6"/>
      <c r="R820" s="7"/>
      <c r="S820" s="143">
        <f>Taula1[[#This Row],[Mesos naturals sencers treballats període justificat (01/01/2023 - 31/03/2023)]]</f>
        <v>0</v>
      </c>
      <c r="T820" s="194">
        <f>Taula1[[#This Row],[Dies treballats període justificat (01/01/2023 - 31/03/2023)              no comptabilitzats com a mes natural sencer]]</f>
        <v>0</v>
      </c>
      <c r="U820" s="12"/>
      <c r="V820" s="7"/>
      <c r="W820" s="188"/>
      <c r="X820" s="188"/>
      <c r="Y820" s="188"/>
      <c r="Z820" s="188"/>
      <c r="AA820" s="190"/>
      <c r="AB820" s="143">
        <f>Taula1[[#This Row],[Grup justificat     (fer servir opcions de la llista desplegable)]]</f>
        <v>0</v>
      </c>
      <c r="AC820" s="182"/>
      <c r="AD820" s="39"/>
      <c r="AE820" s="131">
        <f>ROUND((AF820/100)*756*Taula1[[#This Row],[Mesos naturals sencers treballats període justificat (01/01/2023 - 31/03/2023)]],2)</f>
        <v>0</v>
      </c>
      <c r="AF820" s="81">
        <f>Taula1[[#This Row],[% Jornada segons contracte
(no posar el símbol %) ]]-Taula1[[#This Row],[% Reducció salari per baix rendiment        (no posar el símbol %)]]</f>
        <v>0</v>
      </c>
      <c r="AG820" s="131">
        <f>ROUND((AH820/100)*24.8547945*Taula1[[#This Row],[Dies treballats període justificat (01/01/2023 - 31/03/2023)              no comptabilitzats com a mes natural sencer]],2)</f>
        <v>0</v>
      </c>
      <c r="AH820" s="79">
        <f>Taula1[[#This Row],[% Jornada segons contracte
(no posar el símbol %) ]]-Taula1[[#This Row],[% Reducció salari per baix rendiment        (no posar el símbol %)]]</f>
        <v>0</v>
      </c>
      <c r="AI820" s="131">
        <f t="shared" si="193"/>
        <v>0</v>
      </c>
      <c r="AJ820" s="39"/>
      <c r="AK820" s="131">
        <f>ROUND((AL820/100)*756*Taula1[[#This Row],[Espai reservat Administració  (mesos)]],2)</f>
        <v>0</v>
      </c>
      <c r="AL820" s="81">
        <f>Taula1[[#This Row],[% Jornada segons contracte
(no posar el símbol %) ]]-Taula1[[#This Row],[% Reducció salari per baix rendiment        (no posar el símbol %)]]</f>
        <v>0</v>
      </c>
      <c r="AM820" s="131">
        <f>ROUND((AN820/100)*24.8547945*Taula1[[#This Row],[Espai reservat Administració (dies)]],2)</f>
        <v>0</v>
      </c>
      <c r="AN820" s="79">
        <f>Taula1[[#This Row],[% Jornada segons contracte
(no posar el símbol %) ]]-Taula1[[#This Row],[% Reducció salari per baix rendiment        (no posar el símbol %)]]</f>
        <v>0</v>
      </c>
      <c r="AO820" s="131">
        <f t="shared" si="194"/>
        <v>0</v>
      </c>
      <c r="AP820" s="87"/>
      <c r="AQ820" s="137">
        <f>ROUND((AR820/100)*693*Taula1[[#This Row],[Mesos naturals sencers treballats període justificat (01/01/2023 - 31/03/2023)]],2)</f>
        <v>0</v>
      </c>
      <c r="AR820" s="90">
        <f>Taula1[[#This Row],[% Jornada segons contracte
(no posar el símbol %) ]]-Taula1[[#This Row],[% Reducció salari per baix rendiment        (no posar el símbol %)]]</f>
        <v>0</v>
      </c>
      <c r="AS820" s="137">
        <f>ROUND((AT820/100)*22.78356164*Taula1[[#This Row],[Dies treballats període justificat (01/01/2023 - 31/03/2023)              no comptabilitzats com a mes natural sencer]],2)</f>
        <v>0</v>
      </c>
      <c r="AT820" s="90">
        <f>Taula1[[#This Row],[% Jornada segons contracte
(no posar el símbol %) ]]-Taula1[[#This Row],[% Reducció salari per baix rendiment        (no posar el símbol %)]]</f>
        <v>0</v>
      </c>
      <c r="AU820" s="137">
        <f t="shared" si="195"/>
        <v>0</v>
      </c>
      <c r="AV820" s="87"/>
      <c r="AW820" s="136">
        <f>ROUND((AX820/100)*693*Taula1[[#This Row],[Espai reservat Administració  (mesos)]],2)</f>
        <v>0</v>
      </c>
      <c r="AX820" s="90">
        <f>Taula1[[#This Row],[% Jornada segons contracte
(no posar el símbol %) ]]-Taula1[[#This Row],[% Reducció salari per baix rendiment        (no posar el símbol %)]]</f>
        <v>0</v>
      </c>
      <c r="AY820" s="131">
        <f>ROUND((AZ820/100)*22.78356164*Taula1[[#This Row],[Espai reservat Administració (dies)]],2)</f>
        <v>0</v>
      </c>
      <c r="AZ820" s="81">
        <f>Taula1[[#This Row],[% Jornada segons contracte
(no posar el símbol %) ]]-Taula1[[#This Row],[% Reducció salari per baix rendiment        (no posar el símbol %)]]</f>
        <v>0</v>
      </c>
      <c r="BA820" s="82">
        <f t="shared" si="196"/>
        <v>0</v>
      </c>
      <c r="BB820" s="41"/>
      <c r="BC820" s="131">
        <f>IF(Taula1[[#This Row],[Grup justificat     (fer servir opcions de la llista desplegable)]]=1,AI820,0)</f>
        <v>0</v>
      </c>
      <c r="BD820" s="131">
        <f>IF(Taula1[[#This Row],[Grup justificat     (fer servir opcions de la llista desplegable)]]=2,AU820,0)</f>
        <v>0</v>
      </c>
      <c r="BE820" s="41"/>
      <c r="BF820" s="131">
        <f>IF(Taula1[[#This Row],[Espai reservat Administració]]=1,AO820,0)</f>
        <v>0</v>
      </c>
      <c r="BG820" s="82">
        <f>IF(Taula1[[#This Row],[Espai reservat Administració]]=2,BA820,0)</f>
        <v>0</v>
      </c>
      <c r="BH820" s="41"/>
      <c r="BI820" s="126">
        <f>IF(Taula1[[#This Row],[Grup justificat     (fer servir opcions de la llista desplegable)]]=1,1,0)</f>
        <v>0</v>
      </c>
      <c r="BJ820" s="126">
        <f>IF(Taula1[[#This Row],[Espai reservat Administració]]=1,1,0)</f>
        <v>0</v>
      </c>
      <c r="BK820" s="111"/>
      <c r="BL820" s="126">
        <f>IF(Taula1[[#This Row],[Grup justificat     (fer servir opcions de la llista desplegable)]]=2,1,0)</f>
        <v>0</v>
      </c>
      <c r="BM820" s="126">
        <f>IF(Taula1[[#This Row],[Espai reservat Administració]]=2,1,0)</f>
        <v>0</v>
      </c>
      <c r="BN820" s="73"/>
      <c r="BO820" s="73"/>
      <c r="BP820" s="73"/>
      <c r="BQ820" s="73"/>
      <c r="BR820" s="73"/>
      <c r="BS820" s="73"/>
      <c r="BT820" s="73"/>
      <c r="BU820" s="73"/>
      <c r="BV820" s="73"/>
      <c r="BW820" s="73"/>
      <c r="BX820" s="73"/>
      <c r="BY820" s="73"/>
      <c r="BZ820" s="73"/>
      <c r="CA820" s="73"/>
      <c r="CB820" s="73"/>
      <c r="CC820" s="73"/>
      <c r="CD820" s="73"/>
      <c r="CE820" s="73"/>
      <c r="CF820" s="73"/>
      <c r="CG820" s="63">
        <f t="shared" si="197"/>
        <v>0</v>
      </c>
      <c r="CH820" s="63">
        <f t="shared" si="198"/>
        <v>0</v>
      </c>
      <c r="CI820" s="73"/>
      <c r="CJ820" s="63">
        <f>IF(Taula1[[#This Row],[Tipus de contracte                                  (fer servir opcions de la llista desplegable)]]="Indefinit",1,0)</f>
        <v>0</v>
      </c>
      <c r="CK820" s="63">
        <f>IF(Taula1[[#This Row],[Tipus de contracte                                  (fer servir opcions de la llista desplegable)]]="Temporal, igual o superior a 6 mesos",1,0)</f>
        <v>0</v>
      </c>
      <c r="CL820" s="63">
        <f>IF(Taula1[[#This Row],[Tipus de contracte                                  (fer servir opcions de la llista desplegable)]]="Substitució per IT",1,0)</f>
        <v>0</v>
      </c>
      <c r="CM820" s="73"/>
      <c r="CN820" s="63">
        <f>IF(Taula1[[#This Row],[Relació llocs de treball]]&gt;=1,1,0)</f>
        <v>0</v>
      </c>
      <c r="CO820" s="73"/>
      <c r="CP820" s="63">
        <f>IF(Taula1[[#This Row],[Identitat de gènere                                                          (fer servir opcions de la llista desplegable)]]="Home",1,0)</f>
        <v>0</v>
      </c>
      <c r="CQ820" s="63">
        <f>IF(Taula1[[#This Row],[Identitat de gènere                                                          (fer servir opcions de la llista desplegable)]]="Dona",1,0)</f>
        <v>0</v>
      </c>
      <c r="CR820" s="63">
        <f>IF(Taula1[[#This Row],[Identitat de gènere                                                          (fer servir opcions de la llista desplegable)]]="No binari",1,0)</f>
        <v>0</v>
      </c>
      <c r="CS820" s="73"/>
      <c r="CT820" s="63">
        <f t="shared" si="192"/>
        <v>0</v>
      </c>
      <c r="CU820" s="64">
        <f t="shared" si="199"/>
        <v>0</v>
      </c>
      <c r="CW820" s="64">
        <f t="shared" si="200"/>
        <v>0</v>
      </c>
      <c r="CX820" s="64">
        <f t="shared" si="201"/>
        <v>0</v>
      </c>
      <c r="CY820" s="64">
        <f t="shared" si="202"/>
        <v>0</v>
      </c>
      <c r="CZ820" s="64">
        <f t="shared" si="203"/>
        <v>0</v>
      </c>
      <c r="DB820" s="64">
        <f t="shared" si="204"/>
        <v>0</v>
      </c>
      <c r="DC820" s="64">
        <f t="shared" si="205"/>
        <v>0</v>
      </c>
      <c r="DD820" s="64">
        <f t="shared" si="206"/>
        <v>0</v>
      </c>
      <c r="DE820" s="64">
        <f t="shared" si="207"/>
        <v>0</v>
      </c>
    </row>
    <row r="821" spans="2:109" x14ac:dyDescent="0.3">
      <c r="B821" s="167"/>
      <c r="C821" s="186"/>
      <c r="D821" s="2"/>
      <c r="E821" s="67"/>
      <c r="F821" s="5"/>
      <c r="G821" s="5"/>
      <c r="H821" s="187"/>
      <c r="I821" s="111" t="str">
        <f ca="1">IF(Taula1[[#This Row],[Data naixement (format dd/mm/aaaa)]]="","0",DATEDIF(Taula1[[#This Row],[Data naixement (format dd/mm/aaaa)]],TODAY(),"Y"))</f>
        <v>0</v>
      </c>
      <c r="J821" s="6"/>
      <c r="K821" s="6"/>
      <c r="L821" s="6"/>
      <c r="M821" s="6"/>
      <c r="N821" s="56"/>
      <c r="O821" s="56"/>
      <c r="P821" s="56"/>
      <c r="Q821" s="6"/>
      <c r="R821" s="7"/>
      <c r="S821" s="143">
        <f>Taula1[[#This Row],[Mesos naturals sencers treballats període justificat (01/01/2023 - 31/03/2023)]]</f>
        <v>0</v>
      </c>
      <c r="T821" s="194">
        <f>Taula1[[#This Row],[Dies treballats període justificat (01/01/2023 - 31/03/2023)              no comptabilitzats com a mes natural sencer]]</f>
        <v>0</v>
      </c>
      <c r="U821" s="12"/>
      <c r="V821" s="7"/>
      <c r="W821" s="188"/>
      <c r="X821" s="188"/>
      <c r="Y821" s="188"/>
      <c r="Z821" s="188"/>
      <c r="AA821" s="190"/>
      <c r="AB821" s="143">
        <f>Taula1[[#This Row],[Grup justificat     (fer servir opcions de la llista desplegable)]]</f>
        <v>0</v>
      </c>
      <c r="AC821" s="182"/>
      <c r="AD821" s="39"/>
      <c r="AE821" s="131">
        <f>ROUND((AF821/100)*756*Taula1[[#This Row],[Mesos naturals sencers treballats període justificat (01/01/2023 - 31/03/2023)]],2)</f>
        <v>0</v>
      </c>
      <c r="AF821" s="81">
        <f>Taula1[[#This Row],[% Jornada segons contracte
(no posar el símbol %) ]]-Taula1[[#This Row],[% Reducció salari per baix rendiment        (no posar el símbol %)]]</f>
        <v>0</v>
      </c>
      <c r="AG821" s="131">
        <f>ROUND((AH821/100)*24.8547945*Taula1[[#This Row],[Dies treballats període justificat (01/01/2023 - 31/03/2023)              no comptabilitzats com a mes natural sencer]],2)</f>
        <v>0</v>
      </c>
      <c r="AH821" s="79">
        <f>Taula1[[#This Row],[% Jornada segons contracte
(no posar el símbol %) ]]-Taula1[[#This Row],[% Reducció salari per baix rendiment        (no posar el símbol %)]]</f>
        <v>0</v>
      </c>
      <c r="AI821" s="131">
        <f t="shared" si="193"/>
        <v>0</v>
      </c>
      <c r="AJ821" s="39"/>
      <c r="AK821" s="131">
        <f>ROUND((AL821/100)*756*Taula1[[#This Row],[Espai reservat Administració  (mesos)]],2)</f>
        <v>0</v>
      </c>
      <c r="AL821" s="81">
        <f>Taula1[[#This Row],[% Jornada segons contracte
(no posar el símbol %) ]]-Taula1[[#This Row],[% Reducció salari per baix rendiment        (no posar el símbol %)]]</f>
        <v>0</v>
      </c>
      <c r="AM821" s="131">
        <f>ROUND((AN821/100)*24.8547945*Taula1[[#This Row],[Espai reservat Administració (dies)]],2)</f>
        <v>0</v>
      </c>
      <c r="AN821" s="79">
        <f>Taula1[[#This Row],[% Jornada segons contracte
(no posar el símbol %) ]]-Taula1[[#This Row],[% Reducció salari per baix rendiment        (no posar el símbol %)]]</f>
        <v>0</v>
      </c>
      <c r="AO821" s="131">
        <f t="shared" si="194"/>
        <v>0</v>
      </c>
      <c r="AP821" s="87"/>
      <c r="AQ821" s="137">
        <f>ROUND((AR821/100)*693*Taula1[[#This Row],[Mesos naturals sencers treballats període justificat (01/01/2023 - 31/03/2023)]],2)</f>
        <v>0</v>
      </c>
      <c r="AR821" s="90">
        <f>Taula1[[#This Row],[% Jornada segons contracte
(no posar el símbol %) ]]-Taula1[[#This Row],[% Reducció salari per baix rendiment        (no posar el símbol %)]]</f>
        <v>0</v>
      </c>
      <c r="AS821" s="137">
        <f>ROUND((AT821/100)*22.78356164*Taula1[[#This Row],[Dies treballats període justificat (01/01/2023 - 31/03/2023)              no comptabilitzats com a mes natural sencer]],2)</f>
        <v>0</v>
      </c>
      <c r="AT821" s="90">
        <f>Taula1[[#This Row],[% Jornada segons contracte
(no posar el símbol %) ]]-Taula1[[#This Row],[% Reducció salari per baix rendiment        (no posar el símbol %)]]</f>
        <v>0</v>
      </c>
      <c r="AU821" s="137">
        <f t="shared" si="195"/>
        <v>0</v>
      </c>
      <c r="AV821" s="87"/>
      <c r="AW821" s="136">
        <f>ROUND((AX821/100)*693*Taula1[[#This Row],[Espai reservat Administració  (mesos)]],2)</f>
        <v>0</v>
      </c>
      <c r="AX821" s="90">
        <f>Taula1[[#This Row],[% Jornada segons contracte
(no posar el símbol %) ]]-Taula1[[#This Row],[% Reducció salari per baix rendiment        (no posar el símbol %)]]</f>
        <v>0</v>
      </c>
      <c r="AY821" s="131">
        <f>ROUND((AZ821/100)*22.78356164*Taula1[[#This Row],[Espai reservat Administració (dies)]],2)</f>
        <v>0</v>
      </c>
      <c r="AZ821" s="81">
        <f>Taula1[[#This Row],[% Jornada segons contracte
(no posar el símbol %) ]]-Taula1[[#This Row],[% Reducció salari per baix rendiment        (no posar el símbol %)]]</f>
        <v>0</v>
      </c>
      <c r="BA821" s="82">
        <f t="shared" si="196"/>
        <v>0</v>
      </c>
      <c r="BB821" s="41"/>
      <c r="BC821" s="131">
        <f>IF(Taula1[[#This Row],[Grup justificat     (fer servir opcions de la llista desplegable)]]=1,AI821,0)</f>
        <v>0</v>
      </c>
      <c r="BD821" s="131">
        <f>IF(Taula1[[#This Row],[Grup justificat     (fer servir opcions de la llista desplegable)]]=2,AU821,0)</f>
        <v>0</v>
      </c>
      <c r="BE821" s="41"/>
      <c r="BF821" s="131">
        <f>IF(Taula1[[#This Row],[Espai reservat Administració]]=1,AO821,0)</f>
        <v>0</v>
      </c>
      <c r="BG821" s="82">
        <f>IF(Taula1[[#This Row],[Espai reservat Administració]]=2,BA821,0)</f>
        <v>0</v>
      </c>
      <c r="BH821" s="41"/>
      <c r="BI821" s="126">
        <f>IF(Taula1[[#This Row],[Grup justificat     (fer servir opcions de la llista desplegable)]]=1,1,0)</f>
        <v>0</v>
      </c>
      <c r="BJ821" s="126">
        <f>IF(Taula1[[#This Row],[Espai reservat Administració]]=1,1,0)</f>
        <v>0</v>
      </c>
      <c r="BK821" s="111"/>
      <c r="BL821" s="126">
        <f>IF(Taula1[[#This Row],[Grup justificat     (fer servir opcions de la llista desplegable)]]=2,1,0)</f>
        <v>0</v>
      </c>
      <c r="BM821" s="126">
        <f>IF(Taula1[[#This Row],[Espai reservat Administració]]=2,1,0)</f>
        <v>0</v>
      </c>
      <c r="BN821" s="73"/>
      <c r="BO821" s="73"/>
      <c r="BP821" s="73"/>
      <c r="BQ821" s="73"/>
      <c r="BR821" s="73"/>
      <c r="BS821" s="73"/>
      <c r="BT821" s="73"/>
      <c r="BU821" s="73"/>
      <c r="BV821" s="73"/>
      <c r="BW821" s="73"/>
      <c r="BX821" s="73"/>
      <c r="BY821" s="73"/>
      <c r="BZ821" s="73"/>
      <c r="CA821" s="73"/>
      <c r="CB821" s="73"/>
      <c r="CC821" s="73"/>
      <c r="CD821" s="73"/>
      <c r="CE821" s="73"/>
      <c r="CF821" s="73"/>
      <c r="CG821" s="63">
        <f t="shared" si="197"/>
        <v>0</v>
      </c>
      <c r="CH821" s="63">
        <f t="shared" si="198"/>
        <v>0</v>
      </c>
      <c r="CI821" s="73"/>
      <c r="CJ821" s="63">
        <f>IF(Taula1[[#This Row],[Tipus de contracte                                  (fer servir opcions de la llista desplegable)]]="Indefinit",1,0)</f>
        <v>0</v>
      </c>
      <c r="CK821" s="63">
        <f>IF(Taula1[[#This Row],[Tipus de contracte                                  (fer servir opcions de la llista desplegable)]]="Temporal, igual o superior a 6 mesos",1,0)</f>
        <v>0</v>
      </c>
      <c r="CL821" s="63">
        <f>IF(Taula1[[#This Row],[Tipus de contracte                                  (fer servir opcions de la llista desplegable)]]="Substitució per IT",1,0)</f>
        <v>0</v>
      </c>
      <c r="CM821" s="73"/>
      <c r="CN821" s="63">
        <f>IF(Taula1[[#This Row],[Relació llocs de treball]]&gt;=1,1,0)</f>
        <v>0</v>
      </c>
      <c r="CO821" s="73"/>
      <c r="CP821" s="63">
        <f>IF(Taula1[[#This Row],[Identitat de gènere                                                          (fer servir opcions de la llista desplegable)]]="Home",1,0)</f>
        <v>0</v>
      </c>
      <c r="CQ821" s="63">
        <f>IF(Taula1[[#This Row],[Identitat de gènere                                                          (fer servir opcions de la llista desplegable)]]="Dona",1,0)</f>
        <v>0</v>
      </c>
      <c r="CR821" s="63">
        <f>IF(Taula1[[#This Row],[Identitat de gènere                                                          (fer servir opcions de la llista desplegable)]]="No binari",1,0)</f>
        <v>0</v>
      </c>
      <c r="CS821" s="73"/>
      <c r="CT821" s="63">
        <f t="shared" si="192"/>
        <v>0</v>
      </c>
      <c r="CU821" s="64">
        <f t="shared" si="199"/>
        <v>0</v>
      </c>
      <c r="CW821" s="64">
        <f t="shared" si="200"/>
        <v>0</v>
      </c>
      <c r="CX821" s="64">
        <f t="shared" si="201"/>
        <v>0</v>
      </c>
      <c r="CY821" s="64">
        <f t="shared" si="202"/>
        <v>0</v>
      </c>
      <c r="CZ821" s="64">
        <f t="shared" si="203"/>
        <v>0</v>
      </c>
      <c r="DB821" s="64">
        <f t="shared" si="204"/>
        <v>0</v>
      </c>
      <c r="DC821" s="64">
        <f t="shared" si="205"/>
        <v>0</v>
      </c>
      <c r="DD821" s="64">
        <f t="shared" si="206"/>
        <v>0</v>
      </c>
      <c r="DE821" s="64">
        <f t="shared" si="207"/>
        <v>0</v>
      </c>
    </row>
    <row r="822" spans="2:109" x14ac:dyDescent="0.3">
      <c r="B822" s="167"/>
      <c r="C822" s="186"/>
      <c r="D822" s="2"/>
      <c r="E822" s="67"/>
      <c r="F822" s="5"/>
      <c r="G822" s="5"/>
      <c r="H822" s="187"/>
      <c r="I822" s="111" t="str">
        <f ca="1">IF(Taula1[[#This Row],[Data naixement (format dd/mm/aaaa)]]="","0",DATEDIF(Taula1[[#This Row],[Data naixement (format dd/mm/aaaa)]],TODAY(),"Y"))</f>
        <v>0</v>
      </c>
      <c r="J822" s="6"/>
      <c r="K822" s="6"/>
      <c r="L822" s="6"/>
      <c r="M822" s="6"/>
      <c r="N822" s="56"/>
      <c r="O822" s="56"/>
      <c r="P822" s="56"/>
      <c r="Q822" s="6"/>
      <c r="R822" s="7"/>
      <c r="S822" s="143">
        <f>Taula1[[#This Row],[Mesos naturals sencers treballats període justificat (01/01/2023 - 31/03/2023)]]</f>
        <v>0</v>
      </c>
      <c r="T822" s="194">
        <f>Taula1[[#This Row],[Dies treballats període justificat (01/01/2023 - 31/03/2023)              no comptabilitzats com a mes natural sencer]]</f>
        <v>0</v>
      </c>
      <c r="U822" s="12"/>
      <c r="V822" s="7"/>
      <c r="W822" s="188"/>
      <c r="X822" s="188"/>
      <c r="Y822" s="188"/>
      <c r="Z822" s="188"/>
      <c r="AA822" s="190"/>
      <c r="AB822" s="143">
        <f>Taula1[[#This Row],[Grup justificat     (fer servir opcions de la llista desplegable)]]</f>
        <v>0</v>
      </c>
      <c r="AC822" s="182"/>
      <c r="AD822" s="39"/>
      <c r="AE822" s="131">
        <f>ROUND((AF822/100)*756*Taula1[[#This Row],[Mesos naturals sencers treballats període justificat (01/01/2023 - 31/03/2023)]],2)</f>
        <v>0</v>
      </c>
      <c r="AF822" s="81">
        <f>Taula1[[#This Row],[% Jornada segons contracte
(no posar el símbol %) ]]-Taula1[[#This Row],[% Reducció salari per baix rendiment        (no posar el símbol %)]]</f>
        <v>0</v>
      </c>
      <c r="AG822" s="131">
        <f>ROUND((AH822/100)*24.8547945*Taula1[[#This Row],[Dies treballats període justificat (01/01/2023 - 31/03/2023)              no comptabilitzats com a mes natural sencer]],2)</f>
        <v>0</v>
      </c>
      <c r="AH822" s="79">
        <f>Taula1[[#This Row],[% Jornada segons contracte
(no posar el símbol %) ]]-Taula1[[#This Row],[% Reducció salari per baix rendiment        (no posar el símbol %)]]</f>
        <v>0</v>
      </c>
      <c r="AI822" s="131">
        <f t="shared" si="193"/>
        <v>0</v>
      </c>
      <c r="AJ822" s="39"/>
      <c r="AK822" s="131">
        <f>ROUND((AL822/100)*756*Taula1[[#This Row],[Espai reservat Administració  (mesos)]],2)</f>
        <v>0</v>
      </c>
      <c r="AL822" s="81">
        <f>Taula1[[#This Row],[% Jornada segons contracte
(no posar el símbol %) ]]-Taula1[[#This Row],[% Reducció salari per baix rendiment        (no posar el símbol %)]]</f>
        <v>0</v>
      </c>
      <c r="AM822" s="131">
        <f>ROUND((AN822/100)*24.8547945*Taula1[[#This Row],[Espai reservat Administració (dies)]],2)</f>
        <v>0</v>
      </c>
      <c r="AN822" s="79">
        <f>Taula1[[#This Row],[% Jornada segons contracte
(no posar el símbol %) ]]-Taula1[[#This Row],[% Reducció salari per baix rendiment        (no posar el símbol %)]]</f>
        <v>0</v>
      </c>
      <c r="AO822" s="131">
        <f t="shared" si="194"/>
        <v>0</v>
      </c>
      <c r="AP822" s="87"/>
      <c r="AQ822" s="137">
        <f>ROUND((AR822/100)*693*Taula1[[#This Row],[Mesos naturals sencers treballats període justificat (01/01/2023 - 31/03/2023)]],2)</f>
        <v>0</v>
      </c>
      <c r="AR822" s="90">
        <f>Taula1[[#This Row],[% Jornada segons contracte
(no posar el símbol %) ]]-Taula1[[#This Row],[% Reducció salari per baix rendiment        (no posar el símbol %)]]</f>
        <v>0</v>
      </c>
      <c r="AS822" s="137">
        <f>ROUND((AT822/100)*22.78356164*Taula1[[#This Row],[Dies treballats període justificat (01/01/2023 - 31/03/2023)              no comptabilitzats com a mes natural sencer]],2)</f>
        <v>0</v>
      </c>
      <c r="AT822" s="90">
        <f>Taula1[[#This Row],[% Jornada segons contracte
(no posar el símbol %) ]]-Taula1[[#This Row],[% Reducció salari per baix rendiment        (no posar el símbol %)]]</f>
        <v>0</v>
      </c>
      <c r="AU822" s="137">
        <f t="shared" si="195"/>
        <v>0</v>
      </c>
      <c r="AV822" s="87"/>
      <c r="AW822" s="136">
        <f>ROUND((AX822/100)*693*Taula1[[#This Row],[Espai reservat Administració  (mesos)]],2)</f>
        <v>0</v>
      </c>
      <c r="AX822" s="90">
        <f>Taula1[[#This Row],[% Jornada segons contracte
(no posar el símbol %) ]]-Taula1[[#This Row],[% Reducció salari per baix rendiment        (no posar el símbol %)]]</f>
        <v>0</v>
      </c>
      <c r="AY822" s="131">
        <f>ROUND((AZ822/100)*22.78356164*Taula1[[#This Row],[Espai reservat Administració (dies)]],2)</f>
        <v>0</v>
      </c>
      <c r="AZ822" s="81">
        <f>Taula1[[#This Row],[% Jornada segons contracte
(no posar el símbol %) ]]-Taula1[[#This Row],[% Reducció salari per baix rendiment        (no posar el símbol %)]]</f>
        <v>0</v>
      </c>
      <c r="BA822" s="82">
        <f t="shared" si="196"/>
        <v>0</v>
      </c>
      <c r="BB822" s="41"/>
      <c r="BC822" s="131">
        <f>IF(Taula1[[#This Row],[Grup justificat     (fer servir opcions de la llista desplegable)]]=1,AI822,0)</f>
        <v>0</v>
      </c>
      <c r="BD822" s="131">
        <f>IF(Taula1[[#This Row],[Grup justificat     (fer servir opcions de la llista desplegable)]]=2,AU822,0)</f>
        <v>0</v>
      </c>
      <c r="BE822" s="41"/>
      <c r="BF822" s="131">
        <f>IF(Taula1[[#This Row],[Espai reservat Administració]]=1,AO822,0)</f>
        <v>0</v>
      </c>
      <c r="BG822" s="82">
        <f>IF(Taula1[[#This Row],[Espai reservat Administració]]=2,BA822,0)</f>
        <v>0</v>
      </c>
      <c r="BH822" s="41"/>
      <c r="BI822" s="126">
        <f>IF(Taula1[[#This Row],[Grup justificat     (fer servir opcions de la llista desplegable)]]=1,1,0)</f>
        <v>0</v>
      </c>
      <c r="BJ822" s="126">
        <f>IF(Taula1[[#This Row],[Espai reservat Administració]]=1,1,0)</f>
        <v>0</v>
      </c>
      <c r="BK822" s="111"/>
      <c r="BL822" s="126">
        <f>IF(Taula1[[#This Row],[Grup justificat     (fer servir opcions de la llista desplegable)]]=2,1,0)</f>
        <v>0</v>
      </c>
      <c r="BM822" s="126">
        <f>IF(Taula1[[#This Row],[Espai reservat Administració]]=2,1,0)</f>
        <v>0</v>
      </c>
      <c r="BN822" s="73"/>
      <c r="BO822" s="73"/>
      <c r="BP822" s="73"/>
      <c r="BQ822" s="73"/>
      <c r="BR822" s="73"/>
      <c r="BS822" s="73"/>
      <c r="BT822" s="73"/>
      <c r="BU822" s="73"/>
      <c r="BV822" s="73"/>
      <c r="BW822" s="73"/>
      <c r="BX822" s="73"/>
      <c r="BY822" s="73"/>
      <c r="BZ822" s="73"/>
      <c r="CA822" s="73"/>
      <c r="CB822" s="73"/>
      <c r="CC822" s="73"/>
      <c r="CD822" s="73"/>
      <c r="CE822" s="73"/>
      <c r="CF822" s="73"/>
      <c r="CG822" s="63">
        <f t="shared" si="197"/>
        <v>0</v>
      </c>
      <c r="CH822" s="63">
        <f t="shared" si="198"/>
        <v>0</v>
      </c>
      <c r="CI822" s="73"/>
      <c r="CJ822" s="63">
        <f>IF(Taula1[[#This Row],[Tipus de contracte                                  (fer servir opcions de la llista desplegable)]]="Indefinit",1,0)</f>
        <v>0</v>
      </c>
      <c r="CK822" s="63">
        <f>IF(Taula1[[#This Row],[Tipus de contracte                                  (fer servir opcions de la llista desplegable)]]="Temporal, igual o superior a 6 mesos",1,0)</f>
        <v>0</v>
      </c>
      <c r="CL822" s="63">
        <f>IF(Taula1[[#This Row],[Tipus de contracte                                  (fer servir opcions de la llista desplegable)]]="Substitució per IT",1,0)</f>
        <v>0</v>
      </c>
      <c r="CM822" s="73"/>
      <c r="CN822" s="63">
        <f>IF(Taula1[[#This Row],[Relació llocs de treball]]&gt;=1,1,0)</f>
        <v>0</v>
      </c>
      <c r="CO822" s="73"/>
      <c r="CP822" s="63">
        <f>IF(Taula1[[#This Row],[Identitat de gènere                                                          (fer servir opcions de la llista desplegable)]]="Home",1,0)</f>
        <v>0</v>
      </c>
      <c r="CQ822" s="63">
        <f>IF(Taula1[[#This Row],[Identitat de gènere                                                          (fer servir opcions de la llista desplegable)]]="Dona",1,0)</f>
        <v>0</v>
      </c>
      <c r="CR822" s="63">
        <f>IF(Taula1[[#This Row],[Identitat de gènere                                                          (fer servir opcions de la llista desplegable)]]="No binari",1,0)</f>
        <v>0</v>
      </c>
      <c r="CS822" s="73"/>
      <c r="CT822" s="63">
        <f t="shared" si="192"/>
        <v>0</v>
      </c>
      <c r="CU822" s="64">
        <f t="shared" si="199"/>
        <v>0</v>
      </c>
      <c r="CW822" s="64">
        <f t="shared" si="200"/>
        <v>0</v>
      </c>
      <c r="CX822" s="64">
        <f t="shared" si="201"/>
        <v>0</v>
      </c>
      <c r="CY822" s="64">
        <f t="shared" si="202"/>
        <v>0</v>
      </c>
      <c r="CZ822" s="64">
        <f t="shared" si="203"/>
        <v>0</v>
      </c>
      <c r="DB822" s="64">
        <f t="shared" si="204"/>
        <v>0</v>
      </c>
      <c r="DC822" s="64">
        <f t="shared" si="205"/>
        <v>0</v>
      </c>
      <c r="DD822" s="64">
        <f t="shared" si="206"/>
        <v>0</v>
      </c>
      <c r="DE822" s="64">
        <f t="shared" si="207"/>
        <v>0</v>
      </c>
    </row>
    <row r="823" spans="2:109" x14ac:dyDescent="0.3">
      <c r="B823" s="167"/>
      <c r="C823" s="186"/>
      <c r="D823" s="2"/>
      <c r="E823" s="67"/>
      <c r="F823" s="5"/>
      <c r="G823" s="5"/>
      <c r="H823" s="187"/>
      <c r="I823" s="111" t="str">
        <f ca="1">IF(Taula1[[#This Row],[Data naixement (format dd/mm/aaaa)]]="","0",DATEDIF(Taula1[[#This Row],[Data naixement (format dd/mm/aaaa)]],TODAY(),"Y"))</f>
        <v>0</v>
      </c>
      <c r="J823" s="6"/>
      <c r="K823" s="6"/>
      <c r="L823" s="6"/>
      <c r="M823" s="6"/>
      <c r="N823" s="56"/>
      <c r="O823" s="56"/>
      <c r="P823" s="56"/>
      <c r="Q823" s="6"/>
      <c r="R823" s="7"/>
      <c r="S823" s="143">
        <f>Taula1[[#This Row],[Mesos naturals sencers treballats període justificat (01/01/2023 - 31/03/2023)]]</f>
        <v>0</v>
      </c>
      <c r="T823" s="194">
        <f>Taula1[[#This Row],[Dies treballats període justificat (01/01/2023 - 31/03/2023)              no comptabilitzats com a mes natural sencer]]</f>
        <v>0</v>
      </c>
      <c r="U823" s="12"/>
      <c r="V823" s="7"/>
      <c r="W823" s="188"/>
      <c r="X823" s="188"/>
      <c r="Y823" s="188"/>
      <c r="Z823" s="188"/>
      <c r="AA823" s="190"/>
      <c r="AB823" s="143">
        <f>Taula1[[#This Row],[Grup justificat     (fer servir opcions de la llista desplegable)]]</f>
        <v>0</v>
      </c>
      <c r="AC823" s="182"/>
      <c r="AD823" s="39"/>
      <c r="AE823" s="131">
        <f>ROUND((AF823/100)*756*Taula1[[#This Row],[Mesos naturals sencers treballats període justificat (01/01/2023 - 31/03/2023)]],2)</f>
        <v>0</v>
      </c>
      <c r="AF823" s="81">
        <f>Taula1[[#This Row],[% Jornada segons contracte
(no posar el símbol %) ]]-Taula1[[#This Row],[% Reducció salari per baix rendiment        (no posar el símbol %)]]</f>
        <v>0</v>
      </c>
      <c r="AG823" s="131">
        <f>ROUND((AH823/100)*24.8547945*Taula1[[#This Row],[Dies treballats període justificat (01/01/2023 - 31/03/2023)              no comptabilitzats com a mes natural sencer]],2)</f>
        <v>0</v>
      </c>
      <c r="AH823" s="79">
        <f>Taula1[[#This Row],[% Jornada segons contracte
(no posar el símbol %) ]]-Taula1[[#This Row],[% Reducció salari per baix rendiment        (no posar el símbol %)]]</f>
        <v>0</v>
      </c>
      <c r="AI823" s="131">
        <f t="shared" si="193"/>
        <v>0</v>
      </c>
      <c r="AJ823" s="39"/>
      <c r="AK823" s="131">
        <f>ROUND((AL823/100)*756*Taula1[[#This Row],[Espai reservat Administració  (mesos)]],2)</f>
        <v>0</v>
      </c>
      <c r="AL823" s="81">
        <f>Taula1[[#This Row],[% Jornada segons contracte
(no posar el símbol %) ]]-Taula1[[#This Row],[% Reducció salari per baix rendiment        (no posar el símbol %)]]</f>
        <v>0</v>
      </c>
      <c r="AM823" s="131">
        <f>ROUND((AN823/100)*24.8547945*Taula1[[#This Row],[Espai reservat Administració (dies)]],2)</f>
        <v>0</v>
      </c>
      <c r="AN823" s="79">
        <f>Taula1[[#This Row],[% Jornada segons contracte
(no posar el símbol %) ]]-Taula1[[#This Row],[% Reducció salari per baix rendiment        (no posar el símbol %)]]</f>
        <v>0</v>
      </c>
      <c r="AO823" s="131">
        <f t="shared" si="194"/>
        <v>0</v>
      </c>
      <c r="AP823" s="87"/>
      <c r="AQ823" s="137">
        <f>ROUND((AR823/100)*693*Taula1[[#This Row],[Mesos naturals sencers treballats període justificat (01/01/2023 - 31/03/2023)]],2)</f>
        <v>0</v>
      </c>
      <c r="AR823" s="90">
        <f>Taula1[[#This Row],[% Jornada segons contracte
(no posar el símbol %) ]]-Taula1[[#This Row],[% Reducció salari per baix rendiment        (no posar el símbol %)]]</f>
        <v>0</v>
      </c>
      <c r="AS823" s="137">
        <f>ROUND((AT823/100)*22.78356164*Taula1[[#This Row],[Dies treballats període justificat (01/01/2023 - 31/03/2023)              no comptabilitzats com a mes natural sencer]],2)</f>
        <v>0</v>
      </c>
      <c r="AT823" s="90">
        <f>Taula1[[#This Row],[% Jornada segons contracte
(no posar el símbol %) ]]-Taula1[[#This Row],[% Reducció salari per baix rendiment        (no posar el símbol %)]]</f>
        <v>0</v>
      </c>
      <c r="AU823" s="137">
        <f t="shared" si="195"/>
        <v>0</v>
      </c>
      <c r="AV823" s="87"/>
      <c r="AW823" s="136">
        <f>ROUND((AX823/100)*693*Taula1[[#This Row],[Espai reservat Administració  (mesos)]],2)</f>
        <v>0</v>
      </c>
      <c r="AX823" s="90">
        <f>Taula1[[#This Row],[% Jornada segons contracte
(no posar el símbol %) ]]-Taula1[[#This Row],[% Reducció salari per baix rendiment        (no posar el símbol %)]]</f>
        <v>0</v>
      </c>
      <c r="AY823" s="131">
        <f>ROUND((AZ823/100)*22.78356164*Taula1[[#This Row],[Espai reservat Administració (dies)]],2)</f>
        <v>0</v>
      </c>
      <c r="AZ823" s="81">
        <f>Taula1[[#This Row],[% Jornada segons contracte
(no posar el símbol %) ]]-Taula1[[#This Row],[% Reducció salari per baix rendiment        (no posar el símbol %)]]</f>
        <v>0</v>
      </c>
      <c r="BA823" s="82">
        <f t="shared" si="196"/>
        <v>0</v>
      </c>
      <c r="BB823" s="41"/>
      <c r="BC823" s="131">
        <f>IF(Taula1[[#This Row],[Grup justificat     (fer servir opcions de la llista desplegable)]]=1,AI823,0)</f>
        <v>0</v>
      </c>
      <c r="BD823" s="131">
        <f>IF(Taula1[[#This Row],[Grup justificat     (fer servir opcions de la llista desplegable)]]=2,AU823,0)</f>
        <v>0</v>
      </c>
      <c r="BE823" s="41"/>
      <c r="BF823" s="131">
        <f>IF(Taula1[[#This Row],[Espai reservat Administració]]=1,AO823,0)</f>
        <v>0</v>
      </c>
      <c r="BG823" s="82">
        <f>IF(Taula1[[#This Row],[Espai reservat Administració]]=2,BA823,0)</f>
        <v>0</v>
      </c>
      <c r="BH823" s="41"/>
      <c r="BI823" s="126">
        <f>IF(Taula1[[#This Row],[Grup justificat     (fer servir opcions de la llista desplegable)]]=1,1,0)</f>
        <v>0</v>
      </c>
      <c r="BJ823" s="126">
        <f>IF(Taula1[[#This Row],[Espai reservat Administració]]=1,1,0)</f>
        <v>0</v>
      </c>
      <c r="BK823" s="111"/>
      <c r="BL823" s="126">
        <f>IF(Taula1[[#This Row],[Grup justificat     (fer servir opcions de la llista desplegable)]]=2,1,0)</f>
        <v>0</v>
      </c>
      <c r="BM823" s="126">
        <f>IF(Taula1[[#This Row],[Espai reservat Administració]]=2,1,0)</f>
        <v>0</v>
      </c>
      <c r="BN823" s="73"/>
      <c r="BO823" s="73"/>
      <c r="BP823" s="73"/>
      <c r="BQ823" s="73"/>
      <c r="BR823" s="73"/>
      <c r="BS823" s="73"/>
      <c r="BT823" s="73"/>
      <c r="BU823" s="73"/>
      <c r="BV823" s="73"/>
      <c r="BW823" s="73"/>
      <c r="BX823" s="73"/>
      <c r="BY823" s="73"/>
      <c r="BZ823" s="73"/>
      <c r="CA823" s="73"/>
      <c r="CB823" s="73"/>
      <c r="CC823" s="73"/>
      <c r="CD823" s="73"/>
      <c r="CE823" s="73"/>
      <c r="CF823" s="73"/>
      <c r="CG823" s="63">
        <f t="shared" si="197"/>
        <v>0</v>
      </c>
      <c r="CH823" s="63">
        <f t="shared" si="198"/>
        <v>0</v>
      </c>
      <c r="CI823" s="73"/>
      <c r="CJ823" s="63">
        <f>IF(Taula1[[#This Row],[Tipus de contracte                                  (fer servir opcions de la llista desplegable)]]="Indefinit",1,0)</f>
        <v>0</v>
      </c>
      <c r="CK823" s="63">
        <f>IF(Taula1[[#This Row],[Tipus de contracte                                  (fer servir opcions de la llista desplegable)]]="Temporal, igual o superior a 6 mesos",1,0)</f>
        <v>0</v>
      </c>
      <c r="CL823" s="63">
        <f>IF(Taula1[[#This Row],[Tipus de contracte                                  (fer servir opcions de la llista desplegable)]]="Substitució per IT",1,0)</f>
        <v>0</v>
      </c>
      <c r="CM823" s="73"/>
      <c r="CN823" s="63">
        <f>IF(Taula1[[#This Row],[Relació llocs de treball]]&gt;=1,1,0)</f>
        <v>0</v>
      </c>
      <c r="CO823" s="73"/>
      <c r="CP823" s="63">
        <f>IF(Taula1[[#This Row],[Identitat de gènere                                                          (fer servir opcions de la llista desplegable)]]="Home",1,0)</f>
        <v>0</v>
      </c>
      <c r="CQ823" s="63">
        <f>IF(Taula1[[#This Row],[Identitat de gènere                                                          (fer servir opcions de la llista desplegable)]]="Dona",1,0)</f>
        <v>0</v>
      </c>
      <c r="CR823" s="63">
        <f>IF(Taula1[[#This Row],[Identitat de gènere                                                          (fer servir opcions de la llista desplegable)]]="No binari",1,0)</f>
        <v>0</v>
      </c>
      <c r="CS823" s="73"/>
      <c r="CT823" s="63">
        <f t="shared" si="192"/>
        <v>0</v>
      </c>
      <c r="CU823" s="64">
        <f t="shared" si="199"/>
        <v>0</v>
      </c>
      <c r="CW823" s="64">
        <f t="shared" si="200"/>
        <v>0</v>
      </c>
      <c r="CX823" s="64">
        <f t="shared" si="201"/>
        <v>0</v>
      </c>
      <c r="CY823" s="64">
        <f t="shared" si="202"/>
        <v>0</v>
      </c>
      <c r="CZ823" s="64">
        <f t="shared" si="203"/>
        <v>0</v>
      </c>
      <c r="DB823" s="64">
        <f t="shared" si="204"/>
        <v>0</v>
      </c>
      <c r="DC823" s="64">
        <f t="shared" si="205"/>
        <v>0</v>
      </c>
      <c r="DD823" s="64">
        <f t="shared" si="206"/>
        <v>0</v>
      </c>
      <c r="DE823" s="64">
        <f t="shared" si="207"/>
        <v>0</v>
      </c>
    </row>
    <row r="824" spans="2:109" x14ac:dyDescent="0.3">
      <c r="B824" s="167"/>
      <c r="C824" s="186"/>
      <c r="D824" s="2"/>
      <c r="E824" s="67"/>
      <c r="F824" s="5"/>
      <c r="G824" s="5"/>
      <c r="H824" s="187"/>
      <c r="I824" s="111" t="str">
        <f ca="1">IF(Taula1[[#This Row],[Data naixement (format dd/mm/aaaa)]]="","0",DATEDIF(Taula1[[#This Row],[Data naixement (format dd/mm/aaaa)]],TODAY(),"Y"))</f>
        <v>0</v>
      </c>
      <c r="J824" s="6"/>
      <c r="K824" s="6"/>
      <c r="L824" s="6"/>
      <c r="M824" s="6"/>
      <c r="N824" s="56"/>
      <c r="O824" s="56"/>
      <c r="P824" s="56"/>
      <c r="Q824" s="6"/>
      <c r="R824" s="7"/>
      <c r="S824" s="143">
        <f>Taula1[[#This Row],[Mesos naturals sencers treballats període justificat (01/01/2023 - 31/03/2023)]]</f>
        <v>0</v>
      </c>
      <c r="T824" s="194">
        <f>Taula1[[#This Row],[Dies treballats període justificat (01/01/2023 - 31/03/2023)              no comptabilitzats com a mes natural sencer]]</f>
        <v>0</v>
      </c>
      <c r="U824" s="12"/>
      <c r="V824" s="7"/>
      <c r="W824" s="188"/>
      <c r="X824" s="188"/>
      <c r="Y824" s="188"/>
      <c r="Z824" s="188"/>
      <c r="AA824" s="190"/>
      <c r="AB824" s="143">
        <f>Taula1[[#This Row],[Grup justificat     (fer servir opcions de la llista desplegable)]]</f>
        <v>0</v>
      </c>
      <c r="AC824" s="182"/>
      <c r="AD824" s="39"/>
      <c r="AE824" s="131">
        <f>ROUND((AF824/100)*756*Taula1[[#This Row],[Mesos naturals sencers treballats període justificat (01/01/2023 - 31/03/2023)]],2)</f>
        <v>0</v>
      </c>
      <c r="AF824" s="81">
        <f>Taula1[[#This Row],[% Jornada segons contracte
(no posar el símbol %) ]]-Taula1[[#This Row],[% Reducció salari per baix rendiment        (no posar el símbol %)]]</f>
        <v>0</v>
      </c>
      <c r="AG824" s="131">
        <f>ROUND((AH824/100)*24.8547945*Taula1[[#This Row],[Dies treballats període justificat (01/01/2023 - 31/03/2023)              no comptabilitzats com a mes natural sencer]],2)</f>
        <v>0</v>
      </c>
      <c r="AH824" s="79">
        <f>Taula1[[#This Row],[% Jornada segons contracte
(no posar el símbol %) ]]-Taula1[[#This Row],[% Reducció salari per baix rendiment        (no posar el símbol %)]]</f>
        <v>0</v>
      </c>
      <c r="AI824" s="131">
        <f t="shared" si="193"/>
        <v>0</v>
      </c>
      <c r="AJ824" s="39"/>
      <c r="AK824" s="131">
        <f>ROUND((AL824/100)*756*Taula1[[#This Row],[Espai reservat Administració  (mesos)]],2)</f>
        <v>0</v>
      </c>
      <c r="AL824" s="81">
        <f>Taula1[[#This Row],[% Jornada segons contracte
(no posar el símbol %) ]]-Taula1[[#This Row],[% Reducció salari per baix rendiment        (no posar el símbol %)]]</f>
        <v>0</v>
      </c>
      <c r="AM824" s="131">
        <f>ROUND((AN824/100)*24.8547945*Taula1[[#This Row],[Espai reservat Administració (dies)]],2)</f>
        <v>0</v>
      </c>
      <c r="AN824" s="79">
        <f>Taula1[[#This Row],[% Jornada segons contracte
(no posar el símbol %) ]]-Taula1[[#This Row],[% Reducció salari per baix rendiment        (no posar el símbol %)]]</f>
        <v>0</v>
      </c>
      <c r="AO824" s="131">
        <f t="shared" si="194"/>
        <v>0</v>
      </c>
      <c r="AP824" s="87"/>
      <c r="AQ824" s="137">
        <f>ROUND((AR824/100)*693*Taula1[[#This Row],[Mesos naturals sencers treballats període justificat (01/01/2023 - 31/03/2023)]],2)</f>
        <v>0</v>
      </c>
      <c r="AR824" s="90">
        <f>Taula1[[#This Row],[% Jornada segons contracte
(no posar el símbol %) ]]-Taula1[[#This Row],[% Reducció salari per baix rendiment        (no posar el símbol %)]]</f>
        <v>0</v>
      </c>
      <c r="AS824" s="137">
        <f>ROUND((AT824/100)*22.78356164*Taula1[[#This Row],[Dies treballats període justificat (01/01/2023 - 31/03/2023)              no comptabilitzats com a mes natural sencer]],2)</f>
        <v>0</v>
      </c>
      <c r="AT824" s="90">
        <f>Taula1[[#This Row],[% Jornada segons contracte
(no posar el símbol %) ]]-Taula1[[#This Row],[% Reducció salari per baix rendiment        (no posar el símbol %)]]</f>
        <v>0</v>
      </c>
      <c r="AU824" s="137">
        <f t="shared" si="195"/>
        <v>0</v>
      </c>
      <c r="AV824" s="87"/>
      <c r="AW824" s="136">
        <f>ROUND((AX824/100)*693*Taula1[[#This Row],[Espai reservat Administració  (mesos)]],2)</f>
        <v>0</v>
      </c>
      <c r="AX824" s="90">
        <f>Taula1[[#This Row],[% Jornada segons contracte
(no posar el símbol %) ]]-Taula1[[#This Row],[% Reducció salari per baix rendiment        (no posar el símbol %)]]</f>
        <v>0</v>
      </c>
      <c r="AY824" s="131">
        <f>ROUND((AZ824/100)*22.78356164*Taula1[[#This Row],[Espai reservat Administració (dies)]],2)</f>
        <v>0</v>
      </c>
      <c r="AZ824" s="81">
        <f>Taula1[[#This Row],[% Jornada segons contracte
(no posar el símbol %) ]]-Taula1[[#This Row],[% Reducció salari per baix rendiment        (no posar el símbol %)]]</f>
        <v>0</v>
      </c>
      <c r="BA824" s="82">
        <f t="shared" si="196"/>
        <v>0</v>
      </c>
      <c r="BB824" s="41"/>
      <c r="BC824" s="131">
        <f>IF(Taula1[[#This Row],[Grup justificat     (fer servir opcions de la llista desplegable)]]=1,AI824,0)</f>
        <v>0</v>
      </c>
      <c r="BD824" s="131">
        <f>IF(Taula1[[#This Row],[Grup justificat     (fer servir opcions de la llista desplegable)]]=2,AU824,0)</f>
        <v>0</v>
      </c>
      <c r="BE824" s="41"/>
      <c r="BF824" s="131">
        <f>IF(Taula1[[#This Row],[Espai reservat Administració]]=1,AO824,0)</f>
        <v>0</v>
      </c>
      <c r="BG824" s="82">
        <f>IF(Taula1[[#This Row],[Espai reservat Administració]]=2,BA824,0)</f>
        <v>0</v>
      </c>
      <c r="BH824" s="41"/>
      <c r="BI824" s="126">
        <f>IF(Taula1[[#This Row],[Grup justificat     (fer servir opcions de la llista desplegable)]]=1,1,0)</f>
        <v>0</v>
      </c>
      <c r="BJ824" s="126">
        <f>IF(Taula1[[#This Row],[Espai reservat Administració]]=1,1,0)</f>
        <v>0</v>
      </c>
      <c r="BK824" s="111"/>
      <c r="BL824" s="126">
        <f>IF(Taula1[[#This Row],[Grup justificat     (fer servir opcions de la llista desplegable)]]=2,1,0)</f>
        <v>0</v>
      </c>
      <c r="BM824" s="126">
        <f>IF(Taula1[[#This Row],[Espai reservat Administració]]=2,1,0)</f>
        <v>0</v>
      </c>
      <c r="BN824" s="73"/>
      <c r="BO824" s="73"/>
      <c r="BP824" s="73"/>
      <c r="BQ824" s="73"/>
      <c r="BR824" s="73"/>
      <c r="BS824" s="73"/>
      <c r="BT824" s="73"/>
      <c r="BU824" s="73"/>
      <c r="BV824" s="73"/>
      <c r="BW824" s="73"/>
      <c r="BX824" s="73"/>
      <c r="BY824" s="73"/>
      <c r="BZ824" s="73"/>
      <c r="CA824" s="73"/>
      <c r="CB824" s="73"/>
      <c r="CC824" s="73"/>
      <c r="CD824" s="73"/>
      <c r="CE824" s="73"/>
      <c r="CF824" s="73"/>
      <c r="CG824" s="63">
        <f t="shared" si="197"/>
        <v>0</v>
      </c>
      <c r="CH824" s="63">
        <f t="shared" si="198"/>
        <v>0</v>
      </c>
      <c r="CI824" s="73"/>
      <c r="CJ824" s="63">
        <f>IF(Taula1[[#This Row],[Tipus de contracte                                  (fer servir opcions de la llista desplegable)]]="Indefinit",1,0)</f>
        <v>0</v>
      </c>
      <c r="CK824" s="63">
        <f>IF(Taula1[[#This Row],[Tipus de contracte                                  (fer servir opcions de la llista desplegable)]]="Temporal, igual o superior a 6 mesos",1,0)</f>
        <v>0</v>
      </c>
      <c r="CL824" s="63">
        <f>IF(Taula1[[#This Row],[Tipus de contracte                                  (fer servir opcions de la llista desplegable)]]="Substitució per IT",1,0)</f>
        <v>0</v>
      </c>
      <c r="CM824" s="73"/>
      <c r="CN824" s="63">
        <f>IF(Taula1[[#This Row],[Relació llocs de treball]]&gt;=1,1,0)</f>
        <v>0</v>
      </c>
      <c r="CO824" s="73"/>
      <c r="CP824" s="63">
        <f>IF(Taula1[[#This Row],[Identitat de gènere                                                          (fer servir opcions de la llista desplegable)]]="Home",1,0)</f>
        <v>0</v>
      </c>
      <c r="CQ824" s="63">
        <f>IF(Taula1[[#This Row],[Identitat de gènere                                                          (fer servir opcions de la llista desplegable)]]="Dona",1,0)</f>
        <v>0</v>
      </c>
      <c r="CR824" s="63">
        <f>IF(Taula1[[#This Row],[Identitat de gènere                                                          (fer servir opcions de la llista desplegable)]]="No binari",1,0)</f>
        <v>0</v>
      </c>
      <c r="CS824" s="73"/>
      <c r="CT824" s="63">
        <f t="shared" si="192"/>
        <v>0</v>
      </c>
      <c r="CU824" s="64">
        <f t="shared" si="199"/>
        <v>0</v>
      </c>
      <c r="CW824" s="64">
        <f t="shared" si="200"/>
        <v>0</v>
      </c>
      <c r="CX824" s="64">
        <f t="shared" si="201"/>
        <v>0</v>
      </c>
      <c r="CY824" s="64">
        <f t="shared" si="202"/>
        <v>0</v>
      </c>
      <c r="CZ824" s="64">
        <f t="shared" si="203"/>
        <v>0</v>
      </c>
      <c r="DB824" s="64">
        <f t="shared" si="204"/>
        <v>0</v>
      </c>
      <c r="DC824" s="64">
        <f t="shared" si="205"/>
        <v>0</v>
      </c>
      <c r="DD824" s="64">
        <f t="shared" si="206"/>
        <v>0</v>
      </c>
      <c r="DE824" s="64">
        <f t="shared" si="207"/>
        <v>0</v>
      </c>
    </row>
    <row r="825" spans="2:109" x14ac:dyDescent="0.3">
      <c r="B825" s="167"/>
      <c r="C825" s="186"/>
      <c r="D825" s="2"/>
      <c r="E825" s="67"/>
      <c r="F825" s="5"/>
      <c r="G825" s="5"/>
      <c r="H825" s="187"/>
      <c r="I825" s="111" t="str">
        <f ca="1">IF(Taula1[[#This Row],[Data naixement (format dd/mm/aaaa)]]="","0",DATEDIF(Taula1[[#This Row],[Data naixement (format dd/mm/aaaa)]],TODAY(),"Y"))</f>
        <v>0</v>
      </c>
      <c r="J825" s="6"/>
      <c r="K825" s="6"/>
      <c r="L825" s="6"/>
      <c r="M825" s="6"/>
      <c r="N825" s="56"/>
      <c r="O825" s="56"/>
      <c r="P825" s="56"/>
      <c r="Q825" s="6"/>
      <c r="R825" s="7"/>
      <c r="S825" s="143">
        <f>Taula1[[#This Row],[Mesos naturals sencers treballats període justificat (01/01/2023 - 31/03/2023)]]</f>
        <v>0</v>
      </c>
      <c r="T825" s="194">
        <f>Taula1[[#This Row],[Dies treballats període justificat (01/01/2023 - 31/03/2023)              no comptabilitzats com a mes natural sencer]]</f>
        <v>0</v>
      </c>
      <c r="U825" s="12"/>
      <c r="V825" s="7"/>
      <c r="W825" s="188"/>
      <c r="X825" s="188"/>
      <c r="Y825" s="188"/>
      <c r="Z825" s="188"/>
      <c r="AA825" s="190"/>
      <c r="AB825" s="143">
        <f>Taula1[[#This Row],[Grup justificat     (fer servir opcions de la llista desplegable)]]</f>
        <v>0</v>
      </c>
      <c r="AC825" s="182"/>
      <c r="AD825" s="39"/>
      <c r="AE825" s="131">
        <f>ROUND((AF825/100)*756*Taula1[[#This Row],[Mesos naturals sencers treballats període justificat (01/01/2023 - 31/03/2023)]],2)</f>
        <v>0</v>
      </c>
      <c r="AF825" s="81">
        <f>Taula1[[#This Row],[% Jornada segons contracte
(no posar el símbol %) ]]-Taula1[[#This Row],[% Reducció salari per baix rendiment        (no posar el símbol %)]]</f>
        <v>0</v>
      </c>
      <c r="AG825" s="131">
        <f>ROUND((AH825/100)*24.8547945*Taula1[[#This Row],[Dies treballats període justificat (01/01/2023 - 31/03/2023)              no comptabilitzats com a mes natural sencer]],2)</f>
        <v>0</v>
      </c>
      <c r="AH825" s="79">
        <f>Taula1[[#This Row],[% Jornada segons contracte
(no posar el símbol %) ]]-Taula1[[#This Row],[% Reducció salari per baix rendiment        (no posar el símbol %)]]</f>
        <v>0</v>
      </c>
      <c r="AI825" s="131">
        <f t="shared" si="193"/>
        <v>0</v>
      </c>
      <c r="AJ825" s="39"/>
      <c r="AK825" s="131">
        <f>ROUND((AL825/100)*756*Taula1[[#This Row],[Espai reservat Administració  (mesos)]],2)</f>
        <v>0</v>
      </c>
      <c r="AL825" s="81">
        <f>Taula1[[#This Row],[% Jornada segons contracte
(no posar el símbol %) ]]-Taula1[[#This Row],[% Reducció salari per baix rendiment        (no posar el símbol %)]]</f>
        <v>0</v>
      </c>
      <c r="AM825" s="131">
        <f>ROUND((AN825/100)*24.8547945*Taula1[[#This Row],[Espai reservat Administració (dies)]],2)</f>
        <v>0</v>
      </c>
      <c r="AN825" s="79">
        <f>Taula1[[#This Row],[% Jornada segons contracte
(no posar el símbol %) ]]-Taula1[[#This Row],[% Reducció salari per baix rendiment        (no posar el símbol %)]]</f>
        <v>0</v>
      </c>
      <c r="AO825" s="131">
        <f t="shared" si="194"/>
        <v>0</v>
      </c>
      <c r="AP825" s="87"/>
      <c r="AQ825" s="137">
        <f>ROUND((AR825/100)*693*Taula1[[#This Row],[Mesos naturals sencers treballats període justificat (01/01/2023 - 31/03/2023)]],2)</f>
        <v>0</v>
      </c>
      <c r="AR825" s="90">
        <f>Taula1[[#This Row],[% Jornada segons contracte
(no posar el símbol %) ]]-Taula1[[#This Row],[% Reducció salari per baix rendiment        (no posar el símbol %)]]</f>
        <v>0</v>
      </c>
      <c r="AS825" s="137">
        <f>ROUND((AT825/100)*22.78356164*Taula1[[#This Row],[Dies treballats període justificat (01/01/2023 - 31/03/2023)              no comptabilitzats com a mes natural sencer]],2)</f>
        <v>0</v>
      </c>
      <c r="AT825" s="90">
        <f>Taula1[[#This Row],[% Jornada segons contracte
(no posar el símbol %) ]]-Taula1[[#This Row],[% Reducció salari per baix rendiment        (no posar el símbol %)]]</f>
        <v>0</v>
      </c>
      <c r="AU825" s="137">
        <f t="shared" si="195"/>
        <v>0</v>
      </c>
      <c r="AV825" s="87"/>
      <c r="AW825" s="136">
        <f>ROUND((AX825/100)*693*Taula1[[#This Row],[Espai reservat Administració  (mesos)]],2)</f>
        <v>0</v>
      </c>
      <c r="AX825" s="90">
        <f>Taula1[[#This Row],[% Jornada segons contracte
(no posar el símbol %) ]]-Taula1[[#This Row],[% Reducció salari per baix rendiment        (no posar el símbol %)]]</f>
        <v>0</v>
      </c>
      <c r="AY825" s="131">
        <f>ROUND((AZ825/100)*22.78356164*Taula1[[#This Row],[Espai reservat Administració (dies)]],2)</f>
        <v>0</v>
      </c>
      <c r="AZ825" s="81">
        <f>Taula1[[#This Row],[% Jornada segons contracte
(no posar el símbol %) ]]-Taula1[[#This Row],[% Reducció salari per baix rendiment        (no posar el símbol %)]]</f>
        <v>0</v>
      </c>
      <c r="BA825" s="82">
        <f t="shared" si="196"/>
        <v>0</v>
      </c>
      <c r="BB825" s="41"/>
      <c r="BC825" s="131">
        <f>IF(Taula1[[#This Row],[Grup justificat     (fer servir opcions de la llista desplegable)]]=1,AI825,0)</f>
        <v>0</v>
      </c>
      <c r="BD825" s="131">
        <f>IF(Taula1[[#This Row],[Grup justificat     (fer servir opcions de la llista desplegable)]]=2,AU825,0)</f>
        <v>0</v>
      </c>
      <c r="BE825" s="41"/>
      <c r="BF825" s="131">
        <f>IF(Taula1[[#This Row],[Espai reservat Administració]]=1,AO825,0)</f>
        <v>0</v>
      </c>
      <c r="BG825" s="82">
        <f>IF(Taula1[[#This Row],[Espai reservat Administració]]=2,BA825,0)</f>
        <v>0</v>
      </c>
      <c r="BH825" s="41"/>
      <c r="BI825" s="126">
        <f>IF(Taula1[[#This Row],[Grup justificat     (fer servir opcions de la llista desplegable)]]=1,1,0)</f>
        <v>0</v>
      </c>
      <c r="BJ825" s="126">
        <f>IF(Taula1[[#This Row],[Espai reservat Administració]]=1,1,0)</f>
        <v>0</v>
      </c>
      <c r="BK825" s="111"/>
      <c r="BL825" s="126">
        <f>IF(Taula1[[#This Row],[Grup justificat     (fer servir opcions de la llista desplegable)]]=2,1,0)</f>
        <v>0</v>
      </c>
      <c r="BM825" s="126">
        <f>IF(Taula1[[#This Row],[Espai reservat Administració]]=2,1,0)</f>
        <v>0</v>
      </c>
      <c r="BN825" s="73"/>
      <c r="BO825" s="73"/>
      <c r="BP825" s="73"/>
      <c r="BQ825" s="73"/>
      <c r="BR825" s="73"/>
      <c r="BS825" s="73"/>
      <c r="BT825" s="73"/>
      <c r="BU825" s="73"/>
      <c r="BV825" s="73"/>
      <c r="BW825" s="73"/>
      <c r="BX825" s="73"/>
      <c r="BY825" s="73"/>
      <c r="BZ825" s="73"/>
      <c r="CA825" s="73"/>
      <c r="CB825" s="73"/>
      <c r="CC825" s="73"/>
      <c r="CD825" s="73"/>
      <c r="CE825" s="73"/>
      <c r="CF825" s="73"/>
      <c r="CG825" s="63">
        <f t="shared" si="197"/>
        <v>0</v>
      </c>
      <c r="CH825" s="63">
        <f t="shared" si="198"/>
        <v>0</v>
      </c>
      <c r="CI825" s="73"/>
      <c r="CJ825" s="63">
        <f>IF(Taula1[[#This Row],[Tipus de contracte                                  (fer servir opcions de la llista desplegable)]]="Indefinit",1,0)</f>
        <v>0</v>
      </c>
      <c r="CK825" s="63">
        <f>IF(Taula1[[#This Row],[Tipus de contracte                                  (fer servir opcions de la llista desplegable)]]="Temporal, igual o superior a 6 mesos",1,0)</f>
        <v>0</v>
      </c>
      <c r="CL825" s="63">
        <f>IF(Taula1[[#This Row],[Tipus de contracte                                  (fer servir opcions de la llista desplegable)]]="Substitució per IT",1,0)</f>
        <v>0</v>
      </c>
      <c r="CM825" s="73"/>
      <c r="CN825" s="63">
        <f>IF(Taula1[[#This Row],[Relació llocs de treball]]&gt;=1,1,0)</f>
        <v>0</v>
      </c>
      <c r="CO825" s="73"/>
      <c r="CP825" s="63">
        <f>IF(Taula1[[#This Row],[Identitat de gènere                                                          (fer servir opcions de la llista desplegable)]]="Home",1,0)</f>
        <v>0</v>
      </c>
      <c r="CQ825" s="63">
        <f>IF(Taula1[[#This Row],[Identitat de gènere                                                          (fer servir opcions de la llista desplegable)]]="Dona",1,0)</f>
        <v>0</v>
      </c>
      <c r="CR825" s="63">
        <f>IF(Taula1[[#This Row],[Identitat de gènere                                                          (fer servir opcions de la llista desplegable)]]="No binari",1,0)</f>
        <v>0</v>
      </c>
      <c r="CS825" s="73"/>
      <c r="CT825" s="63">
        <f t="shared" si="192"/>
        <v>0</v>
      </c>
      <c r="CU825" s="64">
        <f t="shared" si="199"/>
        <v>0</v>
      </c>
      <c r="CW825" s="64">
        <f t="shared" si="200"/>
        <v>0</v>
      </c>
      <c r="CX825" s="64">
        <f t="shared" si="201"/>
        <v>0</v>
      </c>
      <c r="CY825" s="64">
        <f t="shared" si="202"/>
        <v>0</v>
      </c>
      <c r="CZ825" s="64">
        <f t="shared" si="203"/>
        <v>0</v>
      </c>
      <c r="DB825" s="64">
        <f t="shared" si="204"/>
        <v>0</v>
      </c>
      <c r="DC825" s="64">
        <f t="shared" si="205"/>
        <v>0</v>
      </c>
      <c r="DD825" s="64">
        <f t="shared" si="206"/>
        <v>0</v>
      </c>
      <c r="DE825" s="64">
        <f t="shared" si="207"/>
        <v>0</v>
      </c>
    </row>
    <row r="826" spans="2:109" x14ac:dyDescent="0.3">
      <c r="B826" s="167"/>
      <c r="C826" s="186"/>
      <c r="D826" s="2"/>
      <c r="E826" s="67"/>
      <c r="F826" s="5"/>
      <c r="G826" s="5"/>
      <c r="H826" s="187"/>
      <c r="I826" s="111" t="str">
        <f ca="1">IF(Taula1[[#This Row],[Data naixement (format dd/mm/aaaa)]]="","0",DATEDIF(Taula1[[#This Row],[Data naixement (format dd/mm/aaaa)]],TODAY(),"Y"))</f>
        <v>0</v>
      </c>
      <c r="J826" s="6"/>
      <c r="K826" s="6"/>
      <c r="L826" s="6"/>
      <c r="M826" s="6"/>
      <c r="N826" s="56"/>
      <c r="O826" s="56"/>
      <c r="P826" s="56"/>
      <c r="Q826" s="6"/>
      <c r="R826" s="7"/>
      <c r="S826" s="143">
        <f>Taula1[[#This Row],[Mesos naturals sencers treballats període justificat (01/01/2023 - 31/03/2023)]]</f>
        <v>0</v>
      </c>
      <c r="T826" s="194">
        <f>Taula1[[#This Row],[Dies treballats període justificat (01/01/2023 - 31/03/2023)              no comptabilitzats com a mes natural sencer]]</f>
        <v>0</v>
      </c>
      <c r="U826" s="12"/>
      <c r="V826" s="7"/>
      <c r="W826" s="188"/>
      <c r="X826" s="188"/>
      <c r="Y826" s="188"/>
      <c r="Z826" s="188"/>
      <c r="AA826" s="190"/>
      <c r="AB826" s="143">
        <f>Taula1[[#This Row],[Grup justificat     (fer servir opcions de la llista desplegable)]]</f>
        <v>0</v>
      </c>
      <c r="AC826" s="182"/>
      <c r="AD826" s="39"/>
      <c r="AE826" s="131">
        <f>ROUND((AF826/100)*756*Taula1[[#This Row],[Mesos naturals sencers treballats període justificat (01/01/2023 - 31/03/2023)]],2)</f>
        <v>0</v>
      </c>
      <c r="AF826" s="81">
        <f>Taula1[[#This Row],[% Jornada segons contracte
(no posar el símbol %) ]]-Taula1[[#This Row],[% Reducció salari per baix rendiment        (no posar el símbol %)]]</f>
        <v>0</v>
      </c>
      <c r="AG826" s="131">
        <f>ROUND((AH826/100)*24.8547945*Taula1[[#This Row],[Dies treballats període justificat (01/01/2023 - 31/03/2023)              no comptabilitzats com a mes natural sencer]],2)</f>
        <v>0</v>
      </c>
      <c r="AH826" s="79">
        <f>Taula1[[#This Row],[% Jornada segons contracte
(no posar el símbol %) ]]-Taula1[[#This Row],[% Reducció salari per baix rendiment        (no posar el símbol %)]]</f>
        <v>0</v>
      </c>
      <c r="AI826" s="131">
        <f t="shared" si="193"/>
        <v>0</v>
      </c>
      <c r="AJ826" s="39"/>
      <c r="AK826" s="131">
        <f>ROUND((AL826/100)*756*Taula1[[#This Row],[Espai reservat Administració  (mesos)]],2)</f>
        <v>0</v>
      </c>
      <c r="AL826" s="81">
        <f>Taula1[[#This Row],[% Jornada segons contracte
(no posar el símbol %) ]]-Taula1[[#This Row],[% Reducció salari per baix rendiment        (no posar el símbol %)]]</f>
        <v>0</v>
      </c>
      <c r="AM826" s="131">
        <f>ROUND((AN826/100)*24.8547945*Taula1[[#This Row],[Espai reservat Administració (dies)]],2)</f>
        <v>0</v>
      </c>
      <c r="AN826" s="79">
        <f>Taula1[[#This Row],[% Jornada segons contracte
(no posar el símbol %) ]]-Taula1[[#This Row],[% Reducció salari per baix rendiment        (no posar el símbol %)]]</f>
        <v>0</v>
      </c>
      <c r="AO826" s="131">
        <f t="shared" si="194"/>
        <v>0</v>
      </c>
      <c r="AP826" s="87"/>
      <c r="AQ826" s="137">
        <f>ROUND((AR826/100)*693*Taula1[[#This Row],[Mesos naturals sencers treballats període justificat (01/01/2023 - 31/03/2023)]],2)</f>
        <v>0</v>
      </c>
      <c r="AR826" s="90">
        <f>Taula1[[#This Row],[% Jornada segons contracte
(no posar el símbol %) ]]-Taula1[[#This Row],[% Reducció salari per baix rendiment        (no posar el símbol %)]]</f>
        <v>0</v>
      </c>
      <c r="AS826" s="137">
        <f>ROUND((AT826/100)*22.78356164*Taula1[[#This Row],[Dies treballats període justificat (01/01/2023 - 31/03/2023)              no comptabilitzats com a mes natural sencer]],2)</f>
        <v>0</v>
      </c>
      <c r="AT826" s="90">
        <f>Taula1[[#This Row],[% Jornada segons contracte
(no posar el símbol %) ]]-Taula1[[#This Row],[% Reducció salari per baix rendiment        (no posar el símbol %)]]</f>
        <v>0</v>
      </c>
      <c r="AU826" s="137">
        <f t="shared" si="195"/>
        <v>0</v>
      </c>
      <c r="AV826" s="87"/>
      <c r="AW826" s="136">
        <f>ROUND((AX826/100)*693*Taula1[[#This Row],[Espai reservat Administració  (mesos)]],2)</f>
        <v>0</v>
      </c>
      <c r="AX826" s="90">
        <f>Taula1[[#This Row],[% Jornada segons contracte
(no posar el símbol %) ]]-Taula1[[#This Row],[% Reducció salari per baix rendiment        (no posar el símbol %)]]</f>
        <v>0</v>
      </c>
      <c r="AY826" s="131">
        <f>ROUND((AZ826/100)*22.78356164*Taula1[[#This Row],[Espai reservat Administració (dies)]],2)</f>
        <v>0</v>
      </c>
      <c r="AZ826" s="81">
        <f>Taula1[[#This Row],[% Jornada segons contracte
(no posar el símbol %) ]]-Taula1[[#This Row],[% Reducció salari per baix rendiment        (no posar el símbol %)]]</f>
        <v>0</v>
      </c>
      <c r="BA826" s="82">
        <f t="shared" si="196"/>
        <v>0</v>
      </c>
      <c r="BB826" s="41"/>
      <c r="BC826" s="131">
        <f>IF(Taula1[[#This Row],[Grup justificat     (fer servir opcions de la llista desplegable)]]=1,AI826,0)</f>
        <v>0</v>
      </c>
      <c r="BD826" s="131">
        <f>IF(Taula1[[#This Row],[Grup justificat     (fer servir opcions de la llista desplegable)]]=2,AU826,0)</f>
        <v>0</v>
      </c>
      <c r="BE826" s="41"/>
      <c r="BF826" s="131">
        <f>IF(Taula1[[#This Row],[Espai reservat Administració]]=1,AO826,0)</f>
        <v>0</v>
      </c>
      <c r="BG826" s="82">
        <f>IF(Taula1[[#This Row],[Espai reservat Administració]]=2,BA826,0)</f>
        <v>0</v>
      </c>
      <c r="BH826" s="41"/>
      <c r="BI826" s="126">
        <f>IF(Taula1[[#This Row],[Grup justificat     (fer servir opcions de la llista desplegable)]]=1,1,0)</f>
        <v>0</v>
      </c>
      <c r="BJ826" s="126">
        <f>IF(Taula1[[#This Row],[Espai reservat Administració]]=1,1,0)</f>
        <v>0</v>
      </c>
      <c r="BK826" s="111"/>
      <c r="BL826" s="126">
        <f>IF(Taula1[[#This Row],[Grup justificat     (fer servir opcions de la llista desplegable)]]=2,1,0)</f>
        <v>0</v>
      </c>
      <c r="BM826" s="126">
        <f>IF(Taula1[[#This Row],[Espai reservat Administració]]=2,1,0)</f>
        <v>0</v>
      </c>
      <c r="BN826" s="73"/>
      <c r="BO826" s="73"/>
      <c r="BP826" s="73"/>
      <c r="BQ826" s="73"/>
      <c r="BR826" s="73"/>
      <c r="BS826" s="73"/>
      <c r="BT826" s="73"/>
      <c r="BU826" s="73"/>
      <c r="BV826" s="73"/>
      <c r="BW826" s="73"/>
      <c r="BX826" s="73"/>
      <c r="BY826" s="73"/>
      <c r="BZ826" s="73"/>
      <c r="CA826" s="73"/>
      <c r="CB826" s="73"/>
      <c r="CC826" s="73"/>
      <c r="CD826" s="73"/>
      <c r="CE826" s="73"/>
      <c r="CF826" s="73"/>
      <c r="CG826" s="63">
        <f t="shared" si="197"/>
        <v>0</v>
      </c>
      <c r="CH826" s="63">
        <f t="shared" si="198"/>
        <v>0</v>
      </c>
      <c r="CI826" s="73"/>
      <c r="CJ826" s="63">
        <f>IF(Taula1[[#This Row],[Tipus de contracte                                  (fer servir opcions de la llista desplegable)]]="Indefinit",1,0)</f>
        <v>0</v>
      </c>
      <c r="CK826" s="63">
        <f>IF(Taula1[[#This Row],[Tipus de contracte                                  (fer servir opcions de la llista desplegable)]]="Temporal, igual o superior a 6 mesos",1,0)</f>
        <v>0</v>
      </c>
      <c r="CL826" s="63">
        <f>IF(Taula1[[#This Row],[Tipus de contracte                                  (fer servir opcions de la llista desplegable)]]="Substitució per IT",1,0)</f>
        <v>0</v>
      </c>
      <c r="CM826" s="73"/>
      <c r="CN826" s="63">
        <f>IF(Taula1[[#This Row],[Relació llocs de treball]]&gt;=1,1,0)</f>
        <v>0</v>
      </c>
      <c r="CO826" s="73"/>
      <c r="CP826" s="63">
        <f>IF(Taula1[[#This Row],[Identitat de gènere                                                          (fer servir opcions de la llista desplegable)]]="Home",1,0)</f>
        <v>0</v>
      </c>
      <c r="CQ826" s="63">
        <f>IF(Taula1[[#This Row],[Identitat de gènere                                                          (fer servir opcions de la llista desplegable)]]="Dona",1,0)</f>
        <v>0</v>
      </c>
      <c r="CR826" s="63">
        <f>IF(Taula1[[#This Row],[Identitat de gènere                                                          (fer servir opcions de la llista desplegable)]]="No binari",1,0)</f>
        <v>0</v>
      </c>
      <c r="CS826" s="73"/>
      <c r="CT826" s="63">
        <f t="shared" si="192"/>
        <v>0</v>
      </c>
      <c r="CU826" s="64">
        <f t="shared" si="199"/>
        <v>0</v>
      </c>
      <c r="CW826" s="64">
        <f t="shared" si="200"/>
        <v>0</v>
      </c>
      <c r="CX826" s="64">
        <f t="shared" si="201"/>
        <v>0</v>
      </c>
      <c r="CY826" s="64">
        <f t="shared" si="202"/>
        <v>0</v>
      </c>
      <c r="CZ826" s="64">
        <f t="shared" si="203"/>
        <v>0</v>
      </c>
      <c r="DB826" s="64">
        <f t="shared" si="204"/>
        <v>0</v>
      </c>
      <c r="DC826" s="64">
        <f t="shared" si="205"/>
        <v>0</v>
      </c>
      <c r="DD826" s="64">
        <f t="shared" si="206"/>
        <v>0</v>
      </c>
      <c r="DE826" s="64">
        <f t="shared" si="207"/>
        <v>0</v>
      </c>
    </row>
    <row r="827" spans="2:109" x14ac:dyDescent="0.3">
      <c r="B827" s="167"/>
      <c r="C827" s="186"/>
      <c r="D827" s="2"/>
      <c r="E827" s="67"/>
      <c r="F827" s="5"/>
      <c r="G827" s="5"/>
      <c r="H827" s="187"/>
      <c r="I827" s="111" t="str">
        <f ca="1">IF(Taula1[[#This Row],[Data naixement (format dd/mm/aaaa)]]="","0",DATEDIF(Taula1[[#This Row],[Data naixement (format dd/mm/aaaa)]],TODAY(),"Y"))</f>
        <v>0</v>
      </c>
      <c r="J827" s="6"/>
      <c r="K827" s="6"/>
      <c r="L827" s="6"/>
      <c r="M827" s="6"/>
      <c r="N827" s="56"/>
      <c r="O827" s="56"/>
      <c r="P827" s="56"/>
      <c r="Q827" s="6"/>
      <c r="R827" s="7"/>
      <c r="S827" s="143">
        <f>Taula1[[#This Row],[Mesos naturals sencers treballats període justificat (01/01/2023 - 31/03/2023)]]</f>
        <v>0</v>
      </c>
      <c r="T827" s="194">
        <f>Taula1[[#This Row],[Dies treballats període justificat (01/01/2023 - 31/03/2023)              no comptabilitzats com a mes natural sencer]]</f>
        <v>0</v>
      </c>
      <c r="U827" s="12"/>
      <c r="V827" s="7"/>
      <c r="W827" s="188"/>
      <c r="X827" s="188"/>
      <c r="Y827" s="188"/>
      <c r="Z827" s="188"/>
      <c r="AA827" s="190"/>
      <c r="AB827" s="143">
        <f>Taula1[[#This Row],[Grup justificat     (fer servir opcions de la llista desplegable)]]</f>
        <v>0</v>
      </c>
      <c r="AC827" s="182"/>
      <c r="AD827" s="39"/>
      <c r="AE827" s="131">
        <f>ROUND((AF827/100)*756*Taula1[[#This Row],[Mesos naturals sencers treballats període justificat (01/01/2023 - 31/03/2023)]],2)</f>
        <v>0</v>
      </c>
      <c r="AF827" s="81">
        <f>Taula1[[#This Row],[% Jornada segons contracte
(no posar el símbol %) ]]-Taula1[[#This Row],[% Reducció salari per baix rendiment        (no posar el símbol %)]]</f>
        <v>0</v>
      </c>
      <c r="AG827" s="131">
        <f>ROUND((AH827/100)*24.8547945*Taula1[[#This Row],[Dies treballats període justificat (01/01/2023 - 31/03/2023)              no comptabilitzats com a mes natural sencer]],2)</f>
        <v>0</v>
      </c>
      <c r="AH827" s="79">
        <f>Taula1[[#This Row],[% Jornada segons contracte
(no posar el símbol %) ]]-Taula1[[#This Row],[% Reducció salari per baix rendiment        (no posar el símbol %)]]</f>
        <v>0</v>
      </c>
      <c r="AI827" s="131">
        <f t="shared" si="193"/>
        <v>0</v>
      </c>
      <c r="AJ827" s="39"/>
      <c r="AK827" s="131">
        <f>ROUND((AL827/100)*756*Taula1[[#This Row],[Espai reservat Administració  (mesos)]],2)</f>
        <v>0</v>
      </c>
      <c r="AL827" s="81">
        <f>Taula1[[#This Row],[% Jornada segons contracte
(no posar el símbol %) ]]-Taula1[[#This Row],[% Reducció salari per baix rendiment        (no posar el símbol %)]]</f>
        <v>0</v>
      </c>
      <c r="AM827" s="131">
        <f>ROUND((AN827/100)*24.8547945*Taula1[[#This Row],[Espai reservat Administració (dies)]],2)</f>
        <v>0</v>
      </c>
      <c r="AN827" s="79">
        <f>Taula1[[#This Row],[% Jornada segons contracte
(no posar el símbol %) ]]-Taula1[[#This Row],[% Reducció salari per baix rendiment        (no posar el símbol %)]]</f>
        <v>0</v>
      </c>
      <c r="AO827" s="131">
        <f t="shared" si="194"/>
        <v>0</v>
      </c>
      <c r="AP827" s="87"/>
      <c r="AQ827" s="137">
        <f>ROUND((AR827/100)*693*Taula1[[#This Row],[Mesos naturals sencers treballats període justificat (01/01/2023 - 31/03/2023)]],2)</f>
        <v>0</v>
      </c>
      <c r="AR827" s="90">
        <f>Taula1[[#This Row],[% Jornada segons contracte
(no posar el símbol %) ]]-Taula1[[#This Row],[% Reducció salari per baix rendiment        (no posar el símbol %)]]</f>
        <v>0</v>
      </c>
      <c r="AS827" s="137">
        <f>ROUND((AT827/100)*22.78356164*Taula1[[#This Row],[Dies treballats període justificat (01/01/2023 - 31/03/2023)              no comptabilitzats com a mes natural sencer]],2)</f>
        <v>0</v>
      </c>
      <c r="AT827" s="90">
        <f>Taula1[[#This Row],[% Jornada segons contracte
(no posar el símbol %) ]]-Taula1[[#This Row],[% Reducció salari per baix rendiment        (no posar el símbol %)]]</f>
        <v>0</v>
      </c>
      <c r="AU827" s="137">
        <f t="shared" si="195"/>
        <v>0</v>
      </c>
      <c r="AV827" s="87"/>
      <c r="AW827" s="136">
        <f>ROUND((AX827/100)*693*Taula1[[#This Row],[Espai reservat Administració  (mesos)]],2)</f>
        <v>0</v>
      </c>
      <c r="AX827" s="90">
        <f>Taula1[[#This Row],[% Jornada segons contracte
(no posar el símbol %) ]]-Taula1[[#This Row],[% Reducció salari per baix rendiment        (no posar el símbol %)]]</f>
        <v>0</v>
      </c>
      <c r="AY827" s="131">
        <f>ROUND((AZ827/100)*22.78356164*Taula1[[#This Row],[Espai reservat Administració (dies)]],2)</f>
        <v>0</v>
      </c>
      <c r="AZ827" s="81">
        <f>Taula1[[#This Row],[% Jornada segons contracte
(no posar el símbol %) ]]-Taula1[[#This Row],[% Reducció salari per baix rendiment        (no posar el símbol %)]]</f>
        <v>0</v>
      </c>
      <c r="BA827" s="82">
        <f t="shared" si="196"/>
        <v>0</v>
      </c>
      <c r="BB827" s="41"/>
      <c r="BC827" s="131">
        <f>IF(Taula1[[#This Row],[Grup justificat     (fer servir opcions de la llista desplegable)]]=1,AI827,0)</f>
        <v>0</v>
      </c>
      <c r="BD827" s="131">
        <f>IF(Taula1[[#This Row],[Grup justificat     (fer servir opcions de la llista desplegable)]]=2,AU827,0)</f>
        <v>0</v>
      </c>
      <c r="BE827" s="41"/>
      <c r="BF827" s="131">
        <f>IF(Taula1[[#This Row],[Espai reservat Administració]]=1,AO827,0)</f>
        <v>0</v>
      </c>
      <c r="BG827" s="82">
        <f>IF(Taula1[[#This Row],[Espai reservat Administració]]=2,BA827,0)</f>
        <v>0</v>
      </c>
      <c r="BH827" s="41"/>
      <c r="BI827" s="126">
        <f>IF(Taula1[[#This Row],[Grup justificat     (fer servir opcions de la llista desplegable)]]=1,1,0)</f>
        <v>0</v>
      </c>
      <c r="BJ827" s="126">
        <f>IF(Taula1[[#This Row],[Espai reservat Administració]]=1,1,0)</f>
        <v>0</v>
      </c>
      <c r="BK827" s="111"/>
      <c r="BL827" s="126">
        <f>IF(Taula1[[#This Row],[Grup justificat     (fer servir opcions de la llista desplegable)]]=2,1,0)</f>
        <v>0</v>
      </c>
      <c r="BM827" s="126">
        <f>IF(Taula1[[#This Row],[Espai reservat Administració]]=2,1,0)</f>
        <v>0</v>
      </c>
      <c r="BN827" s="73"/>
      <c r="BO827" s="73"/>
      <c r="BP827" s="73"/>
      <c r="BQ827" s="73"/>
      <c r="BR827" s="73"/>
      <c r="BS827" s="73"/>
      <c r="BT827" s="73"/>
      <c r="BU827" s="73"/>
      <c r="BV827" s="73"/>
      <c r="BW827" s="73"/>
      <c r="BX827" s="73"/>
      <c r="BY827" s="73"/>
      <c r="BZ827" s="73"/>
      <c r="CA827" s="73"/>
      <c r="CB827" s="73"/>
      <c r="CC827" s="73"/>
      <c r="CD827" s="73"/>
      <c r="CE827" s="73"/>
      <c r="CF827" s="73"/>
      <c r="CG827" s="63">
        <f t="shared" si="197"/>
        <v>0</v>
      </c>
      <c r="CH827" s="63">
        <f t="shared" si="198"/>
        <v>0</v>
      </c>
      <c r="CI827" s="73"/>
      <c r="CJ827" s="63">
        <f>IF(Taula1[[#This Row],[Tipus de contracte                                  (fer servir opcions de la llista desplegable)]]="Indefinit",1,0)</f>
        <v>0</v>
      </c>
      <c r="CK827" s="63">
        <f>IF(Taula1[[#This Row],[Tipus de contracte                                  (fer servir opcions de la llista desplegable)]]="Temporal, igual o superior a 6 mesos",1,0)</f>
        <v>0</v>
      </c>
      <c r="CL827" s="63">
        <f>IF(Taula1[[#This Row],[Tipus de contracte                                  (fer servir opcions de la llista desplegable)]]="Substitució per IT",1,0)</f>
        <v>0</v>
      </c>
      <c r="CM827" s="73"/>
      <c r="CN827" s="63">
        <f>IF(Taula1[[#This Row],[Relació llocs de treball]]&gt;=1,1,0)</f>
        <v>0</v>
      </c>
      <c r="CO827" s="73"/>
      <c r="CP827" s="63">
        <f>IF(Taula1[[#This Row],[Identitat de gènere                                                          (fer servir opcions de la llista desplegable)]]="Home",1,0)</f>
        <v>0</v>
      </c>
      <c r="CQ827" s="63">
        <f>IF(Taula1[[#This Row],[Identitat de gènere                                                          (fer servir opcions de la llista desplegable)]]="Dona",1,0)</f>
        <v>0</v>
      </c>
      <c r="CR827" s="63">
        <f>IF(Taula1[[#This Row],[Identitat de gènere                                                          (fer servir opcions de la llista desplegable)]]="No binari",1,0)</f>
        <v>0</v>
      </c>
      <c r="CS827" s="73"/>
      <c r="CT827" s="63">
        <f t="shared" si="192"/>
        <v>0</v>
      </c>
      <c r="CU827" s="64">
        <f t="shared" si="199"/>
        <v>0</v>
      </c>
      <c r="CW827" s="64">
        <f t="shared" si="200"/>
        <v>0</v>
      </c>
      <c r="CX827" s="64">
        <f t="shared" si="201"/>
        <v>0</v>
      </c>
      <c r="CY827" s="64">
        <f t="shared" si="202"/>
        <v>0</v>
      </c>
      <c r="CZ827" s="64">
        <f t="shared" si="203"/>
        <v>0</v>
      </c>
      <c r="DB827" s="64">
        <f t="shared" si="204"/>
        <v>0</v>
      </c>
      <c r="DC827" s="64">
        <f t="shared" si="205"/>
        <v>0</v>
      </c>
      <c r="DD827" s="64">
        <f t="shared" si="206"/>
        <v>0</v>
      </c>
      <c r="DE827" s="64">
        <f t="shared" si="207"/>
        <v>0</v>
      </c>
    </row>
    <row r="828" spans="2:109" x14ac:dyDescent="0.3">
      <c r="B828" s="167"/>
      <c r="C828" s="186"/>
      <c r="D828" s="2"/>
      <c r="E828" s="67"/>
      <c r="F828" s="5"/>
      <c r="G828" s="5"/>
      <c r="H828" s="187"/>
      <c r="I828" s="111" t="str">
        <f ca="1">IF(Taula1[[#This Row],[Data naixement (format dd/mm/aaaa)]]="","0",DATEDIF(Taula1[[#This Row],[Data naixement (format dd/mm/aaaa)]],TODAY(),"Y"))</f>
        <v>0</v>
      </c>
      <c r="J828" s="6"/>
      <c r="K828" s="6"/>
      <c r="L828" s="6"/>
      <c r="M828" s="6"/>
      <c r="N828" s="56"/>
      <c r="O828" s="56"/>
      <c r="P828" s="56"/>
      <c r="Q828" s="6"/>
      <c r="R828" s="7"/>
      <c r="S828" s="143">
        <f>Taula1[[#This Row],[Mesos naturals sencers treballats període justificat (01/01/2023 - 31/03/2023)]]</f>
        <v>0</v>
      </c>
      <c r="T828" s="194">
        <f>Taula1[[#This Row],[Dies treballats període justificat (01/01/2023 - 31/03/2023)              no comptabilitzats com a mes natural sencer]]</f>
        <v>0</v>
      </c>
      <c r="U828" s="12"/>
      <c r="V828" s="7"/>
      <c r="W828" s="188"/>
      <c r="X828" s="188"/>
      <c r="Y828" s="188"/>
      <c r="Z828" s="188"/>
      <c r="AA828" s="190"/>
      <c r="AB828" s="143">
        <f>Taula1[[#This Row],[Grup justificat     (fer servir opcions de la llista desplegable)]]</f>
        <v>0</v>
      </c>
      <c r="AC828" s="182"/>
      <c r="AD828" s="39"/>
      <c r="AE828" s="131">
        <f>ROUND((AF828/100)*756*Taula1[[#This Row],[Mesos naturals sencers treballats període justificat (01/01/2023 - 31/03/2023)]],2)</f>
        <v>0</v>
      </c>
      <c r="AF828" s="81">
        <f>Taula1[[#This Row],[% Jornada segons contracte
(no posar el símbol %) ]]-Taula1[[#This Row],[% Reducció salari per baix rendiment        (no posar el símbol %)]]</f>
        <v>0</v>
      </c>
      <c r="AG828" s="131">
        <f>ROUND((AH828/100)*24.8547945*Taula1[[#This Row],[Dies treballats període justificat (01/01/2023 - 31/03/2023)              no comptabilitzats com a mes natural sencer]],2)</f>
        <v>0</v>
      </c>
      <c r="AH828" s="79">
        <f>Taula1[[#This Row],[% Jornada segons contracte
(no posar el símbol %) ]]-Taula1[[#This Row],[% Reducció salari per baix rendiment        (no posar el símbol %)]]</f>
        <v>0</v>
      </c>
      <c r="AI828" s="131">
        <f t="shared" si="193"/>
        <v>0</v>
      </c>
      <c r="AJ828" s="39"/>
      <c r="AK828" s="131">
        <f>ROUND((AL828/100)*756*Taula1[[#This Row],[Espai reservat Administració  (mesos)]],2)</f>
        <v>0</v>
      </c>
      <c r="AL828" s="81">
        <f>Taula1[[#This Row],[% Jornada segons contracte
(no posar el símbol %) ]]-Taula1[[#This Row],[% Reducció salari per baix rendiment        (no posar el símbol %)]]</f>
        <v>0</v>
      </c>
      <c r="AM828" s="131">
        <f>ROUND((AN828/100)*24.8547945*Taula1[[#This Row],[Espai reservat Administració (dies)]],2)</f>
        <v>0</v>
      </c>
      <c r="AN828" s="79">
        <f>Taula1[[#This Row],[% Jornada segons contracte
(no posar el símbol %) ]]-Taula1[[#This Row],[% Reducció salari per baix rendiment        (no posar el símbol %)]]</f>
        <v>0</v>
      </c>
      <c r="AO828" s="131">
        <f t="shared" si="194"/>
        <v>0</v>
      </c>
      <c r="AP828" s="87"/>
      <c r="AQ828" s="137">
        <f>ROUND((AR828/100)*693*Taula1[[#This Row],[Mesos naturals sencers treballats període justificat (01/01/2023 - 31/03/2023)]],2)</f>
        <v>0</v>
      </c>
      <c r="AR828" s="90">
        <f>Taula1[[#This Row],[% Jornada segons contracte
(no posar el símbol %) ]]-Taula1[[#This Row],[% Reducció salari per baix rendiment        (no posar el símbol %)]]</f>
        <v>0</v>
      </c>
      <c r="AS828" s="137">
        <f>ROUND((AT828/100)*22.78356164*Taula1[[#This Row],[Dies treballats període justificat (01/01/2023 - 31/03/2023)              no comptabilitzats com a mes natural sencer]],2)</f>
        <v>0</v>
      </c>
      <c r="AT828" s="90">
        <f>Taula1[[#This Row],[% Jornada segons contracte
(no posar el símbol %) ]]-Taula1[[#This Row],[% Reducció salari per baix rendiment        (no posar el símbol %)]]</f>
        <v>0</v>
      </c>
      <c r="AU828" s="137">
        <f t="shared" si="195"/>
        <v>0</v>
      </c>
      <c r="AV828" s="87"/>
      <c r="AW828" s="136">
        <f>ROUND((AX828/100)*693*Taula1[[#This Row],[Espai reservat Administració  (mesos)]],2)</f>
        <v>0</v>
      </c>
      <c r="AX828" s="90">
        <f>Taula1[[#This Row],[% Jornada segons contracte
(no posar el símbol %) ]]-Taula1[[#This Row],[% Reducció salari per baix rendiment        (no posar el símbol %)]]</f>
        <v>0</v>
      </c>
      <c r="AY828" s="131">
        <f>ROUND((AZ828/100)*22.78356164*Taula1[[#This Row],[Espai reservat Administració (dies)]],2)</f>
        <v>0</v>
      </c>
      <c r="AZ828" s="81">
        <f>Taula1[[#This Row],[% Jornada segons contracte
(no posar el símbol %) ]]-Taula1[[#This Row],[% Reducció salari per baix rendiment        (no posar el símbol %)]]</f>
        <v>0</v>
      </c>
      <c r="BA828" s="82">
        <f t="shared" si="196"/>
        <v>0</v>
      </c>
      <c r="BB828" s="41"/>
      <c r="BC828" s="131">
        <f>IF(Taula1[[#This Row],[Grup justificat     (fer servir opcions de la llista desplegable)]]=1,AI828,0)</f>
        <v>0</v>
      </c>
      <c r="BD828" s="131">
        <f>IF(Taula1[[#This Row],[Grup justificat     (fer servir opcions de la llista desplegable)]]=2,AU828,0)</f>
        <v>0</v>
      </c>
      <c r="BE828" s="41"/>
      <c r="BF828" s="131">
        <f>IF(Taula1[[#This Row],[Espai reservat Administració]]=1,AO828,0)</f>
        <v>0</v>
      </c>
      <c r="BG828" s="82">
        <f>IF(Taula1[[#This Row],[Espai reservat Administració]]=2,BA828,0)</f>
        <v>0</v>
      </c>
      <c r="BH828" s="41"/>
      <c r="BI828" s="126">
        <f>IF(Taula1[[#This Row],[Grup justificat     (fer servir opcions de la llista desplegable)]]=1,1,0)</f>
        <v>0</v>
      </c>
      <c r="BJ828" s="126">
        <f>IF(Taula1[[#This Row],[Espai reservat Administració]]=1,1,0)</f>
        <v>0</v>
      </c>
      <c r="BK828" s="111"/>
      <c r="BL828" s="126">
        <f>IF(Taula1[[#This Row],[Grup justificat     (fer servir opcions de la llista desplegable)]]=2,1,0)</f>
        <v>0</v>
      </c>
      <c r="BM828" s="126">
        <f>IF(Taula1[[#This Row],[Espai reservat Administració]]=2,1,0)</f>
        <v>0</v>
      </c>
      <c r="BN828" s="73"/>
      <c r="BO828" s="73"/>
      <c r="BP828" s="73"/>
      <c r="BQ828" s="73"/>
      <c r="BR828" s="73"/>
      <c r="BS828" s="73"/>
      <c r="BT828" s="73"/>
      <c r="BU828" s="73"/>
      <c r="BV828" s="73"/>
      <c r="BW828" s="73"/>
      <c r="BX828" s="73"/>
      <c r="BY828" s="73"/>
      <c r="BZ828" s="73"/>
      <c r="CA828" s="73"/>
      <c r="CB828" s="73"/>
      <c r="CC828" s="73"/>
      <c r="CD828" s="73"/>
      <c r="CE828" s="73"/>
      <c r="CF828" s="73"/>
      <c r="CG828" s="63">
        <f t="shared" si="197"/>
        <v>0</v>
      </c>
      <c r="CH828" s="63">
        <f t="shared" si="198"/>
        <v>0</v>
      </c>
      <c r="CI828" s="73"/>
      <c r="CJ828" s="63">
        <f>IF(Taula1[[#This Row],[Tipus de contracte                                  (fer servir opcions de la llista desplegable)]]="Indefinit",1,0)</f>
        <v>0</v>
      </c>
      <c r="CK828" s="63">
        <f>IF(Taula1[[#This Row],[Tipus de contracte                                  (fer servir opcions de la llista desplegable)]]="Temporal, igual o superior a 6 mesos",1,0)</f>
        <v>0</v>
      </c>
      <c r="CL828" s="63">
        <f>IF(Taula1[[#This Row],[Tipus de contracte                                  (fer servir opcions de la llista desplegable)]]="Substitució per IT",1,0)</f>
        <v>0</v>
      </c>
      <c r="CM828" s="73"/>
      <c r="CN828" s="63">
        <f>IF(Taula1[[#This Row],[Relació llocs de treball]]&gt;=1,1,0)</f>
        <v>0</v>
      </c>
      <c r="CO828" s="73"/>
      <c r="CP828" s="63">
        <f>IF(Taula1[[#This Row],[Identitat de gènere                                                          (fer servir opcions de la llista desplegable)]]="Home",1,0)</f>
        <v>0</v>
      </c>
      <c r="CQ828" s="63">
        <f>IF(Taula1[[#This Row],[Identitat de gènere                                                          (fer servir opcions de la llista desplegable)]]="Dona",1,0)</f>
        <v>0</v>
      </c>
      <c r="CR828" s="63">
        <f>IF(Taula1[[#This Row],[Identitat de gènere                                                          (fer servir opcions de la llista desplegable)]]="No binari",1,0)</f>
        <v>0</v>
      </c>
      <c r="CS828" s="73"/>
      <c r="CT828" s="63">
        <f t="shared" si="192"/>
        <v>0</v>
      </c>
      <c r="CU828" s="64">
        <f t="shared" si="199"/>
        <v>0</v>
      </c>
      <c r="CW828" s="64">
        <f t="shared" si="200"/>
        <v>0</v>
      </c>
      <c r="CX828" s="64">
        <f t="shared" si="201"/>
        <v>0</v>
      </c>
      <c r="CY828" s="64">
        <f t="shared" si="202"/>
        <v>0</v>
      </c>
      <c r="CZ828" s="64">
        <f t="shared" si="203"/>
        <v>0</v>
      </c>
      <c r="DB828" s="64">
        <f t="shared" si="204"/>
        <v>0</v>
      </c>
      <c r="DC828" s="64">
        <f t="shared" si="205"/>
        <v>0</v>
      </c>
      <c r="DD828" s="64">
        <f t="shared" si="206"/>
        <v>0</v>
      </c>
      <c r="DE828" s="64">
        <f t="shared" si="207"/>
        <v>0</v>
      </c>
    </row>
    <row r="829" spans="2:109" x14ac:dyDescent="0.3">
      <c r="B829" s="167"/>
      <c r="C829" s="186"/>
      <c r="D829" s="2"/>
      <c r="E829" s="67"/>
      <c r="F829" s="5"/>
      <c r="G829" s="5"/>
      <c r="H829" s="187"/>
      <c r="I829" s="111" t="str">
        <f ca="1">IF(Taula1[[#This Row],[Data naixement (format dd/mm/aaaa)]]="","0",DATEDIF(Taula1[[#This Row],[Data naixement (format dd/mm/aaaa)]],TODAY(),"Y"))</f>
        <v>0</v>
      </c>
      <c r="J829" s="6"/>
      <c r="K829" s="6"/>
      <c r="L829" s="6"/>
      <c r="M829" s="6"/>
      <c r="N829" s="56"/>
      <c r="O829" s="56"/>
      <c r="P829" s="56"/>
      <c r="Q829" s="6"/>
      <c r="R829" s="7"/>
      <c r="S829" s="143">
        <f>Taula1[[#This Row],[Mesos naturals sencers treballats període justificat (01/01/2023 - 31/03/2023)]]</f>
        <v>0</v>
      </c>
      <c r="T829" s="194">
        <f>Taula1[[#This Row],[Dies treballats període justificat (01/01/2023 - 31/03/2023)              no comptabilitzats com a mes natural sencer]]</f>
        <v>0</v>
      </c>
      <c r="U829" s="12"/>
      <c r="V829" s="7"/>
      <c r="W829" s="188"/>
      <c r="X829" s="188"/>
      <c r="Y829" s="188"/>
      <c r="Z829" s="188"/>
      <c r="AA829" s="190"/>
      <c r="AB829" s="143">
        <f>Taula1[[#This Row],[Grup justificat     (fer servir opcions de la llista desplegable)]]</f>
        <v>0</v>
      </c>
      <c r="AC829" s="182"/>
      <c r="AD829" s="39"/>
      <c r="AE829" s="131">
        <f>ROUND((AF829/100)*756*Taula1[[#This Row],[Mesos naturals sencers treballats període justificat (01/01/2023 - 31/03/2023)]],2)</f>
        <v>0</v>
      </c>
      <c r="AF829" s="81">
        <f>Taula1[[#This Row],[% Jornada segons contracte
(no posar el símbol %) ]]-Taula1[[#This Row],[% Reducció salari per baix rendiment        (no posar el símbol %)]]</f>
        <v>0</v>
      </c>
      <c r="AG829" s="131">
        <f>ROUND((AH829/100)*24.8547945*Taula1[[#This Row],[Dies treballats període justificat (01/01/2023 - 31/03/2023)              no comptabilitzats com a mes natural sencer]],2)</f>
        <v>0</v>
      </c>
      <c r="AH829" s="79">
        <f>Taula1[[#This Row],[% Jornada segons contracte
(no posar el símbol %) ]]-Taula1[[#This Row],[% Reducció salari per baix rendiment        (no posar el símbol %)]]</f>
        <v>0</v>
      </c>
      <c r="AI829" s="131">
        <f t="shared" si="193"/>
        <v>0</v>
      </c>
      <c r="AJ829" s="39"/>
      <c r="AK829" s="131">
        <f>ROUND((AL829/100)*756*Taula1[[#This Row],[Espai reservat Administració  (mesos)]],2)</f>
        <v>0</v>
      </c>
      <c r="AL829" s="81">
        <f>Taula1[[#This Row],[% Jornada segons contracte
(no posar el símbol %) ]]-Taula1[[#This Row],[% Reducció salari per baix rendiment        (no posar el símbol %)]]</f>
        <v>0</v>
      </c>
      <c r="AM829" s="131">
        <f>ROUND((AN829/100)*24.8547945*Taula1[[#This Row],[Espai reservat Administració (dies)]],2)</f>
        <v>0</v>
      </c>
      <c r="AN829" s="79">
        <f>Taula1[[#This Row],[% Jornada segons contracte
(no posar el símbol %) ]]-Taula1[[#This Row],[% Reducció salari per baix rendiment        (no posar el símbol %)]]</f>
        <v>0</v>
      </c>
      <c r="AO829" s="131">
        <f t="shared" si="194"/>
        <v>0</v>
      </c>
      <c r="AP829" s="87"/>
      <c r="AQ829" s="137">
        <f>ROUND((AR829/100)*693*Taula1[[#This Row],[Mesos naturals sencers treballats període justificat (01/01/2023 - 31/03/2023)]],2)</f>
        <v>0</v>
      </c>
      <c r="AR829" s="90">
        <f>Taula1[[#This Row],[% Jornada segons contracte
(no posar el símbol %) ]]-Taula1[[#This Row],[% Reducció salari per baix rendiment        (no posar el símbol %)]]</f>
        <v>0</v>
      </c>
      <c r="AS829" s="137">
        <f>ROUND((AT829/100)*22.78356164*Taula1[[#This Row],[Dies treballats període justificat (01/01/2023 - 31/03/2023)              no comptabilitzats com a mes natural sencer]],2)</f>
        <v>0</v>
      </c>
      <c r="AT829" s="90">
        <f>Taula1[[#This Row],[% Jornada segons contracte
(no posar el símbol %) ]]-Taula1[[#This Row],[% Reducció salari per baix rendiment        (no posar el símbol %)]]</f>
        <v>0</v>
      </c>
      <c r="AU829" s="137">
        <f t="shared" si="195"/>
        <v>0</v>
      </c>
      <c r="AV829" s="87"/>
      <c r="AW829" s="136">
        <f>ROUND((AX829/100)*693*Taula1[[#This Row],[Espai reservat Administració  (mesos)]],2)</f>
        <v>0</v>
      </c>
      <c r="AX829" s="90">
        <f>Taula1[[#This Row],[% Jornada segons contracte
(no posar el símbol %) ]]-Taula1[[#This Row],[% Reducció salari per baix rendiment        (no posar el símbol %)]]</f>
        <v>0</v>
      </c>
      <c r="AY829" s="131">
        <f>ROUND((AZ829/100)*22.78356164*Taula1[[#This Row],[Espai reservat Administració (dies)]],2)</f>
        <v>0</v>
      </c>
      <c r="AZ829" s="81">
        <f>Taula1[[#This Row],[% Jornada segons contracte
(no posar el símbol %) ]]-Taula1[[#This Row],[% Reducció salari per baix rendiment        (no posar el símbol %)]]</f>
        <v>0</v>
      </c>
      <c r="BA829" s="82">
        <f t="shared" si="196"/>
        <v>0</v>
      </c>
      <c r="BB829" s="41"/>
      <c r="BC829" s="131">
        <f>IF(Taula1[[#This Row],[Grup justificat     (fer servir opcions de la llista desplegable)]]=1,AI829,0)</f>
        <v>0</v>
      </c>
      <c r="BD829" s="131">
        <f>IF(Taula1[[#This Row],[Grup justificat     (fer servir opcions de la llista desplegable)]]=2,AU829,0)</f>
        <v>0</v>
      </c>
      <c r="BE829" s="41"/>
      <c r="BF829" s="131">
        <f>IF(Taula1[[#This Row],[Espai reservat Administració]]=1,AO829,0)</f>
        <v>0</v>
      </c>
      <c r="BG829" s="82">
        <f>IF(Taula1[[#This Row],[Espai reservat Administració]]=2,BA829,0)</f>
        <v>0</v>
      </c>
      <c r="BH829" s="41"/>
      <c r="BI829" s="126">
        <f>IF(Taula1[[#This Row],[Grup justificat     (fer servir opcions de la llista desplegable)]]=1,1,0)</f>
        <v>0</v>
      </c>
      <c r="BJ829" s="126">
        <f>IF(Taula1[[#This Row],[Espai reservat Administració]]=1,1,0)</f>
        <v>0</v>
      </c>
      <c r="BK829" s="111"/>
      <c r="BL829" s="126">
        <f>IF(Taula1[[#This Row],[Grup justificat     (fer servir opcions de la llista desplegable)]]=2,1,0)</f>
        <v>0</v>
      </c>
      <c r="BM829" s="126">
        <f>IF(Taula1[[#This Row],[Espai reservat Administració]]=2,1,0)</f>
        <v>0</v>
      </c>
      <c r="BN829" s="73"/>
      <c r="BO829" s="73"/>
      <c r="BP829" s="73"/>
      <c r="BQ829" s="73"/>
      <c r="BR829" s="73"/>
      <c r="BS829" s="73"/>
      <c r="BT829" s="73"/>
      <c r="BU829" s="73"/>
      <c r="BV829" s="73"/>
      <c r="BW829" s="73"/>
      <c r="BX829" s="73"/>
      <c r="BY829" s="73"/>
      <c r="BZ829" s="73"/>
      <c r="CA829" s="73"/>
      <c r="CB829" s="73"/>
      <c r="CC829" s="73"/>
      <c r="CD829" s="73"/>
      <c r="CE829" s="73"/>
      <c r="CF829" s="73"/>
      <c r="CG829" s="63">
        <f t="shared" si="197"/>
        <v>0</v>
      </c>
      <c r="CH829" s="63">
        <f t="shared" si="198"/>
        <v>0</v>
      </c>
      <c r="CI829" s="73"/>
      <c r="CJ829" s="63">
        <f>IF(Taula1[[#This Row],[Tipus de contracte                                  (fer servir opcions de la llista desplegable)]]="Indefinit",1,0)</f>
        <v>0</v>
      </c>
      <c r="CK829" s="63">
        <f>IF(Taula1[[#This Row],[Tipus de contracte                                  (fer servir opcions de la llista desplegable)]]="Temporal, igual o superior a 6 mesos",1,0)</f>
        <v>0</v>
      </c>
      <c r="CL829" s="63">
        <f>IF(Taula1[[#This Row],[Tipus de contracte                                  (fer servir opcions de la llista desplegable)]]="Substitució per IT",1,0)</f>
        <v>0</v>
      </c>
      <c r="CM829" s="73"/>
      <c r="CN829" s="63">
        <f>IF(Taula1[[#This Row],[Relació llocs de treball]]&gt;=1,1,0)</f>
        <v>0</v>
      </c>
      <c r="CO829" s="73"/>
      <c r="CP829" s="63">
        <f>IF(Taula1[[#This Row],[Identitat de gènere                                                          (fer servir opcions de la llista desplegable)]]="Home",1,0)</f>
        <v>0</v>
      </c>
      <c r="CQ829" s="63">
        <f>IF(Taula1[[#This Row],[Identitat de gènere                                                          (fer servir opcions de la llista desplegable)]]="Dona",1,0)</f>
        <v>0</v>
      </c>
      <c r="CR829" s="63">
        <f>IF(Taula1[[#This Row],[Identitat de gènere                                                          (fer servir opcions de la llista desplegable)]]="No binari",1,0)</f>
        <v>0</v>
      </c>
      <c r="CS829" s="73"/>
      <c r="CT829" s="63">
        <f t="shared" si="192"/>
        <v>0</v>
      </c>
      <c r="CU829" s="64">
        <f t="shared" si="199"/>
        <v>0</v>
      </c>
      <c r="CW829" s="64">
        <f t="shared" si="200"/>
        <v>0</v>
      </c>
      <c r="CX829" s="64">
        <f t="shared" si="201"/>
        <v>0</v>
      </c>
      <c r="CY829" s="64">
        <f t="shared" si="202"/>
        <v>0</v>
      </c>
      <c r="CZ829" s="64">
        <f t="shared" si="203"/>
        <v>0</v>
      </c>
      <c r="DB829" s="64">
        <f t="shared" si="204"/>
        <v>0</v>
      </c>
      <c r="DC829" s="64">
        <f t="shared" si="205"/>
        <v>0</v>
      </c>
      <c r="DD829" s="64">
        <f t="shared" si="206"/>
        <v>0</v>
      </c>
      <c r="DE829" s="64">
        <f t="shared" si="207"/>
        <v>0</v>
      </c>
    </row>
    <row r="830" spans="2:109" x14ac:dyDescent="0.3">
      <c r="B830" s="167"/>
      <c r="C830" s="186"/>
      <c r="D830" s="2"/>
      <c r="E830" s="67"/>
      <c r="F830" s="5"/>
      <c r="G830" s="5"/>
      <c r="H830" s="187"/>
      <c r="I830" s="111" t="str">
        <f ca="1">IF(Taula1[[#This Row],[Data naixement (format dd/mm/aaaa)]]="","0",DATEDIF(Taula1[[#This Row],[Data naixement (format dd/mm/aaaa)]],TODAY(),"Y"))</f>
        <v>0</v>
      </c>
      <c r="J830" s="6"/>
      <c r="K830" s="6"/>
      <c r="L830" s="6"/>
      <c r="M830" s="6"/>
      <c r="N830" s="56"/>
      <c r="O830" s="56"/>
      <c r="P830" s="56"/>
      <c r="Q830" s="6"/>
      <c r="R830" s="7"/>
      <c r="S830" s="143">
        <f>Taula1[[#This Row],[Mesos naturals sencers treballats període justificat (01/01/2023 - 31/03/2023)]]</f>
        <v>0</v>
      </c>
      <c r="T830" s="194">
        <f>Taula1[[#This Row],[Dies treballats període justificat (01/01/2023 - 31/03/2023)              no comptabilitzats com a mes natural sencer]]</f>
        <v>0</v>
      </c>
      <c r="U830" s="12"/>
      <c r="V830" s="7"/>
      <c r="W830" s="188"/>
      <c r="X830" s="188"/>
      <c r="Y830" s="188"/>
      <c r="Z830" s="188"/>
      <c r="AA830" s="190"/>
      <c r="AB830" s="143">
        <f>Taula1[[#This Row],[Grup justificat     (fer servir opcions de la llista desplegable)]]</f>
        <v>0</v>
      </c>
      <c r="AC830" s="182"/>
      <c r="AD830" s="39"/>
      <c r="AE830" s="131">
        <f>ROUND((AF830/100)*756*Taula1[[#This Row],[Mesos naturals sencers treballats període justificat (01/01/2023 - 31/03/2023)]],2)</f>
        <v>0</v>
      </c>
      <c r="AF830" s="81">
        <f>Taula1[[#This Row],[% Jornada segons contracte
(no posar el símbol %) ]]-Taula1[[#This Row],[% Reducció salari per baix rendiment        (no posar el símbol %)]]</f>
        <v>0</v>
      </c>
      <c r="AG830" s="131">
        <f>ROUND((AH830/100)*24.8547945*Taula1[[#This Row],[Dies treballats període justificat (01/01/2023 - 31/03/2023)              no comptabilitzats com a mes natural sencer]],2)</f>
        <v>0</v>
      </c>
      <c r="AH830" s="79">
        <f>Taula1[[#This Row],[% Jornada segons contracte
(no posar el símbol %) ]]-Taula1[[#This Row],[% Reducció salari per baix rendiment        (no posar el símbol %)]]</f>
        <v>0</v>
      </c>
      <c r="AI830" s="131">
        <f t="shared" si="193"/>
        <v>0</v>
      </c>
      <c r="AJ830" s="39"/>
      <c r="AK830" s="131">
        <f>ROUND((AL830/100)*756*Taula1[[#This Row],[Espai reservat Administració  (mesos)]],2)</f>
        <v>0</v>
      </c>
      <c r="AL830" s="81">
        <f>Taula1[[#This Row],[% Jornada segons contracte
(no posar el símbol %) ]]-Taula1[[#This Row],[% Reducció salari per baix rendiment        (no posar el símbol %)]]</f>
        <v>0</v>
      </c>
      <c r="AM830" s="131">
        <f>ROUND((AN830/100)*24.8547945*Taula1[[#This Row],[Espai reservat Administració (dies)]],2)</f>
        <v>0</v>
      </c>
      <c r="AN830" s="79">
        <f>Taula1[[#This Row],[% Jornada segons contracte
(no posar el símbol %) ]]-Taula1[[#This Row],[% Reducció salari per baix rendiment        (no posar el símbol %)]]</f>
        <v>0</v>
      </c>
      <c r="AO830" s="131">
        <f t="shared" si="194"/>
        <v>0</v>
      </c>
      <c r="AP830" s="87"/>
      <c r="AQ830" s="137">
        <f>ROUND((AR830/100)*693*Taula1[[#This Row],[Mesos naturals sencers treballats període justificat (01/01/2023 - 31/03/2023)]],2)</f>
        <v>0</v>
      </c>
      <c r="AR830" s="90">
        <f>Taula1[[#This Row],[% Jornada segons contracte
(no posar el símbol %) ]]-Taula1[[#This Row],[% Reducció salari per baix rendiment        (no posar el símbol %)]]</f>
        <v>0</v>
      </c>
      <c r="AS830" s="137">
        <f>ROUND((AT830/100)*22.78356164*Taula1[[#This Row],[Dies treballats període justificat (01/01/2023 - 31/03/2023)              no comptabilitzats com a mes natural sencer]],2)</f>
        <v>0</v>
      </c>
      <c r="AT830" s="90">
        <f>Taula1[[#This Row],[% Jornada segons contracte
(no posar el símbol %) ]]-Taula1[[#This Row],[% Reducció salari per baix rendiment        (no posar el símbol %)]]</f>
        <v>0</v>
      </c>
      <c r="AU830" s="137">
        <f t="shared" si="195"/>
        <v>0</v>
      </c>
      <c r="AV830" s="87"/>
      <c r="AW830" s="136">
        <f>ROUND((AX830/100)*693*Taula1[[#This Row],[Espai reservat Administració  (mesos)]],2)</f>
        <v>0</v>
      </c>
      <c r="AX830" s="90">
        <f>Taula1[[#This Row],[% Jornada segons contracte
(no posar el símbol %) ]]-Taula1[[#This Row],[% Reducció salari per baix rendiment        (no posar el símbol %)]]</f>
        <v>0</v>
      </c>
      <c r="AY830" s="131">
        <f>ROUND((AZ830/100)*22.78356164*Taula1[[#This Row],[Espai reservat Administració (dies)]],2)</f>
        <v>0</v>
      </c>
      <c r="AZ830" s="81">
        <f>Taula1[[#This Row],[% Jornada segons contracte
(no posar el símbol %) ]]-Taula1[[#This Row],[% Reducció salari per baix rendiment        (no posar el símbol %)]]</f>
        <v>0</v>
      </c>
      <c r="BA830" s="82">
        <f t="shared" si="196"/>
        <v>0</v>
      </c>
      <c r="BB830" s="41"/>
      <c r="BC830" s="131">
        <f>IF(Taula1[[#This Row],[Grup justificat     (fer servir opcions de la llista desplegable)]]=1,AI830,0)</f>
        <v>0</v>
      </c>
      <c r="BD830" s="131">
        <f>IF(Taula1[[#This Row],[Grup justificat     (fer servir opcions de la llista desplegable)]]=2,AU830,0)</f>
        <v>0</v>
      </c>
      <c r="BE830" s="41"/>
      <c r="BF830" s="131">
        <f>IF(Taula1[[#This Row],[Espai reservat Administració]]=1,AO830,0)</f>
        <v>0</v>
      </c>
      <c r="BG830" s="82">
        <f>IF(Taula1[[#This Row],[Espai reservat Administració]]=2,BA830,0)</f>
        <v>0</v>
      </c>
      <c r="BH830" s="41"/>
      <c r="BI830" s="126">
        <f>IF(Taula1[[#This Row],[Grup justificat     (fer servir opcions de la llista desplegable)]]=1,1,0)</f>
        <v>0</v>
      </c>
      <c r="BJ830" s="126">
        <f>IF(Taula1[[#This Row],[Espai reservat Administració]]=1,1,0)</f>
        <v>0</v>
      </c>
      <c r="BK830" s="111"/>
      <c r="BL830" s="126">
        <f>IF(Taula1[[#This Row],[Grup justificat     (fer servir opcions de la llista desplegable)]]=2,1,0)</f>
        <v>0</v>
      </c>
      <c r="BM830" s="126">
        <f>IF(Taula1[[#This Row],[Espai reservat Administració]]=2,1,0)</f>
        <v>0</v>
      </c>
      <c r="BN830" s="73"/>
      <c r="BO830" s="73"/>
      <c r="BP830" s="73"/>
      <c r="BQ830" s="73"/>
      <c r="BR830" s="73"/>
      <c r="BS830" s="73"/>
      <c r="BT830" s="73"/>
      <c r="BU830" s="73"/>
      <c r="BV830" s="73"/>
      <c r="BW830" s="73"/>
      <c r="BX830" s="73"/>
      <c r="BY830" s="73"/>
      <c r="BZ830" s="73"/>
      <c r="CA830" s="73"/>
      <c r="CB830" s="73"/>
      <c r="CC830" s="73"/>
      <c r="CD830" s="73"/>
      <c r="CE830" s="73"/>
      <c r="CF830" s="73"/>
      <c r="CG830" s="63">
        <f t="shared" si="197"/>
        <v>0</v>
      </c>
      <c r="CH830" s="63">
        <f t="shared" si="198"/>
        <v>0</v>
      </c>
      <c r="CI830" s="73"/>
      <c r="CJ830" s="63">
        <f>IF(Taula1[[#This Row],[Tipus de contracte                                  (fer servir opcions de la llista desplegable)]]="Indefinit",1,0)</f>
        <v>0</v>
      </c>
      <c r="CK830" s="63">
        <f>IF(Taula1[[#This Row],[Tipus de contracte                                  (fer servir opcions de la llista desplegable)]]="Temporal, igual o superior a 6 mesos",1,0)</f>
        <v>0</v>
      </c>
      <c r="CL830" s="63">
        <f>IF(Taula1[[#This Row],[Tipus de contracte                                  (fer servir opcions de la llista desplegable)]]="Substitució per IT",1,0)</f>
        <v>0</v>
      </c>
      <c r="CM830" s="73"/>
      <c r="CN830" s="63">
        <f>IF(Taula1[[#This Row],[Relació llocs de treball]]&gt;=1,1,0)</f>
        <v>0</v>
      </c>
      <c r="CO830" s="73"/>
      <c r="CP830" s="63">
        <f>IF(Taula1[[#This Row],[Identitat de gènere                                                          (fer servir opcions de la llista desplegable)]]="Home",1,0)</f>
        <v>0</v>
      </c>
      <c r="CQ830" s="63">
        <f>IF(Taula1[[#This Row],[Identitat de gènere                                                          (fer servir opcions de la llista desplegable)]]="Dona",1,0)</f>
        <v>0</v>
      </c>
      <c r="CR830" s="63">
        <f>IF(Taula1[[#This Row],[Identitat de gènere                                                          (fer servir opcions de la llista desplegable)]]="No binari",1,0)</f>
        <v>0</v>
      </c>
      <c r="CS830" s="73"/>
      <c r="CT830" s="63">
        <f t="shared" si="192"/>
        <v>0</v>
      </c>
      <c r="CU830" s="64">
        <f t="shared" si="199"/>
        <v>0</v>
      </c>
      <c r="CW830" s="64">
        <f t="shared" si="200"/>
        <v>0</v>
      </c>
      <c r="CX830" s="64">
        <f t="shared" si="201"/>
        <v>0</v>
      </c>
      <c r="CY830" s="64">
        <f t="shared" si="202"/>
        <v>0</v>
      </c>
      <c r="CZ830" s="64">
        <f t="shared" si="203"/>
        <v>0</v>
      </c>
      <c r="DB830" s="64">
        <f t="shared" si="204"/>
        <v>0</v>
      </c>
      <c r="DC830" s="64">
        <f t="shared" si="205"/>
        <v>0</v>
      </c>
      <c r="DD830" s="64">
        <f t="shared" si="206"/>
        <v>0</v>
      </c>
      <c r="DE830" s="64">
        <f t="shared" si="207"/>
        <v>0</v>
      </c>
    </row>
    <row r="831" spans="2:109" x14ac:dyDescent="0.3">
      <c r="B831" s="167"/>
      <c r="C831" s="186"/>
      <c r="D831" s="2"/>
      <c r="E831" s="67"/>
      <c r="F831" s="5"/>
      <c r="G831" s="5"/>
      <c r="H831" s="187"/>
      <c r="I831" s="111" t="str">
        <f ca="1">IF(Taula1[[#This Row],[Data naixement (format dd/mm/aaaa)]]="","0",DATEDIF(Taula1[[#This Row],[Data naixement (format dd/mm/aaaa)]],TODAY(),"Y"))</f>
        <v>0</v>
      </c>
      <c r="J831" s="6"/>
      <c r="K831" s="6"/>
      <c r="L831" s="6"/>
      <c r="M831" s="6"/>
      <c r="N831" s="56"/>
      <c r="O831" s="56"/>
      <c r="P831" s="56"/>
      <c r="Q831" s="6"/>
      <c r="R831" s="7"/>
      <c r="S831" s="143">
        <f>Taula1[[#This Row],[Mesos naturals sencers treballats període justificat (01/01/2023 - 31/03/2023)]]</f>
        <v>0</v>
      </c>
      <c r="T831" s="194">
        <f>Taula1[[#This Row],[Dies treballats període justificat (01/01/2023 - 31/03/2023)              no comptabilitzats com a mes natural sencer]]</f>
        <v>0</v>
      </c>
      <c r="U831" s="12"/>
      <c r="V831" s="7"/>
      <c r="W831" s="188"/>
      <c r="X831" s="188"/>
      <c r="Y831" s="188"/>
      <c r="Z831" s="188"/>
      <c r="AA831" s="190"/>
      <c r="AB831" s="143">
        <f>Taula1[[#This Row],[Grup justificat     (fer servir opcions de la llista desplegable)]]</f>
        <v>0</v>
      </c>
      <c r="AC831" s="182"/>
      <c r="AD831" s="39"/>
      <c r="AE831" s="131">
        <f>ROUND((AF831/100)*756*Taula1[[#This Row],[Mesos naturals sencers treballats període justificat (01/01/2023 - 31/03/2023)]],2)</f>
        <v>0</v>
      </c>
      <c r="AF831" s="81">
        <f>Taula1[[#This Row],[% Jornada segons contracte
(no posar el símbol %) ]]-Taula1[[#This Row],[% Reducció salari per baix rendiment        (no posar el símbol %)]]</f>
        <v>0</v>
      </c>
      <c r="AG831" s="131">
        <f>ROUND((AH831/100)*24.8547945*Taula1[[#This Row],[Dies treballats període justificat (01/01/2023 - 31/03/2023)              no comptabilitzats com a mes natural sencer]],2)</f>
        <v>0</v>
      </c>
      <c r="AH831" s="79">
        <f>Taula1[[#This Row],[% Jornada segons contracte
(no posar el símbol %) ]]-Taula1[[#This Row],[% Reducció salari per baix rendiment        (no posar el símbol %)]]</f>
        <v>0</v>
      </c>
      <c r="AI831" s="131">
        <f t="shared" si="193"/>
        <v>0</v>
      </c>
      <c r="AJ831" s="39"/>
      <c r="AK831" s="131">
        <f>ROUND((AL831/100)*756*Taula1[[#This Row],[Espai reservat Administració  (mesos)]],2)</f>
        <v>0</v>
      </c>
      <c r="AL831" s="81">
        <f>Taula1[[#This Row],[% Jornada segons contracte
(no posar el símbol %) ]]-Taula1[[#This Row],[% Reducció salari per baix rendiment        (no posar el símbol %)]]</f>
        <v>0</v>
      </c>
      <c r="AM831" s="131">
        <f>ROUND((AN831/100)*24.8547945*Taula1[[#This Row],[Espai reservat Administració (dies)]],2)</f>
        <v>0</v>
      </c>
      <c r="AN831" s="79">
        <f>Taula1[[#This Row],[% Jornada segons contracte
(no posar el símbol %) ]]-Taula1[[#This Row],[% Reducció salari per baix rendiment        (no posar el símbol %)]]</f>
        <v>0</v>
      </c>
      <c r="AO831" s="131">
        <f t="shared" si="194"/>
        <v>0</v>
      </c>
      <c r="AP831" s="87"/>
      <c r="AQ831" s="137">
        <f>ROUND((AR831/100)*693*Taula1[[#This Row],[Mesos naturals sencers treballats període justificat (01/01/2023 - 31/03/2023)]],2)</f>
        <v>0</v>
      </c>
      <c r="AR831" s="90">
        <f>Taula1[[#This Row],[% Jornada segons contracte
(no posar el símbol %) ]]-Taula1[[#This Row],[% Reducció salari per baix rendiment        (no posar el símbol %)]]</f>
        <v>0</v>
      </c>
      <c r="AS831" s="137">
        <f>ROUND((AT831/100)*22.78356164*Taula1[[#This Row],[Dies treballats període justificat (01/01/2023 - 31/03/2023)              no comptabilitzats com a mes natural sencer]],2)</f>
        <v>0</v>
      </c>
      <c r="AT831" s="90">
        <f>Taula1[[#This Row],[% Jornada segons contracte
(no posar el símbol %) ]]-Taula1[[#This Row],[% Reducció salari per baix rendiment        (no posar el símbol %)]]</f>
        <v>0</v>
      </c>
      <c r="AU831" s="137">
        <f t="shared" si="195"/>
        <v>0</v>
      </c>
      <c r="AV831" s="87"/>
      <c r="AW831" s="136">
        <f>ROUND((AX831/100)*693*Taula1[[#This Row],[Espai reservat Administració  (mesos)]],2)</f>
        <v>0</v>
      </c>
      <c r="AX831" s="90">
        <f>Taula1[[#This Row],[% Jornada segons contracte
(no posar el símbol %) ]]-Taula1[[#This Row],[% Reducció salari per baix rendiment        (no posar el símbol %)]]</f>
        <v>0</v>
      </c>
      <c r="AY831" s="131">
        <f>ROUND((AZ831/100)*22.78356164*Taula1[[#This Row],[Espai reservat Administració (dies)]],2)</f>
        <v>0</v>
      </c>
      <c r="AZ831" s="81">
        <f>Taula1[[#This Row],[% Jornada segons contracte
(no posar el símbol %) ]]-Taula1[[#This Row],[% Reducció salari per baix rendiment        (no posar el símbol %)]]</f>
        <v>0</v>
      </c>
      <c r="BA831" s="82">
        <f t="shared" si="196"/>
        <v>0</v>
      </c>
      <c r="BB831" s="41"/>
      <c r="BC831" s="131">
        <f>IF(Taula1[[#This Row],[Grup justificat     (fer servir opcions de la llista desplegable)]]=1,AI831,0)</f>
        <v>0</v>
      </c>
      <c r="BD831" s="131">
        <f>IF(Taula1[[#This Row],[Grup justificat     (fer servir opcions de la llista desplegable)]]=2,AU831,0)</f>
        <v>0</v>
      </c>
      <c r="BE831" s="41"/>
      <c r="BF831" s="131">
        <f>IF(Taula1[[#This Row],[Espai reservat Administració]]=1,AO831,0)</f>
        <v>0</v>
      </c>
      <c r="BG831" s="82">
        <f>IF(Taula1[[#This Row],[Espai reservat Administració]]=2,BA831,0)</f>
        <v>0</v>
      </c>
      <c r="BH831" s="41"/>
      <c r="BI831" s="126">
        <f>IF(Taula1[[#This Row],[Grup justificat     (fer servir opcions de la llista desplegable)]]=1,1,0)</f>
        <v>0</v>
      </c>
      <c r="BJ831" s="126">
        <f>IF(Taula1[[#This Row],[Espai reservat Administració]]=1,1,0)</f>
        <v>0</v>
      </c>
      <c r="BK831" s="111"/>
      <c r="BL831" s="126">
        <f>IF(Taula1[[#This Row],[Grup justificat     (fer servir opcions de la llista desplegable)]]=2,1,0)</f>
        <v>0</v>
      </c>
      <c r="BM831" s="126">
        <f>IF(Taula1[[#This Row],[Espai reservat Administració]]=2,1,0)</f>
        <v>0</v>
      </c>
      <c r="BN831" s="73"/>
      <c r="BO831" s="73"/>
      <c r="BP831" s="73"/>
      <c r="BQ831" s="73"/>
      <c r="BR831" s="73"/>
      <c r="BS831" s="73"/>
      <c r="BT831" s="73"/>
      <c r="BU831" s="73"/>
      <c r="BV831" s="73"/>
      <c r="BW831" s="73"/>
      <c r="BX831" s="73"/>
      <c r="BY831" s="73"/>
      <c r="BZ831" s="73"/>
      <c r="CA831" s="73"/>
      <c r="CB831" s="73"/>
      <c r="CC831" s="73"/>
      <c r="CD831" s="73"/>
      <c r="CE831" s="73"/>
      <c r="CF831" s="73"/>
      <c r="CG831" s="63">
        <f t="shared" si="197"/>
        <v>0</v>
      </c>
      <c r="CH831" s="63">
        <f t="shared" si="198"/>
        <v>0</v>
      </c>
      <c r="CI831" s="73"/>
      <c r="CJ831" s="63">
        <f>IF(Taula1[[#This Row],[Tipus de contracte                                  (fer servir opcions de la llista desplegable)]]="Indefinit",1,0)</f>
        <v>0</v>
      </c>
      <c r="CK831" s="63">
        <f>IF(Taula1[[#This Row],[Tipus de contracte                                  (fer servir opcions de la llista desplegable)]]="Temporal, igual o superior a 6 mesos",1,0)</f>
        <v>0</v>
      </c>
      <c r="CL831" s="63">
        <f>IF(Taula1[[#This Row],[Tipus de contracte                                  (fer servir opcions de la llista desplegable)]]="Substitució per IT",1,0)</f>
        <v>0</v>
      </c>
      <c r="CM831" s="73"/>
      <c r="CN831" s="63">
        <f>IF(Taula1[[#This Row],[Relació llocs de treball]]&gt;=1,1,0)</f>
        <v>0</v>
      </c>
      <c r="CO831" s="73"/>
      <c r="CP831" s="63">
        <f>IF(Taula1[[#This Row],[Identitat de gènere                                                          (fer servir opcions de la llista desplegable)]]="Home",1,0)</f>
        <v>0</v>
      </c>
      <c r="CQ831" s="63">
        <f>IF(Taula1[[#This Row],[Identitat de gènere                                                          (fer servir opcions de la llista desplegable)]]="Dona",1,0)</f>
        <v>0</v>
      </c>
      <c r="CR831" s="63">
        <f>IF(Taula1[[#This Row],[Identitat de gènere                                                          (fer servir opcions de la llista desplegable)]]="No binari",1,0)</f>
        <v>0</v>
      </c>
      <c r="CS831" s="73"/>
      <c r="CT831" s="63">
        <f t="shared" si="192"/>
        <v>0</v>
      </c>
      <c r="CU831" s="64">
        <f t="shared" si="199"/>
        <v>0</v>
      </c>
      <c r="CW831" s="64">
        <f t="shared" si="200"/>
        <v>0</v>
      </c>
      <c r="CX831" s="64">
        <f t="shared" si="201"/>
        <v>0</v>
      </c>
      <c r="CY831" s="64">
        <f t="shared" si="202"/>
        <v>0</v>
      </c>
      <c r="CZ831" s="64">
        <f t="shared" si="203"/>
        <v>0</v>
      </c>
      <c r="DB831" s="64">
        <f t="shared" si="204"/>
        <v>0</v>
      </c>
      <c r="DC831" s="64">
        <f t="shared" si="205"/>
        <v>0</v>
      </c>
      <c r="DD831" s="64">
        <f t="shared" si="206"/>
        <v>0</v>
      </c>
      <c r="DE831" s="64">
        <f t="shared" si="207"/>
        <v>0</v>
      </c>
    </row>
    <row r="832" spans="2:109" x14ac:dyDescent="0.3">
      <c r="B832" s="167"/>
      <c r="C832" s="186"/>
      <c r="D832" s="2"/>
      <c r="E832" s="67"/>
      <c r="F832" s="5"/>
      <c r="G832" s="5"/>
      <c r="H832" s="187"/>
      <c r="I832" s="111" t="str">
        <f ca="1">IF(Taula1[[#This Row],[Data naixement (format dd/mm/aaaa)]]="","0",DATEDIF(Taula1[[#This Row],[Data naixement (format dd/mm/aaaa)]],TODAY(),"Y"))</f>
        <v>0</v>
      </c>
      <c r="J832" s="6"/>
      <c r="K832" s="6"/>
      <c r="L832" s="6"/>
      <c r="M832" s="6"/>
      <c r="N832" s="56"/>
      <c r="O832" s="56"/>
      <c r="P832" s="56"/>
      <c r="Q832" s="6"/>
      <c r="R832" s="7"/>
      <c r="S832" s="143">
        <f>Taula1[[#This Row],[Mesos naturals sencers treballats període justificat (01/01/2023 - 31/03/2023)]]</f>
        <v>0</v>
      </c>
      <c r="T832" s="194">
        <f>Taula1[[#This Row],[Dies treballats període justificat (01/01/2023 - 31/03/2023)              no comptabilitzats com a mes natural sencer]]</f>
        <v>0</v>
      </c>
      <c r="U832" s="12"/>
      <c r="V832" s="7"/>
      <c r="W832" s="188"/>
      <c r="X832" s="188"/>
      <c r="Y832" s="188"/>
      <c r="Z832" s="188"/>
      <c r="AA832" s="190"/>
      <c r="AB832" s="143">
        <f>Taula1[[#This Row],[Grup justificat     (fer servir opcions de la llista desplegable)]]</f>
        <v>0</v>
      </c>
      <c r="AC832" s="182"/>
      <c r="AD832" s="39"/>
      <c r="AE832" s="131">
        <f>ROUND((AF832/100)*756*Taula1[[#This Row],[Mesos naturals sencers treballats període justificat (01/01/2023 - 31/03/2023)]],2)</f>
        <v>0</v>
      </c>
      <c r="AF832" s="81">
        <f>Taula1[[#This Row],[% Jornada segons contracte
(no posar el símbol %) ]]-Taula1[[#This Row],[% Reducció salari per baix rendiment        (no posar el símbol %)]]</f>
        <v>0</v>
      </c>
      <c r="AG832" s="131">
        <f>ROUND((AH832/100)*24.8547945*Taula1[[#This Row],[Dies treballats període justificat (01/01/2023 - 31/03/2023)              no comptabilitzats com a mes natural sencer]],2)</f>
        <v>0</v>
      </c>
      <c r="AH832" s="79">
        <f>Taula1[[#This Row],[% Jornada segons contracte
(no posar el símbol %) ]]-Taula1[[#This Row],[% Reducció salari per baix rendiment        (no posar el símbol %)]]</f>
        <v>0</v>
      </c>
      <c r="AI832" s="131">
        <f t="shared" si="193"/>
        <v>0</v>
      </c>
      <c r="AJ832" s="39"/>
      <c r="AK832" s="131">
        <f>ROUND((AL832/100)*756*Taula1[[#This Row],[Espai reservat Administració  (mesos)]],2)</f>
        <v>0</v>
      </c>
      <c r="AL832" s="81">
        <f>Taula1[[#This Row],[% Jornada segons contracte
(no posar el símbol %) ]]-Taula1[[#This Row],[% Reducció salari per baix rendiment        (no posar el símbol %)]]</f>
        <v>0</v>
      </c>
      <c r="AM832" s="131">
        <f>ROUND((AN832/100)*24.8547945*Taula1[[#This Row],[Espai reservat Administració (dies)]],2)</f>
        <v>0</v>
      </c>
      <c r="AN832" s="79">
        <f>Taula1[[#This Row],[% Jornada segons contracte
(no posar el símbol %) ]]-Taula1[[#This Row],[% Reducció salari per baix rendiment        (no posar el símbol %)]]</f>
        <v>0</v>
      </c>
      <c r="AO832" s="131">
        <f t="shared" si="194"/>
        <v>0</v>
      </c>
      <c r="AP832" s="87"/>
      <c r="AQ832" s="137">
        <f>ROUND((AR832/100)*693*Taula1[[#This Row],[Mesos naturals sencers treballats període justificat (01/01/2023 - 31/03/2023)]],2)</f>
        <v>0</v>
      </c>
      <c r="AR832" s="90">
        <f>Taula1[[#This Row],[% Jornada segons contracte
(no posar el símbol %) ]]-Taula1[[#This Row],[% Reducció salari per baix rendiment        (no posar el símbol %)]]</f>
        <v>0</v>
      </c>
      <c r="AS832" s="137">
        <f>ROUND((AT832/100)*22.78356164*Taula1[[#This Row],[Dies treballats període justificat (01/01/2023 - 31/03/2023)              no comptabilitzats com a mes natural sencer]],2)</f>
        <v>0</v>
      </c>
      <c r="AT832" s="90">
        <f>Taula1[[#This Row],[% Jornada segons contracte
(no posar el símbol %) ]]-Taula1[[#This Row],[% Reducció salari per baix rendiment        (no posar el símbol %)]]</f>
        <v>0</v>
      </c>
      <c r="AU832" s="137">
        <f t="shared" si="195"/>
        <v>0</v>
      </c>
      <c r="AV832" s="87"/>
      <c r="AW832" s="136">
        <f>ROUND((AX832/100)*693*Taula1[[#This Row],[Espai reservat Administració  (mesos)]],2)</f>
        <v>0</v>
      </c>
      <c r="AX832" s="90">
        <f>Taula1[[#This Row],[% Jornada segons contracte
(no posar el símbol %) ]]-Taula1[[#This Row],[% Reducció salari per baix rendiment        (no posar el símbol %)]]</f>
        <v>0</v>
      </c>
      <c r="AY832" s="131">
        <f>ROUND((AZ832/100)*22.78356164*Taula1[[#This Row],[Espai reservat Administració (dies)]],2)</f>
        <v>0</v>
      </c>
      <c r="AZ832" s="81">
        <f>Taula1[[#This Row],[% Jornada segons contracte
(no posar el símbol %) ]]-Taula1[[#This Row],[% Reducció salari per baix rendiment        (no posar el símbol %)]]</f>
        <v>0</v>
      </c>
      <c r="BA832" s="82">
        <f t="shared" si="196"/>
        <v>0</v>
      </c>
      <c r="BB832" s="41"/>
      <c r="BC832" s="131">
        <f>IF(Taula1[[#This Row],[Grup justificat     (fer servir opcions de la llista desplegable)]]=1,AI832,0)</f>
        <v>0</v>
      </c>
      <c r="BD832" s="131">
        <f>IF(Taula1[[#This Row],[Grup justificat     (fer servir opcions de la llista desplegable)]]=2,AU832,0)</f>
        <v>0</v>
      </c>
      <c r="BE832" s="41"/>
      <c r="BF832" s="131">
        <f>IF(Taula1[[#This Row],[Espai reservat Administració]]=1,AO832,0)</f>
        <v>0</v>
      </c>
      <c r="BG832" s="82">
        <f>IF(Taula1[[#This Row],[Espai reservat Administració]]=2,BA832,0)</f>
        <v>0</v>
      </c>
      <c r="BH832" s="41"/>
      <c r="BI832" s="126">
        <f>IF(Taula1[[#This Row],[Grup justificat     (fer servir opcions de la llista desplegable)]]=1,1,0)</f>
        <v>0</v>
      </c>
      <c r="BJ832" s="126">
        <f>IF(Taula1[[#This Row],[Espai reservat Administració]]=1,1,0)</f>
        <v>0</v>
      </c>
      <c r="BK832" s="111"/>
      <c r="BL832" s="126">
        <f>IF(Taula1[[#This Row],[Grup justificat     (fer servir opcions de la llista desplegable)]]=2,1,0)</f>
        <v>0</v>
      </c>
      <c r="BM832" s="126">
        <f>IF(Taula1[[#This Row],[Espai reservat Administració]]=2,1,0)</f>
        <v>0</v>
      </c>
      <c r="BN832" s="73"/>
      <c r="BO832" s="73"/>
      <c r="BP832" s="73"/>
      <c r="BQ832" s="73"/>
      <c r="BR832" s="73"/>
      <c r="BS832" s="73"/>
      <c r="BT832" s="73"/>
      <c r="BU832" s="73"/>
      <c r="BV832" s="73"/>
      <c r="BW832" s="73"/>
      <c r="BX832" s="73"/>
      <c r="BY832" s="73"/>
      <c r="BZ832" s="73"/>
      <c r="CA832" s="73"/>
      <c r="CB832" s="73"/>
      <c r="CC832" s="73"/>
      <c r="CD832" s="73"/>
      <c r="CE832" s="73"/>
      <c r="CF832" s="73"/>
      <c r="CG832" s="63">
        <f t="shared" si="197"/>
        <v>0</v>
      </c>
      <c r="CH832" s="63">
        <f t="shared" si="198"/>
        <v>0</v>
      </c>
      <c r="CI832" s="73"/>
      <c r="CJ832" s="63">
        <f>IF(Taula1[[#This Row],[Tipus de contracte                                  (fer servir opcions de la llista desplegable)]]="Indefinit",1,0)</f>
        <v>0</v>
      </c>
      <c r="CK832" s="63">
        <f>IF(Taula1[[#This Row],[Tipus de contracte                                  (fer servir opcions de la llista desplegable)]]="Temporal, igual o superior a 6 mesos",1,0)</f>
        <v>0</v>
      </c>
      <c r="CL832" s="63">
        <f>IF(Taula1[[#This Row],[Tipus de contracte                                  (fer servir opcions de la llista desplegable)]]="Substitució per IT",1,0)</f>
        <v>0</v>
      </c>
      <c r="CM832" s="73"/>
      <c r="CN832" s="63">
        <f>IF(Taula1[[#This Row],[Relació llocs de treball]]&gt;=1,1,0)</f>
        <v>0</v>
      </c>
      <c r="CO832" s="73"/>
      <c r="CP832" s="63">
        <f>IF(Taula1[[#This Row],[Identitat de gènere                                                          (fer servir opcions de la llista desplegable)]]="Home",1,0)</f>
        <v>0</v>
      </c>
      <c r="CQ832" s="63">
        <f>IF(Taula1[[#This Row],[Identitat de gènere                                                          (fer servir opcions de la llista desplegable)]]="Dona",1,0)</f>
        <v>0</v>
      </c>
      <c r="CR832" s="63">
        <f>IF(Taula1[[#This Row],[Identitat de gènere                                                          (fer servir opcions de la llista desplegable)]]="No binari",1,0)</f>
        <v>0</v>
      </c>
      <c r="CS832" s="73"/>
      <c r="CT832" s="63">
        <f t="shared" si="192"/>
        <v>0</v>
      </c>
      <c r="CU832" s="64">
        <f t="shared" si="199"/>
        <v>0</v>
      </c>
      <c r="CW832" s="64">
        <f t="shared" si="200"/>
        <v>0</v>
      </c>
      <c r="CX832" s="64">
        <f t="shared" si="201"/>
        <v>0</v>
      </c>
      <c r="CY832" s="64">
        <f t="shared" si="202"/>
        <v>0</v>
      </c>
      <c r="CZ832" s="64">
        <f t="shared" si="203"/>
        <v>0</v>
      </c>
      <c r="DB832" s="64">
        <f t="shared" si="204"/>
        <v>0</v>
      </c>
      <c r="DC832" s="64">
        <f t="shared" si="205"/>
        <v>0</v>
      </c>
      <c r="DD832" s="64">
        <f t="shared" si="206"/>
        <v>0</v>
      </c>
      <c r="DE832" s="64">
        <f t="shared" si="207"/>
        <v>0</v>
      </c>
    </row>
    <row r="833" spans="2:109" x14ac:dyDescent="0.3">
      <c r="B833" s="167"/>
      <c r="C833" s="186"/>
      <c r="D833" s="2"/>
      <c r="E833" s="67"/>
      <c r="F833" s="5"/>
      <c r="G833" s="5"/>
      <c r="H833" s="187"/>
      <c r="I833" s="111" t="str">
        <f ca="1">IF(Taula1[[#This Row],[Data naixement (format dd/mm/aaaa)]]="","0",DATEDIF(Taula1[[#This Row],[Data naixement (format dd/mm/aaaa)]],TODAY(),"Y"))</f>
        <v>0</v>
      </c>
      <c r="J833" s="6"/>
      <c r="K833" s="6"/>
      <c r="L833" s="6"/>
      <c r="M833" s="6"/>
      <c r="N833" s="56"/>
      <c r="O833" s="56"/>
      <c r="P833" s="56"/>
      <c r="Q833" s="6"/>
      <c r="R833" s="7"/>
      <c r="S833" s="143">
        <f>Taula1[[#This Row],[Mesos naturals sencers treballats període justificat (01/01/2023 - 31/03/2023)]]</f>
        <v>0</v>
      </c>
      <c r="T833" s="194">
        <f>Taula1[[#This Row],[Dies treballats període justificat (01/01/2023 - 31/03/2023)              no comptabilitzats com a mes natural sencer]]</f>
        <v>0</v>
      </c>
      <c r="U833" s="12"/>
      <c r="V833" s="7"/>
      <c r="W833" s="188"/>
      <c r="X833" s="188"/>
      <c r="Y833" s="188"/>
      <c r="Z833" s="188"/>
      <c r="AA833" s="190"/>
      <c r="AB833" s="143">
        <f>Taula1[[#This Row],[Grup justificat     (fer servir opcions de la llista desplegable)]]</f>
        <v>0</v>
      </c>
      <c r="AC833" s="182"/>
      <c r="AD833" s="39"/>
      <c r="AE833" s="131">
        <f>ROUND((AF833/100)*756*Taula1[[#This Row],[Mesos naturals sencers treballats període justificat (01/01/2023 - 31/03/2023)]],2)</f>
        <v>0</v>
      </c>
      <c r="AF833" s="81">
        <f>Taula1[[#This Row],[% Jornada segons contracte
(no posar el símbol %) ]]-Taula1[[#This Row],[% Reducció salari per baix rendiment        (no posar el símbol %)]]</f>
        <v>0</v>
      </c>
      <c r="AG833" s="131">
        <f>ROUND((AH833/100)*24.8547945*Taula1[[#This Row],[Dies treballats període justificat (01/01/2023 - 31/03/2023)              no comptabilitzats com a mes natural sencer]],2)</f>
        <v>0</v>
      </c>
      <c r="AH833" s="79">
        <f>Taula1[[#This Row],[% Jornada segons contracte
(no posar el símbol %) ]]-Taula1[[#This Row],[% Reducció salari per baix rendiment        (no posar el símbol %)]]</f>
        <v>0</v>
      </c>
      <c r="AI833" s="131">
        <f t="shared" si="193"/>
        <v>0</v>
      </c>
      <c r="AJ833" s="39"/>
      <c r="AK833" s="131">
        <f>ROUND((AL833/100)*756*Taula1[[#This Row],[Espai reservat Administració  (mesos)]],2)</f>
        <v>0</v>
      </c>
      <c r="AL833" s="81">
        <f>Taula1[[#This Row],[% Jornada segons contracte
(no posar el símbol %) ]]-Taula1[[#This Row],[% Reducció salari per baix rendiment        (no posar el símbol %)]]</f>
        <v>0</v>
      </c>
      <c r="AM833" s="131">
        <f>ROUND((AN833/100)*24.8547945*Taula1[[#This Row],[Espai reservat Administració (dies)]],2)</f>
        <v>0</v>
      </c>
      <c r="AN833" s="79">
        <f>Taula1[[#This Row],[% Jornada segons contracte
(no posar el símbol %) ]]-Taula1[[#This Row],[% Reducció salari per baix rendiment        (no posar el símbol %)]]</f>
        <v>0</v>
      </c>
      <c r="AO833" s="131">
        <f t="shared" si="194"/>
        <v>0</v>
      </c>
      <c r="AP833" s="87"/>
      <c r="AQ833" s="137">
        <f>ROUND((AR833/100)*693*Taula1[[#This Row],[Mesos naturals sencers treballats període justificat (01/01/2023 - 31/03/2023)]],2)</f>
        <v>0</v>
      </c>
      <c r="AR833" s="90">
        <f>Taula1[[#This Row],[% Jornada segons contracte
(no posar el símbol %) ]]-Taula1[[#This Row],[% Reducció salari per baix rendiment        (no posar el símbol %)]]</f>
        <v>0</v>
      </c>
      <c r="AS833" s="137">
        <f>ROUND((AT833/100)*22.78356164*Taula1[[#This Row],[Dies treballats període justificat (01/01/2023 - 31/03/2023)              no comptabilitzats com a mes natural sencer]],2)</f>
        <v>0</v>
      </c>
      <c r="AT833" s="90">
        <f>Taula1[[#This Row],[% Jornada segons contracte
(no posar el símbol %) ]]-Taula1[[#This Row],[% Reducció salari per baix rendiment        (no posar el símbol %)]]</f>
        <v>0</v>
      </c>
      <c r="AU833" s="137">
        <f t="shared" si="195"/>
        <v>0</v>
      </c>
      <c r="AV833" s="87"/>
      <c r="AW833" s="136">
        <f>ROUND((AX833/100)*693*Taula1[[#This Row],[Espai reservat Administració  (mesos)]],2)</f>
        <v>0</v>
      </c>
      <c r="AX833" s="90">
        <f>Taula1[[#This Row],[% Jornada segons contracte
(no posar el símbol %) ]]-Taula1[[#This Row],[% Reducció salari per baix rendiment        (no posar el símbol %)]]</f>
        <v>0</v>
      </c>
      <c r="AY833" s="131">
        <f>ROUND((AZ833/100)*22.78356164*Taula1[[#This Row],[Espai reservat Administració (dies)]],2)</f>
        <v>0</v>
      </c>
      <c r="AZ833" s="81">
        <f>Taula1[[#This Row],[% Jornada segons contracte
(no posar el símbol %) ]]-Taula1[[#This Row],[% Reducció salari per baix rendiment        (no posar el símbol %)]]</f>
        <v>0</v>
      </c>
      <c r="BA833" s="82">
        <f t="shared" si="196"/>
        <v>0</v>
      </c>
      <c r="BB833" s="41"/>
      <c r="BC833" s="131">
        <f>IF(Taula1[[#This Row],[Grup justificat     (fer servir opcions de la llista desplegable)]]=1,AI833,0)</f>
        <v>0</v>
      </c>
      <c r="BD833" s="131">
        <f>IF(Taula1[[#This Row],[Grup justificat     (fer servir opcions de la llista desplegable)]]=2,AU833,0)</f>
        <v>0</v>
      </c>
      <c r="BE833" s="41"/>
      <c r="BF833" s="131">
        <f>IF(Taula1[[#This Row],[Espai reservat Administració]]=1,AO833,0)</f>
        <v>0</v>
      </c>
      <c r="BG833" s="82">
        <f>IF(Taula1[[#This Row],[Espai reservat Administració]]=2,BA833,0)</f>
        <v>0</v>
      </c>
      <c r="BH833" s="41"/>
      <c r="BI833" s="126">
        <f>IF(Taula1[[#This Row],[Grup justificat     (fer servir opcions de la llista desplegable)]]=1,1,0)</f>
        <v>0</v>
      </c>
      <c r="BJ833" s="126">
        <f>IF(Taula1[[#This Row],[Espai reservat Administració]]=1,1,0)</f>
        <v>0</v>
      </c>
      <c r="BK833" s="111"/>
      <c r="BL833" s="126">
        <f>IF(Taula1[[#This Row],[Grup justificat     (fer servir opcions de la llista desplegable)]]=2,1,0)</f>
        <v>0</v>
      </c>
      <c r="BM833" s="126">
        <f>IF(Taula1[[#This Row],[Espai reservat Administració]]=2,1,0)</f>
        <v>0</v>
      </c>
      <c r="BN833" s="73"/>
      <c r="BO833" s="73"/>
      <c r="BP833" s="73"/>
      <c r="BQ833" s="73"/>
      <c r="BR833" s="73"/>
      <c r="BS833" s="73"/>
      <c r="BT833" s="73"/>
      <c r="BU833" s="73"/>
      <c r="BV833" s="73"/>
      <c r="BW833" s="73"/>
      <c r="BX833" s="73"/>
      <c r="BY833" s="73"/>
      <c r="BZ833" s="73"/>
      <c r="CA833" s="73"/>
      <c r="CB833" s="73"/>
      <c r="CC833" s="73"/>
      <c r="CD833" s="73"/>
      <c r="CE833" s="73"/>
      <c r="CF833" s="73"/>
      <c r="CG833" s="63">
        <f t="shared" si="197"/>
        <v>0</v>
      </c>
      <c r="CH833" s="63">
        <f t="shared" si="198"/>
        <v>0</v>
      </c>
      <c r="CI833" s="73"/>
      <c r="CJ833" s="63">
        <f>IF(Taula1[[#This Row],[Tipus de contracte                                  (fer servir opcions de la llista desplegable)]]="Indefinit",1,0)</f>
        <v>0</v>
      </c>
      <c r="CK833" s="63">
        <f>IF(Taula1[[#This Row],[Tipus de contracte                                  (fer servir opcions de la llista desplegable)]]="Temporal, igual o superior a 6 mesos",1,0)</f>
        <v>0</v>
      </c>
      <c r="CL833" s="63">
        <f>IF(Taula1[[#This Row],[Tipus de contracte                                  (fer servir opcions de la llista desplegable)]]="Substitució per IT",1,0)</f>
        <v>0</v>
      </c>
      <c r="CM833" s="73"/>
      <c r="CN833" s="63">
        <f>IF(Taula1[[#This Row],[Relació llocs de treball]]&gt;=1,1,0)</f>
        <v>0</v>
      </c>
      <c r="CO833" s="73"/>
      <c r="CP833" s="63">
        <f>IF(Taula1[[#This Row],[Identitat de gènere                                                          (fer servir opcions de la llista desplegable)]]="Home",1,0)</f>
        <v>0</v>
      </c>
      <c r="CQ833" s="63">
        <f>IF(Taula1[[#This Row],[Identitat de gènere                                                          (fer servir opcions de la llista desplegable)]]="Dona",1,0)</f>
        <v>0</v>
      </c>
      <c r="CR833" s="63">
        <f>IF(Taula1[[#This Row],[Identitat de gènere                                                          (fer servir opcions de la llista desplegable)]]="No binari",1,0)</f>
        <v>0</v>
      </c>
      <c r="CS833" s="73"/>
      <c r="CT833" s="63">
        <f t="shared" si="192"/>
        <v>0</v>
      </c>
      <c r="CU833" s="64">
        <f t="shared" si="199"/>
        <v>0</v>
      </c>
      <c r="CW833" s="64">
        <f t="shared" si="200"/>
        <v>0</v>
      </c>
      <c r="CX833" s="64">
        <f t="shared" si="201"/>
        <v>0</v>
      </c>
      <c r="CY833" s="64">
        <f t="shared" si="202"/>
        <v>0</v>
      </c>
      <c r="CZ833" s="64">
        <f t="shared" si="203"/>
        <v>0</v>
      </c>
      <c r="DB833" s="64">
        <f t="shared" si="204"/>
        <v>0</v>
      </c>
      <c r="DC833" s="64">
        <f t="shared" si="205"/>
        <v>0</v>
      </c>
      <c r="DD833" s="64">
        <f t="shared" si="206"/>
        <v>0</v>
      </c>
      <c r="DE833" s="64">
        <f t="shared" si="207"/>
        <v>0</v>
      </c>
    </row>
    <row r="834" spans="2:109" x14ac:dyDescent="0.3">
      <c r="B834" s="167"/>
      <c r="C834" s="186"/>
      <c r="D834" s="2"/>
      <c r="E834" s="67"/>
      <c r="F834" s="5"/>
      <c r="G834" s="5"/>
      <c r="H834" s="187"/>
      <c r="I834" s="111" t="str">
        <f ca="1">IF(Taula1[[#This Row],[Data naixement (format dd/mm/aaaa)]]="","0",DATEDIF(Taula1[[#This Row],[Data naixement (format dd/mm/aaaa)]],TODAY(),"Y"))</f>
        <v>0</v>
      </c>
      <c r="J834" s="6"/>
      <c r="K834" s="6"/>
      <c r="L834" s="6"/>
      <c r="M834" s="6"/>
      <c r="N834" s="56"/>
      <c r="O834" s="56"/>
      <c r="P834" s="56"/>
      <c r="Q834" s="6"/>
      <c r="R834" s="7"/>
      <c r="S834" s="143">
        <f>Taula1[[#This Row],[Mesos naturals sencers treballats període justificat (01/01/2023 - 31/03/2023)]]</f>
        <v>0</v>
      </c>
      <c r="T834" s="194">
        <f>Taula1[[#This Row],[Dies treballats període justificat (01/01/2023 - 31/03/2023)              no comptabilitzats com a mes natural sencer]]</f>
        <v>0</v>
      </c>
      <c r="U834" s="12"/>
      <c r="V834" s="7"/>
      <c r="W834" s="188"/>
      <c r="X834" s="188"/>
      <c r="Y834" s="188"/>
      <c r="Z834" s="188"/>
      <c r="AA834" s="190"/>
      <c r="AB834" s="143">
        <f>Taula1[[#This Row],[Grup justificat     (fer servir opcions de la llista desplegable)]]</f>
        <v>0</v>
      </c>
      <c r="AC834" s="182"/>
      <c r="AD834" s="39"/>
      <c r="AE834" s="131">
        <f>ROUND((AF834/100)*756*Taula1[[#This Row],[Mesos naturals sencers treballats període justificat (01/01/2023 - 31/03/2023)]],2)</f>
        <v>0</v>
      </c>
      <c r="AF834" s="81">
        <f>Taula1[[#This Row],[% Jornada segons contracte
(no posar el símbol %) ]]-Taula1[[#This Row],[% Reducció salari per baix rendiment        (no posar el símbol %)]]</f>
        <v>0</v>
      </c>
      <c r="AG834" s="131">
        <f>ROUND((AH834/100)*24.8547945*Taula1[[#This Row],[Dies treballats període justificat (01/01/2023 - 31/03/2023)              no comptabilitzats com a mes natural sencer]],2)</f>
        <v>0</v>
      </c>
      <c r="AH834" s="79">
        <f>Taula1[[#This Row],[% Jornada segons contracte
(no posar el símbol %) ]]-Taula1[[#This Row],[% Reducció salari per baix rendiment        (no posar el símbol %)]]</f>
        <v>0</v>
      </c>
      <c r="AI834" s="131">
        <f t="shared" si="193"/>
        <v>0</v>
      </c>
      <c r="AJ834" s="39"/>
      <c r="AK834" s="131">
        <f>ROUND((AL834/100)*756*Taula1[[#This Row],[Espai reservat Administració  (mesos)]],2)</f>
        <v>0</v>
      </c>
      <c r="AL834" s="81">
        <f>Taula1[[#This Row],[% Jornada segons contracte
(no posar el símbol %) ]]-Taula1[[#This Row],[% Reducció salari per baix rendiment        (no posar el símbol %)]]</f>
        <v>0</v>
      </c>
      <c r="AM834" s="131">
        <f>ROUND((AN834/100)*24.8547945*Taula1[[#This Row],[Espai reservat Administració (dies)]],2)</f>
        <v>0</v>
      </c>
      <c r="AN834" s="79">
        <f>Taula1[[#This Row],[% Jornada segons contracte
(no posar el símbol %) ]]-Taula1[[#This Row],[% Reducció salari per baix rendiment        (no posar el símbol %)]]</f>
        <v>0</v>
      </c>
      <c r="AO834" s="131">
        <f t="shared" si="194"/>
        <v>0</v>
      </c>
      <c r="AP834" s="87"/>
      <c r="AQ834" s="137">
        <f>ROUND((AR834/100)*693*Taula1[[#This Row],[Mesos naturals sencers treballats període justificat (01/01/2023 - 31/03/2023)]],2)</f>
        <v>0</v>
      </c>
      <c r="AR834" s="90">
        <f>Taula1[[#This Row],[% Jornada segons contracte
(no posar el símbol %) ]]-Taula1[[#This Row],[% Reducció salari per baix rendiment        (no posar el símbol %)]]</f>
        <v>0</v>
      </c>
      <c r="AS834" s="137">
        <f>ROUND((AT834/100)*22.78356164*Taula1[[#This Row],[Dies treballats període justificat (01/01/2023 - 31/03/2023)              no comptabilitzats com a mes natural sencer]],2)</f>
        <v>0</v>
      </c>
      <c r="AT834" s="90">
        <f>Taula1[[#This Row],[% Jornada segons contracte
(no posar el símbol %) ]]-Taula1[[#This Row],[% Reducció salari per baix rendiment        (no posar el símbol %)]]</f>
        <v>0</v>
      </c>
      <c r="AU834" s="137">
        <f t="shared" si="195"/>
        <v>0</v>
      </c>
      <c r="AV834" s="87"/>
      <c r="AW834" s="136">
        <f>ROUND((AX834/100)*693*Taula1[[#This Row],[Espai reservat Administració  (mesos)]],2)</f>
        <v>0</v>
      </c>
      <c r="AX834" s="90">
        <f>Taula1[[#This Row],[% Jornada segons contracte
(no posar el símbol %) ]]-Taula1[[#This Row],[% Reducció salari per baix rendiment        (no posar el símbol %)]]</f>
        <v>0</v>
      </c>
      <c r="AY834" s="131">
        <f>ROUND((AZ834/100)*22.78356164*Taula1[[#This Row],[Espai reservat Administració (dies)]],2)</f>
        <v>0</v>
      </c>
      <c r="AZ834" s="81">
        <f>Taula1[[#This Row],[% Jornada segons contracte
(no posar el símbol %) ]]-Taula1[[#This Row],[% Reducció salari per baix rendiment        (no posar el símbol %)]]</f>
        <v>0</v>
      </c>
      <c r="BA834" s="82">
        <f t="shared" si="196"/>
        <v>0</v>
      </c>
      <c r="BB834" s="41"/>
      <c r="BC834" s="131">
        <f>IF(Taula1[[#This Row],[Grup justificat     (fer servir opcions de la llista desplegable)]]=1,AI834,0)</f>
        <v>0</v>
      </c>
      <c r="BD834" s="131">
        <f>IF(Taula1[[#This Row],[Grup justificat     (fer servir opcions de la llista desplegable)]]=2,AU834,0)</f>
        <v>0</v>
      </c>
      <c r="BE834" s="41"/>
      <c r="BF834" s="131">
        <f>IF(Taula1[[#This Row],[Espai reservat Administració]]=1,AO834,0)</f>
        <v>0</v>
      </c>
      <c r="BG834" s="82">
        <f>IF(Taula1[[#This Row],[Espai reservat Administració]]=2,BA834,0)</f>
        <v>0</v>
      </c>
      <c r="BH834" s="41"/>
      <c r="BI834" s="126">
        <f>IF(Taula1[[#This Row],[Grup justificat     (fer servir opcions de la llista desplegable)]]=1,1,0)</f>
        <v>0</v>
      </c>
      <c r="BJ834" s="126">
        <f>IF(Taula1[[#This Row],[Espai reservat Administració]]=1,1,0)</f>
        <v>0</v>
      </c>
      <c r="BK834" s="111"/>
      <c r="BL834" s="126">
        <f>IF(Taula1[[#This Row],[Grup justificat     (fer servir opcions de la llista desplegable)]]=2,1,0)</f>
        <v>0</v>
      </c>
      <c r="BM834" s="126">
        <f>IF(Taula1[[#This Row],[Espai reservat Administració]]=2,1,0)</f>
        <v>0</v>
      </c>
      <c r="BN834" s="73"/>
      <c r="BO834" s="73"/>
      <c r="BP834" s="73"/>
      <c r="BQ834" s="73"/>
      <c r="BR834" s="73"/>
      <c r="BS834" s="73"/>
      <c r="BT834" s="73"/>
      <c r="BU834" s="73"/>
      <c r="BV834" s="73"/>
      <c r="BW834" s="73"/>
      <c r="BX834" s="73"/>
      <c r="BY834" s="73"/>
      <c r="BZ834" s="73"/>
      <c r="CA834" s="73"/>
      <c r="CB834" s="73"/>
      <c r="CC834" s="73"/>
      <c r="CD834" s="73"/>
      <c r="CE834" s="73"/>
      <c r="CF834" s="73"/>
      <c r="CG834" s="63">
        <f t="shared" si="197"/>
        <v>0</v>
      </c>
      <c r="CH834" s="63">
        <f t="shared" si="198"/>
        <v>0</v>
      </c>
      <c r="CI834" s="73"/>
      <c r="CJ834" s="63">
        <f>IF(Taula1[[#This Row],[Tipus de contracte                                  (fer servir opcions de la llista desplegable)]]="Indefinit",1,0)</f>
        <v>0</v>
      </c>
      <c r="CK834" s="63">
        <f>IF(Taula1[[#This Row],[Tipus de contracte                                  (fer servir opcions de la llista desplegable)]]="Temporal, igual o superior a 6 mesos",1,0)</f>
        <v>0</v>
      </c>
      <c r="CL834" s="63">
        <f>IF(Taula1[[#This Row],[Tipus de contracte                                  (fer servir opcions de la llista desplegable)]]="Substitució per IT",1,0)</f>
        <v>0</v>
      </c>
      <c r="CM834" s="73"/>
      <c r="CN834" s="63">
        <f>IF(Taula1[[#This Row],[Relació llocs de treball]]&gt;=1,1,0)</f>
        <v>0</v>
      </c>
      <c r="CO834" s="73"/>
      <c r="CP834" s="63">
        <f>IF(Taula1[[#This Row],[Identitat de gènere                                                          (fer servir opcions de la llista desplegable)]]="Home",1,0)</f>
        <v>0</v>
      </c>
      <c r="CQ834" s="63">
        <f>IF(Taula1[[#This Row],[Identitat de gènere                                                          (fer servir opcions de la llista desplegable)]]="Dona",1,0)</f>
        <v>0</v>
      </c>
      <c r="CR834" s="63">
        <f>IF(Taula1[[#This Row],[Identitat de gènere                                                          (fer servir opcions de la llista desplegable)]]="No binari",1,0)</f>
        <v>0</v>
      </c>
      <c r="CS834" s="73"/>
      <c r="CT834" s="63">
        <f t="shared" si="192"/>
        <v>0</v>
      </c>
      <c r="CU834" s="64">
        <f t="shared" si="199"/>
        <v>0</v>
      </c>
      <c r="CW834" s="64">
        <f t="shared" si="200"/>
        <v>0</v>
      </c>
      <c r="CX834" s="64">
        <f t="shared" si="201"/>
        <v>0</v>
      </c>
      <c r="CY834" s="64">
        <f t="shared" si="202"/>
        <v>0</v>
      </c>
      <c r="CZ834" s="64">
        <f t="shared" si="203"/>
        <v>0</v>
      </c>
      <c r="DB834" s="64">
        <f t="shared" si="204"/>
        <v>0</v>
      </c>
      <c r="DC834" s="64">
        <f t="shared" si="205"/>
        <v>0</v>
      </c>
      <c r="DD834" s="64">
        <f t="shared" si="206"/>
        <v>0</v>
      </c>
      <c r="DE834" s="64">
        <f t="shared" si="207"/>
        <v>0</v>
      </c>
    </row>
    <row r="835" spans="2:109" x14ac:dyDescent="0.3">
      <c r="B835" s="167"/>
      <c r="C835" s="186"/>
      <c r="D835" s="2"/>
      <c r="E835" s="67"/>
      <c r="F835" s="5"/>
      <c r="G835" s="5"/>
      <c r="H835" s="187"/>
      <c r="I835" s="111" t="str">
        <f ca="1">IF(Taula1[[#This Row],[Data naixement (format dd/mm/aaaa)]]="","0",DATEDIF(Taula1[[#This Row],[Data naixement (format dd/mm/aaaa)]],TODAY(),"Y"))</f>
        <v>0</v>
      </c>
      <c r="J835" s="6"/>
      <c r="K835" s="6"/>
      <c r="L835" s="6"/>
      <c r="M835" s="6"/>
      <c r="N835" s="56"/>
      <c r="O835" s="56"/>
      <c r="P835" s="56"/>
      <c r="Q835" s="6"/>
      <c r="R835" s="7"/>
      <c r="S835" s="143">
        <f>Taula1[[#This Row],[Mesos naturals sencers treballats període justificat (01/01/2023 - 31/03/2023)]]</f>
        <v>0</v>
      </c>
      <c r="T835" s="194">
        <f>Taula1[[#This Row],[Dies treballats període justificat (01/01/2023 - 31/03/2023)              no comptabilitzats com a mes natural sencer]]</f>
        <v>0</v>
      </c>
      <c r="U835" s="12"/>
      <c r="V835" s="7"/>
      <c r="W835" s="188"/>
      <c r="X835" s="188"/>
      <c r="Y835" s="188"/>
      <c r="Z835" s="188"/>
      <c r="AA835" s="190"/>
      <c r="AB835" s="143">
        <f>Taula1[[#This Row],[Grup justificat     (fer servir opcions de la llista desplegable)]]</f>
        <v>0</v>
      </c>
      <c r="AC835" s="182"/>
      <c r="AD835" s="39"/>
      <c r="AE835" s="131">
        <f>ROUND((AF835/100)*756*Taula1[[#This Row],[Mesos naturals sencers treballats període justificat (01/01/2023 - 31/03/2023)]],2)</f>
        <v>0</v>
      </c>
      <c r="AF835" s="81">
        <f>Taula1[[#This Row],[% Jornada segons contracte
(no posar el símbol %) ]]-Taula1[[#This Row],[% Reducció salari per baix rendiment        (no posar el símbol %)]]</f>
        <v>0</v>
      </c>
      <c r="AG835" s="131">
        <f>ROUND((AH835/100)*24.8547945*Taula1[[#This Row],[Dies treballats període justificat (01/01/2023 - 31/03/2023)              no comptabilitzats com a mes natural sencer]],2)</f>
        <v>0</v>
      </c>
      <c r="AH835" s="79">
        <f>Taula1[[#This Row],[% Jornada segons contracte
(no posar el símbol %) ]]-Taula1[[#This Row],[% Reducció salari per baix rendiment        (no posar el símbol %)]]</f>
        <v>0</v>
      </c>
      <c r="AI835" s="131">
        <f t="shared" si="193"/>
        <v>0</v>
      </c>
      <c r="AJ835" s="39"/>
      <c r="AK835" s="131">
        <f>ROUND((AL835/100)*756*Taula1[[#This Row],[Espai reservat Administració  (mesos)]],2)</f>
        <v>0</v>
      </c>
      <c r="AL835" s="81">
        <f>Taula1[[#This Row],[% Jornada segons contracte
(no posar el símbol %) ]]-Taula1[[#This Row],[% Reducció salari per baix rendiment        (no posar el símbol %)]]</f>
        <v>0</v>
      </c>
      <c r="AM835" s="131">
        <f>ROUND((AN835/100)*24.8547945*Taula1[[#This Row],[Espai reservat Administració (dies)]],2)</f>
        <v>0</v>
      </c>
      <c r="AN835" s="79">
        <f>Taula1[[#This Row],[% Jornada segons contracte
(no posar el símbol %) ]]-Taula1[[#This Row],[% Reducció salari per baix rendiment        (no posar el símbol %)]]</f>
        <v>0</v>
      </c>
      <c r="AO835" s="131">
        <f t="shared" si="194"/>
        <v>0</v>
      </c>
      <c r="AP835" s="87"/>
      <c r="AQ835" s="137">
        <f>ROUND((AR835/100)*693*Taula1[[#This Row],[Mesos naturals sencers treballats període justificat (01/01/2023 - 31/03/2023)]],2)</f>
        <v>0</v>
      </c>
      <c r="AR835" s="90">
        <f>Taula1[[#This Row],[% Jornada segons contracte
(no posar el símbol %) ]]-Taula1[[#This Row],[% Reducció salari per baix rendiment        (no posar el símbol %)]]</f>
        <v>0</v>
      </c>
      <c r="AS835" s="137">
        <f>ROUND((AT835/100)*22.78356164*Taula1[[#This Row],[Dies treballats període justificat (01/01/2023 - 31/03/2023)              no comptabilitzats com a mes natural sencer]],2)</f>
        <v>0</v>
      </c>
      <c r="AT835" s="90">
        <f>Taula1[[#This Row],[% Jornada segons contracte
(no posar el símbol %) ]]-Taula1[[#This Row],[% Reducció salari per baix rendiment        (no posar el símbol %)]]</f>
        <v>0</v>
      </c>
      <c r="AU835" s="137">
        <f t="shared" si="195"/>
        <v>0</v>
      </c>
      <c r="AV835" s="87"/>
      <c r="AW835" s="136">
        <f>ROUND((AX835/100)*693*Taula1[[#This Row],[Espai reservat Administració  (mesos)]],2)</f>
        <v>0</v>
      </c>
      <c r="AX835" s="90">
        <f>Taula1[[#This Row],[% Jornada segons contracte
(no posar el símbol %) ]]-Taula1[[#This Row],[% Reducció salari per baix rendiment        (no posar el símbol %)]]</f>
        <v>0</v>
      </c>
      <c r="AY835" s="131">
        <f>ROUND((AZ835/100)*22.78356164*Taula1[[#This Row],[Espai reservat Administració (dies)]],2)</f>
        <v>0</v>
      </c>
      <c r="AZ835" s="81">
        <f>Taula1[[#This Row],[% Jornada segons contracte
(no posar el símbol %) ]]-Taula1[[#This Row],[% Reducció salari per baix rendiment        (no posar el símbol %)]]</f>
        <v>0</v>
      </c>
      <c r="BA835" s="82">
        <f t="shared" si="196"/>
        <v>0</v>
      </c>
      <c r="BB835" s="41"/>
      <c r="BC835" s="131">
        <f>IF(Taula1[[#This Row],[Grup justificat     (fer servir opcions de la llista desplegable)]]=1,AI835,0)</f>
        <v>0</v>
      </c>
      <c r="BD835" s="131">
        <f>IF(Taula1[[#This Row],[Grup justificat     (fer servir opcions de la llista desplegable)]]=2,AU835,0)</f>
        <v>0</v>
      </c>
      <c r="BE835" s="41"/>
      <c r="BF835" s="131">
        <f>IF(Taula1[[#This Row],[Espai reservat Administració]]=1,AO835,0)</f>
        <v>0</v>
      </c>
      <c r="BG835" s="82">
        <f>IF(Taula1[[#This Row],[Espai reservat Administració]]=2,BA835,0)</f>
        <v>0</v>
      </c>
      <c r="BH835" s="41"/>
      <c r="BI835" s="126">
        <f>IF(Taula1[[#This Row],[Grup justificat     (fer servir opcions de la llista desplegable)]]=1,1,0)</f>
        <v>0</v>
      </c>
      <c r="BJ835" s="126">
        <f>IF(Taula1[[#This Row],[Espai reservat Administració]]=1,1,0)</f>
        <v>0</v>
      </c>
      <c r="BK835" s="111"/>
      <c r="BL835" s="126">
        <f>IF(Taula1[[#This Row],[Grup justificat     (fer servir opcions de la llista desplegable)]]=2,1,0)</f>
        <v>0</v>
      </c>
      <c r="BM835" s="126">
        <f>IF(Taula1[[#This Row],[Espai reservat Administració]]=2,1,0)</f>
        <v>0</v>
      </c>
      <c r="BN835" s="73"/>
      <c r="BO835" s="73"/>
      <c r="BP835" s="73"/>
      <c r="BQ835" s="73"/>
      <c r="BR835" s="73"/>
      <c r="BS835" s="73"/>
      <c r="BT835" s="73"/>
      <c r="BU835" s="73"/>
      <c r="BV835" s="73"/>
      <c r="BW835" s="73"/>
      <c r="BX835" s="73"/>
      <c r="BY835" s="73"/>
      <c r="BZ835" s="73"/>
      <c r="CA835" s="73"/>
      <c r="CB835" s="73"/>
      <c r="CC835" s="73"/>
      <c r="CD835" s="73"/>
      <c r="CE835" s="73"/>
      <c r="CF835" s="73"/>
      <c r="CG835" s="63">
        <f t="shared" si="197"/>
        <v>0</v>
      </c>
      <c r="CH835" s="63">
        <f t="shared" si="198"/>
        <v>0</v>
      </c>
      <c r="CI835" s="73"/>
      <c r="CJ835" s="63">
        <f>IF(Taula1[[#This Row],[Tipus de contracte                                  (fer servir opcions de la llista desplegable)]]="Indefinit",1,0)</f>
        <v>0</v>
      </c>
      <c r="CK835" s="63">
        <f>IF(Taula1[[#This Row],[Tipus de contracte                                  (fer servir opcions de la llista desplegable)]]="Temporal, igual o superior a 6 mesos",1,0)</f>
        <v>0</v>
      </c>
      <c r="CL835" s="63">
        <f>IF(Taula1[[#This Row],[Tipus de contracte                                  (fer servir opcions de la llista desplegable)]]="Substitució per IT",1,0)</f>
        <v>0</v>
      </c>
      <c r="CM835" s="73"/>
      <c r="CN835" s="63">
        <f>IF(Taula1[[#This Row],[Relació llocs de treball]]&gt;=1,1,0)</f>
        <v>0</v>
      </c>
      <c r="CO835" s="73"/>
      <c r="CP835" s="63">
        <f>IF(Taula1[[#This Row],[Identitat de gènere                                                          (fer servir opcions de la llista desplegable)]]="Home",1,0)</f>
        <v>0</v>
      </c>
      <c r="CQ835" s="63">
        <f>IF(Taula1[[#This Row],[Identitat de gènere                                                          (fer servir opcions de la llista desplegable)]]="Dona",1,0)</f>
        <v>0</v>
      </c>
      <c r="CR835" s="63">
        <f>IF(Taula1[[#This Row],[Identitat de gènere                                                          (fer servir opcions de la llista desplegable)]]="No binari",1,0)</f>
        <v>0</v>
      </c>
      <c r="CS835" s="73"/>
      <c r="CT835" s="63">
        <f t="shared" si="192"/>
        <v>0</v>
      </c>
      <c r="CU835" s="64">
        <f t="shared" si="199"/>
        <v>0</v>
      </c>
      <c r="CW835" s="64">
        <f t="shared" si="200"/>
        <v>0</v>
      </c>
      <c r="CX835" s="64">
        <f t="shared" si="201"/>
        <v>0</v>
      </c>
      <c r="CY835" s="64">
        <f t="shared" si="202"/>
        <v>0</v>
      </c>
      <c r="CZ835" s="64">
        <f t="shared" si="203"/>
        <v>0</v>
      </c>
      <c r="DB835" s="64">
        <f t="shared" si="204"/>
        <v>0</v>
      </c>
      <c r="DC835" s="64">
        <f t="shared" si="205"/>
        <v>0</v>
      </c>
      <c r="DD835" s="64">
        <f t="shared" si="206"/>
        <v>0</v>
      </c>
      <c r="DE835" s="64">
        <f t="shared" si="207"/>
        <v>0</v>
      </c>
    </row>
    <row r="836" spans="2:109" x14ac:dyDescent="0.3">
      <c r="B836" s="167"/>
      <c r="C836" s="186"/>
      <c r="D836" s="2"/>
      <c r="E836" s="67"/>
      <c r="F836" s="5"/>
      <c r="G836" s="5"/>
      <c r="H836" s="187"/>
      <c r="I836" s="111" t="str">
        <f ca="1">IF(Taula1[[#This Row],[Data naixement (format dd/mm/aaaa)]]="","0",DATEDIF(Taula1[[#This Row],[Data naixement (format dd/mm/aaaa)]],TODAY(),"Y"))</f>
        <v>0</v>
      </c>
      <c r="J836" s="6"/>
      <c r="K836" s="6"/>
      <c r="L836" s="6"/>
      <c r="M836" s="6"/>
      <c r="N836" s="56"/>
      <c r="O836" s="56"/>
      <c r="P836" s="56"/>
      <c r="Q836" s="6"/>
      <c r="R836" s="7"/>
      <c r="S836" s="143">
        <f>Taula1[[#This Row],[Mesos naturals sencers treballats període justificat (01/01/2023 - 31/03/2023)]]</f>
        <v>0</v>
      </c>
      <c r="T836" s="194">
        <f>Taula1[[#This Row],[Dies treballats període justificat (01/01/2023 - 31/03/2023)              no comptabilitzats com a mes natural sencer]]</f>
        <v>0</v>
      </c>
      <c r="U836" s="12"/>
      <c r="V836" s="7"/>
      <c r="W836" s="188"/>
      <c r="X836" s="188"/>
      <c r="Y836" s="188"/>
      <c r="Z836" s="188"/>
      <c r="AA836" s="190"/>
      <c r="AB836" s="143">
        <f>Taula1[[#This Row],[Grup justificat     (fer servir opcions de la llista desplegable)]]</f>
        <v>0</v>
      </c>
      <c r="AC836" s="182"/>
      <c r="AD836" s="39"/>
      <c r="AE836" s="131">
        <f>ROUND((AF836/100)*756*Taula1[[#This Row],[Mesos naturals sencers treballats període justificat (01/01/2023 - 31/03/2023)]],2)</f>
        <v>0</v>
      </c>
      <c r="AF836" s="81">
        <f>Taula1[[#This Row],[% Jornada segons contracte
(no posar el símbol %) ]]-Taula1[[#This Row],[% Reducció salari per baix rendiment        (no posar el símbol %)]]</f>
        <v>0</v>
      </c>
      <c r="AG836" s="131">
        <f>ROUND((AH836/100)*24.8547945*Taula1[[#This Row],[Dies treballats període justificat (01/01/2023 - 31/03/2023)              no comptabilitzats com a mes natural sencer]],2)</f>
        <v>0</v>
      </c>
      <c r="AH836" s="79">
        <f>Taula1[[#This Row],[% Jornada segons contracte
(no posar el símbol %) ]]-Taula1[[#This Row],[% Reducció salari per baix rendiment        (no posar el símbol %)]]</f>
        <v>0</v>
      </c>
      <c r="AI836" s="131">
        <f t="shared" si="193"/>
        <v>0</v>
      </c>
      <c r="AJ836" s="39"/>
      <c r="AK836" s="131">
        <f>ROUND((AL836/100)*756*Taula1[[#This Row],[Espai reservat Administració  (mesos)]],2)</f>
        <v>0</v>
      </c>
      <c r="AL836" s="81">
        <f>Taula1[[#This Row],[% Jornada segons contracte
(no posar el símbol %) ]]-Taula1[[#This Row],[% Reducció salari per baix rendiment        (no posar el símbol %)]]</f>
        <v>0</v>
      </c>
      <c r="AM836" s="131">
        <f>ROUND((AN836/100)*24.8547945*Taula1[[#This Row],[Espai reservat Administració (dies)]],2)</f>
        <v>0</v>
      </c>
      <c r="AN836" s="79">
        <f>Taula1[[#This Row],[% Jornada segons contracte
(no posar el símbol %) ]]-Taula1[[#This Row],[% Reducció salari per baix rendiment        (no posar el símbol %)]]</f>
        <v>0</v>
      </c>
      <c r="AO836" s="131">
        <f t="shared" si="194"/>
        <v>0</v>
      </c>
      <c r="AP836" s="87"/>
      <c r="AQ836" s="137">
        <f>ROUND((AR836/100)*693*Taula1[[#This Row],[Mesos naturals sencers treballats període justificat (01/01/2023 - 31/03/2023)]],2)</f>
        <v>0</v>
      </c>
      <c r="AR836" s="90">
        <f>Taula1[[#This Row],[% Jornada segons contracte
(no posar el símbol %) ]]-Taula1[[#This Row],[% Reducció salari per baix rendiment        (no posar el símbol %)]]</f>
        <v>0</v>
      </c>
      <c r="AS836" s="137">
        <f>ROUND((AT836/100)*22.78356164*Taula1[[#This Row],[Dies treballats període justificat (01/01/2023 - 31/03/2023)              no comptabilitzats com a mes natural sencer]],2)</f>
        <v>0</v>
      </c>
      <c r="AT836" s="90">
        <f>Taula1[[#This Row],[% Jornada segons contracte
(no posar el símbol %) ]]-Taula1[[#This Row],[% Reducció salari per baix rendiment        (no posar el símbol %)]]</f>
        <v>0</v>
      </c>
      <c r="AU836" s="137">
        <f t="shared" si="195"/>
        <v>0</v>
      </c>
      <c r="AV836" s="87"/>
      <c r="AW836" s="136">
        <f>ROUND((AX836/100)*693*Taula1[[#This Row],[Espai reservat Administració  (mesos)]],2)</f>
        <v>0</v>
      </c>
      <c r="AX836" s="90">
        <f>Taula1[[#This Row],[% Jornada segons contracte
(no posar el símbol %) ]]-Taula1[[#This Row],[% Reducció salari per baix rendiment        (no posar el símbol %)]]</f>
        <v>0</v>
      </c>
      <c r="AY836" s="131">
        <f>ROUND((AZ836/100)*22.78356164*Taula1[[#This Row],[Espai reservat Administració (dies)]],2)</f>
        <v>0</v>
      </c>
      <c r="AZ836" s="81">
        <f>Taula1[[#This Row],[% Jornada segons contracte
(no posar el símbol %) ]]-Taula1[[#This Row],[% Reducció salari per baix rendiment        (no posar el símbol %)]]</f>
        <v>0</v>
      </c>
      <c r="BA836" s="82">
        <f t="shared" si="196"/>
        <v>0</v>
      </c>
      <c r="BB836" s="41"/>
      <c r="BC836" s="131">
        <f>IF(Taula1[[#This Row],[Grup justificat     (fer servir opcions de la llista desplegable)]]=1,AI836,0)</f>
        <v>0</v>
      </c>
      <c r="BD836" s="131">
        <f>IF(Taula1[[#This Row],[Grup justificat     (fer servir opcions de la llista desplegable)]]=2,AU836,0)</f>
        <v>0</v>
      </c>
      <c r="BE836" s="41"/>
      <c r="BF836" s="131">
        <f>IF(Taula1[[#This Row],[Espai reservat Administració]]=1,AO836,0)</f>
        <v>0</v>
      </c>
      <c r="BG836" s="82">
        <f>IF(Taula1[[#This Row],[Espai reservat Administració]]=2,BA836,0)</f>
        <v>0</v>
      </c>
      <c r="BH836" s="41"/>
      <c r="BI836" s="126">
        <f>IF(Taula1[[#This Row],[Grup justificat     (fer servir opcions de la llista desplegable)]]=1,1,0)</f>
        <v>0</v>
      </c>
      <c r="BJ836" s="126">
        <f>IF(Taula1[[#This Row],[Espai reservat Administració]]=1,1,0)</f>
        <v>0</v>
      </c>
      <c r="BK836" s="111"/>
      <c r="BL836" s="126">
        <f>IF(Taula1[[#This Row],[Grup justificat     (fer servir opcions de la llista desplegable)]]=2,1,0)</f>
        <v>0</v>
      </c>
      <c r="BM836" s="126">
        <f>IF(Taula1[[#This Row],[Espai reservat Administració]]=2,1,0)</f>
        <v>0</v>
      </c>
      <c r="BN836" s="73"/>
      <c r="BO836" s="73"/>
      <c r="BP836" s="73"/>
      <c r="BQ836" s="73"/>
      <c r="BR836" s="73"/>
      <c r="BS836" s="73"/>
      <c r="BT836" s="73"/>
      <c r="BU836" s="73"/>
      <c r="BV836" s="73"/>
      <c r="BW836" s="73"/>
      <c r="BX836" s="73"/>
      <c r="BY836" s="73"/>
      <c r="BZ836" s="73"/>
      <c r="CA836" s="73"/>
      <c r="CB836" s="73"/>
      <c r="CC836" s="73"/>
      <c r="CD836" s="73"/>
      <c r="CE836" s="73"/>
      <c r="CF836" s="73"/>
      <c r="CG836" s="63">
        <f t="shared" si="197"/>
        <v>0</v>
      </c>
      <c r="CH836" s="63">
        <f t="shared" si="198"/>
        <v>0</v>
      </c>
      <c r="CI836" s="73"/>
      <c r="CJ836" s="63">
        <f>IF(Taula1[[#This Row],[Tipus de contracte                                  (fer servir opcions de la llista desplegable)]]="Indefinit",1,0)</f>
        <v>0</v>
      </c>
      <c r="CK836" s="63">
        <f>IF(Taula1[[#This Row],[Tipus de contracte                                  (fer servir opcions de la llista desplegable)]]="Temporal, igual o superior a 6 mesos",1,0)</f>
        <v>0</v>
      </c>
      <c r="CL836" s="63">
        <f>IF(Taula1[[#This Row],[Tipus de contracte                                  (fer servir opcions de la llista desplegable)]]="Substitució per IT",1,0)</f>
        <v>0</v>
      </c>
      <c r="CM836" s="73"/>
      <c r="CN836" s="63">
        <f>IF(Taula1[[#This Row],[Relació llocs de treball]]&gt;=1,1,0)</f>
        <v>0</v>
      </c>
      <c r="CO836" s="73"/>
      <c r="CP836" s="63">
        <f>IF(Taula1[[#This Row],[Identitat de gènere                                                          (fer servir opcions de la llista desplegable)]]="Home",1,0)</f>
        <v>0</v>
      </c>
      <c r="CQ836" s="63">
        <f>IF(Taula1[[#This Row],[Identitat de gènere                                                          (fer servir opcions de la llista desplegable)]]="Dona",1,0)</f>
        <v>0</v>
      </c>
      <c r="CR836" s="63">
        <f>IF(Taula1[[#This Row],[Identitat de gènere                                                          (fer servir opcions de la llista desplegable)]]="No binari",1,0)</f>
        <v>0</v>
      </c>
      <c r="CS836" s="73"/>
      <c r="CT836" s="63">
        <f t="shared" si="192"/>
        <v>0</v>
      </c>
      <c r="CU836" s="64">
        <f t="shared" si="199"/>
        <v>0</v>
      </c>
      <c r="CW836" s="64">
        <f t="shared" si="200"/>
        <v>0</v>
      </c>
      <c r="CX836" s="64">
        <f t="shared" si="201"/>
        <v>0</v>
      </c>
      <c r="CY836" s="64">
        <f t="shared" si="202"/>
        <v>0</v>
      </c>
      <c r="CZ836" s="64">
        <f t="shared" si="203"/>
        <v>0</v>
      </c>
      <c r="DB836" s="64">
        <f t="shared" si="204"/>
        <v>0</v>
      </c>
      <c r="DC836" s="64">
        <f t="shared" si="205"/>
        <v>0</v>
      </c>
      <c r="DD836" s="64">
        <f t="shared" si="206"/>
        <v>0</v>
      </c>
      <c r="DE836" s="64">
        <f t="shared" si="207"/>
        <v>0</v>
      </c>
    </row>
    <row r="837" spans="2:109" x14ac:dyDescent="0.3">
      <c r="B837" s="167"/>
      <c r="C837" s="186"/>
      <c r="D837" s="2"/>
      <c r="E837" s="67"/>
      <c r="F837" s="5"/>
      <c r="G837" s="5"/>
      <c r="H837" s="187"/>
      <c r="I837" s="111" t="str">
        <f ca="1">IF(Taula1[[#This Row],[Data naixement (format dd/mm/aaaa)]]="","0",DATEDIF(Taula1[[#This Row],[Data naixement (format dd/mm/aaaa)]],TODAY(),"Y"))</f>
        <v>0</v>
      </c>
      <c r="J837" s="6"/>
      <c r="K837" s="6"/>
      <c r="L837" s="6"/>
      <c r="M837" s="6"/>
      <c r="N837" s="56"/>
      <c r="O837" s="56"/>
      <c r="P837" s="56"/>
      <c r="Q837" s="6"/>
      <c r="R837" s="7"/>
      <c r="S837" s="143">
        <f>Taula1[[#This Row],[Mesos naturals sencers treballats període justificat (01/01/2023 - 31/03/2023)]]</f>
        <v>0</v>
      </c>
      <c r="T837" s="194">
        <f>Taula1[[#This Row],[Dies treballats període justificat (01/01/2023 - 31/03/2023)              no comptabilitzats com a mes natural sencer]]</f>
        <v>0</v>
      </c>
      <c r="U837" s="12"/>
      <c r="V837" s="7"/>
      <c r="W837" s="188"/>
      <c r="X837" s="188"/>
      <c r="Y837" s="188"/>
      <c r="Z837" s="188"/>
      <c r="AA837" s="190"/>
      <c r="AB837" s="143">
        <f>Taula1[[#This Row],[Grup justificat     (fer servir opcions de la llista desplegable)]]</f>
        <v>0</v>
      </c>
      <c r="AC837" s="182"/>
      <c r="AD837" s="39"/>
      <c r="AE837" s="131">
        <f>ROUND((AF837/100)*756*Taula1[[#This Row],[Mesos naturals sencers treballats període justificat (01/01/2023 - 31/03/2023)]],2)</f>
        <v>0</v>
      </c>
      <c r="AF837" s="81">
        <f>Taula1[[#This Row],[% Jornada segons contracte
(no posar el símbol %) ]]-Taula1[[#This Row],[% Reducció salari per baix rendiment        (no posar el símbol %)]]</f>
        <v>0</v>
      </c>
      <c r="AG837" s="131">
        <f>ROUND((AH837/100)*24.8547945*Taula1[[#This Row],[Dies treballats període justificat (01/01/2023 - 31/03/2023)              no comptabilitzats com a mes natural sencer]],2)</f>
        <v>0</v>
      </c>
      <c r="AH837" s="79">
        <f>Taula1[[#This Row],[% Jornada segons contracte
(no posar el símbol %) ]]-Taula1[[#This Row],[% Reducció salari per baix rendiment        (no posar el símbol %)]]</f>
        <v>0</v>
      </c>
      <c r="AI837" s="131">
        <f t="shared" si="193"/>
        <v>0</v>
      </c>
      <c r="AJ837" s="39"/>
      <c r="AK837" s="131">
        <f>ROUND((AL837/100)*756*Taula1[[#This Row],[Espai reservat Administració  (mesos)]],2)</f>
        <v>0</v>
      </c>
      <c r="AL837" s="81">
        <f>Taula1[[#This Row],[% Jornada segons contracte
(no posar el símbol %) ]]-Taula1[[#This Row],[% Reducció salari per baix rendiment        (no posar el símbol %)]]</f>
        <v>0</v>
      </c>
      <c r="AM837" s="131">
        <f>ROUND((AN837/100)*24.8547945*Taula1[[#This Row],[Espai reservat Administració (dies)]],2)</f>
        <v>0</v>
      </c>
      <c r="AN837" s="79">
        <f>Taula1[[#This Row],[% Jornada segons contracte
(no posar el símbol %) ]]-Taula1[[#This Row],[% Reducció salari per baix rendiment        (no posar el símbol %)]]</f>
        <v>0</v>
      </c>
      <c r="AO837" s="131">
        <f t="shared" si="194"/>
        <v>0</v>
      </c>
      <c r="AP837" s="87"/>
      <c r="AQ837" s="137">
        <f>ROUND((AR837/100)*693*Taula1[[#This Row],[Mesos naturals sencers treballats període justificat (01/01/2023 - 31/03/2023)]],2)</f>
        <v>0</v>
      </c>
      <c r="AR837" s="90">
        <f>Taula1[[#This Row],[% Jornada segons contracte
(no posar el símbol %) ]]-Taula1[[#This Row],[% Reducció salari per baix rendiment        (no posar el símbol %)]]</f>
        <v>0</v>
      </c>
      <c r="AS837" s="137">
        <f>ROUND((AT837/100)*22.78356164*Taula1[[#This Row],[Dies treballats període justificat (01/01/2023 - 31/03/2023)              no comptabilitzats com a mes natural sencer]],2)</f>
        <v>0</v>
      </c>
      <c r="AT837" s="90">
        <f>Taula1[[#This Row],[% Jornada segons contracte
(no posar el símbol %) ]]-Taula1[[#This Row],[% Reducció salari per baix rendiment        (no posar el símbol %)]]</f>
        <v>0</v>
      </c>
      <c r="AU837" s="137">
        <f t="shared" si="195"/>
        <v>0</v>
      </c>
      <c r="AV837" s="87"/>
      <c r="AW837" s="136">
        <f>ROUND((AX837/100)*693*Taula1[[#This Row],[Espai reservat Administració  (mesos)]],2)</f>
        <v>0</v>
      </c>
      <c r="AX837" s="90">
        <f>Taula1[[#This Row],[% Jornada segons contracte
(no posar el símbol %) ]]-Taula1[[#This Row],[% Reducció salari per baix rendiment        (no posar el símbol %)]]</f>
        <v>0</v>
      </c>
      <c r="AY837" s="131">
        <f>ROUND((AZ837/100)*22.78356164*Taula1[[#This Row],[Espai reservat Administració (dies)]],2)</f>
        <v>0</v>
      </c>
      <c r="AZ837" s="81">
        <f>Taula1[[#This Row],[% Jornada segons contracte
(no posar el símbol %) ]]-Taula1[[#This Row],[% Reducció salari per baix rendiment        (no posar el símbol %)]]</f>
        <v>0</v>
      </c>
      <c r="BA837" s="82">
        <f t="shared" si="196"/>
        <v>0</v>
      </c>
      <c r="BB837" s="41"/>
      <c r="BC837" s="131">
        <f>IF(Taula1[[#This Row],[Grup justificat     (fer servir opcions de la llista desplegable)]]=1,AI837,0)</f>
        <v>0</v>
      </c>
      <c r="BD837" s="131">
        <f>IF(Taula1[[#This Row],[Grup justificat     (fer servir opcions de la llista desplegable)]]=2,AU837,0)</f>
        <v>0</v>
      </c>
      <c r="BE837" s="41"/>
      <c r="BF837" s="131">
        <f>IF(Taula1[[#This Row],[Espai reservat Administració]]=1,AO837,0)</f>
        <v>0</v>
      </c>
      <c r="BG837" s="82">
        <f>IF(Taula1[[#This Row],[Espai reservat Administració]]=2,BA837,0)</f>
        <v>0</v>
      </c>
      <c r="BH837" s="41"/>
      <c r="BI837" s="126">
        <f>IF(Taula1[[#This Row],[Grup justificat     (fer servir opcions de la llista desplegable)]]=1,1,0)</f>
        <v>0</v>
      </c>
      <c r="BJ837" s="126">
        <f>IF(Taula1[[#This Row],[Espai reservat Administració]]=1,1,0)</f>
        <v>0</v>
      </c>
      <c r="BK837" s="111"/>
      <c r="BL837" s="126">
        <f>IF(Taula1[[#This Row],[Grup justificat     (fer servir opcions de la llista desplegable)]]=2,1,0)</f>
        <v>0</v>
      </c>
      <c r="BM837" s="126">
        <f>IF(Taula1[[#This Row],[Espai reservat Administració]]=2,1,0)</f>
        <v>0</v>
      </c>
      <c r="BN837" s="73"/>
      <c r="BO837" s="73"/>
      <c r="BP837" s="73"/>
      <c r="BQ837" s="73"/>
      <c r="BR837" s="73"/>
      <c r="BS837" s="73"/>
      <c r="BT837" s="73"/>
      <c r="BU837" s="73"/>
      <c r="BV837" s="73"/>
      <c r="BW837" s="73"/>
      <c r="BX837" s="73"/>
      <c r="BY837" s="73"/>
      <c r="BZ837" s="73"/>
      <c r="CA837" s="73"/>
      <c r="CB837" s="73"/>
      <c r="CC837" s="73"/>
      <c r="CD837" s="73"/>
      <c r="CE837" s="73"/>
      <c r="CF837" s="73"/>
      <c r="CG837" s="63">
        <f t="shared" si="197"/>
        <v>0</v>
      </c>
      <c r="CH837" s="63">
        <f t="shared" si="198"/>
        <v>0</v>
      </c>
      <c r="CI837" s="73"/>
      <c r="CJ837" s="63">
        <f>IF(Taula1[[#This Row],[Tipus de contracte                                  (fer servir opcions de la llista desplegable)]]="Indefinit",1,0)</f>
        <v>0</v>
      </c>
      <c r="CK837" s="63">
        <f>IF(Taula1[[#This Row],[Tipus de contracte                                  (fer servir opcions de la llista desplegable)]]="Temporal, igual o superior a 6 mesos",1,0)</f>
        <v>0</v>
      </c>
      <c r="CL837" s="63">
        <f>IF(Taula1[[#This Row],[Tipus de contracte                                  (fer servir opcions de la llista desplegable)]]="Substitució per IT",1,0)</f>
        <v>0</v>
      </c>
      <c r="CM837" s="73"/>
      <c r="CN837" s="63">
        <f>IF(Taula1[[#This Row],[Relació llocs de treball]]&gt;=1,1,0)</f>
        <v>0</v>
      </c>
      <c r="CO837" s="73"/>
      <c r="CP837" s="63">
        <f>IF(Taula1[[#This Row],[Identitat de gènere                                                          (fer servir opcions de la llista desplegable)]]="Home",1,0)</f>
        <v>0</v>
      </c>
      <c r="CQ837" s="63">
        <f>IF(Taula1[[#This Row],[Identitat de gènere                                                          (fer servir opcions de la llista desplegable)]]="Dona",1,0)</f>
        <v>0</v>
      </c>
      <c r="CR837" s="63">
        <f>IF(Taula1[[#This Row],[Identitat de gènere                                                          (fer servir opcions de la llista desplegable)]]="No binari",1,0)</f>
        <v>0</v>
      </c>
      <c r="CS837" s="73"/>
      <c r="CT837" s="63">
        <f t="shared" si="192"/>
        <v>0</v>
      </c>
      <c r="CU837" s="64">
        <f t="shared" si="199"/>
        <v>0</v>
      </c>
      <c r="CW837" s="64">
        <f t="shared" si="200"/>
        <v>0</v>
      </c>
      <c r="CX837" s="64">
        <f t="shared" si="201"/>
        <v>0</v>
      </c>
      <c r="CY837" s="64">
        <f t="shared" si="202"/>
        <v>0</v>
      </c>
      <c r="CZ837" s="64">
        <f t="shared" si="203"/>
        <v>0</v>
      </c>
      <c r="DB837" s="64">
        <f t="shared" si="204"/>
        <v>0</v>
      </c>
      <c r="DC837" s="64">
        <f t="shared" si="205"/>
        <v>0</v>
      </c>
      <c r="DD837" s="64">
        <f t="shared" si="206"/>
        <v>0</v>
      </c>
      <c r="DE837" s="64">
        <f t="shared" si="207"/>
        <v>0</v>
      </c>
    </row>
    <row r="838" spans="2:109" x14ac:dyDescent="0.3">
      <c r="B838" s="167"/>
      <c r="C838" s="186"/>
      <c r="D838" s="2"/>
      <c r="E838" s="67"/>
      <c r="F838" s="5"/>
      <c r="G838" s="5"/>
      <c r="H838" s="187"/>
      <c r="I838" s="111" t="str">
        <f ca="1">IF(Taula1[[#This Row],[Data naixement (format dd/mm/aaaa)]]="","0",DATEDIF(Taula1[[#This Row],[Data naixement (format dd/mm/aaaa)]],TODAY(),"Y"))</f>
        <v>0</v>
      </c>
      <c r="J838" s="6"/>
      <c r="K838" s="6"/>
      <c r="L838" s="6"/>
      <c r="M838" s="6"/>
      <c r="N838" s="56"/>
      <c r="O838" s="56"/>
      <c r="P838" s="56"/>
      <c r="Q838" s="6"/>
      <c r="R838" s="7"/>
      <c r="S838" s="143">
        <f>Taula1[[#This Row],[Mesos naturals sencers treballats període justificat (01/01/2023 - 31/03/2023)]]</f>
        <v>0</v>
      </c>
      <c r="T838" s="194">
        <f>Taula1[[#This Row],[Dies treballats període justificat (01/01/2023 - 31/03/2023)              no comptabilitzats com a mes natural sencer]]</f>
        <v>0</v>
      </c>
      <c r="U838" s="12"/>
      <c r="V838" s="7"/>
      <c r="W838" s="188"/>
      <c r="X838" s="188"/>
      <c r="Y838" s="188"/>
      <c r="Z838" s="188"/>
      <c r="AA838" s="190"/>
      <c r="AB838" s="143">
        <f>Taula1[[#This Row],[Grup justificat     (fer servir opcions de la llista desplegable)]]</f>
        <v>0</v>
      </c>
      <c r="AC838" s="182"/>
      <c r="AD838" s="39"/>
      <c r="AE838" s="131">
        <f>ROUND((AF838/100)*756*Taula1[[#This Row],[Mesos naturals sencers treballats període justificat (01/01/2023 - 31/03/2023)]],2)</f>
        <v>0</v>
      </c>
      <c r="AF838" s="81">
        <f>Taula1[[#This Row],[% Jornada segons contracte
(no posar el símbol %) ]]-Taula1[[#This Row],[% Reducció salari per baix rendiment        (no posar el símbol %)]]</f>
        <v>0</v>
      </c>
      <c r="AG838" s="131">
        <f>ROUND((AH838/100)*24.8547945*Taula1[[#This Row],[Dies treballats període justificat (01/01/2023 - 31/03/2023)              no comptabilitzats com a mes natural sencer]],2)</f>
        <v>0</v>
      </c>
      <c r="AH838" s="79">
        <f>Taula1[[#This Row],[% Jornada segons contracte
(no posar el símbol %) ]]-Taula1[[#This Row],[% Reducció salari per baix rendiment        (no posar el símbol %)]]</f>
        <v>0</v>
      </c>
      <c r="AI838" s="131">
        <f t="shared" si="193"/>
        <v>0</v>
      </c>
      <c r="AJ838" s="39"/>
      <c r="AK838" s="131">
        <f>ROUND((AL838/100)*756*Taula1[[#This Row],[Espai reservat Administració  (mesos)]],2)</f>
        <v>0</v>
      </c>
      <c r="AL838" s="81">
        <f>Taula1[[#This Row],[% Jornada segons contracte
(no posar el símbol %) ]]-Taula1[[#This Row],[% Reducció salari per baix rendiment        (no posar el símbol %)]]</f>
        <v>0</v>
      </c>
      <c r="AM838" s="131">
        <f>ROUND((AN838/100)*24.8547945*Taula1[[#This Row],[Espai reservat Administració (dies)]],2)</f>
        <v>0</v>
      </c>
      <c r="AN838" s="79">
        <f>Taula1[[#This Row],[% Jornada segons contracte
(no posar el símbol %) ]]-Taula1[[#This Row],[% Reducció salari per baix rendiment        (no posar el símbol %)]]</f>
        <v>0</v>
      </c>
      <c r="AO838" s="131">
        <f t="shared" si="194"/>
        <v>0</v>
      </c>
      <c r="AP838" s="87"/>
      <c r="AQ838" s="137">
        <f>ROUND((AR838/100)*693*Taula1[[#This Row],[Mesos naturals sencers treballats període justificat (01/01/2023 - 31/03/2023)]],2)</f>
        <v>0</v>
      </c>
      <c r="AR838" s="90">
        <f>Taula1[[#This Row],[% Jornada segons contracte
(no posar el símbol %) ]]-Taula1[[#This Row],[% Reducció salari per baix rendiment        (no posar el símbol %)]]</f>
        <v>0</v>
      </c>
      <c r="AS838" s="137">
        <f>ROUND((AT838/100)*22.78356164*Taula1[[#This Row],[Dies treballats període justificat (01/01/2023 - 31/03/2023)              no comptabilitzats com a mes natural sencer]],2)</f>
        <v>0</v>
      </c>
      <c r="AT838" s="90">
        <f>Taula1[[#This Row],[% Jornada segons contracte
(no posar el símbol %) ]]-Taula1[[#This Row],[% Reducció salari per baix rendiment        (no posar el símbol %)]]</f>
        <v>0</v>
      </c>
      <c r="AU838" s="137">
        <f t="shared" si="195"/>
        <v>0</v>
      </c>
      <c r="AV838" s="87"/>
      <c r="AW838" s="136">
        <f>ROUND((AX838/100)*693*Taula1[[#This Row],[Espai reservat Administració  (mesos)]],2)</f>
        <v>0</v>
      </c>
      <c r="AX838" s="90">
        <f>Taula1[[#This Row],[% Jornada segons contracte
(no posar el símbol %) ]]-Taula1[[#This Row],[% Reducció salari per baix rendiment        (no posar el símbol %)]]</f>
        <v>0</v>
      </c>
      <c r="AY838" s="131">
        <f>ROUND((AZ838/100)*22.78356164*Taula1[[#This Row],[Espai reservat Administració (dies)]],2)</f>
        <v>0</v>
      </c>
      <c r="AZ838" s="81">
        <f>Taula1[[#This Row],[% Jornada segons contracte
(no posar el símbol %) ]]-Taula1[[#This Row],[% Reducció salari per baix rendiment        (no posar el símbol %)]]</f>
        <v>0</v>
      </c>
      <c r="BA838" s="82">
        <f t="shared" si="196"/>
        <v>0</v>
      </c>
      <c r="BB838" s="41"/>
      <c r="BC838" s="131">
        <f>IF(Taula1[[#This Row],[Grup justificat     (fer servir opcions de la llista desplegable)]]=1,AI838,0)</f>
        <v>0</v>
      </c>
      <c r="BD838" s="131">
        <f>IF(Taula1[[#This Row],[Grup justificat     (fer servir opcions de la llista desplegable)]]=2,AU838,0)</f>
        <v>0</v>
      </c>
      <c r="BE838" s="41"/>
      <c r="BF838" s="131">
        <f>IF(Taula1[[#This Row],[Espai reservat Administració]]=1,AO838,0)</f>
        <v>0</v>
      </c>
      <c r="BG838" s="82">
        <f>IF(Taula1[[#This Row],[Espai reservat Administració]]=2,BA838,0)</f>
        <v>0</v>
      </c>
      <c r="BH838" s="41"/>
      <c r="BI838" s="126">
        <f>IF(Taula1[[#This Row],[Grup justificat     (fer servir opcions de la llista desplegable)]]=1,1,0)</f>
        <v>0</v>
      </c>
      <c r="BJ838" s="126">
        <f>IF(Taula1[[#This Row],[Espai reservat Administració]]=1,1,0)</f>
        <v>0</v>
      </c>
      <c r="BK838" s="111"/>
      <c r="BL838" s="126">
        <f>IF(Taula1[[#This Row],[Grup justificat     (fer servir opcions de la llista desplegable)]]=2,1,0)</f>
        <v>0</v>
      </c>
      <c r="BM838" s="126">
        <f>IF(Taula1[[#This Row],[Espai reservat Administració]]=2,1,0)</f>
        <v>0</v>
      </c>
      <c r="BN838" s="73"/>
      <c r="BO838" s="73"/>
      <c r="BP838" s="73"/>
      <c r="BQ838" s="73"/>
      <c r="BR838" s="73"/>
      <c r="BS838" s="73"/>
      <c r="BT838" s="73"/>
      <c r="BU838" s="73"/>
      <c r="BV838" s="73"/>
      <c r="BW838" s="73"/>
      <c r="BX838" s="73"/>
      <c r="BY838" s="73"/>
      <c r="BZ838" s="73"/>
      <c r="CA838" s="73"/>
      <c r="CB838" s="73"/>
      <c r="CC838" s="73"/>
      <c r="CD838" s="73"/>
      <c r="CE838" s="73"/>
      <c r="CF838" s="73"/>
      <c r="CG838" s="63">
        <f t="shared" si="197"/>
        <v>0</v>
      </c>
      <c r="CH838" s="63">
        <f t="shared" si="198"/>
        <v>0</v>
      </c>
      <c r="CI838" s="73"/>
      <c r="CJ838" s="63">
        <f>IF(Taula1[[#This Row],[Tipus de contracte                                  (fer servir opcions de la llista desplegable)]]="Indefinit",1,0)</f>
        <v>0</v>
      </c>
      <c r="CK838" s="63">
        <f>IF(Taula1[[#This Row],[Tipus de contracte                                  (fer servir opcions de la llista desplegable)]]="Temporal, igual o superior a 6 mesos",1,0)</f>
        <v>0</v>
      </c>
      <c r="CL838" s="63">
        <f>IF(Taula1[[#This Row],[Tipus de contracte                                  (fer servir opcions de la llista desplegable)]]="Substitució per IT",1,0)</f>
        <v>0</v>
      </c>
      <c r="CM838" s="73"/>
      <c r="CN838" s="63">
        <f>IF(Taula1[[#This Row],[Relació llocs de treball]]&gt;=1,1,0)</f>
        <v>0</v>
      </c>
      <c r="CO838" s="73"/>
      <c r="CP838" s="63">
        <f>IF(Taula1[[#This Row],[Identitat de gènere                                                          (fer servir opcions de la llista desplegable)]]="Home",1,0)</f>
        <v>0</v>
      </c>
      <c r="CQ838" s="63">
        <f>IF(Taula1[[#This Row],[Identitat de gènere                                                          (fer servir opcions de la llista desplegable)]]="Dona",1,0)</f>
        <v>0</v>
      </c>
      <c r="CR838" s="63">
        <f>IF(Taula1[[#This Row],[Identitat de gènere                                                          (fer servir opcions de la llista desplegable)]]="No binari",1,0)</f>
        <v>0</v>
      </c>
      <c r="CS838" s="73"/>
      <c r="CT838" s="63">
        <f t="shared" si="192"/>
        <v>0</v>
      </c>
      <c r="CU838" s="64">
        <f t="shared" si="199"/>
        <v>0</v>
      </c>
      <c r="CW838" s="64">
        <f t="shared" si="200"/>
        <v>0</v>
      </c>
      <c r="CX838" s="64">
        <f t="shared" si="201"/>
        <v>0</v>
      </c>
      <c r="CY838" s="64">
        <f t="shared" si="202"/>
        <v>0</v>
      </c>
      <c r="CZ838" s="64">
        <f t="shared" si="203"/>
        <v>0</v>
      </c>
      <c r="DB838" s="64">
        <f t="shared" si="204"/>
        <v>0</v>
      </c>
      <c r="DC838" s="64">
        <f t="shared" si="205"/>
        <v>0</v>
      </c>
      <c r="DD838" s="64">
        <f t="shared" si="206"/>
        <v>0</v>
      </c>
      <c r="DE838" s="64">
        <f t="shared" si="207"/>
        <v>0</v>
      </c>
    </row>
    <row r="839" spans="2:109" x14ac:dyDescent="0.3">
      <c r="B839" s="167"/>
      <c r="C839" s="186"/>
      <c r="D839" s="2"/>
      <c r="E839" s="67"/>
      <c r="F839" s="5"/>
      <c r="G839" s="5"/>
      <c r="H839" s="187"/>
      <c r="I839" s="111" t="str">
        <f ca="1">IF(Taula1[[#This Row],[Data naixement (format dd/mm/aaaa)]]="","0",DATEDIF(Taula1[[#This Row],[Data naixement (format dd/mm/aaaa)]],TODAY(),"Y"))</f>
        <v>0</v>
      </c>
      <c r="J839" s="6"/>
      <c r="K839" s="6"/>
      <c r="L839" s="6"/>
      <c r="M839" s="6"/>
      <c r="N839" s="56"/>
      <c r="O839" s="56"/>
      <c r="P839" s="56"/>
      <c r="Q839" s="6"/>
      <c r="R839" s="7"/>
      <c r="S839" s="143">
        <f>Taula1[[#This Row],[Mesos naturals sencers treballats període justificat (01/01/2023 - 31/03/2023)]]</f>
        <v>0</v>
      </c>
      <c r="T839" s="194">
        <f>Taula1[[#This Row],[Dies treballats període justificat (01/01/2023 - 31/03/2023)              no comptabilitzats com a mes natural sencer]]</f>
        <v>0</v>
      </c>
      <c r="U839" s="12"/>
      <c r="V839" s="7"/>
      <c r="W839" s="188"/>
      <c r="X839" s="188"/>
      <c r="Y839" s="188"/>
      <c r="Z839" s="188"/>
      <c r="AA839" s="190"/>
      <c r="AB839" s="143">
        <f>Taula1[[#This Row],[Grup justificat     (fer servir opcions de la llista desplegable)]]</f>
        <v>0</v>
      </c>
      <c r="AC839" s="182"/>
      <c r="AD839" s="39"/>
      <c r="AE839" s="131">
        <f>ROUND((AF839/100)*756*Taula1[[#This Row],[Mesos naturals sencers treballats període justificat (01/01/2023 - 31/03/2023)]],2)</f>
        <v>0</v>
      </c>
      <c r="AF839" s="81">
        <f>Taula1[[#This Row],[% Jornada segons contracte
(no posar el símbol %) ]]-Taula1[[#This Row],[% Reducció salari per baix rendiment        (no posar el símbol %)]]</f>
        <v>0</v>
      </c>
      <c r="AG839" s="131">
        <f>ROUND((AH839/100)*24.8547945*Taula1[[#This Row],[Dies treballats període justificat (01/01/2023 - 31/03/2023)              no comptabilitzats com a mes natural sencer]],2)</f>
        <v>0</v>
      </c>
      <c r="AH839" s="79">
        <f>Taula1[[#This Row],[% Jornada segons contracte
(no posar el símbol %) ]]-Taula1[[#This Row],[% Reducció salari per baix rendiment        (no posar el símbol %)]]</f>
        <v>0</v>
      </c>
      <c r="AI839" s="131">
        <f t="shared" si="193"/>
        <v>0</v>
      </c>
      <c r="AJ839" s="39"/>
      <c r="AK839" s="131">
        <f>ROUND((AL839/100)*756*Taula1[[#This Row],[Espai reservat Administració  (mesos)]],2)</f>
        <v>0</v>
      </c>
      <c r="AL839" s="81">
        <f>Taula1[[#This Row],[% Jornada segons contracte
(no posar el símbol %) ]]-Taula1[[#This Row],[% Reducció salari per baix rendiment        (no posar el símbol %)]]</f>
        <v>0</v>
      </c>
      <c r="AM839" s="131">
        <f>ROUND((AN839/100)*24.8547945*Taula1[[#This Row],[Espai reservat Administració (dies)]],2)</f>
        <v>0</v>
      </c>
      <c r="AN839" s="79">
        <f>Taula1[[#This Row],[% Jornada segons contracte
(no posar el símbol %) ]]-Taula1[[#This Row],[% Reducció salari per baix rendiment        (no posar el símbol %)]]</f>
        <v>0</v>
      </c>
      <c r="AO839" s="131">
        <f t="shared" si="194"/>
        <v>0</v>
      </c>
      <c r="AP839" s="87"/>
      <c r="AQ839" s="137">
        <f>ROUND((AR839/100)*693*Taula1[[#This Row],[Mesos naturals sencers treballats període justificat (01/01/2023 - 31/03/2023)]],2)</f>
        <v>0</v>
      </c>
      <c r="AR839" s="90">
        <f>Taula1[[#This Row],[% Jornada segons contracte
(no posar el símbol %) ]]-Taula1[[#This Row],[% Reducció salari per baix rendiment        (no posar el símbol %)]]</f>
        <v>0</v>
      </c>
      <c r="AS839" s="137">
        <f>ROUND((AT839/100)*22.78356164*Taula1[[#This Row],[Dies treballats període justificat (01/01/2023 - 31/03/2023)              no comptabilitzats com a mes natural sencer]],2)</f>
        <v>0</v>
      </c>
      <c r="AT839" s="90">
        <f>Taula1[[#This Row],[% Jornada segons contracte
(no posar el símbol %) ]]-Taula1[[#This Row],[% Reducció salari per baix rendiment        (no posar el símbol %)]]</f>
        <v>0</v>
      </c>
      <c r="AU839" s="137">
        <f t="shared" si="195"/>
        <v>0</v>
      </c>
      <c r="AV839" s="87"/>
      <c r="AW839" s="136">
        <f>ROUND((AX839/100)*693*Taula1[[#This Row],[Espai reservat Administració  (mesos)]],2)</f>
        <v>0</v>
      </c>
      <c r="AX839" s="90">
        <f>Taula1[[#This Row],[% Jornada segons contracte
(no posar el símbol %) ]]-Taula1[[#This Row],[% Reducció salari per baix rendiment        (no posar el símbol %)]]</f>
        <v>0</v>
      </c>
      <c r="AY839" s="131">
        <f>ROUND((AZ839/100)*22.78356164*Taula1[[#This Row],[Espai reservat Administració (dies)]],2)</f>
        <v>0</v>
      </c>
      <c r="AZ839" s="81">
        <f>Taula1[[#This Row],[% Jornada segons contracte
(no posar el símbol %) ]]-Taula1[[#This Row],[% Reducció salari per baix rendiment        (no posar el símbol %)]]</f>
        <v>0</v>
      </c>
      <c r="BA839" s="82">
        <f t="shared" si="196"/>
        <v>0</v>
      </c>
      <c r="BB839" s="41"/>
      <c r="BC839" s="131">
        <f>IF(Taula1[[#This Row],[Grup justificat     (fer servir opcions de la llista desplegable)]]=1,AI839,0)</f>
        <v>0</v>
      </c>
      <c r="BD839" s="131">
        <f>IF(Taula1[[#This Row],[Grup justificat     (fer servir opcions de la llista desplegable)]]=2,AU839,0)</f>
        <v>0</v>
      </c>
      <c r="BE839" s="41"/>
      <c r="BF839" s="131">
        <f>IF(Taula1[[#This Row],[Espai reservat Administració]]=1,AO839,0)</f>
        <v>0</v>
      </c>
      <c r="BG839" s="82">
        <f>IF(Taula1[[#This Row],[Espai reservat Administració]]=2,BA839,0)</f>
        <v>0</v>
      </c>
      <c r="BH839" s="41"/>
      <c r="BI839" s="126">
        <f>IF(Taula1[[#This Row],[Grup justificat     (fer servir opcions de la llista desplegable)]]=1,1,0)</f>
        <v>0</v>
      </c>
      <c r="BJ839" s="126">
        <f>IF(Taula1[[#This Row],[Espai reservat Administració]]=1,1,0)</f>
        <v>0</v>
      </c>
      <c r="BK839" s="111"/>
      <c r="BL839" s="126">
        <f>IF(Taula1[[#This Row],[Grup justificat     (fer servir opcions de la llista desplegable)]]=2,1,0)</f>
        <v>0</v>
      </c>
      <c r="BM839" s="126">
        <f>IF(Taula1[[#This Row],[Espai reservat Administració]]=2,1,0)</f>
        <v>0</v>
      </c>
      <c r="BN839" s="73"/>
      <c r="BO839" s="73"/>
      <c r="BP839" s="73"/>
      <c r="BQ839" s="73"/>
      <c r="BR839" s="73"/>
      <c r="BS839" s="73"/>
      <c r="BT839" s="73"/>
      <c r="BU839" s="73"/>
      <c r="BV839" s="73"/>
      <c r="BW839" s="73"/>
      <c r="BX839" s="73"/>
      <c r="BY839" s="73"/>
      <c r="BZ839" s="73"/>
      <c r="CA839" s="73"/>
      <c r="CB839" s="73"/>
      <c r="CC839" s="73"/>
      <c r="CD839" s="73"/>
      <c r="CE839" s="73"/>
      <c r="CF839" s="73"/>
      <c r="CG839" s="63">
        <f t="shared" si="197"/>
        <v>0</v>
      </c>
      <c r="CH839" s="63">
        <f t="shared" si="198"/>
        <v>0</v>
      </c>
      <c r="CI839" s="73"/>
      <c r="CJ839" s="63">
        <f>IF(Taula1[[#This Row],[Tipus de contracte                                  (fer servir opcions de la llista desplegable)]]="Indefinit",1,0)</f>
        <v>0</v>
      </c>
      <c r="CK839" s="63">
        <f>IF(Taula1[[#This Row],[Tipus de contracte                                  (fer servir opcions de la llista desplegable)]]="Temporal, igual o superior a 6 mesos",1,0)</f>
        <v>0</v>
      </c>
      <c r="CL839" s="63">
        <f>IF(Taula1[[#This Row],[Tipus de contracte                                  (fer servir opcions de la llista desplegable)]]="Substitució per IT",1,0)</f>
        <v>0</v>
      </c>
      <c r="CM839" s="73"/>
      <c r="CN839" s="63">
        <f>IF(Taula1[[#This Row],[Relació llocs de treball]]&gt;=1,1,0)</f>
        <v>0</v>
      </c>
      <c r="CO839" s="73"/>
      <c r="CP839" s="63">
        <f>IF(Taula1[[#This Row],[Identitat de gènere                                                          (fer servir opcions de la llista desplegable)]]="Home",1,0)</f>
        <v>0</v>
      </c>
      <c r="CQ839" s="63">
        <f>IF(Taula1[[#This Row],[Identitat de gènere                                                          (fer servir opcions de la llista desplegable)]]="Dona",1,0)</f>
        <v>0</v>
      </c>
      <c r="CR839" s="63">
        <f>IF(Taula1[[#This Row],[Identitat de gènere                                                          (fer servir opcions de la llista desplegable)]]="No binari",1,0)</f>
        <v>0</v>
      </c>
      <c r="CS839" s="73"/>
      <c r="CT839" s="63">
        <f t="shared" ref="CT839:CT902" si="208">IF(F839="Home",1,0)</f>
        <v>0</v>
      </c>
      <c r="CU839" s="64">
        <f t="shared" si="199"/>
        <v>0</v>
      </c>
      <c r="CW839" s="64">
        <f t="shared" si="200"/>
        <v>0</v>
      </c>
      <c r="CX839" s="64">
        <f t="shared" si="201"/>
        <v>0</v>
      </c>
      <c r="CY839" s="64">
        <f t="shared" si="202"/>
        <v>0</v>
      </c>
      <c r="CZ839" s="64">
        <f t="shared" si="203"/>
        <v>0</v>
      </c>
      <c r="DB839" s="64">
        <f t="shared" si="204"/>
        <v>0</v>
      </c>
      <c r="DC839" s="64">
        <f t="shared" si="205"/>
        <v>0</v>
      </c>
      <c r="DD839" s="64">
        <f t="shared" si="206"/>
        <v>0</v>
      </c>
      <c r="DE839" s="64">
        <f t="shared" si="207"/>
        <v>0</v>
      </c>
    </row>
    <row r="840" spans="2:109" x14ac:dyDescent="0.3">
      <c r="B840" s="167"/>
      <c r="C840" s="186"/>
      <c r="D840" s="2"/>
      <c r="E840" s="67"/>
      <c r="F840" s="5"/>
      <c r="G840" s="5"/>
      <c r="H840" s="187"/>
      <c r="I840" s="111" t="str">
        <f ca="1">IF(Taula1[[#This Row],[Data naixement (format dd/mm/aaaa)]]="","0",DATEDIF(Taula1[[#This Row],[Data naixement (format dd/mm/aaaa)]],TODAY(),"Y"))</f>
        <v>0</v>
      </c>
      <c r="J840" s="6"/>
      <c r="K840" s="6"/>
      <c r="L840" s="6"/>
      <c r="M840" s="6"/>
      <c r="N840" s="56"/>
      <c r="O840" s="56"/>
      <c r="P840" s="56"/>
      <c r="Q840" s="6"/>
      <c r="R840" s="7"/>
      <c r="S840" s="143">
        <f>Taula1[[#This Row],[Mesos naturals sencers treballats període justificat (01/01/2023 - 31/03/2023)]]</f>
        <v>0</v>
      </c>
      <c r="T840" s="194">
        <f>Taula1[[#This Row],[Dies treballats període justificat (01/01/2023 - 31/03/2023)              no comptabilitzats com a mes natural sencer]]</f>
        <v>0</v>
      </c>
      <c r="U840" s="12"/>
      <c r="V840" s="7"/>
      <c r="W840" s="188"/>
      <c r="X840" s="188"/>
      <c r="Y840" s="188"/>
      <c r="Z840" s="188"/>
      <c r="AA840" s="190"/>
      <c r="AB840" s="143">
        <f>Taula1[[#This Row],[Grup justificat     (fer servir opcions de la llista desplegable)]]</f>
        <v>0</v>
      </c>
      <c r="AC840" s="182"/>
      <c r="AD840" s="39"/>
      <c r="AE840" s="131">
        <f>ROUND((AF840/100)*756*Taula1[[#This Row],[Mesos naturals sencers treballats període justificat (01/01/2023 - 31/03/2023)]],2)</f>
        <v>0</v>
      </c>
      <c r="AF840" s="81">
        <f>Taula1[[#This Row],[% Jornada segons contracte
(no posar el símbol %) ]]-Taula1[[#This Row],[% Reducció salari per baix rendiment        (no posar el símbol %)]]</f>
        <v>0</v>
      </c>
      <c r="AG840" s="131">
        <f>ROUND((AH840/100)*24.8547945*Taula1[[#This Row],[Dies treballats període justificat (01/01/2023 - 31/03/2023)              no comptabilitzats com a mes natural sencer]],2)</f>
        <v>0</v>
      </c>
      <c r="AH840" s="79">
        <f>Taula1[[#This Row],[% Jornada segons contracte
(no posar el símbol %) ]]-Taula1[[#This Row],[% Reducció salari per baix rendiment        (no posar el símbol %)]]</f>
        <v>0</v>
      </c>
      <c r="AI840" s="131">
        <f t="shared" ref="AI840:AI903" si="209">ROUND(AE840+AG840,2)</f>
        <v>0</v>
      </c>
      <c r="AJ840" s="39"/>
      <c r="AK840" s="131">
        <f>ROUND((AL840/100)*756*Taula1[[#This Row],[Espai reservat Administració  (mesos)]],2)</f>
        <v>0</v>
      </c>
      <c r="AL840" s="81">
        <f>Taula1[[#This Row],[% Jornada segons contracte
(no posar el símbol %) ]]-Taula1[[#This Row],[% Reducció salari per baix rendiment        (no posar el símbol %)]]</f>
        <v>0</v>
      </c>
      <c r="AM840" s="131">
        <f>ROUND((AN840/100)*24.8547945*Taula1[[#This Row],[Espai reservat Administració (dies)]],2)</f>
        <v>0</v>
      </c>
      <c r="AN840" s="79">
        <f>Taula1[[#This Row],[% Jornada segons contracte
(no posar el símbol %) ]]-Taula1[[#This Row],[% Reducció salari per baix rendiment        (no posar el símbol %)]]</f>
        <v>0</v>
      </c>
      <c r="AO840" s="131">
        <f t="shared" ref="AO840:AO903" si="210">ROUND(AK840+AM840,2)</f>
        <v>0</v>
      </c>
      <c r="AP840" s="87"/>
      <c r="AQ840" s="137">
        <f>ROUND((AR840/100)*693*Taula1[[#This Row],[Mesos naturals sencers treballats període justificat (01/01/2023 - 31/03/2023)]],2)</f>
        <v>0</v>
      </c>
      <c r="AR840" s="90">
        <f>Taula1[[#This Row],[% Jornada segons contracte
(no posar el símbol %) ]]-Taula1[[#This Row],[% Reducció salari per baix rendiment        (no posar el símbol %)]]</f>
        <v>0</v>
      </c>
      <c r="AS840" s="137">
        <f>ROUND((AT840/100)*22.78356164*Taula1[[#This Row],[Dies treballats període justificat (01/01/2023 - 31/03/2023)              no comptabilitzats com a mes natural sencer]],2)</f>
        <v>0</v>
      </c>
      <c r="AT840" s="90">
        <f>Taula1[[#This Row],[% Jornada segons contracte
(no posar el símbol %) ]]-Taula1[[#This Row],[% Reducció salari per baix rendiment        (no posar el símbol %)]]</f>
        <v>0</v>
      </c>
      <c r="AU840" s="137">
        <f t="shared" ref="AU840:AU903" si="211">ROUND(AQ840+AS840,2)</f>
        <v>0</v>
      </c>
      <c r="AV840" s="87"/>
      <c r="AW840" s="136">
        <f>ROUND((AX840/100)*693*Taula1[[#This Row],[Espai reservat Administració  (mesos)]],2)</f>
        <v>0</v>
      </c>
      <c r="AX840" s="90">
        <f>Taula1[[#This Row],[% Jornada segons contracte
(no posar el símbol %) ]]-Taula1[[#This Row],[% Reducció salari per baix rendiment        (no posar el símbol %)]]</f>
        <v>0</v>
      </c>
      <c r="AY840" s="131">
        <f>ROUND((AZ840/100)*22.78356164*Taula1[[#This Row],[Espai reservat Administració (dies)]],2)</f>
        <v>0</v>
      </c>
      <c r="AZ840" s="81">
        <f>Taula1[[#This Row],[% Jornada segons contracte
(no posar el símbol %) ]]-Taula1[[#This Row],[% Reducció salari per baix rendiment        (no posar el símbol %)]]</f>
        <v>0</v>
      </c>
      <c r="BA840" s="82">
        <f t="shared" ref="BA840:BA903" si="212">ROUND(AW840+AY840,2)</f>
        <v>0</v>
      </c>
      <c r="BB840" s="41"/>
      <c r="BC840" s="131">
        <f>IF(Taula1[[#This Row],[Grup justificat     (fer servir opcions de la llista desplegable)]]=1,AI840,0)</f>
        <v>0</v>
      </c>
      <c r="BD840" s="131">
        <f>IF(Taula1[[#This Row],[Grup justificat     (fer servir opcions de la llista desplegable)]]=2,AU840,0)</f>
        <v>0</v>
      </c>
      <c r="BE840" s="41"/>
      <c r="BF840" s="131">
        <f>IF(Taula1[[#This Row],[Espai reservat Administració]]=1,AO840,0)</f>
        <v>0</v>
      </c>
      <c r="BG840" s="82">
        <f>IF(Taula1[[#This Row],[Espai reservat Administració]]=2,BA840,0)</f>
        <v>0</v>
      </c>
      <c r="BH840" s="41"/>
      <c r="BI840" s="126">
        <f>IF(Taula1[[#This Row],[Grup justificat     (fer servir opcions de la llista desplegable)]]=1,1,0)</f>
        <v>0</v>
      </c>
      <c r="BJ840" s="126">
        <f>IF(Taula1[[#This Row],[Espai reservat Administració]]=1,1,0)</f>
        <v>0</v>
      </c>
      <c r="BK840" s="111"/>
      <c r="BL840" s="126">
        <f>IF(Taula1[[#This Row],[Grup justificat     (fer servir opcions de la llista desplegable)]]=2,1,0)</f>
        <v>0</v>
      </c>
      <c r="BM840" s="126">
        <f>IF(Taula1[[#This Row],[Espai reservat Administració]]=2,1,0)</f>
        <v>0</v>
      </c>
      <c r="BN840" s="73"/>
      <c r="BO840" s="73"/>
      <c r="BP840" s="73"/>
      <c r="BQ840" s="73"/>
      <c r="BR840" s="73"/>
      <c r="BS840" s="73"/>
      <c r="BT840" s="73"/>
      <c r="BU840" s="73"/>
      <c r="BV840" s="73"/>
      <c r="BW840" s="73"/>
      <c r="BX840" s="73"/>
      <c r="BY840" s="73"/>
      <c r="BZ840" s="73"/>
      <c r="CA840" s="73"/>
      <c r="CB840" s="73"/>
      <c r="CC840" s="73"/>
      <c r="CD840" s="73"/>
      <c r="CE840" s="73"/>
      <c r="CF840" s="73"/>
      <c r="CG840" s="63">
        <f t="shared" ref="CG840:CG903" si="213">IF(V840="Sí",1,0)</f>
        <v>0</v>
      </c>
      <c r="CH840" s="63">
        <f t="shared" ref="CH840:CH903" si="214">IF(V840="No",1,0)</f>
        <v>0</v>
      </c>
      <c r="CI840" s="73"/>
      <c r="CJ840" s="63">
        <f>IF(Taula1[[#This Row],[Tipus de contracte                                  (fer servir opcions de la llista desplegable)]]="Indefinit",1,0)</f>
        <v>0</v>
      </c>
      <c r="CK840" s="63">
        <f>IF(Taula1[[#This Row],[Tipus de contracte                                  (fer servir opcions de la llista desplegable)]]="Temporal, igual o superior a 6 mesos",1,0)</f>
        <v>0</v>
      </c>
      <c r="CL840" s="63">
        <f>IF(Taula1[[#This Row],[Tipus de contracte                                  (fer servir opcions de la llista desplegable)]]="Substitució per IT",1,0)</f>
        <v>0</v>
      </c>
      <c r="CM840" s="73"/>
      <c r="CN840" s="63">
        <f>IF(Taula1[[#This Row],[Relació llocs de treball]]&gt;=1,1,0)</f>
        <v>0</v>
      </c>
      <c r="CO840" s="73"/>
      <c r="CP840" s="63">
        <f>IF(Taula1[[#This Row],[Identitat de gènere                                                          (fer servir opcions de la llista desplegable)]]="Home",1,0)</f>
        <v>0</v>
      </c>
      <c r="CQ840" s="63">
        <f>IF(Taula1[[#This Row],[Identitat de gènere                                                          (fer servir opcions de la llista desplegable)]]="Dona",1,0)</f>
        <v>0</v>
      </c>
      <c r="CR840" s="63">
        <f>IF(Taula1[[#This Row],[Identitat de gènere                                                          (fer servir opcions de la llista desplegable)]]="No binari",1,0)</f>
        <v>0</v>
      </c>
      <c r="CS840" s="73"/>
      <c r="CT840" s="63">
        <f t="shared" si="208"/>
        <v>0</v>
      </c>
      <c r="CU840" s="64">
        <f t="shared" ref="CU840:CU903" si="215">IF(F840="Dona",1,0)</f>
        <v>0</v>
      </c>
      <c r="CW840" s="64">
        <f t="shared" ref="CW840:CW903" si="216">IF(AA840=1,1,0)</f>
        <v>0</v>
      </c>
      <c r="CX840" s="64">
        <f t="shared" ref="CX840:CX903" si="217">IF(AA840=2,1,0)</f>
        <v>0</v>
      </c>
      <c r="CY840" s="64">
        <f t="shared" ref="CY840:CY903" si="218">IF(AA840=3,1,0)</f>
        <v>0</v>
      </c>
      <c r="CZ840" s="64">
        <f t="shared" ref="CZ840:CZ903" si="219">IF(AA840=4,1,0)</f>
        <v>0</v>
      </c>
      <c r="DB840" s="64">
        <f t="shared" ref="DB840:DB903" si="220">IF(AB840=1,1,0)</f>
        <v>0</v>
      </c>
      <c r="DC840" s="64">
        <f t="shared" ref="DC840:DC903" si="221">IF(AB840=2,1,0)</f>
        <v>0</v>
      </c>
      <c r="DD840" s="64">
        <f t="shared" ref="DD840:DD903" si="222">IF(AB840=3,1,0)</f>
        <v>0</v>
      </c>
      <c r="DE840" s="64">
        <f t="shared" ref="DE840:DE903" si="223">IF(AB840=4,1,0)</f>
        <v>0</v>
      </c>
    </row>
    <row r="841" spans="2:109" x14ac:dyDescent="0.3">
      <c r="B841" s="167"/>
      <c r="C841" s="186"/>
      <c r="D841" s="2"/>
      <c r="E841" s="67"/>
      <c r="F841" s="5"/>
      <c r="G841" s="5"/>
      <c r="H841" s="187"/>
      <c r="I841" s="111" t="str">
        <f ca="1">IF(Taula1[[#This Row],[Data naixement (format dd/mm/aaaa)]]="","0",DATEDIF(Taula1[[#This Row],[Data naixement (format dd/mm/aaaa)]],TODAY(),"Y"))</f>
        <v>0</v>
      </c>
      <c r="J841" s="6"/>
      <c r="K841" s="6"/>
      <c r="L841" s="6"/>
      <c r="M841" s="6"/>
      <c r="N841" s="56"/>
      <c r="O841" s="56"/>
      <c r="P841" s="56"/>
      <c r="Q841" s="6"/>
      <c r="R841" s="7"/>
      <c r="S841" s="143">
        <f>Taula1[[#This Row],[Mesos naturals sencers treballats període justificat (01/01/2023 - 31/03/2023)]]</f>
        <v>0</v>
      </c>
      <c r="T841" s="194">
        <f>Taula1[[#This Row],[Dies treballats període justificat (01/01/2023 - 31/03/2023)              no comptabilitzats com a mes natural sencer]]</f>
        <v>0</v>
      </c>
      <c r="U841" s="12"/>
      <c r="V841" s="7"/>
      <c r="W841" s="188"/>
      <c r="X841" s="188"/>
      <c r="Y841" s="188"/>
      <c r="Z841" s="188"/>
      <c r="AA841" s="190"/>
      <c r="AB841" s="143">
        <f>Taula1[[#This Row],[Grup justificat     (fer servir opcions de la llista desplegable)]]</f>
        <v>0</v>
      </c>
      <c r="AC841" s="182"/>
      <c r="AD841" s="39"/>
      <c r="AE841" s="131">
        <f>ROUND((AF841/100)*756*Taula1[[#This Row],[Mesos naturals sencers treballats període justificat (01/01/2023 - 31/03/2023)]],2)</f>
        <v>0</v>
      </c>
      <c r="AF841" s="81">
        <f>Taula1[[#This Row],[% Jornada segons contracte
(no posar el símbol %) ]]-Taula1[[#This Row],[% Reducció salari per baix rendiment        (no posar el símbol %)]]</f>
        <v>0</v>
      </c>
      <c r="AG841" s="131">
        <f>ROUND((AH841/100)*24.8547945*Taula1[[#This Row],[Dies treballats període justificat (01/01/2023 - 31/03/2023)              no comptabilitzats com a mes natural sencer]],2)</f>
        <v>0</v>
      </c>
      <c r="AH841" s="79">
        <f>Taula1[[#This Row],[% Jornada segons contracte
(no posar el símbol %) ]]-Taula1[[#This Row],[% Reducció salari per baix rendiment        (no posar el símbol %)]]</f>
        <v>0</v>
      </c>
      <c r="AI841" s="131">
        <f t="shared" si="209"/>
        <v>0</v>
      </c>
      <c r="AJ841" s="39"/>
      <c r="AK841" s="131">
        <f>ROUND((AL841/100)*756*Taula1[[#This Row],[Espai reservat Administració  (mesos)]],2)</f>
        <v>0</v>
      </c>
      <c r="AL841" s="81">
        <f>Taula1[[#This Row],[% Jornada segons contracte
(no posar el símbol %) ]]-Taula1[[#This Row],[% Reducció salari per baix rendiment        (no posar el símbol %)]]</f>
        <v>0</v>
      </c>
      <c r="AM841" s="131">
        <f>ROUND((AN841/100)*24.8547945*Taula1[[#This Row],[Espai reservat Administració (dies)]],2)</f>
        <v>0</v>
      </c>
      <c r="AN841" s="79">
        <f>Taula1[[#This Row],[% Jornada segons contracte
(no posar el símbol %) ]]-Taula1[[#This Row],[% Reducció salari per baix rendiment        (no posar el símbol %)]]</f>
        <v>0</v>
      </c>
      <c r="AO841" s="131">
        <f t="shared" si="210"/>
        <v>0</v>
      </c>
      <c r="AP841" s="87"/>
      <c r="AQ841" s="137">
        <f>ROUND((AR841/100)*693*Taula1[[#This Row],[Mesos naturals sencers treballats període justificat (01/01/2023 - 31/03/2023)]],2)</f>
        <v>0</v>
      </c>
      <c r="AR841" s="90">
        <f>Taula1[[#This Row],[% Jornada segons contracte
(no posar el símbol %) ]]-Taula1[[#This Row],[% Reducció salari per baix rendiment        (no posar el símbol %)]]</f>
        <v>0</v>
      </c>
      <c r="AS841" s="137">
        <f>ROUND((AT841/100)*22.78356164*Taula1[[#This Row],[Dies treballats període justificat (01/01/2023 - 31/03/2023)              no comptabilitzats com a mes natural sencer]],2)</f>
        <v>0</v>
      </c>
      <c r="AT841" s="90">
        <f>Taula1[[#This Row],[% Jornada segons contracte
(no posar el símbol %) ]]-Taula1[[#This Row],[% Reducció salari per baix rendiment        (no posar el símbol %)]]</f>
        <v>0</v>
      </c>
      <c r="AU841" s="137">
        <f t="shared" si="211"/>
        <v>0</v>
      </c>
      <c r="AV841" s="87"/>
      <c r="AW841" s="136">
        <f>ROUND((AX841/100)*693*Taula1[[#This Row],[Espai reservat Administració  (mesos)]],2)</f>
        <v>0</v>
      </c>
      <c r="AX841" s="90">
        <f>Taula1[[#This Row],[% Jornada segons contracte
(no posar el símbol %) ]]-Taula1[[#This Row],[% Reducció salari per baix rendiment        (no posar el símbol %)]]</f>
        <v>0</v>
      </c>
      <c r="AY841" s="131">
        <f>ROUND((AZ841/100)*22.78356164*Taula1[[#This Row],[Espai reservat Administració (dies)]],2)</f>
        <v>0</v>
      </c>
      <c r="AZ841" s="81">
        <f>Taula1[[#This Row],[% Jornada segons contracte
(no posar el símbol %) ]]-Taula1[[#This Row],[% Reducció salari per baix rendiment        (no posar el símbol %)]]</f>
        <v>0</v>
      </c>
      <c r="BA841" s="82">
        <f t="shared" si="212"/>
        <v>0</v>
      </c>
      <c r="BB841" s="41"/>
      <c r="BC841" s="131">
        <f>IF(Taula1[[#This Row],[Grup justificat     (fer servir opcions de la llista desplegable)]]=1,AI841,0)</f>
        <v>0</v>
      </c>
      <c r="BD841" s="131">
        <f>IF(Taula1[[#This Row],[Grup justificat     (fer servir opcions de la llista desplegable)]]=2,AU841,0)</f>
        <v>0</v>
      </c>
      <c r="BE841" s="41"/>
      <c r="BF841" s="131">
        <f>IF(Taula1[[#This Row],[Espai reservat Administració]]=1,AO841,0)</f>
        <v>0</v>
      </c>
      <c r="BG841" s="82">
        <f>IF(Taula1[[#This Row],[Espai reservat Administració]]=2,BA841,0)</f>
        <v>0</v>
      </c>
      <c r="BH841" s="41"/>
      <c r="BI841" s="126">
        <f>IF(Taula1[[#This Row],[Grup justificat     (fer servir opcions de la llista desplegable)]]=1,1,0)</f>
        <v>0</v>
      </c>
      <c r="BJ841" s="126">
        <f>IF(Taula1[[#This Row],[Espai reservat Administració]]=1,1,0)</f>
        <v>0</v>
      </c>
      <c r="BK841" s="111"/>
      <c r="BL841" s="126">
        <f>IF(Taula1[[#This Row],[Grup justificat     (fer servir opcions de la llista desplegable)]]=2,1,0)</f>
        <v>0</v>
      </c>
      <c r="BM841" s="126">
        <f>IF(Taula1[[#This Row],[Espai reservat Administració]]=2,1,0)</f>
        <v>0</v>
      </c>
      <c r="BN841" s="73"/>
      <c r="BO841" s="73"/>
      <c r="BP841" s="73"/>
      <c r="BQ841" s="73"/>
      <c r="BR841" s="73"/>
      <c r="BS841" s="73"/>
      <c r="BT841" s="73"/>
      <c r="BU841" s="73"/>
      <c r="BV841" s="73"/>
      <c r="BW841" s="73"/>
      <c r="BX841" s="73"/>
      <c r="BY841" s="73"/>
      <c r="BZ841" s="73"/>
      <c r="CA841" s="73"/>
      <c r="CB841" s="73"/>
      <c r="CC841" s="73"/>
      <c r="CD841" s="73"/>
      <c r="CE841" s="73"/>
      <c r="CF841" s="73"/>
      <c r="CG841" s="63">
        <f t="shared" si="213"/>
        <v>0</v>
      </c>
      <c r="CH841" s="63">
        <f t="shared" si="214"/>
        <v>0</v>
      </c>
      <c r="CI841" s="73"/>
      <c r="CJ841" s="63">
        <f>IF(Taula1[[#This Row],[Tipus de contracte                                  (fer servir opcions de la llista desplegable)]]="Indefinit",1,0)</f>
        <v>0</v>
      </c>
      <c r="CK841" s="63">
        <f>IF(Taula1[[#This Row],[Tipus de contracte                                  (fer servir opcions de la llista desplegable)]]="Temporal, igual o superior a 6 mesos",1,0)</f>
        <v>0</v>
      </c>
      <c r="CL841" s="63">
        <f>IF(Taula1[[#This Row],[Tipus de contracte                                  (fer servir opcions de la llista desplegable)]]="Substitució per IT",1,0)</f>
        <v>0</v>
      </c>
      <c r="CM841" s="73"/>
      <c r="CN841" s="63">
        <f>IF(Taula1[[#This Row],[Relació llocs de treball]]&gt;=1,1,0)</f>
        <v>0</v>
      </c>
      <c r="CO841" s="73"/>
      <c r="CP841" s="63">
        <f>IF(Taula1[[#This Row],[Identitat de gènere                                                          (fer servir opcions de la llista desplegable)]]="Home",1,0)</f>
        <v>0</v>
      </c>
      <c r="CQ841" s="63">
        <f>IF(Taula1[[#This Row],[Identitat de gènere                                                          (fer servir opcions de la llista desplegable)]]="Dona",1,0)</f>
        <v>0</v>
      </c>
      <c r="CR841" s="63">
        <f>IF(Taula1[[#This Row],[Identitat de gènere                                                          (fer servir opcions de la llista desplegable)]]="No binari",1,0)</f>
        <v>0</v>
      </c>
      <c r="CS841" s="73"/>
      <c r="CT841" s="63">
        <f t="shared" si="208"/>
        <v>0</v>
      </c>
      <c r="CU841" s="64">
        <f t="shared" si="215"/>
        <v>0</v>
      </c>
      <c r="CW841" s="64">
        <f t="shared" si="216"/>
        <v>0</v>
      </c>
      <c r="CX841" s="64">
        <f t="shared" si="217"/>
        <v>0</v>
      </c>
      <c r="CY841" s="64">
        <f t="shared" si="218"/>
        <v>0</v>
      </c>
      <c r="CZ841" s="64">
        <f t="shared" si="219"/>
        <v>0</v>
      </c>
      <c r="DB841" s="64">
        <f t="shared" si="220"/>
        <v>0</v>
      </c>
      <c r="DC841" s="64">
        <f t="shared" si="221"/>
        <v>0</v>
      </c>
      <c r="DD841" s="64">
        <f t="shared" si="222"/>
        <v>0</v>
      </c>
      <c r="DE841" s="64">
        <f t="shared" si="223"/>
        <v>0</v>
      </c>
    </row>
    <row r="842" spans="2:109" x14ac:dyDescent="0.3">
      <c r="B842" s="167"/>
      <c r="C842" s="186"/>
      <c r="D842" s="2"/>
      <c r="E842" s="67"/>
      <c r="F842" s="5"/>
      <c r="G842" s="5"/>
      <c r="H842" s="187"/>
      <c r="I842" s="111" t="str">
        <f ca="1">IF(Taula1[[#This Row],[Data naixement (format dd/mm/aaaa)]]="","0",DATEDIF(Taula1[[#This Row],[Data naixement (format dd/mm/aaaa)]],TODAY(),"Y"))</f>
        <v>0</v>
      </c>
      <c r="J842" s="6"/>
      <c r="K842" s="6"/>
      <c r="L842" s="6"/>
      <c r="M842" s="6"/>
      <c r="N842" s="56"/>
      <c r="O842" s="56"/>
      <c r="P842" s="56"/>
      <c r="Q842" s="6"/>
      <c r="R842" s="7"/>
      <c r="S842" s="143">
        <f>Taula1[[#This Row],[Mesos naturals sencers treballats període justificat (01/01/2023 - 31/03/2023)]]</f>
        <v>0</v>
      </c>
      <c r="T842" s="194">
        <f>Taula1[[#This Row],[Dies treballats període justificat (01/01/2023 - 31/03/2023)              no comptabilitzats com a mes natural sencer]]</f>
        <v>0</v>
      </c>
      <c r="U842" s="12"/>
      <c r="V842" s="7"/>
      <c r="W842" s="188"/>
      <c r="X842" s="188"/>
      <c r="Y842" s="188"/>
      <c r="Z842" s="188"/>
      <c r="AA842" s="190"/>
      <c r="AB842" s="143">
        <f>Taula1[[#This Row],[Grup justificat     (fer servir opcions de la llista desplegable)]]</f>
        <v>0</v>
      </c>
      <c r="AC842" s="182"/>
      <c r="AD842" s="39"/>
      <c r="AE842" s="131">
        <f>ROUND((AF842/100)*756*Taula1[[#This Row],[Mesos naturals sencers treballats període justificat (01/01/2023 - 31/03/2023)]],2)</f>
        <v>0</v>
      </c>
      <c r="AF842" s="81">
        <f>Taula1[[#This Row],[% Jornada segons contracte
(no posar el símbol %) ]]-Taula1[[#This Row],[% Reducció salari per baix rendiment        (no posar el símbol %)]]</f>
        <v>0</v>
      </c>
      <c r="AG842" s="131">
        <f>ROUND((AH842/100)*24.8547945*Taula1[[#This Row],[Dies treballats període justificat (01/01/2023 - 31/03/2023)              no comptabilitzats com a mes natural sencer]],2)</f>
        <v>0</v>
      </c>
      <c r="AH842" s="79">
        <f>Taula1[[#This Row],[% Jornada segons contracte
(no posar el símbol %) ]]-Taula1[[#This Row],[% Reducció salari per baix rendiment        (no posar el símbol %)]]</f>
        <v>0</v>
      </c>
      <c r="AI842" s="131">
        <f t="shared" si="209"/>
        <v>0</v>
      </c>
      <c r="AJ842" s="39"/>
      <c r="AK842" s="131">
        <f>ROUND((AL842/100)*756*Taula1[[#This Row],[Espai reservat Administració  (mesos)]],2)</f>
        <v>0</v>
      </c>
      <c r="AL842" s="81">
        <f>Taula1[[#This Row],[% Jornada segons contracte
(no posar el símbol %) ]]-Taula1[[#This Row],[% Reducció salari per baix rendiment        (no posar el símbol %)]]</f>
        <v>0</v>
      </c>
      <c r="AM842" s="131">
        <f>ROUND((AN842/100)*24.8547945*Taula1[[#This Row],[Espai reservat Administració (dies)]],2)</f>
        <v>0</v>
      </c>
      <c r="AN842" s="79">
        <f>Taula1[[#This Row],[% Jornada segons contracte
(no posar el símbol %) ]]-Taula1[[#This Row],[% Reducció salari per baix rendiment        (no posar el símbol %)]]</f>
        <v>0</v>
      </c>
      <c r="AO842" s="131">
        <f t="shared" si="210"/>
        <v>0</v>
      </c>
      <c r="AP842" s="87"/>
      <c r="AQ842" s="137">
        <f>ROUND((AR842/100)*693*Taula1[[#This Row],[Mesos naturals sencers treballats període justificat (01/01/2023 - 31/03/2023)]],2)</f>
        <v>0</v>
      </c>
      <c r="AR842" s="90">
        <f>Taula1[[#This Row],[% Jornada segons contracte
(no posar el símbol %) ]]-Taula1[[#This Row],[% Reducció salari per baix rendiment        (no posar el símbol %)]]</f>
        <v>0</v>
      </c>
      <c r="AS842" s="137">
        <f>ROUND((AT842/100)*22.78356164*Taula1[[#This Row],[Dies treballats període justificat (01/01/2023 - 31/03/2023)              no comptabilitzats com a mes natural sencer]],2)</f>
        <v>0</v>
      </c>
      <c r="AT842" s="90">
        <f>Taula1[[#This Row],[% Jornada segons contracte
(no posar el símbol %) ]]-Taula1[[#This Row],[% Reducció salari per baix rendiment        (no posar el símbol %)]]</f>
        <v>0</v>
      </c>
      <c r="AU842" s="137">
        <f t="shared" si="211"/>
        <v>0</v>
      </c>
      <c r="AV842" s="87"/>
      <c r="AW842" s="136">
        <f>ROUND((AX842/100)*693*Taula1[[#This Row],[Espai reservat Administració  (mesos)]],2)</f>
        <v>0</v>
      </c>
      <c r="AX842" s="90">
        <f>Taula1[[#This Row],[% Jornada segons contracte
(no posar el símbol %) ]]-Taula1[[#This Row],[% Reducció salari per baix rendiment        (no posar el símbol %)]]</f>
        <v>0</v>
      </c>
      <c r="AY842" s="131">
        <f>ROUND((AZ842/100)*22.78356164*Taula1[[#This Row],[Espai reservat Administració (dies)]],2)</f>
        <v>0</v>
      </c>
      <c r="AZ842" s="81">
        <f>Taula1[[#This Row],[% Jornada segons contracte
(no posar el símbol %) ]]-Taula1[[#This Row],[% Reducció salari per baix rendiment        (no posar el símbol %)]]</f>
        <v>0</v>
      </c>
      <c r="BA842" s="82">
        <f t="shared" si="212"/>
        <v>0</v>
      </c>
      <c r="BB842" s="41"/>
      <c r="BC842" s="131">
        <f>IF(Taula1[[#This Row],[Grup justificat     (fer servir opcions de la llista desplegable)]]=1,AI842,0)</f>
        <v>0</v>
      </c>
      <c r="BD842" s="131">
        <f>IF(Taula1[[#This Row],[Grup justificat     (fer servir opcions de la llista desplegable)]]=2,AU842,0)</f>
        <v>0</v>
      </c>
      <c r="BE842" s="41"/>
      <c r="BF842" s="131">
        <f>IF(Taula1[[#This Row],[Espai reservat Administració]]=1,AO842,0)</f>
        <v>0</v>
      </c>
      <c r="BG842" s="82">
        <f>IF(Taula1[[#This Row],[Espai reservat Administració]]=2,BA842,0)</f>
        <v>0</v>
      </c>
      <c r="BH842" s="41"/>
      <c r="BI842" s="126">
        <f>IF(Taula1[[#This Row],[Grup justificat     (fer servir opcions de la llista desplegable)]]=1,1,0)</f>
        <v>0</v>
      </c>
      <c r="BJ842" s="126">
        <f>IF(Taula1[[#This Row],[Espai reservat Administració]]=1,1,0)</f>
        <v>0</v>
      </c>
      <c r="BK842" s="111"/>
      <c r="BL842" s="126">
        <f>IF(Taula1[[#This Row],[Grup justificat     (fer servir opcions de la llista desplegable)]]=2,1,0)</f>
        <v>0</v>
      </c>
      <c r="BM842" s="126">
        <f>IF(Taula1[[#This Row],[Espai reservat Administració]]=2,1,0)</f>
        <v>0</v>
      </c>
      <c r="BN842" s="73"/>
      <c r="BO842" s="73"/>
      <c r="BP842" s="73"/>
      <c r="BQ842" s="73"/>
      <c r="BR842" s="73"/>
      <c r="BS842" s="73"/>
      <c r="BT842" s="73"/>
      <c r="BU842" s="73"/>
      <c r="BV842" s="73"/>
      <c r="BW842" s="73"/>
      <c r="BX842" s="73"/>
      <c r="BY842" s="73"/>
      <c r="BZ842" s="73"/>
      <c r="CA842" s="73"/>
      <c r="CB842" s="73"/>
      <c r="CC842" s="73"/>
      <c r="CD842" s="73"/>
      <c r="CE842" s="73"/>
      <c r="CF842" s="73"/>
      <c r="CG842" s="63">
        <f t="shared" si="213"/>
        <v>0</v>
      </c>
      <c r="CH842" s="63">
        <f t="shared" si="214"/>
        <v>0</v>
      </c>
      <c r="CI842" s="73"/>
      <c r="CJ842" s="63">
        <f>IF(Taula1[[#This Row],[Tipus de contracte                                  (fer servir opcions de la llista desplegable)]]="Indefinit",1,0)</f>
        <v>0</v>
      </c>
      <c r="CK842" s="63">
        <f>IF(Taula1[[#This Row],[Tipus de contracte                                  (fer servir opcions de la llista desplegable)]]="Temporal, igual o superior a 6 mesos",1,0)</f>
        <v>0</v>
      </c>
      <c r="CL842" s="63">
        <f>IF(Taula1[[#This Row],[Tipus de contracte                                  (fer servir opcions de la llista desplegable)]]="Substitució per IT",1,0)</f>
        <v>0</v>
      </c>
      <c r="CM842" s="73"/>
      <c r="CN842" s="63">
        <f>IF(Taula1[[#This Row],[Relació llocs de treball]]&gt;=1,1,0)</f>
        <v>0</v>
      </c>
      <c r="CO842" s="73"/>
      <c r="CP842" s="63">
        <f>IF(Taula1[[#This Row],[Identitat de gènere                                                          (fer servir opcions de la llista desplegable)]]="Home",1,0)</f>
        <v>0</v>
      </c>
      <c r="CQ842" s="63">
        <f>IF(Taula1[[#This Row],[Identitat de gènere                                                          (fer servir opcions de la llista desplegable)]]="Dona",1,0)</f>
        <v>0</v>
      </c>
      <c r="CR842" s="63">
        <f>IF(Taula1[[#This Row],[Identitat de gènere                                                          (fer servir opcions de la llista desplegable)]]="No binari",1,0)</f>
        <v>0</v>
      </c>
      <c r="CS842" s="73"/>
      <c r="CT842" s="63">
        <f t="shared" si="208"/>
        <v>0</v>
      </c>
      <c r="CU842" s="64">
        <f t="shared" si="215"/>
        <v>0</v>
      </c>
      <c r="CW842" s="64">
        <f t="shared" si="216"/>
        <v>0</v>
      </c>
      <c r="CX842" s="64">
        <f t="shared" si="217"/>
        <v>0</v>
      </c>
      <c r="CY842" s="64">
        <f t="shared" si="218"/>
        <v>0</v>
      </c>
      <c r="CZ842" s="64">
        <f t="shared" si="219"/>
        <v>0</v>
      </c>
      <c r="DB842" s="64">
        <f t="shared" si="220"/>
        <v>0</v>
      </c>
      <c r="DC842" s="64">
        <f t="shared" si="221"/>
        <v>0</v>
      </c>
      <c r="DD842" s="64">
        <f t="shared" si="222"/>
        <v>0</v>
      </c>
      <c r="DE842" s="64">
        <f t="shared" si="223"/>
        <v>0</v>
      </c>
    </row>
    <row r="843" spans="2:109" x14ac:dyDescent="0.3">
      <c r="B843" s="167"/>
      <c r="C843" s="186"/>
      <c r="D843" s="2"/>
      <c r="E843" s="67"/>
      <c r="F843" s="5"/>
      <c r="G843" s="5"/>
      <c r="H843" s="187"/>
      <c r="I843" s="111" t="str">
        <f ca="1">IF(Taula1[[#This Row],[Data naixement (format dd/mm/aaaa)]]="","0",DATEDIF(Taula1[[#This Row],[Data naixement (format dd/mm/aaaa)]],TODAY(),"Y"))</f>
        <v>0</v>
      </c>
      <c r="J843" s="6"/>
      <c r="K843" s="6"/>
      <c r="L843" s="6"/>
      <c r="M843" s="6"/>
      <c r="N843" s="56"/>
      <c r="O843" s="56"/>
      <c r="P843" s="56"/>
      <c r="Q843" s="6"/>
      <c r="R843" s="7"/>
      <c r="S843" s="143">
        <f>Taula1[[#This Row],[Mesos naturals sencers treballats període justificat (01/01/2023 - 31/03/2023)]]</f>
        <v>0</v>
      </c>
      <c r="T843" s="194">
        <f>Taula1[[#This Row],[Dies treballats període justificat (01/01/2023 - 31/03/2023)              no comptabilitzats com a mes natural sencer]]</f>
        <v>0</v>
      </c>
      <c r="U843" s="12"/>
      <c r="V843" s="7"/>
      <c r="W843" s="188"/>
      <c r="X843" s="188"/>
      <c r="Y843" s="188"/>
      <c r="Z843" s="188"/>
      <c r="AA843" s="190"/>
      <c r="AB843" s="143">
        <f>Taula1[[#This Row],[Grup justificat     (fer servir opcions de la llista desplegable)]]</f>
        <v>0</v>
      </c>
      <c r="AC843" s="182"/>
      <c r="AD843" s="39"/>
      <c r="AE843" s="131">
        <f>ROUND((AF843/100)*756*Taula1[[#This Row],[Mesos naturals sencers treballats període justificat (01/01/2023 - 31/03/2023)]],2)</f>
        <v>0</v>
      </c>
      <c r="AF843" s="81">
        <f>Taula1[[#This Row],[% Jornada segons contracte
(no posar el símbol %) ]]-Taula1[[#This Row],[% Reducció salari per baix rendiment        (no posar el símbol %)]]</f>
        <v>0</v>
      </c>
      <c r="AG843" s="131">
        <f>ROUND((AH843/100)*24.8547945*Taula1[[#This Row],[Dies treballats període justificat (01/01/2023 - 31/03/2023)              no comptabilitzats com a mes natural sencer]],2)</f>
        <v>0</v>
      </c>
      <c r="AH843" s="79">
        <f>Taula1[[#This Row],[% Jornada segons contracte
(no posar el símbol %) ]]-Taula1[[#This Row],[% Reducció salari per baix rendiment        (no posar el símbol %)]]</f>
        <v>0</v>
      </c>
      <c r="AI843" s="131">
        <f t="shared" si="209"/>
        <v>0</v>
      </c>
      <c r="AJ843" s="39"/>
      <c r="AK843" s="131">
        <f>ROUND((AL843/100)*756*Taula1[[#This Row],[Espai reservat Administració  (mesos)]],2)</f>
        <v>0</v>
      </c>
      <c r="AL843" s="81">
        <f>Taula1[[#This Row],[% Jornada segons contracte
(no posar el símbol %) ]]-Taula1[[#This Row],[% Reducció salari per baix rendiment        (no posar el símbol %)]]</f>
        <v>0</v>
      </c>
      <c r="AM843" s="131">
        <f>ROUND((AN843/100)*24.8547945*Taula1[[#This Row],[Espai reservat Administració (dies)]],2)</f>
        <v>0</v>
      </c>
      <c r="AN843" s="79">
        <f>Taula1[[#This Row],[% Jornada segons contracte
(no posar el símbol %) ]]-Taula1[[#This Row],[% Reducció salari per baix rendiment        (no posar el símbol %)]]</f>
        <v>0</v>
      </c>
      <c r="AO843" s="131">
        <f t="shared" si="210"/>
        <v>0</v>
      </c>
      <c r="AP843" s="87"/>
      <c r="AQ843" s="137">
        <f>ROUND((AR843/100)*693*Taula1[[#This Row],[Mesos naturals sencers treballats període justificat (01/01/2023 - 31/03/2023)]],2)</f>
        <v>0</v>
      </c>
      <c r="AR843" s="90">
        <f>Taula1[[#This Row],[% Jornada segons contracte
(no posar el símbol %) ]]-Taula1[[#This Row],[% Reducció salari per baix rendiment        (no posar el símbol %)]]</f>
        <v>0</v>
      </c>
      <c r="AS843" s="137">
        <f>ROUND((AT843/100)*22.78356164*Taula1[[#This Row],[Dies treballats període justificat (01/01/2023 - 31/03/2023)              no comptabilitzats com a mes natural sencer]],2)</f>
        <v>0</v>
      </c>
      <c r="AT843" s="90">
        <f>Taula1[[#This Row],[% Jornada segons contracte
(no posar el símbol %) ]]-Taula1[[#This Row],[% Reducció salari per baix rendiment        (no posar el símbol %)]]</f>
        <v>0</v>
      </c>
      <c r="AU843" s="137">
        <f t="shared" si="211"/>
        <v>0</v>
      </c>
      <c r="AV843" s="87"/>
      <c r="AW843" s="136">
        <f>ROUND((AX843/100)*693*Taula1[[#This Row],[Espai reservat Administració  (mesos)]],2)</f>
        <v>0</v>
      </c>
      <c r="AX843" s="90">
        <f>Taula1[[#This Row],[% Jornada segons contracte
(no posar el símbol %) ]]-Taula1[[#This Row],[% Reducció salari per baix rendiment        (no posar el símbol %)]]</f>
        <v>0</v>
      </c>
      <c r="AY843" s="131">
        <f>ROUND((AZ843/100)*22.78356164*Taula1[[#This Row],[Espai reservat Administració (dies)]],2)</f>
        <v>0</v>
      </c>
      <c r="AZ843" s="81">
        <f>Taula1[[#This Row],[% Jornada segons contracte
(no posar el símbol %) ]]-Taula1[[#This Row],[% Reducció salari per baix rendiment        (no posar el símbol %)]]</f>
        <v>0</v>
      </c>
      <c r="BA843" s="82">
        <f t="shared" si="212"/>
        <v>0</v>
      </c>
      <c r="BB843" s="41"/>
      <c r="BC843" s="131">
        <f>IF(Taula1[[#This Row],[Grup justificat     (fer servir opcions de la llista desplegable)]]=1,AI843,0)</f>
        <v>0</v>
      </c>
      <c r="BD843" s="131">
        <f>IF(Taula1[[#This Row],[Grup justificat     (fer servir opcions de la llista desplegable)]]=2,AU843,0)</f>
        <v>0</v>
      </c>
      <c r="BE843" s="41"/>
      <c r="BF843" s="131">
        <f>IF(Taula1[[#This Row],[Espai reservat Administració]]=1,AO843,0)</f>
        <v>0</v>
      </c>
      <c r="BG843" s="82">
        <f>IF(Taula1[[#This Row],[Espai reservat Administració]]=2,BA843,0)</f>
        <v>0</v>
      </c>
      <c r="BH843" s="41"/>
      <c r="BI843" s="126">
        <f>IF(Taula1[[#This Row],[Grup justificat     (fer servir opcions de la llista desplegable)]]=1,1,0)</f>
        <v>0</v>
      </c>
      <c r="BJ843" s="126">
        <f>IF(Taula1[[#This Row],[Espai reservat Administració]]=1,1,0)</f>
        <v>0</v>
      </c>
      <c r="BK843" s="111"/>
      <c r="BL843" s="126">
        <f>IF(Taula1[[#This Row],[Grup justificat     (fer servir opcions de la llista desplegable)]]=2,1,0)</f>
        <v>0</v>
      </c>
      <c r="BM843" s="126">
        <f>IF(Taula1[[#This Row],[Espai reservat Administració]]=2,1,0)</f>
        <v>0</v>
      </c>
      <c r="BN843" s="73"/>
      <c r="BO843" s="73"/>
      <c r="BP843" s="73"/>
      <c r="BQ843" s="73"/>
      <c r="BR843" s="73"/>
      <c r="BS843" s="73"/>
      <c r="BT843" s="73"/>
      <c r="BU843" s="73"/>
      <c r="BV843" s="73"/>
      <c r="BW843" s="73"/>
      <c r="BX843" s="73"/>
      <c r="BY843" s="73"/>
      <c r="BZ843" s="73"/>
      <c r="CA843" s="73"/>
      <c r="CB843" s="73"/>
      <c r="CC843" s="73"/>
      <c r="CD843" s="73"/>
      <c r="CE843" s="73"/>
      <c r="CF843" s="73"/>
      <c r="CG843" s="63">
        <f t="shared" si="213"/>
        <v>0</v>
      </c>
      <c r="CH843" s="63">
        <f t="shared" si="214"/>
        <v>0</v>
      </c>
      <c r="CI843" s="73"/>
      <c r="CJ843" s="63">
        <f>IF(Taula1[[#This Row],[Tipus de contracte                                  (fer servir opcions de la llista desplegable)]]="Indefinit",1,0)</f>
        <v>0</v>
      </c>
      <c r="CK843" s="63">
        <f>IF(Taula1[[#This Row],[Tipus de contracte                                  (fer servir opcions de la llista desplegable)]]="Temporal, igual o superior a 6 mesos",1,0)</f>
        <v>0</v>
      </c>
      <c r="CL843" s="63">
        <f>IF(Taula1[[#This Row],[Tipus de contracte                                  (fer servir opcions de la llista desplegable)]]="Substitució per IT",1,0)</f>
        <v>0</v>
      </c>
      <c r="CM843" s="73"/>
      <c r="CN843" s="63">
        <f>IF(Taula1[[#This Row],[Relació llocs de treball]]&gt;=1,1,0)</f>
        <v>0</v>
      </c>
      <c r="CO843" s="73"/>
      <c r="CP843" s="63">
        <f>IF(Taula1[[#This Row],[Identitat de gènere                                                          (fer servir opcions de la llista desplegable)]]="Home",1,0)</f>
        <v>0</v>
      </c>
      <c r="CQ843" s="63">
        <f>IF(Taula1[[#This Row],[Identitat de gènere                                                          (fer servir opcions de la llista desplegable)]]="Dona",1,0)</f>
        <v>0</v>
      </c>
      <c r="CR843" s="63">
        <f>IF(Taula1[[#This Row],[Identitat de gènere                                                          (fer servir opcions de la llista desplegable)]]="No binari",1,0)</f>
        <v>0</v>
      </c>
      <c r="CS843" s="73"/>
      <c r="CT843" s="63">
        <f t="shared" si="208"/>
        <v>0</v>
      </c>
      <c r="CU843" s="64">
        <f t="shared" si="215"/>
        <v>0</v>
      </c>
      <c r="CW843" s="64">
        <f t="shared" si="216"/>
        <v>0</v>
      </c>
      <c r="CX843" s="64">
        <f t="shared" si="217"/>
        <v>0</v>
      </c>
      <c r="CY843" s="64">
        <f t="shared" si="218"/>
        <v>0</v>
      </c>
      <c r="CZ843" s="64">
        <f t="shared" si="219"/>
        <v>0</v>
      </c>
      <c r="DB843" s="64">
        <f t="shared" si="220"/>
        <v>0</v>
      </c>
      <c r="DC843" s="64">
        <f t="shared" si="221"/>
        <v>0</v>
      </c>
      <c r="DD843" s="64">
        <f t="shared" si="222"/>
        <v>0</v>
      </c>
      <c r="DE843" s="64">
        <f t="shared" si="223"/>
        <v>0</v>
      </c>
    </row>
    <row r="844" spans="2:109" x14ac:dyDescent="0.3">
      <c r="B844" s="167"/>
      <c r="C844" s="186"/>
      <c r="D844" s="2"/>
      <c r="E844" s="67"/>
      <c r="F844" s="5"/>
      <c r="G844" s="5"/>
      <c r="H844" s="187"/>
      <c r="I844" s="111" t="str">
        <f ca="1">IF(Taula1[[#This Row],[Data naixement (format dd/mm/aaaa)]]="","0",DATEDIF(Taula1[[#This Row],[Data naixement (format dd/mm/aaaa)]],TODAY(),"Y"))</f>
        <v>0</v>
      </c>
      <c r="J844" s="6"/>
      <c r="K844" s="6"/>
      <c r="L844" s="6"/>
      <c r="M844" s="6"/>
      <c r="N844" s="56"/>
      <c r="O844" s="56"/>
      <c r="P844" s="56"/>
      <c r="Q844" s="6"/>
      <c r="R844" s="7"/>
      <c r="S844" s="143">
        <f>Taula1[[#This Row],[Mesos naturals sencers treballats període justificat (01/01/2023 - 31/03/2023)]]</f>
        <v>0</v>
      </c>
      <c r="T844" s="194">
        <f>Taula1[[#This Row],[Dies treballats període justificat (01/01/2023 - 31/03/2023)              no comptabilitzats com a mes natural sencer]]</f>
        <v>0</v>
      </c>
      <c r="U844" s="12"/>
      <c r="V844" s="7"/>
      <c r="W844" s="188"/>
      <c r="X844" s="188"/>
      <c r="Y844" s="188"/>
      <c r="Z844" s="188"/>
      <c r="AA844" s="190"/>
      <c r="AB844" s="143">
        <f>Taula1[[#This Row],[Grup justificat     (fer servir opcions de la llista desplegable)]]</f>
        <v>0</v>
      </c>
      <c r="AC844" s="182"/>
      <c r="AD844" s="39"/>
      <c r="AE844" s="131">
        <f>ROUND((AF844/100)*756*Taula1[[#This Row],[Mesos naturals sencers treballats període justificat (01/01/2023 - 31/03/2023)]],2)</f>
        <v>0</v>
      </c>
      <c r="AF844" s="81">
        <f>Taula1[[#This Row],[% Jornada segons contracte
(no posar el símbol %) ]]-Taula1[[#This Row],[% Reducció salari per baix rendiment        (no posar el símbol %)]]</f>
        <v>0</v>
      </c>
      <c r="AG844" s="131">
        <f>ROUND((AH844/100)*24.8547945*Taula1[[#This Row],[Dies treballats període justificat (01/01/2023 - 31/03/2023)              no comptabilitzats com a mes natural sencer]],2)</f>
        <v>0</v>
      </c>
      <c r="AH844" s="79">
        <f>Taula1[[#This Row],[% Jornada segons contracte
(no posar el símbol %) ]]-Taula1[[#This Row],[% Reducció salari per baix rendiment        (no posar el símbol %)]]</f>
        <v>0</v>
      </c>
      <c r="AI844" s="131">
        <f t="shared" si="209"/>
        <v>0</v>
      </c>
      <c r="AJ844" s="39"/>
      <c r="AK844" s="131">
        <f>ROUND((AL844/100)*756*Taula1[[#This Row],[Espai reservat Administració  (mesos)]],2)</f>
        <v>0</v>
      </c>
      <c r="AL844" s="81">
        <f>Taula1[[#This Row],[% Jornada segons contracte
(no posar el símbol %) ]]-Taula1[[#This Row],[% Reducció salari per baix rendiment        (no posar el símbol %)]]</f>
        <v>0</v>
      </c>
      <c r="AM844" s="131">
        <f>ROUND((AN844/100)*24.8547945*Taula1[[#This Row],[Espai reservat Administració (dies)]],2)</f>
        <v>0</v>
      </c>
      <c r="AN844" s="79">
        <f>Taula1[[#This Row],[% Jornada segons contracte
(no posar el símbol %) ]]-Taula1[[#This Row],[% Reducció salari per baix rendiment        (no posar el símbol %)]]</f>
        <v>0</v>
      </c>
      <c r="AO844" s="131">
        <f t="shared" si="210"/>
        <v>0</v>
      </c>
      <c r="AP844" s="87"/>
      <c r="AQ844" s="137">
        <f>ROUND((AR844/100)*693*Taula1[[#This Row],[Mesos naturals sencers treballats període justificat (01/01/2023 - 31/03/2023)]],2)</f>
        <v>0</v>
      </c>
      <c r="AR844" s="90">
        <f>Taula1[[#This Row],[% Jornada segons contracte
(no posar el símbol %) ]]-Taula1[[#This Row],[% Reducció salari per baix rendiment        (no posar el símbol %)]]</f>
        <v>0</v>
      </c>
      <c r="AS844" s="137">
        <f>ROUND((AT844/100)*22.78356164*Taula1[[#This Row],[Dies treballats període justificat (01/01/2023 - 31/03/2023)              no comptabilitzats com a mes natural sencer]],2)</f>
        <v>0</v>
      </c>
      <c r="AT844" s="90">
        <f>Taula1[[#This Row],[% Jornada segons contracte
(no posar el símbol %) ]]-Taula1[[#This Row],[% Reducció salari per baix rendiment        (no posar el símbol %)]]</f>
        <v>0</v>
      </c>
      <c r="AU844" s="137">
        <f t="shared" si="211"/>
        <v>0</v>
      </c>
      <c r="AV844" s="87"/>
      <c r="AW844" s="136">
        <f>ROUND((AX844/100)*693*Taula1[[#This Row],[Espai reservat Administració  (mesos)]],2)</f>
        <v>0</v>
      </c>
      <c r="AX844" s="90">
        <f>Taula1[[#This Row],[% Jornada segons contracte
(no posar el símbol %) ]]-Taula1[[#This Row],[% Reducció salari per baix rendiment        (no posar el símbol %)]]</f>
        <v>0</v>
      </c>
      <c r="AY844" s="131">
        <f>ROUND((AZ844/100)*22.78356164*Taula1[[#This Row],[Espai reservat Administració (dies)]],2)</f>
        <v>0</v>
      </c>
      <c r="AZ844" s="81">
        <f>Taula1[[#This Row],[% Jornada segons contracte
(no posar el símbol %) ]]-Taula1[[#This Row],[% Reducció salari per baix rendiment        (no posar el símbol %)]]</f>
        <v>0</v>
      </c>
      <c r="BA844" s="82">
        <f t="shared" si="212"/>
        <v>0</v>
      </c>
      <c r="BB844" s="41"/>
      <c r="BC844" s="131">
        <f>IF(Taula1[[#This Row],[Grup justificat     (fer servir opcions de la llista desplegable)]]=1,AI844,0)</f>
        <v>0</v>
      </c>
      <c r="BD844" s="131">
        <f>IF(Taula1[[#This Row],[Grup justificat     (fer servir opcions de la llista desplegable)]]=2,AU844,0)</f>
        <v>0</v>
      </c>
      <c r="BE844" s="41"/>
      <c r="BF844" s="131">
        <f>IF(Taula1[[#This Row],[Espai reservat Administració]]=1,AO844,0)</f>
        <v>0</v>
      </c>
      <c r="BG844" s="82">
        <f>IF(Taula1[[#This Row],[Espai reservat Administració]]=2,BA844,0)</f>
        <v>0</v>
      </c>
      <c r="BH844" s="41"/>
      <c r="BI844" s="126">
        <f>IF(Taula1[[#This Row],[Grup justificat     (fer servir opcions de la llista desplegable)]]=1,1,0)</f>
        <v>0</v>
      </c>
      <c r="BJ844" s="126">
        <f>IF(Taula1[[#This Row],[Espai reservat Administració]]=1,1,0)</f>
        <v>0</v>
      </c>
      <c r="BK844" s="111"/>
      <c r="BL844" s="126">
        <f>IF(Taula1[[#This Row],[Grup justificat     (fer servir opcions de la llista desplegable)]]=2,1,0)</f>
        <v>0</v>
      </c>
      <c r="BM844" s="126">
        <f>IF(Taula1[[#This Row],[Espai reservat Administració]]=2,1,0)</f>
        <v>0</v>
      </c>
      <c r="BN844" s="73"/>
      <c r="BO844" s="73"/>
      <c r="BP844" s="73"/>
      <c r="BQ844" s="73"/>
      <c r="BR844" s="73"/>
      <c r="BS844" s="73"/>
      <c r="BT844" s="73"/>
      <c r="BU844" s="73"/>
      <c r="BV844" s="73"/>
      <c r="BW844" s="73"/>
      <c r="BX844" s="73"/>
      <c r="BY844" s="73"/>
      <c r="BZ844" s="73"/>
      <c r="CA844" s="73"/>
      <c r="CB844" s="73"/>
      <c r="CC844" s="73"/>
      <c r="CD844" s="73"/>
      <c r="CE844" s="73"/>
      <c r="CF844" s="73"/>
      <c r="CG844" s="63">
        <f t="shared" si="213"/>
        <v>0</v>
      </c>
      <c r="CH844" s="63">
        <f t="shared" si="214"/>
        <v>0</v>
      </c>
      <c r="CI844" s="73"/>
      <c r="CJ844" s="63">
        <f>IF(Taula1[[#This Row],[Tipus de contracte                                  (fer servir opcions de la llista desplegable)]]="Indefinit",1,0)</f>
        <v>0</v>
      </c>
      <c r="CK844" s="63">
        <f>IF(Taula1[[#This Row],[Tipus de contracte                                  (fer servir opcions de la llista desplegable)]]="Temporal, igual o superior a 6 mesos",1,0)</f>
        <v>0</v>
      </c>
      <c r="CL844" s="63">
        <f>IF(Taula1[[#This Row],[Tipus de contracte                                  (fer servir opcions de la llista desplegable)]]="Substitució per IT",1,0)</f>
        <v>0</v>
      </c>
      <c r="CM844" s="73"/>
      <c r="CN844" s="63">
        <f>IF(Taula1[[#This Row],[Relació llocs de treball]]&gt;=1,1,0)</f>
        <v>0</v>
      </c>
      <c r="CO844" s="73"/>
      <c r="CP844" s="63">
        <f>IF(Taula1[[#This Row],[Identitat de gènere                                                          (fer servir opcions de la llista desplegable)]]="Home",1,0)</f>
        <v>0</v>
      </c>
      <c r="CQ844" s="63">
        <f>IF(Taula1[[#This Row],[Identitat de gènere                                                          (fer servir opcions de la llista desplegable)]]="Dona",1,0)</f>
        <v>0</v>
      </c>
      <c r="CR844" s="63">
        <f>IF(Taula1[[#This Row],[Identitat de gènere                                                          (fer servir opcions de la llista desplegable)]]="No binari",1,0)</f>
        <v>0</v>
      </c>
      <c r="CS844" s="73"/>
      <c r="CT844" s="63">
        <f t="shared" si="208"/>
        <v>0</v>
      </c>
      <c r="CU844" s="64">
        <f t="shared" si="215"/>
        <v>0</v>
      </c>
      <c r="CW844" s="64">
        <f t="shared" si="216"/>
        <v>0</v>
      </c>
      <c r="CX844" s="64">
        <f t="shared" si="217"/>
        <v>0</v>
      </c>
      <c r="CY844" s="64">
        <f t="shared" si="218"/>
        <v>0</v>
      </c>
      <c r="CZ844" s="64">
        <f t="shared" si="219"/>
        <v>0</v>
      </c>
      <c r="DB844" s="64">
        <f t="shared" si="220"/>
        <v>0</v>
      </c>
      <c r="DC844" s="64">
        <f t="shared" si="221"/>
        <v>0</v>
      </c>
      <c r="DD844" s="64">
        <f t="shared" si="222"/>
        <v>0</v>
      </c>
      <c r="DE844" s="64">
        <f t="shared" si="223"/>
        <v>0</v>
      </c>
    </row>
    <row r="845" spans="2:109" x14ac:dyDescent="0.3">
      <c r="B845" s="167"/>
      <c r="C845" s="186"/>
      <c r="D845" s="2"/>
      <c r="E845" s="67"/>
      <c r="F845" s="5"/>
      <c r="G845" s="5"/>
      <c r="H845" s="187"/>
      <c r="I845" s="111" t="str">
        <f ca="1">IF(Taula1[[#This Row],[Data naixement (format dd/mm/aaaa)]]="","0",DATEDIF(Taula1[[#This Row],[Data naixement (format dd/mm/aaaa)]],TODAY(),"Y"))</f>
        <v>0</v>
      </c>
      <c r="J845" s="6"/>
      <c r="K845" s="6"/>
      <c r="L845" s="6"/>
      <c r="M845" s="6"/>
      <c r="N845" s="56"/>
      <c r="O845" s="56"/>
      <c r="P845" s="56"/>
      <c r="Q845" s="6"/>
      <c r="R845" s="7"/>
      <c r="S845" s="143">
        <f>Taula1[[#This Row],[Mesos naturals sencers treballats període justificat (01/01/2023 - 31/03/2023)]]</f>
        <v>0</v>
      </c>
      <c r="T845" s="194">
        <f>Taula1[[#This Row],[Dies treballats període justificat (01/01/2023 - 31/03/2023)              no comptabilitzats com a mes natural sencer]]</f>
        <v>0</v>
      </c>
      <c r="U845" s="12"/>
      <c r="V845" s="7"/>
      <c r="W845" s="188"/>
      <c r="X845" s="188"/>
      <c r="Y845" s="188"/>
      <c r="Z845" s="188"/>
      <c r="AA845" s="190"/>
      <c r="AB845" s="143">
        <f>Taula1[[#This Row],[Grup justificat     (fer servir opcions de la llista desplegable)]]</f>
        <v>0</v>
      </c>
      <c r="AC845" s="182"/>
      <c r="AD845" s="39"/>
      <c r="AE845" s="131">
        <f>ROUND((AF845/100)*756*Taula1[[#This Row],[Mesos naturals sencers treballats període justificat (01/01/2023 - 31/03/2023)]],2)</f>
        <v>0</v>
      </c>
      <c r="AF845" s="81">
        <f>Taula1[[#This Row],[% Jornada segons contracte
(no posar el símbol %) ]]-Taula1[[#This Row],[% Reducció salari per baix rendiment        (no posar el símbol %)]]</f>
        <v>0</v>
      </c>
      <c r="AG845" s="131">
        <f>ROUND((AH845/100)*24.8547945*Taula1[[#This Row],[Dies treballats període justificat (01/01/2023 - 31/03/2023)              no comptabilitzats com a mes natural sencer]],2)</f>
        <v>0</v>
      </c>
      <c r="AH845" s="79">
        <f>Taula1[[#This Row],[% Jornada segons contracte
(no posar el símbol %) ]]-Taula1[[#This Row],[% Reducció salari per baix rendiment        (no posar el símbol %)]]</f>
        <v>0</v>
      </c>
      <c r="AI845" s="131">
        <f t="shared" si="209"/>
        <v>0</v>
      </c>
      <c r="AJ845" s="39"/>
      <c r="AK845" s="131">
        <f>ROUND((AL845/100)*756*Taula1[[#This Row],[Espai reservat Administració  (mesos)]],2)</f>
        <v>0</v>
      </c>
      <c r="AL845" s="81">
        <f>Taula1[[#This Row],[% Jornada segons contracte
(no posar el símbol %) ]]-Taula1[[#This Row],[% Reducció salari per baix rendiment        (no posar el símbol %)]]</f>
        <v>0</v>
      </c>
      <c r="AM845" s="131">
        <f>ROUND((AN845/100)*24.8547945*Taula1[[#This Row],[Espai reservat Administració (dies)]],2)</f>
        <v>0</v>
      </c>
      <c r="AN845" s="79">
        <f>Taula1[[#This Row],[% Jornada segons contracte
(no posar el símbol %) ]]-Taula1[[#This Row],[% Reducció salari per baix rendiment        (no posar el símbol %)]]</f>
        <v>0</v>
      </c>
      <c r="AO845" s="131">
        <f t="shared" si="210"/>
        <v>0</v>
      </c>
      <c r="AP845" s="87"/>
      <c r="AQ845" s="137">
        <f>ROUND((AR845/100)*693*Taula1[[#This Row],[Mesos naturals sencers treballats període justificat (01/01/2023 - 31/03/2023)]],2)</f>
        <v>0</v>
      </c>
      <c r="AR845" s="90">
        <f>Taula1[[#This Row],[% Jornada segons contracte
(no posar el símbol %) ]]-Taula1[[#This Row],[% Reducció salari per baix rendiment        (no posar el símbol %)]]</f>
        <v>0</v>
      </c>
      <c r="AS845" s="137">
        <f>ROUND((AT845/100)*22.78356164*Taula1[[#This Row],[Dies treballats període justificat (01/01/2023 - 31/03/2023)              no comptabilitzats com a mes natural sencer]],2)</f>
        <v>0</v>
      </c>
      <c r="AT845" s="90">
        <f>Taula1[[#This Row],[% Jornada segons contracte
(no posar el símbol %) ]]-Taula1[[#This Row],[% Reducció salari per baix rendiment        (no posar el símbol %)]]</f>
        <v>0</v>
      </c>
      <c r="AU845" s="137">
        <f t="shared" si="211"/>
        <v>0</v>
      </c>
      <c r="AV845" s="87"/>
      <c r="AW845" s="136">
        <f>ROUND((AX845/100)*693*Taula1[[#This Row],[Espai reservat Administració  (mesos)]],2)</f>
        <v>0</v>
      </c>
      <c r="AX845" s="90">
        <f>Taula1[[#This Row],[% Jornada segons contracte
(no posar el símbol %) ]]-Taula1[[#This Row],[% Reducció salari per baix rendiment        (no posar el símbol %)]]</f>
        <v>0</v>
      </c>
      <c r="AY845" s="131">
        <f>ROUND((AZ845/100)*22.78356164*Taula1[[#This Row],[Espai reservat Administració (dies)]],2)</f>
        <v>0</v>
      </c>
      <c r="AZ845" s="81">
        <f>Taula1[[#This Row],[% Jornada segons contracte
(no posar el símbol %) ]]-Taula1[[#This Row],[% Reducció salari per baix rendiment        (no posar el símbol %)]]</f>
        <v>0</v>
      </c>
      <c r="BA845" s="82">
        <f t="shared" si="212"/>
        <v>0</v>
      </c>
      <c r="BB845" s="41"/>
      <c r="BC845" s="131">
        <f>IF(Taula1[[#This Row],[Grup justificat     (fer servir opcions de la llista desplegable)]]=1,AI845,0)</f>
        <v>0</v>
      </c>
      <c r="BD845" s="131">
        <f>IF(Taula1[[#This Row],[Grup justificat     (fer servir opcions de la llista desplegable)]]=2,AU845,0)</f>
        <v>0</v>
      </c>
      <c r="BE845" s="41"/>
      <c r="BF845" s="131">
        <f>IF(Taula1[[#This Row],[Espai reservat Administració]]=1,AO845,0)</f>
        <v>0</v>
      </c>
      <c r="BG845" s="82">
        <f>IF(Taula1[[#This Row],[Espai reservat Administració]]=2,BA845,0)</f>
        <v>0</v>
      </c>
      <c r="BH845" s="41"/>
      <c r="BI845" s="126">
        <f>IF(Taula1[[#This Row],[Grup justificat     (fer servir opcions de la llista desplegable)]]=1,1,0)</f>
        <v>0</v>
      </c>
      <c r="BJ845" s="126">
        <f>IF(Taula1[[#This Row],[Espai reservat Administració]]=1,1,0)</f>
        <v>0</v>
      </c>
      <c r="BK845" s="111"/>
      <c r="BL845" s="126">
        <f>IF(Taula1[[#This Row],[Grup justificat     (fer servir opcions de la llista desplegable)]]=2,1,0)</f>
        <v>0</v>
      </c>
      <c r="BM845" s="126">
        <f>IF(Taula1[[#This Row],[Espai reservat Administració]]=2,1,0)</f>
        <v>0</v>
      </c>
      <c r="BN845" s="73"/>
      <c r="BO845" s="73"/>
      <c r="BP845" s="73"/>
      <c r="BQ845" s="73"/>
      <c r="BR845" s="73"/>
      <c r="BS845" s="73"/>
      <c r="BT845" s="73"/>
      <c r="BU845" s="73"/>
      <c r="BV845" s="73"/>
      <c r="BW845" s="73"/>
      <c r="BX845" s="73"/>
      <c r="BY845" s="73"/>
      <c r="BZ845" s="73"/>
      <c r="CA845" s="73"/>
      <c r="CB845" s="73"/>
      <c r="CC845" s="73"/>
      <c r="CD845" s="73"/>
      <c r="CE845" s="73"/>
      <c r="CF845" s="73"/>
      <c r="CG845" s="63">
        <f t="shared" si="213"/>
        <v>0</v>
      </c>
      <c r="CH845" s="63">
        <f t="shared" si="214"/>
        <v>0</v>
      </c>
      <c r="CI845" s="73"/>
      <c r="CJ845" s="63">
        <f>IF(Taula1[[#This Row],[Tipus de contracte                                  (fer servir opcions de la llista desplegable)]]="Indefinit",1,0)</f>
        <v>0</v>
      </c>
      <c r="CK845" s="63">
        <f>IF(Taula1[[#This Row],[Tipus de contracte                                  (fer servir opcions de la llista desplegable)]]="Temporal, igual o superior a 6 mesos",1,0)</f>
        <v>0</v>
      </c>
      <c r="CL845" s="63">
        <f>IF(Taula1[[#This Row],[Tipus de contracte                                  (fer servir opcions de la llista desplegable)]]="Substitució per IT",1,0)</f>
        <v>0</v>
      </c>
      <c r="CM845" s="73"/>
      <c r="CN845" s="63">
        <f>IF(Taula1[[#This Row],[Relació llocs de treball]]&gt;=1,1,0)</f>
        <v>0</v>
      </c>
      <c r="CO845" s="73"/>
      <c r="CP845" s="63">
        <f>IF(Taula1[[#This Row],[Identitat de gènere                                                          (fer servir opcions de la llista desplegable)]]="Home",1,0)</f>
        <v>0</v>
      </c>
      <c r="CQ845" s="63">
        <f>IF(Taula1[[#This Row],[Identitat de gènere                                                          (fer servir opcions de la llista desplegable)]]="Dona",1,0)</f>
        <v>0</v>
      </c>
      <c r="CR845" s="63">
        <f>IF(Taula1[[#This Row],[Identitat de gènere                                                          (fer servir opcions de la llista desplegable)]]="No binari",1,0)</f>
        <v>0</v>
      </c>
      <c r="CS845" s="73"/>
      <c r="CT845" s="63">
        <f t="shared" si="208"/>
        <v>0</v>
      </c>
      <c r="CU845" s="64">
        <f t="shared" si="215"/>
        <v>0</v>
      </c>
      <c r="CW845" s="64">
        <f t="shared" si="216"/>
        <v>0</v>
      </c>
      <c r="CX845" s="64">
        <f t="shared" si="217"/>
        <v>0</v>
      </c>
      <c r="CY845" s="64">
        <f t="shared" si="218"/>
        <v>0</v>
      </c>
      <c r="CZ845" s="64">
        <f t="shared" si="219"/>
        <v>0</v>
      </c>
      <c r="DB845" s="64">
        <f t="shared" si="220"/>
        <v>0</v>
      </c>
      <c r="DC845" s="64">
        <f t="shared" si="221"/>
        <v>0</v>
      </c>
      <c r="DD845" s="64">
        <f t="shared" si="222"/>
        <v>0</v>
      </c>
      <c r="DE845" s="64">
        <f t="shared" si="223"/>
        <v>0</v>
      </c>
    </row>
    <row r="846" spans="2:109" x14ac:dyDescent="0.3">
      <c r="B846" s="167"/>
      <c r="C846" s="186"/>
      <c r="D846" s="2"/>
      <c r="E846" s="67"/>
      <c r="F846" s="5"/>
      <c r="G846" s="5"/>
      <c r="H846" s="187"/>
      <c r="I846" s="111" t="str">
        <f ca="1">IF(Taula1[[#This Row],[Data naixement (format dd/mm/aaaa)]]="","0",DATEDIF(Taula1[[#This Row],[Data naixement (format dd/mm/aaaa)]],TODAY(),"Y"))</f>
        <v>0</v>
      </c>
      <c r="J846" s="6"/>
      <c r="K846" s="6"/>
      <c r="L846" s="6"/>
      <c r="M846" s="6"/>
      <c r="N846" s="56"/>
      <c r="O846" s="56"/>
      <c r="P846" s="56"/>
      <c r="Q846" s="6"/>
      <c r="R846" s="7"/>
      <c r="S846" s="143">
        <f>Taula1[[#This Row],[Mesos naturals sencers treballats període justificat (01/01/2023 - 31/03/2023)]]</f>
        <v>0</v>
      </c>
      <c r="T846" s="194">
        <f>Taula1[[#This Row],[Dies treballats període justificat (01/01/2023 - 31/03/2023)              no comptabilitzats com a mes natural sencer]]</f>
        <v>0</v>
      </c>
      <c r="U846" s="12"/>
      <c r="V846" s="7"/>
      <c r="W846" s="188"/>
      <c r="X846" s="188"/>
      <c r="Y846" s="188"/>
      <c r="Z846" s="188"/>
      <c r="AA846" s="190"/>
      <c r="AB846" s="143">
        <f>Taula1[[#This Row],[Grup justificat     (fer servir opcions de la llista desplegable)]]</f>
        <v>0</v>
      </c>
      <c r="AC846" s="182"/>
      <c r="AD846" s="39"/>
      <c r="AE846" s="131">
        <f>ROUND((AF846/100)*756*Taula1[[#This Row],[Mesos naturals sencers treballats període justificat (01/01/2023 - 31/03/2023)]],2)</f>
        <v>0</v>
      </c>
      <c r="AF846" s="81">
        <f>Taula1[[#This Row],[% Jornada segons contracte
(no posar el símbol %) ]]-Taula1[[#This Row],[% Reducció salari per baix rendiment        (no posar el símbol %)]]</f>
        <v>0</v>
      </c>
      <c r="AG846" s="131">
        <f>ROUND((AH846/100)*24.8547945*Taula1[[#This Row],[Dies treballats període justificat (01/01/2023 - 31/03/2023)              no comptabilitzats com a mes natural sencer]],2)</f>
        <v>0</v>
      </c>
      <c r="AH846" s="79">
        <f>Taula1[[#This Row],[% Jornada segons contracte
(no posar el símbol %) ]]-Taula1[[#This Row],[% Reducció salari per baix rendiment        (no posar el símbol %)]]</f>
        <v>0</v>
      </c>
      <c r="AI846" s="131">
        <f t="shared" si="209"/>
        <v>0</v>
      </c>
      <c r="AJ846" s="39"/>
      <c r="AK846" s="131">
        <f>ROUND((AL846/100)*756*Taula1[[#This Row],[Espai reservat Administració  (mesos)]],2)</f>
        <v>0</v>
      </c>
      <c r="AL846" s="81">
        <f>Taula1[[#This Row],[% Jornada segons contracte
(no posar el símbol %) ]]-Taula1[[#This Row],[% Reducció salari per baix rendiment        (no posar el símbol %)]]</f>
        <v>0</v>
      </c>
      <c r="AM846" s="131">
        <f>ROUND((AN846/100)*24.8547945*Taula1[[#This Row],[Espai reservat Administració (dies)]],2)</f>
        <v>0</v>
      </c>
      <c r="AN846" s="79">
        <f>Taula1[[#This Row],[% Jornada segons contracte
(no posar el símbol %) ]]-Taula1[[#This Row],[% Reducció salari per baix rendiment        (no posar el símbol %)]]</f>
        <v>0</v>
      </c>
      <c r="AO846" s="131">
        <f t="shared" si="210"/>
        <v>0</v>
      </c>
      <c r="AP846" s="87"/>
      <c r="AQ846" s="137">
        <f>ROUND((AR846/100)*693*Taula1[[#This Row],[Mesos naturals sencers treballats període justificat (01/01/2023 - 31/03/2023)]],2)</f>
        <v>0</v>
      </c>
      <c r="AR846" s="90">
        <f>Taula1[[#This Row],[% Jornada segons contracte
(no posar el símbol %) ]]-Taula1[[#This Row],[% Reducció salari per baix rendiment        (no posar el símbol %)]]</f>
        <v>0</v>
      </c>
      <c r="AS846" s="137">
        <f>ROUND((AT846/100)*22.78356164*Taula1[[#This Row],[Dies treballats període justificat (01/01/2023 - 31/03/2023)              no comptabilitzats com a mes natural sencer]],2)</f>
        <v>0</v>
      </c>
      <c r="AT846" s="90">
        <f>Taula1[[#This Row],[% Jornada segons contracte
(no posar el símbol %) ]]-Taula1[[#This Row],[% Reducció salari per baix rendiment        (no posar el símbol %)]]</f>
        <v>0</v>
      </c>
      <c r="AU846" s="137">
        <f t="shared" si="211"/>
        <v>0</v>
      </c>
      <c r="AV846" s="87"/>
      <c r="AW846" s="136">
        <f>ROUND((AX846/100)*693*Taula1[[#This Row],[Espai reservat Administració  (mesos)]],2)</f>
        <v>0</v>
      </c>
      <c r="AX846" s="90">
        <f>Taula1[[#This Row],[% Jornada segons contracte
(no posar el símbol %) ]]-Taula1[[#This Row],[% Reducció salari per baix rendiment        (no posar el símbol %)]]</f>
        <v>0</v>
      </c>
      <c r="AY846" s="131">
        <f>ROUND((AZ846/100)*22.78356164*Taula1[[#This Row],[Espai reservat Administració (dies)]],2)</f>
        <v>0</v>
      </c>
      <c r="AZ846" s="81">
        <f>Taula1[[#This Row],[% Jornada segons contracte
(no posar el símbol %) ]]-Taula1[[#This Row],[% Reducció salari per baix rendiment        (no posar el símbol %)]]</f>
        <v>0</v>
      </c>
      <c r="BA846" s="82">
        <f t="shared" si="212"/>
        <v>0</v>
      </c>
      <c r="BB846" s="41"/>
      <c r="BC846" s="131">
        <f>IF(Taula1[[#This Row],[Grup justificat     (fer servir opcions de la llista desplegable)]]=1,AI846,0)</f>
        <v>0</v>
      </c>
      <c r="BD846" s="131">
        <f>IF(Taula1[[#This Row],[Grup justificat     (fer servir opcions de la llista desplegable)]]=2,AU846,0)</f>
        <v>0</v>
      </c>
      <c r="BE846" s="41"/>
      <c r="BF846" s="131">
        <f>IF(Taula1[[#This Row],[Espai reservat Administració]]=1,AO846,0)</f>
        <v>0</v>
      </c>
      <c r="BG846" s="82">
        <f>IF(Taula1[[#This Row],[Espai reservat Administració]]=2,BA846,0)</f>
        <v>0</v>
      </c>
      <c r="BH846" s="41"/>
      <c r="BI846" s="126">
        <f>IF(Taula1[[#This Row],[Grup justificat     (fer servir opcions de la llista desplegable)]]=1,1,0)</f>
        <v>0</v>
      </c>
      <c r="BJ846" s="126">
        <f>IF(Taula1[[#This Row],[Espai reservat Administració]]=1,1,0)</f>
        <v>0</v>
      </c>
      <c r="BK846" s="111"/>
      <c r="BL846" s="126">
        <f>IF(Taula1[[#This Row],[Grup justificat     (fer servir opcions de la llista desplegable)]]=2,1,0)</f>
        <v>0</v>
      </c>
      <c r="BM846" s="126">
        <f>IF(Taula1[[#This Row],[Espai reservat Administració]]=2,1,0)</f>
        <v>0</v>
      </c>
      <c r="BN846" s="73"/>
      <c r="BO846" s="73"/>
      <c r="BP846" s="73"/>
      <c r="BQ846" s="73"/>
      <c r="BR846" s="73"/>
      <c r="BS846" s="73"/>
      <c r="BT846" s="73"/>
      <c r="BU846" s="73"/>
      <c r="BV846" s="73"/>
      <c r="BW846" s="73"/>
      <c r="BX846" s="73"/>
      <c r="BY846" s="73"/>
      <c r="BZ846" s="73"/>
      <c r="CA846" s="73"/>
      <c r="CB846" s="73"/>
      <c r="CC846" s="73"/>
      <c r="CD846" s="73"/>
      <c r="CE846" s="73"/>
      <c r="CF846" s="73"/>
      <c r="CG846" s="63">
        <f t="shared" si="213"/>
        <v>0</v>
      </c>
      <c r="CH846" s="63">
        <f t="shared" si="214"/>
        <v>0</v>
      </c>
      <c r="CI846" s="73"/>
      <c r="CJ846" s="63">
        <f>IF(Taula1[[#This Row],[Tipus de contracte                                  (fer servir opcions de la llista desplegable)]]="Indefinit",1,0)</f>
        <v>0</v>
      </c>
      <c r="CK846" s="63">
        <f>IF(Taula1[[#This Row],[Tipus de contracte                                  (fer servir opcions de la llista desplegable)]]="Temporal, igual o superior a 6 mesos",1,0)</f>
        <v>0</v>
      </c>
      <c r="CL846" s="63">
        <f>IF(Taula1[[#This Row],[Tipus de contracte                                  (fer servir opcions de la llista desplegable)]]="Substitució per IT",1,0)</f>
        <v>0</v>
      </c>
      <c r="CM846" s="73"/>
      <c r="CN846" s="63">
        <f>IF(Taula1[[#This Row],[Relació llocs de treball]]&gt;=1,1,0)</f>
        <v>0</v>
      </c>
      <c r="CO846" s="73"/>
      <c r="CP846" s="63">
        <f>IF(Taula1[[#This Row],[Identitat de gènere                                                          (fer servir opcions de la llista desplegable)]]="Home",1,0)</f>
        <v>0</v>
      </c>
      <c r="CQ846" s="63">
        <f>IF(Taula1[[#This Row],[Identitat de gènere                                                          (fer servir opcions de la llista desplegable)]]="Dona",1,0)</f>
        <v>0</v>
      </c>
      <c r="CR846" s="63">
        <f>IF(Taula1[[#This Row],[Identitat de gènere                                                          (fer servir opcions de la llista desplegable)]]="No binari",1,0)</f>
        <v>0</v>
      </c>
      <c r="CS846" s="73"/>
      <c r="CT846" s="63">
        <f t="shared" si="208"/>
        <v>0</v>
      </c>
      <c r="CU846" s="64">
        <f t="shared" si="215"/>
        <v>0</v>
      </c>
      <c r="CW846" s="64">
        <f t="shared" si="216"/>
        <v>0</v>
      </c>
      <c r="CX846" s="64">
        <f t="shared" si="217"/>
        <v>0</v>
      </c>
      <c r="CY846" s="64">
        <f t="shared" si="218"/>
        <v>0</v>
      </c>
      <c r="CZ846" s="64">
        <f t="shared" si="219"/>
        <v>0</v>
      </c>
      <c r="DB846" s="64">
        <f t="shared" si="220"/>
        <v>0</v>
      </c>
      <c r="DC846" s="64">
        <f t="shared" si="221"/>
        <v>0</v>
      </c>
      <c r="DD846" s="64">
        <f t="shared" si="222"/>
        <v>0</v>
      </c>
      <c r="DE846" s="64">
        <f t="shared" si="223"/>
        <v>0</v>
      </c>
    </row>
    <row r="847" spans="2:109" x14ac:dyDescent="0.3">
      <c r="B847" s="167"/>
      <c r="C847" s="186"/>
      <c r="D847" s="2"/>
      <c r="E847" s="67"/>
      <c r="F847" s="5"/>
      <c r="G847" s="5"/>
      <c r="H847" s="187"/>
      <c r="I847" s="111" t="str">
        <f ca="1">IF(Taula1[[#This Row],[Data naixement (format dd/mm/aaaa)]]="","0",DATEDIF(Taula1[[#This Row],[Data naixement (format dd/mm/aaaa)]],TODAY(),"Y"))</f>
        <v>0</v>
      </c>
      <c r="J847" s="6"/>
      <c r="K847" s="6"/>
      <c r="L847" s="6"/>
      <c r="M847" s="6"/>
      <c r="N847" s="56"/>
      <c r="O847" s="56"/>
      <c r="P847" s="56"/>
      <c r="Q847" s="6"/>
      <c r="R847" s="7"/>
      <c r="S847" s="143">
        <f>Taula1[[#This Row],[Mesos naturals sencers treballats període justificat (01/01/2023 - 31/03/2023)]]</f>
        <v>0</v>
      </c>
      <c r="T847" s="194">
        <f>Taula1[[#This Row],[Dies treballats període justificat (01/01/2023 - 31/03/2023)              no comptabilitzats com a mes natural sencer]]</f>
        <v>0</v>
      </c>
      <c r="U847" s="12"/>
      <c r="V847" s="7"/>
      <c r="W847" s="188"/>
      <c r="X847" s="188"/>
      <c r="Y847" s="188"/>
      <c r="Z847" s="188"/>
      <c r="AA847" s="190"/>
      <c r="AB847" s="143">
        <f>Taula1[[#This Row],[Grup justificat     (fer servir opcions de la llista desplegable)]]</f>
        <v>0</v>
      </c>
      <c r="AC847" s="182"/>
      <c r="AD847" s="39"/>
      <c r="AE847" s="131">
        <f>ROUND((AF847/100)*756*Taula1[[#This Row],[Mesos naturals sencers treballats període justificat (01/01/2023 - 31/03/2023)]],2)</f>
        <v>0</v>
      </c>
      <c r="AF847" s="81">
        <f>Taula1[[#This Row],[% Jornada segons contracte
(no posar el símbol %) ]]-Taula1[[#This Row],[% Reducció salari per baix rendiment        (no posar el símbol %)]]</f>
        <v>0</v>
      </c>
      <c r="AG847" s="131">
        <f>ROUND((AH847/100)*24.8547945*Taula1[[#This Row],[Dies treballats període justificat (01/01/2023 - 31/03/2023)              no comptabilitzats com a mes natural sencer]],2)</f>
        <v>0</v>
      </c>
      <c r="AH847" s="79">
        <f>Taula1[[#This Row],[% Jornada segons contracte
(no posar el símbol %) ]]-Taula1[[#This Row],[% Reducció salari per baix rendiment        (no posar el símbol %)]]</f>
        <v>0</v>
      </c>
      <c r="AI847" s="131">
        <f t="shared" si="209"/>
        <v>0</v>
      </c>
      <c r="AJ847" s="39"/>
      <c r="AK847" s="131">
        <f>ROUND((AL847/100)*756*Taula1[[#This Row],[Espai reservat Administració  (mesos)]],2)</f>
        <v>0</v>
      </c>
      <c r="AL847" s="81">
        <f>Taula1[[#This Row],[% Jornada segons contracte
(no posar el símbol %) ]]-Taula1[[#This Row],[% Reducció salari per baix rendiment        (no posar el símbol %)]]</f>
        <v>0</v>
      </c>
      <c r="AM847" s="131">
        <f>ROUND((AN847/100)*24.8547945*Taula1[[#This Row],[Espai reservat Administració (dies)]],2)</f>
        <v>0</v>
      </c>
      <c r="AN847" s="79">
        <f>Taula1[[#This Row],[% Jornada segons contracte
(no posar el símbol %) ]]-Taula1[[#This Row],[% Reducció salari per baix rendiment        (no posar el símbol %)]]</f>
        <v>0</v>
      </c>
      <c r="AO847" s="131">
        <f t="shared" si="210"/>
        <v>0</v>
      </c>
      <c r="AP847" s="87"/>
      <c r="AQ847" s="137">
        <f>ROUND((AR847/100)*693*Taula1[[#This Row],[Mesos naturals sencers treballats període justificat (01/01/2023 - 31/03/2023)]],2)</f>
        <v>0</v>
      </c>
      <c r="AR847" s="90">
        <f>Taula1[[#This Row],[% Jornada segons contracte
(no posar el símbol %) ]]-Taula1[[#This Row],[% Reducció salari per baix rendiment        (no posar el símbol %)]]</f>
        <v>0</v>
      </c>
      <c r="AS847" s="137">
        <f>ROUND((AT847/100)*22.78356164*Taula1[[#This Row],[Dies treballats període justificat (01/01/2023 - 31/03/2023)              no comptabilitzats com a mes natural sencer]],2)</f>
        <v>0</v>
      </c>
      <c r="AT847" s="90">
        <f>Taula1[[#This Row],[% Jornada segons contracte
(no posar el símbol %) ]]-Taula1[[#This Row],[% Reducció salari per baix rendiment        (no posar el símbol %)]]</f>
        <v>0</v>
      </c>
      <c r="AU847" s="137">
        <f t="shared" si="211"/>
        <v>0</v>
      </c>
      <c r="AV847" s="87"/>
      <c r="AW847" s="136">
        <f>ROUND((AX847/100)*693*Taula1[[#This Row],[Espai reservat Administració  (mesos)]],2)</f>
        <v>0</v>
      </c>
      <c r="AX847" s="90">
        <f>Taula1[[#This Row],[% Jornada segons contracte
(no posar el símbol %) ]]-Taula1[[#This Row],[% Reducció salari per baix rendiment        (no posar el símbol %)]]</f>
        <v>0</v>
      </c>
      <c r="AY847" s="131">
        <f>ROUND((AZ847/100)*22.78356164*Taula1[[#This Row],[Espai reservat Administració (dies)]],2)</f>
        <v>0</v>
      </c>
      <c r="AZ847" s="81">
        <f>Taula1[[#This Row],[% Jornada segons contracte
(no posar el símbol %) ]]-Taula1[[#This Row],[% Reducció salari per baix rendiment        (no posar el símbol %)]]</f>
        <v>0</v>
      </c>
      <c r="BA847" s="82">
        <f t="shared" si="212"/>
        <v>0</v>
      </c>
      <c r="BB847" s="41"/>
      <c r="BC847" s="131">
        <f>IF(Taula1[[#This Row],[Grup justificat     (fer servir opcions de la llista desplegable)]]=1,AI847,0)</f>
        <v>0</v>
      </c>
      <c r="BD847" s="131">
        <f>IF(Taula1[[#This Row],[Grup justificat     (fer servir opcions de la llista desplegable)]]=2,AU847,0)</f>
        <v>0</v>
      </c>
      <c r="BE847" s="41"/>
      <c r="BF847" s="131">
        <f>IF(Taula1[[#This Row],[Espai reservat Administració]]=1,AO847,0)</f>
        <v>0</v>
      </c>
      <c r="BG847" s="82">
        <f>IF(Taula1[[#This Row],[Espai reservat Administració]]=2,BA847,0)</f>
        <v>0</v>
      </c>
      <c r="BH847" s="41"/>
      <c r="BI847" s="126">
        <f>IF(Taula1[[#This Row],[Grup justificat     (fer servir opcions de la llista desplegable)]]=1,1,0)</f>
        <v>0</v>
      </c>
      <c r="BJ847" s="126">
        <f>IF(Taula1[[#This Row],[Espai reservat Administració]]=1,1,0)</f>
        <v>0</v>
      </c>
      <c r="BK847" s="111"/>
      <c r="BL847" s="126">
        <f>IF(Taula1[[#This Row],[Grup justificat     (fer servir opcions de la llista desplegable)]]=2,1,0)</f>
        <v>0</v>
      </c>
      <c r="BM847" s="126">
        <f>IF(Taula1[[#This Row],[Espai reservat Administració]]=2,1,0)</f>
        <v>0</v>
      </c>
      <c r="BN847" s="73"/>
      <c r="BO847" s="73"/>
      <c r="BP847" s="73"/>
      <c r="BQ847" s="73"/>
      <c r="BR847" s="73"/>
      <c r="BS847" s="73"/>
      <c r="BT847" s="73"/>
      <c r="BU847" s="73"/>
      <c r="BV847" s="73"/>
      <c r="BW847" s="73"/>
      <c r="BX847" s="73"/>
      <c r="BY847" s="73"/>
      <c r="BZ847" s="73"/>
      <c r="CA847" s="73"/>
      <c r="CB847" s="73"/>
      <c r="CC847" s="73"/>
      <c r="CD847" s="73"/>
      <c r="CE847" s="73"/>
      <c r="CF847" s="73"/>
      <c r="CG847" s="63">
        <f t="shared" si="213"/>
        <v>0</v>
      </c>
      <c r="CH847" s="63">
        <f t="shared" si="214"/>
        <v>0</v>
      </c>
      <c r="CI847" s="73"/>
      <c r="CJ847" s="63">
        <f>IF(Taula1[[#This Row],[Tipus de contracte                                  (fer servir opcions de la llista desplegable)]]="Indefinit",1,0)</f>
        <v>0</v>
      </c>
      <c r="CK847" s="63">
        <f>IF(Taula1[[#This Row],[Tipus de contracte                                  (fer servir opcions de la llista desplegable)]]="Temporal, igual o superior a 6 mesos",1,0)</f>
        <v>0</v>
      </c>
      <c r="CL847" s="63">
        <f>IF(Taula1[[#This Row],[Tipus de contracte                                  (fer servir opcions de la llista desplegable)]]="Substitució per IT",1,0)</f>
        <v>0</v>
      </c>
      <c r="CM847" s="73"/>
      <c r="CN847" s="63">
        <f>IF(Taula1[[#This Row],[Relació llocs de treball]]&gt;=1,1,0)</f>
        <v>0</v>
      </c>
      <c r="CO847" s="73"/>
      <c r="CP847" s="63">
        <f>IF(Taula1[[#This Row],[Identitat de gènere                                                          (fer servir opcions de la llista desplegable)]]="Home",1,0)</f>
        <v>0</v>
      </c>
      <c r="CQ847" s="63">
        <f>IF(Taula1[[#This Row],[Identitat de gènere                                                          (fer servir opcions de la llista desplegable)]]="Dona",1,0)</f>
        <v>0</v>
      </c>
      <c r="CR847" s="63">
        <f>IF(Taula1[[#This Row],[Identitat de gènere                                                          (fer servir opcions de la llista desplegable)]]="No binari",1,0)</f>
        <v>0</v>
      </c>
      <c r="CS847" s="73"/>
      <c r="CT847" s="63">
        <f t="shared" si="208"/>
        <v>0</v>
      </c>
      <c r="CU847" s="64">
        <f t="shared" si="215"/>
        <v>0</v>
      </c>
      <c r="CW847" s="64">
        <f t="shared" si="216"/>
        <v>0</v>
      </c>
      <c r="CX847" s="64">
        <f t="shared" si="217"/>
        <v>0</v>
      </c>
      <c r="CY847" s="64">
        <f t="shared" si="218"/>
        <v>0</v>
      </c>
      <c r="CZ847" s="64">
        <f t="shared" si="219"/>
        <v>0</v>
      </c>
      <c r="DB847" s="64">
        <f t="shared" si="220"/>
        <v>0</v>
      </c>
      <c r="DC847" s="64">
        <f t="shared" si="221"/>
        <v>0</v>
      </c>
      <c r="DD847" s="64">
        <f t="shared" si="222"/>
        <v>0</v>
      </c>
      <c r="DE847" s="64">
        <f t="shared" si="223"/>
        <v>0</v>
      </c>
    </row>
    <row r="848" spans="2:109" x14ac:dyDescent="0.3">
      <c r="B848" s="167"/>
      <c r="C848" s="186"/>
      <c r="D848" s="2"/>
      <c r="E848" s="67"/>
      <c r="F848" s="5"/>
      <c r="G848" s="5"/>
      <c r="H848" s="187"/>
      <c r="I848" s="111" t="str">
        <f ca="1">IF(Taula1[[#This Row],[Data naixement (format dd/mm/aaaa)]]="","0",DATEDIF(Taula1[[#This Row],[Data naixement (format dd/mm/aaaa)]],TODAY(),"Y"))</f>
        <v>0</v>
      </c>
      <c r="J848" s="6"/>
      <c r="K848" s="6"/>
      <c r="L848" s="6"/>
      <c r="M848" s="6"/>
      <c r="N848" s="56"/>
      <c r="O848" s="56"/>
      <c r="P848" s="56"/>
      <c r="Q848" s="6"/>
      <c r="R848" s="7"/>
      <c r="S848" s="143">
        <f>Taula1[[#This Row],[Mesos naturals sencers treballats període justificat (01/01/2023 - 31/03/2023)]]</f>
        <v>0</v>
      </c>
      <c r="T848" s="194">
        <f>Taula1[[#This Row],[Dies treballats període justificat (01/01/2023 - 31/03/2023)              no comptabilitzats com a mes natural sencer]]</f>
        <v>0</v>
      </c>
      <c r="U848" s="12"/>
      <c r="V848" s="7"/>
      <c r="W848" s="188"/>
      <c r="X848" s="188"/>
      <c r="Y848" s="188"/>
      <c r="Z848" s="188"/>
      <c r="AA848" s="190"/>
      <c r="AB848" s="143">
        <f>Taula1[[#This Row],[Grup justificat     (fer servir opcions de la llista desplegable)]]</f>
        <v>0</v>
      </c>
      <c r="AC848" s="182"/>
      <c r="AD848" s="39"/>
      <c r="AE848" s="131">
        <f>ROUND((AF848/100)*756*Taula1[[#This Row],[Mesos naturals sencers treballats període justificat (01/01/2023 - 31/03/2023)]],2)</f>
        <v>0</v>
      </c>
      <c r="AF848" s="81">
        <f>Taula1[[#This Row],[% Jornada segons contracte
(no posar el símbol %) ]]-Taula1[[#This Row],[% Reducció salari per baix rendiment        (no posar el símbol %)]]</f>
        <v>0</v>
      </c>
      <c r="AG848" s="131">
        <f>ROUND((AH848/100)*24.8547945*Taula1[[#This Row],[Dies treballats període justificat (01/01/2023 - 31/03/2023)              no comptabilitzats com a mes natural sencer]],2)</f>
        <v>0</v>
      </c>
      <c r="AH848" s="79">
        <f>Taula1[[#This Row],[% Jornada segons contracte
(no posar el símbol %) ]]-Taula1[[#This Row],[% Reducció salari per baix rendiment        (no posar el símbol %)]]</f>
        <v>0</v>
      </c>
      <c r="AI848" s="131">
        <f t="shared" si="209"/>
        <v>0</v>
      </c>
      <c r="AJ848" s="39"/>
      <c r="AK848" s="131">
        <f>ROUND((AL848/100)*756*Taula1[[#This Row],[Espai reservat Administració  (mesos)]],2)</f>
        <v>0</v>
      </c>
      <c r="AL848" s="81">
        <f>Taula1[[#This Row],[% Jornada segons contracte
(no posar el símbol %) ]]-Taula1[[#This Row],[% Reducció salari per baix rendiment        (no posar el símbol %)]]</f>
        <v>0</v>
      </c>
      <c r="AM848" s="131">
        <f>ROUND((AN848/100)*24.8547945*Taula1[[#This Row],[Espai reservat Administració (dies)]],2)</f>
        <v>0</v>
      </c>
      <c r="AN848" s="79">
        <f>Taula1[[#This Row],[% Jornada segons contracte
(no posar el símbol %) ]]-Taula1[[#This Row],[% Reducció salari per baix rendiment        (no posar el símbol %)]]</f>
        <v>0</v>
      </c>
      <c r="AO848" s="131">
        <f t="shared" si="210"/>
        <v>0</v>
      </c>
      <c r="AP848" s="87"/>
      <c r="AQ848" s="137">
        <f>ROUND((AR848/100)*693*Taula1[[#This Row],[Mesos naturals sencers treballats període justificat (01/01/2023 - 31/03/2023)]],2)</f>
        <v>0</v>
      </c>
      <c r="AR848" s="90">
        <f>Taula1[[#This Row],[% Jornada segons contracte
(no posar el símbol %) ]]-Taula1[[#This Row],[% Reducció salari per baix rendiment        (no posar el símbol %)]]</f>
        <v>0</v>
      </c>
      <c r="AS848" s="137">
        <f>ROUND((AT848/100)*22.78356164*Taula1[[#This Row],[Dies treballats període justificat (01/01/2023 - 31/03/2023)              no comptabilitzats com a mes natural sencer]],2)</f>
        <v>0</v>
      </c>
      <c r="AT848" s="90">
        <f>Taula1[[#This Row],[% Jornada segons contracte
(no posar el símbol %) ]]-Taula1[[#This Row],[% Reducció salari per baix rendiment        (no posar el símbol %)]]</f>
        <v>0</v>
      </c>
      <c r="AU848" s="137">
        <f t="shared" si="211"/>
        <v>0</v>
      </c>
      <c r="AV848" s="87"/>
      <c r="AW848" s="136">
        <f>ROUND((AX848/100)*693*Taula1[[#This Row],[Espai reservat Administració  (mesos)]],2)</f>
        <v>0</v>
      </c>
      <c r="AX848" s="90">
        <f>Taula1[[#This Row],[% Jornada segons contracte
(no posar el símbol %) ]]-Taula1[[#This Row],[% Reducció salari per baix rendiment        (no posar el símbol %)]]</f>
        <v>0</v>
      </c>
      <c r="AY848" s="131">
        <f>ROUND((AZ848/100)*22.78356164*Taula1[[#This Row],[Espai reservat Administració (dies)]],2)</f>
        <v>0</v>
      </c>
      <c r="AZ848" s="81">
        <f>Taula1[[#This Row],[% Jornada segons contracte
(no posar el símbol %) ]]-Taula1[[#This Row],[% Reducció salari per baix rendiment        (no posar el símbol %)]]</f>
        <v>0</v>
      </c>
      <c r="BA848" s="82">
        <f t="shared" si="212"/>
        <v>0</v>
      </c>
      <c r="BB848" s="41"/>
      <c r="BC848" s="131">
        <f>IF(Taula1[[#This Row],[Grup justificat     (fer servir opcions de la llista desplegable)]]=1,AI848,0)</f>
        <v>0</v>
      </c>
      <c r="BD848" s="131">
        <f>IF(Taula1[[#This Row],[Grup justificat     (fer servir opcions de la llista desplegable)]]=2,AU848,0)</f>
        <v>0</v>
      </c>
      <c r="BE848" s="41"/>
      <c r="BF848" s="131">
        <f>IF(Taula1[[#This Row],[Espai reservat Administració]]=1,AO848,0)</f>
        <v>0</v>
      </c>
      <c r="BG848" s="82">
        <f>IF(Taula1[[#This Row],[Espai reservat Administració]]=2,BA848,0)</f>
        <v>0</v>
      </c>
      <c r="BH848" s="41"/>
      <c r="BI848" s="126">
        <f>IF(Taula1[[#This Row],[Grup justificat     (fer servir opcions de la llista desplegable)]]=1,1,0)</f>
        <v>0</v>
      </c>
      <c r="BJ848" s="126">
        <f>IF(Taula1[[#This Row],[Espai reservat Administració]]=1,1,0)</f>
        <v>0</v>
      </c>
      <c r="BK848" s="111"/>
      <c r="BL848" s="126">
        <f>IF(Taula1[[#This Row],[Grup justificat     (fer servir opcions de la llista desplegable)]]=2,1,0)</f>
        <v>0</v>
      </c>
      <c r="BM848" s="126">
        <f>IF(Taula1[[#This Row],[Espai reservat Administració]]=2,1,0)</f>
        <v>0</v>
      </c>
      <c r="BN848" s="73"/>
      <c r="BO848" s="73"/>
      <c r="BP848" s="73"/>
      <c r="BQ848" s="73"/>
      <c r="BR848" s="73"/>
      <c r="BS848" s="73"/>
      <c r="BT848" s="73"/>
      <c r="BU848" s="73"/>
      <c r="BV848" s="73"/>
      <c r="BW848" s="73"/>
      <c r="BX848" s="73"/>
      <c r="BY848" s="73"/>
      <c r="BZ848" s="73"/>
      <c r="CA848" s="73"/>
      <c r="CB848" s="73"/>
      <c r="CC848" s="73"/>
      <c r="CD848" s="73"/>
      <c r="CE848" s="73"/>
      <c r="CF848" s="73"/>
      <c r="CG848" s="63">
        <f t="shared" si="213"/>
        <v>0</v>
      </c>
      <c r="CH848" s="63">
        <f t="shared" si="214"/>
        <v>0</v>
      </c>
      <c r="CI848" s="73"/>
      <c r="CJ848" s="63">
        <f>IF(Taula1[[#This Row],[Tipus de contracte                                  (fer servir opcions de la llista desplegable)]]="Indefinit",1,0)</f>
        <v>0</v>
      </c>
      <c r="CK848" s="63">
        <f>IF(Taula1[[#This Row],[Tipus de contracte                                  (fer servir opcions de la llista desplegable)]]="Temporal, igual o superior a 6 mesos",1,0)</f>
        <v>0</v>
      </c>
      <c r="CL848" s="63">
        <f>IF(Taula1[[#This Row],[Tipus de contracte                                  (fer servir opcions de la llista desplegable)]]="Substitució per IT",1,0)</f>
        <v>0</v>
      </c>
      <c r="CM848" s="73"/>
      <c r="CN848" s="63">
        <f>IF(Taula1[[#This Row],[Relació llocs de treball]]&gt;=1,1,0)</f>
        <v>0</v>
      </c>
      <c r="CO848" s="73"/>
      <c r="CP848" s="63">
        <f>IF(Taula1[[#This Row],[Identitat de gènere                                                          (fer servir opcions de la llista desplegable)]]="Home",1,0)</f>
        <v>0</v>
      </c>
      <c r="CQ848" s="63">
        <f>IF(Taula1[[#This Row],[Identitat de gènere                                                          (fer servir opcions de la llista desplegable)]]="Dona",1,0)</f>
        <v>0</v>
      </c>
      <c r="CR848" s="63">
        <f>IF(Taula1[[#This Row],[Identitat de gènere                                                          (fer servir opcions de la llista desplegable)]]="No binari",1,0)</f>
        <v>0</v>
      </c>
      <c r="CS848" s="73"/>
      <c r="CT848" s="63">
        <f t="shared" si="208"/>
        <v>0</v>
      </c>
      <c r="CU848" s="64">
        <f t="shared" si="215"/>
        <v>0</v>
      </c>
      <c r="CW848" s="64">
        <f t="shared" si="216"/>
        <v>0</v>
      </c>
      <c r="CX848" s="64">
        <f t="shared" si="217"/>
        <v>0</v>
      </c>
      <c r="CY848" s="64">
        <f t="shared" si="218"/>
        <v>0</v>
      </c>
      <c r="CZ848" s="64">
        <f t="shared" si="219"/>
        <v>0</v>
      </c>
      <c r="DB848" s="64">
        <f t="shared" si="220"/>
        <v>0</v>
      </c>
      <c r="DC848" s="64">
        <f t="shared" si="221"/>
        <v>0</v>
      </c>
      <c r="DD848" s="64">
        <f t="shared" si="222"/>
        <v>0</v>
      </c>
      <c r="DE848" s="64">
        <f t="shared" si="223"/>
        <v>0</v>
      </c>
    </row>
    <row r="849" spans="2:109" x14ac:dyDescent="0.3">
      <c r="B849" s="167"/>
      <c r="C849" s="186"/>
      <c r="D849" s="2"/>
      <c r="E849" s="67"/>
      <c r="F849" s="5"/>
      <c r="G849" s="5"/>
      <c r="H849" s="187"/>
      <c r="I849" s="111" t="str">
        <f ca="1">IF(Taula1[[#This Row],[Data naixement (format dd/mm/aaaa)]]="","0",DATEDIF(Taula1[[#This Row],[Data naixement (format dd/mm/aaaa)]],TODAY(),"Y"))</f>
        <v>0</v>
      </c>
      <c r="J849" s="6"/>
      <c r="K849" s="6"/>
      <c r="L849" s="6"/>
      <c r="M849" s="6"/>
      <c r="N849" s="56"/>
      <c r="O849" s="56"/>
      <c r="P849" s="56"/>
      <c r="Q849" s="6"/>
      <c r="R849" s="7"/>
      <c r="S849" s="143">
        <f>Taula1[[#This Row],[Mesos naturals sencers treballats període justificat (01/01/2023 - 31/03/2023)]]</f>
        <v>0</v>
      </c>
      <c r="T849" s="194">
        <f>Taula1[[#This Row],[Dies treballats període justificat (01/01/2023 - 31/03/2023)              no comptabilitzats com a mes natural sencer]]</f>
        <v>0</v>
      </c>
      <c r="U849" s="12"/>
      <c r="V849" s="7"/>
      <c r="W849" s="188"/>
      <c r="X849" s="188"/>
      <c r="Y849" s="188"/>
      <c r="Z849" s="188"/>
      <c r="AA849" s="190"/>
      <c r="AB849" s="143">
        <f>Taula1[[#This Row],[Grup justificat     (fer servir opcions de la llista desplegable)]]</f>
        <v>0</v>
      </c>
      <c r="AC849" s="182"/>
      <c r="AD849" s="39"/>
      <c r="AE849" s="131">
        <f>ROUND((AF849/100)*756*Taula1[[#This Row],[Mesos naturals sencers treballats període justificat (01/01/2023 - 31/03/2023)]],2)</f>
        <v>0</v>
      </c>
      <c r="AF849" s="81">
        <f>Taula1[[#This Row],[% Jornada segons contracte
(no posar el símbol %) ]]-Taula1[[#This Row],[% Reducció salari per baix rendiment        (no posar el símbol %)]]</f>
        <v>0</v>
      </c>
      <c r="AG849" s="131">
        <f>ROUND((AH849/100)*24.8547945*Taula1[[#This Row],[Dies treballats període justificat (01/01/2023 - 31/03/2023)              no comptabilitzats com a mes natural sencer]],2)</f>
        <v>0</v>
      </c>
      <c r="AH849" s="79">
        <f>Taula1[[#This Row],[% Jornada segons contracte
(no posar el símbol %) ]]-Taula1[[#This Row],[% Reducció salari per baix rendiment        (no posar el símbol %)]]</f>
        <v>0</v>
      </c>
      <c r="AI849" s="131">
        <f t="shared" si="209"/>
        <v>0</v>
      </c>
      <c r="AJ849" s="39"/>
      <c r="AK849" s="131">
        <f>ROUND((AL849/100)*756*Taula1[[#This Row],[Espai reservat Administració  (mesos)]],2)</f>
        <v>0</v>
      </c>
      <c r="AL849" s="81">
        <f>Taula1[[#This Row],[% Jornada segons contracte
(no posar el símbol %) ]]-Taula1[[#This Row],[% Reducció salari per baix rendiment        (no posar el símbol %)]]</f>
        <v>0</v>
      </c>
      <c r="AM849" s="131">
        <f>ROUND((AN849/100)*24.8547945*Taula1[[#This Row],[Espai reservat Administració (dies)]],2)</f>
        <v>0</v>
      </c>
      <c r="AN849" s="79">
        <f>Taula1[[#This Row],[% Jornada segons contracte
(no posar el símbol %) ]]-Taula1[[#This Row],[% Reducció salari per baix rendiment        (no posar el símbol %)]]</f>
        <v>0</v>
      </c>
      <c r="AO849" s="131">
        <f t="shared" si="210"/>
        <v>0</v>
      </c>
      <c r="AP849" s="87"/>
      <c r="AQ849" s="137">
        <f>ROUND((AR849/100)*693*Taula1[[#This Row],[Mesos naturals sencers treballats període justificat (01/01/2023 - 31/03/2023)]],2)</f>
        <v>0</v>
      </c>
      <c r="AR849" s="90">
        <f>Taula1[[#This Row],[% Jornada segons contracte
(no posar el símbol %) ]]-Taula1[[#This Row],[% Reducció salari per baix rendiment        (no posar el símbol %)]]</f>
        <v>0</v>
      </c>
      <c r="AS849" s="137">
        <f>ROUND((AT849/100)*22.78356164*Taula1[[#This Row],[Dies treballats període justificat (01/01/2023 - 31/03/2023)              no comptabilitzats com a mes natural sencer]],2)</f>
        <v>0</v>
      </c>
      <c r="AT849" s="90">
        <f>Taula1[[#This Row],[% Jornada segons contracte
(no posar el símbol %) ]]-Taula1[[#This Row],[% Reducció salari per baix rendiment        (no posar el símbol %)]]</f>
        <v>0</v>
      </c>
      <c r="AU849" s="137">
        <f t="shared" si="211"/>
        <v>0</v>
      </c>
      <c r="AV849" s="87"/>
      <c r="AW849" s="136">
        <f>ROUND((AX849/100)*693*Taula1[[#This Row],[Espai reservat Administració  (mesos)]],2)</f>
        <v>0</v>
      </c>
      <c r="AX849" s="90">
        <f>Taula1[[#This Row],[% Jornada segons contracte
(no posar el símbol %) ]]-Taula1[[#This Row],[% Reducció salari per baix rendiment        (no posar el símbol %)]]</f>
        <v>0</v>
      </c>
      <c r="AY849" s="131">
        <f>ROUND((AZ849/100)*22.78356164*Taula1[[#This Row],[Espai reservat Administració (dies)]],2)</f>
        <v>0</v>
      </c>
      <c r="AZ849" s="81">
        <f>Taula1[[#This Row],[% Jornada segons contracte
(no posar el símbol %) ]]-Taula1[[#This Row],[% Reducció salari per baix rendiment        (no posar el símbol %)]]</f>
        <v>0</v>
      </c>
      <c r="BA849" s="82">
        <f t="shared" si="212"/>
        <v>0</v>
      </c>
      <c r="BB849" s="41"/>
      <c r="BC849" s="131">
        <f>IF(Taula1[[#This Row],[Grup justificat     (fer servir opcions de la llista desplegable)]]=1,AI849,0)</f>
        <v>0</v>
      </c>
      <c r="BD849" s="131">
        <f>IF(Taula1[[#This Row],[Grup justificat     (fer servir opcions de la llista desplegable)]]=2,AU849,0)</f>
        <v>0</v>
      </c>
      <c r="BE849" s="41"/>
      <c r="BF849" s="131">
        <f>IF(Taula1[[#This Row],[Espai reservat Administració]]=1,AO849,0)</f>
        <v>0</v>
      </c>
      <c r="BG849" s="82">
        <f>IF(Taula1[[#This Row],[Espai reservat Administració]]=2,BA849,0)</f>
        <v>0</v>
      </c>
      <c r="BH849" s="41"/>
      <c r="BI849" s="126">
        <f>IF(Taula1[[#This Row],[Grup justificat     (fer servir opcions de la llista desplegable)]]=1,1,0)</f>
        <v>0</v>
      </c>
      <c r="BJ849" s="126">
        <f>IF(Taula1[[#This Row],[Espai reservat Administració]]=1,1,0)</f>
        <v>0</v>
      </c>
      <c r="BK849" s="111"/>
      <c r="BL849" s="126">
        <f>IF(Taula1[[#This Row],[Grup justificat     (fer servir opcions de la llista desplegable)]]=2,1,0)</f>
        <v>0</v>
      </c>
      <c r="BM849" s="126">
        <f>IF(Taula1[[#This Row],[Espai reservat Administració]]=2,1,0)</f>
        <v>0</v>
      </c>
      <c r="BN849" s="73"/>
      <c r="BO849" s="73"/>
      <c r="BP849" s="73"/>
      <c r="BQ849" s="73"/>
      <c r="BR849" s="73"/>
      <c r="BS849" s="73"/>
      <c r="BT849" s="73"/>
      <c r="BU849" s="73"/>
      <c r="BV849" s="73"/>
      <c r="BW849" s="73"/>
      <c r="BX849" s="73"/>
      <c r="BY849" s="73"/>
      <c r="BZ849" s="73"/>
      <c r="CA849" s="73"/>
      <c r="CB849" s="73"/>
      <c r="CC849" s="73"/>
      <c r="CD849" s="73"/>
      <c r="CE849" s="73"/>
      <c r="CF849" s="73"/>
      <c r="CG849" s="63">
        <f t="shared" si="213"/>
        <v>0</v>
      </c>
      <c r="CH849" s="63">
        <f t="shared" si="214"/>
        <v>0</v>
      </c>
      <c r="CI849" s="73"/>
      <c r="CJ849" s="63">
        <f>IF(Taula1[[#This Row],[Tipus de contracte                                  (fer servir opcions de la llista desplegable)]]="Indefinit",1,0)</f>
        <v>0</v>
      </c>
      <c r="CK849" s="63">
        <f>IF(Taula1[[#This Row],[Tipus de contracte                                  (fer servir opcions de la llista desplegable)]]="Temporal, igual o superior a 6 mesos",1,0)</f>
        <v>0</v>
      </c>
      <c r="CL849" s="63">
        <f>IF(Taula1[[#This Row],[Tipus de contracte                                  (fer servir opcions de la llista desplegable)]]="Substitució per IT",1,0)</f>
        <v>0</v>
      </c>
      <c r="CM849" s="73"/>
      <c r="CN849" s="63">
        <f>IF(Taula1[[#This Row],[Relació llocs de treball]]&gt;=1,1,0)</f>
        <v>0</v>
      </c>
      <c r="CO849" s="73"/>
      <c r="CP849" s="63">
        <f>IF(Taula1[[#This Row],[Identitat de gènere                                                          (fer servir opcions de la llista desplegable)]]="Home",1,0)</f>
        <v>0</v>
      </c>
      <c r="CQ849" s="63">
        <f>IF(Taula1[[#This Row],[Identitat de gènere                                                          (fer servir opcions de la llista desplegable)]]="Dona",1,0)</f>
        <v>0</v>
      </c>
      <c r="CR849" s="63">
        <f>IF(Taula1[[#This Row],[Identitat de gènere                                                          (fer servir opcions de la llista desplegable)]]="No binari",1,0)</f>
        <v>0</v>
      </c>
      <c r="CS849" s="73"/>
      <c r="CT849" s="63">
        <f t="shared" si="208"/>
        <v>0</v>
      </c>
      <c r="CU849" s="64">
        <f t="shared" si="215"/>
        <v>0</v>
      </c>
      <c r="CW849" s="64">
        <f t="shared" si="216"/>
        <v>0</v>
      </c>
      <c r="CX849" s="64">
        <f t="shared" si="217"/>
        <v>0</v>
      </c>
      <c r="CY849" s="64">
        <f t="shared" si="218"/>
        <v>0</v>
      </c>
      <c r="CZ849" s="64">
        <f t="shared" si="219"/>
        <v>0</v>
      </c>
      <c r="DB849" s="64">
        <f t="shared" si="220"/>
        <v>0</v>
      </c>
      <c r="DC849" s="64">
        <f t="shared" si="221"/>
        <v>0</v>
      </c>
      <c r="DD849" s="64">
        <f t="shared" si="222"/>
        <v>0</v>
      </c>
      <c r="DE849" s="64">
        <f t="shared" si="223"/>
        <v>0</v>
      </c>
    </row>
    <row r="850" spans="2:109" x14ac:dyDescent="0.3">
      <c r="B850" s="167"/>
      <c r="C850" s="186"/>
      <c r="D850" s="2"/>
      <c r="E850" s="67"/>
      <c r="F850" s="5"/>
      <c r="G850" s="5"/>
      <c r="H850" s="187"/>
      <c r="I850" s="111" t="str">
        <f ca="1">IF(Taula1[[#This Row],[Data naixement (format dd/mm/aaaa)]]="","0",DATEDIF(Taula1[[#This Row],[Data naixement (format dd/mm/aaaa)]],TODAY(),"Y"))</f>
        <v>0</v>
      </c>
      <c r="J850" s="6"/>
      <c r="K850" s="6"/>
      <c r="L850" s="6"/>
      <c r="M850" s="6"/>
      <c r="N850" s="56"/>
      <c r="O850" s="56"/>
      <c r="P850" s="56"/>
      <c r="Q850" s="6"/>
      <c r="R850" s="7"/>
      <c r="S850" s="143">
        <f>Taula1[[#This Row],[Mesos naturals sencers treballats període justificat (01/01/2023 - 31/03/2023)]]</f>
        <v>0</v>
      </c>
      <c r="T850" s="194">
        <f>Taula1[[#This Row],[Dies treballats període justificat (01/01/2023 - 31/03/2023)              no comptabilitzats com a mes natural sencer]]</f>
        <v>0</v>
      </c>
      <c r="U850" s="12"/>
      <c r="V850" s="7"/>
      <c r="W850" s="188"/>
      <c r="X850" s="188"/>
      <c r="Y850" s="188"/>
      <c r="Z850" s="188"/>
      <c r="AA850" s="190"/>
      <c r="AB850" s="143">
        <f>Taula1[[#This Row],[Grup justificat     (fer servir opcions de la llista desplegable)]]</f>
        <v>0</v>
      </c>
      <c r="AC850" s="182"/>
      <c r="AD850" s="39"/>
      <c r="AE850" s="131">
        <f>ROUND((AF850/100)*756*Taula1[[#This Row],[Mesos naturals sencers treballats període justificat (01/01/2023 - 31/03/2023)]],2)</f>
        <v>0</v>
      </c>
      <c r="AF850" s="81">
        <f>Taula1[[#This Row],[% Jornada segons contracte
(no posar el símbol %) ]]-Taula1[[#This Row],[% Reducció salari per baix rendiment        (no posar el símbol %)]]</f>
        <v>0</v>
      </c>
      <c r="AG850" s="131">
        <f>ROUND((AH850/100)*24.8547945*Taula1[[#This Row],[Dies treballats període justificat (01/01/2023 - 31/03/2023)              no comptabilitzats com a mes natural sencer]],2)</f>
        <v>0</v>
      </c>
      <c r="AH850" s="79">
        <f>Taula1[[#This Row],[% Jornada segons contracte
(no posar el símbol %) ]]-Taula1[[#This Row],[% Reducció salari per baix rendiment        (no posar el símbol %)]]</f>
        <v>0</v>
      </c>
      <c r="AI850" s="131">
        <f t="shared" si="209"/>
        <v>0</v>
      </c>
      <c r="AJ850" s="39"/>
      <c r="AK850" s="131">
        <f>ROUND((AL850/100)*756*Taula1[[#This Row],[Espai reservat Administració  (mesos)]],2)</f>
        <v>0</v>
      </c>
      <c r="AL850" s="81">
        <f>Taula1[[#This Row],[% Jornada segons contracte
(no posar el símbol %) ]]-Taula1[[#This Row],[% Reducció salari per baix rendiment        (no posar el símbol %)]]</f>
        <v>0</v>
      </c>
      <c r="AM850" s="131">
        <f>ROUND((AN850/100)*24.8547945*Taula1[[#This Row],[Espai reservat Administració (dies)]],2)</f>
        <v>0</v>
      </c>
      <c r="AN850" s="79">
        <f>Taula1[[#This Row],[% Jornada segons contracte
(no posar el símbol %) ]]-Taula1[[#This Row],[% Reducció salari per baix rendiment        (no posar el símbol %)]]</f>
        <v>0</v>
      </c>
      <c r="AO850" s="131">
        <f t="shared" si="210"/>
        <v>0</v>
      </c>
      <c r="AP850" s="87"/>
      <c r="AQ850" s="137">
        <f>ROUND((AR850/100)*693*Taula1[[#This Row],[Mesos naturals sencers treballats període justificat (01/01/2023 - 31/03/2023)]],2)</f>
        <v>0</v>
      </c>
      <c r="AR850" s="90">
        <f>Taula1[[#This Row],[% Jornada segons contracte
(no posar el símbol %) ]]-Taula1[[#This Row],[% Reducció salari per baix rendiment        (no posar el símbol %)]]</f>
        <v>0</v>
      </c>
      <c r="AS850" s="137">
        <f>ROUND((AT850/100)*22.78356164*Taula1[[#This Row],[Dies treballats període justificat (01/01/2023 - 31/03/2023)              no comptabilitzats com a mes natural sencer]],2)</f>
        <v>0</v>
      </c>
      <c r="AT850" s="90">
        <f>Taula1[[#This Row],[% Jornada segons contracte
(no posar el símbol %) ]]-Taula1[[#This Row],[% Reducció salari per baix rendiment        (no posar el símbol %)]]</f>
        <v>0</v>
      </c>
      <c r="AU850" s="137">
        <f t="shared" si="211"/>
        <v>0</v>
      </c>
      <c r="AV850" s="87"/>
      <c r="AW850" s="136">
        <f>ROUND((AX850/100)*693*Taula1[[#This Row],[Espai reservat Administració  (mesos)]],2)</f>
        <v>0</v>
      </c>
      <c r="AX850" s="90">
        <f>Taula1[[#This Row],[% Jornada segons contracte
(no posar el símbol %) ]]-Taula1[[#This Row],[% Reducció salari per baix rendiment        (no posar el símbol %)]]</f>
        <v>0</v>
      </c>
      <c r="AY850" s="131">
        <f>ROUND((AZ850/100)*22.78356164*Taula1[[#This Row],[Espai reservat Administració (dies)]],2)</f>
        <v>0</v>
      </c>
      <c r="AZ850" s="81">
        <f>Taula1[[#This Row],[% Jornada segons contracte
(no posar el símbol %) ]]-Taula1[[#This Row],[% Reducció salari per baix rendiment        (no posar el símbol %)]]</f>
        <v>0</v>
      </c>
      <c r="BA850" s="82">
        <f t="shared" si="212"/>
        <v>0</v>
      </c>
      <c r="BB850" s="41"/>
      <c r="BC850" s="131">
        <f>IF(Taula1[[#This Row],[Grup justificat     (fer servir opcions de la llista desplegable)]]=1,AI850,0)</f>
        <v>0</v>
      </c>
      <c r="BD850" s="131">
        <f>IF(Taula1[[#This Row],[Grup justificat     (fer servir opcions de la llista desplegable)]]=2,AU850,0)</f>
        <v>0</v>
      </c>
      <c r="BE850" s="41"/>
      <c r="BF850" s="131">
        <f>IF(Taula1[[#This Row],[Espai reservat Administració]]=1,AO850,0)</f>
        <v>0</v>
      </c>
      <c r="BG850" s="82">
        <f>IF(Taula1[[#This Row],[Espai reservat Administració]]=2,BA850,0)</f>
        <v>0</v>
      </c>
      <c r="BH850" s="41"/>
      <c r="BI850" s="126">
        <f>IF(Taula1[[#This Row],[Grup justificat     (fer servir opcions de la llista desplegable)]]=1,1,0)</f>
        <v>0</v>
      </c>
      <c r="BJ850" s="126">
        <f>IF(Taula1[[#This Row],[Espai reservat Administració]]=1,1,0)</f>
        <v>0</v>
      </c>
      <c r="BK850" s="111"/>
      <c r="BL850" s="126">
        <f>IF(Taula1[[#This Row],[Grup justificat     (fer servir opcions de la llista desplegable)]]=2,1,0)</f>
        <v>0</v>
      </c>
      <c r="BM850" s="126">
        <f>IF(Taula1[[#This Row],[Espai reservat Administració]]=2,1,0)</f>
        <v>0</v>
      </c>
      <c r="BN850" s="73"/>
      <c r="BO850" s="73"/>
      <c r="BP850" s="73"/>
      <c r="BQ850" s="73"/>
      <c r="BR850" s="73"/>
      <c r="BS850" s="73"/>
      <c r="BT850" s="73"/>
      <c r="BU850" s="73"/>
      <c r="BV850" s="73"/>
      <c r="BW850" s="73"/>
      <c r="BX850" s="73"/>
      <c r="BY850" s="73"/>
      <c r="BZ850" s="73"/>
      <c r="CA850" s="73"/>
      <c r="CB850" s="73"/>
      <c r="CC850" s="73"/>
      <c r="CD850" s="73"/>
      <c r="CE850" s="73"/>
      <c r="CF850" s="73"/>
      <c r="CG850" s="63">
        <f t="shared" si="213"/>
        <v>0</v>
      </c>
      <c r="CH850" s="63">
        <f t="shared" si="214"/>
        <v>0</v>
      </c>
      <c r="CI850" s="73"/>
      <c r="CJ850" s="63">
        <f>IF(Taula1[[#This Row],[Tipus de contracte                                  (fer servir opcions de la llista desplegable)]]="Indefinit",1,0)</f>
        <v>0</v>
      </c>
      <c r="CK850" s="63">
        <f>IF(Taula1[[#This Row],[Tipus de contracte                                  (fer servir opcions de la llista desplegable)]]="Temporal, igual o superior a 6 mesos",1,0)</f>
        <v>0</v>
      </c>
      <c r="CL850" s="63">
        <f>IF(Taula1[[#This Row],[Tipus de contracte                                  (fer servir opcions de la llista desplegable)]]="Substitució per IT",1,0)</f>
        <v>0</v>
      </c>
      <c r="CM850" s="73"/>
      <c r="CN850" s="63">
        <f>IF(Taula1[[#This Row],[Relació llocs de treball]]&gt;=1,1,0)</f>
        <v>0</v>
      </c>
      <c r="CO850" s="73"/>
      <c r="CP850" s="63">
        <f>IF(Taula1[[#This Row],[Identitat de gènere                                                          (fer servir opcions de la llista desplegable)]]="Home",1,0)</f>
        <v>0</v>
      </c>
      <c r="CQ850" s="63">
        <f>IF(Taula1[[#This Row],[Identitat de gènere                                                          (fer servir opcions de la llista desplegable)]]="Dona",1,0)</f>
        <v>0</v>
      </c>
      <c r="CR850" s="63">
        <f>IF(Taula1[[#This Row],[Identitat de gènere                                                          (fer servir opcions de la llista desplegable)]]="No binari",1,0)</f>
        <v>0</v>
      </c>
      <c r="CS850" s="73"/>
      <c r="CT850" s="63">
        <f t="shared" si="208"/>
        <v>0</v>
      </c>
      <c r="CU850" s="64">
        <f t="shared" si="215"/>
        <v>0</v>
      </c>
      <c r="CW850" s="64">
        <f t="shared" si="216"/>
        <v>0</v>
      </c>
      <c r="CX850" s="64">
        <f t="shared" si="217"/>
        <v>0</v>
      </c>
      <c r="CY850" s="64">
        <f t="shared" si="218"/>
        <v>0</v>
      </c>
      <c r="CZ850" s="64">
        <f t="shared" si="219"/>
        <v>0</v>
      </c>
      <c r="DB850" s="64">
        <f t="shared" si="220"/>
        <v>0</v>
      </c>
      <c r="DC850" s="64">
        <f t="shared" si="221"/>
        <v>0</v>
      </c>
      <c r="DD850" s="64">
        <f t="shared" si="222"/>
        <v>0</v>
      </c>
      <c r="DE850" s="64">
        <f t="shared" si="223"/>
        <v>0</v>
      </c>
    </row>
    <row r="851" spans="2:109" x14ac:dyDescent="0.3">
      <c r="B851" s="167"/>
      <c r="C851" s="186"/>
      <c r="D851" s="2"/>
      <c r="E851" s="67"/>
      <c r="F851" s="5"/>
      <c r="G851" s="5"/>
      <c r="H851" s="187"/>
      <c r="I851" s="111" t="str">
        <f ca="1">IF(Taula1[[#This Row],[Data naixement (format dd/mm/aaaa)]]="","0",DATEDIF(Taula1[[#This Row],[Data naixement (format dd/mm/aaaa)]],TODAY(),"Y"))</f>
        <v>0</v>
      </c>
      <c r="J851" s="6"/>
      <c r="K851" s="6"/>
      <c r="L851" s="6"/>
      <c r="M851" s="6"/>
      <c r="N851" s="56"/>
      <c r="O851" s="56"/>
      <c r="P851" s="56"/>
      <c r="Q851" s="6"/>
      <c r="R851" s="7"/>
      <c r="S851" s="143">
        <f>Taula1[[#This Row],[Mesos naturals sencers treballats període justificat (01/01/2023 - 31/03/2023)]]</f>
        <v>0</v>
      </c>
      <c r="T851" s="194">
        <f>Taula1[[#This Row],[Dies treballats període justificat (01/01/2023 - 31/03/2023)              no comptabilitzats com a mes natural sencer]]</f>
        <v>0</v>
      </c>
      <c r="U851" s="12"/>
      <c r="V851" s="7"/>
      <c r="W851" s="188"/>
      <c r="X851" s="188"/>
      <c r="Y851" s="188"/>
      <c r="Z851" s="188"/>
      <c r="AA851" s="190"/>
      <c r="AB851" s="143">
        <f>Taula1[[#This Row],[Grup justificat     (fer servir opcions de la llista desplegable)]]</f>
        <v>0</v>
      </c>
      <c r="AC851" s="182"/>
      <c r="AD851" s="39"/>
      <c r="AE851" s="131">
        <f>ROUND((AF851/100)*756*Taula1[[#This Row],[Mesos naturals sencers treballats període justificat (01/01/2023 - 31/03/2023)]],2)</f>
        <v>0</v>
      </c>
      <c r="AF851" s="81">
        <f>Taula1[[#This Row],[% Jornada segons contracte
(no posar el símbol %) ]]-Taula1[[#This Row],[% Reducció salari per baix rendiment        (no posar el símbol %)]]</f>
        <v>0</v>
      </c>
      <c r="AG851" s="131">
        <f>ROUND((AH851/100)*24.8547945*Taula1[[#This Row],[Dies treballats període justificat (01/01/2023 - 31/03/2023)              no comptabilitzats com a mes natural sencer]],2)</f>
        <v>0</v>
      </c>
      <c r="AH851" s="79">
        <f>Taula1[[#This Row],[% Jornada segons contracte
(no posar el símbol %) ]]-Taula1[[#This Row],[% Reducció salari per baix rendiment        (no posar el símbol %)]]</f>
        <v>0</v>
      </c>
      <c r="AI851" s="131">
        <f t="shared" si="209"/>
        <v>0</v>
      </c>
      <c r="AJ851" s="39"/>
      <c r="AK851" s="131">
        <f>ROUND((AL851/100)*756*Taula1[[#This Row],[Espai reservat Administració  (mesos)]],2)</f>
        <v>0</v>
      </c>
      <c r="AL851" s="81">
        <f>Taula1[[#This Row],[% Jornada segons contracte
(no posar el símbol %) ]]-Taula1[[#This Row],[% Reducció salari per baix rendiment        (no posar el símbol %)]]</f>
        <v>0</v>
      </c>
      <c r="AM851" s="131">
        <f>ROUND((AN851/100)*24.8547945*Taula1[[#This Row],[Espai reservat Administració (dies)]],2)</f>
        <v>0</v>
      </c>
      <c r="AN851" s="79">
        <f>Taula1[[#This Row],[% Jornada segons contracte
(no posar el símbol %) ]]-Taula1[[#This Row],[% Reducció salari per baix rendiment        (no posar el símbol %)]]</f>
        <v>0</v>
      </c>
      <c r="AO851" s="131">
        <f t="shared" si="210"/>
        <v>0</v>
      </c>
      <c r="AP851" s="87"/>
      <c r="AQ851" s="137">
        <f>ROUND((AR851/100)*693*Taula1[[#This Row],[Mesos naturals sencers treballats període justificat (01/01/2023 - 31/03/2023)]],2)</f>
        <v>0</v>
      </c>
      <c r="AR851" s="90">
        <f>Taula1[[#This Row],[% Jornada segons contracte
(no posar el símbol %) ]]-Taula1[[#This Row],[% Reducció salari per baix rendiment        (no posar el símbol %)]]</f>
        <v>0</v>
      </c>
      <c r="AS851" s="137">
        <f>ROUND((AT851/100)*22.78356164*Taula1[[#This Row],[Dies treballats període justificat (01/01/2023 - 31/03/2023)              no comptabilitzats com a mes natural sencer]],2)</f>
        <v>0</v>
      </c>
      <c r="AT851" s="90">
        <f>Taula1[[#This Row],[% Jornada segons contracte
(no posar el símbol %) ]]-Taula1[[#This Row],[% Reducció salari per baix rendiment        (no posar el símbol %)]]</f>
        <v>0</v>
      </c>
      <c r="AU851" s="137">
        <f t="shared" si="211"/>
        <v>0</v>
      </c>
      <c r="AV851" s="87"/>
      <c r="AW851" s="136">
        <f>ROUND((AX851/100)*693*Taula1[[#This Row],[Espai reservat Administració  (mesos)]],2)</f>
        <v>0</v>
      </c>
      <c r="AX851" s="90">
        <f>Taula1[[#This Row],[% Jornada segons contracte
(no posar el símbol %) ]]-Taula1[[#This Row],[% Reducció salari per baix rendiment        (no posar el símbol %)]]</f>
        <v>0</v>
      </c>
      <c r="AY851" s="131">
        <f>ROUND((AZ851/100)*22.78356164*Taula1[[#This Row],[Espai reservat Administració (dies)]],2)</f>
        <v>0</v>
      </c>
      <c r="AZ851" s="81">
        <f>Taula1[[#This Row],[% Jornada segons contracte
(no posar el símbol %) ]]-Taula1[[#This Row],[% Reducció salari per baix rendiment        (no posar el símbol %)]]</f>
        <v>0</v>
      </c>
      <c r="BA851" s="82">
        <f t="shared" si="212"/>
        <v>0</v>
      </c>
      <c r="BB851" s="41"/>
      <c r="BC851" s="131">
        <f>IF(Taula1[[#This Row],[Grup justificat     (fer servir opcions de la llista desplegable)]]=1,AI851,0)</f>
        <v>0</v>
      </c>
      <c r="BD851" s="131">
        <f>IF(Taula1[[#This Row],[Grup justificat     (fer servir opcions de la llista desplegable)]]=2,AU851,0)</f>
        <v>0</v>
      </c>
      <c r="BE851" s="41"/>
      <c r="BF851" s="131">
        <f>IF(Taula1[[#This Row],[Espai reservat Administració]]=1,AO851,0)</f>
        <v>0</v>
      </c>
      <c r="BG851" s="82">
        <f>IF(Taula1[[#This Row],[Espai reservat Administració]]=2,BA851,0)</f>
        <v>0</v>
      </c>
      <c r="BH851" s="41"/>
      <c r="BI851" s="126">
        <f>IF(Taula1[[#This Row],[Grup justificat     (fer servir opcions de la llista desplegable)]]=1,1,0)</f>
        <v>0</v>
      </c>
      <c r="BJ851" s="126">
        <f>IF(Taula1[[#This Row],[Espai reservat Administració]]=1,1,0)</f>
        <v>0</v>
      </c>
      <c r="BK851" s="111"/>
      <c r="BL851" s="126">
        <f>IF(Taula1[[#This Row],[Grup justificat     (fer servir opcions de la llista desplegable)]]=2,1,0)</f>
        <v>0</v>
      </c>
      <c r="BM851" s="126">
        <f>IF(Taula1[[#This Row],[Espai reservat Administració]]=2,1,0)</f>
        <v>0</v>
      </c>
      <c r="BN851" s="73"/>
      <c r="BO851" s="73"/>
      <c r="BP851" s="73"/>
      <c r="BQ851" s="73"/>
      <c r="BR851" s="73"/>
      <c r="BS851" s="73"/>
      <c r="BT851" s="73"/>
      <c r="BU851" s="73"/>
      <c r="BV851" s="73"/>
      <c r="BW851" s="73"/>
      <c r="BX851" s="73"/>
      <c r="BY851" s="73"/>
      <c r="BZ851" s="73"/>
      <c r="CA851" s="73"/>
      <c r="CB851" s="73"/>
      <c r="CC851" s="73"/>
      <c r="CD851" s="73"/>
      <c r="CE851" s="73"/>
      <c r="CF851" s="73"/>
      <c r="CG851" s="63">
        <f t="shared" si="213"/>
        <v>0</v>
      </c>
      <c r="CH851" s="63">
        <f t="shared" si="214"/>
        <v>0</v>
      </c>
      <c r="CI851" s="73"/>
      <c r="CJ851" s="63">
        <f>IF(Taula1[[#This Row],[Tipus de contracte                                  (fer servir opcions de la llista desplegable)]]="Indefinit",1,0)</f>
        <v>0</v>
      </c>
      <c r="CK851" s="63">
        <f>IF(Taula1[[#This Row],[Tipus de contracte                                  (fer servir opcions de la llista desplegable)]]="Temporal, igual o superior a 6 mesos",1,0)</f>
        <v>0</v>
      </c>
      <c r="CL851" s="63">
        <f>IF(Taula1[[#This Row],[Tipus de contracte                                  (fer servir opcions de la llista desplegable)]]="Substitució per IT",1,0)</f>
        <v>0</v>
      </c>
      <c r="CM851" s="73"/>
      <c r="CN851" s="63">
        <f>IF(Taula1[[#This Row],[Relació llocs de treball]]&gt;=1,1,0)</f>
        <v>0</v>
      </c>
      <c r="CO851" s="73"/>
      <c r="CP851" s="63">
        <f>IF(Taula1[[#This Row],[Identitat de gènere                                                          (fer servir opcions de la llista desplegable)]]="Home",1,0)</f>
        <v>0</v>
      </c>
      <c r="CQ851" s="63">
        <f>IF(Taula1[[#This Row],[Identitat de gènere                                                          (fer servir opcions de la llista desplegable)]]="Dona",1,0)</f>
        <v>0</v>
      </c>
      <c r="CR851" s="63">
        <f>IF(Taula1[[#This Row],[Identitat de gènere                                                          (fer servir opcions de la llista desplegable)]]="No binari",1,0)</f>
        <v>0</v>
      </c>
      <c r="CS851" s="73"/>
      <c r="CT851" s="63">
        <f t="shared" si="208"/>
        <v>0</v>
      </c>
      <c r="CU851" s="64">
        <f t="shared" si="215"/>
        <v>0</v>
      </c>
      <c r="CW851" s="64">
        <f t="shared" si="216"/>
        <v>0</v>
      </c>
      <c r="CX851" s="64">
        <f t="shared" si="217"/>
        <v>0</v>
      </c>
      <c r="CY851" s="64">
        <f t="shared" si="218"/>
        <v>0</v>
      </c>
      <c r="CZ851" s="64">
        <f t="shared" si="219"/>
        <v>0</v>
      </c>
      <c r="DB851" s="64">
        <f t="shared" si="220"/>
        <v>0</v>
      </c>
      <c r="DC851" s="64">
        <f t="shared" si="221"/>
        <v>0</v>
      </c>
      <c r="DD851" s="64">
        <f t="shared" si="222"/>
        <v>0</v>
      </c>
      <c r="DE851" s="64">
        <f t="shared" si="223"/>
        <v>0</v>
      </c>
    </row>
    <row r="852" spans="2:109" x14ac:dyDescent="0.3">
      <c r="B852" s="167"/>
      <c r="C852" s="186"/>
      <c r="D852" s="2"/>
      <c r="E852" s="67"/>
      <c r="F852" s="5"/>
      <c r="G852" s="5"/>
      <c r="H852" s="187"/>
      <c r="I852" s="111" t="str">
        <f ca="1">IF(Taula1[[#This Row],[Data naixement (format dd/mm/aaaa)]]="","0",DATEDIF(Taula1[[#This Row],[Data naixement (format dd/mm/aaaa)]],TODAY(),"Y"))</f>
        <v>0</v>
      </c>
      <c r="J852" s="6"/>
      <c r="K852" s="6"/>
      <c r="L852" s="6"/>
      <c r="M852" s="6"/>
      <c r="N852" s="56"/>
      <c r="O852" s="56"/>
      <c r="P852" s="56"/>
      <c r="Q852" s="6"/>
      <c r="R852" s="7"/>
      <c r="S852" s="143">
        <f>Taula1[[#This Row],[Mesos naturals sencers treballats període justificat (01/01/2023 - 31/03/2023)]]</f>
        <v>0</v>
      </c>
      <c r="T852" s="194">
        <f>Taula1[[#This Row],[Dies treballats període justificat (01/01/2023 - 31/03/2023)              no comptabilitzats com a mes natural sencer]]</f>
        <v>0</v>
      </c>
      <c r="U852" s="12"/>
      <c r="V852" s="7"/>
      <c r="W852" s="188"/>
      <c r="X852" s="188"/>
      <c r="Y852" s="188"/>
      <c r="Z852" s="188"/>
      <c r="AA852" s="190"/>
      <c r="AB852" s="143">
        <f>Taula1[[#This Row],[Grup justificat     (fer servir opcions de la llista desplegable)]]</f>
        <v>0</v>
      </c>
      <c r="AC852" s="182"/>
      <c r="AD852" s="39"/>
      <c r="AE852" s="131">
        <f>ROUND((AF852/100)*756*Taula1[[#This Row],[Mesos naturals sencers treballats període justificat (01/01/2023 - 31/03/2023)]],2)</f>
        <v>0</v>
      </c>
      <c r="AF852" s="81">
        <f>Taula1[[#This Row],[% Jornada segons contracte
(no posar el símbol %) ]]-Taula1[[#This Row],[% Reducció salari per baix rendiment        (no posar el símbol %)]]</f>
        <v>0</v>
      </c>
      <c r="AG852" s="131">
        <f>ROUND((AH852/100)*24.8547945*Taula1[[#This Row],[Dies treballats període justificat (01/01/2023 - 31/03/2023)              no comptabilitzats com a mes natural sencer]],2)</f>
        <v>0</v>
      </c>
      <c r="AH852" s="79">
        <f>Taula1[[#This Row],[% Jornada segons contracte
(no posar el símbol %) ]]-Taula1[[#This Row],[% Reducció salari per baix rendiment        (no posar el símbol %)]]</f>
        <v>0</v>
      </c>
      <c r="AI852" s="131">
        <f t="shared" si="209"/>
        <v>0</v>
      </c>
      <c r="AJ852" s="39"/>
      <c r="AK852" s="131">
        <f>ROUND((AL852/100)*756*Taula1[[#This Row],[Espai reservat Administració  (mesos)]],2)</f>
        <v>0</v>
      </c>
      <c r="AL852" s="81">
        <f>Taula1[[#This Row],[% Jornada segons contracte
(no posar el símbol %) ]]-Taula1[[#This Row],[% Reducció salari per baix rendiment        (no posar el símbol %)]]</f>
        <v>0</v>
      </c>
      <c r="AM852" s="131">
        <f>ROUND((AN852/100)*24.8547945*Taula1[[#This Row],[Espai reservat Administració (dies)]],2)</f>
        <v>0</v>
      </c>
      <c r="AN852" s="79">
        <f>Taula1[[#This Row],[% Jornada segons contracte
(no posar el símbol %) ]]-Taula1[[#This Row],[% Reducció salari per baix rendiment        (no posar el símbol %)]]</f>
        <v>0</v>
      </c>
      <c r="AO852" s="131">
        <f t="shared" si="210"/>
        <v>0</v>
      </c>
      <c r="AP852" s="87"/>
      <c r="AQ852" s="137">
        <f>ROUND((AR852/100)*693*Taula1[[#This Row],[Mesos naturals sencers treballats període justificat (01/01/2023 - 31/03/2023)]],2)</f>
        <v>0</v>
      </c>
      <c r="AR852" s="90">
        <f>Taula1[[#This Row],[% Jornada segons contracte
(no posar el símbol %) ]]-Taula1[[#This Row],[% Reducció salari per baix rendiment        (no posar el símbol %)]]</f>
        <v>0</v>
      </c>
      <c r="AS852" s="137">
        <f>ROUND((AT852/100)*22.78356164*Taula1[[#This Row],[Dies treballats període justificat (01/01/2023 - 31/03/2023)              no comptabilitzats com a mes natural sencer]],2)</f>
        <v>0</v>
      </c>
      <c r="AT852" s="90">
        <f>Taula1[[#This Row],[% Jornada segons contracte
(no posar el símbol %) ]]-Taula1[[#This Row],[% Reducció salari per baix rendiment        (no posar el símbol %)]]</f>
        <v>0</v>
      </c>
      <c r="AU852" s="137">
        <f t="shared" si="211"/>
        <v>0</v>
      </c>
      <c r="AV852" s="87"/>
      <c r="AW852" s="136">
        <f>ROUND((AX852/100)*693*Taula1[[#This Row],[Espai reservat Administració  (mesos)]],2)</f>
        <v>0</v>
      </c>
      <c r="AX852" s="90">
        <f>Taula1[[#This Row],[% Jornada segons contracte
(no posar el símbol %) ]]-Taula1[[#This Row],[% Reducció salari per baix rendiment        (no posar el símbol %)]]</f>
        <v>0</v>
      </c>
      <c r="AY852" s="131">
        <f>ROUND((AZ852/100)*22.78356164*Taula1[[#This Row],[Espai reservat Administració (dies)]],2)</f>
        <v>0</v>
      </c>
      <c r="AZ852" s="81">
        <f>Taula1[[#This Row],[% Jornada segons contracte
(no posar el símbol %) ]]-Taula1[[#This Row],[% Reducció salari per baix rendiment        (no posar el símbol %)]]</f>
        <v>0</v>
      </c>
      <c r="BA852" s="82">
        <f t="shared" si="212"/>
        <v>0</v>
      </c>
      <c r="BB852" s="41"/>
      <c r="BC852" s="131">
        <f>IF(Taula1[[#This Row],[Grup justificat     (fer servir opcions de la llista desplegable)]]=1,AI852,0)</f>
        <v>0</v>
      </c>
      <c r="BD852" s="131">
        <f>IF(Taula1[[#This Row],[Grup justificat     (fer servir opcions de la llista desplegable)]]=2,AU852,0)</f>
        <v>0</v>
      </c>
      <c r="BE852" s="41"/>
      <c r="BF852" s="131">
        <f>IF(Taula1[[#This Row],[Espai reservat Administració]]=1,AO852,0)</f>
        <v>0</v>
      </c>
      <c r="BG852" s="82">
        <f>IF(Taula1[[#This Row],[Espai reservat Administració]]=2,BA852,0)</f>
        <v>0</v>
      </c>
      <c r="BH852" s="41"/>
      <c r="BI852" s="126">
        <f>IF(Taula1[[#This Row],[Grup justificat     (fer servir opcions de la llista desplegable)]]=1,1,0)</f>
        <v>0</v>
      </c>
      <c r="BJ852" s="126">
        <f>IF(Taula1[[#This Row],[Espai reservat Administració]]=1,1,0)</f>
        <v>0</v>
      </c>
      <c r="BK852" s="111"/>
      <c r="BL852" s="126">
        <f>IF(Taula1[[#This Row],[Grup justificat     (fer servir opcions de la llista desplegable)]]=2,1,0)</f>
        <v>0</v>
      </c>
      <c r="BM852" s="126">
        <f>IF(Taula1[[#This Row],[Espai reservat Administració]]=2,1,0)</f>
        <v>0</v>
      </c>
      <c r="BN852" s="73"/>
      <c r="BO852" s="73"/>
      <c r="BP852" s="73"/>
      <c r="BQ852" s="73"/>
      <c r="BR852" s="73"/>
      <c r="BS852" s="73"/>
      <c r="BT852" s="73"/>
      <c r="BU852" s="73"/>
      <c r="BV852" s="73"/>
      <c r="BW852" s="73"/>
      <c r="BX852" s="73"/>
      <c r="BY852" s="73"/>
      <c r="BZ852" s="73"/>
      <c r="CA852" s="73"/>
      <c r="CB852" s="73"/>
      <c r="CC852" s="73"/>
      <c r="CD852" s="73"/>
      <c r="CE852" s="73"/>
      <c r="CF852" s="73"/>
      <c r="CG852" s="63">
        <f t="shared" si="213"/>
        <v>0</v>
      </c>
      <c r="CH852" s="63">
        <f t="shared" si="214"/>
        <v>0</v>
      </c>
      <c r="CI852" s="73"/>
      <c r="CJ852" s="63">
        <f>IF(Taula1[[#This Row],[Tipus de contracte                                  (fer servir opcions de la llista desplegable)]]="Indefinit",1,0)</f>
        <v>0</v>
      </c>
      <c r="CK852" s="63">
        <f>IF(Taula1[[#This Row],[Tipus de contracte                                  (fer servir opcions de la llista desplegable)]]="Temporal, igual o superior a 6 mesos",1,0)</f>
        <v>0</v>
      </c>
      <c r="CL852" s="63">
        <f>IF(Taula1[[#This Row],[Tipus de contracte                                  (fer servir opcions de la llista desplegable)]]="Substitució per IT",1,0)</f>
        <v>0</v>
      </c>
      <c r="CM852" s="73"/>
      <c r="CN852" s="63">
        <f>IF(Taula1[[#This Row],[Relació llocs de treball]]&gt;=1,1,0)</f>
        <v>0</v>
      </c>
      <c r="CO852" s="73"/>
      <c r="CP852" s="63">
        <f>IF(Taula1[[#This Row],[Identitat de gènere                                                          (fer servir opcions de la llista desplegable)]]="Home",1,0)</f>
        <v>0</v>
      </c>
      <c r="CQ852" s="63">
        <f>IF(Taula1[[#This Row],[Identitat de gènere                                                          (fer servir opcions de la llista desplegable)]]="Dona",1,0)</f>
        <v>0</v>
      </c>
      <c r="CR852" s="63">
        <f>IF(Taula1[[#This Row],[Identitat de gènere                                                          (fer servir opcions de la llista desplegable)]]="No binari",1,0)</f>
        <v>0</v>
      </c>
      <c r="CS852" s="73"/>
      <c r="CT852" s="63">
        <f t="shared" si="208"/>
        <v>0</v>
      </c>
      <c r="CU852" s="64">
        <f t="shared" si="215"/>
        <v>0</v>
      </c>
      <c r="CW852" s="64">
        <f t="shared" si="216"/>
        <v>0</v>
      </c>
      <c r="CX852" s="64">
        <f t="shared" si="217"/>
        <v>0</v>
      </c>
      <c r="CY852" s="64">
        <f t="shared" si="218"/>
        <v>0</v>
      </c>
      <c r="CZ852" s="64">
        <f t="shared" si="219"/>
        <v>0</v>
      </c>
      <c r="DB852" s="64">
        <f t="shared" si="220"/>
        <v>0</v>
      </c>
      <c r="DC852" s="64">
        <f t="shared" si="221"/>
        <v>0</v>
      </c>
      <c r="DD852" s="64">
        <f t="shared" si="222"/>
        <v>0</v>
      </c>
      <c r="DE852" s="64">
        <f t="shared" si="223"/>
        <v>0</v>
      </c>
    </row>
    <row r="853" spans="2:109" x14ac:dyDescent="0.3">
      <c r="B853" s="167"/>
      <c r="C853" s="186"/>
      <c r="D853" s="2"/>
      <c r="E853" s="67"/>
      <c r="F853" s="5"/>
      <c r="G853" s="5"/>
      <c r="H853" s="187"/>
      <c r="I853" s="111" t="str">
        <f ca="1">IF(Taula1[[#This Row],[Data naixement (format dd/mm/aaaa)]]="","0",DATEDIF(Taula1[[#This Row],[Data naixement (format dd/mm/aaaa)]],TODAY(),"Y"))</f>
        <v>0</v>
      </c>
      <c r="J853" s="6"/>
      <c r="K853" s="6"/>
      <c r="L853" s="6"/>
      <c r="M853" s="6"/>
      <c r="N853" s="56"/>
      <c r="O853" s="56"/>
      <c r="P853" s="56"/>
      <c r="Q853" s="6"/>
      <c r="R853" s="7"/>
      <c r="S853" s="143">
        <f>Taula1[[#This Row],[Mesos naturals sencers treballats període justificat (01/01/2023 - 31/03/2023)]]</f>
        <v>0</v>
      </c>
      <c r="T853" s="194">
        <f>Taula1[[#This Row],[Dies treballats període justificat (01/01/2023 - 31/03/2023)              no comptabilitzats com a mes natural sencer]]</f>
        <v>0</v>
      </c>
      <c r="U853" s="12"/>
      <c r="V853" s="7"/>
      <c r="W853" s="188"/>
      <c r="X853" s="188"/>
      <c r="Y853" s="188"/>
      <c r="Z853" s="188"/>
      <c r="AA853" s="190"/>
      <c r="AB853" s="143">
        <f>Taula1[[#This Row],[Grup justificat     (fer servir opcions de la llista desplegable)]]</f>
        <v>0</v>
      </c>
      <c r="AC853" s="182"/>
      <c r="AD853" s="39"/>
      <c r="AE853" s="131">
        <f>ROUND((AF853/100)*756*Taula1[[#This Row],[Mesos naturals sencers treballats període justificat (01/01/2023 - 31/03/2023)]],2)</f>
        <v>0</v>
      </c>
      <c r="AF853" s="81">
        <f>Taula1[[#This Row],[% Jornada segons contracte
(no posar el símbol %) ]]-Taula1[[#This Row],[% Reducció salari per baix rendiment        (no posar el símbol %)]]</f>
        <v>0</v>
      </c>
      <c r="AG853" s="131">
        <f>ROUND((AH853/100)*24.8547945*Taula1[[#This Row],[Dies treballats període justificat (01/01/2023 - 31/03/2023)              no comptabilitzats com a mes natural sencer]],2)</f>
        <v>0</v>
      </c>
      <c r="AH853" s="79">
        <f>Taula1[[#This Row],[% Jornada segons contracte
(no posar el símbol %) ]]-Taula1[[#This Row],[% Reducció salari per baix rendiment        (no posar el símbol %)]]</f>
        <v>0</v>
      </c>
      <c r="AI853" s="131">
        <f t="shared" si="209"/>
        <v>0</v>
      </c>
      <c r="AJ853" s="39"/>
      <c r="AK853" s="131">
        <f>ROUND((AL853/100)*756*Taula1[[#This Row],[Espai reservat Administració  (mesos)]],2)</f>
        <v>0</v>
      </c>
      <c r="AL853" s="81">
        <f>Taula1[[#This Row],[% Jornada segons contracte
(no posar el símbol %) ]]-Taula1[[#This Row],[% Reducció salari per baix rendiment        (no posar el símbol %)]]</f>
        <v>0</v>
      </c>
      <c r="AM853" s="131">
        <f>ROUND((AN853/100)*24.8547945*Taula1[[#This Row],[Espai reservat Administració (dies)]],2)</f>
        <v>0</v>
      </c>
      <c r="AN853" s="79">
        <f>Taula1[[#This Row],[% Jornada segons contracte
(no posar el símbol %) ]]-Taula1[[#This Row],[% Reducció salari per baix rendiment        (no posar el símbol %)]]</f>
        <v>0</v>
      </c>
      <c r="AO853" s="131">
        <f t="shared" si="210"/>
        <v>0</v>
      </c>
      <c r="AP853" s="87"/>
      <c r="AQ853" s="137">
        <f>ROUND((AR853/100)*693*Taula1[[#This Row],[Mesos naturals sencers treballats període justificat (01/01/2023 - 31/03/2023)]],2)</f>
        <v>0</v>
      </c>
      <c r="AR853" s="90">
        <f>Taula1[[#This Row],[% Jornada segons contracte
(no posar el símbol %) ]]-Taula1[[#This Row],[% Reducció salari per baix rendiment        (no posar el símbol %)]]</f>
        <v>0</v>
      </c>
      <c r="AS853" s="137">
        <f>ROUND((AT853/100)*22.78356164*Taula1[[#This Row],[Dies treballats període justificat (01/01/2023 - 31/03/2023)              no comptabilitzats com a mes natural sencer]],2)</f>
        <v>0</v>
      </c>
      <c r="AT853" s="90">
        <f>Taula1[[#This Row],[% Jornada segons contracte
(no posar el símbol %) ]]-Taula1[[#This Row],[% Reducció salari per baix rendiment        (no posar el símbol %)]]</f>
        <v>0</v>
      </c>
      <c r="AU853" s="137">
        <f t="shared" si="211"/>
        <v>0</v>
      </c>
      <c r="AV853" s="87"/>
      <c r="AW853" s="136">
        <f>ROUND((AX853/100)*693*Taula1[[#This Row],[Espai reservat Administració  (mesos)]],2)</f>
        <v>0</v>
      </c>
      <c r="AX853" s="90">
        <f>Taula1[[#This Row],[% Jornada segons contracte
(no posar el símbol %) ]]-Taula1[[#This Row],[% Reducció salari per baix rendiment        (no posar el símbol %)]]</f>
        <v>0</v>
      </c>
      <c r="AY853" s="131">
        <f>ROUND((AZ853/100)*22.78356164*Taula1[[#This Row],[Espai reservat Administració (dies)]],2)</f>
        <v>0</v>
      </c>
      <c r="AZ853" s="81">
        <f>Taula1[[#This Row],[% Jornada segons contracte
(no posar el símbol %) ]]-Taula1[[#This Row],[% Reducció salari per baix rendiment        (no posar el símbol %)]]</f>
        <v>0</v>
      </c>
      <c r="BA853" s="82">
        <f t="shared" si="212"/>
        <v>0</v>
      </c>
      <c r="BB853" s="41"/>
      <c r="BC853" s="131">
        <f>IF(Taula1[[#This Row],[Grup justificat     (fer servir opcions de la llista desplegable)]]=1,AI853,0)</f>
        <v>0</v>
      </c>
      <c r="BD853" s="131">
        <f>IF(Taula1[[#This Row],[Grup justificat     (fer servir opcions de la llista desplegable)]]=2,AU853,0)</f>
        <v>0</v>
      </c>
      <c r="BE853" s="41"/>
      <c r="BF853" s="131">
        <f>IF(Taula1[[#This Row],[Espai reservat Administració]]=1,AO853,0)</f>
        <v>0</v>
      </c>
      <c r="BG853" s="82">
        <f>IF(Taula1[[#This Row],[Espai reservat Administració]]=2,BA853,0)</f>
        <v>0</v>
      </c>
      <c r="BH853" s="41"/>
      <c r="BI853" s="126">
        <f>IF(Taula1[[#This Row],[Grup justificat     (fer servir opcions de la llista desplegable)]]=1,1,0)</f>
        <v>0</v>
      </c>
      <c r="BJ853" s="126">
        <f>IF(Taula1[[#This Row],[Espai reservat Administració]]=1,1,0)</f>
        <v>0</v>
      </c>
      <c r="BK853" s="111"/>
      <c r="BL853" s="126">
        <f>IF(Taula1[[#This Row],[Grup justificat     (fer servir opcions de la llista desplegable)]]=2,1,0)</f>
        <v>0</v>
      </c>
      <c r="BM853" s="126">
        <f>IF(Taula1[[#This Row],[Espai reservat Administració]]=2,1,0)</f>
        <v>0</v>
      </c>
      <c r="BN853" s="73"/>
      <c r="BO853" s="73"/>
      <c r="BP853" s="73"/>
      <c r="BQ853" s="73"/>
      <c r="BR853" s="73"/>
      <c r="BS853" s="73"/>
      <c r="BT853" s="73"/>
      <c r="BU853" s="73"/>
      <c r="BV853" s="73"/>
      <c r="BW853" s="73"/>
      <c r="BX853" s="73"/>
      <c r="BY853" s="73"/>
      <c r="BZ853" s="73"/>
      <c r="CA853" s="73"/>
      <c r="CB853" s="73"/>
      <c r="CC853" s="73"/>
      <c r="CD853" s="73"/>
      <c r="CE853" s="73"/>
      <c r="CF853" s="73"/>
      <c r="CG853" s="63">
        <f t="shared" si="213"/>
        <v>0</v>
      </c>
      <c r="CH853" s="63">
        <f t="shared" si="214"/>
        <v>0</v>
      </c>
      <c r="CI853" s="73"/>
      <c r="CJ853" s="63">
        <f>IF(Taula1[[#This Row],[Tipus de contracte                                  (fer servir opcions de la llista desplegable)]]="Indefinit",1,0)</f>
        <v>0</v>
      </c>
      <c r="CK853" s="63">
        <f>IF(Taula1[[#This Row],[Tipus de contracte                                  (fer servir opcions de la llista desplegable)]]="Temporal, igual o superior a 6 mesos",1,0)</f>
        <v>0</v>
      </c>
      <c r="CL853" s="63">
        <f>IF(Taula1[[#This Row],[Tipus de contracte                                  (fer servir opcions de la llista desplegable)]]="Substitució per IT",1,0)</f>
        <v>0</v>
      </c>
      <c r="CM853" s="73"/>
      <c r="CN853" s="63">
        <f>IF(Taula1[[#This Row],[Relació llocs de treball]]&gt;=1,1,0)</f>
        <v>0</v>
      </c>
      <c r="CO853" s="73"/>
      <c r="CP853" s="63">
        <f>IF(Taula1[[#This Row],[Identitat de gènere                                                          (fer servir opcions de la llista desplegable)]]="Home",1,0)</f>
        <v>0</v>
      </c>
      <c r="CQ853" s="63">
        <f>IF(Taula1[[#This Row],[Identitat de gènere                                                          (fer servir opcions de la llista desplegable)]]="Dona",1,0)</f>
        <v>0</v>
      </c>
      <c r="CR853" s="63">
        <f>IF(Taula1[[#This Row],[Identitat de gènere                                                          (fer servir opcions de la llista desplegable)]]="No binari",1,0)</f>
        <v>0</v>
      </c>
      <c r="CS853" s="73"/>
      <c r="CT853" s="63">
        <f t="shared" si="208"/>
        <v>0</v>
      </c>
      <c r="CU853" s="64">
        <f t="shared" si="215"/>
        <v>0</v>
      </c>
      <c r="CW853" s="64">
        <f t="shared" si="216"/>
        <v>0</v>
      </c>
      <c r="CX853" s="64">
        <f t="shared" si="217"/>
        <v>0</v>
      </c>
      <c r="CY853" s="64">
        <f t="shared" si="218"/>
        <v>0</v>
      </c>
      <c r="CZ853" s="64">
        <f t="shared" si="219"/>
        <v>0</v>
      </c>
      <c r="DB853" s="64">
        <f t="shared" si="220"/>
        <v>0</v>
      </c>
      <c r="DC853" s="64">
        <f t="shared" si="221"/>
        <v>0</v>
      </c>
      <c r="DD853" s="64">
        <f t="shared" si="222"/>
        <v>0</v>
      </c>
      <c r="DE853" s="64">
        <f t="shared" si="223"/>
        <v>0</v>
      </c>
    </row>
    <row r="854" spans="2:109" x14ac:dyDescent="0.3">
      <c r="B854" s="167"/>
      <c r="C854" s="186"/>
      <c r="D854" s="2"/>
      <c r="E854" s="67"/>
      <c r="F854" s="5"/>
      <c r="G854" s="5"/>
      <c r="H854" s="187"/>
      <c r="I854" s="111" t="str">
        <f ca="1">IF(Taula1[[#This Row],[Data naixement (format dd/mm/aaaa)]]="","0",DATEDIF(Taula1[[#This Row],[Data naixement (format dd/mm/aaaa)]],TODAY(),"Y"))</f>
        <v>0</v>
      </c>
      <c r="J854" s="6"/>
      <c r="K854" s="6"/>
      <c r="L854" s="6"/>
      <c r="M854" s="6"/>
      <c r="N854" s="56"/>
      <c r="O854" s="56"/>
      <c r="P854" s="56"/>
      <c r="Q854" s="6"/>
      <c r="R854" s="7"/>
      <c r="S854" s="143">
        <f>Taula1[[#This Row],[Mesos naturals sencers treballats període justificat (01/01/2023 - 31/03/2023)]]</f>
        <v>0</v>
      </c>
      <c r="T854" s="194">
        <f>Taula1[[#This Row],[Dies treballats període justificat (01/01/2023 - 31/03/2023)              no comptabilitzats com a mes natural sencer]]</f>
        <v>0</v>
      </c>
      <c r="U854" s="12"/>
      <c r="V854" s="7"/>
      <c r="W854" s="188"/>
      <c r="X854" s="188"/>
      <c r="Y854" s="188"/>
      <c r="Z854" s="188"/>
      <c r="AA854" s="190"/>
      <c r="AB854" s="143">
        <f>Taula1[[#This Row],[Grup justificat     (fer servir opcions de la llista desplegable)]]</f>
        <v>0</v>
      </c>
      <c r="AC854" s="182"/>
      <c r="AD854" s="39"/>
      <c r="AE854" s="131">
        <f>ROUND((AF854/100)*756*Taula1[[#This Row],[Mesos naturals sencers treballats període justificat (01/01/2023 - 31/03/2023)]],2)</f>
        <v>0</v>
      </c>
      <c r="AF854" s="81">
        <f>Taula1[[#This Row],[% Jornada segons contracte
(no posar el símbol %) ]]-Taula1[[#This Row],[% Reducció salari per baix rendiment        (no posar el símbol %)]]</f>
        <v>0</v>
      </c>
      <c r="AG854" s="131">
        <f>ROUND((AH854/100)*24.8547945*Taula1[[#This Row],[Dies treballats període justificat (01/01/2023 - 31/03/2023)              no comptabilitzats com a mes natural sencer]],2)</f>
        <v>0</v>
      </c>
      <c r="AH854" s="79">
        <f>Taula1[[#This Row],[% Jornada segons contracte
(no posar el símbol %) ]]-Taula1[[#This Row],[% Reducció salari per baix rendiment        (no posar el símbol %)]]</f>
        <v>0</v>
      </c>
      <c r="AI854" s="131">
        <f t="shared" si="209"/>
        <v>0</v>
      </c>
      <c r="AJ854" s="39"/>
      <c r="AK854" s="131">
        <f>ROUND((AL854/100)*756*Taula1[[#This Row],[Espai reservat Administració  (mesos)]],2)</f>
        <v>0</v>
      </c>
      <c r="AL854" s="81">
        <f>Taula1[[#This Row],[% Jornada segons contracte
(no posar el símbol %) ]]-Taula1[[#This Row],[% Reducció salari per baix rendiment        (no posar el símbol %)]]</f>
        <v>0</v>
      </c>
      <c r="AM854" s="131">
        <f>ROUND((AN854/100)*24.8547945*Taula1[[#This Row],[Espai reservat Administració (dies)]],2)</f>
        <v>0</v>
      </c>
      <c r="AN854" s="79">
        <f>Taula1[[#This Row],[% Jornada segons contracte
(no posar el símbol %) ]]-Taula1[[#This Row],[% Reducció salari per baix rendiment        (no posar el símbol %)]]</f>
        <v>0</v>
      </c>
      <c r="AO854" s="131">
        <f t="shared" si="210"/>
        <v>0</v>
      </c>
      <c r="AP854" s="87"/>
      <c r="AQ854" s="137">
        <f>ROUND((AR854/100)*693*Taula1[[#This Row],[Mesos naturals sencers treballats període justificat (01/01/2023 - 31/03/2023)]],2)</f>
        <v>0</v>
      </c>
      <c r="AR854" s="90">
        <f>Taula1[[#This Row],[% Jornada segons contracte
(no posar el símbol %) ]]-Taula1[[#This Row],[% Reducció salari per baix rendiment        (no posar el símbol %)]]</f>
        <v>0</v>
      </c>
      <c r="AS854" s="137">
        <f>ROUND((AT854/100)*22.78356164*Taula1[[#This Row],[Dies treballats període justificat (01/01/2023 - 31/03/2023)              no comptabilitzats com a mes natural sencer]],2)</f>
        <v>0</v>
      </c>
      <c r="AT854" s="90">
        <f>Taula1[[#This Row],[% Jornada segons contracte
(no posar el símbol %) ]]-Taula1[[#This Row],[% Reducció salari per baix rendiment        (no posar el símbol %)]]</f>
        <v>0</v>
      </c>
      <c r="AU854" s="137">
        <f t="shared" si="211"/>
        <v>0</v>
      </c>
      <c r="AV854" s="87"/>
      <c r="AW854" s="136">
        <f>ROUND((AX854/100)*693*Taula1[[#This Row],[Espai reservat Administració  (mesos)]],2)</f>
        <v>0</v>
      </c>
      <c r="AX854" s="90">
        <f>Taula1[[#This Row],[% Jornada segons contracte
(no posar el símbol %) ]]-Taula1[[#This Row],[% Reducció salari per baix rendiment        (no posar el símbol %)]]</f>
        <v>0</v>
      </c>
      <c r="AY854" s="131">
        <f>ROUND((AZ854/100)*22.78356164*Taula1[[#This Row],[Espai reservat Administració (dies)]],2)</f>
        <v>0</v>
      </c>
      <c r="AZ854" s="81">
        <f>Taula1[[#This Row],[% Jornada segons contracte
(no posar el símbol %) ]]-Taula1[[#This Row],[% Reducció salari per baix rendiment        (no posar el símbol %)]]</f>
        <v>0</v>
      </c>
      <c r="BA854" s="82">
        <f t="shared" si="212"/>
        <v>0</v>
      </c>
      <c r="BB854" s="41"/>
      <c r="BC854" s="131">
        <f>IF(Taula1[[#This Row],[Grup justificat     (fer servir opcions de la llista desplegable)]]=1,AI854,0)</f>
        <v>0</v>
      </c>
      <c r="BD854" s="131">
        <f>IF(Taula1[[#This Row],[Grup justificat     (fer servir opcions de la llista desplegable)]]=2,AU854,0)</f>
        <v>0</v>
      </c>
      <c r="BE854" s="41"/>
      <c r="BF854" s="131">
        <f>IF(Taula1[[#This Row],[Espai reservat Administració]]=1,AO854,0)</f>
        <v>0</v>
      </c>
      <c r="BG854" s="82">
        <f>IF(Taula1[[#This Row],[Espai reservat Administració]]=2,BA854,0)</f>
        <v>0</v>
      </c>
      <c r="BH854" s="41"/>
      <c r="BI854" s="126">
        <f>IF(Taula1[[#This Row],[Grup justificat     (fer servir opcions de la llista desplegable)]]=1,1,0)</f>
        <v>0</v>
      </c>
      <c r="BJ854" s="126">
        <f>IF(Taula1[[#This Row],[Espai reservat Administració]]=1,1,0)</f>
        <v>0</v>
      </c>
      <c r="BK854" s="111"/>
      <c r="BL854" s="126">
        <f>IF(Taula1[[#This Row],[Grup justificat     (fer servir opcions de la llista desplegable)]]=2,1,0)</f>
        <v>0</v>
      </c>
      <c r="BM854" s="126">
        <f>IF(Taula1[[#This Row],[Espai reservat Administració]]=2,1,0)</f>
        <v>0</v>
      </c>
      <c r="BN854" s="73"/>
      <c r="BO854" s="73"/>
      <c r="BP854" s="73"/>
      <c r="BQ854" s="73"/>
      <c r="BR854" s="73"/>
      <c r="BS854" s="73"/>
      <c r="BT854" s="73"/>
      <c r="BU854" s="73"/>
      <c r="BV854" s="73"/>
      <c r="BW854" s="73"/>
      <c r="BX854" s="73"/>
      <c r="BY854" s="73"/>
      <c r="BZ854" s="73"/>
      <c r="CA854" s="73"/>
      <c r="CB854" s="73"/>
      <c r="CC854" s="73"/>
      <c r="CD854" s="73"/>
      <c r="CE854" s="73"/>
      <c r="CF854" s="73"/>
      <c r="CG854" s="63">
        <f t="shared" si="213"/>
        <v>0</v>
      </c>
      <c r="CH854" s="63">
        <f t="shared" si="214"/>
        <v>0</v>
      </c>
      <c r="CI854" s="73"/>
      <c r="CJ854" s="63">
        <f>IF(Taula1[[#This Row],[Tipus de contracte                                  (fer servir opcions de la llista desplegable)]]="Indefinit",1,0)</f>
        <v>0</v>
      </c>
      <c r="CK854" s="63">
        <f>IF(Taula1[[#This Row],[Tipus de contracte                                  (fer servir opcions de la llista desplegable)]]="Temporal, igual o superior a 6 mesos",1,0)</f>
        <v>0</v>
      </c>
      <c r="CL854" s="63">
        <f>IF(Taula1[[#This Row],[Tipus de contracte                                  (fer servir opcions de la llista desplegable)]]="Substitució per IT",1,0)</f>
        <v>0</v>
      </c>
      <c r="CM854" s="73"/>
      <c r="CN854" s="63">
        <f>IF(Taula1[[#This Row],[Relació llocs de treball]]&gt;=1,1,0)</f>
        <v>0</v>
      </c>
      <c r="CO854" s="73"/>
      <c r="CP854" s="63">
        <f>IF(Taula1[[#This Row],[Identitat de gènere                                                          (fer servir opcions de la llista desplegable)]]="Home",1,0)</f>
        <v>0</v>
      </c>
      <c r="CQ854" s="63">
        <f>IF(Taula1[[#This Row],[Identitat de gènere                                                          (fer servir opcions de la llista desplegable)]]="Dona",1,0)</f>
        <v>0</v>
      </c>
      <c r="CR854" s="63">
        <f>IF(Taula1[[#This Row],[Identitat de gènere                                                          (fer servir opcions de la llista desplegable)]]="No binari",1,0)</f>
        <v>0</v>
      </c>
      <c r="CS854" s="73"/>
      <c r="CT854" s="63">
        <f t="shared" si="208"/>
        <v>0</v>
      </c>
      <c r="CU854" s="64">
        <f t="shared" si="215"/>
        <v>0</v>
      </c>
      <c r="CW854" s="64">
        <f t="shared" si="216"/>
        <v>0</v>
      </c>
      <c r="CX854" s="64">
        <f t="shared" si="217"/>
        <v>0</v>
      </c>
      <c r="CY854" s="64">
        <f t="shared" si="218"/>
        <v>0</v>
      </c>
      <c r="CZ854" s="64">
        <f t="shared" si="219"/>
        <v>0</v>
      </c>
      <c r="DB854" s="64">
        <f t="shared" si="220"/>
        <v>0</v>
      </c>
      <c r="DC854" s="64">
        <f t="shared" si="221"/>
        <v>0</v>
      </c>
      <c r="DD854" s="64">
        <f t="shared" si="222"/>
        <v>0</v>
      </c>
      <c r="DE854" s="64">
        <f t="shared" si="223"/>
        <v>0</v>
      </c>
    </row>
    <row r="855" spans="2:109" x14ac:dyDescent="0.3">
      <c r="B855" s="167"/>
      <c r="C855" s="186"/>
      <c r="D855" s="2"/>
      <c r="E855" s="67"/>
      <c r="F855" s="5"/>
      <c r="G855" s="5"/>
      <c r="H855" s="187"/>
      <c r="I855" s="111" t="str">
        <f ca="1">IF(Taula1[[#This Row],[Data naixement (format dd/mm/aaaa)]]="","0",DATEDIF(Taula1[[#This Row],[Data naixement (format dd/mm/aaaa)]],TODAY(),"Y"))</f>
        <v>0</v>
      </c>
      <c r="J855" s="6"/>
      <c r="K855" s="6"/>
      <c r="L855" s="6"/>
      <c r="M855" s="6"/>
      <c r="N855" s="56"/>
      <c r="O855" s="56"/>
      <c r="P855" s="56"/>
      <c r="Q855" s="6"/>
      <c r="R855" s="7"/>
      <c r="S855" s="143">
        <f>Taula1[[#This Row],[Mesos naturals sencers treballats període justificat (01/01/2023 - 31/03/2023)]]</f>
        <v>0</v>
      </c>
      <c r="T855" s="194">
        <f>Taula1[[#This Row],[Dies treballats període justificat (01/01/2023 - 31/03/2023)              no comptabilitzats com a mes natural sencer]]</f>
        <v>0</v>
      </c>
      <c r="U855" s="12"/>
      <c r="V855" s="7"/>
      <c r="W855" s="188"/>
      <c r="X855" s="188"/>
      <c r="Y855" s="188"/>
      <c r="Z855" s="188"/>
      <c r="AA855" s="190"/>
      <c r="AB855" s="143">
        <f>Taula1[[#This Row],[Grup justificat     (fer servir opcions de la llista desplegable)]]</f>
        <v>0</v>
      </c>
      <c r="AC855" s="182"/>
      <c r="AD855" s="39"/>
      <c r="AE855" s="131">
        <f>ROUND((AF855/100)*756*Taula1[[#This Row],[Mesos naturals sencers treballats període justificat (01/01/2023 - 31/03/2023)]],2)</f>
        <v>0</v>
      </c>
      <c r="AF855" s="81">
        <f>Taula1[[#This Row],[% Jornada segons contracte
(no posar el símbol %) ]]-Taula1[[#This Row],[% Reducció salari per baix rendiment        (no posar el símbol %)]]</f>
        <v>0</v>
      </c>
      <c r="AG855" s="131">
        <f>ROUND((AH855/100)*24.8547945*Taula1[[#This Row],[Dies treballats període justificat (01/01/2023 - 31/03/2023)              no comptabilitzats com a mes natural sencer]],2)</f>
        <v>0</v>
      </c>
      <c r="AH855" s="79">
        <f>Taula1[[#This Row],[% Jornada segons contracte
(no posar el símbol %) ]]-Taula1[[#This Row],[% Reducció salari per baix rendiment        (no posar el símbol %)]]</f>
        <v>0</v>
      </c>
      <c r="AI855" s="131">
        <f t="shared" si="209"/>
        <v>0</v>
      </c>
      <c r="AJ855" s="39"/>
      <c r="AK855" s="131">
        <f>ROUND((AL855/100)*756*Taula1[[#This Row],[Espai reservat Administració  (mesos)]],2)</f>
        <v>0</v>
      </c>
      <c r="AL855" s="81">
        <f>Taula1[[#This Row],[% Jornada segons contracte
(no posar el símbol %) ]]-Taula1[[#This Row],[% Reducció salari per baix rendiment        (no posar el símbol %)]]</f>
        <v>0</v>
      </c>
      <c r="AM855" s="131">
        <f>ROUND((AN855/100)*24.8547945*Taula1[[#This Row],[Espai reservat Administració (dies)]],2)</f>
        <v>0</v>
      </c>
      <c r="AN855" s="79">
        <f>Taula1[[#This Row],[% Jornada segons contracte
(no posar el símbol %) ]]-Taula1[[#This Row],[% Reducció salari per baix rendiment        (no posar el símbol %)]]</f>
        <v>0</v>
      </c>
      <c r="AO855" s="131">
        <f t="shared" si="210"/>
        <v>0</v>
      </c>
      <c r="AP855" s="87"/>
      <c r="AQ855" s="137">
        <f>ROUND((AR855/100)*693*Taula1[[#This Row],[Mesos naturals sencers treballats període justificat (01/01/2023 - 31/03/2023)]],2)</f>
        <v>0</v>
      </c>
      <c r="AR855" s="90">
        <f>Taula1[[#This Row],[% Jornada segons contracte
(no posar el símbol %) ]]-Taula1[[#This Row],[% Reducció salari per baix rendiment        (no posar el símbol %)]]</f>
        <v>0</v>
      </c>
      <c r="AS855" s="137">
        <f>ROUND((AT855/100)*22.78356164*Taula1[[#This Row],[Dies treballats període justificat (01/01/2023 - 31/03/2023)              no comptabilitzats com a mes natural sencer]],2)</f>
        <v>0</v>
      </c>
      <c r="AT855" s="90">
        <f>Taula1[[#This Row],[% Jornada segons contracte
(no posar el símbol %) ]]-Taula1[[#This Row],[% Reducció salari per baix rendiment        (no posar el símbol %)]]</f>
        <v>0</v>
      </c>
      <c r="AU855" s="137">
        <f t="shared" si="211"/>
        <v>0</v>
      </c>
      <c r="AV855" s="87"/>
      <c r="AW855" s="136">
        <f>ROUND((AX855/100)*693*Taula1[[#This Row],[Espai reservat Administració  (mesos)]],2)</f>
        <v>0</v>
      </c>
      <c r="AX855" s="90">
        <f>Taula1[[#This Row],[% Jornada segons contracte
(no posar el símbol %) ]]-Taula1[[#This Row],[% Reducció salari per baix rendiment        (no posar el símbol %)]]</f>
        <v>0</v>
      </c>
      <c r="AY855" s="131">
        <f>ROUND((AZ855/100)*22.78356164*Taula1[[#This Row],[Espai reservat Administració (dies)]],2)</f>
        <v>0</v>
      </c>
      <c r="AZ855" s="81">
        <f>Taula1[[#This Row],[% Jornada segons contracte
(no posar el símbol %) ]]-Taula1[[#This Row],[% Reducció salari per baix rendiment        (no posar el símbol %)]]</f>
        <v>0</v>
      </c>
      <c r="BA855" s="82">
        <f t="shared" si="212"/>
        <v>0</v>
      </c>
      <c r="BB855" s="41"/>
      <c r="BC855" s="131">
        <f>IF(Taula1[[#This Row],[Grup justificat     (fer servir opcions de la llista desplegable)]]=1,AI855,0)</f>
        <v>0</v>
      </c>
      <c r="BD855" s="131">
        <f>IF(Taula1[[#This Row],[Grup justificat     (fer servir opcions de la llista desplegable)]]=2,AU855,0)</f>
        <v>0</v>
      </c>
      <c r="BE855" s="41"/>
      <c r="BF855" s="131">
        <f>IF(Taula1[[#This Row],[Espai reservat Administració]]=1,AO855,0)</f>
        <v>0</v>
      </c>
      <c r="BG855" s="82">
        <f>IF(Taula1[[#This Row],[Espai reservat Administració]]=2,BA855,0)</f>
        <v>0</v>
      </c>
      <c r="BH855" s="41"/>
      <c r="BI855" s="126">
        <f>IF(Taula1[[#This Row],[Grup justificat     (fer servir opcions de la llista desplegable)]]=1,1,0)</f>
        <v>0</v>
      </c>
      <c r="BJ855" s="126">
        <f>IF(Taula1[[#This Row],[Espai reservat Administració]]=1,1,0)</f>
        <v>0</v>
      </c>
      <c r="BK855" s="111"/>
      <c r="BL855" s="126">
        <f>IF(Taula1[[#This Row],[Grup justificat     (fer servir opcions de la llista desplegable)]]=2,1,0)</f>
        <v>0</v>
      </c>
      <c r="BM855" s="126">
        <f>IF(Taula1[[#This Row],[Espai reservat Administració]]=2,1,0)</f>
        <v>0</v>
      </c>
      <c r="BN855" s="73"/>
      <c r="BO855" s="73"/>
      <c r="BP855" s="73"/>
      <c r="BQ855" s="73"/>
      <c r="BR855" s="73"/>
      <c r="BS855" s="73"/>
      <c r="BT855" s="73"/>
      <c r="BU855" s="73"/>
      <c r="BV855" s="73"/>
      <c r="BW855" s="73"/>
      <c r="BX855" s="73"/>
      <c r="BY855" s="73"/>
      <c r="BZ855" s="73"/>
      <c r="CA855" s="73"/>
      <c r="CB855" s="73"/>
      <c r="CC855" s="73"/>
      <c r="CD855" s="73"/>
      <c r="CE855" s="73"/>
      <c r="CF855" s="73"/>
      <c r="CG855" s="63">
        <f t="shared" si="213"/>
        <v>0</v>
      </c>
      <c r="CH855" s="63">
        <f t="shared" si="214"/>
        <v>0</v>
      </c>
      <c r="CI855" s="73"/>
      <c r="CJ855" s="63">
        <f>IF(Taula1[[#This Row],[Tipus de contracte                                  (fer servir opcions de la llista desplegable)]]="Indefinit",1,0)</f>
        <v>0</v>
      </c>
      <c r="CK855" s="63">
        <f>IF(Taula1[[#This Row],[Tipus de contracte                                  (fer servir opcions de la llista desplegable)]]="Temporal, igual o superior a 6 mesos",1,0)</f>
        <v>0</v>
      </c>
      <c r="CL855" s="63">
        <f>IF(Taula1[[#This Row],[Tipus de contracte                                  (fer servir opcions de la llista desplegable)]]="Substitució per IT",1,0)</f>
        <v>0</v>
      </c>
      <c r="CM855" s="73"/>
      <c r="CN855" s="63">
        <f>IF(Taula1[[#This Row],[Relació llocs de treball]]&gt;=1,1,0)</f>
        <v>0</v>
      </c>
      <c r="CO855" s="73"/>
      <c r="CP855" s="63">
        <f>IF(Taula1[[#This Row],[Identitat de gènere                                                          (fer servir opcions de la llista desplegable)]]="Home",1,0)</f>
        <v>0</v>
      </c>
      <c r="CQ855" s="63">
        <f>IF(Taula1[[#This Row],[Identitat de gènere                                                          (fer servir opcions de la llista desplegable)]]="Dona",1,0)</f>
        <v>0</v>
      </c>
      <c r="CR855" s="63">
        <f>IF(Taula1[[#This Row],[Identitat de gènere                                                          (fer servir opcions de la llista desplegable)]]="No binari",1,0)</f>
        <v>0</v>
      </c>
      <c r="CS855" s="73"/>
      <c r="CT855" s="63">
        <f t="shared" si="208"/>
        <v>0</v>
      </c>
      <c r="CU855" s="64">
        <f t="shared" si="215"/>
        <v>0</v>
      </c>
      <c r="CW855" s="64">
        <f t="shared" si="216"/>
        <v>0</v>
      </c>
      <c r="CX855" s="64">
        <f t="shared" si="217"/>
        <v>0</v>
      </c>
      <c r="CY855" s="64">
        <f t="shared" si="218"/>
        <v>0</v>
      </c>
      <c r="CZ855" s="64">
        <f t="shared" si="219"/>
        <v>0</v>
      </c>
      <c r="DB855" s="64">
        <f t="shared" si="220"/>
        <v>0</v>
      </c>
      <c r="DC855" s="64">
        <f t="shared" si="221"/>
        <v>0</v>
      </c>
      <c r="DD855" s="64">
        <f t="shared" si="222"/>
        <v>0</v>
      </c>
      <c r="DE855" s="64">
        <f t="shared" si="223"/>
        <v>0</v>
      </c>
    </row>
    <row r="856" spans="2:109" x14ac:dyDescent="0.3">
      <c r="B856" s="167"/>
      <c r="C856" s="186"/>
      <c r="D856" s="2"/>
      <c r="E856" s="67"/>
      <c r="F856" s="5"/>
      <c r="G856" s="5"/>
      <c r="H856" s="187"/>
      <c r="I856" s="111" t="str">
        <f ca="1">IF(Taula1[[#This Row],[Data naixement (format dd/mm/aaaa)]]="","0",DATEDIF(Taula1[[#This Row],[Data naixement (format dd/mm/aaaa)]],TODAY(),"Y"))</f>
        <v>0</v>
      </c>
      <c r="J856" s="6"/>
      <c r="K856" s="6"/>
      <c r="L856" s="6"/>
      <c r="M856" s="6"/>
      <c r="N856" s="56"/>
      <c r="O856" s="56"/>
      <c r="P856" s="56"/>
      <c r="Q856" s="6"/>
      <c r="R856" s="7"/>
      <c r="S856" s="143">
        <f>Taula1[[#This Row],[Mesos naturals sencers treballats període justificat (01/01/2023 - 31/03/2023)]]</f>
        <v>0</v>
      </c>
      <c r="T856" s="194">
        <f>Taula1[[#This Row],[Dies treballats període justificat (01/01/2023 - 31/03/2023)              no comptabilitzats com a mes natural sencer]]</f>
        <v>0</v>
      </c>
      <c r="U856" s="12"/>
      <c r="V856" s="7"/>
      <c r="W856" s="188"/>
      <c r="X856" s="188"/>
      <c r="Y856" s="188"/>
      <c r="Z856" s="188"/>
      <c r="AA856" s="190"/>
      <c r="AB856" s="143">
        <f>Taula1[[#This Row],[Grup justificat     (fer servir opcions de la llista desplegable)]]</f>
        <v>0</v>
      </c>
      <c r="AC856" s="182"/>
      <c r="AD856" s="39"/>
      <c r="AE856" s="131">
        <f>ROUND((AF856/100)*756*Taula1[[#This Row],[Mesos naturals sencers treballats període justificat (01/01/2023 - 31/03/2023)]],2)</f>
        <v>0</v>
      </c>
      <c r="AF856" s="81">
        <f>Taula1[[#This Row],[% Jornada segons contracte
(no posar el símbol %) ]]-Taula1[[#This Row],[% Reducció salari per baix rendiment        (no posar el símbol %)]]</f>
        <v>0</v>
      </c>
      <c r="AG856" s="131">
        <f>ROUND((AH856/100)*24.8547945*Taula1[[#This Row],[Dies treballats període justificat (01/01/2023 - 31/03/2023)              no comptabilitzats com a mes natural sencer]],2)</f>
        <v>0</v>
      </c>
      <c r="AH856" s="79">
        <f>Taula1[[#This Row],[% Jornada segons contracte
(no posar el símbol %) ]]-Taula1[[#This Row],[% Reducció salari per baix rendiment        (no posar el símbol %)]]</f>
        <v>0</v>
      </c>
      <c r="AI856" s="131">
        <f t="shared" si="209"/>
        <v>0</v>
      </c>
      <c r="AJ856" s="39"/>
      <c r="AK856" s="131">
        <f>ROUND((AL856/100)*756*Taula1[[#This Row],[Espai reservat Administració  (mesos)]],2)</f>
        <v>0</v>
      </c>
      <c r="AL856" s="81">
        <f>Taula1[[#This Row],[% Jornada segons contracte
(no posar el símbol %) ]]-Taula1[[#This Row],[% Reducció salari per baix rendiment        (no posar el símbol %)]]</f>
        <v>0</v>
      </c>
      <c r="AM856" s="131">
        <f>ROUND((AN856/100)*24.8547945*Taula1[[#This Row],[Espai reservat Administració (dies)]],2)</f>
        <v>0</v>
      </c>
      <c r="AN856" s="79">
        <f>Taula1[[#This Row],[% Jornada segons contracte
(no posar el símbol %) ]]-Taula1[[#This Row],[% Reducció salari per baix rendiment        (no posar el símbol %)]]</f>
        <v>0</v>
      </c>
      <c r="AO856" s="131">
        <f t="shared" si="210"/>
        <v>0</v>
      </c>
      <c r="AP856" s="87"/>
      <c r="AQ856" s="137">
        <f>ROUND((AR856/100)*693*Taula1[[#This Row],[Mesos naturals sencers treballats període justificat (01/01/2023 - 31/03/2023)]],2)</f>
        <v>0</v>
      </c>
      <c r="AR856" s="90">
        <f>Taula1[[#This Row],[% Jornada segons contracte
(no posar el símbol %) ]]-Taula1[[#This Row],[% Reducció salari per baix rendiment        (no posar el símbol %)]]</f>
        <v>0</v>
      </c>
      <c r="AS856" s="137">
        <f>ROUND((AT856/100)*22.78356164*Taula1[[#This Row],[Dies treballats període justificat (01/01/2023 - 31/03/2023)              no comptabilitzats com a mes natural sencer]],2)</f>
        <v>0</v>
      </c>
      <c r="AT856" s="90">
        <f>Taula1[[#This Row],[% Jornada segons contracte
(no posar el símbol %) ]]-Taula1[[#This Row],[% Reducció salari per baix rendiment        (no posar el símbol %)]]</f>
        <v>0</v>
      </c>
      <c r="AU856" s="137">
        <f t="shared" si="211"/>
        <v>0</v>
      </c>
      <c r="AV856" s="87"/>
      <c r="AW856" s="136">
        <f>ROUND((AX856/100)*693*Taula1[[#This Row],[Espai reservat Administració  (mesos)]],2)</f>
        <v>0</v>
      </c>
      <c r="AX856" s="90">
        <f>Taula1[[#This Row],[% Jornada segons contracte
(no posar el símbol %) ]]-Taula1[[#This Row],[% Reducció salari per baix rendiment        (no posar el símbol %)]]</f>
        <v>0</v>
      </c>
      <c r="AY856" s="131">
        <f>ROUND((AZ856/100)*22.78356164*Taula1[[#This Row],[Espai reservat Administració (dies)]],2)</f>
        <v>0</v>
      </c>
      <c r="AZ856" s="81">
        <f>Taula1[[#This Row],[% Jornada segons contracte
(no posar el símbol %) ]]-Taula1[[#This Row],[% Reducció salari per baix rendiment        (no posar el símbol %)]]</f>
        <v>0</v>
      </c>
      <c r="BA856" s="82">
        <f t="shared" si="212"/>
        <v>0</v>
      </c>
      <c r="BB856" s="41"/>
      <c r="BC856" s="131">
        <f>IF(Taula1[[#This Row],[Grup justificat     (fer servir opcions de la llista desplegable)]]=1,AI856,0)</f>
        <v>0</v>
      </c>
      <c r="BD856" s="131">
        <f>IF(Taula1[[#This Row],[Grup justificat     (fer servir opcions de la llista desplegable)]]=2,AU856,0)</f>
        <v>0</v>
      </c>
      <c r="BE856" s="41"/>
      <c r="BF856" s="131">
        <f>IF(Taula1[[#This Row],[Espai reservat Administració]]=1,AO856,0)</f>
        <v>0</v>
      </c>
      <c r="BG856" s="82">
        <f>IF(Taula1[[#This Row],[Espai reservat Administració]]=2,BA856,0)</f>
        <v>0</v>
      </c>
      <c r="BH856" s="41"/>
      <c r="BI856" s="126">
        <f>IF(Taula1[[#This Row],[Grup justificat     (fer servir opcions de la llista desplegable)]]=1,1,0)</f>
        <v>0</v>
      </c>
      <c r="BJ856" s="126">
        <f>IF(Taula1[[#This Row],[Espai reservat Administració]]=1,1,0)</f>
        <v>0</v>
      </c>
      <c r="BK856" s="111"/>
      <c r="BL856" s="126">
        <f>IF(Taula1[[#This Row],[Grup justificat     (fer servir opcions de la llista desplegable)]]=2,1,0)</f>
        <v>0</v>
      </c>
      <c r="BM856" s="126">
        <f>IF(Taula1[[#This Row],[Espai reservat Administració]]=2,1,0)</f>
        <v>0</v>
      </c>
      <c r="BN856" s="73"/>
      <c r="BO856" s="73"/>
      <c r="BP856" s="73"/>
      <c r="BQ856" s="73"/>
      <c r="BR856" s="73"/>
      <c r="BS856" s="73"/>
      <c r="BT856" s="73"/>
      <c r="BU856" s="73"/>
      <c r="BV856" s="73"/>
      <c r="BW856" s="73"/>
      <c r="BX856" s="73"/>
      <c r="BY856" s="73"/>
      <c r="BZ856" s="73"/>
      <c r="CA856" s="73"/>
      <c r="CB856" s="73"/>
      <c r="CC856" s="73"/>
      <c r="CD856" s="73"/>
      <c r="CE856" s="73"/>
      <c r="CF856" s="73"/>
      <c r="CG856" s="63">
        <f t="shared" si="213"/>
        <v>0</v>
      </c>
      <c r="CH856" s="63">
        <f t="shared" si="214"/>
        <v>0</v>
      </c>
      <c r="CI856" s="73"/>
      <c r="CJ856" s="63">
        <f>IF(Taula1[[#This Row],[Tipus de contracte                                  (fer servir opcions de la llista desplegable)]]="Indefinit",1,0)</f>
        <v>0</v>
      </c>
      <c r="CK856" s="63">
        <f>IF(Taula1[[#This Row],[Tipus de contracte                                  (fer servir opcions de la llista desplegable)]]="Temporal, igual o superior a 6 mesos",1,0)</f>
        <v>0</v>
      </c>
      <c r="CL856" s="63">
        <f>IF(Taula1[[#This Row],[Tipus de contracte                                  (fer servir opcions de la llista desplegable)]]="Substitució per IT",1,0)</f>
        <v>0</v>
      </c>
      <c r="CM856" s="73"/>
      <c r="CN856" s="63">
        <f>IF(Taula1[[#This Row],[Relació llocs de treball]]&gt;=1,1,0)</f>
        <v>0</v>
      </c>
      <c r="CO856" s="73"/>
      <c r="CP856" s="63">
        <f>IF(Taula1[[#This Row],[Identitat de gènere                                                          (fer servir opcions de la llista desplegable)]]="Home",1,0)</f>
        <v>0</v>
      </c>
      <c r="CQ856" s="63">
        <f>IF(Taula1[[#This Row],[Identitat de gènere                                                          (fer servir opcions de la llista desplegable)]]="Dona",1,0)</f>
        <v>0</v>
      </c>
      <c r="CR856" s="63">
        <f>IF(Taula1[[#This Row],[Identitat de gènere                                                          (fer servir opcions de la llista desplegable)]]="No binari",1,0)</f>
        <v>0</v>
      </c>
      <c r="CS856" s="73"/>
      <c r="CT856" s="63">
        <f t="shared" si="208"/>
        <v>0</v>
      </c>
      <c r="CU856" s="64">
        <f t="shared" si="215"/>
        <v>0</v>
      </c>
      <c r="CW856" s="64">
        <f t="shared" si="216"/>
        <v>0</v>
      </c>
      <c r="CX856" s="64">
        <f t="shared" si="217"/>
        <v>0</v>
      </c>
      <c r="CY856" s="64">
        <f t="shared" si="218"/>
        <v>0</v>
      </c>
      <c r="CZ856" s="64">
        <f t="shared" si="219"/>
        <v>0</v>
      </c>
      <c r="DB856" s="64">
        <f t="shared" si="220"/>
        <v>0</v>
      </c>
      <c r="DC856" s="64">
        <f t="shared" si="221"/>
        <v>0</v>
      </c>
      <c r="DD856" s="64">
        <f t="shared" si="222"/>
        <v>0</v>
      </c>
      <c r="DE856" s="64">
        <f t="shared" si="223"/>
        <v>0</v>
      </c>
    </row>
    <row r="857" spans="2:109" x14ac:dyDescent="0.3">
      <c r="B857" s="167"/>
      <c r="C857" s="186"/>
      <c r="D857" s="2"/>
      <c r="E857" s="67"/>
      <c r="F857" s="5"/>
      <c r="G857" s="5"/>
      <c r="H857" s="187"/>
      <c r="I857" s="111" t="str">
        <f ca="1">IF(Taula1[[#This Row],[Data naixement (format dd/mm/aaaa)]]="","0",DATEDIF(Taula1[[#This Row],[Data naixement (format dd/mm/aaaa)]],TODAY(),"Y"))</f>
        <v>0</v>
      </c>
      <c r="J857" s="6"/>
      <c r="K857" s="6"/>
      <c r="L857" s="6"/>
      <c r="M857" s="6"/>
      <c r="N857" s="56"/>
      <c r="O857" s="56"/>
      <c r="P857" s="56"/>
      <c r="Q857" s="6"/>
      <c r="R857" s="7"/>
      <c r="S857" s="143">
        <f>Taula1[[#This Row],[Mesos naturals sencers treballats període justificat (01/01/2023 - 31/03/2023)]]</f>
        <v>0</v>
      </c>
      <c r="T857" s="194">
        <f>Taula1[[#This Row],[Dies treballats període justificat (01/01/2023 - 31/03/2023)              no comptabilitzats com a mes natural sencer]]</f>
        <v>0</v>
      </c>
      <c r="U857" s="12"/>
      <c r="V857" s="7"/>
      <c r="W857" s="188"/>
      <c r="X857" s="188"/>
      <c r="Y857" s="188"/>
      <c r="Z857" s="188"/>
      <c r="AA857" s="190"/>
      <c r="AB857" s="143">
        <f>Taula1[[#This Row],[Grup justificat     (fer servir opcions de la llista desplegable)]]</f>
        <v>0</v>
      </c>
      <c r="AC857" s="182"/>
      <c r="AD857" s="39"/>
      <c r="AE857" s="131">
        <f>ROUND((AF857/100)*756*Taula1[[#This Row],[Mesos naturals sencers treballats període justificat (01/01/2023 - 31/03/2023)]],2)</f>
        <v>0</v>
      </c>
      <c r="AF857" s="81">
        <f>Taula1[[#This Row],[% Jornada segons contracte
(no posar el símbol %) ]]-Taula1[[#This Row],[% Reducció salari per baix rendiment        (no posar el símbol %)]]</f>
        <v>0</v>
      </c>
      <c r="AG857" s="131">
        <f>ROUND((AH857/100)*24.8547945*Taula1[[#This Row],[Dies treballats període justificat (01/01/2023 - 31/03/2023)              no comptabilitzats com a mes natural sencer]],2)</f>
        <v>0</v>
      </c>
      <c r="AH857" s="79">
        <f>Taula1[[#This Row],[% Jornada segons contracte
(no posar el símbol %) ]]-Taula1[[#This Row],[% Reducció salari per baix rendiment        (no posar el símbol %)]]</f>
        <v>0</v>
      </c>
      <c r="AI857" s="131">
        <f t="shared" si="209"/>
        <v>0</v>
      </c>
      <c r="AJ857" s="39"/>
      <c r="AK857" s="131">
        <f>ROUND((AL857/100)*756*Taula1[[#This Row],[Espai reservat Administració  (mesos)]],2)</f>
        <v>0</v>
      </c>
      <c r="AL857" s="81">
        <f>Taula1[[#This Row],[% Jornada segons contracte
(no posar el símbol %) ]]-Taula1[[#This Row],[% Reducció salari per baix rendiment        (no posar el símbol %)]]</f>
        <v>0</v>
      </c>
      <c r="AM857" s="131">
        <f>ROUND((AN857/100)*24.8547945*Taula1[[#This Row],[Espai reservat Administració (dies)]],2)</f>
        <v>0</v>
      </c>
      <c r="AN857" s="79">
        <f>Taula1[[#This Row],[% Jornada segons contracte
(no posar el símbol %) ]]-Taula1[[#This Row],[% Reducció salari per baix rendiment        (no posar el símbol %)]]</f>
        <v>0</v>
      </c>
      <c r="AO857" s="131">
        <f t="shared" si="210"/>
        <v>0</v>
      </c>
      <c r="AP857" s="87"/>
      <c r="AQ857" s="137">
        <f>ROUND((AR857/100)*693*Taula1[[#This Row],[Mesos naturals sencers treballats període justificat (01/01/2023 - 31/03/2023)]],2)</f>
        <v>0</v>
      </c>
      <c r="AR857" s="90">
        <f>Taula1[[#This Row],[% Jornada segons contracte
(no posar el símbol %) ]]-Taula1[[#This Row],[% Reducció salari per baix rendiment        (no posar el símbol %)]]</f>
        <v>0</v>
      </c>
      <c r="AS857" s="137">
        <f>ROUND((AT857/100)*22.78356164*Taula1[[#This Row],[Dies treballats període justificat (01/01/2023 - 31/03/2023)              no comptabilitzats com a mes natural sencer]],2)</f>
        <v>0</v>
      </c>
      <c r="AT857" s="90">
        <f>Taula1[[#This Row],[% Jornada segons contracte
(no posar el símbol %) ]]-Taula1[[#This Row],[% Reducció salari per baix rendiment        (no posar el símbol %)]]</f>
        <v>0</v>
      </c>
      <c r="AU857" s="137">
        <f t="shared" si="211"/>
        <v>0</v>
      </c>
      <c r="AV857" s="87"/>
      <c r="AW857" s="136">
        <f>ROUND((AX857/100)*693*Taula1[[#This Row],[Espai reservat Administració  (mesos)]],2)</f>
        <v>0</v>
      </c>
      <c r="AX857" s="90">
        <f>Taula1[[#This Row],[% Jornada segons contracte
(no posar el símbol %) ]]-Taula1[[#This Row],[% Reducció salari per baix rendiment        (no posar el símbol %)]]</f>
        <v>0</v>
      </c>
      <c r="AY857" s="131">
        <f>ROUND((AZ857/100)*22.78356164*Taula1[[#This Row],[Espai reservat Administració (dies)]],2)</f>
        <v>0</v>
      </c>
      <c r="AZ857" s="81">
        <f>Taula1[[#This Row],[% Jornada segons contracte
(no posar el símbol %) ]]-Taula1[[#This Row],[% Reducció salari per baix rendiment        (no posar el símbol %)]]</f>
        <v>0</v>
      </c>
      <c r="BA857" s="82">
        <f t="shared" si="212"/>
        <v>0</v>
      </c>
      <c r="BB857" s="41"/>
      <c r="BC857" s="131">
        <f>IF(Taula1[[#This Row],[Grup justificat     (fer servir opcions de la llista desplegable)]]=1,AI857,0)</f>
        <v>0</v>
      </c>
      <c r="BD857" s="131">
        <f>IF(Taula1[[#This Row],[Grup justificat     (fer servir opcions de la llista desplegable)]]=2,AU857,0)</f>
        <v>0</v>
      </c>
      <c r="BE857" s="41"/>
      <c r="BF857" s="131">
        <f>IF(Taula1[[#This Row],[Espai reservat Administració]]=1,AO857,0)</f>
        <v>0</v>
      </c>
      <c r="BG857" s="82">
        <f>IF(Taula1[[#This Row],[Espai reservat Administració]]=2,BA857,0)</f>
        <v>0</v>
      </c>
      <c r="BH857" s="41"/>
      <c r="BI857" s="126">
        <f>IF(Taula1[[#This Row],[Grup justificat     (fer servir opcions de la llista desplegable)]]=1,1,0)</f>
        <v>0</v>
      </c>
      <c r="BJ857" s="126">
        <f>IF(Taula1[[#This Row],[Espai reservat Administració]]=1,1,0)</f>
        <v>0</v>
      </c>
      <c r="BK857" s="111"/>
      <c r="BL857" s="126">
        <f>IF(Taula1[[#This Row],[Grup justificat     (fer servir opcions de la llista desplegable)]]=2,1,0)</f>
        <v>0</v>
      </c>
      <c r="BM857" s="126">
        <f>IF(Taula1[[#This Row],[Espai reservat Administració]]=2,1,0)</f>
        <v>0</v>
      </c>
      <c r="BN857" s="73"/>
      <c r="BO857" s="73"/>
      <c r="BP857" s="73"/>
      <c r="BQ857" s="73"/>
      <c r="BR857" s="73"/>
      <c r="BS857" s="73"/>
      <c r="BT857" s="73"/>
      <c r="BU857" s="73"/>
      <c r="BV857" s="73"/>
      <c r="BW857" s="73"/>
      <c r="BX857" s="73"/>
      <c r="BY857" s="73"/>
      <c r="BZ857" s="73"/>
      <c r="CA857" s="73"/>
      <c r="CB857" s="73"/>
      <c r="CC857" s="73"/>
      <c r="CD857" s="73"/>
      <c r="CE857" s="73"/>
      <c r="CF857" s="73"/>
      <c r="CG857" s="63">
        <f t="shared" si="213"/>
        <v>0</v>
      </c>
      <c r="CH857" s="63">
        <f t="shared" si="214"/>
        <v>0</v>
      </c>
      <c r="CI857" s="73"/>
      <c r="CJ857" s="63">
        <f>IF(Taula1[[#This Row],[Tipus de contracte                                  (fer servir opcions de la llista desplegable)]]="Indefinit",1,0)</f>
        <v>0</v>
      </c>
      <c r="CK857" s="63">
        <f>IF(Taula1[[#This Row],[Tipus de contracte                                  (fer servir opcions de la llista desplegable)]]="Temporal, igual o superior a 6 mesos",1,0)</f>
        <v>0</v>
      </c>
      <c r="CL857" s="63">
        <f>IF(Taula1[[#This Row],[Tipus de contracte                                  (fer servir opcions de la llista desplegable)]]="Substitució per IT",1,0)</f>
        <v>0</v>
      </c>
      <c r="CM857" s="73"/>
      <c r="CN857" s="63">
        <f>IF(Taula1[[#This Row],[Relació llocs de treball]]&gt;=1,1,0)</f>
        <v>0</v>
      </c>
      <c r="CO857" s="73"/>
      <c r="CP857" s="63">
        <f>IF(Taula1[[#This Row],[Identitat de gènere                                                          (fer servir opcions de la llista desplegable)]]="Home",1,0)</f>
        <v>0</v>
      </c>
      <c r="CQ857" s="63">
        <f>IF(Taula1[[#This Row],[Identitat de gènere                                                          (fer servir opcions de la llista desplegable)]]="Dona",1,0)</f>
        <v>0</v>
      </c>
      <c r="CR857" s="63">
        <f>IF(Taula1[[#This Row],[Identitat de gènere                                                          (fer servir opcions de la llista desplegable)]]="No binari",1,0)</f>
        <v>0</v>
      </c>
      <c r="CS857" s="73"/>
      <c r="CT857" s="63">
        <f t="shared" si="208"/>
        <v>0</v>
      </c>
      <c r="CU857" s="64">
        <f t="shared" si="215"/>
        <v>0</v>
      </c>
      <c r="CW857" s="64">
        <f t="shared" si="216"/>
        <v>0</v>
      </c>
      <c r="CX857" s="64">
        <f t="shared" si="217"/>
        <v>0</v>
      </c>
      <c r="CY857" s="64">
        <f t="shared" si="218"/>
        <v>0</v>
      </c>
      <c r="CZ857" s="64">
        <f t="shared" si="219"/>
        <v>0</v>
      </c>
      <c r="DB857" s="64">
        <f t="shared" si="220"/>
        <v>0</v>
      </c>
      <c r="DC857" s="64">
        <f t="shared" si="221"/>
        <v>0</v>
      </c>
      <c r="DD857" s="64">
        <f t="shared" si="222"/>
        <v>0</v>
      </c>
      <c r="DE857" s="64">
        <f t="shared" si="223"/>
        <v>0</v>
      </c>
    </row>
    <row r="858" spans="2:109" x14ac:dyDescent="0.3">
      <c r="B858" s="167"/>
      <c r="C858" s="186"/>
      <c r="D858" s="2"/>
      <c r="E858" s="67"/>
      <c r="F858" s="5"/>
      <c r="G858" s="5"/>
      <c r="H858" s="187"/>
      <c r="I858" s="111" t="str">
        <f ca="1">IF(Taula1[[#This Row],[Data naixement (format dd/mm/aaaa)]]="","0",DATEDIF(Taula1[[#This Row],[Data naixement (format dd/mm/aaaa)]],TODAY(),"Y"))</f>
        <v>0</v>
      </c>
      <c r="J858" s="6"/>
      <c r="K858" s="6"/>
      <c r="L858" s="6"/>
      <c r="M858" s="6"/>
      <c r="N858" s="56"/>
      <c r="O858" s="56"/>
      <c r="P858" s="56"/>
      <c r="Q858" s="6"/>
      <c r="R858" s="7"/>
      <c r="S858" s="143">
        <f>Taula1[[#This Row],[Mesos naturals sencers treballats període justificat (01/01/2023 - 31/03/2023)]]</f>
        <v>0</v>
      </c>
      <c r="T858" s="194">
        <f>Taula1[[#This Row],[Dies treballats període justificat (01/01/2023 - 31/03/2023)              no comptabilitzats com a mes natural sencer]]</f>
        <v>0</v>
      </c>
      <c r="U858" s="12"/>
      <c r="V858" s="7"/>
      <c r="W858" s="188"/>
      <c r="X858" s="188"/>
      <c r="Y858" s="188"/>
      <c r="Z858" s="188"/>
      <c r="AA858" s="190"/>
      <c r="AB858" s="143">
        <f>Taula1[[#This Row],[Grup justificat     (fer servir opcions de la llista desplegable)]]</f>
        <v>0</v>
      </c>
      <c r="AC858" s="182"/>
      <c r="AD858" s="39"/>
      <c r="AE858" s="131">
        <f>ROUND((AF858/100)*756*Taula1[[#This Row],[Mesos naturals sencers treballats període justificat (01/01/2023 - 31/03/2023)]],2)</f>
        <v>0</v>
      </c>
      <c r="AF858" s="81">
        <f>Taula1[[#This Row],[% Jornada segons contracte
(no posar el símbol %) ]]-Taula1[[#This Row],[% Reducció salari per baix rendiment        (no posar el símbol %)]]</f>
        <v>0</v>
      </c>
      <c r="AG858" s="131">
        <f>ROUND((AH858/100)*24.8547945*Taula1[[#This Row],[Dies treballats període justificat (01/01/2023 - 31/03/2023)              no comptabilitzats com a mes natural sencer]],2)</f>
        <v>0</v>
      </c>
      <c r="AH858" s="79">
        <f>Taula1[[#This Row],[% Jornada segons contracte
(no posar el símbol %) ]]-Taula1[[#This Row],[% Reducció salari per baix rendiment        (no posar el símbol %)]]</f>
        <v>0</v>
      </c>
      <c r="AI858" s="131">
        <f t="shared" si="209"/>
        <v>0</v>
      </c>
      <c r="AJ858" s="39"/>
      <c r="AK858" s="131">
        <f>ROUND((AL858/100)*756*Taula1[[#This Row],[Espai reservat Administració  (mesos)]],2)</f>
        <v>0</v>
      </c>
      <c r="AL858" s="81">
        <f>Taula1[[#This Row],[% Jornada segons contracte
(no posar el símbol %) ]]-Taula1[[#This Row],[% Reducció salari per baix rendiment        (no posar el símbol %)]]</f>
        <v>0</v>
      </c>
      <c r="AM858" s="131">
        <f>ROUND((AN858/100)*24.8547945*Taula1[[#This Row],[Espai reservat Administració (dies)]],2)</f>
        <v>0</v>
      </c>
      <c r="AN858" s="79">
        <f>Taula1[[#This Row],[% Jornada segons contracte
(no posar el símbol %) ]]-Taula1[[#This Row],[% Reducció salari per baix rendiment        (no posar el símbol %)]]</f>
        <v>0</v>
      </c>
      <c r="AO858" s="131">
        <f t="shared" si="210"/>
        <v>0</v>
      </c>
      <c r="AP858" s="87"/>
      <c r="AQ858" s="137">
        <f>ROUND((AR858/100)*693*Taula1[[#This Row],[Mesos naturals sencers treballats període justificat (01/01/2023 - 31/03/2023)]],2)</f>
        <v>0</v>
      </c>
      <c r="AR858" s="90">
        <f>Taula1[[#This Row],[% Jornada segons contracte
(no posar el símbol %) ]]-Taula1[[#This Row],[% Reducció salari per baix rendiment        (no posar el símbol %)]]</f>
        <v>0</v>
      </c>
      <c r="AS858" s="137">
        <f>ROUND((AT858/100)*22.78356164*Taula1[[#This Row],[Dies treballats període justificat (01/01/2023 - 31/03/2023)              no comptabilitzats com a mes natural sencer]],2)</f>
        <v>0</v>
      </c>
      <c r="AT858" s="90">
        <f>Taula1[[#This Row],[% Jornada segons contracte
(no posar el símbol %) ]]-Taula1[[#This Row],[% Reducció salari per baix rendiment        (no posar el símbol %)]]</f>
        <v>0</v>
      </c>
      <c r="AU858" s="137">
        <f t="shared" si="211"/>
        <v>0</v>
      </c>
      <c r="AV858" s="87"/>
      <c r="AW858" s="136">
        <f>ROUND((AX858/100)*693*Taula1[[#This Row],[Espai reservat Administració  (mesos)]],2)</f>
        <v>0</v>
      </c>
      <c r="AX858" s="90">
        <f>Taula1[[#This Row],[% Jornada segons contracte
(no posar el símbol %) ]]-Taula1[[#This Row],[% Reducció salari per baix rendiment        (no posar el símbol %)]]</f>
        <v>0</v>
      </c>
      <c r="AY858" s="131">
        <f>ROUND((AZ858/100)*22.78356164*Taula1[[#This Row],[Espai reservat Administració (dies)]],2)</f>
        <v>0</v>
      </c>
      <c r="AZ858" s="81">
        <f>Taula1[[#This Row],[% Jornada segons contracte
(no posar el símbol %) ]]-Taula1[[#This Row],[% Reducció salari per baix rendiment        (no posar el símbol %)]]</f>
        <v>0</v>
      </c>
      <c r="BA858" s="82">
        <f t="shared" si="212"/>
        <v>0</v>
      </c>
      <c r="BB858" s="41"/>
      <c r="BC858" s="131">
        <f>IF(Taula1[[#This Row],[Grup justificat     (fer servir opcions de la llista desplegable)]]=1,AI858,0)</f>
        <v>0</v>
      </c>
      <c r="BD858" s="131">
        <f>IF(Taula1[[#This Row],[Grup justificat     (fer servir opcions de la llista desplegable)]]=2,AU858,0)</f>
        <v>0</v>
      </c>
      <c r="BE858" s="41"/>
      <c r="BF858" s="131">
        <f>IF(Taula1[[#This Row],[Espai reservat Administració]]=1,AO858,0)</f>
        <v>0</v>
      </c>
      <c r="BG858" s="82">
        <f>IF(Taula1[[#This Row],[Espai reservat Administració]]=2,BA858,0)</f>
        <v>0</v>
      </c>
      <c r="BH858" s="41"/>
      <c r="BI858" s="126">
        <f>IF(Taula1[[#This Row],[Grup justificat     (fer servir opcions de la llista desplegable)]]=1,1,0)</f>
        <v>0</v>
      </c>
      <c r="BJ858" s="126">
        <f>IF(Taula1[[#This Row],[Espai reservat Administració]]=1,1,0)</f>
        <v>0</v>
      </c>
      <c r="BK858" s="111"/>
      <c r="BL858" s="126">
        <f>IF(Taula1[[#This Row],[Grup justificat     (fer servir opcions de la llista desplegable)]]=2,1,0)</f>
        <v>0</v>
      </c>
      <c r="BM858" s="126">
        <f>IF(Taula1[[#This Row],[Espai reservat Administració]]=2,1,0)</f>
        <v>0</v>
      </c>
      <c r="BN858" s="73"/>
      <c r="BO858" s="73"/>
      <c r="BP858" s="73"/>
      <c r="BQ858" s="73"/>
      <c r="BR858" s="73"/>
      <c r="BS858" s="73"/>
      <c r="BT858" s="73"/>
      <c r="BU858" s="73"/>
      <c r="BV858" s="73"/>
      <c r="BW858" s="73"/>
      <c r="BX858" s="73"/>
      <c r="BY858" s="73"/>
      <c r="BZ858" s="73"/>
      <c r="CA858" s="73"/>
      <c r="CB858" s="73"/>
      <c r="CC858" s="73"/>
      <c r="CD858" s="73"/>
      <c r="CE858" s="73"/>
      <c r="CF858" s="73"/>
      <c r="CG858" s="63">
        <f t="shared" si="213"/>
        <v>0</v>
      </c>
      <c r="CH858" s="63">
        <f t="shared" si="214"/>
        <v>0</v>
      </c>
      <c r="CI858" s="73"/>
      <c r="CJ858" s="63">
        <f>IF(Taula1[[#This Row],[Tipus de contracte                                  (fer servir opcions de la llista desplegable)]]="Indefinit",1,0)</f>
        <v>0</v>
      </c>
      <c r="CK858" s="63">
        <f>IF(Taula1[[#This Row],[Tipus de contracte                                  (fer servir opcions de la llista desplegable)]]="Temporal, igual o superior a 6 mesos",1,0)</f>
        <v>0</v>
      </c>
      <c r="CL858" s="63">
        <f>IF(Taula1[[#This Row],[Tipus de contracte                                  (fer servir opcions de la llista desplegable)]]="Substitució per IT",1,0)</f>
        <v>0</v>
      </c>
      <c r="CM858" s="73"/>
      <c r="CN858" s="63">
        <f>IF(Taula1[[#This Row],[Relació llocs de treball]]&gt;=1,1,0)</f>
        <v>0</v>
      </c>
      <c r="CO858" s="73"/>
      <c r="CP858" s="63">
        <f>IF(Taula1[[#This Row],[Identitat de gènere                                                          (fer servir opcions de la llista desplegable)]]="Home",1,0)</f>
        <v>0</v>
      </c>
      <c r="CQ858" s="63">
        <f>IF(Taula1[[#This Row],[Identitat de gènere                                                          (fer servir opcions de la llista desplegable)]]="Dona",1,0)</f>
        <v>0</v>
      </c>
      <c r="CR858" s="63">
        <f>IF(Taula1[[#This Row],[Identitat de gènere                                                          (fer servir opcions de la llista desplegable)]]="No binari",1,0)</f>
        <v>0</v>
      </c>
      <c r="CS858" s="73"/>
      <c r="CT858" s="63">
        <f t="shared" si="208"/>
        <v>0</v>
      </c>
      <c r="CU858" s="64">
        <f t="shared" si="215"/>
        <v>0</v>
      </c>
      <c r="CW858" s="64">
        <f t="shared" si="216"/>
        <v>0</v>
      </c>
      <c r="CX858" s="64">
        <f t="shared" si="217"/>
        <v>0</v>
      </c>
      <c r="CY858" s="64">
        <f t="shared" si="218"/>
        <v>0</v>
      </c>
      <c r="CZ858" s="64">
        <f t="shared" si="219"/>
        <v>0</v>
      </c>
      <c r="DB858" s="64">
        <f t="shared" si="220"/>
        <v>0</v>
      </c>
      <c r="DC858" s="64">
        <f t="shared" si="221"/>
        <v>0</v>
      </c>
      <c r="DD858" s="64">
        <f t="shared" si="222"/>
        <v>0</v>
      </c>
      <c r="DE858" s="64">
        <f t="shared" si="223"/>
        <v>0</v>
      </c>
    </row>
    <row r="859" spans="2:109" x14ac:dyDescent="0.3">
      <c r="B859" s="167"/>
      <c r="C859" s="186"/>
      <c r="D859" s="2"/>
      <c r="E859" s="67"/>
      <c r="F859" s="5"/>
      <c r="G859" s="5"/>
      <c r="H859" s="187"/>
      <c r="I859" s="111" t="str">
        <f ca="1">IF(Taula1[[#This Row],[Data naixement (format dd/mm/aaaa)]]="","0",DATEDIF(Taula1[[#This Row],[Data naixement (format dd/mm/aaaa)]],TODAY(),"Y"))</f>
        <v>0</v>
      </c>
      <c r="J859" s="6"/>
      <c r="K859" s="6"/>
      <c r="L859" s="6"/>
      <c r="M859" s="6"/>
      <c r="N859" s="56"/>
      <c r="O859" s="56"/>
      <c r="P859" s="56"/>
      <c r="Q859" s="6"/>
      <c r="R859" s="7"/>
      <c r="S859" s="143">
        <f>Taula1[[#This Row],[Mesos naturals sencers treballats període justificat (01/01/2023 - 31/03/2023)]]</f>
        <v>0</v>
      </c>
      <c r="T859" s="194">
        <f>Taula1[[#This Row],[Dies treballats període justificat (01/01/2023 - 31/03/2023)              no comptabilitzats com a mes natural sencer]]</f>
        <v>0</v>
      </c>
      <c r="U859" s="12"/>
      <c r="V859" s="7"/>
      <c r="W859" s="188"/>
      <c r="X859" s="188"/>
      <c r="Y859" s="188"/>
      <c r="Z859" s="188"/>
      <c r="AA859" s="190"/>
      <c r="AB859" s="143">
        <f>Taula1[[#This Row],[Grup justificat     (fer servir opcions de la llista desplegable)]]</f>
        <v>0</v>
      </c>
      <c r="AC859" s="182"/>
      <c r="AD859" s="39"/>
      <c r="AE859" s="131">
        <f>ROUND((AF859/100)*756*Taula1[[#This Row],[Mesos naturals sencers treballats període justificat (01/01/2023 - 31/03/2023)]],2)</f>
        <v>0</v>
      </c>
      <c r="AF859" s="81">
        <f>Taula1[[#This Row],[% Jornada segons contracte
(no posar el símbol %) ]]-Taula1[[#This Row],[% Reducció salari per baix rendiment        (no posar el símbol %)]]</f>
        <v>0</v>
      </c>
      <c r="AG859" s="131">
        <f>ROUND((AH859/100)*24.8547945*Taula1[[#This Row],[Dies treballats període justificat (01/01/2023 - 31/03/2023)              no comptabilitzats com a mes natural sencer]],2)</f>
        <v>0</v>
      </c>
      <c r="AH859" s="79">
        <f>Taula1[[#This Row],[% Jornada segons contracte
(no posar el símbol %) ]]-Taula1[[#This Row],[% Reducció salari per baix rendiment        (no posar el símbol %)]]</f>
        <v>0</v>
      </c>
      <c r="AI859" s="131">
        <f t="shared" si="209"/>
        <v>0</v>
      </c>
      <c r="AJ859" s="39"/>
      <c r="AK859" s="131">
        <f>ROUND((AL859/100)*756*Taula1[[#This Row],[Espai reservat Administració  (mesos)]],2)</f>
        <v>0</v>
      </c>
      <c r="AL859" s="81">
        <f>Taula1[[#This Row],[% Jornada segons contracte
(no posar el símbol %) ]]-Taula1[[#This Row],[% Reducció salari per baix rendiment        (no posar el símbol %)]]</f>
        <v>0</v>
      </c>
      <c r="AM859" s="131">
        <f>ROUND((AN859/100)*24.8547945*Taula1[[#This Row],[Espai reservat Administració (dies)]],2)</f>
        <v>0</v>
      </c>
      <c r="AN859" s="79">
        <f>Taula1[[#This Row],[% Jornada segons contracte
(no posar el símbol %) ]]-Taula1[[#This Row],[% Reducció salari per baix rendiment        (no posar el símbol %)]]</f>
        <v>0</v>
      </c>
      <c r="AO859" s="131">
        <f t="shared" si="210"/>
        <v>0</v>
      </c>
      <c r="AP859" s="87"/>
      <c r="AQ859" s="137">
        <f>ROUND((AR859/100)*693*Taula1[[#This Row],[Mesos naturals sencers treballats període justificat (01/01/2023 - 31/03/2023)]],2)</f>
        <v>0</v>
      </c>
      <c r="AR859" s="90">
        <f>Taula1[[#This Row],[% Jornada segons contracte
(no posar el símbol %) ]]-Taula1[[#This Row],[% Reducció salari per baix rendiment        (no posar el símbol %)]]</f>
        <v>0</v>
      </c>
      <c r="AS859" s="137">
        <f>ROUND((AT859/100)*22.78356164*Taula1[[#This Row],[Dies treballats període justificat (01/01/2023 - 31/03/2023)              no comptabilitzats com a mes natural sencer]],2)</f>
        <v>0</v>
      </c>
      <c r="AT859" s="90">
        <f>Taula1[[#This Row],[% Jornada segons contracte
(no posar el símbol %) ]]-Taula1[[#This Row],[% Reducció salari per baix rendiment        (no posar el símbol %)]]</f>
        <v>0</v>
      </c>
      <c r="AU859" s="137">
        <f t="shared" si="211"/>
        <v>0</v>
      </c>
      <c r="AV859" s="87"/>
      <c r="AW859" s="136">
        <f>ROUND((AX859/100)*693*Taula1[[#This Row],[Espai reservat Administració  (mesos)]],2)</f>
        <v>0</v>
      </c>
      <c r="AX859" s="90">
        <f>Taula1[[#This Row],[% Jornada segons contracte
(no posar el símbol %) ]]-Taula1[[#This Row],[% Reducció salari per baix rendiment        (no posar el símbol %)]]</f>
        <v>0</v>
      </c>
      <c r="AY859" s="131">
        <f>ROUND((AZ859/100)*22.78356164*Taula1[[#This Row],[Espai reservat Administració (dies)]],2)</f>
        <v>0</v>
      </c>
      <c r="AZ859" s="81">
        <f>Taula1[[#This Row],[% Jornada segons contracte
(no posar el símbol %) ]]-Taula1[[#This Row],[% Reducció salari per baix rendiment        (no posar el símbol %)]]</f>
        <v>0</v>
      </c>
      <c r="BA859" s="82">
        <f t="shared" si="212"/>
        <v>0</v>
      </c>
      <c r="BB859" s="41"/>
      <c r="BC859" s="131">
        <f>IF(Taula1[[#This Row],[Grup justificat     (fer servir opcions de la llista desplegable)]]=1,AI859,0)</f>
        <v>0</v>
      </c>
      <c r="BD859" s="131">
        <f>IF(Taula1[[#This Row],[Grup justificat     (fer servir opcions de la llista desplegable)]]=2,AU859,0)</f>
        <v>0</v>
      </c>
      <c r="BE859" s="41"/>
      <c r="BF859" s="131">
        <f>IF(Taula1[[#This Row],[Espai reservat Administració]]=1,AO859,0)</f>
        <v>0</v>
      </c>
      <c r="BG859" s="82">
        <f>IF(Taula1[[#This Row],[Espai reservat Administració]]=2,BA859,0)</f>
        <v>0</v>
      </c>
      <c r="BH859" s="41"/>
      <c r="BI859" s="126">
        <f>IF(Taula1[[#This Row],[Grup justificat     (fer servir opcions de la llista desplegable)]]=1,1,0)</f>
        <v>0</v>
      </c>
      <c r="BJ859" s="126">
        <f>IF(Taula1[[#This Row],[Espai reservat Administració]]=1,1,0)</f>
        <v>0</v>
      </c>
      <c r="BK859" s="111"/>
      <c r="BL859" s="126">
        <f>IF(Taula1[[#This Row],[Grup justificat     (fer servir opcions de la llista desplegable)]]=2,1,0)</f>
        <v>0</v>
      </c>
      <c r="BM859" s="126">
        <f>IF(Taula1[[#This Row],[Espai reservat Administració]]=2,1,0)</f>
        <v>0</v>
      </c>
      <c r="BN859" s="73"/>
      <c r="BO859" s="73"/>
      <c r="BP859" s="73"/>
      <c r="BQ859" s="73"/>
      <c r="BR859" s="73"/>
      <c r="BS859" s="73"/>
      <c r="BT859" s="73"/>
      <c r="BU859" s="73"/>
      <c r="BV859" s="73"/>
      <c r="BW859" s="73"/>
      <c r="BX859" s="73"/>
      <c r="BY859" s="73"/>
      <c r="BZ859" s="73"/>
      <c r="CA859" s="73"/>
      <c r="CB859" s="73"/>
      <c r="CC859" s="73"/>
      <c r="CD859" s="73"/>
      <c r="CE859" s="73"/>
      <c r="CF859" s="73"/>
      <c r="CG859" s="63">
        <f t="shared" si="213"/>
        <v>0</v>
      </c>
      <c r="CH859" s="63">
        <f t="shared" si="214"/>
        <v>0</v>
      </c>
      <c r="CI859" s="73"/>
      <c r="CJ859" s="63">
        <f>IF(Taula1[[#This Row],[Tipus de contracte                                  (fer servir opcions de la llista desplegable)]]="Indefinit",1,0)</f>
        <v>0</v>
      </c>
      <c r="CK859" s="63">
        <f>IF(Taula1[[#This Row],[Tipus de contracte                                  (fer servir opcions de la llista desplegable)]]="Temporal, igual o superior a 6 mesos",1,0)</f>
        <v>0</v>
      </c>
      <c r="CL859" s="63">
        <f>IF(Taula1[[#This Row],[Tipus de contracte                                  (fer servir opcions de la llista desplegable)]]="Substitució per IT",1,0)</f>
        <v>0</v>
      </c>
      <c r="CM859" s="73"/>
      <c r="CN859" s="63">
        <f>IF(Taula1[[#This Row],[Relació llocs de treball]]&gt;=1,1,0)</f>
        <v>0</v>
      </c>
      <c r="CO859" s="73"/>
      <c r="CP859" s="63">
        <f>IF(Taula1[[#This Row],[Identitat de gènere                                                          (fer servir opcions de la llista desplegable)]]="Home",1,0)</f>
        <v>0</v>
      </c>
      <c r="CQ859" s="63">
        <f>IF(Taula1[[#This Row],[Identitat de gènere                                                          (fer servir opcions de la llista desplegable)]]="Dona",1,0)</f>
        <v>0</v>
      </c>
      <c r="CR859" s="63">
        <f>IF(Taula1[[#This Row],[Identitat de gènere                                                          (fer servir opcions de la llista desplegable)]]="No binari",1,0)</f>
        <v>0</v>
      </c>
      <c r="CS859" s="73"/>
      <c r="CT859" s="63">
        <f t="shared" si="208"/>
        <v>0</v>
      </c>
      <c r="CU859" s="64">
        <f t="shared" si="215"/>
        <v>0</v>
      </c>
      <c r="CW859" s="64">
        <f t="shared" si="216"/>
        <v>0</v>
      </c>
      <c r="CX859" s="64">
        <f t="shared" si="217"/>
        <v>0</v>
      </c>
      <c r="CY859" s="64">
        <f t="shared" si="218"/>
        <v>0</v>
      </c>
      <c r="CZ859" s="64">
        <f t="shared" si="219"/>
        <v>0</v>
      </c>
      <c r="DB859" s="64">
        <f t="shared" si="220"/>
        <v>0</v>
      </c>
      <c r="DC859" s="64">
        <f t="shared" si="221"/>
        <v>0</v>
      </c>
      <c r="DD859" s="64">
        <f t="shared" si="222"/>
        <v>0</v>
      </c>
      <c r="DE859" s="64">
        <f t="shared" si="223"/>
        <v>0</v>
      </c>
    </row>
    <row r="860" spans="2:109" x14ac:dyDescent="0.3">
      <c r="B860" s="167"/>
      <c r="C860" s="186"/>
      <c r="D860" s="2"/>
      <c r="E860" s="67"/>
      <c r="F860" s="5"/>
      <c r="G860" s="5"/>
      <c r="H860" s="187"/>
      <c r="I860" s="111" t="str">
        <f ca="1">IF(Taula1[[#This Row],[Data naixement (format dd/mm/aaaa)]]="","0",DATEDIF(Taula1[[#This Row],[Data naixement (format dd/mm/aaaa)]],TODAY(),"Y"))</f>
        <v>0</v>
      </c>
      <c r="J860" s="6"/>
      <c r="K860" s="6"/>
      <c r="L860" s="6"/>
      <c r="M860" s="6"/>
      <c r="N860" s="56"/>
      <c r="O860" s="56"/>
      <c r="P860" s="56"/>
      <c r="Q860" s="6"/>
      <c r="R860" s="7"/>
      <c r="S860" s="143">
        <f>Taula1[[#This Row],[Mesos naturals sencers treballats període justificat (01/01/2023 - 31/03/2023)]]</f>
        <v>0</v>
      </c>
      <c r="T860" s="194">
        <f>Taula1[[#This Row],[Dies treballats període justificat (01/01/2023 - 31/03/2023)              no comptabilitzats com a mes natural sencer]]</f>
        <v>0</v>
      </c>
      <c r="U860" s="12"/>
      <c r="V860" s="7"/>
      <c r="W860" s="188"/>
      <c r="X860" s="188"/>
      <c r="Y860" s="188"/>
      <c r="Z860" s="188"/>
      <c r="AA860" s="190"/>
      <c r="AB860" s="143">
        <f>Taula1[[#This Row],[Grup justificat     (fer servir opcions de la llista desplegable)]]</f>
        <v>0</v>
      </c>
      <c r="AC860" s="182"/>
      <c r="AD860" s="39"/>
      <c r="AE860" s="131">
        <f>ROUND((AF860/100)*756*Taula1[[#This Row],[Mesos naturals sencers treballats període justificat (01/01/2023 - 31/03/2023)]],2)</f>
        <v>0</v>
      </c>
      <c r="AF860" s="81">
        <f>Taula1[[#This Row],[% Jornada segons contracte
(no posar el símbol %) ]]-Taula1[[#This Row],[% Reducció salari per baix rendiment        (no posar el símbol %)]]</f>
        <v>0</v>
      </c>
      <c r="AG860" s="131">
        <f>ROUND((AH860/100)*24.8547945*Taula1[[#This Row],[Dies treballats període justificat (01/01/2023 - 31/03/2023)              no comptabilitzats com a mes natural sencer]],2)</f>
        <v>0</v>
      </c>
      <c r="AH860" s="79">
        <f>Taula1[[#This Row],[% Jornada segons contracte
(no posar el símbol %) ]]-Taula1[[#This Row],[% Reducció salari per baix rendiment        (no posar el símbol %)]]</f>
        <v>0</v>
      </c>
      <c r="AI860" s="131">
        <f t="shared" si="209"/>
        <v>0</v>
      </c>
      <c r="AJ860" s="39"/>
      <c r="AK860" s="131">
        <f>ROUND((AL860/100)*756*Taula1[[#This Row],[Espai reservat Administració  (mesos)]],2)</f>
        <v>0</v>
      </c>
      <c r="AL860" s="81">
        <f>Taula1[[#This Row],[% Jornada segons contracte
(no posar el símbol %) ]]-Taula1[[#This Row],[% Reducció salari per baix rendiment        (no posar el símbol %)]]</f>
        <v>0</v>
      </c>
      <c r="AM860" s="131">
        <f>ROUND((AN860/100)*24.8547945*Taula1[[#This Row],[Espai reservat Administració (dies)]],2)</f>
        <v>0</v>
      </c>
      <c r="AN860" s="79">
        <f>Taula1[[#This Row],[% Jornada segons contracte
(no posar el símbol %) ]]-Taula1[[#This Row],[% Reducció salari per baix rendiment        (no posar el símbol %)]]</f>
        <v>0</v>
      </c>
      <c r="AO860" s="131">
        <f t="shared" si="210"/>
        <v>0</v>
      </c>
      <c r="AP860" s="87"/>
      <c r="AQ860" s="137">
        <f>ROUND((AR860/100)*693*Taula1[[#This Row],[Mesos naturals sencers treballats període justificat (01/01/2023 - 31/03/2023)]],2)</f>
        <v>0</v>
      </c>
      <c r="AR860" s="90">
        <f>Taula1[[#This Row],[% Jornada segons contracte
(no posar el símbol %) ]]-Taula1[[#This Row],[% Reducció salari per baix rendiment        (no posar el símbol %)]]</f>
        <v>0</v>
      </c>
      <c r="AS860" s="137">
        <f>ROUND((AT860/100)*22.78356164*Taula1[[#This Row],[Dies treballats període justificat (01/01/2023 - 31/03/2023)              no comptabilitzats com a mes natural sencer]],2)</f>
        <v>0</v>
      </c>
      <c r="AT860" s="90">
        <f>Taula1[[#This Row],[% Jornada segons contracte
(no posar el símbol %) ]]-Taula1[[#This Row],[% Reducció salari per baix rendiment        (no posar el símbol %)]]</f>
        <v>0</v>
      </c>
      <c r="AU860" s="137">
        <f t="shared" si="211"/>
        <v>0</v>
      </c>
      <c r="AV860" s="87"/>
      <c r="AW860" s="136">
        <f>ROUND((AX860/100)*693*Taula1[[#This Row],[Espai reservat Administració  (mesos)]],2)</f>
        <v>0</v>
      </c>
      <c r="AX860" s="90">
        <f>Taula1[[#This Row],[% Jornada segons contracte
(no posar el símbol %) ]]-Taula1[[#This Row],[% Reducció salari per baix rendiment        (no posar el símbol %)]]</f>
        <v>0</v>
      </c>
      <c r="AY860" s="131">
        <f>ROUND((AZ860/100)*22.78356164*Taula1[[#This Row],[Espai reservat Administració (dies)]],2)</f>
        <v>0</v>
      </c>
      <c r="AZ860" s="81">
        <f>Taula1[[#This Row],[% Jornada segons contracte
(no posar el símbol %) ]]-Taula1[[#This Row],[% Reducció salari per baix rendiment        (no posar el símbol %)]]</f>
        <v>0</v>
      </c>
      <c r="BA860" s="82">
        <f t="shared" si="212"/>
        <v>0</v>
      </c>
      <c r="BB860" s="41"/>
      <c r="BC860" s="131">
        <f>IF(Taula1[[#This Row],[Grup justificat     (fer servir opcions de la llista desplegable)]]=1,AI860,0)</f>
        <v>0</v>
      </c>
      <c r="BD860" s="131">
        <f>IF(Taula1[[#This Row],[Grup justificat     (fer servir opcions de la llista desplegable)]]=2,AU860,0)</f>
        <v>0</v>
      </c>
      <c r="BE860" s="41"/>
      <c r="BF860" s="131">
        <f>IF(Taula1[[#This Row],[Espai reservat Administració]]=1,AO860,0)</f>
        <v>0</v>
      </c>
      <c r="BG860" s="82">
        <f>IF(Taula1[[#This Row],[Espai reservat Administració]]=2,BA860,0)</f>
        <v>0</v>
      </c>
      <c r="BH860" s="41"/>
      <c r="BI860" s="126">
        <f>IF(Taula1[[#This Row],[Grup justificat     (fer servir opcions de la llista desplegable)]]=1,1,0)</f>
        <v>0</v>
      </c>
      <c r="BJ860" s="126">
        <f>IF(Taula1[[#This Row],[Espai reservat Administració]]=1,1,0)</f>
        <v>0</v>
      </c>
      <c r="BK860" s="111"/>
      <c r="BL860" s="126">
        <f>IF(Taula1[[#This Row],[Grup justificat     (fer servir opcions de la llista desplegable)]]=2,1,0)</f>
        <v>0</v>
      </c>
      <c r="BM860" s="126">
        <f>IF(Taula1[[#This Row],[Espai reservat Administració]]=2,1,0)</f>
        <v>0</v>
      </c>
      <c r="BN860" s="73"/>
      <c r="BO860" s="73"/>
      <c r="BP860" s="73"/>
      <c r="BQ860" s="73"/>
      <c r="BR860" s="73"/>
      <c r="BS860" s="73"/>
      <c r="BT860" s="73"/>
      <c r="BU860" s="73"/>
      <c r="BV860" s="73"/>
      <c r="BW860" s="73"/>
      <c r="BX860" s="73"/>
      <c r="BY860" s="73"/>
      <c r="BZ860" s="73"/>
      <c r="CA860" s="73"/>
      <c r="CB860" s="73"/>
      <c r="CC860" s="73"/>
      <c r="CD860" s="73"/>
      <c r="CE860" s="73"/>
      <c r="CF860" s="73"/>
      <c r="CG860" s="63">
        <f t="shared" si="213"/>
        <v>0</v>
      </c>
      <c r="CH860" s="63">
        <f t="shared" si="214"/>
        <v>0</v>
      </c>
      <c r="CI860" s="73"/>
      <c r="CJ860" s="63">
        <f>IF(Taula1[[#This Row],[Tipus de contracte                                  (fer servir opcions de la llista desplegable)]]="Indefinit",1,0)</f>
        <v>0</v>
      </c>
      <c r="CK860" s="63">
        <f>IF(Taula1[[#This Row],[Tipus de contracte                                  (fer servir opcions de la llista desplegable)]]="Temporal, igual o superior a 6 mesos",1,0)</f>
        <v>0</v>
      </c>
      <c r="CL860" s="63">
        <f>IF(Taula1[[#This Row],[Tipus de contracte                                  (fer servir opcions de la llista desplegable)]]="Substitució per IT",1,0)</f>
        <v>0</v>
      </c>
      <c r="CM860" s="73"/>
      <c r="CN860" s="63">
        <f>IF(Taula1[[#This Row],[Relació llocs de treball]]&gt;=1,1,0)</f>
        <v>0</v>
      </c>
      <c r="CO860" s="73"/>
      <c r="CP860" s="63">
        <f>IF(Taula1[[#This Row],[Identitat de gènere                                                          (fer servir opcions de la llista desplegable)]]="Home",1,0)</f>
        <v>0</v>
      </c>
      <c r="CQ860" s="63">
        <f>IF(Taula1[[#This Row],[Identitat de gènere                                                          (fer servir opcions de la llista desplegable)]]="Dona",1,0)</f>
        <v>0</v>
      </c>
      <c r="CR860" s="63">
        <f>IF(Taula1[[#This Row],[Identitat de gènere                                                          (fer servir opcions de la llista desplegable)]]="No binari",1,0)</f>
        <v>0</v>
      </c>
      <c r="CS860" s="73"/>
      <c r="CT860" s="63">
        <f t="shared" si="208"/>
        <v>0</v>
      </c>
      <c r="CU860" s="64">
        <f t="shared" si="215"/>
        <v>0</v>
      </c>
      <c r="CW860" s="64">
        <f t="shared" si="216"/>
        <v>0</v>
      </c>
      <c r="CX860" s="64">
        <f t="shared" si="217"/>
        <v>0</v>
      </c>
      <c r="CY860" s="64">
        <f t="shared" si="218"/>
        <v>0</v>
      </c>
      <c r="CZ860" s="64">
        <f t="shared" si="219"/>
        <v>0</v>
      </c>
      <c r="DB860" s="64">
        <f t="shared" si="220"/>
        <v>0</v>
      </c>
      <c r="DC860" s="64">
        <f t="shared" si="221"/>
        <v>0</v>
      </c>
      <c r="DD860" s="64">
        <f t="shared" si="222"/>
        <v>0</v>
      </c>
      <c r="DE860" s="64">
        <f t="shared" si="223"/>
        <v>0</v>
      </c>
    </row>
    <row r="861" spans="2:109" x14ac:dyDescent="0.3">
      <c r="B861" s="167"/>
      <c r="C861" s="186"/>
      <c r="D861" s="2"/>
      <c r="E861" s="67"/>
      <c r="F861" s="5"/>
      <c r="G861" s="5"/>
      <c r="H861" s="187"/>
      <c r="I861" s="111" t="str">
        <f ca="1">IF(Taula1[[#This Row],[Data naixement (format dd/mm/aaaa)]]="","0",DATEDIF(Taula1[[#This Row],[Data naixement (format dd/mm/aaaa)]],TODAY(),"Y"))</f>
        <v>0</v>
      </c>
      <c r="J861" s="6"/>
      <c r="K861" s="6"/>
      <c r="L861" s="6"/>
      <c r="M861" s="6"/>
      <c r="N861" s="56"/>
      <c r="O861" s="56"/>
      <c r="P861" s="56"/>
      <c r="Q861" s="6"/>
      <c r="R861" s="7"/>
      <c r="S861" s="143">
        <f>Taula1[[#This Row],[Mesos naturals sencers treballats període justificat (01/01/2023 - 31/03/2023)]]</f>
        <v>0</v>
      </c>
      <c r="T861" s="194">
        <f>Taula1[[#This Row],[Dies treballats període justificat (01/01/2023 - 31/03/2023)              no comptabilitzats com a mes natural sencer]]</f>
        <v>0</v>
      </c>
      <c r="U861" s="12"/>
      <c r="V861" s="7"/>
      <c r="W861" s="188"/>
      <c r="X861" s="188"/>
      <c r="Y861" s="188"/>
      <c r="Z861" s="188"/>
      <c r="AA861" s="190"/>
      <c r="AB861" s="143">
        <f>Taula1[[#This Row],[Grup justificat     (fer servir opcions de la llista desplegable)]]</f>
        <v>0</v>
      </c>
      <c r="AC861" s="182"/>
      <c r="AD861" s="39"/>
      <c r="AE861" s="131">
        <f>ROUND((AF861/100)*756*Taula1[[#This Row],[Mesos naturals sencers treballats període justificat (01/01/2023 - 31/03/2023)]],2)</f>
        <v>0</v>
      </c>
      <c r="AF861" s="81">
        <f>Taula1[[#This Row],[% Jornada segons contracte
(no posar el símbol %) ]]-Taula1[[#This Row],[% Reducció salari per baix rendiment        (no posar el símbol %)]]</f>
        <v>0</v>
      </c>
      <c r="AG861" s="131">
        <f>ROUND((AH861/100)*24.8547945*Taula1[[#This Row],[Dies treballats període justificat (01/01/2023 - 31/03/2023)              no comptabilitzats com a mes natural sencer]],2)</f>
        <v>0</v>
      </c>
      <c r="AH861" s="79">
        <f>Taula1[[#This Row],[% Jornada segons contracte
(no posar el símbol %) ]]-Taula1[[#This Row],[% Reducció salari per baix rendiment        (no posar el símbol %)]]</f>
        <v>0</v>
      </c>
      <c r="AI861" s="131">
        <f t="shared" si="209"/>
        <v>0</v>
      </c>
      <c r="AJ861" s="39"/>
      <c r="AK861" s="131">
        <f>ROUND((AL861/100)*756*Taula1[[#This Row],[Espai reservat Administració  (mesos)]],2)</f>
        <v>0</v>
      </c>
      <c r="AL861" s="81">
        <f>Taula1[[#This Row],[% Jornada segons contracte
(no posar el símbol %) ]]-Taula1[[#This Row],[% Reducció salari per baix rendiment        (no posar el símbol %)]]</f>
        <v>0</v>
      </c>
      <c r="AM861" s="131">
        <f>ROUND((AN861/100)*24.8547945*Taula1[[#This Row],[Espai reservat Administració (dies)]],2)</f>
        <v>0</v>
      </c>
      <c r="AN861" s="79">
        <f>Taula1[[#This Row],[% Jornada segons contracte
(no posar el símbol %) ]]-Taula1[[#This Row],[% Reducció salari per baix rendiment        (no posar el símbol %)]]</f>
        <v>0</v>
      </c>
      <c r="AO861" s="131">
        <f t="shared" si="210"/>
        <v>0</v>
      </c>
      <c r="AP861" s="87"/>
      <c r="AQ861" s="137">
        <f>ROUND((AR861/100)*693*Taula1[[#This Row],[Mesos naturals sencers treballats període justificat (01/01/2023 - 31/03/2023)]],2)</f>
        <v>0</v>
      </c>
      <c r="AR861" s="90">
        <f>Taula1[[#This Row],[% Jornada segons contracte
(no posar el símbol %) ]]-Taula1[[#This Row],[% Reducció salari per baix rendiment        (no posar el símbol %)]]</f>
        <v>0</v>
      </c>
      <c r="AS861" s="137">
        <f>ROUND((AT861/100)*22.78356164*Taula1[[#This Row],[Dies treballats període justificat (01/01/2023 - 31/03/2023)              no comptabilitzats com a mes natural sencer]],2)</f>
        <v>0</v>
      </c>
      <c r="AT861" s="90">
        <f>Taula1[[#This Row],[% Jornada segons contracte
(no posar el símbol %) ]]-Taula1[[#This Row],[% Reducció salari per baix rendiment        (no posar el símbol %)]]</f>
        <v>0</v>
      </c>
      <c r="AU861" s="137">
        <f t="shared" si="211"/>
        <v>0</v>
      </c>
      <c r="AV861" s="87"/>
      <c r="AW861" s="136">
        <f>ROUND((AX861/100)*693*Taula1[[#This Row],[Espai reservat Administració  (mesos)]],2)</f>
        <v>0</v>
      </c>
      <c r="AX861" s="90">
        <f>Taula1[[#This Row],[% Jornada segons contracte
(no posar el símbol %) ]]-Taula1[[#This Row],[% Reducció salari per baix rendiment        (no posar el símbol %)]]</f>
        <v>0</v>
      </c>
      <c r="AY861" s="131">
        <f>ROUND((AZ861/100)*22.78356164*Taula1[[#This Row],[Espai reservat Administració (dies)]],2)</f>
        <v>0</v>
      </c>
      <c r="AZ861" s="81">
        <f>Taula1[[#This Row],[% Jornada segons contracte
(no posar el símbol %) ]]-Taula1[[#This Row],[% Reducció salari per baix rendiment        (no posar el símbol %)]]</f>
        <v>0</v>
      </c>
      <c r="BA861" s="82">
        <f t="shared" si="212"/>
        <v>0</v>
      </c>
      <c r="BB861" s="41"/>
      <c r="BC861" s="131">
        <f>IF(Taula1[[#This Row],[Grup justificat     (fer servir opcions de la llista desplegable)]]=1,AI861,0)</f>
        <v>0</v>
      </c>
      <c r="BD861" s="131">
        <f>IF(Taula1[[#This Row],[Grup justificat     (fer servir opcions de la llista desplegable)]]=2,AU861,0)</f>
        <v>0</v>
      </c>
      <c r="BE861" s="41"/>
      <c r="BF861" s="131">
        <f>IF(Taula1[[#This Row],[Espai reservat Administració]]=1,AO861,0)</f>
        <v>0</v>
      </c>
      <c r="BG861" s="82">
        <f>IF(Taula1[[#This Row],[Espai reservat Administració]]=2,BA861,0)</f>
        <v>0</v>
      </c>
      <c r="BH861" s="41"/>
      <c r="BI861" s="126">
        <f>IF(Taula1[[#This Row],[Grup justificat     (fer servir opcions de la llista desplegable)]]=1,1,0)</f>
        <v>0</v>
      </c>
      <c r="BJ861" s="126">
        <f>IF(Taula1[[#This Row],[Espai reservat Administració]]=1,1,0)</f>
        <v>0</v>
      </c>
      <c r="BK861" s="111"/>
      <c r="BL861" s="126">
        <f>IF(Taula1[[#This Row],[Grup justificat     (fer servir opcions de la llista desplegable)]]=2,1,0)</f>
        <v>0</v>
      </c>
      <c r="BM861" s="126">
        <f>IF(Taula1[[#This Row],[Espai reservat Administració]]=2,1,0)</f>
        <v>0</v>
      </c>
      <c r="BN861" s="73"/>
      <c r="BO861" s="73"/>
      <c r="BP861" s="73"/>
      <c r="BQ861" s="73"/>
      <c r="BR861" s="73"/>
      <c r="BS861" s="73"/>
      <c r="BT861" s="73"/>
      <c r="BU861" s="73"/>
      <c r="BV861" s="73"/>
      <c r="BW861" s="73"/>
      <c r="BX861" s="73"/>
      <c r="BY861" s="73"/>
      <c r="BZ861" s="73"/>
      <c r="CA861" s="73"/>
      <c r="CB861" s="73"/>
      <c r="CC861" s="73"/>
      <c r="CD861" s="73"/>
      <c r="CE861" s="73"/>
      <c r="CF861" s="73"/>
      <c r="CG861" s="63">
        <f t="shared" si="213"/>
        <v>0</v>
      </c>
      <c r="CH861" s="63">
        <f t="shared" si="214"/>
        <v>0</v>
      </c>
      <c r="CI861" s="73"/>
      <c r="CJ861" s="63">
        <f>IF(Taula1[[#This Row],[Tipus de contracte                                  (fer servir opcions de la llista desplegable)]]="Indefinit",1,0)</f>
        <v>0</v>
      </c>
      <c r="CK861" s="63">
        <f>IF(Taula1[[#This Row],[Tipus de contracte                                  (fer servir opcions de la llista desplegable)]]="Temporal, igual o superior a 6 mesos",1,0)</f>
        <v>0</v>
      </c>
      <c r="CL861" s="63">
        <f>IF(Taula1[[#This Row],[Tipus de contracte                                  (fer servir opcions de la llista desplegable)]]="Substitució per IT",1,0)</f>
        <v>0</v>
      </c>
      <c r="CM861" s="73"/>
      <c r="CN861" s="63">
        <f>IF(Taula1[[#This Row],[Relació llocs de treball]]&gt;=1,1,0)</f>
        <v>0</v>
      </c>
      <c r="CO861" s="73"/>
      <c r="CP861" s="63">
        <f>IF(Taula1[[#This Row],[Identitat de gènere                                                          (fer servir opcions de la llista desplegable)]]="Home",1,0)</f>
        <v>0</v>
      </c>
      <c r="CQ861" s="63">
        <f>IF(Taula1[[#This Row],[Identitat de gènere                                                          (fer servir opcions de la llista desplegable)]]="Dona",1,0)</f>
        <v>0</v>
      </c>
      <c r="CR861" s="63">
        <f>IF(Taula1[[#This Row],[Identitat de gènere                                                          (fer servir opcions de la llista desplegable)]]="No binari",1,0)</f>
        <v>0</v>
      </c>
      <c r="CS861" s="73"/>
      <c r="CT861" s="63">
        <f t="shared" si="208"/>
        <v>0</v>
      </c>
      <c r="CU861" s="64">
        <f t="shared" si="215"/>
        <v>0</v>
      </c>
      <c r="CW861" s="64">
        <f t="shared" si="216"/>
        <v>0</v>
      </c>
      <c r="CX861" s="64">
        <f t="shared" si="217"/>
        <v>0</v>
      </c>
      <c r="CY861" s="64">
        <f t="shared" si="218"/>
        <v>0</v>
      </c>
      <c r="CZ861" s="64">
        <f t="shared" si="219"/>
        <v>0</v>
      </c>
      <c r="DB861" s="64">
        <f t="shared" si="220"/>
        <v>0</v>
      </c>
      <c r="DC861" s="64">
        <f t="shared" si="221"/>
        <v>0</v>
      </c>
      <c r="DD861" s="64">
        <f t="shared" si="222"/>
        <v>0</v>
      </c>
      <c r="DE861" s="64">
        <f t="shared" si="223"/>
        <v>0</v>
      </c>
    </row>
    <row r="862" spans="2:109" x14ac:dyDescent="0.3">
      <c r="B862" s="167"/>
      <c r="C862" s="186"/>
      <c r="D862" s="2"/>
      <c r="E862" s="67"/>
      <c r="F862" s="5"/>
      <c r="G862" s="5"/>
      <c r="H862" s="187"/>
      <c r="I862" s="111" t="str">
        <f ca="1">IF(Taula1[[#This Row],[Data naixement (format dd/mm/aaaa)]]="","0",DATEDIF(Taula1[[#This Row],[Data naixement (format dd/mm/aaaa)]],TODAY(),"Y"))</f>
        <v>0</v>
      </c>
      <c r="J862" s="6"/>
      <c r="K862" s="6"/>
      <c r="L862" s="6"/>
      <c r="M862" s="6"/>
      <c r="N862" s="56"/>
      <c r="O862" s="56"/>
      <c r="P862" s="56"/>
      <c r="Q862" s="6"/>
      <c r="R862" s="7"/>
      <c r="S862" s="143">
        <f>Taula1[[#This Row],[Mesos naturals sencers treballats període justificat (01/01/2023 - 31/03/2023)]]</f>
        <v>0</v>
      </c>
      <c r="T862" s="194">
        <f>Taula1[[#This Row],[Dies treballats període justificat (01/01/2023 - 31/03/2023)              no comptabilitzats com a mes natural sencer]]</f>
        <v>0</v>
      </c>
      <c r="U862" s="12"/>
      <c r="V862" s="7"/>
      <c r="W862" s="188"/>
      <c r="X862" s="188"/>
      <c r="Y862" s="188"/>
      <c r="Z862" s="188"/>
      <c r="AA862" s="190"/>
      <c r="AB862" s="143">
        <f>Taula1[[#This Row],[Grup justificat     (fer servir opcions de la llista desplegable)]]</f>
        <v>0</v>
      </c>
      <c r="AC862" s="182"/>
      <c r="AD862" s="39"/>
      <c r="AE862" s="131">
        <f>ROUND((AF862/100)*756*Taula1[[#This Row],[Mesos naturals sencers treballats període justificat (01/01/2023 - 31/03/2023)]],2)</f>
        <v>0</v>
      </c>
      <c r="AF862" s="81">
        <f>Taula1[[#This Row],[% Jornada segons contracte
(no posar el símbol %) ]]-Taula1[[#This Row],[% Reducció salari per baix rendiment        (no posar el símbol %)]]</f>
        <v>0</v>
      </c>
      <c r="AG862" s="131">
        <f>ROUND((AH862/100)*24.8547945*Taula1[[#This Row],[Dies treballats període justificat (01/01/2023 - 31/03/2023)              no comptabilitzats com a mes natural sencer]],2)</f>
        <v>0</v>
      </c>
      <c r="AH862" s="79">
        <f>Taula1[[#This Row],[% Jornada segons contracte
(no posar el símbol %) ]]-Taula1[[#This Row],[% Reducció salari per baix rendiment        (no posar el símbol %)]]</f>
        <v>0</v>
      </c>
      <c r="AI862" s="131">
        <f t="shared" si="209"/>
        <v>0</v>
      </c>
      <c r="AJ862" s="39"/>
      <c r="AK862" s="131">
        <f>ROUND((AL862/100)*756*Taula1[[#This Row],[Espai reservat Administració  (mesos)]],2)</f>
        <v>0</v>
      </c>
      <c r="AL862" s="81">
        <f>Taula1[[#This Row],[% Jornada segons contracte
(no posar el símbol %) ]]-Taula1[[#This Row],[% Reducció salari per baix rendiment        (no posar el símbol %)]]</f>
        <v>0</v>
      </c>
      <c r="AM862" s="131">
        <f>ROUND((AN862/100)*24.8547945*Taula1[[#This Row],[Espai reservat Administració (dies)]],2)</f>
        <v>0</v>
      </c>
      <c r="AN862" s="79">
        <f>Taula1[[#This Row],[% Jornada segons contracte
(no posar el símbol %) ]]-Taula1[[#This Row],[% Reducció salari per baix rendiment        (no posar el símbol %)]]</f>
        <v>0</v>
      </c>
      <c r="AO862" s="131">
        <f t="shared" si="210"/>
        <v>0</v>
      </c>
      <c r="AP862" s="87"/>
      <c r="AQ862" s="137">
        <f>ROUND((AR862/100)*693*Taula1[[#This Row],[Mesos naturals sencers treballats període justificat (01/01/2023 - 31/03/2023)]],2)</f>
        <v>0</v>
      </c>
      <c r="AR862" s="90">
        <f>Taula1[[#This Row],[% Jornada segons contracte
(no posar el símbol %) ]]-Taula1[[#This Row],[% Reducció salari per baix rendiment        (no posar el símbol %)]]</f>
        <v>0</v>
      </c>
      <c r="AS862" s="137">
        <f>ROUND((AT862/100)*22.78356164*Taula1[[#This Row],[Dies treballats període justificat (01/01/2023 - 31/03/2023)              no comptabilitzats com a mes natural sencer]],2)</f>
        <v>0</v>
      </c>
      <c r="AT862" s="90">
        <f>Taula1[[#This Row],[% Jornada segons contracte
(no posar el símbol %) ]]-Taula1[[#This Row],[% Reducció salari per baix rendiment        (no posar el símbol %)]]</f>
        <v>0</v>
      </c>
      <c r="AU862" s="137">
        <f t="shared" si="211"/>
        <v>0</v>
      </c>
      <c r="AV862" s="87"/>
      <c r="AW862" s="136">
        <f>ROUND((AX862/100)*693*Taula1[[#This Row],[Espai reservat Administració  (mesos)]],2)</f>
        <v>0</v>
      </c>
      <c r="AX862" s="90">
        <f>Taula1[[#This Row],[% Jornada segons contracte
(no posar el símbol %) ]]-Taula1[[#This Row],[% Reducció salari per baix rendiment        (no posar el símbol %)]]</f>
        <v>0</v>
      </c>
      <c r="AY862" s="131">
        <f>ROUND((AZ862/100)*22.78356164*Taula1[[#This Row],[Espai reservat Administració (dies)]],2)</f>
        <v>0</v>
      </c>
      <c r="AZ862" s="81">
        <f>Taula1[[#This Row],[% Jornada segons contracte
(no posar el símbol %) ]]-Taula1[[#This Row],[% Reducció salari per baix rendiment        (no posar el símbol %)]]</f>
        <v>0</v>
      </c>
      <c r="BA862" s="82">
        <f t="shared" si="212"/>
        <v>0</v>
      </c>
      <c r="BB862" s="41"/>
      <c r="BC862" s="131">
        <f>IF(Taula1[[#This Row],[Grup justificat     (fer servir opcions de la llista desplegable)]]=1,AI862,0)</f>
        <v>0</v>
      </c>
      <c r="BD862" s="131">
        <f>IF(Taula1[[#This Row],[Grup justificat     (fer servir opcions de la llista desplegable)]]=2,AU862,0)</f>
        <v>0</v>
      </c>
      <c r="BE862" s="41"/>
      <c r="BF862" s="131">
        <f>IF(Taula1[[#This Row],[Espai reservat Administració]]=1,AO862,0)</f>
        <v>0</v>
      </c>
      <c r="BG862" s="82">
        <f>IF(Taula1[[#This Row],[Espai reservat Administració]]=2,BA862,0)</f>
        <v>0</v>
      </c>
      <c r="BH862" s="41"/>
      <c r="BI862" s="126">
        <f>IF(Taula1[[#This Row],[Grup justificat     (fer servir opcions de la llista desplegable)]]=1,1,0)</f>
        <v>0</v>
      </c>
      <c r="BJ862" s="126">
        <f>IF(Taula1[[#This Row],[Espai reservat Administració]]=1,1,0)</f>
        <v>0</v>
      </c>
      <c r="BK862" s="111"/>
      <c r="BL862" s="126">
        <f>IF(Taula1[[#This Row],[Grup justificat     (fer servir opcions de la llista desplegable)]]=2,1,0)</f>
        <v>0</v>
      </c>
      <c r="BM862" s="126">
        <f>IF(Taula1[[#This Row],[Espai reservat Administració]]=2,1,0)</f>
        <v>0</v>
      </c>
      <c r="BN862" s="73"/>
      <c r="BO862" s="73"/>
      <c r="BP862" s="73"/>
      <c r="BQ862" s="73"/>
      <c r="BR862" s="73"/>
      <c r="BS862" s="73"/>
      <c r="BT862" s="73"/>
      <c r="BU862" s="73"/>
      <c r="BV862" s="73"/>
      <c r="BW862" s="73"/>
      <c r="BX862" s="73"/>
      <c r="BY862" s="73"/>
      <c r="BZ862" s="73"/>
      <c r="CA862" s="73"/>
      <c r="CB862" s="73"/>
      <c r="CC862" s="73"/>
      <c r="CD862" s="73"/>
      <c r="CE862" s="73"/>
      <c r="CF862" s="73"/>
      <c r="CG862" s="63">
        <f t="shared" si="213"/>
        <v>0</v>
      </c>
      <c r="CH862" s="63">
        <f t="shared" si="214"/>
        <v>0</v>
      </c>
      <c r="CI862" s="73"/>
      <c r="CJ862" s="63">
        <f>IF(Taula1[[#This Row],[Tipus de contracte                                  (fer servir opcions de la llista desplegable)]]="Indefinit",1,0)</f>
        <v>0</v>
      </c>
      <c r="CK862" s="63">
        <f>IF(Taula1[[#This Row],[Tipus de contracte                                  (fer servir opcions de la llista desplegable)]]="Temporal, igual o superior a 6 mesos",1,0)</f>
        <v>0</v>
      </c>
      <c r="CL862" s="63">
        <f>IF(Taula1[[#This Row],[Tipus de contracte                                  (fer servir opcions de la llista desplegable)]]="Substitució per IT",1,0)</f>
        <v>0</v>
      </c>
      <c r="CM862" s="73"/>
      <c r="CN862" s="63">
        <f>IF(Taula1[[#This Row],[Relació llocs de treball]]&gt;=1,1,0)</f>
        <v>0</v>
      </c>
      <c r="CO862" s="73"/>
      <c r="CP862" s="63">
        <f>IF(Taula1[[#This Row],[Identitat de gènere                                                          (fer servir opcions de la llista desplegable)]]="Home",1,0)</f>
        <v>0</v>
      </c>
      <c r="CQ862" s="63">
        <f>IF(Taula1[[#This Row],[Identitat de gènere                                                          (fer servir opcions de la llista desplegable)]]="Dona",1,0)</f>
        <v>0</v>
      </c>
      <c r="CR862" s="63">
        <f>IF(Taula1[[#This Row],[Identitat de gènere                                                          (fer servir opcions de la llista desplegable)]]="No binari",1,0)</f>
        <v>0</v>
      </c>
      <c r="CS862" s="73"/>
      <c r="CT862" s="63">
        <f t="shared" si="208"/>
        <v>0</v>
      </c>
      <c r="CU862" s="64">
        <f t="shared" si="215"/>
        <v>0</v>
      </c>
      <c r="CW862" s="64">
        <f t="shared" si="216"/>
        <v>0</v>
      </c>
      <c r="CX862" s="64">
        <f t="shared" si="217"/>
        <v>0</v>
      </c>
      <c r="CY862" s="64">
        <f t="shared" si="218"/>
        <v>0</v>
      </c>
      <c r="CZ862" s="64">
        <f t="shared" si="219"/>
        <v>0</v>
      </c>
      <c r="DB862" s="64">
        <f t="shared" si="220"/>
        <v>0</v>
      </c>
      <c r="DC862" s="64">
        <f t="shared" si="221"/>
        <v>0</v>
      </c>
      <c r="DD862" s="64">
        <f t="shared" si="222"/>
        <v>0</v>
      </c>
      <c r="DE862" s="64">
        <f t="shared" si="223"/>
        <v>0</v>
      </c>
    </row>
    <row r="863" spans="2:109" x14ac:dyDescent="0.3">
      <c r="B863" s="167"/>
      <c r="C863" s="186"/>
      <c r="D863" s="2"/>
      <c r="E863" s="67"/>
      <c r="F863" s="5"/>
      <c r="G863" s="5"/>
      <c r="H863" s="187"/>
      <c r="I863" s="111" t="str">
        <f ca="1">IF(Taula1[[#This Row],[Data naixement (format dd/mm/aaaa)]]="","0",DATEDIF(Taula1[[#This Row],[Data naixement (format dd/mm/aaaa)]],TODAY(),"Y"))</f>
        <v>0</v>
      </c>
      <c r="J863" s="6"/>
      <c r="K863" s="6"/>
      <c r="L863" s="6"/>
      <c r="M863" s="6"/>
      <c r="N863" s="56"/>
      <c r="O863" s="56"/>
      <c r="P863" s="56"/>
      <c r="Q863" s="6"/>
      <c r="R863" s="7"/>
      <c r="S863" s="143">
        <f>Taula1[[#This Row],[Mesos naturals sencers treballats període justificat (01/01/2023 - 31/03/2023)]]</f>
        <v>0</v>
      </c>
      <c r="T863" s="194">
        <f>Taula1[[#This Row],[Dies treballats període justificat (01/01/2023 - 31/03/2023)              no comptabilitzats com a mes natural sencer]]</f>
        <v>0</v>
      </c>
      <c r="U863" s="12"/>
      <c r="V863" s="7"/>
      <c r="W863" s="188"/>
      <c r="X863" s="188"/>
      <c r="Y863" s="188"/>
      <c r="Z863" s="188"/>
      <c r="AA863" s="190"/>
      <c r="AB863" s="143">
        <f>Taula1[[#This Row],[Grup justificat     (fer servir opcions de la llista desplegable)]]</f>
        <v>0</v>
      </c>
      <c r="AC863" s="182"/>
      <c r="AD863" s="39"/>
      <c r="AE863" s="131">
        <f>ROUND((AF863/100)*756*Taula1[[#This Row],[Mesos naturals sencers treballats període justificat (01/01/2023 - 31/03/2023)]],2)</f>
        <v>0</v>
      </c>
      <c r="AF863" s="81">
        <f>Taula1[[#This Row],[% Jornada segons contracte
(no posar el símbol %) ]]-Taula1[[#This Row],[% Reducció salari per baix rendiment        (no posar el símbol %)]]</f>
        <v>0</v>
      </c>
      <c r="AG863" s="131">
        <f>ROUND((AH863/100)*24.8547945*Taula1[[#This Row],[Dies treballats període justificat (01/01/2023 - 31/03/2023)              no comptabilitzats com a mes natural sencer]],2)</f>
        <v>0</v>
      </c>
      <c r="AH863" s="79">
        <f>Taula1[[#This Row],[% Jornada segons contracte
(no posar el símbol %) ]]-Taula1[[#This Row],[% Reducció salari per baix rendiment        (no posar el símbol %)]]</f>
        <v>0</v>
      </c>
      <c r="AI863" s="131">
        <f t="shared" si="209"/>
        <v>0</v>
      </c>
      <c r="AJ863" s="39"/>
      <c r="AK863" s="131">
        <f>ROUND((AL863/100)*756*Taula1[[#This Row],[Espai reservat Administració  (mesos)]],2)</f>
        <v>0</v>
      </c>
      <c r="AL863" s="81">
        <f>Taula1[[#This Row],[% Jornada segons contracte
(no posar el símbol %) ]]-Taula1[[#This Row],[% Reducció salari per baix rendiment        (no posar el símbol %)]]</f>
        <v>0</v>
      </c>
      <c r="AM863" s="131">
        <f>ROUND((AN863/100)*24.8547945*Taula1[[#This Row],[Espai reservat Administració (dies)]],2)</f>
        <v>0</v>
      </c>
      <c r="AN863" s="79">
        <f>Taula1[[#This Row],[% Jornada segons contracte
(no posar el símbol %) ]]-Taula1[[#This Row],[% Reducció salari per baix rendiment        (no posar el símbol %)]]</f>
        <v>0</v>
      </c>
      <c r="AO863" s="131">
        <f t="shared" si="210"/>
        <v>0</v>
      </c>
      <c r="AP863" s="87"/>
      <c r="AQ863" s="137">
        <f>ROUND((AR863/100)*693*Taula1[[#This Row],[Mesos naturals sencers treballats període justificat (01/01/2023 - 31/03/2023)]],2)</f>
        <v>0</v>
      </c>
      <c r="AR863" s="90">
        <f>Taula1[[#This Row],[% Jornada segons contracte
(no posar el símbol %) ]]-Taula1[[#This Row],[% Reducció salari per baix rendiment        (no posar el símbol %)]]</f>
        <v>0</v>
      </c>
      <c r="AS863" s="137">
        <f>ROUND((AT863/100)*22.78356164*Taula1[[#This Row],[Dies treballats període justificat (01/01/2023 - 31/03/2023)              no comptabilitzats com a mes natural sencer]],2)</f>
        <v>0</v>
      </c>
      <c r="AT863" s="90">
        <f>Taula1[[#This Row],[% Jornada segons contracte
(no posar el símbol %) ]]-Taula1[[#This Row],[% Reducció salari per baix rendiment        (no posar el símbol %)]]</f>
        <v>0</v>
      </c>
      <c r="AU863" s="137">
        <f t="shared" si="211"/>
        <v>0</v>
      </c>
      <c r="AV863" s="87"/>
      <c r="AW863" s="136">
        <f>ROUND((AX863/100)*693*Taula1[[#This Row],[Espai reservat Administració  (mesos)]],2)</f>
        <v>0</v>
      </c>
      <c r="AX863" s="90">
        <f>Taula1[[#This Row],[% Jornada segons contracte
(no posar el símbol %) ]]-Taula1[[#This Row],[% Reducció salari per baix rendiment        (no posar el símbol %)]]</f>
        <v>0</v>
      </c>
      <c r="AY863" s="131">
        <f>ROUND((AZ863/100)*22.78356164*Taula1[[#This Row],[Espai reservat Administració (dies)]],2)</f>
        <v>0</v>
      </c>
      <c r="AZ863" s="81">
        <f>Taula1[[#This Row],[% Jornada segons contracte
(no posar el símbol %) ]]-Taula1[[#This Row],[% Reducció salari per baix rendiment        (no posar el símbol %)]]</f>
        <v>0</v>
      </c>
      <c r="BA863" s="82">
        <f t="shared" si="212"/>
        <v>0</v>
      </c>
      <c r="BB863" s="41"/>
      <c r="BC863" s="131">
        <f>IF(Taula1[[#This Row],[Grup justificat     (fer servir opcions de la llista desplegable)]]=1,AI863,0)</f>
        <v>0</v>
      </c>
      <c r="BD863" s="131">
        <f>IF(Taula1[[#This Row],[Grup justificat     (fer servir opcions de la llista desplegable)]]=2,AU863,0)</f>
        <v>0</v>
      </c>
      <c r="BE863" s="41"/>
      <c r="BF863" s="131">
        <f>IF(Taula1[[#This Row],[Espai reservat Administració]]=1,AO863,0)</f>
        <v>0</v>
      </c>
      <c r="BG863" s="82">
        <f>IF(Taula1[[#This Row],[Espai reservat Administració]]=2,BA863,0)</f>
        <v>0</v>
      </c>
      <c r="BH863" s="41"/>
      <c r="BI863" s="126">
        <f>IF(Taula1[[#This Row],[Grup justificat     (fer servir opcions de la llista desplegable)]]=1,1,0)</f>
        <v>0</v>
      </c>
      <c r="BJ863" s="126">
        <f>IF(Taula1[[#This Row],[Espai reservat Administració]]=1,1,0)</f>
        <v>0</v>
      </c>
      <c r="BK863" s="111"/>
      <c r="BL863" s="126">
        <f>IF(Taula1[[#This Row],[Grup justificat     (fer servir opcions de la llista desplegable)]]=2,1,0)</f>
        <v>0</v>
      </c>
      <c r="BM863" s="126">
        <f>IF(Taula1[[#This Row],[Espai reservat Administració]]=2,1,0)</f>
        <v>0</v>
      </c>
      <c r="BN863" s="73"/>
      <c r="BO863" s="73"/>
      <c r="BP863" s="73"/>
      <c r="BQ863" s="73"/>
      <c r="BR863" s="73"/>
      <c r="BS863" s="73"/>
      <c r="BT863" s="73"/>
      <c r="BU863" s="73"/>
      <c r="BV863" s="73"/>
      <c r="BW863" s="73"/>
      <c r="BX863" s="73"/>
      <c r="BY863" s="73"/>
      <c r="BZ863" s="73"/>
      <c r="CA863" s="73"/>
      <c r="CB863" s="73"/>
      <c r="CC863" s="73"/>
      <c r="CD863" s="73"/>
      <c r="CE863" s="73"/>
      <c r="CF863" s="73"/>
      <c r="CG863" s="63">
        <f t="shared" si="213"/>
        <v>0</v>
      </c>
      <c r="CH863" s="63">
        <f t="shared" si="214"/>
        <v>0</v>
      </c>
      <c r="CI863" s="73"/>
      <c r="CJ863" s="63">
        <f>IF(Taula1[[#This Row],[Tipus de contracte                                  (fer servir opcions de la llista desplegable)]]="Indefinit",1,0)</f>
        <v>0</v>
      </c>
      <c r="CK863" s="63">
        <f>IF(Taula1[[#This Row],[Tipus de contracte                                  (fer servir opcions de la llista desplegable)]]="Temporal, igual o superior a 6 mesos",1,0)</f>
        <v>0</v>
      </c>
      <c r="CL863" s="63">
        <f>IF(Taula1[[#This Row],[Tipus de contracte                                  (fer servir opcions de la llista desplegable)]]="Substitució per IT",1,0)</f>
        <v>0</v>
      </c>
      <c r="CM863" s="73"/>
      <c r="CN863" s="63">
        <f>IF(Taula1[[#This Row],[Relació llocs de treball]]&gt;=1,1,0)</f>
        <v>0</v>
      </c>
      <c r="CO863" s="73"/>
      <c r="CP863" s="63">
        <f>IF(Taula1[[#This Row],[Identitat de gènere                                                          (fer servir opcions de la llista desplegable)]]="Home",1,0)</f>
        <v>0</v>
      </c>
      <c r="CQ863" s="63">
        <f>IF(Taula1[[#This Row],[Identitat de gènere                                                          (fer servir opcions de la llista desplegable)]]="Dona",1,0)</f>
        <v>0</v>
      </c>
      <c r="CR863" s="63">
        <f>IF(Taula1[[#This Row],[Identitat de gènere                                                          (fer servir opcions de la llista desplegable)]]="No binari",1,0)</f>
        <v>0</v>
      </c>
      <c r="CS863" s="73"/>
      <c r="CT863" s="63">
        <f t="shared" si="208"/>
        <v>0</v>
      </c>
      <c r="CU863" s="64">
        <f t="shared" si="215"/>
        <v>0</v>
      </c>
      <c r="CW863" s="64">
        <f t="shared" si="216"/>
        <v>0</v>
      </c>
      <c r="CX863" s="64">
        <f t="shared" si="217"/>
        <v>0</v>
      </c>
      <c r="CY863" s="64">
        <f t="shared" si="218"/>
        <v>0</v>
      </c>
      <c r="CZ863" s="64">
        <f t="shared" si="219"/>
        <v>0</v>
      </c>
      <c r="DB863" s="64">
        <f t="shared" si="220"/>
        <v>0</v>
      </c>
      <c r="DC863" s="64">
        <f t="shared" si="221"/>
        <v>0</v>
      </c>
      <c r="DD863" s="64">
        <f t="shared" si="222"/>
        <v>0</v>
      </c>
      <c r="DE863" s="64">
        <f t="shared" si="223"/>
        <v>0</v>
      </c>
    </row>
    <row r="864" spans="2:109" x14ac:dyDescent="0.3">
      <c r="B864" s="167"/>
      <c r="C864" s="186"/>
      <c r="D864" s="2"/>
      <c r="E864" s="67"/>
      <c r="F864" s="5"/>
      <c r="G864" s="5"/>
      <c r="H864" s="187"/>
      <c r="I864" s="111" t="str">
        <f ca="1">IF(Taula1[[#This Row],[Data naixement (format dd/mm/aaaa)]]="","0",DATEDIF(Taula1[[#This Row],[Data naixement (format dd/mm/aaaa)]],TODAY(),"Y"))</f>
        <v>0</v>
      </c>
      <c r="J864" s="6"/>
      <c r="K864" s="6"/>
      <c r="L864" s="6"/>
      <c r="M864" s="6"/>
      <c r="N864" s="56"/>
      <c r="O864" s="56"/>
      <c r="P864" s="56"/>
      <c r="Q864" s="6"/>
      <c r="R864" s="7"/>
      <c r="S864" s="143">
        <f>Taula1[[#This Row],[Mesos naturals sencers treballats període justificat (01/01/2023 - 31/03/2023)]]</f>
        <v>0</v>
      </c>
      <c r="T864" s="194">
        <f>Taula1[[#This Row],[Dies treballats període justificat (01/01/2023 - 31/03/2023)              no comptabilitzats com a mes natural sencer]]</f>
        <v>0</v>
      </c>
      <c r="U864" s="12"/>
      <c r="V864" s="7"/>
      <c r="W864" s="188"/>
      <c r="X864" s="188"/>
      <c r="Y864" s="188"/>
      <c r="Z864" s="188"/>
      <c r="AA864" s="190"/>
      <c r="AB864" s="143">
        <f>Taula1[[#This Row],[Grup justificat     (fer servir opcions de la llista desplegable)]]</f>
        <v>0</v>
      </c>
      <c r="AC864" s="182"/>
      <c r="AD864" s="39"/>
      <c r="AE864" s="131">
        <f>ROUND((AF864/100)*756*Taula1[[#This Row],[Mesos naturals sencers treballats període justificat (01/01/2023 - 31/03/2023)]],2)</f>
        <v>0</v>
      </c>
      <c r="AF864" s="81">
        <f>Taula1[[#This Row],[% Jornada segons contracte
(no posar el símbol %) ]]-Taula1[[#This Row],[% Reducció salari per baix rendiment        (no posar el símbol %)]]</f>
        <v>0</v>
      </c>
      <c r="AG864" s="131">
        <f>ROUND((AH864/100)*24.8547945*Taula1[[#This Row],[Dies treballats període justificat (01/01/2023 - 31/03/2023)              no comptabilitzats com a mes natural sencer]],2)</f>
        <v>0</v>
      </c>
      <c r="AH864" s="79">
        <f>Taula1[[#This Row],[% Jornada segons contracte
(no posar el símbol %) ]]-Taula1[[#This Row],[% Reducció salari per baix rendiment        (no posar el símbol %)]]</f>
        <v>0</v>
      </c>
      <c r="AI864" s="131">
        <f t="shared" si="209"/>
        <v>0</v>
      </c>
      <c r="AJ864" s="39"/>
      <c r="AK864" s="131">
        <f>ROUND((AL864/100)*756*Taula1[[#This Row],[Espai reservat Administració  (mesos)]],2)</f>
        <v>0</v>
      </c>
      <c r="AL864" s="81">
        <f>Taula1[[#This Row],[% Jornada segons contracte
(no posar el símbol %) ]]-Taula1[[#This Row],[% Reducció salari per baix rendiment        (no posar el símbol %)]]</f>
        <v>0</v>
      </c>
      <c r="AM864" s="131">
        <f>ROUND((AN864/100)*24.8547945*Taula1[[#This Row],[Espai reservat Administració (dies)]],2)</f>
        <v>0</v>
      </c>
      <c r="AN864" s="79">
        <f>Taula1[[#This Row],[% Jornada segons contracte
(no posar el símbol %) ]]-Taula1[[#This Row],[% Reducció salari per baix rendiment        (no posar el símbol %)]]</f>
        <v>0</v>
      </c>
      <c r="AO864" s="131">
        <f t="shared" si="210"/>
        <v>0</v>
      </c>
      <c r="AP864" s="87"/>
      <c r="AQ864" s="137">
        <f>ROUND((AR864/100)*693*Taula1[[#This Row],[Mesos naturals sencers treballats període justificat (01/01/2023 - 31/03/2023)]],2)</f>
        <v>0</v>
      </c>
      <c r="AR864" s="90">
        <f>Taula1[[#This Row],[% Jornada segons contracte
(no posar el símbol %) ]]-Taula1[[#This Row],[% Reducció salari per baix rendiment        (no posar el símbol %)]]</f>
        <v>0</v>
      </c>
      <c r="AS864" s="137">
        <f>ROUND((AT864/100)*22.78356164*Taula1[[#This Row],[Dies treballats període justificat (01/01/2023 - 31/03/2023)              no comptabilitzats com a mes natural sencer]],2)</f>
        <v>0</v>
      </c>
      <c r="AT864" s="90">
        <f>Taula1[[#This Row],[% Jornada segons contracte
(no posar el símbol %) ]]-Taula1[[#This Row],[% Reducció salari per baix rendiment        (no posar el símbol %)]]</f>
        <v>0</v>
      </c>
      <c r="AU864" s="137">
        <f t="shared" si="211"/>
        <v>0</v>
      </c>
      <c r="AV864" s="87"/>
      <c r="AW864" s="136">
        <f>ROUND((AX864/100)*693*Taula1[[#This Row],[Espai reservat Administració  (mesos)]],2)</f>
        <v>0</v>
      </c>
      <c r="AX864" s="90">
        <f>Taula1[[#This Row],[% Jornada segons contracte
(no posar el símbol %) ]]-Taula1[[#This Row],[% Reducció salari per baix rendiment        (no posar el símbol %)]]</f>
        <v>0</v>
      </c>
      <c r="AY864" s="131">
        <f>ROUND((AZ864/100)*22.78356164*Taula1[[#This Row],[Espai reservat Administració (dies)]],2)</f>
        <v>0</v>
      </c>
      <c r="AZ864" s="81">
        <f>Taula1[[#This Row],[% Jornada segons contracte
(no posar el símbol %) ]]-Taula1[[#This Row],[% Reducció salari per baix rendiment        (no posar el símbol %)]]</f>
        <v>0</v>
      </c>
      <c r="BA864" s="82">
        <f t="shared" si="212"/>
        <v>0</v>
      </c>
      <c r="BB864" s="41"/>
      <c r="BC864" s="131">
        <f>IF(Taula1[[#This Row],[Grup justificat     (fer servir opcions de la llista desplegable)]]=1,AI864,0)</f>
        <v>0</v>
      </c>
      <c r="BD864" s="131">
        <f>IF(Taula1[[#This Row],[Grup justificat     (fer servir opcions de la llista desplegable)]]=2,AU864,0)</f>
        <v>0</v>
      </c>
      <c r="BE864" s="41"/>
      <c r="BF864" s="131">
        <f>IF(Taula1[[#This Row],[Espai reservat Administració]]=1,AO864,0)</f>
        <v>0</v>
      </c>
      <c r="BG864" s="82">
        <f>IF(Taula1[[#This Row],[Espai reservat Administració]]=2,BA864,0)</f>
        <v>0</v>
      </c>
      <c r="BH864" s="41"/>
      <c r="BI864" s="126">
        <f>IF(Taula1[[#This Row],[Grup justificat     (fer servir opcions de la llista desplegable)]]=1,1,0)</f>
        <v>0</v>
      </c>
      <c r="BJ864" s="126">
        <f>IF(Taula1[[#This Row],[Espai reservat Administració]]=1,1,0)</f>
        <v>0</v>
      </c>
      <c r="BK864" s="111"/>
      <c r="BL864" s="126">
        <f>IF(Taula1[[#This Row],[Grup justificat     (fer servir opcions de la llista desplegable)]]=2,1,0)</f>
        <v>0</v>
      </c>
      <c r="BM864" s="126">
        <f>IF(Taula1[[#This Row],[Espai reservat Administració]]=2,1,0)</f>
        <v>0</v>
      </c>
      <c r="BN864" s="73"/>
      <c r="BO864" s="73"/>
      <c r="BP864" s="73"/>
      <c r="BQ864" s="73"/>
      <c r="BR864" s="73"/>
      <c r="BS864" s="73"/>
      <c r="BT864" s="73"/>
      <c r="BU864" s="73"/>
      <c r="BV864" s="73"/>
      <c r="BW864" s="73"/>
      <c r="BX864" s="73"/>
      <c r="BY864" s="73"/>
      <c r="BZ864" s="73"/>
      <c r="CA864" s="73"/>
      <c r="CB864" s="73"/>
      <c r="CC864" s="73"/>
      <c r="CD864" s="73"/>
      <c r="CE864" s="73"/>
      <c r="CF864" s="73"/>
      <c r="CG864" s="63">
        <f t="shared" si="213"/>
        <v>0</v>
      </c>
      <c r="CH864" s="63">
        <f t="shared" si="214"/>
        <v>0</v>
      </c>
      <c r="CI864" s="73"/>
      <c r="CJ864" s="63">
        <f>IF(Taula1[[#This Row],[Tipus de contracte                                  (fer servir opcions de la llista desplegable)]]="Indefinit",1,0)</f>
        <v>0</v>
      </c>
      <c r="CK864" s="63">
        <f>IF(Taula1[[#This Row],[Tipus de contracte                                  (fer servir opcions de la llista desplegable)]]="Temporal, igual o superior a 6 mesos",1,0)</f>
        <v>0</v>
      </c>
      <c r="CL864" s="63">
        <f>IF(Taula1[[#This Row],[Tipus de contracte                                  (fer servir opcions de la llista desplegable)]]="Substitució per IT",1,0)</f>
        <v>0</v>
      </c>
      <c r="CM864" s="73"/>
      <c r="CN864" s="63">
        <f>IF(Taula1[[#This Row],[Relació llocs de treball]]&gt;=1,1,0)</f>
        <v>0</v>
      </c>
      <c r="CO864" s="73"/>
      <c r="CP864" s="63">
        <f>IF(Taula1[[#This Row],[Identitat de gènere                                                          (fer servir opcions de la llista desplegable)]]="Home",1,0)</f>
        <v>0</v>
      </c>
      <c r="CQ864" s="63">
        <f>IF(Taula1[[#This Row],[Identitat de gènere                                                          (fer servir opcions de la llista desplegable)]]="Dona",1,0)</f>
        <v>0</v>
      </c>
      <c r="CR864" s="63">
        <f>IF(Taula1[[#This Row],[Identitat de gènere                                                          (fer servir opcions de la llista desplegable)]]="No binari",1,0)</f>
        <v>0</v>
      </c>
      <c r="CS864" s="73"/>
      <c r="CT864" s="63">
        <f t="shared" si="208"/>
        <v>0</v>
      </c>
      <c r="CU864" s="64">
        <f t="shared" si="215"/>
        <v>0</v>
      </c>
      <c r="CW864" s="64">
        <f t="shared" si="216"/>
        <v>0</v>
      </c>
      <c r="CX864" s="64">
        <f t="shared" si="217"/>
        <v>0</v>
      </c>
      <c r="CY864" s="64">
        <f t="shared" si="218"/>
        <v>0</v>
      </c>
      <c r="CZ864" s="64">
        <f t="shared" si="219"/>
        <v>0</v>
      </c>
      <c r="DB864" s="64">
        <f t="shared" si="220"/>
        <v>0</v>
      </c>
      <c r="DC864" s="64">
        <f t="shared" si="221"/>
        <v>0</v>
      </c>
      <c r="DD864" s="64">
        <f t="shared" si="222"/>
        <v>0</v>
      </c>
      <c r="DE864" s="64">
        <f t="shared" si="223"/>
        <v>0</v>
      </c>
    </row>
    <row r="865" spans="2:109" x14ac:dyDescent="0.3">
      <c r="B865" s="167"/>
      <c r="C865" s="186"/>
      <c r="D865" s="2"/>
      <c r="E865" s="67"/>
      <c r="F865" s="5"/>
      <c r="G865" s="5"/>
      <c r="H865" s="187"/>
      <c r="I865" s="111" t="str">
        <f ca="1">IF(Taula1[[#This Row],[Data naixement (format dd/mm/aaaa)]]="","0",DATEDIF(Taula1[[#This Row],[Data naixement (format dd/mm/aaaa)]],TODAY(),"Y"))</f>
        <v>0</v>
      </c>
      <c r="J865" s="6"/>
      <c r="K865" s="6"/>
      <c r="L865" s="6"/>
      <c r="M865" s="6"/>
      <c r="N865" s="56"/>
      <c r="O865" s="56"/>
      <c r="P865" s="56"/>
      <c r="Q865" s="6"/>
      <c r="R865" s="7"/>
      <c r="S865" s="143">
        <f>Taula1[[#This Row],[Mesos naturals sencers treballats període justificat (01/01/2023 - 31/03/2023)]]</f>
        <v>0</v>
      </c>
      <c r="T865" s="194">
        <f>Taula1[[#This Row],[Dies treballats període justificat (01/01/2023 - 31/03/2023)              no comptabilitzats com a mes natural sencer]]</f>
        <v>0</v>
      </c>
      <c r="U865" s="12"/>
      <c r="V865" s="7"/>
      <c r="W865" s="188"/>
      <c r="X865" s="188"/>
      <c r="Y865" s="188"/>
      <c r="Z865" s="188"/>
      <c r="AA865" s="190"/>
      <c r="AB865" s="143">
        <f>Taula1[[#This Row],[Grup justificat     (fer servir opcions de la llista desplegable)]]</f>
        <v>0</v>
      </c>
      <c r="AC865" s="182"/>
      <c r="AD865" s="39"/>
      <c r="AE865" s="131">
        <f>ROUND((AF865/100)*756*Taula1[[#This Row],[Mesos naturals sencers treballats període justificat (01/01/2023 - 31/03/2023)]],2)</f>
        <v>0</v>
      </c>
      <c r="AF865" s="81">
        <f>Taula1[[#This Row],[% Jornada segons contracte
(no posar el símbol %) ]]-Taula1[[#This Row],[% Reducció salari per baix rendiment        (no posar el símbol %)]]</f>
        <v>0</v>
      </c>
      <c r="AG865" s="131">
        <f>ROUND((AH865/100)*24.8547945*Taula1[[#This Row],[Dies treballats període justificat (01/01/2023 - 31/03/2023)              no comptabilitzats com a mes natural sencer]],2)</f>
        <v>0</v>
      </c>
      <c r="AH865" s="79">
        <f>Taula1[[#This Row],[% Jornada segons contracte
(no posar el símbol %) ]]-Taula1[[#This Row],[% Reducció salari per baix rendiment        (no posar el símbol %)]]</f>
        <v>0</v>
      </c>
      <c r="AI865" s="131">
        <f t="shared" si="209"/>
        <v>0</v>
      </c>
      <c r="AJ865" s="39"/>
      <c r="AK865" s="131">
        <f>ROUND((AL865/100)*756*Taula1[[#This Row],[Espai reservat Administració  (mesos)]],2)</f>
        <v>0</v>
      </c>
      <c r="AL865" s="81">
        <f>Taula1[[#This Row],[% Jornada segons contracte
(no posar el símbol %) ]]-Taula1[[#This Row],[% Reducció salari per baix rendiment        (no posar el símbol %)]]</f>
        <v>0</v>
      </c>
      <c r="AM865" s="131">
        <f>ROUND((AN865/100)*24.8547945*Taula1[[#This Row],[Espai reservat Administració (dies)]],2)</f>
        <v>0</v>
      </c>
      <c r="AN865" s="79">
        <f>Taula1[[#This Row],[% Jornada segons contracte
(no posar el símbol %) ]]-Taula1[[#This Row],[% Reducció salari per baix rendiment        (no posar el símbol %)]]</f>
        <v>0</v>
      </c>
      <c r="AO865" s="131">
        <f t="shared" si="210"/>
        <v>0</v>
      </c>
      <c r="AP865" s="87"/>
      <c r="AQ865" s="137">
        <f>ROUND((AR865/100)*693*Taula1[[#This Row],[Mesos naturals sencers treballats període justificat (01/01/2023 - 31/03/2023)]],2)</f>
        <v>0</v>
      </c>
      <c r="AR865" s="90">
        <f>Taula1[[#This Row],[% Jornada segons contracte
(no posar el símbol %) ]]-Taula1[[#This Row],[% Reducció salari per baix rendiment        (no posar el símbol %)]]</f>
        <v>0</v>
      </c>
      <c r="AS865" s="137">
        <f>ROUND((AT865/100)*22.78356164*Taula1[[#This Row],[Dies treballats període justificat (01/01/2023 - 31/03/2023)              no comptabilitzats com a mes natural sencer]],2)</f>
        <v>0</v>
      </c>
      <c r="AT865" s="90">
        <f>Taula1[[#This Row],[% Jornada segons contracte
(no posar el símbol %) ]]-Taula1[[#This Row],[% Reducció salari per baix rendiment        (no posar el símbol %)]]</f>
        <v>0</v>
      </c>
      <c r="AU865" s="137">
        <f t="shared" si="211"/>
        <v>0</v>
      </c>
      <c r="AV865" s="87"/>
      <c r="AW865" s="136">
        <f>ROUND((AX865/100)*693*Taula1[[#This Row],[Espai reservat Administració  (mesos)]],2)</f>
        <v>0</v>
      </c>
      <c r="AX865" s="90">
        <f>Taula1[[#This Row],[% Jornada segons contracte
(no posar el símbol %) ]]-Taula1[[#This Row],[% Reducció salari per baix rendiment        (no posar el símbol %)]]</f>
        <v>0</v>
      </c>
      <c r="AY865" s="131">
        <f>ROUND((AZ865/100)*22.78356164*Taula1[[#This Row],[Espai reservat Administració (dies)]],2)</f>
        <v>0</v>
      </c>
      <c r="AZ865" s="81">
        <f>Taula1[[#This Row],[% Jornada segons contracte
(no posar el símbol %) ]]-Taula1[[#This Row],[% Reducció salari per baix rendiment        (no posar el símbol %)]]</f>
        <v>0</v>
      </c>
      <c r="BA865" s="82">
        <f t="shared" si="212"/>
        <v>0</v>
      </c>
      <c r="BB865" s="41"/>
      <c r="BC865" s="131">
        <f>IF(Taula1[[#This Row],[Grup justificat     (fer servir opcions de la llista desplegable)]]=1,AI865,0)</f>
        <v>0</v>
      </c>
      <c r="BD865" s="131">
        <f>IF(Taula1[[#This Row],[Grup justificat     (fer servir opcions de la llista desplegable)]]=2,AU865,0)</f>
        <v>0</v>
      </c>
      <c r="BE865" s="41"/>
      <c r="BF865" s="131">
        <f>IF(Taula1[[#This Row],[Espai reservat Administració]]=1,AO865,0)</f>
        <v>0</v>
      </c>
      <c r="BG865" s="82">
        <f>IF(Taula1[[#This Row],[Espai reservat Administració]]=2,BA865,0)</f>
        <v>0</v>
      </c>
      <c r="BH865" s="41"/>
      <c r="BI865" s="126">
        <f>IF(Taula1[[#This Row],[Grup justificat     (fer servir opcions de la llista desplegable)]]=1,1,0)</f>
        <v>0</v>
      </c>
      <c r="BJ865" s="126">
        <f>IF(Taula1[[#This Row],[Espai reservat Administració]]=1,1,0)</f>
        <v>0</v>
      </c>
      <c r="BK865" s="111"/>
      <c r="BL865" s="126">
        <f>IF(Taula1[[#This Row],[Grup justificat     (fer servir opcions de la llista desplegable)]]=2,1,0)</f>
        <v>0</v>
      </c>
      <c r="BM865" s="126">
        <f>IF(Taula1[[#This Row],[Espai reservat Administració]]=2,1,0)</f>
        <v>0</v>
      </c>
      <c r="BN865" s="73"/>
      <c r="BO865" s="73"/>
      <c r="BP865" s="73"/>
      <c r="BQ865" s="73"/>
      <c r="BR865" s="73"/>
      <c r="BS865" s="73"/>
      <c r="BT865" s="73"/>
      <c r="BU865" s="73"/>
      <c r="BV865" s="73"/>
      <c r="BW865" s="73"/>
      <c r="BX865" s="73"/>
      <c r="BY865" s="73"/>
      <c r="BZ865" s="73"/>
      <c r="CA865" s="73"/>
      <c r="CB865" s="73"/>
      <c r="CC865" s="73"/>
      <c r="CD865" s="73"/>
      <c r="CE865" s="73"/>
      <c r="CF865" s="73"/>
      <c r="CG865" s="63">
        <f t="shared" si="213"/>
        <v>0</v>
      </c>
      <c r="CH865" s="63">
        <f t="shared" si="214"/>
        <v>0</v>
      </c>
      <c r="CI865" s="73"/>
      <c r="CJ865" s="63">
        <f>IF(Taula1[[#This Row],[Tipus de contracte                                  (fer servir opcions de la llista desplegable)]]="Indefinit",1,0)</f>
        <v>0</v>
      </c>
      <c r="CK865" s="63">
        <f>IF(Taula1[[#This Row],[Tipus de contracte                                  (fer servir opcions de la llista desplegable)]]="Temporal, igual o superior a 6 mesos",1,0)</f>
        <v>0</v>
      </c>
      <c r="CL865" s="63">
        <f>IF(Taula1[[#This Row],[Tipus de contracte                                  (fer servir opcions de la llista desplegable)]]="Substitució per IT",1,0)</f>
        <v>0</v>
      </c>
      <c r="CM865" s="73"/>
      <c r="CN865" s="63">
        <f>IF(Taula1[[#This Row],[Relació llocs de treball]]&gt;=1,1,0)</f>
        <v>0</v>
      </c>
      <c r="CO865" s="73"/>
      <c r="CP865" s="63">
        <f>IF(Taula1[[#This Row],[Identitat de gènere                                                          (fer servir opcions de la llista desplegable)]]="Home",1,0)</f>
        <v>0</v>
      </c>
      <c r="CQ865" s="63">
        <f>IF(Taula1[[#This Row],[Identitat de gènere                                                          (fer servir opcions de la llista desplegable)]]="Dona",1,0)</f>
        <v>0</v>
      </c>
      <c r="CR865" s="63">
        <f>IF(Taula1[[#This Row],[Identitat de gènere                                                          (fer servir opcions de la llista desplegable)]]="No binari",1,0)</f>
        <v>0</v>
      </c>
      <c r="CS865" s="73"/>
      <c r="CT865" s="63">
        <f t="shared" si="208"/>
        <v>0</v>
      </c>
      <c r="CU865" s="64">
        <f t="shared" si="215"/>
        <v>0</v>
      </c>
      <c r="CW865" s="64">
        <f t="shared" si="216"/>
        <v>0</v>
      </c>
      <c r="CX865" s="64">
        <f t="shared" si="217"/>
        <v>0</v>
      </c>
      <c r="CY865" s="64">
        <f t="shared" si="218"/>
        <v>0</v>
      </c>
      <c r="CZ865" s="64">
        <f t="shared" si="219"/>
        <v>0</v>
      </c>
      <c r="DB865" s="64">
        <f t="shared" si="220"/>
        <v>0</v>
      </c>
      <c r="DC865" s="64">
        <f t="shared" si="221"/>
        <v>0</v>
      </c>
      <c r="DD865" s="64">
        <f t="shared" si="222"/>
        <v>0</v>
      </c>
      <c r="DE865" s="64">
        <f t="shared" si="223"/>
        <v>0</v>
      </c>
    </row>
    <row r="866" spans="2:109" x14ac:dyDescent="0.3">
      <c r="B866" s="167"/>
      <c r="C866" s="186"/>
      <c r="D866" s="2"/>
      <c r="E866" s="67"/>
      <c r="F866" s="5"/>
      <c r="G866" s="5"/>
      <c r="H866" s="187"/>
      <c r="I866" s="111" t="str">
        <f ca="1">IF(Taula1[[#This Row],[Data naixement (format dd/mm/aaaa)]]="","0",DATEDIF(Taula1[[#This Row],[Data naixement (format dd/mm/aaaa)]],TODAY(),"Y"))</f>
        <v>0</v>
      </c>
      <c r="J866" s="6"/>
      <c r="K866" s="6"/>
      <c r="L866" s="6"/>
      <c r="M866" s="6"/>
      <c r="N866" s="56"/>
      <c r="O866" s="56"/>
      <c r="P866" s="56"/>
      <c r="Q866" s="6"/>
      <c r="R866" s="7"/>
      <c r="S866" s="143">
        <f>Taula1[[#This Row],[Mesos naturals sencers treballats període justificat (01/01/2023 - 31/03/2023)]]</f>
        <v>0</v>
      </c>
      <c r="T866" s="194">
        <f>Taula1[[#This Row],[Dies treballats període justificat (01/01/2023 - 31/03/2023)              no comptabilitzats com a mes natural sencer]]</f>
        <v>0</v>
      </c>
      <c r="U866" s="12"/>
      <c r="V866" s="7"/>
      <c r="W866" s="188"/>
      <c r="X866" s="188"/>
      <c r="Y866" s="188"/>
      <c r="Z866" s="188"/>
      <c r="AA866" s="190"/>
      <c r="AB866" s="143">
        <f>Taula1[[#This Row],[Grup justificat     (fer servir opcions de la llista desplegable)]]</f>
        <v>0</v>
      </c>
      <c r="AC866" s="182"/>
      <c r="AD866" s="39"/>
      <c r="AE866" s="131">
        <f>ROUND((AF866/100)*756*Taula1[[#This Row],[Mesos naturals sencers treballats període justificat (01/01/2023 - 31/03/2023)]],2)</f>
        <v>0</v>
      </c>
      <c r="AF866" s="81">
        <f>Taula1[[#This Row],[% Jornada segons contracte
(no posar el símbol %) ]]-Taula1[[#This Row],[% Reducció salari per baix rendiment        (no posar el símbol %)]]</f>
        <v>0</v>
      </c>
      <c r="AG866" s="131">
        <f>ROUND((AH866/100)*24.8547945*Taula1[[#This Row],[Dies treballats període justificat (01/01/2023 - 31/03/2023)              no comptabilitzats com a mes natural sencer]],2)</f>
        <v>0</v>
      </c>
      <c r="AH866" s="79">
        <f>Taula1[[#This Row],[% Jornada segons contracte
(no posar el símbol %) ]]-Taula1[[#This Row],[% Reducció salari per baix rendiment        (no posar el símbol %)]]</f>
        <v>0</v>
      </c>
      <c r="AI866" s="131">
        <f t="shared" si="209"/>
        <v>0</v>
      </c>
      <c r="AJ866" s="39"/>
      <c r="AK866" s="131">
        <f>ROUND((AL866/100)*756*Taula1[[#This Row],[Espai reservat Administració  (mesos)]],2)</f>
        <v>0</v>
      </c>
      <c r="AL866" s="81">
        <f>Taula1[[#This Row],[% Jornada segons contracte
(no posar el símbol %) ]]-Taula1[[#This Row],[% Reducció salari per baix rendiment        (no posar el símbol %)]]</f>
        <v>0</v>
      </c>
      <c r="AM866" s="131">
        <f>ROUND((AN866/100)*24.8547945*Taula1[[#This Row],[Espai reservat Administració (dies)]],2)</f>
        <v>0</v>
      </c>
      <c r="AN866" s="79">
        <f>Taula1[[#This Row],[% Jornada segons contracte
(no posar el símbol %) ]]-Taula1[[#This Row],[% Reducció salari per baix rendiment        (no posar el símbol %)]]</f>
        <v>0</v>
      </c>
      <c r="AO866" s="131">
        <f t="shared" si="210"/>
        <v>0</v>
      </c>
      <c r="AP866" s="87"/>
      <c r="AQ866" s="137">
        <f>ROUND((AR866/100)*693*Taula1[[#This Row],[Mesos naturals sencers treballats període justificat (01/01/2023 - 31/03/2023)]],2)</f>
        <v>0</v>
      </c>
      <c r="AR866" s="90">
        <f>Taula1[[#This Row],[% Jornada segons contracte
(no posar el símbol %) ]]-Taula1[[#This Row],[% Reducció salari per baix rendiment        (no posar el símbol %)]]</f>
        <v>0</v>
      </c>
      <c r="AS866" s="137">
        <f>ROUND((AT866/100)*22.78356164*Taula1[[#This Row],[Dies treballats període justificat (01/01/2023 - 31/03/2023)              no comptabilitzats com a mes natural sencer]],2)</f>
        <v>0</v>
      </c>
      <c r="AT866" s="90">
        <f>Taula1[[#This Row],[% Jornada segons contracte
(no posar el símbol %) ]]-Taula1[[#This Row],[% Reducció salari per baix rendiment        (no posar el símbol %)]]</f>
        <v>0</v>
      </c>
      <c r="AU866" s="137">
        <f t="shared" si="211"/>
        <v>0</v>
      </c>
      <c r="AV866" s="87"/>
      <c r="AW866" s="136">
        <f>ROUND((AX866/100)*693*Taula1[[#This Row],[Espai reservat Administració  (mesos)]],2)</f>
        <v>0</v>
      </c>
      <c r="AX866" s="90">
        <f>Taula1[[#This Row],[% Jornada segons contracte
(no posar el símbol %) ]]-Taula1[[#This Row],[% Reducció salari per baix rendiment        (no posar el símbol %)]]</f>
        <v>0</v>
      </c>
      <c r="AY866" s="131">
        <f>ROUND((AZ866/100)*22.78356164*Taula1[[#This Row],[Espai reservat Administració (dies)]],2)</f>
        <v>0</v>
      </c>
      <c r="AZ866" s="81">
        <f>Taula1[[#This Row],[% Jornada segons contracte
(no posar el símbol %) ]]-Taula1[[#This Row],[% Reducció salari per baix rendiment        (no posar el símbol %)]]</f>
        <v>0</v>
      </c>
      <c r="BA866" s="82">
        <f t="shared" si="212"/>
        <v>0</v>
      </c>
      <c r="BB866" s="41"/>
      <c r="BC866" s="131">
        <f>IF(Taula1[[#This Row],[Grup justificat     (fer servir opcions de la llista desplegable)]]=1,AI866,0)</f>
        <v>0</v>
      </c>
      <c r="BD866" s="131">
        <f>IF(Taula1[[#This Row],[Grup justificat     (fer servir opcions de la llista desplegable)]]=2,AU866,0)</f>
        <v>0</v>
      </c>
      <c r="BE866" s="41"/>
      <c r="BF866" s="131">
        <f>IF(Taula1[[#This Row],[Espai reservat Administració]]=1,AO866,0)</f>
        <v>0</v>
      </c>
      <c r="BG866" s="82">
        <f>IF(Taula1[[#This Row],[Espai reservat Administració]]=2,BA866,0)</f>
        <v>0</v>
      </c>
      <c r="BH866" s="41"/>
      <c r="BI866" s="126">
        <f>IF(Taula1[[#This Row],[Grup justificat     (fer servir opcions de la llista desplegable)]]=1,1,0)</f>
        <v>0</v>
      </c>
      <c r="BJ866" s="126">
        <f>IF(Taula1[[#This Row],[Espai reservat Administració]]=1,1,0)</f>
        <v>0</v>
      </c>
      <c r="BK866" s="111"/>
      <c r="BL866" s="126">
        <f>IF(Taula1[[#This Row],[Grup justificat     (fer servir opcions de la llista desplegable)]]=2,1,0)</f>
        <v>0</v>
      </c>
      <c r="BM866" s="126">
        <f>IF(Taula1[[#This Row],[Espai reservat Administració]]=2,1,0)</f>
        <v>0</v>
      </c>
      <c r="BN866" s="73"/>
      <c r="BO866" s="73"/>
      <c r="BP866" s="73"/>
      <c r="BQ866" s="73"/>
      <c r="BR866" s="73"/>
      <c r="BS866" s="73"/>
      <c r="BT866" s="73"/>
      <c r="BU866" s="73"/>
      <c r="BV866" s="73"/>
      <c r="BW866" s="73"/>
      <c r="BX866" s="73"/>
      <c r="BY866" s="73"/>
      <c r="BZ866" s="73"/>
      <c r="CA866" s="73"/>
      <c r="CB866" s="73"/>
      <c r="CC866" s="73"/>
      <c r="CD866" s="73"/>
      <c r="CE866" s="73"/>
      <c r="CF866" s="73"/>
      <c r="CG866" s="63">
        <f t="shared" si="213"/>
        <v>0</v>
      </c>
      <c r="CH866" s="63">
        <f t="shared" si="214"/>
        <v>0</v>
      </c>
      <c r="CI866" s="73"/>
      <c r="CJ866" s="63">
        <f>IF(Taula1[[#This Row],[Tipus de contracte                                  (fer servir opcions de la llista desplegable)]]="Indefinit",1,0)</f>
        <v>0</v>
      </c>
      <c r="CK866" s="63">
        <f>IF(Taula1[[#This Row],[Tipus de contracte                                  (fer servir opcions de la llista desplegable)]]="Temporal, igual o superior a 6 mesos",1,0)</f>
        <v>0</v>
      </c>
      <c r="CL866" s="63">
        <f>IF(Taula1[[#This Row],[Tipus de contracte                                  (fer servir opcions de la llista desplegable)]]="Substitució per IT",1,0)</f>
        <v>0</v>
      </c>
      <c r="CM866" s="73"/>
      <c r="CN866" s="63">
        <f>IF(Taula1[[#This Row],[Relació llocs de treball]]&gt;=1,1,0)</f>
        <v>0</v>
      </c>
      <c r="CO866" s="73"/>
      <c r="CP866" s="63">
        <f>IF(Taula1[[#This Row],[Identitat de gènere                                                          (fer servir opcions de la llista desplegable)]]="Home",1,0)</f>
        <v>0</v>
      </c>
      <c r="CQ866" s="63">
        <f>IF(Taula1[[#This Row],[Identitat de gènere                                                          (fer servir opcions de la llista desplegable)]]="Dona",1,0)</f>
        <v>0</v>
      </c>
      <c r="CR866" s="63">
        <f>IF(Taula1[[#This Row],[Identitat de gènere                                                          (fer servir opcions de la llista desplegable)]]="No binari",1,0)</f>
        <v>0</v>
      </c>
      <c r="CS866" s="73"/>
      <c r="CT866" s="63">
        <f t="shared" si="208"/>
        <v>0</v>
      </c>
      <c r="CU866" s="64">
        <f t="shared" si="215"/>
        <v>0</v>
      </c>
      <c r="CW866" s="64">
        <f t="shared" si="216"/>
        <v>0</v>
      </c>
      <c r="CX866" s="64">
        <f t="shared" si="217"/>
        <v>0</v>
      </c>
      <c r="CY866" s="64">
        <f t="shared" si="218"/>
        <v>0</v>
      </c>
      <c r="CZ866" s="64">
        <f t="shared" si="219"/>
        <v>0</v>
      </c>
      <c r="DB866" s="64">
        <f t="shared" si="220"/>
        <v>0</v>
      </c>
      <c r="DC866" s="64">
        <f t="shared" si="221"/>
        <v>0</v>
      </c>
      <c r="DD866" s="64">
        <f t="shared" si="222"/>
        <v>0</v>
      </c>
      <c r="DE866" s="64">
        <f t="shared" si="223"/>
        <v>0</v>
      </c>
    </row>
    <row r="867" spans="2:109" x14ac:dyDescent="0.3">
      <c r="B867" s="167"/>
      <c r="C867" s="186"/>
      <c r="D867" s="2"/>
      <c r="E867" s="67"/>
      <c r="F867" s="5"/>
      <c r="G867" s="5"/>
      <c r="H867" s="187"/>
      <c r="I867" s="111" t="str">
        <f ca="1">IF(Taula1[[#This Row],[Data naixement (format dd/mm/aaaa)]]="","0",DATEDIF(Taula1[[#This Row],[Data naixement (format dd/mm/aaaa)]],TODAY(),"Y"))</f>
        <v>0</v>
      </c>
      <c r="J867" s="6"/>
      <c r="K867" s="6"/>
      <c r="L867" s="6"/>
      <c r="M867" s="6"/>
      <c r="N867" s="56"/>
      <c r="O867" s="56"/>
      <c r="P867" s="56"/>
      <c r="Q867" s="6"/>
      <c r="R867" s="7"/>
      <c r="S867" s="143">
        <f>Taula1[[#This Row],[Mesos naturals sencers treballats període justificat (01/01/2023 - 31/03/2023)]]</f>
        <v>0</v>
      </c>
      <c r="T867" s="194">
        <f>Taula1[[#This Row],[Dies treballats període justificat (01/01/2023 - 31/03/2023)              no comptabilitzats com a mes natural sencer]]</f>
        <v>0</v>
      </c>
      <c r="U867" s="12"/>
      <c r="V867" s="7"/>
      <c r="W867" s="188"/>
      <c r="X867" s="188"/>
      <c r="Y867" s="188"/>
      <c r="Z867" s="188"/>
      <c r="AA867" s="190"/>
      <c r="AB867" s="143">
        <f>Taula1[[#This Row],[Grup justificat     (fer servir opcions de la llista desplegable)]]</f>
        <v>0</v>
      </c>
      <c r="AC867" s="182"/>
      <c r="AD867" s="39"/>
      <c r="AE867" s="131">
        <f>ROUND((AF867/100)*756*Taula1[[#This Row],[Mesos naturals sencers treballats període justificat (01/01/2023 - 31/03/2023)]],2)</f>
        <v>0</v>
      </c>
      <c r="AF867" s="81">
        <f>Taula1[[#This Row],[% Jornada segons contracte
(no posar el símbol %) ]]-Taula1[[#This Row],[% Reducció salari per baix rendiment        (no posar el símbol %)]]</f>
        <v>0</v>
      </c>
      <c r="AG867" s="131">
        <f>ROUND((AH867/100)*24.8547945*Taula1[[#This Row],[Dies treballats període justificat (01/01/2023 - 31/03/2023)              no comptabilitzats com a mes natural sencer]],2)</f>
        <v>0</v>
      </c>
      <c r="AH867" s="79">
        <f>Taula1[[#This Row],[% Jornada segons contracte
(no posar el símbol %) ]]-Taula1[[#This Row],[% Reducció salari per baix rendiment        (no posar el símbol %)]]</f>
        <v>0</v>
      </c>
      <c r="AI867" s="131">
        <f t="shared" si="209"/>
        <v>0</v>
      </c>
      <c r="AJ867" s="39"/>
      <c r="AK867" s="131">
        <f>ROUND((AL867/100)*756*Taula1[[#This Row],[Espai reservat Administració  (mesos)]],2)</f>
        <v>0</v>
      </c>
      <c r="AL867" s="81">
        <f>Taula1[[#This Row],[% Jornada segons contracte
(no posar el símbol %) ]]-Taula1[[#This Row],[% Reducció salari per baix rendiment        (no posar el símbol %)]]</f>
        <v>0</v>
      </c>
      <c r="AM867" s="131">
        <f>ROUND((AN867/100)*24.8547945*Taula1[[#This Row],[Espai reservat Administració (dies)]],2)</f>
        <v>0</v>
      </c>
      <c r="AN867" s="79">
        <f>Taula1[[#This Row],[% Jornada segons contracte
(no posar el símbol %) ]]-Taula1[[#This Row],[% Reducció salari per baix rendiment        (no posar el símbol %)]]</f>
        <v>0</v>
      </c>
      <c r="AO867" s="131">
        <f t="shared" si="210"/>
        <v>0</v>
      </c>
      <c r="AP867" s="87"/>
      <c r="AQ867" s="137">
        <f>ROUND((AR867/100)*693*Taula1[[#This Row],[Mesos naturals sencers treballats període justificat (01/01/2023 - 31/03/2023)]],2)</f>
        <v>0</v>
      </c>
      <c r="AR867" s="90">
        <f>Taula1[[#This Row],[% Jornada segons contracte
(no posar el símbol %) ]]-Taula1[[#This Row],[% Reducció salari per baix rendiment        (no posar el símbol %)]]</f>
        <v>0</v>
      </c>
      <c r="AS867" s="137">
        <f>ROUND((AT867/100)*22.78356164*Taula1[[#This Row],[Dies treballats període justificat (01/01/2023 - 31/03/2023)              no comptabilitzats com a mes natural sencer]],2)</f>
        <v>0</v>
      </c>
      <c r="AT867" s="90">
        <f>Taula1[[#This Row],[% Jornada segons contracte
(no posar el símbol %) ]]-Taula1[[#This Row],[% Reducció salari per baix rendiment        (no posar el símbol %)]]</f>
        <v>0</v>
      </c>
      <c r="AU867" s="137">
        <f t="shared" si="211"/>
        <v>0</v>
      </c>
      <c r="AV867" s="87"/>
      <c r="AW867" s="136">
        <f>ROUND((AX867/100)*693*Taula1[[#This Row],[Espai reservat Administració  (mesos)]],2)</f>
        <v>0</v>
      </c>
      <c r="AX867" s="90">
        <f>Taula1[[#This Row],[% Jornada segons contracte
(no posar el símbol %) ]]-Taula1[[#This Row],[% Reducció salari per baix rendiment        (no posar el símbol %)]]</f>
        <v>0</v>
      </c>
      <c r="AY867" s="131">
        <f>ROUND((AZ867/100)*22.78356164*Taula1[[#This Row],[Espai reservat Administració (dies)]],2)</f>
        <v>0</v>
      </c>
      <c r="AZ867" s="81">
        <f>Taula1[[#This Row],[% Jornada segons contracte
(no posar el símbol %) ]]-Taula1[[#This Row],[% Reducció salari per baix rendiment        (no posar el símbol %)]]</f>
        <v>0</v>
      </c>
      <c r="BA867" s="82">
        <f t="shared" si="212"/>
        <v>0</v>
      </c>
      <c r="BB867" s="41"/>
      <c r="BC867" s="131">
        <f>IF(Taula1[[#This Row],[Grup justificat     (fer servir opcions de la llista desplegable)]]=1,AI867,0)</f>
        <v>0</v>
      </c>
      <c r="BD867" s="131">
        <f>IF(Taula1[[#This Row],[Grup justificat     (fer servir opcions de la llista desplegable)]]=2,AU867,0)</f>
        <v>0</v>
      </c>
      <c r="BE867" s="41"/>
      <c r="BF867" s="131">
        <f>IF(Taula1[[#This Row],[Espai reservat Administració]]=1,AO867,0)</f>
        <v>0</v>
      </c>
      <c r="BG867" s="82">
        <f>IF(Taula1[[#This Row],[Espai reservat Administració]]=2,BA867,0)</f>
        <v>0</v>
      </c>
      <c r="BH867" s="41"/>
      <c r="BI867" s="126">
        <f>IF(Taula1[[#This Row],[Grup justificat     (fer servir opcions de la llista desplegable)]]=1,1,0)</f>
        <v>0</v>
      </c>
      <c r="BJ867" s="126">
        <f>IF(Taula1[[#This Row],[Espai reservat Administració]]=1,1,0)</f>
        <v>0</v>
      </c>
      <c r="BK867" s="111"/>
      <c r="BL867" s="126">
        <f>IF(Taula1[[#This Row],[Grup justificat     (fer servir opcions de la llista desplegable)]]=2,1,0)</f>
        <v>0</v>
      </c>
      <c r="BM867" s="126">
        <f>IF(Taula1[[#This Row],[Espai reservat Administració]]=2,1,0)</f>
        <v>0</v>
      </c>
      <c r="BN867" s="73"/>
      <c r="BO867" s="73"/>
      <c r="BP867" s="73"/>
      <c r="BQ867" s="73"/>
      <c r="BR867" s="73"/>
      <c r="BS867" s="73"/>
      <c r="BT867" s="73"/>
      <c r="BU867" s="73"/>
      <c r="BV867" s="73"/>
      <c r="BW867" s="73"/>
      <c r="BX867" s="73"/>
      <c r="BY867" s="73"/>
      <c r="BZ867" s="73"/>
      <c r="CA867" s="73"/>
      <c r="CB867" s="73"/>
      <c r="CC867" s="73"/>
      <c r="CD867" s="73"/>
      <c r="CE867" s="73"/>
      <c r="CF867" s="73"/>
      <c r="CG867" s="63">
        <f t="shared" si="213"/>
        <v>0</v>
      </c>
      <c r="CH867" s="63">
        <f t="shared" si="214"/>
        <v>0</v>
      </c>
      <c r="CI867" s="73"/>
      <c r="CJ867" s="63">
        <f>IF(Taula1[[#This Row],[Tipus de contracte                                  (fer servir opcions de la llista desplegable)]]="Indefinit",1,0)</f>
        <v>0</v>
      </c>
      <c r="CK867" s="63">
        <f>IF(Taula1[[#This Row],[Tipus de contracte                                  (fer servir opcions de la llista desplegable)]]="Temporal, igual o superior a 6 mesos",1,0)</f>
        <v>0</v>
      </c>
      <c r="CL867" s="63">
        <f>IF(Taula1[[#This Row],[Tipus de contracte                                  (fer servir opcions de la llista desplegable)]]="Substitució per IT",1,0)</f>
        <v>0</v>
      </c>
      <c r="CM867" s="73"/>
      <c r="CN867" s="63">
        <f>IF(Taula1[[#This Row],[Relació llocs de treball]]&gt;=1,1,0)</f>
        <v>0</v>
      </c>
      <c r="CO867" s="73"/>
      <c r="CP867" s="63">
        <f>IF(Taula1[[#This Row],[Identitat de gènere                                                          (fer servir opcions de la llista desplegable)]]="Home",1,0)</f>
        <v>0</v>
      </c>
      <c r="CQ867" s="63">
        <f>IF(Taula1[[#This Row],[Identitat de gènere                                                          (fer servir opcions de la llista desplegable)]]="Dona",1,0)</f>
        <v>0</v>
      </c>
      <c r="CR867" s="63">
        <f>IF(Taula1[[#This Row],[Identitat de gènere                                                          (fer servir opcions de la llista desplegable)]]="No binari",1,0)</f>
        <v>0</v>
      </c>
      <c r="CS867" s="73"/>
      <c r="CT867" s="63">
        <f t="shared" si="208"/>
        <v>0</v>
      </c>
      <c r="CU867" s="64">
        <f t="shared" si="215"/>
        <v>0</v>
      </c>
      <c r="CW867" s="64">
        <f t="shared" si="216"/>
        <v>0</v>
      </c>
      <c r="CX867" s="64">
        <f t="shared" si="217"/>
        <v>0</v>
      </c>
      <c r="CY867" s="64">
        <f t="shared" si="218"/>
        <v>0</v>
      </c>
      <c r="CZ867" s="64">
        <f t="shared" si="219"/>
        <v>0</v>
      </c>
      <c r="DB867" s="64">
        <f t="shared" si="220"/>
        <v>0</v>
      </c>
      <c r="DC867" s="64">
        <f t="shared" si="221"/>
        <v>0</v>
      </c>
      <c r="DD867" s="64">
        <f t="shared" si="222"/>
        <v>0</v>
      </c>
      <c r="DE867" s="64">
        <f t="shared" si="223"/>
        <v>0</v>
      </c>
    </row>
    <row r="868" spans="2:109" x14ac:dyDescent="0.3">
      <c r="B868" s="167"/>
      <c r="C868" s="186"/>
      <c r="D868" s="2"/>
      <c r="E868" s="67"/>
      <c r="F868" s="5"/>
      <c r="G868" s="5"/>
      <c r="H868" s="187"/>
      <c r="I868" s="111" t="str">
        <f ca="1">IF(Taula1[[#This Row],[Data naixement (format dd/mm/aaaa)]]="","0",DATEDIF(Taula1[[#This Row],[Data naixement (format dd/mm/aaaa)]],TODAY(),"Y"))</f>
        <v>0</v>
      </c>
      <c r="J868" s="6"/>
      <c r="K868" s="6"/>
      <c r="L868" s="6"/>
      <c r="M868" s="6"/>
      <c r="N868" s="56"/>
      <c r="O868" s="56"/>
      <c r="P868" s="56"/>
      <c r="Q868" s="6"/>
      <c r="R868" s="7"/>
      <c r="S868" s="143">
        <f>Taula1[[#This Row],[Mesos naturals sencers treballats període justificat (01/01/2023 - 31/03/2023)]]</f>
        <v>0</v>
      </c>
      <c r="T868" s="194">
        <f>Taula1[[#This Row],[Dies treballats període justificat (01/01/2023 - 31/03/2023)              no comptabilitzats com a mes natural sencer]]</f>
        <v>0</v>
      </c>
      <c r="U868" s="12"/>
      <c r="V868" s="7"/>
      <c r="W868" s="188"/>
      <c r="X868" s="188"/>
      <c r="Y868" s="188"/>
      <c r="Z868" s="188"/>
      <c r="AA868" s="190"/>
      <c r="AB868" s="143">
        <f>Taula1[[#This Row],[Grup justificat     (fer servir opcions de la llista desplegable)]]</f>
        <v>0</v>
      </c>
      <c r="AC868" s="182"/>
      <c r="AD868" s="39"/>
      <c r="AE868" s="131">
        <f>ROUND((AF868/100)*756*Taula1[[#This Row],[Mesos naturals sencers treballats període justificat (01/01/2023 - 31/03/2023)]],2)</f>
        <v>0</v>
      </c>
      <c r="AF868" s="81">
        <f>Taula1[[#This Row],[% Jornada segons contracte
(no posar el símbol %) ]]-Taula1[[#This Row],[% Reducció salari per baix rendiment        (no posar el símbol %)]]</f>
        <v>0</v>
      </c>
      <c r="AG868" s="131">
        <f>ROUND((AH868/100)*24.8547945*Taula1[[#This Row],[Dies treballats període justificat (01/01/2023 - 31/03/2023)              no comptabilitzats com a mes natural sencer]],2)</f>
        <v>0</v>
      </c>
      <c r="AH868" s="79">
        <f>Taula1[[#This Row],[% Jornada segons contracte
(no posar el símbol %) ]]-Taula1[[#This Row],[% Reducció salari per baix rendiment        (no posar el símbol %)]]</f>
        <v>0</v>
      </c>
      <c r="AI868" s="131">
        <f t="shared" si="209"/>
        <v>0</v>
      </c>
      <c r="AJ868" s="39"/>
      <c r="AK868" s="131">
        <f>ROUND((AL868/100)*756*Taula1[[#This Row],[Espai reservat Administració  (mesos)]],2)</f>
        <v>0</v>
      </c>
      <c r="AL868" s="81">
        <f>Taula1[[#This Row],[% Jornada segons contracte
(no posar el símbol %) ]]-Taula1[[#This Row],[% Reducció salari per baix rendiment        (no posar el símbol %)]]</f>
        <v>0</v>
      </c>
      <c r="AM868" s="131">
        <f>ROUND((AN868/100)*24.8547945*Taula1[[#This Row],[Espai reservat Administració (dies)]],2)</f>
        <v>0</v>
      </c>
      <c r="AN868" s="79">
        <f>Taula1[[#This Row],[% Jornada segons contracte
(no posar el símbol %) ]]-Taula1[[#This Row],[% Reducció salari per baix rendiment        (no posar el símbol %)]]</f>
        <v>0</v>
      </c>
      <c r="AO868" s="131">
        <f t="shared" si="210"/>
        <v>0</v>
      </c>
      <c r="AP868" s="87"/>
      <c r="AQ868" s="137">
        <f>ROUND((AR868/100)*693*Taula1[[#This Row],[Mesos naturals sencers treballats període justificat (01/01/2023 - 31/03/2023)]],2)</f>
        <v>0</v>
      </c>
      <c r="AR868" s="90">
        <f>Taula1[[#This Row],[% Jornada segons contracte
(no posar el símbol %) ]]-Taula1[[#This Row],[% Reducció salari per baix rendiment        (no posar el símbol %)]]</f>
        <v>0</v>
      </c>
      <c r="AS868" s="137">
        <f>ROUND((AT868/100)*22.78356164*Taula1[[#This Row],[Dies treballats període justificat (01/01/2023 - 31/03/2023)              no comptabilitzats com a mes natural sencer]],2)</f>
        <v>0</v>
      </c>
      <c r="AT868" s="90">
        <f>Taula1[[#This Row],[% Jornada segons contracte
(no posar el símbol %) ]]-Taula1[[#This Row],[% Reducció salari per baix rendiment        (no posar el símbol %)]]</f>
        <v>0</v>
      </c>
      <c r="AU868" s="137">
        <f t="shared" si="211"/>
        <v>0</v>
      </c>
      <c r="AV868" s="87"/>
      <c r="AW868" s="136">
        <f>ROUND((AX868/100)*693*Taula1[[#This Row],[Espai reservat Administració  (mesos)]],2)</f>
        <v>0</v>
      </c>
      <c r="AX868" s="90">
        <f>Taula1[[#This Row],[% Jornada segons contracte
(no posar el símbol %) ]]-Taula1[[#This Row],[% Reducció salari per baix rendiment        (no posar el símbol %)]]</f>
        <v>0</v>
      </c>
      <c r="AY868" s="131">
        <f>ROUND((AZ868/100)*22.78356164*Taula1[[#This Row],[Espai reservat Administració (dies)]],2)</f>
        <v>0</v>
      </c>
      <c r="AZ868" s="81">
        <f>Taula1[[#This Row],[% Jornada segons contracte
(no posar el símbol %) ]]-Taula1[[#This Row],[% Reducció salari per baix rendiment        (no posar el símbol %)]]</f>
        <v>0</v>
      </c>
      <c r="BA868" s="82">
        <f t="shared" si="212"/>
        <v>0</v>
      </c>
      <c r="BB868" s="41"/>
      <c r="BC868" s="131">
        <f>IF(Taula1[[#This Row],[Grup justificat     (fer servir opcions de la llista desplegable)]]=1,AI868,0)</f>
        <v>0</v>
      </c>
      <c r="BD868" s="131">
        <f>IF(Taula1[[#This Row],[Grup justificat     (fer servir opcions de la llista desplegable)]]=2,AU868,0)</f>
        <v>0</v>
      </c>
      <c r="BE868" s="41"/>
      <c r="BF868" s="131">
        <f>IF(Taula1[[#This Row],[Espai reservat Administració]]=1,AO868,0)</f>
        <v>0</v>
      </c>
      <c r="BG868" s="82">
        <f>IF(Taula1[[#This Row],[Espai reservat Administració]]=2,BA868,0)</f>
        <v>0</v>
      </c>
      <c r="BH868" s="41"/>
      <c r="BI868" s="126">
        <f>IF(Taula1[[#This Row],[Grup justificat     (fer servir opcions de la llista desplegable)]]=1,1,0)</f>
        <v>0</v>
      </c>
      <c r="BJ868" s="126">
        <f>IF(Taula1[[#This Row],[Espai reservat Administració]]=1,1,0)</f>
        <v>0</v>
      </c>
      <c r="BK868" s="111"/>
      <c r="BL868" s="126">
        <f>IF(Taula1[[#This Row],[Grup justificat     (fer servir opcions de la llista desplegable)]]=2,1,0)</f>
        <v>0</v>
      </c>
      <c r="BM868" s="126">
        <f>IF(Taula1[[#This Row],[Espai reservat Administració]]=2,1,0)</f>
        <v>0</v>
      </c>
      <c r="BN868" s="73"/>
      <c r="BO868" s="73"/>
      <c r="BP868" s="73"/>
      <c r="BQ868" s="73"/>
      <c r="BR868" s="73"/>
      <c r="BS868" s="73"/>
      <c r="BT868" s="73"/>
      <c r="BU868" s="73"/>
      <c r="BV868" s="73"/>
      <c r="BW868" s="73"/>
      <c r="BX868" s="73"/>
      <c r="BY868" s="73"/>
      <c r="BZ868" s="73"/>
      <c r="CA868" s="73"/>
      <c r="CB868" s="73"/>
      <c r="CC868" s="73"/>
      <c r="CD868" s="73"/>
      <c r="CE868" s="73"/>
      <c r="CF868" s="73"/>
      <c r="CG868" s="63">
        <f t="shared" si="213"/>
        <v>0</v>
      </c>
      <c r="CH868" s="63">
        <f t="shared" si="214"/>
        <v>0</v>
      </c>
      <c r="CI868" s="73"/>
      <c r="CJ868" s="63">
        <f>IF(Taula1[[#This Row],[Tipus de contracte                                  (fer servir opcions de la llista desplegable)]]="Indefinit",1,0)</f>
        <v>0</v>
      </c>
      <c r="CK868" s="63">
        <f>IF(Taula1[[#This Row],[Tipus de contracte                                  (fer servir opcions de la llista desplegable)]]="Temporal, igual o superior a 6 mesos",1,0)</f>
        <v>0</v>
      </c>
      <c r="CL868" s="63">
        <f>IF(Taula1[[#This Row],[Tipus de contracte                                  (fer servir opcions de la llista desplegable)]]="Substitució per IT",1,0)</f>
        <v>0</v>
      </c>
      <c r="CM868" s="73"/>
      <c r="CN868" s="63">
        <f>IF(Taula1[[#This Row],[Relació llocs de treball]]&gt;=1,1,0)</f>
        <v>0</v>
      </c>
      <c r="CO868" s="73"/>
      <c r="CP868" s="63">
        <f>IF(Taula1[[#This Row],[Identitat de gènere                                                          (fer servir opcions de la llista desplegable)]]="Home",1,0)</f>
        <v>0</v>
      </c>
      <c r="CQ868" s="63">
        <f>IF(Taula1[[#This Row],[Identitat de gènere                                                          (fer servir opcions de la llista desplegable)]]="Dona",1,0)</f>
        <v>0</v>
      </c>
      <c r="CR868" s="63">
        <f>IF(Taula1[[#This Row],[Identitat de gènere                                                          (fer servir opcions de la llista desplegable)]]="No binari",1,0)</f>
        <v>0</v>
      </c>
      <c r="CS868" s="73"/>
      <c r="CT868" s="63">
        <f t="shared" si="208"/>
        <v>0</v>
      </c>
      <c r="CU868" s="64">
        <f t="shared" si="215"/>
        <v>0</v>
      </c>
      <c r="CW868" s="64">
        <f t="shared" si="216"/>
        <v>0</v>
      </c>
      <c r="CX868" s="64">
        <f t="shared" si="217"/>
        <v>0</v>
      </c>
      <c r="CY868" s="64">
        <f t="shared" si="218"/>
        <v>0</v>
      </c>
      <c r="CZ868" s="64">
        <f t="shared" si="219"/>
        <v>0</v>
      </c>
      <c r="DB868" s="64">
        <f t="shared" si="220"/>
        <v>0</v>
      </c>
      <c r="DC868" s="64">
        <f t="shared" si="221"/>
        <v>0</v>
      </c>
      <c r="DD868" s="64">
        <f t="shared" si="222"/>
        <v>0</v>
      </c>
      <c r="DE868" s="64">
        <f t="shared" si="223"/>
        <v>0</v>
      </c>
    </row>
    <row r="869" spans="2:109" x14ac:dyDescent="0.3">
      <c r="B869" s="167"/>
      <c r="C869" s="186"/>
      <c r="D869" s="2"/>
      <c r="E869" s="67"/>
      <c r="F869" s="5"/>
      <c r="G869" s="5"/>
      <c r="H869" s="187"/>
      <c r="I869" s="111" t="str">
        <f ca="1">IF(Taula1[[#This Row],[Data naixement (format dd/mm/aaaa)]]="","0",DATEDIF(Taula1[[#This Row],[Data naixement (format dd/mm/aaaa)]],TODAY(),"Y"))</f>
        <v>0</v>
      </c>
      <c r="J869" s="6"/>
      <c r="K869" s="6"/>
      <c r="L869" s="6"/>
      <c r="M869" s="6"/>
      <c r="N869" s="56"/>
      <c r="O869" s="56"/>
      <c r="P869" s="56"/>
      <c r="Q869" s="6"/>
      <c r="R869" s="7"/>
      <c r="S869" s="143">
        <f>Taula1[[#This Row],[Mesos naturals sencers treballats període justificat (01/01/2023 - 31/03/2023)]]</f>
        <v>0</v>
      </c>
      <c r="T869" s="194">
        <f>Taula1[[#This Row],[Dies treballats període justificat (01/01/2023 - 31/03/2023)              no comptabilitzats com a mes natural sencer]]</f>
        <v>0</v>
      </c>
      <c r="U869" s="12"/>
      <c r="V869" s="7"/>
      <c r="W869" s="188"/>
      <c r="X869" s="188"/>
      <c r="Y869" s="188"/>
      <c r="Z869" s="188"/>
      <c r="AA869" s="190"/>
      <c r="AB869" s="143">
        <f>Taula1[[#This Row],[Grup justificat     (fer servir opcions de la llista desplegable)]]</f>
        <v>0</v>
      </c>
      <c r="AC869" s="182"/>
      <c r="AD869" s="39"/>
      <c r="AE869" s="131">
        <f>ROUND((AF869/100)*756*Taula1[[#This Row],[Mesos naturals sencers treballats període justificat (01/01/2023 - 31/03/2023)]],2)</f>
        <v>0</v>
      </c>
      <c r="AF869" s="81">
        <f>Taula1[[#This Row],[% Jornada segons contracte
(no posar el símbol %) ]]-Taula1[[#This Row],[% Reducció salari per baix rendiment        (no posar el símbol %)]]</f>
        <v>0</v>
      </c>
      <c r="AG869" s="131">
        <f>ROUND((AH869/100)*24.8547945*Taula1[[#This Row],[Dies treballats període justificat (01/01/2023 - 31/03/2023)              no comptabilitzats com a mes natural sencer]],2)</f>
        <v>0</v>
      </c>
      <c r="AH869" s="79">
        <f>Taula1[[#This Row],[% Jornada segons contracte
(no posar el símbol %) ]]-Taula1[[#This Row],[% Reducció salari per baix rendiment        (no posar el símbol %)]]</f>
        <v>0</v>
      </c>
      <c r="AI869" s="131">
        <f t="shared" si="209"/>
        <v>0</v>
      </c>
      <c r="AJ869" s="39"/>
      <c r="AK869" s="131">
        <f>ROUND((AL869/100)*756*Taula1[[#This Row],[Espai reservat Administració  (mesos)]],2)</f>
        <v>0</v>
      </c>
      <c r="AL869" s="81">
        <f>Taula1[[#This Row],[% Jornada segons contracte
(no posar el símbol %) ]]-Taula1[[#This Row],[% Reducció salari per baix rendiment        (no posar el símbol %)]]</f>
        <v>0</v>
      </c>
      <c r="AM869" s="131">
        <f>ROUND((AN869/100)*24.8547945*Taula1[[#This Row],[Espai reservat Administració (dies)]],2)</f>
        <v>0</v>
      </c>
      <c r="AN869" s="79">
        <f>Taula1[[#This Row],[% Jornada segons contracte
(no posar el símbol %) ]]-Taula1[[#This Row],[% Reducció salari per baix rendiment        (no posar el símbol %)]]</f>
        <v>0</v>
      </c>
      <c r="AO869" s="131">
        <f t="shared" si="210"/>
        <v>0</v>
      </c>
      <c r="AP869" s="87"/>
      <c r="AQ869" s="137">
        <f>ROUND((AR869/100)*693*Taula1[[#This Row],[Mesos naturals sencers treballats període justificat (01/01/2023 - 31/03/2023)]],2)</f>
        <v>0</v>
      </c>
      <c r="AR869" s="90">
        <f>Taula1[[#This Row],[% Jornada segons contracte
(no posar el símbol %) ]]-Taula1[[#This Row],[% Reducció salari per baix rendiment        (no posar el símbol %)]]</f>
        <v>0</v>
      </c>
      <c r="AS869" s="137">
        <f>ROUND((AT869/100)*22.78356164*Taula1[[#This Row],[Dies treballats període justificat (01/01/2023 - 31/03/2023)              no comptabilitzats com a mes natural sencer]],2)</f>
        <v>0</v>
      </c>
      <c r="AT869" s="90">
        <f>Taula1[[#This Row],[% Jornada segons contracte
(no posar el símbol %) ]]-Taula1[[#This Row],[% Reducció salari per baix rendiment        (no posar el símbol %)]]</f>
        <v>0</v>
      </c>
      <c r="AU869" s="137">
        <f t="shared" si="211"/>
        <v>0</v>
      </c>
      <c r="AV869" s="87"/>
      <c r="AW869" s="136">
        <f>ROUND((AX869/100)*693*Taula1[[#This Row],[Espai reservat Administració  (mesos)]],2)</f>
        <v>0</v>
      </c>
      <c r="AX869" s="90">
        <f>Taula1[[#This Row],[% Jornada segons contracte
(no posar el símbol %) ]]-Taula1[[#This Row],[% Reducció salari per baix rendiment        (no posar el símbol %)]]</f>
        <v>0</v>
      </c>
      <c r="AY869" s="131">
        <f>ROUND((AZ869/100)*22.78356164*Taula1[[#This Row],[Espai reservat Administració (dies)]],2)</f>
        <v>0</v>
      </c>
      <c r="AZ869" s="81">
        <f>Taula1[[#This Row],[% Jornada segons contracte
(no posar el símbol %) ]]-Taula1[[#This Row],[% Reducció salari per baix rendiment        (no posar el símbol %)]]</f>
        <v>0</v>
      </c>
      <c r="BA869" s="82">
        <f t="shared" si="212"/>
        <v>0</v>
      </c>
      <c r="BB869" s="41"/>
      <c r="BC869" s="131">
        <f>IF(Taula1[[#This Row],[Grup justificat     (fer servir opcions de la llista desplegable)]]=1,AI869,0)</f>
        <v>0</v>
      </c>
      <c r="BD869" s="131">
        <f>IF(Taula1[[#This Row],[Grup justificat     (fer servir opcions de la llista desplegable)]]=2,AU869,0)</f>
        <v>0</v>
      </c>
      <c r="BE869" s="41"/>
      <c r="BF869" s="131">
        <f>IF(Taula1[[#This Row],[Espai reservat Administració]]=1,AO869,0)</f>
        <v>0</v>
      </c>
      <c r="BG869" s="82">
        <f>IF(Taula1[[#This Row],[Espai reservat Administració]]=2,BA869,0)</f>
        <v>0</v>
      </c>
      <c r="BH869" s="41"/>
      <c r="BI869" s="126">
        <f>IF(Taula1[[#This Row],[Grup justificat     (fer servir opcions de la llista desplegable)]]=1,1,0)</f>
        <v>0</v>
      </c>
      <c r="BJ869" s="126">
        <f>IF(Taula1[[#This Row],[Espai reservat Administració]]=1,1,0)</f>
        <v>0</v>
      </c>
      <c r="BK869" s="111"/>
      <c r="BL869" s="126">
        <f>IF(Taula1[[#This Row],[Grup justificat     (fer servir opcions de la llista desplegable)]]=2,1,0)</f>
        <v>0</v>
      </c>
      <c r="BM869" s="126">
        <f>IF(Taula1[[#This Row],[Espai reservat Administració]]=2,1,0)</f>
        <v>0</v>
      </c>
      <c r="BN869" s="73"/>
      <c r="BO869" s="73"/>
      <c r="BP869" s="73"/>
      <c r="BQ869" s="73"/>
      <c r="BR869" s="73"/>
      <c r="BS869" s="73"/>
      <c r="BT869" s="73"/>
      <c r="BU869" s="73"/>
      <c r="BV869" s="73"/>
      <c r="BW869" s="73"/>
      <c r="BX869" s="73"/>
      <c r="BY869" s="73"/>
      <c r="BZ869" s="73"/>
      <c r="CA869" s="73"/>
      <c r="CB869" s="73"/>
      <c r="CC869" s="73"/>
      <c r="CD869" s="73"/>
      <c r="CE869" s="73"/>
      <c r="CF869" s="73"/>
      <c r="CG869" s="63">
        <f t="shared" si="213"/>
        <v>0</v>
      </c>
      <c r="CH869" s="63">
        <f t="shared" si="214"/>
        <v>0</v>
      </c>
      <c r="CI869" s="73"/>
      <c r="CJ869" s="63">
        <f>IF(Taula1[[#This Row],[Tipus de contracte                                  (fer servir opcions de la llista desplegable)]]="Indefinit",1,0)</f>
        <v>0</v>
      </c>
      <c r="CK869" s="63">
        <f>IF(Taula1[[#This Row],[Tipus de contracte                                  (fer servir opcions de la llista desplegable)]]="Temporal, igual o superior a 6 mesos",1,0)</f>
        <v>0</v>
      </c>
      <c r="CL869" s="63">
        <f>IF(Taula1[[#This Row],[Tipus de contracte                                  (fer servir opcions de la llista desplegable)]]="Substitució per IT",1,0)</f>
        <v>0</v>
      </c>
      <c r="CM869" s="73"/>
      <c r="CN869" s="63">
        <f>IF(Taula1[[#This Row],[Relació llocs de treball]]&gt;=1,1,0)</f>
        <v>0</v>
      </c>
      <c r="CO869" s="73"/>
      <c r="CP869" s="63">
        <f>IF(Taula1[[#This Row],[Identitat de gènere                                                          (fer servir opcions de la llista desplegable)]]="Home",1,0)</f>
        <v>0</v>
      </c>
      <c r="CQ869" s="63">
        <f>IF(Taula1[[#This Row],[Identitat de gènere                                                          (fer servir opcions de la llista desplegable)]]="Dona",1,0)</f>
        <v>0</v>
      </c>
      <c r="CR869" s="63">
        <f>IF(Taula1[[#This Row],[Identitat de gènere                                                          (fer servir opcions de la llista desplegable)]]="No binari",1,0)</f>
        <v>0</v>
      </c>
      <c r="CS869" s="73"/>
      <c r="CT869" s="63">
        <f t="shared" si="208"/>
        <v>0</v>
      </c>
      <c r="CU869" s="64">
        <f t="shared" si="215"/>
        <v>0</v>
      </c>
      <c r="CW869" s="64">
        <f t="shared" si="216"/>
        <v>0</v>
      </c>
      <c r="CX869" s="64">
        <f t="shared" si="217"/>
        <v>0</v>
      </c>
      <c r="CY869" s="64">
        <f t="shared" si="218"/>
        <v>0</v>
      </c>
      <c r="CZ869" s="64">
        <f t="shared" si="219"/>
        <v>0</v>
      </c>
      <c r="DB869" s="64">
        <f t="shared" si="220"/>
        <v>0</v>
      </c>
      <c r="DC869" s="64">
        <f t="shared" si="221"/>
        <v>0</v>
      </c>
      <c r="DD869" s="64">
        <f t="shared" si="222"/>
        <v>0</v>
      </c>
      <c r="DE869" s="64">
        <f t="shared" si="223"/>
        <v>0</v>
      </c>
    </row>
    <row r="870" spans="2:109" x14ac:dyDescent="0.3">
      <c r="B870" s="167"/>
      <c r="C870" s="186"/>
      <c r="D870" s="2"/>
      <c r="E870" s="67"/>
      <c r="F870" s="5"/>
      <c r="G870" s="5"/>
      <c r="H870" s="187"/>
      <c r="I870" s="111" t="str">
        <f ca="1">IF(Taula1[[#This Row],[Data naixement (format dd/mm/aaaa)]]="","0",DATEDIF(Taula1[[#This Row],[Data naixement (format dd/mm/aaaa)]],TODAY(),"Y"))</f>
        <v>0</v>
      </c>
      <c r="J870" s="6"/>
      <c r="K870" s="6"/>
      <c r="L870" s="6"/>
      <c r="M870" s="6"/>
      <c r="N870" s="56"/>
      <c r="O870" s="56"/>
      <c r="P870" s="56"/>
      <c r="Q870" s="6"/>
      <c r="R870" s="7"/>
      <c r="S870" s="143">
        <f>Taula1[[#This Row],[Mesos naturals sencers treballats període justificat (01/01/2023 - 31/03/2023)]]</f>
        <v>0</v>
      </c>
      <c r="T870" s="194">
        <f>Taula1[[#This Row],[Dies treballats període justificat (01/01/2023 - 31/03/2023)              no comptabilitzats com a mes natural sencer]]</f>
        <v>0</v>
      </c>
      <c r="U870" s="12"/>
      <c r="V870" s="7"/>
      <c r="W870" s="188"/>
      <c r="X870" s="188"/>
      <c r="Y870" s="188"/>
      <c r="Z870" s="188"/>
      <c r="AA870" s="190"/>
      <c r="AB870" s="143">
        <f>Taula1[[#This Row],[Grup justificat     (fer servir opcions de la llista desplegable)]]</f>
        <v>0</v>
      </c>
      <c r="AC870" s="182"/>
      <c r="AD870" s="39"/>
      <c r="AE870" s="131">
        <f>ROUND((AF870/100)*756*Taula1[[#This Row],[Mesos naturals sencers treballats període justificat (01/01/2023 - 31/03/2023)]],2)</f>
        <v>0</v>
      </c>
      <c r="AF870" s="81">
        <f>Taula1[[#This Row],[% Jornada segons contracte
(no posar el símbol %) ]]-Taula1[[#This Row],[% Reducció salari per baix rendiment        (no posar el símbol %)]]</f>
        <v>0</v>
      </c>
      <c r="AG870" s="131">
        <f>ROUND((AH870/100)*24.8547945*Taula1[[#This Row],[Dies treballats període justificat (01/01/2023 - 31/03/2023)              no comptabilitzats com a mes natural sencer]],2)</f>
        <v>0</v>
      </c>
      <c r="AH870" s="79">
        <f>Taula1[[#This Row],[% Jornada segons contracte
(no posar el símbol %) ]]-Taula1[[#This Row],[% Reducció salari per baix rendiment        (no posar el símbol %)]]</f>
        <v>0</v>
      </c>
      <c r="AI870" s="131">
        <f t="shared" si="209"/>
        <v>0</v>
      </c>
      <c r="AJ870" s="39"/>
      <c r="AK870" s="131">
        <f>ROUND((AL870/100)*756*Taula1[[#This Row],[Espai reservat Administració  (mesos)]],2)</f>
        <v>0</v>
      </c>
      <c r="AL870" s="81">
        <f>Taula1[[#This Row],[% Jornada segons contracte
(no posar el símbol %) ]]-Taula1[[#This Row],[% Reducció salari per baix rendiment        (no posar el símbol %)]]</f>
        <v>0</v>
      </c>
      <c r="AM870" s="131">
        <f>ROUND((AN870/100)*24.8547945*Taula1[[#This Row],[Espai reservat Administració (dies)]],2)</f>
        <v>0</v>
      </c>
      <c r="AN870" s="79">
        <f>Taula1[[#This Row],[% Jornada segons contracte
(no posar el símbol %) ]]-Taula1[[#This Row],[% Reducció salari per baix rendiment        (no posar el símbol %)]]</f>
        <v>0</v>
      </c>
      <c r="AO870" s="131">
        <f t="shared" si="210"/>
        <v>0</v>
      </c>
      <c r="AP870" s="87"/>
      <c r="AQ870" s="137">
        <f>ROUND((AR870/100)*693*Taula1[[#This Row],[Mesos naturals sencers treballats període justificat (01/01/2023 - 31/03/2023)]],2)</f>
        <v>0</v>
      </c>
      <c r="AR870" s="90">
        <f>Taula1[[#This Row],[% Jornada segons contracte
(no posar el símbol %) ]]-Taula1[[#This Row],[% Reducció salari per baix rendiment        (no posar el símbol %)]]</f>
        <v>0</v>
      </c>
      <c r="AS870" s="137">
        <f>ROUND((AT870/100)*22.78356164*Taula1[[#This Row],[Dies treballats període justificat (01/01/2023 - 31/03/2023)              no comptabilitzats com a mes natural sencer]],2)</f>
        <v>0</v>
      </c>
      <c r="AT870" s="90">
        <f>Taula1[[#This Row],[% Jornada segons contracte
(no posar el símbol %) ]]-Taula1[[#This Row],[% Reducció salari per baix rendiment        (no posar el símbol %)]]</f>
        <v>0</v>
      </c>
      <c r="AU870" s="137">
        <f t="shared" si="211"/>
        <v>0</v>
      </c>
      <c r="AV870" s="87"/>
      <c r="AW870" s="136">
        <f>ROUND((AX870/100)*693*Taula1[[#This Row],[Espai reservat Administració  (mesos)]],2)</f>
        <v>0</v>
      </c>
      <c r="AX870" s="90">
        <f>Taula1[[#This Row],[% Jornada segons contracte
(no posar el símbol %) ]]-Taula1[[#This Row],[% Reducció salari per baix rendiment        (no posar el símbol %)]]</f>
        <v>0</v>
      </c>
      <c r="AY870" s="131">
        <f>ROUND((AZ870/100)*22.78356164*Taula1[[#This Row],[Espai reservat Administració (dies)]],2)</f>
        <v>0</v>
      </c>
      <c r="AZ870" s="81">
        <f>Taula1[[#This Row],[% Jornada segons contracte
(no posar el símbol %) ]]-Taula1[[#This Row],[% Reducció salari per baix rendiment        (no posar el símbol %)]]</f>
        <v>0</v>
      </c>
      <c r="BA870" s="82">
        <f t="shared" si="212"/>
        <v>0</v>
      </c>
      <c r="BB870" s="41"/>
      <c r="BC870" s="131">
        <f>IF(Taula1[[#This Row],[Grup justificat     (fer servir opcions de la llista desplegable)]]=1,AI870,0)</f>
        <v>0</v>
      </c>
      <c r="BD870" s="131">
        <f>IF(Taula1[[#This Row],[Grup justificat     (fer servir opcions de la llista desplegable)]]=2,AU870,0)</f>
        <v>0</v>
      </c>
      <c r="BE870" s="41"/>
      <c r="BF870" s="131">
        <f>IF(Taula1[[#This Row],[Espai reservat Administració]]=1,AO870,0)</f>
        <v>0</v>
      </c>
      <c r="BG870" s="82">
        <f>IF(Taula1[[#This Row],[Espai reservat Administració]]=2,BA870,0)</f>
        <v>0</v>
      </c>
      <c r="BH870" s="41"/>
      <c r="BI870" s="126">
        <f>IF(Taula1[[#This Row],[Grup justificat     (fer servir opcions de la llista desplegable)]]=1,1,0)</f>
        <v>0</v>
      </c>
      <c r="BJ870" s="126">
        <f>IF(Taula1[[#This Row],[Espai reservat Administració]]=1,1,0)</f>
        <v>0</v>
      </c>
      <c r="BK870" s="111"/>
      <c r="BL870" s="126">
        <f>IF(Taula1[[#This Row],[Grup justificat     (fer servir opcions de la llista desplegable)]]=2,1,0)</f>
        <v>0</v>
      </c>
      <c r="BM870" s="126">
        <f>IF(Taula1[[#This Row],[Espai reservat Administració]]=2,1,0)</f>
        <v>0</v>
      </c>
      <c r="BN870" s="73"/>
      <c r="BO870" s="73"/>
      <c r="BP870" s="73"/>
      <c r="BQ870" s="73"/>
      <c r="BR870" s="73"/>
      <c r="BS870" s="73"/>
      <c r="BT870" s="73"/>
      <c r="BU870" s="73"/>
      <c r="BV870" s="73"/>
      <c r="BW870" s="73"/>
      <c r="BX870" s="73"/>
      <c r="BY870" s="73"/>
      <c r="BZ870" s="73"/>
      <c r="CA870" s="73"/>
      <c r="CB870" s="73"/>
      <c r="CC870" s="73"/>
      <c r="CD870" s="73"/>
      <c r="CE870" s="73"/>
      <c r="CF870" s="73"/>
      <c r="CG870" s="63">
        <f t="shared" si="213"/>
        <v>0</v>
      </c>
      <c r="CH870" s="63">
        <f t="shared" si="214"/>
        <v>0</v>
      </c>
      <c r="CI870" s="73"/>
      <c r="CJ870" s="63">
        <f>IF(Taula1[[#This Row],[Tipus de contracte                                  (fer servir opcions de la llista desplegable)]]="Indefinit",1,0)</f>
        <v>0</v>
      </c>
      <c r="CK870" s="63">
        <f>IF(Taula1[[#This Row],[Tipus de contracte                                  (fer servir opcions de la llista desplegable)]]="Temporal, igual o superior a 6 mesos",1,0)</f>
        <v>0</v>
      </c>
      <c r="CL870" s="63">
        <f>IF(Taula1[[#This Row],[Tipus de contracte                                  (fer servir opcions de la llista desplegable)]]="Substitució per IT",1,0)</f>
        <v>0</v>
      </c>
      <c r="CM870" s="73"/>
      <c r="CN870" s="63">
        <f>IF(Taula1[[#This Row],[Relació llocs de treball]]&gt;=1,1,0)</f>
        <v>0</v>
      </c>
      <c r="CO870" s="73"/>
      <c r="CP870" s="63">
        <f>IF(Taula1[[#This Row],[Identitat de gènere                                                          (fer servir opcions de la llista desplegable)]]="Home",1,0)</f>
        <v>0</v>
      </c>
      <c r="CQ870" s="63">
        <f>IF(Taula1[[#This Row],[Identitat de gènere                                                          (fer servir opcions de la llista desplegable)]]="Dona",1,0)</f>
        <v>0</v>
      </c>
      <c r="CR870" s="63">
        <f>IF(Taula1[[#This Row],[Identitat de gènere                                                          (fer servir opcions de la llista desplegable)]]="No binari",1,0)</f>
        <v>0</v>
      </c>
      <c r="CS870" s="73"/>
      <c r="CT870" s="63">
        <f t="shared" si="208"/>
        <v>0</v>
      </c>
      <c r="CU870" s="64">
        <f t="shared" si="215"/>
        <v>0</v>
      </c>
      <c r="CW870" s="64">
        <f t="shared" si="216"/>
        <v>0</v>
      </c>
      <c r="CX870" s="64">
        <f t="shared" si="217"/>
        <v>0</v>
      </c>
      <c r="CY870" s="64">
        <f t="shared" si="218"/>
        <v>0</v>
      </c>
      <c r="CZ870" s="64">
        <f t="shared" si="219"/>
        <v>0</v>
      </c>
      <c r="DB870" s="64">
        <f t="shared" si="220"/>
        <v>0</v>
      </c>
      <c r="DC870" s="64">
        <f t="shared" si="221"/>
        <v>0</v>
      </c>
      <c r="DD870" s="64">
        <f t="shared" si="222"/>
        <v>0</v>
      </c>
      <c r="DE870" s="64">
        <f t="shared" si="223"/>
        <v>0</v>
      </c>
    </row>
    <row r="871" spans="2:109" x14ac:dyDescent="0.3">
      <c r="B871" s="167"/>
      <c r="C871" s="186"/>
      <c r="D871" s="2"/>
      <c r="E871" s="67"/>
      <c r="F871" s="5"/>
      <c r="G871" s="5"/>
      <c r="H871" s="187"/>
      <c r="I871" s="111" t="str">
        <f ca="1">IF(Taula1[[#This Row],[Data naixement (format dd/mm/aaaa)]]="","0",DATEDIF(Taula1[[#This Row],[Data naixement (format dd/mm/aaaa)]],TODAY(),"Y"))</f>
        <v>0</v>
      </c>
      <c r="J871" s="6"/>
      <c r="K871" s="6"/>
      <c r="L871" s="6"/>
      <c r="M871" s="6"/>
      <c r="N871" s="56"/>
      <c r="O871" s="56"/>
      <c r="P871" s="56"/>
      <c r="Q871" s="6"/>
      <c r="R871" s="7"/>
      <c r="S871" s="143">
        <f>Taula1[[#This Row],[Mesos naturals sencers treballats període justificat (01/01/2023 - 31/03/2023)]]</f>
        <v>0</v>
      </c>
      <c r="T871" s="194">
        <f>Taula1[[#This Row],[Dies treballats període justificat (01/01/2023 - 31/03/2023)              no comptabilitzats com a mes natural sencer]]</f>
        <v>0</v>
      </c>
      <c r="U871" s="12"/>
      <c r="V871" s="7"/>
      <c r="W871" s="188"/>
      <c r="X871" s="188"/>
      <c r="Y871" s="188"/>
      <c r="Z871" s="188"/>
      <c r="AA871" s="190"/>
      <c r="AB871" s="143">
        <f>Taula1[[#This Row],[Grup justificat     (fer servir opcions de la llista desplegable)]]</f>
        <v>0</v>
      </c>
      <c r="AC871" s="182"/>
      <c r="AD871" s="39"/>
      <c r="AE871" s="131">
        <f>ROUND((AF871/100)*756*Taula1[[#This Row],[Mesos naturals sencers treballats període justificat (01/01/2023 - 31/03/2023)]],2)</f>
        <v>0</v>
      </c>
      <c r="AF871" s="81">
        <f>Taula1[[#This Row],[% Jornada segons contracte
(no posar el símbol %) ]]-Taula1[[#This Row],[% Reducció salari per baix rendiment        (no posar el símbol %)]]</f>
        <v>0</v>
      </c>
      <c r="AG871" s="131">
        <f>ROUND((AH871/100)*24.8547945*Taula1[[#This Row],[Dies treballats període justificat (01/01/2023 - 31/03/2023)              no comptabilitzats com a mes natural sencer]],2)</f>
        <v>0</v>
      </c>
      <c r="AH871" s="79">
        <f>Taula1[[#This Row],[% Jornada segons contracte
(no posar el símbol %) ]]-Taula1[[#This Row],[% Reducció salari per baix rendiment        (no posar el símbol %)]]</f>
        <v>0</v>
      </c>
      <c r="AI871" s="131">
        <f t="shared" si="209"/>
        <v>0</v>
      </c>
      <c r="AJ871" s="39"/>
      <c r="AK871" s="131">
        <f>ROUND((AL871/100)*756*Taula1[[#This Row],[Espai reservat Administració  (mesos)]],2)</f>
        <v>0</v>
      </c>
      <c r="AL871" s="81">
        <f>Taula1[[#This Row],[% Jornada segons contracte
(no posar el símbol %) ]]-Taula1[[#This Row],[% Reducció salari per baix rendiment        (no posar el símbol %)]]</f>
        <v>0</v>
      </c>
      <c r="AM871" s="131">
        <f>ROUND((AN871/100)*24.8547945*Taula1[[#This Row],[Espai reservat Administració (dies)]],2)</f>
        <v>0</v>
      </c>
      <c r="AN871" s="79">
        <f>Taula1[[#This Row],[% Jornada segons contracte
(no posar el símbol %) ]]-Taula1[[#This Row],[% Reducció salari per baix rendiment        (no posar el símbol %)]]</f>
        <v>0</v>
      </c>
      <c r="AO871" s="131">
        <f t="shared" si="210"/>
        <v>0</v>
      </c>
      <c r="AP871" s="87"/>
      <c r="AQ871" s="137">
        <f>ROUND((AR871/100)*693*Taula1[[#This Row],[Mesos naturals sencers treballats període justificat (01/01/2023 - 31/03/2023)]],2)</f>
        <v>0</v>
      </c>
      <c r="AR871" s="90">
        <f>Taula1[[#This Row],[% Jornada segons contracte
(no posar el símbol %) ]]-Taula1[[#This Row],[% Reducció salari per baix rendiment        (no posar el símbol %)]]</f>
        <v>0</v>
      </c>
      <c r="AS871" s="137">
        <f>ROUND((AT871/100)*22.78356164*Taula1[[#This Row],[Dies treballats període justificat (01/01/2023 - 31/03/2023)              no comptabilitzats com a mes natural sencer]],2)</f>
        <v>0</v>
      </c>
      <c r="AT871" s="90">
        <f>Taula1[[#This Row],[% Jornada segons contracte
(no posar el símbol %) ]]-Taula1[[#This Row],[% Reducció salari per baix rendiment        (no posar el símbol %)]]</f>
        <v>0</v>
      </c>
      <c r="AU871" s="137">
        <f t="shared" si="211"/>
        <v>0</v>
      </c>
      <c r="AV871" s="87"/>
      <c r="AW871" s="136">
        <f>ROUND((AX871/100)*693*Taula1[[#This Row],[Espai reservat Administració  (mesos)]],2)</f>
        <v>0</v>
      </c>
      <c r="AX871" s="90">
        <f>Taula1[[#This Row],[% Jornada segons contracte
(no posar el símbol %) ]]-Taula1[[#This Row],[% Reducció salari per baix rendiment        (no posar el símbol %)]]</f>
        <v>0</v>
      </c>
      <c r="AY871" s="131">
        <f>ROUND((AZ871/100)*22.78356164*Taula1[[#This Row],[Espai reservat Administració (dies)]],2)</f>
        <v>0</v>
      </c>
      <c r="AZ871" s="81">
        <f>Taula1[[#This Row],[% Jornada segons contracte
(no posar el símbol %) ]]-Taula1[[#This Row],[% Reducció salari per baix rendiment        (no posar el símbol %)]]</f>
        <v>0</v>
      </c>
      <c r="BA871" s="82">
        <f t="shared" si="212"/>
        <v>0</v>
      </c>
      <c r="BB871" s="41"/>
      <c r="BC871" s="131">
        <f>IF(Taula1[[#This Row],[Grup justificat     (fer servir opcions de la llista desplegable)]]=1,AI871,0)</f>
        <v>0</v>
      </c>
      <c r="BD871" s="131">
        <f>IF(Taula1[[#This Row],[Grup justificat     (fer servir opcions de la llista desplegable)]]=2,AU871,0)</f>
        <v>0</v>
      </c>
      <c r="BE871" s="41"/>
      <c r="BF871" s="131">
        <f>IF(Taula1[[#This Row],[Espai reservat Administració]]=1,AO871,0)</f>
        <v>0</v>
      </c>
      <c r="BG871" s="82">
        <f>IF(Taula1[[#This Row],[Espai reservat Administració]]=2,BA871,0)</f>
        <v>0</v>
      </c>
      <c r="BH871" s="41"/>
      <c r="BI871" s="126">
        <f>IF(Taula1[[#This Row],[Grup justificat     (fer servir opcions de la llista desplegable)]]=1,1,0)</f>
        <v>0</v>
      </c>
      <c r="BJ871" s="126">
        <f>IF(Taula1[[#This Row],[Espai reservat Administració]]=1,1,0)</f>
        <v>0</v>
      </c>
      <c r="BK871" s="111"/>
      <c r="BL871" s="126">
        <f>IF(Taula1[[#This Row],[Grup justificat     (fer servir opcions de la llista desplegable)]]=2,1,0)</f>
        <v>0</v>
      </c>
      <c r="BM871" s="126">
        <f>IF(Taula1[[#This Row],[Espai reservat Administració]]=2,1,0)</f>
        <v>0</v>
      </c>
      <c r="BN871" s="73"/>
      <c r="BO871" s="73"/>
      <c r="BP871" s="73"/>
      <c r="BQ871" s="73"/>
      <c r="BR871" s="73"/>
      <c r="BS871" s="73"/>
      <c r="BT871" s="73"/>
      <c r="BU871" s="73"/>
      <c r="BV871" s="73"/>
      <c r="BW871" s="73"/>
      <c r="BX871" s="73"/>
      <c r="BY871" s="73"/>
      <c r="BZ871" s="73"/>
      <c r="CA871" s="73"/>
      <c r="CB871" s="73"/>
      <c r="CC871" s="73"/>
      <c r="CD871" s="73"/>
      <c r="CE871" s="73"/>
      <c r="CF871" s="73"/>
      <c r="CG871" s="63">
        <f t="shared" si="213"/>
        <v>0</v>
      </c>
      <c r="CH871" s="63">
        <f t="shared" si="214"/>
        <v>0</v>
      </c>
      <c r="CI871" s="73"/>
      <c r="CJ871" s="63">
        <f>IF(Taula1[[#This Row],[Tipus de contracte                                  (fer servir opcions de la llista desplegable)]]="Indefinit",1,0)</f>
        <v>0</v>
      </c>
      <c r="CK871" s="63">
        <f>IF(Taula1[[#This Row],[Tipus de contracte                                  (fer servir opcions de la llista desplegable)]]="Temporal, igual o superior a 6 mesos",1,0)</f>
        <v>0</v>
      </c>
      <c r="CL871" s="63">
        <f>IF(Taula1[[#This Row],[Tipus de contracte                                  (fer servir opcions de la llista desplegable)]]="Substitució per IT",1,0)</f>
        <v>0</v>
      </c>
      <c r="CM871" s="73"/>
      <c r="CN871" s="63">
        <f>IF(Taula1[[#This Row],[Relació llocs de treball]]&gt;=1,1,0)</f>
        <v>0</v>
      </c>
      <c r="CO871" s="73"/>
      <c r="CP871" s="63">
        <f>IF(Taula1[[#This Row],[Identitat de gènere                                                          (fer servir opcions de la llista desplegable)]]="Home",1,0)</f>
        <v>0</v>
      </c>
      <c r="CQ871" s="63">
        <f>IF(Taula1[[#This Row],[Identitat de gènere                                                          (fer servir opcions de la llista desplegable)]]="Dona",1,0)</f>
        <v>0</v>
      </c>
      <c r="CR871" s="63">
        <f>IF(Taula1[[#This Row],[Identitat de gènere                                                          (fer servir opcions de la llista desplegable)]]="No binari",1,0)</f>
        <v>0</v>
      </c>
      <c r="CS871" s="73"/>
      <c r="CT871" s="63">
        <f t="shared" si="208"/>
        <v>0</v>
      </c>
      <c r="CU871" s="64">
        <f t="shared" si="215"/>
        <v>0</v>
      </c>
      <c r="CW871" s="64">
        <f t="shared" si="216"/>
        <v>0</v>
      </c>
      <c r="CX871" s="64">
        <f t="shared" si="217"/>
        <v>0</v>
      </c>
      <c r="CY871" s="64">
        <f t="shared" si="218"/>
        <v>0</v>
      </c>
      <c r="CZ871" s="64">
        <f t="shared" si="219"/>
        <v>0</v>
      </c>
      <c r="DB871" s="64">
        <f t="shared" si="220"/>
        <v>0</v>
      </c>
      <c r="DC871" s="64">
        <f t="shared" si="221"/>
        <v>0</v>
      </c>
      <c r="DD871" s="64">
        <f t="shared" si="222"/>
        <v>0</v>
      </c>
      <c r="DE871" s="64">
        <f t="shared" si="223"/>
        <v>0</v>
      </c>
    </row>
    <row r="872" spans="2:109" x14ac:dyDescent="0.3">
      <c r="B872" s="167"/>
      <c r="C872" s="186"/>
      <c r="D872" s="2"/>
      <c r="E872" s="67"/>
      <c r="F872" s="5"/>
      <c r="G872" s="5"/>
      <c r="H872" s="187"/>
      <c r="I872" s="111" t="str">
        <f ca="1">IF(Taula1[[#This Row],[Data naixement (format dd/mm/aaaa)]]="","0",DATEDIF(Taula1[[#This Row],[Data naixement (format dd/mm/aaaa)]],TODAY(),"Y"))</f>
        <v>0</v>
      </c>
      <c r="J872" s="6"/>
      <c r="K872" s="6"/>
      <c r="L872" s="6"/>
      <c r="M872" s="6"/>
      <c r="N872" s="56"/>
      <c r="O872" s="56"/>
      <c r="P872" s="56"/>
      <c r="Q872" s="6"/>
      <c r="R872" s="7"/>
      <c r="S872" s="143">
        <f>Taula1[[#This Row],[Mesos naturals sencers treballats període justificat (01/01/2023 - 31/03/2023)]]</f>
        <v>0</v>
      </c>
      <c r="T872" s="194">
        <f>Taula1[[#This Row],[Dies treballats període justificat (01/01/2023 - 31/03/2023)              no comptabilitzats com a mes natural sencer]]</f>
        <v>0</v>
      </c>
      <c r="U872" s="12"/>
      <c r="V872" s="7"/>
      <c r="W872" s="188"/>
      <c r="X872" s="188"/>
      <c r="Y872" s="188"/>
      <c r="Z872" s="188"/>
      <c r="AA872" s="190"/>
      <c r="AB872" s="143">
        <f>Taula1[[#This Row],[Grup justificat     (fer servir opcions de la llista desplegable)]]</f>
        <v>0</v>
      </c>
      <c r="AC872" s="182"/>
      <c r="AD872" s="39"/>
      <c r="AE872" s="131">
        <f>ROUND((AF872/100)*756*Taula1[[#This Row],[Mesos naturals sencers treballats període justificat (01/01/2023 - 31/03/2023)]],2)</f>
        <v>0</v>
      </c>
      <c r="AF872" s="81">
        <f>Taula1[[#This Row],[% Jornada segons contracte
(no posar el símbol %) ]]-Taula1[[#This Row],[% Reducció salari per baix rendiment        (no posar el símbol %)]]</f>
        <v>0</v>
      </c>
      <c r="AG872" s="131">
        <f>ROUND((AH872/100)*24.8547945*Taula1[[#This Row],[Dies treballats període justificat (01/01/2023 - 31/03/2023)              no comptabilitzats com a mes natural sencer]],2)</f>
        <v>0</v>
      </c>
      <c r="AH872" s="79">
        <f>Taula1[[#This Row],[% Jornada segons contracte
(no posar el símbol %) ]]-Taula1[[#This Row],[% Reducció salari per baix rendiment        (no posar el símbol %)]]</f>
        <v>0</v>
      </c>
      <c r="AI872" s="131">
        <f t="shared" si="209"/>
        <v>0</v>
      </c>
      <c r="AJ872" s="39"/>
      <c r="AK872" s="131">
        <f>ROUND((AL872/100)*756*Taula1[[#This Row],[Espai reservat Administració  (mesos)]],2)</f>
        <v>0</v>
      </c>
      <c r="AL872" s="81">
        <f>Taula1[[#This Row],[% Jornada segons contracte
(no posar el símbol %) ]]-Taula1[[#This Row],[% Reducció salari per baix rendiment        (no posar el símbol %)]]</f>
        <v>0</v>
      </c>
      <c r="AM872" s="131">
        <f>ROUND((AN872/100)*24.8547945*Taula1[[#This Row],[Espai reservat Administració (dies)]],2)</f>
        <v>0</v>
      </c>
      <c r="AN872" s="79">
        <f>Taula1[[#This Row],[% Jornada segons contracte
(no posar el símbol %) ]]-Taula1[[#This Row],[% Reducció salari per baix rendiment        (no posar el símbol %)]]</f>
        <v>0</v>
      </c>
      <c r="AO872" s="131">
        <f t="shared" si="210"/>
        <v>0</v>
      </c>
      <c r="AP872" s="87"/>
      <c r="AQ872" s="137">
        <f>ROUND((AR872/100)*693*Taula1[[#This Row],[Mesos naturals sencers treballats període justificat (01/01/2023 - 31/03/2023)]],2)</f>
        <v>0</v>
      </c>
      <c r="AR872" s="90">
        <f>Taula1[[#This Row],[% Jornada segons contracte
(no posar el símbol %) ]]-Taula1[[#This Row],[% Reducció salari per baix rendiment        (no posar el símbol %)]]</f>
        <v>0</v>
      </c>
      <c r="AS872" s="137">
        <f>ROUND((AT872/100)*22.78356164*Taula1[[#This Row],[Dies treballats període justificat (01/01/2023 - 31/03/2023)              no comptabilitzats com a mes natural sencer]],2)</f>
        <v>0</v>
      </c>
      <c r="AT872" s="90">
        <f>Taula1[[#This Row],[% Jornada segons contracte
(no posar el símbol %) ]]-Taula1[[#This Row],[% Reducció salari per baix rendiment        (no posar el símbol %)]]</f>
        <v>0</v>
      </c>
      <c r="AU872" s="137">
        <f t="shared" si="211"/>
        <v>0</v>
      </c>
      <c r="AV872" s="87"/>
      <c r="AW872" s="136">
        <f>ROUND((AX872/100)*693*Taula1[[#This Row],[Espai reservat Administració  (mesos)]],2)</f>
        <v>0</v>
      </c>
      <c r="AX872" s="90">
        <f>Taula1[[#This Row],[% Jornada segons contracte
(no posar el símbol %) ]]-Taula1[[#This Row],[% Reducció salari per baix rendiment        (no posar el símbol %)]]</f>
        <v>0</v>
      </c>
      <c r="AY872" s="131">
        <f>ROUND((AZ872/100)*22.78356164*Taula1[[#This Row],[Espai reservat Administració (dies)]],2)</f>
        <v>0</v>
      </c>
      <c r="AZ872" s="81">
        <f>Taula1[[#This Row],[% Jornada segons contracte
(no posar el símbol %) ]]-Taula1[[#This Row],[% Reducció salari per baix rendiment        (no posar el símbol %)]]</f>
        <v>0</v>
      </c>
      <c r="BA872" s="82">
        <f t="shared" si="212"/>
        <v>0</v>
      </c>
      <c r="BB872" s="41"/>
      <c r="BC872" s="131">
        <f>IF(Taula1[[#This Row],[Grup justificat     (fer servir opcions de la llista desplegable)]]=1,AI872,0)</f>
        <v>0</v>
      </c>
      <c r="BD872" s="131">
        <f>IF(Taula1[[#This Row],[Grup justificat     (fer servir opcions de la llista desplegable)]]=2,AU872,0)</f>
        <v>0</v>
      </c>
      <c r="BE872" s="41"/>
      <c r="BF872" s="131">
        <f>IF(Taula1[[#This Row],[Espai reservat Administració]]=1,AO872,0)</f>
        <v>0</v>
      </c>
      <c r="BG872" s="82">
        <f>IF(Taula1[[#This Row],[Espai reservat Administració]]=2,BA872,0)</f>
        <v>0</v>
      </c>
      <c r="BH872" s="41"/>
      <c r="BI872" s="126">
        <f>IF(Taula1[[#This Row],[Grup justificat     (fer servir opcions de la llista desplegable)]]=1,1,0)</f>
        <v>0</v>
      </c>
      <c r="BJ872" s="126">
        <f>IF(Taula1[[#This Row],[Espai reservat Administració]]=1,1,0)</f>
        <v>0</v>
      </c>
      <c r="BK872" s="111"/>
      <c r="BL872" s="126">
        <f>IF(Taula1[[#This Row],[Grup justificat     (fer servir opcions de la llista desplegable)]]=2,1,0)</f>
        <v>0</v>
      </c>
      <c r="BM872" s="126">
        <f>IF(Taula1[[#This Row],[Espai reservat Administració]]=2,1,0)</f>
        <v>0</v>
      </c>
      <c r="BN872" s="73"/>
      <c r="BO872" s="73"/>
      <c r="BP872" s="73"/>
      <c r="BQ872" s="73"/>
      <c r="BR872" s="73"/>
      <c r="BS872" s="73"/>
      <c r="BT872" s="73"/>
      <c r="BU872" s="73"/>
      <c r="BV872" s="73"/>
      <c r="BW872" s="73"/>
      <c r="BX872" s="73"/>
      <c r="BY872" s="73"/>
      <c r="BZ872" s="73"/>
      <c r="CA872" s="73"/>
      <c r="CB872" s="73"/>
      <c r="CC872" s="73"/>
      <c r="CD872" s="73"/>
      <c r="CE872" s="73"/>
      <c r="CF872" s="73"/>
      <c r="CG872" s="63">
        <f t="shared" si="213"/>
        <v>0</v>
      </c>
      <c r="CH872" s="63">
        <f t="shared" si="214"/>
        <v>0</v>
      </c>
      <c r="CI872" s="73"/>
      <c r="CJ872" s="63">
        <f>IF(Taula1[[#This Row],[Tipus de contracte                                  (fer servir opcions de la llista desplegable)]]="Indefinit",1,0)</f>
        <v>0</v>
      </c>
      <c r="CK872" s="63">
        <f>IF(Taula1[[#This Row],[Tipus de contracte                                  (fer servir opcions de la llista desplegable)]]="Temporal, igual o superior a 6 mesos",1,0)</f>
        <v>0</v>
      </c>
      <c r="CL872" s="63">
        <f>IF(Taula1[[#This Row],[Tipus de contracte                                  (fer servir opcions de la llista desplegable)]]="Substitució per IT",1,0)</f>
        <v>0</v>
      </c>
      <c r="CM872" s="73"/>
      <c r="CN872" s="63">
        <f>IF(Taula1[[#This Row],[Relació llocs de treball]]&gt;=1,1,0)</f>
        <v>0</v>
      </c>
      <c r="CO872" s="73"/>
      <c r="CP872" s="63">
        <f>IF(Taula1[[#This Row],[Identitat de gènere                                                          (fer servir opcions de la llista desplegable)]]="Home",1,0)</f>
        <v>0</v>
      </c>
      <c r="CQ872" s="63">
        <f>IF(Taula1[[#This Row],[Identitat de gènere                                                          (fer servir opcions de la llista desplegable)]]="Dona",1,0)</f>
        <v>0</v>
      </c>
      <c r="CR872" s="63">
        <f>IF(Taula1[[#This Row],[Identitat de gènere                                                          (fer servir opcions de la llista desplegable)]]="No binari",1,0)</f>
        <v>0</v>
      </c>
      <c r="CS872" s="73"/>
      <c r="CT872" s="63">
        <f t="shared" si="208"/>
        <v>0</v>
      </c>
      <c r="CU872" s="64">
        <f t="shared" si="215"/>
        <v>0</v>
      </c>
      <c r="CW872" s="64">
        <f t="shared" si="216"/>
        <v>0</v>
      </c>
      <c r="CX872" s="64">
        <f t="shared" si="217"/>
        <v>0</v>
      </c>
      <c r="CY872" s="64">
        <f t="shared" si="218"/>
        <v>0</v>
      </c>
      <c r="CZ872" s="64">
        <f t="shared" si="219"/>
        <v>0</v>
      </c>
      <c r="DB872" s="64">
        <f t="shared" si="220"/>
        <v>0</v>
      </c>
      <c r="DC872" s="64">
        <f t="shared" si="221"/>
        <v>0</v>
      </c>
      <c r="DD872" s="64">
        <f t="shared" si="222"/>
        <v>0</v>
      </c>
      <c r="DE872" s="64">
        <f t="shared" si="223"/>
        <v>0</v>
      </c>
    </row>
    <row r="873" spans="2:109" x14ac:dyDescent="0.3">
      <c r="B873" s="167"/>
      <c r="C873" s="186"/>
      <c r="D873" s="2"/>
      <c r="E873" s="67"/>
      <c r="F873" s="5"/>
      <c r="G873" s="5"/>
      <c r="H873" s="187"/>
      <c r="I873" s="111" t="str">
        <f ca="1">IF(Taula1[[#This Row],[Data naixement (format dd/mm/aaaa)]]="","0",DATEDIF(Taula1[[#This Row],[Data naixement (format dd/mm/aaaa)]],TODAY(),"Y"))</f>
        <v>0</v>
      </c>
      <c r="J873" s="6"/>
      <c r="K873" s="6"/>
      <c r="L873" s="6"/>
      <c r="M873" s="6"/>
      <c r="N873" s="56"/>
      <c r="O873" s="56"/>
      <c r="P873" s="56"/>
      <c r="Q873" s="6"/>
      <c r="R873" s="7"/>
      <c r="S873" s="143">
        <f>Taula1[[#This Row],[Mesos naturals sencers treballats període justificat (01/01/2023 - 31/03/2023)]]</f>
        <v>0</v>
      </c>
      <c r="T873" s="194">
        <f>Taula1[[#This Row],[Dies treballats període justificat (01/01/2023 - 31/03/2023)              no comptabilitzats com a mes natural sencer]]</f>
        <v>0</v>
      </c>
      <c r="U873" s="12"/>
      <c r="V873" s="7"/>
      <c r="W873" s="188"/>
      <c r="X873" s="188"/>
      <c r="Y873" s="188"/>
      <c r="Z873" s="188"/>
      <c r="AA873" s="190"/>
      <c r="AB873" s="143">
        <f>Taula1[[#This Row],[Grup justificat     (fer servir opcions de la llista desplegable)]]</f>
        <v>0</v>
      </c>
      <c r="AC873" s="182"/>
      <c r="AD873" s="39"/>
      <c r="AE873" s="131">
        <f>ROUND((AF873/100)*756*Taula1[[#This Row],[Mesos naturals sencers treballats període justificat (01/01/2023 - 31/03/2023)]],2)</f>
        <v>0</v>
      </c>
      <c r="AF873" s="81">
        <f>Taula1[[#This Row],[% Jornada segons contracte
(no posar el símbol %) ]]-Taula1[[#This Row],[% Reducció salari per baix rendiment        (no posar el símbol %)]]</f>
        <v>0</v>
      </c>
      <c r="AG873" s="131">
        <f>ROUND((AH873/100)*24.8547945*Taula1[[#This Row],[Dies treballats període justificat (01/01/2023 - 31/03/2023)              no comptabilitzats com a mes natural sencer]],2)</f>
        <v>0</v>
      </c>
      <c r="AH873" s="79">
        <f>Taula1[[#This Row],[% Jornada segons contracte
(no posar el símbol %) ]]-Taula1[[#This Row],[% Reducció salari per baix rendiment        (no posar el símbol %)]]</f>
        <v>0</v>
      </c>
      <c r="AI873" s="131">
        <f t="shared" si="209"/>
        <v>0</v>
      </c>
      <c r="AJ873" s="39"/>
      <c r="AK873" s="131">
        <f>ROUND((AL873/100)*756*Taula1[[#This Row],[Espai reservat Administració  (mesos)]],2)</f>
        <v>0</v>
      </c>
      <c r="AL873" s="81">
        <f>Taula1[[#This Row],[% Jornada segons contracte
(no posar el símbol %) ]]-Taula1[[#This Row],[% Reducció salari per baix rendiment        (no posar el símbol %)]]</f>
        <v>0</v>
      </c>
      <c r="AM873" s="131">
        <f>ROUND((AN873/100)*24.8547945*Taula1[[#This Row],[Espai reservat Administració (dies)]],2)</f>
        <v>0</v>
      </c>
      <c r="AN873" s="79">
        <f>Taula1[[#This Row],[% Jornada segons contracte
(no posar el símbol %) ]]-Taula1[[#This Row],[% Reducció salari per baix rendiment        (no posar el símbol %)]]</f>
        <v>0</v>
      </c>
      <c r="AO873" s="131">
        <f t="shared" si="210"/>
        <v>0</v>
      </c>
      <c r="AP873" s="87"/>
      <c r="AQ873" s="137">
        <f>ROUND((AR873/100)*693*Taula1[[#This Row],[Mesos naturals sencers treballats període justificat (01/01/2023 - 31/03/2023)]],2)</f>
        <v>0</v>
      </c>
      <c r="AR873" s="90">
        <f>Taula1[[#This Row],[% Jornada segons contracte
(no posar el símbol %) ]]-Taula1[[#This Row],[% Reducció salari per baix rendiment        (no posar el símbol %)]]</f>
        <v>0</v>
      </c>
      <c r="AS873" s="137">
        <f>ROUND((AT873/100)*22.78356164*Taula1[[#This Row],[Dies treballats període justificat (01/01/2023 - 31/03/2023)              no comptabilitzats com a mes natural sencer]],2)</f>
        <v>0</v>
      </c>
      <c r="AT873" s="90">
        <f>Taula1[[#This Row],[% Jornada segons contracte
(no posar el símbol %) ]]-Taula1[[#This Row],[% Reducció salari per baix rendiment        (no posar el símbol %)]]</f>
        <v>0</v>
      </c>
      <c r="AU873" s="137">
        <f t="shared" si="211"/>
        <v>0</v>
      </c>
      <c r="AV873" s="87"/>
      <c r="AW873" s="136">
        <f>ROUND((AX873/100)*693*Taula1[[#This Row],[Espai reservat Administració  (mesos)]],2)</f>
        <v>0</v>
      </c>
      <c r="AX873" s="90">
        <f>Taula1[[#This Row],[% Jornada segons contracte
(no posar el símbol %) ]]-Taula1[[#This Row],[% Reducció salari per baix rendiment        (no posar el símbol %)]]</f>
        <v>0</v>
      </c>
      <c r="AY873" s="131">
        <f>ROUND((AZ873/100)*22.78356164*Taula1[[#This Row],[Espai reservat Administració (dies)]],2)</f>
        <v>0</v>
      </c>
      <c r="AZ873" s="81">
        <f>Taula1[[#This Row],[% Jornada segons contracte
(no posar el símbol %) ]]-Taula1[[#This Row],[% Reducció salari per baix rendiment        (no posar el símbol %)]]</f>
        <v>0</v>
      </c>
      <c r="BA873" s="82">
        <f t="shared" si="212"/>
        <v>0</v>
      </c>
      <c r="BB873" s="41"/>
      <c r="BC873" s="131">
        <f>IF(Taula1[[#This Row],[Grup justificat     (fer servir opcions de la llista desplegable)]]=1,AI873,0)</f>
        <v>0</v>
      </c>
      <c r="BD873" s="131">
        <f>IF(Taula1[[#This Row],[Grup justificat     (fer servir opcions de la llista desplegable)]]=2,AU873,0)</f>
        <v>0</v>
      </c>
      <c r="BE873" s="41"/>
      <c r="BF873" s="131">
        <f>IF(Taula1[[#This Row],[Espai reservat Administració]]=1,AO873,0)</f>
        <v>0</v>
      </c>
      <c r="BG873" s="82">
        <f>IF(Taula1[[#This Row],[Espai reservat Administració]]=2,BA873,0)</f>
        <v>0</v>
      </c>
      <c r="BH873" s="41"/>
      <c r="BI873" s="126">
        <f>IF(Taula1[[#This Row],[Grup justificat     (fer servir opcions de la llista desplegable)]]=1,1,0)</f>
        <v>0</v>
      </c>
      <c r="BJ873" s="126">
        <f>IF(Taula1[[#This Row],[Espai reservat Administració]]=1,1,0)</f>
        <v>0</v>
      </c>
      <c r="BK873" s="111"/>
      <c r="BL873" s="126">
        <f>IF(Taula1[[#This Row],[Grup justificat     (fer servir opcions de la llista desplegable)]]=2,1,0)</f>
        <v>0</v>
      </c>
      <c r="BM873" s="126">
        <f>IF(Taula1[[#This Row],[Espai reservat Administració]]=2,1,0)</f>
        <v>0</v>
      </c>
      <c r="BN873" s="73"/>
      <c r="BO873" s="73"/>
      <c r="BP873" s="73"/>
      <c r="BQ873" s="73"/>
      <c r="BR873" s="73"/>
      <c r="BS873" s="73"/>
      <c r="BT873" s="73"/>
      <c r="BU873" s="73"/>
      <c r="BV873" s="73"/>
      <c r="BW873" s="73"/>
      <c r="BX873" s="73"/>
      <c r="BY873" s="73"/>
      <c r="BZ873" s="73"/>
      <c r="CA873" s="73"/>
      <c r="CB873" s="73"/>
      <c r="CC873" s="73"/>
      <c r="CD873" s="73"/>
      <c r="CE873" s="73"/>
      <c r="CF873" s="73"/>
      <c r="CG873" s="63">
        <f t="shared" si="213"/>
        <v>0</v>
      </c>
      <c r="CH873" s="63">
        <f t="shared" si="214"/>
        <v>0</v>
      </c>
      <c r="CI873" s="73"/>
      <c r="CJ873" s="63">
        <f>IF(Taula1[[#This Row],[Tipus de contracte                                  (fer servir opcions de la llista desplegable)]]="Indefinit",1,0)</f>
        <v>0</v>
      </c>
      <c r="CK873" s="63">
        <f>IF(Taula1[[#This Row],[Tipus de contracte                                  (fer servir opcions de la llista desplegable)]]="Temporal, igual o superior a 6 mesos",1,0)</f>
        <v>0</v>
      </c>
      <c r="CL873" s="63">
        <f>IF(Taula1[[#This Row],[Tipus de contracte                                  (fer servir opcions de la llista desplegable)]]="Substitució per IT",1,0)</f>
        <v>0</v>
      </c>
      <c r="CM873" s="73"/>
      <c r="CN873" s="63">
        <f>IF(Taula1[[#This Row],[Relació llocs de treball]]&gt;=1,1,0)</f>
        <v>0</v>
      </c>
      <c r="CO873" s="73"/>
      <c r="CP873" s="63">
        <f>IF(Taula1[[#This Row],[Identitat de gènere                                                          (fer servir opcions de la llista desplegable)]]="Home",1,0)</f>
        <v>0</v>
      </c>
      <c r="CQ873" s="63">
        <f>IF(Taula1[[#This Row],[Identitat de gènere                                                          (fer servir opcions de la llista desplegable)]]="Dona",1,0)</f>
        <v>0</v>
      </c>
      <c r="CR873" s="63">
        <f>IF(Taula1[[#This Row],[Identitat de gènere                                                          (fer servir opcions de la llista desplegable)]]="No binari",1,0)</f>
        <v>0</v>
      </c>
      <c r="CS873" s="73"/>
      <c r="CT873" s="63">
        <f t="shared" si="208"/>
        <v>0</v>
      </c>
      <c r="CU873" s="64">
        <f t="shared" si="215"/>
        <v>0</v>
      </c>
      <c r="CW873" s="64">
        <f t="shared" si="216"/>
        <v>0</v>
      </c>
      <c r="CX873" s="64">
        <f t="shared" si="217"/>
        <v>0</v>
      </c>
      <c r="CY873" s="64">
        <f t="shared" si="218"/>
        <v>0</v>
      </c>
      <c r="CZ873" s="64">
        <f t="shared" si="219"/>
        <v>0</v>
      </c>
      <c r="DB873" s="64">
        <f t="shared" si="220"/>
        <v>0</v>
      </c>
      <c r="DC873" s="64">
        <f t="shared" si="221"/>
        <v>0</v>
      </c>
      <c r="DD873" s="64">
        <f t="shared" si="222"/>
        <v>0</v>
      </c>
      <c r="DE873" s="64">
        <f t="shared" si="223"/>
        <v>0</v>
      </c>
    </row>
    <row r="874" spans="2:109" x14ac:dyDescent="0.3">
      <c r="B874" s="167"/>
      <c r="C874" s="186"/>
      <c r="D874" s="2"/>
      <c r="E874" s="67"/>
      <c r="F874" s="5"/>
      <c r="G874" s="5"/>
      <c r="H874" s="187"/>
      <c r="I874" s="111" t="str">
        <f ca="1">IF(Taula1[[#This Row],[Data naixement (format dd/mm/aaaa)]]="","0",DATEDIF(Taula1[[#This Row],[Data naixement (format dd/mm/aaaa)]],TODAY(),"Y"))</f>
        <v>0</v>
      </c>
      <c r="J874" s="6"/>
      <c r="K874" s="6"/>
      <c r="L874" s="6"/>
      <c r="M874" s="6"/>
      <c r="N874" s="56"/>
      <c r="O874" s="56"/>
      <c r="P874" s="56"/>
      <c r="Q874" s="6"/>
      <c r="R874" s="7"/>
      <c r="S874" s="143">
        <f>Taula1[[#This Row],[Mesos naturals sencers treballats període justificat (01/01/2023 - 31/03/2023)]]</f>
        <v>0</v>
      </c>
      <c r="T874" s="194">
        <f>Taula1[[#This Row],[Dies treballats període justificat (01/01/2023 - 31/03/2023)              no comptabilitzats com a mes natural sencer]]</f>
        <v>0</v>
      </c>
      <c r="U874" s="12"/>
      <c r="V874" s="7"/>
      <c r="W874" s="188"/>
      <c r="X874" s="188"/>
      <c r="Y874" s="188"/>
      <c r="Z874" s="188"/>
      <c r="AA874" s="190"/>
      <c r="AB874" s="143">
        <f>Taula1[[#This Row],[Grup justificat     (fer servir opcions de la llista desplegable)]]</f>
        <v>0</v>
      </c>
      <c r="AC874" s="182"/>
      <c r="AD874" s="39"/>
      <c r="AE874" s="131">
        <f>ROUND((AF874/100)*756*Taula1[[#This Row],[Mesos naturals sencers treballats període justificat (01/01/2023 - 31/03/2023)]],2)</f>
        <v>0</v>
      </c>
      <c r="AF874" s="81">
        <f>Taula1[[#This Row],[% Jornada segons contracte
(no posar el símbol %) ]]-Taula1[[#This Row],[% Reducció salari per baix rendiment        (no posar el símbol %)]]</f>
        <v>0</v>
      </c>
      <c r="AG874" s="131">
        <f>ROUND((AH874/100)*24.8547945*Taula1[[#This Row],[Dies treballats període justificat (01/01/2023 - 31/03/2023)              no comptabilitzats com a mes natural sencer]],2)</f>
        <v>0</v>
      </c>
      <c r="AH874" s="79">
        <f>Taula1[[#This Row],[% Jornada segons contracte
(no posar el símbol %) ]]-Taula1[[#This Row],[% Reducció salari per baix rendiment        (no posar el símbol %)]]</f>
        <v>0</v>
      </c>
      <c r="AI874" s="131">
        <f t="shared" si="209"/>
        <v>0</v>
      </c>
      <c r="AJ874" s="39"/>
      <c r="AK874" s="131">
        <f>ROUND((AL874/100)*756*Taula1[[#This Row],[Espai reservat Administració  (mesos)]],2)</f>
        <v>0</v>
      </c>
      <c r="AL874" s="81">
        <f>Taula1[[#This Row],[% Jornada segons contracte
(no posar el símbol %) ]]-Taula1[[#This Row],[% Reducció salari per baix rendiment        (no posar el símbol %)]]</f>
        <v>0</v>
      </c>
      <c r="AM874" s="131">
        <f>ROUND((AN874/100)*24.8547945*Taula1[[#This Row],[Espai reservat Administració (dies)]],2)</f>
        <v>0</v>
      </c>
      <c r="AN874" s="79">
        <f>Taula1[[#This Row],[% Jornada segons contracte
(no posar el símbol %) ]]-Taula1[[#This Row],[% Reducció salari per baix rendiment        (no posar el símbol %)]]</f>
        <v>0</v>
      </c>
      <c r="AO874" s="131">
        <f t="shared" si="210"/>
        <v>0</v>
      </c>
      <c r="AP874" s="87"/>
      <c r="AQ874" s="137">
        <f>ROUND((AR874/100)*693*Taula1[[#This Row],[Mesos naturals sencers treballats període justificat (01/01/2023 - 31/03/2023)]],2)</f>
        <v>0</v>
      </c>
      <c r="AR874" s="90">
        <f>Taula1[[#This Row],[% Jornada segons contracte
(no posar el símbol %) ]]-Taula1[[#This Row],[% Reducció salari per baix rendiment        (no posar el símbol %)]]</f>
        <v>0</v>
      </c>
      <c r="AS874" s="137">
        <f>ROUND((AT874/100)*22.78356164*Taula1[[#This Row],[Dies treballats període justificat (01/01/2023 - 31/03/2023)              no comptabilitzats com a mes natural sencer]],2)</f>
        <v>0</v>
      </c>
      <c r="AT874" s="90">
        <f>Taula1[[#This Row],[% Jornada segons contracte
(no posar el símbol %) ]]-Taula1[[#This Row],[% Reducció salari per baix rendiment        (no posar el símbol %)]]</f>
        <v>0</v>
      </c>
      <c r="AU874" s="137">
        <f t="shared" si="211"/>
        <v>0</v>
      </c>
      <c r="AV874" s="87"/>
      <c r="AW874" s="136">
        <f>ROUND((AX874/100)*693*Taula1[[#This Row],[Espai reservat Administració  (mesos)]],2)</f>
        <v>0</v>
      </c>
      <c r="AX874" s="90">
        <f>Taula1[[#This Row],[% Jornada segons contracte
(no posar el símbol %) ]]-Taula1[[#This Row],[% Reducció salari per baix rendiment        (no posar el símbol %)]]</f>
        <v>0</v>
      </c>
      <c r="AY874" s="131">
        <f>ROUND((AZ874/100)*22.78356164*Taula1[[#This Row],[Espai reservat Administració (dies)]],2)</f>
        <v>0</v>
      </c>
      <c r="AZ874" s="81">
        <f>Taula1[[#This Row],[% Jornada segons contracte
(no posar el símbol %) ]]-Taula1[[#This Row],[% Reducció salari per baix rendiment        (no posar el símbol %)]]</f>
        <v>0</v>
      </c>
      <c r="BA874" s="82">
        <f t="shared" si="212"/>
        <v>0</v>
      </c>
      <c r="BB874" s="41"/>
      <c r="BC874" s="131">
        <f>IF(Taula1[[#This Row],[Grup justificat     (fer servir opcions de la llista desplegable)]]=1,AI874,0)</f>
        <v>0</v>
      </c>
      <c r="BD874" s="131">
        <f>IF(Taula1[[#This Row],[Grup justificat     (fer servir opcions de la llista desplegable)]]=2,AU874,0)</f>
        <v>0</v>
      </c>
      <c r="BE874" s="41"/>
      <c r="BF874" s="131">
        <f>IF(Taula1[[#This Row],[Espai reservat Administració]]=1,AO874,0)</f>
        <v>0</v>
      </c>
      <c r="BG874" s="82">
        <f>IF(Taula1[[#This Row],[Espai reservat Administració]]=2,BA874,0)</f>
        <v>0</v>
      </c>
      <c r="BH874" s="41"/>
      <c r="BI874" s="126">
        <f>IF(Taula1[[#This Row],[Grup justificat     (fer servir opcions de la llista desplegable)]]=1,1,0)</f>
        <v>0</v>
      </c>
      <c r="BJ874" s="126">
        <f>IF(Taula1[[#This Row],[Espai reservat Administració]]=1,1,0)</f>
        <v>0</v>
      </c>
      <c r="BK874" s="111"/>
      <c r="BL874" s="126">
        <f>IF(Taula1[[#This Row],[Grup justificat     (fer servir opcions de la llista desplegable)]]=2,1,0)</f>
        <v>0</v>
      </c>
      <c r="BM874" s="126">
        <f>IF(Taula1[[#This Row],[Espai reservat Administració]]=2,1,0)</f>
        <v>0</v>
      </c>
      <c r="BN874" s="73"/>
      <c r="BO874" s="73"/>
      <c r="BP874" s="73"/>
      <c r="BQ874" s="73"/>
      <c r="BR874" s="73"/>
      <c r="BS874" s="73"/>
      <c r="BT874" s="73"/>
      <c r="BU874" s="73"/>
      <c r="BV874" s="73"/>
      <c r="BW874" s="73"/>
      <c r="BX874" s="73"/>
      <c r="BY874" s="73"/>
      <c r="BZ874" s="73"/>
      <c r="CA874" s="73"/>
      <c r="CB874" s="73"/>
      <c r="CC874" s="73"/>
      <c r="CD874" s="73"/>
      <c r="CE874" s="73"/>
      <c r="CF874" s="73"/>
      <c r="CG874" s="63">
        <f t="shared" si="213"/>
        <v>0</v>
      </c>
      <c r="CH874" s="63">
        <f t="shared" si="214"/>
        <v>0</v>
      </c>
      <c r="CI874" s="73"/>
      <c r="CJ874" s="63">
        <f>IF(Taula1[[#This Row],[Tipus de contracte                                  (fer servir opcions de la llista desplegable)]]="Indefinit",1,0)</f>
        <v>0</v>
      </c>
      <c r="CK874" s="63">
        <f>IF(Taula1[[#This Row],[Tipus de contracte                                  (fer servir opcions de la llista desplegable)]]="Temporal, igual o superior a 6 mesos",1,0)</f>
        <v>0</v>
      </c>
      <c r="CL874" s="63">
        <f>IF(Taula1[[#This Row],[Tipus de contracte                                  (fer servir opcions de la llista desplegable)]]="Substitució per IT",1,0)</f>
        <v>0</v>
      </c>
      <c r="CM874" s="73"/>
      <c r="CN874" s="63">
        <f>IF(Taula1[[#This Row],[Relació llocs de treball]]&gt;=1,1,0)</f>
        <v>0</v>
      </c>
      <c r="CO874" s="73"/>
      <c r="CP874" s="63">
        <f>IF(Taula1[[#This Row],[Identitat de gènere                                                          (fer servir opcions de la llista desplegable)]]="Home",1,0)</f>
        <v>0</v>
      </c>
      <c r="CQ874" s="63">
        <f>IF(Taula1[[#This Row],[Identitat de gènere                                                          (fer servir opcions de la llista desplegable)]]="Dona",1,0)</f>
        <v>0</v>
      </c>
      <c r="CR874" s="63">
        <f>IF(Taula1[[#This Row],[Identitat de gènere                                                          (fer servir opcions de la llista desplegable)]]="No binari",1,0)</f>
        <v>0</v>
      </c>
      <c r="CS874" s="73"/>
      <c r="CT874" s="63">
        <f t="shared" si="208"/>
        <v>0</v>
      </c>
      <c r="CU874" s="64">
        <f t="shared" si="215"/>
        <v>0</v>
      </c>
      <c r="CW874" s="64">
        <f t="shared" si="216"/>
        <v>0</v>
      </c>
      <c r="CX874" s="64">
        <f t="shared" si="217"/>
        <v>0</v>
      </c>
      <c r="CY874" s="64">
        <f t="shared" si="218"/>
        <v>0</v>
      </c>
      <c r="CZ874" s="64">
        <f t="shared" si="219"/>
        <v>0</v>
      </c>
      <c r="DB874" s="64">
        <f t="shared" si="220"/>
        <v>0</v>
      </c>
      <c r="DC874" s="64">
        <f t="shared" si="221"/>
        <v>0</v>
      </c>
      <c r="DD874" s="64">
        <f t="shared" si="222"/>
        <v>0</v>
      </c>
      <c r="DE874" s="64">
        <f t="shared" si="223"/>
        <v>0</v>
      </c>
    </row>
    <row r="875" spans="2:109" x14ac:dyDescent="0.3">
      <c r="B875" s="167"/>
      <c r="C875" s="186"/>
      <c r="D875" s="2"/>
      <c r="E875" s="67"/>
      <c r="F875" s="5"/>
      <c r="G875" s="5"/>
      <c r="H875" s="187"/>
      <c r="I875" s="111" t="str">
        <f ca="1">IF(Taula1[[#This Row],[Data naixement (format dd/mm/aaaa)]]="","0",DATEDIF(Taula1[[#This Row],[Data naixement (format dd/mm/aaaa)]],TODAY(),"Y"))</f>
        <v>0</v>
      </c>
      <c r="J875" s="6"/>
      <c r="K875" s="6"/>
      <c r="L875" s="6"/>
      <c r="M875" s="6"/>
      <c r="N875" s="56"/>
      <c r="O875" s="56"/>
      <c r="P875" s="56"/>
      <c r="Q875" s="6"/>
      <c r="R875" s="7"/>
      <c r="S875" s="143">
        <f>Taula1[[#This Row],[Mesos naturals sencers treballats període justificat (01/01/2023 - 31/03/2023)]]</f>
        <v>0</v>
      </c>
      <c r="T875" s="194">
        <f>Taula1[[#This Row],[Dies treballats període justificat (01/01/2023 - 31/03/2023)              no comptabilitzats com a mes natural sencer]]</f>
        <v>0</v>
      </c>
      <c r="U875" s="12"/>
      <c r="V875" s="7"/>
      <c r="W875" s="188"/>
      <c r="X875" s="188"/>
      <c r="Y875" s="188"/>
      <c r="Z875" s="188"/>
      <c r="AA875" s="190"/>
      <c r="AB875" s="143">
        <f>Taula1[[#This Row],[Grup justificat     (fer servir opcions de la llista desplegable)]]</f>
        <v>0</v>
      </c>
      <c r="AC875" s="182"/>
      <c r="AD875" s="39"/>
      <c r="AE875" s="131">
        <f>ROUND((AF875/100)*756*Taula1[[#This Row],[Mesos naturals sencers treballats període justificat (01/01/2023 - 31/03/2023)]],2)</f>
        <v>0</v>
      </c>
      <c r="AF875" s="81">
        <f>Taula1[[#This Row],[% Jornada segons contracte
(no posar el símbol %) ]]-Taula1[[#This Row],[% Reducció salari per baix rendiment        (no posar el símbol %)]]</f>
        <v>0</v>
      </c>
      <c r="AG875" s="131">
        <f>ROUND((AH875/100)*24.8547945*Taula1[[#This Row],[Dies treballats període justificat (01/01/2023 - 31/03/2023)              no comptabilitzats com a mes natural sencer]],2)</f>
        <v>0</v>
      </c>
      <c r="AH875" s="79">
        <f>Taula1[[#This Row],[% Jornada segons contracte
(no posar el símbol %) ]]-Taula1[[#This Row],[% Reducció salari per baix rendiment        (no posar el símbol %)]]</f>
        <v>0</v>
      </c>
      <c r="AI875" s="131">
        <f t="shared" si="209"/>
        <v>0</v>
      </c>
      <c r="AJ875" s="39"/>
      <c r="AK875" s="131">
        <f>ROUND((AL875/100)*756*Taula1[[#This Row],[Espai reservat Administració  (mesos)]],2)</f>
        <v>0</v>
      </c>
      <c r="AL875" s="81">
        <f>Taula1[[#This Row],[% Jornada segons contracte
(no posar el símbol %) ]]-Taula1[[#This Row],[% Reducció salari per baix rendiment        (no posar el símbol %)]]</f>
        <v>0</v>
      </c>
      <c r="AM875" s="131">
        <f>ROUND((AN875/100)*24.8547945*Taula1[[#This Row],[Espai reservat Administració (dies)]],2)</f>
        <v>0</v>
      </c>
      <c r="AN875" s="79">
        <f>Taula1[[#This Row],[% Jornada segons contracte
(no posar el símbol %) ]]-Taula1[[#This Row],[% Reducció salari per baix rendiment        (no posar el símbol %)]]</f>
        <v>0</v>
      </c>
      <c r="AO875" s="131">
        <f t="shared" si="210"/>
        <v>0</v>
      </c>
      <c r="AP875" s="87"/>
      <c r="AQ875" s="137">
        <f>ROUND((AR875/100)*693*Taula1[[#This Row],[Mesos naturals sencers treballats període justificat (01/01/2023 - 31/03/2023)]],2)</f>
        <v>0</v>
      </c>
      <c r="AR875" s="90">
        <f>Taula1[[#This Row],[% Jornada segons contracte
(no posar el símbol %) ]]-Taula1[[#This Row],[% Reducció salari per baix rendiment        (no posar el símbol %)]]</f>
        <v>0</v>
      </c>
      <c r="AS875" s="137">
        <f>ROUND((AT875/100)*22.78356164*Taula1[[#This Row],[Dies treballats període justificat (01/01/2023 - 31/03/2023)              no comptabilitzats com a mes natural sencer]],2)</f>
        <v>0</v>
      </c>
      <c r="AT875" s="90">
        <f>Taula1[[#This Row],[% Jornada segons contracte
(no posar el símbol %) ]]-Taula1[[#This Row],[% Reducció salari per baix rendiment        (no posar el símbol %)]]</f>
        <v>0</v>
      </c>
      <c r="AU875" s="137">
        <f t="shared" si="211"/>
        <v>0</v>
      </c>
      <c r="AV875" s="87"/>
      <c r="AW875" s="136">
        <f>ROUND((AX875/100)*693*Taula1[[#This Row],[Espai reservat Administració  (mesos)]],2)</f>
        <v>0</v>
      </c>
      <c r="AX875" s="90">
        <f>Taula1[[#This Row],[% Jornada segons contracte
(no posar el símbol %) ]]-Taula1[[#This Row],[% Reducció salari per baix rendiment        (no posar el símbol %)]]</f>
        <v>0</v>
      </c>
      <c r="AY875" s="131">
        <f>ROUND((AZ875/100)*22.78356164*Taula1[[#This Row],[Espai reservat Administració (dies)]],2)</f>
        <v>0</v>
      </c>
      <c r="AZ875" s="81">
        <f>Taula1[[#This Row],[% Jornada segons contracte
(no posar el símbol %) ]]-Taula1[[#This Row],[% Reducció salari per baix rendiment        (no posar el símbol %)]]</f>
        <v>0</v>
      </c>
      <c r="BA875" s="82">
        <f t="shared" si="212"/>
        <v>0</v>
      </c>
      <c r="BB875" s="41"/>
      <c r="BC875" s="131">
        <f>IF(Taula1[[#This Row],[Grup justificat     (fer servir opcions de la llista desplegable)]]=1,AI875,0)</f>
        <v>0</v>
      </c>
      <c r="BD875" s="131">
        <f>IF(Taula1[[#This Row],[Grup justificat     (fer servir opcions de la llista desplegable)]]=2,AU875,0)</f>
        <v>0</v>
      </c>
      <c r="BE875" s="41"/>
      <c r="BF875" s="131">
        <f>IF(Taula1[[#This Row],[Espai reservat Administració]]=1,AO875,0)</f>
        <v>0</v>
      </c>
      <c r="BG875" s="82">
        <f>IF(Taula1[[#This Row],[Espai reservat Administració]]=2,BA875,0)</f>
        <v>0</v>
      </c>
      <c r="BH875" s="41"/>
      <c r="BI875" s="126">
        <f>IF(Taula1[[#This Row],[Grup justificat     (fer servir opcions de la llista desplegable)]]=1,1,0)</f>
        <v>0</v>
      </c>
      <c r="BJ875" s="126">
        <f>IF(Taula1[[#This Row],[Espai reservat Administració]]=1,1,0)</f>
        <v>0</v>
      </c>
      <c r="BK875" s="111"/>
      <c r="BL875" s="126">
        <f>IF(Taula1[[#This Row],[Grup justificat     (fer servir opcions de la llista desplegable)]]=2,1,0)</f>
        <v>0</v>
      </c>
      <c r="BM875" s="126">
        <f>IF(Taula1[[#This Row],[Espai reservat Administració]]=2,1,0)</f>
        <v>0</v>
      </c>
      <c r="BN875" s="73"/>
      <c r="BO875" s="73"/>
      <c r="BP875" s="73"/>
      <c r="BQ875" s="73"/>
      <c r="BR875" s="73"/>
      <c r="BS875" s="73"/>
      <c r="BT875" s="73"/>
      <c r="BU875" s="73"/>
      <c r="BV875" s="73"/>
      <c r="BW875" s="73"/>
      <c r="BX875" s="73"/>
      <c r="BY875" s="73"/>
      <c r="BZ875" s="73"/>
      <c r="CA875" s="73"/>
      <c r="CB875" s="73"/>
      <c r="CC875" s="73"/>
      <c r="CD875" s="73"/>
      <c r="CE875" s="73"/>
      <c r="CF875" s="73"/>
      <c r="CG875" s="63">
        <f t="shared" si="213"/>
        <v>0</v>
      </c>
      <c r="CH875" s="63">
        <f t="shared" si="214"/>
        <v>0</v>
      </c>
      <c r="CI875" s="73"/>
      <c r="CJ875" s="63">
        <f>IF(Taula1[[#This Row],[Tipus de contracte                                  (fer servir opcions de la llista desplegable)]]="Indefinit",1,0)</f>
        <v>0</v>
      </c>
      <c r="CK875" s="63">
        <f>IF(Taula1[[#This Row],[Tipus de contracte                                  (fer servir opcions de la llista desplegable)]]="Temporal, igual o superior a 6 mesos",1,0)</f>
        <v>0</v>
      </c>
      <c r="CL875" s="63">
        <f>IF(Taula1[[#This Row],[Tipus de contracte                                  (fer servir opcions de la llista desplegable)]]="Substitució per IT",1,0)</f>
        <v>0</v>
      </c>
      <c r="CM875" s="73"/>
      <c r="CN875" s="63">
        <f>IF(Taula1[[#This Row],[Relació llocs de treball]]&gt;=1,1,0)</f>
        <v>0</v>
      </c>
      <c r="CO875" s="73"/>
      <c r="CP875" s="63">
        <f>IF(Taula1[[#This Row],[Identitat de gènere                                                          (fer servir opcions de la llista desplegable)]]="Home",1,0)</f>
        <v>0</v>
      </c>
      <c r="CQ875" s="63">
        <f>IF(Taula1[[#This Row],[Identitat de gènere                                                          (fer servir opcions de la llista desplegable)]]="Dona",1,0)</f>
        <v>0</v>
      </c>
      <c r="CR875" s="63">
        <f>IF(Taula1[[#This Row],[Identitat de gènere                                                          (fer servir opcions de la llista desplegable)]]="No binari",1,0)</f>
        <v>0</v>
      </c>
      <c r="CS875" s="73"/>
      <c r="CT875" s="63">
        <f t="shared" si="208"/>
        <v>0</v>
      </c>
      <c r="CU875" s="64">
        <f t="shared" si="215"/>
        <v>0</v>
      </c>
      <c r="CW875" s="64">
        <f t="shared" si="216"/>
        <v>0</v>
      </c>
      <c r="CX875" s="64">
        <f t="shared" si="217"/>
        <v>0</v>
      </c>
      <c r="CY875" s="64">
        <f t="shared" si="218"/>
        <v>0</v>
      </c>
      <c r="CZ875" s="64">
        <f t="shared" si="219"/>
        <v>0</v>
      </c>
      <c r="DB875" s="64">
        <f t="shared" si="220"/>
        <v>0</v>
      </c>
      <c r="DC875" s="64">
        <f t="shared" si="221"/>
        <v>0</v>
      </c>
      <c r="DD875" s="64">
        <f t="shared" si="222"/>
        <v>0</v>
      </c>
      <c r="DE875" s="64">
        <f t="shared" si="223"/>
        <v>0</v>
      </c>
    </row>
    <row r="876" spans="2:109" x14ac:dyDescent="0.3">
      <c r="B876" s="167"/>
      <c r="C876" s="186"/>
      <c r="D876" s="2"/>
      <c r="E876" s="67"/>
      <c r="F876" s="5"/>
      <c r="G876" s="5"/>
      <c r="H876" s="187"/>
      <c r="I876" s="111" t="str">
        <f ca="1">IF(Taula1[[#This Row],[Data naixement (format dd/mm/aaaa)]]="","0",DATEDIF(Taula1[[#This Row],[Data naixement (format dd/mm/aaaa)]],TODAY(),"Y"))</f>
        <v>0</v>
      </c>
      <c r="J876" s="6"/>
      <c r="K876" s="6"/>
      <c r="L876" s="6"/>
      <c r="M876" s="6"/>
      <c r="N876" s="56"/>
      <c r="O876" s="56"/>
      <c r="P876" s="56"/>
      <c r="Q876" s="6"/>
      <c r="R876" s="7"/>
      <c r="S876" s="143">
        <f>Taula1[[#This Row],[Mesos naturals sencers treballats període justificat (01/01/2023 - 31/03/2023)]]</f>
        <v>0</v>
      </c>
      <c r="T876" s="194">
        <f>Taula1[[#This Row],[Dies treballats període justificat (01/01/2023 - 31/03/2023)              no comptabilitzats com a mes natural sencer]]</f>
        <v>0</v>
      </c>
      <c r="U876" s="12"/>
      <c r="V876" s="7"/>
      <c r="W876" s="188"/>
      <c r="X876" s="188"/>
      <c r="Y876" s="188"/>
      <c r="Z876" s="188"/>
      <c r="AA876" s="190"/>
      <c r="AB876" s="143">
        <f>Taula1[[#This Row],[Grup justificat     (fer servir opcions de la llista desplegable)]]</f>
        <v>0</v>
      </c>
      <c r="AC876" s="182"/>
      <c r="AD876" s="39"/>
      <c r="AE876" s="131">
        <f>ROUND((AF876/100)*756*Taula1[[#This Row],[Mesos naturals sencers treballats període justificat (01/01/2023 - 31/03/2023)]],2)</f>
        <v>0</v>
      </c>
      <c r="AF876" s="81">
        <f>Taula1[[#This Row],[% Jornada segons contracte
(no posar el símbol %) ]]-Taula1[[#This Row],[% Reducció salari per baix rendiment        (no posar el símbol %)]]</f>
        <v>0</v>
      </c>
      <c r="AG876" s="131">
        <f>ROUND((AH876/100)*24.8547945*Taula1[[#This Row],[Dies treballats període justificat (01/01/2023 - 31/03/2023)              no comptabilitzats com a mes natural sencer]],2)</f>
        <v>0</v>
      </c>
      <c r="AH876" s="79">
        <f>Taula1[[#This Row],[% Jornada segons contracte
(no posar el símbol %) ]]-Taula1[[#This Row],[% Reducció salari per baix rendiment        (no posar el símbol %)]]</f>
        <v>0</v>
      </c>
      <c r="AI876" s="131">
        <f t="shared" si="209"/>
        <v>0</v>
      </c>
      <c r="AJ876" s="39"/>
      <c r="AK876" s="131">
        <f>ROUND((AL876/100)*756*Taula1[[#This Row],[Espai reservat Administració  (mesos)]],2)</f>
        <v>0</v>
      </c>
      <c r="AL876" s="81">
        <f>Taula1[[#This Row],[% Jornada segons contracte
(no posar el símbol %) ]]-Taula1[[#This Row],[% Reducció salari per baix rendiment        (no posar el símbol %)]]</f>
        <v>0</v>
      </c>
      <c r="AM876" s="131">
        <f>ROUND((AN876/100)*24.8547945*Taula1[[#This Row],[Espai reservat Administració (dies)]],2)</f>
        <v>0</v>
      </c>
      <c r="AN876" s="79">
        <f>Taula1[[#This Row],[% Jornada segons contracte
(no posar el símbol %) ]]-Taula1[[#This Row],[% Reducció salari per baix rendiment        (no posar el símbol %)]]</f>
        <v>0</v>
      </c>
      <c r="AO876" s="131">
        <f t="shared" si="210"/>
        <v>0</v>
      </c>
      <c r="AP876" s="87"/>
      <c r="AQ876" s="137">
        <f>ROUND((AR876/100)*693*Taula1[[#This Row],[Mesos naturals sencers treballats període justificat (01/01/2023 - 31/03/2023)]],2)</f>
        <v>0</v>
      </c>
      <c r="AR876" s="90">
        <f>Taula1[[#This Row],[% Jornada segons contracte
(no posar el símbol %) ]]-Taula1[[#This Row],[% Reducció salari per baix rendiment        (no posar el símbol %)]]</f>
        <v>0</v>
      </c>
      <c r="AS876" s="137">
        <f>ROUND((AT876/100)*22.78356164*Taula1[[#This Row],[Dies treballats període justificat (01/01/2023 - 31/03/2023)              no comptabilitzats com a mes natural sencer]],2)</f>
        <v>0</v>
      </c>
      <c r="AT876" s="90">
        <f>Taula1[[#This Row],[% Jornada segons contracte
(no posar el símbol %) ]]-Taula1[[#This Row],[% Reducció salari per baix rendiment        (no posar el símbol %)]]</f>
        <v>0</v>
      </c>
      <c r="AU876" s="137">
        <f t="shared" si="211"/>
        <v>0</v>
      </c>
      <c r="AV876" s="87"/>
      <c r="AW876" s="136">
        <f>ROUND((AX876/100)*693*Taula1[[#This Row],[Espai reservat Administració  (mesos)]],2)</f>
        <v>0</v>
      </c>
      <c r="AX876" s="90">
        <f>Taula1[[#This Row],[% Jornada segons contracte
(no posar el símbol %) ]]-Taula1[[#This Row],[% Reducció salari per baix rendiment        (no posar el símbol %)]]</f>
        <v>0</v>
      </c>
      <c r="AY876" s="131">
        <f>ROUND((AZ876/100)*22.78356164*Taula1[[#This Row],[Espai reservat Administració (dies)]],2)</f>
        <v>0</v>
      </c>
      <c r="AZ876" s="81">
        <f>Taula1[[#This Row],[% Jornada segons contracte
(no posar el símbol %) ]]-Taula1[[#This Row],[% Reducció salari per baix rendiment        (no posar el símbol %)]]</f>
        <v>0</v>
      </c>
      <c r="BA876" s="82">
        <f t="shared" si="212"/>
        <v>0</v>
      </c>
      <c r="BB876" s="41"/>
      <c r="BC876" s="131">
        <f>IF(Taula1[[#This Row],[Grup justificat     (fer servir opcions de la llista desplegable)]]=1,AI876,0)</f>
        <v>0</v>
      </c>
      <c r="BD876" s="131">
        <f>IF(Taula1[[#This Row],[Grup justificat     (fer servir opcions de la llista desplegable)]]=2,AU876,0)</f>
        <v>0</v>
      </c>
      <c r="BE876" s="41"/>
      <c r="BF876" s="131">
        <f>IF(Taula1[[#This Row],[Espai reservat Administració]]=1,AO876,0)</f>
        <v>0</v>
      </c>
      <c r="BG876" s="82">
        <f>IF(Taula1[[#This Row],[Espai reservat Administració]]=2,BA876,0)</f>
        <v>0</v>
      </c>
      <c r="BH876" s="41"/>
      <c r="BI876" s="126">
        <f>IF(Taula1[[#This Row],[Grup justificat     (fer servir opcions de la llista desplegable)]]=1,1,0)</f>
        <v>0</v>
      </c>
      <c r="BJ876" s="126">
        <f>IF(Taula1[[#This Row],[Espai reservat Administració]]=1,1,0)</f>
        <v>0</v>
      </c>
      <c r="BK876" s="111"/>
      <c r="BL876" s="126">
        <f>IF(Taula1[[#This Row],[Grup justificat     (fer servir opcions de la llista desplegable)]]=2,1,0)</f>
        <v>0</v>
      </c>
      <c r="BM876" s="126">
        <f>IF(Taula1[[#This Row],[Espai reservat Administració]]=2,1,0)</f>
        <v>0</v>
      </c>
      <c r="BN876" s="73"/>
      <c r="BO876" s="73"/>
      <c r="BP876" s="73"/>
      <c r="BQ876" s="73"/>
      <c r="BR876" s="73"/>
      <c r="BS876" s="73"/>
      <c r="BT876" s="73"/>
      <c r="BU876" s="73"/>
      <c r="BV876" s="73"/>
      <c r="BW876" s="73"/>
      <c r="BX876" s="73"/>
      <c r="BY876" s="73"/>
      <c r="BZ876" s="73"/>
      <c r="CA876" s="73"/>
      <c r="CB876" s="73"/>
      <c r="CC876" s="73"/>
      <c r="CD876" s="73"/>
      <c r="CE876" s="73"/>
      <c r="CF876" s="73"/>
      <c r="CG876" s="63">
        <f t="shared" si="213"/>
        <v>0</v>
      </c>
      <c r="CH876" s="63">
        <f t="shared" si="214"/>
        <v>0</v>
      </c>
      <c r="CI876" s="73"/>
      <c r="CJ876" s="63">
        <f>IF(Taula1[[#This Row],[Tipus de contracte                                  (fer servir opcions de la llista desplegable)]]="Indefinit",1,0)</f>
        <v>0</v>
      </c>
      <c r="CK876" s="63">
        <f>IF(Taula1[[#This Row],[Tipus de contracte                                  (fer servir opcions de la llista desplegable)]]="Temporal, igual o superior a 6 mesos",1,0)</f>
        <v>0</v>
      </c>
      <c r="CL876" s="63">
        <f>IF(Taula1[[#This Row],[Tipus de contracte                                  (fer servir opcions de la llista desplegable)]]="Substitució per IT",1,0)</f>
        <v>0</v>
      </c>
      <c r="CM876" s="73"/>
      <c r="CN876" s="63">
        <f>IF(Taula1[[#This Row],[Relació llocs de treball]]&gt;=1,1,0)</f>
        <v>0</v>
      </c>
      <c r="CO876" s="73"/>
      <c r="CP876" s="63">
        <f>IF(Taula1[[#This Row],[Identitat de gènere                                                          (fer servir opcions de la llista desplegable)]]="Home",1,0)</f>
        <v>0</v>
      </c>
      <c r="CQ876" s="63">
        <f>IF(Taula1[[#This Row],[Identitat de gènere                                                          (fer servir opcions de la llista desplegable)]]="Dona",1,0)</f>
        <v>0</v>
      </c>
      <c r="CR876" s="63">
        <f>IF(Taula1[[#This Row],[Identitat de gènere                                                          (fer servir opcions de la llista desplegable)]]="No binari",1,0)</f>
        <v>0</v>
      </c>
      <c r="CS876" s="73"/>
      <c r="CT876" s="63">
        <f t="shared" si="208"/>
        <v>0</v>
      </c>
      <c r="CU876" s="64">
        <f t="shared" si="215"/>
        <v>0</v>
      </c>
      <c r="CW876" s="64">
        <f t="shared" si="216"/>
        <v>0</v>
      </c>
      <c r="CX876" s="64">
        <f t="shared" si="217"/>
        <v>0</v>
      </c>
      <c r="CY876" s="64">
        <f t="shared" si="218"/>
        <v>0</v>
      </c>
      <c r="CZ876" s="64">
        <f t="shared" si="219"/>
        <v>0</v>
      </c>
      <c r="DB876" s="64">
        <f t="shared" si="220"/>
        <v>0</v>
      </c>
      <c r="DC876" s="64">
        <f t="shared" si="221"/>
        <v>0</v>
      </c>
      <c r="DD876" s="64">
        <f t="shared" si="222"/>
        <v>0</v>
      </c>
      <c r="DE876" s="64">
        <f t="shared" si="223"/>
        <v>0</v>
      </c>
    </row>
    <row r="877" spans="2:109" x14ac:dyDescent="0.3">
      <c r="B877" s="167"/>
      <c r="C877" s="186"/>
      <c r="D877" s="2"/>
      <c r="E877" s="67"/>
      <c r="F877" s="5"/>
      <c r="G877" s="5"/>
      <c r="H877" s="187"/>
      <c r="I877" s="111" t="str">
        <f ca="1">IF(Taula1[[#This Row],[Data naixement (format dd/mm/aaaa)]]="","0",DATEDIF(Taula1[[#This Row],[Data naixement (format dd/mm/aaaa)]],TODAY(),"Y"))</f>
        <v>0</v>
      </c>
      <c r="J877" s="6"/>
      <c r="K877" s="6"/>
      <c r="L877" s="6"/>
      <c r="M877" s="6"/>
      <c r="N877" s="56"/>
      <c r="O877" s="56"/>
      <c r="P877" s="56"/>
      <c r="Q877" s="6"/>
      <c r="R877" s="7"/>
      <c r="S877" s="143">
        <f>Taula1[[#This Row],[Mesos naturals sencers treballats període justificat (01/01/2023 - 31/03/2023)]]</f>
        <v>0</v>
      </c>
      <c r="T877" s="194">
        <f>Taula1[[#This Row],[Dies treballats període justificat (01/01/2023 - 31/03/2023)              no comptabilitzats com a mes natural sencer]]</f>
        <v>0</v>
      </c>
      <c r="U877" s="12"/>
      <c r="V877" s="7"/>
      <c r="W877" s="188"/>
      <c r="X877" s="188"/>
      <c r="Y877" s="188"/>
      <c r="Z877" s="188"/>
      <c r="AA877" s="190"/>
      <c r="AB877" s="143">
        <f>Taula1[[#This Row],[Grup justificat     (fer servir opcions de la llista desplegable)]]</f>
        <v>0</v>
      </c>
      <c r="AC877" s="182"/>
      <c r="AD877" s="39"/>
      <c r="AE877" s="131">
        <f>ROUND((AF877/100)*756*Taula1[[#This Row],[Mesos naturals sencers treballats període justificat (01/01/2023 - 31/03/2023)]],2)</f>
        <v>0</v>
      </c>
      <c r="AF877" s="81">
        <f>Taula1[[#This Row],[% Jornada segons contracte
(no posar el símbol %) ]]-Taula1[[#This Row],[% Reducció salari per baix rendiment        (no posar el símbol %)]]</f>
        <v>0</v>
      </c>
      <c r="AG877" s="131">
        <f>ROUND((AH877/100)*24.8547945*Taula1[[#This Row],[Dies treballats període justificat (01/01/2023 - 31/03/2023)              no comptabilitzats com a mes natural sencer]],2)</f>
        <v>0</v>
      </c>
      <c r="AH877" s="79">
        <f>Taula1[[#This Row],[% Jornada segons contracte
(no posar el símbol %) ]]-Taula1[[#This Row],[% Reducció salari per baix rendiment        (no posar el símbol %)]]</f>
        <v>0</v>
      </c>
      <c r="AI877" s="131">
        <f t="shared" si="209"/>
        <v>0</v>
      </c>
      <c r="AJ877" s="39"/>
      <c r="AK877" s="131">
        <f>ROUND((AL877/100)*756*Taula1[[#This Row],[Espai reservat Administració  (mesos)]],2)</f>
        <v>0</v>
      </c>
      <c r="AL877" s="81">
        <f>Taula1[[#This Row],[% Jornada segons contracte
(no posar el símbol %) ]]-Taula1[[#This Row],[% Reducció salari per baix rendiment        (no posar el símbol %)]]</f>
        <v>0</v>
      </c>
      <c r="AM877" s="131">
        <f>ROUND((AN877/100)*24.8547945*Taula1[[#This Row],[Espai reservat Administració (dies)]],2)</f>
        <v>0</v>
      </c>
      <c r="AN877" s="79">
        <f>Taula1[[#This Row],[% Jornada segons contracte
(no posar el símbol %) ]]-Taula1[[#This Row],[% Reducció salari per baix rendiment        (no posar el símbol %)]]</f>
        <v>0</v>
      </c>
      <c r="AO877" s="131">
        <f t="shared" si="210"/>
        <v>0</v>
      </c>
      <c r="AP877" s="87"/>
      <c r="AQ877" s="137">
        <f>ROUND((AR877/100)*693*Taula1[[#This Row],[Mesos naturals sencers treballats període justificat (01/01/2023 - 31/03/2023)]],2)</f>
        <v>0</v>
      </c>
      <c r="AR877" s="90">
        <f>Taula1[[#This Row],[% Jornada segons contracte
(no posar el símbol %) ]]-Taula1[[#This Row],[% Reducció salari per baix rendiment        (no posar el símbol %)]]</f>
        <v>0</v>
      </c>
      <c r="AS877" s="137">
        <f>ROUND((AT877/100)*22.78356164*Taula1[[#This Row],[Dies treballats període justificat (01/01/2023 - 31/03/2023)              no comptabilitzats com a mes natural sencer]],2)</f>
        <v>0</v>
      </c>
      <c r="AT877" s="90">
        <f>Taula1[[#This Row],[% Jornada segons contracte
(no posar el símbol %) ]]-Taula1[[#This Row],[% Reducció salari per baix rendiment        (no posar el símbol %)]]</f>
        <v>0</v>
      </c>
      <c r="AU877" s="137">
        <f t="shared" si="211"/>
        <v>0</v>
      </c>
      <c r="AV877" s="87"/>
      <c r="AW877" s="136">
        <f>ROUND((AX877/100)*693*Taula1[[#This Row],[Espai reservat Administració  (mesos)]],2)</f>
        <v>0</v>
      </c>
      <c r="AX877" s="90">
        <f>Taula1[[#This Row],[% Jornada segons contracte
(no posar el símbol %) ]]-Taula1[[#This Row],[% Reducció salari per baix rendiment        (no posar el símbol %)]]</f>
        <v>0</v>
      </c>
      <c r="AY877" s="131">
        <f>ROUND((AZ877/100)*22.78356164*Taula1[[#This Row],[Espai reservat Administració (dies)]],2)</f>
        <v>0</v>
      </c>
      <c r="AZ877" s="81">
        <f>Taula1[[#This Row],[% Jornada segons contracte
(no posar el símbol %) ]]-Taula1[[#This Row],[% Reducció salari per baix rendiment        (no posar el símbol %)]]</f>
        <v>0</v>
      </c>
      <c r="BA877" s="82">
        <f t="shared" si="212"/>
        <v>0</v>
      </c>
      <c r="BB877" s="41"/>
      <c r="BC877" s="131">
        <f>IF(Taula1[[#This Row],[Grup justificat     (fer servir opcions de la llista desplegable)]]=1,AI877,0)</f>
        <v>0</v>
      </c>
      <c r="BD877" s="131">
        <f>IF(Taula1[[#This Row],[Grup justificat     (fer servir opcions de la llista desplegable)]]=2,AU877,0)</f>
        <v>0</v>
      </c>
      <c r="BE877" s="41"/>
      <c r="BF877" s="131">
        <f>IF(Taula1[[#This Row],[Espai reservat Administració]]=1,AO877,0)</f>
        <v>0</v>
      </c>
      <c r="BG877" s="82">
        <f>IF(Taula1[[#This Row],[Espai reservat Administració]]=2,BA877,0)</f>
        <v>0</v>
      </c>
      <c r="BH877" s="41"/>
      <c r="BI877" s="126">
        <f>IF(Taula1[[#This Row],[Grup justificat     (fer servir opcions de la llista desplegable)]]=1,1,0)</f>
        <v>0</v>
      </c>
      <c r="BJ877" s="126">
        <f>IF(Taula1[[#This Row],[Espai reservat Administració]]=1,1,0)</f>
        <v>0</v>
      </c>
      <c r="BK877" s="111"/>
      <c r="BL877" s="126">
        <f>IF(Taula1[[#This Row],[Grup justificat     (fer servir opcions de la llista desplegable)]]=2,1,0)</f>
        <v>0</v>
      </c>
      <c r="BM877" s="126">
        <f>IF(Taula1[[#This Row],[Espai reservat Administració]]=2,1,0)</f>
        <v>0</v>
      </c>
      <c r="BN877" s="73"/>
      <c r="BO877" s="73"/>
      <c r="BP877" s="73"/>
      <c r="BQ877" s="73"/>
      <c r="BR877" s="73"/>
      <c r="BS877" s="73"/>
      <c r="BT877" s="73"/>
      <c r="BU877" s="73"/>
      <c r="BV877" s="73"/>
      <c r="BW877" s="73"/>
      <c r="BX877" s="73"/>
      <c r="BY877" s="73"/>
      <c r="BZ877" s="73"/>
      <c r="CA877" s="73"/>
      <c r="CB877" s="73"/>
      <c r="CC877" s="73"/>
      <c r="CD877" s="73"/>
      <c r="CE877" s="73"/>
      <c r="CF877" s="73"/>
      <c r="CG877" s="63">
        <f t="shared" si="213"/>
        <v>0</v>
      </c>
      <c r="CH877" s="63">
        <f t="shared" si="214"/>
        <v>0</v>
      </c>
      <c r="CI877" s="73"/>
      <c r="CJ877" s="63">
        <f>IF(Taula1[[#This Row],[Tipus de contracte                                  (fer servir opcions de la llista desplegable)]]="Indefinit",1,0)</f>
        <v>0</v>
      </c>
      <c r="CK877" s="63">
        <f>IF(Taula1[[#This Row],[Tipus de contracte                                  (fer servir opcions de la llista desplegable)]]="Temporal, igual o superior a 6 mesos",1,0)</f>
        <v>0</v>
      </c>
      <c r="CL877" s="63">
        <f>IF(Taula1[[#This Row],[Tipus de contracte                                  (fer servir opcions de la llista desplegable)]]="Substitució per IT",1,0)</f>
        <v>0</v>
      </c>
      <c r="CM877" s="73"/>
      <c r="CN877" s="63">
        <f>IF(Taula1[[#This Row],[Relació llocs de treball]]&gt;=1,1,0)</f>
        <v>0</v>
      </c>
      <c r="CO877" s="73"/>
      <c r="CP877" s="63">
        <f>IF(Taula1[[#This Row],[Identitat de gènere                                                          (fer servir opcions de la llista desplegable)]]="Home",1,0)</f>
        <v>0</v>
      </c>
      <c r="CQ877" s="63">
        <f>IF(Taula1[[#This Row],[Identitat de gènere                                                          (fer servir opcions de la llista desplegable)]]="Dona",1,0)</f>
        <v>0</v>
      </c>
      <c r="CR877" s="63">
        <f>IF(Taula1[[#This Row],[Identitat de gènere                                                          (fer servir opcions de la llista desplegable)]]="No binari",1,0)</f>
        <v>0</v>
      </c>
      <c r="CS877" s="73"/>
      <c r="CT877" s="63">
        <f t="shared" si="208"/>
        <v>0</v>
      </c>
      <c r="CU877" s="64">
        <f t="shared" si="215"/>
        <v>0</v>
      </c>
      <c r="CW877" s="64">
        <f t="shared" si="216"/>
        <v>0</v>
      </c>
      <c r="CX877" s="64">
        <f t="shared" si="217"/>
        <v>0</v>
      </c>
      <c r="CY877" s="64">
        <f t="shared" si="218"/>
        <v>0</v>
      </c>
      <c r="CZ877" s="64">
        <f t="shared" si="219"/>
        <v>0</v>
      </c>
      <c r="DB877" s="64">
        <f t="shared" si="220"/>
        <v>0</v>
      </c>
      <c r="DC877" s="64">
        <f t="shared" si="221"/>
        <v>0</v>
      </c>
      <c r="DD877" s="64">
        <f t="shared" si="222"/>
        <v>0</v>
      </c>
      <c r="DE877" s="64">
        <f t="shared" si="223"/>
        <v>0</v>
      </c>
    </row>
    <row r="878" spans="2:109" x14ac:dyDescent="0.3">
      <c r="B878" s="167"/>
      <c r="C878" s="186"/>
      <c r="D878" s="2"/>
      <c r="E878" s="67"/>
      <c r="F878" s="5"/>
      <c r="G878" s="5"/>
      <c r="H878" s="187"/>
      <c r="I878" s="111" t="str">
        <f ca="1">IF(Taula1[[#This Row],[Data naixement (format dd/mm/aaaa)]]="","0",DATEDIF(Taula1[[#This Row],[Data naixement (format dd/mm/aaaa)]],TODAY(),"Y"))</f>
        <v>0</v>
      </c>
      <c r="J878" s="6"/>
      <c r="K878" s="6"/>
      <c r="L878" s="6"/>
      <c r="M878" s="6"/>
      <c r="N878" s="56"/>
      <c r="O878" s="56"/>
      <c r="P878" s="56"/>
      <c r="Q878" s="6"/>
      <c r="R878" s="7"/>
      <c r="S878" s="143">
        <f>Taula1[[#This Row],[Mesos naturals sencers treballats període justificat (01/01/2023 - 31/03/2023)]]</f>
        <v>0</v>
      </c>
      <c r="T878" s="194">
        <f>Taula1[[#This Row],[Dies treballats període justificat (01/01/2023 - 31/03/2023)              no comptabilitzats com a mes natural sencer]]</f>
        <v>0</v>
      </c>
      <c r="U878" s="12"/>
      <c r="V878" s="7"/>
      <c r="W878" s="188"/>
      <c r="X878" s="188"/>
      <c r="Y878" s="188"/>
      <c r="Z878" s="188"/>
      <c r="AA878" s="190"/>
      <c r="AB878" s="143">
        <f>Taula1[[#This Row],[Grup justificat     (fer servir opcions de la llista desplegable)]]</f>
        <v>0</v>
      </c>
      <c r="AC878" s="182"/>
      <c r="AD878" s="39"/>
      <c r="AE878" s="131">
        <f>ROUND((AF878/100)*756*Taula1[[#This Row],[Mesos naturals sencers treballats període justificat (01/01/2023 - 31/03/2023)]],2)</f>
        <v>0</v>
      </c>
      <c r="AF878" s="81">
        <f>Taula1[[#This Row],[% Jornada segons contracte
(no posar el símbol %) ]]-Taula1[[#This Row],[% Reducció salari per baix rendiment        (no posar el símbol %)]]</f>
        <v>0</v>
      </c>
      <c r="AG878" s="131">
        <f>ROUND((AH878/100)*24.8547945*Taula1[[#This Row],[Dies treballats període justificat (01/01/2023 - 31/03/2023)              no comptabilitzats com a mes natural sencer]],2)</f>
        <v>0</v>
      </c>
      <c r="AH878" s="79">
        <f>Taula1[[#This Row],[% Jornada segons contracte
(no posar el símbol %) ]]-Taula1[[#This Row],[% Reducció salari per baix rendiment        (no posar el símbol %)]]</f>
        <v>0</v>
      </c>
      <c r="AI878" s="131">
        <f t="shared" si="209"/>
        <v>0</v>
      </c>
      <c r="AJ878" s="39"/>
      <c r="AK878" s="131">
        <f>ROUND((AL878/100)*756*Taula1[[#This Row],[Espai reservat Administració  (mesos)]],2)</f>
        <v>0</v>
      </c>
      <c r="AL878" s="81">
        <f>Taula1[[#This Row],[% Jornada segons contracte
(no posar el símbol %) ]]-Taula1[[#This Row],[% Reducció salari per baix rendiment        (no posar el símbol %)]]</f>
        <v>0</v>
      </c>
      <c r="AM878" s="131">
        <f>ROUND((AN878/100)*24.8547945*Taula1[[#This Row],[Espai reservat Administració (dies)]],2)</f>
        <v>0</v>
      </c>
      <c r="AN878" s="79">
        <f>Taula1[[#This Row],[% Jornada segons contracte
(no posar el símbol %) ]]-Taula1[[#This Row],[% Reducció salari per baix rendiment        (no posar el símbol %)]]</f>
        <v>0</v>
      </c>
      <c r="AO878" s="131">
        <f t="shared" si="210"/>
        <v>0</v>
      </c>
      <c r="AP878" s="87"/>
      <c r="AQ878" s="137">
        <f>ROUND((AR878/100)*693*Taula1[[#This Row],[Mesos naturals sencers treballats període justificat (01/01/2023 - 31/03/2023)]],2)</f>
        <v>0</v>
      </c>
      <c r="AR878" s="90">
        <f>Taula1[[#This Row],[% Jornada segons contracte
(no posar el símbol %) ]]-Taula1[[#This Row],[% Reducció salari per baix rendiment        (no posar el símbol %)]]</f>
        <v>0</v>
      </c>
      <c r="AS878" s="137">
        <f>ROUND((AT878/100)*22.78356164*Taula1[[#This Row],[Dies treballats període justificat (01/01/2023 - 31/03/2023)              no comptabilitzats com a mes natural sencer]],2)</f>
        <v>0</v>
      </c>
      <c r="AT878" s="90">
        <f>Taula1[[#This Row],[% Jornada segons contracte
(no posar el símbol %) ]]-Taula1[[#This Row],[% Reducció salari per baix rendiment        (no posar el símbol %)]]</f>
        <v>0</v>
      </c>
      <c r="AU878" s="137">
        <f t="shared" si="211"/>
        <v>0</v>
      </c>
      <c r="AV878" s="87"/>
      <c r="AW878" s="136">
        <f>ROUND((AX878/100)*693*Taula1[[#This Row],[Espai reservat Administració  (mesos)]],2)</f>
        <v>0</v>
      </c>
      <c r="AX878" s="90">
        <f>Taula1[[#This Row],[% Jornada segons contracte
(no posar el símbol %) ]]-Taula1[[#This Row],[% Reducció salari per baix rendiment        (no posar el símbol %)]]</f>
        <v>0</v>
      </c>
      <c r="AY878" s="131">
        <f>ROUND((AZ878/100)*22.78356164*Taula1[[#This Row],[Espai reservat Administració (dies)]],2)</f>
        <v>0</v>
      </c>
      <c r="AZ878" s="81">
        <f>Taula1[[#This Row],[% Jornada segons contracte
(no posar el símbol %) ]]-Taula1[[#This Row],[% Reducció salari per baix rendiment        (no posar el símbol %)]]</f>
        <v>0</v>
      </c>
      <c r="BA878" s="82">
        <f t="shared" si="212"/>
        <v>0</v>
      </c>
      <c r="BB878" s="41"/>
      <c r="BC878" s="131">
        <f>IF(Taula1[[#This Row],[Grup justificat     (fer servir opcions de la llista desplegable)]]=1,AI878,0)</f>
        <v>0</v>
      </c>
      <c r="BD878" s="131">
        <f>IF(Taula1[[#This Row],[Grup justificat     (fer servir opcions de la llista desplegable)]]=2,AU878,0)</f>
        <v>0</v>
      </c>
      <c r="BE878" s="41"/>
      <c r="BF878" s="131">
        <f>IF(Taula1[[#This Row],[Espai reservat Administració]]=1,AO878,0)</f>
        <v>0</v>
      </c>
      <c r="BG878" s="82">
        <f>IF(Taula1[[#This Row],[Espai reservat Administració]]=2,BA878,0)</f>
        <v>0</v>
      </c>
      <c r="BH878" s="41"/>
      <c r="BI878" s="126">
        <f>IF(Taula1[[#This Row],[Grup justificat     (fer servir opcions de la llista desplegable)]]=1,1,0)</f>
        <v>0</v>
      </c>
      <c r="BJ878" s="126">
        <f>IF(Taula1[[#This Row],[Espai reservat Administració]]=1,1,0)</f>
        <v>0</v>
      </c>
      <c r="BK878" s="111"/>
      <c r="BL878" s="126">
        <f>IF(Taula1[[#This Row],[Grup justificat     (fer servir opcions de la llista desplegable)]]=2,1,0)</f>
        <v>0</v>
      </c>
      <c r="BM878" s="126">
        <f>IF(Taula1[[#This Row],[Espai reservat Administració]]=2,1,0)</f>
        <v>0</v>
      </c>
      <c r="BN878" s="73"/>
      <c r="BO878" s="73"/>
      <c r="BP878" s="73"/>
      <c r="BQ878" s="73"/>
      <c r="BR878" s="73"/>
      <c r="BS878" s="73"/>
      <c r="BT878" s="73"/>
      <c r="BU878" s="73"/>
      <c r="BV878" s="73"/>
      <c r="BW878" s="73"/>
      <c r="BX878" s="73"/>
      <c r="BY878" s="73"/>
      <c r="BZ878" s="73"/>
      <c r="CA878" s="73"/>
      <c r="CB878" s="73"/>
      <c r="CC878" s="73"/>
      <c r="CD878" s="73"/>
      <c r="CE878" s="73"/>
      <c r="CF878" s="73"/>
      <c r="CG878" s="63">
        <f t="shared" si="213"/>
        <v>0</v>
      </c>
      <c r="CH878" s="63">
        <f t="shared" si="214"/>
        <v>0</v>
      </c>
      <c r="CI878" s="73"/>
      <c r="CJ878" s="63">
        <f>IF(Taula1[[#This Row],[Tipus de contracte                                  (fer servir opcions de la llista desplegable)]]="Indefinit",1,0)</f>
        <v>0</v>
      </c>
      <c r="CK878" s="63">
        <f>IF(Taula1[[#This Row],[Tipus de contracte                                  (fer servir opcions de la llista desplegable)]]="Temporal, igual o superior a 6 mesos",1,0)</f>
        <v>0</v>
      </c>
      <c r="CL878" s="63">
        <f>IF(Taula1[[#This Row],[Tipus de contracte                                  (fer servir opcions de la llista desplegable)]]="Substitució per IT",1,0)</f>
        <v>0</v>
      </c>
      <c r="CM878" s="73"/>
      <c r="CN878" s="63">
        <f>IF(Taula1[[#This Row],[Relació llocs de treball]]&gt;=1,1,0)</f>
        <v>0</v>
      </c>
      <c r="CO878" s="73"/>
      <c r="CP878" s="63">
        <f>IF(Taula1[[#This Row],[Identitat de gènere                                                          (fer servir opcions de la llista desplegable)]]="Home",1,0)</f>
        <v>0</v>
      </c>
      <c r="CQ878" s="63">
        <f>IF(Taula1[[#This Row],[Identitat de gènere                                                          (fer servir opcions de la llista desplegable)]]="Dona",1,0)</f>
        <v>0</v>
      </c>
      <c r="CR878" s="63">
        <f>IF(Taula1[[#This Row],[Identitat de gènere                                                          (fer servir opcions de la llista desplegable)]]="No binari",1,0)</f>
        <v>0</v>
      </c>
      <c r="CS878" s="73"/>
      <c r="CT878" s="63">
        <f t="shared" si="208"/>
        <v>0</v>
      </c>
      <c r="CU878" s="64">
        <f t="shared" si="215"/>
        <v>0</v>
      </c>
      <c r="CW878" s="64">
        <f t="shared" si="216"/>
        <v>0</v>
      </c>
      <c r="CX878" s="64">
        <f t="shared" si="217"/>
        <v>0</v>
      </c>
      <c r="CY878" s="64">
        <f t="shared" si="218"/>
        <v>0</v>
      </c>
      <c r="CZ878" s="64">
        <f t="shared" si="219"/>
        <v>0</v>
      </c>
      <c r="DB878" s="64">
        <f t="shared" si="220"/>
        <v>0</v>
      </c>
      <c r="DC878" s="64">
        <f t="shared" si="221"/>
        <v>0</v>
      </c>
      <c r="DD878" s="64">
        <f t="shared" si="222"/>
        <v>0</v>
      </c>
      <c r="DE878" s="64">
        <f t="shared" si="223"/>
        <v>0</v>
      </c>
    </row>
    <row r="879" spans="2:109" x14ac:dyDescent="0.3">
      <c r="B879" s="167"/>
      <c r="C879" s="186"/>
      <c r="D879" s="2"/>
      <c r="E879" s="67"/>
      <c r="F879" s="5"/>
      <c r="G879" s="5"/>
      <c r="H879" s="187"/>
      <c r="I879" s="111" t="str">
        <f ca="1">IF(Taula1[[#This Row],[Data naixement (format dd/mm/aaaa)]]="","0",DATEDIF(Taula1[[#This Row],[Data naixement (format dd/mm/aaaa)]],TODAY(),"Y"))</f>
        <v>0</v>
      </c>
      <c r="J879" s="6"/>
      <c r="K879" s="6"/>
      <c r="L879" s="6"/>
      <c r="M879" s="6"/>
      <c r="N879" s="56"/>
      <c r="O879" s="56"/>
      <c r="P879" s="56"/>
      <c r="Q879" s="6"/>
      <c r="R879" s="7"/>
      <c r="S879" s="143">
        <f>Taula1[[#This Row],[Mesos naturals sencers treballats període justificat (01/01/2023 - 31/03/2023)]]</f>
        <v>0</v>
      </c>
      <c r="T879" s="194">
        <f>Taula1[[#This Row],[Dies treballats període justificat (01/01/2023 - 31/03/2023)              no comptabilitzats com a mes natural sencer]]</f>
        <v>0</v>
      </c>
      <c r="U879" s="12"/>
      <c r="V879" s="7"/>
      <c r="W879" s="188"/>
      <c r="X879" s="188"/>
      <c r="Y879" s="188"/>
      <c r="Z879" s="188"/>
      <c r="AA879" s="190"/>
      <c r="AB879" s="143">
        <f>Taula1[[#This Row],[Grup justificat     (fer servir opcions de la llista desplegable)]]</f>
        <v>0</v>
      </c>
      <c r="AC879" s="182"/>
      <c r="AD879" s="39"/>
      <c r="AE879" s="131">
        <f>ROUND((AF879/100)*756*Taula1[[#This Row],[Mesos naturals sencers treballats període justificat (01/01/2023 - 31/03/2023)]],2)</f>
        <v>0</v>
      </c>
      <c r="AF879" s="81">
        <f>Taula1[[#This Row],[% Jornada segons contracte
(no posar el símbol %) ]]-Taula1[[#This Row],[% Reducció salari per baix rendiment        (no posar el símbol %)]]</f>
        <v>0</v>
      </c>
      <c r="AG879" s="131">
        <f>ROUND((AH879/100)*24.8547945*Taula1[[#This Row],[Dies treballats període justificat (01/01/2023 - 31/03/2023)              no comptabilitzats com a mes natural sencer]],2)</f>
        <v>0</v>
      </c>
      <c r="AH879" s="79">
        <f>Taula1[[#This Row],[% Jornada segons contracte
(no posar el símbol %) ]]-Taula1[[#This Row],[% Reducció salari per baix rendiment        (no posar el símbol %)]]</f>
        <v>0</v>
      </c>
      <c r="AI879" s="131">
        <f t="shared" si="209"/>
        <v>0</v>
      </c>
      <c r="AJ879" s="39"/>
      <c r="AK879" s="131">
        <f>ROUND((AL879/100)*756*Taula1[[#This Row],[Espai reservat Administració  (mesos)]],2)</f>
        <v>0</v>
      </c>
      <c r="AL879" s="81">
        <f>Taula1[[#This Row],[% Jornada segons contracte
(no posar el símbol %) ]]-Taula1[[#This Row],[% Reducció salari per baix rendiment        (no posar el símbol %)]]</f>
        <v>0</v>
      </c>
      <c r="AM879" s="131">
        <f>ROUND((AN879/100)*24.8547945*Taula1[[#This Row],[Espai reservat Administració (dies)]],2)</f>
        <v>0</v>
      </c>
      <c r="AN879" s="79">
        <f>Taula1[[#This Row],[% Jornada segons contracte
(no posar el símbol %) ]]-Taula1[[#This Row],[% Reducció salari per baix rendiment        (no posar el símbol %)]]</f>
        <v>0</v>
      </c>
      <c r="AO879" s="131">
        <f t="shared" si="210"/>
        <v>0</v>
      </c>
      <c r="AP879" s="87"/>
      <c r="AQ879" s="137">
        <f>ROUND((AR879/100)*693*Taula1[[#This Row],[Mesos naturals sencers treballats període justificat (01/01/2023 - 31/03/2023)]],2)</f>
        <v>0</v>
      </c>
      <c r="AR879" s="90">
        <f>Taula1[[#This Row],[% Jornada segons contracte
(no posar el símbol %) ]]-Taula1[[#This Row],[% Reducció salari per baix rendiment        (no posar el símbol %)]]</f>
        <v>0</v>
      </c>
      <c r="AS879" s="137">
        <f>ROUND((AT879/100)*22.78356164*Taula1[[#This Row],[Dies treballats període justificat (01/01/2023 - 31/03/2023)              no comptabilitzats com a mes natural sencer]],2)</f>
        <v>0</v>
      </c>
      <c r="AT879" s="90">
        <f>Taula1[[#This Row],[% Jornada segons contracte
(no posar el símbol %) ]]-Taula1[[#This Row],[% Reducció salari per baix rendiment        (no posar el símbol %)]]</f>
        <v>0</v>
      </c>
      <c r="AU879" s="137">
        <f t="shared" si="211"/>
        <v>0</v>
      </c>
      <c r="AV879" s="87"/>
      <c r="AW879" s="136">
        <f>ROUND((AX879/100)*693*Taula1[[#This Row],[Espai reservat Administració  (mesos)]],2)</f>
        <v>0</v>
      </c>
      <c r="AX879" s="90">
        <f>Taula1[[#This Row],[% Jornada segons contracte
(no posar el símbol %) ]]-Taula1[[#This Row],[% Reducció salari per baix rendiment        (no posar el símbol %)]]</f>
        <v>0</v>
      </c>
      <c r="AY879" s="131">
        <f>ROUND((AZ879/100)*22.78356164*Taula1[[#This Row],[Espai reservat Administració (dies)]],2)</f>
        <v>0</v>
      </c>
      <c r="AZ879" s="81">
        <f>Taula1[[#This Row],[% Jornada segons contracte
(no posar el símbol %) ]]-Taula1[[#This Row],[% Reducció salari per baix rendiment        (no posar el símbol %)]]</f>
        <v>0</v>
      </c>
      <c r="BA879" s="82">
        <f t="shared" si="212"/>
        <v>0</v>
      </c>
      <c r="BB879" s="41"/>
      <c r="BC879" s="131">
        <f>IF(Taula1[[#This Row],[Grup justificat     (fer servir opcions de la llista desplegable)]]=1,AI879,0)</f>
        <v>0</v>
      </c>
      <c r="BD879" s="131">
        <f>IF(Taula1[[#This Row],[Grup justificat     (fer servir opcions de la llista desplegable)]]=2,AU879,0)</f>
        <v>0</v>
      </c>
      <c r="BE879" s="41"/>
      <c r="BF879" s="131">
        <f>IF(Taula1[[#This Row],[Espai reservat Administració]]=1,AO879,0)</f>
        <v>0</v>
      </c>
      <c r="BG879" s="82">
        <f>IF(Taula1[[#This Row],[Espai reservat Administració]]=2,BA879,0)</f>
        <v>0</v>
      </c>
      <c r="BH879" s="41"/>
      <c r="BI879" s="126">
        <f>IF(Taula1[[#This Row],[Grup justificat     (fer servir opcions de la llista desplegable)]]=1,1,0)</f>
        <v>0</v>
      </c>
      <c r="BJ879" s="126">
        <f>IF(Taula1[[#This Row],[Espai reservat Administració]]=1,1,0)</f>
        <v>0</v>
      </c>
      <c r="BK879" s="111"/>
      <c r="BL879" s="126">
        <f>IF(Taula1[[#This Row],[Grup justificat     (fer servir opcions de la llista desplegable)]]=2,1,0)</f>
        <v>0</v>
      </c>
      <c r="BM879" s="126">
        <f>IF(Taula1[[#This Row],[Espai reservat Administració]]=2,1,0)</f>
        <v>0</v>
      </c>
      <c r="BN879" s="73"/>
      <c r="BO879" s="73"/>
      <c r="BP879" s="73"/>
      <c r="BQ879" s="73"/>
      <c r="BR879" s="73"/>
      <c r="BS879" s="73"/>
      <c r="BT879" s="73"/>
      <c r="BU879" s="73"/>
      <c r="BV879" s="73"/>
      <c r="BW879" s="73"/>
      <c r="BX879" s="73"/>
      <c r="BY879" s="73"/>
      <c r="BZ879" s="73"/>
      <c r="CA879" s="73"/>
      <c r="CB879" s="73"/>
      <c r="CC879" s="73"/>
      <c r="CD879" s="73"/>
      <c r="CE879" s="73"/>
      <c r="CF879" s="73"/>
      <c r="CG879" s="63">
        <f t="shared" si="213"/>
        <v>0</v>
      </c>
      <c r="CH879" s="63">
        <f t="shared" si="214"/>
        <v>0</v>
      </c>
      <c r="CI879" s="73"/>
      <c r="CJ879" s="63">
        <f>IF(Taula1[[#This Row],[Tipus de contracte                                  (fer servir opcions de la llista desplegable)]]="Indefinit",1,0)</f>
        <v>0</v>
      </c>
      <c r="CK879" s="63">
        <f>IF(Taula1[[#This Row],[Tipus de contracte                                  (fer servir opcions de la llista desplegable)]]="Temporal, igual o superior a 6 mesos",1,0)</f>
        <v>0</v>
      </c>
      <c r="CL879" s="63">
        <f>IF(Taula1[[#This Row],[Tipus de contracte                                  (fer servir opcions de la llista desplegable)]]="Substitució per IT",1,0)</f>
        <v>0</v>
      </c>
      <c r="CM879" s="73"/>
      <c r="CN879" s="63">
        <f>IF(Taula1[[#This Row],[Relació llocs de treball]]&gt;=1,1,0)</f>
        <v>0</v>
      </c>
      <c r="CO879" s="73"/>
      <c r="CP879" s="63">
        <f>IF(Taula1[[#This Row],[Identitat de gènere                                                          (fer servir opcions de la llista desplegable)]]="Home",1,0)</f>
        <v>0</v>
      </c>
      <c r="CQ879" s="63">
        <f>IF(Taula1[[#This Row],[Identitat de gènere                                                          (fer servir opcions de la llista desplegable)]]="Dona",1,0)</f>
        <v>0</v>
      </c>
      <c r="CR879" s="63">
        <f>IF(Taula1[[#This Row],[Identitat de gènere                                                          (fer servir opcions de la llista desplegable)]]="No binari",1,0)</f>
        <v>0</v>
      </c>
      <c r="CS879" s="73"/>
      <c r="CT879" s="63">
        <f t="shared" si="208"/>
        <v>0</v>
      </c>
      <c r="CU879" s="64">
        <f t="shared" si="215"/>
        <v>0</v>
      </c>
      <c r="CW879" s="64">
        <f t="shared" si="216"/>
        <v>0</v>
      </c>
      <c r="CX879" s="64">
        <f t="shared" si="217"/>
        <v>0</v>
      </c>
      <c r="CY879" s="64">
        <f t="shared" si="218"/>
        <v>0</v>
      </c>
      <c r="CZ879" s="64">
        <f t="shared" si="219"/>
        <v>0</v>
      </c>
      <c r="DB879" s="64">
        <f t="shared" si="220"/>
        <v>0</v>
      </c>
      <c r="DC879" s="64">
        <f t="shared" si="221"/>
        <v>0</v>
      </c>
      <c r="DD879" s="64">
        <f t="shared" si="222"/>
        <v>0</v>
      </c>
      <c r="DE879" s="64">
        <f t="shared" si="223"/>
        <v>0</v>
      </c>
    </row>
    <row r="880" spans="2:109" x14ac:dyDescent="0.3">
      <c r="B880" s="167"/>
      <c r="C880" s="186"/>
      <c r="D880" s="2"/>
      <c r="E880" s="67"/>
      <c r="F880" s="5"/>
      <c r="G880" s="5"/>
      <c r="H880" s="187"/>
      <c r="I880" s="111" t="str">
        <f ca="1">IF(Taula1[[#This Row],[Data naixement (format dd/mm/aaaa)]]="","0",DATEDIF(Taula1[[#This Row],[Data naixement (format dd/mm/aaaa)]],TODAY(),"Y"))</f>
        <v>0</v>
      </c>
      <c r="J880" s="6"/>
      <c r="K880" s="6"/>
      <c r="L880" s="6"/>
      <c r="M880" s="6"/>
      <c r="N880" s="56"/>
      <c r="O880" s="56"/>
      <c r="P880" s="56"/>
      <c r="Q880" s="6"/>
      <c r="R880" s="7"/>
      <c r="S880" s="143">
        <f>Taula1[[#This Row],[Mesos naturals sencers treballats període justificat (01/01/2023 - 31/03/2023)]]</f>
        <v>0</v>
      </c>
      <c r="T880" s="194">
        <f>Taula1[[#This Row],[Dies treballats període justificat (01/01/2023 - 31/03/2023)              no comptabilitzats com a mes natural sencer]]</f>
        <v>0</v>
      </c>
      <c r="U880" s="12"/>
      <c r="V880" s="7"/>
      <c r="W880" s="188"/>
      <c r="X880" s="188"/>
      <c r="Y880" s="188"/>
      <c r="Z880" s="188"/>
      <c r="AA880" s="190"/>
      <c r="AB880" s="143">
        <f>Taula1[[#This Row],[Grup justificat     (fer servir opcions de la llista desplegable)]]</f>
        <v>0</v>
      </c>
      <c r="AC880" s="182"/>
      <c r="AD880" s="39"/>
      <c r="AE880" s="131">
        <f>ROUND((AF880/100)*756*Taula1[[#This Row],[Mesos naturals sencers treballats període justificat (01/01/2023 - 31/03/2023)]],2)</f>
        <v>0</v>
      </c>
      <c r="AF880" s="81">
        <f>Taula1[[#This Row],[% Jornada segons contracte
(no posar el símbol %) ]]-Taula1[[#This Row],[% Reducció salari per baix rendiment        (no posar el símbol %)]]</f>
        <v>0</v>
      </c>
      <c r="AG880" s="131">
        <f>ROUND((AH880/100)*24.8547945*Taula1[[#This Row],[Dies treballats període justificat (01/01/2023 - 31/03/2023)              no comptabilitzats com a mes natural sencer]],2)</f>
        <v>0</v>
      </c>
      <c r="AH880" s="79">
        <f>Taula1[[#This Row],[% Jornada segons contracte
(no posar el símbol %) ]]-Taula1[[#This Row],[% Reducció salari per baix rendiment        (no posar el símbol %)]]</f>
        <v>0</v>
      </c>
      <c r="AI880" s="131">
        <f t="shared" si="209"/>
        <v>0</v>
      </c>
      <c r="AJ880" s="39"/>
      <c r="AK880" s="131">
        <f>ROUND((AL880/100)*756*Taula1[[#This Row],[Espai reservat Administració  (mesos)]],2)</f>
        <v>0</v>
      </c>
      <c r="AL880" s="81">
        <f>Taula1[[#This Row],[% Jornada segons contracte
(no posar el símbol %) ]]-Taula1[[#This Row],[% Reducció salari per baix rendiment        (no posar el símbol %)]]</f>
        <v>0</v>
      </c>
      <c r="AM880" s="131">
        <f>ROUND((AN880/100)*24.8547945*Taula1[[#This Row],[Espai reservat Administració (dies)]],2)</f>
        <v>0</v>
      </c>
      <c r="AN880" s="79">
        <f>Taula1[[#This Row],[% Jornada segons contracte
(no posar el símbol %) ]]-Taula1[[#This Row],[% Reducció salari per baix rendiment        (no posar el símbol %)]]</f>
        <v>0</v>
      </c>
      <c r="AO880" s="131">
        <f t="shared" si="210"/>
        <v>0</v>
      </c>
      <c r="AP880" s="87"/>
      <c r="AQ880" s="137">
        <f>ROUND((AR880/100)*693*Taula1[[#This Row],[Mesos naturals sencers treballats període justificat (01/01/2023 - 31/03/2023)]],2)</f>
        <v>0</v>
      </c>
      <c r="AR880" s="90">
        <f>Taula1[[#This Row],[% Jornada segons contracte
(no posar el símbol %) ]]-Taula1[[#This Row],[% Reducció salari per baix rendiment        (no posar el símbol %)]]</f>
        <v>0</v>
      </c>
      <c r="AS880" s="137">
        <f>ROUND((AT880/100)*22.78356164*Taula1[[#This Row],[Dies treballats període justificat (01/01/2023 - 31/03/2023)              no comptabilitzats com a mes natural sencer]],2)</f>
        <v>0</v>
      </c>
      <c r="AT880" s="90">
        <f>Taula1[[#This Row],[% Jornada segons contracte
(no posar el símbol %) ]]-Taula1[[#This Row],[% Reducció salari per baix rendiment        (no posar el símbol %)]]</f>
        <v>0</v>
      </c>
      <c r="AU880" s="137">
        <f t="shared" si="211"/>
        <v>0</v>
      </c>
      <c r="AV880" s="87"/>
      <c r="AW880" s="136">
        <f>ROUND((AX880/100)*693*Taula1[[#This Row],[Espai reservat Administració  (mesos)]],2)</f>
        <v>0</v>
      </c>
      <c r="AX880" s="90">
        <f>Taula1[[#This Row],[% Jornada segons contracte
(no posar el símbol %) ]]-Taula1[[#This Row],[% Reducció salari per baix rendiment        (no posar el símbol %)]]</f>
        <v>0</v>
      </c>
      <c r="AY880" s="131">
        <f>ROUND((AZ880/100)*22.78356164*Taula1[[#This Row],[Espai reservat Administració (dies)]],2)</f>
        <v>0</v>
      </c>
      <c r="AZ880" s="81">
        <f>Taula1[[#This Row],[% Jornada segons contracte
(no posar el símbol %) ]]-Taula1[[#This Row],[% Reducció salari per baix rendiment        (no posar el símbol %)]]</f>
        <v>0</v>
      </c>
      <c r="BA880" s="82">
        <f t="shared" si="212"/>
        <v>0</v>
      </c>
      <c r="BB880" s="41"/>
      <c r="BC880" s="131">
        <f>IF(Taula1[[#This Row],[Grup justificat     (fer servir opcions de la llista desplegable)]]=1,AI880,0)</f>
        <v>0</v>
      </c>
      <c r="BD880" s="131">
        <f>IF(Taula1[[#This Row],[Grup justificat     (fer servir opcions de la llista desplegable)]]=2,AU880,0)</f>
        <v>0</v>
      </c>
      <c r="BE880" s="41"/>
      <c r="BF880" s="131">
        <f>IF(Taula1[[#This Row],[Espai reservat Administració]]=1,AO880,0)</f>
        <v>0</v>
      </c>
      <c r="BG880" s="82">
        <f>IF(Taula1[[#This Row],[Espai reservat Administració]]=2,BA880,0)</f>
        <v>0</v>
      </c>
      <c r="BH880" s="41"/>
      <c r="BI880" s="126">
        <f>IF(Taula1[[#This Row],[Grup justificat     (fer servir opcions de la llista desplegable)]]=1,1,0)</f>
        <v>0</v>
      </c>
      <c r="BJ880" s="126">
        <f>IF(Taula1[[#This Row],[Espai reservat Administració]]=1,1,0)</f>
        <v>0</v>
      </c>
      <c r="BK880" s="111"/>
      <c r="BL880" s="126">
        <f>IF(Taula1[[#This Row],[Grup justificat     (fer servir opcions de la llista desplegable)]]=2,1,0)</f>
        <v>0</v>
      </c>
      <c r="BM880" s="126">
        <f>IF(Taula1[[#This Row],[Espai reservat Administració]]=2,1,0)</f>
        <v>0</v>
      </c>
      <c r="BN880" s="73"/>
      <c r="BO880" s="73"/>
      <c r="BP880" s="73"/>
      <c r="BQ880" s="73"/>
      <c r="BR880" s="73"/>
      <c r="BS880" s="73"/>
      <c r="BT880" s="73"/>
      <c r="BU880" s="73"/>
      <c r="BV880" s="73"/>
      <c r="BW880" s="73"/>
      <c r="BX880" s="73"/>
      <c r="BY880" s="73"/>
      <c r="BZ880" s="73"/>
      <c r="CA880" s="73"/>
      <c r="CB880" s="73"/>
      <c r="CC880" s="73"/>
      <c r="CD880" s="73"/>
      <c r="CE880" s="73"/>
      <c r="CF880" s="73"/>
      <c r="CG880" s="63">
        <f t="shared" si="213"/>
        <v>0</v>
      </c>
      <c r="CH880" s="63">
        <f t="shared" si="214"/>
        <v>0</v>
      </c>
      <c r="CI880" s="73"/>
      <c r="CJ880" s="63">
        <f>IF(Taula1[[#This Row],[Tipus de contracte                                  (fer servir opcions de la llista desplegable)]]="Indefinit",1,0)</f>
        <v>0</v>
      </c>
      <c r="CK880" s="63">
        <f>IF(Taula1[[#This Row],[Tipus de contracte                                  (fer servir opcions de la llista desplegable)]]="Temporal, igual o superior a 6 mesos",1,0)</f>
        <v>0</v>
      </c>
      <c r="CL880" s="63">
        <f>IF(Taula1[[#This Row],[Tipus de contracte                                  (fer servir opcions de la llista desplegable)]]="Substitució per IT",1,0)</f>
        <v>0</v>
      </c>
      <c r="CM880" s="73"/>
      <c r="CN880" s="63">
        <f>IF(Taula1[[#This Row],[Relació llocs de treball]]&gt;=1,1,0)</f>
        <v>0</v>
      </c>
      <c r="CO880" s="73"/>
      <c r="CP880" s="63">
        <f>IF(Taula1[[#This Row],[Identitat de gènere                                                          (fer servir opcions de la llista desplegable)]]="Home",1,0)</f>
        <v>0</v>
      </c>
      <c r="CQ880" s="63">
        <f>IF(Taula1[[#This Row],[Identitat de gènere                                                          (fer servir opcions de la llista desplegable)]]="Dona",1,0)</f>
        <v>0</v>
      </c>
      <c r="CR880" s="63">
        <f>IF(Taula1[[#This Row],[Identitat de gènere                                                          (fer servir opcions de la llista desplegable)]]="No binari",1,0)</f>
        <v>0</v>
      </c>
      <c r="CS880" s="73"/>
      <c r="CT880" s="63">
        <f t="shared" si="208"/>
        <v>0</v>
      </c>
      <c r="CU880" s="64">
        <f t="shared" si="215"/>
        <v>0</v>
      </c>
      <c r="CW880" s="64">
        <f t="shared" si="216"/>
        <v>0</v>
      </c>
      <c r="CX880" s="64">
        <f t="shared" si="217"/>
        <v>0</v>
      </c>
      <c r="CY880" s="64">
        <f t="shared" si="218"/>
        <v>0</v>
      </c>
      <c r="CZ880" s="64">
        <f t="shared" si="219"/>
        <v>0</v>
      </c>
      <c r="DB880" s="64">
        <f t="shared" si="220"/>
        <v>0</v>
      </c>
      <c r="DC880" s="64">
        <f t="shared" si="221"/>
        <v>0</v>
      </c>
      <c r="DD880" s="64">
        <f t="shared" si="222"/>
        <v>0</v>
      </c>
      <c r="DE880" s="64">
        <f t="shared" si="223"/>
        <v>0</v>
      </c>
    </row>
    <row r="881" spans="2:109" x14ac:dyDescent="0.3">
      <c r="B881" s="167"/>
      <c r="C881" s="186"/>
      <c r="D881" s="2"/>
      <c r="E881" s="67"/>
      <c r="F881" s="5"/>
      <c r="G881" s="5"/>
      <c r="H881" s="187"/>
      <c r="I881" s="111" t="str">
        <f ca="1">IF(Taula1[[#This Row],[Data naixement (format dd/mm/aaaa)]]="","0",DATEDIF(Taula1[[#This Row],[Data naixement (format dd/mm/aaaa)]],TODAY(),"Y"))</f>
        <v>0</v>
      </c>
      <c r="J881" s="6"/>
      <c r="K881" s="6"/>
      <c r="L881" s="6"/>
      <c r="M881" s="6"/>
      <c r="N881" s="56"/>
      <c r="O881" s="56"/>
      <c r="P881" s="56"/>
      <c r="Q881" s="6"/>
      <c r="R881" s="7"/>
      <c r="S881" s="143">
        <f>Taula1[[#This Row],[Mesos naturals sencers treballats període justificat (01/01/2023 - 31/03/2023)]]</f>
        <v>0</v>
      </c>
      <c r="T881" s="194">
        <f>Taula1[[#This Row],[Dies treballats període justificat (01/01/2023 - 31/03/2023)              no comptabilitzats com a mes natural sencer]]</f>
        <v>0</v>
      </c>
      <c r="U881" s="12"/>
      <c r="V881" s="7"/>
      <c r="W881" s="188"/>
      <c r="X881" s="188"/>
      <c r="Y881" s="188"/>
      <c r="Z881" s="188"/>
      <c r="AA881" s="190"/>
      <c r="AB881" s="143">
        <f>Taula1[[#This Row],[Grup justificat     (fer servir opcions de la llista desplegable)]]</f>
        <v>0</v>
      </c>
      <c r="AC881" s="182"/>
      <c r="AD881" s="39"/>
      <c r="AE881" s="131">
        <f>ROUND((AF881/100)*756*Taula1[[#This Row],[Mesos naturals sencers treballats període justificat (01/01/2023 - 31/03/2023)]],2)</f>
        <v>0</v>
      </c>
      <c r="AF881" s="81">
        <f>Taula1[[#This Row],[% Jornada segons contracte
(no posar el símbol %) ]]-Taula1[[#This Row],[% Reducció salari per baix rendiment        (no posar el símbol %)]]</f>
        <v>0</v>
      </c>
      <c r="AG881" s="131">
        <f>ROUND((AH881/100)*24.8547945*Taula1[[#This Row],[Dies treballats període justificat (01/01/2023 - 31/03/2023)              no comptabilitzats com a mes natural sencer]],2)</f>
        <v>0</v>
      </c>
      <c r="AH881" s="79">
        <f>Taula1[[#This Row],[% Jornada segons contracte
(no posar el símbol %) ]]-Taula1[[#This Row],[% Reducció salari per baix rendiment        (no posar el símbol %)]]</f>
        <v>0</v>
      </c>
      <c r="AI881" s="131">
        <f t="shared" si="209"/>
        <v>0</v>
      </c>
      <c r="AJ881" s="39"/>
      <c r="AK881" s="131">
        <f>ROUND((AL881/100)*756*Taula1[[#This Row],[Espai reservat Administració  (mesos)]],2)</f>
        <v>0</v>
      </c>
      <c r="AL881" s="81">
        <f>Taula1[[#This Row],[% Jornada segons contracte
(no posar el símbol %) ]]-Taula1[[#This Row],[% Reducció salari per baix rendiment        (no posar el símbol %)]]</f>
        <v>0</v>
      </c>
      <c r="AM881" s="131">
        <f>ROUND((AN881/100)*24.8547945*Taula1[[#This Row],[Espai reservat Administració (dies)]],2)</f>
        <v>0</v>
      </c>
      <c r="AN881" s="79">
        <f>Taula1[[#This Row],[% Jornada segons contracte
(no posar el símbol %) ]]-Taula1[[#This Row],[% Reducció salari per baix rendiment        (no posar el símbol %)]]</f>
        <v>0</v>
      </c>
      <c r="AO881" s="131">
        <f t="shared" si="210"/>
        <v>0</v>
      </c>
      <c r="AP881" s="87"/>
      <c r="AQ881" s="137">
        <f>ROUND((AR881/100)*693*Taula1[[#This Row],[Mesos naturals sencers treballats període justificat (01/01/2023 - 31/03/2023)]],2)</f>
        <v>0</v>
      </c>
      <c r="AR881" s="90">
        <f>Taula1[[#This Row],[% Jornada segons contracte
(no posar el símbol %) ]]-Taula1[[#This Row],[% Reducció salari per baix rendiment        (no posar el símbol %)]]</f>
        <v>0</v>
      </c>
      <c r="AS881" s="137">
        <f>ROUND((AT881/100)*22.78356164*Taula1[[#This Row],[Dies treballats període justificat (01/01/2023 - 31/03/2023)              no comptabilitzats com a mes natural sencer]],2)</f>
        <v>0</v>
      </c>
      <c r="AT881" s="90">
        <f>Taula1[[#This Row],[% Jornada segons contracte
(no posar el símbol %) ]]-Taula1[[#This Row],[% Reducció salari per baix rendiment        (no posar el símbol %)]]</f>
        <v>0</v>
      </c>
      <c r="AU881" s="137">
        <f t="shared" si="211"/>
        <v>0</v>
      </c>
      <c r="AV881" s="87"/>
      <c r="AW881" s="136">
        <f>ROUND((AX881/100)*693*Taula1[[#This Row],[Espai reservat Administració  (mesos)]],2)</f>
        <v>0</v>
      </c>
      <c r="AX881" s="90">
        <f>Taula1[[#This Row],[% Jornada segons contracte
(no posar el símbol %) ]]-Taula1[[#This Row],[% Reducció salari per baix rendiment        (no posar el símbol %)]]</f>
        <v>0</v>
      </c>
      <c r="AY881" s="131">
        <f>ROUND((AZ881/100)*22.78356164*Taula1[[#This Row],[Espai reservat Administració (dies)]],2)</f>
        <v>0</v>
      </c>
      <c r="AZ881" s="81">
        <f>Taula1[[#This Row],[% Jornada segons contracte
(no posar el símbol %) ]]-Taula1[[#This Row],[% Reducció salari per baix rendiment        (no posar el símbol %)]]</f>
        <v>0</v>
      </c>
      <c r="BA881" s="82">
        <f t="shared" si="212"/>
        <v>0</v>
      </c>
      <c r="BB881" s="41"/>
      <c r="BC881" s="131">
        <f>IF(Taula1[[#This Row],[Grup justificat     (fer servir opcions de la llista desplegable)]]=1,AI881,0)</f>
        <v>0</v>
      </c>
      <c r="BD881" s="131">
        <f>IF(Taula1[[#This Row],[Grup justificat     (fer servir opcions de la llista desplegable)]]=2,AU881,0)</f>
        <v>0</v>
      </c>
      <c r="BE881" s="41"/>
      <c r="BF881" s="131">
        <f>IF(Taula1[[#This Row],[Espai reservat Administració]]=1,AO881,0)</f>
        <v>0</v>
      </c>
      <c r="BG881" s="82">
        <f>IF(Taula1[[#This Row],[Espai reservat Administració]]=2,BA881,0)</f>
        <v>0</v>
      </c>
      <c r="BH881" s="41"/>
      <c r="BI881" s="126">
        <f>IF(Taula1[[#This Row],[Grup justificat     (fer servir opcions de la llista desplegable)]]=1,1,0)</f>
        <v>0</v>
      </c>
      <c r="BJ881" s="126">
        <f>IF(Taula1[[#This Row],[Espai reservat Administració]]=1,1,0)</f>
        <v>0</v>
      </c>
      <c r="BK881" s="111"/>
      <c r="BL881" s="126">
        <f>IF(Taula1[[#This Row],[Grup justificat     (fer servir opcions de la llista desplegable)]]=2,1,0)</f>
        <v>0</v>
      </c>
      <c r="BM881" s="126">
        <f>IF(Taula1[[#This Row],[Espai reservat Administració]]=2,1,0)</f>
        <v>0</v>
      </c>
      <c r="BN881" s="73"/>
      <c r="BO881" s="73"/>
      <c r="BP881" s="73"/>
      <c r="BQ881" s="73"/>
      <c r="BR881" s="73"/>
      <c r="BS881" s="73"/>
      <c r="BT881" s="73"/>
      <c r="BU881" s="73"/>
      <c r="BV881" s="73"/>
      <c r="BW881" s="73"/>
      <c r="BX881" s="73"/>
      <c r="BY881" s="73"/>
      <c r="BZ881" s="73"/>
      <c r="CA881" s="73"/>
      <c r="CB881" s="73"/>
      <c r="CC881" s="73"/>
      <c r="CD881" s="73"/>
      <c r="CE881" s="73"/>
      <c r="CF881" s="73"/>
      <c r="CG881" s="63">
        <f t="shared" si="213"/>
        <v>0</v>
      </c>
      <c r="CH881" s="63">
        <f t="shared" si="214"/>
        <v>0</v>
      </c>
      <c r="CI881" s="73"/>
      <c r="CJ881" s="63">
        <f>IF(Taula1[[#This Row],[Tipus de contracte                                  (fer servir opcions de la llista desplegable)]]="Indefinit",1,0)</f>
        <v>0</v>
      </c>
      <c r="CK881" s="63">
        <f>IF(Taula1[[#This Row],[Tipus de contracte                                  (fer servir opcions de la llista desplegable)]]="Temporal, igual o superior a 6 mesos",1,0)</f>
        <v>0</v>
      </c>
      <c r="CL881" s="63">
        <f>IF(Taula1[[#This Row],[Tipus de contracte                                  (fer servir opcions de la llista desplegable)]]="Substitució per IT",1,0)</f>
        <v>0</v>
      </c>
      <c r="CM881" s="73"/>
      <c r="CN881" s="63">
        <f>IF(Taula1[[#This Row],[Relació llocs de treball]]&gt;=1,1,0)</f>
        <v>0</v>
      </c>
      <c r="CO881" s="73"/>
      <c r="CP881" s="63">
        <f>IF(Taula1[[#This Row],[Identitat de gènere                                                          (fer servir opcions de la llista desplegable)]]="Home",1,0)</f>
        <v>0</v>
      </c>
      <c r="CQ881" s="63">
        <f>IF(Taula1[[#This Row],[Identitat de gènere                                                          (fer servir opcions de la llista desplegable)]]="Dona",1,0)</f>
        <v>0</v>
      </c>
      <c r="CR881" s="63">
        <f>IF(Taula1[[#This Row],[Identitat de gènere                                                          (fer servir opcions de la llista desplegable)]]="No binari",1,0)</f>
        <v>0</v>
      </c>
      <c r="CS881" s="73"/>
      <c r="CT881" s="63">
        <f t="shared" si="208"/>
        <v>0</v>
      </c>
      <c r="CU881" s="64">
        <f t="shared" si="215"/>
        <v>0</v>
      </c>
      <c r="CW881" s="64">
        <f t="shared" si="216"/>
        <v>0</v>
      </c>
      <c r="CX881" s="64">
        <f t="shared" si="217"/>
        <v>0</v>
      </c>
      <c r="CY881" s="64">
        <f t="shared" si="218"/>
        <v>0</v>
      </c>
      <c r="CZ881" s="64">
        <f t="shared" si="219"/>
        <v>0</v>
      </c>
      <c r="DB881" s="64">
        <f t="shared" si="220"/>
        <v>0</v>
      </c>
      <c r="DC881" s="64">
        <f t="shared" si="221"/>
        <v>0</v>
      </c>
      <c r="DD881" s="64">
        <f t="shared" si="222"/>
        <v>0</v>
      </c>
      <c r="DE881" s="64">
        <f t="shared" si="223"/>
        <v>0</v>
      </c>
    </row>
    <row r="882" spans="2:109" x14ac:dyDescent="0.3">
      <c r="B882" s="167"/>
      <c r="C882" s="186"/>
      <c r="D882" s="2"/>
      <c r="E882" s="67"/>
      <c r="F882" s="5"/>
      <c r="G882" s="5"/>
      <c r="H882" s="187"/>
      <c r="I882" s="111" t="str">
        <f ca="1">IF(Taula1[[#This Row],[Data naixement (format dd/mm/aaaa)]]="","0",DATEDIF(Taula1[[#This Row],[Data naixement (format dd/mm/aaaa)]],TODAY(),"Y"))</f>
        <v>0</v>
      </c>
      <c r="J882" s="6"/>
      <c r="K882" s="6"/>
      <c r="L882" s="6"/>
      <c r="M882" s="6"/>
      <c r="N882" s="56"/>
      <c r="O882" s="56"/>
      <c r="P882" s="56"/>
      <c r="Q882" s="6"/>
      <c r="R882" s="7"/>
      <c r="S882" s="143">
        <f>Taula1[[#This Row],[Mesos naturals sencers treballats període justificat (01/01/2023 - 31/03/2023)]]</f>
        <v>0</v>
      </c>
      <c r="T882" s="194">
        <f>Taula1[[#This Row],[Dies treballats període justificat (01/01/2023 - 31/03/2023)              no comptabilitzats com a mes natural sencer]]</f>
        <v>0</v>
      </c>
      <c r="U882" s="12"/>
      <c r="V882" s="7"/>
      <c r="W882" s="188"/>
      <c r="X882" s="188"/>
      <c r="Y882" s="188"/>
      <c r="Z882" s="188"/>
      <c r="AA882" s="190"/>
      <c r="AB882" s="143">
        <f>Taula1[[#This Row],[Grup justificat     (fer servir opcions de la llista desplegable)]]</f>
        <v>0</v>
      </c>
      <c r="AC882" s="182"/>
      <c r="AD882" s="39"/>
      <c r="AE882" s="131">
        <f>ROUND((AF882/100)*756*Taula1[[#This Row],[Mesos naturals sencers treballats període justificat (01/01/2023 - 31/03/2023)]],2)</f>
        <v>0</v>
      </c>
      <c r="AF882" s="81">
        <f>Taula1[[#This Row],[% Jornada segons contracte
(no posar el símbol %) ]]-Taula1[[#This Row],[% Reducció salari per baix rendiment        (no posar el símbol %)]]</f>
        <v>0</v>
      </c>
      <c r="AG882" s="131">
        <f>ROUND((AH882/100)*24.8547945*Taula1[[#This Row],[Dies treballats període justificat (01/01/2023 - 31/03/2023)              no comptabilitzats com a mes natural sencer]],2)</f>
        <v>0</v>
      </c>
      <c r="AH882" s="79">
        <f>Taula1[[#This Row],[% Jornada segons contracte
(no posar el símbol %) ]]-Taula1[[#This Row],[% Reducció salari per baix rendiment        (no posar el símbol %)]]</f>
        <v>0</v>
      </c>
      <c r="AI882" s="131">
        <f t="shared" si="209"/>
        <v>0</v>
      </c>
      <c r="AJ882" s="39"/>
      <c r="AK882" s="131">
        <f>ROUND((AL882/100)*756*Taula1[[#This Row],[Espai reservat Administració  (mesos)]],2)</f>
        <v>0</v>
      </c>
      <c r="AL882" s="81">
        <f>Taula1[[#This Row],[% Jornada segons contracte
(no posar el símbol %) ]]-Taula1[[#This Row],[% Reducció salari per baix rendiment        (no posar el símbol %)]]</f>
        <v>0</v>
      </c>
      <c r="AM882" s="131">
        <f>ROUND((AN882/100)*24.8547945*Taula1[[#This Row],[Espai reservat Administració (dies)]],2)</f>
        <v>0</v>
      </c>
      <c r="AN882" s="79">
        <f>Taula1[[#This Row],[% Jornada segons contracte
(no posar el símbol %) ]]-Taula1[[#This Row],[% Reducció salari per baix rendiment        (no posar el símbol %)]]</f>
        <v>0</v>
      </c>
      <c r="AO882" s="131">
        <f t="shared" si="210"/>
        <v>0</v>
      </c>
      <c r="AP882" s="87"/>
      <c r="AQ882" s="137">
        <f>ROUND((AR882/100)*693*Taula1[[#This Row],[Mesos naturals sencers treballats període justificat (01/01/2023 - 31/03/2023)]],2)</f>
        <v>0</v>
      </c>
      <c r="AR882" s="90">
        <f>Taula1[[#This Row],[% Jornada segons contracte
(no posar el símbol %) ]]-Taula1[[#This Row],[% Reducció salari per baix rendiment        (no posar el símbol %)]]</f>
        <v>0</v>
      </c>
      <c r="AS882" s="137">
        <f>ROUND((AT882/100)*22.78356164*Taula1[[#This Row],[Dies treballats període justificat (01/01/2023 - 31/03/2023)              no comptabilitzats com a mes natural sencer]],2)</f>
        <v>0</v>
      </c>
      <c r="AT882" s="90">
        <f>Taula1[[#This Row],[% Jornada segons contracte
(no posar el símbol %) ]]-Taula1[[#This Row],[% Reducció salari per baix rendiment        (no posar el símbol %)]]</f>
        <v>0</v>
      </c>
      <c r="AU882" s="137">
        <f t="shared" si="211"/>
        <v>0</v>
      </c>
      <c r="AV882" s="87"/>
      <c r="AW882" s="136">
        <f>ROUND((AX882/100)*693*Taula1[[#This Row],[Espai reservat Administració  (mesos)]],2)</f>
        <v>0</v>
      </c>
      <c r="AX882" s="90">
        <f>Taula1[[#This Row],[% Jornada segons contracte
(no posar el símbol %) ]]-Taula1[[#This Row],[% Reducció salari per baix rendiment        (no posar el símbol %)]]</f>
        <v>0</v>
      </c>
      <c r="AY882" s="131">
        <f>ROUND((AZ882/100)*22.78356164*Taula1[[#This Row],[Espai reservat Administració (dies)]],2)</f>
        <v>0</v>
      </c>
      <c r="AZ882" s="81">
        <f>Taula1[[#This Row],[% Jornada segons contracte
(no posar el símbol %) ]]-Taula1[[#This Row],[% Reducció salari per baix rendiment        (no posar el símbol %)]]</f>
        <v>0</v>
      </c>
      <c r="BA882" s="82">
        <f t="shared" si="212"/>
        <v>0</v>
      </c>
      <c r="BB882" s="41"/>
      <c r="BC882" s="131">
        <f>IF(Taula1[[#This Row],[Grup justificat     (fer servir opcions de la llista desplegable)]]=1,AI882,0)</f>
        <v>0</v>
      </c>
      <c r="BD882" s="131">
        <f>IF(Taula1[[#This Row],[Grup justificat     (fer servir opcions de la llista desplegable)]]=2,AU882,0)</f>
        <v>0</v>
      </c>
      <c r="BE882" s="41"/>
      <c r="BF882" s="131">
        <f>IF(Taula1[[#This Row],[Espai reservat Administració]]=1,AO882,0)</f>
        <v>0</v>
      </c>
      <c r="BG882" s="82">
        <f>IF(Taula1[[#This Row],[Espai reservat Administració]]=2,BA882,0)</f>
        <v>0</v>
      </c>
      <c r="BH882" s="41"/>
      <c r="BI882" s="126">
        <f>IF(Taula1[[#This Row],[Grup justificat     (fer servir opcions de la llista desplegable)]]=1,1,0)</f>
        <v>0</v>
      </c>
      <c r="BJ882" s="126">
        <f>IF(Taula1[[#This Row],[Espai reservat Administració]]=1,1,0)</f>
        <v>0</v>
      </c>
      <c r="BK882" s="111"/>
      <c r="BL882" s="126">
        <f>IF(Taula1[[#This Row],[Grup justificat     (fer servir opcions de la llista desplegable)]]=2,1,0)</f>
        <v>0</v>
      </c>
      <c r="BM882" s="126">
        <f>IF(Taula1[[#This Row],[Espai reservat Administració]]=2,1,0)</f>
        <v>0</v>
      </c>
      <c r="BN882" s="73"/>
      <c r="BO882" s="73"/>
      <c r="BP882" s="73"/>
      <c r="BQ882" s="73"/>
      <c r="BR882" s="73"/>
      <c r="BS882" s="73"/>
      <c r="BT882" s="73"/>
      <c r="BU882" s="73"/>
      <c r="BV882" s="73"/>
      <c r="BW882" s="73"/>
      <c r="BX882" s="73"/>
      <c r="BY882" s="73"/>
      <c r="BZ882" s="73"/>
      <c r="CA882" s="73"/>
      <c r="CB882" s="73"/>
      <c r="CC882" s="73"/>
      <c r="CD882" s="73"/>
      <c r="CE882" s="73"/>
      <c r="CF882" s="73"/>
      <c r="CG882" s="63">
        <f t="shared" si="213"/>
        <v>0</v>
      </c>
      <c r="CH882" s="63">
        <f t="shared" si="214"/>
        <v>0</v>
      </c>
      <c r="CI882" s="73"/>
      <c r="CJ882" s="63">
        <f>IF(Taula1[[#This Row],[Tipus de contracte                                  (fer servir opcions de la llista desplegable)]]="Indefinit",1,0)</f>
        <v>0</v>
      </c>
      <c r="CK882" s="63">
        <f>IF(Taula1[[#This Row],[Tipus de contracte                                  (fer servir opcions de la llista desplegable)]]="Temporal, igual o superior a 6 mesos",1,0)</f>
        <v>0</v>
      </c>
      <c r="CL882" s="63">
        <f>IF(Taula1[[#This Row],[Tipus de contracte                                  (fer servir opcions de la llista desplegable)]]="Substitució per IT",1,0)</f>
        <v>0</v>
      </c>
      <c r="CM882" s="73"/>
      <c r="CN882" s="63">
        <f>IF(Taula1[[#This Row],[Relació llocs de treball]]&gt;=1,1,0)</f>
        <v>0</v>
      </c>
      <c r="CO882" s="73"/>
      <c r="CP882" s="63">
        <f>IF(Taula1[[#This Row],[Identitat de gènere                                                          (fer servir opcions de la llista desplegable)]]="Home",1,0)</f>
        <v>0</v>
      </c>
      <c r="CQ882" s="63">
        <f>IF(Taula1[[#This Row],[Identitat de gènere                                                          (fer servir opcions de la llista desplegable)]]="Dona",1,0)</f>
        <v>0</v>
      </c>
      <c r="CR882" s="63">
        <f>IF(Taula1[[#This Row],[Identitat de gènere                                                          (fer servir opcions de la llista desplegable)]]="No binari",1,0)</f>
        <v>0</v>
      </c>
      <c r="CS882" s="73"/>
      <c r="CT882" s="63">
        <f t="shared" si="208"/>
        <v>0</v>
      </c>
      <c r="CU882" s="64">
        <f t="shared" si="215"/>
        <v>0</v>
      </c>
      <c r="CW882" s="64">
        <f t="shared" si="216"/>
        <v>0</v>
      </c>
      <c r="CX882" s="64">
        <f t="shared" si="217"/>
        <v>0</v>
      </c>
      <c r="CY882" s="64">
        <f t="shared" si="218"/>
        <v>0</v>
      </c>
      <c r="CZ882" s="64">
        <f t="shared" si="219"/>
        <v>0</v>
      </c>
      <c r="DB882" s="64">
        <f t="shared" si="220"/>
        <v>0</v>
      </c>
      <c r="DC882" s="64">
        <f t="shared" si="221"/>
        <v>0</v>
      </c>
      <c r="DD882" s="64">
        <f t="shared" si="222"/>
        <v>0</v>
      </c>
      <c r="DE882" s="64">
        <f t="shared" si="223"/>
        <v>0</v>
      </c>
    </row>
    <row r="883" spans="2:109" x14ac:dyDescent="0.3">
      <c r="B883" s="167"/>
      <c r="C883" s="186"/>
      <c r="D883" s="2"/>
      <c r="E883" s="67"/>
      <c r="F883" s="5"/>
      <c r="G883" s="5"/>
      <c r="H883" s="187"/>
      <c r="I883" s="111" t="str">
        <f ca="1">IF(Taula1[[#This Row],[Data naixement (format dd/mm/aaaa)]]="","0",DATEDIF(Taula1[[#This Row],[Data naixement (format dd/mm/aaaa)]],TODAY(),"Y"))</f>
        <v>0</v>
      </c>
      <c r="J883" s="6"/>
      <c r="K883" s="6"/>
      <c r="L883" s="6"/>
      <c r="M883" s="6"/>
      <c r="N883" s="56"/>
      <c r="O883" s="56"/>
      <c r="P883" s="56"/>
      <c r="Q883" s="6"/>
      <c r="R883" s="7"/>
      <c r="S883" s="143">
        <f>Taula1[[#This Row],[Mesos naturals sencers treballats període justificat (01/01/2023 - 31/03/2023)]]</f>
        <v>0</v>
      </c>
      <c r="T883" s="194">
        <f>Taula1[[#This Row],[Dies treballats període justificat (01/01/2023 - 31/03/2023)              no comptabilitzats com a mes natural sencer]]</f>
        <v>0</v>
      </c>
      <c r="U883" s="12"/>
      <c r="V883" s="7"/>
      <c r="W883" s="188"/>
      <c r="X883" s="188"/>
      <c r="Y883" s="188"/>
      <c r="Z883" s="188"/>
      <c r="AA883" s="190"/>
      <c r="AB883" s="143">
        <f>Taula1[[#This Row],[Grup justificat     (fer servir opcions de la llista desplegable)]]</f>
        <v>0</v>
      </c>
      <c r="AC883" s="182"/>
      <c r="AD883" s="39"/>
      <c r="AE883" s="131">
        <f>ROUND((AF883/100)*756*Taula1[[#This Row],[Mesos naturals sencers treballats període justificat (01/01/2023 - 31/03/2023)]],2)</f>
        <v>0</v>
      </c>
      <c r="AF883" s="81">
        <f>Taula1[[#This Row],[% Jornada segons contracte
(no posar el símbol %) ]]-Taula1[[#This Row],[% Reducció salari per baix rendiment        (no posar el símbol %)]]</f>
        <v>0</v>
      </c>
      <c r="AG883" s="131">
        <f>ROUND((AH883/100)*24.8547945*Taula1[[#This Row],[Dies treballats període justificat (01/01/2023 - 31/03/2023)              no comptabilitzats com a mes natural sencer]],2)</f>
        <v>0</v>
      </c>
      <c r="AH883" s="79">
        <f>Taula1[[#This Row],[% Jornada segons contracte
(no posar el símbol %) ]]-Taula1[[#This Row],[% Reducció salari per baix rendiment        (no posar el símbol %)]]</f>
        <v>0</v>
      </c>
      <c r="AI883" s="131">
        <f t="shared" si="209"/>
        <v>0</v>
      </c>
      <c r="AJ883" s="39"/>
      <c r="AK883" s="131">
        <f>ROUND((AL883/100)*756*Taula1[[#This Row],[Espai reservat Administració  (mesos)]],2)</f>
        <v>0</v>
      </c>
      <c r="AL883" s="81">
        <f>Taula1[[#This Row],[% Jornada segons contracte
(no posar el símbol %) ]]-Taula1[[#This Row],[% Reducció salari per baix rendiment        (no posar el símbol %)]]</f>
        <v>0</v>
      </c>
      <c r="AM883" s="131">
        <f>ROUND((AN883/100)*24.8547945*Taula1[[#This Row],[Espai reservat Administració (dies)]],2)</f>
        <v>0</v>
      </c>
      <c r="AN883" s="79">
        <f>Taula1[[#This Row],[% Jornada segons contracte
(no posar el símbol %) ]]-Taula1[[#This Row],[% Reducció salari per baix rendiment        (no posar el símbol %)]]</f>
        <v>0</v>
      </c>
      <c r="AO883" s="131">
        <f t="shared" si="210"/>
        <v>0</v>
      </c>
      <c r="AP883" s="87"/>
      <c r="AQ883" s="137">
        <f>ROUND((AR883/100)*693*Taula1[[#This Row],[Mesos naturals sencers treballats període justificat (01/01/2023 - 31/03/2023)]],2)</f>
        <v>0</v>
      </c>
      <c r="AR883" s="90">
        <f>Taula1[[#This Row],[% Jornada segons contracte
(no posar el símbol %) ]]-Taula1[[#This Row],[% Reducció salari per baix rendiment        (no posar el símbol %)]]</f>
        <v>0</v>
      </c>
      <c r="AS883" s="137">
        <f>ROUND((AT883/100)*22.78356164*Taula1[[#This Row],[Dies treballats període justificat (01/01/2023 - 31/03/2023)              no comptabilitzats com a mes natural sencer]],2)</f>
        <v>0</v>
      </c>
      <c r="AT883" s="90">
        <f>Taula1[[#This Row],[% Jornada segons contracte
(no posar el símbol %) ]]-Taula1[[#This Row],[% Reducció salari per baix rendiment        (no posar el símbol %)]]</f>
        <v>0</v>
      </c>
      <c r="AU883" s="137">
        <f t="shared" si="211"/>
        <v>0</v>
      </c>
      <c r="AV883" s="87"/>
      <c r="AW883" s="136">
        <f>ROUND((AX883/100)*693*Taula1[[#This Row],[Espai reservat Administració  (mesos)]],2)</f>
        <v>0</v>
      </c>
      <c r="AX883" s="90">
        <f>Taula1[[#This Row],[% Jornada segons contracte
(no posar el símbol %) ]]-Taula1[[#This Row],[% Reducció salari per baix rendiment        (no posar el símbol %)]]</f>
        <v>0</v>
      </c>
      <c r="AY883" s="131">
        <f>ROUND((AZ883/100)*22.78356164*Taula1[[#This Row],[Espai reservat Administració (dies)]],2)</f>
        <v>0</v>
      </c>
      <c r="AZ883" s="81">
        <f>Taula1[[#This Row],[% Jornada segons contracte
(no posar el símbol %) ]]-Taula1[[#This Row],[% Reducció salari per baix rendiment        (no posar el símbol %)]]</f>
        <v>0</v>
      </c>
      <c r="BA883" s="82">
        <f t="shared" si="212"/>
        <v>0</v>
      </c>
      <c r="BB883" s="41"/>
      <c r="BC883" s="131">
        <f>IF(Taula1[[#This Row],[Grup justificat     (fer servir opcions de la llista desplegable)]]=1,AI883,0)</f>
        <v>0</v>
      </c>
      <c r="BD883" s="131">
        <f>IF(Taula1[[#This Row],[Grup justificat     (fer servir opcions de la llista desplegable)]]=2,AU883,0)</f>
        <v>0</v>
      </c>
      <c r="BE883" s="41"/>
      <c r="BF883" s="131">
        <f>IF(Taula1[[#This Row],[Espai reservat Administració]]=1,AO883,0)</f>
        <v>0</v>
      </c>
      <c r="BG883" s="82">
        <f>IF(Taula1[[#This Row],[Espai reservat Administració]]=2,BA883,0)</f>
        <v>0</v>
      </c>
      <c r="BH883" s="41"/>
      <c r="BI883" s="126">
        <f>IF(Taula1[[#This Row],[Grup justificat     (fer servir opcions de la llista desplegable)]]=1,1,0)</f>
        <v>0</v>
      </c>
      <c r="BJ883" s="126">
        <f>IF(Taula1[[#This Row],[Espai reservat Administració]]=1,1,0)</f>
        <v>0</v>
      </c>
      <c r="BK883" s="111"/>
      <c r="BL883" s="126">
        <f>IF(Taula1[[#This Row],[Grup justificat     (fer servir opcions de la llista desplegable)]]=2,1,0)</f>
        <v>0</v>
      </c>
      <c r="BM883" s="126">
        <f>IF(Taula1[[#This Row],[Espai reservat Administració]]=2,1,0)</f>
        <v>0</v>
      </c>
      <c r="BN883" s="73"/>
      <c r="BO883" s="73"/>
      <c r="BP883" s="73"/>
      <c r="BQ883" s="73"/>
      <c r="BR883" s="73"/>
      <c r="BS883" s="73"/>
      <c r="BT883" s="73"/>
      <c r="BU883" s="73"/>
      <c r="BV883" s="73"/>
      <c r="BW883" s="73"/>
      <c r="BX883" s="73"/>
      <c r="BY883" s="73"/>
      <c r="BZ883" s="73"/>
      <c r="CA883" s="73"/>
      <c r="CB883" s="73"/>
      <c r="CC883" s="73"/>
      <c r="CD883" s="73"/>
      <c r="CE883" s="73"/>
      <c r="CF883" s="73"/>
      <c r="CG883" s="63">
        <f t="shared" si="213"/>
        <v>0</v>
      </c>
      <c r="CH883" s="63">
        <f t="shared" si="214"/>
        <v>0</v>
      </c>
      <c r="CI883" s="73"/>
      <c r="CJ883" s="63">
        <f>IF(Taula1[[#This Row],[Tipus de contracte                                  (fer servir opcions de la llista desplegable)]]="Indefinit",1,0)</f>
        <v>0</v>
      </c>
      <c r="CK883" s="63">
        <f>IF(Taula1[[#This Row],[Tipus de contracte                                  (fer servir opcions de la llista desplegable)]]="Temporal, igual o superior a 6 mesos",1,0)</f>
        <v>0</v>
      </c>
      <c r="CL883" s="63">
        <f>IF(Taula1[[#This Row],[Tipus de contracte                                  (fer servir opcions de la llista desplegable)]]="Substitució per IT",1,0)</f>
        <v>0</v>
      </c>
      <c r="CM883" s="73"/>
      <c r="CN883" s="63">
        <f>IF(Taula1[[#This Row],[Relació llocs de treball]]&gt;=1,1,0)</f>
        <v>0</v>
      </c>
      <c r="CO883" s="73"/>
      <c r="CP883" s="63">
        <f>IF(Taula1[[#This Row],[Identitat de gènere                                                          (fer servir opcions de la llista desplegable)]]="Home",1,0)</f>
        <v>0</v>
      </c>
      <c r="CQ883" s="63">
        <f>IF(Taula1[[#This Row],[Identitat de gènere                                                          (fer servir opcions de la llista desplegable)]]="Dona",1,0)</f>
        <v>0</v>
      </c>
      <c r="CR883" s="63">
        <f>IF(Taula1[[#This Row],[Identitat de gènere                                                          (fer servir opcions de la llista desplegable)]]="No binari",1,0)</f>
        <v>0</v>
      </c>
      <c r="CS883" s="73"/>
      <c r="CT883" s="63">
        <f t="shared" si="208"/>
        <v>0</v>
      </c>
      <c r="CU883" s="64">
        <f t="shared" si="215"/>
        <v>0</v>
      </c>
      <c r="CW883" s="64">
        <f t="shared" si="216"/>
        <v>0</v>
      </c>
      <c r="CX883" s="64">
        <f t="shared" si="217"/>
        <v>0</v>
      </c>
      <c r="CY883" s="64">
        <f t="shared" si="218"/>
        <v>0</v>
      </c>
      <c r="CZ883" s="64">
        <f t="shared" si="219"/>
        <v>0</v>
      </c>
      <c r="DB883" s="64">
        <f t="shared" si="220"/>
        <v>0</v>
      </c>
      <c r="DC883" s="64">
        <f t="shared" si="221"/>
        <v>0</v>
      </c>
      <c r="DD883" s="64">
        <f t="shared" si="222"/>
        <v>0</v>
      </c>
      <c r="DE883" s="64">
        <f t="shared" si="223"/>
        <v>0</v>
      </c>
    </row>
    <row r="884" spans="2:109" x14ac:dyDescent="0.3">
      <c r="B884" s="167"/>
      <c r="C884" s="186"/>
      <c r="D884" s="2"/>
      <c r="E884" s="67"/>
      <c r="F884" s="5"/>
      <c r="G884" s="5"/>
      <c r="H884" s="187"/>
      <c r="I884" s="111" t="str">
        <f ca="1">IF(Taula1[[#This Row],[Data naixement (format dd/mm/aaaa)]]="","0",DATEDIF(Taula1[[#This Row],[Data naixement (format dd/mm/aaaa)]],TODAY(),"Y"))</f>
        <v>0</v>
      </c>
      <c r="J884" s="6"/>
      <c r="K884" s="6"/>
      <c r="L884" s="6"/>
      <c r="M884" s="6"/>
      <c r="N884" s="56"/>
      <c r="O884" s="56"/>
      <c r="P884" s="56"/>
      <c r="Q884" s="6"/>
      <c r="R884" s="7"/>
      <c r="S884" s="143">
        <f>Taula1[[#This Row],[Mesos naturals sencers treballats període justificat (01/01/2023 - 31/03/2023)]]</f>
        <v>0</v>
      </c>
      <c r="T884" s="194">
        <f>Taula1[[#This Row],[Dies treballats període justificat (01/01/2023 - 31/03/2023)              no comptabilitzats com a mes natural sencer]]</f>
        <v>0</v>
      </c>
      <c r="U884" s="12"/>
      <c r="V884" s="7"/>
      <c r="W884" s="188"/>
      <c r="X884" s="188"/>
      <c r="Y884" s="188"/>
      <c r="Z884" s="188"/>
      <c r="AA884" s="190"/>
      <c r="AB884" s="143">
        <f>Taula1[[#This Row],[Grup justificat     (fer servir opcions de la llista desplegable)]]</f>
        <v>0</v>
      </c>
      <c r="AC884" s="182"/>
      <c r="AD884" s="39"/>
      <c r="AE884" s="131">
        <f>ROUND((AF884/100)*756*Taula1[[#This Row],[Mesos naturals sencers treballats període justificat (01/01/2023 - 31/03/2023)]],2)</f>
        <v>0</v>
      </c>
      <c r="AF884" s="81">
        <f>Taula1[[#This Row],[% Jornada segons contracte
(no posar el símbol %) ]]-Taula1[[#This Row],[% Reducció salari per baix rendiment        (no posar el símbol %)]]</f>
        <v>0</v>
      </c>
      <c r="AG884" s="131">
        <f>ROUND((AH884/100)*24.8547945*Taula1[[#This Row],[Dies treballats període justificat (01/01/2023 - 31/03/2023)              no comptabilitzats com a mes natural sencer]],2)</f>
        <v>0</v>
      </c>
      <c r="AH884" s="79">
        <f>Taula1[[#This Row],[% Jornada segons contracte
(no posar el símbol %) ]]-Taula1[[#This Row],[% Reducció salari per baix rendiment        (no posar el símbol %)]]</f>
        <v>0</v>
      </c>
      <c r="AI884" s="131">
        <f t="shared" si="209"/>
        <v>0</v>
      </c>
      <c r="AJ884" s="39"/>
      <c r="AK884" s="131">
        <f>ROUND((AL884/100)*756*Taula1[[#This Row],[Espai reservat Administració  (mesos)]],2)</f>
        <v>0</v>
      </c>
      <c r="AL884" s="81">
        <f>Taula1[[#This Row],[% Jornada segons contracte
(no posar el símbol %) ]]-Taula1[[#This Row],[% Reducció salari per baix rendiment        (no posar el símbol %)]]</f>
        <v>0</v>
      </c>
      <c r="AM884" s="131">
        <f>ROUND((AN884/100)*24.8547945*Taula1[[#This Row],[Espai reservat Administració (dies)]],2)</f>
        <v>0</v>
      </c>
      <c r="AN884" s="79">
        <f>Taula1[[#This Row],[% Jornada segons contracte
(no posar el símbol %) ]]-Taula1[[#This Row],[% Reducció salari per baix rendiment        (no posar el símbol %)]]</f>
        <v>0</v>
      </c>
      <c r="AO884" s="131">
        <f t="shared" si="210"/>
        <v>0</v>
      </c>
      <c r="AP884" s="87"/>
      <c r="AQ884" s="137">
        <f>ROUND((AR884/100)*693*Taula1[[#This Row],[Mesos naturals sencers treballats període justificat (01/01/2023 - 31/03/2023)]],2)</f>
        <v>0</v>
      </c>
      <c r="AR884" s="90">
        <f>Taula1[[#This Row],[% Jornada segons contracte
(no posar el símbol %) ]]-Taula1[[#This Row],[% Reducció salari per baix rendiment        (no posar el símbol %)]]</f>
        <v>0</v>
      </c>
      <c r="AS884" s="137">
        <f>ROUND((AT884/100)*22.78356164*Taula1[[#This Row],[Dies treballats període justificat (01/01/2023 - 31/03/2023)              no comptabilitzats com a mes natural sencer]],2)</f>
        <v>0</v>
      </c>
      <c r="AT884" s="90">
        <f>Taula1[[#This Row],[% Jornada segons contracte
(no posar el símbol %) ]]-Taula1[[#This Row],[% Reducció salari per baix rendiment        (no posar el símbol %)]]</f>
        <v>0</v>
      </c>
      <c r="AU884" s="137">
        <f t="shared" si="211"/>
        <v>0</v>
      </c>
      <c r="AV884" s="87"/>
      <c r="AW884" s="136">
        <f>ROUND((AX884/100)*693*Taula1[[#This Row],[Espai reservat Administració  (mesos)]],2)</f>
        <v>0</v>
      </c>
      <c r="AX884" s="90">
        <f>Taula1[[#This Row],[% Jornada segons contracte
(no posar el símbol %) ]]-Taula1[[#This Row],[% Reducció salari per baix rendiment        (no posar el símbol %)]]</f>
        <v>0</v>
      </c>
      <c r="AY884" s="131">
        <f>ROUND((AZ884/100)*22.78356164*Taula1[[#This Row],[Espai reservat Administració (dies)]],2)</f>
        <v>0</v>
      </c>
      <c r="AZ884" s="81">
        <f>Taula1[[#This Row],[% Jornada segons contracte
(no posar el símbol %) ]]-Taula1[[#This Row],[% Reducció salari per baix rendiment        (no posar el símbol %)]]</f>
        <v>0</v>
      </c>
      <c r="BA884" s="82">
        <f t="shared" si="212"/>
        <v>0</v>
      </c>
      <c r="BB884" s="41"/>
      <c r="BC884" s="131">
        <f>IF(Taula1[[#This Row],[Grup justificat     (fer servir opcions de la llista desplegable)]]=1,AI884,0)</f>
        <v>0</v>
      </c>
      <c r="BD884" s="131">
        <f>IF(Taula1[[#This Row],[Grup justificat     (fer servir opcions de la llista desplegable)]]=2,AU884,0)</f>
        <v>0</v>
      </c>
      <c r="BE884" s="41"/>
      <c r="BF884" s="131">
        <f>IF(Taula1[[#This Row],[Espai reservat Administració]]=1,AO884,0)</f>
        <v>0</v>
      </c>
      <c r="BG884" s="82">
        <f>IF(Taula1[[#This Row],[Espai reservat Administració]]=2,BA884,0)</f>
        <v>0</v>
      </c>
      <c r="BH884" s="41"/>
      <c r="BI884" s="126">
        <f>IF(Taula1[[#This Row],[Grup justificat     (fer servir opcions de la llista desplegable)]]=1,1,0)</f>
        <v>0</v>
      </c>
      <c r="BJ884" s="126">
        <f>IF(Taula1[[#This Row],[Espai reservat Administració]]=1,1,0)</f>
        <v>0</v>
      </c>
      <c r="BK884" s="111"/>
      <c r="BL884" s="126">
        <f>IF(Taula1[[#This Row],[Grup justificat     (fer servir opcions de la llista desplegable)]]=2,1,0)</f>
        <v>0</v>
      </c>
      <c r="BM884" s="126">
        <f>IF(Taula1[[#This Row],[Espai reservat Administració]]=2,1,0)</f>
        <v>0</v>
      </c>
      <c r="BN884" s="73"/>
      <c r="BO884" s="73"/>
      <c r="BP884" s="73"/>
      <c r="BQ884" s="73"/>
      <c r="BR884" s="73"/>
      <c r="BS884" s="73"/>
      <c r="BT884" s="73"/>
      <c r="BU884" s="73"/>
      <c r="BV884" s="73"/>
      <c r="BW884" s="73"/>
      <c r="BX884" s="73"/>
      <c r="BY884" s="73"/>
      <c r="BZ884" s="73"/>
      <c r="CA884" s="73"/>
      <c r="CB884" s="73"/>
      <c r="CC884" s="73"/>
      <c r="CD884" s="73"/>
      <c r="CE884" s="73"/>
      <c r="CF884" s="73"/>
      <c r="CG884" s="63">
        <f t="shared" si="213"/>
        <v>0</v>
      </c>
      <c r="CH884" s="63">
        <f t="shared" si="214"/>
        <v>0</v>
      </c>
      <c r="CI884" s="73"/>
      <c r="CJ884" s="63">
        <f>IF(Taula1[[#This Row],[Tipus de contracte                                  (fer servir opcions de la llista desplegable)]]="Indefinit",1,0)</f>
        <v>0</v>
      </c>
      <c r="CK884" s="63">
        <f>IF(Taula1[[#This Row],[Tipus de contracte                                  (fer servir opcions de la llista desplegable)]]="Temporal, igual o superior a 6 mesos",1,0)</f>
        <v>0</v>
      </c>
      <c r="CL884" s="63">
        <f>IF(Taula1[[#This Row],[Tipus de contracte                                  (fer servir opcions de la llista desplegable)]]="Substitució per IT",1,0)</f>
        <v>0</v>
      </c>
      <c r="CM884" s="73"/>
      <c r="CN884" s="63">
        <f>IF(Taula1[[#This Row],[Relació llocs de treball]]&gt;=1,1,0)</f>
        <v>0</v>
      </c>
      <c r="CO884" s="73"/>
      <c r="CP884" s="63">
        <f>IF(Taula1[[#This Row],[Identitat de gènere                                                          (fer servir opcions de la llista desplegable)]]="Home",1,0)</f>
        <v>0</v>
      </c>
      <c r="CQ884" s="63">
        <f>IF(Taula1[[#This Row],[Identitat de gènere                                                          (fer servir opcions de la llista desplegable)]]="Dona",1,0)</f>
        <v>0</v>
      </c>
      <c r="CR884" s="63">
        <f>IF(Taula1[[#This Row],[Identitat de gènere                                                          (fer servir opcions de la llista desplegable)]]="No binari",1,0)</f>
        <v>0</v>
      </c>
      <c r="CS884" s="73"/>
      <c r="CT884" s="63">
        <f t="shared" si="208"/>
        <v>0</v>
      </c>
      <c r="CU884" s="64">
        <f t="shared" si="215"/>
        <v>0</v>
      </c>
      <c r="CW884" s="64">
        <f t="shared" si="216"/>
        <v>0</v>
      </c>
      <c r="CX884" s="64">
        <f t="shared" si="217"/>
        <v>0</v>
      </c>
      <c r="CY884" s="64">
        <f t="shared" si="218"/>
        <v>0</v>
      </c>
      <c r="CZ884" s="64">
        <f t="shared" si="219"/>
        <v>0</v>
      </c>
      <c r="DB884" s="64">
        <f t="shared" si="220"/>
        <v>0</v>
      </c>
      <c r="DC884" s="64">
        <f t="shared" si="221"/>
        <v>0</v>
      </c>
      <c r="DD884" s="64">
        <f t="shared" si="222"/>
        <v>0</v>
      </c>
      <c r="DE884" s="64">
        <f t="shared" si="223"/>
        <v>0</v>
      </c>
    </row>
    <row r="885" spans="2:109" x14ac:dyDescent="0.3">
      <c r="B885" s="167"/>
      <c r="C885" s="186"/>
      <c r="D885" s="2"/>
      <c r="E885" s="67"/>
      <c r="F885" s="5"/>
      <c r="G885" s="5"/>
      <c r="H885" s="187"/>
      <c r="I885" s="111" t="str">
        <f ca="1">IF(Taula1[[#This Row],[Data naixement (format dd/mm/aaaa)]]="","0",DATEDIF(Taula1[[#This Row],[Data naixement (format dd/mm/aaaa)]],TODAY(),"Y"))</f>
        <v>0</v>
      </c>
      <c r="J885" s="6"/>
      <c r="K885" s="6"/>
      <c r="L885" s="6"/>
      <c r="M885" s="6"/>
      <c r="N885" s="56"/>
      <c r="O885" s="56"/>
      <c r="P885" s="56"/>
      <c r="Q885" s="6"/>
      <c r="R885" s="7"/>
      <c r="S885" s="143">
        <f>Taula1[[#This Row],[Mesos naturals sencers treballats període justificat (01/01/2023 - 31/03/2023)]]</f>
        <v>0</v>
      </c>
      <c r="T885" s="194">
        <f>Taula1[[#This Row],[Dies treballats període justificat (01/01/2023 - 31/03/2023)              no comptabilitzats com a mes natural sencer]]</f>
        <v>0</v>
      </c>
      <c r="U885" s="12"/>
      <c r="V885" s="7"/>
      <c r="W885" s="188"/>
      <c r="X885" s="188"/>
      <c r="Y885" s="188"/>
      <c r="Z885" s="188"/>
      <c r="AA885" s="190"/>
      <c r="AB885" s="143">
        <f>Taula1[[#This Row],[Grup justificat     (fer servir opcions de la llista desplegable)]]</f>
        <v>0</v>
      </c>
      <c r="AC885" s="182"/>
      <c r="AD885" s="39"/>
      <c r="AE885" s="131">
        <f>ROUND((AF885/100)*756*Taula1[[#This Row],[Mesos naturals sencers treballats període justificat (01/01/2023 - 31/03/2023)]],2)</f>
        <v>0</v>
      </c>
      <c r="AF885" s="81">
        <f>Taula1[[#This Row],[% Jornada segons contracte
(no posar el símbol %) ]]-Taula1[[#This Row],[% Reducció salari per baix rendiment        (no posar el símbol %)]]</f>
        <v>0</v>
      </c>
      <c r="AG885" s="131">
        <f>ROUND((AH885/100)*24.8547945*Taula1[[#This Row],[Dies treballats període justificat (01/01/2023 - 31/03/2023)              no comptabilitzats com a mes natural sencer]],2)</f>
        <v>0</v>
      </c>
      <c r="AH885" s="79">
        <f>Taula1[[#This Row],[% Jornada segons contracte
(no posar el símbol %) ]]-Taula1[[#This Row],[% Reducció salari per baix rendiment        (no posar el símbol %)]]</f>
        <v>0</v>
      </c>
      <c r="AI885" s="131">
        <f t="shared" si="209"/>
        <v>0</v>
      </c>
      <c r="AJ885" s="39"/>
      <c r="AK885" s="131">
        <f>ROUND((AL885/100)*756*Taula1[[#This Row],[Espai reservat Administració  (mesos)]],2)</f>
        <v>0</v>
      </c>
      <c r="AL885" s="81">
        <f>Taula1[[#This Row],[% Jornada segons contracte
(no posar el símbol %) ]]-Taula1[[#This Row],[% Reducció salari per baix rendiment        (no posar el símbol %)]]</f>
        <v>0</v>
      </c>
      <c r="AM885" s="131">
        <f>ROUND((AN885/100)*24.8547945*Taula1[[#This Row],[Espai reservat Administració (dies)]],2)</f>
        <v>0</v>
      </c>
      <c r="AN885" s="79">
        <f>Taula1[[#This Row],[% Jornada segons contracte
(no posar el símbol %) ]]-Taula1[[#This Row],[% Reducció salari per baix rendiment        (no posar el símbol %)]]</f>
        <v>0</v>
      </c>
      <c r="AO885" s="131">
        <f t="shared" si="210"/>
        <v>0</v>
      </c>
      <c r="AP885" s="87"/>
      <c r="AQ885" s="137">
        <f>ROUND((AR885/100)*693*Taula1[[#This Row],[Mesos naturals sencers treballats període justificat (01/01/2023 - 31/03/2023)]],2)</f>
        <v>0</v>
      </c>
      <c r="AR885" s="90">
        <f>Taula1[[#This Row],[% Jornada segons contracte
(no posar el símbol %) ]]-Taula1[[#This Row],[% Reducció salari per baix rendiment        (no posar el símbol %)]]</f>
        <v>0</v>
      </c>
      <c r="AS885" s="137">
        <f>ROUND((AT885/100)*22.78356164*Taula1[[#This Row],[Dies treballats període justificat (01/01/2023 - 31/03/2023)              no comptabilitzats com a mes natural sencer]],2)</f>
        <v>0</v>
      </c>
      <c r="AT885" s="90">
        <f>Taula1[[#This Row],[% Jornada segons contracte
(no posar el símbol %) ]]-Taula1[[#This Row],[% Reducció salari per baix rendiment        (no posar el símbol %)]]</f>
        <v>0</v>
      </c>
      <c r="AU885" s="137">
        <f t="shared" si="211"/>
        <v>0</v>
      </c>
      <c r="AV885" s="87"/>
      <c r="AW885" s="136">
        <f>ROUND((AX885/100)*693*Taula1[[#This Row],[Espai reservat Administració  (mesos)]],2)</f>
        <v>0</v>
      </c>
      <c r="AX885" s="90">
        <f>Taula1[[#This Row],[% Jornada segons contracte
(no posar el símbol %) ]]-Taula1[[#This Row],[% Reducció salari per baix rendiment        (no posar el símbol %)]]</f>
        <v>0</v>
      </c>
      <c r="AY885" s="131">
        <f>ROUND((AZ885/100)*22.78356164*Taula1[[#This Row],[Espai reservat Administració (dies)]],2)</f>
        <v>0</v>
      </c>
      <c r="AZ885" s="81">
        <f>Taula1[[#This Row],[% Jornada segons contracte
(no posar el símbol %) ]]-Taula1[[#This Row],[% Reducció salari per baix rendiment        (no posar el símbol %)]]</f>
        <v>0</v>
      </c>
      <c r="BA885" s="82">
        <f t="shared" si="212"/>
        <v>0</v>
      </c>
      <c r="BB885" s="41"/>
      <c r="BC885" s="131">
        <f>IF(Taula1[[#This Row],[Grup justificat     (fer servir opcions de la llista desplegable)]]=1,AI885,0)</f>
        <v>0</v>
      </c>
      <c r="BD885" s="131">
        <f>IF(Taula1[[#This Row],[Grup justificat     (fer servir opcions de la llista desplegable)]]=2,AU885,0)</f>
        <v>0</v>
      </c>
      <c r="BE885" s="41"/>
      <c r="BF885" s="131">
        <f>IF(Taula1[[#This Row],[Espai reservat Administració]]=1,AO885,0)</f>
        <v>0</v>
      </c>
      <c r="BG885" s="82">
        <f>IF(Taula1[[#This Row],[Espai reservat Administració]]=2,BA885,0)</f>
        <v>0</v>
      </c>
      <c r="BH885" s="41"/>
      <c r="BI885" s="126">
        <f>IF(Taula1[[#This Row],[Grup justificat     (fer servir opcions de la llista desplegable)]]=1,1,0)</f>
        <v>0</v>
      </c>
      <c r="BJ885" s="126">
        <f>IF(Taula1[[#This Row],[Espai reservat Administració]]=1,1,0)</f>
        <v>0</v>
      </c>
      <c r="BK885" s="111"/>
      <c r="BL885" s="126">
        <f>IF(Taula1[[#This Row],[Grup justificat     (fer servir opcions de la llista desplegable)]]=2,1,0)</f>
        <v>0</v>
      </c>
      <c r="BM885" s="126">
        <f>IF(Taula1[[#This Row],[Espai reservat Administració]]=2,1,0)</f>
        <v>0</v>
      </c>
      <c r="BN885" s="73"/>
      <c r="BO885" s="73"/>
      <c r="BP885" s="73"/>
      <c r="BQ885" s="73"/>
      <c r="BR885" s="73"/>
      <c r="BS885" s="73"/>
      <c r="BT885" s="73"/>
      <c r="BU885" s="73"/>
      <c r="BV885" s="73"/>
      <c r="BW885" s="73"/>
      <c r="BX885" s="73"/>
      <c r="BY885" s="73"/>
      <c r="BZ885" s="73"/>
      <c r="CA885" s="73"/>
      <c r="CB885" s="73"/>
      <c r="CC885" s="73"/>
      <c r="CD885" s="73"/>
      <c r="CE885" s="73"/>
      <c r="CF885" s="73"/>
      <c r="CG885" s="63">
        <f t="shared" si="213"/>
        <v>0</v>
      </c>
      <c r="CH885" s="63">
        <f t="shared" si="214"/>
        <v>0</v>
      </c>
      <c r="CI885" s="73"/>
      <c r="CJ885" s="63">
        <f>IF(Taula1[[#This Row],[Tipus de contracte                                  (fer servir opcions de la llista desplegable)]]="Indefinit",1,0)</f>
        <v>0</v>
      </c>
      <c r="CK885" s="63">
        <f>IF(Taula1[[#This Row],[Tipus de contracte                                  (fer servir opcions de la llista desplegable)]]="Temporal, igual o superior a 6 mesos",1,0)</f>
        <v>0</v>
      </c>
      <c r="CL885" s="63">
        <f>IF(Taula1[[#This Row],[Tipus de contracte                                  (fer servir opcions de la llista desplegable)]]="Substitució per IT",1,0)</f>
        <v>0</v>
      </c>
      <c r="CM885" s="73"/>
      <c r="CN885" s="63">
        <f>IF(Taula1[[#This Row],[Relació llocs de treball]]&gt;=1,1,0)</f>
        <v>0</v>
      </c>
      <c r="CO885" s="73"/>
      <c r="CP885" s="63">
        <f>IF(Taula1[[#This Row],[Identitat de gènere                                                          (fer servir opcions de la llista desplegable)]]="Home",1,0)</f>
        <v>0</v>
      </c>
      <c r="CQ885" s="63">
        <f>IF(Taula1[[#This Row],[Identitat de gènere                                                          (fer servir opcions de la llista desplegable)]]="Dona",1,0)</f>
        <v>0</v>
      </c>
      <c r="CR885" s="63">
        <f>IF(Taula1[[#This Row],[Identitat de gènere                                                          (fer servir opcions de la llista desplegable)]]="No binari",1,0)</f>
        <v>0</v>
      </c>
      <c r="CS885" s="73"/>
      <c r="CT885" s="63">
        <f t="shared" si="208"/>
        <v>0</v>
      </c>
      <c r="CU885" s="64">
        <f t="shared" si="215"/>
        <v>0</v>
      </c>
      <c r="CW885" s="64">
        <f t="shared" si="216"/>
        <v>0</v>
      </c>
      <c r="CX885" s="64">
        <f t="shared" si="217"/>
        <v>0</v>
      </c>
      <c r="CY885" s="64">
        <f t="shared" si="218"/>
        <v>0</v>
      </c>
      <c r="CZ885" s="64">
        <f t="shared" si="219"/>
        <v>0</v>
      </c>
      <c r="DB885" s="64">
        <f t="shared" si="220"/>
        <v>0</v>
      </c>
      <c r="DC885" s="64">
        <f t="shared" si="221"/>
        <v>0</v>
      </c>
      <c r="DD885" s="64">
        <f t="shared" si="222"/>
        <v>0</v>
      </c>
      <c r="DE885" s="64">
        <f t="shared" si="223"/>
        <v>0</v>
      </c>
    </row>
    <row r="886" spans="2:109" x14ac:dyDescent="0.3">
      <c r="B886" s="167"/>
      <c r="C886" s="186"/>
      <c r="D886" s="2"/>
      <c r="E886" s="67"/>
      <c r="F886" s="5"/>
      <c r="G886" s="5"/>
      <c r="H886" s="187"/>
      <c r="I886" s="111" t="str">
        <f ca="1">IF(Taula1[[#This Row],[Data naixement (format dd/mm/aaaa)]]="","0",DATEDIF(Taula1[[#This Row],[Data naixement (format dd/mm/aaaa)]],TODAY(),"Y"))</f>
        <v>0</v>
      </c>
      <c r="J886" s="6"/>
      <c r="K886" s="6"/>
      <c r="L886" s="6"/>
      <c r="M886" s="6"/>
      <c r="N886" s="56"/>
      <c r="O886" s="56"/>
      <c r="P886" s="56"/>
      <c r="Q886" s="6"/>
      <c r="R886" s="7"/>
      <c r="S886" s="143">
        <f>Taula1[[#This Row],[Mesos naturals sencers treballats període justificat (01/01/2023 - 31/03/2023)]]</f>
        <v>0</v>
      </c>
      <c r="T886" s="194">
        <f>Taula1[[#This Row],[Dies treballats període justificat (01/01/2023 - 31/03/2023)              no comptabilitzats com a mes natural sencer]]</f>
        <v>0</v>
      </c>
      <c r="U886" s="12"/>
      <c r="V886" s="7"/>
      <c r="W886" s="188"/>
      <c r="X886" s="188"/>
      <c r="Y886" s="188"/>
      <c r="Z886" s="188"/>
      <c r="AA886" s="190"/>
      <c r="AB886" s="143">
        <f>Taula1[[#This Row],[Grup justificat     (fer servir opcions de la llista desplegable)]]</f>
        <v>0</v>
      </c>
      <c r="AC886" s="182"/>
      <c r="AD886" s="39"/>
      <c r="AE886" s="131">
        <f>ROUND((AF886/100)*756*Taula1[[#This Row],[Mesos naturals sencers treballats període justificat (01/01/2023 - 31/03/2023)]],2)</f>
        <v>0</v>
      </c>
      <c r="AF886" s="81">
        <f>Taula1[[#This Row],[% Jornada segons contracte
(no posar el símbol %) ]]-Taula1[[#This Row],[% Reducció salari per baix rendiment        (no posar el símbol %)]]</f>
        <v>0</v>
      </c>
      <c r="AG886" s="131">
        <f>ROUND((AH886/100)*24.8547945*Taula1[[#This Row],[Dies treballats període justificat (01/01/2023 - 31/03/2023)              no comptabilitzats com a mes natural sencer]],2)</f>
        <v>0</v>
      </c>
      <c r="AH886" s="79">
        <f>Taula1[[#This Row],[% Jornada segons contracte
(no posar el símbol %) ]]-Taula1[[#This Row],[% Reducció salari per baix rendiment        (no posar el símbol %)]]</f>
        <v>0</v>
      </c>
      <c r="AI886" s="131">
        <f t="shared" si="209"/>
        <v>0</v>
      </c>
      <c r="AJ886" s="39"/>
      <c r="AK886" s="131">
        <f>ROUND((AL886/100)*756*Taula1[[#This Row],[Espai reservat Administració  (mesos)]],2)</f>
        <v>0</v>
      </c>
      <c r="AL886" s="81">
        <f>Taula1[[#This Row],[% Jornada segons contracte
(no posar el símbol %) ]]-Taula1[[#This Row],[% Reducció salari per baix rendiment        (no posar el símbol %)]]</f>
        <v>0</v>
      </c>
      <c r="AM886" s="131">
        <f>ROUND((AN886/100)*24.8547945*Taula1[[#This Row],[Espai reservat Administració (dies)]],2)</f>
        <v>0</v>
      </c>
      <c r="AN886" s="79">
        <f>Taula1[[#This Row],[% Jornada segons contracte
(no posar el símbol %) ]]-Taula1[[#This Row],[% Reducció salari per baix rendiment        (no posar el símbol %)]]</f>
        <v>0</v>
      </c>
      <c r="AO886" s="131">
        <f t="shared" si="210"/>
        <v>0</v>
      </c>
      <c r="AP886" s="87"/>
      <c r="AQ886" s="137">
        <f>ROUND((AR886/100)*693*Taula1[[#This Row],[Mesos naturals sencers treballats període justificat (01/01/2023 - 31/03/2023)]],2)</f>
        <v>0</v>
      </c>
      <c r="AR886" s="90">
        <f>Taula1[[#This Row],[% Jornada segons contracte
(no posar el símbol %) ]]-Taula1[[#This Row],[% Reducció salari per baix rendiment        (no posar el símbol %)]]</f>
        <v>0</v>
      </c>
      <c r="AS886" s="137">
        <f>ROUND((AT886/100)*22.78356164*Taula1[[#This Row],[Dies treballats període justificat (01/01/2023 - 31/03/2023)              no comptabilitzats com a mes natural sencer]],2)</f>
        <v>0</v>
      </c>
      <c r="AT886" s="90">
        <f>Taula1[[#This Row],[% Jornada segons contracte
(no posar el símbol %) ]]-Taula1[[#This Row],[% Reducció salari per baix rendiment        (no posar el símbol %)]]</f>
        <v>0</v>
      </c>
      <c r="AU886" s="137">
        <f t="shared" si="211"/>
        <v>0</v>
      </c>
      <c r="AV886" s="87"/>
      <c r="AW886" s="136">
        <f>ROUND((AX886/100)*693*Taula1[[#This Row],[Espai reservat Administració  (mesos)]],2)</f>
        <v>0</v>
      </c>
      <c r="AX886" s="90">
        <f>Taula1[[#This Row],[% Jornada segons contracte
(no posar el símbol %) ]]-Taula1[[#This Row],[% Reducció salari per baix rendiment        (no posar el símbol %)]]</f>
        <v>0</v>
      </c>
      <c r="AY886" s="131">
        <f>ROUND((AZ886/100)*22.78356164*Taula1[[#This Row],[Espai reservat Administració (dies)]],2)</f>
        <v>0</v>
      </c>
      <c r="AZ886" s="81">
        <f>Taula1[[#This Row],[% Jornada segons contracte
(no posar el símbol %) ]]-Taula1[[#This Row],[% Reducció salari per baix rendiment        (no posar el símbol %)]]</f>
        <v>0</v>
      </c>
      <c r="BA886" s="82">
        <f t="shared" si="212"/>
        <v>0</v>
      </c>
      <c r="BB886" s="41"/>
      <c r="BC886" s="131">
        <f>IF(Taula1[[#This Row],[Grup justificat     (fer servir opcions de la llista desplegable)]]=1,AI886,0)</f>
        <v>0</v>
      </c>
      <c r="BD886" s="131">
        <f>IF(Taula1[[#This Row],[Grup justificat     (fer servir opcions de la llista desplegable)]]=2,AU886,0)</f>
        <v>0</v>
      </c>
      <c r="BE886" s="41"/>
      <c r="BF886" s="131">
        <f>IF(Taula1[[#This Row],[Espai reservat Administració]]=1,AO886,0)</f>
        <v>0</v>
      </c>
      <c r="BG886" s="82">
        <f>IF(Taula1[[#This Row],[Espai reservat Administració]]=2,BA886,0)</f>
        <v>0</v>
      </c>
      <c r="BH886" s="41"/>
      <c r="BI886" s="126">
        <f>IF(Taula1[[#This Row],[Grup justificat     (fer servir opcions de la llista desplegable)]]=1,1,0)</f>
        <v>0</v>
      </c>
      <c r="BJ886" s="126">
        <f>IF(Taula1[[#This Row],[Espai reservat Administració]]=1,1,0)</f>
        <v>0</v>
      </c>
      <c r="BK886" s="111"/>
      <c r="BL886" s="126">
        <f>IF(Taula1[[#This Row],[Grup justificat     (fer servir opcions de la llista desplegable)]]=2,1,0)</f>
        <v>0</v>
      </c>
      <c r="BM886" s="126">
        <f>IF(Taula1[[#This Row],[Espai reservat Administració]]=2,1,0)</f>
        <v>0</v>
      </c>
      <c r="BN886" s="73"/>
      <c r="BO886" s="73"/>
      <c r="BP886" s="73"/>
      <c r="BQ886" s="73"/>
      <c r="BR886" s="73"/>
      <c r="BS886" s="73"/>
      <c r="BT886" s="73"/>
      <c r="BU886" s="73"/>
      <c r="BV886" s="73"/>
      <c r="BW886" s="73"/>
      <c r="BX886" s="73"/>
      <c r="BY886" s="73"/>
      <c r="BZ886" s="73"/>
      <c r="CA886" s="73"/>
      <c r="CB886" s="73"/>
      <c r="CC886" s="73"/>
      <c r="CD886" s="73"/>
      <c r="CE886" s="73"/>
      <c r="CF886" s="73"/>
      <c r="CG886" s="63">
        <f t="shared" si="213"/>
        <v>0</v>
      </c>
      <c r="CH886" s="63">
        <f t="shared" si="214"/>
        <v>0</v>
      </c>
      <c r="CI886" s="73"/>
      <c r="CJ886" s="63">
        <f>IF(Taula1[[#This Row],[Tipus de contracte                                  (fer servir opcions de la llista desplegable)]]="Indefinit",1,0)</f>
        <v>0</v>
      </c>
      <c r="CK886" s="63">
        <f>IF(Taula1[[#This Row],[Tipus de contracte                                  (fer servir opcions de la llista desplegable)]]="Temporal, igual o superior a 6 mesos",1,0)</f>
        <v>0</v>
      </c>
      <c r="CL886" s="63">
        <f>IF(Taula1[[#This Row],[Tipus de contracte                                  (fer servir opcions de la llista desplegable)]]="Substitució per IT",1,0)</f>
        <v>0</v>
      </c>
      <c r="CM886" s="73"/>
      <c r="CN886" s="63">
        <f>IF(Taula1[[#This Row],[Relació llocs de treball]]&gt;=1,1,0)</f>
        <v>0</v>
      </c>
      <c r="CO886" s="73"/>
      <c r="CP886" s="63">
        <f>IF(Taula1[[#This Row],[Identitat de gènere                                                          (fer servir opcions de la llista desplegable)]]="Home",1,0)</f>
        <v>0</v>
      </c>
      <c r="CQ886" s="63">
        <f>IF(Taula1[[#This Row],[Identitat de gènere                                                          (fer servir opcions de la llista desplegable)]]="Dona",1,0)</f>
        <v>0</v>
      </c>
      <c r="CR886" s="63">
        <f>IF(Taula1[[#This Row],[Identitat de gènere                                                          (fer servir opcions de la llista desplegable)]]="No binari",1,0)</f>
        <v>0</v>
      </c>
      <c r="CS886" s="73"/>
      <c r="CT886" s="63">
        <f t="shared" si="208"/>
        <v>0</v>
      </c>
      <c r="CU886" s="64">
        <f t="shared" si="215"/>
        <v>0</v>
      </c>
      <c r="CW886" s="64">
        <f t="shared" si="216"/>
        <v>0</v>
      </c>
      <c r="CX886" s="64">
        <f t="shared" si="217"/>
        <v>0</v>
      </c>
      <c r="CY886" s="64">
        <f t="shared" si="218"/>
        <v>0</v>
      </c>
      <c r="CZ886" s="64">
        <f t="shared" si="219"/>
        <v>0</v>
      </c>
      <c r="DB886" s="64">
        <f t="shared" si="220"/>
        <v>0</v>
      </c>
      <c r="DC886" s="64">
        <f t="shared" si="221"/>
        <v>0</v>
      </c>
      <c r="DD886" s="64">
        <f t="shared" si="222"/>
        <v>0</v>
      </c>
      <c r="DE886" s="64">
        <f t="shared" si="223"/>
        <v>0</v>
      </c>
    </row>
    <row r="887" spans="2:109" x14ac:dyDescent="0.3">
      <c r="B887" s="167"/>
      <c r="C887" s="186"/>
      <c r="D887" s="2"/>
      <c r="E887" s="67"/>
      <c r="F887" s="5"/>
      <c r="G887" s="5"/>
      <c r="H887" s="187"/>
      <c r="I887" s="111" t="str">
        <f ca="1">IF(Taula1[[#This Row],[Data naixement (format dd/mm/aaaa)]]="","0",DATEDIF(Taula1[[#This Row],[Data naixement (format dd/mm/aaaa)]],TODAY(),"Y"))</f>
        <v>0</v>
      </c>
      <c r="J887" s="6"/>
      <c r="K887" s="6"/>
      <c r="L887" s="6"/>
      <c r="M887" s="6"/>
      <c r="N887" s="56"/>
      <c r="O887" s="56"/>
      <c r="P887" s="56"/>
      <c r="Q887" s="6"/>
      <c r="R887" s="7"/>
      <c r="S887" s="143">
        <f>Taula1[[#This Row],[Mesos naturals sencers treballats període justificat (01/01/2023 - 31/03/2023)]]</f>
        <v>0</v>
      </c>
      <c r="T887" s="194">
        <f>Taula1[[#This Row],[Dies treballats període justificat (01/01/2023 - 31/03/2023)              no comptabilitzats com a mes natural sencer]]</f>
        <v>0</v>
      </c>
      <c r="U887" s="12"/>
      <c r="V887" s="7"/>
      <c r="W887" s="188"/>
      <c r="X887" s="188"/>
      <c r="Y887" s="188"/>
      <c r="Z887" s="188"/>
      <c r="AA887" s="190"/>
      <c r="AB887" s="143">
        <f>Taula1[[#This Row],[Grup justificat     (fer servir opcions de la llista desplegable)]]</f>
        <v>0</v>
      </c>
      <c r="AC887" s="182"/>
      <c r="AD887" s="39"/>
      <c r="AE887" s="131">
        <f>ROUND((AF887/100)*756*Taula1[[#This Row],[Mesos naturals sencers treballats període justificat (01/01/2023 - 31/03/2023)]],2)</f>
        <v>0</v>
      </c>
      <c r="AF887" s="81">
        <f>Taula1[[#This Row],[% Jornada segons contracte
(no posar el símbol %) ]]-Taula1[[#This Row],[% Reducció salari per baix rendiment        (no posar el símbol %)]]</f>
        <v>0</v>
      </c>
      <c r="AG887" s="131">
        <f>ROUND((AH887/100)*24.8547945*Taula1[[#This Row],[Dies treballats període justificat (01/01/2023 - 31/03/2023)              no comptabilitzats com a mes natural sencer]],2)</f>
        <v>0</v>
      </c>
      <c r="AH887" s="79">
        <f>Taula1[[#This Row],[% Jornada segons contracte
(no posar el símbol %) ]]-Taula1[[#This Row],[% Reducció salari per baix rendiment        (no posar el símbol %)]]</f>
        <v>0</v>
      </c>
      <c r="AI887" s="131">
        <f t="shared" si="209"/>
        <v>0</v>
      </c>
      <c r="AJ887" s="39"/>
      <c r="AK887" s="131">
        <f>ROUND((AL887/100)*756*Taula1[[#This Row],[Espai reservat Administració  (mesos)]],2)</f>
        <v>0</v>
      </c>
      <c r="AL887" s="81">
        <f>Taula1[[#This Row],[% Jornada segons contracte
(no posar el símbol %) ]]-Taula1[[#This Row],[% Reducció salari per baix rendiment        (no posar el símbol %)]]</f>
        <v>0</v>
      </c>
      <c r="AM887" s="131">
        <f>ROUND((AN887/100)*24.8547945*Taula1[[#This Row],[Espai reservat Administració (dies)]],2)</f>
        <v>0</v>
      </c>
      <c r="AN887" s="79">
        <f>Taula1[[#This Row],[% Jornada segons contracte
(no posar el símbol %) ]]-Taula1[[#This Row],[% Reducció salari per baix rendiment        (no posar el símbol %)]]</f>
        <v>0</v>
      </c>
      <c r="AO887" s="131">
        <f t="shared" si="210"/>
        <v>0</v>
      </c>
      <c r="AP887" s="87"/>
      <c r="AQ887" s="137">
        <f>ROUND((AR887/100)*693*Taula1[[#This Row],[Mesos naturals sencers treballats període justificat (01/01/2023 - 31/03/2023)]],2)</f>
        <v>0</v>
      </c>
      <c r="AR887" s="90">
        <f>Taula1[[#This Row],[% Jornada segons contracte
(no posar el símbol %) ]]-Taula1[[#This Row],[% Reducció salari per baix rendiment        (no posar el símbol %)]]</f>
        <v>0</v>
      </c>
      <c r="AS887" s="137">
        <f>ROUND((AT887/100)*22.78356164*Taula1[[#This Row],[Dies treballats període justificat (01/01/2023 - 31/03/2023)              no comptabilitzats com a mes natural sencer]],2)</f>
        <v>0</v>
      </c>
      <c r="AT887" s="90">
        <f>Taula1[[#This Row],[% Jornada segons contracte
(no posar el símbol %) ]]-Taula1[[#This Row],[% Reducció salari per baix rendiment        (no posar el símbol %)]]</f>
        <v>0</v>
      </c>
      <c r="AU887" s="137">
        <f t="shared" si="211"/>
        <v>0</v>
      </c>
      <c r="AV887" s="87"/>
      <c r="AW887" s="136">
        <f>ROUND((AX887/100)*693*Taula1[[#This Row],[Espai reservat Administració  (mesos)]],2)</f>
        <v>0</v>
      </c>
      <c r="AX887" s="90">
        <f>Taula1[[#This Row],[% Jornada segons contracte
(no posar el símbol %) ]]-Taula1[[#This Row],[% Reducció salari per baix rendiment        (no posar el símbol %)]]</f>
        <v>0</v>
      </c>
      <c r="AY887" s="131">
        <f>ROUND((AZ887/100)*22.78356164*Taula1[[#This Row],[Espai reservat Administració (dies)]],2)</f>
        <v>0</v>
      </c>
      <c r="AZ887" s="81">
        <f>Taula1[[#This Row],[% Jornada segons contracte
(no posar el símbol %) ]]-Taula1[[#This Row],[% Reducció salari per baix rendiment        (no posar el símbol %)]]</f>
        <v>0</v>
      </c>
      <c r="BA887" s="82">
        <f t="shared" si="212"/>
        <v>0</v>
      </c>
      <c r="BB887" s="41"/>
      <c r="BC887" s="131">
        <f>IF(Taula1[[#This Row],[Grup justificat     (fer servir opcions de la llista desplegable)]]=1,AI887,0)</f>
        <v>0</v>
      </c>
      <c r="BD887" s="131">
        <f>IF(Taula1[[#This Row],[Grup justificat     (fer servir opcions de la llista desplegable)]]=2,AU887,0)</f>
        <v>0</v>
      </c>
      <c r="BE887" s="41"/>
      <c r="BF887" s="131">
        <f>IF(Taula1[[#This Row],[Espai reservat Administració]]=1,AO887,0)</f>
        <v>0</v>
      </c>
      <c r="BG887" s="82">
        <f>IF(Taula1[[#This Row],[Espai reservat Administració]]=2,BA887,0)</f>
        <v>0</v>
      </c>
      <c r="BH887" s="41"/>
      <c r="BI887" s="126">
        <f>IF(Taula1[[#This Row],[Grup justificat     (fer servir opcions de la llista desplegable)]]=1,1,0)</f>
        <v>0</v>
      </c>
      <c r="BJ887" s="126">
        <f>IF(Taula1[[#This Row],[Espai reservat Administració]]=1,1,0)</f>
        <v>0</v>
      </c>
      <c r="BK887" s="111"/>
      <c r="BL887" s="126">
        <f>IF(Taula1[[#This Row],[Grup justificat     (fer servir opcions de la llista desplegable)]]=2,1,0)</f>
        <v>0</v>
      </c>
      <c r="BM887" s="126">
        <f>IF(Taula1[[#This Row],[Espai reservat Administració]]=2,1,0)</f>
        <v>0</v>
      </c>
      <c r="BN887" s="73"/>
      <c r="BO887" s="73"/>
      <c r="BP887" s="73"/>
      <c r="BQ887" s="73"/>
      <c r="BR887" s="73"/>
      <c r="BS887" s="73"/>
      <c r="BT887" s="73"/>
      <c r="BU887" s="73"/>
      <c r="BV887" s="73"/>
      <c r="BW887" s="73"/>
      <c r="BX887" s="73"/>
      <c r="BY887" s="73"/>
      <c r="BZ887" s="73"/>
      <c r="CA887" s="73"/>
      <c r="CB887" s="73"/>
      <c r="CC887" s="73"/>
      <c r="CD887" s="73"/>
      <c r="CE887" s="73"/>
      <c r="CF887" s="73"/>
      <c r="CG887" s="63">
        <f t="shared" si="213"/>
        <v>0</v>
      </c>
      <c r="CH887" s="63">
        <f t="shared" si="214"/>
        <v>0</v>
      </c>
      <c r="CI887" s="73"/>
      <c r="CJ887" s="63">
        <f>IF(Taula1[[#This Row],[Tipus de contracte                                  (fer servir opcions de la llista desplegable)]]="Indefinit",1,0)</f>
        <v>0</v>
      </c>
      <c r="CK887" s="63">
        <f>IF(Taula1[[#This Row],[Tipus de contracte                                  (fer servir opcions de la llista desplegable)]]="Temporal, igual o superior a 6 mesos",1,0)</f>
        <v>0</v>
      </c>
      <c r="CL887" s="63">
        <f>IF(Taula1[[#This Row],[Tipus de contracte                                  (fer servir opcions de la llista desplegable)]]="Substitució per IT",1,0)</f>
        <v>0</v>
      </c>
      <c r="CM887" s="73"/>
      <c r="CN887" s="63">
        <f>IF(Taula1[[#This Row],[Relació llocs de treball]]&gt;=1,1,0)</f>
        <v>0</v>
      </c>
      <c r="CO887" s="73"/>
      <c r="CP887" s="63">
        <f>IF(Taula1[[#This Row],[Identitat de gènere                                                          (fer servir opcions de la llista desplegable)]]="Home",1,0)</f>
        <v>0</v>
      </c>
      <c r="CQ887" s="63">
        <f>IF(Taula1[[#This Row],[Identitat de gènere                                                          (fer servir opcions de la llista desplegable)]]="Dona",1,0)</f>
        <v>0</v>
      </c>
      <c r="CR887" s="63">
        <f>IF(Taula1[[#This Row],[Identitat de gènere                                                          (fer servir opcions de la llista desplegable)]]="No binari",1,0)</f>
        <v>0</v>
      </c>
      <c r="CS887" s="73"/>
      <c r="CT887" s="63">
        <f t="shared" si="208"/>
        <v>0</v>
      </c>
      <c r="CU887" s="64">
        <f t="shared" si="215"/>
        <v>0</v>
      </c>
      <c r="CW887" s="64">
        <f t="shared" si="216"/>
        <v>0</v>
      </c>
      <c r="CX887" s="64">
        <f t="shared" si="217"/>
        <v>0</v>
      </c>
      <c r="CY887" s="64">
        <f t="shared" si="218"/>
        <v>0</v>
      </c>
      <c r="CZ887" s="64">
        <f t="shared" si="219"/>
        <v>0</v>
      </c>
      <c r="DB887" s="64">
        <f t="shared" si="220"/>
        <v>0</v>
      </c>
      <c r="DC887" s="64">
        <f t="shared" si="221"/>
        <v>0</v>
      </c>
      <c r="DD887" s="64">
        <f t="shared" si="222"/>
        <v>0</v>
      </c>
      <c r="DE887" s="64">
        <f t="shared" si="223"/>
        <v>0</v>
      </c>
    </row>
    <row r="888" spans="2:109" x14ac:dyDescent="0.3">
      <c r="B888" s="167"/>
      <c r="C888" s="186"/>
      <c r="D888" s="2"/>
      <c r="E888" s="67"/>
      <c r="F888" s="5"/>
      <c r="G888" s="5"/>
      <c r="H888" s="187"/>
      <c r="I888" s="111" t="str">
        <f ca="1">IF(Taula1[[#This Row],[Data naixement (format dd/mm/aaaa)]]="","0",DATEDIF(Taula1[[#This Row],[Data naixement (format dd/mm/aaaa)]],TODAY(),"Y"))</f>
        <v>0</v>
      </c>
      <c r="J888" s="6"/>
      <c r="K888" s="6"/>
      <c r="L888" s="6"/>
      <c r="M888" s="6"/>
      <c r="N888" s="56"/>
      <c r="O888" s="56"/>
      <c r="P888" s="56"/>
      <c r="Q888" s="6"/>
      <c r="R888" s="7"/>
      <c r="S888" s="143">
        <f>Taula1[[#This Row],[Mesos naturals sencers treballats període justificat (01/01/2023 - 31/03/2023)]]</f>
        <v>0</v>
      </c>
      <c r="T888" s="194">
        <f>Taula1[[#This Row],[Dies treballats període justificat (01/01/2023 - 31/03/2023)              no comptabilitzats com a mes natural sencer]]</f>
        <v>0</v>
      </c>
      <c r="U888" s="12"/>
      <c r="V888" s="7"/>
      <c r="W888" s="188"/>
      <c r="X888" s="188"/>
      <c r="Y888" s="188"/>
      <c r="Z888" s="188"/>
      <c r="AA888" s="190"/>
      <c r="AB888" s="143">
        <f>Taula1[[#This Row],[Grup justificat     (fer servir opcions de la llista desplegable)]]</f>
        <v>0</v>
      </c>
      <c r="AC888" s="182"/>
      <c r="AD888" s="39"/>
      <c r="AE888" s="131">
        <f>ROUND((AF888/100)*756*Taula1[[#This Row],[Mesos naturals sencers treballats període justificat (01/01/2023 - 31/03/2023)]],2)</f>
        <v>0</v>
      </c>
      <c r="AF888" s="81">
        <f>Taula1[[#This Row],[% Jornada segons contracte
(no posar el símbol %) ]]-Taula1[[#This Row],[% Reducció salari per baix rendiment        (no posar el símbol %)]]</f>
        <v>0</v>
      </c>
      <c r="AG888" s="131">
        <f>ROUND((AH888/100)*24.8547945*Taula1[[#This Row],[Dies treballats període justificat (01/01/2023 - 31/03/2023)              no comptabilitzats com a mes natural sencer]],2)</f>
        <v>0</v>
      </c>
      <c r="AH888" s="79">
        <f>Taula1[[#This Row],[% Jornada segons contracte
(no posar el símbol %) ]]-Taula1[[#This Row],[% Reducció salari per baix rendiment        (no posar el símbol %)]]</f>
        <v>0</v>
      </c>
      <c r="AI888" s="131">
        <f t="shared" si="209"/>
        <v>0</v>
      </c>
      <c r="AJ888" s="39"/>
      <c r="AK888" s="131">
        <f>ROUND((AL888/100)*756*Taula1[[#This Row],[Espai reservat Administració  (mesos)]],2)</f>
        <v>0</v>
      </c>
      <c r="AL888" s="81">
        <f>Taula1[[#This Row],[% Jornada segons contracte
(no posar el símbol %) ]]-Taula1[[#This Row],[% Reducció salari per baix rendiment        (no posar el símbol %)]]</f>
        <v>0</v>
      </c>
      <c r="AM888" s="131">
        <f>ROUND((AN888/100)*24.8547945*Taula1[[#This Row],[Espai reservat Administració (dies)]],2)</f>
        <v>0</v>
      </c>
      <c r="AN888" s="79">
        <f>Taula1[[#This Row],[% Jornada segons contracte
(no posar el símbol %) ]]-Taula1[[#This Row],[% Reducció salari per baix rendiment        (no posar el símbol %)]]</f>
        <v>0</v>
      </c>
      <c r="AO888" s="131">
        <f t="shared" si="210"/>
        <v>0</v>
      </c>
      <c r="AP888" s="87"/>
      <c r="AQ888" s="137">
        <f>ROUND((AR888/100)*693*Taula1[[#This Row],[Mesos naturals sencers treballats període justificat (01/01/2023 - 31/03/2023)]],2)</f>
        <v>0</v>
      </c>
      <c r="AR888" s="90">
        <f>Taula1[[#This Row],[% Jornada segons contracte
(no posar el símbol %) ]]-Taula1[[#This Row],[% Reducció salari per baix rendiment        (no posar el símbol %)]]</f>
        <v>0</v>
      </c>
      <c r="AS888" s="137">
        <f>ROUND((AT888/100)*22.78356164*Taula1[[#This Row],[Dies treballats període justificat (01/01/2023 - 31/03/2023)              no comptabilitzats com a mes natural sencer]],2)</f>
        <v>0</v>
      </c>
      <c r="AT888" s="90">
        <f>Taula1[[#This Row],[% Jornada segons contracte
(no posar el símbol %) ]]-Taula1[[#This Row],[% Reducció salari per baix rendiment        (no posar el símbol %)]]</f>
        <v>0</v>
      </c>
      <c r="AU888" s="137">
        <f t="shared" si="211"/>
        <v>0</v>
      </c>
      <c r="AV888" s="87"/>
      <c r="AW888" s="136">
        <f>ROUND((AX888/100)*693*Taula1[[#This Row],[Espai reservat Administració  (mesos)]],2)</f>
        <v>0</v>
      </c>
      <c r="AX888" s="90">
        <f>Taula1[[#This Row],[% Jornada segons contracte
(no posar el símbol %) ]]-Taula1[[#This Row],[% Reducció salari per baix rendiment        (no posar el símbol %)]]</f>
        <v>0</v>
      </c>
      <c r="AY888" s="131">
        <f>ROUND((AZ888/100)*22.78356164*Taula1[[#This Row],[Espai reservat Administració (dies)]],2)</f>
        <v>0</v>
      </c>
      <c r="AZ888" s="81">
        <f>Taula1[[#This Row],[% Jornada segons contracte
(no posar el símbol %) ]]-Taula1[[#This Row],[% Reducció salari per baix rendiment        (no posar el símbol %)]]</f>
        <v>0</v>
      </c>
      <c r="BA888" s="82">
        <f t="shared" si="212"/>
        <v>0</v>
      </c>
      <c r="BB888" s="41"/>
      <c r="BC888" s="131">
        <f>IF(Taula1[[#This Row],[Grup justificat     (fer servir opcions de la llista desplegable)]]=1,AI888,0)</f>
        <v>0</v>
      </c>
      <c r="BD888" s="131">
        <f>IF(Taula1[[#This Row],[Grup justificat     (fer servir opcions de la llista desplegable)]]=2,AU888,0)</f>
        <v>0</v>
      </c>
      <c r="BE888" s="41"/>
      <c r="BF888" s="131">
        <f>IF(Taula1[[#This Row],[Espai reservat Administració]]=1,AO888,0)</f>
        <v>0</v>
      </c>
      <c r="BG888" s="82">
        <f>IF(Taula1[[#This Row],[Espai reservat Administració]]=2,BA888,0)</f>
        <v>0</v>
      </c>
      <c r="BH888" s="41"/>
      <c r="BI888" s="126">
        <f>IF(Taula1[[#This Row],[Grup justificat     (fer servir opcions de la llista desplegable)]]=1,1,0)</f>
        <v>0</v>
      </c>
      <c r="BJ888" s="126">
        <f>IF(Taula1[[#This Row],[Espai reservat Administració]]=1,1,0)</f>
        <v>0</v>
      </c>
      <c r="BK888" s="111"/>
      <c r="BL888" s="126">
        <f>IF(Taula1[[#This Row],[Grup justificat     (fer servir opcions de la llista desplegable)]]=2,1,0)</f>
        <v>0</v>
      </c>
      <c r="BM888" s="126">
        <f>IF(Taula1[[#This Row],[Espai reservat Administració]]=2,1,0)</f>
        <v>0</v>
      </c>
      <c r="BN888" s="73"/>
      <c r="BO888" s="73"/>
      <c r="BP888" s="73"/>
      <c r="BQ888" s="73"/>
      <c r="BR888" s="73"/>
      <c r="BS888" s="73"/>
      <c r="BT888" s="73"/>
      <c r="BU888" s="73"/>
      <c r="BV888" s="73"/>
      <c r="BW888" s="73"/>
      <c r="BX888" s="73"/>
      <c r="BY888" s="73"/>
      <c r="BZ888" s="73"/>
      <c r="CA888" s="73"/>
      <c r="CB888" s="73"/>
      <c r="CC888" s="73"/>
      <c r="CD888" s="73"/>
      <c r="CE888" s="73"/>
      <c r="CF888" s="73"/>
      <c r="CG888" s="63">
        <f t="shared" si="213"/>
        <v>0</v>
      </c>
      <c r="CH888" s="63">
        <f t="shared" si="214"/>
        <v>0</v>
      </c>
      <c r="CI888" s="73"/>
      <c r="CJ888" s="63">
        <f>IF(Taula1[[#This Row],[Tipus de contracte                                  (fer servir opcions de la llista desplegable)]]="Indefinit",1,0)</f>
        <v>0</v>
      </c>
      <c r="CK888" s="63">
        <f>IF(Taula1[[#This Row],[Tipus de contracte                                  (fer servir opcions de la llista desplegable)]]="Temporal, igual o superior a 6 mesos",1,0)</f>
        <v>0</v>
      </c>
      <c r="CL888" s="63">
        <f>IF(Taula1[[#This Row],[Tipus de contracte                                  (fer servir opcions de la llista desplegable)]]="Substitució per IT",1,0)</f>
        <v>0</v>
      </c>
      <c r="CM888" s="73"/>
      <c r="CN888" s="63">
        <f>IF(Taula1[[#This Row],[Relació llocs de treball]]&gt;=1,1,0)</f>
        <v>0</v>
      </c>
      <c r="CO888" s="73"/>
      <c r="CP888" s="63">
        <f>IF(Taula1[[#This Row],[Identitat de gènere                                                          (fer servir opcions de la llista desplegable)]]="Home",1,0)</f>
        <v>0</v>
      </c>
      <c r="CQ888" s="63">
        <f>IF(Taula1[[#This Row],[Identitat de gènere                                                          (fer servir opcions de la llista desplegable)]]="Dona",1,0)</f>
        <v>0</v>
      </c>
      <c r="CR888" s="63">
        <f>IF(Taula1[[#This Row],[Identitat de gènere                                                          (fer servir opcions de la llista desplegable)]]="No binari",1,0)</f>
        <v>0</v>
      </c>
      <c r="CS888" s="73"/>
      <c r="CT888" s="63">
        <f t="shared" si="208"/>
        <v>0</v>
      </c>
      <c r="CU888" s="64">
        <f t="shared" si="215"/>
        <v>0</v>
      </c>
      <c r="CW888" s="64">
        <f t="shared" si="216"/>
        <v>0</v>
      </c>
      <c r="CX888" s="64">
        <f t="shared" si="217"/>
        <v>0</v>
      </c>
      <c r="CY888" s="64">
        <f t="shared" si="218"/>
        <v>0</v>
      </c>
      <c r="CZ888" s="64">
        <f t="shared" si="219"/>
        <v>0</v>
      </c>
      <c r="DB888" s="64">
        <f t="shared" si="220"/>
        <v>0</v>
      </c>
      <c r="DC888" s="64">
        <f t="shared" si="221"/>
        <v>0</v>
      </c>
      <c r="DD888" s="64">
        <f t="shared" si="222"/>
        <v>0</v>
      </c>
      <c r="DE888" s="64">
        <f t="shared" si="223"/>
        <v>0</v>
      </c>
    </row>
    <row r="889" spans="2:109" x14ac:dyDescent="0.3">
      <c r="B889" s="167"/>
      <c r="C889" s="186"/>
      <c r="D889" s="2"/>
      <c r="E889" s="67"/>
      <c r="F889" s="5"/>
      <c r="G889" s="5"/>
      <c r="H889" s="187"/>
      <c r="I889" s="111" t="str">
        <f ca="1">IF(Taula1[[#This Row],[Data naixement (format dd/mm/aaaa)]]="","0",DATEDIF(Taula1[[#This Row],[Data naixement (format dd/mm/aaaa)]],TODAY(),"Y"))</f>
        <v>0</v>
      </c>
      <c r="J889" s="6"/>
      <c r="K889" s="6"/>
      <c r="L889" s="6"/>
      <c r="M889" s="6"/>
      <c r="N889" s="56"/>
      <c r="O889" s="56"/>
      <c r="P889" s="56"/>
      <c r="Q889" s="6"/>
      <c r="R889" s="7"/>
      <c r="S889" s="143">
        <f>Taula1[[#This Row],[Mesos naturals sencers treballats període justificat (01/01/2023 - 31/03/2023)]]</f>
        <v>0</v>
      </c>
      <c r="T889" s="194">
        <f>Taula1[[#This Row],[Dies treballats període justificat (01/01/2023 - 31/03/2023)              no comptabilitzats com a mes natural sencer]]</f>
        <v>0</v>
      </c>
      <c r="U889" s="12"/>
      <c r="V889" s="7"/>
      <c r="W889" s="188"/>
      <c r="X889" s="188"/>
      <c r="Y889" s="188"/>
      <c r="Z889" s="188"/>
      <c r="AA889" s="190"/>
      <c r="AB889" s="143">
        <f>Taula1[[#This Row],[Grup justificat     (fer servir opcions de la llista desplegable)]]</f>
        <v>0</v>
      </c>
      <c r="AC889" s="182"/>
      <c r="AD889" s="39"/>
      <c r="AE889" s="131">
        <f>ROUND((AF889/100)*756*Taula1[[#This Row],[Mesos naturals sencers treballats període justificat (01/01/2023 - 31/03/2023)]],2)</f>
        <v>0</v>
      </c>
      <c r="AF889" s="81">
        <f>Taula1[[#This Row],[% Jornada segons contracte
(no posar el símbol %) ]]-Taula1[[#This Row],[% Reducció salari per baix rendiment        (no posar el símbol %)]]</f>
        <v>0</v>
      </c>
      <c r="AG889" s="131">
        <f>ROUND((AH889/100)*24.8547945*Taula1[[#This Row],[Dies treballats període justificat (01/01/2023 - 31/03/2023)              no comptabilitzats com a mes natural sencer]],2)</f>
        <v>0</v>
      </c>
      <c r="AH889" s="79">
        <f>Taula1[[#This Row],[% Jornada segons contracte
(no posar el símbol %) ]]-Taula1[[#This Row],[% Reducció salari per baix rendiment        (no posar el símbol %)]]</f>
        <v>0</v>
      </c>
      <c r="AI889" s="131">
        <f t="shared" si="209"/>
        <v>0</v>
      </c>
      <c r="AJ889" s="39"/>
      <c r="AK889" s="131">
        <f>ROUND((AL889/100)*756*Taula1[[#This Row],[Espai reservat Administració  (mesos)]],2)</f>
        <v>0</v>
      </c>
      <c r="AL889" s="81">
        <f>Taula1[[#This Row],[% Jornada segons contracte
(no posar el símbol %) ]]-Taula1[[#This Row],[% Reducció salari per baix rendiment        (no posar el símbol %)]]</f>
        <v>0</v>
      </c>
      <c r="AM889" s="131">
        <f>ROUND((AN889/100)*24.8547945*Taula1[[#This Row],[Espai reservat Administració (dies)]],2)</f>
        <v>0</v>
      </c>
      <c r="AN889" s="79">
        <f>Taula1[[#This Row],[% Jornada segons contracte
(no posar el símbol %) ]]-Taula1[[#This Row],[% Reducció salari per baix rendiment        (no posar el símbol %)]]</f>
        <v>0</v>
      </c>
      <c r="AO889" s="131">
        <f t="shared" si="210"/>
        <v>0</v>
      </c>
      <c r="AP889" s="87"/>
      <c r="AQ889" s="137">
        <f>ROUND((AR889/100)*693*Taula1[[#This Row],[Mesos naturals sencers treballats període justificat (01/01/2023 - 31/03/2023)]],2)</f>
        <v>0</v>
      </c>
      <c r="AR889" s="90">
        <f>Taula1[[#This Row],[% Jornada segons contracte
(no posar el símbol %) ]]-Taula1[[#This Row],[% Reducció salari per baix rendiment        (no posar el símbol %)]]</f>
        <v>0</v>
      </c>
      <c r="AS889" s="137">
        <f>ROUND((AT889/100)*22.78356164*Taula1[[#This Row],[Dies treballats període justificat (01/01/2023 - 31/03/2023)              no comptabilitzats com a mes natural sencer]],2)</f>
        <v>0</v>
      </c>
      <c r="AT889" s="90">
        <f>Taula1[[#This Row],[% Jornada segons contracte
(no posar el símbol %) ]]-Taula1[[#This Row],[% Reducció salari per baix rendiment        (no posar el símbol %)]]</f>
        <v>0</v>
      </c>
      <c r="AU889" s="137">
        <f t="shared" si="211"/>
        <v>0</v>
      </c>
      <c r="AV889" s="87"/>
      <c r="AW889" s="136">
        <f>ROUND((AX889/100)*693*Taula1[[#This Row],[Espai reservat Administració  (mesos)]],2)</f>
        <v>0</v>
      </c>
      <c r="AX889" s="90">
        <f>Taula1[[#This Row],[% Jornada segons contracte
(no posar el símbol %) ]]-Taula1[[#This Row],[% Reducció salari per baix rendiment        (no posar el símbol %)]]</f>
        <v>0</v>
      </c>
      <c r="AY889" s="131">
        <f>ROUND((AZ889/100)*22.78356164*Taula1[[#This Row],[Espai reservat Administració (dies)]],2)</f>
        <v>0</v>
      </c>
      <c r="AZ889" s="81">
        <f>Taula1[[#This Row],[% Jornada segons contracte
(no posar el símbol %) ]]-Taula1[[#This Row],[% Reducció salari per baix rendiment        (no posar el símbol %)]]</f>
        <v>0</v>
      </c>
      <c r="BA889" s="82">
        <f t="shared" si="212"/>
        <v>0</v>
      </c>
      <c r="BB889" s="41"/>
      <c r="BC889" s="131">
        <f>IF(Taula1[[#This Row],[Grup justificat     (fer servir opcions de la llista desplegable)]]=1,AI889,0)</f>
        <v>0</v>
      </c>
      <c r="BD889" s="131">
        <f>IF(Taula1[[#This Row],[Grup justificat     (fer servir opcions de la llista desplegable)]]=2,AU889,0)</f>
        <v>0</v>
      </c>
      <c r="BE889" s="41"/>
      <c r="BF889" s="131">
        <f>IF(Taula1[[#This Row],[Espai reservat Administració]]=1,AO889,0)</f>
        <v>0</v>
      </c>
      <c r="BG889" s="82">
        <f>IF(Taula1[[#This Row],[Espai reservat Administració]]=2,BA889,0)</f>
        <v>0</v>
      </c>
      <c r="BH889" s="41"/>
      <c r="BI889" s="126">
        <f>IF(Taula1[[#This Row],[Grup justificat     (fer servir opcions de la llista desplegable)]]=1,1,0)</f>
        <v>0</v>
      </c>
      <c r="BJ889" s="126">
        <f>IF(Taula1[[#This Row],[Espai reservat Administració]]=1,1,0)</f>
        <v>0</v>
      </c>
      <c r="BK889" s="111"/>
      <c r="BL889" s="126">
        <f>IF(Taula1[[#This Row],[Grup justificat     (fer servir opcions de la llista desplegable)]]=2,1,0)</f>
        <v>0</v>
      </c>
      <c r="BM889" s="126">
        <f>IF(Taula1[[#This Row],[Espai reservat Administració]]=2,1,0)</f>
        <v>0</v>
      </c>
      <c r="BN889" s="73"/>
      <c r="BO889" s="73"/>
      <c r="BP889" s="73"/>
      <c r="BQ889" s="73"/>
      <c r="BR889" s="73"/>
      <c r="BS889" s="73"/>
      <c r="BT889" s="73"/>
      <c r="BU889" s="73"/>
      <c r="BV889" s="73"/>
      <c r="BW889" s="73"/>
      <c r="BX889" s="73"/>
      <c r="BY889" s="73"/>
      <c r="BZ889" s="73"/>
      <c r="CA889" s="73"/>
      <c r="CB889" s="73"/>
      <c r="CC889" s="73"/>
      <c r="CD889" s="73"/>
      <c r="CE889" s="73"/>
      <c r="CF889" s="73"/>
      <c r="CG889" s="63">
        <f t="shared" si="213"/>
        <v>0</v>
      </c>
      <c r="CH889" s="63">
        <f t="shared" si="214"/>
        <v>0</v>
      </c>
      <c r="CI889" s="73"/>
      <c r="CJ889" s="63">
        <f>IF(Taula1[[#This Row],[Tipus de contracte                                  (fer servir opcions de la llista desplegable)]]="Indefinit",1,0)</f>
        <v>0</v>
      </c>
      <c r="CK889" s="63">
        <f>IF(Taula1[[#This Row],[Tipus de contracte                                  (fer servir opcions de la llista desplegable)]]="Temporal, igual o superior a 6 mesos",1,0)</f>
        <v>0</v>
      </c>
      <c r="CL889" s="63">
        <f>IF(Taula1[[#This Row],[Tipus de contracte                                  (fer servir opcions de la llista desplegable)]]="Substitució per IT",1,0)</f>
        <v>0</v>
      </c>
      <c r="CM889" s="73"/>
      <c r="CN889" s="63">
        <f>IF(Taula1[[#This Row],[Relació llocs de treball]]&gt;=1,1,0)</f>
        <v>0</v>
      </c>
      <c r="CO889" s="73"/>
      <c r="CP889" s="63">
        <f>IF(Taula1[[#This Row],[Identitat de gènere                                                          (fer servir opcions de la llista desplegable)]]="Home",1,0)</f>
        <v>0</v>
      </c>
      <c r="CQ889" s="63">
        <f>IF(Taula1[[#This Row],[Identitat de gènere                                                          (fer servir opcions de la llista desplegable)]]="Dona",1,0)</f>
        <v>0</v>
      </c>
      <c r="CR889" s="63">
        <f>IF(Taula1[[#This Row],[Identitat de gènere                                                          (fer servir opcions de la llista desplegable)]]="No binari",1,0)</f>
        <v>0</v>
      </c>
      <c r="CS889" s="73"/>
      <c r="CT889" s="63">
        <f t="shared" si="208"/>
        <v>0</v>
      </c>
      <c r="CU889" s="64">
        <f t="shared" si="215"/>
        <v>0</v>
      </c>
      <c r="CW889" s="64">
        <f t="shared" si="216"/>
        <v>0</v>
      </c>
      <c r="CX889" s="64">
        <f t="shared" si="217"/>
        <v>0</v>
      </c>
      <c r="CY889" s="64">
        <f t="shared" si="218"/>
        <v>0</v>
      </c>
      <c r="CZ889" s="64">
        <f t="shared" si="219"/>
        <v>0</v>
      </c>
      <c r="DB889" s="64">
        <f t="shared" si="220"/>
        <v>0</v>
      </c>
      <c r="DC889" s="64">
        <f t="shared" si="221"/>
        <v>0</v>
      </c>
      <c r="DD889" s="64">
        <f t="shared" si="222"/>
        <v>0</v>
      </c>
      <c r="DE889" s="64">
        <f t="shared" si="223"/>
        <v>0</v>
      </c>
    </row>
    <row r="890" spans="2:109" x14ac:dyDescent="0.3">
      <c r="B890" s="167"/>
      <c r="C890" s="186"/>
      <c r="D890" s="2"/>
      <c r="E890" s="67"/>
      <c r="F890" s="5"/>
      <c r="G890" s="5"/>
      <c r="H890" s="187"/>
      <c r="I890" s="111" t="str">
        <f ca="1">IF(Taula1[[#This Row],[Data naixement (format dd/mm/aaaa)]]="","0",DATEDIF(Taula1[[#This Row],[Data naixement (format dd/mm/aaaa)]],TODAY(),"Y"))</f>
        <v>0</v>
      </c>
      <c r="J890" s="6"/>
      <c r="K890" s="6"/>
      <c r="L890" s="6"/>
      <c r="M890" s="6"/>
      <c r="N890" s="56"/>
      <c r="O890" s="56"/>
      <c r="P890" s="56"/>
      <c r="Q890" s="6"/>
      <c r="R890" s="7"/>
      <c r="S890" s="143">
        <f>Taula1[[#This Row],[Mesos naturals sencers treballats període justificat (01/01/2023 - 31/03/2023)]]</f>
        <v>0</v>
      </c>
      <c r="T890" s="194">
        <f>Taula1[[#This Row],[Dies treballats període justificat (01/01/2023 - 31/03/2023)              no comptabilitzats com a mes natural sencer]]</f>
        <v>0</v>
      </c>
      <c r="U890" s="12"/>
      <c r="V890" s="7"/>
      <c r="W890" s="188"/>
      <c r="X890" s="188"/>
      <c r="Y890" s="188"/>
      <c r="Z890" s="188"/>
      <c r="AA890" s="190"/>
      <c r="AB890" s="143">
        <f>Taula1[[#This Row],[Grup justificat     (fer servir opcions de la llista desplegable)]]</f>
        <v>0</v>
      </c>
      <c r="AC890" s="182"/>
      <c r="AD890" s="39"/>
      <c r="AE890" s="131">
        <f>ROUND((AF890/100)*756*Taula1[[#This Row],[Mesos naturals sencers treballats període justificat (01/01/2023 - 31/03/2023)]],2)</f>
        <v>0</v>
      </c>
      <c r="AF890" s="81">
        <f>Taula1[[#This Row],[% Jornada segons contracte
(no posar el símbol %) ]]-Taula1[[#This Row],[% Reducció salari per baix rendiment        (no posar el símbol %)]]</f>
        <v>0</v>
      </c>
      <c r="AG890" s="131">
        <f>ROUND((AH890/100)*24.8547945*Taula1[[#This Row],[Dies treballats període justificat (01/01/2023 - 31/03/2023)              no comptabilitzats com a mes natural sencer]],2)</f>
        <v>0</v>
      </c>
      <c r="AH890" s="79">
        <f>Taula1[[#This Row],[% Jornada segons contracte
(no posar el símbol %) ]]-Taula1[[#This Row],[% Reducció salari per baix rendiment        (no posar el símbol %)]]</f>
        <v>0</v>
      </c>
      <c r="AI890" s="131">
        <f t="shared" si="209"/>
        <v>0</v>
      </c>
      <c r="AJ890" s="39"/>
      <c r="AK890" s="131">
        <f>ROUND((AL890/100)*756*Taula1[[#This Row],[Espai reservat Administració  (mesos)]],2)</f>
        <v>0</v>
      </c>
      <c r="AL890" s="81">
        <f>Taula1[[#This Row],[% Jornada segons contracte
(no posar el símbol %) ]]-Taula1[[#This Row],[% Reducció salari per baix rendiment        (no posar el símbol %)]]</f>
        <v>0</v>
      </c>
      <c r="AM890" s="131">
        <f>ROUND((AN890/100)*24.8547945*Taula1[[#This Row],[Espai reservat Administració (dies)]],2)</f>
        <v>0</v>
      </c>
      <c r="AN890" s="79">
        <f>Taula1[[#This Row],[% Jornada segons contracte
(no posar el símbol %) ]]-Taula1[[#This Row],[% Reducció salari per baix rendiment        (no posar el símbol %)]]</f>
        <v>0</v>
      </c>
      <c r="AO890" s="131">
        <f t="shared" si="210"/>
        <v>0</v>
      </c>
      <c r="AP890" s="87"/>
      <c r="AQ890" s="137">
        <f>ROUND((AR890/100)*693*Taula1[[#This Row],[Mesos naturals sencers treballats període justificat (01/01/2023 - 31/03/2023)]],2)</f>
        <v>0</v>
      </c>
      <c r="AR890" s="90">
        <f>Taula1[[#This Row],[% Jornada segons contracte
(no posar el símbol %) ]]-Taula1[[#This Row],[% Reducció salari per baix rendiment        (no posar el símbol %)]]</f>
        <v>0</v>
      </c>
      <c r="AS890" s="137">
        <f>ROUND((AT890/100)*22.78356164*Taula1[[#This Row],[Dies treballats període justificat (01/01/2023 - 31/03/2023)              no comptabilitzats com a mes natural sencer]],2)</f>
        <v>0</v>
      </c>
      <c r="AT890" s="90">
        <f>Taula1[[#This Row],[% Jornada segons contracte
(no posar el símbol %) ]]-Taula1[[#This Row],[% Reducció salari per baix rendiment        (no posar el símbol %)]]</f>
        <v>0</v>
      </c>
      <c r="AU890" s="137">
        <f t="shared" si="211"/>
        <v>0</v>
      </c>
      <c r="AV890" s="87"/>
      <c r="AW890" s="136">
        <f>ROUND((AX890/100)*693*Taula1[[#This Row],[Espai reservat Administració  (mesos)]],2)</f>
        <v>0</v>
      </c>
      <c r="AX890" s="90">
        <f>Taula1[[#This Row],[% Jornada segons contracte
(no posar el símbol %) ]]-Taula1[[#This Row],[% Reducció salari per baix rendiment        (no posar el símbol %)]]</f>
        <v>0</v>
      </c>
      <c r="AY890" s="131">
        <f>ROUND((AZ890/100)*22.78356164*Taula1[[#This Row],[Espai reservat Administració (dies)]],2)</f>
        <v>0</v>
      </c>
      <c r="AZ890" s="81">
        <f>Taula1[[#This Row],[% Jornada segons contracte
(no posar el símbol %) ]]-Taula1[[#This Row],[% Reducció salari per baix rendiment        (no posar el símbol %)]]</f>
        <v>0</v>
      </c>
      <c r="BA890" s="82">
        <f t="shared" si="212"/>
        <v>0</v>
      </c>
      <c r="BB890" s="41"/>
      <c r="BC890" s="131">
        <f>IF(Taula1[[#This Row],[Grup justificat     (fer servir opcions de la llista desplegable)]]=1,AI890,0)</f>
        <v>0</v>
      </c>
      <c r="BD890" s="131">
        <f>IF(Taula1[[#This Row],[Grup justificat     (fer servir opcions de la llista desplegable)]]=2,AU890,0)</f>
        <v>0</v>
      </c>
      <c r="BE890" s="41"/>
      <c r="BF890" s="131">
        <f>IF(Taula1[[#This Row],[Espai reservat Administració]]=1,AO890,0)</f>
        <v>0</v>
      </c>
      <c r="BG890" s="82">
        <f>IF(Taula1[[#This Row],[Espai reservat Administració]]=2,BA890,0)</f>
        <v>0</v>
      </c>
      <c r="BH890" s="41"/>
      <c r="BI890" s="126">
        <f>IF(Taula1[[#This Row],[Grup justificat     (fer servir opcions de la llista desplegable)]]=1,1,0)</f>
        <v>0</v>
      </c>
      <c r="BJ890" s="126">
        <f>IF(Taula1[[#This Row],[Espai reservat Administració]]=1,1,0)</f>
        <v>0</v>
      </c>
      <c r="BK890" s="111"/>
      <c r="BL890" s="126">
        <f>IF(Taula1[[#This Row],[Grup justificat     (fer servir opcions de la llista desplegable)]]=2,1,0)</f>
        <v>0</v>
      </c>
      <c r="BM890" s="126">
        <f>IF(Taula1[[#This Row],[Espai reservat Administració]]=2,1,0)</f>
        <v>0</v>
      </c>
      <c r="BN890" s="73"/>
      <c r="BO890" s="73"/>
      <c r="BP890" s="73"/>
      <c r="BQ890" s="73"/>
      <c r="BR890" s="73"/>
      <c r="BS890" s="73"/>
      <c r="BT890" s="73"/>
      <c r="BU890" s="73"/>
      <c r="BV890" s="73"/>
      <c r="BW890" s="73"/>
      <c r="BX890" s="73"/>
      <c r="BY890" s="73"/>
      <c r="BZ890" s="73"/>
      <c r="CA890" s="73"/>
      <c r="CB890" s="73"/>
      <c r="CC890" s="73"/>
      <c r="CD890" s="73"/>
      <c r="CE890" s="73"/>
      <c r="CF890" s="73"/>
      <c r="CG890" s="63">
        <f t="shared" si="213"/>
        <v>0</v>
      </c>
      <c r="CH890" s="63">
        <f t="shared" si="214"/>
        <v>0</v>
      </c>
      <c r="CI890" s="73"/>
      <c r="CJ890" s="63">
        <f>IF(Taula1[[#This Row],[Tipus de contracte                                  (fer servir opcions de la llista desplegable)]]="Indefinit",1,0)</f>
        <v>0</v>
      </c>
      <c r="CK890" s="63">
        <f>IF(Taula1[[#This Row],[Tipus de contracte                                  (fer servir opcions de la llista desplegable)]]="Temporal, igual o superior a 6 mesos",1,0)</f>
        <v>0</v>
      </c>
      <c r="CL890" s="63">
        <f>IF(Taula1[[#This Row],[Tipus de contracte                                  (fer servir opcions de la llista desplegable)]]="Substitució per IT",1,0)</f>
        <v>0</v>
      </c>
      <c r="CM890" s="73"/>
      <c r="CN890" s="63">
        <f>IF(Taula1[[#This Row],[Relació llocs de treball]]&gt;=1,1,0)</f>
        <v>0</v>
      </c>
      <c r="CO890" s="73"/>
      <c r="CP890" s="63">
        <f>IF(Taula1[[#This Row],[Identitat de gènere                                                          (fer servir opcions de la llista desplegable)]]="Home",1,0)</f>
        <v>0</v>
      </c>
      <c r="CQ890" s="63">
        <f>IF(Taula1[[#This Row],[Identitat de gènere                                                          (fer servir opcions de la llista desplegable)]]="Dona",1,0)</f>
        <v>0</v>
      </c>
      <c r="CR890" s="63">
        <f>IF(Taula1[[#This Row],[Identitat de gènere                                                          (fer servir opcions de la llista desplegable)]]="No binari",1,0)</f>
        <v>0</v>
      </c>
      <c r="CS890" s="73"/>
      <c r="CT890" s="63">
        <f t="shared" si="208"/>
        <v>0</v>
      </c>
      <c r="CU890" s="64">
        <f t="shared" si="215"/>
        <v>0</v>
      </c>
      <c r="CW890" s="64">
        <f t="shared" si="216"/>
        <v>0</v>
      </c>
      <c r="CX890" s="64">
        <f t="shared" si="217"/>
        <v>0</v>
      </c>
      <c r="CY890" s="64">
        <f t="shared" si="218"/>
        <v>0</v>
      </c>
      <c r="CZ890" s="64">
        <f t="shared" si="219"/>
        <v>0</v>
      </c>
      <c r="DB890" s="64">
        <f t="shared" si="220"/>
        <v>0</v>
      </c>
      <c r="DC890" s="64">
        <f t="shared" si="221"/>
        <v>0</v>
      </c>
      <c r="DD890" s="64">
        <f t="shared" si="222"/>
        <v>0</v>
      </c>
      <c r="DE890" s="64">
        <f t="shared" si="223"/>
        <v>0</v>
      </c>
    </row>
    <row r="891" spans="2:109" x14ac:dyDescent="0.3">
      <c r="B891" s="167"/>
      <c r="C891" s="186"/>
      <c r="D891" s="2"/>
      <c r="E891" s="67"/>
      <c r="F891" s="5"/>
      <c r="G891" s="5"/>
      <c r="H891" s="187"/>
      <c r="I891" s="111" t="str">
        <f ca="1">IF(Taula1[[#This Row],[Data naixement (format dd/mm/aaaa)]]="","0",DATEDIF(Taula1[[#This Row],[Data naixement (format dd/mm/aaaa)]],TODAY(),"Y"))</f>
        <v>0</v>
      </c>
      <c r="J891" s="6"/>
      <c r="K891" s="6"/>
      <c r="L891" s="6"/>
      <c r="M891" s="6"/>
      <c r="N891" s="56"/>
      <c r="O891" s="56"/>
      <c r="P891" s="56"/>
      <c r="Q891" s="6"/>
      <c r="R891" s="7"/>
      <c r="S891" s="143">
        <f>Taula1[[#This Row],[Mesos naturals sencers treballats període justificat (01/01/2023 - 31/03/2023)]]</f>
        <v>0</v>
      </c>
      <c r="T891" s="194">
        <f>Taula1[[#This Row],[Dies treballats període justificat (01/01/2023 - 31/03/2023)              no comptabilitzats com a mes natural sencer]]</f>
        <v>0</v>
      </c>
      <c r="U891" s="12"/>
      <c r="V891" s="7"/>
      <c r="W891" s="188"/>
      <c r="X891" s="188"/>
      <c r="Y891" s="188"/>
      <c r="Z891" s="188"/>
      <c r="AA891" s="190"/>
      <c r="AB891" s="143">
        <f>Taula1[[#This Row],[Grup justificat     (fer servir opcions de la llista desplegable)]]</f>
        <v>0</v>
      </c>
      <c r="AC891" s="182"/>
      <c r="AD891" s="39"/>
      <c r="AE891" s="131">
        <f>ROUND((AF891/100)*756*Taula1[[#This Row],[Mesos naturals sencers treballats període justificat (01/01/2023 - 31/03/2023)]],2)</f>
        <v>0</v>
      </c>
      <c r="AF891" s="81">
        <f>Taula1[[#This Row],[% Jornada segons contracte
(no posar el símbol %) ]]-Taula1[[#This Row],[% Reducció salari per baix rendiment        (no posar el símbol %)]]</f>
        <v>0</v>
      </c>
      <c r="AG891" s="131">
        <f>ROUND((AH891/100)*24.8547945*Taula1[[#This Row],[Dies treballats període justificat (01/01/2023 - 31/03/2023)              no comptabilitzats com a mes natural sencer]],2)</f>
        <v>0</v>
      </c>
      <c r="AH891" s="79">
        <f>Taula1[[#This Row],[% Jornada segons contracte
(no posar el símbol %) ]]-Taula1[[#This Row],[% Reducció salari per baix rendiment        (no posar el símbol %)]]</f>
        <v>0</v>
      </c>
      <c r="AI891" s="131">
        <f t="shared" si="209"/>
        <v>0</v>
      </c>
      <c r="AJ891" s="39"/>
      <c r="AK891" s="131">
        <f>ROUND((AL891/100)*756*Taula1[[#This Row],[Espai reservat Administració  (mesos)]],2)</f>
        <v>0</v>
      </c>
      <c r="AL891" s="81">
        <f>Taula1[[#This Row],[% Jornada segons contracte
(no posar el símbol %) ]]-Taula1[[#This Row],[% Reducció salari per baix rendiment        (no posar el símbol %)]]</f>
        <v>0</v>
      </c>
      <c r="AM891" s="131">
        <f>ROUND((AN891/100)*24.8547945*Taula1[[#This Row],[Espai reservat Administració (dies)]],2)</f>
        <v>0</v>
      </c>
      <c r="AN891" s="79">
        <f>Taula1[[#This Row],[% Jornada segons contracte
(no posar el símbol %) ]]-Taula1[[#This Row],[% Reducció salari per baix rendiment        (no posar el símbol %)]]</f>
        <v>0</v>
      </c>
      <c r="AO891" s="131">
        <f t="shared" si="210"/>
        <v>0</v>
      </c>
      <c r="AP891" s="87"/>
      <c r="AQ891" s="137">
        <f>ROUND((AR891/100)*693*Taula1[[#This Row],[Mesos naturals sencers treballats període justificat (01/01/2023 - 31/03/2023)]],2)</f>
        <v>0</v>
      </c>
      <c r="AR891" s="90">
        <f>Taula1[[#This Row],[% Jornada segons contracte
(no posar el símbol %) ]]-Taula1[[#This Row],[% Reducció salari per baix rendiment        (no posar el símbol %)]]</f>
        <v>0</v>
      </c>
      <c r="AS891" s="137">
        <f>ROUND((AT891/100)*22.78356164*Taula1[[#This Row],[Dies treballats període justificat (01/01/2023 - 31/03/2023)              no comptabilitzats com a mes natural sencer]],2)</f>
        <v>0</v>
      </c>
      <c r="AT891" s="90">
        <f>Taula1[[#This Row],[% Jornada segons contracte
(no posar el símbol %) ]]-Taula1[[#This Row],[% Reducció salari per baix rendiment        (no posar el símbol %)]]</f>
        <v>0</v>
      </c>
      <c r="AU891" s="137">
        <f t="shared" si="211"/>
        <v>0</v>
      </c>
      <c r="AV891" s="87"/>
      <c r="AW891" s="136">
        <f>ROUND((AX891/100)*693*Taula1[[#This Row],[Espai reservat Administració  (mesos)]],2)</f>
        <v>0</v>
      </c>
      <c r="AX891" s="90">
        <f>Taula1[[#This Row],[% Jornada segons contracte
(no posar el símbol %) ]]-Taula1[[#This Row],[% Reducció salari per baix rendiment        (no posar el símbol %)]]</f>
        <v>0</v>
      </c>
      <c r="AY891" s="131">
        <f>ROUND((AZ891/100)*22.78356164*Taula1[[#This Row],[Espai reservat Administració (dies)]],2)</f>
        <v>0</v>
      </c>
      <c r="AZ891" s="81">
        <f>Taula1[[#This Row],[% Jornada segons contracte
(no posar el símbol %) ]]-Taula1[[#This Row],[% Reducció salari per baix rendiment        (no posar el símbol %)]]</f>
        <v>0</v>
      </c>
      <c r="BA891" s="82">
        <f t="shared" si="212"/>
        <v>0</v>
      </c>
      <c r="BB891" s="41"/>
      <c r="BC891" s="131">
        <f>IF(Taula1[[#This Row],[Grup justificat     (fer servir opcions de la llista desplegable)]]=1,AI891,0)</f>
        <v>0</v>
      </c>
      <c r="BD891" s="131">
        <f>IF(Taula1[[#This Row],[Grup justificat     (fer servir opcions de la llista desplegable)]]=2,AU891,0)</f>
        <v>0</v>
      </c>
      <c r="BE891" s="41"/>
      <c r="BF891" s="131">
        <f>IF(Taula1[[#This Row],[Espai reservat Administració]]=1,AO891,0)</f>
        <v>0</v>
      </c>
      <c r="BG891" s="82">
        <f>IF(Taula1[[#This Row],[Espai reservat Administració]]=2,BA891,0)</f>
        <v>0</v>
      </c>
      <c r="BH891" s="41"/>
      <c r="BI891" s="126">
        <f>IF(Taula1[[#This Row],[Grup justificat     (fer servir opcions de la llista desplegable)]]=1,1,0)</f>
        <v>0</v>
      </c>
      <c r="BJ891" s="126">
        <f>IF(Taula1[[#This Row],[Espai reservat Administració]]=1,1,0)</f>
        <v>0</v>
      </c>
      <c r="BK891" s="111"/>
      <c r="BL891" s="126">
        <f>IF(Taula1[[#This Row],[Grup justificat     (fer servir opcions de la llista desplegable)]]=2,1,0)</f>
        <v>0</v>
      </c>
      <c r="BM891" s="126">
        <f>IF(Taula1[[#This Row],[Espai reservat Administració]]=2,1,0)</f>
        <v>0</v>
      </c>
      <c r="BN891" s="73"/>
      <c r="BO891" s="73"/>
      <c r="BP891" s="73"/>
      <c r="BQ891" s="73"/>
      <c r="BR891" s="73"/>
      <c r="BS891" s="73"/>
      <c r="BT891" s="73"/>
      <c r="BU891" s="73"/>
      <c r="BV891" s="73"/>
      <c r="BW891" s="73"/>
      <c r="BX891" s="73"/>
      <c r="BY891" s="73"/>
      <c r="BZ891" s="73"/>
      <c r="CA891" s="73"/>
      <c r="CB891" s="73"/>
      <c r="CC891" s="73"/>
      <c r="CD891" s="73"/>
      <c r="CE891" s="73"/>
      <c r="CF891" s="73"/>
      <c r="CG891" s="63">
        <f t="shared" si="213"/>
        <v>0</v>
      </c>
      <c r="CH891" s="63">
        <f t="shared" si="214"/>
        <v>0</v>
      </c>
      <c r="CI891" s="73"/>
      <c r="CJ891" s="63">
        <f>IF(Taula1[[#This Row],[Tipus de contracte                                  (fer servir opcions de la llista desplegable)]]="Indefinit",1,0)</f>
        <v>0</v>
      </c>
      <c r="CK891" s="63">
        <f>IF(Taula1[[#This Row],[Tipus de contracte                                  (fer servir opcions de la llista desplegable)]]="Temporal, igual o superior a 6 mesos",1,0)</f>
        <v>0</v>
      </c>
      <c r="CL891" s="63">
        <f>IF(Taula1[[#This Row],[Tipus de contracte                                  (fer servir opcions de la llista desplegable)]]="Substitució per IT",1,0)</f>
        <v>0</v>
      </c>
      <c r="CM891" s="73"/>
      <c r="CN891" s="63">
        <f>IF(Taula1[[#This Row],[Relació llocs de treball]]&gt;=1,1,0)</f>
        <v>0</v>
      </c>
      <c r="CO891" s="73"/>
      <c r="CP891" s="63">
        <f>IF(Taula1[[#This Row],[Identitat de gènere                                                          (fer servir opcions de la llista desplegable)]]="Home",1,0)</f>
        <v>0</v>
      </c>
      <c r="CQ891" s="63">
        <f>IF(Taula1[[#This Row],[Identitat de gènere                                                          (fer servir opcions de la llista desplegable)]]="Dona",1,0)</f>
        <v>0</v>
      </c>
      <c r="CR891" s="63">
        <f>IF(Taula1[[#This Row],[Identitat de gènere                                                          (fer servir opcions de la llista desplegable)]]="No binari",1,0)</f>
        <v>0</v>
      </c>
      <c r="CS891" s="73"/>
      <c r="CT891" s="63">
        <f t="shared" si="208"/>
        <v>0</v>
      </c>
      <c r="CU891" s="64">
        <f t="shared" si="215"/>
        <v>0</v>
      </c>
      <c r="CW891" s="64">
        <f t="shared" si="216"/>
        <v>0</v>
      </c>
      <c r="CX891" s="64">
        <f t="shared" si="217"/>
        <v>0</v>
      </c>
      <c r="CY891" s="64">
        <f t="shared" si="218"/>
        <v>0</v>
      </c>
      <c r="CZ891" s="64">
        <f t="shared" si="219"/>
        <v>0</v>
      </c>
      <c r="DB891" s="64">
        <f t="shared" si="220"/>
        <v>0</v>
      </c>
      <c r="DC891" s="64">
        <f t="shared" si="221"/>
        <v>0</v>
      </c>
      <c r="DD891" s="64">
        <f t="shared" si="222"/>
        <v>0</v>
      </c>
      <c r="DE891" s="64">
        <f t="shared" si="223"/>
        <v>0</v>
      </c>
    </row>
    <row r="892" spans="2:109" x14ac:dyDescent="0.3">
      <c r="B892" s="167"/>
      <c r="C892" s="186"/>
      <c r="D892" s="2"/>
      <c r="E892" s="67"/>
      <c r="F892" s="5"/>
      <c r="G892" s="5"/>
      <c r="H892" s="187"/>
      <c r="I892" s="111" t="str">
        <f ca="1">IF(Taula1[[#This Row],[Data naixement (format dd/mm/aaaa)]]="","0",DATEDIF(Taula1[[#This Row],[Data naixement (format dd/mm/aaaa)]],TODAY(),"Y"))</f>
        <v>0</v>
      </c>
      <c r="J892" s="6"/>
      <c r="K892" s="6"/>
      <c r="L892" s="6"/>
      <c r="M892" s="6"/>
      <c r="N892" s="56"/>
      <c r="O892" s="56"/>
      <c r="P892" s="56"/>
      <c r="Q892" s="6"/>
      <c r="R892" s="7"/>
      <c r="S892" s="143">
        <f>Taula1[[#This Row],[Mesos naturals sencers treballats període justificat (01/01/2023 - 31/03/2023)]]</f>
        <v>0</v>
      </c>
      <c r="T892" s="194">
        <f>Taula1[[#This Row],[Dies treballats període justificat (01/01/2023 - 31/03/2023)              no comptabilitzats com a mes natural sencer]]</f>
        <v>0</v>
      </c>
      <c r="U892" s="12"/>
      <c r="V892" s="7"/>
      <c r="W892" s="188"/>
      <c r="X892" s="188"/>
      <c r="Y892" s="188"/>
      <c r="Z892" s="188"/>
      <c r="AA892" s="190"/>
      <c r="AB892" s="143">
        <f>Taula1[[#This Row],[Grup justificat     (fer servir opcions de la llista desplegable)]]</f>
        <v>0</v>
      </c>
      <c r="AC892" s="182"/>
      <c r="AD892" s="39"/>
      <c r="AE892" s="131">
        <f>ROUND((AF892/100)*756*Taula1[[#This Row],[Mesos naturals sencers treballats període justificat (01/01/2023 - 31/03/2023)]],2)</f>
        <v>0</v>
      </c>
      <c r="AF892" s="81">
        <f>Taula1[[#This Row],[% Jornada segons contracte
(no posar el símbol %) ]]-Taula1[[#This Row],[% Reducció salari per baix rendiment        (no posar el símbol %)]]</f>
        <v>0</v>
      </c>
      <c r="AG892" s="131">
        <f>ROUND((AH892/100)*24.8547945*Taula1[[#This Row],[Dies treballats període justificat (01/01/2023 - 31/03/2023)              no comptabilitzats com a mes natural sencer]],2)</f>
        <v>0</v>
      </c>
      <c r="AH892" s="79">
        <f>Taula1[[#This Row],[% Jornada segons contracte
(no posar el símbol %) ]]-Taula1[[#This Row],[% Reducció salari per baix rendiment        (no posar el símbol %)]]</f>
        <v>0</v>
      </c>
      <c r="AI892" s="131">
        <f t="shared" si="209"/>
        <v>0</v>
      </c>
      <c r="AJ892" s="39"/>
      <c r="AK892" s="131">
        <f>ROUND((AL892/100)*756*Taula1[[#This Row],[Espai reservat Administració  (mesos)]],2)</f>
        <v>0</v>
      </c>
      <c r="AL892" s="81">
        <f>Taula1[[#This Row],[% Jornada segons contracte
(no posar el símbol %) ]]-Taula1[[#This Row],[% Reducció salari per baix rendiment        (no posar el símbol %)]]</f>
        <v>0</v>
      </c>
      <c r="AM892" s="131">
        <f>ROUND((AN892/100)*24.8547945*Taula1[[#This Row],[Espai reservat Administració (dies)]],2)</f>
        <v>0</v>
      </c>
      <c r="AN892" s="79">
        <f>Taula1[[#This Row],[% Jornada segons contracte
(no posar el símbol %) ]]-Taula1[[#This Row],[% Reducció salari per baix rendiment        (no posar el símbol %)]]</f>
        <v>0</v>
      </c>
      <c r="AO892" s="131">
        <f t="shared" si="210"/>
        <v>0</v>
      </c>
      <c r="AP892" s="87"/>
      <c r="AQ892" s="137">
        <f>ROUND((AR892/100)*693*Taula1[[#This Row],[Mesos naturals sencers treballats període justificat (01/01/2023 - 31/03/2023)]],2)</f>
        <v>0</v>
      </c>
      <c r="AR892" s="90">
        <f>Taula1[[#This Row],[% Jornada segons contracte
(no posar el símbol %) ]]-Taula1[[#This Row],[% Reducció salari per baix rendiment        (no posar el símbol %)]]</f>
        <v>0</v>
      </c>
      <c r="AS892" s="137">
        <f>ROUND((AT892/100)*22.78356164*Taula1[[#This Row],[Dies treballats període justificat (01/01/2023 - 31/03/2023)              no comptabilitzats com a mes natural sencer]],2)</f>
        <v>0</v>
      </c>
      <c r="AT892" s="90">
        <f>Taula1[[#This Row],[% Jornada segons contracte
(no posar el símbol %) ]]-Taula1[[#This Row],[% Reducció salari per baix rendiment        (no posar el símbol %)]]</f>
        <v>0</v>
      </c>
      <c r="AU892" s="137">
        <f t="shared" si="211"/>
        <v>0</v>
      </c>
      <c r="AV892" s="87"/>
      <c r="AW892" s="136">
        <f>ROUND((AX892/100)*693*Taula1[[#This Row],[Espai reservat Administració  (mesos)]],2)</f>
        <v>0</v>
      </c>
      <c r="AX892" s="90">
        <f>Taula1[[#This Row],[% Jornada segons contracte
(no posar el símbol %) ]]-Taula1[[#This Row],[% Reducció salari per baix rendiment        (no posar el símbol %)]]</f>
        <v>0</v>
      </c>
      <c r="AY892" s="131">
        <f>ROUND((AZ892/100)*22.78356164*Taula1[[#This Row],[Espai reservat Administració (dies)]],2)</f>
        <v>0</v>
      </c>
      <c r="AZ892" s="81">
        <f>Taula1[[#This Row],[% Jornada segons contracte
(no posar el símbol %) ]]-Taula1[[#This Row],[% Reducció salari per baix rendiment        (no posar el símbol %)]]</f>
        <v>0</v>
      </c>
      <c r="BA892" s="82">
        <f t="shared" si="212"/>
        <v>0</v>
      </c>
      <c r="BB892" s="41"/>
      <c r="BC892" s="131">
        <f>IF(Taula1[[#This Row],[Grup justificat     (fer servir opcions de la llista desplegable)]]=1,AI892,0)</f>
        <v>0</v>
      </c>
      <c r="BD892" s="131">
        <f>IF(Taula1[[#This Row],[Grup justificat     (fer servir opcions de la llista desplegable)]]=2,AU892,0)</f>
        <v>0</v>
      </c>
      <c r="BE892" s="41"/>
      <c r="BF892" s="131">
        <f>IF(Taula1[[#This Row],[Espai reservat Administració]]=1,AO892,0)</f>
        <v>0</v>
      </c>
      <c r="BG892" s="82">
        <f>IF(Taula1[[#This Row],[Espai reservat Administració]]=2,BA892,0)</f>
        <v>0</v>
      </c>
      <c r="BH892" s="41"/>
      <c r="BI892" s="126">
        <f>IF(Taula1[[#This Row],[Grup justificat     (fer servir opcions de la llista desplegable)]]=1,1,0)</f>
        <v>0</v>
      </c>
      <c r="BJ892" s="126">
        <f>IF(Taula1[[#This Row],[Espai reservat Administració]]=1,1,0)</f>
        <v>0</v>
      </c>
      <c r="BK892" s="111"/>
      <c r="BL892" s="126">
        <f>IF(Taula1[[#This Row],[Grup justificat     (fer servir opcions de la llista desplegable)]]=2,1,0)</f>
        <v>0</v>
      </c>
      <c r="BM892" s="126">
        <f>IF(Taula1[[#This Row],[Espai reservat Administració]]=2,1,0)</f>
        <v>0</v>
      </c>
      <c r="BN892" s="73"/>
      <c r="BO892" s="73"/>
      <c r="BP892" s="73"/>
      <c r="BQ892" s="73"/>
      <c r="BR892" s="73"/>
      <c r="BS892" s="73"/>
      <c r="BT892" s="73"/>
      <c r="BU892" s="73"/>
      <c r="BV892" s="73"/>
      <c r="BW892" s="73"/>
      <c r="BX892" s="73"/>
      <c r="BY892" s="73"/>
      <c r="BZ892" s="73"/>
      <c r="CA892" s="73"/>
      <c r="CB892" s="73"/>
      <c r="CC892" s="73"/>
      <c r="CD892" s="73"/>
      <c r="CE892" s="73"/>
      <c r="CF892" s="73"/>
      <c r="CG892" s="63">
        <f t="shared" si="213"/>
        <v>0</v>
      </c>
      <c r="CH892" s="63">
        <f t="shared" si="214"/>
        <v>0</v>
      </c>
      <c r="CI892" s="73"/>
      <c r="CJ892" s="63">
        <f>IF(Taula1[[#This Row],[Tipus de contracte                                  (fer servir opcions de la llista desplegable)]]="Indefinit",1,0)</f>
        <v>0</v>
      </c>
      <c r="CK892" s="63">
        <f>IF(Taula1[[#This Row],[Tipus de contracte                                  (fer servir opcions de la llista desplegable)]]="Temporal, igual o superior a 6 mesos",1,0)</f>
        <v>0</v>
      </c>
      <c r="CL892" s="63">
        <f>IF(Taula1[[#This Row],[Tipus de contracte                                  (fer servir opcions de la llista desplegable)]]="Substitució per IT",1,0)</f>
        <v>0</v>
      </c>
      <c r="CM892" s="73"/>
      <c r="CN892" s="63">
        <f>IF(Taula1[[#This Row],[Relació llocs de treball]]&gt;=1,1,0)</f>
        <v>0</v>
      </c>
      <c r="CO892" s="73"/>
      <c r="CP892" s="63">
        <f>IF(Taula1[[#This Row],[Identitat de gènere                                                          (fer servir opcions de la llista desplegable)]]="Home",1,0)</f>
        <v>0</v>
      </c>
      <c r="CQ892" s="63">
        <f>IF(Taula1[[#This Row],[Identitat de gènere                                                          (fer servir opcions de la llista desplegable)]]="Dona",1,0)</f>
        <v>0</v>
      </c>
      <c r="CR892" s="63">
        <f>IF(Taula1[[#This Row],[Identitat de gènere                                                          (fer servir opcions de la llista desplegable)]]="No binari",1,0)</f>
        <v>0</v>
      </c>
      <c r="CS892" s="73"/>
      <c r="CT892" s="63">
        <f t="shared" si="208"/>
        <v>0</v>
      </c>
      <c r="CU892" s="64">
        <f t="shared" si="215"/>
        <v>0</v>
      </c>
      <c r="CW892" s="64">
        <f t="shared" si="216"/>
        <v>0</v>
      </c>
      <c r="CX892" s="64">
        <f t="shared" si="217"/>
        <v>0</v>
      </c>
      <c r="CY892" s="64">
        <f t="shared" si="218"/>
        <v>0</v>
      </c>
      <c r="CZ892" s="64">
        <f t="shared" si="219"/>
        <v>0</v>
      </c>
      <c r="DB892" s="64">
        <f t="shared" si="220"/>
        <v>0</v>
      </c>
      <c r="DC892" s="64">
        <f t="shared" si="221"/>
        <v>0</v>
      </c>
      <c r="DD892" s="64">
        <f t="shared" si="222"/>
        <v>0</v>
      </c>
      <c r="DE892" s="64">
        <f t="shared" si="223"/>
        <v>0</v>
      </c>
    </row>
    <row r="893" spans="2:109" x14ac:dyDescent="0.3">
      <c r="B893" s="167"/>
      <c r="C893" s="186"/>
      <c r="D893" s="2"/>
      <c r="E893" s="67"/>
      <c r="F893" s="5"/>
      <c r="G893" s="5"/>
      <c r="H893" s="187"/>
      <c r="I893" s="111" t="str">
        <f ca="1">IF(Taula1[[#This Row],[Data naixement (format dd/mm/aaaa)]]="","0",DATEDIF(Taula1[[#This Row],[Data naixement (format dd/mm/aaaa)]],TODAY(),"Y"))</f>
        <v>0</v>
      </c>
      <c r="J893" s="6"/>
      <c r="K893" s="6"/>
      <c r="L893" s="6"/>
      <c r="M893" s="6"/>
      <c r="N893" s="56"/>
      <c r="O893" s="56"/>
      <c r="P893" s="56"/>
      <c r="Q893" s="6"/>
      <c r="R893" s="7"/>
      <c r="S893" s="143">
        <f>Taula1[[#This Row],[Mesos naturals sencers treballats període justificat (01/01/2023 - 31/03/2023)]]</f>
        <v>0</v>
      </c>
      <c r="T893" s="194">
        <f>Taula1[[#This Row],[Dies treballats període justificat (01/01/2023 - 31/03/2023)              no comptabilitzats com a mes natural sencer]]</f>
        <v>0</v>
      </c>
      <c r="U893" s="12"/>
      <c r="V893" s="7"/>
      <c r="W893" s="188"/>
      <c r="X893" s="188"/>
      <c r="Y893" s="188"/>
      <c r="Z893" s="188"/>
      <c r="AA893" s="190"/>
      <c r="AB893" s="143">
        <f>Taula1[[#This Row],[Grup justificat     (fer servir opcions de la llista desplegable)]]</f>
        <v>0</v>
      </c>
      <c r="AC893" s="182"/>
      <c r="AD893" s="39"/>
      <c r="AE893" s="131">
        <f>ROUND((AF893/100)*756*Taula1[[#This Row],[Mesos naturals sencers treballats període justificat (01/01/2023 - 31/03/2023)]],2)</f>
        <v>0</v>
      </c>
      <c r="AF893" s="81">
        <f>Taula1[[#This Row],[% Jornada segons contracte
(no posar el símbol %) ]]-Taula1[[#This Row],[% Reducció salari per baix rendiment        (no posar el símbol %)]]</f>
        <v>0</v>
      </c>
      <c r="AG893" s="131">
        <f>ROUND((AH893/100)*24.8547945*Taula1[[#This Row],[Dies treballats període justificat (01/01/2023 - 31/03/2023)              no comptabilitzats com a mes natural sencer]],2)</f>
        <v>0</v>
      </c>
      <c r="AH893" s="79">
        <f>Taula1[[#This Row],[% Jornada segons contracte
(no posar el símbol %) ]]-Taula1[[#This Row],[% Reducció salari per baix rendiment        (no posar el símbol %)]]</f>
        <v>0</v>
      </c>
      <c r="AI893" s="131">
        <f t="shared" si="209"/>
        <v>0</v>
      </c>
      <c r="AJ893" s="39"/>
      <c r="AK893" s="131">
        <f>ROUND((AL893/100)*756*Taula1[[#This Row],[Espai reservat Administració  (mesos)]],2)</f>
        <v>0</v>
      </c>
      <c r="AL893" s="81">
        <f>Taula1[[#This Row],[% Jornada segons contracte
(no posar el símbol %) ]]-Taula1[[#This Row],[% Reducció salari per baix rendiment        (no posar el símbol %)]]</f>
        <v>0</v>
      </c>
      <c r="AM893" s="131">
        <f>ROUND((AN893/100)*24.8547945*Taula1[[#This Row],[Espai reservat Administració (dies)]],2)</f>
        <v>0</v>
      </c>
      <c r="AN893" s="79">
        <f>Taula1[[#This Row],[% Jornada segons contracte
(no posar el símbol %) ]]-Taula1[[#This Row],[% Reducció salari per baix rendiment        (no posar el símbol %)]]</f>
        <v>0</v>
      </c>
      <c r="AO893" s="131">
        <f t="shared" si="210"/>
        <v>0</v>
      </c>
      <c r="AP893" s="87"/>
      <c r="AQ893" s="137">
        <f>ROUND((AR893/100)*693*Taula1[[#This Row],[Mesos naturals sencers treballats període justificat (01/01/2023 - 31/03/2023)]],2)</f>
        <v>0</v>
      </c>
      <c r="AR893" s="90">
        <f>Taula1[[#This Row],[% Jornada segons contracte
(no posar el símbol %) ]]-Taula1[[#This Row],[% Reducció salari per baix rendiment        (no posar el símbol %)]]</f>
        <v>0</v>
      </c>
      <c r="AS893" s="137">
        <f>ROUND((AT893/100)*22.78356164*Taula1[[#This Row],[Dies treballats període justificat (01/01/2023 - 31/03/2023)              no comptabilitzats com a mes natural sencer]],2)</f>
        <v>0</v>
      </c>
      <c r="AT893" s="90">
        <f>Taula1[[#This Row],[% Jornada segons contracte
(no posar el símbol %) ]]-Taula1[[#This Row],[% Reducció salari per baix rendiment        (no posar el símbol %)]]</f>
        <v>0</v>
      </c>
      <c r="AU893" s="137">
        <f t="shared" si="211"/>
        <v>0</v>
      </c>
      <c r="AV893" s="87"/>
      <c r="AW893" s="136">
        <f>ROUND((AX893/100)*693*Taula1[[#This Row],[Espai reservat Administració  (mesos)]],2)</f>
        <v>0</v>
      </c>
      <c r="AX893" s="90">
        <f>Taula1[[#This Row],[% Jornada segons contracte
(no posar el símbol %) ]]-Taula1[[#This Row],[% Reducció salari per baix rendiment        (no posar el símbol %)]]</f>
        <v>0</v>
      </c>
      <c r="AY893" s="131">
        <f>ROUND((AZ893/100)*22.78356164*Taula1[[#This Row],[Espai reservat Administració (dies)]],2)</f>
        <v>0</v>
      </c>
      <c r="AZ893" s="81">
        <f>Taula1[[#This Row],[% Jornada segons contracte
(no posar el símbol %) ]]-Taula1[[#This Row],[% Reducció salari per baix rendiment        (no posar el símbol %)]]</f>
        <v>0</v>
      </c>
      <c r="BA893" s="82">
        <f t="shared" si="212"/>
        <v>0</v>
      </c>
      <c r="BB893" s="41"/>
      <c r="BC893" s="131">
        <f>IF(Taula1[[#This Row],[Grup justificat     (fer servir opcions de la llista desplegable)]]=1,AI893,0)</f>
        <v>0</v>
      </c>
      <c r="BD893" s="131">
        <f>IF(Taula1[[#This Row],[Grup justificat     (fer servir opcions de la llista desplegable)]]=2,AU893,0)</f>
        <v>0</v>
      </c>
      <c r="BE893" s="41"/>
      <c r="BF893" s="131">
        <f>IF(Taula1[[#This Row],[Espai reservat Administració]]=1,AO893,0)</f>
        <v>0</v>
      </c>
      <c r="BG893" s="82">
        <f>IF(Taula1[[#This Row],[Espai reservat Administració]]=2,BA893,0)</f>
        <v>0</v>
      </c>
      <c r="BH893" s="41"/>
      <c r="BI893" s="126">
        <f>IF(Taula1[[#This Row],[Grup justificat     (fer servir opcions de la llista desplegable)]]=1,1,0)</f>
        <v>0</v>
      </c>
      <c r="BJ893" s="126">
        <f>IF(Taula1[[#This Row],[Espai reservat Administració]]=1,1,0)</f>
        <v>0</v>
      </c>
      <c r="BK893" s="111"/>
      <c r="BL893" s="126">
        <f>IF(Taula1[[#This Row],[Grup justificat     (fer servir opcions de la llista desplegable)]]=2,1,0)</f>
        <v>0</v>
      </c>
      <c r="BM893" s="126">
        <f>IF(Taula1[[#This Row],[Espai reservat Administració]]=2,1,0)</f>
        <v>0</v>
      </c>
      <c r="BN893" s="73"/>
      <c r="BO893" s="73"/>
      <c r="BP893" s="73"/>
      <c r="BQ893" s="73"/>
      <c r="BR893" s="73"/>
      <c r="BS893" s="73"/>
      <c r="BT893" s="73"/>
      <c r="BU893" s="73"/>
      <c r="BV893" s="73"/>
      <c r="BW893" s="73"/>
      <c r="BX893" s="73"/>
      <c r="BY893" s="73"/>
      <c r="BZ893" s="73"/>
      <c r="CA893" s="73"/>
      <c r="CB893" s="73"/>
      <c r="CC893" s="73"/>
      <c r="CD893" s="73"/>
      <c r="CE893" s="73"/>
      <c r="CF893" s="73"/>
      <c r="CG893" s="63">
        <f t="shared" si="213"/>
        <v>0</v>
      </c>
      <c r="CH893" s="63">
        <f t="shared" si="214"/>
        <v>0</v>
      </c>
      <c r="CI893" s="73"/>
      <c r="CJ893" s="63">
        <f>IF(Taula1[[#This Row],[Tipus de contracte                                  (fer servir opcions de la llista desplegable)]]="Indefinit",1,0)</f>
        <v>0</v>
      </c>
      <c r="CK893" s="63">
        <f>IF(Taula1[[#This Row],[Tipus de contracte                                  (fer servir opcions de la llista desplegable)]]="Temporal, igual o superior a 6 mesos",1,0)</f>
        <v>0</v>
      </c>
      <c r="CL893" s="63">
        <f>IF(Taula1[[#This Row],[Tipus de contracte                                  (fer servir opcions de la llista desplegable)]]="Substitució per IT",1,0)</f>
        <v>0</v>
      </c>
      <c r="CM893" s="73"/>
      <c r="CN893" s="63">
        <f>IF(Taula1[[#This Row],[Relació llocs de treball]]&gt;=1,1,0)</f>
        <v>0</v>
      </c>
      <c r="CO893" s="73"/>
      <c r="CP893" s="63">
        <f>IF(Taula1[[#This Row],[Identitat de gènere                                                          (fer servir opcions de la llista desplegable)]]="Home",1,0)</f>
        <v>0</v>
      </c>
      <c r="CQ893" s="63">
        <f>IF(Taula1[[#This Row],[Identitat de gènere                                                          (fer servir opcions de la llista desplegable)]]="Dona",1,0)</f>
        <v>0</v>
      </c>
      <c r="CR893" s="63">
        <f>IF(Taula1[[#This Row],[Identitat de gènere                                                          (fer servir opcions de la llista desplegable)]]="No binari",1,0)</f>
        <v>0</v>
      </c>
      <c r="CS893" s="73"/>
      <c r="CT893" s="63">
        <f t="shared" si="208"/>
        <v>0</v>
      </c>
      <c r="CU893" s="64">
        <f t="shared" si="215"/>
        <v>0</v>
      </c>
      <c r="CW893" s="64">
        <f t="shared" si="216"/>
        <v>0</v>
      </c>
      <c r="CX893" s="64">
        <f t="shared" si="217"/>
        <v>0</v>
      </c>
      <c r="CY893" s="64">
        <f t="shared" si="218"/>
        <v>0</v>
      </c>
      <c r="CZ893" s="64">
        <f t="shared" si="219"/>
        <v>0</v>
      </c>
      <c r="DB893" s="64">
        <f t="shared" si="220"/>
        <v>0</v>
      </c>
      <c r="DC893" s="64">
        <f t="shared" si="221"/>
        <v>0</v>
      </c>
      <c r="DD893" s="64">
        <f t="shared" si="222"/>
        <v>0</v>
      </c>
      <c r="DE893" s="64">
        <f t="shared" si="223"/>
        <v>0</v>
      </c>
    </row>
    <row r="894" spans="2:109" x14ac:dyDescent="0.3">
      <c r="B894" s="167"/>
      <c r="C894" s="186"/>
      <c r="D894" s="2"/>
      <c r="E894" s="67"/>
      <c r="F894" s="5"/>
      <c r="G894" s="5"/>
      <c r="H894" s="187"/>
      <c r="I894" s="111" t="str">
        <f ca="1">IF(Taula1[[#This Row],[Data naixement (format dd/mm/aaaa)]]="","0",DATEDIF(Taula1[[#This Row],[Data naixement (format dd/mm/aaaa)]],TODAY(),"Y"))</f>
        <v>0</v>
      </c>
      <c r="J894" s="6"/>
      <c r="K894" s="6"/>
      <c r="L894" s="6"/>
      <c r="M894" s="6"/>
      <c r="N894" s="56"/>
      <c r="O894" s="56"/>
      <c r="P894" s="56"/>
      <c r="Q894" s="6"/>
      <c r="R894" s="7"/>
      <c r="S894" s="143">
        <f>Taula1[[#This Row],[Mesos naturals sencers treballats període justificat (01/01/2023 - 31/03/2023)]]</f>
        <v>0</v>
      </c>
      <c r="T894" s="194">
        <f>Taula1[[#This Row],[Dies treballats període justificat (01/01/2023 - 31/03/2023)              no comptabilitzats com a mes natural sencer]]</f>
        <v>0</v>
      </c>
      <c r="U894" s="12"/>
      <c r="V894" s="7"/>
      <c r="W894" s="188"/>
      <c r="X894" s="188"/>
      <c r="Y894" s="188"/>
      <c r="Z894" s="188"/>
      <c r="AA894" s="190"/>
      <c r="AB894" s="143">
        <f>Taula1[[#This Row],[Grup justificat     (fer servir opcions de la llista desplegable)]]</f>
        <v>0</v>
      </c>
      <c r="AC894" s="182"/>
      <c r="AD894" s="39"/>
      <c r="AE894" s="131">
        <f>ROUND((AF894/100)*756*Taula1[[#This Row],[Mesos naturals sencers treballats període justificat (01/01/2023 - 31/03/2023)]],2)</f>
        <v>0</v>
      </c>
      <c r="AF894" s="81">
        <f>Taula1[[#This Row],[% Jornada segons contracte
(no posar el símbol %) ]]-Taula1[[#This Row],[% Reducció salari per baix rendiment        (no posar el símbol %)]]</f>
        <v>0</v>
      </c>
      <c r="AG894" s="131">
        <f>ROUND((AH894/100)*24.8547945*Taula1[[#This Row],[Dies treballats període justificat (01/01/2023 - 31/03/2023)              no comptabilitzats com a mes natural sencer]],2)</f>
        <v>0</v>
      </c>
      <c r="AH894" s="79">
        <f>Taula1[[#This Row],[% Jornada segons contracte
(no posar el símbol %) ]]-Taula1[[#This Row],[% Reducció salari per baix rendiment        (no posar el símbol %)]]</f>
        <v>0</v>
      </c>
      <c r="AI894" s="131">
        <f t="shared" si="209"/>
        <v>0</v>
      </c>
      <c r="AJ894" s="39"/>
      <c r="AK894" s="131">
        <f>ROUND((AL894/100)*756*Taula1[[#This Row],[Espai reservat Administració  (mesos)]],2)</f>
        <v>0</v>
      </c>
      <c r="AL894" s="81">
        <f>Taula1[[#This Row],[% Jornada segons contracte
(no posar el símbol %) ]]-Taula1[[#This Row],[% Reducció salari per baix rendiment        (no posar el símbol %)]]</f>
        <v>0</v>
      </c>
      <c r="AM894" s="131">
        <f>ROUND((AN894/100)*24.8547945*Taula1[[#This Row],[Espai reservat Administració (dies)]],2)</f>
        <v>0</v>
      </c>
      <c r="AN894" s="79">
        <f>Taula1[[#This Row],[% Jornada segons contracte
(no posar el símbol %) ]]-Taula1[[#This Row],[% Reducció salari per baix rendiment        (no posar el símbol %)]]</f>
        <v>0</v>
      </c>
      <c r="AO894" s="131">
        <f t="shared" si="210"/>
        <v>0</v>
      </c>
      <c r="AP894" s="87"/>
      <c r="AQ894" s="137">
        <f>ROUND((AR894/100)*693*Taula1[[#This Row],[Mesos naturals sencers treballats període justificat (01/01/2023 - 31/03/2023)]],2)</f>
        <v>0</v>
      </c>
      <c r="AR894" s="90">
        <f>Taula1[[#This Row],[% Jornada segons contracte
(no posar el símbol %) ]]-Taula1[[#This Row],[% Reducció salari per baix rendiment        (no posar el símbol %)]]</f>
        <v>0</v>
      </c>
      <c r="AS894" s="137">
        <f>ROUND((AT894/100)*22.78356164*Taula1[[#This Row],[Dies treballats període justificat (01/01/2023 - 31/03/2023)              no comptabilitzats com a mes natural sencer]],2)</f>
        <v>0</v>
      </c>
      <c r="AT894" s="90">
        <f>Taula1[[#This Row],[% Jornada segons contracte
(no posar el símbol %) ]]-Taula1[[#This Row],[% Reducció salari per baix rendiment        (no posar el símbol %)]]</f>
        <v>0</v>
      </c>
      <c r="AU894" s="137">
        <f t="shared" si="211"/>
        <v>0</v>
      </c>
      <c r="AV894" s="87"/>
      <c r="AW894" s="136">
        <f>ROUND((AX894/100)*693*Taula1[[#This Row],[Espai reservat Administració  (mesos)]],2)</f>
        <v>0</v>
      </c>
      <c r="AX894" s="90">
        <f>Taula1[[#This Row],[% Jornada segons contracte
(no posar el símbol %) ]]-Taula1[[#This Row],[% Reducció salari per baix rendiment        (no posar el símbol %)]]</f>
        <v>0</v>
      </c>
      <c r="AY894" s="131">
        <f>ROUND((AZ894/100)*22.78356164*Taula1[[#This Row],[Espai reservat Administració (dies)]],2)</f>
        <v>0</v>
      </c>
      <c r="AZ894" s="81">
        <f>Taula1[[#This Row],[% Jornada segons contracte
(no posar el símbol %) ]]-Taula1[[#This Row],[% Reducció salari per baix rendiment        (no posar el símbol %)]]</f>
        <v>0</v>
      </c>
      <c r="BA894" s="82">
        <f t="shared" si="212"/>
        <v>0</v>
      </c>
      <c r="BB894" s="41"/>
      <c r="BC894" s="131">
        <f>IF(Taula1[[#This Row],[Grup justificat     (fer servir opcions de la llista desplegable)]]=1,AI894,0)</f>
        <v>0</v>
      </c>
      <c r="BD894" s="131">
        <f>IF(Taula1[[#This Row],[Grup justificat     (fer servir opcions de la llista desplegable)]]=2,AU894,0)</f>
        <v>0</v>
      </c>
      <c r="BE894" s="41"/>
      <c r="BF894" s="131">
        <f>IF(Taula1[[#This Row],[Espai reservat Administració]]=1,AO894,0)</f>
        <v>0</v>
      </c>
      <c r="BG894" s="82">
        <f>IF(Taula1[[#This Row],[Espai reservat Administració]]=2,BA894,0)</f>
        <v>0</v>
      </c>
      <c r="BH894" s="41"/>
      <c r="BI894" s="126">
        <f>IF(Taula1[[#This Row],[Grup justificat     (fer servir opcions de la llista desplegable)]]=1,1,0)</f>
        <v>0</v>
      </c>
      <c r="BJ894" s="126">
        <f>IF(Taula1[[#This Row],[Espai reservat Administració]]=1,1,0)</f>
        <v>0</v>
      </c>
      <c r="BK894" s="111"/>
      <c r="BL894" s="126">
        <f>IF(Taula1[[#This Row],[Grup justificat     (fer servir opcions de la llista desplegable)]]=2,1,0)</f>
        <v>0</v>
      </c>
      <c r="BM894" s="126">
        <f>IF(Taula1[[#This Row],[Espai reservat Administració]]=2,1,0)</f>
        <v>0</v>
      </c>
      <c r="BN894" s="73"/>
      <c r="BO894" s="73"/>
      <c r="BP894" s="73"/>
      <c r="BQ894" s="73"/>
      <c r="BR894" s="73"/>
      <c r="BS894" s="73"/>
      <c r="BT894" s="73"/>
      <c r="BU894" s="73"/>
      <c r="BV894" s="73"/>
      <c r="BW894" s="73"/>
      <c r="BX894" s="73"/>
      <c r="BY894" s="73"/>
      <c r="BZ894" s="73"/>
      <c r="CA894" s="73"/>
      <c r="CB894" s="73"/>
      <c r="CC894" s="73"/>
      <c r="CD894" s="73"/>
      <c r="CE894" s="73"/>
      <c r="CF894" s="73"/>
      <c r="CG894" s="63">
        <f t="shared" si="213"/>
        <v>0</v>
      </c>
      <c r="CH894" s="63">
        <f t="shared" si="214"/>
        <v>0</v>
      </c>
      <c r="CI894" s="73"/>
      <c r="CJ894" s="63">
        <f>IF(Taula1[[#This Row],[Tipus de contracte                                  (fer servir opcions de la llista desplegable)]]="Indefinit",1,0)</f>
        <v>0</v>
      </c>
      <c r="CK894" s="63">
        <f>IF(Taula1[[#This Row],[Tipus de contracte                                  (fer servir opcions de la llista desplegable)]]="Temporal, igual o superior a 6 mesos",1,0)</f>
        <v>0</v>
      </c>
      <c r="CL894" s="63">
        <f>IF(Taula1[[#This Row],[Tipus de contracte                                  (fer servir opcions de la llista desplegable)]]="Substitució per IT",1,0)</f>
        <v>0</v>
      </c>
      <c r="CM894" s="73"/>
      <c r="CN894" s="63">
        <f>IF(Taula1[[#This Row],[Relació llocs de treball]]&gt;=1,1,0)</f>
        <v>0</v>
      </c>
      <c r="CO894" s="73"/>
      <c r="CP894" s="63">
        <f>IF(Taula1[[#This Row],[Identitat de gènere                                                          (fer servir opcions de la llista desplegable)]]="Home",1,0)</f>
        <v>0</v>
      </c>
      <c r="CQ894" s="63">
        <f>IF(Taula1[[#This Row],[Identitat de gènere                                                          (fer servir opcions de la llista desplegable)]]="Dona",1,0)</f>
        <v>0</v>
      </c>
      <c r="CR894" s="63">
        <f>IF(Taula1[[#This Row],[Identitat de gènere                                                          (fer servir opcions de la llista desplegable)]]="No binari",1,0)</f>
        <v>0</v>
      </c>
      <c r="CS894" s="73"/>
      <c r="CT894" s="63">
        <f t="shared" si="208"/>
        <v>0</v>
      </c>
      <c r="CU894" s="64">
        <f t="shared" si="215"/>
        <v>0</v>
      </c>
      <c r="CW894" s="64">
        <f t="shared" si="216"/>
        <v>0</v>
      </c>
      <c r="CX894" s="64">
        <f t="shared" si="217"/>
        <v>0</v>
      </c>
      <c r="CY894" s="64">
        <f t="shared" si="218"/>
        <v>0</v>
      </c>
      <c r="CZ894" s="64">
        <f t="shared" si="219"/>
        <v>0</v>
      </c>
      <c r="DB894" s="64">
        <f t="shared" si="220"/>
        <v>0</v>
      </c>
      <c r="DC894" s="64">
        <f t="shared" si="221"/>
        <v>0</v>
      </c>
      <c r="DD894" s="64">
        <f t="shared" si="222"/>
        <v>0</v>
      </c>
      <c r="DE894" s="64">
        <f t="shared" si="223"/>
        <v>0</v>
      </c>
    </row>
    <row r="895" spans="2:109" x14ac:dyDescent="0.3">
      <c r="B895" s="167"/>
      <c r="C895" s="186"/>
      <c r="D895" s="2"/>
      <c r="E895" s="67"/>
      <c r="F895" s="5"/>
      <c r="G895" s="5"/>
      <c r="H895" s="187"/>
      <c r="I895" s="111" t="str">
        <f ca="1">IF(Taula1[[#This Row],[Data naixement (format dd/mm/aaaa)]]="","0",DATEDIF(Taula1[[#This Row],[Data naixement (format dd/mm/aaaa)]],TODAY(),"Y"))</f>
        <v>0</v>
      </c>
      <c r="J895" s="6"/>
      <c r="K895" s="6"/>
      <c r="L895" s="6"/>
      <c r="M895" s="6"/>
      <c r="N895" s="56"/>
      <c r="O895" s="56"/>
      <c r="P895" s="56"/>
      <c r="Q895" s="6"/>
      <c r="R895" s="7"/>
      <c r="S895" s="143">
        <f>Taula1[[#This Row],[Mesos naturals sencers treballats període justificat (01/01/2023 - 31/03/2023)]]</f>
        <v>0</v>
      </c>
      <c r="T895" s="194">
        <f>Taula1[[#This Row],[Dies treballats període justificat (01/01/2023 - 31/03/2023)              no comptabilitzats com a mes natural sencer]]</f>
        <v>0</v>
      </c>
      <c r="U895" s="12"/>
      <c r="V895" s="7"/>
      <c r="W895" s="188"/>
      <c r="X895" s="188"/>
      <c r="Y895" s="188"/>
      <c r="Z895" s="188"/>
      <c r="AA895" s="190"/>
      <c r="AB895" s="143">
        <f>Taula1[[#This Row],[Grup justificat     (fer servir opcions de la llista desplegable)]]</f>
        <v>0</v>
      </c>
      <c r="AC895" s="182"/>
      <c r="AD895" s="39"/>
      <c r="AE895" s="131">
        <f>ROUND((AF895/100)*756*Taula1[[#This Row],[Mesos naturals sencers treballats període justificat (01/01/2023 - 31/03/2023)]],2)</f>
        <v>0</v>
      </c>
      <c r="AF895" s="81">
        <f>Taula1[[#This Row],[% Jornada segons contracte
(no posar el símbol %) ]]-Taula1[[#This Row],[% Reducció salari per baix rendiment        (no posar el símbol %)]]</f>
        <v>0</v>
      </c>
      <c r="AG895" s="131">
        <f>ROUND((AH895/100)*24.8547945*Taula1[[#This Row],[Dies treballats període justificat (01/01/2023 - 31/03/2023)              no comptabilitzats com a mes natural sencer]],2)</f>
        <v>0</v>
      </c>
      <c r="AH895" s="79">
        <f>Taula1[[#This Row],[% Jornada segons contracte
(no posar el símbol %) ]]-Taula1[[#This Row],[% Reducció salari per baix rendiment        (no posar el símbol %)]]</f>
        <v>0</v>
      </c>
      <c r="AI895" s="131">
        <f t="shared" si="209"/>
        <v>0</v>
      </c>
      <c r="AJ895" s="39"/>
      <c r="AK895" s="131">
        <f>ROUND((AL895/100)*756*Taula1[[#This Row],[Espai reservat Administració  (mesos)]],2)</f>
        <v>0</v>
      </c>
      <c r="AL895" s="81">
        <f>Taula1[[#This Row],[% Jornada segons contracte
(no posar el símbol %) ]]-Taula1[[#This Row],[% Reducció salari per baix rendiment        (no posar el símbol %)]]</f>
        <v>0</v>
      </c>
      <c r="AM895" s="131">
        <f>ROUND((AN895/100)*24.8547945*Taula1[[#This Row],[Espai reservat Administració (dies)]],2)</f>
        <v>0</v>
      </c>
      <c r="AN895" s="79">
        <f>Taula1[[#This Row],[% Jornada segons contracte
(no posar el símbol %) ]]-Taula1[[#This Row],[% Reducció salari per baix rendiment        (no posar el símbol %)]]</f>
        <v>0</v>
      </c>
      <c r="AO895" s="131">
        <f t="shared" si="210"/>
        <v>0</v>
      </c>
      <c r="AP895" s="87"/>
      <c r="AQ895" s="137">
        <f>ROUND((AR895/100)*693*Taula1[[#This Row],[Mesos naturals sencers treballats període justificat (01/01/2023 - 31/03/2023)]],2)</f>
        <v>0</v>
      </c>
      <c r="AR895" s="90">
        <f>Taula1[[#This Row],[% Jornada segons contracte
(no posar el símbol %) ]]-Taula1[[#This Row],[% Reducció salari per baix rendiment        (no posar el símbol %)]]</f>
        <v>0</v>
      </c>
      <c r="AS895" s="137">
        <f>ROUND((AT895/100)*22.78356164*Taula1[[#This Row],[Dies treballats període justificat (01/01/2023 - 31/03/2023)              no comptabilitzats com a mes natural sencer]],2)</f>
        <v>0</v>
      </c>
      <c r="AT895" s="90">
        <f>Taula1[[#This Row],[% Jornada segons contracte
(no posar el símbol %) ]]-Taula1[[#This Row],[% Reducció salari per baix rendiment        (no posar el símbol %)]]</f>
        <v>0</v>
      </c>
      <c r="AU895" s="137">
        <f t="shared" si="211"/>
        <v>0</v>
      </c>
      <c r="AV895" s="87"/>
      <c r="AW895" s="136">
        <f>ROUND((AX895/100)*693*Taula1[[#This Row],[Espai reservat Administració  (mesos)]],2)</f>
        <v>0</v>
      </c>
      <c r="AX895" s="90">
        <f>Taula1[[#This Row],[% Jornada segons contracte
(no posar el símbol %) ]]-Taula1[[#This Row],[% Reducció salari per baix rendiment        (no posar el símbol %)]]</f>
        <v>0</v>
      </c>
      <c r="AY895" s="131">
        <f>ROUND((AZ895/100)*22.78356164*Taula1[[#This Row],[Espai reservat Administració (dies)]],2)</f>
        <v>0</v>
      </c>
      <c r="AZ895" s="81">
        <f>Taula1[[#This Row],[% Jornada segons contracte
(no posar el símbol %) ]]-Taula1[[#This Row],[% Reducció salari per baix rendiment        (no posar el símbol %)]]</f>
        <v>0</v>
      </c>
      <c r="BA895" s="82">
        <f t="shared" si="212"/>
        <v>0</v>
      </c>
      <c r="BB895" s="41"/>
      <c r="BC895" s="131">
        <f>IF(Taula1[[#This Row],[Grup justificat     (fer servir opcions de la llista desplegable)]]=1,AI895,0)</f>
        <v>0</v>
      </c>
      <c r="BD895" s="131">
        <f>IF(Taula1[[#This Row],[Grup justificat     (fer servir opcions de la llista desplegable)]]=2,AU895,0)</f>
        <v>0</v>
      </c>
      <c r="BE895" s="41"/>
      <c r="BF895" s="131">
        <f>IF(Taula1[[#This Row],[Espai reservat Administració]]=1,AO895,0)</f>
        <v>0</v>
      </c>
      <c r="BG895" s="82">
        <f>IF(Taula1[[#This Row],[Espai reservat Administració]]=2,BA895,0)</f>
        <v>0</v>
      </c>
      <c r="BH895" s="41"/>
      <c r="BI895" s="126">
        <f>IF(Taula1[[#This Row],[Grup justificat     (fer servir opcions de la llista desplegable)]]=1,1,0)</f>
        <v>0</v>
      </c>
      <c r="BJ895" s="126">
        <f>IF(Taula1[[#This Row],[Espai reservat Administració]]=1,1,0)</f>
        <v>0</v>
      </c>
      <c r="BK895" s="111"/>
      <c r="BL895" s="126">
        <f>IF(Taula1[[#This Row],[Grup justificat     (fer servir opcions de la llista desplegable)]]=2,1,0)</f>
        <v>0</v>
      </c>
      <c r="BM895" s="126">
        <f>IF(Taula1[[#This Row],[Espai reservat Administració]]=2,1,0)</f>
        <v>0</v>
      </c>
      <c r="BN895" s="73"/>
      <c r="BO895" s="73"/>
      <c r="BP895" s="73"/>
      <c r="BQ895" s="73"/>
      <c r="BR895" s="73"/>
      <c r="BS895" s="73"/>
      <c r="BT895" s="73"/>
      <c r="BU895" s="73"/>
      <c r="BV895" s="73"/>
      <c r="BW895" s="73"/>
      <c r="BX895" s="73"/>
      <c r="BY895" s="73"/>
      <c r="BZ895" s="73"/>
      <c r="CA895" s="73"/>
      <c r="CB895" s="73"/>
      <c r="CC895" s="73"/>
      <c r="CD895" s="73"/>
      <c r="CE895" s="73"/>
      <c r="CF895" s="73"/>
      <c r="CG895" s="63">
        <f t="shared" si="213"/>
        <v>0</v>
      </c>
      <c r="CH895" s="63">
        <f t="shared" si="214"/>
        <v>0</v>
      </c>
      <c r="CI895" s="73"/>
      <c r="CJ895" s="63">
        <f>IF(Taula1[[#This Row],[Tipus de contracte                                  (fer servir opcions de la llista desplegable)]]="Indefinit",1,0)</f>
        <v>0</v>
      </c>
      <c r="CK895" s="63">
        <f>IF(Taula1[[#This Row],[Tipus de contracte                                  (fer servir opcions de la llista desplegable)]]="Temporal, igual o superior a 6 mesos",1,0)</f>
        <v>0</v>
      </c>
      <c r="CL895" s="63">
        <f>IF(Taula1[[#This Row],[Tipus de contracte                                  (fer servir opcions de la llista desplegable)]]="Substitució per IT",1,0)</f>
        <v>0</v>
      </c>
      <c r="CM895" s="73"/>
      <c r="CN895" s="63">
        <f>IF(Taula1[[#This Row],[Relació llocs de treball]]&gt;=1,1,0)</f>
        <v>0</v>
      </c>
      <c r="CO895" s="73"/>
      <c r="CP895" s="63">
        <f>IF(Taula1[[#This Row],[Identitat de gènere                                                          (fer servir opcions de la llista desplegable)]]="Home",1,0)</f>
        <v>0</v>
      </c>
      <c r="CQ895" s="63">
        <f>IF(Taula1[[#This Row],[Identitat de gènere                                                          (fer servir opcions de la llista desplegable)]]="Dona",1,0)</f>
        <v>0</v>
      </c>
      <c r="CR895" s="63">
        <f>IF(Taula1[[#This Row],[Identitat de gènere                                                          (fer servir opcions de la llista desplegable)]]="No binari",1,0)</f>
        <v>0</v>
      </c>
      <c r="CS895" s="73"/>
      <c r="CT895" s="63">
        <f t="shared" si="208"/>
        <v>0</v>
      </c>
      <c r="CU895" s="64">
        <f t="shared" si="215"/>
        <v>0</v>
      </c>
      <c r="CW895" s="64">
        <f t="shared" si="216"/>
        <v>0</v>
      </c>
      <c r="CX895" s="64">
        <f t="shared" si="217"/>
        <v>0</v>
      </c>
      <c r="CY895" s="64">
        <f t="shared" si="218"/>
        <v>0</v>
      </c>
      <c r="CZ895" s="64">
        <f t="shared" si="219"/>
        <v>0</v>
      </c>
      <c r="DB895" s="64">
        <f t="shared" si="220"/>
        <v>0</v>
      </c>
      <c r="DC895" s="64">
        <f t="shared" si="221"/>
        <v>0</v>
      </c>
      <c r="DD895" s="64">
        <f t="shared" si="222"/>
        <v>0</v>
      </c>
      <c r="DE895" s="64">
        <f t="shared" si="223"/>
        <v>0</v>
      </c>
    </row>
    <row r="896" spans="2:109" x14ac:dyDescent="0.3">
      <c r="B896" s="167"/>
      <c r="C896" s="186"/>
      <c r="D896" s="2"/>
      <c r="E896" s="67"/>
      <c r="F896" s="5"/>
      <c r="G896" s="5"/>
      <c r="H896" s="187"/>
      <c r="I896" s="111" t="str">
        <f ca="1">IF(Taula1[[#This Row],[Data naixement (format dd/mm/aaaa)]]="","0",DATEDIF(Taula1[[#This Row],[Data naixement (format dd/mm/aaaa)]],TODAY(),"Y"))</f>
        <v>0</v>
      </c>
      <c r="J896" s="6"/>
      <c r="K896" s="6"/>
      <c r="L896" s="6"/>
      <c r="M896" s="6"/>
      <c r="N896" s="56"/>
      <c r="O896" s="56"/>
      <c r="P896" s="56"/>
      <c r="Q896" s="6"/>
      <c r="R896" s="7"/>
      <c r="S896" s="143">
        <f>Taula1[[#This Row],[Mesos naturals sencers treballats període justificat (01/01/2023 - 31/03/2023)]]</f>
        <v>0</v>
      </c>
      <c r="T896" s="194">
        <f>Taula1[[#This Row],[Dies treballats període justificat (01/01/2023 - 31/03/2023)              no comptabilitzats com a mes natural sencer]]</f>
        <v>0</v>
      </c>
      <c r="U896" s="12"/>
      <c r="V896" s="7"/>
      <c r="W896" s="188"/>
      <c r="X896" s="188"/>
      <c r="Y896" s="188"/>
      <c r="Z896" s="188"/>
      <c r="AA896" s="190"/>
      <c r="AB896" s="143">
        <f>Taula1[[#This Row],[Grup justificat     (fer servir opcions de la llista desplegable)]]</f>
        <v>0</v>
      </c>
      <c r="AC896" s="182"/>
      <c r="AD896" s="39"/>
      <c r="AE896" s="131">
        <f>ROUND((AF896/100)*756*Taula1[[#This Row],[Mesos naturals sencers treballats període justificat (01/01/2023 - 31/03/2023)]],2)</f>
        <v>0</v>
      </c>
      <c r="AF896" s="81">
        <f>Taula1[[#This Row],[% Jornada segons contracte
(no posar el símbol %) ]]-Taula1[[#This Row],[% Reducció salari per baix rendiment        (no posar el símbol %)]]</f>
        <v>0</v>
      </c>
      <c r="AG896" s="131">
        <f>ROUND((AH896/100)*24.8547945*Taula1[[#This Row],[Dies treballats període justificat (01/01/2023 - 31/03/2023)              no comptabilitzats com a mes natural sencer]],2)</f>
        <v>0</v>
      </c>
      <c r="AH896" s="79">
        <f>Taula1[[#This Row],[% Jornada segons contracte
(no posar el símbol %) ]]-Taula1[[#This Row],[% Reducció salari per baix rendiment        (no posar el símbol %)]]</f>
        <v>0</v>
      </c>
      <c r="AI896" s="131">
        <f t="shared" si="209"/>
        <v>0</v>
      </c>
      <c r="AJ896" s="39"/>
      <c r="AK896" s="131">
        <f>ROUND((AL896/100)*756*Taula1[[#This Row],[Espai reservat Administració  (mesos)]],2)</f>
        <v>0</v>
      </c>
      <c r="AL896" s="81">
        <f>Taula1[[#This Row],[% Jornada segons contracte
(no posar el símbol %) ]]-Taula1[[#This Row],[% Reducció salari per baix rendiment        (no posar el símbol %)]]</f>
        <v>0</v>
      </c>
      <c r="AM896" s="131">
        <f>ROUND((AN896/100)*24.8547945*Taula1[[#This Row],[Espai reservat Administració (dies)]],2)</f>
        <v>0</v>
      </c>
      <c r="AN896" s="79">
        <f>Taula1[[#This Row],[% Jornada segons contracte
(no posar el símbol %) ]]-Taula1[[#This Row],[% Reducció salari per baix rendiment        (no posar el símbol %)]]</f>
        <v>0</v>
      </c>
      <c r="AO896" s="131">
        <f t="shared" si="210"/>
        <v>0</v>
      </c>
      <c r="AP896" s="87"/>
      <c r="AQ896" s="137">
        <f>ROUND((AR896/100)*693*Taula1[[#This Row],[Mesos naturals sencers treballats període justificat (01/01/2023 - 31/03/2023)]],2)</f>
        <v>0</v>
      </c>
      <c r="AR896" s="90">
        <f>Taula1[[#This Row],[% Jornada segons contracte
(no posar el símbol %) ]]-Taula1[[#This Row],[% Reducció salari per baix rendiment        (no posar el símbol %)]]</f>
        <v>0</v>
      </c>
      <c r="AS896" s="137">
        <f>ROUND((AT896/100)*22.78356164*Taula1[[#This Row],[Dies treballats període justificat (01/01/2023 - 31/03/2023)              no comptabilitzats com a mes natural sencer]],2)</f>
        <v>0</v>
      </c>
      <c r="AT896" s="90">
        <f>Taula1[[#This Row],[% Jornada segons contracte
(no posar el símbol %) ]]-Taula1[[#This Row],[% Reducció salari per baix rendiment        (no posar el símbol %)]]</f>
        <v>0</v>
      </c>
      <c r="AU896" s="137">
        <f t="shared" si="211"/>
        <v>0</v>
      </c>
      <c r="AV896" s="87"/>
      <c r="AW896" s="136">
        <f>ROUND((AX896/100)*693*Taula1[[#This Row],[Espai reservat Administració  (mesos)]],2)</f>
        <v>0</v>
      </c>
      <c r="AX896" s="90">
        <f>Taula1[[#This Row],[% Jornada segons contracte
(no posar el símbol %) ]]-Taula1[[#This Row],[% Reducció salari per baix rendiment        (no posar el símbol %)]]</f>
        <v>0</v>
      </c>
      <c r="AY896" s="131">
        <f>ROUND((AZ896/100)*22.78356164*Taula1[[#This Row],[Espai reservat Administració (dies)]],2)</f>
        <v>0</v>
      </c>
      <c r="AZ896" s="81">
        <f>Taula1[[#This Row],[% Jornada segons contracte
(no posar el símbol %) ]]-Taula1[[#This Row],[% Reducció salari per baix rendiment        (no posar el símbol %)]]</f>
        <v>0</v>
      </c>
      <c r="BA896" s="82">
        <f t="shared" si="212"/>
        <v>0</v>
      </c>
      <c r="BB896" s="41"/>
      <c r="BC896" s="131">
        <f>IF(Taula1[[#This Row],[Grup justificat     (fer servir opcions de la llista desplegable)]]=1,AI896,0)</f>
        <v>0</v>
      </c>
      <c r="BD896" s="131">
        <f>IF(Taula1[[#This Row],[Grup justificat     (fer servir opcions de la llista desplegable)]]=2,AU896,0)</f>
        <v>0</v>
      </c>
      <c r="BE896" s="41"/>
      <c r="BF896" s="131">
        <f>IF(Taula1[[#This Row],[Espai reservat Administració]]=1,AO896,0)</f>
        <v>0</v>
      </c>
      <c r="BG896" s="82">
        <f>IF(Taula1[[#This Row],[Espai reservat Administració]]=2,BA896,0)</f>
        <v>0</v>
      </c>
      <c r="BH896" s="41"/>
      <c r="BI896" s="126">
        <f>IF(Taula1[[#This Row],[Grup justificat     (fer servir opcions de la llista desplegable)]]=1,1,0)</f>
        <v>0</v>
      </c>
      <c r="BJ896" s="126">
        <f>IF(Taula1[[#This Row],[Espai reservat Administració]]=1,1,0)</f>
        <v>0</v>
      </c>
      <c r="BK896" s="111"/>
      <c r="BL896" s="126">
        <f>IF(Taula1[[#This Row],[Grup justificat     (fer servir opcions de la llista desplegable)]]=2,1,0)</f>
        <v>0</v>
      </c>
      <c r="BM896" s="126">
        <f>IF(Taula1[[#This Row],[Espai reservat Administració]]=2,1,0)</f>
        <v>0</v>
      </c>
      <c r="BN896" s="73"/>
      <c r="BO896" s="73"/>
      <c r="BP896" s="73"/>
      <c r="BQ896" s="73"/>
      <c r="BR896" s="73"/>
      <c r="BS896" s="73"/>
      <c r="BT896" s="73"/>
      <c r="BU896" s="73"/>
      <c r="BV896" s="73"/>
      <c r="BW896" s="73"/>
      <c r="BX896" s="73"/>
      <c r="BY896" s="73"/>
      <c r="BZ896" s="73"/>
      <c r="CA896" s="73"/>
      <c r="CB896" s="73"/>
      <c r="CC896" s="73"/>
      <c r="CD896" s="73"/>
      <c r="CE896" s="73"/>
      <c r="CF896" s="73"/>
      <c r="CG896" s="63">
        <f t="shared" si="213"/>
        <v>0</v>
      </c>
      <c r="CH896" s="63">
        <f t="shared" si="214"/>
        <v>0</v>
      </c>
      <c r="CI896" s="73"/>
      <c r="CJ896" s="63">
        <f>IF(Taula1[[#This Row],[Tipus de contracte                                  (fer servir opcions de la llista desplegable)]]="Indefinit",1,0)</f>
        <v>0</v>
      </c>
      <c r="CK896" s="63">
        <f>IF(Taula1[[#This Row],[Tipus de contracte                                  (fer servir opcions de la llista desplegable)]]="Temporal, igual o superior a 6 mesos",1,0)</f>
        <v>0</v>
      </c>
      <c r="CL896" s="63">
        <f>IF(Taula1[[#This Row],[Tipus de contracte                                  (fer servir opcions de la llista desplegable)]]="Substitució per IT",1,0)</f>
        <v>0</v>
      </c>
      <c r="CM896" s="73"/>
      <c r="CN896" s="63">
        <f>IF(Taula1[[#This Row],[Relació llocs de treball]]&gt;=1,1,0)</f>
        <v>0</v>
      </c>
      <c r="CO896" s="73"/>
      <c r="CP896" s="63">
        <f>IF(Taula1[[#This Row],[Identitat de gènere                                                          (fer servir opcions de la llista desplegable)]]="Home",1,0)</f>
        <v>0</v>
      </c>
      <c r="CQ896" s="63">
        <f>IF(Taula1[[#This Row],[Identitat de gènere                                                          (fer servir opcions de la llista desplegable)]]="Dona",1,0)</f>
        <v>0</v>
      </c>
      <c r="CR896" s="63">
        <f>IF(Taula1[[#This Row],[Identitat de gènere                                                          (fer servir opcions de la llista desplegable)]]="No binari",1,0)</f>
        <v>0</v>
      </c>
      <c r="CS896" s="73"/>
      <c r="CT896" s="63">
        <f t="shared" si="208"/>
        <v>0</v>
      </c>
      <c r="CU896" s="64">
        <f t="shared" si="215"/>
        <v>0</v>
      </c>
      <c r="CW896" s="64">
        <f t="shared" si="216"/>
        <v>0</v>
      </c>
      <c r="CX896" s="64">
        <f t="shared" si="217"/>
        <v>0</v>
      </c>
      <c r="CY896" s="64">
        <f t="shared" si="218"/>
        <v>0</v>
      </c>
      <c r="CZ896" s="64">
        <f t="shared" si="219"/>
        <v>0</v>
      </c>
      <c r="DB896" s="64">
        <f t="shared" si="220"/>
        <v>0</v>
      </c>
      <c r="DC896" s="64">
        <f t="shared" si="221"/>
        <v>0</v>
      </c>
      <c r="DD896" s="64">
        <f t="shared" si="222"/>
        <v>0</v>
      </c>
      <c r="DE896" s="64">
        <f t="shared" si="223"/>
        <v>0</v>
      </c>
    </row>
    <row r="897" spans="2:109" x14ac:dyDescent="0.3">
      <c r="B897" s="167"/>
      <c r="C897" s="186"/>
      <c r="D897" s="2"/>
      <c r="E897" s="67"/>
      <c r="F897" s="5"/>
      <c r="G897" s="5"/>
      <c r="H897" s="187"/>
      <c r="I897" s="111" t="str">
        <f ca="1">IF(Taula1[[#This Row],[Data naixement (format dd/mm/aaaa)]]="","0",DATEDIF(Taula1[[#This Row],[Data naixement (format dd/mm/aaaa)]],TODAY(),"Y"))</f>
        <v>0</v>
      </c>
      <c r="J897" s="6"/>
      <c r="K897" s="6"/>
      <c r="L897" s="6"/>
      <c r="M897" s="6"/>
      <c r="N897" s="56"/>
      <c r="O897" s="56"/>
      <c r="P897" s="56"/>
      <c r="Q897" s="6"/>
      <c r="R897" s="7"/>
      <c r="S897" s="143">
        <f>Taula1[[#This Row],[Mesos naturals sencers treballats període justificat (01/01/2023 - 31/03/2023)]]</f>
        <v>0</v>
      </c>
      <c r="T897" s="194">
        <f>Taula1[[#This Row],[Dies treballats període justificat (01/01/2023 - 31/03/2023)              no comptabilitzats com a mes natural sencer]]</f>
        <v>0</v>
      </c>
      <c r="U897" s="12"/>
      <c r="V897" s="7"/>
      <c r="W897" s="188"/>
      <c r="X897" s="188"/>
      <c r="Y897" s="188"/>
      <c r="Z897" s="188"/>
      <c r="AA897" s="190"/>
      <c r="AB897" s="143">
        <f>Taula1[[#This Row],[Grup justificat     (fer servir opcions de la llista desplegable)]]</f>
        <v>0</v>
      </c>
      <c r="AC897" s="182"/>
      <c r="AD897" s="39"/>
      <c r="AE897" s="131">
        <f>ROUND((AF897/100)*756*Taula1[[#This Row],[Mesos naturals sencers treballats període justificat (01/01/2023 - 31/03/2023)]],2)</f>
        <v>0</v>
      </c>
      <c r="AF897" s="81">
        <f>Taula1[[#This Row],[% Jornada segons contracte
(no posar el símbol %) ]]-Taula1[[#This Row],[% Reducció salari per baix rendiment        (no posar el símbol %)]]</f>
        <v>0</v>
      </c>
      <c r="AG897" s="131">
        <f>ROUND((AH897/100)*24.8547945*Taula1[[#This Row],[Dies treballats període justificat (01/01/2023 - 31/03/2023)              no comptabilitzats com a mes natural sencer]],2)</f>
        <v>0</v>
      </c>
      <c r="AH897" s="79">
        <f>Taula1[[#This Row],[% Jornada segons contracte
(no posar el símbol %) ]]-Taula1[[#This Row],[% Reducció salari per baix rendiment        (no posar el símbol %)]]</f>
        <v>0</v>
      </c>
      <c r="AI897" s="131">
        <f t="shared" si="209"/>
        <v>0</v>
      </c>
      <c r="AJ897" s="39"/>
      <c r="AK897" s="131">
        <f>ROUND((AL897/100)*756*Taula1[[#This Row],[Espai reservat Administració  (mesos)]],2)</f>
        <v>0</v>
      </c>
      <c r="AL897" s="81">
        <f>Taula1[[#This Row],[% Jornada segons contracte
(no posar el símbol %) ]]-Taula1[[#This Row],[% Reducció salari per baix rendiment        (no posar el símbol %)]]</f>
        <v>0</v>
      </c>
      <c r="AM897" s="131">
        <f>ROUND((AN897/100)*24.8547945*Taula1[[#This Row],[Espai reservat Administració (dies)]],2)</f>
        <v>0</v>
      </c>
      <c r="AN897" s="79">
        <f>Taula1[[#This Row],[% Jornada segons contracte
(no posar el símbol %) ]]-Taula1[[#This Row],[% Reducció salari per baix rendiment        (no posar el símbol %)]]</f>
        <v>0</v>
      </c>
      <c r="AO897" s="131">
        <f t="shared" si="210"/>
        <v>0</v>
      </c>
      <c r="AP897" s="87"/>
      <c r="AQ897" s="137">
        <f>ROUND((AR897/100)*693*Taula1[[#This Row],[Mesos naturals sencers treballats període justificat (01/01/2023 - 31/03/2023)]],2)</f>
        <v>0</v>
      </c>
      <c r="AR897" s="90">
        <f>Taula1[[#This Row],[% Jornada segons contracte
(no posar el símbol %) ]]-Taula1[[#This Row],[% Reducció salari per baix rendiment        (no posar el símbol %)]]</f>
        <v>0</v>
      </c>
      <c r="AS897" s="137">
        <f>ROUND((AT897/100)*22.78356164*Taula1[[#This Row],[Dies treballats període justificat (01/01/2023 - 31/03/2023)              no comptabilitzats com a mes natural sencer]],2)</f>
        <v>0</v>
      </c>
      <c r="AT897" s="90">
        <f>Taula1[[#This Row],[% Jornada segons contracte
(no posar el símbol %) ]]-Taula1[[#This Row],[% Reducció salari per baix rendiment        (no posar el símbol %)]]</f>
        <v>0</v>
      </c>
      <c r="AU897" s="137">
        <f t="shared" si="211"/>
        <v>0</v>
      </c>
      <c r="AV897" s="87"/>
      <c r="AW897" s="136">
        <f>ROUND((AX897/100)*693*Taula1[[#This Row],[Espai reservat Administració  (mesos)]],2)</f>
        <v>0</v>
      </c>
      <c r="AX897" s="90">
        <f>Taula1[[#This Row],[% Jornada segons contracte
(no posar el símbol %) ]]-Taula1[[#This Row],[% Reducció salari per baix rendiment        (no posar el símbol %)]]</f>
        <v>0</v>
      </c>
      <c r="AY897" s="131">
        <f>ROUND((AZ897/100)*22.78356164*Taula1[[#This Row],[Espai reservat Administració (dies)]],2)</f>
        <v>0</v>
      </c>
      <c r="AZ897" s="81">
        <f>Taula1[[#This Row],[% Jornada segons contracte
(no posar el símbol %) ]]-Taula1[[#This Row],[% Reducció salari per baix rendiment        (no posar el símbol %)]]</f>
        <v>0</v>
      </c>
      <c r="BA897" s="82">
        <f t="shared" si="212"/>
        <v>0</v>
      </c>
      <c r="BB897" s="41"/>
      <c r="BC897" s="131">
        <f>IF(Taula1[[#This Row],[Grup justificat     (fer servir opcions de la llista desplegable)]]=1,AI897,0)</f>
        <v>0</v>
      </c>
      <c r="BD897" s="131">
        <f>IF(Taula1[[#This Row],[Grup justificat     (fer servir opcions de la llista desplegable)]]=2,AU897,0)</f>
        <v>0</v>
      </c>
      <c r="BE897" s="41"/>
      <c r="BF897" s="131">
        <f>IF(Taula1[[#This Row],[Espai reservat Administració]]=1,AO897,0)</f>
        <v>0</v>
      </c>
      <c r="BG897" s="82">
        <f>IF(Taula1[[#This Row],[Espai reservat Administració]]=2,BA897,0)</f>
        <v>0</v>
      </c>
      <c r="BH897" s="41"/>
      <c r="BI897" s="126">
        <f>IF(Taula1[[#This Row],[Grup justificat     (fer servir opcions de la llista desplegable)]]=1,1,0)</f>
        <v>0</v>
      </c>
      <c r="BJ897" s="126">
        <f>IF(Taula1[[#This Row],[Espai reservat Administració]]=1,1,0)</f>
        <v>0</v>
      </c>
      <c r="BK897" s="111"/>
      <c r="BL897" s="126">
        <f>IF(Taula1[[#This Row],[Grup justificat     (fer servir opcions de la llista desplegable)]]=2,1,0)</f>
        <v>0</v>
      </c>
      <c r="BM897" s="126">
        <f>IF(Taula1[[#This Row],[Espai reservat Administració]]=2,1,0)</f>
        <v>0</v>
      </c>
      <c r="BN897" s="73"/>
      <c r="BO897" s="73"/>
      <c r="BP897" s="73"/>
      <c r="BQ897" s="73"/>
      <c r="BR897" s="73"/>
      <c r="BS897" s="73"/>
      <c r="BT897" s="73"/>
      <c r="BU897" s="73"/>
      <c r="BV897" s="73"/>
      <c r="BW897" s="73"/>
      <c r="BX897" s="73"/>
      <c r="BY897" s="73"/>
      <c r="BZ897" s="73"/>
      <c r="CA897" s="73"/>
      <c r="CB897" s="73"/>
      <c r="CC897" s="73"/>
      <c r="CD897" s="73"/>
      <c r="CE897" s="73"/>
      <c r="CF897" s="73"/>
      <c r="CG897" s="63">
        <f t="shared" si="213"/>
        <v>0</v>
      </c>
      <c r="CH897" s="63">
        <f t="shared" si="214"/>
        <v>0</v>
      </c>
      <c r="CI897" s="73"/>
      <c r="CJ897" s="63">
        <f>IF(Taula1[[#This Row],[Tipus de contracte                                  (fer servir opcions de la llista desplegable)]]="Indefinit",1,0)</f>
        <v>0</v>
      </c>
      <c r="CK897" s="63">
        <f>IF(Taula1[[#This Row],[Tipus de contracte                                  (fer servir opcions de la llista desplegable)]]="Temporal, igual o superior a 6 mesos",1,0)</f>
        <v>0</v>
      </c>
      <c r="CL897" s="63">
        <f>IF(Taula1[[#This Row],[Tipus de contracte                                  (fer servir opcions de la llista desplegable)]]="Substitució per IT",1,0)</f>
        <v>0</v>
      </c>
      <c r="CM897" s="73"/>
      <c r="CN897" s="63">
        <f>IF(Taula1[[#This Row],[Relació llocs de treball]]&gt;=1,1,0)</f>
        <v>0</v>
      </c>
      <c r="CO897" s="73"/>
      <c r="CP897" s="63">
        <f>IF(Taula1[[#This Row],[Identitat de gènere                                                          (fer servir opcions de la llista desplegable)]]="Home",1,0)</f>
        <v>0</v>
      </c>
      <c r="CQ897" s="63">
        <f>IF(Taula1[[#This Row],[Identitat de gènere                                                          (fer servir opcions de la llista desplegable)]]="Dona",1,0)</f>
        <v>0</v>
      </c>
      <c r="CR897" s="63">
        <f>IF(Taula1[[#This Row],[Identitat de gènere                                                          (fer servir opcions de la llista desplegable)]]="No binari",1,0)</f>
        <v>0</v>
      </c>
      <c r="CS897" s="73"/>
      <c r="CT897" s="63">
        <f t="shared" si="208"/>
        <v>0</v>
      </c>
      <c r="CU897" s="64">
        <f t="shared" si="215"/>
        <v>0</v>
      </c>
      <c r="CW897" s="64">
        <f t="shared" si="216"/>
        <v>0</v>
      </c>
      <c r="CX897" s="64">
        <f t="shared" si="217"/>
        <v>0</v>
      </c>
      <c r="CY897" s="64">
        <f t="shared" si="218"/>
        <v>0</v>
      </c>
      <c r="CZ897" s="64">
        <f t="shared" si="219"/>
        <v>0</v>
      </c>
      <c r="DB897" s="64">
        <f t="shared" si="220"/>
        <v>0</v>
      </c>
      <c r="DC897" s="64">
        <f t="shared" si="221"/>
        <v>0</v>
      </c>
      <c r="DD897" s="64">
        <f t="shared" si="222"/>
        <v>0</v>
      </c>
      <c r="DE897" s="64">
        <f t="shared" si="223"/>
        <v>0</v>
      </c>
    </row>
    <row r="898" spans="2:109" x14ac:dyDescent="0.3">
      <c r="B898" s="167"/>
      <c r="C898" s="186"/>
      <c r="D898" s="2"/>
      <c r="E898" s="67"/>
      <c r="F898" s="5"/>
      <c r="G898" s="5"/>
      <c r="H898" s="187"/>
      <c r="I898" s="111" t="str">
        <f ca="1">IF(Taula1[[#This Row],[Data naixement (format dd/mm/aaaa)]]="","0",DATEDIF(Taula1[[#This Row],[Data naixement (format dd/mm/aaaa)]],TODAY(),"Y"))</f>
        <v>0</v>
      </c>
      <c r="J898" s="6"/>
      <c r="K898" s="6"/>
      <c r="L898" s="6"/>
      <c r="M898" s="6"/>
      <c r="N898" s="56"/>
      <c r="O898" s="56"/>
      <c r="P898" s="56"/>
      <c r="Q898" s="6"/>
      <c r="R898" s="7"/>
      <c r="S898" s="143">
        <f>Taula1[[#This Row],[Mesos naturals sencers treballats període justificat (01/01/2023 - 31/03/2023)]]</f>
        <v>0</v>
      </c>
      <c r="T898" s="194">
        <f>Taula1[[#This Row],[Dies treballats període justificat (01/01/2023 - 31/03/2023)              no comptabilitzats com a mes natural sencer]]</f>
        <v>0</v>
      </c>
      <c r="U898" s="12"/>
      <c r="V898" s="7"/>
      <c r="W898" s="188"/>
      <c r="X898" s="188"/>
      <c r="Y898" s="188"/>
      <c r="Z898" s="188"/>
      <c r="AA898" s="190"/>
      <c r="AB898" s="143">
        <f>Taula1[[#This Row],[Grup justificat     (fer servir opcions de la llista desplegable)]]</f>
        <v>0</v>
      </c>
      <c r="AC898" s="182"/>
      <c r="AD898" s="39"/>
      <c r="AE898" s="131">
        <f>ROUND((AF898/100)*756*Taula1[[#This Row],[Mesos naturals sencers treballats període justificat (01/01/2023 - 31/03/2023)]],2)</f>
        <v>0</v>
      </c>
      <c r="AF898" s="81">
        <f>Taula1[[#This Row],[% Jornada segons contracte
(no posar el símbol %) ]]-Taula1[[#This Row],[% Reducció salari per baix rendiment        (no posar el símbol %)]]</f>
        <v>0</v>
      </c>
      <c r="AG898" s="131">
        <f>ROUND((AH898/100)*24.8547945*Taula1[[#This Row],[Dies treballats període justificat (01/01/2023 - 31/03/2023)              no comptabilitzats com a mes natural sencer]],2)</f>
        <v>0</v>
      </c>
      <c r="AH898" s="79">
        <f>Taula1[[#This Row],[% Jornada segons contracte
(no posar el símbol %) ]]-Taula1[[#This Row],[% Reducció salari per baix rendiment        (no posar el símbol %)]]</f>
        <v>0</v>
      </c>
      <c r="AI898" s="131">
        <f t="shared" si="209"/>
        <v>0</v>
      </c>
      <c r="AJ898" s="39"/>
      <c r="AK898" s="131">
        <f>ROUND((AL898/100)*756*Taula1[[#This Row],[Espai reservat Administració  (mesos)]],2)</f>
        <v>0</v>
      </c>
      <c r="AL898" s="81">
        <f>Taula1[[#This Row],[% Jornada segons contracte
(no posar el símbol %) ]]-Taula1[[#This Row],[% Reducció salari per baix rendiment        (no posar el símbol %)]]</f>
        <v>0</v>
      </c>
      <c r="AM898" s="131">
        <f>ROUND((AN898/100)*24.8547945*Taula1[[#This Row],[Espai reservat Administració (dies)]],2)</f>
        <v>0</v>
      </c>
      <c r="AN898" s="79">
        <f>Taula1[[#This Row],[% Jornada segons contracte
(no posar el símbol %) ]]-Taula1[[#This Row],[% Reducció salari per baix rendiment        (no posar el símbol %)]]</f>
        <v>0</v>
      </c>
      <c r="AO898" s="131">
        <f t="shared" si="210"/>
        <v>0</v>
      </c>
      <c r="AP898" s="87"/>
      <c r="AQ898" s="137">
        <f>ROUND((AR898/100)*693*Taula1[[#This Row],[Mesos naturals sencers treballats període justificat (01/01/2023 - 31/03/2023)]],2)</f>
        <v>0</v>
      </c>
      <c r="AR898" s="90">
        <f>Taula1[[#This Row],[% Jornada segons contracte
(no posar el símbol %) ]]-Taula1[[#This Row],[% Reducció salari per baix rendiment        (no posar el símbol %)]]</f>
        <v>0</v>
      </c>
      <c r="AS898" s="137">
        <f>ROUND((AT898/100)*22.78356164*Taula1[[#This Row],[Dies treballats període justificat (01/01/2023 - 31/03/2023)              no comptabilitzats com a mes natural sencer]],2)</f>
        <v>0</v>
      </c>
      <c r="AT898" s="90">
        <f>Taula1[[#This Row],[% Jornada segons contracte
(no posar el símbol %) ]]-Taula1[[#This Row],[% Reducció salari per baix rendiment        (no posar el símbol %)]]</f>
        <v>0</v>
      </c>
      <c r="AU898" s="137">
        <f t="shared" si="211"/>
        <v>0</v>
      </c>
      <c r="AV898" s="87"/>
      <c r="AW898" s="136">
        <f>ROUND((AX898/100)*693*Taula1[[#This Row],[Espai reservat Administració  (mesos)]],2)</f>
        <v>0</v>
      </c>
      <c r="AX898" s="90">
        <f>Taula1[[#This Row],[% Jornada segons contracte
(no posar el símbol %) ]]-Taula1[[#This Row],[% Reducció salari per baix rendiment        (no posar el símbol %)]]</f>
        <v>0</v>
      </c>
      <c r="AY898" s="131">
        <f>ROUND((AZ898/100)*22.78356164*Taula1[[#This Row],[Espai reservat Administració (dies)]],2)</f>
        <v>0</v>
      </c>
      <c r="AZ898" s="81">
        <f>Taula1[[#This Row],[% Jornada segons contracte
(no posar el símbol %) ]]-Taula1[[#This Row],[% Reducció salari per baix rendiment        (no posar el símbol %)]]</f>
        <v>0</v>
      </c>
      <c r="BA898" s="82">
        <f t="shared" si="212"/>
        <v>0</v>
      </c>
      <c r="BB898" s="41"/>
      <c r="BC898" s="131">
        <f>IF(Taula1[[#This Row],[Grup justificat     (fer servir opcions de la llista desplegable)]]=1,AI898,0)</f>
        <v>0</v>
      </c>
      <c r="BD898" s="131">
        <f>IF(Taula1[[#This Row],[Grup justificat     (fer servir opcions de la llista desplegable)]]=2,AU898,0)</f>
        <v>0</v>
      </c>
      <c r="BE898" s="41"/>
      <c r="BF898" s="131">
        <f>IF(Taula1[[#This Row],[Espai reservat Administració]]=1,AO898,0)</f>
        <v>0</v>
      </c>
      <c r="BG898" s="82">
        <f>IF(Taula1[[#This Row],[Espai reservat Administració]]=2,BA898,0)</f>
        <v>0</v>
      </c>
      <c r="BH898" s="41"/>
      <c r="BI898" s="126">
        <f>IF(Taula1[[#This Row],[Grup justificat     (fer servir opcions de la llista desplegable)]]=1,1,0)</f>
        <v>0</v>
      </c>
      <c r="BJ898" s="126">
        <f>IF(Taula1[[#This Row],[Espai reservat Administració]]=1,1,0)</f>
        <v>0</v>
      </c>
      <c r="BK898" s="111"/>
      <c r="BL898" s="126">
        <f>IF(Taula1[[#This Row],[Grup justificat     (fer servir opcions de la llista desplegable)]]=2,1,0)</f>
        <v>0</v>
      </c>
      <c r="BM898" s="126">
        <f>IF(Taula1[[#This Row],[Espai reservat Administració]]=2,1,0)</f>
        <v>0</v>
      </c>
      <c r="BN898" s="73"/>
      <c r="BO898" s="73"/>
      <c r="BP898" s="73"/>
      <c r="BQ898" s="73"/>
      <c r="BR898" s="73"/>
      <c r="BS898" s="73"/>
      <c r="BT898" s="73"/>
      <c r="BU898" s="73"/>
      <c r="BV898" s="73"/>
      <c r="BW898" s="73"/>
      <c r="BX898" s="73"/>
      <c r="BY898" s="73"/>
      <c r="BZ898" s="73"/>
      <c r="CA898" s="73"/>
      <c r="CB898" s="73"/>
      <c r="CC898" s="73"/>
      <c r="CD898" s="73"/>
      <c r="CE898" s="73"/>
      <c r="CF898" s="73"/>
      <c r="CG898" s="63">
        <f t="shared" si="213"/>
        <v>0</v>
      </c>
      <c r="CH898" s="63">
        <f t="shared" si="214"/>
        <v>0</v>
      </c>
      <c r="CI898" s="73"/>
      <c r="CJ898" s="63">
        <f>IF(Taula1[[#This Row],[Tipus de contracte                                  (fer servir opcions de la llista desplegable)]]="Indefinit",1,0)</f>
        <v>0</v>
      </c>
      <c r="CK898" s="63">
        <f>IF(Taula1[[#This Row],[Tipus de contracte                                  (fer servir opcions de la llista desplegable)]]="Temporal, igual o superior a 6 mesos",1,0)</f>
        <v>0</v>
      </c>
      <c r="CL898" s="63">
        <f>IF(Taula1[[#This Row],[Tipus de contracte                                  (fer servir opcions de la llista desplegable)]]="Substitució per IT",1,0)</f>
        <v>0</v>
      </c>
      <c r="CM898" s="73"/>
      <c r="CN898" s="63">
        <f>IF(Taula1[[#This Row],[Relació llocs de treball]]&gt;=1,1,0)</f>
        <v>0</v>
      </c>
      <c r="CO898" s="73"/>
      <c r="CP898" s="63">
        <f>IF(Taula1[[#This Row],[Identitat de gènere                                                          (fer servir opcions de la llista desplegable)]]="Home",1,0)</f>
        <v>0</v>
      </c>
      <c r="CQ898" s="63">
        <f>IF(Taula1[[#This Row],[Identitat de gènere                                                          (fer servir opcions de la llista desplegable)]]="Dona",1,0)</f>
        <v>0</v>
      </c>
      <c r="CR898" s="63">
        <f>IF(Taula1[[#This Row],[Identitat de gènere                                                          (fer servir opcions de la llista desplegable)]]="No binari",1,0)</f>
        <v>0</v>
      </c>
      <c r="CS898" s="73"/>
      <c r="CT898" s="63">
        <f t="shared" si="208"/>
        <v>0</v>
      </c>
      <c r="CU898" s="64">
        <f t="shared" si="215"/>
        <v>0</v>
      </c>
      <c r="CW898" s="64">
        <f t="shared" si="216"/>
        <v>0</v>
      </c>
      <c r="CX898" s="64">
        <f t="shared" si="217"/>
        <v>0</v>
      </c>
      <c r="CY898" s="64">
        <f t="shared" si="218"/>
        <v>0</v>
      </c>
      <c r="CZ898" s="64">
        <f t="shared" si="219"/>
        <v>0</v>
      </c>
      <c r="DB898" s="64">
        <f t="shared" si="220"/>
        <v>0</v>
      </c>
      <c r="DC898" s="64">
        <f t="shared" si="221"/>
        <v>0</v>
      </c>
      <c r="DD898" s="64">
        <f t="shared" si="222"/>
        <v>0</v>
      </c>
      <c r="DE898" s="64">
        <f t="shared" si="223"/>
        <v>0</v>
      </c>
    </row>
    <row r="899" spans="2:109" x14ac:dyDescent="0.3">
      <c r="B899" s="167"/>
      <c r="C899" s="186"/>
      <c r="D899" s="2"/>
      <c r="E899" s="67"/>
      <c r="F899" s="5"/>
      <c r="G899" s="5"/>
      <c r="H899" s="187"/>
      <c r="I899" s="111" t="str">
        <f ca="1">IF(Taula1[[#This Row],[Data naixement (format dd/mm/aaaa)]]="","0",DATEDIF(Taula1[[#This Row],[Data naixement (format dd/mm/aaaa)]],TODAY(),"Y"))</f>
        <v>0</v>
      </c>
      <c r="J899" s="6"/>
      <c r="K899" s="6"/>
      <c r="L899" s="6"/>
      <c r="M899" s="6"/>
      <c r="N899" s="56"/>
      <c r="O899" s="56"/>
      <c r="P899" s="56"/>
      <c r="Q899" s="6"/>
      <c r="R899" s="7"/>
      <c r="S899" s="143">
        <f>Taula1[[#This Row],[Mesos naturals sencers treballats període justificat (01/01/2023 - 31/03/2023)]]</f>
        <v>0</v>
      </c>
      <c r="T899" s="194">
        <f>Taula1[[#This Row],[Dies treballats període justificat (01/01/2023 - 31/03/2023)              no comptabilitzats com a mes natural sencer]]</f>
        <v>0</v>
      </c>
      <c r="U899" s="12"/>
      <c r="V899" s="7"/>
      <c r="W899" s="188"/>
      <c r="X899" s="188"/>
      <c r="Y899" s="188"/>
      <c r="Z899" s="188"/>
      <c r="AA899" s="190"/>
      <c r="AB899" s="143">
        <f>Taula1[[#This Row],[Grup justificat     (fer servir opcions de la llista desplegable)]]</f>
        <v>0</v>
      </c>
      <c r="AC899" s="182"/>
      <c r="AD899" s="39"/>
      <c r="AE899" s="131">
        <f>ROUND((AF899/100)*756*Taula1[[#This Row],[Mesos naturals sencers treballats període justificat (01/01/2023 - 31/03/2023)]],2)</f>
        <v>0</v>
      </c>
      <c r="AF899" s="81">
        <f>Taula1[[#This Row],[% Jornada segons contracte
(no posar el símbol %) ]]-Taula1[[#This Row],[% Reducció salari per baix rendiment        (no posar el símbol %)]]</f>
        <v>0</v>
      </c>
      <c r="AG899" s="131">
        <f>ROUND((AH899/100)*24.8547945*Taula1[[#This Row],[Dies treballats període justificat (01/01/2023 - 31/03/2023)              no comptabilitzats com a mes natural sencer]],2)</f>
        <v>0</v>
      </c>
      <c r="AH899" s="79">
        <f>Taula1[[#This Row],[% Jornada segons contracte
(no posar el símbol %) ]]-Taula1[[#This Row],[% Reducció salari per baix rendiment        (no posar el símbol %)]]</f>
        <v>0</v>
      </c>
      <c r="AI899" s="131">
        <f t="shared" si="209"/>
        <v>0</v>
      </c>
      <c r="AJ899" s="39"/>
      <c r="AK899" s="131">
        <f>ROUND((AL899/100)*756*Taula1[[#This Row],[Espai reservat Administració  (mesos)]],2)</f>
        <v>0</v>
      </c>
      <c r="AL899" s="81">
        <f>Taula1[[#This Row],[% Jornada segons contracte
(no posar el símbol %) ]]-Taula1[[#This Row],[% Reducció salari per baix rendiment        (no posar el símbol %)]]</f>
        <v>0</v>
      </c>
      <c r="AM899" s="131">
        <f>ROUND((AN899/100)*24.8547945*Taula1[[#This Row],[Espai reservat Administració (dies)]],2)</f>
        <v>0</v>
      </c>
      <c r="AN899" s="79">
        <f>Taula1[[#This Row],[% Jornada segons contracte
(no posar el símbol %) ]]-Taula1[[#This Row],[% Reducció salari per baix rendiment        (no posar el símbol %)]]</f>
        <v>0</v>
      </c>
      <c r="AO899" s="131">
        <f t="shared" si="210"/>
        <v>0</v>
      </c>
      <c r="AP899" s="87"/>
      <c r="AQ899" s="137">
        <f>ROUND((AR899/100)*693*Taula1[[#This Row],[Mesos naturals sencers treballats període justificat (01/01/2023 - 31/03/2023)]],2)</f>
        <v>0</v>
      </c>
      <c r="AR899" s="90">
        <f>Taula1[[#This Row],[% Jornada segons contracte
(no posar el símbol %) ]]-Taula1[[#This Row],[% Reducció salari per baix rendiment        (no posar el símbol %)]]</f>
        <v>0</v>
      </c>
      <c r="AS899" s="137">
        <f>ROUND((AT899/100)*22.78356164*Taula1[[#This Row],[Dies treballats període justificat (01/01/2023 - 31/03/2023)              no comptabilitzats com a mes natural sencer]],2)</f>
        <v>0</v>
      </c>
      <c r="AT899" s="90">
        <f>Taula1[[#This Row],[% Jornada segons contracte
(no posar el símbol %) ]]-Taula1[[#This Row],[% Reducció salari per baix rendiment        (no posar el símbol %)]]</f>
        <v>0</v>
      </c>
      <c r="AU899" s="137">
        <f t="shared" si="211"/>
        <v>0</v>
      </c>
      <c r="AV899" s="87"/>
      <c r="AW899" s="136">
        <f>ROUND((AX899/100)*693*Taula1[[#This Row],[Espai reservat Administració  (mesos)]],2)</f>
        <v>0</v>
      </c>
      <c r="AX899" s="90">
        <f>Taula1[[#This Row],[% Jornada segons contracte
(no posar el símbol %) ]]-Taula1[[#This Row],[% Reducció salari per baix rendiment        (no posar el símbol %)]]</f>
        <v>0</v>
      </c>
      <c r="AY899" s="131">
        <f>ROUND((AZ899/100)*22.78356164*Taula1[[#This Row],[Espai reservat Administració (dies)]],2)</f>
        <v>0</v>
      </c>
      <c r="AZ899" s="81">
        <f>Taula1[[#This Row],[% Jornada segons contracte
(no posar el símbol %) ]]-Taula1[[#This Row],[% Reducció salari per baix rendiment        (no posar el símbol %)]]</f>
        <v>0</v>
      </c>
      <c r="BA899" s="82">
        <f t="shared" si="212"/>
        <v>0</v>
      </c>
      <c r="BB899" s="41"/>
      <c r="BC899" s="131">
        <f>IF(Taula1[[#This Row],[Grup justificat     (fer servir opcions de la llista desplegable)]]=1,AI899,0)</f>
        <v>0</v>
      </c>
      <c r="BD899" s="131">
        <f>IF(Taula1[[#This Row],[Grup justificat     (fer servir opcions de la llista desplegable)]]=2,AU899,0)</f>
        <v>0</v>
      </c>
      <c r="BE899" s="41"/>
      <c r="BF899" s="131">
        <f>IF(Taula1[[#This Row],[Espai reservat Administració]]=1,AO899,0)</f>
        <v>0</v>
      </c>
      <c r="BG899" s="82">
        <f>IF(Taula1[[#This Row],[Espai reservat Administració]]=2,BA899,0)</f>
        <v>0</v>
      </c>
      <c r="BH899" s="41"/>
      <c r="BI899" s="126">
        <f>IF(Taula1[[#This Row],[Grup justificat     (fer servir opcions de la llista desplegable)]]=1,1,0)</f>
        <v>0</v>
      </c>
      <c r="BJ899" s="126">
        <f>IF(Taula1[[#This Row],[Espai reservat Administració]]=1,1,0)</f>
        <v>0</v>
      </c>
      <c r="BK899" s="111"/>
      <c r="BL899" s="126">
        <f>IF(Taula1[[#This Row],[Grup justificat     (fer servir opcions de la llista desplegable)]]=2,1,0)</f>
        <v>0</v>
      </c>
      <c r="BM899" s="126">
        <f>IF(Taula1[[#This Row],[Espai reservat Administració]]=2,1,0)</f>
        <v>0</v>
      </c>
      <c r="BN899" s="73"/>
      <c r="BO899" s="73"/>
      <c r="BP899" s="73"/>
      <c r="BQ899" s="73"/>
      <c r="BR899" s="73"/>
      <c r="BS899" s="73"/>
      <c r="BT899" s="73"/>
      <c r="BU899" s="73"/>
      <c r="BV899" s="73"/>
      <c r="BW899" s="73"/>
      <c r="BX899" s="73"/>
      <c r="BY899" s="73"/>
      <c r="BZ899" s="73"/>
      <c r="CA899" s="73"/>
      <c r="CB899" s="73"/>
      <c r="CC899" s="73"/>
      <c r="CD899" s="73"/>
      <c r="CE899" s="73"/>
      <c r="CF899" s="73"/>
      <c r="CG899" s="63">
        <f t="shared" si="213"/>
        <v>0</v>
      </c>
      <c r="CH899" s="63">
        <f t="shared" si="214"/>
        <v>0</v>
      </c>
      <c r="CI899" s="73"/>
      <c r="CJ899" s="63">
        <f>IF(Taula1[[#This Row],[Tipus de contracte                                  (fer servir opcions de la llista desplegable)]]="Indefinit",1,0)</f>
        <v>0</v>
      </c>
      <c r="CK899" s="63">
        <f>IF(Taula1[[#This Row],[Tipus de contracte                                  (fer servir opcions de la llista desplegable)]]="Temporal, igual o superior a 6 mesos",1,0)</f>
        <v>0</v>
      </c>
      <c r="CL899" s="63">
        <f>IF(Taula1[[#This Row],[Tipus de contracte                                  (fer servir opcions de la llista desplegable)]]="Substitució per IT",1,0)</f>
        <v>0</v>
      </c>
      <c r="CM899" s="73"/>
      <c r="CN899" s="63">
        <f>IF(Taula1[[#This Row],[Relació llocs de treball]]&gt;=1,1,0)</f>
        <v>0</v>
      </c>
      <c r="CO899" s="73"/>
      <c r="CP899" s="63">
        <f>IF(Taula1[[#This Row],[Identitat de gènere                                                          (fer servir opcions de la llista desplegable)]]="Home",1,0)</f>
        <v>0</v>
      </c>
      <c r="CQ899" s="63">
        <f>IF(Taula1[[#This Row],[Identitat de gènere                                                          (fer servir opcions de la llista desplegable)]]="Dona",1,0)</f>
        <v>0</v>
      </c>
      <c r="CR899" s="63">
        <f>IF(Taula1[[#This Row],[Identitat de gènere                                                          (fer servir opcions de la llista desplegable)]]="No binari",1,0)</f>
        <v>0</v>
      </c>
      <c r="CS899" s="73"/>
      <c r="CT899" s="63">
        <f t="shared" si="208"/>
        <v>0</v>
      </c>
      <c r="CU899" s="64">
        <f t="shared" si="215"/>
        <v>0</v>
      </c>
      <c r="CW899" s="64">
        <f t="shared" si="216"/>
        <v>0</v>
      </c>
      <c r="CX899" s="64">
        <f t="shared" si="217"/>
        <v>0</v>
      </c>
      <c r="CY899" s="64">
        <f t="shared" si="218"/>
        <v>0</v>
      </c>
      <c r="CZ899" s="64">
        <f t="shared" si="219"/>
        <v>0</v>
      </c>
      <c r="DB899" s="64">
        <f t="shared" si="220"/>
        <v>0</v>
      </c>
      <c r="DC899" s="64">
        <f t="shared" si="221"/>
        <v>0</v>
      </c>
      <c r="DD899" s="64">
        <f t="shared" si="222"/>
        <v>0</v>
      </c>
      <c r="DE899" s="64">
        <f t="shared" si="223"/>
        <v>0</v>
      </c>
    </row>
    <row r="900" spans="2:109" x14ac:dyDescent="0.3">
      <c r="B900" s="167"/>
      <c r="C900" s="186"/>
      <c r="D900" s="2"/>
      <c r="E900" s="67"/>
      <c r="F900" s="5"/>
      <c r="G900" s="5"/>
      <c r="H900" s="187"/>
      <c r="I900" s="111" t="str">
        <f ca="1">IF(Taula1[[#This Row],[Data naixement (format dd/mm/aaaa)]]="","0",DATEDIF(Taula1[[#This Row],[Data naixement (format dd/mm/aaaa)]],TODAY(),"Y"))</f>
        <v>0</v>
      </c>
      <c r="J900" s="6"/>
      <c r="K900" s="6"/>
      <c r="L900" s="6"/>
      <c r="M900" s="6"/>
      <c r="N900" s="56"/>
      <c r="O900" s="56"/>
      <c r="P900" s="56"/>
      <c r="Q900" s="6"/>
      <c r="R900" s="7"/>
      <c r="S900" s="143">
        <f>Taula1[[#This Row],[Mesos naturals sencers treballats període justificat (01/01/2023 - 31/03/2023)]]</f>
        <v>0</v>
      </c>
      <c r="T900" s="194">
        <f>Taula1[[#This Row],[Dies treballats període justificat (01/01/2023 - 31/03/2023)              no comptabilitzats com a mes natural sencer]]</f>
        <v>0</v>
      </c>
      <c r="U900" s="12"/>
      <c r="V900" s="7"/>
      <c r="W900" s="188"/>
      <c r="X900" s="188"/>
      <c r="Y900" s="188"/>
      <c r="Z900" s="188"/>
      <c r="AA900" s="190"/>
      <c r="AB900" s="143">
        <f>Taula1[[#This Row],[Grup justificat     (fer servir opcions de la llista desplegable)]]</f>
        <v>0</v>
      </c>
      <c r="AC900" s="182"/>
      <c r="AD900" s="39"/>
      <c r="AE900" s="131">
        <f>ROUND((AF900/100)*756*Taula1[[#This Row],[Mesos naturals sencers treballats període justificat (01/01/2023 - 31/03/2023)]],2)</f>
        <v>0</v>
      </c>
      <c r="AF900" s="81">
        <f>Taula1[[#This Row],[% Jornada segons contracte
(no posar el símbol %) ]]-Taula1[[#This Row],[% Reducció salari per baix rendiment        (no posar el símbol %)]]</f>
        <v>0</v>
      </c>
      <c r="AG900" s="131">
        <f>ROUND((AH900/100)*24.8547945*Taula1[[#This Row],[Dies treballats període justificat (01/01/2023 - 31/03/2023)              no comptabilitzats com a mes natural sencer]],2)</f>
        <v>0</v>
      </c>
      <c r="AH900" s="79">
        <f>Taula1[[#This Row],[% Jornada segons contracte
(no posar el símbol %) ]]-Taula1[[#This Row],[% Reducció salari per baix rendiment        (no posar el símbol %)]]</f>
        <v>0</v>
      </c>
      <c r="AI900" s="131">
        <f t="shared" si="209"/>
        <v>0</v>
      </c>
      <c r="AJ900" s="39"/>
      <c r="AK900" s="131">
        <f>ROUND((AL900/100)*756*Taula1[[#This Row],[Espai reservat Administració  (mesos)]],2)</f>
        <v>0</v>
      </c>
      <c r="AL900" s="81">
        <f>Taula1[[#This Row],[% Jornada segons contracte
(no posar el símbol %) ]]-Taula1[[#This Row],[% Reducció salari per baix rendiment        (no posar el símbol %)]]</f>
        <v>0</v>
      </c>
      <c r="AM900" s="131">
        <f>ROUND((AN900/100)*24.8547945*Taula1[[#This Row],[Espai reservat Administració (dies)]],2)</f>
        <v>0</v>
      </c>
      <c r="AN900" s="79">
        <f>Taula1[[#This Row],[% Jornada segons contracte
(no posar el símbol %) ]]-Taula1[[#This Row],[% Reducció salari per baix rendiment        (no posar el símbol %)]]</f>
        <v>0</v>
      </c>
      <c r="AO900" s="131">
        <f t="shared" si="210"/>
        <v>0</v>
      </c>
      <c r="AP900" s="87"/>
      <c r="AQ900" s="137">
        <f>ROUND((AR900/100)*693*Taula1[[#This Row],[Mesos naturals sencers treballats període justificat (01/01/2023 - 31/03/2023)]],2)</f>
        <v>0</v>
      </c>
      <c r="AR900" s="90">
        <f>Taula1[[#This Row],[% Jornada segons contracte
(no posar el símbol %) ]]-Taula1[[#This Row],[% Reducció salari per baix rendiment        (no posar el símbol %)]]</f>
        <v>0</v>
      </c>
      <c r="AS900" s="137">
        <f>ROUND((AT900/100)*22.78356164*Taula1[[#This Row],[Dies treballats període justificat (01/01/2023 - 31/03/2023)              no comptabilitzats com a mes natural sencer]],2)</f>
        <v>0</v>
      </c>
      <c r="AT900" s="90">
        <f>Taula1[[#This Row],[% Jornada segons contracte
(no posar el símbol %) ]]-Taula1[[#This Row],[% Reducció salari per baix rendiment        (no posar el símbol %)]]</f>
        <v>0</v>
      </c>
      <c r="AU900" s="137">
        <f t="shared" si="211"/>
        <v>0</v>
      </c>
      <c r="AV900" s="87"/>
      <c r="AW900" s="136">
        <f>ROUND((AX900/100)*693*Taula1[[#This Row],[Espai reservat Administració  (mesos)]],2)</f>
        <v>0</v>
      </c>
      <c r="AX900" s="90">
        <f>Taula1[[#This Row],[% Jornada segons contracte
(no posar el símbol %) ]]-Taula1[[#This Row],[% Reducció salari per baix rendiment        (no posar el símbol %)]]</f>
        <v>0</v>
      </c>
      <c r="AY900" s="131">
        <f>ROUND((AZ900/100)*22.78356164*Taula1[[#This Row],[Espai reservat Administració (dies)]],2)</f>
        <v>0</v>
      </c>
      <c r="AZ900" s="81">
        <f>Taula1[[#This Row],[% Jornada segons contracte
(no posar el símbol %) ]]-Taula1[[#This Row],[% Reducció salari per baix rendiment        (no posar el símbol %)]]</f>
        <v>0</v>
      </c>
      <c r="BA900" s="82">
        <f t="shared" si="212"/>
        <v>0</v>
      </c>
      <c r="BB900" s="41"/>
      <c r="BC900" s="131">
        <f>IF(Taula1[[#This Row],[Grup justificat     (fer servir opcions de la llista desplegable)]]=1,AI900,0)</f>
        <v>0</v>
      </c>
      <c r="BD900" s="131">
        <f>IF(Taula1[[#This Row],[Grup justificat     (fer servir opcions de la llista desplegable)]]=2,AU900,0)</f>
        <v>0</v>
      </c>
      <c r="BE900" s="41"/>
      <c r="BF900" s="131">
        <f>IF(Taula1[[#This Row],[Espai reservat Administració]]=1,AO900,0)</f>
        <v>0</v>
      </c>
      <c r="BG900" s="82">
        <f>IF(Taula1[[#This Row],[Espai reservat Administració]]=2,BA900,0)</f>
        <v>0</v>
      </c>
      <c r="BH900" s="41"/>
      <c r="BI900" s="126">
        <f>IF(Taula1[[#This Row],[Grup justificat     (fer servir opcions de la llista desplegable)]]=1,1,0)</f>
        <v>0</v>
      </c>
      <c r="BJ900" s="126">
        <f>IF(Taula1[[#This Row],[Espai reservat Administració]]=1,1,0)</f>
        <v>0</v>
      </c>
      <c r="BK900" s="111"/>
      <c r="BL900" s="126">
        <f>IF(Taula1[[#This Row],[Grup justificat     (fer servir opcions de la llista desplegable)]]=2,1,0)</f>
        <v>0</v>
      </c>
      <c r="BM900" s="126">
        <f>IF(Taula1[[#This Row],[Espai reservat Administració]]=2,1,0)</f>
        <v>0</v>
      </c>
      <c r="BN900" s="73"/>
      <c r="BO900" s="73"/>
      <c r="BP900" s="73"/>
      <c r="BQ900" s="73"/>
      <c r="BR900" s="73"/>
      <c r="BS900" s="73"/>
      <c r="BT900" s="73"/>
      <c r="BU900" s="73"/>
      <c r="BV900" s="73"/>
      <c r="BW900" s="73"/>
      <c r="BX900" s="73"/>
      <c r="BY900" s="73"/>
      <c r="BZ900" s="73"/>
      <c r="CA900" s="73"/>
      <c r="CB900" s="73"/>
      <c r="CC900" s="73"/>
      <c r="CD900" s="73"/>
      <c r="CE900" s="73"/>
      <c r="CF900" s="73"/>
      <c r="CG900" s="63">
        <f t="shared" si="213"/>
        <v>0</v>
      </c>
      <c r="CH900" s="63">
        <f t="shared" si="214"/>
        <v>0</v>
      </c>
      <c r="CI900" s="73"/>
      <c r="CJ900" s="63">
        <f>IF(Taula1[[#This Row],[Tipus de contracte                                  (fer servir opcions de la llista desplegable)]]="Indefinit",1,0)</f>
        <v>0</v>
      </c>
      <c r="CK900" s="63">
        <f>IF(Taula1[[#This Row],[Tipus de contracte                                  (fer servir opcions de la llista desplegable)]]="Temporal, igual o superior a 6 mesos",1,0)</f>
        <v>0</v>
      </c>
      <c r="CL900" s="63">
        <f>IF(Taula1[[#This Row],[Tipus de contracte                                  (fer servir opcions de la llista desplegable)]]="Substitució per IT",1,0)</f>
        <v>0</v>
      </c>
      <c r="CM900" s="73"/>
      <c r="CN900" s="63">
        <f>IF(Taula1[[#This Row],[Relació llocs de treball]]&gt;=1,1,0)</f>
        <v>0</v>
      </c>
      <c r="CO900" s="73"/>
      <c r="CP900" s="63">
        <f>IF(Taula1[[#This Row],[Identitat de gènere                                                          (fer servir opcions de la llista desplegable)]]="Home",1,0)</f>
        <v>0</v>
      </c>
      <c r="CQ900" s="63">
        <f>IF(Taula1[[#This Row],[Identitat de gènere                                                          (fer servir opcions de la llista desplegable)]]="Dona",1,0)</f>
        <v>0</v>
      </c>
      <c r="CR900" s="63">
        <f>IF(Taula1[[#This Row],[Identitat de gènere                                                          (fer servir opcions de la llista desplegable)]]="No binari",1,0)</f>
        <v>0</v>
      </c>
      <c r="CS900" s="73"/>
      <c r="CT900" s="63">
        <f t="shared" si="208"/>
        <v>0</v>
      </c>
      <c r="CU900" s="64">
        <f t="shared" si="215"/>
        <v>0</v>
      </c>
      <c r="CW900" s="64">
        <f t="shared" si="216"/>
        <v>0</v>
      </c>
      <c r="CX900" s="64">
        <f t="shared" si="217"/>
        <v>0</v>
      </c>
      <c r="CY900" s="64">
        <f t="shared" si="218"/>
        <v>0</v>
      </c>
      <c r="CZ900" s="64">
        <f t="shared" si="219"/>
        <v>0</v>
      </c>
      <c r="DB900" s="64">
        <f t="shared" si="220"/>
        <v>0</v>
      </c>
      <c r="DC900" s="64">
        <f t="shared" si="221"/>
        <v>0</v>
      </c>
      <c r="DD900" s="64">
        <f t="shared" si="222"/>
        <v>0</v>
      </c>
      <c r="DE900" s="64">
        <f t="shared" si="223"/>
        <v>0</v>
      </c>
    </row>
    <row r="901" spans="2:109" x14ac:dyDescent="0.3">
      <c r="B901" s="167"/>
      <c r="C901" s="186"/>
      <c r="D901" s="2"/>
      <c r="E901" s="67"/>
      <c r="F901" s="5"/>
      <c r="G901" s="5"/>
      <c r="H901" s="187"/>
      <c r="I901" s="111" t="str">
        <f ca="1">IF(Taula1[[#This Row],[Data naixement (format dd/mm/aaaa)]]="","0",DATEDIF(Taula1[[#This Row],[Data naixement (format dd/mm/aaaa)]],TODAY(),"Y"))</f>
        <v>0</v>
      </c>
      <c r="J901" s="6"/>
      <c r="K901" s="6"/>
      <c r="L901" s="6"/>
      <c r="M901" s="6"/>
      <c r="N901" s="56"/>
      <c r="O901" s="56"/>
      <c r="P901" s="56"/>
      <c r="Q901" s="6"/>
      <c r="R901" s="7"/>
      <c r="S901" s="143">
        <f>Taula1[[#This Row],[Mesos naturals sencers treballats període justificat (01/01/2023 - 31/03/2023)]]</f>
        <v>0</v>
      </c>
      <c r="T901" s="194">
        <f>Taula1[[#This Row],[Dies treballats període justificat (01/01/2023 - 31/03/2023)              no comptabilitzats com a mes natural sencer]]</f>
        <v>0</v>
      </c>
      <c r="U901" s="12"/>
      <c r="V901" s="7"/>
      <c r="W901" s="188"/>
      <c r="X901" s="188"/>
      <c r="Y901" s="188"/>
      <c r="Z901" s="188"/>
      <c r="AA901" s="190"/>
      <c r="AB901" s="143">
        <f>Taula1[[#This Row],[Grup justificat     (fer servir opcions de la llista desplegable)]]</f>
        <v>0</v>
      </c>
      <c r="AC901" s="182"/>
      <c r="AD901" s="39"/>
      <c r="AE901" s="131">
        <f>ROUND((AF901/100)*756*Taula1[[#This Row],[Mesos naturals sencers treballats període justificat (01/01/2023 - 31/03/2023)]],2)</f>
        <v>0</v>
      </c>
      <c r="AF901" s="81">
        <f>Taula1[[#This Row],[% Jornada segons contracte
(no posar el símbol %) ]]-Taula1[[#This Row],[% Reducció salari per baix rendiment        (no posar el símbol %)]]</f>
        <v>0</v>
      </c>
      <c r="AG901" s="131">
        <f>ROUND((AH901/100)*24.8547945*Taula1[[#This Row],[Dies treballats període justificat (01/01/2023 - 31/03/2023)              no comptabilitzats com a mes natural sencer]],2)</f>
        <v>0</v>
      </c>
      <c r="AH901" s="79">
        <f>Taula1[[#This Row],[% Jornada segons contracte
(no posar el símbol %) ]]-Taula1[[#This Row],[% Reducció salari per baix rendiment        (no posar el símbol %)]]</f>
        <v>0</v>
      </c>
      <c r="AI901" s="131">
        <f t="shared" si="209"/>
        <v>0</v>
      </c>
      <c r="AJ901" s="39"/>
      <c r="AK901" s="131">
        <f>ROUND((AL901/100)*756*Taula1[[#This Row],[Espai reservat Administració  (mesos)]],2)</f>
        <v>0</v>
      </c>
      <c r="AL901" s="81">
        <f>Taula1[[#This Row],[% Jornada segons contracte
(no posar el símbol %) ]]-Taula1[[#This Row],[% Reducció salari per baix rendiment        (no posar el símbol %)]]</f>
        <v>0</v>
      </c>
      <c r="AM901" s="131">
        <f>ROUND((AN901/100)*24.8547945*Taula1[[#This Row],[Espai reservat Administració (dies)]],2)</f>
        <v>0</v>
      </c>
      <c r="AN901" s="79">
        <f>Taula1[[#This Row],[% Jornada segons contracte
(no posar el símbol %) ]]-Taula1[[#This Row],[% Reducció salari per baix rendiment        (no posar el símbol %)]]</f>
        <v>0</v>
      </c>
      <c r="AO901" s="131">
        <f t="shared" si="210"/>
        <v>0</v>
      </c>
      <c r="AP901" s="87"/>
      <c r="AQ901" s="137">
        <f>ROUND((AR901/100)*693*Taula1[[#This Row],[Mesos naturals sencers treballats període justificat (01/01/2023 - 31/03/2023)]],2)</f>
        <v>0</v>
      </c>
      <c r="AR901" s="90">
        <f>Taula1[[#This Row],[% Jornada segons contracte
(no posar el símbol %) ]]-Taula1[[#This Row],[% Reducció salari per baix rendiment        (no posar el símbol %)]]</f>
        <v>0</v>
      </c>
      <c r="AS901" s="137">
        <f>ROUND((AT901/100)*22.78356164*Taula1[[#This Row],[Dies treballats període justificat (01/01/2023 - 31/03/2023)              no comptabilitzats com a mes natural sencer]],2)</f>
        <v>0</v>
      </c>
      <c r="AT901" s="90">
        <f>Taula1[[#This Row],[% Jornada segons contracte
(no posar el símbol %) ]]-Taula1[[#This Row],[% Reducció salari per baix rendiment        (no posar el símbol %)]]</f>
        <v>0</v>
      </c>
      <c r="AU901" s="137">
        <f t="shared" si="211"/>
        <v>0</v>
      </c>
      <c r="AV901" s="87"/>
      <c r="AW901" s="136">
        <f>ROUND((AX901/100)*693*Taula1[[#This Row],[Espai reservat Administració  (mesos)]],2)</f>
        <v>0</v>
      </c>
      <c r="AX901" s="90">
        <f>Taula1[[#This Row],[% Jornada segons contracte
(no posar el símbol %) ]]-Taula1[[#This Row],[% Reducció salari per baix rendiment        (no posar el símbol %)]]</f>
        <v>0</v>
      </c>
      <c r="AY901" s="131">
        <f>ROUND((AZ901/100)*22.78356164*Taula1[[#This Row],[Espai reservat Administració (dies)]],2)</f>
        <v>0</v>
      </c>
      <c r="AZ901" s="81">
        <f>Taula1[[#This Row],[% Jornada segons contracte
(no posar el símbol %) ]]-Taula1[[#This Row],[% Reducció salari per baix rendiment        (no posar el símbol %)]]</f>
        <v>0</v>
      </c>
      <c r="BA901" s="82">
        <f t="shared" si="212"/>
        <v>0</v>
      </c>
      <c r="BB901" s="41"/>
      <c r="BC901" s="131">
        <f>IF(Taula1[[#This Row],[Grup justificat     (fer servir opcions de la llista desplegable)]]=1,AI901,0)</f>
        <v>0</v>
      </c>
      <c r="BD901" s="131">
        <f>IF(Taula1[[#This Row],[Grup justificat     (fer servir opcions de la llista desplegable)]]=2,AU901,0)</f>
        <v>0</v>
      </c>
      <c r="BE901" s="41"/>
      <c r="BF901" s="131">
        <f>IF(Taula1[[#This Row],[Espai reservat Administració]]=1,AO901,0)</f>
        <v>0</v>
      </c>
      <c r="BG901" s="82">
        <f>IF(Taula1[[#This Row],[Espai reservat Administració]]=2,BA901,0)</f>
        <v>0</v>
      </c>
      <c r="BH901" s="41"/>
      <c r="BI901" s="126">
        <f>IF(Taula1[[#This Row],[Grup justificat     (fer servir opcions de la llista desplegable)]]=1,1,0)</f>
        <v>0</v>
      </c>
      <c r="BJ901" s="126">
        <f>IF(Taula1[[#This Row],[Espai reservat Administració]]=1,1,0)</f>
        <v>0</v>
      </c>
      <c r="BK901" s="111"/>
      <c r="BL901" s="126">
        <f>IF(Taula1[[#This Row],[Grup justificat     (fer servir opcions de la llista desplegable)]]=2,1,0)</f>
        <v>0</v>
      </c>
      <c r="BM901" s="126">
        <f>IF(Taula1[[#This Row],[Espai reservat Administració]]=2,1,0)</f>
        <v>0</v>
      </c>
      <c r="BN901" s="73"/>
      <c r="BO901" s="73"/>
      <c r="BP901" s="73"/>
      <c r="BQ901" s="73"/>
      <c r="BR901" s="73"/>
      <c r="BS901" s="73"/>
      <c r="BT901" s="73"/>
      <c r="BU901" s="73"/>
      <c r="BV901" s="73"/>
      <c r="BW901" s="73"/>
      <c r="BX901" s="73"/>
      <c r="BY901" s="73"/>
      <c r="BZ901" s="73"/>
      <c r="CA901" s="73"/>
      <c r="CB901" s="73"/>
      <c r="CC901" s="73"/>
      <c r="CD901" s="73"/>
      <c r="CE901" s="73"/>
      <c r="CF901" s="73"/>
      <c r="CG901" s="63">
        <f t="shared" si="213"/>
        <v>0</v>
      </c>
      <c r="CH901" s="63">
        <f t="shared" si="214"/>
        <v>0</v>
      </c>
      <c r="CI901" s="73"/>
      <c r="CJ901" s="63">
        <f>IF(Taula1[[#This Row],[Tipus de contracte                                  (fer servir opcions de la llista desplegable)]]="Indefinit",1,0)</f>
        <v>0</v>
      </c>
      <c r="CK901" s="63">
        <f>IF(Taula1[[#This Row],[Tipus de contracte                                  (fer servir opcions de la llista desplegable)]]="Temporal, igual o superior a 6 mesos",1,0)</f>
        <v>0</v>
      </c>
      <c r="CL901" s="63">
        <f>IF(Taula1[[#This Row],[Tipus de contracte                                  (fer servir opcions de la llista desplegable)]]="Substitució per IT",1,0)</f>
        <v>0</v>
      </c>
      <c r="CM901" s="73"/>
      <c r="CN901" s="63">
        <f>IF(Taula1[[#This Row],[Relació llocs de treball]]&gt;=1,1,0)</f>
        <v>0</v>
      </c>
      <c r="CO901" s="73"/>
      <c r="CP901" s="63">
        <f>IF(Taula1[[#This Row],[Identitat de gènere                                                          (fer servir opcions de la llista desplegable)]]="Home",1,0)</f>
        <v>0</v>
      </c>
      <c r="CQ901" s="63">
        <f>IF(Taula1[[#This Row],[Identitat de gènere                                                          (fer servir opcions de la llista desplegable)]]="Dona",1,0)</f>
        <v>0</v>
      </c>
      <c r="CR901" s="63">
        <f>IF(Taula1[[#This Row],[Identitat de gènere                                                          (fer servir opcions de la llista desplegable)]]="No binari",1,0)</f>
        <v>0</v>
      </c>
      <c r="CS901" s="73"/>
      <c r="CT901" s="63">
        <f t="shared" si="208"/>
        <v>0</v>
      </c>
      <c r="CU901" s="64">
        <f t="shared" si="215"/>
        <v>0</v>
      </c>
      <c r="CW901" s="64">
        <f t="shared" si="216"/>
        <v>0</v>
      </c>
      <c r="CX901" s="64">
        <f t="shared" si="217"/>
        <v>0</v>
      </c>
      <c r="CY901" s="64">
        <f t="shared" si="218"/>
        <v>0</v>
      </c>
      <c r="CZ901" s="64">
        <f t="shared" si="219"/>
        <v>0</v>
      </c>
      <c r="DB901" s="64">
        <f t="shared" si="220"/>
        <v>0</v>
      </c>
      <c r="DC901" s="64">
        <f t="shared" si="221"/>
        <v>0</v>
      </c>
      <c r="DD901" s="64">
        <f t="shared" si="222"/>
        <v>0</v>
      </c>
      <c r="DE901" s="64">
        <f t="shared" si="223"/>
        <v>0</v>
      </c>
    </row>
    <row r="902" spans="2:109" x14ac:dyDescent="0.3">
      <c r="B902" s="167"/>
      <c r="C902" s="186"/>
      <c r="D902" s="2"/>
      <c r="E902" s="67"/>
      <c r="F902" s="5"/>
      <c r="G902" s="5"/>
      <c r="H902" s="187"/>
      <c r="I902" s="111" t="str">
        <f ca="1">IF(Taula1[[#This Row],[Data naixement (format dd/mm/aaaa)]]="","0",DATEDIF(Taula1[[#This Row],[Data naixement (format dd/mm/aaaa)]],TODAY(),"Y"))</f>
        <v>0</v>
      </c>
      <c r="J902" s="6"/>
      <c r="K902" s="6"/>
      <c r="L902" s="6"/>
      <c r="M902" s="6"/>
      <c r="N902" s="56"/>
      <c r="O902" s="56"/>
      <c r="P902" s="56"/>
      <c r="Q902" s="6"/>
      <c r="R902" s="7"/>
      <c r="S902" s="143">
        <f>Taula1[[#This Row],[Mesos naturals sencers treballats període justificat (01/01/2023 - 31/03/2023)]]</f>
        <v>0</v>
      </c>
      <c r="T902" s="194">
        <f>Taula1[[#This Row],[Dies treballats període justificat (01/01/2023 - 31/03/2023)              no comptabilitzats com a mes natural sencer]]</f>
        <v>0</v>
      </c>
      <c r="U902" s="12"/>
      <c r="V902" s="7"/>
      <c r="W902" s="188"/>
      <c r="X902" s="188"/>
      <c r="Y902" s="188"/>
      <c r="Z902" s="188"/>
      <c r="AA902" s="190"/>
      <c r="AB902" s="143">
        <f>Taula1[[#This Row],[Grup justificat     (fer servir opcions de la llista desplegable)]]</f>
        <v>0</v>
      </c>
      <c r="AC902" s="182"/>
      <c r="AD902" s="39"/>
      <c r="AE902" s="131">
        <f>ROUND((AF902/100)*756*Taula1[[#This Row],[Mesos naturals sencers treballats període justificat (01/01/2023 - 31/03/2023)]],2)</f>
        <v>0</v>
      </c>
      <c r="AF902" s="81">
        <f>Taula1[[#This Row],[% Jornada segons contracte
(no posar el símbol %) ]]-Taula1[[#This Row],[% Reducció salari per baix rendiment        (no posar el símbol %)]]</f>
        <v>0</v>
      </c>
      <c r="AG902" s="131">
        <f>ROUND((AH902/100)*24.8547945*Taula1[[#This Row],[Dies treballats període justificat (01/01/2023 - 31/03/2023)              no comptabilitzats com a mes natural sencer]],2)</f>
        <v>0</v>
      </c>
      <c r="AH902" s="79">
        <f>Taula1[[#This Row],[% Jornada segons contracte
(no posar el símbol %) ]]-Taula1[[#This Row],[% Reducció salari per baix rendiment        (no posar el símbol %)]]</f>
        <v>0</v>
      </c>
      <c r="AI902" s="131">
        <f t="shared" si="209"/>
        <v>0</v>
      </c>
      <c r="AJ902" s="39"/>
      <c r="AK902" s="131">
        <f>ROUND((AL902/100)*756*Taula1[[#This Row],[Espai reservat Administració  (mesos)]],2)</f>
        <v>0</v>
      </c>
      <c r="AL902" s="81">
        <f>Taula1[[#This Row],[% Jornada segons contracte
(no posar el símbol %) ]]-Taula1[[#This Row],[% Reducció salari per baix rendiment        (no posar el símbol %)]]</f>
        <v>0</v>
      </c>
      <c r="AM902" s="131">
        <f>ROUND((AN902/100)*24.8547945*Taula1[[#This Row],[Espai reservat Administració (dies)]],2)</f>
        <v>0</v>
      </c>
      <c r="AN902" s="79">
        <f>Taula1[[#This Row],[% Jornada segons contracte
(no posar el símbol %) ]]-Taula1[[#This Row],[% Reducció salari per baix rendiment        (no posar el símbol %)]]</f>
        <v>0</v>
      </c>
      <c r="AO902" s="131">
        <f t="shared" si="210"/>
        <v>0</v>
      </c>
      <c r="AP902" s="87"/>
      <c r="AQ902" s="137">
        <f>ROUND((AR902/100)*693*Taula1[[#This Row],[Mesos naturals sencers treballats període justificat (01/01/2023 - 31/03/2023)]],2)</f>
        <v>0</v>
      </c>
      <c r="AR902" s="90">
        <f>Taula1[[#This Row],[% Jornada segons contracte
(no posar el símbol %) ]]-Taula1[[#This Row],[% Reducció salari per baix rendiment        (no posar el símbol %)]]</f>
        <v>0</v>
      </c>
      <c r="AS902" s="137">
        <f>ROUND((AT902/100)*22.78356164*Taula1[[#This Row],[Dies treballats període justificat (01/01/2023 - 31/03/2023)              no comptabilitzats com a mes natural sencer]],2)</f>
        <v>0</v>
      </c>
      <c r="AT902" s="90">
        <f>Taula1[[#This Row],[% Jornada segons contracte
(no posar el símbol %) ]]-Taula1[[#This Row],[% Reducció salari per baix rendiment        (no posar el símbol %)]]</f>
        <v>0</v>
      </c>
      <c r="AU902" s="137">
        <f t="shared" si="211"/>
        <v>0</v>
      </c>
      <c r="AV902" s="87"/>
      <c r="AW902" s="136">
        <f>ROUND((AX902/100)*693*Taula1[[#This Row],[Espai reservat Administració  (mesos)]],2)</f>
        <v>0</v>
      </c>
      <c r="AX902" s="90">
        <f>Taula1[[#This Row],[% Jornada segons contracte
(no posar el símbol %) ]]-Taula1[[#This Row],[% Reducció salari per baix rendiment        (no posar el símbol %)]]</f>
        <v>0</v>
      </c>
      <c r="AY902" s="131">
        <f>ROUND((AZ902/100)*22.78356164*Taula1[[#This Row],[Espai reservat Administració (dies)]],2)</f>
        <v>0</v>
      </c>
      <c r="AZ902" s="81">
        <f>Taula1[[#This Row],[% Jornada segons contracte
(no posar el símbol %) ]]-Taula1[[#This Row],[% Reducció salari per baix rendiment        (no posar el símbol %)]]</f>
        <v>0</v>
      </c>
      <c r="BA902" s="82">
        <f t="shared" si="212"/>
        <v>0</v>
      </c>
      <c r="BB902" s="41"/>
      <c r="BC902" s="131">
        <f>IF(Taula1[[#This Row],[Grup justificat     (fer servir opcions de la llista desplegable)]]=1,AI902,0)</f>
        <v>0</v>
      </c>
      <c r="BD902" s="131">
        <f>IF(Taula1[[#This Row],[Grup justificat     (fer servir opcions de la llista desplegable)]]=2,AU902,0)</f>
        <v>0</v>
      </c>
      <c r="BE902" s="41"/>
      <c r="BF902" s="131">
        <f>IF(Taula1[[#This Row],[Espai reservat Administració]]=1,AO902,0)</f>
        <v>0</v>
      </c>
      <c r="BG902" s="82">
        <f>IF(Taula1[[#This Row],[Espai reservat Administració]]=2,BA902,0)</f>
        <v>0</v>
      </c>
      <c r="BH902" s="41"/>
      <c r="BI902" s="126">
        <f>IF(Taula1[[#This Row],[Grup justificat     (fer servir opcions de la llista desplegable)]]=1,1,0)</f>
        <v>0</v>
      </c>
      <c r="BJ902" s="126">
        <f>IF(Taula1[[#This Row],[Espai reservat Administració]]=1,1,0)</f>
        <v>0</v>
      </c>
      <c r="BK902" s="111"/>
      <c r="BL902" s="126">
        <f>IF(Taula1[[#This Row],[Grup justificat     (fer servir opcions de la llista desplegable)]]=2,1,0)</f>
        <v>0</v>
      </c>
      <c r="BM902" s="126">
        <f>IF(Taula1[[#This Row],[Espai reservat Administració]]=2,1,0)</f>
        <v>0</v>
      </c>
      <c r="BN902" s="73"/>
      <c r="BO902" s="73"/>
      <c r="BP902" s="73"/>
      <c r="BQ902" s="73"/>
      <c r="BR902" s="73"/>
      <c r="BS902" s="73"/>
      <c r="BT902" s="73"/>
      <c r="BU902" s="73"/>
      <c r="BV902" s="73"/>
      <c r="BW902" s="73"/>
      <c r="BX902" s="73"/>
      <c r="BY902" s="73"/>
      <c r="BZ902" s="73"/>
      <c r="CA902" s="73"/>
      <c r="CB902" s="73"/>
      <c r="CC902" s="73"/>
      <c r="CD902" s="73"/>
      <c r="CE902" s="73"/>
      <c r="CF902" s="73"/>
      <c r="CG902" s="63">
        <f t="shared" si="213"/>
        <v>0</v>
      </c>
      <c r="CH902" s="63">
        <f t="shared" si="214"/>
        <v>0</v>
      </c>
      <c r="CI902" s="73"/>
      <c r="CJ902" s="63">
        <f>IF(Taula1[[#This Row],[Tipus de contracte                                  (fer servir opcions de la llista desplegable)]]="Indefinit",1,0)</f>
        <v>0</v>
      </c>
      <c r="CK902" s="63">
        <f>IF(Taula1[[#This Row],[Tipus de contracte                                  (fer servir opcions de la llista desplegable)]]="Temporal, igual o superior a 6 mesos",1,0)</f>
        <v>0</v>
      </c>
      <c r="CL902" s="63">
        <f>IF(Taula1[[#This Row],[Tipus de contracte                                  (fer servir opcions de la llista desplegable)]]="Substitució per IT",1,0)</f>
        <v>0</v>
      </c>
      <c r="CM902" s="73"/>
      <c r="CN902" s="63">
        <f>IF(Taula1[[#This Row],[Relació llocs de treball]]&gt;=1,1,0)</f>
        <v>0</v>
      </c>
      <c r="CO902" s="73"/>
      <c r="CP902" s="63">
        <f>IF(Taula1[[#This Row],[Identitat de gènere                                                          (fer servir opcions de la llista desplegable)]]="Home",1,0)</f>
        <v>0</v>
      </c>
      <c r="CQ902" s="63">
        <f>IF(Taula1[[#This Row],[Identitat de gènere                                                          (fer servir opcions de la llista desplegable)]]="Dona",1,0)</f>
        <v>0</v>
      </c>
      <c r="CR902" s="63">
        <f>IF(Taula1[[#This Row],[Identitat de gènere                                                          (fer servir opcions de la llista desplegable)]]="No binari",1,0)</f>
        <v>0</v>
      </c>
      <c r="CS902" s="73"/>
      <c r="CT902" s="63">
        <f t="shared" si="208"/>
        <v>0</v>
      </c>
      <c r="CU902" s="64">
        <f t="shared" si="215"/>
        <v>0</v>
      </c>
      <c r="CW902" s="64">
        <f t="shared" si="216"/>
        <v>0</v>
      </c>
      <c r="CX902" s="64">
        <f t="shared" si="217"/>
        <v>0</v>
      </c>
      <c r="CY902" s="64">
        <f t="shared" si="218"/>
        <v>0</v>
      </c>
      <c r="CZ902" s="64">
        <f t="shared" si="219"/>
        <v>0</v>
      </c>
      <c r="DB902" s="64">
        <f t="shared" si="220"/>
        <v>0</v>
      </c>
      <c r="DC902" s="64">
        <f t="shared" si="221"/>
        <v>0</v>
      </c>
      <c r="DD902" s="64">
        <f t="shared" si="222"/>
        <v>0</v>
      </c>
      <c r="DE902" s="64">
        <f t="shared" si="223"/>
        <v>0</v>
      </c>
    </row>
    <row r="903" spans="2:109" x14ac:dyDescent="0.3">
      <c r="B903" s="167"/>
      <c r="C903" s="186"/>
      <c r="D903" s="2"/>
      <c r="E903" s="67"/>
      <c r="F903" s="5"/>
      <c r="G903" s="5"/>
      <c r="H903" s="187"/>
      <c r="I903" s="111" t="str">
        <f ca="1">IF(Taula1[[#This Row],[Data naixement (format dd/mm/aaaa)]]="","0",DATEDIF(Taula1[[#This Row],[Data naixement (format dd/mm/aaaa)]],TODAY(),"Y"))</f>
        <v>0</v>
      </c>
      <c r="J903" s="6"/>
      <c r="K903" s="6"/>
      <c r="L903" s="6"/>
      <c r="M903" s="6"/>
      <c r="N903" s="56"/>
      <c r="O903" s="56"/>
      <c r="P903" s="56"/>
      <c r="Q903" s="6"/>
      <c r="R903" s="7"/>
      <c r="S903" s="143">
        <f>Taula1[[#This Row],[Mesos naturals sencers treballats període justificat (01/01/2023 - 31/03/2023)]]</f>
        <v>0</v>
      </c>
      <c r="T903" s="194">
        <f>Taula1[[#This Row],[Dies treballats període justificat (01/01/2023 - 31/03/2023)              no comptabilitzats com a mes natural sencer]]</f>
        <v>0</v>
      </c>
      <c r="U903" s="12"/>
      <c r="V903" s="7"/>
      <c r="W903" s="188"/>
      <c r="X903" s="188"/>
      <c r="Y903" s="188"/>
      <c r="Z903" s="188"/>
      <c r="AA903" s="190"/>
      <c r="AB903" s="143">
        <f>Taula1[[#This Row],[Grup justificat     (fer servir opcions de la llista desplegable)]]</f>
        <v>0</v>
      </c>
      <c r="AC903" s="182"/>
      <c r="AD903" s="39"/>
      <c r="AE903" s="131">
        <f>ROUND((AF903/100)*756*Taula1[[#This Row],[Mesos naturals sencers treballats període justificat (01/01/2023 - 31/03/2023)]],2)</f>
        <v>0</v>
      </c>
      <c r="AF903" s="81">
        <f>Taula1[[#This Row],[% Jornada segons contracte
(no posar el símbol %) ]]-Taula1[[#This Row],[% Reducció salari per baix rendiment        (no posar el símbol %)]]</f>
        <v>0</v>
      </c>
      <c r="AG903" s="131">
        <f>ROUND((AH903/100)*24.8547945*Taula1[[#This Row],[Dies treballats període justificat (01/01/2023 - 31/03/2023)              no comptabilitzats com a mes natural sencer]],2)</f>
        <v>0</v>
      </c>
      <c r="AH903" s="79">
        <f>Taula1[[#This Row],[% Jornada segons contracte
(no posar el símbol %) ]]-Taula1[[#This Row],[% Reducció salari per baix rendiment        (no posar el símbol %)]]</f>
        <v>0</v>
      </c>
      <c r="AI903" s="131">
        <f t="shared" si="209"/>
        <v>0</v>
      </c>
      <c r="AJ903" s="39"/>
      <c r="AK903" s="131">
        <f>ROUND((AL903/100)*756*Taula1[[#This Row],[Espai reservat Administració  (mesos)]],2)</f>
        <v>0</v>
      </c>
      <c r="AL903" s="81">
        <f>Taula1[[#This Row],[% Jornada segons contracte
(no posar el símbol %) ]]-Taula1[[#This Row],[% Reducció salari per baix rendiment        (no posar el símbol %)]]</f>
        <v>0</v>
      </c>
      <c r="AM903" s="131">
        <f>ROUND((AN903/100)*24.8547945*Taula1[[#This Row],[Espai reservat Administració (dies)]],2)</f>
        <v>0</v>
      </c>
      <c r="AN903" s="79">
        <f>Taula1[[#This Row],[% Jornada segons contracte
(no posar el símbol %) ]]-Taula1[[#This Row],[% Reducció salari per baix rendiment        (no posar el símbol %)]]</f>
        <v>0</v>
      </c>
      <c r="AO903" s="131">
        <f t="shared" si="210"/>
        <v>0</v>
      </c>
      <c r="AP903" s="87"/>
      <c r="AQ903" s="137">
        <f>ROUND((AR903/100)*693*Taula1[[#This Row],[Mesos naturals sencers treballats període justificat (01/01/2023 - 31/03/2023)]],2)</f>
        <v>0</v>
      </c>
      <c r="AR903" s="90">
        <f>Taula1[[#This Row],[% Jornada segons contracte
(no posar el símbol %) ]]-Taula1[[#This Row],[% Reducció salari per baix rendiment        (no posar el símbol %)]]</f>
        <v>0</v>
      </c>
      <c r="AS903" s="137">
        <f>ROUND((AT903/100)*22.78356164*Taula1[[#This Row],[Dies treballats període justificat (01/01/2023 - 31/03/2023)              no comptabilitzats com a mes natural sencer]],2)</f>
        <v>0</v>
      </c>
      <c r="AT903" s="90">
        <f>Taula1[[#This Row],[% Jornada segons contracte
(no posar el símbol %) ]]-Taula1[[#This Row],[% Reducció salari per baix rendiment        (no posar el símbol %)]]</f>
        <v>0</v>
      </c>
      <c r="AU903" s="137">
        <f t="shared" si="211"/>
        <v>0</v>
      </c>
      <c r="AV903" s="87"/>
      <c r="AW903" s="136">
        <f>ROUND((AX903/100)*693*Taula1[[#This Row],[Espai reservat Administració  (mesos)]],2)</f>
        <v>0</v>
      </c>
      <c r="AX903" s="90">
        <f>Taula1[[#This Row],[% Jornada segons contracte
(no posar el símbol %) ]]-Taula1[[#This Row],[% Reducció salari per baix rendiment        (no posar el símbol %)]]</f>
        <v>0</v>
      </c>
      <c r="AY903" s="131">
        <f>ROUND((AZ903/100)*22.78356164*Taula1[[#This Row],[Espai reservat Administració (dies)]],2)</f>
        <v>0</v>
      </c>
      <c r="AZ903" s="81">
        <f>Taula1[[#This Row],[% Jornada segons contracte
(no posar el símbol %) ]]-Taula1[[#This Row],[% Reducció salari per baix rendiment        (no posar el símbol %)]]</f>
        <v>0</v>
      </c>
      <c r="BA903" s="82">
        <f t="shared" si="212"/>
        <v>0</v>
      </c>
      <c r="BB903" s="41"/>
      <c r="BC903" s="131">
        <f>IF(Taula1[[#This Row],[Grup justificat     (fer servir opcions de la llista desplegable)]]=1,AI903,0)</f>
        <v>0</v>
      </c>
      <c r="BD903" s="131">
        <f>IF(Taula1[[#This Row],[Grup justificat     (fer servir opcions de la llista desplegable)]]=2,AU903,0)</f>
        <v>0</v>
      </c>
      <c r="BE903" s="41"/>
      <c r="BF903" s="131">
        <f>IF(Taula1[[#This Row],[Espai reservat Administració]]=1,AO903,0)</f>
        <v>0</v>
      </c>
      <c r="BG903" s="82">
        <f>IF(Taula1[[#This Row],[Espai reservat Administració]]=2,BA903,0)</f>
        <v>0</v>
      </c>
      <c r="BH903" s="41"/>
      <c r="BI903" s="126">
        <f>IF(Taula1[[#This Row],[Grup justificat     (fer servir opcions de la llista desplegable)]]=1,1,0)</f>
        <v>0</v>
      </c>
      <c r="BJ903" s="126">
        <f>IF(Taula1[[#This Row],[Espai reservat Administració]]=1,1,0)</f>
        <v>0</v>
      </c>
      <c r="BK903" s="111"/>
      <c r="BL903" s="126">
        <f>IF(Taula1[[#This Row],[Grup justificat     (fer servir opcions de la llista desplegable)]]=2,1,0)</f>
        <v>0</v>
      </c>
      <c r="BM903" s="126">
        <f>IF(Taula1[[#This Row],[Espai reservat Administració]]=2,1,0)</f>
        <v>0</v>
      </c>
      <c r="BN903" s="73"/>
      <c r="BO903" s="73"/>
      <c r="BP903" s="73"/>
      <c r="BQ903" s="73"/>
      <c r="BR903" s="73"/>
      <c r="BS903" s="73"/>
      <c r="BT903" s="73"/>
      <c r="BU903" s="73"/>
      <c r="BV903" s="73"/>
      <c r="BW903" s="73"/>
      <c r="BX903" s="73"/>
      <c r="BY903" s="73"/>
      <c r="BZ903" s="73"/>
      <c r="CA903" s="73"/>
      <c r="CB903" s="73"/>
      <c r="CC903" s="73"/>
      <c r="CD903" s="73"/>
      <c r="CE903" s="73"/>
      <c r="CF903" s="73"/>
      <c r="CG903" s="63">
        <f t="shared" si="213"/>
        <v>0</v>
      </c>
      <c r="CH903" s="63">
        <f t="shared" si="214"/>
        <v>0</v>
      </c>
      <c r="CI903" s="73"/>
      <c r="CJ903" s="63">
        <f>IF(Taula1[[#This Row],[Tipus de contracte                                  (fer servir opcions de la llista desplegable)]]="Indefinit",1,0)</f>
        <v>0</v>
      </c>
      <c r="CK903" s="63">
        <f>IF(Taula1[[#This Row],[Tipus de contracte                                  (fer servir opcions de la llista desplegable)]]="Temporal, igual o superior a 6 mesos",1,0)</f>
        <v>0</v>
      </c>
      <c r="CL903" s="63">
        <f>IF(Taula1[[#This Row],[Tipus de contracte                                  (fer servir opcions de la llista desplegable)]]="Substitució per IT",1,0)</f>
        <v>0</v>
      </c>
      <c r="CM903" s="73"/>
      <c r="CN903" s="63">
        <f>IF(Taula1[[#This Row],[Relació llocs de treball]]&gt;=1,1,0)</f>
        <v>0</v>
      </c>
      <c r="CO903" s="73"/>
      <c r="CP903" s="63">
        <f>IF(Taula1[[#This Row],[Identitat de gènere                                                          (fer servir opcions de la llista desplegable)]]="Home",1,0)</f>
        <v>0</v>
      </c>
      <c r="CQ903" s="63">
        <f>IF(Taula1[[#This Row],[Identitat de gènere                                                          (fer servir opcions de la llista desplegable)]]="Dona",1,0)</f>
        <v>0</v>
      </c>
      <c r="CR903" s="63">
        <f>IF(Taula1[[#This Row],[Identitat de gènere                                                          (fer servir opcions de la llista desplegable)]]="No binari",1,0)</f>
        <v>0</v>
      </c>
      <c r="CS903" s="73"/>
      <c r="CT903" s="63">
        <f t="shared" ref="CT903:CT966" si="224">IF(F903="Home",1,0)</f>
        <v>0</v>
      </c>
      <c r="CU903" s="64">
        <f t="shared" si="215"/>
        <v>0</v>
      </c>
      <c r="CW903" s="64">
        <f t="shared" si="216"/>
        <v>0</v>
      </c>
      <c r="CX903" s="64">
        <f t="shared" si="217"/>
        <v>0</v>
      </c>
      <c r="CY903" s="64">
        <f t="shared" si="218"/>
        <v>0</v>
      </c>
      <c r="CZ903" s="64">
        <f t="shared" si="219"/>
        <v>0</v>
      </c>
      <c r="DB903" s="64">
        <f t="shared" si="220"/>
        <v>0</v>
      </c>
      <c r="DC903" s="64">
        <f t="shared" si="221"/>
        <v>0</v>
      </c>
      <c r="DD903" s="64">
        <f t="shared" si="222"/>
        <v>0</v>
      </c>
      <c r="DE903" s="64">
        <f t="shared" si="223"/>
        <v>0</v>
      </c>
    </row>
    <row r="904" spans="2:109" x14ac:dyDescent="0.3">
      <c r="B904" s="167"/>
      <c r="C904" s="186"/>
      <c r="D904" s="2"/>
      <c r="E904" s="67"/>
      <c r="F904" s="5"/>
      <c r="G904" s="5"/>
      <c r="H904" s="187"/>
      <c r="I904" s="111" t="str">
        <f ca="1">IF(Taula1[[#This Row],[Data naixement (format dd/mm/aaaa)]]="","0",DATEDIF(Taula1[[#This Row],[Data naixement (format dd/mm/aaaa)]],TODAY(),"Y"))</f>
        <v>0</v>
      </c>
      <c r="J904" s="6"/>
      <c r="K904" s="6"/>
      <c r="L904" s="6"/>
      <c r="M904" s="6"/>
      <c r="N904" s="56"/>
      <c r="O904" s="56"/>
      <c r="P904" s="56"/>
      <c r="Q904" s="6"/>
      <c r="R904" s="7"/>
      <c r="S904" s="143">
        <f>Taula1[[#This Row],[Mesos naturals sencers treballats període justificat (01/01/2023 - 31/03/2023)]]</f>
        <v>0</v>
      </c>
      <c r="T904" s="194">
        <f>Taula1[[#This Row],[Dies treballats període justificat (01/01/2023 - 31/03/2023)              no comptabilitzats com a mes natural sencer]]</f>
        <v>0</v>
      </c>
      <c r="U904" s="12"/>
      <c r="V904" s="7"/>
      <c r="W904" s="188"/>
      <c r="X904" s="188"/>
      <c r="Y904" s="188"/>
      <c r="Z904" s="188"/>
      <c r="AA904" s="190"/>
      <c r="AB904" s="143">
        <f>Taula1[[#This Row],[Grup justificat     (fer servir opcions de la llista desplegable)]]</f>
        <v>0</v>
      </c>
      <c r="AC904" s="182"/>
      <c r="AD904" s="39"/>
      <c r="AE904" s="131">
        <f>ROUND((AF904/100)*756*Taula1[[#This Row],[Mesos naturals sencers treballats període justificat (01/01/2023 - 31/03/2023)]],2)</f>
        <v>0</v>
      </c>
      <c r="AF904" s="81">
        <f>Taula1[[#This Row],[% Jornada segons contracte
(no posar el símbol %) ]]-Taula1[[#This Row],[% Reducció salari per baix rendiment        (no posar el símbol %)]]</f>
        <v>0</v>
      </c>
      <c r="AG904" s="131">
        <f>ROUND((AH904/100)*24.8547945*Taula1[[#This Row],[Dies treballats període justificat (01/01/2023 - 31/03/2023)              no comptabilitzats com a mes natural sencer]],2)</f>
        <v>0</v>
      </c>
      <c r="AH904" s="79">
        <f>Taula1[[#This Row],[% Jornada segons contracte
(no posar el símbol %) ]]-Taula1[[#This Row],[% Reducció salari per baix rendiment        (no posar el símbol %)]]</f>
        <v>0</v>
      </c>
      <c r="AI904" s="131">
        <f t="shared" ref="AI904:AI967" si="225">ROUND(AE904+AG904,2)</f>
        <v>0</v>
      </c>
      <c r="AJ904" s="39"/>
      <c r="AK904" s="131">
        <f>ROUND((AL904/100)*756*Taula1[[#This Row],[Espai reservat Administració  (mesos)]],2)</f>
        <v>0</v>
      </c>
      <c r="AL904" s="81">
        <f>Taula1[[#This Row],[% Jornada segons contracte
(no posar el símbol %) ]]-Taula1[[#This Row],[% Reducció salari per baix rendiment        (no posar el símbol %)]]</f>
        <v>0</v>
      </c>
      <c r="AM904" s="131">
        <f>ROUND((AN904/100)*24.8547945*Taula1[[#This Row],[Espai reservat Administració (dies)]],2)</f>
        <v>0</v>
      </c>
      <c r="AN904" s="79">
        <f>Taula1[[#This Row],[% Jornada segons contracte
(no posar el símbol %) ]]-Taula1[[#This Row],[% Reducció salari per baix rendiment        (no posar el símbol %)]]</f>
        <v>0</v>
      </c>
      <c r="AO904" s="131">
        <f t="shared" ref="AO904:AO967" si="226">ROUND(AK904+AM904,2)</f>
        <v>0</v>
      </c>
      <c r="AP904" s="87"/>
      <c r="AQ904" s="137">
        <f>ROUND((AR904/100)*693*Taula1[[#This Row],[Mesos naturals sencers treballats període justificat (01/01/2023 - 31/03/2023)]],2)</f>
        <v>0</v>
      </c>
      <c r="AR904" s="90">
        <f>Taula1[[#This Row],[% Jornada segons contracte
(no posar el símbol %) ]]-Taula1[[#This Row],[% Reducció salari per baix rendiment        (no posar el símbol %)]]</f>
        <v>0</v>
      </c>
      <c r="AS904" s="137">
        <f>ROUND((AT904/100)*22.78356164*Taula1[[#This Row],[Dies treballats període justificat (01/01/2023 - 31/03/2023)              no comptabilitzats com a mes natural sencer]],2)</f>
        <v>0</v>
      </c>
      <c r="AT904" s="90">
        <f>Taula1[[#This Row],[% Jornada segons contracte
(no posar el símbol %) ]]-Taula1[[#This Row],[% Reducció salari per baix rendiment        (no posar el símbol %)]]</f>
        <v>0</v>
      </c>
      <c r="AU904" s="137">
        <f t="shared" ref="AU904:AU967" si="227">ROUND(AQ904+AS904,2)</f>
        <v>0</v>
      </c>
      <c r="AV904" s="87"/>
      <c r="AW904" s="136">
        <f>ROUND((AX904/100)*693*Taula1[[#This Row],[Espai reservat Administració  (mesos)]],2)</f>
        <v>0</v>
      </c>
      <c r="AX904" s="90">
        <f>Taula1[[#This Row],[% Jornada segons contracte
(no posar el símbol %) ]]-Taula1[[#This Row],[% Reducció salari per baix rendiment        (no posar el símbol %)]]</f>
        <v>0</v>
      </c>
      <c r="AY904" s="131">
        <f>ROUND((AZ904/100)*22.78356164*Taula1[[#This Row],[Espai reservat Administració (dies)]],2)</f>
        <v>0</v>
      </c>
      <c r="AZ904" s="81">
        <f>Taula1[[#This Row],[% Jornada segons contracte
(no posar el símbol %) ]]-Taula1[[#This Row],[% Reducció salari per baix rendiment        (no posar el símbol %)]]</f>
        <v>0</v>
      </c>
      <c r="BA904" s="82">
        <f t="shared" ref="BA904:BA967" si="228">ROUND(AW904+AY904,2)</f>
        <v>0</v>
      </c>
      <c r="BB904" s="41"/>
      <c r="BC904" s="131">
        <f>IF(Taula1[[#This Row],[Grup justificat     (fer servir opcions de la llista desplegable)]]=1,AI904,0)</f>
        <v>0</v>
      </c>
      <c r="BD904" s="131">
        <f>IF(Taula1[[#This Row],[Grup justificat     (fer servir opcions de la llista desplegable)]]=2,AU904,0)</f>
        <v>0</v>
      </c>
      <c r="BE904" s="41"/>
      <c r="BF904" s="131">
        <f>IF(Taula1[[#This Row],[Espai reservat Administració]]=1,AO904,0)</f>
        <v>0</v>
      </c>
      <c r="BG904" s="82">
        <f>IF(Taula1[[#This Row],[Espai reservat Administració]]=2,BA904,0)</f>
        <v>0</v>
      </c>
      <c r="BH904" s="41"/>
      <c r="BI904" s="126">
        <f>IF(Taula1[[#This Row],[Grup justificat     (fer servir opcions de la llista desplegable)]]=1,1,0)</f>
        <v>0</v>
      </c>
      <c r="BJ904" s="126">
        <f>IF(Taula1[[#This Row],[Espai reservat Administració]]=1,1,0)</f>
        <v>0</v>
      </c>
      <c r="BK904" s="111"/>
      <c r="BL904" s="126">
        <f>IF(Taula1[[#This Row],[Grup justificat     (fer servir opcions de la llista desplegable)]]=2,1,0)</f>
        <v>0</v>
      </c>
      <c r="BM904" s="126">
        <f>IF(Taula1[[#This Row],[Espai reservat Administració]]=2,1,0)</f>
        <v>0</v>
      </c>
      <c r="BN904" s="73"/>
      <c r="BO904" s="73"/>
      <c r="BP904" s="73"/>
      <c r="BQ904" s="73"/>
      <c r="BR904" s="73"/>
      <c r="BS904" s="73"/>
      <c r="BT904" s="73"/>
      <c r="BU904" s="73"/>
      <c r="BV904" s="73"/>
      <c r="BW904" s="73"/>
      <c r="BX904" s="73"/>
      <c r="BY904" s="73"/>
      <c r="BZ904" s="73"/>
      <c r="CA904" s="73"/>
      <c r="CB904" s="73"/>
      <c r="CC904" s="73"/>
      <c r="CD904" s="73"/>
      <c r="CE904" s="73"/>
      <c r="CF904" s="73"/>
      <c r="CG904" s="63">
        <f t="shared" ref="CG904:CG967" si="229">IF(V904="Sí",1,0)</f>
        <v>0</v>
      </c>
      <c r="CH904" s="63">
        <f t="shared" ref="CH904:CH967" si="230">IF(V904="No",1,0)</f>
        <v>0</v>
      </c>
      <c r="CI904" s="73"/>
      <c r="CJ904" s="63">
        <f>IF(Taula1[[#This Row],[Tipus de contracte                                  (fer servir opcions de la llista desplegable)]]="Indefinit",1,0)</f>
        <v>0</v>
      </c>
      <c r="CK904" s="63">
        <f>IF(Taula1[[#This Row],[Tipus de contracte                                  (fer servir opcions de la llista desplegable)]]="Temporal, igual o superior a 6 mesos",1,0)</f>
        <v>0</v>
      </c>
      <c r="CL904" s="63">
        <f>IF(Taula1[[#This Row],[Tipus de contracte                                  (fer servir opcions de la llista desplegable)]]="Substitució per IT",1,0)</f>
        <v>0</v>
      </c>
      <c r="CM904" s="73"/>
      <c r="CN904" s="63">
        <f>IF(Taula1[[#This Row],[Relació llocs de treball]]&gt;=1,1,0)</f>
        <v>0</v>
      </c>
      <c r="CO904" s="73"/>
      <c r="CP904" s="63">
        <f>IF(Taula1[[#This Row],[Identitat de gènere                                                          (fer servir opcions de la llista desplegable)]]="Home",1,0)</f>
        <v>0</v>
      </c>
      <c r="CQ904" s="63">
        <f>IF(Taula1[[#This Row],[Identitat de gènere                                                          (fer servir opcions de la llista desplegable)]]="Dona",1,0)</f>
        <v>0</v>
      </c>
      <c r="CR904" s="63">
        <f>IF(Taula1[[#This Row],[Identitat de gènere                                                          (fer servir opcions de la llista desplegable)]]="No binari",1,0)</f>
        <v>0</v>
      </c>
      <c r="CS904" s="73"/>
      <c r="CT904" s="63">
        <f t="shared" si="224"/>
        <v>0</v>
      </c>
      <c r="CU904" s="64">
        <f t="shared" ref="CU904:CU967" si="231">IF(F904="Dona",1,0)</f>
        <v>0</v>
      </c>
      <c r="CW904" s="64">
        <f t="shared" ref="CW904:CW967" si="232">IF(AA904=1,1,0)</f>
        <v>0</v>
      </c>
      <c r="CX904" s="64">
        <f t="shared" ref="CX904:CX967" si="233">IF(AA904=2,1,0)</f>
        <v>0</v>
      </c>
      <c r="CY904" s="64">
        <f t="shared" ref="CY904:CY967" si="234">IF(AA904=3,1,0)</f>
        <v>0</v>
      </c>
      <c r="CZ904" s="64">
        <f t="shared" ref="CZ904:CZ967" si="235">IF(AA904=4,1,0)</f>
        <v>0</v>
      </c>
      <c r="DB904" s="64">
        <f t="shared" ref="DB904:DB967" si="236">IF(AB904=1,1,0)</f>
        <v>0</v>
      </c>
      <c r="DC904" s="64">
        <f t="shared" ref="DC904:DC967" si="237">IF(AB904=2,1,0)</f>
        <v>0</v>
      </c>
      <c r="DD904" s="64">
        <f t="shared" ref="DD904:DD967" si="238">IF(AB904=3,1,0)</f>
        <v>0</v>
      </c>
      <c r="DE904" s="64">
        <f t="shared" ref="DE904:DE967" si="239">IF(AB904=4,1,0)</f>
        <v>0</v>
      </c>
    </row>
    <row r="905" spans="2:109" x14ac:dyDescent="0.3">
      <c r="B905" s="167"/>
      <c r="C905" s="186"/>
      <c r="D905" s="2"/>
      <c r="E905" s="67"/>
      <c r="F905" s="5"/>
      <c r="G905" s="5"/>
      <c r="H905" s="187"/>
      <c r="I905" s="111" t="str">
        <f ca="1">IF(Taula1[[#This Row],[Data naixement (format dd/mm/aaaa)]]="","0",DATEDIF(Taula1[[#This Row],[Data naixement (format dd/mm/aaaa)]],TODAY(),"Y"))</f>
        <v>0</v>
      </c>
      <c r="J905" s="6"/>
      <c r="K905" s="6"/>
      <c r="L905" s="6"/>
      <c r="M905" s="6"/>
      <c r="N905" s="56"/>
      <c r="O905" s="56"/>
      <c r="P905" s="56"/>
      <c r="Q905" s="6"/>
      <c r="R905" s="7"/>
      <c r="S905" s="143">
        <f>Taula1[[#This Row],[Mesos naturals sencers treballats període justificat (01/01/2023 - 31/03/2023)]]</f>
        <v>0</v>
      </c>
      <c r="T905" s="194">
        <f>Taula1[[#This Row],[Dies treballats període justificat (01/01/2023 - 31/03/2023)              no comptabilitzats com a mes natural sencer]]</f>
        <v>0</v>
      </c>
      <c r="U905" s="12"/>
      <c r="V905" s="7"/>
      <c r="W905" s="188"/>
      <c r="X905" s="188"/>
      <c r="Y905" s="188"/>
      <c r="Z905" s="188"/>
      <c r="AA905" s="190"/>
      <c r="AB905" s="143">
        <f>Taula1[[#This Row],[Grup justificat     (fer servir opcions de la llista desplegable)]]</f>
        <v>0</v>
      </c>
      <c r="AC905" s="182"/>
      <c r="AD905" s="39"/>
      <c r="AE905" s="131">
        <f>ROUND((AF905/100)*756*Taula1[[#This Row],[Mesos naturals sencers treballats període justificat (01/01/2023 - 31/03/2023)]],2)</f>
        <v>0</v>
      </c>
      <c r="AF905" s="81">
        <f>Taula1[[#This Row],[% Jornada segons contracte
(no posar el símbol %) ]]-Taula1[[#This Row],[% Reducció salari per baix rendiment        (no posar el símbol %)]]</f>
        <v>0</v>
      </c>
      <c r="AG905" s="131">
        <f>ROUND((AH905/100)*24.8547945*Taula1[[#This Row],[Dies treballats període justificat (01/01/2023 - 31/03/2023)              no comptabilitzats com a mes natural sencer]],2)</f>
        <v>0</v>
      </c>
      <c r="AH905" s="79">
        <f>Taula1[[#This Row],[% Jornada segons contracte
(no posar el símbol %) ]]-Taula1[[#This Row],[% Reducció salari per baix rendiment        (no posar el símbol %)]]</f>
        <v>0</v>
      </c>
      <c r="AI905" s="131">
        <f t="shared" si="225"/>
        <v>0</v>
      </c>
      <c r="AJ905" s="39"/>
      <c r="AK905" s="131">
        <f>ROUND((AL905/100)*756*Taula1[[#This Row],[Espai reservat Administració  (mesos)]],2)</f>
        <v>0</v>
      </c>
      <c r="AL905" s="81">
        <f>Taula1[[#This Row],[% Jornada segons contracte
(no posar el símbol %) ]]-Taula1[[#This Row],[% Reducció salari per baix rendiment        (no posar el símbol %)]]</f>
        <v>0</v>
      </c>
      <c r="AM905" s="131">
        <f>ROUND((AN905/100)*24.8547945*Taula1[[#This Row],[Espai reservat Administració (dies)]],2)</f>
        <v>0</v>
      </c>
      <c r="AN905" s="79">
        <f>Taula1[[#This Row],[% Jornada segons contracte
(no posar el símbol %) ]]-Taula1[[#This Row],[% Reducció salari per baix rendiment        (no posar el símbol %)]]</f>
        <v>0</v>
      </c>
      <c r="AO905" s="131">
        <f t="shared" si="226"/>
        <v>0</v>
      </c>
      <c r="AP905" s="87"/>
      <c r="AQ905" s="137">
        <f>ROUND((AR905/100)*693*Taula1[[#This Row],[Mesos naturals sencers treballats període justificat (01/01/2023 - 31/03/2023)]],2)</f>
        <v>0</v>
      </c>
      <c r="AR905" s="90">
        <f>Taula1[[#This Row],[% Jornada segons contracte
(no posar el símbol %) ]]-Taula1[[#This Row],[% Reducció salari per baix rendiment        (no posar el símbol %)]]</f>
        <v>0</v>
      </c>
      <c r="AS905" s="137">
        <f>ROUND((AT905/100)*22.78356164*Taula1[[#This Row],[Dies treballats període justificat (01/01/2023 - 31/03/2023)              no comptabilitzats com a mes natural sencer]],2)</f>
        <v>0</v>
      </c>
      <c r="AT905" s="90">
        <f>Taula1[[#This Row],[% Jornada segons contracte
(no posar el símbol %) ]]-Taula1[[#This Row],[% Reducció salari per baix rendiment        (no posar el símbol %)]]</f>
        <v>0</v>
      </c>
      <c r="AU905" s="137">
        <f t="shared" si="227"/>
        <v>0</v>
      </c>
      <c r="AV905" s="87"/>
      <c r="AW905" s="136">
        <f>ROUND((AX905/100)*693*Taula1[[#This Row],[Espai reservat Administració  (mesos)]],2)</f>
        <v>0</v>
      </c>
      <c r="AX905" s="90">
        <f>Taula1[[#This Row],[% Jornada segons contracte
(no posar el símbol %) ]]-Taula1[[#This Row],[% Reducció salari per baix rendiment        (no posar el símbol %)]]</f>
        <v>0</v>
      </c>
      <c r="AY905" s="131">
        <f>ROUND((AZ905/100)*22.78356164*Taula1[[#This Row],[Espai reservat Administració (dies)]],2)</f>
        <v>0</v>
      </c>
      <c r="AZ905" s="81">
        <f>Taula1[[#This Row],[% Jornada segons contracte
(no posar el símbol %) ]]-Taula1[[#This Row],[% Reducció salari per baix rendiment        (no posar el símbol %)]]</f>
        <v>0</v>
      </c>
      <c r="BA905" s="82">
        <f t="shared" si="228"/>
        <v>0</v>
      </c>
      <c r="BB905" s="41"/>
      <c r="BC905" s="131">
        <f>IF(Taula1[[#This Row],[Grup justificat     (fer servir opcions de la llista desplegable)]]=1,AI905,0)</f>
        <v>0</v>
      </c>
      <c r="BD905" s="131">
        <f>IF(Taula1[[#This Row],[Grup justificat     (fer servir opcions de la llista desplegable)]]=2,AU905,0)</f>
        <v>0</v>
      </c>
      <c r="BE905" s="41"/>
      <c r="BF905" s="131">
        <f>IF(Taula1[[#This Row],[Espai reservat Administració]]=1,AO905,0)</f>
        <v>0</v>
      </c>
      <c r="BG905" s="82">
        <f>IF(Taula1[[#This Row],[Espai reservat Administració]]=2,BA905,0)</f>
        <v>0</v>
      </c>
      <c r="BH905" s="41"/>
      <c r="BI905" s="126">
        <f>IF(Taula1[[#This Row],[Grup justificat     (fer servir opcions de la llista desplegable)]]=1,1,0)</f>
        <v>0</v>
      </c>
      <c r="BJ905" s="126">
        <f>IF(Taula1[[#This Row],[Espai reservat Administració]]=1,1,0)</f>
        <v>0</v>
      </c>
      <c r="BK905" s="111"/>
      <c r="BL905" s="126">
        <f>IF(Taula1[[#This Row],[Grup justificat     (fer servir opcions de la llista desplegable)]]=2,1,0)</f>
        <v>0</v>
      </c>
      <c r="BM905" s="126">
        <f>IF(Taula1[[#This Row],[Espai reservat Administració]]=2,1,0)</f>
        <v>0</v>
      </c>
      <c r="BN905" s="73"/>
      <c r="BO905" s="73"/>
      <c r="BP905" s="73"/>
      <c r="BQ905" s="73"/>
      <c r="BR905" s="73"/>
      <c r="BS905" s="73"/>
      <c r="BT905" s="73"/>
      <c r="BU905" s="73"/>
      <c r="BV905" s="73"/>
      <c r="BW905" s="73"/>
      <c r="BX905" s="73"/>
      <c r="BY905" s="73"/>
      <c r="BZ905" s="73"/>
      <c r="CA905" s="73"/>
      <c r="CB905" s="73"/>
      <c r="CC905" s="73"/>
      <c r="CD905" s="73"/>
      <c r="CE905" s="73"/>
      <c r="CF905" s="73"/>
      <c r="CG905" s="63">
        <f t="shared" si="229"/>
        <v>0</v>
      </c>
      <c r="CH905" s="63">
        <f t="shared" si="230"/>
        <v>0</v>
      </c>
      <c r="CI905" s="73"/>
      <c r="CJ905" s="63">
        <f>IF(Taula1[[#This Row],[Tipus de contracte                                  (fer servir opcions de la llista desplegable)]]="Indefinit",1,0)</f>
        <v>0</v>
      </c>
      <c r="CK905" s="63">
        <f>IF(Taula1[[#This Row],[Tipus de contracte                                  (fer servir opcions de la llista desplegable)]]="Temporal, igual o superior a 6 mesos",1,0)</f>
        <v>0</v>
      </c>
      <c r="CL905" s="63">
        <f>IF(Taula1[[#This Row],[Tipus de contracte                                  (fer servir opcions de la llista desplegable)]]="Substitució per IT",1,0)</f>
        <v>0</v>
      </c>
      <c r="CM905" s="73"/>
      <c r="CN905" s="63">
        <f>IF(Taula1[[#This Row],[Relació llocs de treball]]&gt;=1,1,0)</f>
        <v>0</v>
      </c>
      <c r="CO905" s="73"/>
      <c r="CP905" s="63">
        <f>IF(Taula1[[#This Row],[Identitat de gènere                                                          (fer servir opcions de la llista desplegable)]]="Home",1,0)</f>
        <v>0</v>
      </c>
      <c r="CQ905" s="63">
        <f>IF(Taula1[[#This Row],[Identitat de gènere                                                          (fer servir opcions de la llista desplegable)]]="Dona",1,0)</f>
        <v>0</v>
      </c>
      <c r="CR905" s="63">
        <f>IF(Taula1[[#This Row],[Identitat de gènere                                                          (fer servir opcions de la llista desplegable)]]="No binari",1,0)</f>
        <v>0</v>
      </c>
      <c r="CS905" s="73"/>
      <c r="CT905" s="63">
        <f t="shared" si="224"/>
        <v>0</v>
      </c>
      <c r="CU905" s="64">
        <f t="shared" si="231"/>
        <v>0</v>
      </c>
      <c r="CW905" s="64">
        <f t="shared" si="232"/>
        <v>0</v>
      </c>
      <c r="CX905" s="64">
        <f t="shared" si="233"/>
        <v>0</v>
      </c>
      <c r="CY905" s="64">
        <f t="shared" si="234"/>
        <v>0</v>
      </c>
      <c r="CZ905" s="64">
        <f t="shared" si="235"/>
        <v>0</v>
      </c>
      <c r="DB905" s="64">
        <f t="shared" si="236"/>
        <v>0</v>
      </c>
      <c r="DC905" s="64">
        <f t="shared" si="237"/>
        <v>0</v>
      </c>
      <c r="DD905" s="64">
        <f t="shared" si="238"/>
        <v>0</v>
      </c>
      <c r="DE905" s="64">
        <f t="shared" si="239"/>
        <v>0</v>
      </c>
    </row>
    <row r="906" spans="2:109" x14ac:dyDescent="0.3">
      <c r="B906" s="167"/>
      <c r="C906" s="186"/>
      <c r="D906" s="2"/>
      <c r="E906" s="67"/>
      <c r="F906" s="5"/>
      <c r="G906" s="5"/>
      <c r="H906" s="187"/>
      <c r="I906" s="111" t="str">
        <f ca="1">IF(Taula1[[#This Row],[Data naixement (format dd/mm/aaaa)]]="","0",DATEDIF(Taula1[[#This Row],[Data naixement (format dd/mm/aaaa)]],TODAY(),"Y"))</f>
        <v>0</v>
      </c>
      <c r="J906" s="6"/>
      <c r="K906" s="6"/>
      <c r="L906" s="6"/>
      <c r="M906" s="6"/>
      <c r="N906" s="56"/>
      <c r="O906" s="56"/>
      <c r="P906" s="56"/>
      <c r="Q906" s="6"/>
      <c r="R906" s="7"/>
      <c r="S906" s="143">
        <f>Taula1[[#This Row],[Mesos naturals sencers treballats període justificat (01/01/2023 - 31/03/2023)]]</f>
        <v>0</v>
      </c>
      <c r="T906" s="194">
        <f>Taula1[[#This Row],[Dies treballats període justificat (01/01/2023 - 31/03/2023)              no comptabilitzats com a mes natural sencer]]</f>
        <v>0</v>
      </c>
      <c r="U906" s="12"/>
      <c r="V906" s="7"/>
      <c r="W906" s="188"/>
      <c r="X906" s="188"/>
      <c r="Y906" s="188"/>
      <c r="Z906" s="188"/>
      <c r="AA906" s="190"/>
      <c r="AB906" s="143">
        <f>Taula1[[#This Row],[Grup justificat     (fer servir opcions de la llista desplegable)]]</f>
        <v>0</v>
      </c>
      <c r="AC906" s="182"/>
      <c r="AD906" s="39"/>
      <c r="AE906" s="131">
        <f>ROUND((AF906/100)*756*Taula1[[#This Row],[Mesos naturals sencers treballats període justificat (01/01/2023 - 31/03/2023)]],2)</f>
        <v>0</v>
      </c>
      <c r="AF906" s="81">
        <f>Taula1[[#This Row],[% Jornada segons contracte
(no posar el símbol %) ]]-Taula1[[#This Row],[% Reducció salari per baix rendiment        (no posar el símbol %)]]</f>
        <v>0</v>
      </c>
      <c r="AG906" s="131">
        <f>ROUND((AH906/100)*24.8547945*Taula1[[#This Row],[Dies treballats període justificat (01/01/2023 - 31/03/2023)              no comptabilitzats com a mes natural sencer]],2)</f>
        <v>0</v>
      </c>
      <c r="AH906" s="79">
        <f>Taula1[[#This Row],[% Jornada segons contracte
(no posar el símbol %) ]]-Taula1[[#This Row],[% Reducció salari per baix rendiment        (no posar el símbol %)]]</f>
        <v>0</v>
      </c>
      <c r="AI906" s="131">
        <f t="shared" si="225"/>
        <v>0</v>
      </c>
      <c r="AJ906" s="39"/>
      <c r="AK906" s="131">
        <f>ROUND((AL906/100)*756*Taula1[[#This Row],[Espai reservat Administració  (mesos)]],2)</f>
        <v>0</v>
      </c>
      <c r="AL906" s="81">
        <f>Taula1[[#This Row],[% Jornada segons contracte
(no posar el símbol %) ]]-Taula1[[#This Row],[% Reducció salari per baix rendiment        (no posar el símbol %)]]</f>
        <v>0</v>
      </c>
      <c r="AM906" s="131">
        <f>ROUND((AN906/100)*24.8547945*Taula1[[#This Row],[Espai reservat Administració (dies)]],2)</f>
        <v>0</v>
      </c>
      <c r="AN906" s="79">
        <f>Taula1[[#This Row],[% Jornada segons contracte
(no posar el símbol %) ]]-Taula1[[#This Row],[% Reducció salari per baix rendiment        (no posar el símbol %)]]</f>
        <v>0</v>
      </c>
      <c r="AO906" s="131">
        <f t="shared" si="226"/>
        <v>0</v>
      </c>
      <c r="AP906" s="87"/>
      <c r="AQ906" s="137">
        <f>ROUND((AR906/100)*693*Taula1[[#This Row],[Mesos naturals sencers treballats període justificat (01/01/2023 - 31/03/2023)]],2)</f>
        <v>0</v>
      </c>
      <c r="AR906" s="90">
        <f>Taula1[[#This Row],[% Jornada segons contracte
(no posar el símbol %) ]]-Taula1[[#This Row],[% Reducció salari per baix rendiment        (no posar el símbol %)]]</f>
        <v>0</v>
      </c>
      <c r="AS906" s="137">
        <f>ROUND((AT906/100)*22.78356164*Taula1[[#This Row],[Dies treballats període justificat (01/01/2023 - 31/03/2023)              no comptabilitzats com a mes natural sencer]],2)</f>
        <v>0</v>
      </c>
      <c r="AT906" s="90">
        <f>Taula1[[#This Row],[% Jornada segons contracte
(no posar el símbol %) ]]-Taula1[[#This Row],[% Reducció salari per baix rendiment        (no posar el símbol %)]]</f>
        <v>0</v>
      </c>
      <c r="AU906" s="137">
        <f t="shared" si="227"/>
        <v>0</v>
      </c>
      <c r="AV906" s="87"/>
      <c r="AW906" s="136">
        <f>ROUND((AX906/100)*693*Taula1[[#This Row],[Espai reservat Administració  (mesos)]],2)</f>
        <v>0</v>
      </c>
      <c r="AX906" s="90">
        <f>Taula1[[#This Row],[% Jornada segons contracte
(no posar el símbol %) ]]-Taula1[[#This Row],[% Reducció salari per baix rendiment        (no posar el símbol %)]]</f>
        <v>0</v>
      </c>
      <c r="AY906" s="131">
        <f>ROUND((AZ906/100)*22.78356164*Taula1[[#This Row],[Espai reservat Administració (dies)]],2)</f>
        <v>0</v>
      </c>
      <c r="AZ906" s="81">
        <f>Taula1[[#This Row],[% Jornada segons contracte
(no posar el símbol %) ]]-Taula1[[#This Row],[% Reducció salari per baix rendiment        (no posar el símbol %)]]</f>
        <v>0</v>
      </c>
      <c r="BA906" s="82">
        <f t="shared" si="228"/>
        <v>0</v>
      </c>
      <c r="BB906" s="41"/>
      <c r="BC906" s="131">
        <f>IF(Taula1[[#This Row],[Grup justificat     (fer servir opcions de la llista desplegable)]]=1,AI906,0)</f>
        <v>0</v>
      </c>
      <c r="BD906" s="131">
        <f>IF(Taula1[[#This Row],[Grup justificat     (fer servir opcions de la llista desplegable)]]=2,AU906,0)</f>
        <v>0</v>
      </c>
      <c r="BE906" s="41"/>
      <c r="BF906" s="131">
        <f>IF(Taula1[[#This Row],[Espai reservat Administració]]=1,AO906,0)</f>
        <v>0</v>
      </c>
      <c r="BG906" s="82">
        <f>IF(Taula1[[#This Row],[Espai reservat Administració]]=2,BA906,0)</f>
        <v>0</v>
      </c>
      <c r="BH906" s="41"/>
      <c r="BI906" s="126">
        <f>IF(Taula1[[#This Row],[Grup justificat     (fer servir opcions de la llista desplegable)]]=1,1,0)</f>
        <v>0</v>
      </c>
      <c r="BJ906" s="126">
        <f>IF(Taula1[[#This Row],[Espai reservat Administració]]=1,1,0)</f>
        <v>0</v>
      </c>
      <c r="BK906" s="111"/>
      <c r="BL906" s="126">
        <f>IF(Taula1[[#This Row],[Grup justificat     (fer servir opcions de la llista desplegable)]]=2,1,0)</f>
        <v>0</v>
      </c>
      <c r="BM906" s="126">
        <f>IF(Taula1[[#This Row],[Espai reservat Administració]]=2,1,0)</f>
        <v>0</v>
      </c>
      <c r="BN906" s="73"/>
      <c r="BO906" s="73"/>
      <c r="BP906" s="73"/>
      <c r="BQ906" s="73"/>
      <c r="BR906" s="73"/>
      <c r="BS906" s="73"/>
      <c r="BT906" s="73"/>
      <c r="BU906" s="73"/>
      <c r="BV906" s="73"/>
      <c r="BW906" s="73"/>
      <c r="BX906" s="73"/>
      <c r="BY906" s="73"/>
      <c r="BZ906" s="73"/>
      <c r="CA906" s="73"/>
      <c r="CB906" s="73"/>
      <c r="CC906" s="73"/>
      <c r="CD906" s="73"/>
      <c r="CE906" s="73"/>
      <c r="CF906" s="73"/>
      <c r="CG906" s="63">
        <f t="shared" si="229"/>
        <v>0</v>
      </c>
      <c r="CH906" s="63">
        <f t="shared" si="230"/>
        <v>0</v>
      </c>
      <c r="CI906" s="73"/>
      <c r="CJ906" s="63">
        <f>IF(Taula1[[#This Row],[Tipus de contracte                                  (fer servir opcions de la llista desplegable)]]="Indefinit",1,0)</f>
        <v>0</v>
      </c>
      <c r="CK906" s="63">
        <f>IF(Taula1[[#This Row],[Tipus de contracte                                  (fer servir opcions de la llista desplegable)]]="Temporal, igual o superior a 6 mesos",1,0)</f>
        <v>0</v>
      </c>
      <c r="CL906" s="63">
        <f>IF(Taula1[[#This Row],[Tipus de contracte                                  (fer servir opcions de la llista desplegable)]]="Substitució per IT",1,0)</f>
        <v>0</v>
      </c>
      <c r="CM906" s="73"/>
      <c r="CN906" s="63">
        <f>IF(Taula1[[#This Row],[Relació llocs de treball]]&gt;=1,1,0)</f>
        <v>0</v>
      </c>
      <c r="CO906" s="73"/>
      <c r="CP906" s="63">
        <f>IF(Taula1[[#This Row],[Identitat de gènere                                                          (fer servir opcions de la llista desplegable)]]="Home",1,0)</f>
        <v>0</v>
      </c>
      <c r="CQ906" s="63">
        <f>IF(Taula1[[#This Row],[Identitat de gènere                                                          (fer servir opcions de la llista desplegable)]]="Dona",1,0)</f>
        <v>0</v>
      </c>
      <c r="CR906" s="63">
        <f>IF(Taula1[[#This Row],[Identitat de gènere                                                          (fer servir opcions de la llista desplegable)]]="No binari",1,0)</f>
        <v>0</v>
      </c>
      <c r="CS906" s="73"/>
      <c r="CT906" s="63">
        <f t="shared" si="224"/>
        <v>0</v>
      </c>
      <c r="CU906" s="64">
        <f t="shared" si="231"/>
        <v>0</v>
      </c>
      <c r="CW906" s="64">
        <f t="shared" si="232"/>
        <v>0</v>
      </c>
      <c r="CX906" s="64">
        <f t="shared" si="233"/>
        <v>0</v>
      </c>
      <c r="CY906" s="64">
        <f t="shared" si="234"/>
        <v>0</v>
      </c>
      <c r="CZ906" s="64">
        <f t="shared" si="235"/>
        <v>0</v>
      </c>
      <c r="DB906" s="64">
        <f t="shared" si="236"/>
        <v>0</v>
      </c>
      <c r="DC906" s="64">
        <f t="shared" si="237"/>
        <v>0</v>
      </c>
      <c r="DD906" s="64">
        <f t="shared" si="238"/>
        <v>0</v>
      </c>
      <c r="DE906" s="64">
        <f t="shared" si="239"/>
        <v>0</v>
      </c>
    </row>
    <row r="907" spans="2:109" x14ac:dyDescent="0.3">
      <c r="B907" s="167"/>
      <c r="C907" s="186"/>
      <c r="D907" s="2"/>
      <c r="E907" s="67"/>
      <c r="F907" s="5"/>
      <c r="G907" s="5"/>
      <c r="H907" s="187"/>
      <c r="I907" s="111" t="str">
        <f ca="1">IF(Taula1[[#This Row],[Data naixement (format dd/mm/aaaa)]]="","0",DATEDIF(Taula1[[#This Row],[Data naixement (format dd/mm/aaaa)]],TODAY(),"Y"))</f>
        <v>0</v>
      </c>
      <c r="J907" s="6"/>
      <c r="K907" s="6"/>
      <c r="L907" s="6"/>
      <c r="M907" s="6"/>
      <c r="N907" s="56"/>
      <c r="O907" s="56"/>
      <c r="P907" s="56"/>
      <c r="Q907" s="6"/>
      <c r="R907" s="7"/>
      <c r="S907" s="143">
        <f>Taula1[[#This Row],[Mesos naturals sencers treballats període justificat (01/01/2023 - 31/03/2023)]]</f>
        <v>0</v>
      </c>
      <c r="T907" s="194">
        <f>Taula1[[#This Row],[Dies treballats període justificat (01/01/2023 - 31/03/2023)              no comptabilitzats com a mes natural sencer]]</f>
        <v>0</v>
      </c>
      <c r="U907" s="12"/>
      <c r="V907" s="7"/>
      <c r="W907" s="188"/>
      <c r="X907" s="188"/>
      <c r="Y907" s="188"/>
      <c r="Z907" s="188"/>
      <c r="AA907" s="190"/>
      <c r="AB907" s="143">
        <f>Taula1[[#This Row],[Grup justificat     (fer servir opcions de la llista desplegable)]]</f>
        <v>0</v>
      </c>
      <c r="AC907" s="182"/>
      <c r="AD907" s="39"/>
      <c r="AE907" s="131">
        <f>ROUND((AF907/100)*756*Taula1[[#This Row],[Mesos naturals sencers treballats període justificat (01/01/2023 - 31/03/2023)]],2)</f>
        <v>0</v>
      </c>
      <c r="AF907" s="81">
        <f>Taula1[[#This Row],[% Jornada segons contracte
(no posar el símbol %) ]]-Taula1[[#This Row],[% Reducció salari per baix rendiment        (no posar el símbol %)]]</f>
        <v>0</v>
      </c>
      <c r="AG907" s="131">
        <f>ROUND((AH907/100)*24.8547945*Taula1[[#This Row],[Dies treballats període justificat (01/01/2023 - 31/03/2023)              no comptabilitzats com a mes natural sencer]],2)</f>
        <v>0</v>
      </c>
      <c r="AH907" s="79">
        <f>Taula1[[#This Row],[% Jornada segons contracte
(no posar el símbol %) ]]-Taula1[[#This Row],[% Reducció salari per baix rendiment        (no posar el símbol %)]]</f>
        <v>0</v>
      </c>
      <c r="AI907" s="131">
        <f t="shared" si="225"/>
        <v>0</v>
      </c>
      <c r="AJ907" s="39"/>
      <c r="AK907" s="131">
        <f>ROUND((AL907/100)*756*Taula1[[#This Row],[Espai reservat Administració  (mesos)]],2)</f>
        <v>0</v>
      </c>
      <c r="AL907" s="81">
        <f>Taula1[[#This Row],[% Jornada segons contracte
(no posar el símbol %) ]]-Taula1[[#This Row],[% Reducció salari per baix rendiment        (no posar el símbol %)]]</f>
        <v>0</v>
      </c>
      <c r="AM907" s="131">
        <f>ROUND((AN907/100)*24.8547945*Taula1[[#This Row],[Espai reservat Administració (dies)]],2)</f>
        <v>0</v>
      </c>
      <c r="AN907" s="79">
        <f>Taula1[[#This Row],[% Jornada segons contracte
(no posar el símbol %) ]]-Taula1[[#This Row],[% Reducció salari per baix rendiment        (no posar el símbol %)]]</f>
        <v>0</v>
      </c>
      <c r="AO907" s="131">
        <f t="shared" si="226"/>
        <v>0</v>
      </c>
      <c r="AP907" s="87"/>
      <c r="AQ907" s="137">
        <f>ROUND((AR907/100)*693*Taula1[[#This Row],[Mesos naturals sencers treballats període justificat (01/01/2023 - 31/03/2023)]],2)</f>
        <v>0</v>
      </c>
      <c r="AR907" s="90">
        <f>Taula1[[#This Row],[% Jornada segons contracte
(no posar el símbol %) ]]-Taula1[[#This Row],[% Reducció salari per baix rendiment        (no posar el símbol %)]]</f>
        <v>0</v>
      </c>
      <c r="AS907" s="137">
        <f>ROUND((AT907/100)*22.78356164*Taula1[[#This Row],[Dies treballats període justificat (01/01/2023 - 31/03/2023)              no comptabilitzats com a mes natural sencer]],2)</f>
        <v>0</v>
      </c>
      <c r="AT907" s="90">
        <f>Taula1[[#This Row],[% Jornada segons contracte
(no posar el símbol %) ]]-Taula1[[#This Row],[% Reducció salari per baix rendiment        (no posar el símbol %)]]</f>
        <v>0</v>
      </c>
      <c r="AU907" s="137">
        <f t="shared" si="227"/>
        <v>0</v>
      </c>
      <c r="AV907" s="87"/>
      <c r="AW907" s="136">
        <f>ROUND((AX907/100)*693*Taula1[[#This Row],[Espai reservat Administració  (mesos)]],2)</f>
        <v>0</v>
      </c>
      <c r="AX907" s="90">
        <f>Taula1[[#This Row],[% Jornada segons contracte
(no posar el símbol %) ]]-Taula1[[#This Row],[% Reducció salari per baix rendiment        (no posar el símbol %)]]</f>
        <v>0</v>
      </c>
      <c r="AY907" s="131">
        <f>ROUND((AZ907/100)*22.78356164*Taula1[[#This Row],[Espai reservat Administració (dies)]],2)</f>
        <v>0</v>
      </c>
      <c r="AZ907" s="81">
        <f>Taula1[[#This Row],[% Jornada segons contracte
(no posar el símbol %) ]]-Taula1[[#This Row],[% Reducció salari per baix rendiment        (no posar el símbol %)]]</f>
        <v>0</v>
      </c>
      <c r="BA907" s="82">
        <f t="shared" si="228"/>
        <v>0</v>
      </c>
      <c r="BB907" s="41"/>
      <c r="BC907" s="131">
        <f>IF(Taula1[[#This Row],[Grup justificat     (fer servir opcions de la llista desplegable)]]=1,AI907,0)</f>
        <v>0</v>
      </c>
      <c r="BD907" s="131">
        <f>IF(Taula1[[#This Row],[Grup justificat     (fer servir opcions de la llista desplegable)]]=2,AU907,0)</f>
        <v>0</v>
      </c>
      <c r="BE907" s="41"/>
      <c r="BF907" s="131">
        <f>IF(Taula1[[#This Row],[Espai reservat Administració]]=1,AO907,0)</f>
        <v>0</v>
      </c>
      <c r="BG907" s="82">
        <f>IF(Taula1[[#This Row],[Espai reservat Administració]]=2,BA907,0)</f>
        <v>0</v>
      </c>
      <c r="BH907" s="41"/>
      <c r="BI907" s="126">
        <f>IF(Taula1[[#This Row],[Grup justificat     (fer servir opcions de la llista desplegable)]]=1,1,0)</f>
        <v>0</v>
      </c>
      <c r="BJ907" s="126">
        <f>IF(Taula1[[#This Row],[Espai reservat Administració]]=1,1,0)</f>
        <v>0</v>
      </c>
      <c r="BK907" s="111"/>
      <c r="BL907" s="126">
        <f>IF(Taula1[[#This Row],[Grup justificat     (fer servir opcions de la llista desplegable)]]=2,1,0)</f>
        <v>0</v>
      </c>
      <c r="BM907" s="126">
        <f>IF(Taula1[[#This Row],[Espai reservat Administració]]=2,1,0)</f>
        <v>0</v>
      </c>
      <c r="BN907" s="73"/>
      <c r="BO907" s="73"/>
      <c r="BP907" s="73"/>
      <c r="BQ907" s="73"/>
      <c r="BR907" s="73"/>
      <c r="BS907" s="73"/>
      <c r="BT907" s="73"/>
      <c r="BU907" s="73"/>
      <c r="BV907" s="73"/>
      <c r="BW907" s="73"/>
      <c r="BX907" s="73"/>
      <c r="BY907" s="73"/>
      <c r="BZ907" s="73"/>
      <c r="CA907" s="73"/>
      <c r="CB907" s="73"/>
      <c r="CC907" s="73"/>
      <c r="CD907" s="73"/>
      <c r="CE907" s="73"/>
      <c r="CF907" s="73"/>
      <c r="CG907" s="63">
        <f t="shared" si="229"/>
        <v>0</v>
      </c>
      <c r="CH907" s="63">
        <f t="shared" si="230"/>
        <v>0</v>
      </c>
      <c r="CI907" s="73"/>
      <c r="CJ907" s="63">
        <f>IF(Taula1[[#This Row],[Tipus de contracte                                  (fer servir opcions de la llista desplegable)]]="Indefinit",1,0)</f>
        <v>0</v>
      </c>
      <c r="CK907" s="63">
        <f>IF(Taula1[[#This Row],[Tipus de contracte                                  (fer servir opcions de la llista desplegable)]]="Temporal, igual o superior a 6 mesos",1,0)</f>
        <v>0</v>
      </c>
      <c r="CL907" s="63">
        <f>IF(Taula1[[#This Row],[Tipus de contracte                                  (fer servir opcions de la llista desplegable)]]="Substitució per IT",1,0)</f>
        <v>0</v>
      </c>
      <c r="CM907" s="73"/>
      <c r="CN907" s="63">
        <f>IF(Taula1[[#This Row],[Relació llocs de treball]]&gt;=1,1,0)</f>
        <v>0</v>
      </c>
      <c r="CO907" s="73"/>
      <c r="CP907" s="63">
        <f>IF(Taula1[[#This Row],[Identitat de gènere                                                          (fer servir opcions de la llista desplegable)]]="Home",1,0)</f>
        <v>0</v>
      </c>
      <c r="CQ907" s="63">
        <f>IF(Taula1[[#This Row],[Identitat de gènere                                                          (fer servir opcions de la llista desplegable)]]="Dona",1,0)</f>
        <v>0</v>
      </c>
      <c r="CR907" s="63">
        <f>IF(Taula1[[#This Row],[Identitat de gènere                                                          (fer servir opcions de la llista desplegable)]]="No binari",1,0)</f>
        <v>0</v>
      </c>
      <c r="CS907" s="73"/>
      <c r="CT907" s="63">
        <f t="shared" si="224"/>
        <v>0</v>
      </c>
      <c r="CU907" s="64">
        <f t="shared" si="231"/>
        <v>0</v>
      </c>
      <c r="CW907" s="64">
        <f t="shared" si="232"/>
        <v>0</v>
      </c>
      <c r="CX907" s="64">
        <f t="shared" si="233"/>
        <v>0</v>
      </c>
      <c r="CY907" s="64">
        <f t="shared" si="234"/>
        <v>0</v>
      </c>
      <c r="CZ907" s="64">
        <f t="shared" si="235"/>
        <v>0</v>
      </c>
      <c r="DB907" s="64">
        <f t="shared" si="236"/>
        <v>0</v>
      </c>
      <c r="DC907" s="64">
        <f t="shared" si="237"/>
        <v>0</v>
      </c>
      <c r="DD907" s="64">
        <f t="shared" si="238"/>
        <v>0</v>
      </c>
      <c r="DE907" s="64">
        <f t="shared" si="239"/>
        <v>0</v>
      </c>
    </row>
    <row r="908" spans="2:109" x14ac:dyDescent="0.3">
      <c r="B908" s="167"/>
      <c r="C908" s="186"/>
      <c r="D908" s="2"/>
      <c r="E908" s="67"/>
      <c r="F908" s="5"/>
      <c r="G908" s="5"/>
      <c r="H908" s="187"/>
      <c r="I908" s="111" t="str">
        <f ca="1">IF(Taula1[[#This Row],[Data naixement (format dd/mm/aaaa)]]="","0",DATEDIF(Taula1[[#This Row],[Data naixement (format dd/mm/aaaa)]],TODAY(),"Y"))</f>
        <v>0</v>
      </c>
      <c r="J908" s="6"/>
      <c r="K908" s="6"/>
      <c r="L908" s="6"/>
      <c r="M908" s="6"/>
      <c r="N908" s="56"/>
      <c r="O908" s="56"/>
      <c r="P908" s="56"/>
      <c r="Q908" s="6"/>
      <c r="R908" s="7"/>
      <c r="S908" s="143">
        <f>Taula1[[#This Row],[Mesos naturals sencers treballats període justificat (01/01/2023 - 31/03/2023)]]</f>
        <v>0</v>
      </c>
      <c r="T908" s="194">
        <f>Taula1[[#This Row],[Dies treballats període justificat (01/01/2023 - 31/03/2023)              no comptabilitzats com a mes natural sencer]]</f>
        <v>0</v>
      </c>
      <c r="U908" s="12"/>
      <c r="V908" s="7"/>
      <c r="W908" s="188"/>
      <c r="X908" s="188"/>
      <c r="Y908" s="188"/>
      <c r="Z908" s="188"/>
      <c r="AA908" s="190"/>
      <c r="AB908" s="143">
        <f>Taula1[[#This Row],[Grup justificat     (fer servir opcions de la llista desplegable)]]</f>
        <v>0</v>
      </c>
      <c r="AC908" s="182"/>
      <c r="AD908" s="39"/>
      <c r="AE908" s="131">
        <f>ROUND((AF908/100)*756*Taula1[[#This Row],[Mesos naturals sencers treballats període justificat (01/01/2023 - 31/03/2023)]],2)</f>
        <v>0</v>
      </c>
      <c r="AF908" s="81">
        <f>Taula1[[#This Row],[% Jornada segons contracte
(no posar el símbol %) ]]-Taula1[[#This Row],[% Reducció salari per baix rendiment        (no posar el símbol %)]]</f>
        <v>0</v>
      </c>
      <c r="AG908" s="131">
        <f>ROUND((AH908/100)*24.8547945*Taula1[[#This Row],[Dies treballats període justificat (01/01/2023 - 31/03/2023)              no comptabilitzats com a mes natural sencer]],2)</f>
        <v>0</v>
      </c>
      <c r="AH908" s="79">
        <f>Taula1[[#This Row],[% Jornada segons contracte
(no posar el símbol %) ]]-Taula1[[#This Row],[% Reducció salari per baix rendiment        (no posar el símbol %)]]</f>
        <v>0</v>
      </c>
      <c r="AI908" s="131">
        <f t="shared" si="225"/>
        <v>0</v>
      </c>
      <c r="AJ908" s="39"/>
      <c r="AK908" s="131">
        <f>ROUND((AL908/100)*756*Taula1[[#This Row],[Espai reservat Administració  (mesos)]],2)</f>
        <v>0</v>
      </c>
      <c r="AL908" s="81">
        <f>Taula1[[#This Row],[% Jornada segons contracte
(no posar el símbol %) ]]-Taula1[[#This Row],[% Reducció salari per baix rendiment        (no posar el símbol %)]]</f>
        <v>0</v>
      </c>
      <c r="AM908" s="131">
        <f>ROUND((AN908/100)*24.8547945*Taula1[[#This Row],[Espai reservat Administració (dies)]],2)</f>
        <v>0</v>
      </c>
      <c r="AN908" s="79">
        <f>Taula1[[#This Row],[% Jornada segons contracte
(no posar el símbol %) ]]-Taula1[[#This Row],[% Reducció salari per baix rendiment        (no posar el símbol %)]]</f>
        <v>0</v>
      </c>
      <c r="AO908" s="131">
        <f t="shared" si="226"/>
        <v>0</v>
      </c>
      <c r="AP908" s="87"/>
      <c r="AQ908" s="137">
        <f>ROUND((AR908/100)*693*Taula1[[#This Row],[Mesos naturals sencers treballats període justificat (01/01/2023 - 31/03/2023)]],2)</f>
        <v>0</v>
      </c>
      <c r="AR908" s="90">
        <f>Taula1[[#This Row],[% Jornada segons contracte
(no posar el símbol %) ]]-Taula1[[#This Row],[% Reducció salari per baix rendiment        (no posar el símbol %)]]</f>
        <v>0</v>
      </c>
      <c r="AS908" s="137">
        <f>ROUND((AT908/100)*22.78356164*Taula1[[#This Row],[Dies treballats període justificat (01/01/2023 - 31/03/2023)              no comptabilitzats com a mes natural sencer]],2)</f>
        <v>0</v>
      </c>
      <c r="AT908" s="90">
        <f>Taula1[[#This Row],[% Jornada segons contracte
(no posar el símbol %) ]]-Taula1[[#This Row],[% Reducció salari per baix rendiment        (no posar el símbol %)]]</f>
        <v>0</v>
      </c>
      <c r="AU908" s="137">
        <f t="shared" si="227"/>
        <v>0</v>
      </c>
      <c r="AV908" s="87"/>
      <c r="AW908" s="136">
        <f>ROUND((AX908/100)*693*Taula1[[#This Row],[Espai reservat Administració  (mesos)]],2)</f>
        <v>0</v>
      </c>
      <c r="AX908" s="90">
        <f>Taula1[[#This Row],[% Jornada segons contracte
(no posar el símbol %) ]]-Taula1[[#This Row],[% Reducció salari per baix rendiment        (no posar el símbol %)]]</f>
        <v>0</v>
      </c>
      <c r="AY908" s="131">
        <f>ROUND((AZ908/100)*22.78356164*Taula1[[#This Row],[Espai reservat Administració (dies)]],2)</f>
        <v>0</v>
      </c>
      <c r="AZ908" s="81">
        <f>Taula1[[#This Row],[% Jornada segons contracte
(no posar el símbol %) ]]-Taula1[[#This Row],[% Reducció salari per baix rendiment        (no posar el símbol %)]]</f>
        <v>0</v>
      </c>
      <c r="BA908" s="82">
        <f t="shared" si="228"/>
        <v>0</v>
      </c>
      <c r="BB908" s="41"/>
      <c r="BC908" s="131">
        <f>IF(Taula1[[#This Row],[Grup justificat     (fer servir opcions de la llista desplegable)]]=1,AI908,0)</f>
        <v>0</v>
      </c>
      <c r="BD908" s="131">
        <f>IF(Taula1[[#This Row],[Grup justificat     (fer servir opcions de la llista desplegable)]]=2,AU908,0)</f>
        <v>0</v>
      </c>
      <c r="BE908" s="41"/>
      <c r="BF908" s="131">
        <f>IF(Taula1[[#This Row],[Espai reservat Administració]]=1,AO908,0)</f>
        <v>0</v>
      </c>
      <c r="BG908" s="82">
        <f>IF(Taula1[[#This Row],[Espai reservat Administració]]=2,BA908,0)</f>
        <v>0</v>
      </c>
      <c r="BH908" s="41"/>
      <c r="BI908" s="126">
        <f>IF(Taula1[[#This Row],[Grup justificat     (fer servir opcions de la llista desplegable)]]=1,1,0)</f>
        <v>0</v>
      </c>
      <c r="BJ908" s="126">
        <f>IF(Taula1[[#This Row],[Espai reservat Administració]]=1,1,0)</f>
        <v>0</v>
      </c>
      <c r="BK908" s="111"/>
      <c r="BL908" s="126">
        <f>IF(Taula1[[#This Row],[Grup justificat     (fer servir opcions de la llista desplegable)]]=2,1,0)</f>
        <v>0</v>
      </c>
      <c r="BM908" s="126">
        <f>IF(Taula1[[#This Row],[Espai reservat Administració]]=2,1,0)</f>
        <v>0</v>
      </c>
      <c r="BN908" s="73"/>
      <c r="BO908" s="73"/>
      <c r="BP908" s="73"/>
      <c r="BQ908" s="73"/>
      <c r="BR908" s="73"/>
      <c r="BS908" s="73"/>
      <c r="BT908" s="73"/>
      <c r="BU908" s="73"/>
      <c r="BV908" s="73"/>
      <c r="BW908" s="73"/>
      <c r="BX908" s="73"/>
      <c r="BY908" s="73"/>
      <c r="BZ908" s="73"/>
      <c r="CA908" s="73"/>
      <c r="CB908" s="73"/>
      <c r="CC908" s="73"/>
      <c r="CD908" s="73"/>
      <c r="CE908" s="73"/>
      <c r="CF908" s="73"/>
      <c r="CG908" s="63">
        <f t="shared" si="229"/>
        <v>0</v>
      </c>
      <c r="CH908" s="63">
        <f t="shared" si="230"/>
        <v>0</v>
      </c>
      <c r="CI908" s="73"/>
      <c r="CJ908" s="63">
        <f>IF(Taula1[[#This Row],[Tipus de contracte                                  (fer servir opcions de la llista desplegable)]]="Indefinit",1,0)</f>
        <v>0</v>
      </c>
      <c r="CK908" s="63">
        <f>IF(Taula1[[#This Row],[Tipus de contracte                                  (fer servir opcions de la llista desplegable)]]="Temporal, igual o superior a 6 mesos",1,0)</f>
        <v>0</v>
      </c>
      <c r="CL908" s="63">
        <f>IF(Taula1[[#This Row],[Tipus de contracte                                  (fer servir opcions de la llista desplegable)]]="Substitució per IT",1,0)</f>
        <v>0</v>
      </c>
      <c r="CM908" s="73"/>
      <c r="CN908" s="63">
        <f>IF(Taula1[[#This Row],[Relació llocs de treball]]&gt;=1,1,0)</f>
        <v>0</v>
      </c>
      <c r="CO908" s="73"/>
      <c r="CP908" s="63">
        <f>IF(Taula1[[#This Row],[Identitat de gènere                                                          (fer servir opcions de la llista desplegable)]]="Home",1,0)</f>
        <v>0</v>
      </c>
      <c r="CQ908" s="63">
        <f>IF(Taula1[[#This Row],[Identitat de gènere                                                          (fer servir opcions de la llista desplegable)]]="Dona",1,0)</f>
        <v>0</v>
      </c>
      <c r="CR908" s="63">
        <f>IF(Taula1[[#This Row],[Identitat de gènere                                                          (fer servir opcions de la llista desplegable)]]="No binari",1,0)</f>
        <v>0</v>
      </c>
      <c r="CS908" s="73"/>
      <c r="CT908" s="63">
        <f t="shared" si="224"/>
        <v>0</v>
      </c>
      <c r="CU908" s="64">
        <f t="shared" si="231"/>
        <v>0</v>
      </c>
      <c r="CW908" s="64">
        <f t="shared" si="232"/>
        <v>0</v>
      </c>
      <c r="CX908" s="64">
        <f t="shared" si="233"/>
        <v>0</v>
      </c>
      <c r="CY908" s="64">
        <f t="shared" si="234"/>
        <v>0</v>
      </c>
      <c r="CZ908" s="64">
        <f t="shared" si="235"/>
        <v>0</v>
      </c>
      <c r="DB908" s="64">
        <f t="shared" si="236"/>
        <v>0</v>
      </c>
      <c r="DC908" s="64">
        <f t="shared" si="237"/>
        <v>0</v>
      </c>
      <c r="DD908" s="64">
        <f t="shared" si="238"/>
        <v>0</v>
      </c>
      <c r="DE908" s="64">
        <f t="shared" si="239"/>
        <v>0</v>
      </c>
    </row>
    <row r="909" spans="2:109" x14ac:dyDescent="0.3">
      <c r="B909" s="167"/>
      <c r="C909" s="186"/>
      <c r="D909" s="2"/>
      <c r="E909" s="67"/>
      <c r="F909" s="5"/>
      <c r="G909" s="5"/>
      <c r="H909" s="187"/>
      <c r="I909" s="111" t="str">
        <f ca="1">IF(Taula1[[#This Row],[Data naixement (format dd/mm/aaaa)]]="","0",DATEDIF(Taula1[[#This Row],[Data naixement (format dd/mm/aaaa)]],TODAY(),"Y"))</f>
        <v>0</v>
      </c>
      <c r="J909" s="6"/>
      <c r="K909" s="6"/>
      <c r="L909" s="6"/>
      <c r="M909" s="6"/>
      <c r="N909" s="56"/>
      <c r="O909" s="56"/>
      <c r="P909" s="56"/>
      <c r="Q909" s="6"/>
      <c r="R909" s="7"/>
      <c r="S909" s="143">
        <f>Taula1[[#This Row],[Mesos naturals sencers treballats període justificat (01/01/2023 - 31/03/2023)]]</f>
        <v>0</v>
      </c>
      <c r="T909" s="194">
        <f>Taula1[[#This Row],[Dies treballats període justificat (01/01/2023 - 31/03/2023)              no comptabilitzats com a mes natural sencer]]</f>
        <v>0</v>
      </c>
      <c r="U909" s="12"/>
      <c r="V909" s="7"/>
      <c r="W909" s="188"/>
      <c r="X909" s="188"/>
      <c r="Y909" s="188"/>
      <c r="Z909" s="188"/>
      <c r="AA909" s="190"/>
      <c r="AB909" s="143">
        <f>Taula1[[#This Row],[Grup justificat     (fer servir opcions de la llista desplegable)]]</f>
        <v>0</v>
      </c>
      <c r="AC909" s="182"/>
      <c r="AD909" s="39"/>
      <c r="AE909" s="131">
        <f>ROUND((AF909/100)*756*Taula1[[#This Row],[Mesos naturals sencers treballats període justificat (01/01/2023 - 31/03/2023)]],2)</f>
        <v>0</v>
      </c>
      <c r="AF909" s="81">
        <f>Taula1[[#This Row],[% Jornada segons contracte
(no posar el símbol %) ]]-Taula1[[#This Row],[% Reducció salari per baix rendiment        (no posar el símbol %)]]</f>
        <v>0</v>
      </c>
      <c r="AG909" s="131">
        <f>ROUND((AH909/100)*24.8547945*Taula1[[#This Row],[Dies treballats període justificat (01/01/2023 - 31/03/2023)              no comptabilitzats com a mes natural sencer]],2)</f>
        <v>0</v>
      </c>
      <c r="AH909" s="79">
        <f>Taula1[[#This Row],[% Jornada segons contracte
(no posar el símbol %) ]]-Taula1[[#This Row],[% Reducció salari per baix rendiment        (no posar el símbol %)]]</f>
        <v>0</v>
      </c>
      <c r="AI909" s="131">
        <f t="shared" si="225"/>
        <v>0</v>
      </c>
      <c r="AJ909" s="39"/>
      <c r="AK909" s="131">
        <f>ROUND((AL909/100)*756*Taula1[[#This Row],[Espai reservat Administració  (mesos)]],2)</f>
        <v>0</v>
      </c>
      <c r="AL909" s="81">
        <f>Taula1[[#This Row],[% Jornada segons contracte
(no posar el símbol %) ]]-Taula1[[#This Row],[% Reducció salari per baix rendiment        (no posar el símbol %)]]</f>
        <v>0</v>
      </c>
      <c r="AM909" s="131">
        <f>ROUND((AN909/100)*24.8547945*Taula1[[#This Row],[Espai reservat Administració (dies)]],2)</f>
        <v>0</v>
      </c>
      <c r="AN909" s="79">
        <f>Taula1[[#This Row],[% Jornada segons contracte
(no posar el símbol %) ]]-Taula1[[#This Row],[% Reducció salari per baix rendiment        (no posar el símbol %)]]</f>
        <v>0</v>
      </c>
      <c r="AO909" s="131">
        <f t="shared" si="226"/>
        <v>0</v>
      </c>
      <c r="AP909" s="87"/>
      <c r="AQ909" s="137">
        <f>ROUND((AR909/100)*693*Taula1[[#This Row],[Mesos naturals sencers treballats període justificat (01/01/2023 - 31/03/2023)]],2)</f>
        <v>0</v>
      </c>
      <c r="AR909" s="90">
        <f>Taula1[[#This Row],[% Jornada segons contracte
(no posar el símbol %) ]]-Taula1[[#This Row],[% Reducció salari per baix rendiment        (no posar el símbol %)]]</f>
        <v>0</v>
      </c>
      <c r="AS909" s="137">
        <f>ROUND((AT909/100)*22.78356164*Taula1[[#This Row],[Dies treballats període justificat (01/01/2023 - 31/03/2023)              no comptabilitzats com a mes natural sencer]],2)</f>
        <v>0</v>
      </c>
      <c r="AT909" s="90">
        <f>Taula1[[#This Row],[% Jornada segons contracte
(no posar el símbol %) ]]-Taula1[[#This Row],[% Reducció salari per baix rendiment        (no posar el símbol %)]]</f>
        <v>0</v>
      </c>
      <c r="AU909" s="137">
        <f t="shared" si="227"/>
        <v>0</v>
      </c>
      <c r="AV909" s="87"/>
      <c r="AW909" s="136">
        <f>ROUND((AX909/100)*693*Taula1[[#This Row],[Espai reservat Administració  (mesos)]],2)</f>
        <v>0</v>
      </c>
      <c r="AX909" s="90">
        <f>Taula1[[#This Row],[% Jornada segons contracte
(no posar el símbol %) ]]-Taula1[[#This Row],[% Reducció salari per baix rendiment        (no posar el símbol %)]]</f>
        <v>0</v>
      </c>
      <c r="AY909" s="131">
        <f>ROUND((AZ909/100)*22.78356164*Taula1[[#This Row],[Espai reservat Administració (dies)]],2)</f>
        <v>0</v>
      </c>
      <c r="AZ909" s="81">
        <f>Taula1[[#This Row],[% Jornada segons contracte
(no posar el símbol %) ]]-Taula1[[#This Row],[% Reducció salari per baix rendiment        (no posar el símbol %)]]</f>
        <v>0</v>
      </c>
      <c r="BA909" s="82">
        <f t="shared" si="228"/>
        <v>0</v>
      </c>
      <c r="BB909" s="41"/>
      <c r="BC909" s="131">
        <f>IF(Taula1[[#This Row],[Grup justificat     (fer servir opcions de la llista desplegable)]]=1,AI909,0)</f>
        <v>0</v>
      </c>
      <c r="BD909" s="131">
        <f>IF(Taula1[[#This Row],[Grup justificat     (fer servir opcions de la llista desplegable)]]=2,AU909,0)</f>
        <v>0</v>
      </c>
      <c r="BE909" s="41"/>
      <c r="BF909" s="131">
        <f>IF(Taula1[[#This Row],[Espai reservat Administració]]=1,AO909,0)</f>
        <v>0</v>
      </c>
      <c r="BG909" s="82">
        <f>IF(Taula1[[#This Row],[Espai reservat Administració]]=2,BA909,0)</f>
        <v>0</v>
      </c>
      <c r="BH909" s="41"/>
      <c r="BI909" s="126">
        <f>IF(Taula1[[#This Row],[Grup justificat     (fer servir opcions de la llista desplegable)]]=1,1,0)</f>
        <v>0</v>
      </c>
      <c r="BJ909" s="126">
        <f>IF(Taula1[[#This Row],[Espai reservat Administració]]=1,1,0)</f>
        <v>0</v>
      </c>
      <c r="BK909" s="111"/>
      <c r="BL909" s="126">
        <f>IF(Taula1[[#This Row],[Grup justificat     (fer servir opcions de la llista desplegable)]]=2,1,0)</f>
        <v>0</v>
      </c>
      <c r="BM909" s="126">
        <f>IF(Taula1[[#This Row],[Espai reservat Administració]]=2,1,0)</f>
        <v>0</v>
      </c>
      <c r="BN909" s="73"/>
      <c r="BO909" s="73"/>
      <c r="BP909" s="73"/>
      <c r="BQ909" s="73"/>
      <c r="BR909" s="73"/>
      <c r="BS909" s="73"/>
      <c r="BT909" s="73"/>
      <c r="BU909" s="73"/>
      <c r="BV909" s="73"/>
      <c r="BW909" s="73"/>
      <c r="BX909" s="73"/>
      <c r="BY909" s="73"/>
      <c r="BZ909" s="73"/>
      <c r="CA909" s="73"/>
      <c r="CB909" s="73"/>
      <c r="CC909" s="73"/>
      <c r="CD909" s="73"/>
      <c r="CE909" s="73"/>
      <c r="CF909" s="73"/>
      <c r="CG909" s="63">
        <f t="shared" si="229"/>
        <v>0</v>
      </c>
      <c r="CH909" s="63">
        <f t="shared" si="230"/>
        <v>0</v>
      </c>
      <c r="CI909" s="73"/>
      <c r="CJ909" s="63">
        <f>IF(Taula1[[#This Row],[Tipus de contracte                                  (fer servir opcions de la llista desplegable)]]="Indefinit",1,0)</f>
        <v>0</v>
      </c>
      <c r="CK909" s="63">
        <f>IF(Taula1[[#This Row],[Tipus de contracte                                  (fer servir opcions de la llista desplegable)]]="Temporal, igual o superior a 6 mesos",1,0)</f>
        <v>0</v>
      </c>
      <c r="CL909" s="63">
        <f>IF(Taula1[[#This Row],[Tipus de contracte                                  (fer servir opcions de la llista desplegable)]]="Substitució per IT",1,0)</f>
        <v>0</v>
      </c>
      <c r="CM909" s="73"/>
      <c r="CN909" s="63">
        <f>IF(Taula1[[#This Row],[Relació llocs de treball]]&gt;=1,1,0)</f>
        <v>0</v>
      </c>
      <c r="CO909" s="73"/>
      <c r="CP909" s="63">
        <f>IF(Taula1[[#This Row],[Identitat de gènere                                                          (fer servir opcions de la llista desplegable)]]="Home",1,0)</f>
        <v>0</v>
      </c>
      <c r="CQ909" s="63">
        <f>IF(Taula1[[#This Row],[Identitat de gènere                                                          (fer servir opcions de la llista desplegable)]]="Dona",1,0)</f>
        <v>0</v>
      </c>
      <c r="CR909" s="63">
        <f>IF(Taula1[[#This Row],[Identitat de gènere                                                          (fer servir opcions de la llista desplegable)]]="No binari",1,0)</f>
        <v>0</v>
      </c>
      <c r="CS909" s="73"/>
      <c r="CT909" s="63">
        <f t="shared" si="224"/>
        <v>0</v>
      </c>
      <c r="CU909" s="64">
        <f t="shared" si="231"/>
        <v>0</v>
      </c>
      <c r="CW909" s="64">
        <f t="shared" si="232"/>
        <v>0</v>
      </c>
      <c r="CX909" s="64">
        <f t="shared" si="233"/>
        <v>0</v>
      </c>
      <c r="CY909" s="64">
        <f t="shared" si="234"/>
        <v>0</v>
      </c>
      <c r="CZ909" s="64">
        <f t="shared" si="235"/>
        <v>0</v>
      </c>
      <c r="DB909" s="64">
        <f t="shared" si="236"/>
        <v>0</v>
      </c>
      <c r="DC909" s="64">
        <f t="shared" si="237"/>
        <v>0</v>
      </c>
      <c r="DD909" s="64">
        <f t="shared" si="238"/>
        <v>0</v>
      </c>
      <c r="DE909" s="64">
        <f t="shared" si="239"/>
        <v>0</v>
      </c>
    </row>
    <row r="910" spans="2:109" x14ac:dyDescent="0.3">
      <c r="B910" s="167"/>
      <c r="C910" s="186"/>
      <c r="D910" s="2"/>
      <c r="E910" s="67"/>
      <c r="F910" s="5"/>
      <c r="G910" s="5"/>
      <c r="H910" s="187"/>
      <c r="I910" s="111" t="str">
        <f ca="1">IF(Taula1[[#This Row],[Data naixement (format dd/mm/aaaa)]]="","0",DATEDIF(Taula1[[#This Row],[Data naixement (format dd/mm/aaaa)]],TODAY(),"Y"))</f>
        <v>0</v>
      </c>
      <c r="J910" s="6"/>
      <c r="K910" s="6"/>
      <c r="L910" s="6"/>
      <c r="M910" s="6"/>
      <c r="N910" s="56"/>
      <c r="O910" s="56"/>
      <c r="P910" s="56"/>
      <c r="Q910" s="6"/>
      <c r="R910" s="7"/>
      <c r="S910" s="143">
        <f>Taula1[[#This Row],[Mesos naturals sencers treballats període justificat (01/01/2023 - 31/03/2023)]]</f>
        <v>0</v>
      </c>
      <c r="T910" s="194">
        <f>Taula1[[#This Row],[Dies treballats període justificat (01/01/2023 - 31/03/2023)              no comptabilitzats com a mes natural sencer]]</f>
        <v>0</v>
      </c>
      <c r="U910" s="12"/>
      <c r="V910" s="7"/>
      <c r="W910" s="188"/>
      <c r="X910" s="188"/>
      <c r="Y910" s="188"/>
      <c r="Z910" s="188"/>
      <c r="AA910" s="190"/>
      <c r="AB910" s="143">
        <f>Taula1[[#This Row],[Grup justificat     (fer servir opcions de la llista desplegable)]]</f>
        <v>0</v>
      </c>
      <c r="AC910" s="182"/>
      <c r="AD910" s="39"/>
      <c r="AE910" s="131">
        <f>ROUND((AF910/100)*756*Taula1[[#This Row],[Mesos naturals sencers treballats període justificat (01/01/2023 - 31/03/2023)]],2)</f>
        <v>0</v>
      </c>
      <c r="AF910" s="81">
        <f>Taula1[[#This Row],[% Jornada segons contracte
(no posar el símbol %) ]]-Taula1[[#This Row],[% Reducció salari per baix rendiment        (no posar el símbol %)]]</f>
        <v>0</v>
      </c>
      <c r="AG910" s="131">
        <f>ROUND((AH910/100)*24.8547945*Taula1[[#This Row],[Dies treballats període justificat (01/01/2023 - 31/03/2023)              no comptabilitzats com a mes natural sencer]],2)</f>
        <v>0</v>
      </c>
      <c r="AH910" s="79">
        <f>Taula1[[#This Row],[% Jornada segons contracte
(no posar el símbol %) ]]-Taula1[[#This Row],[% Reducció salari per baix rendiment        (no posar el símbol %)]]</f>
        <v>0</v>
      </c>
      <c r="AI910" s="131">
        <f t="shared" si="225"/>
        <v>0</v>
      </c>
      <c r="AJ910" s="39"/>
      <c r="AK910" s="131">
        <f>ROUND((AL910/100)*756*Taula1[[#This Row],[Espai reservat Administració  (mesos)]],2)</f>
        <v>0</v>
      </c>
      <c r="AL910" s="81">
        <f>Taula1[[#This Row],[% Jornada segons contracte
(no posar el símbol %) ]]-Taula1[[#This Row],[% Reducció salari per baix rendiment        (no posar el símbol %)]]</f>
        <v>0</v>
      </c>
      <c r="AM910" s="131">
        <f>ROUND((AN910/100)*24.8547945*Taula1[[#This Row],[Espai reservat Administració (dies)]],2)</f>
        <v>0</v>
      </c>
      <c r="AN910" s="79">
        <f>Taula1[[#This Row],[% Jornada segons contracte
(no posar el símbol %) ]]-Taula1[[#This Row],[% Reducció salari per baix rendiment        (no posar el símbol %)]]</f>
        <v>0</v>
      </c>
      <c r="AO910" s="131">
        <f t="shared" si="226"/>
        <v>0</v>
      </c>
      <c r="AP910" s="87"/>
      <c r="AQ910" s="137">
        <f>ROUND((AR910/100)*693*Taula1[[#This Row],[Mesos naturals sencers treballats període justificat (01/01/2023 - 31/03/2023)]],2)</f>
        <v>0</v>
      </c>
      <c r="AR910" s="90">
        <f>Taula1[[#This Row],[% Jornada segons contracte
(no posar el símbol %) ]]-Taula1[[#This Row],[% Reducció salari per baix rendiment        (no posar el símbol %)]]</f>
        <v>0</v>
      </c>
      <c r="AS910" s="137">
        <f>ROUND((AT910/100)*22.78356164*Taula1[[#This Row],[Dies treballats període justificat (01/01/2023 - 31/03/2023)              no comptabilitzats com a mes natural sencer]],2)</f>
        <v>0</v>
      </c>
      <c r="AT910" s="90">
        <f>Taula1[[#This Row],[% Jornada segons contracte
(no posar el símbol %) ]]-Taula1[[#This Row],[% Reducció salari per baix rendiment        (no posar el símbol %)]]</f>
        <v>0</v>
      </c>
      <c r="AU910" s="137">
        <f t="shared" si="227"/>
        <v>0</v>
      </c>
      <c r="AV910" s="87"/>
      <c r="AW910" s="136">
        <f>ROUND((AX910/100)*693*Taula1[[#This Row],[Espai reservat Administració  (mesos)]],2)</f>
        <v>0</v>
      </c>
      <c r="AX910" s="90">
        <f>Taula1[[#This Row],[% Jornada segons contracte
(no posar el símbol %) ]]-Taula1[[#This Row],[% Reducció salari per baix rendiment        (no posar el símbol %)]]</f>
        <v>0</v>
      </c>
      <c r="AY910" s="131">
        <f>ROUND((AZ910/100)*22.78356164*Taula1[[#This Row],[Espai reservat Administració (dies)]],2)</f>
        <v>0</v>
      </c>
      <c r="AZ910" s="81">
        <f>Taula1[[#This Row],[% Jornada segons contracte
(no posar el símbol %) ]]-Taula1[[#This Row],[% Reducció salari per baix rendiment        (no posar el símbol %)]]</f>
        <v>0</v>
      </c>
      <c r="BA910" s="82">
        <f t="shared" si="228"/>
        <v>0</v>
      </c>
      <c r="BB910" s="41"/>
      <c r="BC910" s="131">
        <f>IF(Taula1[[#This Row],[Grup justificat     (fer servir opcions de la llista desplegable)]]=1,AI910,0)</f>
        <v>0</v>
      </c>
      <c r="BD910" s="131">
        <f>IF(Taula1[[#This Row],[Grup justificat     (fer servir opcions de la llista desplegable)]]=2,AU910,0)</f>
        <v>0</v>
      </c>
      <c r="BE910" s="41"/>
      <c r="BF910" s="131">
        <f>IF(Taula1[[#This Row],[Espai reservat Administració]]=1,AO910,0)</f>
        <v>0</v>
      </c>
      <c r="BG910" s="82">
        <f>IF(Taula1[[#This Row],[Espai reservat Administració]]=2,BA910,0)</f>
        <v>0</v>
      </c>
      <c r="BH910" s="41"/>
      <c r="BI910" s="126">
        <f>IF(Taula1[[#This Row],[Grup justificat     (fer servir opcions de la llista desplegable)]]=1,1,0)</f>
        <v>0</v>
      </c>
      <c r="BJ910" s="126">
        <f>IF(Taula1[[#This Row],[Espai reservat Administració]]=1,1,0)</f>
        <v>0</v>
      </c>
      <c r="BK910" s="111"/>
      <c r="BL910" s="126">
        <f>IF(Taula1[[#This Row],[Grup justificat     (fer servir opcions de la llista desplegable)]]=2,1,0)</f>
        <v>0</v>
      </c>
      <c r="BM910" s="126">
        <f>IF(Taula1[[#This Row],[Espai reservat Administració]]=2,1,0)</f>
        <v>0</v>
      </c>
      <c r="BN910" s="73"/>
      <c r="BO910" s="73"/>
      <c r="BP910" s="73"/>
      <c r="BQ910" s="73"/>
      <c r="BR910" s="73"/>
      <c r="BS910" s="73"/>
      <c r="BT910" s="73"/>
      <c r="BU910" s="73"/>
      <c r="BV910" s="73"/>
      <c r="BW910" s="73"/>
      <c r="BX910" s="73"/>
      <c r="BY910" s="73"/>
      <c r="BZ910" s="73"/>
      <c r="CA910" s="73"/>
      <c r="CB910" s="73"/>
      <c r="CC910" s="73"/>
      <c r="CD910" s="73"/>
      <c r="CE910" s="73"/>
      <c r="CF910" s="73"/>
      <c r="CG910" s="63">
        <f t="shared" si="229"/>
        <v>0</v>
      </c>
      <c r="CH910" s="63">
        <f t="shared" si="230"/>
        <v>0</v>
      </c>
      <c r="CI910" s="73"/>
      <c r="CJ910" s="63">
        <f>IF(Taula1[[#This Row],[Tipus de contracte                                  (fer servir opcions de la llista desplegable)]]="Indefinit",1,0)</f>
        <v>0</v>
      </c>
      <c r="CK910" s="63">
        <f>IF(Taula1[[#This Row],[Tipus de contracte                                  (fer servir opcions de la llista desplegable)]]="Temporal, igual o superior a 6 mesos",1,0)</f>
        <v>0</v>
      </c>
      <c r="CL910" s="63">
        <f>IF(Taula1[[#This Row],[Tipus de contracte                                  (fer servir opcions de la llista desplegable)]]="Substitució per IT",1,0)</f>
        <v>0</v>
      </c>
      <c r="CM910" s="73"/>
      <c r="CN910" s="63">
        <f>IF(Taula1[[#This Row],[Relació llocs de treball]]&gt;=1,1,0)</f>
        <v>0</v>
      </c>
      <c r="CO910" s="73"/>
      <c r="CP910" s="63">
        <f>IF(Taula1[[#This Row],[Identitat de gènere                                                          (fer servir opcions de la llista desplegable)]]="Home",1,0)</f>
        <v>0</v>
      </c>
      <c r="CQ910" s="63">
        <f>IF(Taula1[[#This Row],[Identitat de gènere                                                          (fer servir opcions de la llista desplegable)]]="Dona",1,0)</f>
        <v>0</v>
      </c>
      <c r="CR910" s="63">
        <f>IF(Taula1[[#This Row],[Identitat de gènere                                                          (fer servir opcions de la llista desplegable)]]="No binari",1,0)</f>
        <v>0</v>
      </c>
      <c r="CS910" s="73"/>
      <c r="CT910" s="63">
        <f t="shared" si="224"/>
        <v>0</v>
      </c>
      <c r="CU910" s="64">
        <f t="shared" si="231"/>
        <v>0</v>
      </c>
      <c r="CW910" s="64">
        <f t="shared" si="232"/>
        <v>0</v>
      </c>
      <c r="CX910" s="64">
        <f t="shared" si="233"/>
        <v>0</v>
      </c>
      <c r="CY910" s="64">
        <f t="shared" si="234"/>
        <v>0</v>
      </c>
      <c r="CZ910" s="64">
        <f t="shared" si="235"/>
        <v>0</v>
      </c>
      <c r="DB910" s="64">
        <f t="shared" si="236"/>
        <v>0</v>
      </c>
      <c r="DC910" s="64">
        <f t="shared" si="237"/>
        <v>0</v>
      </c>
      <c r="DD910" s="64">
        <f t="shared" si="238"/>
        <v>0</v>
      </c>
      <c r="DE910" s="64">
        <f t="shared" si="239"/>
        <v>0</v>
      </c>
    </row>
    <row r="911" spans="2:109" x14ac:dyDescent="0.3">
      <c r="B911" s="167"/>
      <c r="C911" s="186"/>
      <c r="D911" s="2"/>
      <c r="E911" s="67"/>
      <c r="F911" s="5"/>
      <c r="G911" s="5"/>
      <c r="H911" s="187"/>
      <c r="I911" s="111" t="str">
        <f ca="1">IF(Taula1[[#This Row],[Data naixement (format dd/mm/aaaa)]]="","0",DATEDIF(Taula1[[#This Row],[Data naixement (format dd/mm/aaaa)]],TODAY(),"Y"))</f>
        <v>0</v>
      </c>
      <c r="J911" s="6"/>
      <c r="K911" s="6"/>
      <c r="L911" s="6"/>
      <c r="M911" s="6"/>
      <c r="N911" s="56"/>
      <c r="O911" s="56"/>
      <c r="P911" s="56"/>
      <c r="Q911" s="6"/>
      <c r="R911" s="7"/>
      <c r="S911" s="143">
        <f>Taula1[[#This Row],[Mesos naturals sencers treballats període justificat (01/01/2023 - 31/03/2023)]]</f>
        <v>0</v>
      </c>
      <c r="T911" s="194">
        <f>Taula1[[#This Row],[Dies treballats període justificat (01/01/2023 - 31/03/2023)              no comptabilitzats com a mes natural sencer]]</f>
        <v>0</v>
      </c>
      <c r="U911" s="12"/>
      <c r="V911" s="7"/>
      <c r="W911" s="188"/>
      <c r="X911" s="188"/>
      <c r="Y911" s="188"/>
      <c r="Z911" s="188"/>
      <c r="AA911" s="190"/>
      <c r="AB911" s="143">
        <f>Taula1[[#This Row],[Grup justificat     (fer servir opcions de la llista desplegable)]]</f>
        <v>0</v>
      </c>
      <c r="AC911" s="182"/>
      <c r="AD911" s="39"/>
      <c r="AE911" s="131">
        <f>ROUND((AF911/100)*756*Taula1[[#This Row],[Mesos naturals sencers treballats període justificat (01/01/2023 - 31/03/2023)]],2)</f>
        <v>0</v>
      </c>
      <c r="AF911" s="81">
        <f>Taula1[[#This Row],[% Jornada segons contracte
(no posar el símbol %) ]]-Taula1[[#This Row],[% Reducció salari per baix rendiment        (no posar el símbol %)]]</f>
        <v>0</v>
      </c>
      <c r="AG911" s="131">
        <f>ROUND((AH911/100)*24.8547945*Taula1[[#This Row],[Dies treballats període justificat (01/01/2023 - 31/03/2023)              no comptabilitzats com a mes natural sencer]],2)</f>
        <v>0</v>
      </c>
      <c r="AH911" s="79">
        <f>Taula1[[#This Row],[% Jornada segons contracte
(no posar el símbol %) ]]-Taula1[[#This Row],[% Reducció salari per baix rendiment        (no posar el símbol %)]]</f>
        <v>0</v>
      </c>
      <c r="AI911" s="131">
        <f t="shared" si="225"/>
        <v>0</v>
      </c>
      <c r="AJ911" s="39"/>
      <c r="AK911" s="131">
        <f>ROUND((AL911/100)*756*Taula1[[#This Row],[Espai reservat Administració  (mesos)]],2)</f>
        <v>0</v>
      </c>
      <c r="AL911" s="81">
        <f>Taula1[[#This Row],[% Jornada segons contracte
(no posar el símbol %) ]]-Taula1[[#This Row],[% Reducció salari per baix rendiment        (no posar el símbol %)]]</f>
        <v>0</v>
      </c>
      <c r="AM911" s="131">
        <f>ROUND((AN911/100)*24.8547945*Taula1[[#This Row],[Espai reservat Administració (dies)]],2)</f>
        <v>0</v>
      </c>
      <c r="AN911" s="79">
        <f>Taula1[[#This Row],[% Jornada segons contracte
(no posar el símbol %) ]]-Taula1[[#This Row],[% Reducció salari per baix rendiment        (no posar el símbol %)]]</f>
        <v>0</v>
      </c>
      <c r="AO911" s="131">
        <f t="shared" si="226"/>
        <v>0</v>
      </c>
      <c r="AP911" s="87"/>
      <c r="AQ911" s="137">
        <f>ROUND((AR911/100)*693*Taula1[[#This Row],[Mesos naturals sencers treballats període justificat (01/01/2023 - 31/03/2023)]],2)</f>
        <v>0</v>
      </c>
      <c r="AR911" s="90">
        <f>Taula1[[#This Row],[% Jornada segons contracte
(no posar el símbol %) ]]-Taula1[[#This Row],[% Reducció salari per baix rendiment        (no posar el símbol %)]]</f>
        <v>0</v>
      </c>
      <c r="AS911" s="137">
        <f>ROUND((AT911/100)*22.78356164*Taula1[[#This Row],[Dies treballats període justificat (01/01/2023 - 31/03/2023)              no comptabilitzats com a mes natural sencer]],2)</f>
        <v>0</v>
      </c>
      <c r="AT911" s="90">
        <f>Taula1[[#This Row],[% Jornada segons contracte
(no posar el símbol %) ]]-Taula1[[#This Row],[% Reducció salari per baix rendiment        (no posar el símbol %)]]</f>
        <v>0</v>
      </c>
      <c r="AU911" s="137">
        <f t="shared" si="227"/>
        <v>0</v>
      </c>
      <c r="AV911" s="87"/>
      <c r="AW911" s="136">
        <f>ROUND((AX911/100)*693*Taula1[[#This Row],[Espai reservat Administració  (mesos)]],2)</f>
        <v>0</v>
      </c>
      <c r="AX911" s="90">
        <f>Taula1[[#This Row],[% Jornada segons contracte
(no posar el símbol %) ]]-Taula1[[#This Row],[% Reducció salari per baix rendiment        (no posar el símbol %)]]</f>
        <v>0</v>
      </c>
      <c r="AY911" s="131">
        <f>ROUND((AZ911/100)*22.78356164*Taula1[[#This Row],[Espai reservat Administració (dies)]],2)</f>
        <v>0</v>
      </c>
      <c r="AZ911" s="81">
        <f>Taula1[[#This Row],[% Jornada segons contracte
(no posar el símbol %) ]]-Taula1[[#This Row],[% Reducció salari per baix rendiment        (no posar el símbol %)]]</f>
        <v>0</v>
      </c>
      <c r="BA911" s="82">
        <f t="shared" si="228"/>
        <v>0</v>
      </c>
      <c r="BB911" s="41"/>
      <c r="BC911" s="131">
        <f>IF(Taula1[[#This Row],[Grup justificat     (fer servir opcions de la llista desplegable)]]=1,AI911,0)</f>
        <v>0</v>
      </c>
      <c r="BD911" s="131">
        <f>IF(Taula1[[#This Row],[Grup justificat     (fer servir opcions de la llista desplegable)]]=2,AU911,0)</f>
        <v>0</v>
      </c>
      <c r="BE911" s="41"/>
      <c r="BF911" s="131">
        <f>IF(Taula1[[#This Row],[Espai reservat Administració]]=1,AO911,0)</f>
        <v>0</v>
      </c>
      <c r="BG911" s="82">
        <f>IF(Taula1[[#This Row],[Espai reservat Administració]]=2,BA911,0)</f>
        <v>0</v>
      </c>
      <c r="BH911" s="41"/>
      <c r="BI911" s="126">
        <f>IF(Taula1[[#This Row],[Grup justificat     (fer servir opcions de la llista desplegable)]]=1,1,0)</f>
        <v>0</v>
      </c>
      <c r="BJ911" s="126">
        <f>IF(Taula1[[#This Row],[Espai reservat Administració]]=1,1,0)</f>
        <v>0</v>
      </c>
      <c r="BK911" s="111"/>
      <c r="BL911" s="126">
        <f>IF(Taula1[[#This Row],[Grup justificat     (fer servir opcions de la llista desplegable)]]=2,1,0)</f>
        <v>0</v>
      </c>
      <c r="BM911" s="126">
        <f>IF(Taula1[[#This Row],[Espai reservat Administració]]=2,1,0)</f>
        <v>0</v>
      </c>
      <c r="BN911" s="73"/>
      <c r="BO911" s="73"/>
      <c r="BP911" s="73"/>
      <c r="BQ911" s="73"/>
      <c r="BR911" s="73"/>
      <c r="BS911" s="73"/>
      <c r="BT911" s="73"/>
      <c r="BU911" s="73"/>
      <c r="BV911" s="73"/>
      <c r="BW911" s="73"/>
      <c r="BX911" s="73"/>
      <c r="BY911" s="73"/>
      <c r="BZ911" s="73"/>
      <c r="CA911" s="73"/>
      <c r="CB911" s="73"/>
      <c r="CC911" s="73"/>
      <c r="CD911" s="73"/>
      <c r="CE911" s="73"/>
      <c r="CF911" s="73"/>
      <c r="CG911" s="63">
        <f t="shared" si="229"/>
        <v>0</v>
      </c>
      <c r="CH911" s="63">
        <f t="shared" si="230"/>
        <v>0</v>
      </c>
      <c r="CI911" s="73"/>
      <c r="CJ911" s="63">
        <f>IF(Taula1[[#This Row],[Tipus de contracte                                  (fer servir opcions de la llista desplegable)]]="Indefinit",1,0)</f>
        <v>0</v>
      </c>
      <c r="CK911" s="63">
        <f>IF(Taula1[[#This Row],[Tipus de contracte                                  (fer servir opcions de la llista desplegable)]]="Temporal, igual o superior a 6 mesos",1,0)</f>
        <v>0</v>
      </c>
      <c r="CL911" s="63">
        <f>IF(Taula1[[#This Row],[Tipus de contracte                                  (fer servir opcions de la llista desplegable)]]="Substitució per IT",1,0)</f>
        <v>0</v>
      </c>
      <c r="CM911" s="73"/>
      <c r="CN911" s="63">
        <f>IF(Taula1[[#This Row],[Relació llocs de treball]]&gt;=1,1,0)</f>
        <v>0</v>
      </c>
      <c r="CO911" s="73"/>
      <c r="CP911" s="63">
        <f>IF(Taula1[[#This Row],[Identitat de gènere                                                          (fer servir opcions de la llista desplegable)]]="Home",1,0)</f>
        <v>0</v>
      </c>
      <c r="CQ911" s="63">
        <f>IF(Taula1[[#This Row],[Identitat de gènere                                                          (fer servir opcions de la llista desplegable)]]="Dona",1,0)</f>
        <v>0</v>
      </c>
      <c r="CR911" s="63">
        <f>IF(Taula1[[#This Row],[Identitat de gènere                                                          (fer servir opcions de la llista desplegable)]]="No binari",1,0)</f>
        <v>0</v>
      </c>
      <c r="CS911" s="73"/>
      <c r="CT911" s="63">
        <f t="shared" si="224"/>
        <v>0</v>
      </c>
      <c r="CU911" s="64">
        <f t="shared" si="231"/>
        <v>0</v>
      </c>
      <c r="CW911" s="64">
        <f t="shared" si="232"/>
        <v>0</v>
      </c>
      <c r="CX911" s="64">
        <f t="shared" si="233"/>
        <v>0</v>
      </c>
      <c r="CY911" s="64">
        <f t="shared" si="234"/>
        <v>0</v>
      </c>
      <c r="CZ911" s="64">
        <f t="shared" si="235"/>
        <v>0</v>
      </c>
      <c r="DB911" s="64">
        <f t="shared" si="236"/>
        <v>0</v>
      </c>
      <c r="DC911" s="64">
        <f t="shared" si="237"/>
        <v>0</v>
      </c>
      <c r="DD911" s="64">
        <f t="shared" si="238"/>
        <v>0</v>
      </c>
      <c r="DE911" s="64">
        <f t="shared" si="239"/>
        <v>0</v>
      </c>
    </row>
    <row r="912" spans="2:109" x14ac:dyDescent="0.3">
      <c r="B912" s="167"/>
      <c r="C912" s="186"/>
      <c r="D912" s="2"/>
      <c r="E912" s="67"/>
      <c r="F912" s="5"/>
      <c r="G912" s="5"/>
      <c r="H912" s="187"/>
      <c r="I912" s="111" t="str">
        <f ca="1">IF(Taula1[[#This Row],[Data naixement (format dd/mm/aaaa)]]="","0",DATEDIF(Taula1[[#This Row],[Data naixement (format dd/mm/aaaa)]],TODAY(),"Y"))</f>
        <v>0</v>
      </c>
      <c r="J912" s="6"/>
      <c r="K912" s="6"/>
      <c r="L912" s="6"/>
      <c r="M912" s="6"/>
      <c r="N912" s="56"/>
      <c r="O912" s="56"/>
      <c r="P912" s="56"/>
      <c r="Q912" s="6"/>
      <c r="R912" s="7"/>
      <c r="S912" s="143">
        <f>Taula1[[#This Row],[Mesos naturals sencers treballats període justificat (01/01/2023 - 31/03/2023)]]</f>
        <v>0</v>
      </c>
      <c r="T912" s="194">
        <f>Taula1[[#This Row],[Dies treballats període justificat (01/01/2023 - 31/03/2023)              no comptabilitzats com a mes natural sencer]]</f>
        <v>0</v>
      </c>
      <c r="U912" s="12"/>
      <c r="V912" s="7"/>
      <c r="W912" s="188"/>
      <c r="X912" s="188"/>
      <c r="Y912" s="188"/>
      <c r="Z912" s="188"/>
      <c r="AA912" s="190"/>
      <c r="AB912" s="143">
        <f>Taula1[[#This Row],[Grup justificat     (fer servir opcions de la llista desplegable)]]</f>
        <v>0</v>
      </c>
      <c r="AC912" s="182"/>
      <c r="AD912" s="39"/>
      <c r="AE912" s="131">
        <f>ROUND((AF912/100)*756*Taula1[[#This Row],[Mesos naturals sencers treballats període justificat (01/01/2023 - 31/03/2023)]],2)</f>
        <v>0</v>
      </c>
      <c r="AF912" s="81">
        <f>Taula1[[#This Row],[% Jornada segons contracte
(no posar el símbol %) ]]-Taula1[[#This Row],[% Reducció salari per baix rendiment        (no posar el símbol %)]]</f>
        <v>0</v>
      </c>
      <c r="AG912" s="131">
        <f>ROUND((AH912/100)*24.8547945*Taula1[[#This Row],[Dies treballats període justificat (01/01/2023 - 31/03/2023)              no comptabilitzats com a mes natural sencer]],2)</f>
        <v>0</v>
      </c>
      <c r="AH912" s="79">
        <f>Taula1[[#This Row],[% Jornada segons contracte
(no posar el símbol %) ]]-Taula1[[#This Row],[% Reducció salari per baix rendiment        (no posar el símbol %)]]</f>
        <v>0</v>
      </c>
      <c r="AI912" s="131">
        <f t="shared" si="225"/>
        <v>0</v>
      </c>
      <c r="AJ912" s="39"/>
      <c r="AK912" s="131">
        <f>ROUND((AL912/100)*756*Taula1[[#This Row],[Espai reservat Administració  (mesos)]],2)</f>
        <v>0</v>
      </c>
      <c r="AL912" s="81">
        <f>Taula1[[#This Row],[% Jornada segons contracte
(no posar el símbol %) ]]-Taula1[[#This Row],[% Reducció salari per baix rendiment        (no posar el símbol %)]]</f>
        <v>0</v>
      </c>
      <c r="AM912" s="131">
        <f>ROUND((AN912/100)*24.8547945*Taula1[[#This Row],[Espai reservat Administració (dies)]],2)</f>
        <v>0</v>
      </c>
      <c r="AN912" s="79">
        <f>Taula1[[#This Row],[% Jornada segons contracte
(no posar el símbol %) ]]-Taula1[[#This Row],[% Reducció salari per baix rendiment        (no posar el símbol %)]]</f>
        <v>0</v>
      </c>
      <c r="AO912" s="131">
        <f t="shared" si="226"/>
        <v>0</v>
      </c>
      <c r="AP912" s="87"/>
      <c r="AQ912" s="137">
        <f>ROUND((AR912/100)*693*Taula1[[#This Row],[Mesos naturals sencers treballats període justificat (01/01/2023 - 31/03/2023)]],2)</f>
        <v>0</v>
      </c>
      <c r="AR912" s="90">
        <f>Taula1[[#This Row],[% Jornada segons contracte
(no posar el símbol %) ]]-Taula1[[#This Row],[% Reducció salari per baix rendiment        (no posar el símbol %)]]</f>
        <v>0</v>
      </c>
      <c r="AS912" s="137">
        <f>ROUND((AT912/100)*22.78356164*Taula1[[#This Row],[Dies treballats període justificat (01/01/2023 - 31/03/2023)              no comptabilitzats com a mes natural sencer]],2)</f>
        <v>0</v>
      </c>
      <c r="AT912" s="90">
        <f>Taula1[[#This Row],[% Jornada segons contracte
(no posar el símbol %) ]]-Taula1[[#This Row],[% Reducció salari per baix rendiment        (no posar el símbol %)]]</f>
        <v>0</v>
      </c>
      <c r="AU912" s="137">
        <f t="shared" si="227"/>
        <v>0</v>
      </c>
      <c r="AV912" s="87"/>
      <c r="AW912" s="136">
        <f>ROUND((AX912/100)*693*Taula1[[#This Row],[Espai reservat Administració  (mesos)]],2)</f>
        <v>0</v>
      </c>
      <c r="AX912" s="90">
        <f>Taula1[[#This Row],[% Jornada segons contracte
(no posar el símbol %) ]]-Taula1[[#This Row],[% Reducció salari per baix rendiment        (no posar el símbol %)]]</f>
        <v>0</v>
      </c>
      <c r="AY912" s="131">
        <f>ROUND((AZ912/100)*22.78356164*Taula1[[#This Row],[Espai reservat Administració (dies)]],2)</f>
        <v>0</v>
      </c>
      <c r="AZ912" s="81">
        <f>Taula1[[#This Row],[% Jornada segons contracte
(no posar el símbol %) ]]-Taula1[[#This Row],[% Reducció salari per baix rendiment        (no posar el símbol %)]]</f>
        <v>0</v>
      </c>
      <c r="BA912" s="82">
        <f t="shared" si="228"/>
        <v>0</v>
      </c>
      <c r="BB912" s="41"/>
      <c r="BC912" s="131">
        <f>IF(Taula1[[#This Row],[Grup justificat     (fer servir opcions de la llista desplegable)]]=1,AI912,0)</f>
        <v>0</v>
      </c>
      <c r="BD912" s="131">
        <f>IF(Taula1[[#This Row],[Grup justificat     (fer servir opcions de la llista desplegable)]]=2,AU912,0)</f>
        <v>0</v>
      </c>
      <c r="BE912" s="41"/>
      <c r="BF912" s="131">
        <f>IF(Taula1[[#This Row],[Espai reservat Administració]]=1,AO912,0)</f>
        <v>0</v>
      </c>
      <c r="BG912" s="82">
        <f>IF(Taula1[[#This Row],[Espai reservat Administració]]=2,BA912,0)</f>
        <v>0</v>
      </c>
      <c r="BH912" s="41"/>
      <c r="BI912" s="126">
        <f>IF(Taula1[[#This Row],[Grup justificat     (fer servir opcions de la llista desplegable)]]=1,1,0)</f>
        <v>0</v>
      </c>
      <c r="BJ912" s="126">
        <f>IF(Taula1[[#This Row],[Espai reservat Administració]]=1,1,0)</f>
        <v>0</v>
      </c>
      <c r="BK912" s="111"/>
      <c r="BL912" s="126">
        <f>IF(Taula1[[#This Row],[Grup justificat     (fer servir opcions de la llista desplegable)]]=2,1,0)</f>
        <v>0</v>
      </c>
      <c r="BM912" s="126">
        <f>IF(Taula1[[#This Row],[Espai reservat Administració]]=2,1,0)</f>
        <v>0</v>
      </c>
      <c r="BN912" s="73"/>
      <c r="BO912" s="73"/>
      <c r="BP912" s="73"/>
      <c r="BQ912" s="73"/>
      <c r="BR912" s="73"/>
      <c r="BS912" s="73"/>
      <c r="BT912" s="73"/>
      <c r="BU912" s="73"/>
      <c r="BV912" s="73"/>
      <c r="BW912" s="73"/>
      <c r="BX912" s="73"/>
      <c r="BY912" s="73"/>
      <c r="BZ912" s="73"/>
      <c r="CA912" s="73"/>
      <c r="CB912" s="73"/>
      <c r="CC912" s="73"/>
      <c r="CD912" s="73"/>
      <c r="CE912" s="73"/>
      <c r="CF912" s="73"/>
      <c r="CG912" s="63">
        <f t="shared" si="229"/>
        <v>0</v>
      </c>
      <c r="CH912" s="63">
        <f t="shared" si="230"/>
        <v>0</v>
      </c>
      <c r="CI912" s="73"/>
      <c r="CJ912" s="63">
        <f>IF(Taula1[[#This Row],[Tipus de contracte                                  (fer servir opcions de la llista desplegable)]]="Indefinit",1,0)</f>
        <v>0</v>
      </c>
      <c r="CK912" s="63">
        <f>IF(Taula1[[#This Row],[Tipus de contracte                                  (fer servir opcions de la llista desplegable)]]="Temporal, igual o superior a 6 mesos",1,0)</f>
        <v>0</v>
      </c>
      <c r="CL912" s="63">
        <f>IF(Taula1[[#This Row],[Tipus de contracte                                  (fer servir opcions de la llista desplegable)]]="Substitució per IT",1,0)</f>
        <v>0</v>
      </c>
      <c r="CM912" s="73"/>
      <c r="CN912" s="63">
        <f>IF(Taula1[[#This Row],[Relació llocs de treball]]&gt;=1,1,0)</f>
        <v>0</v>
      </c>
      <c r="CO912" s="73"/>
      <c r="CP912" s="63">
        <f>IF(Taula1[[#This Row],[Identitat de gènere                                                          (fer servir opcions de la llista desplegable)]]="Home",1,0)</f>
        <v>0</v>
      </c>
      <c r="CQ912" s="63">
        <f>IF(Taula1[[#This Row],[Identitat de gènere                                                          (fer servir opcions de la llista desplegable)]]="Dona",1,0)</f>
        <v>0</v>
      </c>
      <c r="CR912" s="63">
        <f>IF(Taula1[[#This Row],[Identitat de gènere                                                          (fer servir opcions de la llista desplegable)]]="No binari",1,0)</f>
        <v>0</v>
      </c>
      <c r="CS912" s="73"/>
      <c r="CT912" s="63">
        <f t="shared" si="224"/>
        <v>0</v>
      </c>
      <c r="CU912" s="64">
        <f t="shared" si="231"/>
        <v>0</v>
      </c>
      <c r="CW912" s="64">
        <f t="shared" si="232"/>
        <v>0</v>
      </c>
      <c r="CX912" s="64">
        <f t="shared" si="233"/>
        <v>0</v>
      </c>
      <c r="CY912" s="64">
        <f t="shared" si="234"/>
        <v>0</v>
      </c>
      <c r="CZ912" s="64">
        <f t="shared" si="235"/>
        <v>0</v>
      </c>
      <c r="DB912" s="64">
        <f t="shared" si="236"/>
        <v>0</v>
      </c>
      <c r="DC912" s="64">
        <f t="shared" si="237"/>
        <v>0</v>
      </c>
      <c r="DD912" s="64">
        <f t="shared" si="238"/>
        <v>0</v>
      </c>
      <c r="DE912" s="64">
        <f t="shared" si="239"/>
        <v>0</v>
      </c>
    </row>
    <row r="913" spans="2:109" x14ac:dyDescent="0.3">
      <c r="B913" s="167"/>
      <c r="C913" s="186"/>
      <c r="D913" s="2"/>
      <c r="E913" s="67"/>
      <c r="F913" s="5"/>
      <c r="G913" s="5"/>
      <c r="H913" s="187"/>
      <c r="I913" s="111" t="str">
        <f ca="1">IF(Taula1[[#This Row],[Data naixement (format dd/mm/aaaa)]]="","0",DATEDIF(Taula1[[#This Row],[Data naixement (format dd/mm/aaaa)]],TODAY(),"Y"))</f>
        <v>0</v>
      </c>
      <c r="J913" s="6"/>
      <c r="K913" s="6"/>
      <c r="L913" s="6"/>
      <c r="M913" s="6"/>
      <c r="N913" s="56"/>
      <c r="O913" s="56"/>
      <c r="P913" s="56"/>
      <c r="Q913" s="6"/>
      <c r="R913" s="7"/>
      <c r="S913" s="143">
        <f>Taula1[[#This Row],[Mesos naturals sencers treballats període justificat (01/01/2023 - 31/03/2023)]]</f>
        <v>0</v>
      </c>
      <c r="T913" s="194">
        <f>Taula1[[#This Row],[Dies treballats període justificat (01/01/2023 - 31/03/2023)              no comptabilitzats com a mes natural sencer]]</f>
        <v>0</v>
      </c>
      <c r="U913" s="12"/>
      <c r="V913" s="7"/>
      <c r="W913" s="188"/>
      <c r="X913" s="188"/>
      <c r="Y913" s="188"/>
      <c r="Z913" s="188"/>
      <c r="AA913" s="190"/>
      <c r="AB913" s="143">
        <f>Taula1[[#This Row],[Grup justificat     (fer servir opcions de la llista desplegable)]]</f>
        <v>0</v>
      </c>
      <c r="AC913" s="182"/>
      <c r="AD913" s="39"/>
      <c r="AE913" s="131">
        <f>ROUND((AF913/100)*756*Taula1[[#This Row],[Mesos naturals sencers treballats període justificat (01/01/2023 - 31/03/2023)]],2)</f>
        <v>0</v>
      </c>
      <c r="AF913" s="81">
        <f>Taula1[[#This Row],[% Jornada segons contracte
(no posar el símbol %) ]]-Taula1[[#This Row],[% Reducció salari per baix rendiment        (no posar el símbol %)]]</f>
        <v>0</v>
      </c>
      <c r="AG913" s="131">
        <f>ROUND((AH913/100)*24.8547945*Taula1[[#This Row],[Dies treballats període justificat (01/01/2023 - 31/03/2023)              no comptabilitzats com a mes natural sencer]],2)</f>
        <v>0</v>
      </c>
      <c r="AH913" s="79">
        <f>Taula1[[#This Row],[% Jornada segons contracte
(no posar el símbol %) ]]-Taula1[[#This Row],[% Reducció salari per baix rendiment        (no posar el símbol %)]]</f>
        <v>0</v>
      </c>
      <c r="AI913" s="131">
        <f t="shared" si="225"/>
        <v>0</v>
      </c>
      <c r="AJ913" s="39"/>
      <c r="AK913" s="131">
        <f>ROUND((AL913/100)*756*Taula1[[#This Row],[Espai reservat Administració  (mesos)]],2)</f>
        <v>0</v>
      </c>
      <c r="AL913" s="81">
        <f>Taula1[[#This Row],[% Jornada segons contracte
(no posar el símbol %) ]]-Taula1[[#This Row],[% Reducció salari per baix rendiment        (no posar el símbol %)]]</f>
        <v>0</v>
      </c>
      <c r="AM913" s="131">
        <f>ROUND((AN913/100)*24.8547945*Taula1[[#This Row],[Espai reservat Administració (dies)]],2)</f>
        <v>0</v>
      </c>
      <c r="AN913" s="79">
        <f>Taula1[[#This Row],[% Jornada segons contracte
(no posar el símbol %) ]]-Taula1[[#This Row],[% Reducció salari per baix rendiment        (no posar el símbol %)]]</f>
        <v>0</v>
      </c>
      <c r="AO913" s="131">
        <f t="shared" si="226"/>
        <v>0</v>
      </c>
      <c r="AP913" s="87"/>
      <c r="AQ913" s="137">
        <f>ROUND((AR913/100)*693*Taula1[[#This Row],[Mesos naturals sencers treballats període justificat (01/01/2023 - 31/03/2023)]],2)</f>
        <v>0</v>
      </c>
      <c r="AR913" s="90">
        <f>Taula1[[#This Row],[% Jornada segons contracte
(no posar el símbol %) ]]-Taula1[[#This Row],[% Reducció salari per baix rendiment        (no posar el símbol %)]]</f>
        <v>0</v>
      </c>
      <c r="AS913" s="137">
        <f>ROUND((AT913/100)*22.78356164*Taula1[[#This Row],[Dies treballats període justificat (01/01/2023 - 31/03/2023)              no comptabilitzats com a mes natural sencer]],2)</f>
        <v>0</v>
      </c>
      <c r="AT913" s="90">
        <f>Taula1[[#This Row],[% Jornada segons contracte
(no posar el símbol %) ]]-Taula1[[#This Row],[% Reducció salari per baix rendiment        (no posar el símbol %)]]</f>
        <v>0</v>
      </c>
      <c r="AU913" s="137">
        <f t="shared" si="227"/>
        <v>0</v>
      </c>
      <c r="AV913" s="87"/>
      <c r="AW913" s="136">
        <f>ROUND((AX913/100)*693*Taula1[[#This Row],[Espai reservat Administració  (mesos)]],2)</f>
        <v>0</v>
      </c>
      <c r="AX913" s="90">
        <f>Taula1[[#This Row],[% Jornada segons contracte
(no posar el símbol %) ]]-Taula1[[#This Row],[% Reducció salari per baix rendiment        (no posar el símbol %)]]</f>
        <v>0</v>
      </c>
      <c r="AY913" s="131">
        <f>ROUND((AZ913/100)*22.78356164*Taula1[[#This Row],[Espai reservat Administració (dies)]],2)</f>
        <v>0</v>
      </c>
      <c r="AZ913" s="81">
        <f>Taula1[[#This Row],[% Jornada segons contracte
(no posar el símbol %) ]]-Taula1[[#This Row],[% Reducció salari per baix rendiment        (no posar el símbol %)]]</f>
        <v>0</v>
      </c>
      <c r="BA913" s="82">
        <f t="shared" si="228"/>
        <v>0</v>
      </c>
      <c r="BB913" s="41"/>
      <c r="BC913" s="131">
        <f>IF(Taula1[[#This Row],[Grup justificat     (fer servir opcions de la llista desplegable)]]=1,AI913,0)</f>
        <v>0</v>
      </c>
      <c r="BD913" s="131">
        <f>IF(Taula1[[#This Row],[Grup justificat     (fer servir opcions de la llista desplegable)]]=2,AU913,0)</f>
        <v>0</v>
      </c>
      <c r="BE913" s="41"/>
      <c r="BF913" s="131">
        <f>IF(Taula1[[#This Row],[Espai reservat Administració]]=1,AO913,0)</f>
        <v>0</v>
      </c>
      <c r="BG913" s="82">
        <f>IF(Taula1[[#This Row],[Espai reservat Administració]]=2,BA913,0)</f>
        <v>0</v>
      </c>
      <c r="BH913" s="41"/>
      <c r="BI913" s="126">
        <f>IF(Taula1[[#This Row],[Grup justificat     (fer servir opcions de la llista desplegable)]]=1,1,0)</f>
        <v>0</v>
      </c>
      <c r="BJ913" s="126">
        <f>IF(Taula1[[#This Row],[Espai reservat Administració]]=1,1,0)</f>
        <v>0</v>
      </c>
      <c r="BK913" s="111"/>
      <c r="BL913" s="126">
        <f>IF(Taula1[[#This Row],[Grup justificat     (fer servir opcions de la llista desplegable)]]=2,1,0)</f>
        <v>0</v>
      </c>
      <c r="BM913" s="126">
        <f>IF(Taula1[[#This Row],[Espai reservat Administració]]=2,1,0)</f>
        <v>0</v>
      </c>
      <c r="BN913" s="73"/>
      <c r="BO913" s="73"/>
      <c r="BP913" s="73"/>
      <c r="BQ913" s="73"/>
      <c r="BR913" s="73"/>
      <c r="BS913" s="73"/>
      <c r="BT913" s="73"/>
      <c r="BU913" s="73"/>
      <c r="BV913" s="73"/>
      <c r="BW913" s="73"/>
      <c r="BX913" s="73"/>
      <c r="BY913" s="73"/>
      <c r="BZ913" s="73"/>
      <c r="CA913" s="73"/>
      <c r="CB913" s="73"/>
      <c r="CC913" s="73"/>
      <c r="CD913" s="73"/>
      <c r="CE913" s="73"/>
      <c r="CF913" s="73"/>
      <c r="CG913" s="63">
        <f t="shared" si="229"/>
        <v>0</v>
      </c>
      <c r="CH913" s="63">
        <f t="shared" si="230"/>
        <v>0</v>
      </c>
      <c r="CI913" s="73"/>
      <c r="CJ913" s="63">
        <f>IF(Taula1[[#This Row],[Tipus de contracte                                  (fer servir opcions de la llista desplegable)]]="Indefinit",1,0)</f>
        <v>0</v>
      </c>
      <c r="CK913" s="63">
        <f>IF(Taula1[[#This Row],[Tipus de contracte                                  (fer servir opcions de la llista desplegable)]]="Temporal, igual o superior a 6 mesos",1,0)</f>
        <v>0</v>
      </c>
      <c r="CL913" s="63">
        <f>IF(Taula1[[#This Row],[Tipus de contracte                                  (fer servir opcions de la llista desplegable)]]="Substitució per IT",1,0)</f>
        <v>0</v>
      </c>
      <c r="CM913" s="73"/>
      <c r="CN913" s="63">
        <f>IF(Taula1[[#This Row],[Relació llocs de treball]]&gt;=1,1,0)</f>
        <v>0</v>
      </c>
      <c r="CO913" s="73"/>
      <c r="CP913" s="63">
        <f>IF(Taula1[[#This Row],[Identitat de gènere                                                          (fer servir opcions de la llista desplegable)]]="Home",1,0)</f>
        <v>0</v>
      </c>
      <c r="CQ913" s="63">
        <f>IF(Taula1[[#This Row],[Identitat de gènere                                                          (fer servir opcions de la llista desplegable)]]="Dona",1,0)</f>
        <v>0</v>
      </c>
      <c r="CR913" s="63">
        <f>IF(Taula1[[#This Row],[Identitat de gènere                                                          (fer servir opcions de la llista desplegable)]]="No binari",1,0)</f>
        <v>0</v>
      </c>
      <c r="CS913" s="73"/>
      <c r="CT913" s="63">
        <f t="shared" si="224"/>
        <v>0</v>
      </c>
      <c r="CU913" s="64">
        <f t="shared" si="231"/>
        <v>0</v>
      </c>
      <c r="CW913" s="64">
        <f t="shared" si="232"/>
        <v>0</v>
      </c>
      <c r="CX913" s="64">
        <f t="shared" si="233"/>
        <v>0</v>
      </c>
      <c r="CY913" s="64">
        <f t="shared" si="234"/>
        <v>0</v>
      </c>
      <c r="CZ913" s="64">
        <f t="shared" si="235"/>
        <v>0</v>
      </c>
      <c r="DB913" s="64">
        <f t="shared" si="236"/>
        <v>0</v>
      </c>
      <c r="DC913" s="64">
        <f t="shared" si="237"/>
        <v>0</v>
      </c>
      <c r="DD913" s="64">
        <f t="shared" si="238"/>
        <v>0</v>
      </c>
      <c r="DE913" s="64">
        <f t="shared" si="239"/>
        <v>0</v>
      </c>
    </row>
    <row r="914" spans="2:109" x14ac:dyDescent="0.3">
      <c r="B914" s="167"/>
      <c r="C914" s="186"/>
      <c r="D914" s="2"/>
      <c r="E914" s="67"/>
      <c r="F914" s="5"/>
      <c r="G914" s="5"/>
      <c r="H914" s="187"/>
      <c r="I914" s="111" t="str">
        <f ca="1">IF(Taula1[[#This Row],[Data naixement (format dd/mm/aaaa)]]="","0",DATEDIF(Taula1[[#This Row],[Data naixement (format dd/mm/aaaa)]],TODAY(),"Y"))</f>
        <v>0</v>
      </c>
      <c r="J914" s="6"/>
      <c r="K914" s="6"/>
      <c r="L914" s="6"/>
      <c r="M914" s="6"/>
      <c r="N914" s="56"/>
      <c r="O914" s="56"/>
      <c r="P914" s="56"/>
      <c r="Q914" s="6"/>
      <c r="R914" s="7"/>
      <c r="S914" s="143">
        <f>Taula1[[#This Row],[Mesos naturals sencers treballats període justificat (01/01/2023 - 31/03/2023)]]</f>
        <v>0</v>
      </c>
      <c r="T914" s="194">
        <f>Taula1[[#This Row],[Dies treballats període justificat (01/01/2023 - 31/03/2023)              no comptabilitzats com a mes natural sencer]]</f>
        <v>0</v>
      </c>
      <c r="U914" s="12"/>
      <c r="V914" s="7"/>
      <c r="W914" s="188"/>
      <c r="X914" s="188"/>
      <c r="Y914" s="188"/>
      <c r="Z914" s="188"/>
      <c r="AA914" s="190"/>
      <c r="AB914" s="143">
        <f>Taula1[[#This Row],[Grup justificat     (fer servir opcions de la llista desplegable)]]</f>
        <v>0</v>
      </c>
      <c r="AC914" s="182"/>
      <c r="AD914" s="39"/>
      <c r="AE914" s="131">
        <f>ROUND((AF914/100)*756*Taula1[[#This Row],[Mesos naturals sencers treballats període justificat (01/01/2023 - 31/03/2023)]],2)</f>
        <v>0</v>
      </c>
      <c r="AF914" s="81">
        <f>Taula1[[#This Row],[% Jornada segons contracte
(no posar el símbol %) ]]-Taula1[[#This Row],[% Reducció salari per baix rendiment        (no posar el símbol %)]]</f>
        <v>0</v>
      </c>
      <c r="AG914" s="131">
        <f>ROUND((AH914/100)*24.8547945*Taula1[[#This Row],[Dies treballats període justificat (01/01/2023 - 31/03/2023)              no comptabilitzats com a mes natural sencer]],2)</f>
        <v>0</v>
      </c>
      <c r="AH914" s="79">
        <f>Taula1[[#This Row],[% Jornada segons contracte
(no posar el símbol %) ]]-Taula1[[#This Row],[% Reducció salari per baix rendiment        (no posar el símbol %)]]</f>
        <v>0</v>
      </c>
      <c r="AI914" s="131">
        <f t="shared" si="225"/>
        <v>0</v>
      </c>
      <c r="AJ914" s="39"/>
      <c r="AK914" s="131">
        <f>ROUND((AL914/100)*756*Taula1[[#This Row],[Espai reservat Administració  (mesos)]],2)</f>
        <v>0</v>
      </c>
      <c r="AL914" s="81">
        <f>Taula1[[#This Row],[% Jornada segons contracte
(no posar el símbol %) ]]-Taula1[[#This Row],[% Reducció salari per baix rendiment        (no posar el símbol %)]]</f>
        <v>0</v>
      </c>
      <c r="AM914" s="131">
        <f>ROUND((AN914/100)*24.8547945*Taula1[[#This Row],[Espai reservat Administració (dies)]],2)</f>
        <v>0</v>
      </c>
      <c r="AN914" s="79">
        <f>Taula1[[#This Row],[% Jornada segons contracte
(no posar el símbol %) ]]-Taula1[[#This Row],[% Reducció salari per baix rendiment        (no posar el símbol %)]]</f>
        <v>0</v>
      </c>
      <c r="AO914" s="131">
        <f t="shared" si="226"/>
        <v>0</v>
      </c>
      <c r="AP914" s="87"/>
      <c r="AQ914" s="137">
        <f>ROUND((AR914/100)*693*Taula1[[#This Row],[Mesos naturals sencers treballats període justificat (01/01/2023 - 31/03/2023)]],2)</f>
        <v>0</v>
      </c>
      <c r="AR914" s="90">
        <f>Taula1[[#This Row],[% Jornada segons contracte
(no posar el símbol %) ]]-Taula1[[#This Row],[% Reducció salari per baix rendiment        (no posar el símbol %)]]</f>
        <v>0</v>
      </c>
      <c r="AS914" s="137">
        <f>ROUND((AT914/100)*22.78356164*Taula1[[#This Row],[Dies treballats període justificat (01/01/2023 - 31/03/2023)              no comptabilitzats com a mes natural sencer]],2)</f>
        <v>0</v>
      </c>
      <c r="AT914" s="90">
        <f>Taula1[[#This Row],[% Jornada segons contracte
(no posar el símbol %) ]]-Taula1[[#This Row],[% Reducció salari per baix rendiment        (no posar el símbol %)]]</f>
        <v>0</v>
      </c>
      <c r="AU914" s="137">
        <f t="shared" si="227"/>
        <v>0</v>
      </c>
      <c r="AV914" s="87"/>
      <c r="AW914" s="136">
        <f>ROUND((AX914/100)*693*Taula1[[#This Row],[Espai reservat Administració  (mesos)]],2)</f>
        <v>0</v>
      </c>
      <c r="AX914" s="90">
        <f>Taula1[[#This Row],[% Jornada segons contracte
(no posar el símbol %) ]]-Taula1[[#This Row],[% Reducció salari per baix rendiment        (no posar el símbol %)]]</f>
        <v>0</v>
      </c>
      <c r="AY914" s="131">
        <f>ROUND((AZ914/100)*22.78356164*Taula1[[#This Row],[Espai reservat Administració (dies)]],2)</f>
        <v>0</v>
      </c>
      <c r="AZ914" s="81">
        <f>Taula1[[#This Row],[% Jornada segons contracte
(no posar el símbol %) ]]-Taula1[[#This Row],[% Reducció salari per baix rendiment        (no posar el símbol %)]]</f>
        <v>0</v>
      </c>
      <c r="BA914" s="82">
        <f t="shared" si="228"/>
        <v>0</v>
      </c>
      <c r="BB914" s="41"/>
      <c r="BC914" s="131">
        <f>IF(Taula1[[#This Row],[Grup justificat     (fer servir opcions de la llista desplegable)]]=1,AI914,0)</f>
        <v>0</v>
      </c>
      <c r="BD914" s="131">
        <f>IF(Taula1[[#This Row],[Grup justificat     (fer servir opcions de la llista desplegable)]]=2,AU914,0)</f>
        <v>0</v>
      </c>
      <c r="BE914" s="41"/>
      <c r="BF914" s="131">
        <f>IF(Taula1[[#This Row],[Espai reservat Administració]]=1,AO914,0)</f>
        <v>0</v>
      </c>
      <c r="BG914" s="82">
        <f>IF(Taula1[[#This Row],[Espai reservat Administració]]=2,BA914,0)</f>
        <v>0</v>
      </c>
      <c r="BH914" s="41"/>
      <c r="BI914" s="126">
        <f>IF(Taula1[[#This Row],[Grup justificat     (fer servir opcions de la llista desplegable)]]=1,1,0)</f>
        <v>0</v>
      </c>
      <c r="BJ914" s="126">
        <f>IF(Taula1[[#This Row],[Espai reservat Administració]]=1,1,0)</f>
        <v>0</v>
      </c>
      <c r="BK914" s="111"/>
      <c r="BL914" s="126">
        <f>IF(Taula1[[#This Row],[Grup justificat     (fer servir opcions de la llista desplegable)]]=2,1,0)</f>
        <v>0</v>
      </c>
      <c r="BM914" s="126">
        <f>IF(Taula1[[#This Row],[Espai reservat Administració]]=2,1,0)</f>
        <v>0</v>
      </c>
      <c r="BN914" s="73"/>
      <c r="BO914" s="73"/>
      <c r="BP914" s="73"/>
      <c r="BQ914" s="73"/>
      <c r="BR914" s="73"/>
      <c r="BS914" s="73"/>
      <c r="BT914" s="73"/>
      <c r="BU914" s="73"/>
      <c r="BV914" s="73"/>
      <c r="BW914" s="73"/>
      <c r="BX914" s="73"/>
      <c r="BY914" s="73"/>
      <c r="BZ914" s="73"/>
      <c r="CA914" s="73"/>
      <c r="CB914" s="73"/>
      <c r="CC914" s="73"/>
      <c r="CD914" s="73"/>
      <c r="CE914" s="73"/>
      <c r="CF914" s="73"/>
      <c r="CG914" s="63">
        <f t="shared" si="229"/>
        <v>0</v>
      </c>
      <c r="CH914" s="63">
        <f t="shared" si="230"/>
        <v>0</v>
      </c>
      <c r="CI914" s="73"/>
      <c r="CJ914" s="63">
        <f>IF(Taula1[[#This Row],[Tipus de contracte                                  (fer servir opcions de la llista desplegable)]]="Indefinit",1,0)</f>
        <v>0</v>
      </c>
      <c r="CK914" s="63">
        <f>IF(Taula1[[#This Row],[Tipus de contracte                                  (fer servir opcions de la llista desplegable)]]="Temporal, igual o superior a 6 mesos",1,0)</f>
        <v>0</v>
      </c>
      <c r="CL914" s="63">
        <f>IF(Taula1[[#This Row],[Tipus de contracte                                  (fer servir opcions de la llista desplegable)]]="Substitució per IT",1,0)</f>
        <v>0</v>
      </c>
      <c r="CM914" s="73"/>
      <c r="CN914" s="63">
        <f>IF(Taula1[[#This Row],[Relació llocs de treball]]&gt;=1,1,0)</f>
        <v>0</v>
      </c>
      <c r="CO914" s="73"/>
      <c r="CP914" s="63">
        <f>IF(Taula1[[#This Row],[Identitat de gènere                                                          (fer servir opcions de la llista desplegable)]]="Home",1,0)</f>
        <v>0</v>
      </c>
      <c r="CQ914" s="63">
        <f>IF(Taula1[[#This Row],[Identitat de gènere                                                          (fer servir opcions de la llista desplegable)]]="Dona",1,0)</f>
        <v>0</v>
      </c>
      <c r="CR914" s="63">
        <f>IF(Taula1[[#This Row],[Identitat de gènere                                                          (fer servir opcions de la llista desplegable)]]="No binari",1,0)</f>
        <v>0</v>
      </c>
      <c r="CS914" s="73"/>
      <c r="CT914" s="63">
        <f t="shared" si="224"/>
        <v>0</v>
      </c>
      <c r="CU914" s="64">
        <f t="shared" si="231"/>
        <v>0</v>
      </c>
      <c r="CW914" s="64">
        <f t="shared" si="232"/>
        <v>0</v>
      </c>
      <c r="CX914" s="64">
        <f t="shared" si="233"/>
        <v>0</v>
      </c>
      <c r="CY914" s="64">
        <f t="shared" si="234"/>
        <v>0</v>
      </c>
      <c r="CZ914" s="64">
        <f t="shared" si="235"/>
        <v>0</v>
      </c>
      <c r="DB914" s="64">
        <f t="shared" si="236"/>
        <v>0</v>
      </c>
      <c r="DC914" s="64">
        <f t="shared" si="237"/>
        <v>0</v>
      </c>
      <c r="DD914" s="64">
        <f t="shared" si="238"/>
        <v>0</v>
      </c>
      <c r="DE914" s="64">
        <f t="shared" si="239"/>
        <v>0</v>
      </c>
    </row>
    <row r="915" spans="2:109" x14ac:dyDescent="0.3">
      <c r="B915" s="167"/>
      <c r="C915" s="186"/>
      <c r="D915" s="2"/>
      <c r="E915" s="67"/>
      <c r="F915" s="5"/>
      <c r="G915" s="5"/>
      <c r="H915" s="187"/>
      <c r="I915" s="111" t="str">
        <f ca="1">IF(Taula1[[#This Row],[Data naixement (format dd/mm/aaaa)]]="","0",DATEDIF(Taula1[[#This Row],[Data naixement (format dd/mm/aaaa)]],TODAY(),"Y"))</f>
        <v>0</v>
      </c>
      <c r="J915" s="6"/>
      <c r="K915" s="6"/>
      <c r="L915" s="6"/>
      <c r="M915" s="6"/>
      <c r="N915" s="56"/>
      <c r="O915" s="56"/>
      <c r="P915" s="56"/>
      <c r="Q915" s="6"/>
      <c r="R915" s="7"/>
      <c r="S915" s="143">
        <f>Taula1[[#This Row],[Mesos naturals sencers treballats període justificat (01/01/2023 - 31/03/2023)]]</f>
        <v>0</v>
      </c>
      <c r="T915" s="194">
        <f>Taula1[[#This Row],[Dies treballats període justificat (01/01/2023 - 31/03/2023)              no comptabilitzats com a mes natural sencer]]</f>
        <v>0</v>
      </c>
      <c r="U915" s="12"/>
      <c r="V915" s="7"/>
      <c r="W915" s="188"/>
      <c r="X915" s="188"/>
      <c r="Y915" s="188"/>
      <c r="Z915" s="188"/>
      <c r="AA915" s="190"/>
      <c r="AB915" s="143">
        <f>Taula1[[#This Row],[Grup justificat     (fer servir opcions de la llista desplegable)]]</f>
        <v>0</v>
      </c>
      <c r="AC915" s="182"/>
      <c r="AD915" s="39"/>
      <c r="AE915" s="131">
        <f>ROUND((AF915/100)*756*Taula1[[#This Row],[Mesos naturals sencers treballats període justificat (01/01/2023 - 31/03/2023)]],2)</f>
        <v>0</v>
      </c>
      <c r="AF915" s="81">
        <f>Taula1[[#This Row],[% Jornada segons contracte
(no posar el símbol %) ]]-Taula1[[#This Row],[% Reducció salari per baix rendiment        (no posar el símbol %)]]</f>
        <v>0</v>
      </c>
      <c r="AG915" s="131">
        <f>ROUND((AH915/100)*24.8547945*Taula1[[#This Row],[Dies treballats període justificat (01/01/2023 - 31/03/2023)              no comptabilitzats com a mes natural sencer]],2)</f>
        <v>0</v>
      </c>
      <c r="AH915" s="79">
        <f>Taula1[[#This Row],[% Jornada segons contracte
(no posar el símbol %) ]]-Taula1[[#This Row],[% Reducció salari per baix rendiment        (no posar el símbol %)]]</f>
        <v>0</v>
      </c>
      <c r="AI915" s="131">
        <f t="shared" si="225"/>
        <v>0</v>
      </c>
      <c r="AJ915" s="39"/>
      <c r="AK915" s="131">
        <f>ROUND((AL915/100)*756*Taula1[[#This Row],[Espai reservat Administració  (mesos)]],2)</f>
        <v>0</v>
      </c>
      <c r="AL915" s="81">
        <f>Taula1[[#This Row],[% Jornada segons contracte
(no posar el símbol %) ]]-Taula1[[#This Row],[% Reducció salari per baix rendiment        (no posar el símbol %)]]</f>
        <v>0</v>
      </c>
      <c r="AM915" s="131">
        <f>ROUND((AN915/100)*24.8547945*Taula1[[#This Row],[Espai reservat Administració (dies)]],2)</f>
        <v>0</v>
      </c>
      <c r="AN915" s="79">
        <f>Taula1[[#This Row],[% Jornada segons contracte
(no posar el símbol %) ]]-Taula1[[#This Row],[% Reducció salari per baix rendiment        (no posar el símbol %)]]</f>
        <v>0</v>
      </c>
      <c r="AO915" s="131">
        <f t="shared" si="226"/>
        <v>0</v>
      </c>
      <c r="AP915" s="87"/>
      <c r="AQ915" s="137">
        <f>ROUND((AR915/100)*693*Taula1[[#This Row],[Mesos naturals sencers treballats període justificat (01/01/2023 - 31/03/2023)]],2)</f>
        <v>0</v>
      </c>
      <c r="AR915" s="90">
        <f>Taula1[[#This Row],[% Jornada segons contracte
(no posar el símbol %) ]]-Taula1[[#This Row],[% Reducció salari per baix rendiment        (no posar el símbol %)]]</f>
        <v>0</v>
      </c>
      <c r="AS915" s="137">
        <f>ROUND((AT915/100)*22.78356164*Taula1[[#This Row],[Dies treballats període justificat (01/01/2023 - 31/03/2023)              no comptabilitzats com a mes natural sencer]],2)</f>
        <v>0</v>
      </c>
      <c r="AT915" s="90">
        <f>Taula1[[#This Row],[% Jornada segons contracte
(no posar el símbol %) ]]-Taula1[[#This Row],[% Reducció salari per baix rendiment        (no posar el símbol %)]]</f>
        <v>0</v>
      </c>
      <c r="AU915" s="137">
        <f t="shared" si="227"/>
        <v>0</v>
      </c>
      <c r="AV915" s="87"/>
      <c r="AW915" s="136">
        <f>ROUND((AX915/100)*693*Taula1[[#This Row],[Espai reservat Administració  (mesos)]],2)</f>
        <v>0</v>
      </c>
      <c r="AX915" s="90">
        <f>Taula1[[#This Row],[% Jornada segons contracte
(no posar el símbol %) ]]-Taula1[[#This Row],[% Reducció salari per baix rendiment        (no posar el símbol %)]]</f>
        <v>0</v>
      </c>
      <c r="AY915" s="131">
        <f>ROUND((AZ915/100)*22.78356164*Taula1[[#This Row],[Espai reservat Administració (dies)]],2)</f>
        <v>0</v>
      </c>
      <c r="AZ915" s="81">
        <f>Taula1[[#This Row],[% Jornada segons contracte
(no posar el símbol %) ]]-Taula1[[#This Row],[% Reducció salari per baix rendiment        (no posar el símbol %)]]</f>
        <v>0</v>
      </c>
      <c r="BA915" s="82">
        <f t="shared" si="228"/>
        <v>0</v>
      </c>
      <c r="BB915" s="41"/>
      <c r="BC915" s="131">
        <f>IF(Taula1[[#This Row],[Grup justificat     (fer servir opcions de la llista desplegable)]]=1,AI915,0)</f>
        <v>0</v>
      </c>
      <c r="BD915" s="131">
        <f>IF(Taula1[[#This Row],[Grup justificat     (fer servir opcions de la llista desplegable)]]=2,AU915,0)</f>
        <v>0</v>
      </c>
      <c r="BE915" s="41"/>
      <c r="BF915" s="131">
        <f>IF(Taula1[[#This Row],[Espai reservat Administració]]=1,AO915,0)</f>
        <v>0</v>
      </c>
      <c r="BG915" s="82">
        <f>IF(Taula1[[#This Row],[Espai reservat Administració]]=2,BA915,0)</f>
        <v>0</v>
      </c>
      <c r="BH915" s="41"/>
      <c r="BI915" s="126">
        <f>IF(Taula1[[#This Row],[Grup justificat     (fer servir opcions de la llista desplegable)]]=1,1,0)</f>
        <v>0</v>
      </c>
      <c r="BJ915" s="126">
        <f>IF(Taula1[[#This Row],[Espai reservat Administració]]=1,1,0)</f>
        <v>0</v>
      </c>
      <c r="BK915" s="111"/>
      <c r="BL915" s="126">
        <f>IF(Taula1[[#This Row],[Grup justificat     (fer servir opcions de la llista desplegable)]]=2,1,0)</f>
        <v>0</v>
      </c>
      <c r="BM915" s="126">
        <f>IF(Taula1[[#This Row],[Espai reservat Administració]]=2,1,0)</f>
        <v>0</v>
      </c>
      <c r="BN915" s="73"/>
      <c r="BO915" s="73"/>
      <c r="BP915" s="73"/>
      <c r="BQ915" s="73"/>
      <c r="BR915" s="73"/>
      <c r="BS915" s="73"/>
      <c r="BT915" s="73"/>
      <c r="BU915" s="73"/>
      <c r="BV915" s="73"/>
      <c r="BW915" s="73"/>
      <c r="BX915" s="73"/>
      <c r="BY915" s="73"/>
      <c r="BZ915" s="73"/>
      <c r="CA915" s="73"/>
      <c r="CB915" s="73"/>
      <c r="CC915" s="73"/>
      <c r="CD915" s="73"/>
      <c r="CE915" s="73"/>
      <c r="CF915" s="73"/>
      <c r="CG915" s="63">
        <f t="shared" si="229"/>
        <v>0</v>
      </c>
      <c r="CH915" s="63">
        <f t="shared" si="230"/>
        <v>0</v>
      </c>
      <c r="CI915" s="73"/>
      <c r="CJ915" s="63">
        <f>IF(Taula1[[#This Row],[Tipus de contracte                                  (fer servir opcions de la llista desplegable)]]="Indefinit",1,0)</f>
        <v>0</v>
      </c>
      <c r="CK915" s="63">
        <f>IF(Taula1[[#This Row],[Tipus de contracte                                  (fer servir opcions de la llista desplegable)]]="Temporal, igual o superior a 6 mesos",1,0)</f>
        <v>0</v>
      </c>
      <c r="CL915" s="63">
        <f>IF(Taula1[[#This Row],[Tipus de contracte                                  (fer servir opcions de la llista desplegable)]]="Substitució per IT",1,0)</f>
        <v>0</v>
      </c>
      <c r="CM915" s="73"/>
      <c r="CN915" s="63">
        <f>IF(Taula1[[#This Row],[Relació llocs de treball]]&gt;=1,1,0)</f>
        <v>0</v>
      </c>
      <c r="CO915" s="73"/>
      <c r="CP915" s="63">
        <f>IF(Taula1[[#This Row],[Identitat de gènere                                                          (fer servir opcions de la llista desplegable)]]="Home",1,0)</f>
        <v>0</v>
      </c>
      <c r="CQ915" s="63">
        <f>IF(Taula1[[#This Row],[Identitat de gènere                                                          (fer servir opcions de la llista desplegable)]]="Dona",1,0)</f>
        <v>0</v>
      </c>
      <c r="CR915" s="63">
        <f>IF(Taula1[[#This Row],[Identitat de gènere                                                          (fer servir opcions de la llista desplegable)]]="No binari",1,0)</f>
        <v>0</v>
      </c>
      <c r="CS915" s="73"/>
      <c r="CT915" s="63">
        <f t="shared" si="224"/>
        <v>0</v>
      </c>
      <c r="CU915" s="64">
        <f t="shared" si="231"/>
        <v>0</v>
      </c>
      <c r="CW915" s="64">
        <f t="shared" si="232"/>
        <v>0</v>
      </c>
      <c r="CX915" s="64">
        <f t="shared" si="233"/>
        <v>0</v>
      </c>
      <c r="CY915" s="64">
        <f t="shared" si="234"/>
        <v>0</v>
      </c>
      <c r="CZ915" s="64">
        <f t="shared" si="235"/>
        <v>0</v>
      </c>
      <c r="DB915" s="64">
        <f t="shared" si="236"/>
        <v>0</v>
      </c>
      <c r="DC915" s="64">
        <f t="shared" si="237"/>
        <v>0</v>
      </c>
      <c r="DD915" s="64">
        <f t="shared" si="238"/>
        <v>0</v>
      </c>
      <c r="DE915" s="64">
        <f t="shared" si="239"/>
        <v>0</v>
      </c>
    </row>
    <row r="916" spans="2:109" x14ac:dyDescent="0.3">
      <c r="B916" s="167"/>
      <c r="C916" s="186"/>
      <c r="D916" s="2"/>
      <c r="E916" s="67"/>
      <c r="F916" s="5"/>
      <c r="G916" s="5"/>
      <c r="H916" s="187"/>
      <c r="I916" s="111" t="str">
        <f ca="1">IF(Taula1[[#This Row],[Data naixement (format dd/mm/aaaa)]]="","0",DATEDIF(Taula1[[#This Row],[Data naixement (format dd/mm/aaaa)]],TODAY(),"Y"))</f>
        <v>0</v>
      </c>
      <c r="J916" s="6"/>
      <c r="K916" s="6"/>
      <c r="L916" s="6"/>
      <c r="M916" s="6"/>
      <c r="N916" s="56"/>
      <c r="O916" s="56"/>
      <c r="P916" s="56"/>
      <c r="Q916" s="6"/>
      <c r="R916" s="7"/>
      <c r="S916" s="143">
        <f>Taula1[[#This Row],[Mesos naturals sencers treballats període justificat (01/01/2023 - 31/03/2023)]]</f>
        <v>0</v>
      </c>
      <c r="T916" s="194">
        <f>Taula1[[#This Row],[Dies treballats període justificat (01/01/2023 - 31/03/2023)              no comptabilitzats com a mes natural sencer]]</f>
        <v>0</v>
      </c>
      <c r="U916" s="12"/>
      <c r="V916" s="7"/>
      <c r="W916" s="188"/>
      <c r="X916" s="188"/>
      <c r="Y916" s="188"/>
      <c r="Z916" s="188"/>
      <c r="AA916" s="190"/>
      <c r="AB916" s="143">
        <f>Taula1[[#This Row],[Grup justificat     (fer servir opcions de la llista desplegable)]]</f>
        <v>0</v>
      </c>
      <c r="AC916" s="182"/>
      <c r="AD916" s="39"/>
      <c r="AE916" s="131">
        <f>ROUND((AF916/100)*756*Taula1[[#This Row],[Mesos naturals sencers treballats període justificat (01/01/2023 - 31/03/2023)]],2)</f>
        <v>0</v>
      </c>
      <c r="AF916" s="81">
        <f>Taula1[[#This Row],[% Jornada segons contracte
(no posar el símbol %) ]]-Taula1[[#This Row],[% Reducció salari per baix rendiment        (no posar el símbol %)]]</f>
        <v>0</v>
      </c>
      <c r="AG916" s="131">
        <f>ROUND((AH916/100)*24.8547945*Taula1[[#This Row],[Dies treballats període justificat (01/01/2023 - 31/03/2023)              no comptabilitzats com a mes natural sencer]],2)</f>
        <v>0</v>
      </c>
      <c r="AH916" s="79">
        <f>Taula1[[#This Row],[% Jornada segons contracte
(no posar el símbol %) ]]-Taula1[[#This Row],[% Reducció salari per baix rendiment        (no posar el símbol %)]]</f>
        <v>0</v>
      </c>
      <c r="AI916" s="131">
        <f t="shared" si="225"/>
        <v>0</v>
      </c>
      <c r="AJ916" s="39"/>
      <c r="AK916" s="131">
        <f>ROUND((AL916/100)*756*Taula1[[#This Row],[Espai reservat Administració  (mesos)]],2)</f>
        <v>0</v>
      </c>
      <c r="AL916" s="81">
        <f>Taula1[[#This Row],[% Jornada segons contracte
(no posar el símbol %) ]]-Taula1[[#This Row],[% Reducció salari per baix rendiment        (no posar el símbol %)]]</f>
        <v>0</v>
      </c>
      <c r="AM916" s="131">
        <f>ROUND((AN916/100)*24.8547945*Taula1[[#This Row],[Espai reservat Administració (dies)]],2)</f>
        <v>0</v>
      </c>
      <c r="AN916" s="79">
        <f>Taula1[[#This Row],[% Jornada segons contracte
(no posar el símbol %) ]]-Taula1[[#This Row],[% Reducció salari per baix rendiment        (no posar el símbol %)]]</f>
        <v>0</v>
      </c>
      <c r="AO916" s="131">
        <f t="shared" si="226"/>
        <v>0</v>
      </c>
      <c r="AP916" s="87"/>
      <c r="AQ916" s="137">
        <f>ROUND((AR916/100)*693*Taula1[[#This Row],[Mesos naturals sencers treballats període justificat (01/01/2023 - 31/03/2023)]],2)</f>
        <v>0</v>
      </c>
      <c r="AR916" s="90">
        <f>Taula1[[#This Row],[% Jornada segons contracte
(no posar el símbol %) ]]-Taula1[[#This Row],[% Reducció salari per baix rendiment        (no posar el símbol %)]]</f>
        <v>0</v>
      </c>
      <c r="AS916" s="137">
        <f>ROUND((AT916/100)*22.78356164*Taula1[[#This Row],[Dies treballats període justificat (01/01/2023 - 31/03/2023)              no comptabilitzats com a mes natural sencer]],2)</f>
        <v>0</v>
      </c>
      <c r="AT916" s="90">
        <f>Taula1[[#This Row],[% Jornada segons contracte
(no posar el símbol %) ]]-Taula1[[#This Row],[% Reducció salari per baix rendiment        (no posar el símbol %)]]</f>
        <v>0</v>
      </c>
      <c r="AU916" s="137">
        <f t="shared" si="227"/>
        <v>0</v>
      </c>
      <c r="AV916" s="87"/>
      <c r="AW916" s="136">
        <f>ROUND((AX916/100)*693*Taula1[[#This Row],[Espai reservat Administració  (mesos)]],2)</f>
        <v>0</v>
      </c>
      <c r="AX916" s="90">
        <f>Taula1[[#This Row],[% Jornada segons contracte
(no posar el símbol %) ]]-Taula1[[#This Row],[% Reducció salari per baix rendiment        (no posar el símbol %)]]</f>
        <v>0</v>
      </c>
      <c r="AY916" s="131">
        <f>ROUND((AZ916/100)*22.78356164*Taula1[[#This Row],[Espai reservat Administració (dies)]],2)</f>
        <v>0</v>
      </c>
      <c r="AZ916" s="81">
        <f>Taula1[[#This Row],[% Jornada segons contracte
(no posar el símbol %) ]]-Taula1[[#This Row],[% Reducció salari per baix rendiment        (no posar el símbol %)]]</f>
        <v>0</v>
      </c>
      <c r="BA916" s="82">
        <f t="shared" si="228"/>
        <v>0</v>
      </c>
      <c r="BB916" s="41"/>
      <c r="BC916" s="131">
        <f>IF(Taula1[[#This Row],[Grup justificat     (fer servir opcions de la llista desplegable)]]=1,AI916,0)</f>
        <v>0</v>
      </c>
      <c r="BD916" s="131">
        <f>IF(Taula1[[#This Row],[Grup justificat     (fer servir opcions de la llista desplegable)]]=2,AU916,0)</f>
        <v>0</v>
      </c>
      <c r="BE916" s="41"/>
      <c r="BF916" s="131">
        <f>IF(Taula1[[#This Row],[Espai reservat Administració]]=1,AO916,0)</f>
        <v>0</v>
      </c>
      <c r="BG916" s="82">
        <f>IF(Taula1[[#This Row],[Espai reservat Administració]]=2,BA916,0)</f>
        <v>0</v>
      </c>
      <c r="BH916" s="41"/>
      <c r="BI916" s="126">
        <f>IF(Taula1[[#This Row],[Grup justificat     (fer servir opcions de la llista desplegable)]]=1,1,0)</f>
        <v>0</v>
      </c>
      <c r="BJ916" s="126">
        <f>IF(Taula1[[#This Row],[Espai reservat Administració]]=1,1,0)</f>
        <v>0</v>
      </c>
      <c r="BK916" s="111"/>
      <c r="BL916" s="126">
        <f>IF(Taula1[[#This Row],[Grup justificat     (fer servir opcions de la llista desplegable)]]=2,1,0)</f>
        <v>0</v>
      </c>
      <c r="BM916" s="126">
        <f>IF(Taula1[[#This Row],[Espai reservat Administració]]=2,1,0)</f>
        <v>0</v>
      </c>
      <c r="BN916" s="73"/>
      <c r="BO916" s="73"/>
      <c r="BP916" s="73"/>
      <c r="BQ916" s="73"/>
      <c r="BR916" s="73"/>
      <c r="BS916" s="73"/>
      <c r="BT916" s="73"/>
      <c r="BU916" s="73"/>
      <c r="BV916" s="73"/>
      <c r="BW916" s="73"/>
      <c r="BX916" s="73"/>
      <c r="BY916" s="73"/>
      <c r="BZ916" s="73"/>
      <c r="CA916" s="73"/>
      <c r="CB916" s="73"/>
      <c r="CC916" s="73"/>
      <c r="CD916" s="73"/>
      <c r="CE916" s="73"/>
      <c r="CF916" s="73"/>
      <c r="CG916" s="63">
        <f t="shared" si="229"/>
        <v>0</v>
      </c>
      <c r="CH916" s="63">
        <f t="shared" si="230"/>
        <v>0</v>
      </c>
      <c r="CI916" s="73"/>
      <c r="CJ916" s="63">
        <f>IF(Taula1[[#This Row],[Tipus de contracte                                  (fer servir opcions de la llista desplegable)]]="Indefinit",1,0)</f>
        <v>0</v>
      </c>
      <c r="CK916" s="63">
        <f>IF(Taula1[[#This Row],[Tipus de contracte                                  (fer servir opcions de la llista desplegable)]]="Temporal, igual o superior a 6 mesos",1,0)</f>
        <v>0</v>
      </c>
      <c r="CL916" s="63">
        <f>IF(Taula1[[#This Row],[Tipus de contracte                                  (fer servir opcions de la llista desplegable)]]="Substitució per IT",1,0)</f>
        <v>0</v>
      </c>
      <c r="CM916" s="73"/>
      <c r="CN916" s="63">
        <f>IF(Taula1[[#This Row],[Relació llocs de treball]]&gt;=1,1,0)</f>
        <v>0</v>
      </c>
      <c r="CO916" s="73"/>
      <c r="CP916" s="63">
        <f>IF(Taula1[[#This Row],[Identitat de gènere                                                          (fer servir opcions de la llista desplegable)]]="Home",1,0)</f>
        <v>0</v>
      </c>
      <c r="CQ916" s="63">
        <f>IF(Taula1[[#This Row],[Identitat de gènere                                                          (fer servir opcions de la llista desplegable)]]="Dona",1,0)</f>
        <v>0</v>
      </c>
      <c r="CR916" s="63">
        <f>IF(Taula1[[#This Row],[Identitat de gènere                                                          (fer servir opcions de la llista desplegable)]]="No binari",1,0)</f>
        <v>0</v>
      </c>
      <c r="CS916" s="73"/>
      <c r="CT916" s="63">
        <f t="shared" si="224"/>
        <v>0</v>
      </c>
      <c r="CU916" s="64">
        <f t="shared" si="231"/>
        <v>0</v>
      </c>
      <c r="CW916" s="64">
        <f t="shared" si="232"/>
        <v>0</v>
      </c>
      <c r="CX916" s="64">
        <f t="shared" si="233"/>
        <v>0</v>
      </c>
      <c r="CY916" s="64">
        <f t="shared" si="234"/>
        <v>0</v>
      </c>
      <c r="CZ916" s="64">
        <f t="shared" si="235"/>
        <v>0</v>
      </c>
      <c r="DB916" s="64">
        <f t="shared" si="236"/>
        <v>0</v>
      </c>
      <c r="DC916" s="64">
        <f t="shared" si="237"/>
        <v>0</v>
      </c>
      <c r="DD916" s="64">
        <f t="shared" si="238"/>
        <v>0</v>
      </c>
      <c r="DE916" s="64">
        <f t="shared" si="239"/>
        <v>0</v>
      </c>
    </row>
    <row r="917" spans="2:109" x14ac:dyDescent="0.3">
      <c r="B917" s="167"/>
      <c r="C917" s="186"/>
      <c r="D917" s="2"/>
      <c r="E917" s="67"/>
      <c r="F917" s="5"/>
      <c r="G917" s="5"/>
      <c r="H917" s="187"/>
      <c r="I917" s="111" t="str">
        <f ca="1">IF(Taula1[[#This Row],[Data naixement (format dd/mm/aaaa)]]="","0",DATEDIF(Taula1[[#This Row],[Data naixement (format dd/mm/aaaa)]],TODAY(),"Y"))</f>
        <v>0</v>
      </c>
      <c r="J917" s="6"/>
      <c r="K917" s="6"/>
      <c r="L917" s="6"/>
      <c r="M917" s="6"/>
      <c r="N917" s="56"/>
      <c r="O917" s="56"/>
      <c r="P917" s="56"/>
      <c r="Q917" s="6"/>
      <c r="R917" s="7"/>
      <c r="S917" s="143">
        <f>Taula1[[#This Row],[Mesos naturals sencers treballats període justificat (01/01/2023 - 31/03/2023)]]</f>
        <v>0</v>
      </c>
      <c r="T917" s="194">
        <f>Taula1[[#This Row],[Dies treballats període justificat (01/01/2023 - 31/03/2023)              no comptabilitzats com a mes natural sencer]]</f>
        <v>0</v>
      </c>
      <c r="U917" s="12"/>
      <c r="V917" s="7"/>
      <c r="W917" s="188"/>
      <c r="X917" s="188"/>
      <c r="Y917" s="188"/>
      <c r="Z917" s="188"/>
      <c r="AA917" s="190"/>
      <c r="AB917" s="143">
        <f>Taula1[[#This Row],[Grup justificat     (fer servir opcions de la llista desplegable)]]</f>
        <v>0</v>
      </c>
      <c r="AC917" s="182"/>
      <c r="AD917" s="39"/>
      <c r="AE917" s="131">
        <f>ROUND((AF917/100)*756*Taula1[[#This Row],[Mesos naturals sencers treballats període justificat (01/01/2023 - 31/03/2023)]],2)</f>
        <v>0</v>
      </c>
      <c r="AF917" s="81">
        <f>Taula1[[#This Row],[% Jornada segons contracte
(no posar el símbol %) ]]-Taula1[[#This Row],[% Reducció salari per baix rendiment        (no posar el símbol %)]]</f>
        <v>0</v>
      </c>
      <c r="AG917" s="131">
        <f>ROUND((AH917/100)*24.8547945*Taula1[[#This Row],[Dies treballats període justificat (01/01/2023 - 31/03/2023)              no comptabilitzats com a mes natural sencer]],2)</f>
        <v>0</v>
      </c>
      <c r="AH917" s="79">
        <f>Taula1[[#This Row],[% Jornada segons contracte
(no posar el símbol %) ]]-Taula1[[#This Row],[% Reducció salari per baix rendiment        (no posar el símbol %)]]</f>
        <v>0</v>
      </c>
      <c r="AI917" s="131">
        <f t="shared" si="225"/>
        <v>0</v>
      </c>
      <c r="AJ917" s="39"/>
      <c r="AK917" s="131">
        <f>ROUND((AL917/100)*756*Taula1[[#This Row],[Espai reservat Administració  (mesos)]],2)</f>
        <v>0</v>
      </c>
      <c r="AL917" s="81">
        <f>Taula1[[#This Row],[% Jornada segons contracte
(no posar el símbol %) ]]-Taula1[[#This Row],[% Reducció salari per baix rendiment        (no posar el símbol %)]]</f>
        <v>0</v>
      </c>
      <c r="AM917" s="131">
        <f>ROUND((AN917/100)*24.8547945*Taula1[[#This Row],[Espai reservat Administració (dies)]],2)</f>
        <v>0</v>
      </c>
      <c r="AN917" s="79">
        <f>Taula1[[#This Row],[% Jornada segons contracte
(no posar el símbol %) ]]-Taula1[[#This Row],[% Reducció salari per baix rendiment        (no posar el símbol %)]]</f>
        <v>0</v>
      </c>
      <c r="AO917" s="131">
        <f t="shared" si="226"/>
        <v>0</v>
      </c>
      <c r="AP917" s="87"/>
      <c r="AQ917" s="137">
        <f>ROUND((AR917/100)*693*Taula1[[#This Row],[Mesos naturals sencers treballats període justificat (01/01/2023 - 31/03/2023)]],2)</f>
        <v>0</v>
      </c>
      <c r="AR917" s="90">
        <f>Taula1[[#This Row],[% Jornada segons contracte
(no posar el símbol %) ]]-Taula1[[#This Row],[% Reducció salari per baix rendiment        (no posar el símbol %)]]</f>
        <v>0</v>
      </c>
      <c r="AS917" s="137">
        <f>ROUND((AT917/100)*22.78356164*Taula1[[#This Row],[Dies treballats període justificat (01/01/2023 - 31/03/2023)              no comptabilitzats com a mes natural sencer]],2)</f>
        <v>0</v>
      </c>
      <c r="AT917" s="90">
        <f>Taula1[[#This Row],[% Jornada segons contracte
(no posar el símbol %) ]]-Taula1[[#This Row],[% Reducció salari per baix rendiment        (no posar el símbol %)]]</f>
        <v>0</v>
      </c>
      <c r="AU917" s="137">
        <f t="shared" si="227"/>
        <v>0</v>
      </c>
      <c r="AV917" s="87"/>
      <c r="AW917" s="136">
        <f>ROUND((AX917/100)*693*Taula1[[#This Row],[Espai reservat Administració  (mesos)]],2)</f>
        <v>0</v>
      </c>
      <c r="AX917" s="90">
        <f>Taula1[[#This Row],[% Jornada segons contracte
(no posar el símbol %) ]]-Taula1[[#This Row],[% Reducció salari per baix rendiment        (no posar el símbol %)]]</f>
        <v>0</v>
      </c>
      <c r="AY917" s="131">
        <f>ROUND((AZ917/100)*22.78356164*Taula1[[#This Row],[Espai reservat Administració (dies)]],2)</f>
        <v>0</v>
      </c>
      <c r="AZ917" s="81">
        <f>Taula1[[#This Row],[% Jornada segons contracte
(no posar el símbol %) ]]-Taula1[[#This Row],[% Reducció salari per baix rendiment        (no posar el símbol %)]]</f>
        <v>0</v>
      </c>
      <c r="BA917" s="82">
        <f t="shared" si="228"/>
        <v>0</v>
      </c>
      <c r="BB917" s="41"/>
      <c r="BC917" s="131">
        <f>IF(Taula1[[#This Row],[Grup justificat     (fer servir opcions de la llista desplegable)]]=1,AI917,0)</f>
        <v>0</v>
      </c>
      <c r="BD917" s="131">
        <f>IF(Taula1[[#This Row],[Grup justificat     (fer servir opcions de la llista desplegable)]]=2,AU917,0)</f>
        <v>0</v>
      </c>
      <c r="BE917" s="41"/>
      <c r="BF917" s="131">
        <f>IF(Taula1[[#This Row],[Espai reservat Administració]]=1,AO917,0)</f>
        <v>0</v>
      </c>
      <c r="BG917" s="82">
        <f>IF(Taula1[[#This Row],[Espai reservat Administració]]=2,BA917,0)</f>
        <v>0</v>
      </c>
      <c r="BH917" s="41"/>
      <c r="BI917" s="126">
        <f>IF(Taula1[[#This Row],[Grup justificat     (fer servir opcions de la llista desplegable)]]=1,1,0)</f>
        <v>0</v>
      </c>
      <c r="BJ917" s="126">
        <f>IF(Taula1[[#This Row],[Espai reservat Administració]]=1,1,0)</f>
        <v>0</v>
      </c>
      <c r="BK917" s="111"/>
      <c r="BL917" s="126">
        <f>IF(Taula1[[#This Row],[Grup justificat     (fer servir opcions de la llista desplegable)]]=2,1,0)</f>
        <v>0</v>
      </c>
      <c r="BM917" s="126">
        <f>IF(Taula1[[#This Row],[Espai reservat Administració]]=2,1,0)</f>
        <v>0</v>
      </c>
      <c r="BN917" s="73"/>
      <c r="BO917" s="73"/>
      <c r="BP917" s="73"/>
      <c r="BQ917" s="73"/>
      <c r="BR917" s="73"/>
      <c r="BS917" s="73"/>
      <c r="BT917" s="73"/>
      <c r="BU917" s="73"/>
      <c r="BV917" s="73"/>
      <c r="BW917" s="73"/>
      <c r="BX917" s="73"/>
      <c r="BY917" s="73"/>
      <c r="BZ917" s="73"/>
      <c r="CA917" s="73"/>
      <c r="CB917" s="73"/>
      <c r="CC917" s="73"/>
      <c r="CD917" s="73"/>
      <c r="CE917" s="73"/>
      <c r="CF917" s="73"/>
      <c r="CG917" s="63">
        <f t="shared" si="229"/>
        <v>0</v>
      </c>
      <c r="CH917" s="63">
        <f t="shared" si="230"/>
        <v>0</v>
      </c>
      <c r="CI917" s="73"/>
      <c r="CJ917" s="63">
        <f>IF(Taula1[[#This Row],[Tipus de contracte                                  (fer servir opcions de la llista desplegable)]]="Indefinit",1,0)</f>
        <v>0</v>
      </c>
      <c r="CK917" s="63">
        <f>IF(Taula1[[#This Row],[Tipus de contracte                                  (fer servir opcions de la llista desplegable)]]="Temporal, igual o superior a 6 mesos",1,0)</f>
        <v>0</v>
      </c>
      <c r="CL917" s="63">
        <f>IF(Taula1[[#This Row],[Tipus de contracte                                  (fer servir opcions de la llista desplegable)]]="Substitució per IT",1,0)</f>
        <v>0</v>
      </c>
      <c r="CM917" s="73"/>
      <c r="CN917" s="63">
        <f>IF(Taula1[[#This Row],[Relació llocs de treball]]&gt;=1,1,0)</f>
        <v>0</v>
      </c>
      <c r="CO917" s="73"/>
      <c r="CP917" s="63">
        <f>IF(Taula1[[#This Row],[Identitat de gènere                                                          (fer servir opcions de la llista desplegable)]]="Home",1,0)</f>
        <v>0</v>
      </c>
      <c r="CQ917" s="63">
        <f>IF(Taula1[[#This Row],[Identitat de gènere                                                          (fer servir opcions de la llista desplegable)]]="Dona",1,0)</f>
        <v>0</v>
      </c>
      <c r="CR917" s="63">
        <f>IF(Taula1[[#This Row],[Identitat de gènere                                                          (fer servir opcions de la llista desplegable)]]="No binari",1,0)</f>
        <v>0</v>
      </c>
      <c r="CS917" s="73"/>
      <c r="CT917" s="63">
        <f t="shared" si="224"/>
        <v>0</v>
      </c>
      <c r="CU917" s="64">
        <f t="shared" si="231"/>
        <v>0</v>
      </c>
      <c r="CW917" s="64">
        <f t="shared" si="232"/>
        <v>0</v>
      </c>
      <c r="CX917" s="64">
        <f t="shared" si="233"/>
        <v>0</v>
      </c>
      <c r="CY917" s="64">
        <f t="shared" si="234"/>
        <v>0</v>
      </c>
      <c r="CZ917" s="64">
        <f t="shared" si="235"/>
        <v>0</v>
      </c>
      <c r="DB917" s="64">
        <f t="shared" si="236"/>
        <v>0</v>
      </c>
      <c r="DC917" s="64">
        <f t="shared" si="237"/>
        <v>0</v>
      </c>
      <c r="DD917" s="64">
        <f t="shared" si="238"/>
        <v>0</v>
      </c>
      <c r="DE917" s="64">
        <f t="shared" si="239"/>
        <v>0</v>
      </c>
    </row>
    <row r="918" spans="2:109" x14ac:dyDescent="0.3">
      <c r="B918" s="167"/>
      <c r="C918" s="186"/>
      <c r="D918" s="2"/>
      <c r="E918" s="67"/>
      <c r="F918" s="5"/>
      <c r="G918" s="5"/>
      <c r="H918" s="187"/>
      <c r="I918" s="111" t="str">
        <f ca="1">IF(Taula1[[#This Row],[Data naixement (format dd/mm/aaaa)]]="","0",DATEDIF(Taula1[[#This Row],[Data naixement (format dd/mm/aaaa)]],TODAY(),"Y"))</f>
        <v>0</v>
      </c>
      <c r="J918" s="6"/>
      <c r="K918" s="6"/>
      <c r="L918" s="6"/>
      <c r="M918" s="6"/>
      <c r="N918" s="56"/>
      <c r="O918" s="56"/>
      <c r="P918" s="56"/>
      <c r="Q918" s="6"/>
      <c r="R918" s="7"/>
      <c r="S918" s="143">
        <f>Taula1[[#This Row],[Mesos naturals sencers treballats període justificat (01/01/2023 - 31/03/2023)]]</f>
        <v>0</v>
      </c>
      <c r="T918" s="194">
        <f>Taula1[[#This Row],[Dies treballats període justificat (01/01/2023 - 31/03/2023)              no comptabilitzats com a mes natural sencer]]</f>
        <v>0</v>
      </c>
      <c r="U918" s="12"/>
      <c r="V918" s="7"/>
      <c r="W918" s="188"/>
      <c r="X918" s="188"/>
      <c r="Y918" s="188"/>
      <c r="Z918" s="188"/>
      <c r="AA918" s="190"/>
      <c r="AB918" s="143">
        <f>Taula1[[#This Row],[Grup justificat     (fer servir opcions de la llista desplegable)]]</f>
        <v>0</v>
      </c>
      <c r="AC918" s="182"/>
      <c r="AD918" s="39"/>
      <c r="AE918" s="131">
        <f>ROUND((AF918/100)*756*Taula1[[#This Row],[Mesos naturals sencers treballats període justificat (01/01/2023 - 31/03/2023)]],2)</f>
        <v>0</v>
      </c>
      <c r="AF918" s="81">
        <f>Taula1[[#This Row],[% Jornada segons contracte
(no posar el símbol %) ]]-Taula1[[#This Row],[% Reducció salari per baix rendiment        (no posar el símbol %)]]</f>
        <v>0</v>
      </c>
      <c r="AG918" s="131">
        <f>ROUND((AH918/100)*24.8547945*Taula1[[#This Row],[Dies treballats període justificat (01/01/2023 - 31/03/2023)              no comptabilitzats com a mes natural sencer]],2)</f>
        <v>0</v>
      </c>
      <c r="AH918" s="79">
        <f>Taula1[[#This Row],[% Jornada segons contracte
(no posar el símbol %) ]]-Taula1[[#This Row],[% Reducció salari per baix rendiment        (no posar el símbol %)]]</f>
        <v>0</v>
      </c>
      <c r="AI918" s="131">
        <f t="shared" si="225"/>
        <v>0</v>
      </c>
      <c r="AJ918" s="39"/>
      <c r="AK918" s="131">
        <f>ROUND((AL918/100)*756*Taula1[[#This Row],[Espai reservat Administració  (mesos)]],2)</f>
        <v>0</v>
      </c>
      <c r="AL918" s="81">
        <f>Taula1[[#This Row],[% Jornada segons contracte
(no posar el símbol %) ]]-Taula1[[#This Row],[% Reducció salari per baix rendiment        (no posar el símbol %)]]</f>
        <v>0</v>
      </c>
      <c r="AM918" s="131">
        <f>ROUND((AN918/100)*24.8547945*Taula1[[#This Row],[Espai reservat Administració (dies)]],2)</f>
        <v>0</v>
      </c>
      <c r="AN918" s="79">
        <f>Taula1[[#This Row],[% Jornada segons contracte
(no posar el símbol %) ]]-Taula1[[#This Row],[% Reducció salari per baix rendiment        (no posar el símbol %)]]</f>
        <v>0</v>
      </c>
      <c r="AO918" s="131">
        <f t="shared" si="226"/>
        <v>0</v>
      </c>
      <c r="AP918" s="87"/>
      <c r="AQ918" s="137">
        <f>ROUND((AR918/100)*693*Taula1[[#This Row],[Mesos naturals sencers treballats període justificat (01/01/2023 - 31/03/2023)]],2)</f>
        <v>0</v>
      </c>
      <c r="AR918" s="90">
        <f>Taula1[[#This Row],[% Jornada segons contracte
(no posar el símbol %) ]]-Taula1[[#This Row],[% Reducció salari per baix rendiment        (no posar el símbol %)]]</f>
        <v>0</v>
      </c>
      <c r="AS918" s="137">
        <f>ROUND((AT918/100)*22.78356164*Taula1[[#This Row],[Dies treballats període justificat (01/01/2023 - 31/03/2023)              no comptabilitzats com a mes natural sencer]],2)</f>
        <v>0</v>
      </c>
      <c r="AT918" s="90">
        <f>Taula1[[#This Row],[% Jornada segons contracte
(no posar el símbol %) ]]-Taula1[[#This Row],[% Reducció salari per baix rendiment        (no posar el símbol %)]]</f>
        <v>0</v>
      </c>
      <c r="AU918" s="137">
        <f t="shared" si="227"/>
        <v>0</v>
      </c>
      <c r="AV918" s="87"/>
      <c r="AW918" s="136">
        <f>ROUND((AX918/100)*693*Taula1[[#This Row],[Espai reservat Administració  (mesos)]],2)</f>
        <v>0</v>
      </c>
      <c r="AX918" s="90">
        <f>Taula1[[#This Row],[% Jornada segons contracte
(no posar el símbol %) ]]-Taula1[[#This Row],[% Reducció salari per baix rendiment        (no posar el símbol %)]]</f>
        <v>0</v>
      </c>
      <c r="AY918" s="131">
        <f>ROUND((AZ918/100)*22.78356164*Taula1[[#This Row],[Espai reservat Administració (dies)]],2)</f>
        <v>0</v>
      </c>
      <c r="AZ918" s="81">
        <f>Taula1[[#This Row],[% Jornada segons contracte
(no posar el símbol %) ]]-Taula1[[#This Row],[% Reducció salari per baix rendiment        (no posar el símbol %)]]</f>
        <v>0</v>
      </c>
      <c r="BA918" s="82">
        <f t="shared" si="228"/>
        <v>0</v>
      </c>
      <c r="BB918" s="41"/>
      <c r="BC918" s="131">
        <f>IF(Taula1[[#This Row],[Grup justificat     (fer servir opcions de la llista desplegable)]]=1,AI918,0)</f>
        <v>0</v>
      </c>
      <c r="BD918" s="131">
        <f>IF(Taula1[[#This Row],[Grup justificat     (fer servir opcions de la llista desplegable)]]=2,AU918,0)</f>
        <v>0</v>
      </c>
      <c r="BE918" s="41"/>
      <c r="BF918" s="131">
        <f>IF(Taula1[[#This Row],[Espai reservat Administració]]=1,AO918,0)</f>
        <v>0</v>
      </c>
      <c r="BG918" s="82">
        <f>IF(Taula1[[#This Row],[Espai reservat Administració]]=2,BA918,0)</f>
        <v>0</v>
      </c>
      <c r="BH918" s="41"/>
      <c r="BI918" s="126">
        <f>IF(Taula1[[#This Row],[Grup justificat     (fer servir opcions de la llista desplegable)]]=1,1,0)</f>
        <v>0</v>
      </c>
      <c r="BJ918" s="126">
        <f>IF(Taula1[[#This Row],[Espai reservat Administració]]=1,1,0)</f>
        <v>0</v>
      </c>
      <c r="BK918" s="111"/>
      <c r="BL918" s="126">
        <f>IF(Taula1[[#This Row],[Grup justificat     (fer servir opcions de la llista desplegable)]]=2,1,0)</f>
        <v>0</v>
      </c>
      <c r="BM918" s="126">
        <f>IF(Taula1[[#This Row],[Espai reservat Administració]]=2,1,0)</f>
        <v>0</v>
      </c>
      <c r="BN918" s="73"/>
      <c r="BO918" s="73"/>
      <c r="BP918" s="73"/>
      <c r="BQ918" s="73"/>
      <c r="BR918" s="73"/>
      <c r="BS918" s="73"/>
      <c r="BT918" s="73"/>
      <c r="BU918" s="73"/>
      <c r="BV918" s="73"/>
      <c r="BW918" s="73"/>
      <c r="BX918" s="73"/>
      <c r="BY918" s="73"/>
      <c r="BZ918" s="73"/>
      <c r="CA918" s="73"/>
      <c r="CB918" s="73"/>
      <c r="CC918" s="73"/>
      <c r="CD918" s="73"/>
      <c r="CE918" s="73"/>
      <c r="CF918" s="73"/>
      <c r="CG918" s="63">
        <f t="shared" si="229"/>
        <v>0</v>
      </c>
      <c r="CH918" s="63">
        <f t="shared" si="230"/>
        <v>0</v>
      </c>
      <c r="CI918" s="73"/>
      <c r="CJ918" s="63">
        <f>IF(Taula1[[#This Row],[Tipus de contracte                                  (fer servir opcions de la llista desplegable)]]="Indefinit",1,0)</f>
        <v>0</v>
      </c>
      <c r="CK918" s="63">
        <f>IF(Taula1[[#This Row],[Tipus de contracte                                  (fer servir opcions de la llista desplegable)]]="Temporal, igual o superior a 6 mesos",1,0)</f>
        <v>0</v>
      </c>
      <c r="CL918" s="63">
        <f>IF(Taula1[[#This Row],[Tipus de contracte                                  (fer servir opcions de la llista desplegable)]]="Substitució per IT",1,0)</f>
        <v>0</v>
      </c>
      <c r="CM918" s="73"/>
      <c r="CN918" s="63">
        <f>IF(Taula1[[#This Row],[Relació llocs de treball]]&gt;=1,1,0)</f>
        <v>0</v>
      </c>
      <c r="CO918" s="73"/>
      <c r="CP918" s="63">
        <f>IF(Taula1[[#This Row],[Identitat de gènere                                                          (fer servir opcions de la llista desplegable)]]="Home",1,0)</f>
        <v>0</v>
      </c>
      <c r="CQ918" s="63">
        <f>IF(Taula1[[#This Row],[Identitat de gènere                                                          (fer servir opcions de la llista desplegable)]]="Dona",1,0)</f>
        <v>0</v>
      </c>
      <c r="CR918" s="63">
        <f>IF(Taula1[[#This Row],[Identitat de gènere                                                          (fer servir opcions de la llista desplegable)]]="No binari",1,0)</f>
        <v>0</v>
      </c>
      <c r="CS918" s="73"/>
      <c r="CT918" s="63">
        <f t="shared" si="224"/>
        <v>0</v>
      </c>
      <c r="CU918" s="64">
        <f t="shared" si="231"/>
        <v>0</v>
      </c>
      <c r="CW918" s="64">
        <f t="shared" si="232"/>
        <v>0</v>
      </c>
      <c r="CX918" s="64">
        <f t="shared" si="233"/>
        <v>0</v>
      </c>
      <c r="CY918" s="64">
        <f t="shared" si="234"/>
        <v>0</v>
      </c>
      <c r="CZ918" s="64">
        <f t="shared" si="235"/>
        <v>0</v>
      </c>
      <c r="DB918" s="64">
        <f t="shared" si="236"/>
        <v>0</v>
      </c>
      <c r="DC918" s="64">
        <f t="shared" si="237"/>
        <v>0</v>
      </c>
      <c r="DD918" s="64">
        <f t="shared" si="238"/>
        <v>0</v>
      </c>
      <c r="DE918" s="64">
        <f t="shared" si="239"/>
        <v>0</v>
      </c>
    </row>
    <row r="919" spans="2:109" x14ac:dyDescent="0.3">
      <c r="B919" s="167"/>
      <c r="C919" s="186"/>
      <c r="D919" s="2"/>
      <c r="E919" s="67"/>
      <c r="F919" s="5"/>
      <c r="G919" s="5"/>
      <c r="H919" s="187"/>
      <c r="I919" s="111" t="str">
        <f ca="1">IF(Taula1[[#This Row],[Data naixement (format dd/mm/aaaa)]]="","0",DATEDIF(Taula1[[#This Row],[Data naixement (format dd/mm/aaaa)]],TODAY(),"Y"))</f>
        <v>0</v>
      </c>
      <c r="J919" s="6"/>
      <c r="K919" s="6"/>
      <c r="L919" s="6"/>
      <c r="M919" s="6"/>
      <c r="N919" s="56"/>
      <c r="O919" s="56"/>
      <c r="P919" s="56"/>
      <c r="Q919" s="6"/>
      <c r="R919" s="7"/>
      <c r="S919" s="143">
        <f>Taula1[[#This Row],[Mesos naturals sencers treballats període justificat (01/01/2023 - 31/03/2023)]]</f>
        <v>0</v>
      </c>
      <c r="T919" s="194">
        <f>Taula1[[#This Row],[Dies treballats període justificat (01/01/2023 - 31/03/2023)              no comptabilitzats com a mes natural sencer]]</f>
        <v>0</v>
      </c>
      <c r="U919" s="12"/>
      <c r="V919" s="7"/>
      <c r="W919" s="188"/>
      <c r="X919" s="188"/>
      <c r="Y919" s="188"/>
      <c r="Z919" s="188"/>
      <c r="AA919" s="190"/>
      <c r="AB919" s="143">
        <f>Taula1[[#This Row],[Grup justificat     (fer servir opcions de la llista desplegable)]]</f>
        <v>0</v>
      </c>
      <c r="AC919" s="182"/>
      <c r="AD919" s="39"/>
      <c r="AE919" s="131">
        <f>ROUND((AF919/100)*756*Taula1[[#This Row],[Mesos naturals sencers treballats període justificat (01/01/2023 - 31/03/2023)]],2)</f>
        <v>0</v>
      </c>
      <c r="AF919" s="81">
        <f>Taula1[[#This Row],[% Jornada segons contracte
(no posar el símbol %) ]]-Taula1[[#This Row],[% Reducció salari per baix rendiment        (no posar el símbol %)]]</f>
        <v>0</v>
      </c>
      <c r="AG919" s="131">
        <f>ROUND((AH919/100)*24.8547945*Taula1[[#This Row],[Dies treballats període justificat (01/01/2023 - 31/03/2023)              no comptabilitzats com a mes natural sencer]],2)</f>
        <v>0</v>
      </c>
      <c r="AH919" s="79">
        <f>Taula1[[#This Row],[% Jornada segons contracte
(no posar el símbol %) ]]-Taula1[[#This Row],[% Reducció salari per baix rendiment        (no posar el símbol %)]]</f>
        <v>0</v>
      </c>
      <c r="AI919" s="131">
        <f t="shared" si="225"/>
        <v>0</v>
      </c>
      <c r="AJ919" s="39"/>
      <c r="AK919" s="131">
        <f>ROUND((AL919/100)*756*Taula1[[#This Row],[Espai reservat Administració  (mesos)]],2)</f>
        <v>0</v>
      </c>
      <c r="AL919" s="81">
        <f>Taula1[[#This Row],[% Jornada segons contracte
(no posar el símbol %) ]]-Taula1[[#This Row],[% Reducció salari per baix rendiment        (no posar el símbol %)]]</f>
        <v>0</v>
      </c>
      <c r="AM919" s="131">
        <f>ROUND((AN919/100)*24.8547945*Taula1[[#This Row],[Espai reservat Administració (dies)]],2)</f>
        <v>0</v>
      </c>
      <c r="AN919" s="79">
        <f>Taula1[[#This Row],[% Jornada segons contracte
(no posar el símbol %) ]]-Taula1[[#This Row],[% Reducció salari per baix rendiment        (no posar el símbol %)]]</f>
        <v>0</v>
      </c>
      <c r="AO919" s="131">
        <f t="shared" si="226"/>
        <v>0</v>
      </c>
      <c r="AP919" s="87"/>
      <c r="AQ919" s="137">
        <f>ROUND((AR919/100)*693*Taula1[[#This Row],[Mesos naturals sencers treballats període justificat (01/01/2023 - 31/03/2023)]],2)</f>
        <v>0</v>
      </c>
      <c r="AR919" s="90">
        <f>Taula1[[#This Row],[% Jornada segons contracte
(no posar el símbol %) ]]-Taula1[[#This Row],[% Reducció salari per baix rendiment        (no posar el símbol %)]]</f>
        <v>0</v>
      </c>
      <c r="AS919" s="137">
        <f>ROUND((AT919/100)*22.78356164*Taula1[[#This Row],[Dies treballats període justificat (01/01/2023 - 31/03/2023)              no comptabilitzats com a mes natural sencer]],2)</f>
        <v>0</v>
      </c>
      <c r="AT919" s="90">
        <f>Taula1[[#This Row],[% Jornada segons contracte
(no posar el símbol %) ]]-Taula1[[#This Row],[% Reducció salari per baix rendiment        (no posar el símbol %)]]</f>
        <v>0</v>
      </c>
      <c r="AU919" s="137">
        <f t="shared" si="227"/>
        <v>0</v>
      </c>
      <c r="AV919" s="87"/>
      <c r="AW919" s="136">
        <f>ROUND((AX919/100)*693*Taula1[[#This Row],[Espai reservat Administració  (mesos)]],2)</f>
        <v>0</v>
      </c>
      <c r="AX919" s="90">
        <f>Taula1[[#This Row],[% Jornada segons contracte
(no posar el símbol %) ]]-Taula1[[#This Row],[% Reducció salari per baix rendiment        (no posar el símbol %)]]</f>
        <v>0</v>
      </c>
      <c r="AY919" s="131">
        <f>ROUND((AZ919/100)*22.78356164*Taula1[[#This Row],[Espai reservat Administració (dies)]],2)</f>
        <v>0</v>
      </c>
      <c r="AZ919" s="81">
        <f>Taula1[[#This Row],[% Jornada segons contracte
(no posar el símbol %) ]]-Taula1[[#This Row],[% Reducció salari per baix rendiment        (no posar el símbol %)]]</f>
        <v>0</v>
      </c>
      <c r="BA919" s="82">
        <f t="shared" si="228"/>
        <v>0</v>
      </c>
      <c r="BB919" s="41"/>
      <c r="BC919" s="131">
        <f>IF(Taula1[[#This Row],[Grup justificat     (fer servir opcions de la llista desplegable)]]=1,AI919,0)</f>
        <v>0</v>
      </c>
      <c r="BD919" s="131">
        <f>IF(Taula1[[#This Row],[Grup justificat     (fer servir opcions de la llista desplegable)]]=2,AU919,0)</f>
        <v>0</v>
      </c>
      <c r="BE919" s="41"/>
      <c r="BF919" s="131">
        <f>IF(Taula1[[#This Row],[Espai reservat Administració]]=1,AO919,0)</f>
        <v>0</v>
      </c>
      <c r="BG919" s="82">
        <f>IF(Taula1[[#This Row],[Espai reservat Administració]]=2,BA919,0)</f>
        <v>0</v>
      </c>
      <c r="BH919" s="41"/>
      <c r="BI919" s="126">
        <f>IF(Taula1[[#This Row],[Grup justificat     (fer servir opcions de la llista desplegable)]]=1,1,0)</f>
        <v>0</v>
      </c>
      <c r="BJ919" s="126">
        <f>IF(Taula1[[#This Row],[Espai reservat Administració]]=1,1,0)</f>
        <v>0</v>
      </c>
      <c r="BK919" s="111"/>
      <c r="BL919" s="126">
        <f>IF(Taula1[[#This Row],[Grup justificat     (fer servir opcions de la llista desplegable)]]=2,1,0)</f>
        <v>0</v>
      </c>
      <c r="BM919" s="126">
        <f>IF(Taula1[[#This Row],[Espai reservat Administració]]=2,1,0)</f>
        <v>0</v>
      </c>
      <c r="BN919" s="73"/>
      <c r="BO919" s="73"/>
      <c r="BP919" s="73"/>
      <c r="BQ919" s="73"/>
      <c r="BR919" s="73"/>
      <c r="BS919" s="73"/>
      <c r="BT919" s="73"/>
      <c r="BU919" s="73"/>
      <c r="BV919" s="73"/>
      <c r="BW919" s="73"/>
      <c r="BX919" s="73"/>
      <c r="BY919" s="73"/>
      <c r="BZ919" s="73"/>
      <c r="CA919" s="73"/>
      <c r="CB919" s="73"/>
      <c r="CC919" s="73"/>
      <c r="CD919" s="73"/>
      <c r="CE919" s="73"/>
      <c r="CF919" s="73"/>
      <c r="CG919" s="63">
        <f t="shared" si="229"/>
        <v>0</v>
      </c>
      <c r="CH919" s="63">
        <f t="shared" si="230"/>
        <v>0</v>
      </c>
      <c r="CI919" s="73"/>
      <c r="CJ919" s="63">
        <f>IF(Taula1[[#This Row],[Tipus de contracte                                  (fer servir opcions de la llista desplegable)]]="Indefinit",1,0)</f>
        <v>0</v>
      </c>
      <c r="CK919" s="63">
        <f>IF(Taula1[[#This Row],[Tipus de contracte                                  (fer servir opcions de la llista desplegable)]]="Temporal, igual o superior a 6 mesos",1,0)</f>
        <v>0</v>
      </c>
      <c r="CL919" s="63">
        <f>IF(Taula1[[#This Row],[Tipus de contracte                                  (fer servir opcions de la llista desplegable)]]="Substitució per IT",1,0)</f>
        <v>0</v>
      </c>
      <c r="CM919" s="73"/>
      <c r="CN919" s="63">
        <f>IF(Taula1[[#This Row],[Relació llocs de treball]]&gt;=1,1,0)</f>
        <v>0</v>
      </c>
      <c r="CO919" s="73"/>
      <c r="CP919" s="63">
        <f>IF(Taula1[[#This Row],[Identitat de gènere                                                          (fer servir opcions de la llista desplegable)]]="Home",1,0)</f>
        <v>0</v>
      </c>
      <c r="CQ919" s="63">
        <f>IF(Taula1[[#This Row],[Identitat de gènere                                                          (fer servir opcions de la llista desplegable)]]="Dona",1,0)</f>
        <v>0</v>
      </c>
      <c r="CR919" s="63">
        <f>IF(Taula1[[#This Row],[Identitat de gènere                                                          (fer servir opcions de la llista desplegable)]]="No binari",1,0)</f>
        <v>0</v>
      </c>
      <c r="CS919" s="73"/>
      <c r="CT919" s="63">
        <f t="shared" si="224"/>
        <v>0</v>
      </c>
      <c r="CU919" s="64">
        <f t="shared" si="231"/>
        <v>0</v>
      </c>
      <c r="CW919" s="64">
        <f t="shared" si="232"/>
        <v>0</v>
      </c>
      <c r="CX919" s="64">
        <f t="shared" si="233"/>
        <v>0</v>
      </c>
      <c r="CY919" s="64">
        <f t="shared" si="234"/>
        <v>0</v>
      </c>
      <c r="CZ919" s="64">
        <f t="shared" si="235"/>
        <v>0</v>
      </c>
      <c r="DB919" s="64">
        <f t="shared" si="236"/>
        <v>0</v>
      </c>
      <c r="DC919" s="64">
        <f t="shared" si="237"/>
        <v>0</v>
      </c>
      <c r="DD919" s="64">
        <f t="shared" si="238"/>
        <v>0</v>
      </c>
      <c r="DE919" s="64">
        <f t="shared" si="239"/>
        <v>0</v>
      </c>
    </row>
    <row r="920" spans="2:109" x14ac:dyDescent="0.3">
      <c r="B920" s="167"/>
      <c r="C920" s="186"/>
      <c r="D920" s="2"/>
      <c r="E920" s="67"/>
      <c r="F920" s="5"/>
      <c r="G920" s="5"/>
      <c r="H920" s="187"/>
      <c r="I920" s="111" t="str">
        <f ca="1">IF(Taula1[[#This Row],[Data naixement (format dd/mm/aaaa)]]="","0",DATEDIF(Taula1[[#This Row],[Data naixement (format dd/mm/aaaa)]],TODAY(),"Y"))</f>
        <v>0</v>
      </c>
      <c r="J920" s="6"/>
      <c r="K920" s="6"/>
      <c r="L920" s="6"/>
      <c r="M920" s="6"/>
      <c r="N920" s="56"/>
      <c r="O920" s="56"/>
      <c r="P920" s="56"/>
      <c r="Q920" s="6"/>
      <c r="R920" s="7"/>
      <c r="S920" s="143">
        <f>Taula1[[#This Row],[Mesos naturals sencers treballats període justificat (01/01/2023 - 31/03/2023)]]</f>
        <v>0</v>
      </c>
      <c r="T920" s="194">
        <f>Taula1[[#This Row],[Dies treballats període justificat (01/01/2023 - 31/03/2023)              no comptabilitzats com a mes natural sencer]]</f>
        <v>0</v>
      </c>
      <c r="U920" s="12"/>
      <c r="V920" s="7"/>
      <c r="W920" s="188"/>
      <c r="X920" s="188"/>
      <c r="Y920" s="188"/>
      <c r="Z920" s="188"/>
      <c r="AA920" s="190"/>
      <c r="AB920" s="143">
        <f>Taula1[[#This Row],[Grup justificat     (fer servir opcions de la llista desplegable)]]</f>
        <v>0</v>
      </c>
      <c r="AC920" s="182"/>
      <c r="AD920" s="39"/>
      <c r="AE920" s="131">
        <f>ROUND((AF920/100)*756*Taula1[[#This Row],[Mesos naturals sencers treballats període justificat (01/01/2023 - 31/03/2023)]],2)</f>
        <v>0</v>
      </c>
      <c r="AF920" s="81">
        <f>Taula1[[#This Row],[% Jornada segons contracte
(no posar el símbol %) ]]-Taula1[[#This Row],[% Reducció salari per baix rendiment        (no posar el símbol %)]]</f>
        <v>0</v>
      </c>
      <c r="AG920" s="131">
        <f>ROUND((AH920/100)*24.8547945*Taula1[[#This Row],[Dies treballats període justificat (01/01/2023 - 31/03/2023)              no comptabilitzats com a mes natural sencer]],2)</f>
        <v>0</v>
      </c>
      <c r="AH920" s="79">
        <f>Taula1[[#This Row],[% Jornada segons contracte
(no posar el símbol %) ]]-Taula1[[#This Row],[% Reducció salari per baix rendiment        (no posar el símbol %)]]</f>
        <v>0</v>
      </c>
      <c r="AI920" s="131">
        <f t="shared" si="225"/>
        <v>0</v>
      </c>
      <c r="AJ920" s="39"/>
      <c r="AK920" s="131">
        <f>ROUND((AL920/100)*756*Taula1[[#This Row],[Espai reservat Administració  (mesos)]],2)</f>
        <v>0</v>
      </c>
      <c r="AL920" s="81">
        <f>Taula1[[#This Row],[% Jornada segons contracte
(no posar el símbol %) ]]-Taula1[[#This Row],[% Reducció salari per baix rendiment        (no posar el símbol %)]]</f>
        <v>0</v>
      </c>
      <c r="AM920" s="131">
        <f>ROUND((AN920/100)*24.8547945*Taula1[[#This Row],[Espai reservat Administració (dies)]],2)</f>
        <v>0</v>
      </c>
      <c r="AN920" s="79">
        <f>Taula1[[#This Row],[% Jornada segons contracte
(no posar el símbol %) ]]-Taula1[[#This Row],[% Reducció salari per baix rendiment        (no posar el símbol %)]]</f>
        <v>0</v>
      </c>
      <c r="AO920" s="131">
        <f t="shared" si="226"/>
        <v>0</v>
      </c>
      <c r="AP920" s="87"/>
      <c r="AQ920" s="137">
        <f>ROUND((AR920/100)*693*Taula1[[#This Row],[Mesos naturals sencers treballats període justificat (01/01/2023 - 31/03/2023)]],2)</f>
        <v>0</v>
      </c>
      <c r="AR920" s="90">
        <f>Taula1[[#This Row],[% Jornada segons contracte
(no posar el símbol %) ]]-Taula1[[#This Row],[% Reducció salari per baix rendiment        (no posar el símbol %)]]</f>
        <v>0</v>
      </c>
      <c r="AS920" s="137">
        <f>ROUND((AT920/100)*22.78356164*Taula1[[#This Row],[Dies treballats període justificat (01/01/2023 - 31/03/2023)              no comptabilitzats com a mes natural sencer]],2)</f>
        <v>0</v>
      </c>
      <c r="AT920" s="90">
        <f>Taula1[[#This Row],[% Jornada segons contracte
(no posar el símbol %) ]]-Taula1[[#This Row],[% Reducció salari per baix rendiment        (no posar el símbol %)]]</f>
        <v>0</v>
      </c>
      <c r="AU920" s="137">
        <f t="shared" si="227"/>
        <v>0</v>
      </c>
      <c r="AV920" s="87"/>
      <c r="AW920" s="136">
        <f>ROUND((AX920/100)*693*Taula1[[#This Row],[Espai reservat Administració  (mesos)]],2)</f>
        <v>0</v>
      </c>
      <c r="AX920" s="90">
        <f>Taula1[[#This Row],[% Jornada segons contracte
(no posar el símbol %) ]]-Taula1[[#This Row],[% Reducció salari per baix rendiment        (no posar el símbol %)]]</f>
        <v>0</v>
      </c>
      <c r="AY920" s="131">
        <f>ROUND((AZ920/100)*22.78356164*Taula1[[#This Row],[Espai reservat Administració (dies)]],2)</f>
        <v>0</v>
      </c>
      <c r="AZ920" s="81">
        <f>Taula1[[#This Row],[% Jornada segons contracte
(no posar el símbol %) ]]-Taula1[[#This Row],[% Reducció salari per baix rendiment        (no posar el símbol %)]]</f>
        <v>0</v>
      </c>
      <c r="BA920" s="82">
        <f t="shared" si="228"/>
        <v>0</v>
      </c>
      <c r="BB920" s="41"/>
      <c r="BC920" s="131">
        <f>IF(Taula1[[#This Row],[Grup justificat     (fer servir opcions de la llista desplegable)]]=1,AI920,0)</f>
        <v>0</v>
      </c>
      <c r="BD920" s="131">
        <f>IF(Taula1[[#This Row],[Grup justificat     (fer servir opcions de la llista desplegable)]]=2,AU920,0)</f>
        <v>0</v>
      </c>
      <c r="BE920" s="41"/>
      <c r="BF920" s="131">
        <f>IF(Taula1[[#This Row],[Espai reservat Administració]]=1,AO920,0)</f>
        <v>0</v>
      </c>
      <c r="BG920" s="82">
        <f>IF(Taula1[[#This Row],[Espai reservat Administració]]=2,BA920,0)</f>
        <v>0</v>
      </c>
      <c r="BH920" s="41"/>
      <c r="BI920" s="126">
        <f>IF(Taula1[[#This Row],[Grup justificat     (fer servir opcions de la llista desplegable)]]=1,1,0)</f>
        <v>0</v>
      </c>
      <c r="BJ920" s="126">
        <f>IF(Taula1[[#This Row],[Espai reservat Administració]]=1,1,0)</f>
        <v>0</v>
      </c>
      <c r="BK920" s="111"/>
      <c r="BL920" s="126">
        <f>IF(Taula1[[#This Row],[Grup justificat     (fer servir opcions de la llista desplegable)]]=2,1,0)</f>
        <v>0</v>
      </c>
      <c r="BM920" s="126">
        <f>IF(Taula1[[#This Row],[Espai reservat Administració]]=2,1,0)</f>
        <v>0</v>
      </c>
      <c r="BN920" s="73"/>
      <c r="BO920" s="73"/>
      <c r="BP920" s="73"/>
      <c r="BQ920" s="73"/>
      <c r="BR920" s="73"/>
      <c r="BS920" s="73"/>
      <c r="BT920" s="73"/>
      <c r="BU920" s="73"/>
      <c r="BV920" s="73"/>
      <c r="BW920" s="73"/>
      <c r="BX920" s="73"/>
      <c r="BY920" s="73"/>
      <c r="BZ920" s="73"/>
      <c r="CA920" s="73"/>
      <c r="CB920" s="73"/>
      <c r="CC920" s="73"/>
      <c r="CD920" s="73"/>
      <c r="CE920" s="73"/>
      <c r="CF920" s="73"/>
      <c r="CG920" s="63">
        <f t="shared" si="229"/>
        <v>0</v>
      </c>
      <c r="CH920" s="63">
        <f t="shared" si="230"/>
        <v>0</v>
      </c>
      <c r="CI920" s="73"/>
      <c r="CJ920" s="63">
        <f>IF(Taula1[[#This Row],[Tipus de contracte                                  (fer servir opcions de la llista desplegable)]]="Indefinit",1,0)</f>
        <v>0</v>
      </c>
      <c r="CK920" s="63">
        <f>IF(Taula1[[#This Row],[Tipus de contracte                                  (fer servir opcions de la llista desplegable)]]="Temporal, igual o superior a 6 mesos",1,0)</f>
        <v>0</v>
      </c>
      <c r="CL920" s="63">
        <f>IF(Taula1[[#This Row],[Tipus de contracte                                  (fer servir opcions de la llista desplegable)]]="Substitució per IT",1,0)</f>
        <v>0</v>
      </c>
      <c r="CM920" s="73"/>
      <c r="CN920" s="63">
        <f>IF(Taula1[[#This Row],[Relació llocs de treball]]&gt;=1,1,0)</f>
        <v>0</v>
      </c>
      <c r="CO920" s="73"/>
      <c r="CP920" s="63">
        <f>IF(Taula1[[#This Row],[Identitat de gènere                                                          (fer servir opcions de la llista desplegable)]]="Home",1,0)</f>
        <v>0</v>
      </c>
      <c r="CQ920" s="63">
        <f>IF(Taula1[[#This Row],[Identitat de gènere                                                          (fer servir opcions de la llista desplegable)]]="Dona",1,0)</f>
        <v>0</v>
      </c>
      <c r="CR920" s="63">
        <f>IF(Taula1[[#This Row],[Identitat de gènere                                                          (fer servir opcions de la llista desplegable)]]="No binari",1,0)</f>
        <v>0</v>
      </c>
      <c r="CS920" s="73"/>
      <c r="CT920" s="63">
        <f t="shared" si="224"/>
        <v>0</v>
      </c>
      <c r="CU920" s="64">
        <f t="shared" si="231"/>
        <v>0</v>
      </c>
      <c r="CW920" s="64">
        <f t="shared" si="232"/>
        <v>0</v>
      </c>
      <c r="CX920" s="64">
        <f t="shared" si="233"/>
        <v>0</v>
      </c>
      <c r="CY920" s="64">
        <f t="shared" si="234"/>
        <v>0</v>
      </c>
      <c r="CZ920" s="64">
        <f t="shared" si="235"/>
        <v>0</v>
      </c>
      <c r="DB920" s="64">
        <f t="shared" si="236"/>
        <v>0</v>
      </c>
      <c r="DC920" s="64">
        <f t="shared" si="237"/>
        <v>0</v>
      </c>
      <c r="DD920" s="64">
        <f t="shared" si="238"/>
        <v>0</v>
      </c>
      <c r="DE920" s="64">
        <f t="shared" si="239"/>
        <v>0</v>
      </c>
    </row>
    <row r="921" spans="2:109" x14ac:dyDescent="0.3">
      <c r="B921" s="167"/>
      <c r="C921" s="186"/>
      <c r="D921" s="2"/>
      <c r="E921" s="67"/>
      <c r="F921" s="5"/>
      <c r="G921" s="5"/>
      <c r="H921" s="187"/>
      <c r="I921" s="111" t="str">
        <f ca="1">IF(Taula1[[#This Row],[Data naixement (format dd/mm/aaaa)]]="","0",DATEDIF(Taula1[[#This Row],[Data naixement (format dd/mm/aaaa)]],TODAY(),"Y"))</f>
        <v>0</v>
      </c>
      <c r="J921" s="6"/>
      <c r="K921" s="6"/>
      <c r="L921" s="6"/>
      <c r="M921" s="6"/>
      <c r="N921" s="56"/>
      <c r="O921" s="56"/>
      <c r="P921" s="56"/>
      <c r="Q921" s="6"/>
      <c r="R921" s="7"/>
      <c r="S921" s="143">
        <f>Taula1[[#This Row],[Mesos naturals sencers treballats període justificat (01/01/2023 - 31/03/2023)]]</f>
        <v>0</v>
      </c>
      <c r="T921" s="194">
        <f>Taula1[[#This Row],[Dies treballats període justificat (01/01/2023 - 31/03/2023)              no comptabilitzats com a mes natural sencer]]</f>
        <v>0</v>
      </c>
      <c r="U921" s="12"/>
      <c r="V921" s="7"/>
      <c r="W921" s="188"/>
      <c r="X921" s="188"/>
      <c r="Y921" s="188"/>
      <c r="Z921" s="188"/>
      <c r="AA921" s="190"/>
      <c r="AB921" s="143">
        <f>Taula1[[#This Row],[Grup justificat     (fer servir opcions de la llista desplegable)]]</f>
        <v>0</v>
      </c>
      <c r="AC921" s="182"/>
      <c r="AD921" s="39"/>
      <c r="AE921" s="131">
        <f>ROUND((AF921/100)*756*Taula1[[#This Row],[Mesos naturals sencers treballats període justificat (01/01/2023 - 31/03/2023)]],2)</f>
        <v>0</v>
      </c>
      <c r="AF921" s="81">
        <f>Taula1[[#This Row],[% Jornada segons contracte
(no posar el símbol %) ]]-Taula1[[#This Row],[% Reducció salari per baix rendiment        (no posar el símbol %)]]</f>
        <v>0</v>
      </c>
      <c r="AG921" s="131">
        <f>ROUND((AH921/100)*24.8547945*Taula1[[#This Row],[Dies treballats període justificat (01/01/2023 - 31/03/2023)              no comptabilitzats com a mes natural sencer]],2)</f>
        <v>0</v>
      </c>
      <c r="AH921" s="79">
        <f>Taula1[[#This Row],[% Jornada segons contracte
(no posar el símbol %) ]]-Taula1[[#This Row],[% Reducció salari per baix rendiment        (no posar el símbol %)]]</f>
        <v>0</v>
      </c>
      <c r="AI921" s="131">
        <f t="shared" si="225"/>
        <v>0</v>
      </c>
      <c r="AJ921" s="39"/>
      <c r="AK921" s="131">
        <f>ROUND((AL921/100)*756*Taula1[[#This Row],[Espai reservat Administració  (mesos)]],2)</f>
        <v>0</v>
      </c>
      <c r="AL921" s="81">
        <f>Taula1[[#This Row],[% Jornada segons contracte
(no posar el símbol %) ]]-Taula1[[#This Row],[% Reducció salari per baix rendiment        (no posar el símbol %)]]</f>
        <v>0</v>
      </c>
      <c r="AM921" s="131">
        <f>ROUND((AN921/100)*24.8547945*Taula1[[#This Row],[Espai reservat Administració (dies)]],2)</f>
        <v>0</v>
      </c>
      <c r="AN921" s="79">
        <f>Taula1[[#This Row],[% Jornada segons contracte
(no posar el símbol %) ]]-Taula1[[#This Row],[% Reducció salari per baix rendiment        (no posar el símbol %)]]</f>
        <v>0</v>
      </c>
      <c r="AO921" s="131">
        <f t="shared" si="226"/>
        <v>0</v>
      </c>
      <c r="AP921" s="87"/>
      <c r="AQ921" s="137">
        <f>ROUND((AR921/100)*693*Taula1[[#This Row],[Mesos naturals sencers treballats període justificat (01/01/2023 - 31/03/2023)]],2)</f>
        <v>0</v>
      </c>
      <c r="AR921" s="90">
        <f>Taula1[[#This Row],[% Jornada segons contracte
(no posar el símbol %) ]]-Taula1[[#This Row],[% Reducció salari per baix rendiment        (no posar el símbol %)]]</f>
        <v>0</v>
      </c>
      <c r="AS921" s="137">
        <f>ROUND((AT921/100)*22.78356164*Taula1[[#This Row],[Dies treballats període justificat (01/01/2023 - 31/03/2023)              no comptabilitzats com a mes natural sencer]],2)</f>
        <v>0</v>
      </c>
      <c r="AT921" s="90">
        <f>Taula1[[#This Row],[% Jornada segons contracte
(no posar el símbol %) ]]-Taula1[[#This Row],[% Reducció salari per baix rendiment        (no posar el símbol %)]]</f>
        <v>0</v>
      </c>
      <c r="AU921" s="137">
        <f t="shared" si="227"/>
        <v>0</v>
      </c>
      <c r="AV921" s="87"/>
      <c r="AW921" s="136">
        <f>ROUND((AX921/100)*693*Taula1[[#This Row],[Espai reservat Administració  (mesos)]],2)</f>
        <v>0</v>
      </c>
      <c r="AX921" s="90">
        <f>Taula1[[#This Row],[% Jornada segons contracte
(no posar el símbol %) ]]-Taula1[[#This Row],[% Reducció salari per baix rendiment        (no posar el símbol %)]]</f>
        <v>0</v>
      </c>
      <c r="AY921" s="131">
        <f>ROUND((AZ921/100)*22.78356164*Taula1[[#This Row],[Espai reservat Administració (dies)]],2)</f>
        <v>0</v>
      </c>
      <c r="AZ921" s="81">
        <f>Taula1[[#This Row],[% Jornada segons contracte
(no posar el símbol %) ]]-Taula1[[#This Row],[% Reducció salari per baix rendiment        (no posar el símbol %)]]</f>
        <v>0</v>
      </c>
      <c r="BA921" s="82">
        <f t="shared" si="228"/>
        <v>0</v>
      </c>
      <c r="BB921" s="41"/>
      <c r="BC921" s="131">
        <f>IF(Taula1[[#This Row],[Grup justificat     (fer servir opcions de la llista desplegable)]]=1,AI921,0)</f>
        <v>0</v>
      </c>
      <c r="BD921" s="131">
        <f>IF(Taula1[[#This Row],[Grup justificat     (fer servir opcions de la llista desplegable)]]=2,AU921,0)</f>
        <v>0</v>
      </c>
      <c r="BE921" s="41"/>
      <c r="BF921" s="131">
        <f>IF(Taula1[[#This Row],[Espai reservat Administració]]=1,AO921,0)</f>
        <v>0</v>
      </c>
      <c r="BG921" s="82">
        <f>IF(Taula1[[#This Row],[Espai reservat Administració]]=2,BA921,0)</f>
        <v>0</v>
      </c>
      <c r="BH921" s="41"/>
      <c r="BI921" s="126">
        <f>IF(Taula1[[#This Row],[Grup justificat     (fer servir opcions de la llista desplegable)]]=1,1,0)</f>
        <v>0</v>
      </c>
      <c r="BJ921" s="126">
        <f>IF(Taula1[[#This Row],[Espai reservat Administració]]=1,1,0)</f>
        <v>0</v>
      </c>
      <c r="BK921" s="111"/>
      <c r="BL921" s="126">
        <f>IF(Taula1[[#This Row],[Grup justificat     (fer servir opcions de la llista desplegable)]]=2,1,0)</f>
        <v>0</v>
      </c>
      <c r="BM921" s="126">
        <f>IF(Taula1[[#This Row],[Espai reservat Administració]]=2,1,0)</f>
        <v>0</v>
      </c>
      <c r="BN921" s="73"/>
      <c r="BO921" s="73"/>
      <c r="BP921" s="73"/>
      <c r="BQ921" s="73"/>
      <c r="BR921" s="73"/>
      <c r="BS921" s="73"/>
      <c r="BT921" s="73"/>
      <c r="BU921" s="73"/>
      <c r="BV921" s="73"/>
      <c r="BW921" s="73"/>
      <c r="BX921" s="73"/>
      <c r="BY921" s="73"/>
      <c r="BZ921" s="73"/>
      <c r="CA921" s="73"/>
      <c r="CB921" s="73"/>
      <c r="CC921" s="73"/>
      <c r="CD921" s="73"/>
      <c r="CE921" s="73"/>
      <c r="CF921" s="73"/>
      <c r="CG921" s="63">
        <f t="shared" si="229"/>
        <v>0</v>
      </c>
      <c r="CH921" s="63">
        <f t="shared" si="230"/>
        <v>0</v>
      </c>
      <c r="CI921" s="73"/>
      <c r="CJ921" s="63">
        <f>IF(Taula1[[#This Row],[Tipus de contracte                                  (fer servir opcions de la llista desplegable)]]="Indefinit",1,0)</f>
        <v>0</v>
      </c>
      <c r="CK921" s="63">
        <f>IF(Taula1[[#This Row],[Tipus de contracte                                  (fer servir opcions de la llista desplegable)]]="Temporal, igual o superior a 6 mesos",1,0)</f>
        <v>0</v>
      </c>
      <c r="CL921" s="63">
        <f>IF(Taula1[[#This Row],[Tipus de contracte                                  (fer servir opcions de la llista desplegable)]]="Substitució per IT",1,0)</f>
        <v>0</v>
      </c>
      <c r="CM921" s="73"/>
      <c r="CN921" s="63">
        <f>IF(Taula1[[#This Row],[Relació llocs de treball]]&gt;=1,1,0)</f>
        <v>0</v>
      </c>
      <c r="CO921" s="73"/>
      <c r="CP921" s="63">
        <f>IF(Taula1[[#This Row],[Identitat de gènere                                                          (fer servir opcions de la llista desplegable)]]="Home",1,0)</f>
        <v>0</v>
      </c>
      <c r="CQ921" s="63">
        <f>IF(Taula1[[#This Row],[Identitat de gènere                                                          (fer servir opcions de la llista desplegable)]]="Dona",1,0)</f>
        <v>0</v>
      </c>
      <c r="CR921" s="63">
        <f>IF(Taula1[[#This Row],[Identitat de gènere                                                          (fer servir opcions de la llista desplegable)]]="No binari",1,0)</f>
        <v>0</v>
      </c>
      <c r="CS921" s="73"/>
      <c r="CT921" s="63">
        <f t="shared" si="224"/>
        <v>0</v>
      </c>
      <c r="CU921" s="64">
        <f t="shared" si="231"/>
        <v>0</v>
      </c>
      <c r="CW921" s="64">
        <f t="shared" si="232"/>
        <v>0</v>
      </c>
      <c r="CX921" s="64">
        <f t="shared" si="233"/>
        <v>0</v>
      </c>
      <c r="CY921" s="64">
        <f t="shared" si="234"/>
        <v>0</v>
      </c>
      <c r="CZ921" s="64">
        <f t="shared" si="235"/>
        <v>0</v>
      </c>
      <c r="DB921" s="64">
        <f t="shared" si="236"/>
        <v>0</v>
      </c>
      <c r="DC921" s="64">
        <f t="shared" si="237"/>
        <v>0</v>
      </c>
      <c r="DD921" s="64">
        <f t="shared" si="238"/>
        <v>0</v>
      </c>
      <c r="DE921" s="64">
        <f t="shared" si="239"/>
        <v>0</v>
      </c>
    </row>
    <row r="922" spans="2:109" x14ac:dyDescent="0.3">
      <c r="B922" s="167"/>
      <c r="C922" s="186"/>
      <c r="D922" s="2"/>
      <c r="E922" s="67"/>
      <c r="F922" s="5"/>
      <c r="G922" s="5"/>
      <c r="H922" s="187"/>
      <c r="I922" s="111" t="str">
        <f ca="1">IF(Taula1[[#This Row],[Data naixement (format dd/mm/aaaa)]]="","0",DATEDIF(Taula1[[#This Row],[Data naixement (format dd/mm/aaaa)]],TODAY(),"Y"))</f>
        <v>0</v>
      </c>
      <c r="J922" s="6"/>
      <c r="K922" s="6"/>
      <c r="L922" s="6"/>
      <c r="M922" s="6"/>
      <c r="N922" s="56"/>
      <c r="O922" s="56"/>
      <c r="P922" s="56"/>
      <c r="Q922" s="6"/>
      <c r="R922" s="7"/>
      <c r="S922" s="143">
        <f>Taula1[[#This Row],[Mesos naturals sencers treballats període justificat (01/01/2023 - 31/03/2023)]]</f>
        <v>0</v>
      </c>
      <c r="T922" s="194">
        <f>Taula1[[#This Row],[Dies treballats període justificat (01/01/2023 - 31/03/2023)              no comptabilitzats com a mes natural sencer]]</f>
        <v>0</v>
      </c>
      <c r="U922" s="12"/>
      <c r="V922" s="7"/>
      <c r="W922" s="188"/>
      <c r="X922" s="188"/>
      <c r="Y922" s="188"/>
      <c r="Z922" s="188"/>
      <c r="AA922" s="190"/>
      <c r="AB922" s="143">
        <f>Taula1[[#This Row],[Grup justificat     (fer servir opcions de la llista desplegable)]]</f>
        <v>0</v>
      </c>
      <c r="AC922" s="182"/>
      <c r="AD922" s="39"/>
      <c r="AE922" s="131">
        <f>ROUND((AF922/100)*756*Taula1[[#This Row],[Mesos naturals sencers treballats període justificat (01/01/2023 - 31/03/2023)]],2)</f>
        <v>0</v>
      </c>
      <c r="AF922" s="81">
        <f>Taula1[[#This Row],[% Jornada segons contracte
(no posar el símbol %) ]]-Taula1[[#This Row],[% Reducció salari per baix rendiment        (no posar el símbol %)]]</f>
        <v>0</v>
      </c>
      <c r="AG922" s="131">
        <f>ROUND((AH922/100)*24.8547945*Taula1[[#This Row],[Dies treballats període justificat (01/01/2023 - 31/03/2023)              no comptabilitzats com a mes natural sencer]],2)</f>
        <v>0</v>
      </c>
      <c r="AH922" s="79">
        <f>Taula1[[#This Row],[% Jornada segons contracte
(no posar el símbol %) ]]-Taula1[[#This Row],[% Reducció salari per baix rendiment        (no posar el símbol %)]]</f>
        <v>0</v>
      </c>
      <c r="AI922" s="131">
        <f t="shared" si="225"/>
        <v>0</v>
      </c>
      <c r="AJ922" s="39"/>
      <c r="AK922" s="131">
        <f>ROUND((AL922/100)*756*Taula1[[#This Row],[Espai reservat Administració  (mesos)]],2)</f>
        <v>0</v>
      </c>
      <c r="AL922" s="81">
        <f>Taula1[[#This Row],[% Jornada segons contracte
(no posar el símbol %) ]]-Taula1[[#This Row],[% Reducció salari per baix rendiment        (no posar el símbol %)]]</f>
        <v>0</v>
      </c>
      <c r="AM922" s="131">
        <f>ROUND((AN922/100)*24.8547945*Taula1[[#This Row],[Espai reservat Administració (dies)]],2)</f>
        <v>0</v>
      </c>
      <c r="AN922" s="79">
        <f>Taula1[[#This Row],[% Jornada segons contracte
(no posar el símbol %) ]]-Taula1[[#This Row],[% Reducció salari per baix rendiment        (no posar el símbol %)]]</f>
        <v>0</v>
      </c>
      <c r="AO922" s="131">
        <f t="shared" si="226"/>
        <v>0</v>
      </c>
      <c r="AP922" s="87"/>
      <c r="AQ922" s="137">
        <f>ROUND((AR922/100)*693*Taula1[[#This Row],[Mesos naturals sencers treballats període justificat (01/01/2023 - 31/03/2023)]],2)</f>
        <v>0</v>
      </c>
      <c r="AR922" s="90">
        <f>Taula1[[#This Row],[% Jornada segons contracte
(no posar el símbol %) ]]-Taula1[[#This Row],[% Reducció salari per baix rendiment        (no posar el símbol %)]]</f>
        <v>0</v>
      </c>
      <c r="AS922" s="137">
        <f>ROUND((AT922/100)*22.78356164*Taula1[[#This Row],[Dies treballats període justificat (01/01/2023 - 31/03/2023)              no comptabilitzats com a mes natural sencer]],2)</f>
        <v>0</v>
      </c>
      <c r="AT922" s="90">
        <f>Taula1[[#This Row],[% Jornada segons contracte
(no posar el símbol %) ]]-Taula1[[#This Row],[% Reducció salari per baix rendiment        (no posar el símbol %)]]</f>
        <v>0</v>
      </c>
      <c r="AU922" s="137">
        <f t="shared" si="227"/>
        <v>0</v>
      </c>
      <c r="AV922" s="87"/>
      <c r="AW922" s="136">
        <f>ROUND((AX922/100)*693*Taula1[[#This Row],[Espai reservat Administració  (mesos)]],2)</f>
        <v>0</v>
      </c>
      <c r="AX922" s="90">
        <f>Taula1[[#This Row],[% Jornada segons contracte
(no posar el símbol %) ]]-Taula1[[#This Row],[% Reducció salari per baix rendiment        (no posar el símbol %)]]</f>
        <v>0</v>
      </c>
      <c r="AY922" s="131">
        <f>ROUND((AZ922/100)*22.78356164*Taula1[[#This Row],[Espai reservat Administració (dies)]],2)</f>
        <v>0</v>
      </c>
      <c r="AZ922" s="81">
        <f>Taula1[[#This Row],[% Jornada segons contracte
(no posar el símbol %) ]]-Taula1[[#This Row],[% Reducció salari per baix rendiment        (no posar el símbol %)]]</f>
        <v>0</v>
      </c>
      <c r="BA922" s="82">
        <f t="shared" si="228"/>
        <v>0</v>
      </c>
      <c r="BB922" s="41"/>
      <c r="BC922" s="131">
        <f>IF(Taula1[[#This Row],[Grup justificat     (fer servir opcions de la llista desplegable)]]=1,AI922,0)</f>
        <v>0</v>
      </c>
      <c r="BD922" s="131">
        <f>IF(Taula1[[#This Row],[Grup justificat     (fer servir opcions de la llista desplegable)]]=2,AU922,0)</f>
        <v>0</v>
      </c>
      <c r="BE922" s="41"/>
      <c r="BF922" s="131">
        <f>IF(Taula1[[#This Row],[Espai reservat Administració]]=1,AO922,0)</f>
        <v>0</v>
      </c>
      <c r="BG922" s="82">
        <f>IF(Taula1[[#This Row],[Espai reservat Administració]]=2,BA922,0)</f>
        <v>0</v>
      </c>
      <c r="BH922" s="41"/>
      <c r="BI922" s="126">
        <f>IF(Taula1[[#This Row],[Grup justificat     (fer servir opcions de la llista desplegable)]]=1,1,0)</f>
        <v>0</v>
      </c>
      <c r="BJ922" s="126">
        <f>IF(Taula1[[#This Row],[Espai reservat Administració]]=1,1,0)</f>
        <v>0</v>
      </c>
      <c r="BK922" s="111"/>
      <c r="BL922" s="126">
        <f>IF(Taula1[[#This Row],[Grup justificat     (fer servir opcions de la llista desplegable)]]=2,1,0)</f>
        <v>0</v>
      </c>
      <c r="BM922" s="126">
        <f>IF(Taula1[[#This Row],[Espai reservat Administració]]=2,1,0)</f>
        <v>0</v>
      </c>
      <c r="BN922" s="73"/>
      <c r="BO922" s="73"/>
      <c r="BP922" s="73"/>
      <c r="BQ922" s="73"/>
      <c r="BR922" s="73"/>
      <c r="BS922" s="73"/>
      <c r="BT922" s="73"/>
      <c r="BU922" s="73"/>
      <c r="BV922" s="73"/>
      <c r="BW922" s="73"/>
      <c r="BX922" s="73"/>
      <c r="BY922" s="73"/>
      <c r="BZ922" s="73"/>
      <c r="CA922" s="73"/>
      <c r="CB922" s="73"/>
      <c r="CC922" s="73"/>
      <c r="CD922" s="73"/>
      <c r="CE922" s="73"/>
      <c r="CF922" s="73"/>
      <c r="CG922" s="63">
        <f t="shared" si="229"/>
        <v>0</v>
      </c>
      <c r="CH922" s="63">
        <f t="shared" si="230"/>
        <v>0</v>
      </c>
      <c r="CI922" s="73"/>
      <c r="CJ922" s="63">
        <f>IF(Taula1[[#This Row],[Tipus de contracte                                  (fer servir opcions de la llista desplegable)]]="Indefinit",1,0)</f>
        <v>0</v>
      </c>
      <c r="CK922" s="63">
        <f>IF(Taula1[[#This Row],[Tipus de contracte                                  (fer servir opcions de la llista desplegable)]]="Temporal, igual o superior a 6 mesos",1,0)</f>
        <v>0</v>
      </c>
      <c r="CL922" s="63">
        <f>IF(Taula1[[#This Row],[Tipus de contracte                                  (fer servir opcions de la llista desplegable)]]="Substitució per IT",1,0)</f>
        <v>0</v>
      </c>
      <c r="CM922" s="73"/>
      <c r="CN922" s="63">
        <f>IF(Taula1[[#This Row],[Relació llocs de treball]]&gt;=1,1,0)</f>
        <v>0</v>
      </c>
      <c r="CO922" s="73"/>
      <c r="CP922" s="63">
        <f>IF(Taula1[[#This Row],[Identitat de gènere                                                          (fer servir opcions de la llista desplegable)]]="Home",1,0)</f>
        <v>0</v>
      </c>
      <c r="CQ922" s="63">
        <f>IF(Taula1[[#This Row],[Identitat de gènere                                                          (fer servir opcions de la llista desplegable)]]="Dona",1,0)</f>
        <v>0</v>
      </c>
      <c r="CR922" s="63">
        <f>IF(Taula1[[#This Row],[Identitat de gènere                                                          (fer servir opcions de la llista desplegable)]]="No binari",1,0)</f>
        <v>0</v>
      </c>
      <c r="CS922" s="73"/>
      <c r="CT922" s="63">
        <f t="shared" si="224"/>
        <v>0</v>
      </c>
      <c r="CU922" s="64">
        <f t="shared" si="231"/>
        <v>0</v>
      </c>
      <c r="CW922" s="64">
        <f t="shared" si="232"/>
        <v>0</v>
      </c>
      <c r="CX922" s="64">
        <f t="shared" si="233"/>
        <v>0</v>
      </c>
      <c r="CY922" s="64">
        <f t="shared" si="234"/>
        <v>0</v>
      </c>
      <c r="CZ922" s="64">
        <f t="shared" si="235"/>
        <v>0</v>
      </c>
      <c r="DB922" s="64">
        <f t="shared" si="236"/>
        <v>0</v>
      </c>
      <c r="DC922" s="64">
        <f t="shared" si="237"/>
        <v>0</v>
      </c>
      <c r="DD922" s="64">
        <f t="shared" si="238"/>
        <v>0</v>
      </c>
      <c r="DE922" s="64">
        <f t="shared" si="239"/>
        <v>0</v>
      </c>
    </row>
    <row r="923" spans="2:109" x14ac:dyDescent="0.3">
      <c r="B923" s="167"/>
      <c r="C923" s="186"/>
      <c r="D923" s="2"/>
      <c r="E923" s="67"/>
      <c r="F923" s="5"/>
      <c r="G923" s="5"/>
      <c r="H923" s="187"/>
      <c r="I923" s="111" t="str">
        <f ca="1">IF(Taula1[[#This Row],[Data naixement (format dd/mm/aaaa)]]="","0",DATEDIF(Taula1[[#This Row],[Data naixement (format dd/mm/aaaa)]],TODAY(),"Y"))</f>
        <v>0</v>
      </c>
      <c r="J923" s="6"/>
      <c r="K923" s="6"/>
      <c r="L923" s="6"/>
      <c r="M923" s="6"/>
      <c r="N923" s="56"/>
      <c r="O923" s="56"/>
      <c r="P923" s="56"/>
      <c r="Q923" s="6"/>
      <c r="R923" s="7"/>
      <c r="S923" s="143">
        <f>Taula1[[#This Row],[Mesos naturals sencers treballats període justificat (01/01/2023 - 31/03/2023)]]</f>
        <v>0</v>
      </c>
      <c r="T923" s="194">
        <f>Taula1[[#This Row],[Dies treballats període justificat (01/01/2023 - 31/03/2023)              no comptabilitzats com a mes natural sencer]]</f>
        <v>0</v>
      </c>
      <c r="U923" s="12"/>
      <c r="V923" s="7"/>
      <c r="W923" s="188"/>
      <c r="X923" s="188"/>
      <c r="Y923" s="188"/>
      <c r="Z923" s="188"/>
      <c r="AA923" s="190"/>
      <c r="AB923" s="143">
        <f>Taula1[[#This Row],[Grup justificat     (fer servir opcions de la llista desplegable)]]</f>
        <v>0</v>
      </c>
      <c r="AC923" s="182"/>
      <c r="AD923" s="39"/>
      <c r="AE923" s="131">
        <f>ROUND((AF923/100)*756*Taula1[[#This Row],[Mesos naturals sencers treballats període justificat (01/01/2023 - 31/03/2023)]],2)</f>
        <v>0</v>
      </c>
      <c r="AF923" s="81">
        <f>Taula1[[#This Row],[% Jornada segons contracte
(no posar el símbol %) ]]-Taula1[[#This Row],[% Reducció salari per baix rendiment        (no posar el símbol %)]]</f>
        <v>0</v>
      </c>
      <c r="AG923" s="131">
        <f>ROUND((AH923/100)*24.8547945*Taula1[[#This Row],[Dies treballats període justificat (01/01/2023 - 31/03/2023)              no comptabilitzats com a mes natural sencer]],2)</f>
        <v>0</v>
      </c>
      <c r="AH923" s="79">
        <f>Taula1[[#This Row],[% Jornada segons contracte
(no posar el símbol %) ]]-Taula1[[#This Row],[% Reducció salari per baix rendiment        (no posar el símbol %)]]</f>
        <v>0</v>
      </c>
      <c r="AI923" s="131">
        <f t="shared" si="225"/>
        <v>0</v>
      </c>
      <c r="AJ923" s="39"/>
      <c r="AK923" s="131">
        <f>ROUND((AL923/100)*756*Taula1[[#This Row],[Espai reservat Administració  (mesos)]],2)</f>
        <v>0</v>
      </c>
      <c r="AL923" s="81">
        <f>Taula1[[#This Row],[% Jornada segons contracte
(no posar el símbol %) ]]-Taula1[[#This Row],[% Reducció salari per baix rendiment        (no posar el símbol %)]]</f>
        <v>0</v>
      </c>
      <c r="AM923" s="131">
        <f>ROUND((AN923/100)*24.8547945*Taula1[[#This Row],[Espai reservat Administració (dies)]],2)</f>
        <v>0</v>
      </c>
      <c r="AN923" s="79">
        <f>Taula1[[#This Row],[% Jornada segons contracte
(no posar el símbol %) ]]-Taula1[[#This Row],[% Reducció salari per baix rendiment        (no posar el símbol %)]]</f>
        <v>0</v>
      </c>
      <c r="AO923" s="131">
        <f t="shared" si="226"/>
        <v>0</v>
      </c>
      <c r="AP923" s="87"/>
      <c r="AQ923" s="137">
        <f>ROUND((AR923/100)*693*Taula1[[#This Row],[Mesos naturals sencers treballats període justificat (01/01/2023 - 31/03/2023)]],2)</f>
        <v>0</v>
      </c>
      <c r="AR923" s="90">
        <f>Taula1[[#This Row],[% Jornada segons contracte
(no posar el símbol %) ]]-Taula1[[#This Row],[% Reducció salari per baix rendiment        (no posar el símbol %)]]</f>
        <v>0</v>
      </c>
      <c r="AS923" s="137">
        <f>ROUND((AT923/100)*22.78356164*Taula1[[#This Row],[Dies treballats període justificat (01/01/2023 - 31/03/2023)              no comptabilitzats com a mes natural sencer]],2)</f>
        <v>0</v>
      </c>
      <c r="AT923" s="90">
        <f>Taula1[[#This Row],[% Jornada segons contracte
(no posar el símbol %) ]]-Taula1[[#This Row],[% Reducció salari per baix rendiment        (no posar el símbol %)]]</f>
        <v>0</v>
      </c>
      <c r="AU923" s="137">
        <f t="shared" si="227"/>
        <v>0</v>
      </c>
      <c r="AV923" s="87"/>
      <c r="AW923" s="136">
        <f>ROUND((AX923/100)*693*Taula1[[#This Row],[Espai reservat Administració  (mesos)]],2)</f>
        <v>0</v>
      </c>
      <c r="AX923" s="90">
        <f>Taula1[[#This Row],[% Jornada segons contracte
(no posar el símbol %) ]]-Taula1[[#This Row],[% Reducció salari per baix rendiment        (no posar el símbol %)]]</f>
        <v>0</v>
      </c>
      <c r="AY923" s="131">
        <f>ROUND((AZ923/100)*22.78356164*Taula1[[#This Row],[Espai reservat Administració (dies)]],2)</f>
        <v>0</v>
      </c>
      <c r="AZ923" s="81">
        <f>Taula1[[#This Row],[% Jornada segons contracte
(no posar el símbol %) ]]-Taula1[[#This Row],[% Reducció salari per baix rendiment        (no posar el símbol %)]]</f>
        <v>0</v>
      </c>
      <c r="BA923" s="82">
        <f t="shared" si="228"/>
        <v>0</v>
      </c>
      <c r="BB923" s="41"/>
      <c r="BC923" s="131">
        <f>IF(Taula1[[#This Row],[Grup justificat     (fer servir opcions de la llista desplegable)]]=1,AI923,0)</f>
        <v>0</v>
      </c>
      <c r="BD923" s="131">
        <f>IF(Taula1[[#This Row],[Grup justificat     (fer servir opcions de la llista desplegable)]]=2,AU923,0)</f>
        <v>0</v>
      </c>
      <c r="BE923" s="41"/>
      <c r="BF923" s="131">
        <f>IF(Taula1[[#This Row],[Espai reservat Administració]]=1,AO923,0)</f>
        <v>0</v>
      </c>
      <c r="BG923" s="82">
        <f>IF(Taula1[[#This Row],[Espai reservat Administració]]=2,BA923,0)</f>
        <v>0</v>
      </c>
      <c r="BH923" s="41"/>
      <c r="BI923" s="126">
        <f>IF(Taula1[[#This Row],[Grup justificat     (fer servir opcions de la llista desplegable)]]=1,1,0)</f>
        <v>0</v>
      </c>
      <c r="BJ923" s="126">
        <f>IF(Taula1[[#This Row],[Espai reservat Administració]]=1,1,0)</f>
        <v>0</v>
      </c>
      <c r="BK923" s="111"/>
      <c r="BL923" s="126">
        <f>IF(Taula1[[#This Row],[Grup justificat     (fer servir opcions de la llista desplegable)]]=2,1,0)</f>
        <v>0</v>
      </c>
      <c r="BM923" s="126">
        <f>IF(Taula1[[#This Row],[Espai reservat Administració]]=2,1,0)</f>
        <v>0</v>
      </c>
      <c r="BN923" s="73"/>
      <c r="BO923" s="73"/>
      <c r="BP923" s="73"/>
      <c r="BQ923" s="73"/>
      <c r="BR923" s="73"/>
      <c r="BS923" s="73"/>
      <c r="BT923" s="73"/>
      <c r="BU923" s="73"/>
      <c r="BV923" s="73"/>
      <c r="BW923" s="73"/>
      <c r="BX923" s="73"/>
      <c r="BY923" s="73"/>
      <c r="BZ923" s="73"/>
      <c r="CA923" s="73"/>
      <c r="CB923" s="73"/>
      <c r="CC923" s="73"/>
      <c r="CD923" s="73"/>
      <c r="CE923" s="73"/>
      <c r="CF923" s="73"/>
      <c r="CG923" s="63">
        <f t="shared" si="229"/>
        <v>0</v>
      </c>
      <c r="CH923" s="63">
        <f t="shared" si="230"/>
        <v>0</v>
      </c>
      <c r="CI923" s="73"/>
      <c r="CJ923" s="63">
        <f>IF(Taula1[[#This Row],[Tipus de contracte                                  (fer servir opcions de la llista desplegable)]]="Indefinit",1,0)</f>
        <v>0</v>
      </c>
      <c r="CK923" s="63">
        <f>IF(Taula1[[#This Row],[Tipus de contracte                                  (fer servir opcions de la llista desplegable)]]="Temporal, igual o superior a 6 mesos",1,0)</f>
        <v>0</v>
      </c>
      <c r="CL923" s="63">
        <f>IF(Taula1[[#This Row],[Tipus de contracte                                  (fer servir opcions de la llista desplegable)]]="Substitució per IT",1,0)</f>
        <v>0</v>
      </c>
      <c r="CM923" s="73"/>
      <c r="CN923" s="63">
        <f>IF(Taula1[[#This Row],[Relació llocs de treball]]&gt;=1,1,0)</f>
        <v>0</v>
      </c>
      <c r="CO923" s="73"/>
      <c r="CP923" s="63">
        <f>IF(Taula1[[#This Row],[Identitat de gènere                                                          (fer servir opcions de la llista desplegable)]]="Home",1,0)</f>
        <v>0</v>
      </c>
      <c r="CQ923" s="63">
        <f>IF(Taula1[[#This Row],[Identitat de gènere                                                          (fer servir opcions de la llista desplegable)]]="Dona",1,0)</f>
        <v>0</v>
      </c>
      <c r="CR923" s="63">
        <f>IF(Taula1[[#This Row],[Identitat de gènere                                                          (fer servir opcions de la llista desplegable)]]="No binari",1,0)</f>
        <v>0</v>
      </c>
      <c r="CS923" s="73"/>
      <c r="CT923" s="63">
        <f t="shared" si="224"/>
        <v>0</v>
      </c>
      <c r="CU923" s="64">
        <f t="shared" si="231"/>
        <v>0</v>
      </c>
      <c r="CW923" s="64">
        <f t="shared" si="232"/>
        <v>0</v>
      </c>
      <c r="CX923" s="64">
        <f t="shared" si="233"/>
        <v>0</v>
      </c>
      <c r="CY923" s="64">
        <f t="shared" si="234"/>
        <v>0</v>
      </c>
      <c r="CZ923" s="64">
        <f t="shared" si="235"/>
        <v>0</v>
      </c>
      <c r="DB923" s="64">
        <f t="shared" si="236"/>
        <v>0</v>
      </c>
      <c r="DC923" s="64">
        <f t="shared" si="237"/>
        <v>0</v>
      </c>
      <c r="DD923" s="64">
        <f t="shared" si="238"/>
        <v>0</v>
      </c>
      <c r="DE923" s="64">
        <f t="shared" si="239"/>
        <v>0</v>
      </c>
    </row>
    <row r="924" spans="2:109" x14ac:dyDescent="0.3">
      <c r="B924" s="167"/>
      <c r="C924" s="186"/>
      <c r="D924" s="2"/>
      <c r="E924" s="67"/>
      <c r="F924" s="5"/>
      <c r="G924" s="5"/>
      <c r="H924" s="187"/>
      <c r="I924" s="111" t="str">
        <f ca="1">IF(Taula1[[#This Row],[Data naixement (format dd/mm/aaaa)]]="","0",DATEDIF(Taula1[[#This Row],[Data naixement (format dd/mm/aaaa)]],TODAY(),"Y"))</f>
        <v>0</v>
      </c>
      <c r="J924" s="6"/>
      <c r="K924" s="6"/>
      <c r="L924" s="6"/>
      <c r="M924" s="6"/>
      <c r="N924" s="56"/>
      <c r="O924" s="56"/>
      <c r="P924" s="56"/>
      <c r="Q924" s="6"/>
      <c r="R924" s="7"/>
      <c r="S924" s="143">
        <f>Taula1[[#This Row],[Mesos naturals sencers treballats període justificat (01/01/2023 - 31/03/2023)]]</f>
        <v>0</v>
      </c>
      <c r="T924" s="194">
        <f>Taula1[[#This Row],[Dies treballats període justificat (01/01/2023 - 31/03/2023)              no comptabilitzats com a mes natural sencer]]</f>
        <v>0</v>
      </c>
      <c r="U924" s="12"/>
      <c r="V924" s="7"/>
      <c r="W924" s="188"/>
      <c r="X924" s="188"/>
      <c r="Y924" s="188"/>
      <c r="Z924" s="188"/>
      <c r="AA924" s="190"/>
      <c r="AB924" s="143">
        <f>Taula1[[#This Row],[Grup justificat     (fer servir opcions de la llista desplegable)]]</f>
        <v>0</v>
      </c>
      <c r="AC924" s="182"/>
      <c r="AD924" s="39"/>
      <c r="AE924" s="131">
        <f>ROUND((AF924/100)*756*Taula1[[#This Row],[Mesos naturals sencers treballats període justificat (01/01/2023 - 31/03/2023)]],2)</f>
        <v>0</v>
      </c>
      <c r="AF924" s="81">
        <f>Taula1[[#This Row],[% Jornada segons contracte
(no posar el símbol %) ]]-Taula1[[#This Row],[% Reducció salari per baix rendiment        (no posar el símbol %)]]</f>
        <v>0</v>
      </c>
      <c r="AG924" s="131">
        <f>ROUND((AH924/100)*24.8547945*Taula1[[#This Row],[Dies treballats període justificat (01/01/2023 - 31/03/2023)              no comptabilitzats com a mes natural sencer]],2)</f>
        <v>0</v>
      </c>
      <c r="AH924" s="79">
        <f>Taula1[[#This Row],[% Jornada segons contracte
(no posar el símbol %) ]]-Taula1[[#This Row],[% Reducció salari per baix rendiment        (no posar el símbol %)]]</f>
        <v>0</v>
      </c>
      <c r="AI924" s="131">
        <f t="shared" si="225"/>
        <v>0</v>
      </c>
      <c r="AJ924" s="39"/>
      <c r="AK924" s="131">
        <f>ROUND((AL924/100)*756*Taula1[[#This Row],[Espai reservat Administració  (mesos)]],2)</f>
        <v>0</v>
      </c>
      <c r="AL924" s="81">
        <f>Taula1[[#This Row],[% Jornada segons contracte
(no posar el símbol %) ]]-Taula1[[#This Row],[% Reducció salari per baix rendiment        (no posar el símbol %)]]</f>
        <v>0</v>
      </c>
      <c r="AM924" s="131">
        <f>ROUND((AN924/100)*24.8547945*Taula1[[#This Row],[Espai reservat Administració (dies)]],2)</f>
        <v>0</v>
      </c>
      <c r="AN924" s="79">
        <f>Taula1[[#This Row],[% Jornada segons contracte
(no posar el símbol %) ]]-Taula1[[#This Row],[% Reducció salari per baix rendiment        (no posar el símbol %)]]</f>
        <v>0</v>
      </c>
      <c r="AO924" s="131">
        <f t="shared" si="226"/>
        <v>0</v>
      </c>
      <c r="AP924" s="87"/>
      <c r="AQ924" s="137">
        <f>ROUND((AR924/100)*693*Taula1[[#This Row],[Mesos naturals sencers treballats període justificat (01/01/2023 - 31/03/2023)]],2)</f>
        <v>0</v>
      </c>
      <c r="AR924" s="90">
        <f>Taula1[[#This Row],[% Jornada segons contracte
(no posar el símbol %) ]]-Taula1[[#This Row],[% Reducció salari per baix rendiment        (no posar el símbol %)]]</f>
        <v>0</v>
      </c>
      <c r="AS924" s="137">
        <f>ROUND((AT924/100)*22.78356164*Taula1[[#This Row],[Dies treballats període justificat (01/01/2023 - 31/03/2023)              no comptabilitzats com a mes natural sencer]],2)</f>
        <v>0</v>
      </c>
      <c r="AT924" s="90">
        <f>Taula1[[#This Row],[% Jornada segons contracte
(no posar el símbol %) ]]-Taula1[[#This Row],[% Reducció salari per baix rendiment        (no posar el símbol %)]]</f>
        <v>0</v>
      </c>
      <c r="AU924" s="137">
        <f t="shared" si="227"/>
        <v>0</v>
      </c>
      <c r="AV924" s="87"/>
      <c r="AW924" s="136">
        <f>ROUND((AX924/100)*693*Taula1[[#This Row],[Espai reservat Administració  (mesos)]],2)</f>
        <v>0</v>
      </c>
      <c r="AX924" s="90">
        <f>Taula1[[#This Row],[% Jornada segons contracte
(no posar el símbol %) ]]-Taula1[[#This Row],[% Reducció salari per baix rendiment        (no posar el símbol %)]]</f>
        <v>0</v>
      </c>
      <c r="AY924" s="131">
        <f>ROUND((AZ924/100)*22.78356164*Taula1[[#This Row],[Espai reservat Administració (dies)]],2)</f>
        <v>0</v>
      </c>
      <c r="AZ924" s="81">
        <f>Taula1[[#This Row],[% Jornada segons contracte
(no posar el símbol %) ]]-Taula1[[#This Row],[% Reducció salari per baix rendiment        (no posar el símbol %)]]</f>
        <v>0</v>
      </c>
      <c r="BA924" s="82">
        <f t="shared" si="228"/>
        <v>0</v>
      </c>
      <c r="BB924" s="41"/>
      <c r="BC924" s="131">
        <f>IF(Taula1[[#This Row],[Grup justificat     (fer servir opcions de la llista desplegable)]]=1,AI924,0)</f>
        <v>0</v>
      </c>
      <c r="BD924" s="131">
        <f>IF(Taula1[[#This Row],[Grup justificat     (fer servir opcions de la llista desplegable)]]=2,AU924,0)</f>
        <v>0</v>
      </c>
      <c r="BE924" s="41"/>
      <c r="BF924" s="131">
        <f>IF(Taula1[[#This Row],[Espai reservat Administració]]=1,AO924,0)</f>
        <v>0</v>
      </c>
      <c r="BG924" s="82">
        <f>IF(Taula1[[#This Row],[Espai reservat Administració]]=2,BA924,0)</f>
        <v>0</v>
      </c>
      <c r="BH924" s="41"/>
      <c r="BI924" s="126">
        <f>IF(Taula1[[#This Row],[Grup justificat     (fer servir opcions de la llista desplegable)]]=1,1,0)</f>
        <v>0</v>
      </c>
      <c r="BJ924" s="126">
        <f>IF(Taula1[[#This Row],[Espai reservat Administració]]=1,1,0)</f>
        <v>0</v>
      </c>
      <c r="BK924" s="111"/>
      <c r="BL924" s="126">
        <f>IF(Taula1[[#This Row],[Grup justificat     (fer servir opcions de la llista desplegable)]]=2,1,0)</f>
        <v>0</v>
      </c>
      <c r="BM924" s="126">
        <f>IF(Taula1[[#This Row],[Espai reservat Administració]]=2,1,0)</f>
        <v>0</v>
      </c>
      <c r="BN924" s="73"/>
      <c r="BO924" s="73"/>
      <c r="BP924" s="73"/>
      <c r="BQ924" s="73"/>
      <c r="BR924" s="73"/>
      <c r="BS924" s="73"/>
      <c r="BT924" s="73"/>
      <c r="BU924" s="73"/>
      <c r="BV924" s="73"/>
      <c r="BW924" s="73"/>
      <c r="BX924" s="73"/>
      <c r="BY924" s="73"/>
      <c r="BZ924" s="73"/>
      <c r="CA924" s="73"/>
      <c r="CB924" s="73"/>
      <c r="CC924" s="73"/>
      <c r="CD924" s="73"/>
      <c r="CE924" s="73"/>
      <c r="CF924" s="73"/>
      <c r="CG924" s="63">
        <f t="shared" si="229"/>
        <v>0</v>
      </c>
      <c r="CH924" s="63">
        <f t="shared" si="230"/>
        <v>0</v>
      </c>
      <c r="CI924" s="73"/>
      <c r="CJ924" s="63">
        <f>IF(Taula1[[#This Row],[Tipus de contracte                                  (fer servir opcions de la llista desplegable)]]="Indefinit",1,0)</f>
        <v>0</v>
      </c>
      <c r="CK924" s="63">
        <f>IF(Taula1[[#This Row],[Tipus de contracte                                  (fer servir opcions de la llista desplegable)]]="Temporal, igual o superior a 6 mesos",1,0)</f>
        <v>0</v>
      </c>
      <c r="CL924" s="63">
        <f>IF(Taula1[[#This Row],[Tipus de contracte                                  (fer servir opcions de la llista desplegable)]]="Substitució per IT",1,0)</f>
        <v>0</v>
      </c>
      <c r="CM924" s="73"/>
      <c r="CN924" s="63">
        <f>IF(Taula1[[#This Row],[Relació llocs de treball]]&gt;=1,1,0)</f>
        <v>0</v>
      </c>
      <c r="CO924" s="73"/>
      <c r="CP924" s="63">
        <f>IF(Taula1[[#This Row],[Identitat de gènere                                                          (fer servir opcions de la llista desplegable)]]="Home",1,0)</f>
        <v>0</v>
      </c>
      <c r="CQ924" s="63">
        <f>IF(Taula1[[#This Row],[Identitat de gènere                                                          (fer servir opcions de la llista desplegable)]]="Dona",1,0)</f>
        <v>0</v>
      </c>
      <c r="CR924" s="63">
        <f>IF(Taula1[[#This Row],[Identitat de gènere                                                          (fer servir opcions de la llista desplegable)]]="No binari",1,0)</f>
        <v>0</v>
      </c>
      <c r="CS924" s="73"/>
      <c r="CT924" s="63">
        <f t="shared" si="224"/>
        <v>0</v>
      </c>
      <c r="CU924" s="64">
        <f t="shared" si="231"/>
        <v>0</v>
      </c>
      <c r="CW924" s="64">
        <f t="shared" si="232"/>
        <v>0</v>
      </c>
      <c r="CX924" s="64">
        <f t="shared" si="233"/>
        <v>0</v>
      </c>
      <c r="CY924" s="64">
        <f t="shared" si="234"/>
        <v>0</v>
      </c>
      <c r="CZ924" s="64">
        <f t="shared" si="235"/>
        <v>0</v>
      </c>
      <c r="DB924" s="64">
        <f t="shared" si="236"/>
        <v>0</v>
      </c>
      <c r="DC924" s="64">
        <f t="shared" si="237"/>
        <v>0</v>
      </c>
      <c r="DD924" s="64">
        <f t="shared" si="238"/>
        <v>0</v>
      </c>
      <c r="DE924" s="64">
        <f t="shared" si="239"/>
        <v>0</v>
      </c>
    </row>
    <row r="925" spans="2:109" x14ac:dyDescent="0.3">
      <c r="B925" s="167"/>
      <c r="C925" s="186"/>
      <c r="D925" s="2"/>
      <c r="E925" s="67"/>
      <c r="F925" s="5"/>
      <c r="G925" s="5"/>
      <c r="H925" s="187"/>
      <c r="I925" s="111" t="str">
        <f ca="1">IF(Taula1[[#This Row],[Data naixement (format dd/mm/aaaa)]]="","0",DATEDIF(Taula1[[#This Row],[Data naixement (format dd/mm/aaaa)]],TODAY(),"Y"))</f>
        <v>0</v>
      </c>
      <c r="J925" s="6"/>
      <c r="K925" s="6"/>
      <c r="L925" s="6"/>
      <c r="M925" s="6"/>
      <c r="N925" s="56"/>
      <c r="O925" s="56"/>
      <c r="P925" s="56"/>
      <c r="Q925" s="6"/>
      <c r="R925" s="7"/>
      <c r="S925" s="143">
        <f>Taula1[[#This Row],[Mesos naturals sencers treballats període justificat (01/01/2023 - 31/03/2023)]]</f>
        <v>0</v>
      </c>
      <c r="T925" s="194">
        <f>Taula1[[#This Row],[Dies treballats període justificat (01/01/2023 - 31/03/2023)              no comptabilitzats com a mes natural sencer]]</f>
        <v>0</v>
      </c>
      <c r="U925" s="12"/>
      <c r="V925" s="7"/>
      <c r="W925" s="188"/>
      <c r="X925" s="188"/>
      <c r="Y925" s="188"/>
      <c r="Z925" s="188"/>
      <c r="AA925" s="190"/>
      <c r="AB925" s="143">
        <f>Taula1[[#This Row],[Grup justificat     (fer servir opcions de la llista desplegable)]]</f>
        <v>0</v>
      </c>
      <c r="AC925" s="182"/>
      <c r="AD925" s="39"/>
      <c r="AE925" s="131">
        <f>ROUND((AF925/100)*756*Taula1[[#This Row],[Mesos naturals sencers treballats període justificat (01/01/2023 - 31/03/2023)]],2)</f>
        <v>0</v>
      </c>
      <c r="AF925" s="81">
        <f>Taula1[[#This Row],[% Jornada segons contracte
(no posar el símbol %) ]]-Taula1[[#This Row],[% Reducció salari per baix rendiment        (no posar el símbol %)]]</f>
        <v>0</v>
      </c>
      <c r="AG925" s="131">
        <f>ROUND((AH925/100)*24.8547945*Taula1[[#This Row],[Dies treballats període justificat (01/01/2023 - 31/03/2023)              no comptabilitzats com a mes natural sencer]],2)</f>
        <v>0</v>
      </c>
      <c r="AH925" s="79">
        <f>Taula1[[#This Row],[% Jornada segons contracte
(no posar el símbol %) ]]-Taula1[[#This Row],[% Reducció salari per baix rendiment        (no posar el símbol %)]]</f>
        <v>0</v>
      </c>
      <c r="AI925" s="131">
        <f t="shared" si="225"/>
        <v>0</v>
      </c>
      <c r="AJ925" s="39"/>
      <c r="AK925" s="131">
        <f>ROUND((AL925/100)*756*Taula1[[#This Row],[Espai reservat Administració  (mesos)]],2)</f>
        <v>0</v>
      </c>
      <c r="AL925" s="81">
        <f>Taula1[[#This Row],[% Jornada segons contracte
(no posar el símbol %) ]]-Taula1[[#This Row],[% Reducció salari per baix rendiment        (no posar el símbol %)]]</f>
        <v>0</v>
      </c>
      <c r="AM925" s="131">
        <f>ROUND((AN925/100)*24.8547945*Taula1[[#This Row],[Espai reservat Administració (dies)]],2)</f>
        <v>0</v>
      </c>
      <c r="AN925" s="79">
        <f>Taula1[[#This Row],[% Jornada segons contracte
(no posar el símbol %) ]]-Taula1[[#This Row],[% Reducció salari per baix rendiment        (no posar el símbol %)]]</f>
        <v>0</v>
      </c>
      <c r="AO925" s="131">
        <f t="shared" si="226"/>
        <v>0</v>
      </c>
      <c r="AP925" s="87"/>
      <c r="AQ925" s="137">
        <f>ROUND((AR925/100)*693*Taula1[[#This Row],[Mesos naturals sencers treballats període justificat (01/01/2023 - 31/03/2023)]],2)</f>
        <v>0</v>
      </c>
      <c r="AR925" s="90">
        <f>Taula1[[#This Row],[% Jornada segons contracte
(no posar el símbol %) ]]-Taula1[[#This Row],[% Reducció salari per baix rendiment        (no posar el símbol %)]]</f>
        <v>0</v>
      </c>
      <c r="AS925" s="137">
        <f>ROUND((AT925/100)*22.78356164*Taula1[[#This Row],[Dies treballats període justificat (01/01/2023 - 31/03/2023)              no comptabilitzats com a mes natural sencer]],2)</f>
        <v>0</v>
      </c>
      <c r="AT925" s="90">
        <f>Taula1[[#This Row],[% Jornada segons contracte
(no posar el símbol %) ]]-Taula1[[#This Row],[% Reducció salari per baix rendiment        (no posar el símbol %)]]</f>
        <v>0</v>
      </c>
      <c r="AU925" s="137">
        <f t="shared" si="227"/>
        <v>0</v>
      </c>
      <c r="AV925" s="87"/>
      <c r="AW925" s="136">
        <f>ROUND((AX925/100)*693*Taula1[[#This Row],[Espai reservat Administració  (mesos)]],2)</f>
        <v>0</v>
      </c>
      <c r="AX925" s="90">
        <f>Taula1[[#This Row],[% Jornada segons contracte
(no posar el símbol %) ]]-Taula1[[#This Row],[% Reducció salari per baix rendiment        (no posar el símbol %)]]</f>
        <v>0</v>
      </c>
      <c r="AY925" s="131">
        <f>ROUND((AZ925/100)*22.78356164*Taula1[[#This Row],[Espai reservat Administració (dies)]],2)</f>
        <v>0</v>
      </c>
      <c r="AZ925" s="81">
        <f>Taula1[[#This Row],[% Jornada segons contracte
(no posar el símbol %) ]]-Taula1[[#This Row],[% Reducció salari per baix rendiment        (no posar el símbol %)]]</f>
        <v>0</v>
      </c>
      <c r="BA925" s="82">
        <f t="shared" si="228"/>
        <v>0</v>
      </c>
      <c r="BB925" s="41"/>
      <c r="BC925" s="131">
        <f>IF(Taula1[[#This Row],[Grup justificat     (fer servir opcions de la llista desplegable)]]=1,AI925,0)</f>
        <v>0</v>
      </c>
      <c r="BD925" s="131">
        <f>IF(Taula1[[#This Row],[Grup justificat     (fer servir opcions de la llista desplegable)]]=2,AU925,0)</f>
        <v>0</v>
      </c>
      <c r="BE925" s="41"/>
      <c r="BF925" s="131">
        <f>IF(Taula1[[#This Row],[Espai reservat Administració]]=1,AO925,0)</f>
        <v>0</v>
      </c>
      <c r="BG925" s="82">
        <f>IF(Taula1[[#This Row],[Espai reservat Administració]]=2,BA925,0)</f>
        <v>0</v>
      </c>
      <c r="BH925" s="41"/>
      <c r="BI925" s="126">
        <f>IF(Taula1[[#This Row],[Grup justificat     (fer servir opcions de la llista desplegable)]]=1,1,0)</f>
        <v>0</v>
      </c>
      <c r="BJ925" s="126">
        <f>IF(Taula1[[#This Row],[Espai reservat Administració]]=1,1,0)</f>
        <v>0</v>
      </c>
      <c r="BK925" s="111"/>
      <c r="BL925" s="126">
        <f>IF(Taula1[[#This Row],[Grup justificat     (fer servir opcions de la llista desplegable)]]=2,1,0)</f>
        <v>0</v>
      </c>
      <c r="BM925" s="126">
        <f>IF(Taula1[[#This Row],[Espai reservat Administració]]=2,1,0)</f>
        <v>0</v>
      </c>
      <c r="BN925" s="73"/>
      <c r="BO925" s="73"/>
      <c r="BP925" s="73"/>
      <c r="BQ925" s="73"/>
      <c r="BR925" s="73"/>
      <c r="BS925" s="73"/>
      <c r="BT925" s="73"/>
      <c r="BU925" s="73"/>
      <c r="BV925" s="73"/>
      <c r="BW925" s="73"/>
      <c r="BX925" s="73"/>
      <c r="BY925" s="73"/>
      <c r="BZ925" s="73"/>
      <c r="CA925" s="73"/>
      <c r="CB925" s="73"/>
      <c r="CC925" s="73"/>
      <c r="CD925" s="73"/>
      <c r="CE925" s="73"/>
      <c r="CF925" s="73"/>
      <c r="CG925" s="63">
        <f t="shared" si="229"/>
        <v>0</v>
      </c>
      <c r="CH925" s="63">
        <f t="shared" si="230"/>
        <v>0</v>
      </c>
      <c r="CI925" s="73"/>
      <c r="CJ925" s="63">
        <f>IF(Taula1[[#This Row],[Tipus de contracte                                  (fer servir opcions de la llista desplegable)]]="Indefinit",1,0)</f>
        <v>0</v>
      </c>
      <c r="CK925" s="63">
        <f>IF(Taula1[[#This Row],[Tipus de contracte                                  (fer servir opcions de la llista desplegable)]]="Temporal, igual o superior a 6 mesos",1,0)</f>
        <v>0</v>
      </c>
      <c r="CL925" s="63">
        <f>IF(Taula1[[#This Row],[Tipus de contracte                                  (fer servir opcions de la llista desplegable)]]="Substitució per IT",1,0)</f>
        <v>0</v>
      </c>
      <c r="CM925" s="73"/>
      <c r="CN925" s="63">
        <f>IF(Taula1[[#This Row],[Relació llocs de treball]]&gt;=1,1,0)</f>
        <v>0</v>
      </c>
      <c r="CO925" s="73"/>
      <c r="CP925" s="63">
        <f>IF(Taula1[[#This Row],[Identitat de gènere                                                          (fer servir opcions de la llista desplegable)]]="Home",1,0)</f>
        <v>0</v>
      </c>
      <c r="CQ925" s="63">
        <f>IF(Taula1[[#This Row],[Identitat de gènere                                                          (fer servir opcions de la llista desplegable)]]="Dona",1,0)</f>
        <v>0</v>
      </c>
      <c r="CR925" s="63">
        <f>IF(Taula1[[#This Row],[Identitat de gènere                                                          (fer servir opcions de la llista desplegable)]]="No binari",1,0)</f>
        <v>0</v>
      </c>
      <c r="CS925" s="73"/>
      <c r="CT925" s="63">
        <f t="shared" si="224"/>
        <v>0</v>
      </c>
      <c r="CU925" s="64">
        <f t="shared" si="231"/>
        <v>0</v>
      </c>
      <c r="CW925" s="64">
        <f t="shared" si="232"/>
        <v>0</v>
      </c>
      <c r="CX925" s="64">
        <f t="shared" si="233"/>
        <v>0</v>
      </c>
      <c r="CY925" s="64">
        <f t="shared" si="234"/>
        <v>0</v>
      </c>
      <c r="CZ925" s="64">
        <f t="shared" si="235"/>
        <v>0</v>
      </c>
      <c r="DB925" s="64">
        <f t="shared" si="236"/>
        <v>0</v>
      </c>
      <c r="DC925" s="64">
        <f t="shared" si="237"/>
        <v>0</v>
      </c>
      <c r="DD925" s="64">
        <f t="shared" si="238"/>
        <v>0</v>
      </c>
      <c r="DE925" s="64">
        <f t="shared" si="239"/>
        <v>0</v>
      </c>
    </row>
    <row r="926" spans="2:109" x14ac:dyDescent="0.3">
      <c r="B926" s="167"/>
      <c r="C926" s="186"/>
      <c r="D926" s="2"/>
      <c r="E926" s="67"/>
      <c r="F926" s="5"/>
      <c r="G926" s="5"/>
      <c r="H926" s="187"/>
      <c r="I926" s="111" t="str">
        <f ca="1">IF(Taula1[[#This Row],[Data naixement (format dd/mm/aaaa)]]="","0",DATEDIF(Taula1[[#This Row],[Data naixement (format dd/mm/aaaa)]],TODAY(),"Y"))</f>
        <v>0</v>
      </c>
      <c r="J926" s="6"/>
      <c r="K926" s="6"/>
      <c r="L926" s="6"/>
      <c r="M926" s="6"/>
      <c r="N926" s="56"/>
      <c r="O926" s="56"/>
      <c r="P926" s="56"/>
      <c r="Q926" s="6"/>
      <c r="R926" s="7"/>
      <c r="S926" s="143">
        <f>Taula1[[#This Row],[Mesos naturals sencers treballats període justificat (01/01/2023 - 31/03/2023)]]</f>
        <v>0</v>
      </c>
      <c r="T926" s="194">
        <f>Taula1[[#This Row],[Dies treballats període justificat (01/01/2023 - 31/03/2023)              no comptabilitzats com a mes natural sencer]]</f>
        <v>0</v>
      </c>
      <c r="U926" s="12"/>
      <c r="V926" s="7"/>
      <c r="W926" s="188"/>
      <c r="X926" s="188"/>
      <c r="Y926" s="188"/>
      <c r="Z926" s="188"/>
      <c r="AA926" s="190"/>
      <c r="AB926" s="143">
        <f>Taula1[[#This Row],[Grup justificat     (fer servir opcions de la llista desplegable)]]</f>
        <v>0</v>
      </c>
      <c r="AC926" s="182"/>
      <c r="AD926" s="39"/>
      <c r="AE926" s="131">
        <f>ROUND((AF926/100)*756*Taula1[[#This Row],[Mesos naturals sencers treballats període justificat (01/01/2023 - 31/03/2023)]],2)</f>
        <v>0</v>
      </c>
      <c r="AF926" s="81">
        <f>Taula1[[#This Row],[% Jornada segons contracte
(no posar el símbol %) ]]-Taula1[[#This Row],[% Reducció salari per baix rendiment        (no posar el símbol %)]]</f>
        <v>0</v>
      </c>
      <c r="AG926" s="131">
        <f>ROUND((AH926/100)*24.8547945*Taula1[[#This Row],[Dies treballats període justificat (01/01/2023 - 31/03/2023)              no comptabilitzats com a mes natural sencer]],2)</f>
        <v>0</v>
      </c>
      <c r="AH926" s="79">
        <f>Taula1[[#This Row],[% Jornada segons contracte
(no posar el símbol %) ]]-Taula1[[#This Row],[% Reducció salari per baix rendiment        (no posar el símbol %)]]</f>
        <v>0</v>
      </c>
      <c r="AI926" s="131">
        <f t="shared" si="225"/>
        <v>0</v>
      </c>
      <c r="AJ926" s="39"/>
      <c r="AK926" s="131">
        <f>ROUND((AL926/100)*756*Taula1[[#This Row],[Espai reservat Administració  (mesos)]],2)</f>
        <v>0</v>
      </c>
      <c r="AL926" s="81">
        <f>Taula1[[#This Row],[% Jornada segons contracte
(no posar el símbol %) ]]-Taula1[[#This Row],[% Reducció salari per baix rendiment        (no posar el símbol %)]]</f>
        <v>0</v>
      </c>
      <c r="AM926" s="131">
        <f>ROUND((AN926/100)*24.8547945*Taula1[[#This Row],[Espai reservat Administració (dies)]],2)</f>
        <v>0</v>
      </c>
      <c r="AN926" s="79">
        <f>Taula1[[#This Row],[% Jornada segons contracte
(no posar el símbol %) ]]-Taula1[[#This Row],[% Reducció salari per baix rendiment        (no posar el símbol %)]]</f>
        <v>0</v>
      </c>
      <c r="AO926" s="131">
        <f t="shared" si="226"/>
        <v>0</v>
      </c>
      <c r="AP926" s="87"/>
      <c r="AQ926" s="137">
        <f>ROUND((AR926/100)*693*Taula1[[#This Row],[Mesos naturals sencers treballats període justificat (01/01/2023 - 31/03/2023)]],2)</f>
        <v>0</v>
      </c>
      <c r="AR926" s="90">
        <f>Taula1[[#This Row],[% Jornada segons contracte
(no posar el símbol %) ]]-Taula1[[#This Row],[% Reducció salari per baix rendiment        (no posar el símbol %)]]</f>
        <v>0</v>
      </c>
      <c r="AS926" s="137">
        <f>ROUND((AT926/100)*22.78356164*Taula1[[#This Row],[Dies treballats període justificat (01/01/2023 - 31/03/2023)              no comptabilitzats com a mes natural sencer]],2)</f>
        <v>0</v>
      </c>
      <c r="AT926" s="90">
        <f>Taula1[[#This Row],[% Jornada segons contracte
(no posar el símbol %) ]]-Taula1[[#This Row],[% Reducció salari per baix rendiment        (no posar el símbol %)]]</f>
        <v>0</v>
      </c>
      <c r="AU926" s="137">
        <f t="shared" si="227"/>
        <v>0</v>
      </c>
      <c r="AV926" s="87"/>
      <c r="AW926" s="136">
        <f>ROUND((AX926/100)*693*Taula1[[#This Row],[Espai reservat Administració  (mesos)]],2)</f>
        <v>0</v>
      </c>
      <c r="AX926" s="90">
        <f>Taula1[[#This Row],[% Jornada segons contracte
(no posar el símbol %) ]]-Taula1[[#This Row],[% Reducció salari per baix rendiment        (no posar el símbol %)]]</f>
        <v>0</v>
      </c>
      <c r="AY926" s="131">
        <f>ROUND((AZ926/100)*22.78356164*Taula1[[#This Row],[Espai reservat Administració (dies)]],2)</f>
        <v>0</v>
      </c>
      <c r="AZ926" s="81">
        <f>Taula1[[#This Row],[% Jornada segons contracte
(no posar el símbol %) ]]-Taula1[[#This Row],[% Reducció salari per baix rendiment        (no posar el símbol %)]]</f>
        <v>0</v>
      </c>
      <c r="BA926" s="82">
        <f t="shared" si="228"/>
        <v>0</v>
      </c>
      <c r="BB926" s="41"/>
      <c r="BC926" s="131">
        <f>IF(Taula1[[#This Row],[Grup justificat     (fer servir opcions de la llista desplegable)]]=1,AI926,0)</f>
        <v>0</v>
      </c>
      <c r="BD926" s="131">
        <f>IF(Taula1[[#This Row],[Grup justificat     (fer servir opcions de la llista desplegable)]]=2,AU926,0)</f>
        <v>0</v>
      </c>
      <c r="BE926" s="41"/>
      <c r="BF926" s="131">
        <f>IF(Taula1[[#This Row],[Espai reservat Administració]]=1,AO926,0)</f>
        <v>0</v>
      </c>
      <c r="BG926" s="82">
        <f>IF(Taula1[[#This Row],[Espai reservat Administració]]=2,BA926,0)</f>
        <v>0</v>
      </c>
      <c r="BH926" s="41"/>
      <c r="BI926" s="126">
        <f>IF(Taula1[[#This Row],[Grup justificat     (fer servir opcions de la llista desplegable)]]=1,1,0)</f>
        <v>0</v>
      </c>
      <c r="BJ926" s="126">
        <f>IF(Taula1[[#This Row],[Espai reservat Administració]]=1,1,0)</f>
        <v>0</v>
      </c>
      <c r="BK926" s="111"/>
      <c r="BL926" s="126">
        <f>IF(Taula1[[#This Row],[Grup justificat     (fer servir opcions de la llista desplegable)]]=2,1,0)</f>
        <v>0</v>
      </c>
      <c r="BM926" s="126">
        <f>IF(Taula1[[#This Row],[Espai reservat Administració]]=2,1,0)</f>
        <v>0</v>
      </c>
      <c r="BN926" s="73"/>
      <c r="BO926" s="73"/>
      <c r="BP926" s="73"/>
      <c r="BQ926" s="73"/>
      <c r="BR926" s="73"/>
      <c r="BS926" s="73"/>
      <c r="BT926" s="73"/>
      <c r="BU926" s="73"/>
      <c r="BV926" s="73"/>
      <c r="BW926" s="73"/>
      <c r="BX926" s="73"/>
      <c r="BY926" s="73"/>
      <c r="BZ926" s="73"/>
      <c r="CA926" s="73"/>
      <c r="CB926" s="73"/>
      <c r="CC926" s="73"/>
      <c r="CD926" s="73"/>
      <c r="CE926" s="73"/>
      <c r="CF926" s="73"/>
      <c r="CG926" s="63">
        <f t="shared" si="229"/>
        <v>0</v>
      </c>
      <c r="CH926" s="63">
        <f t="shared" si="230"/>
        <v>0</v>
      </c>
      <c r="CI926" s="73"/>
      <c r="CJ926" s="63">
        <f>IF(Taula1[[#This Row],[Tipus de contracte                                  (fer servir opcions de la llista desplegable)]]="Indefinit",1,0)</f>
        <v>0</v>
      </c>
      <c r="CK926" s="63">
        <f>IF(Taula1[[#This Row],[Tipus de contracte                                  (fer servir opcions de la llista desplegable)]]="Temporal, igual o superior a 6 mesos",1,0)</f>
        <v>0</v>
      </c>
      <c r="CL926" s="63">
        <f>IF(Taula1[[#This Row],[Tipus de contracte                                  (fer servir opcions de la llista desplegable)]]="Substitució per IT",1,0)</f>
        <v>0</v>
      </c>
      <c r="CM926" s="73"/>
      <c r="CN926" s="63">
        <f>IF(Taula1[[#This Row],[Relació llocs de treball]]&gt;=1,1,0)</f>
        <v>0</v>
      </c>
      <c r="CO926" s="73"/>
      <c r="CP926" s="63">
        <f>IF(Taula1[[#This Row],[Identitat de gènere                                                          (fer servir opcions de la llista desplegable)]]="Home",1,0)</f>
        <v>0</v>
      </c>
      <c r="CQ926" s="63">
        <f>IF(Taula1[[#This Row],[Identitat de gènere                                                          (fer servir opcions de la llista desplegable)]]="Dona",1,0)</f>
        <v>0</v>
      </c>
      <c r="CR926" s="63">
        <f>IF(Taula1[[#This Row],[Identitat de gènere                                                          (fer servir opcions de la llista desplegable)]]="No binari",1,0)</f>
        <v>0</v>
      </c>
      <c r="CS926" s="73"/>
      <c r="CT926" s="63">
        <f t="shared" si="224"/>
        <v>0</v>
      </c>
      <c r="CU926" s="64">
        <f t="shared" si="231"/>
        <v>0</v>
      </c>
      <c r="CW926" s="64">
        <f t="shared" si="232"/>
        <v>0</v>
      </c>
      <c r="CX926" s="64">
        <f t="shared" si="233"/>
        <v>0</v>
      </c>
      <c r="CY926" s="64">
        <f t="shared" si="234"/>
        <v>0</v>
      </c>
      <c r="CZ926" s="64">
        <f t="shared" si="235"/>
        <v>0</v>
      </c>
      <c r="DB926" s="64">
        <f t="shared" si="236"/>
        <v>0</v>
      </c>
      <c r="DC926" s="64">
        <f t="shared" si="237"/>
        <v>0</v>
      </c>
      <c r="DD926" s="64">
        <f t="shared" si="238"/>
        <v>0</v>
      </c>
      <c r="DE926" s="64">
        <f t="shared" si="239"/>
        <v>0</v>
      </c>
    </row>
    <row r="927" spans="2:109" x14ac:dyDescent="0.3">
      <c r="B927" s="167"/>
      <c r="C927" s="186"/>
      <c r="D927" s="2"/>
      <c r="E927" s="67"/>
      <c r="F927" s="5"/>
      <c r="G927" s="5"/>
      <c r="H927" s="187"/>
      <c r="I927" s="111" t="str">
        <f ca="1">IF(Taula1[[#This Row],[Data naixement (format dd/mm/aaaa)]]="","0",DATEDIF(Taula1[[#This Row],[Data naixement (format dd/mm/aaaa)]],TODAY(),"Y"))</f>
        <v>0</v>
      </c>
      <c r="J927" s="6"/>
      <c r="K927" s="6"/>
      <c r="L927" s="6"/>
      <c r="M927" s="6"/>
      <c r="N927" s="56"/>
      <c r="O927" s="56"/>
      <c r="P927" s="56"/>
      <c r="Q927" s="6"/>
      <c r="R927" s="7"/>
      <c r="S927" s="143">
        <f>Taula1[[#This Row],[Mesos naturals sencers treballats període justificat (01/01/2023 - 31/03/2023)]]</f>
        <v>0</v>
      </c>
      <c r="T927" s="194">
        <f>Taula1[[#This Row],[Dies treballats període justificat (01/01/2023 - 31/03/2023)              no comptabilitzats com a mes natural sencer]]</f>
        <v>0</v>
      </c>
      <c r="U927" s="12"/>
      <c r="V927" s="7"/>
      <c r="W927" s="188"/>
      <c r="X927" s="188"/>
      <c r="Y927" s="188"/>
      <c r="Z927" s="188"/>
      <c r="AA927" s="190"/>
      <c r="AB927" s="143">
        <f>Taula1[[#This Row],[Grup justificat     (fer servir opcions de la llista desplegable)]]</f>
        <v>0</v>
      </c>
      <c r="AC927" s="182"/>
      <c r="AD927" s="39"/>
      <c r="AE927" s="131">
        <f>ROUND((AF927/100)*756*Taula1[[#This Row],[Mesos naturals sencers treballats període justificat (01/01/2023 - 31/03/2023)]],2)</f>
        <v>0</v>
      </c>
      <c r="AF927" s="81">
        <f>Taula1[[#This Row],[% Jornada segons contracte
(no posar el símbol %) ]]-Taula1[[#This Row],[% Reducció salari per baix rendiment        (no posar el símbol %)]]</f>
        <v>0</v>
      </c>
      <c r="AG927" s="131">
        <f>ROUND((AH927/100)*24.8547945*Taula1[[#This Row],[Dies treballats període justificat (01/01/2023 - 31/03/2023)              no comptabilitzats com a mes natural sencer]],2)</f>
        <v>0</v>
      </c>
      <c r="AH927" s="79">
        <f>Taula1[[#This Row],[% Jornada segons contracte
(no posar el símbol %) ]]-Taula1[[#This Row],[% Reducció salari per baix rendiment        (no posar el símbol %)]]</f>
        <v>0</v>
      </c>
      <c r="AI927" s="131">
        <f t="shared" si="225"/>
        <v>0</v>
      </c>
      <c r="AJ927" s="39"/>
      <c r="AK927" s="131">
        <f>ROUND((AL927/100)*756*Taula1[[#This Row],[Espai reservat Administració  (mesos)]],2)</f>
        <v>0</v>
      </c>
      <c r="AL927" s="81">
        <f>Taula1[[#This Row],[% Jornada segons contracte
(no posar el símbol %) ]]-Taula1[[#This Row],[% Reducció salari per baix rendiment        (no posar el símbol %)]]</f>
        <v>0</v>
      </c>
      <c r="AM927" s="131">
        <f>ROUND((AN927/100)*24.8547945*Taula1[[#This Row],[Espai reservat Administració (dies)]],2)</f>
        <v>0</v>
      </c>
      <c r="AN927" s="79">
        <f>Taula1[[#This Row],[% Jornada segons contracte
(no posar el símbol %) ]]-Taula1[[#This Row],[% Reducció salari per baix rendiment        (no posar el símbol %)]]</f>
        <v>0</v>
      </c>
      <c r="AO927" s="131">
        <f t="shared" si="226"/>
        <v>0</v>
      </c>
      <c r="AP927" s="87"/>
      <c r="AQ927" s="137">
        <f>ROUND((AR927/100)*693*Taula1[[#This Row],[Mesos naturals sencers treballats període justificat (01/01/2023 - 31/03/2023)]],2)</f>
        <v>0</v>
      </c>
      <c r="AR927" s="90">
        <f>Taula1[[#This Row],[% Jornada segons contracte
(no posar el símbol %) ]]-Taula1[[#This Row],[% Reducció salari per baix rendiment        (no posar el símbol %)]]</f>
        <v>0</v>
      </c>
      <c r="AS927" s="137">
        <f>ROUND((AT927/100)*22.78356164*Taula1[[#This Row],[Dies treballats període justificat (01/01/2023 - 31/03/2023)              no comptabilitzats com a mes natural sencer]],2)</f>
        <v>0</v>
      </c>
      <c r="AT927" s="90">
        <f>Taula1[[#This Row],[% Jornada segons contracte
(no posar el símbol %) ]]-Taula1[[#This Row],[% Reducció salari per baix rendiment        (no posar el símbol %)]]</f>
        <v>0</v>
      </c>
      <c r="AU927" s="137">
        <f t="shared" si="227"/>
        <v>0</v>
      </c>
      <c r="AV927" s="87"/>
      <c r="AW927" s="136">
        <f>ROUND((AX927/100)*693*Taula1[[#This Row],[Espai reservat Administració  (mesos)]],2)</f>
        <v>0</v>
      </c>
      <c r="AX927" s="90">
        <f>Taula1[[#This Row],[% Jornada segons contracte
(no posar el símbol %) ]]-Taula1[[#This Row],[% Reducció salari per baix rendiment        (no posar el símbol %)]]</f>
        <v>0</v>
      </c>
      <c r="AY927" s="131">
        <f>ROUND((AZ927/100)*22.78356164*Taula1[[#This Row],[Espai reservat Administració (dies)]],2)</f>
        <v>0</v>
      </c>
      <c r="AZ927" s="81">
        <f>Taula1[[#This Row],[% Jornada segons contracte
(no posar el símbol %) ]]-Taula1[[#This Row],[% Reducció salari per baix rendiment        (no posar el símbol %)]]</f>
        <v>0</v>
      </c>
      <c r="BA927" s="82">
        <f t="shared" si="228"/>
        <v>0</v>
      </c>
      <c r="BB927" s="41"/>
      <c r="BC927" s="131">
        <f>IF(Taula1[[#This Row],[Grup justificat     (fer servir opcions de la llista desplegable)]]=1,AI927,0)</f>
        <v>0</v>
      </c>
      <c r="BD927" s="131">
        <f>IF(Taula1[[#This Row],[Grup justificat     (fer servir opcions de la llista desplegable)]]=2,AU927,0)</f>
        <v>0</v>
      </c>
      <c r="BE927" s="41"/>
      <c r="BF927" s="131">
        <f>IF(Taula1[[#This Row],[Espai reservat Administració]]=1,AO927,0)</f>
        <v>0</v>
      </c>
      <c r="BG927" s="82">
        <f>IF(Taula1[[#This Row],[Espai reservat Administració]]=2,BA927,0)</f>
        <v>0</v>
      </c>
      <c r="BH927" s="41"/>
      <c r="BI927" s="126">
        <f>IF(Taula1[[#This Row],[Grup justificat     (fer servir opcions de la llista desplegable)]]=1,1,0)</f>
        <v>0</v>
      </c>
      <c r="BJ927" s="126">
        <f>IF(Taula1[[#This Row],[Espai reservat Administració]]=1,1,0)</f>
        <v>0</v>
      </c>
      <c r="BK927" s="111"/>
      <c r="BL927" s="126">
        <f>IF(Taula1[[#This Row],[Grup justificat     (fer servir opcions de la llista desplegable)]]=2,1,0)</f>
        <v>0</v>
      </c>
      <c r="BM927" s="126">
        <f>IF(Taula1[[#This Row],[Espai reservat Administració]]=2,1,0)</f>
        <v>0</v>
      </c>
      <c r="BN927" s="73"/>
      <c r="BO927" s="73"/>
      <c r="BP927" s="73"/>
      <c r="BQ927" s="73"/>
      <c r="BR927" s="73"/>
      <c r="BS927" s="73"/>
      <c r="BT927" s="73"/>
      <c r="BU927" s="73"/>
      <c r="BV927" s="73"/>
      <c r="BW927" s="73"/>
      <c r="BX927" s="73"/>
      <c r="BY927" s="73"/>
      <c r="BZ927" s="73"/>
      <c r="CA927" s="73"/>
      <c r="CB927" s="73"/>
      <c r="CC927" s="73"/>
      <c r="CD927" s="73"/>
      <c r="CE927" s="73"/>
      <c r="CF927" s="73"/>
      <c r="CG927" s="63">
        <f t="shared" si="229"/>
        <v>0</v>
      </c>
      <c r="CH927" s="63">
        <f t="shared" si="230"/>
        <v>0</v>
      </c>
      <c r="CI927" s="73"/>
      <c r="CJ927" s="63">
        <f>IF(Taula1[[#This Row],[Tipus de contracte                                  (fer servir opcions de la llista desplegable)]]="Indefinit",1,0)</f>
        <v>0</v>
      </c>
      <c r="CK927" s="63">
        <f>IF(Taula1[[#This Row],[Tipus de contracte                                  (fer servir opcions de la llista desplegable)]]="Temporal, igual o superior a 6 mesos",1,0)</f>
        <v>0</v>
      </c>
      <c r="CL927" s="63">
        <f>IF(Taula1[[#This Row],[Tipus de contracte                                  (fer servir opcions de la llista desplegable)]]="Substitució per IT",1,0)</f>
        <v>0</v>
      </c>
      <c r="CM927" s="73"/>
      <c r="CN927" s="63">
        <f>IF(Taula1[[#This Row],[Relació llocs de treball]]&gt;=1,1,0)</f>
        <v>0</v>
      </c>
      <c r="CO927" s="73"/>
      <c r="CP927" s="63">
        <f>IF(Taula1[[#This Row],[Identitat de gènere                                                          (fer servir opcions de la llista desplegable)]]="Home",1,0)</f>
        <v>0</v>
      </c>
      <c r="CQ927" s="63">
        <f>IF(Taula1[[#This Row],[Identitat de gènere                                                          (fer servir opcions de la llista desplegable)]]="Dona",1,0)</f>
        <v>0</v>
      </c>
      <c r="CR927" s="63">
        <f>IF(Taula1[[#This Row],[Identitat de gènere                                                          (fer servir opcions de la llista desplegable)]]="No binari",1,0)</f>
        <v>0</v>
      </c>
      <c r="CS927" s="73"/>
      <c r="CT927" s="63">
        <f t="shared" si="224"/>
        <v>0</v>
      </c>
      <c r="CU927" s="64">
        <f t="shared" si="231"/>
        <v>0</v>
      </c>
      <c r="CW927" s="64">
        <f t="shared" si="232"/>
        <v>0</v>
      </c>
      <c r="CX927" s="64">
        <f t="shared" si="233"/>
        <v>0</v>
      </c>
      <c r="CY927" s="64">
        <f t="shared" si="234"/>
        <v>0</v>
      </c>
      <c r="CZ927" s="64">
        <f t="shared" si="235"/>
        <v>0</v>
      </c>
      <c r="DB927" s="64">
        <f t="shared" si="236"/>
        <v>0</v>
      </c>
      <c r="DC927" s="64">
        <f t="shared" si="237"/>
        <v>0</v>
      </c>
      <c r="DD927" s="64">
        <f t="shared" si="238"/>
        <v>0</v>
      </c>
      <c r="DE927" s="64">
        <f t="shared" si="239"/>
        <v>0</v>
      </c>
    </row>
    <row r="928" spans="2:109" x14ac:dyDescent="0.3">
      <c r="B928" s="167"/>
      <c r="C928" s="186"/>
      <c r="D928" s="2"/>
      <c r="E928" s="67"/>
      <c r="F928" s="5"/>
      <c r="G928" s="5"/>
      <c r="H928" s="187"/>
      <c r="I928" s="111" t="str">
        <f ca="1">IF(Taula1[[#This Row],[Data naixement (format dd/mm/aaaa)]]="","0",DATEDIF(Taula1[[#This Row],[Data naixement (format dd/mm/aaaa)]],TODAY(),"Y"))</f>
        <v>0</v>
      </c>
      <c r="J928" s="6"/>
      <c r="K928" s="6"/>
      <c r="L928" s="6"/>
      <c r="M928" s="6"/>
      <c r="N928" s="56"/>
      <c r="O928" s="56"/>
      <c r="P928" s="56"/>
      <c r="Q928" s="6"/>
      <c r="R928" s="7"/>
      <c r="S928" s="143">
        <f>Taula1[[#This Row],[Mesos naturals sencers treballats període justificat (01/01/2023 - 31/03/2023)]]</f>
        <v>0</v>
      </c>
      <c r="T928" s="194">
        <f>Taula1[[#This Row],[Dies treballats període justificat (01/01/2023 - 31/03/2023)              no comptabilitzats com a mes natural sencer]]</f>
        <v>0</v>
      </c>
      <c r="U928" s="12"/>
      <c r="V928" s="7"/>
      <c r="W928" s="188"/>
      <c r="X928" s="188"/>
      <c r="Y928" s="188"/>
      <c r="Z928" s="188"/>
      <c r="AA928" s="190"/>
      <c r="AB928" s="143">
        <f>Taula1[[#This Row],[Grup justificat     (fer servir opcions de la llista desplegable)]]</f>
        <v>0</v>
      </c>
      <c r="AC928" s="182"/>
      <c r="AD928" s="39"/>
      <c r="AE928" s="131">
        <f>ROUND((AF928/100)*756*Taula1[[#This Row],[Mesos naturals sencers treballats període justificat (01/01/2023 - 31/03/2023)]],2)</f>
        <v>0</v>
      </c>
      <c r="AF928" s="81">
        <f>Taula1[[#This Row],[% Jornada segons contracte
(no posar el símbol %) ]]-Taula1[[#This Row],[% Reducció salari per baix rendiment        (no posar el símbol %)]]</f>
        <v>0</v>
      </c>
      <c r="AG928" s="131">
        <f>ROUND((AH928/100)*24.8547945*Taula1[[#This Row],[Dies treballats període justificat (01/01/2023 - 31/03/2023)              no comptabilitzats com a mes natural sencer]],2)</f>
        <v>0</v>
      </c>
      <c r="AH928" s="79">
        <f>Taula1[[#This Row],[% Jornada segons contracte
(no posar el símbol %) ]]-Taula1[[#This Row],[% Reducció salari per baix rendiment        (no posar el símbol %)]]</f>
        <v>0</v>
      </c>
      <c r="AI928" s="131">
        <f t="shared" si="225"/>
        <v>0</v>
      </c>
      <c r="AJ928" s="39"/>
      <c r="AK928" s="131">
        <f>ROUND((AL928/100)*756*Taula1[[#This Row],[Espai reservat Administració  (mesos)]],2)</f>
        <v>0</v>
      </c>
      <c r="AL928" s="81">
        <f>Taula1[[#This Row],[% Jornada segons contracte
(no posar el símbol %) ]]-Taula1[[#This Row],[% Reducció salari per baix rendiment        (no posar el símbol %)]]</f>
        <v>0</v>
      </c>
      <c r="AM928" s="131">
        <f>ROUND((AN928/100)*24.8547945*Taula1[[#This Row],[Espai reservat Administració (dies)]],2)</f>
        <v>0</v>
      </c>
      <c r="AN928" s="79">
        <f>Taula1[[#This Row],[% Jornada segons contracte
(no posar el símbol %) ]]-Taula1[[#This Row],[% Reducció salari per baix rendiment        (no posar el símbol %)]]</f>
        <v>0</v>
      </c>
      <c r="AO928" s="131">
        <f t="shared" si="226"/>
        <v>0</v>
      </c>
      <c r="AP928" s="87"/>
      <c r="AQ928" s="137">
        <f>ROUND((AR928/100)*693*Taula1[[#This Row],[Mesos naturals sencers treballats període justificat (01/01/2023 - 31/03/2023)]],2)</f>
        <v>0</v>
      </c>
      <c r="AR928" s="90">
        <f>Taula1[[#This Row],[% Jornada segons contracte
(no posar el símbol %) ]]-Taula1[[#This Row],[% Reducció salari per baix rendiment        (no posar el símbol %)]]</f>
        <v>0</v>
      </c>
      <c r="AS928" s="137">
        <f>ROUND((AT928/100)*22.78356164*Taula1[[#This Row],[Dies treballats període justificat (01/01/2023 - 31/03/2023)              no comptabilitzats com a mes natural sencer]],2)</f>
        <v>0</v>
      </c>
      <c r="AT928" s="90">
        <f>Taula1[[#This Row],[% Jornada segons contracte
(no posar el símbol %) ]]-Taula1[[#This Row],[% Reducció salari per baix rendiment        (no posar el símbol %)]]</f>
        <v>0</v>
      </c>
      <c r="AU928" s="137">
        <f t="shared" si="227"/>
        <v>0</v>
      </c>
      <c r="AV928" s="87"/>
      <c r="AW928" s="136">
        <f>ROUND((AX928/100)*693*Taula1[[#This Row],[Espai reservat Administració  (mesos)]],2)</f>
        <v>0</v>
      </c>
      <c r="AX928" s="90">
        <f>Taula1[[#This Row],[% Jornada segons contracte
(no posar el símbol %) ]]-Taula1[[#This Row],[% Reducció salari per baix rendiment        (no posar el símbol %)]]</f>
        <v>0</v>
      </c>
      <c r="AY928" s="131">
        <f>ROUND((AZ928/100)*22.78356164*Taula1[[#This Row],[Espai reservat Administració (dies)]],2)</f>
        <v>0</v>
      </c>
      <c r="AZ928" s="81">
        <f>Taula1[[#This Row],[% Jornada segons contracte
(no posar el símbol %) ]]-Taula1[[#This Row],[% Reducció salari per baix rendiment        (no posar el símbol %)]]</f>
        <v>0</v>
      </c>
      <c r="BA928" s="82">
        <f t="shared" si="228"/>
        <v>0</v>
      </c>
      <c r="BB928" s="41"/>
      <c r="BC928" s="131">
        <f>IF(Taula1[[#This Row],[Grup justificat     (fer servir opcions de la llista desplegable)]]=1,AI928,0)</f>
        <v>0</v>
      </c>
      <c r="BD928" s="131">
        <f>IF(Taula1[[#This Row],[Grup justificat     (fer servir opcions de la llista desplegable)]]=2,AU928,0)</f>
        <v>0</v>
      </c>
      <c r="BE928" s="41"/>
      <c r="BF928" s="131">
        <f>IF(Taula1[[#This Row],[Espai reservat Administració]]=1,AO928,0)</f>
        <v>0</v>
      </c>
      <c r="BG928" s="82">
        <f>IF(Taula1[[#This Row],[Espai reservat Administració]]=2,BA928,0)</f>
        <v>0</v>
      </c>
      <c r="BH928" s="41"/>
      <c r="BI928" s="126">
        <f>IF(Taula1[[#This Row],[Grup justificat     (fer servir opcions de la llista desplegable)]]=1,1,0)</f>
        <v>0</v>
      </c>
      <c r="BJ928" s="126">
        <f>IF(Taula1[[#This Row],[Espai reservat Administració]]=1,1,0)</f>
        <v>0</v>
      </c>
      <c r="BK928" s="111"/>
      <c r="BL928" s="126">
        <f>IF(Taula1[[#This Row],[Grup justificat     (fer servir opcions de la llista desplegable)]]=2,1,0)</f>
        <v>0</v>
      </c>
      <c r="BM928" s="126">
        <f>IF(Taula1[[#This Row],[Espai reservat Administració]]=2,1,0)</f>
        <v>0</v>
      </c>
      <c r="BN928" s="73"/>
      <c r="BO928" s="73"/>
      <c r="BP928" s="73"/>
      <c r="BQ928" s="73"/>
      <c r="BR928" s="73"/>
      <c r="BS928" s="73"/>
      <c r="BT928" s="73"/>
      <c r="BU928" s="73"/>
      <c r="BV928" s="73"/>
      <c r="BW928" s="73"/>
      <c r="BX928" s="73"/>
      <c r="BY928" s="73"/>
      <c r="BZ928" s="73"/>
      <c r="CA928" s="73"/>
      <c r="CB928" s="73"/>
      <c r="CC928" s="73"/>
      <c r="CD928" s="73"/>
      <c r="CE928" s="73"/>
      <c r="CF928" s="73"/>
      <c r="CG928" s="63">
        <f t="shared" si="229"/>
        <v>0</v>
      </c>
      <c r="CH928" s="63">
        <f t="shared" si="230"/>
        <v>0</v>
      </c>
      <c r="CI928" s="73"/>
      <c r="CJ928" s="63">
        <f>IF(Taula1[[#This Row],[Tipus de contracte                                  (fer servir opcions de la llista desplegable)]]="Indefinit",1,0)</f>
        <v>0</v>
      </c>
      <c r="CK928" s="63">
        <f>IF(Taula1[[#This Row],[Tipus de contracte                                  (fer servir opcions de la llista desplegable)]]="Temporal, igual o superior a 6 mesos",1,0)</f>
        <v>0</v>
      </c>
      <c r="CL928" s="63">
        <f>IF(Taula1[[#This Row],[Tipus de contracte                                  (fer servir opcions de la llista desplegable)]]="Substitució per IT",1,0)</f>
        <v>0</v>
      </c>
      <c r="CM928" s="73"/>
      <c r="CN928" s="63">
        <f>IF(Taula1[[#This Row],[Relació llocs de treball]]&gt;=1,1,0)</f>
        <v>0</v>
      </c>
      <c r="CO928" s="73"/>
      <c r="CP928" s="63">
        <f>IF(Taula1[[#This Row],[Identitat de gènere                                                          (fer servir opcions de la llista desplegable)]]="Home",1,0)</f>
        <v>0</v>
      </c>
      <c r="CQ928" s="63">
        <f>IF(Taula1[[#This Row],[Identitat de gènere                                                          (fer servir opcions de la llista desplegable)]]="Dona",1,0)</f>
        <v>0</v>
      </c>
      <c r="CR928" s="63">
        <f>IF(Taula1[[#This Row],[Identitat de gènere                                                          (fer servir opcions de la llista desplegable)]]="No binari",1,0)</f>
        <v>0</v>
      </c>
      <c r="CS928" s="73"/>
      <c r="CT928" s="63">
        <f t="shared" si="224"/>
        <v>0</v>
      </c>
      <c r="CU928" s="64">
        <f t="shared" si="231"/>
        <v>0</v>
      </c>
      <c r="CW928" s="64">
        <f t="shared" si="232"/>
        <v>0</v>
      </c>
      <c r="CX928" s="64">
        <f t="shared" si="233"/>
        <v>0</v>
      </c>
      <c r="CY928" s="64">
        <f t="shared" si="234"/>
        <v>0</v>
      </c>
      <c r="CZ928" s="64">
        <f t="shared" si="235"/>
        <v>0</v>
      </c>
      <c r="DB928" s="64">
        <f t="shared" si="236"/>
        <v>0</v>
      </c>
      <c r="DC928" s="64">
        <f t="shared" si="237"/>
        <v>0</v>
      </c>
      <c r="DD928" s="64">
        <f t="shared" si="238"/>
        <v>0</v>
      </c>
      <c r="DE928" s="64">
        <f t="shared" si="239"/>
        <v>0</v>
      </c>
    </row>
    <row r="929" spans="2:109" x14ac:dyDescent="0.3">
      <c r="B929" s="167"/>
      <c r="C929" s="186"/>
      <c r="D929" s="2"/>
      <c r="E929" s="67"/>
      <c r="F929" s="5"/>
      <c r="G929" s="5"/>
      <c r="H929" s="187"/>
      <c r="I929" s="111" t="str">
        <f ca="1">IF(Taula1[[#This Row],[Data naixement (format dd/mm/aaaa)]]="","0",DATEDIF(Taula1[[#This Row],[Data naixement (format dd/mm/aaaa)]],TODAY(),"Y"))</f>
        <v>0</v>
      </c>
      <c r="J929" s="6"/>
      <c r="K929" s="6"/>
      <c r="L929" s="6"/>
      <c r="M929" s="6"/>
      <c r="N929" s="56"/>
      <c r="O929" s="56"/>
      <c r="P929" s="56"/>
      <c r="Q929" s="6"/>
      <c r="R929" s="7"/>
      <c r="S929" s="143">
        <f>Taula1[[#This Row],[Mesos naturals sencers treballats període justificat (01/01/2023 - 31/03/2023)]]</f>
        <v>0</v>
      </c>
      <c r="T929" s="194">
        <f>Taula1[[#This Row],[Dies treballats període justificat (01/01/2023 - 31/03/2023)              no comptabilitzats com a mes natural sencer]]</f>
        <v>0</v>
      </c>
      <c r="U929" s="12"/>
      <c r="V929" s="7"/>
      <c r="W929" s="188"/>
      <c r="X929" s="188"/>
      <c r="Y929" s="188"/>
      <c r="Z929" s="188"/>
      <c r="AA929" s="190"/>
      <c r="AB929" s="143">
        <f>Taula1[[#This Row],[Grup justificat     (fer servir opcions de la llista desplegable)]]</f>
        <v>0</v>
      </c>
      <c r="AC929" s="182"/>
      <c r="AD929" s="39"/>
      <c r="AE929" s="131">
        <f>ROUND((AF929/100)*756*Taula1[[#This Row],[Mesos naturals sencers treballats període justificat (01/01/2023 - 31/03/2023)]],2)</f>
        <v>0</v>
      </c>
      <c r="AF929" s="81">
        <f>Taula1[[#This Row],[% Jornada segons contracte
(no posar el símbol %) ]]-Taula1[[#This Row],[% Reducció salari per baix rendiment        (no posar el símbol %)]]</f>
        <v>0</v>
      </c>
      <c r="AG929" s="131">
        <f>ROUND((AH929/100)*24.8547945*Taula1[[#This Row],[Dies treballats període justificat (01/01/2023 - 31/03/2023)              no comptabilitzats com a mes natural sencer]],2)</f>
        <v>0</v>
      </c>
      <c r="AH929" s="79">
        <f>Taula1[[#This Row],[% Jornada segons contracte
(no posar el símbol %) ]]-Taula1[[#This Row],[% Reducció salari per baix rendiment        (no posar el símbol %)]]</f>
        <v>0</v>
      </c>
      <c r="AI929" s="131">
        <f t="shared" si="225"/>
        <v>0</v>
      </c>
      <c r="AJ929" s="39"/>
      <c r="AK929" s="131">
        <f>ROUND((AL929/100)*756*Taula1[[#This Row],[Espai reservat Administració  (mesos)]],2)</f>
        <v>0</v>
      </c>
      <c r="AL929" s="81">
        <f>Taula1[[#This Row],[% Jornada segons contracte
(no posar el símbol %) ]]-Taula1[[#This Row],[% Reducció salari per baix rendiment        (no posar el símbol %)]]</f>
        <v>0</v>
      </c>
      <c r="AM929" s="131">
        <f>ROUND((AN929/100)*24.8547945*Taula1[[#This Row],[Espai reservat Administració (dies)]],2)</f>
        <v>0</v>
      </c>
      <c r="AN929" s="79">
        <f>Taula1[[#This Row],[% Jornada segons contracte
(no posar el símbol %) ]]-Taula1[[#This Row],[% Reducció salari per baix rendiment        (no posar el símbol %)]]</f>
        <v>0</v>
      </c>
      <c r="AO929" s="131">
        <f t="shared" si="226"/>
        <v>0</v>
      </c>
      <c r="AP929" s="87"/>
      <c r="AQ929" s="137">
        <f>ROUND((AR929/100)*693*Taula1[[#This Row],[Mesos naturals sencers treballats període justificat (01/01/2023 - 31/03/2023)]],2)</f>
        <v>0</v>
      </c>
      <c r="AR929" s="90">
        <f>Taula1[[#This Row],[% Jornada segons contracte
(no posar el símbol %) ]]-Taula1[[#This Row],[% Reducció salari per baix rendiment        (no posar el símbol %)]]</f>
        <v>0</v>
      </c>
      <c r="AS929" s="137">
        <f>ROUND((AT929/100)*22.78356164*Taula1[[#This Row],[Dies treballats període justificat (01/01/2023 - 31/03/2023)              no comptabilitzats com a mes natural sencer]],2)</f>
        <v>0</v>
      </c>
      <c r="AT929" s="90">
        <f>Taula1[[#This Row],[% Jornada segons contracte
(no posar el símbol %) ]]-Taula1[[#This Row],[% Reducció salari per baix rendiment        (no posar el símbol %)]]</f>
        <v>0</v>
      </c>
      <c r="AU929" s="137">
        <f t="shared" si="227"/>
        <v>0</v>
      </c>
      <c r="AV929" s="87"/>
      <c r="AW929" s="136">
        <f>ROUND((AX929/100)*693*Taula1[[#This Row],[Espai reservat Administració  (mesos)]],2)</f>
        <v>0</v>
      </c>
      <c r="AX929" s="90">
        <f>Taula1[[#This Row],[% Jornada segons contracte
(no posar el símbol %) ]]-Taula1[[#This Row],[% Reducció salari per baix rendiment        (no posar el símbol %)]]</f>
        <v>0</v>
      </c>
      <c r="AY929" s="131">
        <f>ROUND((AZ929/100)*22.78356164*Taula1[[#This Row],[Espai reservat Administració (dies)]],2)</f>
        <v>0</v>
      </c>
      <c r="AZ929" s="81">
        <f>Taula1[[#This Row],[% Jornada segons contracte
(no posar el símbol %) ]]-Taula1[[#This Row],[% Reducció salari per baix rendiment        (no posar el símbol %)]]</f>
        <v>0</v>
      </c>
      <c r="BA929" s="82">
        <f t="shared" si="228"/>
        <v>0</v>
      </c>
      <c r="BB929" s="41"/>
      <c r="BC929" s="131">
        <f>IF(Taula1[[#This Row],[Grup justificat     (fer servir opcions de la llista desplegable)]]=1,AI929,0)</f>
        <v>0</v>
      </c>
      <c r="BD929" s="131">
        <f>IF(Taula1[[#This Row],[Grup justificat     (fer servir opcions de la llista desplegable)]]=2,AU929,0)</f>
        <v>0</v>
      </c>
      <c r="BE929" s="41"/>
      <c r="BF929" s="131">
        <f>IF(Taula1[[#This Row],[Espai reservat Administració]]=1,AO929,0)</f>
        <v>0</v>
      </c>
      <c r="BG929" s="82">
        <f>IF(Taula1[[#This Row],[Espai reservat Administració]]=2,BA929,0)</f>
        <v>0</v>
      </c>
      <c r="BH929" s="41"/>
      <c r="BI929" s="126">
        <f>IF(Taula1[[#This Row],[Grup justificat     (fer servir opcions de la llista desplegable)]]=1,1,0)</f>
        <v>0</v>
      </c>
      <c r="BJ929" s="126">
        <f>IF(Taula1[[#This Row],[Espai reservat Administració]]=1,1,0)</f>
        <v>0</v>
      </c>
      <c r="BK929" s="111"/>
      <c r="BL929" s="126">
        <f>IF(Taula1[[#This Row],[Grup justificat     (fer servir opcions de la llista desplegable)]]=2,1,0)</f>
        <v>0</v>
      </c>
      <c r="BM929" s="126">
        <f>IF(Taula1[[#This Row],[Espai reservat Administració]]=2,1,0)</f>
        <v>0</v>
      </c>
      <c r="BN929" s="73"/>
      <c r="BO929" s="73"/>
      <c r="BP929" s="73"/>
      <c r="BQ929" s="73"/>
      <c r="BR929" s="73"/>
      <c r="BS929" s="73"/>
      <c r="BT929" s="73"/>
      <c r="BU929" s="73"/>
      <c r="BV929" s="73"/>
      <c r="BW929" s="73"/>
      <c r="BX929" s="73"/>
      <c r="BY929" s="73"/>
      <c r="BZ929" s="73"/>
      <c r="CA929" s="73"/>
      <c r="CB929" s="73"/>
      <c r="CC929" s="73"/>
      <c r="CD929" s="73"/>
      <c r="CE929" s="73"/>
      <c r="CF929" s="73"/>
      <c r="CG929" s="63">
        <f t="shared" si="229"/>
        <v>0</v>
      </c>
      <c r="CH929" s="63">
        <f t="shared" si="230"/>
        <v>0</v>
      </c>
      <c r="CI929" s="73"/>
      <c r="CJ929" s="63">
        <f>IF(Taula1[[#This Row],[Tipus de contracte                                  (fer servir opcions de la llista desplegable)]]="Indefinit",1,0)</f>
        <v>0</v>
      </c>
      <c r="CK929" s="63">
        <f>IF(Taula1[[#This Row],[Tipus de contracte                                  (fer servir opcions de la llista desplegable)]]="Temporal, igual o superior a 6 mesos",1,0)</f>
        <v>0</v>
      </c>
      <c r="CL929" s="63">
        <f>IF(Taula1[[#This Row],[Tipus de contracte                                  (fer servir opcions de la llista desplegable)]]="Substitució per IT",1,0)</f>
        <v>0</v>
      </c>
      <c r="CM929" s="73"/>
      <c r="CN929" s="63">
        <f>IF(Taula1[[#This Row],[Relació llocs de treball]]&gt;=1,1,0)</f>
        <v>0</v>
      </c>
      <c r="CO929" s="73"/>
      <c r="CP929" s="63">
        <f>IF(Taula1[[#This Row],[Identitat de gènere                                                          (fer servir opcions de la llista desplegable)]]="Home",1,0)</f>
        <v>0</v>
      </c>
      <c r="CQ929" s="63">
        <f>IF(Taula1[[#This Row],[Identitat de gènere                                                          (fer servir opcions de la llista desplegable)]]="Dona",1,0)</f>
        <v>0</v>
      </c>
      <c r="CR929" s="63">
        <f>IF(Taula1[[#This Row],[Identitat de gènere                                                          (fer servir opcions de la llista desplegable)]]="No binari",1,0)</f>
        <v>0</v>
      </c>
      <c r="CS929" s="73"/>
      <c r="CT929" s="63">
        <f t="shared" si="224"/>
        <v>0</v>
      </c>
      <c r="CU929" s="64">
        <f t="shared" si="231"/>
        <v>0</v>
      </c>
      <c r="CW929" s="64">
        <f t="shared" si="232"/>
        <v>0</v>
      </c>
      <c r="CX929" s="64">
        <f t="shared" si="233"/>
        <v>0</v>
      </c>
      <c r="CY929" s="64">
        <f t="shared" si="234"/>
        <v>0</v>
      </c>
      <c r="CZ929" s="64">
        <f t="shared" si="235"/>
        <v>0</v>
      </c>
      <c r="DB929" s="64">
        <f t="shared" si="236"/>
        <v>0</v>
      </c>
      <c r="DC929" s="64">
        <f t="shared" si="237"/>
        <v>0</v>
      </c>
      <c r="DD929" s="64">
        <f t="shared" si="238"/>
        <v>0</v>
      </c>
      <c r="DE929" s="64">
        <f t="shared" si="239"/>
        <v>0</v>
      </c>
    </row>
    <row r="930" spans="2:109" x14ac:dyDescent="0.3">
      <c r="B930" s="167"/>
      <c r="C930" s="186"/>
      <c r="D930" s="2"/>
      <c r="E930" s="67"/>
      <c r="F930" s="5"/>
      <c r="G930" s="5"/>
      <c r="H930" s="187"/>
      <c r="I930" s="111" t="str">
        <f ca="1">IF(Taula1[[#This Row],[Data naixement (format dd/mm/aaaa)]]="","0",DATEDIF(Taula1[[#This Row],[Data naixement (format dd/mm/aaaa)]],TODAY(),"Y"))</f>
        <v>0</v>
      </c>
      <c r="J930" s="6"/>
      <c r="K930" s="6"/>
      <c r="L930" s="6"/>
      <c r="M930" s="6"/>
      <c r="N930" s="56"/>
      <c r="O930" s="56"/>
      <c r="P930" s="56"/>
      <c r="Q930" s="6"/>
      <c r="R930" s="7"/>
      <c r="S930" s="143">
        <f>Taula1[[#This Row],[Mesos naturals sencers treballats període justificat (01/01/2023 - 31/03/2023)]]</f>
        <v>0</v>
      </c>
      <c r="T930" s="194">
        <f>Taula1[[#This Row],[Dies treballats període justificat (01/01/2023 - 31/03/2023)              no comptabilitzats com a mes natural sencer]]</f>
        <v>0</v>
      </c>
      <c r="U930" s="12"/>
      <c r="V930" s="7"/>
      <c r="W930" s="188"/>
      <c r="X930" s="188"/>
      <c r="Y930" s="188"/>
      <c r="Z930" s="188"/>
      <c r="AA930" s="190"/>
      <c r="AB930" s="143">
        <f>Taula1[[#This Row],[Grup justificat     (fer servir opcions de la llista desplegable)]]</f>
        <v>0</v>
      </c>
      <c r="AC930" s="182"/>
      <c r="AD930" s="39"/>
      <c r="AE930" s="131">
        <f>ROUND((AF930/100)*756*Taula1[[#This Row],[Mesos naturals sencers treballats període justificat (01/01/2023 - 31/03/2023)]],2)</f>
        <v>0</v>
      </c>
      <c r="AF930" s="81">
        <f>Taula1[[#This Row],[% Jornada segons contracte
(no posar el símbol %) ]]-Taula1[[#This Row],[% Reducció salari per baix rendiment        (no posar el símbol %)]]</f>
        <v>0</v>
      </c>
      <c r="AG930" s="131">
        <f>ROUND((AH930/100)*24.8547945*Taula1[[#This Row],[Dies treballats període justificat (01/01/2023 - 31/03/2023)              no comptabilitzats com a mes natural sencer]],2)</f>
        <v>0</v>
      </c>
      <c r="AH930" s="79">
        <f>Taula1[[#This Row],[% Jornada segons contracte
(no posar el símbol %) ]]-Taula1[[#This Row],[% Reducció salari per baix rendiment        (no posar el símbol %)]]</f>
        <v>0</v>
      </c>
      <c r="AI930" s="131">
        <f t="shared" si="225"/>
        <v>0</v>
      </c>
      <c r="AJ930" s="39"/>
      <c r="AK930" s="131">
        <f>ROUND((AL930/100)*756*Taula1[[#This Row],[Espai reservat Administració  (mesos)]],2)</f>
        <v>0</v>
      </c>
      <c r="AL930" s="81">
        <f>Taula1[[#This Row],[% Jornada segons contracte
(no posar el símbol %) ]]-Taula1[[#This Row],[% Reducció salari per baix rendiment        (no posar el símbol %)]]</f>
        <v>0</v>
      </c>
      <c r="AM930" s="131">
        <f>ROUND((AN930/100)*24.8547945*Taula1[[#This Row],[Espai reservat Administració (dies)]],2)</f>
        <v>0</v>
      </c>
      <c r="AN930" s="79">
        <f>Taula1[[#This Row],[% Jornada segons contracte
(no posar el símbol %) ]]-Taula1[[#This Row],[% Reducció salari per baix rendiment        (no posar el símbol %)]]</f>
        <v>0</v>
      </c>
      <c r="AO930" s="131">
        <f t="shared" si="226"/>
        <v>0</v>
      </c>
      <c r="AP930" s="87"/>
      <c r="AQ930" s="137">
        <f>ROUND((AR930/100)*693*Taula1[[#This Row],[Mesos naturals sencers treballats període justificat (01/01/2023 - 31/03/2023)]],2)</f>
        <v>0</v>
      </c>
      <c r="AR930" s="90">
        <f>Taula1[[#This Row],[% Jornada segons contracte
(no posar el símbol %) ]]-Taula1[[#This Row],[% Reducció salari per baix rendiment        (no posar el símbol %)]]</f>
        <v>0</v>
      </c>
      <c r="AS930" s="137">
        <f>ROUND((AT930/100)*22.78356164*Taula1[[#This Row],[Dies treballats període justificat (01/01/2023 - 31/03/2023)              no comptabilitzats com a mes natural sencer]],2)</f>
        <v>0</v>
      </c>
      <c r="AT930" s="90">
        <f>Taula1[[#This Row],[% Jornada segons contracte
(no posar el símbol %) ]]-Taula1[[#This Row],[% Reducció salari per baix rendiment        (no posar el símbol %)]]</f>
        <v>0</v>
      </c>
      <c r="AU930" s="137">
        <f t="shared" si="227"/>
        <v>0</v>
      </c>
      <c r="AV930" s="87"/>
      <c r="AW930" s="136">
        <f>ROUND((AX930/100)*693*Taula1[[#This Row],[Espai reservat Administració  (mesos)]],2)</f>
        <v>0</v>
      </c>
      <c r="AX930" s="90">
        <f>Taula1[[#This Row],[% Jornada segons contracte
(no posar el símbol %) ]]-Taula1[[#This Row],[% Reducció salari per baix rendiment        (no posar el símbol %)]]</f>
        <v>0</v>
      </c>
      <c r="AY930" s="131">
        <f>ROUND((AZ930/100)*22.78356164*Taula1[[#This Row],[Espai reservat Administració (dies)]],2)</f>
        <v>0</v>
      </c>
      <c r="AZ930" s="81">
        <f>Taula1[[#This Row],[% Jornada segons contracte
(no posar el símbol %) ]]-Taula1[[#This Row],[% Reducció salari per baix rendiment        (no posar el símbol %)]]</f>
        <v>0</v>
      </c>
      <c r="BA930" s="82">
        <f t="shared" si="228"/>
        <v>0</v>
      </c>
      <c r="BB930" s="41"/>
      <c r="BC930" s="131">
        <f>IF(Taula1[[#This Row],[Grup justificat     (fer servir opcions de la llista desplegable)]]=1,AI930,0)</f>
        <v>0</v>
      </c>
      <c r="BD930" s="131">
        <f>IF(Taula1[[#This Row],[Grup justificat     (fer servir opcions de la llista desplegable)]]=2,AU930,0)</f>
        <v>0</v>
      </c>
      <c r="BE930" s="41"/>
      <c r="BF930" s="131">
        <f>IF(Taula1[[#This Row],[Espai reservat Administració]]=1,AO930,0)</f>
        <v>0</v>
      </c>
      <c r="BG930" s="82">
        <f>IF(Taula1[[#This Row],[Espai reservat Administració]]=2,BA930,0)</f>
        <v>0</v>
      </c>
      <c r="BH930" s="41"/>
      <c r="BI930" s="126">
        <f>IF(Taula1[[#This Row],[Grup justificat     (fer servir opcions de la llista desplegable)]]=1,1,0)</f>
        <v>0</v>
      </c>
      <c r="BJ930" s="126">
        <f>IF(Taula1[[#This Row],[Espai reservat Administració]]=1,1,0)</f>
        <v>0</v>
      </c>
      <c r="BK930" s="111"/>
      <c r="BL930" s="126">
        <f>IF(Taula1[[#This Row],[Grup justificat     (fer servir opcions de la llista desplegable)]]=2,1,0)</f>
        <v>0</v>
      </c>
      <c r="BM930" s="126">
        <f>IF(Taula1[[#This Row],[Espai reservat Administració]]=2,1,0)</f>
        <v>0</v>
      </c>
      <c r="BN930" s="73"/>
      <c r="BO930" s="73"/>
      <c r="BP930" s="73"/>
      <c r="BQ930" s="73"/>
      <c r="BR930" s="73"/>
      <c r="BS930" s="73"/>
      <c r="BT930" s="73"/>
      <c r="BU930" s="73"/>
      <c r="BV930" s="73"/>
      <c r="BW930" s="73"/>
      <c r="BX930" s="73"/>
      <c r="BY930" s="73"/>
      <c r="BZ930" s="73"/>
      <c r="CA930" s="73"/>
      <c r="CB930" s="73"/>
      <c r="CC930" s="73"/>
      <c r="CD930" s="73"/>
      <c r="CE930" s="73"/>
      <c r="CF930" s="73"/>
      <c r="CG930" s="63">
        <f t="shared" si="229"/>
        <v>0</v>
      </c>
      <c r="CH930" s="63">
        <f t="shared" si="230"/>
        <v>0</v>
      </c>
      <c r="CI930" s="73"/>
      <c r="CJ930" s="63">
        <f>IF(Taula1[[#This Row],[Tipus de contracte                                  (fer servir opcions de la llista desplegable)]]="Indefinit",1,0)</f>
        <v>0</v>
      </c>
      <c r="CK930" s="63">
        <f>IF(Taula1[[#This Row],[Tipus de contracte                                  (fer servir opcions de la llista desplegable)]]="Temporal, igual o superior a 6 mesos",1,0)</f>
        <v>0</v>
      </c>
      <c r="CL930" s="63">
        <f>IF(Taula1[[#This Row],[Tipus de contracte                                  (fer servir opcions de la llista desplegable)]]="Substitució per IT",1,0)</f>
        <v>0</v>
      </c>
      <c r="CM930" s="73"/>
      <c r="CN930" s="63">
        <f>IF(Taula1[[#This Row],[Relació llocs de treball]]&gt;=1,1,0)</f>
        <v>0</v>
      </c>
      <c r="CO930" s="73"/>
      <c r="CP930" s="63">
        <f>IF(Taula1[[#This Row],[Identitat de gènere                                                          (fer servir opcions de la llista desplegable)]]="Home",1,0)</f>
        <v>0</v>
      </c>
      <c r="CQ930" s="63">
        <f>IF(Taula1[[#This Row],[Identitat de gènere                                                          (fer servir opcions de la llista desplegable)]]="Dona",1,0)</f>
        <v>0</v>
      </c>
      <c r="CR930" s="63">
        <f>IF(Taula1[[#This Row],[Identitat de gènere                                                          (fer servir opcions de la llista desplegable)]]="No binari",1,0)</f>
        <v>0</v>
      </c>
      <c r="CS930" s="73"/>
      <c r="CT930" s="63">
        <f t="shared" si="224"/>
        <v>0</v>
      </c>
      <c r="CU930" s="64">
        <f t="shared" si="231"/>
        <v>0</v>
      </c>
      <c r="CW930" s="64">
        <f t="shared" si="232"/>
        <v>0</v>
      </c>
      <c r="CX930" s="64">
        <f t="shared" si="233"/>
        <v>0</v>
      </c>
      <c r="CY930" s="64">
        <f t="shared" si="234"/>
        <v>0</v>
      </c>
      <c r="CZ930" s="64">
        <f t="shared" si="235"/>
        <v>0</v>
      </c>
      <c r="DB930" s="64">
        <f t="shared" si="236"/>
        <v>0</v>
      </c>
      <c r="DC930" s="64">
        <f t="shared" si="237"/>
        <v>0</v>
      </c>
      <c r="DD930" s="64">
        <f t="shared" si="238"/>
        <v>0</v>
      </c>
      <c r="DE930" s="64">
        <f t="shared" si="239"/>
        <v>0</v>
      </c>
    </row>
    <row r="931" spans="2:109" x14ac:dyDescent="0.3">
      <c r="B931" s="167"/>
      <c r="C931" s="186"/>
      <c r="D931" s="2"/>
      <c r="E931" s="67"/>
      <c r="F931" s="5"/>
      <c r="G931" s="5"/>
      <c r="H931" s="187"/>
      <c r="I931" s="111" t="str">
        <f ca="1">IF(Taula1[[#This Row],[Data naixement (format dd/mm/aaaa)]]="","0",DATEDIF(Taula1[[#This Row],[Data naixement (format dd/mm/aaaa)]],TODAY(),"Y"))</f>
        <v>0</v>
      </c>
      <c r="J931" s="6"/>
      <c r="K931" s="6"/>
      <c r="L931" s="6"/>
      <c r="M931" s="6"/>
      <c r="N931" s="56"/>
      <c r="O931" s="56"/>
      <c r="P931" s="56"/>
      <c r="Q931" s="6"/>
      <c r="R931" s="7"/>
      <c r="S931" s="143">
        <f>Taula1[[#This Row],[Mesos naturals sencers treballats període justificat (01/01/2023 - 31/03/2023)]]</f>
        <v>0</v>
      </c>
      <c r="T931" s="194">
        <f>Taula1[[#This Row],[Dies treballats període justificat (01/01/2023 - 31/03/2023)              no comptabilitzats com a mes natural sencer]]</f>
        <v>0</v>
      </c>
      <c r="U931" s="12"/>
      <c r="V931" s="7"/>
      <c r="W931" s="188"/>
      <c r="X931" s="188"/>
      <c r="Y931" s="188"/>
      <c r="Z931" s="188"/>
      <c r="AA931" s="190"/>
      <c r="AB931" s="143">
        <f>Taula1[[#This Row],[Grup justificat     (fer servir opcions de la llista desplegable)]]</f>
        <v>0</v>
      </c>
      <c r="AC931" s="182"/>
      <c r="AD931" s="39"/>
      <c r="AE931" s="131">
        <f>ROUND((AF931/100)*756*Taula1[[#This Row],[Mesos naturals sencers treballats període justificat (01/01/2023 - 31/03/2023)]],2)</f>
        <v>0</v>
      </c>
      <c r="AF931" s="81">
        <f>Taula1[[#This Row],[% Jornada segons contracte
(no posar el símbol %) ]]-Taula1[[#This Row],[% Reducció salari per baix rendiment        (no posar el símbol %)]]</f>
        <v>0</v>
      </c>
      <c r="AG931" s="131">
        <f>ROUND((AH931/100)*24.8547945*Taula1[[#This Row],[Dies treballats període justificat (01/01/2023 - 31/03/2023)              no comptabilitzats com a mes natural sencer]],2)</f>
        <v>0</v>
      </c>
      <c r="AH931" s="79">
        <f>Taula1[[#This Row],[% Jornada segons contracte
(no posar el símbol %) ]]-Taula1[[#This Row],[% Reducció salari per baix rendiment        (no posar el símbol %)]]</f>
        <v>0</v>
      </c>
      <c r="AI931" s="131">
        <f t="shared" si="225"/>
        <v>0</v>
      </c>
      <c r="AJ931" s="39"/>
      <c r="AK931" s="131">
        <f>ROUND((AL931/100)*756*Taula1[[#This Row],[Espai reservat Administració  (mesos)]],2)</f>
        <v>0</v>
      </c>
      <c r="AL931" s="81">
        <f>Taula1[[#This Row],[% Jornada segons contracte
(no posar el símbol %) ]]-Taula1[[#This Row],[% Reducció salari per baix rendiment        (no posar el símbol %)]]</f>
        <v>0</v>
      </c>
      <c r="AM931" s="131">
        <f>ROUND((AN931/100)*24.8547945*Taula1[[#This Row],[Espai reservat Administració (dies)]],2)</f>
        <v>0</v>
      </c>
      <c r="AN931" s="79">
        <f>Taula1[[#This Row],[% Jornada segons contracte
(no posar el símbol %) ]]-Taula1[[#This Row],[% Reducció salari per baix rendiment        (no posar el símbol %)]]</f>
        <v>0</v>
      </c>
      <c r="AO931" s="131">
        <f t="shared" si="226"/>
        <v>0</v>
      </c>
      <c r="AP931" s="87"/>
      <c r="AQ931" s="137">
        <f>ROUND((AR931/100)*693*Taula1[[#This Row],[Mesos naturals sencers treballats període justificat (01/01/2023 - 31/03/2023)]],2)</f>
        <v>0</v>
      </c>
      <c r="AR931" s="90">
        <f>Taula1[[#This Row],[% Jornada segons contracte
(no posar el símbol %) ]]-Taula1[[#This Row],[% Reducció salari per baix rendiment        (no posar el símbol %)]]</f>
        <v>0</v>
      </c>
      <c r="AS931" s="137">
        <f>ROUND((AT931/100)*22.78356164*Taula1[[#This Row],[Dies treballats període justificat (01/01/2023 - 31/03/2023)              no comptabilitzats com a mes natural sencer]],2)</f>
        <v>0</v>
      </c>
      <c r="AT931" s="90">
        <f>Taula1[[#This Row],[% Jornada segons contracte
(no posar el símbol %) ]]-Taula1[[#This Row],[% Reducció salari per baix rendiment        (no posar el símbol %)]]</f>
        <v>0</v>
      </c>
      <c r="AU931" s="137">
        <f t="shared" si="227"/>
        <v>0</v>
      </c>
      <c r="AV931" s="87"/>
      <c r="AW931" s="136">
        <f>ROUND((AX931/100)*693*Taula1[[#This Row],[Espai reservat Administració  (mesos)]],2)</f>
        <v>0</v>
      </c>
      <c r="AX931" s="90">
        <f>Taula1[[#This Row],[% Jornada segons contracte
(no posar el símbol %) ]]-Taula1[[#This Row],[% Reducció salari per baix rendiment        (no posar el símbol %)]]</f>
        <v>0</v>
      </c>
      <c r="AY931" s="131">
        <f>ROUND((AZ931/100)*22.78356164*Taula1[[#This Row],[Espai reservat Administració (dies)]],2)</f>
        <v>0</v>
      </c>
      <c r="AZ931" s="81">
        <f>Taula1[[#This Row],[% Jornada segons contracte
(no posar el símbol %) ]]-Taula1[[#This Row],[% Reducció salari per baix rendiment        (no posar el símbol %)]]</f>
        <v>0</v>
      </c>
      <c r="BA931" s="82">
        <f t="shared" si="228"/>
        <v>0</v>
      </c>
      <c r="BB931" s="41"/>
      <c r="BC931" s="131">
        <f>IF(Taula1[[#This Row],[Grup justificat     (fer servir opcions de la llista desplegable)]]=1,AI931,0)</f>
        <v>0</v>
      </c>
      <c r="BD931" s="131">
        <f>IF(Taula1[[#This Row],[Grup justificat     (fer servir opcions de la llista desplegable)]]=2,AU931,0)</f>
        <v>0</v>
      </c>
      <c r="BE931" s="41"/>
      <c r="BF931" s="131">
        <f>IF(Taula1[[#This Row],[Espai reservat Administració]]=1,AO931,0)</f>
        <v>0</v>
      </c>
      <c r="BG931" s="82">
        <f>IF(Taula1[[#This Row],[Espai reservat Administració]]=2,BA931,0)</f>
        <v>0</v>
      </c>
      <c r="BH931" s="41"/>
      <c r="BI931" s="126">
        <f>IF(Taula1[[#This Row],[Grup justificat     (fer servir opcions de la llista desplegable)]]=1,1,0)</f>
        <v>0</v>
      </c>
      <c r="BJ931" s="126">
        <f>IF(Taula1[[#This Row],[Espai reservat Administració]]=1,1,0)</f>
        <v>0</v>
      </c>
      <c r="BK931" s="111"/>
      <c r="BL931" s="126">
        <f>IF(Taula1[[#This Row],[Grup justificat     (fer servir opcions de la llista desplegable)]]=2,1,0)</f>
        <v>0</v>
      </c>
      <c r="BM931" s="126">
        <f>IF(Taula1[[#This Row],[Espai reservat Administració]]=2,1,0)</f>
        <v>0</v>
      </c>
      <c r="BN931" s="73"/>
      <c r="BO931" s="73"/>
      <c r="BP931" s="73"/>
      <c r="BQ931" s="73"/>
      <c r="BR931" s="73"/>
      <c r="BS931" s="73"/>
      <c r="BT931" s="73"/>
      <c r="BU931" s="73"/>
      <c r="BV931" s="73"/>
      <c r="BW931" s="73"/>
      <c r="BX931" s="73"/>
      <c r="BY931" s="73"/>
      <c r="BZ931" s="73"/>
      <c r="CA931" s="73"/>
      <c r="CB931" s="73"/>
      <c r="CC931" s="73"/>
      <c r="CD931" s="73"/>
      <c r="CE931" s="73"/>
      <c r="CF931" s="73"/>
      <c r="CG931" s="63">
        <f t="shared" si="229"/>
        <v>0</v>
      </c>
      <c r="CH931" s="63">
        <f t="shared" si="230"/>
        <v>0</v>
      </c>
      <c r="CI931" s="73"/>
      <c r="CJ931" s="63">
        <f>IF(Taula1[[#This Row],[Tipus de contracte                                  (fer servir opcions de la llista desplegable)]]="Indefinit",1,0)</f>
        <v>0</v>
      </c>
      <c r="CK931" s="63">
        <f>IF(Taula1[[#This Row],[Tipus de contracte                                  (fer servir opcions de la llista desplegable)]]="Temporal, igual o superior a 6 mesos",1,0)</f>
        <v>0</v>
      </c>
      <c r="CL931" s="63">
        <f>IF(Taula1[[#This Row],[Tipus de contracte                                  (fer servir opcions de la llista desplegable)]]="Substitució per IT",1,0)</f>
        <v>0</v>
      </c>
      <c r="CM931" s="73"/>
      <c r="CN931" s="63">
        <f>IF(Taula1[[#This Row],[Relació llocs de treball]]&gt;=1,1,0)</f>
        <v>0</v>
      </c>
      <c r="CO931" s="73"/>
      <c r="CP931" s="63">
        <f>IF(Taula1[[#This Row],[Identitat de gènere                                                          (fer servir opcions de la llista desplegable)]]="Home",1,0)</f>
        <v>0</v>
      </c>
      <c r="CQ931" s="63">
        <f>IF(Taula1[[#This Row],[Identitat de gènere                                                          (fer servir opcions de la llista desplegable)]]="Dona",1,0)</f>
        <v>0</v>
      </c>
      <c r="CR931" s="63">
        <f>IF(Taula1[[#This Row],[Identitat de gènere                                                          (fer servir opcions de la llista desplegable)]]="No binari",1,0)</f>
        <v>0</v>
      </c>
      <c r="CS931" s="73"/>
      <c r="CT931" s="63">
        <f t="shared" si="224"/>
        <v>0</v>
      </c>
      <c r="CU931" s="64">
        <f t="shared" si="231"/>
        <v>0</v>
      </c>
      <c r="CW931" s="64">
        <f t="shared" si="232"/>
        <v>0</v>
      </c>
      <c r="CX931" s="64">
        <f t="shared" si="233"/>
        <v>0</v>
      </c>
      <c r="CY931" s="64">
        <f t="shared" si="234"/>
        <v>0</v>
      </c>
      <c r="CZ931" s="64">
        <f t="shared" si="235"/>
        <v>0</v>
      </c>
      <c r="DB931" s="64">
        <f t="shared" si="236"/>
        <v>0</v>
      </c>
      <c r="DC931" s="64">
        <f t="shared" si="237"/>
        <v>0</v>
      </c>
      <c r="DD931" s="64">
        <f t="shared" si="238"/>
        <v>0</v>
      </c>
      <c r="DE931" s="64">
        <f t="shared" si="239"/>
        <v>0</v>
      </c>
    </row>
    <row r="932" spans="2:109" x14ac:dyDescent="0.3">
      <c r="B932" s="167"/>
      <c r="C932" s="186"/>
      <c r="D932" s="2"/>
      <c r="E932" s="67"/>
      <c r="F932" s="5"/>
      <c r="G932" s="5"/>
      <c r="H932" s="187"/>
      <c r="I932" s="111" t="str">
        <f ca="1">IF(Taula1[[#This Row],[Data naixement (format dd/mm/aaaa)]]="","0",DATEDIF(Taula1[[#This Row],[Data naixement (format dd/mm/aaaa)]],TODAY(),"Y"))</f>
        <v>0</v>
      </c>
      <c r="J932" s="6"/>
      <c r="K932" s="6"/>
      <c r="L932" s="6"/>
      <c r="M932" s="6"/>
      <c r="N932" s="56"/>
      <c r="O932" s="56"/>
      <c r="P932" s="56"/>
      <c r="Q932" s="6"/>
      <c r="R932" s="7"/>
      <c r="S932" s="143">
        <f>Taula1[[#This Row],[Mesos naturals sencers treballats període justificat (01/01/2023 - 31/03/2023)]]</f>
        <v>0</v>
      </c>
      <c r="T932" s="194">
        <f>Taula1[[#This Row],[Dies treballats període justificat (01/01/2023 - 31/03/2023)              no comptabilitzats com a mes natural sencer]]</f>
        <v>0</v>
      </c>
      <c r="U932" s="12"/>
      <c r="V932" s="7"/>
      <c r="W932" s="188"/>
      <c r="X932" s="188"/>
      <c r="Y932" s="188"/>
      <c r="Z932" s="188"/>
      <c r="AA932" s="190"/>
      <c r="AB932" s="143">
        <f>Taula1[[#This Row],[Grup justificat     (fer servir opcions de la llista desplegable)]]</f>
        <v>0</v>
      </c>
      <c r="AC932" s="182"/>
      <c r="AD932" s="39"/>
      <c r="AE932" s="131">
        <f>ROUND((AF932/100)*756*Taula1[[#This Row],[Mesos naturals sencers treballats període justificat (01/01/2023 - 31/03/2023)]],2)</f>
        <v>0</v>
      </c>
      <c r="AF932" s="81">
        <f>Taula1[[#This Row],[% Jornada segons contracte
(no posar el símbol %) ]]-Taula1[[#This Row],[% Reducció salari per baix rendiment        (no posar el símbol %)]]</f>
        <v>0</v>
      </c>
      <c r="AG932" s="131">
        <f>ROUND((AH932/100)*24.8547945*Taula1[[#This Row],[Dies treballats període justificat (01/01/2023 - 31/03/2023)              no comptabilitzats com a mes natural sencer]],2)</f>
        <v>0</v>
      </c>
      <c r="AH932" s="79">
        <f>Taula1[[#This Row],[% Jornada segons contracte
(no posar el símbol %) ]]-Taula1[[#This Row],[% Reducció salari per baix rendiment        (no posar el símbol %)]]</f>
        <v>0</v>
      </c>
      <c r="AI932" s="131">
        <f t="shared" si="225"/>
        <v>0</v>
      </c>
      <c r="AJ932" s="39"/>
      <c r="AK932" s="131">
        <f>ROUND((AL932/100)*756*Taula1[[#This Row],[Espai reservat Administració  (mesos)]],2)</f>
        <v>0</v>
      </c>
      <c r="AL932" s="81">
        <f>Taula1[[#This Row],[% Jornada segons contracte
(no posar el símbol %) ]]-Taula1[[#This Row],[% Reducció salari per baix rendiment        (no posar el símbol %)]]</f>
        <v>0</v>
      </c>
      <c r="AM932" s="131">
        <f>ROUND((AN932/100)*24.8547945*Taula1[[#This Row],[Espai reservat Administració (dies)]],2)</f>
        <v>0</v>
      </c>
      <c r="AN932" s="79">
        <f>Taula1[[#This Row],[% Jornada segons contracte
(no posar el símbol %) ]]-Taula1[[#This Row],[% Reducció salari per baix rendiment        (no posar el símbol %)]]</f>
        <v>0</v>
      </c>
      <c r="AO932" s="131">
        <f t="shared" si="226"/>
        <v>0</v>
      </c>
      <c r="AP932" s="87"/>
      <c r="AQ932" s="137">
        <f>ROUND((AR932/100)*693*Taula1[[#This Row],[Mesos naturals sencers treballats període justificat (01/01/2023 - 31/03/2023)]],2)</f>
        <v>0</v>
      </c>
      <c r="AR932" s="90">
        <f>Taula1[[#This Row],[% Jornada segons contracte
(no posar el símbol %) ]]-Taula1[[#This Row],[% Reducció salari per baix rendiment        (no posar el símbol %)]]</f>
        <v>0</v>
      </c>
      <c r="AS932" s="137">
        <f>ROUND((AT932/100)*22.78356164*Taula1[[#This Row],[Dies treballats període justificat (01/01/2023 - 31/03/2023)              no comptabilitzats com a mes natural sencer]],2)</f>
        <v>0</v>
      </c>
      <c r="AT932" s="90">
        <f>Taula1[[#This Row],[% Jornada segons contracte
(no posar el símbol %) ]]-Taula1[[#This Row],[% Reducció salari per baix rendiment        (no posar el símbol %)]]</f>
        <v>0</v>
      </c>
      <c r="AU932" s="137">
        <f t="shared" si="227"/>
        <v>0</v>
      </c>
      <c r="AV932" s="87"/>
      <c r="AW932" s="136">
        <f>ROUND((AX932/100)*693*Taula1[[#This Row],[Espai reservat Administració  (mesos)]],2)</f>
        <v>0</v>
      </c>
      <c r="AX932" s="90">
        <f>Taula1[[#This Row],[% Jornada segons contracte
(no posar el símbol %) ]]-Taula1[[#This Row],[% Reducció salari per baix rendiment        (no posar el símbol %)]]</f>
        <v>0</v>
      </c>
      <c r="AY932" s="131">
        <f>ROUND((AZ932/100)*22.78356164*Taula1[[#This Row],[Espai reservat Administració (dies)]],2)</f>
        <v>0</v>
      </c>
      <c r="AZ932" s="81">
        <f>Taula1[[#This Row],[% Jornada segons contracte
(no posar el símbol %) ]]-Taula1[[#This Row],[% Reducció salari per baix rendiment        (no posar el símbol %)]]</f>
        <v>0</v>
      </c>
      <c r="BA932" s="82">
        <f t="shared" si="228"/>
        <v>0</v>
      </c>
      <c r="BB932" s="41"/>
      <c r="BC932" s="131">
        <f>IF(Taula1[[#This Row],[Grup justificat     (fer servir opcions de la llista desplegable)]]=1,AI932,0)</f>
        <v>0</v>
      </c>
      <c r="BD932" s="131">
        <f>IF(Taula1[[#This Row],[Grup justificat     (fer servir opcions de la llista desplegable)]]=2,AU932,0)</f>
        <v>0</v>
      </c>
      <c r="BE932" s="41"/>
      <c r="BF932" s="131">
        <f>IF(Taula1[[#This Row],[Espai reservat Administració]]=1,AO932,0)</f>
        <v>0</v>
      </c>
      <c r="BG932" s="82">
        <f>IF(Taula1[[#This Row],[Espai reservat Administració]]=2,BA932,0)</f>
        <v>0</v>
      </c>
      <c r="BH932" s="41"/>
      <c r="BI932" s="126">
        <f>IF(Taula1[[#This Row],[Grup justificat     (fer servir opcions de la llista desplegable)]]=1,1,0)</f>
        <v>0</v>
      </c>
      <c r="BJ932" s="126">
        <f>IF(Taula1[[#This Row],[Espai reservat Administració]]=1,1,0)</f>
        <v>0</v>
      </c>
      <c r="BK932" s="111"/>
      <c r="BL932" s="126">
        <f>IF(Taula1[[#This Row],[Grup justificat     (fer servir opcions de la llista desplegable)]]=2,1,0)</f>
        <v>0</v>
      </c>
      <c r="BM932" s="126">
        <f>IF(Taula1[[#This Row],[Espai reservat Administració]]=2,1,0)</f>
        <v>0</v>
      </c>
      <c r="BN932" s="73"/>
      <c r="BO932" s="73"/>
      <c r="BP932" s="73"/>
      <c r="BQ932" s="73"/>
      <c r="BR932" s="73"/>
      <c r="BS932" s="73"/>
      <c r="BT932" s="73"/>
      <c r="BU932" s="73"/>
      <c r="BV932" s="73"/>
      <c r="BW932" s="73"/>
      <c r="BX932" s="73"/>
      <c r="BY932" s="73"/>
      <c r="BZ932" s="73"/>
      <c r="CA932" s="73"/>
      <c r="CB932" s="73"/>
      <c r="CC932" s="73"/>
      <c r="CD932" s="73"/>
      <c r="CE932" s="73"/>
      <c r="CF932" s="73"/>
      <c r="CG932" s="63">
        <f t="shared" si="229"/>
        <v>0</v>
      </c>
      <c r="CH932" s="63">
        <f t="shared" si="230"/>
        <v>0</v>
      </c>
      <c r="CI932" s="73"/>
      <c r="CJ932" s="63">
        <f>IF(Taula1[[#This Row],[Tipus de contracte                                  (fer servir opcions de la llista desplegable)]]="Indefinit",1,0)</f>
        <v>0</v>
      </c>
      <c r="CK932" s="63">
        <f>IF(Taula1[[#This Row],[Tipus de contracte                                  (fer servir opcions de la llista desplegable)]]="Temporal, igual o superior a 6 mesos",1,0)</f>
        <v>0</v>
      </c>
      <c r="CL932" s="63">
        <f>IF(Taula1[[#This Row],[Tipus de contracte                                  (fer servir opcions de la llista desplegable)]]="Substitució per IT",1,0)</f>
        <v>0</v>
      </c>
      <c r="CM932" s="73"/>
      <c r="CN932" s="63">
        <f>IF(Taula1[[#This Row],[Relació llocs de treball]]&gt;=1,1,0)</f>
        <v>0</v>
      </c>
      <c r="CO932" s="73"/>
      <c r="CP932" s="63">
        <f>IF(Taula1[[#This Row],[Identitat de gènere                                                          (fer servir opcions de la llista desplegable)]]="Home",1,0)</f>
        <v>0</v>
      </c>
      <c r="CQ932" s="63">
        <f>IF(Taula1[[#This Row],[Identitat de gènere                                                          (fer servir opcions de la llista desplegable)]]="Dona",1,0)</f>
        <v>0</v>
      </c>
      <c r="CR932" s="63">
        <f>IF(Taula1[[#This Row],[Identitat de gènere                                                          (fer servir opcions de la llista desplegable)]]="No binari",1,0)</f>
        <v>0</v>
      </c>
      <c r="CS932" s="73"/>
      <c r="CT932" s="63">
        <f t="shared" si="224"/>
        <v>0</v>
      </c>
      <c r="CU932" s="64">
        <f t="shared" si="231"/>
        <v>0</v>
      </c>
      <c r="CW932" s="64">
        <f t="shared" si="232"/>
        <v>0</v>
      </c>
      <c r="CX932" s="64">
        <f t="shared" si="233"/>
        <v>0</v>
      </c>
      <c r="CY932" s="64">
        <f t="shared" si="234"/>
        <v>0</v>
      </c>
      <c r="CZ932" s="64">
        <f t="shared" si="235"/>
        <v>0</v>
      </c>
      <c r="DB932" s="64">
        <f t="shared" si="236"/>
        <v>0</v>
      </c>
      <c r="DC932" s="64">
        <f t="shared" si="237"/>
        <v>0</v>
      </c>
      <c r="DD932" s="64">
        <f t="shared" si="238"/>
        <v>0</v>
      </c>
      <c r="DE932" s="64">
        <f t="shared" si="239"/>
        <v>0</v>
      </c>
    </row>
    <row r="933" spans="2:109" x14ac:dyDescent="0.3">
      <c r="B933" s="167"/>
      <c r="C933" s="186"/>
      <c r="D933" s="2"/>
      <c r="E933" s="67"/>
      <c r="F933" s="5"/>
      <c r="G933" s="5"/>
      <c r="H933" s="187"/>
      <c r="I933" s="111" t="str">
        <f ca="1">IF(Taula1[[#This Row],[Data naixement (format dd/mm/aaaa)]]="","0",DATEDIF(Taula1[[#This Row],[Data naixement (format dd/mm/aaaa)]],TODAY(),"Y"))</f>
        <v>0</v>
      </c>
      <c r="J933" s="6"/>
      <c r="K933" s="6"/>
      <c r="L933" s="6"/>
      <c r="M933" s="6"/>
      <c r="N933" s="56"/>
      <c r="O933" s="56"/>
      <c r="P933" s="56"/>
      <c r="Q933" s="6"/>
      <c r="R933" s="7"/>
      <c r="S933" s="143">
        <f>Taula1[[#This Row],[Mesos naturals sencers treballats període justificat (01/01/2023 - 31/03/2023)]]</f>
        <v>0</v>
      </c>
      <c r="T933" s="194">
        <f>Taula1[[#This Row],[Dies treballats període justificat (01/01/2023 - 31/03/2023)              no comptabilitzats com a mes natural sencer]]</f>
        <v>0</v>
      </c>
      <c r="U933" s="12"/>
      <c r="V933" s="7"/>
      <c r="W933" s="188"/>
      <c r="X933" s="188"/>
      <c r="Y933" s="188"/>
      <c r="Z933" s="188"/>
      <c r="AA933" s="190"/>
      <c r="AB933" s="143">
        <f>Taula1[[#This Row],[Grup justificat     (fer servir opcions de la llista desplegable)]]</f>
        <v>0</v>
      </c>
      <c r="AC933" s="182"/>
      <c r="AD933" s="39"/>
      <c r="AE933" s="131">
        <f>ROUND((AF933/100)*756*Taula1[[#This Row],[Mesos naturals sencers treballats període justificat (01/01/2023 - 31/03/2023)]],2)</f>
        <v>0</v>
      </c>
      <c r="AF933" s="81">
        <f>Taula1[[#This Row],[% Jornada segons contracte
(no posar el símbol %) ]]-Taula1[[#This Row],[% Reducció salari per baix rendiment        (no posar el símbol %)]]</f>
        <v>0</v>
      </c>
      <c r="AG933" s="131">
        <f>ROUND((AH933/100)*24.8547945*Taula1[[#This Row],[Dies treballats període justificat (01/01/2023 - 31/03/2023)              no comptabilitzats com a mes natural sencer]],2)</f>
        <v>0</v>
      </c>
      <c r="AH933" s="79">
        <f>Taula1[[#This Row],[% Jornada segons contracte
(no posar el símbol %) ]]-Taula1[[#This Row],[% Reducció salari per baix rendiment        (no posar el símbol %)]]</f>
        <v>0</v>
      </c>
      <c r="AI933" s="131">
        <f t="shared" si="225"/>
        <v>0</v>
      </c>
      <c r="AJ933" s="39"/>
      <c r="AK933" s="131">
        <f>ROUND((AL933/100)*756*Taula1[[#This Row],[Espai reservat Administració  (mesos)]],2)</f>
        <v>0</v>
      </c>
      <c r="AL933" s="81">
        <f>Taula1[[#This Row],[% Jornada segons contracte
(no posar el símbol %) ]]-Taula1[[#This Row],[% Reducció salari per baix rendiment        (no posar el símbol %)]]</f>
        <v>0</v>
      </c>
      <c r="AM933" s="131">
        <f>ROUND((AN933/100)*24.8547945*Taula1[[#This Row],[Espai reservat Administració (dies)]],2)</f>
        <v>0</v>
      </c>
      <c r="AN933" s="79">
        <f>Taula1[[#This Row],[% Jornada segons contracte
(no posar el símbol %) ]]-Taula1[[#This Row],[% Reducció salari per baix rendiment        (no posar el símbol %)]]</f>
        <v>0</v>
      </c>
      <c r="AO933" s="131">
        <f t="shared" si="226"/>
        <v>0</v>
      </c>
      <c r="AP933" s="87"/>
      <c r="AQ933" s="137">
        <f>ROUND((AR933/100)*693*Taula1[[#This Row],[Mesos naturals sencers treballats període justificat (01/01/2023 - 31/03/2023)]],2)</f>
        <v>0</v>
      </c>
      <c r="AR933" s="90">
        <f>Taula1[[#This Row],[% Jornada segons contracte
(no posar el símbol %) ]]-Taula1[[#This Row],[% Reducció salari per baix rendiment        (no posar el símbol %)]]</f>
        <v>0</v>
      </c>
      <c r="AS933" s="137">
        <f>ROUND((AT933/100)*22.78356164*Taula1[[#This Row],[Dies treballats període justificat (01/01/2023 - 31/03/2023)              no comptabilitzats com a mes natural sencer]],2)</f>
        <v>0</v>
      </c>
      <c r="AT933" s="90">
        <f>Taula1[[#This Row],[% Jornada segons contracte
(no posar el símbol %) ]]-Taula1[[#This Row],[% Reducció salari per baix rendiment        (no posar el símbol %)]]</f>
        <v>0</v>
      </c>
      <c r="AU933" s="137">
        <f t="shared" si="227"/>
        <v>0</v>
      </c>
      <c r="AV933" s="87"/>
      <c r="AW933" s="136">
        <f>ROUND((AX933/100)*693*Taula1[[#This Row],[Espai reservat Administració  (mesos)]],2)</f>
        <v>0</v>
      </c>
      <c r="AX933" s="90">
        <f>Taula1[[#This Row],[% Jornada segons contracte
(no posar el símbol %) ]]-Taula1[[#This Row],[% Reducció salari per baix rendiment        (no posar el símbol %)]]</f>
        <v>0</v>
      </c>
      <c r="AY933" s="131">
        <f>ROUND((AZ933/100)*22.78356164*Taula1[[#This Row],[Espai reservat Administració (dies)]],2)</f>
        <v>0</v>
      </c>
      <c r="AZ933" s="81">
        <f>Taula1[[#This Row],[% Jornada segons contracte
(no posar el símbol %) ]]-Taula1[[#This Row],[% Reducció salari per baix rendiment        (no posar el símbol %)]]</f>
        <v>0</v>
      </c>
      <c r="BA933" s="82">
        <f t="shared" si="228"/>
        <v>0</v>
      </c>
      <c r="BB933" s="41"/>
      <c r="BC933" s="131">
        <f>IF(Taula1[[#This Row],[Grup justificat     (fer servir opcions de la llista desplegable)]]=1,AI933,0)</f>
        <v>0</v>
      </c>
      <c r="BD933" s="131">
        <f>IF(Taula1[[#This Row],[Grup justificat     (fer servir opcions de la llista desplegable)]]=2,AU933,0)</f>
        <v>0</v>
      </c>
      <c r="BE933" s="41"/>
      <c r="BF933" s="131">
        <f>IF(Taula1[[#This Row],[Espai reservat Administració]]=1,AO933,0)</f>
        <v>0</v>
      </c>
      <c r="BG933" s="82">
        <f>IF(Taula1[[#This Row],[Espai reservat Administració]]=2,BA933,0)</f>
        <v>0</v>
      </c>
      <c r="BH933" s="41"/>
      <c r="BI933" s="126">
        <f>IF(Taula1[[#This Row],[Grup justificat     (fer servir opcions de la llista desplegable)]]=1,1,0)</f>
        <v>0</v>
      </c>
      <c r="BJ933" s="126">
        <f>IF(Taula1[[#This Row],[Espai reservat Administració]]=1,1,0)</f>
        <v>0</v>
      </c>
      <c r="BK933" s="111"/>
      <c r="BL933" s="126">
        <f>IF(Taula1[[#This Row],[Grup justificat     (fer servir opcions de la llista desplegable)]]=2,1,0)</f>
        <v>0</v>
      </c>
      <c r="BM933" s="126">
        <f>IF(Taula1[[#This Row],[Espai reservat Administració]]=2,1,0)</f>
        <v>0</v>
      </c>
      <c r="BN933" s="73"/>
      <c r="BO933" s="73"/>
      <c r="BP933" s="73"/>
      <c r="BQ933" s="73"/>
      <c r="BR933" s="73"/>
      <c r="BS933" s="73"/>
      <c r="BT933" s="73"/>
      <c r="BU933" s="73"/>
      <c r="BV933" s="73"/>
      <c r="BW933" s="73"/>
      <c r="BX933" s="73"/>
      <c r="BY933" s="73"/>
      <c r="BZ933" s="73"/>
      <c r="CA933" s="73"/>
      <c r="CB933" s="73"/>
      <c r="CC933" s="73"/>
      <c r="CD933" s="73"/>
      <c r="CE933" s="73"/>
      <c r="CF933" s="73"/>
      <c r="CG933" s="63">
        <f t="shared" si="229"/>
        <v>0</v>
      </c>
      <c r="CH933" s="63">
        <f t="shared" si="230"/>
        <v>0</v>
      </c>
      <c r="CI933" s="73"/>
      <c r="CJ933" s="63">
        <f>IF(Taula1[[#This Row],[Tipus de contracte                                  (fer servir opcions de la llista desplegable)]]="Indefinit",1,0)</f>
        <v>0</v>
      </c>
      <c r="CK933" s="63">
        <f>IF(Taula1[[#This Row],[Tipus de contracte                                  (fer servir opcions de la llista desplegable)]]="Temporal, igual o superior a 6 mesos",1,0)</f>
        <v>0</v>
      </c>
      <c r="CL933" s="63">
        <f>IF(Taula1[[#This Row],[Tipus de contracte                                  (fer servir opcions de la llista desplegable)]]="Substitució per IT",1,0)</f>
        <v>0</v>
      </c>
      <c r="CM933" s="73"/>
      <c r="CN933" s="63">
        <f>IF(Taula1[[#This Row],[Relació llocs de treball]]&gt;=1,1,0)</f>
        <v>0</v>
      </c>
      <c r="CO933" s="73"/>
      <c r="CP933" s="63">
        <f>IF(Taula1[[#This Row],[Identitat de gènere                                                          (fer servir opcions de la llista desplegable)]]="Home",1,0)</f>
        <v>0</v>
      </c>
      <c r="CQ933" s="63">
        <f>IF(Taula1[[#This Row],[Identitat de gènere                                                          (fer servir opcions de la llista desplegable)]]="Dona",1,0)</f>
        <v>0</v>
      </c>
      <c r="CR933" s="63">
        <f>IF(Taula1[[#This Row],[Identitat de gènere                                                          (fer servir opcions de la llista desplegable)]]="No binari",1,0)</f>
        <v>0</v>
      </c>
      <c r="CS933" s="73"/>
      <c r="CT933" s="63">
        <f t="shared" si="224"/>
        <v>0</v>
      </c>
      <c r="CU933" s="64">
        <f t="shared" si="231"/>
        <v>0</v>
      </c>
      <c r="CW933" s="64">
        <f t="shared" si="232"/>
        <v>0</v>
      </c>
      <c r="CX933" s="64">
        <f t="shared" si="233"/>
        <v>0</v>
      </c>
      <c r="CY933" s="64">
        <f t="shared" si="234"/>
        <v>0</v>
      </c>
      <c r="CZ933" s="64">
        <f t="shared" si="235"/>
        <v>0</v>
      </c>
      <c r="DB933" s="64">
        <f t="shared" si="236"/>
        <v>0</v>
      </c>
      <c r="DC933" s="64">
        <f t="shared" si="237"/>
        <v>0</v>
      </c>
      <c r="DD933" s="64">
        <f t="shared" si="238"/>
        <v>0</v>
      </c>
      <c r="DE933" s="64">
        <f t="shared" si="239"/>
        <v>0</v>
      </c>
    </row>
    <row r="934" spans="2:109" x14ac:dyDescent="0.3">
      <c r="B934" s="167"/>
      <c r="C934" s="186"/>
      <c r="D934" s="2"/>
      <c r="E934" s="67"/>
      <c r="F934" s="5"/>
      <c r="G934" s="5"/>
      <c r="H934" s="187"/>
      <c r="I934" s="111" t="str">
        <f ca="1">IF(Taula1[[#This Row],[Data naixement (format dd/mm/aaaa)]]="","0",DATEDIF(Taula1[[#This Row],[Data naixement (format dd/mm/aaaa)]],TODAY(),"Y"))</f>
        <v>0</v>
      </c>
      <c r="J934" s="6"/>
      <c r="K934" s="6"/>
      <c r="L934" s="6"/>
      <c r="M934" s="6"/>
      <c r="N934" s="56"/>
      <c r="O934" s="56"/>
      <c r="P934" s="56"/>
      <c r="Q934" s="6"/>
      <c r="R934" s="7"/>
      <c r="S934" s="143">
        <f>Taula1[[#This Row],[Mesos naturals sencers treballats període justificat (01/01/2023 - 31/03/2023)]]</f>
        <v>0</v>
      </c>
      <c r="T934" s="194">
        <f>Taula1[[#This Row],[Dies treballats període justificat (01/01/2023 - 31/03/2023)              no comptabilitzats com a mes natural sencer]]</f>
        <v>0</v>
      </c>
      <c r="U934" s="12"/>
      <c r="V934" s="7"/>
      <c r="W934" s="188"/>
      <c r="X934" s="188"/>
      <c r="Y934" s="188"/>
      <c r="Z934" s="188"/>
      <c r="AA934" s="190"/>
      <c r="AB934" s="143">
        <f>Taula1[[#This Row],[Grup justificat     (fer servir opcions de la llista desplegable)]]</f>
        <v>0</v>
      </c>
      <c r="AC934" s="182"/>
      <c r="AD934" s="39"/>
      <c r="AE934" s="131">
        <f>ROUND((AF934/100)*756*Taula1[[#This Row],[Mesos naturals sencers treballats període justificat (01/01/2023 - 31/03/2023)]],2)</f>
        <v>0</v>
      </c>
      <c r="AF934" s="81">
        <f>Taula1[[#This Row],[% Jornada segons contracte
(no posar el símbol %) ]]-Taula1[[#This Row],[% Reducció salari per baix rendiment        (no posar el símbol %)]]</f>
        <v>0</v>
      </c>
      <c r="AG934" s="131">
        <f>ROUND((AH934/100)*24.8547945*Taula1[[#This Row],[Dies treballats període justificat (01/01/2023 - 31/03/2023)              no comptabilitzats com a mes natural sencer]],2)</f>
        <v>0</v>
      </c>
      <c r="AH934" s="79">
        <f>Taula1[[#This Row],[% Jornada segons contracte
(no posar el símbol %) ]]-Taula1[[#This Row],[% Reducció salari per baix rendiment        (no posar el símbol %)]]</f>
        <v>0</v>
      </c>
      <c r="AI934" s="131">
        <f t="shared" si="225"/>
        <v>0</v>
      </c>
      <c r="AJ934" s="39"/>
      <c r="AK934" s="131">
        <f>ROUND((AL934/100)*756*Taula1[[#This Row],[Espai reservat Administració  (mesos)]],2)</f>
        <v>0</v>
      </c>
      <c r="AL934" s="81">
        <f>Taula1[[#This Row],[% Jornada segons contracte
(no posar el símbol %) ]]-Taula1[[#This Row],[% Reducció salari per baix rendiment        (no posar el símbol %)]]</f>
        <v>0</v>
      </c>
      <c r="AM934" s="131">
        <f>ROUND((AN934/100)*24.8547945*Taula1[[#This Row],[Espai reservat Administració (dies)]],2)</f>
        <v>0</v>
      </c>
      <c r="AN934" s="79">
        <f>Taula1[[#This Row],[% Jornada segons contracte
(no posar el símbol %) ]]-Taula1[[#This Row],[% Reducció salari per baix rendiment        (no posar el símbol %)]]</f>
        <v>0</v>
      </c>
      <c r="AO934" s="131">
        <f t="shared" si="226"/>
        <v>0</v>
      </c>
      <c r="AP934" s="87"/>
      <c r="AQ934" s="137">
        <f>ROUND((AR934/100)*693*Taula1[[#This Row],[Mesos naturals sencers treballats període justificat (01/01/2023 - 31/03/2023)]],2)</f>
        <v>0</v>
      </c>
      <c r="AR934" s="90">
        <f>Taula1[[#This Row],[% Jornada segons contracte
(no posar el símbol %) ]]-Taula1[[#This Row],[% Reducció salari per baix rendiment        (no posar el símbol %)]]</f>
        <v>0</v>
      </c>
      <c r="AS934" s="137">
        <f>ROUND((AT934/100)*22.78356164*Taula1[[#This Row],[Dies treballats període justificat (01/01/2023 - 31/03/2023)              no comptabilitzats com a mes natural sencer]],2)</f>
        <v>0</v>
      </c>
      <c r="AT934" s="90">
        <f>Taula1[[#This Row],[% Jornada segons contracte
(no posar el símbol %) ]]-Taula1[[#This Row],[% Reducció salari per baix rendiment        (no posar el símbol %)]]</f>
        <v>0</v>
      </c>
      <c r="AU934" s="137">
        <f t="shared" si="227"/>
        <v>0</v>
      </c>
      <c r="AV934" s="87"/>
      <c r="AW934" s="136">
        <f>ROUND((AX934/100)*693*Taula1[[#This Row],[Espai reservat Administració  (mesos)]],2)</f>
        <v>0</v>
      </c>
      <c r="AX934" s="90">
        <f>Taula1[[#This Row],[% Jornada segons contracte
(no posar el símbol %) ]]-Taula1[[#This Row],[% Reducció salari per baix rendiment        (no posar el símbol %)]]</f>
        <v>0</v>
      </c>
      <c r="AY934" s="131">
        <f>ROUND((AZ934/100)*22.78356164*Taula1[[#This Row],[Espai reservat Administració (dies)]],2)</f>
        <v>0</v>
      </c>
      <c r="AZ934" s="81">
        <f>Taula1[[#This Row],[% Jornada segons contracte
(no posar el símbol %) ]]-Taula1[[#This Row],[% Reducció salari per baix rendiment        (no posar el símbol %)]]</f>
        <v>0</v>
      </c>
      <c r="BA934" s="82">
        <f t="shared" si="228"/>
        <v>0</v>
      </c>
      <c r="BB934" s="41"/>
      <c r="BC934" s="131">
        <f>IF(Taula1[[#This Row],[Grup justificat     (fer servir opcions de la llista desplegable)]]=1,AI934,0)</f>
        <v>0</v>
      </c>
      <c r="BD934" s="131">
        <f>IF(Taula1[[#This Row],[Grup justificat     (fer servir opcions de la llista desplegable)]]=2,AU934,0)</f>
        <v>0</v>
      </c>
      <c r="BE934" s="41"/>
      <c r="BF934" s="131">
        <f>IF(Taula1[[#This Row],[Espai reservat Administració]]=1,AO934,0)</f>
        <v>0</v>
      </c>
      <c r="BG934" s="82">
        <f>IF(Taula1[[#This Row],[Espai reservat Administració]]=2,BA934,0)</f>
        <v>0</v>
      </c>
      <c r="BH934" s="41"/>
      <c r="BI934" s="126">
        <f>IF(Taula1[[#This Row],[Grup justificat     (fer servir opcions de la llista desplegable)]]=1,1,0)</f>
        <v>0</v>
      </c>
      <c r="BJ934" s="126">
        <f>IF(Taula1[[#This Row],[Espai reservat Administració]]=1,1,0)</f>
        <v>0</v>
      </c>
      <c r="BK934" s="111"/>
      <c r="BL934" s="126">
        <f>IF(Taula1[[#This Row],[Grup justificat     (fer servir opcions de la llista desplegable)]]=2,1,0)</f>
        <v>0</v>
      </c>
      <c r="BM934" s="126">
        <f>IF(Taula1[[#This Row],[Espai reservat Administració]]=2,1,0)</f>
        <v>0</v>
      </c>
      <c r="BN934" s="73"/>
      <c r="BO934" s="73"/>
      <c r="BP934" s="73"/>
      <c r="BQ934" s="73"/>
      <c r="BR934" s="73"/>
      <c r="BS934" s="73"/>
      <c r="BT934" s="73"/>
      <c r="BU934" s="73"/>
      <c r="BV934" s="73"/>
      <c r="BW934" s="73"/>
      <c r="BX934" s="73"/>
      <c r="BY934" s="73"/>
      <c r="BZ934" s="73"/>
      <c r="CA934" s="73"/>
      <c r="CB934" s="73"/>
      <c r="CC934" s="73"/>
      <c r="CD934" s="73"/>
      <c r="CE934" s="73"/>
      <c r="CF934" s="73"/>
      <c r="CG934" s="63">
        <f t="shared" si="229"/>
        <v>0</v>
      </c>
      <c r="CH934" s="63">
        <f t="shared" si="230"/>
        <v>0</v>
      </c>
      <c r="CI934" s="73"/>
      <c r="CJ934" s="63">
        <f>IF(Taula1[[#This Row],[Tipus de contracte                                  (fer servir opcions de la llista desplegable)]]="Indefinit",1,0)</f>
        <v>0</v>
      </c>
      <c r="CK934" s="63">
        <f>IF(Taula1[[#This Row],[Tipus de contracte                                  (fer servir opcions de la llista desplegable)]]="Temporal, igual o superior a 6 mesos",1,0)</f>
        <v>0</v>
      </c>
      <c r="CL934" s="63">
        <f>IF(Taula1[[#This Row],[Tipus de contracte                                  (fer servir opcions de la llista desplegable)]]="Substitució per IT",1,0)</f>
        <v>0</v>
      </c>
      <c r="CM934" s="73"/>
      <c r="CN934" s="63">
        <f>IF(Taula1[[#This Row],[Relació llocs de treball]]&gt;=1,1,0)</f>
        <v>0</v>
      </c>
      <c r="CO934" s="73"/>
      <c r="CP934" s="63">
        <f>IF(Taula1[[#This Row],[Identitat de gènere                                                          (fer servir opcions de la llista desplegable)]]="Home",1,0)</f>
        <v>0</v>
      </c>
      <c r="CQ934" s="63">
        <f>IF(Taula1[[#This Row],[Identitat de gènere                                                          (fer servir opcions de la llista desplegable)]]="Dona",1,0)</f>
        <v>0</v>
      </c>
      <c r="CR934" s="63">
        <f>IF(Taula1[[#This Row],[Identitat de gènere                                                          (fer servir opcions de la llista desplegable)]]="No binari",1,0)</f>
        <v>0</v>
      </c>
      <c r="CS934" s="73"/>
      <c r="CT934" s="63">
        <f t="shared" si="224"/>
        <v>0</v>
      </c>
      <c r="CU934" s="64">
        <f t="shared" si="231"/>
        <v>0</v>
      </c>
      <c r="CW934" s="64">
        <f t="shared" si="232"/>
        <v>0</v>
      </c>
      <c r="CX934" s="64">
        <f t="shared" si="233"/>
        <v>0</v>
      </c>
      <c r="CY934" s="64">
        <f t="shared" si="234"/>
        <v>0</v>
      </c>
      <c r="CZ934" s="64">
        <f t="shared" si="235"/>
        <v>0</v>
      </c>
      <c r="DB934" s="64">
        <f t="shared" si="236"/>
        <v>0</v>
      </c>
      <c r="DC934" s="64">
        <f t="shared" si="237"/>
        <v>0</v>
      </c>
      <c r="DD934" s="64">
        <f t="shared" si="238"/>
        <v>0</v>
      </c>
      <c r="DE934" s="64">
        <f t="shared" si="239"/>
        <v>0</v>
      </c>
    </row>
    <row r="935" spans="2:109" x14ac:dyDescent="0.3">
      <c r="B935" s="167"/>
      <c r="C935" s="186"/>
      <c r="D935" s="2"/>
      <c r="E935" s="67"/>
      <c r="F935" s="5"/>
      <c r="G935" s="5"/>
      <c r="H935" s="187"/>
      <c r="I935" s="111" t="str">
        <f ca="1">IF(Taula1[[#This Row],[Data naixement (format dd/mm/aaaa)]]="","0",DATEDIF(Taula1[[#This Row],[Data naixement (format dd/mm/aaaa)]],TODAY(),"Y"))</f>
        <v>0</v>
      </c>
      <c r="J935" s="6"/>
      <c r="K935" s="6"/>
      <c r="L935" s="6"/>
      <c r="M935" s="6"/>
      <c r="N935" s="56"/>
      <c r="O935" s="56"/>
      <c r="P935" s="56"/>
      <c r="Q935" s="6"/>
      <c r="R935" s="7"/>
      <c r="S935" s="143">
        <f>Taula1[[#This Row],[Mesos naturals sencers treballats període justificat (01/01/2023 - 31/03/2023)]]</f>
        <v>0</v>
      </c>
      <c r="T935" s="194">
        <f>Taula1[[#This Row],[Dies treballats període justificat (01/01/2023 - 31/03/2023)              no comptabilitzats com a mes natural sencer]]</f>
        <v>0</v>
      </c>
      <c r="U935" s="12"/>
      <c r="V935" s="7"/>
      <c r="W935" s="188"/>
      <c r="X935" s="188"/>
      <c r="Y935" s="188"/>
      <c r="Z935" s="188"/>
      <c r="AA935" s="190"/>
      <c r="AB935" s="143">
        <f>Taula1[[#This Row],[Grup justificat     (fer servir opcions de la llista desplegable)]]</f>
        <v>0</v>
      </c>
      <c r="AC935" s="182"/>
      <c r="AD935" s="39"/>
      <c r="AE935" s="131">
        <f>ROUND((AF935/100)*756*Taula1[[#This Row],[Mesos naturals sencers treballats període justificat (01/01/2023 - 31/03/2023)]],2)</f>
        <v>0</v>
      </c>
      <c r="AF935" s="81">
        <f>Taula1[[#This Row],[% Jornada segons contracte
(no posar el símbol %) ]]-Taula1[[#This Row],[% Reducció salari per baix rendiment        (no posar el símbol %)]]</f>
        <v>0</v>
      </c>
      <c r="AG935" s="131">
        <f>ROUND((AH935/100)*24.8547945*Taula1[[#This Row],[Dies treballats període justificat (01/01/2023 - 31/03/2023)              no comptabilitzats com a mes natural sencer]],2)</f>
        <v>0</v>
      </c>
      <c r="AH935" s="79">
        <f>Taula1[[#This Row],[% Jornada segons contracte
(no posar el símbol %) ]]-Taula1[[#This Row],[% Reducció salari per baix rendiment        (no posar el símbol %)]]</f>
        <v>0</v>
      </c>
      <c r="AI935" s="131">
        <f t="shared" si="225"/>
        <v>0</v>
      </c>
      <c r="AJ935" s="39"/>
      <c r="AK935" s="131">
        <f>ROUND((AL935/100)*756*Taula1[[#This Row],[Espai reservat Administració  (mesos)]],2)</f>
        <v>0</v>
      </c>
      <c r="AL935" s="81">
        <f>Taula1[[#This Row],[% Jornada segons contracte
(no posar el símbol %) ]]-Taula1[[#This Row],[% Reducció salari per baix rendiment        (no posar el símbol %)]]</f>
        <v>0</v>
      </c>
      <c r="AM935" s="131">
        <f>ROUND((AN935/100)*24.8547945*Taula1[[#This Row],[Espai reservat Administració (dies)]],2)</f>
        <v>0</v>
      </c>
      <c r="AN935" s="79">
        <f>Taula1[[#This Row],[% Jornada segons contracte
(no posar el símbol %) ]]-Taula1[[#This Row],[% Reducció salari per baix rendiment        (no posar el símbol %)]]</f>
        <v>0</v>
      </c>
      <c r="AO935" s="131">
        <f t="shared" si="226"/>
        <v>0</v>
      </c>
      <c r="AP935" s="87"/>
      <c r="AQ935" s="137">
        <f>ROUND((AR935/100)*693*Taula1[[#This Row],[Mesos naturals sencers treballats període justificat (01/01/2023 - 31/03/2023)]],2)</f>
        <v>0</v>
      </c>
      <c r="AR935" s="90">
        <f>Taula1[[#This Row],[% Jornada segons contracte
(no posar el símbol %) ]]-Taula1[[#This Row],[% Reducció salari per baix rendiment        (no posar el símbol %)]]</f>
        <v>0</v>
      </c>
      <c r="AS935" s="137">
        <f>ROUND((AT935/100)*22.78356164*Taula1[[#This Row],[Dies treballats període justificat (01/01/2023 - 31/03/2023)              no comptabilitzats com a mes natural sencer]],2)</f>
        <v>0</v>
      </c>
      <c r="AT935" s="90">
        <f>Taula1[[#This Row],[% Jornada segons contracte
(no posar el símbol %) ]]-Taula1[[#This Row],[% Reducció salari per baix rendiment        (no posar el símbol %)]]</f>
        <v>0</v>
      </c>
      <c r="AU935" s="137">
        <f t="shared" si="227"/>
        <v>0</v>
      </c>
      <c r="AV935" s="87"/>
      <c r="AW935" s="136">
        <f>ROUND((AX935/100)*693*Taula1[[#This Row],[Espai reservat Administració  (mesos)]],2)</f>
        <v>0</v>
      </c>
      <c r="AX935" s="90">
        <f>Taula1[[#This Row],[% Jornada segons contracte
(no posar el símbol %) ]]-Taula1[[#This Row],[% Reducció salari per baix rendiment        (no posar el símbol %)]]</f>
        <v>0</v>
      </c>
      <c r="AY935" s="131">
        <f>ROUND((AZ935/100)*22.78356164*Taula1[[#This Row],[Espai reservat Administració (dies)]],2)</f>
        <v>0</v>
      </c>
      <c r="AZ935" s="81">
        <f>Taula1[[#This Row],[% Jornada segons contracte
(no posar el símbol %) ]]-Taula1[[#This Row],[% Reducció salari per baix rendiment        (no posar el símbol %)]]</f>
        <v>0</v>
      </c>
      <c r="BA935" s="82">
        <f t="shared" si="228"/>
        <v>0</v>
      </c>
      <c r="BB935" s="41"/>
      <c r="BC935" s="131">
        <f>IF(Taula1[[#This Row],[Grup justificat     (fer servir opcions de la llista desplegable)]]=1,AI935,0)</f>
        <v>0</v>
      </c>
      <c r="BD935" s="131">
        <f>IF(Taula1[[#This Row],[Grup justificat     (fer servir opcions de la llista desplegable)]]=2,AU935,0)</f>
        <v>0</v>
      </c>
      <c r="BE935" s="41"/>
      <c r="BF935" s="131">
        <f>IF(Taula1[[#This Row],[Espai reservat Administració]]=1,AO935,0)</f>
        <v>0</v>
      </c>
      <c r="BG935" s="82">
        <f>IF(Taula1[[#This Row],[Espai reservat Administració]]=2,BA935,0)</f>
        <v>0</v>
      </c>
      <c r="BH935" s="41"/>
      <c r="BI935" s="126">
        <f>IF(Taula1[[#This Row],[Grup justificat     (fer servir opcions de la llista desplegable)]]=1,1,0)</f>
        <v>0</v>
      </c>
      <c r="BJ935" s="126">
        <f>IF(Taula1[[#This Row],[Espai reservat Administració]]=1,1,0)</f>
        <v>0</v>
      </c>
      <c r="BK935" s="111"/>
      <c r="BL935" s="126">
        <f>IF(Taula1[[#This Row],[Grup justificat     (fer servir opcions de la llista desplegable)]]=2,1,0)</f>
        <v>0</v>
      </c>
      <c r="BM935" s="126">
        <f>IF(Taula1[[#This Row],[Espai reservat Administració]]=2,1,0)</f>
        <v>0</v>
      </c>
      <c r="BN935" s="73"/>
      <c r="BO935" s="73"/>
      <c r="BP935" s="73"/>
      <c r="BQ935" s="73"/>
      <c r="BR935" s="73"/>
      <c r="BS935" s="73"/>
      <c r="BT935" s="73"/>
      <c r="BU935" s="73"/>
      <c r="BV935" s="73"/>
      <c r="BW935" s="73"/>
      <c r="BX935" s="73"/>
      <c r="BY935" s="73"/>
      <c r="BZ935" s="73"/>
      <c r="CA935" s="73"/>
      <c r="CB935" s="73"/>
      <c r="CC935" s="73"/>
      <c r="CD935" s="73"/>
      <c r="CE935" s="73"/>
      <c r="CF935" s="73"/>
      <c r="CG935" s="63">
        <f t="shared" si="229"/>
        <v>0</v>
      </c>
      <c r="CH935" s="63">
        <f t="shared" si="230"/>
        <v>0</v>
      </c>
      <c r="CI935" s="73"/>
      <c r="CJ935" s="63">
        <f>IF(Taula1[[#This Row],[Tipus de contracte                                  (fer servir opcions de la llista desplegable)]]="Indefinit",1,0)</f>
        <v>0</v>
      </c>
      <c r="CK935" s="63">
        <f>IF(Taula1[[#This Row],[Tipus de contracte                                  (fer servir opcions de la llista desplegable)]]="Temporal, igual o superior a 6 mesos",1,0)</f>
        <v>0</v>
      </c>
      <c r="CL935" s="63">
        <f>IF(Taula1[[#This Row],[Tipus de contracte                                  (fer servir opcions de la llista desplegable)]]="Substitució per IT",1,0)</f>
        <v>0</v>
      </c>
      <c r="CM935" s="73"/>
      <c r="CN935" s="63">
        <f>IF(Taula1[[#This Row],[Relació llocs de treball]]&gt;=1,1,0)</f>
        <v>0</v>
      </c>
      <c r="CO935" s="73"/>
      <c r="CP935" s="63">
        <f>IF(Taula1[[#This Row],[Identitat de gènere                                                          (fer servir opcions de la llista desplegable)]]="Home",1,0)</f>
        <v>0</v>
      </c>
      <c r="CQ935" s="63">
        <f>IF(Taula1[[#This Row],[Identitat de gènere                                                          (fer servir opcions de la llista desplegable)]]="Dona",1,0)</f>
        <v>0</v>
      </c>
      <c r="CR935" s="63">
        <f>IF(Taula1[[#This Row],[Identitat de gènere                                                          (fer servir opcions de la llista desplegable)]]="No binari",1,0)</f>
        <v>0</v>
      </c>
      <c r="CS935" s="73"/>
      <c r="CT935" s="63">
        <f t="shared" si="224"/>
        <v>0</v>
      </c>
      <c r="CU935" s="64">
        <f t="shared" si="231"/>
        <v>0</v>
      </c>
      <c r="CW935" s="64">
        <f t="shared" si="232"/>
        <v>0</v>
      </c>
      <c r="CX935" s="64">
        <f t="shared" si="233"/>
        <v>0</v>
      </c>
      <c r="CY935" s="64">
        <f t="shared" si="234"/>
        <v>0</v>
      </c>
      <c r="CZ935" s="64">
        <f t="shared" si="235"/>
        <v>0</v>
      </c>
      <c r="DB935" s="64">
        <f t="shared" si="236"/>
        <v>0</v>
      </c>
      <c r="DC935" s="64">
        <f t="shared" si="237"/>
        <v>0</v>
      </c>
      <c r="DD935" s="64">
        <f t="shared" si="238"/>
        <v>0</v>
      </c>
      <c r="DE935" s="64">
        <f t="shared" si="239"/>
        <v>0</v>
      </c>
    </row>
    <row r="936" spans="2:109" x14ac:dyDescent="0.3">
      <c r="B936" s="167"/>
      <c r="C936" s="186"/>
      <c r="D936" s="2"/>
      <c r="E936" s="67"/>
      <c r="F936" s="5"/>
      <c r="G936" s="5"/>
      <c r="H936" s="187"/>
      <c r="I936" s="111" t="str">
        <f ca="1">IF(Taula1[[#This Row],[Data naixement (format dd/mm/aaaa)]]="","0",DATEDIF(Taula1[[#This Row],[Data naixement (format dd/mm/aaaa)]],TODAY(),"Y"))</f>
        <v>0</v>
      </c>
      <c r="J936" s="6"/>
      <c r="K936" s="6"/>
      <c r="L936" s="6"/>
      <c r="M936" s="6"/>
      <c r="N936" s="56"/>
      <c r="O936" s="56"/>
      <c r="P936" s="56"/>
      <c r="Q936" s="6"/>
      <c r="R936" s="7"/>
      <c r="S936" s="143">
        <f>Taula1[[#This Row],[Mesos naturals sencers treballats període justificat (01/01/2023 - 31/03/2023)]]</f>
        <v>0</v>
      </c>
      <c r="T936" s="194">
        <f>Taula1[[#This Row],[Dies treballats període justificat (01/01/2023 - 31/03/2023)              no comptabilitzats com a mes natural sencer]]</f>
        <v>0</v>
      </c>
      <c r="U936" s="12"/>
      <c r="V936" s="7"/>
      <c r="W936" s="188"/>
      <c r="X936" s="188"/>
      <c r="Y936" s="188"/>
      <c r="Z936" s="188"/>
      <c r="AA936" s="190"/>
      <c r="AB936" s="143">
        <f>Taula1[[#This Row],[Grup justificat     (fer servir opcions de la llista desplegable)]]</f>
        <v>0</v>
      </c>
      <c r="AC936" s="182"/>
      <c r="AD936" s="39"/>
      <c r="AE936" s="131">
        <f>ROUND((AF936/100)*756*Taula1[[#This Row],[Mesos naturals sencers treballats període justificat (01/01/2023 - 31/03/2023)]],2)</f>
        <v>0</v>
      </c>
      <c r="AF936" s="81">
        <f>Taula1[[#This Row],[% Jornada segons contracte
(no posar el símbol %) ]]-Taula1[[#This Row],[% Reducció salari per baix rendiment        (no posar el símbol %)]]</f>
        <v>0</v>
      </c>
      <c r="AG936" s="131">
        <f>ROUND((AH936/100)*24.8547945*Taula1[[#This Row],[Dies treballats període justificat (01/01/2023 - 31/03/2023)              no comptabilitzats com a mes natural sencer]],2)</f>
        <v>0</v>
      </c>
      <c r="AH936" s="79">
        <f>Taula1[[#This Row],[% Jornada segons contracte
(no posar el símbol %) ]]-Taula1[[#This Row],[% Reducció salari per baix rendiment        (no posar el símbol %)]]</f>
        <v>0</v>
      </c>
      <c r="AI936" s="131">
        <f t="shared" si="225"/>
        <v>0</v>
      </c>
      <c r="AJ936" s="39"/>
      <c r="AK936" s="131">
        <f>ROUND((AL936/100)*756*Taula1[[#This Row],[Espai reservat Administració  (mesos)]],2)</f>
        <v>0</v>
      </c>
      <c r="AL936" s="81">
        <f>Taula1[[#This Row],[% Jornada segons contracte
(no posar el símbol %) ]]-Taula1[[#This Row],[% Reducció salari per baix rendiment        (no posar el símbol %)]]</f>
        <v>0</v>
      </c>
      <c r="AM936" s="131">
        <f>ROUND((AN936/100)*24.8547945*Taula1[[#This Row],[Espai reservat Administració (dies)]],2)</f>
        <v>0</v>
      </c>
      <c r="AN936" s="79">
        <f>Taula1[[#This Row],[% Jornada segons contracte
(no posar el símbol %) ]]-Taula1[[#This Row],[% Reducció salari per baix rendiment        (no posar el símbol %)]]</f>
        <v>0</v>
      </c>
      <c r="AO936" s="131">
        <f t="shared" si="226"/>
        <v>0</v>
      </c>
      <c r="AP936" s="87"/>
      <c r="AQ936" s="137">
        <f>ROUND((AR936/100)*693*Taula1[[#This Row],[Mesos naturals sencers treballats període justificat (01/01/2023 - 31/03/2023)]],2)</f>
        <v>0</v>
      </c>
      <c r="AR936" s="90">
        <f>Taula1[[#This Row],[% Jornada segons contracte
(no posar el símbol %) ]]-Taula1[[#This Row],[% Reducció salari per baix rendiment        (no posar el símbol %)]]</f>
        <v>0</v>
      </c>
      <c r="AS936" s="137">
        <f>ROUND((AT936/100)*22.78356164*Taula1[[#This Row],[Dies treballats període justificat (01/01/2023 - 31/03/2023)              no comptabilitzats com a mes natural sencer]],2)</f>
        <v>0</v>
      </c>
      <c r="AT936" s="90">
        <f>Taula1[[#This Row],[% Jornada segons contracte
(no posar el símbol %) ]]-Taula1[[#This Row],[% Reducció salari per baix rendiment        (no posar el símbol %)]]</f>
        <v>0</v>
      </c>
      <c r="AU936" s="137">
        <f t="shared" si="227"/>
        <v>0</v>
      </c>
      <c r="AV936" s="87"/>
      <c r="AW936" s="136">
        <f>ROUND((AX936/100)*693*Taula1[[#This Row],[Espai reservat Administració  (mesos)]],2)</f>
        <v>0</v>
      </c>
      <c r="AX936" s="90">
        <f>Taula1[[#This Row],[% Jornada segons contracte
(no posar el símbol %) ]]-Taula1[[#This Row],[% Reducció salari per baix rendiment        (no posar el símbol %)]]</f>
        <v>0</v>
      </c>
      <c r="AY936" s="131">
        <f>ROUND((AZ936/100)*22.78356164*Taula1[[#This Row],[Espai reservat Administració (dies)]],2)</f>
        <v>0</v>
      </c>
      <c r="AZ936" s="81">
        <f>Taula1[[#This Row],[% Jornada segons contracte
(no posar el símbol %) ]]-Taula1[[#This Row],[% Reducció salari per baix rendiment        (no posar el símbol %)]]</f>
        <v>0</v>
      </c>
      <c r="BA936" s="82">
        <f t="shared" si="228"/>
        <v>0</v>
      </c>
      <c r="BB936" s="41"/>
      <c r="BC936" s="131">
        <f>IF(Taula1[[#This Row],[Grup justificat     (fer servir opcions de la llista desplegable)]]=1,AI936,0)</f>
        <v>0</v>
      </c>
      <c r="BD936" s="131">
        <f>IF(Taula1[[#This Row],[Grup justificat     (fer servir opcions de la llista desplegable)]]=2,AU936,0)</f>
        <v>0</v>
      </c>
      <c r="BE936" s="41"/>
      <c r="BF936" s="131">
        <f>IF(Taula1[[#This Row],[Espai reservat Administració]]=1,AO936,0)</f>
        <v>0</v>
      </c>
      <c r="BG936" s="82">
        <f>IF(Taula1[[#This Row],[Espai reservat Administració]]=2,BA936,0)</f>
        <v>0</v>
      </c>
      <c r="BH936" s="41"/>
      <c r="BI936" s="126">
        <f>IF(Taula1[[#This Row],[Grup justificat     (fer servir opcions de la llista desplegable)]]=1,1,0)</f>
        <v>0</v>
      </c>
      <c r="BJ936" s="126">
        <f>IF(Taula1[[#This Row],[Espai reservat Administració]]=1,1,0)</f>
        <v>0</v>
      </c>
      <c r="BK936" s="111"/>
      <c r="BL936" s="126">
        <f>IF(Taula1[[#This Row],[Grup justificat     (fer servir opcions de la llista desplegable)]]=2,1,0)</f>
        <v>0</v>
      </c>
      <c r="BM936" s="126">
        <f>IF(Taula1[[#This Row],[Espai reservat Administració]]=2,1,0)</f>
        <v>0</v>
      </c>
      <c r="BN936" s="73"/>
      <c r="BO936" s="73"/>
      <c r="BP936" s="73"/>
      <c r="BQ936" s="73"/>
      <c r="BR936" s="73"/>
      <c r="BS936" s="73"/>
      <c r="BT936" s="73"/>
      <c r="BU936" s="73"/>
      <c r="BV936" s="73"/>
      <c r="BW936" s="73"/>
      <c r="BX936" s="73"/>
      <c r="BY936" s="73"/>
      <c r="BZ936" s="73"/>
      <c r="CA936" s="73"/>
      <c r="CB936" s="73"/>
      <c r="CC936" s="73"/>
      <c r="CD936" s="73"/>
      <c r="CE936" s="73"/>
      <c r="CF936" s="73"/>
      <c r="CG936" s="63">
        <f t="shared" si="229"/>
        <v>0</v>
      </c>
      <c r="CH936" s="63">
        <f t="shared" si="230"/>
        <v>0</v>
      </c>
      <c r="CI936" s="73"/>
      <c r="CJ936" s="63">
        <f>IF(Taula1[[#This Row],[Tipus de contracte                                  (fer servir opcions de la llista desplegable)]]="Indefinit",1,0)</f>
        <v>0</v>
      </c>
      <c r="CK936" s="63">
        <f>IF(Taula1[[#This Row],[Tipus de contracte                                  (fer servir opcions de la llista desplegable)]]="Temporal, igual o superior a 6 mesos",1,0)</f>
        <v>0</v>
      </c>
      <c r="CL936" s="63">
        <f>IF(Taula1[[#This Row],[Tipus de contracte                                  (fer servir opcions de la llista desplegable)]]="Substitució per IT",1,0)</f>
        <v>0</v>
      </c>
      <c r="CM936" s="73"/>
      <c r="CN936" s="63">
        <f>IF(Taula1[[#This Row],[Relació llocs de treball]]&gt;=1,1,0)</f>
        <v>0</v>
      </c>
      <c r="CO936" s="73"/>
      <c r="CP936" s="63">
        <f>IF(Taula1[[#This Row],[Identitat de gènere                                                          (fer servir opcions de la llista desplegable)]]="Home",1,0)</f>
        <v>0</v>
      </c>
      <c r="CQ936" s="63">
        <f>IF(Taula1[[#This Row],[Identitat de gènere                                                          (fer servir opcions de la llista desplegable)]]="Dona",1,0)</f>
        <v>0</v>
      </c>
      <c r="CR936" s="63">
        <f>IF(Taula1[[#This Row],[Identitat de gènere                                                          (fer servir opcions de la llista desplegable)]]="No binari",1,0)</f>
        <v>0</v>
      </c>
      <c r="CS936" s="73"/>
      <c r="CT936" s="63">
        <f t="shared" si="224"/>
        <v>0</v>
      </c>
      <c r="CU936" s="64">
        <f t="shared" si="231"/>
        <v>0</v>
      </c>
      <c r="CW936" s="64">
        <f t="shared" si="232"/>
        <v>0</v>
      </c>
      <c r="CX936" s="64">
        <f t="shared" si="233"/>
        <v>0</v>
      </c>
      <c r="CY936" s="64">
        <f t="shared" si="234"/>
        <v>0</v>
      </c>
      <c r="CZ936" s="64">
        <f t="shared" si="235"/>
        <v>0</v>
      </c>
      <c r="DB936" s="64">
        <f t="shared" si="236"/>
        <v>0</v>
      </c>
      <c r="DC936" s="64">
        <f t="shared" si="237"/>
        <v>0</v>
      </c>
      <c r="DD936" s="64">
        <f t="shared" si="238"/>
        <v>0</v>
      </c>
      <c r="DE936" s="64">
        <f t="shared" si="239"/>
        <v>0</v>
      </c>
    </row>
    <row r="937" spans="2:109" x14ac:dyDescent="0.3">
      <c r="B937" s="167"/>
      <c r="C937" s="186"/>
      <c r="D937" s="2"/>
      <c r="E937" s="67"/>
      <c r="F937" s="5"/>
      <c r="G937" s="5"/>
      <c r="H937" s="187"/>
      <c r="I937" s="111" t="str">
        <f ca="1">IF(Taula1[[#This Row],[Data naixement (format dd/mm/aaaa)]]="","0",DATEDIF(Taula1[[#This Row],[Data naixement (format dd/mm/aaaa)]],TODAY(),"Y"))</f>
        <v>0</v>
      </c>
      <c r="J937" s="6"/>
      <c r="K937" s="6"/>
      <c r="L937" s="6"/>
      <c r="M937" s="6"/>
      <c r="N937" s="56"/>
      <c r="O937" s="56"/>
      <c r="P937" s="56"/>
      <c r="Q937" s="6"/>
      <c r="R937" s="7"/>
      <c r="S937" s="143">
        <f>Taula1[[#This Row],[Mesos naturals sencers treballats període justificat (01/01/2023 - 31/03/2023)]]</f>
        <v>0</v>
      </c>
      <c r="T937" s="194">
        <f>Taula1[[#This Row],[Dies treballats període justificat (01/01/2023 - 31/03/2023)              no comptabilitzats com a mes natural sencer]]</f>
        <v>0</v>
      </c>
      <c r="U937" s="12"/>
      <c r="V937" s="7"/>
      <c r="W937" s="188"/>
      <c r="X937" s="188"/>
      <c r="Y937" s="188"/>
      <c r="Z937" s="188"/>
      <c r="AA937" s="190"/>
      <c r="AB937" s="143">
        <f>Taula1[[#This Row],[Grup justificat     (fer servir opcions de la llista desplegable)]]</f>
        <v>0</v>
      </c>
      <c r="AC937" s="182"/>
      <c r="AD937" s="39"/>
      <c r="AE937" s="131">
        <f>ROUND((AF937/100)*756*Taula1[[#This Row],[Mesos naturals sencers treballats període justificat (01/01/2023 - 31/03/2023)]],2)</f>
        <v>0</v>
      </c>
      <c r="AF937" s="81">
        <f>Taula1[[#This Row],[% Jornada segons contracte
(no posar el símbol %) ]]-Taula1[[#This Row],[% Reducció salari per baix rendiment        (no posar el símbol %)]]</f>
        <v>0</v>
      </c>
      <c r="AG937" s="131">
        <f>ROUND((AH937/100)*24.8547945*Taula1[[#This Row],[Dies treballats període justificat (01/01/2023 - 31/03/2023)              no comptabilitzats com a mes natural sencer]],2)</f>
        <v>0</v>
      </c>
      <c r="AH937" s="79">
        <f>Taula1[[#This Row],[% Jornada segons contracte
(no posar el símbol %) ]]-Taula1[[#This Row],[% Reducció salari per baix rendiment        (no posar el símbol %)]]</f>
        <v>0</v>
      </c>
      <c r="AI937" s="131">
        <f t="shared" si="225"/>
        <v>0</v>
      </c>
      <c r="AJ937" s="39"/>
      <c r="AK937" s="131">
        <f>ROUND((AL937/100)*756*Taula1[[#This Row],[Espai reservat Administració  (mesos)]],2)</f>
        <v>0</v>
      </c>
      <c r="AL937" s="81">
        <f>Taula1[[#This Row],[% Jornada segons contracte
(no posar el símbol %) ]]-Taula1[[#This Row],[% Reducció salari per baix rendiment        (no posar el símbol %)]]</f>
        <v>0</v>
      </c>
      <c r="AM937" s="131">
        <f>ROUND((AN937/100)*24.8547945*Taula1[[#This Row],[Espai reservat Administració (dies)]],2)</f>
        <v>0</v>
      </c>
      <c r="AN937" s="79">
        <f>Taula1[[#This Row],[% Jornada segons contracte
(no posar el símbol %) ]]-Taula1[[#This Row],[% Reducció salari per baix rendiment        (no posar el símbol %)]]</f>
        <v>0</v>
      </c>
      <c r="AO937" s="131">
        <f t="shared" si="226"/>
        <v>0</v>
      </c>
      <c r="AP937" s="87"/>
      <c r="AQ937" s="137">
        <f>ROUND((AR937/100)*693*Taula1[[#This Row],[Mesos naturals sencers treballats període justificat (01/01/2023 - 31/03/2023)]],2)</f>
        <v>0</v>
      </c>
      <c r="AR937" s="90">
        <f>Taula1[[#This Row],[% Jornada segons contracte
(no posar el símbol %) ]]-Taula1[[#This Row],[% Reducció salari per baix rendiment        (no posar el símbol %)]]</f>
        <v>0</v>
      </c>
      <c r="AS937" s="137">
        <f>ROUND((AT937/100)*22.78356164*Taula1[[#This Row],[Dies treballats període justificat (01/01/2023 - 31/03/2023)              no comptabilitzats com a mes natural sencer]],2)</f>
        <v>0</v>
      </c>
      <c r="AT937" s="90">
        <f>Taula1[[#This Row],[% Jornada segons contracte
(no posar el símbol %) ]]-Taula1[[#This Row],[% Reducció salari per baix rendiment        (no posar el símbol %)]]</f>
        <v>0</v>
      </c>
      <c r="AU937" s="137">
        <f t="shared" si="227"/>
        <v>0</v>
      </c>
      <c r="AV937" s="87"/>
      <c r="AW937" s="136">
        <f>ROUND((AX937/100)*693*Taula1[[#This Row],[Espai reservat Administració  (mesos)]],2)</f>
        <v>0</v>
      </c>
      <c r="AX937" s="90">
        <f>Taula1[[#This Row],[% Jornada segons contracte
(no posar el símbol %) ]]-Taula1[[#This Row],[% Reducció salari per baix rendiment        (no posar el símbol %)]]</f>
        <v>0</v>
      </c>
      <c r="AY937" s="131">
        <f>ROUND((AZ937/100)*22.78356164*Taula1[[#This Row],[Espai reservat Administració (dies)]],2)</f>
        <v>0</v>
      </c>
      <c r="AZ937" s="81">
        <f>Taula1[[#This Row],[% Jornada segons contracte
(no posar el símbol %) ]]-Taula1[[#This Row],[% Reducció salari per baix rendiment        (no posar el símbol %)]]</f>
        <v>0</v>
      </c>
      <c r="BA937" s="82">
        <f t="shared" si="228"/>
        <v>0</v>
      </c>
      <c r="BB937" s="41"/>
      <c r="BC937" s="131">
        <f>IF(Taula1[[#This Row],[Grup justificat     (fer servir opcions de la llista desplegable)]]=1,AI937,0)</f>
        <v>0</v>
      </c>
      <c r="BD937" s="131">
        <f>IF(Taula1[[#This Row],[Grup justificat     (fer servir opcions de la llista desplegable)]]=2,AU937,0)</f>
        <v>0</v>
      </c>
      <c r="BE937" s="41"/>
      <c r="BF937" s="131">
        <f>IF(Taula1[[#This Row],[Espai reservat Administració]]=1,AO937,0)</f>
        <v>0</v>
      </c>
      <c r="BG937" s="82">
        <f>IF(Taula1[[#This Row],[Espai reservat Administració]]=2,BA937,0)</f>
        <v>0</v>
      </c>
      <c r="BH937" s="41"/>
      <c r="BI937" s="126">
        <f>IF(Taula1[[#This Row],[Grup justificat     (fer servir opcions de la llista desplegable)]]=1,1,0)</f>
        <v>0</v>
      </c>
      <c r="BJ937" s="126">
        <f>IF(Taula1[[#This Row],[Espai reservat Administració]]=1,1,0)</f>
        <v>0</v>
      </c>
      <c r="BK937" s="111"/>
      <c r="BL937" s="126">
        <f>IF(Taula1[[#This Row],[Grup justificat     (fer servir opcions de la llista desplegable)]]=2,1,0)</f>
        <v>0</v>
      </c>
      <c r="BM937" s="126">
        <f>IF(Taula1[[#This Row],[Espai reservat Administració]]=2,1,0)</f>
        <v>0</v>
      </c>
      <c r="BN937" s="73"/>
      <c r="BO937" s="73"/>
      <c r="BP937" s="73"/>
      <c r="BQ937" s="73"/>
      <c r="BR937" s="73"/>
      <c r="BS937" s="73"/>
      <c r="BT937" s="73"/>
      <c r="BU937" s="73"/>
      <c r="BV937" s="73"/>
      <c r="BW937" s="73"/>
      <c r="BX937" s="73"/>
      <c r="BY937" s="73"/>
      <c r="BZ937" s="73"/>
      <c r="CA937" s="73"/>
      <c r="CB937" s="73"/>
      <c r="CC937" s="73"/>
      <c r="CD937" s="73"/>
      <c r="CE937" s="73"/>
      <c r="CF937" s="73"/>
      <c r="CG937" s="63">
        <f t="shared" si="229"/>
        <v>0</v>
      </c>
      <c r="CH937" s="63">
        <f t="shared" si="230"/>
        <v>0</v>
      </c>
      <c r="CI937" s="73"/>
      <c r="CJ937" s="63">
        <f>IF(Taula1[[#This Row],[Tipus de contracte                                  (fer servir opcions de la llista desplegable)]]="Indefinit",1,0)</f>
        <v>0</v>
      </c>
      <c r="CK937" s="63">
        <f>IF(Taula1[[#This Row],[Tipus de contracte                                  (fer servir opcions de la llista desplegable)]]="Temporal, igual o superior a 6 mesos",1,0)</f>
        <v>0</v>
      </c>
      <c r="CL937" s="63">
        <f>IF(Taula1[[#This Row],[Tipus de contracte                                  (fer servir opcions de la llista desplegable)]]="Substitució per IT",1,0)</f>
        <v>0</v>
      </c>
      <c r="CM937" s="73"/>
      <c r="CN937" s="63">
        <f>IF(Taula1[[#This Row],[Relació llocs de treball]]&gt;=1,1,0)</f>
        <v>0</v>
      </c>
      <c r="CO937" s="73"/>
      <c r="CP937" s="63">
        <f>IF(Taula1[[#This Row],[Identitat de gènere                                                          (fer servir opcions de la llista desplegable)]]="Home",1,0)</f>
        <v>0</v>
      </c>
      <c r="CQ937" s="63">
        <f>IF(Taula1[[#This Row],[Identitat de gènere                                                          (fer servir opcions de la llista desplegable)]]="Dona",1,0)</f>
        <v>0</v>
      </c>
      <c r="CR937" s="63">
        <f>IF(Taula1[[#This Row],[Identitat de gènere                                                          (fer servir opcions de la llista desplegable)]]="No binari",1,0)</f>
        <v>0</v>
      </c>
      <c r="CS937" s="73"/>
      <c r="CT937" s="63">
        <f t="shared" si="224"/>
        <v>0</v>
      </c>
      <c r="CU937" s="64">
        <f t="shared" si="231"/>
        <v>0</v>
      </c>
      <c r="CW937" s="64">
        <f t="shared" si="232"/>
        <v>0</v>
      </c>
      <c r="CX937" s="64">
        <f t="shared" si="233"/>
        <v>0</v>
      </c>
      <c r="CY937" s="64">
        <f t="shared" si="234"/>
        <v>0</v>
      </c>
      <c r="CZ937" s="64">
        <f t="shared" si="235"/>
        <v>0</v>
      </c>
      <c r="DB937" s="64">
        <f t="shared" si="236"/>
        <v>0</v>
      </c>
      <c r="DC937" s="64">
        <f t="shared" si="237"/>
        <v>0</v>
      </c>
      <c r="DD937" s="64">
        <f t="shared" si="238"/>
        <v>0</v>
      </c>
      <c r="DE937" s="64">
        <f t="shared" si="239"/>
        <v>0</v>
      </c>
    </row>
    <row r="938" spans="2:109" x14ac:dyDescent="0.3">
      <c r="B938" s="167"/>
      <c r="C938" s="186"/>
      <c r="D938" s="2"/>
      <c r="E938" s="67"/>
      <c r="F938" s="5"/>
      <c r="G938" s="5"/>
      <c r="H938" s="187"/>
      <c r="I938" s="111" t="str">
        <f ca="1">IF(Taula1[[#This Row],[Data naixement (format dd/mm/aaaa)]]="","0",DATEDIF(Taula1[[#This Row],[Data naixement (format dd/mm/aaaa)]],TODAY(),"Y"))</f>
        <v>0</v>
      </c>
      <c r="J938" s="6"/>
      <c r="K938" s="6"/>
      <c r="L938" s="6"/>
      <c r="M938" s="6"/>
      <c r="N938" s="56"/>
      <c r="O938" s="56"/>
      <c r="P938" s="56"/>
      <c r="Q938" s="6"/>
      <c r="R938" s="7"/>
      <c r="S938" s="143">
        <f>Taula1[[#This Row],[Mesos naturals sencers treballats període justificat (01/01/2023 - 31/03/2023)]]</f>
        <v>0</v>
      </c>
      <c r="T938" s="194">
        <f>Taula1[[#This Row],[Dies treballats període justificat (01/01/2023 - 31/03/2023)              no comptabilitzats com a mes natural sencer]]</f>
        <v>0</v>
      </c>
      <c r="U938" s="12"/>
      <c r="V938" s="7"/>
      <c r="W938" s="188"/>
      <c r="X938" s="188"/>
      <c r="Y938" s="188"/>
      <c r="Z938" s="188"/>
      <c r="AA938" s="190"/>
      <c r="AB938" s="143">
        <f>Taula1[[#This Row],[Grup justificat     (fer servir opcions de la llista desplegable)]]</f>
        <v>0</v>
      </c>
      <c r="AC938" s="182"/>
      <c r="AD938" s="39"/>
      <c r="AE938" s="131">
        <f>ROUND((AF938/100)*756*Taula1[[#This Row],[Mesos naturals sencers treballats període justificat (01/01/2023 - 31/03/2023)]],2)</f>
        <v>0</v>
      </c>
      <c r="AF938" s="81">
        <f>Taula1[[#This Row],[% Jornada segons contracte
(no posar el símbol %) ]]-Taula1[[#This Row],[% Reducció salari per baix rendiment        (no posar el símbol %)]]</f>
        <v>0</v>
      </c>
      <c r="AG938" s="131">
        <f>ROUND((AH938/100)*24.8547945*Taula1[[#This Row],[Dies treballats període justificat (01/01/2023 - 31/03/2023)              no comptabilitzats com a mes natural sencer]],2)</f>
        <v>0</v>
      </c>
      <c r="AH938" s="79">
        <f>Taula1[[#This Row],[% Jornada segons contracte
(no posar el símbol %) ]]-Taula1[[#This Row],[% Reducció salari per baix rendiment        (no posar el símbol %)]]</f>
        <v>0</v>
      </c>
      <c r="AI938" s="131">
        <f t="shared" si="225"/>
        <v>0</v>
      </c>
      <c r="AJ938" s="39"/>
      <c r="AK938" s="131">
        <f>ROUND((AL938/100)*756*Taula1[[#This Row],[Espai reservat Administració  (mesos)]],2)</f>
        <v>0</v>
      </c>
      <c r="AL938" s="81">
        <f>Taula1[[#This Row],[% Jornada segons contracte
(no posar el símbol %) ]]-Taula1[[#This Row],[% Reducció salari per baix rendiment        (no posar el símbol %)]]</f>
        <v>0</v>
      </c>
      <c r="AM938" s="131">
        <f>ROUND((AN938/100)*24.8547945*Taula1[[#This Row],[Espai reservat Administració (dies)]],2)</f>
        <v>0</v>
      </c>
      <c r="AN938" s="79">
        <f>Taula1[[#This Row],[% Jornada segons contracte
(no posar el símbol %) ]]-Taula1[[#This Row],[% Reducció salari per baix rendiment        (no posar el símbol %)]]</f>
        <v>0</v>
      </c>
      <c r="AO938" s="131">
        <f t="shared" si="226"/>
        <v>0</v>
      </c>
      <c r="AP938" s="87"/>
      <c r="AQ938" s="137">
        <f>ROUND((AR938/100)*693*Taula1[[#This Row],[Mesos naturals sencers treballats període justificat (01/01/2023 - 31/03/2023)]],2)</f>
        <v>0</v>
      </c>
      <c r="AR938" s="90">
        <f>Taula1[[#This Row],[% Jornada segons contracte
(no posar el símbol %) ]]-Taula1[[#This Row],[% Reducció salari per baix rendiment        (no posar el símbol %)]]</f>
        <v>0</v>
      </c>
      <c r="AS938" s="137">
        <f>ROUND((AT938/100)*22.78356164*Taula1[[#This Row],[Dies treballats període justificat (01/01/2023 - 31/03/2023)              no comptabilitzats com a mes natural sencer]],2)</f>
        <v>0</v>
      </c>
      <c r="AT938" s="90">
        <f>Taula1[[#This Row],[% Jornada segons contracte
(no posar el símbol %) ]]-Taula1[[#This Row],[% Reducció salari per baix rendiment        (no posar el símbol %)]]</f>
        <v>0</v>
      </c>
      <c r="AU938" s="137">
        <f t="shared" si="227"/>
        <v>0</v>
      </c>
      <c r="AV938" s="87"/>
      <c r="AW938" s="136">
        <f>ROUND((AX938/100)*693*Taula1[[#This Row],[Espai reservat Administració  (mesos)]],2)</f>
        <v>0</v>
      </c>
      <c r="AX938" s="90">
        <f>Taula1[[#This Row],[% Jornada segons contracte
(no posar el símbol %) ]]-Taula1[[#This Row],[% Reducció salari per baix rendiment        (no posar el símbol %)]]</f>
        <v>0</v>
      </c>
      <c r="AY938" s="131">
        <f>ROUND((AZ938/100)*22.78356164*Taula1[[#This Row],[Espai reservat Administració (dies)]],2)</f>
        <v>0</v>
      </c>
      <c r="AZ938" s="81">
        <f>Taula1[[#This Row],[% Jornada segons contracte
(no posar el símbol %) ]]-Taula1[[#This Row],[% Reducció salari per baix rendiment        (no posar el símbol %)]]</f>
        <v>0</v>
      </c>
      <c r="BA938" s="82">
        <f t="shared" si="228"/>
        <v>0</v>
      </c>
      <c r="BB938" s="41"/>
      <c r="BC938" s="131">
        <f>IF(Taula1[[#This Row],[Grup justificat     (fer servir opcions de la llista desplegable)]]=1,AI938,0)</f>
        <v>0</v>
      </c>
      <c r="BD938" s="131">
        <f>IF(Taula1[[#This Row],[Grup justificat     (fer servir opcions de la llista desplegable)]]=2,AU938,0)</f>
        <v>0</v>
      </c>
      <c r="BE938" s="41"/>
      <c r="BF938" s="131">
        <f>IF(Taula1[[#This Row],[Espai reservat Administració]]=1,AO938,0)</f>
        <v>0</v>
      </c>
      <c r="BG938" s="82">
        <f>IF(Taula1[[#This Row],[Espai reservat Administració]]=2,BA938,0)</f>
        <v>0</v>
      </c>
      <c r="BH938" s="41"/>
      <c r="BI938" s="126">
        <f>IF(Taula1[[#This Row],[Grup justificat     (fer servir opcions de la llista desplegable)]]=1,1,0)</f>
        <v>0</v>
      </c>
      <c r="BJ938" s="126">
        <f>IF(Taula1[[#This Row],[Espai reservat Administració]]=1,1,0)</f>
        <v>0</v>
      </c>
      <c r="BK938" s="111"/>
      <c r="BL938" s="126">
        <f>IF(Taula1[[#This Row],[Grup justificat     (fer servir opcions de la llista desplegable)]]=2,1,0)</f>
        <v>0</v>
      </c>
      <c r="BM938" s="126">
        <f>IF(Taula1[[#This Row],[Espai reservat Administració]]=2,1,0)</f>
        <v>0</v>
      </c>
      <c r="BN938" s="73"/>
      <c r="BO938" s="73"/>
      <c r="BP938" s="73"/>
      <c r="BQ938" s="73"/>
      <c r="BR938" s="73"/>
      <c r="BS938" s="73"/>
      <c r="BT938" s="73"/>
      <c r="BU938" s="73"/>
      <c r="BV938" s="73"/>
      <c r="BW938" s="73"/>
      <c r="BX938" s="73"/>
      <c r="BY938" s="73"/>
      <c r="BZ938" s="73"/>
      <c r="CA938" s="73"/>
      <c r="CB938" s="73"/>
      <c r="CC938" s="73"/>
      <c r="CD938" s="73"/>
      <c r="CE938" s="73"/>
      <c r="CF938" s="73"/>
      <c r="CG938" s="63">
        <f t="shared" si="229"/>
        <v>0</v>
      </c>
      <c r="CH938" s="63">
        <f t="shared" si="230"/>
        <v>0</v>
      </c>
      <c r="CI938" s="73"/>
      <c r="CJ938" s="63">
        <f>IF(Taula1[[#This Row],[Tipus de contracte                                  (fer servir opcions de la llista desplegable)]]="Indefinit",1,0)</f>
        <v>0</v>
      </c>
      <c r="CK938" s="63">
        <f>IF(Taula1[[#This Row],[Tipus de contracte                                  (fer servir opcions de la llista desplegable)]]="Temporal, igual o superior a 6 mesos",1,0)</f>
        <v>0</v>
      </c>
      <c r="CL938" s="63">
        <f>IF(Taula1[[#This Row],[Tipus de contracte                                  (fer servir opcions de la llista desplegable)]]="Substitució per IT",1,0)</f>
        <v>0</v>
      </c>
      <c r="CM938" s="73"/>
      <c r="CN938" s="63">
        <f>IF(Taula1[[#This Row],[Relació llocs de treball]]&gt;=1,1,0)</f>
        <v>0</v>
      </c>
      <c r="CO938" s="73"/>
      <c r="CP938" s="63">
        <f>IF(Taula1[[#This Row],[Identitat de gènere                                                          (fer servir opcions de la llista desplegable)]]="Home",1,0)</f>
        <v>0</v>
      </c>
      <c r="CQ938" s="63">
        <f>IF(Taula1[[#This Row],[Identitat de gènere                                                          (fer servir opcions de la llista desplegable)]]="Dona",1,0)</f>
        <v>0</v>
      </c>
      <c r="CR938" s="63">
        <f>IF(Taula1[[#This Row],[Identitat de gènere                                                          (fer servir opcions de la llista desplegable)]]="No binari",1,0)</f>
        <v>0</v>
      </c>
      <c r="CS938" s="73"/>
      <c r="CT938" s="63">
        <f t="shared" si="224"/>
        <v>0</v>
      </c>
      <c r="CU938" s="64">
        <f t="shared" si="231"/>
        <v>0</v>
      </c>
      <c r="CW938" s="64">
        <f t="shared" si="232"/>
        <v>0</v>
      </c>
      <c r="CX938" s="64">
        <f t="shared" si="233"/>
        <v>0</v>
      </c>
      <c r="CY938" s="64">
        <f t="shared" si="234"/>
        <v>0</v>
      </c>
      <c r="CZ938" s="64">
        <f t="shared" si="235"/>
        <v>0</v>
      </c>
      <c r="DB938" s="64">
        <f t="shared" si="236"/>
        <v>0</v>
      </c>
      <c r="DC938" s="64">
        <f t="shared" si="237"/>
        <v>0</v>
      </c>
      <c r="DD938" s="64">
        <f t="shared" si="238"/>
        <v>0</v>
      </c>
      <c r="DE938" s="64">
        <f t="shared" si="239"/>
        <v>0</v>
      </c>
    </row>
    <row r="939" spans="2:109" x14ac:dyDescent="0.3">
      <c r="B939" s="167"/>
      <c r="C939" s="186"/>
      <c r="D939" s="2"/>
      <c r="E939" s="67"/>
      <c r="F939" s="5"/>
      <c r="G939" s="5"/>
      <c r="H939" s="187"/>
      <c r="I939" s="111" t="str">
        <f ca="1">IF(Taula1[[#This Row],[Data naixement (format dd/mm/aaaa)]]="","0",DATEDIF(Taula1[[#This Row],[Data naixement (format dd/mm/aaaa)]],TODAY(),"Y"))</f>
        <v>0</v>
      </c>
      <c r="J939" s="6"/>
      <c r="K939" s="6"/>
      <c r="L939" s="6"/>
      <c r="M939" s="6"/>
      <c r="N939" s="56"/>
      <c r="O939" s="56"/>
      <c r="P939" s="56"/>
      <c r="Q939" s="6"/>
      <c r="R939" s="7"/>
      <c r="S939" s="143">
        <f>Taula1[[#This Row],[Mesos naturals sencers treballats període justificat (01/01/2023 - 31/03/2023)]]</f>
        <v>0</v>
      </c>
      <c r="T939" s="194">
        <f>Taula1[[#This Row],[Dies treballats període justificat (01/01/2023 - 31/03/2023)              no comptabilitzats com a mes natural sencer]]</f>
        <v>0</v>
      </c>
      <c r="U939" s="12"/>
      <c r="V939" s="7"/>
      <c r="W939" s="188"/>
      <c r="X939" s="188"/>
      <c r="Y939" s="188"/>
      <c r="Z939" s="188"/>
      <c r="AA939" s="190"/>
      <c r="AB939" s="143">
        <f>Taula1[[#This Row],[Grup justificat     (fer servir opcions de la llista desplegable)]]</f>
        <v>0</v>
      </c>
      <c r="AC939" s="182"/>
      <c r="AD939" s="39"/>
      <c r="AE939" s="131">
        <f>ROUND((AF939/100)*756*Taula1[[#This Row],[Mesos naturals sencers treballats període justificat (01/01/2023 - 31/03/2023)]],2)</f>
        <v>0</v>
      </c>
      <c r="AF939" s="81">
        <f>Taula1[[#This Row],[% Jornada segons contracte
(no posar el símbol %) ]]-Taula1[[#This Row],[% Reducció salari per baix rendiment        (no posar el símbol %)]]</f>
        <v>0</v>
      </c>
      <c r="AG939" s="131">
        <f>ROUND((AH939/100)*24.8547945*Taula1[[#This Row],[Dies treballats període justificat (01/01/2023 - 31/03/2023)              no comptabilitzats com a mes natural sencer]],2)</f>
        <v>0</v>
      </c>
      <c r="AH939" s="79">
        <f>Taula1[[#This Row],[% Jornada segons contracte
(no posar el símbol %) ]]-Taula1[[#This Row],[% Reducció salari per baix rendiment        (no posar el símbol %)]]</f>
        <v>0</v>
      </c>
      <c r="AI939" s="131">
        <f t="shared" si="225"/>
        <v>0</v>
      </c>
      <c r="AJ939" s="39"/>
      <c r="AK939" s="131">
        <f>ROUND((AL939/100)*756*Taula1[[#This Row],[Espai reservat Administració  (mesos)]],2)</f>
        <v>0</v>
      </c>
      <c r="AL939" s="81">
        <f>Taula1[[#This Row],[% Jornada segons contracte
(no posar el símbol %) ]]-Taula1[[#This Row],[% Reducció salari per baix rendiment        (no posar el símbol %)]]</f>
        <v>0</v>
      </c>
      <c r="AM939" s="131">
        <f>ROUND((AN939/100)*24.8547945*Taula1[[#This Row],[Espai reservat Administració (dies)]],2)</f>
        <v>0</v>
      </c>
      <c r="AN939" s="79">
        <f>Taula1[[#This Row],[% Jornada segons contracte
(no posar el símbol %) ]]-Taula1[[#This Row],[% Reducció salari per baix rendiment        (no posar el símbol %)]]</f>
        <v>0</v>
      </c>
      <c r="AO939" s="131">
        <f t="shared" si="226"/>
        <v>0</v>
      </c>
      <c r="AP939" s="87"/>
      <c r="AQ939" s="137">
        <f>ROUND((AR939/100)*693*Taula1[[#This Row],[Mesos naturals sencers treballats període justificat (01/01/2023 - 31/03/2023)]],2)</f>
        <v>0</v>
      </c>
      <c r="AR939" s="90">
        <f>Taula1[[#This Row],[% Jornada segons contracte
(no posar el símbol %) ]]-Taula1[[#This Row],[% Reducció salari per baix rendiment        (no posar el símbol %)]]</f>
        <v>0</v>
      </c>
      <c r="AS939" s="137">
        <f>ROUND((AT939/100)*22.78356164*Taula1[[#This Row],[Dies treballats període justificat (01/01/2023 - 31/03/2023)              no comptabilitzats com a mes natural sencer]],2)</f>
        <v>0</v>
      </c>
      <c r="AT939" s="90">
        <f>Taula1[[#This Row],[% Jornada segons contracte
(no posar el símbol %) ]]-Taula1[[#This Row],[% Reducció salari per baix rendiment        (no posar el símbol %)]]</f>
        <v>0</v>
      </c>
      <c r="AU939" s="137">
        <f t="shared" si="227"/>
        <v>0</v>
      </c>
      <c r="AV939" s="87"/>
      <c r="AW939" s="136">
        <f>ROUND((AX939/100)*693*Taula1[[#This Row],[Espai reservat Administració  (mesos)]],2)</f>
        <v>0</v>
      </c>
      <c r="AX939" s="90">
        <f>Taula1[[#This Row],[% Jornada segons contracte
(no posar el símbol %) ]]-Taula1[[#This Row],[% Reducció salari per baix rendiment        (no posar el símbol %)]]</f>
        <v>0</v>
      </c>
      <c r="AY939" s="131">
        <f>ROUND((AZ939/100)*22.78356164*Taula1[[#This Row],[Espai reservat Administració (dies)]],2)</f>
        <v>0</v>
      </c>
      <c r="AZ939" s="81">
        <f>Taula1[[#This Row],[% Jornada segons contracte
(no posar el símbol %) ]]-Taula1[[#This Row],[% Reducció salari per baix rendiment        (no posar el símbol %)]]</f>
        <v>0</v>
      </c>
      <c r="BA939" s="82">
        <f t="shared" si="228"/>
        <v>0</v>
      </c>
      <c r="BB939" s="41"/>
      <c r="BC939" s="131">
        <f>IF(Taula1[[#This Row],[Grup justificat     (fer servir opcions de la llista desplegable)]]=1,AI939,0)</f>
        <v>0</v>
      </c>
      <c r="BD939" s="131">
        <f>IF(Taula1[[#This Row],[Grup justificat     (fer servir opcions de la llista desplegable)]]=2,AU939,0)</f>
        <v>0</v>
      </c>
      <c r="BE939" s="41"/>
      <c r="BF939" s="131">
        <f>IF(Taula1[[#This Row],[Espai reservat Administració]]=1,AO939,0)</f>
        <v>0</v>
      </c>
      <c r="BG939" s="82">
        <f>IF(Taula1[[#This Row],[Espai reservat Administració]]=2,BA939,0)</f>
        <v>0</v>
      </c>
      <c r="BH939" s="41"/>
      <c r="BI939" s="126">
        <f>IF(Taula1[[#This Row],[Grup justificat     (fer servir opcions de la llista desplegable)]]=1,1,0)</f>
        <v>0</v>
      </c>
      <c r="BJ939" s="126">
        <f>IF(Taula1[[#This Row],[Espai reservat Administració]]=1,1,0)</f>
        <v>0</v>
      </c>
      <c r="BK939" s="111"/>
      <c r="BL939" s="126">
        <f>IF(Taula1[[#This Row],[Grup justificat     (fer servir opcions de la llista desplegable)]]=2,1,0)</f>
        <v>0</v>
      </c>
      <c r="BM939" s="126">
        <f>IF(Taula1[[#This Row],[Espai reservat Administració]]=2,1,0)</f>
        <v>0</v>
      </c>
      <c r="BN939" s="73"/>
      <c r="BO939" s="73"/>
      <c r="BP939" s="73"/>
      <c r="BQ939" s="73"/>
      <c r="BR939" s="73"/>
      <c r="BS939" s="73"/>
      <c r="BT939" s="73"/>
      <c r="BU939" s="73"/>
      <c r="BV939" s="73"/>
      <c r="BW939" s="73"/>
      <c r="BX939" s="73"/>
      <c r="BY939" s="73"/>
      <c r="BZ939" s="73"/>
      <c r="CA939" s="73"/>
      <c r="CB939" s="73"/>
      <c r="CC939" s="73"/>
      <c r="CD939" s="73"/>
      <c r="CE939" s="73"/>
      <c r="CF939" s="73"/>
      <c r="CG939" s="63">
        <f t="shared" si="229"/>
        <v>0</v>
      </c>
      <c r="CH939" s="63">
        <f t="shared" si="230"/>
        <v>0</v>
      </c>
      <c r="CI939" s="73"/>
      <c r="CJ939" s="63">
        <f>IF(Taula1[[#This Row],[Tipus de contracte                                  (fer servir opcions de la llista desplegable)]]="Indefinit",1,0)</f>
        <v>0</v>
      </c>
      <c r="CK939" s="63">
        <f>IF(Taula1[[#This Row],[Tipus de contracte                                  (fer servir opcions de la llista desplegable)]]="Temporal, igual o superior a 6 mesos",1,0)</f>
        <v>0</v>
      </c>
      <c r="CL939" s="63">
        <f>IF(Taula1[[#This Row],[Tipus de contracte                                  (fer servir opcions de la llista desplegable)]]="Substitució per IT",1,0)</f>
        <v>0</v>
      </c>
      <c r="CM939" s="73"/>
      <c r="CN939" s="63">
        <f>IF(Taula1[[#This Row],[Relació llocs de treball]]&gt;=1,1,0)</f>
        <v>0</v>
      </c>
      <c r="CO939" s="73"/>
      <c r="CP939" s="63">
        <f>IF(Taula1[[#This Row],[Identitat de gènere                                                          (fer servir opcions de la llista desplegable)]]="Home",1,0)</f>
        <v>0</v>
      </c>
      <c r="CQ939" s="63">
        <f>IF(Taula1[[#This Row],[Identitat de gènere                                                          (fer servir opcions de la llista desplegable)]]="Dona",1,0)</f>
        <v>0</v>
      </c>
      <c r="CR939" s="63">
        <f>IF(Taula1[[#This Row],[Identitat de gènere                                                          (fer servir opcions de la llista desplegable)]]="No binari",1,0)</f>
        <v>0</v>
      </c>
      <c r="CS939" s="73"/>
      <c r="CT939" s="63">
        <f t="shared" si="224"/>
        <v>0</v>
      </c>
      <c r="CU939" s="64">
        <f t="shared" si="231"/>
        <v>0</v>
      </c>
      <c r="CW939" s="64">
        <f t="shared" si="232"/>
        <v>0</v>
      </c>
      <c r="CX939" s="64">
        <f t="shared" si="233"/>
        <v>0</v>
      </c>
      <c r="CY939" s="64">
        <f t="shared" si="234"/>
        <v>0</v>
      </c>
      <c r="CZ939" s="64">
        <f t="shared" si="235"/>
        <v>0</v>
      </c>
      <c r="DB939" s="64">
        <f t="shared" si="236"/>
        <v>0</v>
      </c>
      <c r="DC939" s="64">
        <f t="shared" si="237"/>
        <v>0</v>
      </c>
      <c r="DD939" s="64">
        <f t="shared" si="238"/>
        <v>0</v>
      </c>
      <c r="DE939" s="64">
        <f t="shared" si="239"/>
        <v>0</v>
      </c>
    </row>
    <row r="940" spans="2:109" x14ac:dyDescent="0.3">
      <c r="B940" s="167"/>
      <c r="C940" s="186"/>
      <c r="D940" s="2"/>
      <c r="E940" s="67"/>
      <c r="F940" s="5"/>
      <c r="G940" s="5"/>
      <c r="H940" s="187"/>
      <c r="I940" s="111" t="str">
        <f ca="1">IF(Taula1[[#This Row],[Data naixement (format dd/mm/aaaa)]]="","0",DATEDIF(Taula1[[#This Row],[Data naixement (format dd/mm/aaaa)]],TODAY(),"Y"))</f>
        <v>0</v>
      </c>
      <c r="J940" s="6"/>
      <c r="K940" s="6"/>
      <c r="L940" s="6"/>
      <c r="M940" s="6"/>
      <c r="N940" s="56"/>
      <c r="O940" s="56"/>
      <c r="P940" s="56"/>
      <c r="Q940" s="6"/>
      <c r="R940" s="7"/>
      <c r="S940" s="143">
        <f>Taula1[[#This Row],[Mesos naturals sencers treballats període justificat (01/01/2023 - 31/03/2023)]]</f>
        <v>0</v>
      </c>
      <c r="T940" s="194">
        <f>Taula1[[#This Row],[Dies treballats període justificat (01/01/2023 - 31/03/2023)              no comptabilitzats com a mes natural sencer]]</f>
        <v>0</v>
      </c>
      <c r="U940" s="12"/>
      <c r="V940" s="7"/>
      <c r="W940" s="188"/>
      <c r="X940" s="188"/>
      <c r="Y940" s="188"/>
      <c r="Z940" s="188"/>
      <c r="AA940" s="190"/>
      <c r="AB940" s="143">
        <f>Taula1[[#This Row],[Grup justificat     (fer servir opcions de la llista desplegable)]]</f>
        <v>0</v>
      </c>
      <c r="AC940" s="182"/>
      <c r="AD940" s="39"/>
      <c r="AE940" s="131">
        <f>ROUND((AF940/100)*756*Taula1[[#This Row],[Mesos naturals sencers treballats període justificat (01/01/2023 - 31/03/2023)]],2)</f>
        <v>0</v>
      </c>
      <c r="AF940" s="81">
        <f>Taula1[[#This Row],[% Jornada segons contracte
(no posar el símbol %) ]]-Taula1[[#This Row],[% Reducció salari per baix rendiment        (no posar el símbol %)]]</f>
        <v>0</v>
      </c>
      <c r="AG940" s="131">
        <f>ROUND((AH940/100)*24.8547945*Taula1[[#This Row],[Dies treballats període justificat (01/01/2023 - 31/03/2023)              no comptabilitzats com a mes natural sencer]],2)</f>
        <v>0</v>
      </c>
      <c r="AH940" s="79">
        <f>Taula1[[#This Row],[% Jornada segons contracte
(no posar el símbol %) ]]-Taula1[[#This Row],[% Reducció salari per baix rendiment        (no posar el símbol %)]]</f>
        <v>0</v>
      </c>
      <c r="AI940" s="131">
        <f t="shared" si="225"/>
        <v>0</v>
      </c>
      <c r="AJ940" s="39"/>
      <c r="AK940" s="131">
        <f>ROUND((AL940/100)*756*Taula1[[#This Row],[Espai reservat Administració  (mesos)]],2)</f>
        <v>0</v>
      </c>
      <c r="AL940" s="81">
        <f>Taula1[[#This Row],[% Jornada segons contracte
(no posar el símbol %) ]]-Taula1[[#This Row],[% Reducció salari per baix rendiment        (no posar el símbol %)]]</f>
        <v>0</v>
      </c>
      <c r="AM940" s="131">
        <f>ROUND((AN940/100)*24.8547945*Taula1[[#This Row],[Espai reservat Administració (dies)]],2)</f>
        <v>0</v>
      </c>
      <c r="AN940" s="79">
        <f>Taula1[[#This Row],[% Jornada segons contracte
(no posar el símbol %) ]]-Taula1[[#This Row],[% Reducció salari per baix rendiment        (no posar el símbol %)]]</f>
        <v>0</v>
      </c>
      <c r="AO940" s="131">
        <f t="shared" si="226"/>
        <v>0</v>
      </c>
      <c r="AP940" s="87"/>
      <c r="AQ940" s="137">
        <f>ROUND((AR940/100)*693*Taula1[[#This Row],[Mesos naturals sencers treballats període justificat (01/01/2023 - 31/03/2023)]],2)</f>
        <v>0</v>
      </c>
      <c r="AR940" s="90">
        <f>Taula1[[#This Row],[% Jornada segons contracte
(no posar el símbol %) ]]-Taula1[[#This Row],[% Reducció salari per baix rendiment        (no posar el símbol %)]]</f>
        <v>0</v>
      </c>
      <c r="AS940" s="137">
        <f>ROUND((AT940/100)*22.78356164*Taula1[[#This Row],[Dies treballats període justificat (01/01/2023 - 31/03/2023)              no comptabilitzats com a mes natural sencer]],2)</f>
        <v>0</v>
      </c>
      <c r="AT940" s="90">
        <f>Taula1[[#This Row],[% Jornada segons contracte
(no posar el símbol %) ]]-Taula1[[#This Row],[% Reducció salari per baix rendiment        (no posar el símbol %)]]</f>
        <v>0</v>
      </c>
      <c r="AU940" s="137">
        <f t="shared" si="227"/>
        <v>0</v>
      </c>
      <c r="AV940" s="87"/>
      <c r="AW940" s="136">
        <f>ROUND((AX940/100)*693*Taula1[[#This Row],[Espai reservat Administració  (mesos)]],2)</f>
        <v>0</v>
      </c>
      <c r="AX940" s="90">
        <f>Taula1[[#This Row],[% Jornada segons contracte
(no posar el símbol %) ]]-Taula1[[#This Row],[% Reducció salari per baix rendiment        (no posar el símbol %)]]</f>
        <v>0</v>
      </c>
      <c r="AY940" s="131">
        <f>ROUND((AZ940/100)*22.78356164*Taula1[[#This Row],[Espai reservat Administració (dies)]],2)</f>
        <v>0</v>
      </c>
      <c r="AZ940" s="81">
        <f>Taula1[[#This Row],[% Jornada segons contracte
(no posar el símbol %) ]]-Taula1[[#This Row],[% Reducció salari per baix rendiment        (no posar el símbol %)]]</f>
        <v>0</v>
      </c>
      <c r="BA940" s="82">
        <f t="shared" si="228"/>
        <v>0</v>
      </c>
      <c r="BB940" s="41"/>
      <c r="BC940" s="131">
        <f>IF(Taula1[[#This Row],[Grup justificat     (fer servir opcions de la llista desplegable)]]=1,AI940,0)</f>
        <v>0</v>
      </c>
      <c r="BD940" s="131">
        <f>IF(Taula1[[#This Row],[Grup justificat     (fer servir opcions de la llista desplegable)]]=2,AU940,0)</f>
        <v>0</v>
      </c>
      <c r="BE940" s="41"/>
      <c r="BF940" s="131">
        <f>IF(Taula1[[#This Row],[Espai reservat Administració]]=1,AO940,0)</f>
        <v>0</v>
      </c>
      <c r="BG940" s="82">
        <f>IF(Taula1[[#This Row],[Espai reservat Administració]]=2,BA940,0)</f>
        <v>0</v>
      </c>
      <c r="BH940" s="41"/>
      <c r="BI940" s="126">
        <f>IF(Taula1[[#This Row],[Grup justificat     (fer servir opcions de la llista desplegable)]]=1,1,0)</f>
        <v>0</v>
      </c>
      <c r="BJ940" s="126">
        <f>IF(Taula1[[#This Row],[Espai reservat Administració]]=1,1,0)</f>
        <v>0</v>
      </c>
      <c r="BK940" s="111"/>
      <c r="BL940" s="126">
        <f>IF(Taula1[[#This Row],[Grup justificat     (fer servir opcions de la llista desplegable)]]=2,1,0)</f>
        <v>0</v>
      </c>
      <c r="BM940" s="126">
        <f>IF(Taula1[[#This Row],[Espai reservat Administració]]=2,1,0)</f>
        <v>0</v>
      </c>
      <c r="BN940" s="73"/>
      <c r="BO940" s="73"/>
      <c r="BP940" s="73"/>
      <c r="BQ940" s="73"/>
      <c r="BR940" s="73"/>
      <c r="BS940" s="73"/>
      <c r="BT940" s="73"/>
      <c r="BU940" s="73"/>
      <c r="BV940" s="73"/>
      <c r="BW940" s="73"/>
      <c r="BX940" s="73"/>
      <c r="BY940" s="73"/>
      <c r="BZ940" s="73"/>
      <c r="CA940" s="73"/>
      <c r="CB940" s="73"/>
      <c r="CC940" s="73"/>
      <c r="CD940" s="73"/>
      <c r="CE940" s="73"/>
      <c r="CF940" s="73"/>
      <c r="CG940" s="63">
        <f t="shared" si="229"/>
        <v>0</v>
      </c>
      <c r="CH940" s="63">
        <f t="shared" si="230"/>
        <v>0</v>
      </c>
      <c r="CI940" s="73"/>
      <c r="CJ940" s="63">
        <f>IF(Taula1[[#This Row],[Tipus de contracte                                  (fer servir opcions de la llista desplegable)]]="Indefinit",1,0)</f>
        <v>0</v>
      </c>
      <c r="CK940" s="63">
        <f>IF(Taula1[[#This Row],[Tipus de contracte                                  (fer servir opcions de la llista desplegable)]]="Temporal, igual o superior a 6 mesos",1,0)</f>
        <v>0</v>
      </c>
      <c r="CL940" s="63">
        <f>IF(Taula1[[#This Row],[Tipus de contracte                                  (fer servir opcions de la llista desplegable)]]="Substitució per IT",1,0)</f>
        <v>0</v>
      </c>
      <c r="CM940" s="73"/>
      <c r="CN940" s="63">
        <f>IF(Taula1[[#This Row],[Relació llocs de treball]]&gt;=1,1,0)</f>
        <v>0</v>
      </c>
      <c r="CO940" s="73"/>
      <c r="CP940" s="63">
        <f>IF(Taula1[[#This Row],[Identitat de gènere                                                          (fer servir opcions de la llista desplegable)]]="Home",1,0)</f>
        <v>0</v>
      </c>
      <c r="CQ940" s="63">
        <f>IF(Taula1[[#This Row],[Identitat de gènere                                                          (fer servir opcions de la llista desplegable)]]="Dona",1,0)</f>
        <v>0</v>
      </c>
      <c r="CR940" s="63">
        <f>IF(Taula1[[#This Row],[Identitat de gènere                                                          (fer servir opcions de la llista desplegable)]]="No binari",1,0)</f>
        <v>0</v>
      </c>
      <c r="CS940" s="73"/>
      <c r="CT940" s="63">
        <f t="shared" si="224"/>
        <v>0</v>
      </c>
      <c r="CU940" s="64">
        <f t="shared" si="231"/>
        <v>0</v>
      </c>
      <c r="CW940" s="64">
        <f t="shared" si="232"/>
        <v>0</v>
      </c>
      <c r="CX940" s="64">
        <f t="shared" si="233"/>
        <v>0</v>
      </c>
      <c r="CY940" s="64">
        <f t="shared" si="234"/>
        <v>0</v>
      </c>
      <c r="CZ940" s="64">
        <f t="shared" si="235"/>
        <v>0</v>
      </c>
      <c r="DB940" s="64">
        <f t="shared" si="236"/>
        <v>0</v>
      </c>
      <c r="DC940" s="64">
        <f t="shared" si="237"/>
        <v>0</v>
      </c>
      <c r="DD940" s="64">
        <f t="shared" si="238"/>
        <v>0</v>
      </c>
      <c r="DE940" s="64">
        <f t="shared" si="239"/>
        <v>0</v>
      </c>
    </row>
    <row r="941" spans="2:109" x14ac:dyDescent="0.3">
      <c r="B941" s="167"/>
      <c r="C941" s="186"/>
      <c r="D941" s="2"/>
      <c r="E941" s="67"/>
      <c r="F941" s="5"/>
      <c r="G941" s="5"/>
      <c r="H941" s="187"/>
      <c r="I941" s="111" t="str">
        <f ca="1">IF(Taula1[[#This Row],[Data naixement (format dd/mm/aaaa)]]="","0",DATEDIF(Taula1[[#This Row],[Data naixement (format dd/mm/aaaa)]],TODAY(),"Y"))</f>
        <v>0</v>
      </c>
      <c r="J941" s="6"/>
      <c r="K941" s="6"/>
      <c r="L941" s="6"/>
      <c r="M941" s="6"/>
      <c r="N941" s="56"/>
      <c r="O941" s="56"/>
      <c r="P941" s="56"/>
      <c r="Q941" s="6"/>
      <c r="R941" s="7"/>
      <c r="S941" s="143">
        <f>Taula1[[#This Row],[Mesos naturals sencers treballats període justificat (01/01/2023 - 31/03/2023)]]</f>
        <v>0</v>
      </c>
      <c r="T941" s="194">
        <f>Taula1[[#This Row],[Dies treballats període justificat (01/01/2023 - 31/03/2023)              no comptabilitzats com a mes natural sencer]]</f>
        <v>0</v>
      </c>
      <c r="U941" s="12"/>
      <c r="V941" s="7"/>
      <c r="W941" s="188"/>
      <c r="X941" s="188"/>
      <c r="Y941" s="188"/>
      <c r="Z941" s="188"/>
      <c r="AA941" s="190"/>
      <c r="AB941" s="143">
        <f>Taula1[[#This Row],[Grup justificat     (fer servir opcions de la llista desplegable)]]</f>
        <v>0</v>
      </c>
      <c r="AC941" s="182"/>
      <c r="AD941" s="39"/>
      <c r="AE941" s="131">
        <f>ROUND((AF941/100)*756*Taula1[[#This Row],[Mesos naturals sencers treballats període justificat (01/01/2023 - 31/03/2023)]],2)</f>
        <v>0</v>
      </c>
      <c r="AF941" s="81">
        <f>Taula1[[#This Row],[% Jornada segons contracte
(no posar el símbol %) ]]-Taula1[[#This Row],[% Reducció salari per baix rendiment        (no posar el símbol %)]]</f>
        <v>0</v>
      </c>
      <c r="AG941" s="131">
        <f>ROUND((AH941/100)*24.8547945*Taula1[[#This Row],[Dies treballats període justificat (01/01/2023 - 31/03/2023)              no comptabilitzats com a mes natural sencer]],2)</f>
        <v>0</v>
      </c>
      <c r="AH941" s="79">
        <f>Taula1[[#This Row],[% Jornada segons contracte
(no posar el símbol %) ]]-Taula1[[#This Row],[% Reducció salari per baix rendiment        (no posar el símbol %)]]</f>
        <v>0</v>
      </c>
      <c r="AI941" s="131">
        <f t="shared" si="225"/>
        <v>0</v>
      </c>
      <c r="AJ941" s="39"/>
      <c r="AK941" s="131">
        <f>ROUND((AL941/100)*756*Taula1[[#This Row],[Espai reservat Administració  (mesos)]],2)</f>
        <v>0</v>
      </c>
      <c r="AL941" s="81">
        <f>Taula1[[#This Row],[% Jornada segons contracte
(no posar el símbol %) ]]-Taula1[[#This Row],[% Reducció salari per baix rendiment        (no posar el símbol %)]]</f>
        <v>0</v>
      </c>
      <c r="AM941" s="131">
        <f>ROUND((AN941/100)*24.8547945*Taula1[[#This Row],[Espai reservat Administració (dies)]],2)</f>
        <v>0</v>
      </c>
      <c r="AN941" s="79">
        <f>Taula1[[#This Row],[% Jornada segons contracte
(no posar el símbol %) ]]-Taula1[[#This Row],[% Reducció salari per baix rendiment        (no posar el símbol %)]]</f>
        <v>0</v>
      </c>
      <c r="AO941" s="131">
        <f t="shared" si="226"/>
        <v>0</v>
      </c>
      <c r="AP941" s="87"/>
      <c r="AQ941" s="137">
        <f>ROUND((AR941/100)*693*Taula1[[#This Row],[Mesos naturals sencers treballats període justificat (01/01/2023 - 31/03/2023)]],2)</f>
        <v>0</v>
      </c>
      <c r="AR941" s="90">
        <f>Taula1[[#This Row],[% Jornada segons contracte
(no posar el símbol %) ]]-Taula1[[#This Row],[% Reducció salari per baix rendiment        (no posar el símbol %)]]</f>
        <v>0</v>
      </c>
      <c r="AS941" s="137">
        <f>ROUND((AT941/100)*22.78356164*Taula1[[#This Row],[Dies treballats període justificat (01/01/2023 - 31/03/2023)              no comptabilitzats com a mes natural sencer]],2)</f>
        <v>0</v>
      </c>
      <c r="AT941" s="90">
        <f>Taula1[[#This Row],[% Jornada segons contracte
(no posar el símbol %) ]]-Taula1[[#This Row],[% Reducció salari per baix rendiment        (no posar el símbol %)]]</f>
        <v>0</v>
      </c>
      <c r="AU941" s="137">
        <f t="shared" si="227"/>
        <v>0</v>
      </c>
      <c r="AV941" s="87"/>
      <c r="AW941" s="136">
        <f>ROUND((AX941/100)*693*Taula1[[#This Row],[Espai reservat Administració  (mesos)]],2)</f>
        <v>0</v>
      </c>
      <c r="AX941" s="90">
        <f>Taula1[[#This Row],[% Jornada segons contracte
(no posar el símbol %) ]]-Taula1[[#This Row],[% Reducció salari per baix rendiment        (no posar el símbol %)]]</f>
        <v>0</v>
      </c>
      <c r="AY941" s="131">
        <f>ROUND((AZ941/100)*22.78356164*Taula1[[#This Row],[Espai reservat Administració (dies)]],2)</f>
        <v>0</v>
      </c>
      <c r="AZ941" s="81">
        <f>Taula1[[#This Row],[% Jornada segons contracte
(no posar el símbol %) ]]-Taula1[[#This Row],[% Reducció salari per baix rendiment        (no posar el símbol %)]]</f>
        <v>0</v>
      </c>
      <c r="BA941" s="82">
        <f t="shared" si="228"/>
        <v>0</v>
      </c>
      <c r="BB941" s="41"/>
      <c r="BC941" s="131">
        <f>IF(Taula1[[#This Row],[Grup justificat     (fer servir opcions de la llista desplegable)]]=1,AI941,0)</f>
        <v>0</v>
      </c>
      <c r="BD941" s="131">
        <f>IF(Taula1[[#This Row],[Grup justificat     (fer servir opcions de la llista desplegable)]]=2,AU941,0)</f>
        <v>0</v>
      </c>
      <c r="BE941" s="41"/>
      <c r="BF941" s="131">
        <f>IF(Taula1[[#This Row],[Espai reservat Administració]]=1,AO941,0)</f>
        <v>0</v>
      </c>
      <c r="BG941" s="82">
        <f>IF(Taula1[[#This Row],[Espai reservat Administració]]=2,BA941,0)</f>
        <v>0</v>
      </c>
      <c r="BH941" s="41"/>
      <c r="BI941" s="126">
        <f>IF(Taula1[[#This Row],[Grup justificat     (fer servir opcions de la llista desplegable)]]=1,1,0)</f>
        <v>0</v>
      </c>
      <c r="BJ941" s="126">
        <f>IF(Taula1[[#This Row],[Espai reservat Administració]]=1,1,0)</f>
        <v>0</v>
      </c>
      <c r="BK941" s="111"/>
      <c r="BL941" s="126">
        <f>IF(Taula1[[#This Row],[Grup justificat     (fer servir opcions de la llista desplegable)]]=2,1,0)</f>
        <v>0</v>
      </c>
      <c r="BM941" s="126">
        <f>IF(Taula1[[#This Row],[Espai reservat Administració]]=2,1,0)</f>
        <v>0</v>
      </c>
      <c r="BN941" s="73"/>
      <c r="BO941" s="73"/>
      <c r="BP941" s="73"/>
      <c r="BQ941" s="73"/>
      <c r="BR941" s="73"/>
      <c r="BS941" s="73"/>
      <c r="BT941" s="73"/>
      <c r="BU941" s="73"/>
      <c r="BV941" s="73"/>
      <c r="BW941" s="73"/>
      <c r="BX941" s="73"/>
      <c r="BY941" s="73"/>
      <c r="BZ941" s="73"/>
      <c r="CA941" s="73"/>
      <c r="CB941" s="73"/>
      <c r="CC941" s="73"/>
      <c r="CD941" s="73"/>
      <c r="CE941" s="73"/>
      <c r="CF941" s="73"/>
      <c r="CG941" s="63">
        <f t="shared" si="229"/>
        <v>0</v>
      </c>
      <c r="CH941" s="63">
        <f t="shared" si="230"/>
        <v>0</v>
      </c>
      <c r="CI941" s="73"/>
      <c r="CJ941" s="63">
        <f>IF(Taula1[[#This Row],[Tipus de contracte                                  (fer servir opcions de la llista desplegable)]]="Indefinit",1,0)</f>
        <v>0</v>
      </c>
      <c r="CK941" s="63">
        <f>IF(Taula1[[#This Row],[Tipus de contracte                                  (fer servir opcions de la llista desplegable)]]="Temporal, igual o superior a 6 mesos",1,0)</f>
        <v>0</v>
      </c>
      <c r="CL941" s="63">
        <f>IF(Taula1[[#This Row],[Tipus de contracte                                  (fer servir opcions de la llista desplegable)]]="Substitució per IT",1,0)</f>
        <v>0</v>
      </c>
      <c r="CM941" s="73"/>
      <c r="CN941" s="63">
        <f>IF(Taula1[[#This Row],[Relació llocs de treball]]&gt;=1,1,0)</f>
        <v>0</v>
      </c>
      <c r="CO941" s="73"/>
      <c r="CP941" s="63">
        <f>IF(Taula1[[#This Row],[Identitat de gènere                                                          (fer servir opcions de la llista desplegable)]]="Home",1,0)</f>
        <v>0</v>
      </c>
      <c r="CQ941" s="63">
        <f>IF(Taula1[[#This Row],[Identitat de gènere                                                          (fer servir opcions de la llista desplegable)]]="Dona",1,0)</f>
        <v>0</v>
      </c>
      <c r="CR941" s="63">
        <f>IF(Taula1[[#This Row],[Identitat de gènere                                                          (fer servir opcions de la llista desplegable)]]="No binari",1,0)</f>
        <v>0</v>
      </c>
      <c r="CS941" s="73"/>
      <c r="CT941" s="63">
        <f t="shared" si="224"/>
        <v>0</v>
      </c>
      <c r="CU941" s="64">
        <f t="shared" si="231"/>
        <v>0</v>
      </c>
      <c r="CW941" s="64">
        <f t="shared" si="232"/>
        <v>0</v>
      </c>
      <c r="CX941" s="64">
        <f t="shared" si="233"/>
        <v>0</v>
      </c>
      <c r="CY941" s="64">
        <f t="shared" si="234"/>
        <v>0</v>
      </c>
      <c r="CZ941" s="64">
        <f t="shared" si="235"/>
        <v>0</v>
      </c>
      <c r="DB941" s="64">
        <f t="shared" si="236"/>
        <v>0</v>
      </c>
      <c r="DC941" s="64">
        <f t="shared" si="237"/>
        <v>0</v>
      </c>
      <c r="DD941" s="64">
        <f t="shared" si="238"/>
        <v>0</v>
      </c>
      <c r="DE941" s="64">
        <f t="shared" si="239"/>
        <v>0</v>
      </c>
    </row>
    <row r="942" spans="2:109" x14ac:dyDescent="0.3">
      <c r="B942" s="167"/>
      <c r="C942" s="186"/>
      <c r="D942" s="2"/>
      <c r="E942" s="67"/>
      <c r="F942" s="5"/>
      <c r="G942" s="5"/>
      <c r="H942" s="187"/>
      <c r="I942" s="111" t="str">
        <f ca="1">IF(Taula1[[#This Row],[Data naixement (format dd/mm/aaaa)]]="","0",DATEDIF(Taula1[[#This Row],[Data naixement (format dd/mm/aaaa)]],TODAY(),"Y"))</f>
        <v>0</v>
      </c>
      <c r="J942" s="6"/>
      <c r="K942" s="6"/>
      <c r="L942" s="6"/>
      <c r="M942" s="6"/>
      <c r="N942" s="56"/>
      <c r="O942" s="56"/>
      <c r="P942" s="56"/>
      <c r="Q942" s="6"/>
      <c r="R942" s="7"/>
      <c r="S942" s="143">
        <f>Taula1[[#This Row],[Mesos naturals sencers treballats període justificat (01/01/2023 - 31/03/2023)]]</f>
        <v>0</v>
      </c>
      <c r="T942" s="194">
        <f>Taula1[[#This Row],[Dies treballats període justificat (01/01/2023 - 31/03/2023)              no comptabilitzats com a mes natural sencer]]</f>
        <v>0</v>
      </c>
      <c r="U942" s="12"/>
      <c r="V942" s="7"/>
      <c r="W942" s="188"/>
      <c r="X942" s="188"/>
      <c r="Y942" s="188"/>
      <c r="Z942" s="188"/>
      <c r="AA942" s="190"/>
      <c r="AB942" s="143">
        <f>Taula1[[#This Row],[Grup justificat     (fer servir opcions de la llista desplegable)]]</f>
        <v>0</v>
      </c>
      <c r="AC942" s="182"/>
      <c r="AD942" s="39"/>
      <c r="AE942" s="131">
        <f>ROUND((AF942/100)*756*Taula1[[#This Row],[Mesos naturals sencers treballats període justificat (01/01/2023 - 31/03/2023)]],2)</f>
        <v>0</v>
      </c>
      <c r="AF942" s="81">
        <f>Taula1[[#This Row],[% Jornada segons contracte
(no posar el símbol %) ]]-Taula1[[#This Row],[% Reducció salari per baix rendiment        (no posar el símbol %)]]</f>
        <v>0</v>
      </c>
      <c r="AG942" s="131">
        <f>ROUND((AH942/100)*24.8547945*Taula1[[#This Row],[Dies treballats període justificat (01/01/2023 - 31/03/2023)              no comptabilitzats com a mes natural sencer]],2)</f>
        <v>0</v>
      </c>
      <c r="AH942" s="79">
        <f>Taula1[[#This Row],[% Jornada segons contracte
(no posar el símbol %) ]]-Taula1[[#This Row],[% Reducció salari per baix rendiment        (no posar el símbol %)]]</f>
        <v>0</v>
      </c>
      <c r="AI942" s="131">
        <f t="shared" si="225"/>
        <v>0</v>
      </c>
      <c r="AJ942" s="39"/>
      <c r="AK942" s="131">
        <f>ROUND((AL942/100)*756*Taula1[[#This Row],[Espai reservat Administració  (mesos)]],2)</f>
        <v>0</v>
      </c>
      <c r="AL942" s="81">
        <f>Taula1[[#This Row],[% Jornada segons contracte
(no posar el símbol %) ]]-Taula1[[#This Row],[% Reducció salari per baix rendiment        (no posar el símbol %)]]</f>
        <v>0</v>
      </c>
      <c r="AM942" s="131">
        <f>ROUND((AN942/100)*24.8547945*Taula1[[#This Row],[Espai reservat Administració (dies)]],2)</f>
        <v>0</v>
      </c>
      <c r="AN942" s="79">
        <f>Taula1[[#This Row],[% Jornada segons contracte
(no posar el símbol %) ]]-Taula1[[#This Row],[% Reducció salari per baix rendiment        (no posar el símbol %)]]</f>
        <v>0</v>
      </c>
      <c r="AO942" s="131">
        <f t="shared" si="226"/>
        <v>0</v>
      </c>
      <c r="AP942" s="87"/>
      <c r="AQ942" s="137">
        <f>ROUND((AR942/100)*693*Taula1[[#This Row],[Mesos naturals sencers treballats període justificat (01/01/2023 - 31/03/2023)]],2)</f>
        <v>0</v>
      </c>
      <c r="AR942" s="90">
        <f>Taula1[[#This Row],[% Jornada segons contracte
(no posar el símbol %) ]]-Taula1[[#This Row],[% Reducció salari per baix rendiment        (no posar el símbol %)]]</f>
        <v>0</v>
      </c>
      <c r="AS942" s="137">
        <f>ROUND((AT942/100)*22.78356164*Taula1[[#This Row],[Dies treballats període justificat (01/01/2023 - 31/03/2023)              no comptabilitzats com a mes natural sencer]],2)</f>
        <v>0</v>
      </c>
      <c r="AT942" s="90">
        <f>Taula1[[#This Row],[% Jornada segons contracte
(no posar el símbol %) ]]-Taula1[[#This Row],[% Reducció salari per baix rendiment        (no posar el símbol %)]]</f>
        <v>0</v>
      </c>
      <c r="AU942" s="137">
        <f t="shared" si="227"/>
        <v>0</v>
      </c>
      <c r="AV942" s="87"/>
      <c r="AW942" s="136">
        <f>ROUND((AX942/100)*693*Taula1[[#This Row],[Espai reservat Administració  (mesos)]],2)</f>
        <v>0</v>
      </c>
      <c r="AX942" s="90">
        <f>Taula1[[#This Row],[% Jornada segons contracte
(no posar el símbol %) ]]-Taula1[[#This Row],[% Reducció salari per baix rendiment        (no posar el símbol %)]]</f>
        <v>0</v>
      </c>
      <c r="AY942" s="131">
        <f>ROUND((AZ942/100)*22.78356164*Taula1[[#This Row],[Espai reservat Administració (dies)]],2)</f>
        <v>0</v>
      </c>
      <c r="AZ942" s="81">
        <f>Taula1[[#This Row],[% Jornada segons contracte
(no posar el símbol %) ]]-Taula1[[#This Row],[% Reducció salari per baix rendiment        (no posar el símbol %)]]</f>
        <v>0</v>
      </c>
      <c r="BA942" s="82">
        <f t="shared" si="228"/>
        <v>0</v>
      </c>
      <c r="BB942" s="41"/>
      <c r="BC942" s="131">
        <f>IF(Taula1[[#This Row],[Grup justificat     (fer servir opcions de la llista desplegable)]]=1,AI942,0)</f>
        <v>0</v>
      </c>
      <c r="BD942" s="131">
        <f>IF(Taula1[[#This Row],[Grup justificat     (fer servir opcions de la llista desplegable)]]=2,AU942,0)</f>
        <v>0</v>
      </c>
      <c r="BE942" s="41"/>
      <c r="BF942" s="131">
        <f>IF(Taula1[[#This Row],[Espai reservat Administració]]=1,AO942,0)</f>
        <v>0</v>
      </c>
      <c r="BG942" s="82">
        <f>IF(Taula1[[#This Row],[Espai reservat Administració]]=2,BA942,0)</f>
        <v>0</v>
      </c>
      <c r="BH942" s="41"/>
      <c r="BI942" s="126">
        <f>IF(Taula1[[#This Row],[Grup justificat     (fer servir opcions de la llista desplegable)]]=1,1,0)</f>
        <v>0</v>
      </c>
      <c r="BJ942" s="126">
        <f>IF(Taula1[[#This Row],[Espai reservat Administració]]=1,1,0)</f>
        <v>0</v>
      </c>
      <c r="BK942" s="111"/>
      <c r="BL942" s="126">
        <f>IF(Taula1[[#This Row],[Grup justificat     (fer servir opcions de la llista desplegable)]]=2,1,0)</f>
        <v>0</v>
      </c>
      <c r="BM942" s="126">
        <f>IF(Taula1[[#This Row],[Espai reservat Administració]]=2,1,0)</f>
        <v>0</v>
      </c>
      <c r="BN942" s="73"/>
      <c r="BO942" s="73"/>
      <c r="BP942" s="73"/>
      <c r="BQ942" s="73"/>
      <c r="BR942" s="73"/>
      <c r="BS942" s="73"/>
      <c r="BT942" s="73"/>
      <c r="BU942" s="73"/>
      <c r="BV942" s="73"/>
      <c r="BW942" s="73"/>
      <c r="BX942" s="73"/>
      <c r="BY942" s="73"/>
      <c r="BZ942" s="73"/>
      <c r="CA942" s="73"/>
      <c r="CB942" s="73"/>
      <c r="CC942" s="73"/>
      <c r="CD942" s="73"/>
      <c r="CE942" s="73"/>
      <c r="CF942" s="73"/>
      <c r="CG942" s="63">
        <f t="shared" si="229"/>
        <v>0</v>
      </c>
      <c r="CH942" s="63">
        <f t="shared" si="230"/>
        <v>0</v>
      </c>
      <c r="CI942" s="73"/>
      <c r="CJ942" s="63">
        <f>IF(Taula1[[#This Row],[Tipus de contracte                                  (fer servir opcions de la llista desplegable)]]="Indefinit",1,0)</f>
        <v>0</v>
      </c>
      <c r="CK942" s="63">
        <f>IF(Taula1[[#This Row],[Tipus de contracte                                  (fer servir opcions de la llista desplegable)]]="Temporal, igual o superior a 6 mesos",1,0)</f>
        <v>0</v>
      </c>
      <c r="CL942" s="63">
        <f>IF(Taula1[[#This Row],[Tipus de contracte                                  (fer servir opcions de la llista desplegable)]]="Substitució per IT",1,0)</f>
        <v>0</v>
      </c>
      <c r="CM942" s="73"/>
      <c r="CN942" s="63">
        <f>IF(Taula1[[#This Row],[Relació llocs de treball]]&gt;=1,1,0)</f>
        <v>0</v>
      </c>
      <c r="CO942" s="73"/>
      <c r="CP942" s="63">
        <f>IF(Taula1[[#This Row],[Identitat de gènere                                                          (fer servir opcions de la llista desplegable)]]="Home",1,0)</f>
        <v>0</v>
      </c>
      <c r="CQ942" s="63">
        <f>IF(Taula1[[#This Row],[Identitat de gènere                                                          (fer servir opcions de la llista desplegable)]]="Dona",1,0)</f>
        <v>0</v>
      </c>
      <c r="CR942" s="63">
        <f>IF(Taula1[[#This Row],[Identitat de gènere                                                          (fer servir opcions de la llista desplegable)]]="No binari",1,0)</f>
        <v>0</v>
      </c>
      <c r="CS942" s="73"/>
      <c r="CT942" s="63">
        <f t="shared" si="224"/>
        <v>0</v>
      </c>
      <c r="CU942" s="64">
        <f t="shared" si="231"/>
        <v>0</v>
      </c>
      <c r="CW942" s="64">
        <f t="shared" si="232"/>
        <v>0</v>
      </c>
      <c r="CX942" s="64">
        <f t="shared" si="233"/>
        <v>0</v>
      </c>
      <c r="CY942" s="64">
        <f t="shared" si="234"/>
        <v>0</v>
      </c>
      <c r="CZ942" s="64">
        <f t="shared" si="235"/>
        <v>0</v>
      </c>
      <c r="DB942" s="64">
        <f t="shared" si="236"/>
        <v>0</v>
      </c>
      <c r="DC942" s="64">
        <f t="shared" si="237"/>
        <v>0</v>
      </c>
      <c r="DD942" s="64">
        <f t="shared" si="238"/>
        <v>0</v>
      </c>
      <c r="DE942" s="64">
        <f t="shared" si="239"/>
        <v>0</v>
      </c>
    </row>
    <row r="943" spans="2:109" x14ac:dyDescent="0.3">
      <c r="B943" s="167"/>
      <c r="C943" s="186"/>
      <c r="D943" s="2"/>
      <c r="E943" s="67"/>
      <c r="F943" s="5"/>
      <c r="G943" s="5"/>
      <c r="H943" s="187"/>
      <c r="I943" s="111" t="str">
        <f ca="1">IF(Taula1[[#This Row],[Data naixement (format dd/mm/aaaa)]]="","0",DATEDIF(Taula1[[#This Row],[Data naixement (format dd/mm/aaaa)]],TODAY(),"Y"))</f>
        <v>0</v>
      </c>
      <c r="J943" s="6"/>
      <c r="K943" s="6"/>
      <c r="L943" s="6"/>
      <c r="M943" s="6"/>
      <c r="N943" s="56"/>
      <c r="O943" s="56"/>
      <c r="P943" s="56"/>
      <c r="Q943" s="6"/>
      <c r="R943" s="7"/>
      <c r="S943" s="143">
        <f>Taula1[[#This Row],[Mesos naturals sencers treballats període justificat (01/01/2023 - 31/03/2023)]]</f>
        <v>0</v>
      </c>
      <c r="T943" s="194">
        <f>Taula1[[#This Row],[Dies treballats període justificat (01/01/2023 - 31/03/2023)              no comptabilitzats com a mes natural sencer]]</f>
        <v>0</v>
      </c>
      <c r="U943" s="12"/>
      <c r="V943" s="7"/>
      <c r="W943" s="188"/>
      <c r="X943" s="188"/>
      <c r="Y943" s="188"/>
      <c r="Z943" s="188"/>
      <c r="AA943" s="190"/>
      <c r="AB943" s="143">
        <f>Taula1[[#This Row],[Grup justificat     (fer servir opcions de la llista desplegable)]]</f>
        <v>0</v>
      </c>
      <c r="AC943" s="182"/>
      <c r="AD943" s="39"/>
      <c r="AE943" s="131">
        <f>ROUND((AF943/100)*756*Taula1[[#This Row],[Mesos naturals sencers treballats període justificat (01/01/2023 - 31/03/2023)]],2)</f>
        <v>0</v>
      </c>
      <c r="AF943" s="81">
        <f>Taula1[[#This Row],[% Jornada segons contracte
(no posar el símbol %) ]]-Taula1[[#This Row],[% Reducció salari per baix rendiment        (no posar el símbol %)]]</f>
        <v>0</v>
      </c>
      <c r="AG943" s="131">
        <f>ROUND((AH943/100)*24.8547945*Taula1[[#This Row],[Dies treballats període justificat (01/01/2023 - 31/03/2023)              no comptabilitzats com a mes natural sencer]],2)</f>
        <v>0</v>
      </c>
      <c r="AH943" s="79">
        <f>Taula1[[#This Row],[% Jornada segons contracte
(no posar el símbol %) ]]-Taula1[[#This Row],[% Reducció salari per baix rendiment        (no posar el símbol %)]]</f>
        <v>0</v>
      </c>
      <c r="AI943" s="131">
        <f t="shared" si="225"/>
        <v>0</v>
      </c>
      <c r="AJ943" s="39"/>
      <c r="AK943" s="131">
        <f>ROUND((AL943/100)*756*Taula1[[#This Row],[Espai reservat Administració  (mesos)]],2)</f>
        <v>0</v>
      </c>
      <c r="AL943" s="81">
        <f>Taula1[[#This Row],[% Jornada segons contracte
(no posar el símbol %) ]]-Taula1[[#This Row],[% Reducció salari per baix rendiment        (no posar el símbol %)]]</f>
        <v>0</v>
      </c>
      <c r="AM943" s="131">
        <f>ROUND((AN943/100)*24.8547945*Taula1[[#This Row],[Espai reservat Administració (dies)]],2)</f>
        <v>0</v>
      </c>
      <c r="AN943" s="79">
        <f>Taula1[[#This Row],[% Jornada segons contracte
(no posar el símbol %) ]]-Taula1[[#This Row],[% Reducció salari per baix rendiment        (no posar el símbol %)]]</f>
        <v>0</v>
      </c>
      <c r="AO943" s="131">
        <f t="shared" si="226"/>
        <v>0</v>
      </c>
      <c r="AP943" s="87"/>
      <c r="AQ943" s="137">
        <f>ROUND((AR943/100)*693*Taula1[[#This Row],[Mesos naturals sencers treballats període justificat (01/01/2023 - 31/03/2023)]],2)</f>
        <v>0</v>
      </c>
      <c r="AR943" s="90">
        <f>Taula1[[#This Row],[% Jornada segons contracte
(no posar el símbol %) ]]-Taula1[[#This Row],[% Reducció salari per baix rendiment        (no posar el símbol %)]]</f>
        <v>0</v>
      </c>
      <c r="AS943" s="137">
        <f>ROUND((AT943/100)*22.78356164*Taula1[[#This Row],[Dies treballats període justificat (01/01/2023 - 31/03/2023)              no comptabilitzats com a mes natural sencer]],2)</f>
        <v>0</v>
      </c>
      <c r="AT943" s="90">
        <f>Taula1[[#This Row],[% Jornada segons contracte
(no posar el símbol %) ]]-Taula1[[#This Row],[% Reducció salari per baix rendiment        (no posar el símbol %)]]</f>
        <v>0</v>
      </c>
      <c r="AU943" s="137">
        <f t="shared" si="227"/>
        <v>0</v>
      </c>
      <c r="AV943" s="87"/>
      <c r="AW943" s="136">
        <f>ROUND((AX943/100)*693*Taula1[[#This Row],[Espai reservat Administració  (mesos)]],2)</f>
        <v>0</v>
      </c>
      <c r="AX943" s="90">
        <f>Taula1[[#This Row],[% Jornada segons contracte
(no posar el símbol %) ]]-Taula1[[#This Row],[% Reducció salari per baix rendiment        (no posar el símbol %)]]</f>
        <v>0</v>
      </c>
      <c r="AY943" s="131">
        <f>ROUND((AZ943/100)*22.78356164*Taula1[[#This Row],[Espai reservat Administració (dies)]],2)</f>
        <v>0</v>
      </c>
      <c r="AZ943" s="81">
        <f>Taula1[[#This Row],[% Jornada segons contracte
(no posar el símbol %) ]]-Taula1[[#This Row],[% Reducció salari per baix rendiment        (no posar el símbol %)]]</f>
        <v>0</v>
      </c>
      <c r="BA943" s="82">
        <f t="shared" si="228"/>
        <v>0</v>
      </c>
      <c r="BB943" s="41"/>
      <c r="BC943" s="131">
        <f>IF(Taula1[[#This Row],[Grup justificat     (fer servir opcions de la llista desplegable)]]=1,AI943,0)</f>
        <v>0</v>
      </c>
      <c r="BD943" s="131">
        <f>IF(Taula1[[#This Row],[Grup justificat     (fer servir opcions de la llista desplegable)]]=2,AU943,0)</f>
        <v>0</v>
      </c>
      <c r="BE943" s="41"/>
      <c r="BF943" s="131">
        <f>IF(Taula1[[#This Row],[Espai reservat Administració]]=1,AO943,0)</f>
        <v>0</v>
      </c>
      <c r="BG943" s="82">
        <f>IF(Taula1[[#This Row],[Espai reservat Administració]]=2,BA943,0)</f>
        <v>0</v>
      </c>
      <c r="BH943" s="41"/>
      <c r="BI943" s="126">
        <f>IF(Taula1[[#This Row],[Grup justificat     (fer servir opcions de la llista desplegable)]]=1,1,0)</f>
        <v>0</v>
      </c>
      <c r="BJ943" s="126">
        <f>IF(Taula1[[#This Row],[Espai reservat Administració]]=1,1,0)</f>
        <v>0</v>
      </c>
      <c r="BK943" s="111"/>
      <c r="BL943" s="126">
        <f>IF(Taula1[[#This Row],[Grup justificat     (fer servir opcions de la llista desplegable)]]=2,1,0)</f>
        <v>0</v>
      </c>
      <c r="BM943" s="126">
        <f>IF(Taula1[[#This Row],[Espai reservat Administració]]=2,1,0)</f>
        <v>0</v>
      </c>
      <c r="BN943" s="73"/>
      <c r="BO943" s="73"/>
      <c r="BP943" s="73"/>
      <c r="BQ943" s="73"/>
      <c r="BR943" s="73"/>
      <c r="BS943" s="73"/>
      <c r="BT943" s="73"/>
      <c r="BU943" s="73"/>
      <c r="BV943" s="73"/>
      <c r="BW943" s="73"/>
      <c r="BX943" s="73"/>
      <c r="BY943" s="73"/>
      <c r="BZ943" s="73"/>
      <c r="CA943" s="73"/>
      <c r="CB943" s="73"/>
      <c r="CC943" s="73"/>
      <c r="CD943" s="73"/>
      <c r="CE943" s="73"/>
      <c r="CF943" s="73"/>
      <c r="CG943" s="63">
        <f t="shared" si="229"/>
        <v>0</v>
      </c>
      <c r="CH943" s="63">
        <f t="shared" si="230"/>
        <v>0</v>
      </c>
      <c r="CI943" s="73"/>
      <c r="CJ943" s="63">
        <f>IF(Taula1[[#This Row],[Tipus de contracte                                  (fer servir opcions de la llista desplegable)]]="Indefinit",1,0)</f>
        <v>0</v>
      </c>
      <c r="CK943" s="63">
        <f>IF(Taula1[[#This Row],[Tipus de contracte                                  (fer servir opcions de la llista desplegable)]]="Temporal, igual o superior a 6 mesos",1,0)</f>
        <v>0</v>
      </c>
      <c r="CL943" s="63">
        <f>IF(Taula1[[#This Row],[Tipus de contracte                                  (fer servir opcions de la llista desplegable)]]="Substitució per IT",1,0)</f>
        <v>0</v>
      </c>
      <c r="CM943" s="73"/>
      <c r="CN943" s="63">
        <f>IF(Taula1[[#This Row],[Relació llocs de treball]]&gt;=1,1,0)</f>
        <v>0</v>
      </c>
      <c r="CO943" s="73"/>
      <c r="CP943" s="63">
        <f>IF(Taula1[[#This Row],[Identitat de gènere                                                          (fer servir opcions de la llista desplegable)]]="Home",1,0)</f>
        <v>0</v>
      </c>
      <c r="CQ943" s="63">
        <f>IF(Taula1[[#This Row],[Identitat de gènere                                                          (fer servir opcions de la llista desplegable)]]="Dona",1,0)</f>
        <v>0</v>
      </c>
      <c r="CR943" s="63">
        <f>IF(Taula1[[#This Row],[Identitat de gènere                                                          (fer servir opcions de la llista desplegable)]]="No binari",1,0)</f>
        <v>0</v>
      </c>
      <c r="CS943" s="73"/>
      <c r="CT943" s="63">
        <f t="shared" si="224"/>
        <v>0</v>
      </c>
      <c r="CU943" s="64">
        <f t="shared" si="231"/>
        <v>0</v>
      </c>
      <c r="CW943" s="64">
        <f t="shared" si="232"/>
        <v>0</v>
      </c>
      <c r="CX943" s="64">
        <f t="shared" si="233"/>
        <v>0</v>
      </c>
      <c r="CY943" s="64">
        <f t="shared" si="234"/>
        <v>0</v>
      </c>
      <c r="CZ943" s="64">
        <f t="shared" si="235"/>
        <v>0</v>
      </c>
      <c r="DB943" s="64">
        <f t="shared" si="236"/>
        <v>0</v>
      </c>
      <c r="DC943" s="64">
        <f t="shared" si="237"/>
        <v>0</v>
      </c>
      <c r="DD943" s="64">
        <f t="shared" si="238"/>
        <v>0</v>
      </c>
      <c r="DE943" s="64">
        <f t="shared" si="239"/>
        <v>0</v>
      </c>
    </row>
    <row r="944" spans="2:109" x14ac:dyDescent="0.3">
      <c r="B944" s="167"/>
      <c r="C944" s="186"/>
      <c r="D944" s="2"/>
      <c r="E944" s="67"/>
      <c r="F944" s="5"/>
      <c r="G944" s="5"/>
      <c r="H944" s="187"/>
      <c r="I944" s="111" t="str">
        <f ca="1">IF(Taula1[[#This Row],[Data naixement (format dd/mm/aaaa)]]="","0",DATEDIF(Taula1[[#This Row],[Data naixement (format dd/mm/aaaa)]],TODAY(),"Y"))</f>
        <v>0</v>
      </c>
      <c r="J944" s="6"/>
      <c r="K944" s="6"/>
      <c r="L944" s="6"/>
      <c r="M944" s="6"/>
      <c r="N944" s="56"/>
      <c r="O944" s="56"/>
      <c r="P944" s="56"/>
      <c r="Q944" s="6"/>
      <c r="R944" s="7"/>
      <c r="S944" s="143">
        <f>Taula1[[#This Row],[Mesos naturals sencers treballats període justificat (01/01/2023 - 31/03/2023)]]</f>
        <v>0</v>
      </c>
      <c r="T944" s="194">
        <f>Taula1[[#This Row],[Dies treballats període justificat (01/01/2023 - 31/03/2023)              no comptabilitzats com a mes natural sencer]]</f>
        <v>0</v>
      </c>
      <c r="U944" s="12"/>
      <c r="V944" s="7"/>
      <c r="W944" s="188"/>
      <c r="X944" s="188"/>
      <c r="Y944" s="188"/>
      <c r="Z944" s="188"/>
      <c r="AA944" s="190"/>
      <c r="AB944" s="143">
        <f>Taula1[[#This Row],[Grup justificat     (fer servir opcions de la llista desplegable)]]</f>
        <v>0</v>
      </c>
      <c r="AC944" s="182"/>
      <c r="AD944" s="39"/>
      <c r="AE944" s="131">
        <f>ROUND((AF944/100)*756*Taula1[[#This Row],[Mesos naturals sencers treballats període justificat (01/01/2023 - 31/03/2023)]],2)</f>
        <v>0</v>
      </c>
      <c r="AF944" s="81">
        <f>Taula1[[#This Row],[% Jornada segons contracte
(no posar el símbol %) ]]-Taula1[[#This Row],[% Reducció salari per baix rendiment        (no posar el símbol %)]]</f>
        <v>0</v>
      </c>
      <c r="AG944" s="131">
        <f>ROUND((AH944/100)*24.8547945*Taula1[[#This Row],[Dies treballats període justificat (01/01/2023 - 31/03/2023)              no comptabilitzats com a mes natural sencer]],2)</f>
        <v>0</v>
      </c>
      <c r="AH944" s="79">
        <f>Taula1[[#This Row],[% Jornada segons contracte
(no posar el símbol %) ]]-Taula1[[#This Row],[% Reducció salari per baix rendiment        (no posar el símbol %)]]</f>
        <v>0</v>
      </c>
      <c r="AI944" s="131">
        <f t="shared" si="225"/>
        <v>0</v>
      </c>
      <c r="AJ944" s="39"/>
      <c r="AK944" s="131">
        <f>ROUND((AL944/100)*756*Taula1[[#This Row],[Espai reservat Administració  (mesos)]],2)</f>
        <v>0</v>
      </c>
      <c r="AL944" s="81">
        <f>Taula1[[#This Row],[% Jornada segons contracte
(no posar el símbol %) ]]-Taula1[[#This Row],[% Reducció salari per baix rendiment        (no posar el símbol %)]]</f>
        <v>0</v>
      </c>
      <c r="AM944" s="131">
        <f>ROUND((AN944/100)*24.8547945*Taula1[[#This Row],[Espai reservat Administració (dies)]],2)</f>
        <v>0</v>
      </c>
      <c r="AN944" s="79">
        <f>Taula1[[#This Row],[% Jornada segons contracte
(no posar el símbol %) ]]-Taula1[[#This Row],[% Reducció salari per baix rendiment        (no posar el símbol %)]]</f>
        <v>0</v>
      </c>
      <c r="AO944" s="131">
        <f t="shared" si="226"/>
        <v>0</v>
      </c>
      <c r="AP944" s="87"/>
      <c r="AQ944" s="137">
        <f>ROUND((AR944/100)*693*Taula1[[#This Row],[Mesos naturals sencers treballats període justificat (01/01/2023 - 31/03/2023)]],2)</f>
        <v>0</v>
      </c>
      <c r="AR944" s="90">
        <f>Taula1[[#This Row],[% Jornada segons contracte
(no posar el símbol %) ]]-Taula1[[#This Row],[% Reducció salari per baix rendiment        (no posar el símbol %)]]</f>
        <v>0</v>
      </c>
      <c r="AS944" s="137">
        <f>ROUND((AT944/100)*22.78356164*Taula1[[#This Row],[Dies treballats període justificat (01/01/2023 - 31/03/2023)              no comptabilitzats com a mes natural sencer]],2)</f>
        <v>0</v>
      </c>
      <c r="AT944" s="90">
        <f>Taula1[[#This Row],[% Jornada segons contracte
(no posar el símbol %) ]]-Taula1[[#This Row],[% Reducció salari per baix rendiment        (no posar el símbol %)]]</f>
        <v>0</v>
      </c>
      <c r="AU944" s="137">
        <f t="shared" si="227"/>
        <v>0</v>
      </c>
      <c r="AV944" s="87"/>
      <c r="AW944" s="136">
        <f>ROUND((AX944/100)*693*Taula1[[#This Row],[Espai reservat Administració  (mesos)]],2)</f>
        <v>0</v>
      </c>
      <c r="AX944" s="90">
        <f>Taula1[[#This Row],[% Jornada segons contracte
(no posar el símbol %) ]]-Taula1[[#This Row],[% Reducció salari per baix rendiment        (no posar el símbol %)]]</f>
        <v>0</v>
      </c>
      <c r="AY944" s="131">
        <f>ROUND((AZ944/100)*22.78356164*Taula1[[#This Row],[Espai reservat Administració (dies)]],2)</f>
        <v>0</v>
      </c>
      <c r="AZ944" s="81">
        <f>Taula1[[#This Row],[% Jornada segons contracte
(no posar el símbol %) ]]-Taula1[[#This Row],[% Reducció salari per baix rendiment        (no posar el símbol %)]]</f>
        <v>0</v>
      </c>
      <c r="BA944" s="82">
        <f t="shared" si="228"/>
        <v>0</v>
      </c>
      <c r="BB944" s="41"/>
      <c r="BC944" s="131">
        <f>IF(Taula1[[#This Row],[Grup justificat     (fer servir opcions de la llista desplegable)]]=1,AI944,0)</f>
        <v>0</v>
      </c>
      <c r="BD944" s="131">
        <f>IF(Taula1[[#This Row],[Grup justificat     (fer servir opcions de la llista desplegable)]]=2,AU944,0)</f>
        <v>0</v>
      </c>
      <c r="BE944" s="41"/>
      <c r="BF944" s="131">
        <f>IF(Taula1[[#This Row],[Espai reservat Administració]]=1,AO944,0)</f>
        <v>0</v>
      </c>
      <c r="BG944" s="82">
        <f>IF(Taula1[[#This Row],[Espai reservat Administració]]=2,BA944,0)</f>
        <v>0</v>
      </c>
      <c r="BH944" s="41"/>
      <c r="BI944" s="126">
        <f>IF(Taula1[[#This Row],[Grup justificat     (fer servir opcions de la llista desplegable)]]=1,1,0)</f>
        <v>0</v>
      </c>
      <c r="BJ944" s="126">
        <f>IF(Taula1[[#This Row],[Espai reservat Administració]]=1,1,0)</f>
        <v>0</v>
      </c>
      <c r="BK944" s="111"/>
      <c r="BL944" s="126">
        <f>IF(Taula1[[#This Row],[Grup justificat     (fer servir opcions de la llista desplegable)]]=2,1,0)</f>
        <v>0</v>
      </c>
      <c r="BM944" s="126">
        <f>IF(Taula1[[#This Row],[Espai reservat Administració]]=2,1,0)</f>
        <v>0</v>
      </c>
      <c r="BN944" s="73"/>
      <c r="BO944" s="73"/>
      <c r="BP944" s="73"/>
      <c r="BQ944" s="73"/>
      <c r="BR944" s="73"/>
      <c r="BS944" s="73"/>
      <c r="BT944" s="73"/>
      <c r="BU944" s="73"/>
      <c r="BV944" s="73"/>
      <c r="BW944" s="73"/>
      <c r="BX944" s="73"/>
      <c r="BY944" s="73"/>
      <c r="BZ944" s="73"/>
      <c r="CA944" s="73"/>
      <c r="CB944" s="73"/>
      <c r="CC944" s="73"/>
      <c r="CD944" s="73"/>
      <c r="CE944" s="73"/>
      <c r="CF944" s="73"/>
      <c r="CG944" s="63">
        <f t="shared" si="229"/>
        <v>0</v>
      </c>
      <c r="CH944" s="63">
        <f t="shared" si="230"/>
        <v>0</v>
      </c>
      <c r="CI944" s="73"/>
      <c r="CJ944" s="63">
        <f>IF(Taula1[[#This Row],[Tipus de contracte                                  (fer servir opcions de la llista desplegable)]]="Indefinit",1,0)</f>
        <v>0</v>
      </c>
      <c r="CK944" s="63">
        <f>IF(Taula1[[#This Row],[Tipus de contracte                                  (fer servir opcions de la llista desplegable)]]="Temporal, igual o superior a 6 mesos",1,0)</f>
        <v>0</v>
      </c>
      <c r="CL944" s="63">
        <f>IF(Taula1[[#This Row],[Tipus de contracte                                  (fer servir opcions de la llista desplegable)]]="Substitució per IT",1,0)</f>
        <v>0</v>
      </c>
      <c r="CM944" s="73"/>
      <c r="CN944" s="63">
        <f>IF(Taula1[[#This Row],[Relació llocs de treball]]&gt;=1,1,0)</f>
        <v>0</v>
      </c>
      <c r="CO944" s="73"/>
      <c r="CP944" s="63">
        <f>IF(Taula1[[#This Row],[Identitat de gènere                                                          (fer servir opcions de la llista desplegable)]]="Home",1,0)</f>
        <v>0</v>
      </c>
      <c r="CQ944" s="63">
        <f>IF(Taula1[[#This Row],[Identitat de gènere                                                          (fer servir opcions de la llista desplegable)]]="Dona",1,0)</f>
        <v>0</v>
      </c>
      <c r="CR944" s="63">
        <f>IF(Taula1[[#This Row],[Identitat de gènere                                                          (fer servir opcions de la llista desplegable)]]="No binari",1,0)</f>
        <v>0</v>
      </c>
      <c r="CS944" s="73"/>
      <c r="CT944" s="63">
        <f t="shared" si="224"/>
        <v>0</v>
      </c>
      <c r="CU944" s="64">
        <f t="shared" si="231"/>
        <v>0</v>
      </c>
      <c r="CW944" s="64">
        <f t="shared" si="232"/>
        <v>0</v>
      </c>
      <c r="CX944" s="64">
        <f t="shared" si="233"/>
        <v>0</v>
      </c>
      <c r="CY944" s="64">
        <f t="shared" si="234"/>
        <v>0</v>
      </c>
      <c r="CZ944" s="64">
        <f t="shared" si="235"/>
        <v>0</v>
      </c>
      <c r="DB944" s="64">
        <f t="shared" si="236"/>
        <v>0</v>
      </c>
      <c r="DC944" s="64">
        <f t="shared" si="237"/>
        <v>0</v>
      </c>
      <c r="DD944" s="64">
        <f t="shared" si="238"/>
        <v>0</v>
      </c>
      <c r="DE944" s="64">
        <f t="shared" si="239"/>
        <v>0</v>
      </c>
    </row>
    <row r="945" spans="2:109" x14ac:dyDescent="0.3">
      <c r="B945" s="167"/>
      <c r="C945" s="186"/>
      <c r="D945" s="2"/>
      <c r="E945" s="67"/>
      <c r="F945" s="5"/>
      <c r="G945" s="5"/>
      <c r="H945" s="187"/>
      <c r="I945" s="111" t="str">
        <f ca="1">IF(Taula1[[#This Row],[Data naixement (format dd/mm/aaaa)]]="","0",DATEDIF(Taula1[[#This Row],[Data naixement (format dd/mm/aaaa)]],TODAY(),"Y"))</f>
        <v>0</v>
      </c>
      <c r="J945" s="6"/>
      <c r="K945" s="6"/>
      <c r="L945" s="6"/>
      <c r="M945" s="6"/>
      <c r="N945" s="56"/>
      <c r="O945" s="56"/>
      <c r="P945" s="56"/>
      <c r="Q945" s="6"/>
      <c r="R945" s="7"/>
      <c r="S945" s="143">
        <f>Taula1[[#This Row],[Mesos naturals sencers treballats període justificat (01/01/2023 - 31/03/2023)]]</f>
        <v>0</v>
      </c>
      <c r="T945" s="194">
        <f>Taula1[[#This Row],[Dies treballats període justificat (01/01/2023 - 31/03/2023)              no comptabilitzats com a mes natural sencer]]</f>
        <v>0</v>
      </c>
      <c r="U945" s="12"/>
      <c r="V945" s="7"/>
      <c r="W945" s="188"/>
      <c r="X945" s="188"/>
      <c r="Y945" s="188"/>
      <c r="Z945" s="188"/>
      <c r="AA945" s="190"/>
      <c r="AB945" s="143">
        <f>Taula1[[#This Row],[Grup justificat     (fer servir opcions de la llista desplegable)]]</f>
        <v>0</v>
      </c>
      <c r="AC945" s="182"/>
      <c r="AD945" s="39"/>
      <c r="AE945" s="131">
        <f>ROUND((AF945/100)*756*Taula1[[#This Row],[Mesos naturals sencers treballats període justificat (01/01/2023 - 31/03/2023)]],2)</f>
        <v>0</v>
      </c>
      <c r="AF945" s="81">
        <f>Taula1[[#This Row],[% Jornada segons contracte
(no posar el símbol %) ]]-Taula1[[#This Row],[% Reducció salari per baix rendiment        (no posar el símbol %)]]</f>
        <v>0</v>
      </c>
      <c r="AG945" s="131">
        <f>ROUND((AH945/100)*24.8547945*Taula1[[#This Row],[Dies treballats període justificat (01/01/2023 - 31/03/2023)              no comptabilitzats com a mes natural sencer]],2)</f>
        <v>0</v>
      </c>
      <c r="AH945" s="79">
        <f>Taula1[[#This Row],[% Jornada segons contracte
(no posar el símbol %) ]]-Taula1[[#This Row],[% Reducció salari per baix rendiment        (no posar el símbol %)]]</f>
        <v>0</v>
      </c>
      <c r="AI945" s="131">
        <f t="shared" si="225"/>
        <v>0</v>
      </c>
      <c r="AJ945" s="39"/>
      <c r="AK945" s="131">
        <f>ROUND((AL945/100)*756*Taula1[[#This Row],[Espai reservat Administració  (mesos)]],2)</f>
        <v>0</v>
      </c>
      <c r="AL945" s="81">
        <f>Taula1[[#This Row],[% Jornada segons contracte
(no posar el símbol %) ]]-Taula1[[#This Row],[% Reducció salari per baix rendiment        (no posar el símbol %)]]</f>
        <v>0</v>
      </c>
      <c r="AM945" s="131">
        <f>ROUND((AN945/100)*24.8547945*Taula1[[#This Row],[Espai reservat Administració (dies)]],2)</f>
        <v>0</v>
      </c>
      <c r="AN945" s="79">
        <f>Taula1[[#This Row],[% Jornada segons contracte
(no posar el símbol %) ]]-Taula1[[#This Row],[% Reducció salari per baix rendiment        (no posar el símbol %)]]</f>
        <v>0</v>
      </c>
      <c r="AO945" s="131">
        <f t="shared" si="226"/>
        <v>0</v>
      </c>
      <c r="AP945" s="87"/>
      <c r="AQ945" s="137">
        <f>ROUND((AR945/100)*693*Taula1[[#This Row],[Mesos naturals sencers treballats període justificat (01/01/2023 - 31/03/2023)]],2)</f>
        <v>0</v>
      </c>
      <c r="AR945" s="90">
        <f>Taula1[[#This Row],[% Jornada segons contracte
(no posar el símbol %) ]]-Taula1[[#This Row],[% Reducció salari per baix rendiment        (no posar el símbol %)]]</f>
        <v>0</v>
      </c>
      <c r="AS945" s="137">
        <f>ROUND((AT945/100)*22.78356164*Taula1[[#This Row],[Dies treballats període justificat (01/01/2023 - 31/03/2023)              no comptabilitzats com a mes natural sencer]],2)</f>
        <v>0</v>
      </c>
      <c r="AT945" s="90">
        <f>Taula1[[#This Row],[% Jornada segons contracte
(no posar el símbol %) ]]-Taula1[[#This Row],[% Reducció salari per baix rendiment        (no posar el símbol %)]]</f>
        <v>0</v>
      </c>
      <c r="AU945" s="137">
        <f t="shared" si="227"/>
        <v>0</v>
      </c>
      <c r="AV945" s="87"/>
      <c r="AW945" s="136">
        <f>ROUND((AX945/100)*693*Taula1[[#This Row],[Espai reservat Administració  (mesos)]],2)</f>
        <v>0</v>
      </c>
      <c r="AX945" s="90">
        <f>Taula1[[#This Row],[% Jornada segons contracte
(no posar el símbol %) ]]-Taula1[[#This Row],[% Reducció salari per baix rendiment        (no posar el símbol %)]]</f>
        <v>0</v>
      </c>
      <c r="AY945" s="131">
        <f>ROUND((AZ945/100)*22.78356164*Taula1[[#This Row],[Espai reservat Administració (dies)]],2)</f>
        <v>0</v>
      </c>
      <c r="AZ945" s="81">
        <f>Taula1[[#This Row],[% Jornada segons contracte
(no posar el símbol %) ]]-Taula1[[#This Row],[% Reducció salari per baix rendiment        (no posar el símbol %)]]</f>
        <v>0</v>
      </c>
      <c r="BA945" s="82">
        <f t="shared" si="228"/>
        <v>0</v>
      </c>
      <c r="BB945" s="41"/>
      <c r="BC945" s="131">
        <f>IF(Taula1[[#This Row],[Grup justificat     (fer servir opcions de la llista desplegable)]]=1,AI945,0)</f>
        <v>0</v>
      </c>
      <c r="BD945" s="131">
        <f>IF(Taula1[[#This Row],[Grup justificat     (fer servir opcions de la llista desplegable)]]=2,AU945,0)</f>
        <v>0</v>
      </c>
      <c r="BE945" s="41"/>
      <c r="BF945" s="131">
        <f>IF(Taula1[[#This Row],[Espai reservat Administració]]=1,AO945,0)</f>
        <v>0</v>
      </c>
      <c r="BG945" s="82">
        <f>IF(Taula1[[#This Row],[Espai reservat Administració]]=2,BA945,0)</f>
        <v>0</v>
      </c>
      <c r="BH945" s="41"/>
      <c r="BI945" s="126">
        <f>IF(Taula1[[#This Row],[Grup justificat     (fer servir opcions de la llista desplegable)]]=1,1,0)</f>
        <v>0</v>
      </c>
      <c r="BJ945" s="126">
        <f>IF(Taula1[[#This Row],[Espai reservat Administració]]=1,1,0)</f>
        <v>0</v>
      </c>
      <c r="BK945" s="111"/>
      <c r="BL945" s="126">
        <f>IF(Taula1[[#This Row],[Grup justificat     (fer servir opcions de la llista desplegable)]]=2,1,0)</f>
        <v>0</v>
      </c>
      <c r="BM945" s="126">
        <f>IF(Taula1[[#This Row],[Espai reservat Administració]]=2,1,0)</f>
        <v>0</v>
      </c>
      <c r="BN945" s="73"/>
      <c r="BO945" s="73"/>
      <c r="BP945" s="73"/>
      <c r="BQ945" s="73"/>
      <c r="BR945" s="73"/>
      <c r="BS945" s="73"/>
      <c r="BT945" s="73"/>
      <c r="BU945" s="73"/>
      <c r="BV945" s="73"/>
      <c r="BW945" s="73"/>
      <c r="BX945" s="73"/>
      <c r="BY945" s="73"/>
      <c r="BZ945" s="73"/>
      <c r="CA945" s="73"/>
      <c r="CB945" s="73"/>
      <c r="CC945" s="73"/>
      <c r="CD945" s="73"/>
      <c r="CE945" s="73"/>
      <c r="CF945" s="73"/>
      <c r="CG945" s="63">
        <f t="shared" si="229"/>
        <v>0</v>
      </c>
      <c r="CH945" s="63">
        <f t="shared" si="230"/>
        <v>0</v>
      </c>
      <c r="CI945" s="73"/>
      <c r="CJ945" s="63">
        <f>IF(Taula1[[#This Row],[Tipus de contracte                                  (fer servir opcions de la llista desplegable)]]="Indefinit",1,0)</f>
        <v>0</v>
      </c>
      <c r="CK945" s="63">
        <f>IF(Taula1[[#This Row],[Tipus de contracte                                  (fer servir opcions de la llista desplegable)]]="Temporal, igual o superior a 6 mesos",1,0)</f>
        <v>0</v>
      </c>
      <c r="CL945" s="63">
        <f>IF(Taula1[[#This Row],[Tipus de contracte                                  (fer servir opcions de la llista desplegable)]]="Substitució per IT",1,0)</f>
        <v>0</v>
      </c>
      <c r="CM945" s="73"/>
      <c r="CN945" s="63">
        <f>IF(Taula1[[#This Row],[Relació llocs de treball]]&gt;=1,1,0)</f>
        <v>0</v>
      </c>
      <c r="CO945" s="73"/>
      <c r="CP945" s="63">
        <f>IF(Taula1[[#This Row],[Identitat de gènere                                                          (fer servir opcions de la llista desplegable)]]="Home",1,0)</f>
        <v>0</v>
      </c>
      <c r="CQ945" s="63">
        <f>IF(Taula1[[#This Row],[Identitat de gènere                                                          (fer servir opcions de la llista desplegable)]]="Dona",1,0)</f>
        <v>0</v>
      </c>
      <c r="CR945" s="63">
        <f>IF(Taula1[[#This Row],[Identitat de gènere                                                          (fer servir opcions de la llista desplegable)]]="No binari",1,0)</f>
        <v>0</v>
      </c>
      <c r="CS945" s="73"/>
      <c r="CT945" s="63">
        <f t="shared" si="224"/>
        <v>0</v>
      </c>
      <c r="CU945" s="64">
        <f t="shared" si="231"/>
        <v>0</v>
      </c>
      <c r="CW945" s="64">
        <f t="shared" si="232"/>
        <v>0</v>
      </c>
      <c r="CX945" s="64">
        <f t="shared" si="233"/>
        <v>0</v>
      </c>
      <c r="CY945" s="64">
        <f t="shared" si="234"/>
        <v>0</v>
      </c>
      <c r="CZ945" s="64">
        <f t="shared" si="235"/>
        <v>0</v>
      </c>
      <c r="DB945" s="64">
        <f t="shared" si="236"/>
        <v>0</v>
      </c>
      <c r="DC945" s="64">
        <f t="shared" si="237"/>
        <v>0</v>
      </c>
      <c r="DD945" s="64">
        <f t="shared" si="238"/>
        <v>0</v>
      </c>
      <c r="DE945" s="64">
        <f t="shared" si="239"/>
        <v>0</v>
      </c>
    </row>
    <row r="946" spans="2:109" x14ac:dyDescent="0.3">
      <c r="B946" s="167"/>
      <c r="C946" s="186"/>
      <c r="D946" s="2"/>
      <c r="E946" s="67"/>
      <c r="F946" s="5"/>
      <c r="G946" s="5"/>
      <c r="H946" s="187"/>
      <c r="I946" s="111" t="str">
        <f ca="1">IF(Taula1[[#This Row],[Data naixement (format dd/mm/aaaa)]]="","0",DATEDIF(Taula1[[#This Row],[Data naixement (format dd/mm/aaaa)]],TODAY(),"Y"))</f>
        <v>0</v>
      </c>
      <c r="J946" s="6"/>
      <c r="K946" s="6"/>
      <c r="L946" s="6"/>
      <c r="M946" s="6"/>
      <c r="N946" s="56"/>
      <c r="O946" s="56"/>
      <c r="P946" s="56"/>
      <c r="Q946" s="6"/>
      <c r="R946" s="7"/>
      <c r="S946" s="143">
        <f>Taula1[[#This Row],[Mesos naturals sencers treballats període justificat (01/01/2023 - 31/03/2023)]]</f>
        <v>0</v>
      </c>
      <c r="T946" s="194">
        <f>Taula1[[#This Row],[Dies treballats període justificat (01/01/2023 - 31/03/2023)              no comptabilitzats com a mes natural sencer]]</f>
        <v>0</v>
      </c>
      <c r="U946" s="12"/>
      <c r="V946" s="7"/>
      <c r="W946" s="188"/>
      <c r="X946" s="188"/>
      <c r="Y946" s="188"/>
      <c r="Z946" s="188"/>
      <c r="AA946" s="190"/>
      <c r="AB946" s="143">
        <f>Taula1[[#This Row],[Grup justificat     (fer servir opcions de la llista desplegable)]]</f>
        <v>0</v>
      </c>
      <c r="AC946" s="182"/>
      <c r="AD946" s="39"/>
      <c r="AE946" s="131">
        <f>ROUND((AF946/100)*756*Taula1[[#This Row],[Mesos naturals sencers treballats període justificat (01/01/2023 - 31/03/2023)]],2)</f>
        <v>0</v>
      </c>
      <c r="AF946" s="81">
        <f>Taula1[[#This Row],[% Jornada segons contracte
(no posar el símbol %) ]]-Taula1[[#This Row],[% Reducció salari per baix rendiment        (no posar el símbol %)]]</f>
        <v>0</v>
      </c>
      <c r="AG946" s="131">
        <f>ROUND((AH946/100)*24.8547945*Taula1[[#This Row],[Dies treballats període justificat (01/01/2023 - 31/03/2023)              no comptabilitzats com a mes natural sencer]],2)</f>
        <v>0</v>
      </c>
      <c r="AH946" s="79">
        <f>Taula1[[#This Row],[% Jornada segons contracte
(no posar el símbol %) ]]-Taula1[[#This Row],[% Reducció salari per baix rendiment        (no posar el símbol %)]]</f>
        <v>0</v>
      </c>
      <c r="AI946" s="131">
        <f t="shared" si="225"/>
        <v>0</v>
      </c>
      <c r="AJ946" s="39"/>
      <c r="AK946" s="131">
        <f>ROUND((AL946/100)*756*Taula1[[#This Row],[Espai reservat Administració  (mesos)]],2)</f>
        <v>0</v>
      </c>
      <c r="AL946" s="81">
        <f>Taula1[[#This Row],[% Jornada segons contracte
(no posar el símbol %) ]]-Taula1[[#This Row],[% Reducció salari per baix rendiment        (no posar el símbol %)]]</f>
        <v>0</v>
      </c>
      <c r="AM946" s="131">
        <f>ROUND((AN946/100)*24.8547945*Taula1[[#This Row],[Espai reservat Administració (dies)]],2)</f>
        <v>0</v>
      </c>
      <c r="AN946" s="79">
        <f>Taula1[[#This Row],[% Jornada segons contracte
(no posar el símbol %) ]]-Taula1[[#This Row],[% Reducció salari per baix rendiment        (no posar el símbol %)]]</f>
        <v>0</v>
      </c>
      <c r="AO946" s="131">
        <f t="shared" si="226"/>
        <v>0</v>
      </c>
      <c r="AP946" s="87"/>
      <c r="AQ946" s="137">
        <f>ROUND((AR946/100)*693*Taula1[[#This Row],[Mesos naturals sencers treballats període justificat (01/01/2023 - 31/03/2023)]],2)</f>
        <v>0</v>
      </c>
      <c r="AR946" s="90">
        <f>Taula1[[#This Row],[% Jornada segons contracte
(no posar el símbol %) ]]-Taula1[[#This Row],[% Reducció salari per baix rendiment        (no posar el símbol %)]]</f>
        <v>0</v>
      </c>
      <c r="AS946" s="137">
        <f>ROUND((AT946/100)*22.78356164*Taula1[[#This Row],[Dies treballats període justificat (01/01/2023 - 31/03/2023)              no comptabilitzats com a mes natural sencer]],2)</f>
        <v>0</v>
      </c>
      <c r="AT946" s="90">
        <f>Taula1[[#This Row],[% Jornada segons contracte
(no posar el símbol %) ]]-Taula1[[#This Row],[% Reducció salari per baix rendiment        (no posar el símbol %)]]</f>
        <v>0</v>
      </c>
      <c r="AU946" s="137">
        <f t="shared" si="227"/>
        <v>0</v>
      </c>
      <c r="AV946" s="87"/>
      <c r="AW946" s="136">
        <f>ROUND((AX946/100)*693*Taula1[[#This Row],[Espai reservat Administració  (mesos)]],2)</f>
        <v>0</v>
      </c>
      <c r="AX946" s="90">
        <f>Taula1[[#This Row],[% Jornada segons contracte
(no posar el símbol %) ]]-Taula1[[#This Row],[% Reducció salari per baix rendiment        (no posar el símbol %)]]</f>
        <v>0</v>
      </c>
      <c r="AY946" s="131">
        <f>ROUND((AZ946/100)*22.78356164*Taula1[[#This Row],[Espai reservat Administració (dies)]],2)</f>
        <v>0</v>
      </c>
      <c r="AZ946" s="81">
        <f>Taula1[[#This Row],[% Jornada segons contracte
(no posar el símbol %) ]]-Taula1[[#This Row],[% Reducció salari per baix rendiment        (no posar el símbol %)]]</f>
        <v>0</v>
      </c>
      <c r="BA946" s="82">
        <f t="shared" si="228"/>
        <v>0</v>
      </c>
      <c r="BB946" s="41"/>
      <c r="BC946" s="131">
        <f>IF(Taula1[[#This Row],[Grup justificat     (fer servir opcions de la llista desplegable)]]=1,AI946,0)</f>
        <v>0</v>
      </c>
      <c r="BD946" s="131">
        <f>IF(Taula1[[#This Row],[Grup justificat     (fer servir opcions de la llista desplegable)]]=2,AU946,0)</f>
        <v>0</v>
      </c>
      <c r="BE946" s="41"/>
      <c r="BF946" s="131">
        <f>IF(Taula1[[#This Row],[Espai reservat Administració]]=1,AO946,0)</f>
        <v>0</v>
      </c>
      <c r="BG946" s="82">
        <f>IF(Taula1[[#This Row],[Espai reservat Administració]]=2,BA946,0)</f>
        <v>0</v>
      </c>
      <c r="BH946" s="41"/>
      <c r="BI946" s="126">
        <f>IF(Taula1[[#This Row],[Grup justificat     (fer servir opcions de la llista desplegable)]]=1,1,0)</f>
        <v>0</v>
      </c>
      <c r="BJ946" s="126">
        <f>IF(Taula1[[#This Row],[Espai reservat Administració]]=1,1,0)</f>
        <v>0</v>
      </c>
      <c r="BK946" s="111"/>
      <c r="BL946" s="126">
        <f>IF(Taula1[[#This Row],[Grup justificat     (fer servir opcions de la llista desplegable)]]=2,1,0)</f>
        <v>0</v>
      </c>
      <c r="BM946" s="126">
        <f>IF(Taula1[[#This Row],[Espai reservat Administració]]=2,1,0)</f>
        <v>0</v>
      </c>
      <c r="BN946" s="73"/>
      <c r="BO946" s="73"/>
      <c r="BP946" s="73"/>
      <c r="BQ946" s="73"/>
      <c r="BR946" s="73"/>
      <c r="BS946" s="73"/>
      <c r="BT946" s="73"/>
      <c r="BU946" s="73"/>
      <c r="BV946" s="73"/>
      <c r="BW946" s="73"/>
      <c r="BX946" s="73"/>
      <c r="BY946" s="73"/>
      <c r="BZ946" s="73"/>
      <c r="CA946" s="73"/>
      <c r="CB946" s="73"/>
      <c r="CC946" s="73"/>
      <c r="CD946" s="73"/>
      <c r="CE946" s="73"/>
      <c r="CF946" s="73"/>
      <c r="CG946" s="63">
        <f t="shared" si="229"/>
        <v>0</v>
      </c>
      <c r="CH946" s="63">
        <f t="shared" si="230"/>
        <v>0</v>
      </c>
      <c r="CI946" s="73"/>
      <c r="CJ946" s="63">
        <f>IF(Taula1[[#This Row],[Tipus de contracte                                  (fer servir opcions de la llista desplegable)]]="Indefinit",1,0)</f>
        <v>0</v>
      </c>
      <c r="CK946" s="63">
        <f>IF(Taula1[[#This Row],[Tipus de contracte                                  (fer servir opcions de la llista desplegable)]]="Temporal, igual o superior a 6 mesos",1,0)</f>
        <v>0</v>
      </c>
      <c r="CL946" s="63">
        <f>IF(Taula1[[#This Row],[Tipus de contracte                                  (fer servir opcions de la llista desplegable)]]="Substitució per IT",1,0)</f>
        <v>0</v>
      </c>
      <c r="CM946" s="73"/>
      <c r="CN946" s="63">
        <f>IF(Taula1[[#This Row],[Relació llocs de treball]]&gt;=1,1,0)</f>
        <v>0</v>
      </c>
      <c r="CO946" s="73"/>
      <c r="CP946" s="63">
        <f>IF(Taula1[[#This Row],[Identitat de gènere                                                          (fer servir opcions de la llista desplegable)]]="Home",1,0)</f>
        <v>0</v>
      </c>
      <c r="CQ946" s="63">
        <f>IF(Taula1[[#This Row],[Identitat de gènere                                                          (fer servir opcions de la llista desplegable)]]="Dona",1,0)</f>
        <v>0</v>
      </c>
      <c r="CR946" s="63">
        <f>IF(Taula1[[#This Row],[Identitat de gènere                                                          (fer servir opcions de la llista desplegable)]]="No binari",1,0)</f>
        <v>0</v>
      </c>
      <c r="CS946" s="73"/>
      <c r="CT946" s="63">
        <f t="shared" si="224"/>
        <v>0</v>
      </c>
      <c r="CU946" s="64">
        <f t="shared" si="231"/>
        <v>0</v>
      </c>
      <c r="CW946" s="64">
        <f t="shared" si="232"/>
        <v>0</v>
      </c>
      <c r="CX946" s="64">
        <f t="shared" si="233"/>
        <v>0</v>
      </c>
      <c r="CY946" s="64">
        <f t="shared" si="234"/>
        <v>0</v>
      </c>
      <c r="CZ946" s="64">
        <f t="shared" si="235"/>
        <v>0</v>
      </c>
      <c r="DB946" s="64">
        <f t="shared" si="236"/>
        <v>0</v>
      </c>
      <c r="DC946" s="64">
        <f t="shared" si="237"/>
        <v>0</v>
      </c>
      <c r="DD946" s="64">
        <f t="shared" si="238"/>
        <v>0</v>
      </c>
      <c r="DE946" s="64">
        <f t="shared" si="239"/>
        <v>0</v>
      </c>
    </row>
    <row r="947" spans="2:109" x14ac:dyDescent="0.3">
      <c r="B947" s="167"/>
      <c r="C947" s="186"/>
      <c r="D947" s="2"/>
      <c r="E947" s="67"/>
      <c r="F947" s="5"/>
      <c r="G947" s="5"/>
      <c r="H947" s="187"/>
      <c r="I947" s="111" t="str">
        <f ca="1">IF(Taula1[[#This Row],[Data naixement (format dd/mm/aaaa)]]="","0",DATEDIF(Taula1[[#This Row],[Data naixement (format dd/mm/aaaa)]],TODAY(),"Y"))</f>
        <v>0</v>
      </c>
      <c r="J947" s="6"/>
      <c r="K947" s="6"/>
      <c r="L947" s="6"/>
      <c r="M947" s="6"/>
      <c r="N947" s="56"/>
      <c r="O947" s="56"/>
      <c r="P947" s="56"/>
      <c r="Q947" s="6"/>
      <c r="R947" s="7"/>
      <c r="S947" s="143">
        <f>Taula1[[#This Row],[Mesos naturals sencers treballats període justificat (01/01/2023 - 31/03/2023)]]</f>
        <v>0</v>
      </c>
      <c r="T947" s="194">
        <f>Taula1[[#This Row],[Dies treballats període justificat (01/01/2023 - 31/03/2023)              no comptabilitzats com a mes natural sencer]]</f>
        <v>0</v>
      </c>
      <c r="U947" s="12"/>
      <c r="V947" s="7"/>
      <c r="W947" s="188"/>
      <c r="X947" s="188"/>
      <c r="Y947" s="188"/>
      <c r="Z947" s="188"/>
      <c r="AA947" s="190"/>
      <c r="AB947" s="143">
        <f>Taula1[[#This Row],[Grup justificat     (fer servir opcions de la llista desplegable)]]</f>
        <v>0</v>
      </c>
      <c r="AC947" s="182"/>
      <c r="AD947" s="39"/>
      <c r="AE947" s="131">
        <f>ROUND((AF947/100)*756*Taula1[[#This Row],[Mesos naturals sencers treballats període justificat (01/01/2023 - 31/03/2023)]],2)</f>
        <v>0</v>
      </c>
      <c r="AF947" s="81">
        <f>Taula1[[#This Row],[% Jornada segons contracte
(no posar el símbol %) ]]-Taula1[[#This Row],[% Reducció salari per baix rendiment        (no posar el símbol %)]]</f>
        <v>0</v>
      </c>
      <c r="AG947" s="131">
        <f>ROUND((AH947/100)*24.8547945*Taula1[[#This Row],[Dies treballats període justificat (01/01/2023 - 31/03/2023)              no comptabilitzats com a mes natural sencer]],2)</f>
        <v>0</v>
      </c>
      <c r="AH947" s="79">
        <f>Taula1[[#This Row],[% Jornada segons contracte
(no posar el símbol %) ]]-Taula1[[#This Row],[% Reducció salari per baix rendiment        (no posar el símbol %)]]</f>
        <v>0</v>
      </c>
      <c r="AI947" s="131">
        <f t="shared" si="225"/>
        <v>0</v>
      </c>
      <c r="AJ947" s="39"/>
      <c r="AK947" s="131">
        <f>ROUND((AL947/100)*756*Taula1[[#This Row],[Espai reservat Administració  (mesos)]],2)</f>
        <v>0</v>
      </c>
      <c r="AL947" s="81">
        <f>Taula1[[#This Row],[% Jornada segons contracte
(no posar el símbol %) ]]-Taula1[[#This Row],[% Reducció salari per baix rendiment        (no posar el símbol %)]]</f>
        <v>0</v>
      </c>
      <c r="AM947" s="131">
        <f>ROUND((AN947/100)*24.8547945*Taula1[[#This Row],[Espai reservat Administració (dies)]],2)</f>
        <v>0</v>
      </c>
      <c r="AN947" s="79">
        <f>Taula1[[#This Row],[% Jornada segons contracte
(no posar el símbol %) ]]-Taula1[[#This Row],[% Reducció salari per baix rendiment        (no posar el símbol %)]]</f>
        <v>0</v>
      </c>
      <c r="AO947" s="131">
        <f t="shared" si="226"/>
        <v>0</v>
      </c>
      <c r="AP947" s="87"/>
      <c r="AQ947" s="137">
        <f>ROUND((AR947/100)*693*Taula1[[#This Row],[Mesos naturals sencers treballats període justificat (01/01/2023 - 31/03/2023)]],2)</f>
        <v>0</v>
      </c>
      <c r="AR947" s="90">
        <f>Taula1[[#This Row],[% Jornada segons contracte
(no posar el símbol %) ]]-Taula1[[#This Row],[% Reducció salari per baix rendiment        (no posar el símbol %)]]</f>
        <v>0</v>
      </c>
      <c r="AS947" s="137">
        <f>ROUND((AT947/100)*22.78356164*Taula1[[#This Row],[Dies treballats període justificat (01/01/2023 - 31/03/2023)              no comptabilitzats com a mes natural sencer]],2)</f>
        <v>0</v>
      </c>
      <c r="AT947" s="90">
        <f>Taula1[[#This Row],[% Jornada segons contracte
(no posar el símbol %) ]]-Taula1[[#This Row],[% Reducció salari per baix rendiment        (no posar el símbol %)]]</f>
        <v>0</v>
      </c>
      <c r="AU947" s="137">
        <f t="shared" si="227"/>
        <v>0</v>
      </c>
      <c r="AV947" s="87"/>
      <c r="AW947" s="136">
        <f>ROUND((AX947/100)*693*Taula1[[#This Row],[Espai reservat Administració  (mesos)]],2)</f>
        <v>0</v>
      </c>
      <c r="AX947" s="90">
        <f>Taula1[[#This Row],[% Jornada segons contracte
(no posar el símbol %) ]]-Taula1[[#This Row],[% Reducció salari per baix rendiment        (no posar el símbol %)]]</f>
        <v>0</v>
      </c>
      <c r="AY947" s="131">
        <f>ROUND((AZ947/100)*22.78356164*Taula1[[#This Row],[Espai reservat Administració (dies)]],2)</f>
        <v>0</v>
      </c>
      <c r="AZ947" s="81">
        <f>Taula1[[#This Row],[% Jornada segons contracte
(no posar el símbol %) ]]-Taula1[[#This Row],[% Reducció salari per baix rendiment        (no posar el símbol %)]]</f>
        <v>0</v>
      </c>
      <c r="BA947" s="82">
        <f t="shared" si="228"/>
        <v>0</v>
      </c>
      <c r="BB947" s="41"/>
      <c r="BC947" s="131">
        <f>IF(Taula1[[#This Row],[Grup justificat     (fer servir opcions de la llista desplegable)]]=1,AI947,0)</f>
        <v>0</v>
      </c>
      <c r="BD947" s="131">
        <f>IF(Taula1[[#This Row],[Grup justificat     (fer servir opcions de la llista desplegable)]]=2,AU947,0)</f>
        <v>0</v>
      </c>
      <c r="BE947" s="41"/>
      <c r="BF947" s="131">
        <f>IF(Taula1[[#This Row],[Espai reservat Administració]]=1,AO947,0)</f>
        <v>0</v>
      </c>
      <c r="BG947" s="82">
        <f>IF(Taula1[[#This Row],[Espai reservat Administració]]=2,BA947,0)</f>
        <v>0</v>
      </c>
      <c r="BH947" s="41"/>
      <c r="BI947" s="126">
        <f>IF(Taula1[[#This Row],[Grup justificat     (fer servir opcions de la llista desplegable)]]=1,1,0)</f>
        <v>0</v>
      </c>
      <c r="BJ947" s="126">
        <f>IF(Taula1[[#This Row],[Espai reservat Administració]]=1,1,0)</f>
        <v>0</v>
      </c>
      <c r="BK947" s="111"/>
      <c r="BL947" s="126">
        <f>IF(Taula1[[#This Row],[Grup justificat     (fer servir opcions de la llista desplegable)]]=2,1,0)</f>
        <v>0</v>
      </c>
      <c r="BM947" s="126">
        <f>IF(Taula1[[#This Row],[Espai reservat Administració]]=2,1,0)</f>
        <v>0</v>
      </c>
      <c r="BN947" s="73"/>
      <c r="BO947" s="73"/>
      <c r="BP947" s="73"/>
      <c r="BQ947" s="73"/>
      <c r="BR947" s="73"/>
      <c r="BS947" s="73"/>
      <c r="BT947" s="73"/>
      <c r="BU947" s="73"/>
      <c r="BV947" s="73"/>
      <c r="BW947" s="73"/>
      <c r="BX947" s="73"/>
      <c r="BY947" s="73"/>
      <c r="BZ947" s="73"/>
      <c r="CA947" s="73"/>
      <c r="CB947" s="73"/>
      <c r="CC947" s="73"/>
      <c r="CD947" s="73"/>
      <c r="CE947" s="73"/>
      <c r="CF947" s="73"/>
      <c r="CG947" s="63">
        <f t="shared" si="229"/>
        <v>0</v>
      </c>
      <c r="CH947" s="63">
        <f t="shared" si="230"/>
        <v>0</v>
      </c>
      <c r="CI947" s="73"/>
      <c r="CJ947" s="63">
        <f>IF(Taula1[[#This Row],[Tipus de contracte                                  (fer servir opcions de la llista desplegable)]]="Indefinit",1,0)</f>
        <v>0</v>
      </c>
      <c r="CK947" s="63">
        <f>IF(Taula1[[#This Row],[Tipus de contracte                                  (fer servir opcions de la llista desplegable)]]="Temporal, igual o superior a 6 mesos",1,0)</f>
        <v>0</v>
      </c>
      <c r="CL947" s="63">
        <f>IF(Taula1[[#This Row],[Tipus de contracte                                  (fer servir opcions de la llista desplegable)]]="Substitució per IT",1,0)</f>
        <v>0</v>
      </c>
      <c r="CM947" s="73"/>
      <c r="CN947" s="63">
        <f>IF(Taula1[[#This Row],[Relació llocs de treball]]&gt;=1,1,0)</f>
        <v>0</v>
      </c>
      <c r="CO947" s="73"/>
      <c r="CP947" s="63">
        <f>IF(Taula1[[#This Row],[Identitat de gènere                                                          (fer servir opcions de la llista desplegable)]]="Home",1,0)</f>
        <v>0</v>
      </c>
      <c r="CQ947" s="63">
        <f>IF(Taula1[[#This Row],[Identitat de gènere                                                          (fer servir opcions de la llista desplegable)]]="Dona",1,0)</f>
        <v>0</v>
      </c>
      <c r="CR947" s="63">
        <f>IF(Taula1[[#This Row],[Identitat de gènere                                                          (fer servir opcions de la llista desplegable)]]="No binari",1,0)</f>
        <v>0</v>
      </c>
      <c r="CS947" s="73"/>
      <c r="CT947" s="63">
        <f t="shared" si="224"/>
        <v>0</v>
      </c>
      <c r="CU947" s="64">
        <f t="shared" si="231"/>
        <v>0</v>
      </c>
      <c r="CW947" s="64">
        <f t="shared" si="232"/>
        <v>0</v>
      </c>
      <c r="CX947" s="64">
        <f t="shared" si="233"/>
        <v>0</v>
      </c>
      <c r="CY947" s="64">
        <f t="shared" si="234"/>
        <v>0</v>
      </c>
      <c r="CZ947" s="64">
        <f t="shared" si="235"/>
        <v>0</v>
      </c>
      <c r="DB947" s="64">
        <f t="shared" si="236"/>
        <v>0</v>
      </c>
      <c r="DC947" s="64">
        <f t="shared" si="237"/>
        <v>0</v>
      </c>
      <c r="DD947" s="64">
        <f t="shared" si="238"/>
        <v>0</v>
      </c>
      <c r="DE947" s="64">
        <f t="shared" si="239"/>
        <v>0</v>
      </c>
    </row>
    <row r="948" spans="2:109" x14ac:dyDescent="0.3">
      <c r="B948" s="167"/>
      <c r="C948" s="186"/>
      <c r="D948" s="2"/>
      <c r="E948" s="67"/>
      <c r="F948" s="5"/>
      <c r="G948" s="5"/>
      <c r="H948" s="187"/>
      <c r="I948" s="111" t="str">
        <f ca="1">IF(Taula1[[#This Row],[Data naixement (format dd/mm/aaaa)]]="","0",DATEDIF(Taula1[[#This Row],[Data naixement (format dd/mm/aaaa)]],TODAY(),"Y"))</f>
        <v>0</v>
      </c>
      <c r="J948" s="6"/>
      <c r="K948" s="6"/>
      <c r="L948" s="6"/>
      <c r="M948" s="6"/>
      <c r="N948" s="56"/>
      <c r="O948" s="56"/>
      <c r="P948" s="56"/>
      <c r="Q948" s="6"/>
      <c r="R948" s="7"/>
      <c r="S948" s="143">
        <f>Taula1[[#This Row],[Mesos naturals sencers treballats període justificat (01/01/2023 - 31/03/2023)]]</f>
        <v>0</v>
      </c>
      <c r="T948" s="194">
        <f>Taula1[[#This Row],[Dies treballats període justificat (01/01/2023 - 31/03/2023)              no comptabilitzats com a mes natural sencer]]</f>
        <v>0</v>
      </c>
      <c r="U948" s="12"/>
      <c r="V948" s="7"/>
      <c r="W948" s="188"/>
      <c r="X948" s="188"/>
      <c r="Y948" s="188"/>
      <c r="Z948" s="188"/>
      <c r="AA948" s="190"/>
      <c r="AB948" s="143">
        <f>Taula1[[#This Row],[Grup justificat     (fer servir opcions de la llista desplegable)]]</f>
        <v>0</v>
      </c>
      <c r="AC948" s="182"/>
      <c r="AD948" s="39"/>
      <c r="AE948" s="131">
        <f>ROUND((AF948/100)*756*Taula1[[#This Row],[Mesos naturals sencers treballats període justificat (01/01/2023 - 31/03/2023)]],2)</f>
        <v>0</v>
      </c>
      <c r="AF948" s="81">
        <f>Taula1[[#This Row],[% Jornada segons contracte
(no posar el símbol %) ]]-Taula1[[#This Row],[% Reducció salari per baix rendiment        (no posar el símbol %)]]</f>
        <v>0</v>
      </c>
      <c r="AG948" s="131">
        <f>ROUND((AH948/100)*24.8547945*Taula1[[#This Row],[Dies treballats període justificat (01/01/2023 - 31/03/2023)              no comptabilitzats com a mes natural sencer]],2)</f>
        <v>0</v>
      </c>
      <c r="AH948" s="79">
        <f>Taula1[[#This Row],[% Jornada segons contracte
(no posar el símbol %) ]]-Taula1[[#This Row],[% Reducció salari per baix rendiment        (no posar el símbol %)]]</f>
        <v>0</v>
      </c>
      <c r="AI948" s="131">
        <f t="shared" si="225"/>
        <v>0</v>
      </c>
      <c r="AJ948" s="39"/>
      <c r="AK948" s="131">
        <f>ROUND((AL948/100)*756*Taula1[[#This Row],[Espai reservat Administració  (mesos)]],2)</f>
        <v>0</v>
      </c>
      <c r="AL948" s="81">
        <f>Taula1[[#This Row],[% Jornada segons contracte
(no posar el símbol %) ]]-Taula1[[#This Row],[% Reducció salari per baix rendiment        (no posar el símbol %)]]</f>
        <v>0</v>
      </c>
      <c r="AM948" s="131">
        <f>ROUND((AN948/100)*24.8547945*Taula1[[#This Row],[Espai reservat Administració (dies)]],2)</f>
        <v>0</v>
      </c>
      <c r="AN948" s="79">
        <f>Taula1[[#This Row],[% Jornada segons contracte
(no posar el símbol %) ]]-Taula1[[#This Row],[% Reducció salari per baix rendiment        (no posar el símbol %)]]</f>
        <v>0</v>
      </c>
      <c r="AO948" s="131">
        <f t="shared" si="226"/>
        <v>0</v>
      </c>
      <c r="AP948" s="87"/>
      <c r="AQ948" s="137">
        <f>ROUND((AR948/100)*693*Taula1[[#This Row],[Mesos naturals sencers treballats període justificat (01/01/2023 - 31/03/2023)]],2)</f>
        <v>0</v>
      </c>
      <c r="AR948" s="90">
        <f>Taula1[[#This Row],[% Jornada segons contracte
(no posar el símbol %) ]]-Taula1[[#This Row],[% Reducció salari per baix rendiment        (no posar el símbol %)]]</f>
        <v>0</v>
      </c>
      <c r="AS948" s="137">
        <f>ROUND((AT948/100)*22.78356164*Taula1[[#This Row],[Dies treballats període justificat (01/01/2023 - 31/03/2023)              no comptabilitzats com a mes natural sencer]],2)</f>
        <v>0</v>
      </c>
      <c r="AT948" s="90">
        <f>Taula1[[#This Row],[% Jornada segons contracte
(no posar el símbol %) ]]-Taula1[[#This Row],[% Reducció salari per baix rendiment        (no posar el símbol %)]]</f>
        <v>0</v>
      </c>
      <c r="AU948" s="137">
        <f t="shared" si="227"/>
        <v>0</v>
      </c>
      <c r="AV948" s="87"/>
      <c r="AW948" s="136">
        <f>ROUND((AX948/100)*693*Taula1[[#This Row],[Espai reservat Administració  (mesos)]],2)</f>
        <v>0</v>
      </c>
      <c r="AX948" s="90">
        <f>Taula1[[#This Row],[% Jornada segons contracte
(no posar el símbol %) ]]-Taula1[[#This Row],[% Reducció salari per baix rendiment        (no posar el símbol %)]]</f>
        <v>0</v>
      </c>
      <c r="AY948" s="131">
        <f>ROUND((AZ948/100)*22.78356164*Taula1[[#This Row],[Espai reservat Administració (dies)]],2)</f>
        <v>0</v>
      </c>
      <c r="AZ948" s="81">
        <f>Taula1[[#This Row],[% Jornada segons contracte
(no posar el símbol %) ]]-Taula1[[#This Row],[% Reducció salari per baix rendiment        (no posar el símbol %)]]</f>
        <v>0</v>
      </c>
      <c r="BA948" s="82">
        <f t="shared" si="228"/>
        <v>0</v>
      </c>
      <c r="BB948" s="41"/>
      <c r="BC948" s="131">
        <f>IF(Taula1[[#This Row],[Grup justificat     (fer servir opcions de la llista desplegable)]]=1,AI948,0)</f>
        <v>0</v>
      </c>
      <c r="BD948" s="131">
        <f>IF(Taula1[[#This Row],[Grup justificat     (fer servir opcions de la llista desplegable)]]=2,AU948,0)</f>
        <v>0</v>
      </c>
      <c r="BE948" s="41"/>
      <c r="BF948" s="131">
        <f>IF(Taula1[[#This Row],[Espai reservat Administració]]=1,AO948,0)</f>
        <v>0</v>
      </c>
      <c r="BG948" s="82">
        <f>IF(Taula1[[#This Row],[Espai reservat Administració]]=2,BA948,0)</f>
        <v>0</v>
      </c>
      <c r="BH948" s="41"/>
      <c r="BI948" s="126">
        <f>IF(Taula1[[#This Row],[Grup justificat     (fer servir opcions de la llista desplegable)]]=1,1,0)</f>
        <v>0</v>
      </c>
      <c r="BJ948" s="126">
        <f>IF(Taula1[[#This Row],[Espai reservat Administració]]=1,1,0)</f>
        <v>0</v>
      </c>
      <c r="BK948" s="111"/>
      <c r="BL948" s="126">
        <f>IF(Taula1[[#This Row],[Grup justificat     (fer servir opcions de la llista desplegable)]]=2,1,0)</f>
        <v>0</v>
      </c>
      <c r="BM948" s="126">
        <f>IF(Taula1[[#This Row],[Espai reservat Administració]]=2,1,0)</f>
        <v>0</v>
      </c>
      <c r="BN948" s="73"/>
      <c r="BO948" s="73"/>
      <c r="BP948" s="73"/>
      <c r="BQ948" s="73"/>
      <c r="BR948" s="73"/>
      <c r="BS948" s="73"/>
      <c r="BT948" s="73"/>
      <c r="BU948" s="73"/>
      <c r="BV948" s="73"/>
      <c r="BW948" s="73"/>
      <c r="BX948" s="73"/>
      <c r="BY948" s="73"/>
      <c r="BZ948" s="73"/>
      <c r="CA948" s="73"/>
      <c r="CB948" s="73"/>
      <c r="CC948" s="73"/>
      <c r="CD948" s="73"/>
      <c r="CE948" s="73"/>
      <c r="CF948" s="73"/>
      <c r="CG948" s="63">
        <f t="shared" si="229"/>
        <v>0</v>
      </c>
      <c r="CH948" s="63">
        <f t="shared" si="230"/>
        <v>0</v>
      </c>
      <c r="CI948" s="73"/>
      <c r="CJ948" s="63">
        <f>IF(Taula1[[#This Row],[Tipus de contracte                                  (fer servir opcions de la llista desplegable)]]="Indefinit",1,0)</f>
        <v>0</v>
      </c>
      <c r="CK948" s="63">
        <f>IF(Taula1[[#This Row],[Tipus de contracte                                  (fer servir opcions de la llista desplegable)]]="Temporal, igual o superior a 6 mesos",1,0)</f>
        <v>0</v>
      </c>
      <c r="CL948" s="63">
        <f>IF(Taula1[[#This Row],[Tipus de contracte                                  (fer servir opcions de la llista desplegable)]]="Substitució per IT",1,0)</f>
        <v>0</v>
      </c>
      <c r="CM948" s="73"/>
      <c r="CN948" s="63">
        <f>IF(Taula1[[#This Row],[Relació llocs de treball]]&gt;=1,1,0)</f>
        <v>0</v>
      </c>
      <c r="CO948" s="73"/>
      <c r="CP948" s="63">
        <f>IF(Taula1[[#This Row],[Identitat de gènere                                                          (fer servir opcions de la llista desplegable)]]="Home",1,0)</f>
        <v>0</v>
      </c>
      <c r="CQ948" s="63">
        <f>IF(Taula1[[#This Row],[Identitat de gènere                                                          (fer servir opcions de la llista desplegable)]]="Dona",1,0)</f>
        <v>0</v>
      </c>
      <c r="CR948" s="63">
        <f>IF(Taula1[[#This Row],[Identitat de gènere                                                          (fer servir opcions de la llista desplegable)]]="No binari",1,0)</f>
        <v>0</v>
      </c>
      <c r="CS948" s="73"/>
      <c r="CT948" s="63">
        <f t="shared" si="224"/>
        <v>0</v>
      </c>
      <c r="CU948" s="64">
        <f t="shared" si="231"/>
        <v>0</v>
      </c>
      <c r="CW948" s="64">
        <f t="shared" si="232"/>
        <v>0</v>
      </c>
      <c r="CX948" s="64">
        <f t="shared" si="233"/>
        <v>0</v>
      </c>
      <c r="CY948" s="64">
        <f t="shared" si="234"/>
        <v>0</v>
      </c>
      <c r="CZ948" s="64">
        <f t="shared" si="235"/>
        <v>0</v>
      </c>
      <c r="DB948" s="64">
        <f t="shared" si="236"/>
        <v>0</v>
      </c>
      <c r="DC948" s="64">
        <f t="shared" si="237"/>
        <v>0</v>
      </c>
      <c r="DD948" s="64">
        <f t="shared" si="238"/>
        <v>0</v>
      </c>
      <c r="DE948" s="64">
        <f t="shared" si="239"/>
        <v>0</v>
      </c>
    </row>
    <row r="949" spans="2:109" x14ac:dyDescent="0.3">
      <c r="B949" s="167"/>
      <c r="C949" s="186"/>
      <c r="D949" s="2"/>
      <c r="E949" s="67"/>
      <c r="F949" s="5"/>
      <c r="G949" s="5"/>
      <c r="H949" s="187"/>
      <c r="I949" s="111" t="str">
        <f ca="1">IF(Taula1[[#This Row],[Data naixement (format dd/mm/aaaa)]]="","0",DATEDIF(Taula1[[#This Row],[Data naixement (format dd/mm/aaaa)]],TODAY(),"Y"))</f>
        <v>0</v>
      </c>
      <c r="J949" s="6"/>
      <c r="K949" s="6"/>
      <c r="L949" s="6"/>
      <c r="M949" s="6"/>
      <c r="N949" s="56"/>
      <c r="O949" s="56"/>
      <c r="P949" s="56"/>
      <c r="Q949" s="6"/>
      <c r="R949" s="7"/>
      <c r="S949" s="143">
        <f>Taula1[[#This Row],[Mesos naturals sencers treballats període justificat (01/01/2023 - 31/03/2023)]]</f>
        <v>0</v>
      </c>
      <c r="T949" s="194">
        <f>Taula1[[#This Row],[Dies treballats període justificat (01/01/2023 - 31/03/2023)              no comptabilitzats com a mes natural sencer]]</f>
        <v>0</v>
      </c>
      <c r="U949" s="12"/>
      <c r="V949" s="7"/>
      <c r="W949" s="188"/>
      <c r="X949" s="188"/>
      <c r="Y949" s="188"/>
      <c r="Z949" s="188"/>
      <c r="AA949" s="190"/>
      <c r="AB949" s="143">
        <f>Taula1[[#This Row],[Grup justificat     (fer servir opcions de la llista desplegable)]]</f>
        <v>0</v>
      </c>
      <c r="AC949" s="182"/>
      <c r="AD949" s="39"/>
      <c r="AE949" s="131">
        <f>ROUND((AF949/100)*756*Taula1[[#This Row],[Mesos naturals sencers treballats període justificat (01/01/2023 - 31/03/2023)]],2)</f>
        <v>0</v>
      </c>
      <c r="AF949" s="81">
        <f>Taula1[[#This Row],[% Jornada segons contracte
(no posar el símbol %) ]]-Taula1[[#This Row],[% Reducció salari per baix rendiment        (no posar el símbol %)]]</f>
        <v>0</v>
      </c>
      <c r="AG949" s="131">
        <f>ROUND((AH949/100)*24.8547945*Taula1[[#This Row],[Dies treballats període justificat (01/01/2023 - 31/03/2023)              no comptabilitzats com a mes natural sencer]],2)</f>
        <v>0</v>
      </c>
      <c r="AH949" s="79">
        <f>Taula1[[#This Row],[% Jornada segons contracte
(no posar el símbol %) ]]-Taula1[[#This Row],[% Reducció salari per baix rendiment        (no posar el símbol %)]]</f>
        <v>0</v>
      </c>
      <c r="AI949" s="131">
        <f t="shared" si="225"/>
        <v>0</v>
      </c>
      <c r="AJ949" s="39"/>
      <c r="AK949" s="131">
        <f>ROUND((AL949/100)*756*Taula1[[#This Row],[Espai reservat Administració  (mesos)]],2)</f>
        <v>0</v>
      </c>
      <c r="AL949" s="81">
        <f>Taula1[[#This Row],[% Jornada segons contracte
(no posar el símbol %) ]]-Taula1[[#This Row],[% Reducció salari per baix rendiment        (no posar el símbol %)]]</f>
        <v>0</v>
      </c>
      <c r="AM949" s="131">
        <f>ROUND((AN949/100)*24.8547945*Taula1[[#This Row],[Espai reservat Administració (dies)]],2)</f>
        <v>0</v>
      </c>
      <c r="AN949" s="79">
        <f>Taula1[[#This Row],[% Jornada segons contracte
(no posar el símbol %) ]]-Taula1[[#This Row],[% Reducció salari per baix rendiment        (no posar el símbol %)]]</f>
        <v>0</v>
      </c>
      <c r="AO949" s="131">
        <f t="shared" si="226"/>
        <v>0</v>
      </c>
      <c r="AP949" s="87"/>
      <c r="AQ949" s="137">
        <f>ROUND((AR949/100)*693*Taula1[[#This Row],[Mesos naturals sencers treballats període justificat (01/01/2023 - 31/03/2023)]],2)</f>
        <v>0</v>
      </c>
      <c r="AR949" s="90">
        <f>Taula1[[#This Row],[% Jornada segons contracte
(no posar el símbol %) ]]-Taula1[[#This Row],[% Reducció salari per baix rendiment        (no posar el símbol %)]]</f>
        <v>0</v>
      </c>
      <c r="AS949" s="137">
        <f>ROUND((AT949/100)*22.78356164*Taula1[[#This Row],[Dies treballats període justificat (01/01/2023 - 31/03/2023)              no comptabilitzats com a mes natural sencer]],2)</f>
        <v>0</v>
      </c>
      <c r="AT949" s="90">
        <f>Taula1[[#This Row],[% Jornada segons contracte
(no posar el símbol %) ]]-Taula1[[#This Row],[% Reducció salari per baix rendiment        (no posar el símbol %)]]</f>
        <v>0</v>
      </c>
      <c r="AU949" s="137">
        <f t="shared" si="227"/>
        <v>0</v>
      </c>
      <c r="AV949" s="87"/>
      <c r="AW949" s="136">
        <f>ROUND((AX949/100)*693*Taula1[[#This Row],[Espai reservat Administració  (mesos)]],2)</f>
        <v>0</v>
      </c>
      <c r="AX949" s="90">
        <f>Taula1[[#This Row],[% Jornada segons contracte
(no posar el símbol %) ]]-Taula1[[#This Row],[% Reducció salari per baix rendiment        (no posar el símbol %)]]</f>
        <v>0</v>
      </c>
      <c r="AY949" s="131">
        <f>ROUND((AZ949/100)*22.78356164*Taula1[[#This Row],[Espai reservat Administració (dies)]],2)</f>
        <v>0</v>
      </c>
      <c r="AZ949" s="81">
        <f>Taula1[[#This Row],[% Jornada segons contracte
(no posar el símbol %) ]]-Taula1[[#This Row],[% Reducció salari per baix rendiment        (no posar el símbol %)]]</f>
        <v>0</v>
      </c>
      <c r="BA949" s="82">
        <f t="shared" si="228"/>
        <v>0</v>
      </c>
      <c r="BB949" s="41"/>
      <c r="BC949" s="131">
        <f>IF(Taula1[[#This Row],[Grup justificat     (fer servir opcions de la llista desplegable)]]=1,AI949,0)</f>
        <v>0</v>
      </c>
      <c r="BD949" s="131">
        <f>IF(Taula1[[#This Row],[Grup justificat     (fer servir opcions de la llista desplegable)]]=2,AU949,0)</f>
        <v>0</v>
      </c>
      <c r="BE949" s="41"/>
      <c r="BF949" s="131">
        <f>IF(Taula1[[#This Row],[Espai reservat Administració]]=1,AO949,0)</f>
        <v>0</v>
      </c>
      <c r="BG949" s="82">
        <f>IF(Taula1[[#This Row],[Espai reservat Administració]]=2,BA949,0)</f>
        <v>0</v>
      </c>
      <c r="BH949" s="41"/>
      <c r="BI949" s="126">
        <f>IF(Taula1[[#This Row],[Grup justificat     (fer servir opcions de la llista desplegable)]]=1,1,0)</f>
        <v>0</v>
      </c>
      <c r="BJ949" s="126">
        <f>IF(Taula1[[#This Row],[Espai reservat Administració]]=1,1,0)</f>
        <v>0</v>
      </c>
      <c r="BK949" s="111"/>
      <c r="BL949" s="126">
        <f>IF(Taula1[[#This Row],[Grup justificat     (fer servir opcions de la llista desplegable)]]=2,1,0)</f>
        <v>0</v>
      </c>
      <c r="BM949" s="126">
        <f>IF(Taula1[[#This Row],[Espai reservat Administració]]=2,1,0)</f>
        <v>0</v>
      </c>
      <c r="BN949" s="73"/>
      <c r="BO949" s="73"/>
      <c r="BP949" s="73"/>
      <c r="BQ949" s="73"/>
      <c r="BR949" s="73"/>
      <c r="BS949" s="73"/>
      <c r="BT949" s="73"/>
      <c r="BU949" s="73"/>
      <c r="BV949" s="73"/>
      <c r="BW949" s="73"/>
      <c r="BX949" s="73"/>
      <c r="BY949" s="73"/>
      <c r="BZ949" s="73"/>
      <c r="CA949" s="73"/>
      <c r="CB949" s="73"/>
      <c r="CC949" s="73"/>
      <c r="CD949" s="73"/>
      <c r="CE949" s="73"/>
      <c r="CF949" s="73"/>
      <c r="CG949" s="63">
        <f t="shared" si="229"/>
        <v>0</v>
      </c>
      <c r="CH949" s="63">
        <f t="shared" si="230"/>
        <v>0</v>
      </c>
      <c r="CI949" s="73"/>
      <c r="CJ949" s="63">
        <f>IF(Taula1[[#This Row],[Tipus de contracte                                  (fer servir opcions de la llista desplegable)]]="Indefinit",1,0)</f>
        <v>0</v>
      </c>
      <c r="CK949" s="63">
        <f>IF(Taula1[[#This Row],[Tipus de contracte                                  (fer servir opcions de la llista desplegable)]]="Temporal, igual o superior a 6 mesos",1,0)</f>
        <v>0</v>
      </c>
      <c r="CL949" s="63">
        <f>IF(Taula1[[#This Row],[Tipus de contracte                                  (fer servir opcions de la llista desplegable)]]="Substitució per IT",1,0)</f>
        <v>0</v>
      </c>
      <c r="CM949" s="73"/>
      <c r="CN949" s="63">
        <f>IF(Taula1[[#This Row],[Relació llocs de treball]]&gt;=1,1,0)</f>
        <v>0</v>
      </c>
      <c r="CO949" s="73"/>
      <c r="CP949" s="63">
        <f>IF(Taula1[[#This Row],[Identitat de gènere                                                          (fer servir opcions de la llista desplegable)]]="Home",1,0)</f>
        <v>0</v>
      </c>
      <c r="CQ949" s="63">
        <f>IF(Taula1[[#This Row],[Identitat de gènere                                                          (fer servir opcions de la llista desplegable)]]="Dona",1,0)</f>
        <v>0</v>
      </c>
      <c r="CR949" s="63">
        <f>IF(Taula1[[#This Row],[Identitat de gènere                                                          (fer servir opcions de la llista desplegable)]]="No binari",1,0)</f>
        <v>0</v>
      </c>
      <c r="CS949" s="73"/>
      <c r="CT949" s="63">
        <f t="shared" si="224"/>
        <v>0</v>
      </c>
      <c r="CU949" s="64">
        <f t="shared" si="231"/>
        <v>0</v>
      </c>
      <c r="CW949" s="64">
        <f t="shared" si="232"/>
        <v>0</v>
      </c>
      <c r="CX949" s="64">
        <f t="shared" si="233"/>
        <v>0</v>
      </c>
      <c r="CY949" s="64">
        <f t="shared" si="234"/>
        <v>0</v>
      </c>
      <c r="CZ949" s="64">
        <f t="shared" si="235"/>
        <v>0</v>
      </c>
      <c r="DB949" s="64">
        <f t="shared" si="236"/>
        <v>0</v>
      </c>
      <c r="DC949" s="64">
        <f t="shared" si="237"/>
        <v>0</v>
      </c>
      <c r="DD949" s="64">
        <f t="shared" si="238"/>
        <v>0</v>
      </c>
      <c r="DE949" s="64">
        <f t="shared" si="239"/>
        <v>0</v>
      </c>
    </row>
    <row r="950" spans="2:109" x14ac:dyDescent="0.3">
      <c r="B950" s="167"/>
      <c r="C950" s="186"/>
      <c r="D950" s="2"/>
      <c r="E950" s="67"/>
      <c r="F950" s="5"/>
      <c r="G950" s="5"/>
      <c r="H950" s="187"/>
      <c r="I950" s="111" t="str">
        <f ca="1">IF(Taula1[[#This Row],[Data naixement (format dd/mm/aaaa)]]="","0",DATEDIF(Taula1[[#This Row],[Data naixement (format dd/mm/aaaa)]],TODAY(),"Y"))</f>
        <v>0</v>
      </c>
      <c r="J950" s="6"/>
      <c r="K950" s="6"/>
      <c r="L950" s="6"/>
      <c r="M950" s="6"/>
      <c r="N950" s="56"/>
      <c r="O950" s="56"/>
      <c r="P950" s="56"/>
      <c r="Q950" s="6"/>
      <c r="R950" s="7"/>
      <c r="S950" s="143">
        <f>Taula1[[#This Row],[Mesos naturals sencers treballats període justificat (01/01/2023 - 31/03/2023)]]</f>
        <v>0</v>
      </c>
      <c r="T950" s="194">
        <f>Taula1[[#This Row],[Dies treballats període justificat (01/01/2023 - 31/03/2023)              no comptabilitzats com a mes natural sencer]]</f>
        <v>0</v>
      </c>
      <c r="U950" s="12"/>
      <c r="V950" s="7"/>
      <c r="W950" s="188"/>
      <c r="X950" s="188"/>
      <c r="Y950" s="188"/>
      <c r="Z950" s="188"/>
      <c r="AA950" s="190"/>
      <c r="AB950" s="143">
        <f>Taula1[[#This Row],[Grup justificat     (fer servir opcions de la llista desplegable)]]</f>
        <v>0</v>
      </c>
      <c r="AC950" s="182"/>
      <c r="AD950" s="39"/>
      <c r="AE950" s="131">
        <f>ROUND((AF950/100)*756*Taula1[[#This Row],[Mesos naturals sencers treballats període justificat (01/01/2023 - 31/03/2023)]],2)</f>
        <v>0</v>
      </c>
      <c r="AF950" s="81">
        <f>Taula1[[#This Row],[% Jornada segons contracte
(no posar el símbol %) ]]-Taula1[[#This Row],[% Reducció salari per baix rendiment        (no posar el símbol %)]]</f>
        <v>0</v>
      </c>
      <c r="AG950" s="131">
        <f>ROUND((AH950/100)*24.8547945*Taula1[[#This Row],[Dies treballats període justificat (01/01/2023 - 31/03/2023)              no comptabilitzats com a mes natural sencer]],2)</f>
        <v>0</v>
      </c>
      <c r="AH950" s="79">
        <f>Taula1[[#This Row],[% Jornada segons contracte
(no posar el símbol %) ]]-Taula1[[#This Row],[% Reducció salari per baix rendiment        (no posar el símbol %)]]</f>
        <v>0</v>
      </c>
      <c r="AI950" s="131">
        <f t="shared" si="225"/>
        <v>0</v>
      </c>
      <c r="AJ950" s="39"/>
      <c r="AK950" s="131">
        <f>ROUND((AL950/100)*756*Taula1[[#This Row],[Espai reservat Administració  (mesos)]],2)</f>
        <v>0</v>
      </c>
      <c r="AL950" s="81">
        <f>Taula1[[#This Row],[% Jornada segons contracte
(no posar el símbol %) ]]-Taula1[[#This Row],[% Reducció salari per baix rendiment        (no posar el símbol %)]]</f>
        <v>0</v>
      </c>
      <c r="AM950" s="131">
        <f>ROUND((AN950/100)*24.8547945*Taula1[[#This Row],[Espai reservat Administració (dies)]],2)</f>
        <v>0</v>
      </c>
      <c r="AN950" s="79">
        <f>Taula1[[#This Row],[% Jornada segons contracte
(no posar el símbol %) ]]-Taula1[[#This Row],[% Reducció salari per baix rendiment        (no posar el símbol %)]]</f>
        <v>0</v>
      </c>
      <c r="AO950" s="131">
        <f t="shared" si="226"/>
        <v>0</v>
      </c>
      <c r="AP950" s="87"/>
      <c r="AQ950" s="137">
        <f>ROUND((AR950/100)*693*Taula1[[#This Row],[Mesos naturals sencers treballats període justificat (01/01/2023 - 31/03/2023)]],2)</f>
        <v>0</v>
      </c>
      <c r="AR950" s="90">
        <f>Taula1[[#This Row],[% Jornada segons contracte
(no posar el símbol %) ]]-Taula1[[#This Row],[% Reducció salari per baix rendiment        (no posar el símbol %)]]</f>
        <v>0</v>
      </c>
      <c r="AS950" s="137">
        <f>ROUND((AT950/100)*22.78356164*Taula1[[#This Row],[Dies treballats període justificat (01/01/2023 - 31/03/2023)              no comptabilitzats com a mes natural sencer]],2)</f>
        <v>0</v>
      </c>
      <c r="AT950" s="90">
        <f>Taula1[[#This Row],[% Jornada segons contracte
(no posar el símbol %) ]]-Taula1[[#This Row],[% Reducció salari per baix rendiment        (no posar el símbol %)]]</f>
        <v>0</v>
      </c>
      <c r="AU950" s="137">
        <f t="shared" si="227"/>
        <v>0</v>
      </c>
      <c r="AV950" s="87"/>
      <c r="AW950" s="136">
        <f>ROUND((AX950/100)*693*Taula1[[#This Row],[Espai reservat Administració  (mesos)]],2)</f>
        <v>0</v>
      </c>
      <c r="AX950" s="90">
        <f>Taula1[[#This Row],[% Jornada segons contracte
(no posar el símbol %) ]]-Taula1[[#This Row],[% Reducció salari per baix rendiment        (no posar el símbol %)]]</f>
        <v>0</v>
      </c>
      <c r="AY950" s="131">
        <f>ROUND((AZ950/100)*22.78356164*Taula1[[#This Row],[Espai reservat Administració (dies)]],2)</f>
        <v>0</v>
      </c>
      <c r="AZ950" s="81">
        <f>Taula1[[#This Row],[% Jornada segons contracte
(no posar el símbol %) ]]-Taula1[[#This Row],[% Reducció salari per baix rendiment        (no posar el símbol %)]]</f>
        <v>0</v>
      </c>
      <c r="BA950" s="82">
        <f t="shared" si="228"/>
        <v>0</v>
      </c>
      <c r="BB950" s="41"/>
      <c r="BC950" s="131">
        <f>IF(Taula1[[#This Row],[Grup justificat     (fer servir opcions de la llista desplegable)]]=1,AI950,0)</f>
        <v>0</v>
      </c>
      <c r="BD950" s="131">
        <f>IF(Taula1[[#This Row],[Grup justificat     (fer servir opcions de la llista desplegable)]]=2,AU950,0)</f>
        <v>0</v>
      </c>
      <c r="BE950" s="41"/>
      <c r="BF950" s="131">
        <f>IF(Taula1[[#This Row],[Espai reservat Administració]]=1,AO950,0)</f>
        <v>0</v>
      </c>
      <c r="BG950" s="82">
        <f>IF(Taula1[[#This Row],[Espai reservat Administració]]=2,BA950,0)</f>
        <v>0</v>
      </c>
      <c r="BH950" s="41"/>
      <c r="BI950" s="126">
        <f>IF(Taula1[[#This Row],[Grup justificat     (fer servir opcions de la llista desplegable)]]=1,1,0)</f>
        <v>0</v>
      </c>
      <c r="BJ950" s="126">
        <f>IF(Taula1[[#This Row],[Espai reservat Administració]]=1,1,0)</f>
        <v>0</v>
      </c>
      <c r="BK950" s="111"/>
      <c r="BL950" s="126">
        <f>IF(Taula1[[#This Row],[Grup justificat     (fer servir opcions de la llista desplegable)]]=2,1,0)</f>
        <v>0</v>
      </c>
      <c r="BM950" s="126">
        <f>IF(Taula1[[#This Row],[Espai reservat Administració]]=2,1,0)</f>
        <v>0</v>
      </c>
      <c r="BN950" s="73"/>
      <c r="BO950" s="73"/>
      <c r="BP950" s="73"/>
      <c r="BQ950" s="73"/>
      <c r="BR950" s="73"/>
      <c r="BS950" s="73"/>
      <c r="BT950" s="73"/>
      <c r="BU950" s="73"/>
      <c r="BV950" s="73"/>
      <c r="BW950" s="73"/>
      <c r="BX950" s="73"/>
      <c r="BY950" s="73"/>
      <c r="BZ950" s="73"/>
      <c r="CA950" s="73"/>
      <c r="CB950" s="73"/>
      <c r="CC950" s="73"/>
      <c r="CD950" s="73"/>
      <c r="CE950" s="73"/>
      <c r="CF950" s="73"/>
      <c r="CG950" s="63">
        <f t="shared" si="229"/>
        <v>0</v>
      </c>
      <c r="CH950" s="63">
        <f t="shared" si="230"/>
        <v>0</v>
      </c>
      <c r="CI950" s="73"/>
      <c r="CJ950" s="63">
        <f>IF(Taula1[[#This Row],[Tipus de contracte                                  (fer servir opcions de la llista desplegable)]]="Indefinit",1,0)</f>
        <v>0</v>
      </c>
      <c r="CK950" s="63">
        <f>IF(Taula1[[#This Row],[Tipus de contracte                                  (fer servir opcions de la llista desplegable)]]="Temporal, igual o superior a 6 mesos",1,0)</f>
        <v>0</v>
      </c>
      <c r="CL950" s="63">
        <f>IF(Taula1[[#This Row],[Tipus de contracte                                  (fer servir opcions de la llista desplegable)]]="Substitució per IT",1,0)</f>
        <v>0</v>
      </c>
      <c r="CM950" s="73"/>
      <c r="CN950" s="63">
        <f>IF(Taula1[[#This Row],[Relació llocs de treball]]&gt;=1,1,0)</f>
        <v>0</v>
      </c>
      <c r="CO950" s="73"/>
      <c r="CP950" s="63">
        <f>IF(Taula1[[#This Row],[Identitat de gènere                                                          (fer servir opcions de la llista desplegable)]]="Home",1,0)</f>
        <v>0</v>
      </c>
      <c r="CQ950" s="63">
        <f>IF(Taula1[[#This Row],[Identitat de gènere                                                          (fer servir opcions de la llista desplegable)]]="Dona",1,0)</f>
        <v>0</v>
      </c>
      <c r="CR950" s="63">
        <f>IF(Taula1[[#This Row],[Identitat de gènere                                                          (fer servir opcions de la llista desplegable)]]="No binari",1,0)</f>
        <v>0</v>
      </c>
      <c r="CS950" s="73"/>
      <c r="CT950" s="63">
        <f t="shared" si="224"/>
        <v>0</v>
      </c>
      <c r="CU950" s="64">
        <f t="shared" si="231"/>
        <v>0</v>
      </c>
      <c r="CW950" s="64">
        <f t="shared" si="232"/>
        <v>0</v>
      </c>
      <c r="CX950" s="64">
        <f t="shared" si="233"/>
        <v>0</v>
      </c>
      <c r="CY950" s="64">
        <f t="shared" si="234"/>
        <v>0</v>
      </c>
      <c r="CZ950" s="64">
        <f t="shared" si="235"/>
        <v>0</v>
      </c>
      <c r="DB950" s="64">
        <f t="shared" si="236"/>
        <v>0</v>
      </c>
      <c r="DC950" s="64">
        <f t="shared" si="237"/>
        <v>0</v>
      </c>
      <c r="DD950" s="64">
        <f t="shared" si="238"/>
        <v>0</v>
      </c>
      <c r="DE950" s="64">
        <f t="shared" si="239"/>
        <v>0</v>
      </c>
    </row>
    <row r="951" spans="2:109" x14ac:dyDescent="0.3">
      <c r="B951" s="167"/>
      <c r="C951" s="186"/>
      <c r="D951" s="2"/>
      <c r="E951" s="67"/>
      <c r="F951" s="5"/>
      <c r="G951" s="5"/>
      <c r="H951" s="187"/>
      <c r="I951" s="111" t="str">
        <f ca="1">IF(Taula1[[#This Row],[Data naixement (format dd/mm/aaaa)]]="","0",DATEDIF(Taula1[[#This Row],[Data naixement (format dd/mm/aaaa)]],TODAY(),"Y"))</f>
        <v>0</v>
      </c>
      <c r="J951" s="6"/>
      <c r="K951" s="6"/>
      <c r="L951" s="6"/>
      <c r="M951" s="6"/>
      <c r="N951" s="56"/>
      <c r="O951" s="56"/>
      <c r="P951" s="56"/>
      <c r="Q951" s="6"/>
      <c r="R951" s="7"/>
      <c r="S951" s="143">
        <f>Taula1[[#This Row],[Mesos naturals sencers treballats període justificat (01/01/2023 - 31/03/2023)]]</f>
        <v>0</v>
      </c>
      <c r="T951" s="194">
        <f>Taula1[[#This Row],[Dies treballats període justificat (01/01/2023 - 31/03/2023)              no comptabilitzats com a mes natural sencer]]</f>
        <v>0</v>
      </c>
      <c r="U951" s="12"/>
      <c r="V951" s="7"/>
      <c r="W951" s="188"/>
      <c r="X951" s="188"/>
      <c r="Y951" s="188"/>
      <c r="Z951" s="188"/>
      <c r="AA951" s="190"/>
      <c r="AB951" s="143">
        <f>Taula1[[#This Row],[Grup justificat     (fer servir opcions de la llista desplegable)]]</f>
        <v>0</v>
      </c>
      <c r="AC951" s="182"/>
      <c r="AD951" s="39"/>
      <c r="AE951" s="131">
        <f>ROUND((AF951/100)*756*Taula1[[#This Row],[Mesos naturals sencers treballats període justificat (01/01/2023 - 31/03/2023)]],2)</f>
        <v>0</v>
      </c>
      <c r="AF951" s="81">
        <f>Taula1[[#This Row],[% Jornada segons contracte
(no posar el símbol %) ]]-Taula1[[#This Row],[% Reducció salari per baix rendiment        (no posar el símbol %)]]</f>
        <v>0</v>
      </c>
      <c r="AG951" s="131">
        <f>ROUND((AH951/100)*24.8547945*Taula1[[#This Row],[Dies treballats període justificat (01/01/2023 - 31/03/2023)              no comptabilitzats com a mes natural sencer]],2)</f>
        <v>0</v>
      </c>
      <c r="AH951" s="79">
        <f>Taula1[[#This Row],[% Jornada segons contracte
(no posar el símbol %) ]]-Taula1[[#This Row],[% Reducció salari per baix rendiment        (no posar el símbol %)]]</f>
        <v>0</v>
      </c>
      <c r="AI951" s="131">
        <f t="shared" si="225"/>
        <v>0</v>
      </c>
      <c r="AJ951" s="39"/>
      <c r="AK951" s="131">
        <f>ROUND((AL951/100)*756*Taula1[[#This Row],[Espai reservat Administració  (mesos)]],2)</f>
        <v>0</v>
      </c>
      <c r="AL951" s="81">
        <f>Taula1[[#This Row],[% Jornada segons contracte
(no posar el símbol %) ]]-Taula1[[#This Row],[% Reducció salari per baix rendiment        (no posar el símbol %)]]</f>
        <v>0</v>
      </c>
      <c r="AM951" s="131">
        <f>ROUND((AN951/100)*24.8547945*Taula1[[#This Row],[Espai reservat Administració (dies)]],2)</f>
        <v>0</v>
      </c>
      <c r="AN951" s="79">
        <f>Taula1[[#This Row],[% Jornada segons contracte
(no posar el símbol %) ]]-Taula1[[#This Row],[% Reducció salari per baix rendiment        (no posar el símbol %)]]</f>
        <v>0</v>
      </c>
      <c r="AO951" s="131">
        <f t="shared" si="226"/>
        <v>0</v>
      </c>
      <c r="AP951" s="87"/>
      <c r="AQ951" s="137">
        <f>ROUND((AR951/100)*693*Taula1[[#This Row],[Mesos naturals sencers treballats període justificat (01/01/2023 - 31/03/2023)]],2)</f>
        <v>0</v>
      </c>
      <c r="AR951" s="90">
        <f>Taula1[[#This Row],[% Jornada segons contracte
(no posar el símbol %) ]]-Taula1[[#This Row],[% Reducció salari per baix rendiment        (no posar el símbol %)]]</f>
        <v>0</v>
      </c>
      <c r="AS951" s="137">
        <f>ROUND((AT951/100)*22.78356164*Taula1[[#This Row],[Dies treballats període justificat (01/01/2023 - 31/03/2023)              no comptabilitzats com a mes natural sencer]],2)</f>
        <v>0</v>
      </c>
      <c r="AT951" s="90">
        <f>Taula1[[#This Row],[% Jornada segons contracte
(no posar el símbol %) ]]-Taula1[[#This Row],[% Reducció salari per baix rendiment        (no posar el símbol %)]]</f>
        <v>0</v>
      </c>
      <c r="AU951" s="137">
        <f t="shared" si="227"/>
        <v>0</v>
      </c>
      <c r="AV951" s="87"/>
      <c r="AW951" s="136">
        <f>ROUND((AX951/100)*693*Taula1[[#This Row],[Espai reservat Administració  (mesos)]],2)</f>
        <v>0</v>
      </c>
      <c r="AX951" s="90">
        <f>Taula1[[#This Row],[% Jornada segons contracte
(no posar el símbol %) ]]-Taula1[[#This Row],[% Reducció salari per baix rendiment        (no posar el símbol %)]]</f>
        <v>0</v>
      </c>
      <c r="AY951" s="131">
        <f>ROUND((AZ951/100)*22.78356164*Taula1[[#This Row],[Espai reservat Administració (dies)]],2)</f>
        <v>0</v>
      </c>
      <c r="AZ951" s="81">
        <f>Taula1[[#This Row],[% Jornada segons contracte
(no posar el símbol %) ]]-Taula1[[#This Row],[% Reducció salari per baix rendiment        (no posar el símbol %)]]</f>
        <v>0</v>
      </c>
      <c r="BA951" s="82">
        <f t="shared" si="228"/>
        <v>0</v>
      </c>
      <c r="BB951" s="41"/>
      <c r="BC951" s="131">
        <f>IF(Taula1[[#This Row],[Grup justificat     (fer servir opcions de la llista desplegable)]]=1,AI951,0)</f>
        <v>0</v>
      </c>
      <c r="BD951" s="131">
        <f>IF(Taula1[[#This Row],[Grup justificat     (fer servir opcions de la llista desplegable)]]=2,AU951,0)</f>
        <v>0</v>
      </c>
      <c r="BE951" s="41"/>
      <c r="BF951" s="131">
        <f>IF(Taula1[[#This Row],[Espai reservat Administració]]=1,AO951,0)</f>
        <v>0</v>
      </c>
      <c r="BG951" s="82">
        <f>IF(Taula1[[#This Row],[Espai reservat Administració]]=2,BA951,0)</f>
        <v>0</v>
      </c>
      <c r="BH951" s="41"/>
      <c r="BI951" s="126">
        <f>IF(Taula1[[#This Row],[Grup justificat     (fer servir opcions de la llista desplegable)]]=1,1,0)</f>
        <v>0</v>
      </c>
      <c r="BJ951" s="126">
        <f>IF(Taula1[[#This Row],[Espai reservat Administració]]=1,1,0)</f>
        <v>0</v>
      </c>
      <c r="BK951" s="111"/>
      <c r="BL951" s="126">
        <f>IF(Taula1[[#This Row],[Grup justificat     (fer servir opcions de la llista desplegable)]]=2,1,0)</f>
        <v>0</v>
      </c>
      <c r="BM951" s="126">
        <f>IF(Taula1[[#This Row],[Espai reservat Administració]]=2,1,0)</f>
        <v>0</v>
      </c>
      <c r="BN951" s="73"/>
      <c r="BO951" s="73"/>
      <c r="BP951" s="73"/>
      <c r="BQ951" s="73"/>
      <c r="BR951" s="73"/>
      <c r="BS951" s="73"/>
      <c r="BT951" s="73"/>
      <c r="BU951" s="73"/>
      <c r="BV951" s="73"/>
      <c r="BW951" s="73"/>
      <c r="BX951" s="73"/>
      <c r="BY951" s="73"/>
      <c r="BZ951" s="73"/>
      <c r="CA951" s="73"/>
      <c r="CB951" s="73"/>
      <c r="CC951" s="73"/>
      <c r="CD951" s="73"/>
      <c r="CE951" s="73"/>
      <c r="CF951" s="73"/>
      <c r="CG951" s="63">
        <f t="shared" si="229"/>
        <v>0</v>
      </c>
      <c r="CH951" s="63">
        <f t="shared" si="230"/>
        <v>0</v>
      </c>
      <c r="CI951" s="73"/>
      <c r="CJ951" s="63">
        <f>IF(Taula1[[#This Row],[Tipus de contracte                                  (fer servir opcions de la llista desplegable)]]="Indefinit",1,0)</f>
        <v>0</v>
      </c>
      <c r="CK951" s="63">
        <f>IF(Taula1[[#This Row],[Tipus de contracte                                  (fer servir opcions de la llista desplegable)]]="Temporal, igual o superior a 6 mesos",1,0)</f>
        <v>0</v>
      </c>
      <c r="CL951" s="63">
        <f>IF(Taula1[[#This Row],[Tipus de contracte                                  (fer servir opcions de la llista desplegable)]]="Substitució per IT",1,0)</f>
        <v>0</v>
      </c>
      <c r="CM951" s="73"/>
      <c r="CN951" s="63">
        <f>IF(Taula1[[#This Row],[Relació llocs de treball]]&gt;=1,1,0)</f>
        <v>0</v>
      </c>
      <c r="CO951" s="73"/>
      <c r="CP951" s="63">
        <f>IF(Taula1[[#This Row],[Identitat de gènere                                                          (fer servir opcions de la llista desplegable)]]="Home",1,0)</f>
        <v>0</v>
      </c>
      <c r="CQ951" s="63">
        <f>IF(Taula1[[#This Row],[Identitat de gènere                                                          (fer servir opcions de la llista desplegable)]]="Dona",1,0)</f>
        <v>0</v>
      </c>
      <c r="CR951" s="63">
        <f>IF(Taula1[[#This Row],[Identitat de gènere                                                          (fer servir opcions de la llista desplegable)]]="No binari",1,0)</f>
        <v>0</v>
      </c>
      <c r="CS951" s="73"/>
      <c r="CT951" s="63">
        <f t="shared" si="224"/>
        <v>0</v>
      </c>
      <c r="CU951" s="64">
        <f t="shared" si="231"/>
        <v>0</v>
      </c>
      <c r="CW951" s="64">
        <f t="shared" si="232"/>
        <v>0</v>
      </c>
      <c r="CX951" s="64">
        <f t="shared" si="233"/>
        <v>0</v>
      </c>
      <c r="CY951" s="64">
        <f t="shared" si="234"/>
        <v>0</v>
      </c>
      <c r="CZ951" s="64">
        <f t="shared" si="235"/>
        <v>0</v>
      </c>
      <c r="DB951" s="64">
        <f t="shared" si="236"/>
        <v>0</v>
      </c>
      <c r="DC951" s="64">
        <f t="shared" si="237"/>
        <v>0</v>
      </c>
      <c r="DD951" s="64">
        <f t="shared" si="238"/>
        <v>0</v>
      </c>
      <c r="DE951" s="64">
        <f t="shared" si="239"/>
        <v>0</v>
      </c>
    </row>
    <row r="952" spans="2:109" x14ac:dyDescent="0.3">
      <c r="B952" s="167"/>
      <c r="C952" s="186"/>
      <c r="D952" s="2"/>
      <c r="E952" s="67"/>
      <c r="F952" s="5"/>
      <c r="G952" s="5"/>
      <c r="H952" s="187"/>
      <c r="I952" s="111" t="str">
        <f ca="1">IF(Taula1[[#This Row],[Data naixement (format dd/mm/aaaa)]]="","0",DATEDIF(Taula1[[#This Row],[Data naixement (format dd/mm/aaaa)]],TODAY(),"Y"))</f>
        <v>0</v>
      </c>
      <c r="J952" s="6"/>
      <c r="K952" s="6"/>
      <c r="L952" s="6"/>
      <c r="M952" s="6"/>
      <c r="N952" s="56"/>
      <c r="O952" s="56"/>
      <c r="P952" s="56"/>
      <c r="Q952" s="6"/>
      <c r="R952" s="7"/>
      <c r="S952" s="143">
        <f>Taula1[[#This Row],[Mesos naturals sencers treballats període justificat (01/01/2023 - 31/03/2023)]]</f>
        <v>0</v>
      </c>
      <c r="T952" s="194">
        <f>Taula1[[#This Row],[Dies treballats període justificat (01/01/2023 - 31/03/2023)              no comptabilitzats com a mes natural sencer]]</f>
        <v>0</v>
      </c>
      <c r="U952" s="12"/>
      <c r="V952" s="7"/>
      <c r="W952" s="188"/>
      <c r="X952" s="188"/>
      <c r="Y952" s="188"/>
      <c r="Z952" s="188"/>
      <c r="AA952" s="190"/>
      <c r="AB952" s="143">
        <f>Taula1[[#This Row],[Grup justificat     (fer servir opcions de la llista desplegable)]]</f>
        <v>0</v>
      </c>
      <c r="AC952" s="182"/>
      <c r="AD952" s="39"/>
      <c r="AE952" s="131">
        <f>ROUND((AF952/100)*756*Taula1[[#This Row],[Mesos naturals sencers treballats període justificat (01/01/2023 - 31/03/2023)]],2)</f>
        <v>0</v>
      </c>
      <c r="AF952" s="81">
        <f>Taula1[[#This Row],[% Jornada segons contracte
(no posar el símbol %) ]]-Taula1[[#This Row],[% Reducció salari per baix rendiment        (no posar el símbol %)]]</f>
        <v>0</v>
      </c>
      <c r="AG952" s="131">
        <f>ROUND((AH952/100)*24.8547945*Taula1[[#This Row],[Dies treballats període justificat (01/01/2023 - 31/03/2023)              no comptabilitzats com a mes natural sencer]],2)</f>
        <v>0</v>
      </c>
      <c r="AH952" s="79">
        <f>Taula1[[#This Row],[% Jornada segons contracte
(no posar el símbol %) ]]-Taula1[[#This Row],[% Reducció salari per baix rendiment        (no posar el símbol %)]]</f>
        <v>0</v>
      </c>
      <c r="AI952" s="131">
        <f t="shared" si="225"/>
        <v>0</v>
      </c>
      <c r="AJ952" s="39"/>
      <c r="AK952" s="131">
        <f>ROUND((AL952/100)*756*Taula1[[#This Row],[Espai reservat Administració  (mesos)]],2)</f>
        <v>0</v>
      </c>
      <c r="AL952" s="81">
        <f>Taula1[[#This Row],[% Jornada segons contracte
(no posar el símbol %) ]]-Taula1[[#This Row],[% Reducció salari per baix rendiment        (no posar el símbol %)]]</f>
        <v>0</v>
      </c>
      <c r="AM952" s="131">
        <f>ROUND((AN952/100)*24.8547945*Taula1[[#This Row],[Espai reservat Administració (dies)]],2)</f>
        <v>0</v>
      </c>
      <c r="AN952" s="79">
        <f>Taula1[[#This Row],[% Jornada segons contracte
(no posar el símbol %) ]]-Taula1[[#This Row],[% Reducció salari per baix rendiment        (no posar el símbol %)]]</f>
        <v>0</v>
      </c>
      <c r="AO952" s="131">
        <f t="shared" si="226"/>
        <v>0</v>
      </c>
      <c r="AP952" s="87"/>
      <c r="AQ952" s="137">
        <f>ROUND((AR952/100)*693*Taula1[[#This Row],[Mesos naturals sencers treballats període justificat (01/01/2023 - 31/03/2023)]],2)</f>
        <v>0</v>
      </c>
      <c r="AR952" s="90">
        <f>Taula1[[#This Row],[% Jornada segons contracte
(no posar el símbol %) ]]-Taula1[[#This Row],[% Reducció salari per baix rendiment        (no posar el símbol %)]]</f>
        <v>0</v>
      </c>
      <c r="AS952" s="137">
        <f>ROUND((AT952/100)*22.78356164*Taula1[[#This Row],[Dies treballats període justificat (01/01/2023 - 31/03/2023)              no comptabilitzats com a mes natural sencer]],2)</f>
        <v>0</v>
      </c>
      <c r="AT952" s="90">
        <f>Taula1[[#This Row],[% Jornada segons contracte
(no posar el símbol %) ]]-Taula1[[#This Row],[% Reducció salari per baix rendiment        (no posar el símbol %)]]</f>
        <v>0</v>
      </c>
      <c r="AU952" s="137">
        <f t="shared" si="227"/>
        <v>0</v>
      </c>
      <c r="AV952" s="87"/>
      <c r="AW952" s="136">
        <f>ROUND((AX952/100)*693*Taula1[[#This Row],[Espai reservat Administració  (mesos)]],2)</f>
        <v>0</v>
      </c>
      <c r="AX952" s="90">
        <f>Taula1[[#This Row],[% Jornada segons contracte
(no posar el símbol %) ]]-Taula1[[#This Row],[% Reducció salari per baix rendiment        (no posar el símbol %)]]</f>
        <v>0</v>
      </c>
      <c r="AY952" s="131">
        <f>ROUND((AZ952/100)*22.78356164*Taula1[[#This Row],[Espai reservat Administració (dies)]],2)</f>
        <v>0</v>
      </c>
      <c r="AZ952" s="81">
        <f>Taula1[[#This Row],[% Jornada segons contracte
(no posar el símbol %) ]]-Taula1[[#This Row],[% Reducció salari per baix rendiment        (no posar el símbol %)]]</f>
        <v>0</v>
      </c>
      <c r="BA952" s="82">
        <f t="shared" si="228"/>
        <v>0</v>
      </c>
      <c r="BB952" s="41"/>
      <c r="BC952" s="131">
        <f>IF(Taula1[[#This Row],[Grup justificat     (fer servir opcions de la llista desplegable)]]=1,AI952,0)</f>
        <v>0</v>
      </c>
      <c r="BD952" s="131">
        <f>IF(Taula1[[#This Row],[Grup justificat     (fer servir opcions de la llista desplegable)]]=2,AU952,0)</f>
        <v>0</v>
      </c>
      <c r="BE952" s="41"/>
      <c r="BF952" s="131">
        <f>IF(Taula1[[#This Row],[Espai reservat Administració]]=1,AO952,0)</f>
        <v>0</v>
      </c>
      <c r="BG952" s="82">
        <f>IF(Taula1[[#This Row],[Espai reservat Administració]]=2,BA952,0)</f>
        <v>0</v>
      </c>
      <c r="BH952" s="41"/>
      <c r="BI952" s="126">
        <f>IF(Taula1[[#This Row],[Grup justificat     (fer servir opcions de la llista desplegable)]]=1,1,0)</f>
        <v>0</v>
      </c>
      <c r="BJ952" s="126">
        <f>IF(Taula1[[#This Row],[Espai reservat Administració]]=1,1,0)</f>
        <v>0</v>
      </c>
      <c r="BK952" s="111"/>
      <c r="BL952" s="126">
        <f>IF(Taula1[[#This Row],[Grup justificat     (fer servir opcions de la llista desplegable)]]=2,1,0)</f>
        <v>0</v>
      </c>
      <c r="BM952" s="126">
        <f>IF(Taula1[[#This Row],[Espai reservat Administració]]=2,1,0)</f>
        <v>0</v>
      </c>
      <c r="BN952" s="73"/>
      <c r="BO952" s="73"/>
      <c r="BP952" s="73"/>
      <c r="BQ952" s="73"/>
      <c r="BR952" s="73"/>
      <c r="BS952" s="73"/>
      <c r="BT952" s="73"/>
      <c r="BU952" s="73"/>
      <c r="BV952" s="73"/>
      <c r="BW952" s="73"/>
      <c r="BX952" s="73"/>
      <c r="BY952" s="73"/>
      <c r="BZ952" s="73"/>
      <c r="CA952" s="73"/>
      <c r="CB952" s="73"/>
      <c r="CC952" s="73"/>
      <c r="CD952" s="73"/>
      <c r="CE952" s="73"/>
      <c r="CF952" s="73"/>
      <c r="CG952" s="63">
        <f t="shared" si="229"/>
        <v>0</v>
      </c>
      <c r="CH952" s="63">
        <f t="shared" si="230"/>
        <v>0</v>
      </c>
      <c r="CI952" s="73"/>
      <c r="CJ952" s="63">
        <f>IF(Taula1[[#This Row],[Tipus de contracte                                  (fer servir opcions de la llista desplegable)]]="Indefinit",1,0)</f>
        <v>0</v>
      </c>
      <c r="CK952" s="63">
        <f>IF(Taula1[[#This Row],[Tipus de contracte                                  (fer servir opcions de la llista desplegable)]]="Temporal, igual o superior a 6 mesos",1,0)</f>
        <v>0</v>
      </c>
      <c r="CL952" s="63">
        <f>IF(Taula1[[#This Row],[Tipus de contracte                                  (fer servir opcions de la llista desplegable)]]="Substitució per IT",1,0)</f>
        <v>0</v>
      </c>
      <c r="CM952" s="73"/>
      <c r="CN952" s="63">
        <f>IF(Taula1[[#This Row],[Relació llocs de treball]]&gt;=1,1,0)</f>
        <v>0</v>
      </c>
      <c r="CO952" s="73"/>
      <c r="CP952" s="63">
        <f>IF(Taula1[[#This Row],[Identitat de gènere                                                          (fer servir opcions de la llista desplegable)]]="Home",1,0)</f>
        <v>0</v>
      </c>
      <c r="CQ952" s="63">
        <f>IF(Taula1[[#This Row],[Identitat de gènere                                                          (fer servir opcions de la llista desplegable)]]="Dona",1,0)</f>
        <v>0</v>
      </c>
      <c r="CR952" s="63">
        <f>IF(Taula1[[#This Row],[Identitat de gènere                                                          (fer servir opcions de la llista desplegable)]]="No binari",1,0)</f>
        <v>0</v>
      </c>
      <c r="CS952" s="73"/>
      <c r="CT952" s="63">
        <f t="shared" si="224"/>
        <v>0</v>
      </c>
      <c r="CU952" s="64">
        <f t="shared" si="231"/>
        <v>0</v>
      </c>
      <c r="CW952" s="64">
        <f t="shared" si="232"/>
        <v>0</v>
      </c>
      <c r="CX952" s="64">
        <f t="shared" si="233"/>
        <v>0</v>
      </c>
      <c r="CY952" s="64">
        <f t="shared" si="234"/>
        <v>0</v>
      </c>
      <c r="CZ952" s="64">
        <f t="shared" si="235"/>
        <v>0</v>
      </c>
      <c r="DB952" s="64">
        <f t="shared" si="236"/>
        <v>0</v>
      </c>
      <c r="DC952" s="64">
        <f t="shared" si="237"/>
        <v>0</v>
      </c>
      <c r="DD952" s="64">
        <f t="shared" si="238"/>
        <v>0</v>
      </c>
      <c r="DE952" s="64">
        <f t="shared" si="239"/>
        <v>0</v>
      </c>
    </row>
    <row r="953" spans="2:109" x14ac:dyDescent="0.3">
      <c r="B953" s="167"/>
      <c r="C953" s="186"/>
      <c r="D953" s="2"/>
      <c r="E953" s="67"/>
      <c r="F953" s="5"/>
      <c r="G953" s="5"/>
      <c r="H953" s="187"/>
      <c r="I953" s="111" t="str">
        <f ca="1">IF(Taula1[[#This Row],[Data naixement (format dd/mm/aaaa)]]="","0",DATEDIF(Taula1[[#This Row],[Data naixement (format dd/mm/aaaa)]],TODAY(),"Y"))</f>
        <v>0</v>
      </c>
      <c r="J953" s="6"/>
      <c r="K953" s="6"/>
      <c r="L953" s="6"/>
      <c r="M953" s="6"/>
      <c r="N953" s="56"/>
      <c r="O953" s="56"/>
      <c r="P953" s="56"/>
      <c r="Q953" s="6"/>
      <c r="R953" s="7"/>
      <c r="S953" s="143">
        <f>Taula1[[#This Row],[Mesos naturals sencers treballats període justificat (01/01/2023 - 31/03/2023)]]</f>
        <v>0</v>
      </c>
      <c r="T953" s="194">
        <f>Taula1[[#This Row],[Dies treballats període justificat (01/01/2023 - 31/03/2023)              no comptabilitzats com a mes natural sencer]]</f>
        <v>0</v>
      </c>
      <c r="U953" s="12"/>
      <c r="V953" s="7"/>
      <c r="W953" s="188"/>
      <c r="X953" s="188"/>
      <c r="Y953" s="188"/>
      <c r="Z953" s="188"/>
      <c r="AA953" s="190"/>
      <c r="AB953" s="143">
        <f>Taula1[[#This Row],[Grup justificat     (fer servir opcions de la llista desplegable)]]</f>
        <v>0</v>
      </c>
      <c r="AC953" s="182"/>
      <c r="AD953" s="39"/>
      <c r="AE953" s="131">
        <f>ROUND((AF953/100)*756*Taula1[[#This Row],[Mesos naturals sencers treballats període justificat (01/01/2023 - 31/03/2023)]],2)</f>
        <v>0</v>
      </c>
      <c r="AF953" s="81">
        <f>Taula1[[#This Row],[% Jornada segons contracte
(no posar el símbol %) ]]-Taula1[[#This Row],[% Reducció salari per baix rendiment        (no posar el símbol %)]]</f>
        <v>0</v>
      </c>
      <c r="AG953" s="131">
        <f>ROUND((AH953/100)*24.8547945*Taula1[[#This Row],[Dies treballats període justificat (01/01/2023 - 31/03/2023)              no comptabilitzats com a mes natural sencer]],2)</f>
        <v>0</v>
      </c>
      <c r="AH953" s="79">
        <f>Taula1[[#This Row],[% Jornada segons contracte
(no posar el símbol %) ]]-Taula1[[#This Row],[% Reducció salari per baix rendiment        (no posar el símbol %)]]</f>
        <v>0</v>
      </c>
      <c r="AI953" s="131">
        <f t="shared" si="225"/>
        <v>0</v>
      </c>
      <c r="AJ953" s="39"/>
      <c r="AK953" s="131">
        <f>ROUND((AL953/100)*756*Taula1[[#This Row],[Espai reservat Administració  (mesos)]],2)</f>
        <v>0</v>
      </c>
      <c r="AL953" s="81">
        <f>Taula1[[#This Row],[% Jornada segons contracte
(no posar el símbol %) ]]-Taula1[[#This Row],[% Reducció salari per baix rendiment        (no posar el símbol %)]]</f>
        <v>0</v>
      </c>
      <c r="AM953" s="131">
        <f>ROUND((AN953/100)*24.8547945*Taula1[[#This Row],[Espai reservat Administració (dies)]],2)</f>
        <v>0</v>
      </c>
      <c r="AN953" s="79">
        <f>Taula1[[#This Row],[% Jornada segons contracte
(no posar el símbol %) ]]-Taula1[[#This Row],[% Reducció salari per baix rendiment        (no posar el símbol %)]]</f>
        <v>0</v>
      </c>
      <c r="AO953" s="131">
        <f t="shared" si="226"/>
        <v>0</v>
      </c>
      <c r="AP953" s="87"/>
      <c r="AQ953" s="137">
        <f>ROUND((AR953/100)*693*Taula1[[#This Row],[Mesos naturals sencers treballats període justificat (01/01/2023 - 31/03/2023)]],2)</f>
        <v>0</v>
      </c>
      <c r="AR953" s="90">
        <f>Taula1[[#This Row],[% Jornada segons contracte
(no posar el símbol %) ]]-Taula1[[#This Row],[% Reducció salari per baix rendiment        (no posar el símbol %)]]</f>
        <v>0</v>
      </c>
      <c r="AS953" s="137">
        <f>ROUND((AT953/100)*22.78356164*Taula1[[#This Row],[Dies treballats període justificat (01/01/2023 - 31/03/2023)              no comptabilitzats com a mes natural sencer]],2)</f>
        <v>0</v>
      </c>
      <c r="AT953" s="90">
        <f>Taula1[[#This Row],[% Jornada segons contracte
(no posar el símbol %) ]]-Taula1[[#This Row],[% Reducció salari per baix rendiment        (no posar el símbol %)]]</f>
        <v>0</v>
      </c>
      <c r="AU953" s="137">
        <f t="shared" si="227"/>
        <v>0</v>
      </c>
      <c r="AV953" s="87"/>
      <c r="AW953" s="136">
        <f>ROUND((AX953/100)*693*Taula1[[#This Row],[Espai reservat Administració  (mesos)]],2)</f>
        <v>0</v>
      </c>
      <c r="AX953" s="90">
        <f>Taula1[[#This Row],[% Jornada segons contracte
(no posar el símbol %) ]]-Taula1[[#This Row],[% Reducció salari per baix rendiment        (no posar el símbol %)]]</f>
        <v>0</v>
      </c>
      <c r="AY953" s="131">
        <f>ROUND((AZ953/100)*22.78356164*Taula1[[#This Row],[Espai reservat Administració (dies)]],2)</f>
        <v>0</v>
      </c>
      <c r="AZ953" s="81">
        <f>Taula1[[#This Row],[% Jornada segons contracte
(no posar el símbol %) ]]-Taula1[[#This Row],[% Reducció salari per baix rendiment        (no posar el símbol %)]]</f>
        <v>0</v>
      </c>
      <c r="BA953" s="82">
        <f t="shared" si="228"/>
        <v>0</v>
      </c>
      <c r="BB953" s="41"/>
      <c r="BC953" s="131">
        <f>IF(Taula1[[#This Row],[Grup justificat     (fer servir opcions de la llista desplegable)]]=1,AI953,0)</f>
        <v>0</v>
      </c>
      <c r="BD953" s="131">
        <f>IF(Taula1[[#This Row],[Grup justificat     (fer servir opcions de la llista desplegable)]]=2,AU953,0)</f>
        <v>0</v>
      </c>
      <c r="BE953" s="41"/>
      <c r="BF953" s="131">
        <f>IF(Taula1[[#This Row],[Espai reservat Administració]]=1,AO953,0)</f>
        <v>0</v>
      </c>
      <c r="BG953" s="82">
        <f>IF(Taula1[[#This Row],[Espai reservat Administració]]=2,BA953,0)</f>
        <v>0</v>
      </c>
      <c r="BH953" s="41"/>
      <c r="BI953" s="126">
        <f>IF(Taula1[[#This Row],[Grup justificat     (fer servir opcions de la llista desplegable)]]=1,1,0)</f>
        <v>0</v>
      </c>
      <c r="BJ953" s="126">
        <f>IF(Taula1[[#This Row],[Espai reservat Administració]]=1,1,0)</f>
        <v>0</v>
      </c>
      <c r="BK953" s="111"/>
      <c r="BL953" s="126">
        <f>IF(Taula1[[#This Row],[Grup justificat     (fer servir opcions de la llista desplegable)]]=2,1,0)</f>
        <v>0</v>
      </c>
      <c r="BM953" s="126">
        <f>IF(Taula1[[#This Row],[Espai reservat Administració]]=2,1,0)</f>
        <v>0</v>
      </c>
      <c r="BN953" s="73"/>
      <c r="BO953" s="73"/>
      <c r="BP953" s="73"/>
      <c r="BQ953" s="73"/>
      <c r="BR953" s="73"/>
      <c r="BS953" s="73"/>
      <c r="BT953" s="73"/>
      <c r="BU953" s="73"/>
      <c r="BV953" s="73"/>
      <c r="BW953" s="73"/>
      <c r="BX953" s="73"/>
      <c r="BY953" s="73"/>
      <c r="BZ953" s="73"/>
      <c r="CA953" s="73"/>
      <c r="CB953" s="73"/>
      <c r="CC953" s="73"/>
      <c r="CD953" s="73"/>
      <c r="CE953" s="73"/>
      <c r="CF953" s="73"/>
      <c r="CG953" s="63">
        <f t="shared" si="229"/>
        <v>0</v>
      </c>
      <c r="CH953" s="63">
        <f t="shared" si="230"/>
        <v>0</v>
      </c>
      <c r="CI953" s="73"/>
      <c r="CJ953" s="63">
        <f>IF(Taula1[[#This Row],[Tipus de contracte                                  (fer servir opcions de la llista desplegable)]]="Indefinit",1,0)</f>
        <v>0</v>
      </c>
      <c r="CK953" s="63">
        <f>IF(Taula1[[#This Row],[Tipus de contracte                                  (fer servir opcions de la llista desplegable)]]="Temporal, igual o superior a 6 mesos",1,0)</f>
        <v>0</v>
      </c>
      <c r="CL953" s="63">
        <f>IF(Taula1[[#This Row],[Tipus de contracte                                  (fer servir opcions de la llista desplegable)]]="Substitució per IT",1,0)</f>
        <v>0</v>
      </c>
      <c r="CM953" s="73"/>
      <c r="CN953" s="63">
        <f>IF(Taula1[[#This Row],[Relació llocs de treball]]&gt;=1,1,0)</f>
        <v>0</v>
      </c>
      <c r="CO953" s="73"/>
      <c r="CP953" s="63">
        <f>IF(Taula1[[#This Row],[Identitat de gènere                                                          (fer servir opcions de la llista desplegable)]]="Home",1,0)</f>
        <v>0</v>
      </c>
      <c r="CQ953" s="63">
        <f>IF(Taula1[[#This Row],[Identitat de gènere                                                          (fer servir opcions de la llista desplegable)]]="Dona",1,0)</f>
        <v>0</v>
      </c>
      <c r="CR953" s="63">
        <f>IF(Taula1[[#This Row],[Identitat de gènere                                                          (fer servir opcions de la llista desplegable)]]="No binari",1,0)</f>
        <v>0</v>
      </c>
      <c r="CS953" s="73"/>
      <c r="CT953" s="63">
        <f t="shared" si="224"/>
        <v>0</v>
      </c>
      <c r="CU953" s="64">
        <f t="shared" si="231"/>
        <v>0</v>
      </c>
      <c r="CW953" s="64">
        <f t="shared" si="232"/>
        <v>0</v>
      </c>
      <c r="CX953" s="64">
        <f t="shared" si="233"/>
        <v>0</v>
      </c>
      <c r="CY953" s="64">
        <f t="shared" si="234"/>
        <v>0</v>
      </c>
      <c r="CZ953" s="64">
        <f t="shared" si="235"/>
        <v>0</v>
      </c>
      <c r="DB953" s="64">
        <f t="shared" si="236"/>
        <v>0</v>
      </c>
      <c r="DC953" s="64">
        <f t="shared" si="237"/>
        <v>0</v>
      </c>
      <c r="DD953" s="64">
        <f t="shared" si="238"/>
        <v>0</v>
      </c>
      <c r="DE953" s="64">
        <f t="shared" si="239"/>
        <v>0</v>
      </c>
    </row>
    <row r="954" spans="2:109" x14ac:dyDescent="0.3">
      <c r="B954" s="167"/>
      <c r="C954" s="186"/>
      <c r="D954" s="2"/>
      <c r="E954" s="67"/>
      <c r="F954" s="5"/>
      <c r="G954" s="5"/>
      <c r="H954" s="187"/>
      <c r="I954" s="111" t="str">
        <f ca="1">IF(Taula1[[#This Row],[Data naixement (format dd/mm/aaaa)]]="","0",DATEDIF(Taula1[[#This Row],[Data naixement (format dd/mm/aaaa)]],TODAY(),"Y"))</f>
        <v>0</v>
      </c>
      <c r="J954" s="6"/>
      <c r="K954" s="6"/>
      <c r="L954" s="6"/>
      <c r="M954" s="6"/>
      <c r="N954" s="56"/>
      <c r="O954" s="56"/>
      <c r="P954" s="56"/>
      <c r="Q954" s="6"/>
      <c r="R954" s="7"/>
      <c r="S954" s="143">
        <f>Taula1[[#This Row],[Mesos naturals sencers treballats període justificat (01/01/2023 - 31/03/2023)]]</f>
        <v>0</v>
      </c>
      <c r="T954" s="194">
        <f>Taula1[[#This Row],[Dies treballats període justificat (01/01/2023 - 31/03/2023)              no comptabilitzats com a mes natural sencer]]</f>
        <v>0</v>
      </c>
      <c r="U954" s="12"/>
      <c r="V954" s="7"/>
      <c r="W954" s="188"/>
      <c r="X954" s="188"/>
      <c r="Y954" s="188"/>
      <c r="Z954" s="188"/>
      <c r="AA954" s="190"/>
      <c r="AB954" s="143">
        <f>Taula1[[#This Row],[Grup justificat     (fer servir opcions de la llista desplegable)]]</f>
        <v>0</v>
      </c>
      <c r="AC954" s="182"/>
      <c r="AD954" s="39"/>
      <c r="AE954" s="131">
        <f>ROUND((AF954/100)*756*Taula1[[#This Row],[Mesos naturals sencers treballats període justificat (01/01/2023 - 31/03/2023)]],2)</f>
        <v>0</v>
      </c>
      <c r="AF954" s="81">
        <f>Taula1[[#This Row],[% Jornada segons contracte
(no posar el símbol %) ]]-Taula1[[#This Row],[% Reducció salari per baix rendiment        (no posar el símbol %)]]</f>
        <v>0</v>
      </c>
      <c r="AG954" s="131">
        <f>ROUND((AH954/100)*24.8547945*Taula1[[#This Row],[Dies treballats període justificat (01/01/2023 - 31/03/2023)              no comptabilitzats com a mes natural sencer]],2)</f>
        <v>0</v>
      </c>
      <c r="AH954" s="79">
        <f>Taula1[[#This Row],[% Jornada segons contracte
(no posar el símbol %) ]]-Taula1[[#This Row],[% Reducció salari per baix rendiment        (no posar el símbol %)]]</f>
        <v>0</v>
      </c>
      <c r="AI954" s="131">
        <f t="shared" si="225"/>
        <v>0</v>
      </c>
      <c r="AJ954" s="39"/>
      <c r="AK954" s="131">
        <f>ROUND((AL954/100)*756*Taula1[[#This Row],[Espai reservat Administració  (mesos)]],2)</f>
        <v>0</v>
      </c>
      <c r="AL954" s="81">
        <f>Taula1[[#This Row],[% Jornada segons contracte
(no posar el símbol %) ]]-Taula1[[#This Row],[% Reducció salari per baix rendiment        (no posar el símbol %)]]</f>
        <v>0</v>
      </c>
      <c r="AM954" s="131">
        <f>ROUND((AN954/100)*24.8547945*Taula1[[#This Row],[Espai reservat Administració (dies)]],2)</f>
        <v>0</v>
      </c>
      <c r="AN954" s="79">
        <f>Taula1[[#This Row],[% Jornada segons contracte
(no posar el símbol %) ]]-Taula1[[#This Row],[% Reducció salari per baix rendiment        (no posar el símbol %)]]</f>
        <v>0</v>
      </c>
      <c r="AO954" s="131">
        <f t="shared" si="226"/>
        <v>0</v>
      </c>
      <c r="AP954" s="87"/>
      <c r="AQ954" s="137">
        <f>ROUND((AR954/100)*693*Taula1[[#This Row],[Mesos naturals sencers treballats període justificat (01/01/2023 - 31/03/2023)]],2)</f>
        <v>0</v>
      </c>
      <c r="AR954" s="90">
        <f>Taula1[[#This Row],[% Jornada segons contracte
(no posar el símbol %) ]]-Taula1[[#This Row],[% Reducció salari per baix rendiment        (no posar el símbol %)]]</f>
        <v>0</v>
      </c>
      <c r="AS954" s="137">
        <f>ROUND((AT954/100)*22.78356164*Taula1[[#This Row],[Dies treballats període justificat (01/01/2023 - 31/03/2023)              no comptabilitzats com a mes natural sencer]],2)</f>
        <v>0</v>
      </c>
      <c r="AT954" s="90">
        <f>Taula1[[#This Row],[% Jornada segons contracte
(no posar el símbol %) ]]-Taula1[[#This Row],[% Reducció salari per baix rendiment        (no posar el símbol %)]]</f>
        <v>0</v>
      </c>
      <c r="AU954" s="137">
        <f t="shared" si="227"/>
        <v>0</v>
      </c>
      <c r="AV954" s="87"/>
      <c r="AW954" s="136">
        <f>ROUND((AX954/100)*693*Taula1[[#This Row],[Espai reservat Administració  (mesos)]],2)</f>
        <v>0</v>
      </c>
      <c r="AX954" s="90">
        <f>Taula1[[#This Row],[% Jornada segons contracte
(no posar el símbol %) ]]-Taula1[[#This Row],[% Reducció salari per baix rendiment        (no posar el símbol %)]]</f>
        <v>0</v>
      </c>
      <c r="AY954" s="131">
        <f>ROUND((AZ954/100)*22.78356164*Taula1[[#This Row],[Espai reservat Administració (dies)]],2)</f>
        <v>0</v>
      </c>
      <c r="AZ954" s="81">
        <f>Taula1[[#This Row],[% Jornada segons contracte
(no posar el símbol %) ]]-Taula1[[#This Row],[% Reducció salari per baix rendiment        (no posar el símbol %)]]</f>
        <v>0</v>
      </c>
      <c r="BA954" s="82">
        <f t="shared" si="228"/>
        <v>0</v>
      </c>
      <c r="BB954" s="41"/>
      <c r="BC954" s="131">
        <f>IF(Taula1[[#This Row],[Grup justificat     (fer servir opcions de la llista desplegable)]]=1,AI954,0)</f>
        <v>0</v>
      </c>
      <c r="BD954" s="131">
        <f>IF(Taula1[[#This Row],[Grup justificat     (fer servir opcions de la llista desplegable)]]=2,AU954,0)</f>
        <v>0</v>
      </c>
      <c r="BE954" s="41"/>
      <c r="BF954" s="131">
        <f>IF(Taula1[[#This Row],[Espai reservat Administració]]=1,AO954,0)</f>
        <v>0</v>
      </c>
      <c r="BG954" s="82">
        <f>IF(Taula1[[#This Row],[Espai reservat Administració]]=2,BA954,0)</f>
        <v>0</v>
      </c>
      <c r="BH954" s="41"/>
      <c r="BI954" s="126">
        <f>IF(Taula1[[#This Row],[Grup justificat     (fer servir opcions de la llista desplegable)]]=1,1,0)</f>
        <v>0</v>
      </c>
      <c r="BJ954" s="126">
        <f>IF(Taula1[[#This Row],[Espai reservat Administració]]=1,1,0)</f>
        <v>0</v>
      </c>
      <c r="BK954" s="111"/>
      <c r="BL954" s="126">
        <f>IF(Taula1[[#This Row],[Grup justificat     (fer servir opcions de la llista desplegable)]]=2,1,0)</f>
        <v>0</v>
      </c>
      <c r="BM954" s="126">
        <f>IF(Taula1[[#This Row],[Espai reservat Administració]]=2,1,0)</f>
        <v>0</v>
      </c>
      <c r="BN954" s="73"/>
      <c r="BO954" s="73"/>
      <c r="BP954" s="73"/>
      <c r="BQ954" s="73"/>
      <c r="BR954" s="73"/>
      <c r="BS954" s="73"/>
      <c r="BT954" s="73"/>
      <c r="BU954" s="73"/>
      <c r="BV954" s="73"/>
      <c r="BW954" s="73"/>
      <c r="BX954" s="73"/>
      <c r="BY954" s="73"/>
      <c r="BZ954" s="73"/>
      <c r="CA954" s="73"/>
      <c r="CB954" s="73"/>
      <c r="CC954" s="73"/>
      <c r="CD954" s="73"/>
      <c r="CE954" s="73"/>
      <c r="CF954" s="73"/>
      <c r="CG954" s="63">
        <f t="shared" si="229"/>
        <v>0</v>
      </c>
      <c r="CH954" s="63">
        <f t="shared" si="230"/>
        <v>0</v>
      </c>
      <c r="CI954" s="73"/>
      <c r="CJ954" s="63">
        <f>IF(Taula1[[#This Row],[Tipus de contracte                                  (fer servir opcions de la llista desplegable)]]="Indefinit",1,0)</f>
        <v>0</v>
      </c>
      <c r="CK954" s="63">
        <f>IF(Taula1[[#This Row],[Tipus de contracte                                  (fer servir opcions de la llista desplegable)]]="Temporal, igual o superior a 6 mesos",1,0)</f>
        <v>0</v>
      </c>
      <c r="CL954" s="63">
        <f>IF(Taula1[[#This Row],[Tipus de contracte                                  (fer servir opcions de la llista desplegable)]]="Substitució per IT",1,0)</f>
        <v>0</v>
      </c>
      <c r="CM954" s="73"/>
      <c r="CN954" s="63">
        <f>IF(Taula1[[#This Row],[Relació llocs de treball]]&gt;=1,1,0)</f>
        <v>0</v>
      </c>
      <c r="CO954" s="73"/>
      <c r="CP954" s="63">
        <f>IF(Taula1[[#This Row],[Identitat de gènere                                                          (fer servir opcions de la llista desplegable)]]="Home",1,0)</f>
        <v>0</v>
      </c>
      <c r="CQ954" s="63">
        <f>IF(Taula1[[#This Row],[Identitat de gènere                                                          (fer servir opcions de la llista desplegable)]]="Dona",1,0)</f>
        <v>0</v>
      </c>
      <c r="CR954" s="63">
        <f>IF(Taula1[[#This Row],[Identitat de gènere                                                          (fer servir opcions de la llista desplegable)]]="No binari",1,0)</f>
        <v>0</v>
      </c>
      <c r="CS954" s="73"/>
      <c r="CT954" s="63">
        <f t="shared" si="224"/>
        <v>0</v>
      </c>
      <c r="CU954" s="64">
        <f t="shared" si="231"/>
        <v>0</v>
      </c>
      <c r="CW954" s="64">
        <f t="shared" si="232"/>
        <v>0</v>
      </c>
      <c r="CX954" s="64">
        <f t="shared" si="233"/>
        <v>0</v>
      </c>
      <c r="CY954" s="64">
        <f t="shared" si="234"/>
        <v>0</v>
      </c>
      <c r="CZ954" s="64">
        <f t="shared" si="235"/>
        <v>0</v>
      </c>
      <c r="DB954" s="64">
        <f t="shared" si="236"/>
        <v>0</v>
      </c>
      <c r="DC954" s="64">
        <f t="shared" si="237"/>
        <v>0</v>
      </c>
      <c r="DD954" s="64">
        <f t="shared" si="238"/>
        <v>0</v>
      </c>
      <c r="DE954" s="64">
        <f t="shared" si="239"/>
        <v>0</v>
      </c>
    </row>
    <row r="955" spans="2:109" x14ac:dyDescent="0.3">
      <c r="B955" s="167"/>
      <c r="C955" s="186"/>
      <c r="D955" s="2"/>
      <c r="E955" s="67"/>
      <c r="F955" s="5"/>
      <c r="G955" s="5"/>
      <c r="H955" s="187"/>
      <c r="I955" s="111" t="str">
        <f ca="1">IF(Taula1[[#This Row],[Data naixement (format dd/mm/aaaa)]]="","0",DATEDIF(Taula1[[#This Row],[Data naixement (format dd/mm/aaaa)]],TODAY(),"Y"))</f>
        <v>0</v>
      </c>
      <c r="J955" s="6"/>
      <c r="K955" s="6"/>
      <c r="L955" s="6"/>
      <c r="M955" s="6"/>
      <c r="N955" s="56"/>
      <c r="O955" s="56"/>
      <c r="P955" s="56"/>
      <c r="Q955" s="6"/>
      <c r="R955" s="7"/>
      <c r="S955" s="143">
        <f>Taula1[[#This Row],[Mesos naturals sencers treballats període justificat (01/01/2023 - 31/03/2023)]]</f>
        <v>0</v>
      </c>
      <c r="T955" s="194">
        <f>Taula1[[#This Row],[Dies treballats període justificat (01/01/2023 - 31/03/2023)              no comptabilitzats com a mes natural sencer]]</f>
        <v>0</v>
      </c>
      <c r="U955" s="12"/>
      <c r="V955" s="7"/>
      <c r="W955" s="188"/>
      <c r="X955" s="188"/>
      <c r="Y955" s="188"/>
      <c r="Z955" s="188"/>
      <c r="AA955" s="190"/>
      <c r="AB955" s="143">
        <f>Taula1[[#This Row],[Grup justificat     (fer servir opcions de la llista desplegable)]]</f>
        <v>0</v>
      </c>
      <c r="AC955" s="182"/>
      <c r="AD955" s="39"/>
      <c r="AE955" s="131">
        <f>ROUND((AF955/100)*756*Taula1[[#This Row],[Mesos naturals sencers treballats període justificat (01/01/2023 - 31/03/2023)]],2)</f>
        <v>0</v>
      </c>
      <c r="AF955" s="81">
        <f>Taula1[[#This Row],[% Jornada segons contracte
(no posar el símbol %) ]]-Taula1[[#This Row],[% Reducció salari per baix rendiment        (no posar el símbol %)]]</f>
        <v>0</v>
      </c>
      <c r="AG955" s="131">
        <f>ROUND((AH955/100)*24.8547945*Taula1[[#This Row],[Dies treballats període justificat (01/01/2023 - 31/03/2023)              no comptabilitzats com a mes natural sencer]],2)</f>
        <v>0</v>
      </c>
      <c r="AH955" s="79">
        <f>Taula1[[#This Row],[% Jornada segons contracte
(no posar el símbol %) ]]-Taula1[[#This Row],[% Reducció salari per baix rendiment        (no posar el símbol %)]]</f>
        <v>0</v>
      </c>
      <c r="AI955" s="131">
        <f t="shared" si="225"/>
        <v>0</v>
      </c>
      <c r="AJ955" s="39"/>
      <c r="AK955" s="131">
        <f>ROUND((AL955/100)*756*Taula1[[#This Row],[Espai reservat Administració  (mesos)]],2)</f>
        <v>0</v>
      </c>
      <c r="AL955" s="81">
        <f>Taula1[[#This Row],[% Jornada segons contracte
(no posar el símbol %) ]]-Taula1[[#This Row],[% Reducció salari per baix rendiment        (no posar el símbol %)]]</f>
        <v>0</v>
      </c>
      <c r="AM955" s="131">
        <f>ROUND((AN955/100)*24.8547945*Taula1[[#This Row],[Espai reservat Administració (dies)]],2)</f>
        <v>0</v>
      </c>
      <c r="AN955" s="79">
        <f>Taula1[[#This Row],[% Jornada segons contracte
(no posar el símbol %) ]]-Taula1[[#This Row],[% Reducció salari per baix rendiment        (no posar el símbol %)]]</f>
        <v>0</v>
      </c>
      <c r="AO955" s="131">
        <f t="shared" si="226"/>
        <v>0</v>
      </c>
      <c r="AP955" s="87"/>
      <c r="AQ955" s="137">
        <f>ROUND((AR955/100)*693*Taula1[[#This Row],[Mesos naturals sencers treballats període justificat (01/01/2023 - 31/03/2023)]],2)</f>
        <v>0</v>
      </c>
      <c r="AR955" s="90">
        <f>Taula1[[#This Row],[% Jornada segons contracte
(no posar el símbol %) ]]-Taula1[[#This Row],[% Reducció salari per baix rendiment        (no posar el símbol %)]]</f>
        <v>0</v>
      </c>
      <c r="AS955" s="137">
        <f>ROUND((AT955/100)*22.78356164*Taula1[[#This Row],[Dies treballats període justificat (01/01/2023 - 31/03/2023)              no comptabilitzats com a mes natural sencer]],2)</f>
        <v>0</v>
      </c>
      <c r="AT955" s="90">
        <f>Taula1[[#This Row],[% Jornada segons contracte
(no posar el símbol %) ]]-Taula1[[#This Row],[% Reducció salari per baix rendiment        (no posar el símbol %)]]</f>
        <v>0</v>
      </c>
      <c r="AU955" s="137">
        <f t="shared" si="227"/>
        <v>0</v>
      </c>
      <c r="AV955" s="87"/>
      <c r="AW955" s="136">
        <f>ROUND((AX955/100)*693*Taula1[[#This Row],[Espai reservat Administració  (mesos)]],2)</f>
        <v>0</v>
      </c>
      <c r="AX955" s="90">
        <f>Taula1[[#This Row],[% Jornada segons contracte
(no posar el símbol %) ]]-Taula1[[#This Row],[% Reducció salari per baix rendiment        (no posar el símbol %)]]</f>
        <v>0</v>
      </c>
      <c r="AY955" s="131">
        <f>ROUND((AZ955/100)*22.78356164*Taula1[[#This Row],[Espai reservat Administració (dies)]],2)</f>
        <v>0</v>
      </c>
      <c r="AZ955" s="81">
        <f>Taula1[[#This Row],[% Jornada segons contracte
(no posar el símbol %) ]]-Taula1[[#This Row],[% Reducció salari per baix rendiment        (no posar el símbol %)]]</f>
        <v>0</v>
      </c>
      <c r="BA955" s="82">
        <f t="shared" si="228"/>
        <v>0</v>
      </c>
      <c r="BB955" s="41"/>
      <c r="BC955" s="131">
        <f>IF(Taula1[[#This Row],[Grup justificat     (fer servir opcions de la llista desplegable)]]=1,AI955,0)</f>
        <v>0</v>
      </c>
      <c r="BD955" s="131">
        <f>IF(Taula1[[#This Row],[Grup justificat     (fer servir opcions de la llista desplegable)]]=2,AU955,0)</f>
        <v>0</v>
      </c>
      <c r="BE955" s="41"/>
      <c r="BF955" s="131">
        <f>IF(Taula1[[#This Row],[Espai reservat Administració]]=1,AO955,0)</f>
        <v>0</v>
      </c>
      <c r="BG955" s="82">
        <f>IF(Taula1[[#This Row],[Espai reservat Administració]]=2,BA955,0)</f>
        <v>0</v>
      </c>
      <c r="BH955" s="41"/>
      <c r="BI955" s="126">
        <f>IF(Taula1[[#This Row],[Grup justificat     (fer servir opcions de la llista desplegable)]]=1,1,0)</f>
        <v>0</v>
      </c>
      <c r="BJ955" s="126">
        <f>IF(Taula1[[#This Row],[Espai reservat Administració]]=1,1,0)</f>
        <v>0</v>
      </c>
      <c r="BK955" s="111"/>
      <c r="BL955" s="126">
        <f>IF(Taula1[[#This Row],[Grup justificat     (fer servir opcions de la llista desplegable)]]=2,1,0)</f>
        <v>0</v>
      </c>
      <c r="BM955" s="126">
        <f>IF(Taula1[[#This Row],[Espai reservat Administració]]=2,1,0)</f>
        <v>0</v>
      </c>
      <c r="BN955" s="73"/>
      <c r="BO955" s="73"/>
      <c r="BP955" s="73"/>
      <c r="BQ955" s="73"/>
      <c r="BR955" s="73"/>
      <c r="BS955" s="73"/>
      <c r="BT955" s="73"/>
      <c r="BU955" s="73"/>
      <c r="BV955" s="73"/>
      <c r="BW955" s="73"/>
      <c r="BX955" s="73"/>
      <c r="BY955" s="73"/>
      <c r="BZ955" s="73"/>
      <c r="CA955" s="73"/>
      <c r="CB955" s="73"/>
      <c r="CC955" s="73"/>
      <c r="CD955" s="73"/>
      <c r="CE955" s="73"/>
      <c r="CF955" s="73"/>
      <c r="CG955" s="63">
        <f t="shared" si="229"/>
        <v>0</v>
      </c>
      <c r="CH955" s="63">
        <f t="shared" si="230"/>
        <v>0</v>
      </c>
      <c r="CI955" s="73"/>
      <c r="CJ955" s="63">
        <f>IF(Taula1[[#This Row],[Tipus de contracte                                  (fer servir opcions de la llista desplegable)]]="Indefinit",1,0)</f>
        <v>0</v>
      </c>
      <c r="CK955" s="63">
        <f>IF(Taula1[[#This Row],[Tipus de contracte                                  (fer servir opcions de la llista desplegable)]]="Temporal, igual o superior a 6 mesos",1,0)</f>
        <v>0</v>
      </c>
      <c r="CL955" s="63">
        <f>IF(Taula1[[#This Row],[Tipus de contracte                                  (fer servir opcions de la llista desplegable)]]="Substitució per IT",1,0)</f>
        <v>0</v>
      </c>
      <c r="CM955" s="73"/>
      <c r="CN955" s="63">
        <f>IF(Taula1[[#This Row],[Relació llocs de treball]]&gt;=1,1,0)</f>
        <v>0</v>
      </c>
      <c r="CO955" s="73"/>
      <c r="CP955" s="63">
        <f>IF(Taula1[[#This Row],[Identitat de gènere                                                          (fer servir opcions de la llista desplegable)]]="Home",1,0)</f>
        <v>0</v>
      </c>
      <c r="CQ955" s="63">
        <f>IF(Taula1[[#This Row],[Identitat de gènere                                                          (fer servir opcions de la llista desplegable)]]="Dona",1,0)</f>
        <v>0</v>
      </c>
      <c r="CR955" s="63">
        <f>IF(Taula1[[#This Row],[Identitat de gènere                                                          (fer servir opcions de la llista desplegable)]]="No binari",1,0)</f>
        <v>0</v>
      </c>
      <c r="CS955" s="73"/>
      <c r="CT955" s="63">
        <f t="shared" si="224"/>
        <v>0</v>
      </c>
      <c r="CU955" s="64">
        <f t="shared" si="231"/>
        <v>0</v>
      </c>
      <c r="CW955" s="64">
        <f t="shared" si="232"/>
        <v>0</v>
      </c>
      <c r="CX955" s="64">
        <f t="shared" si="233"/>
        <v>0</v>
      </c>
      <c r="CY955" s="64">
        <f t="shared" si="234"/>
        <v>0</v>
      </c>
      <c r="CZ955" s="64">
        <f t="shared" si="235"/>
        <v>0</v>
      </c>
      <c r="DB955" s="64">
        <f t="shared" si="236"/>
        <v>0</v>
      </c>
      <c r="DC955" s="64">
        <f t="shared" si="237"/>
        <v>0</v>
      </c>
      <c r="DD955" s="64">
        <f t="shared" si="238"/>
        <v>0</v>
      </c>
      <c r="DE955" s="64">
        <f t="shared" si="239"/>
        <v>0</v>
      </c>
    </row>
    <row r="956" spans="2:109" x14ac:dyDescent="0.3">
      <c r="B956" s="167"/>
      <c r="C956" s="186"/>
      <c r="D956" s="2"/>
      <c r="E956" s="67"/>
      <c r="F956" s="5"/>
      <c r="G956" s="5"/>
      <c r="H956" s="187"/>
      <c r="I956" s="111" t="str">
        <f ca="1">IF(Taula1[[#This Row],[Data naixement (format dd/mm/aaaa)]]="","0",DATEDIF(Taula1[[#This Row],[Data naixement (format dd/mm/aaaa)]],TODAY(),"Y"))</f>
        <v>0</v>
      </c>
      <c r="J956" s="6"/>
      <c r="K956" s="6"/>
      <c r="L956" s="6"/>
      <c r="M956" s="6"/>
      <c r="N956" s="56"/>
      <c r="O956" s="56"/>
      <c r="P956" s="56"/>
      <c r="Q956" s="6"/>
      <c r="R956" s="7"/>
      <c r="S956" s="143">
        <f>Taula1[[#This Row],[Mesos naturals sencers treballats període justificat (01/01/2023 - 31/03/2023)]]</f>
        <v>0</v>
      </c>
      <c r="T956" s="194">
        <f>Taula1[[#This Row],[Dies treballats període justificat (01/01/2023 - 31/03/2023)              no comptabilitzats com a mes natural sencer]]</f>
        <v>0</v>
      </c>
      <c r="U956" s="12"/>
      <c r="V956" s="7"/>
      <c r="W956" s="188"/>
      <c r="X956" s="188"/>
      <c r="Y956" s="188"/>
      <c r="Z956" s="188"/>
      <c r="AA956" s="190"/>
      <c r="AB956" s="143">
        <f>Taula1[[#This Row],[Grup justificat     (fer servir opcions de la llista desplegable)]]</f>
        <v>0</v>
      </c>
      <c r="AC956" s="182"/>
      <c r="AD956" s="39"/>
      <c r="AE956" s="131">
        <f>ROUND((AF956/100)*756*Taula1[[#This Row],[Mesos naturals sencers treballats període justificat (01/01/2023 - 31/03/2023)]],2)</f>
        <v>0</v>
      </c>
      <c r="AF956" s="81">
        <f>Taula1[[#This Row],[% Jornada segons contracte
(no posar el símbol %) ]]-Taula1[[#This Row],[% Reducció salari per baix rendiment        (no posar el símbol %)]]</f>
        <v>0</v>
      </c>
      <c r="AG956" s="131">
        <f>ROUND((AH956/100)*24.8547945*Taula1[[#This Row],[Dies treballats període justificat (01/01/2023 - 31/03/2023)              no comptabilitzats com a mes natural sencer]],2)</f>
        <v>0</v>
      </c>
      <c r="AH956" s="79">
        <f>Taula1[[#This Row],[% Jornada segons contracte
(no posar el símbol %) ]]-Taula1[[#This Row],[% Reducció salari per baix rendiment        (no posar el símbol %)]]</f>
        <v>0</v>
      </c>
      <c r="AI956" s="131">
        <f t="shared" si="225"/>
        <v>0</v>
      </c>
      <c r="AJ956" s="39"/>
      <c r="AK956" s="131">
        <f>ROUND((AL956/100)*756*Taula1[[#This Row],[Espai reservat Administració  (mesos)]],2)</f>
        <v>0</v>
      </c>
      <c r="AL956" s="81">
        <f>Taula1[[#This Row],[% Jornada segons contracte
(no posar el símbol %) ]]-Taula1[[#This Row],[% Reducció salari per baix rendiment        (no posar el símbol %)]]</f>
        <v>0</v>
      </c>
      <c r="AM956" s="131">
        <f>ROUND((AN956/100)*24.8547945*Taula1[[#This Row],[Espai reservat Administració (dies)]],2)</f>
        <v>0</v>
      </c>
      <c r="AN956" s="79">
        <f>Taula1[[#This Row],[% Jornada segons contracte
(no posar el símbol %) ]]-Taula1[[#This Row],[% Reducció salari per baix rendiment        (no posar el símbol %)]]</f>
        <v>0</v>
      </c>
      <c r="AO956" s="131">
        <f t="shared" si="226"/>
        <v>0</v>
      </c>
      <c r="AP956" s="87"/>
      <c r="AQ956" s="137">
        <f>ROUND((AR956/100)*693*Taula1[[#This Row],[Mesos naturals sencers treballats període justificat (01/01/2023 - 31/03/2023)]],2)</f>
        <v>0</v>
      </c>
      <c r="AR956" s="90">
        <f>Taula1[[#This Row],[% Jornada segons contracte
(no posar el símbol %) ]]-Taula1[[#This Row],[% Reducció salari per baix rendiment        (no posar el símbol %)]]</f>
        <v>0</v>
      </c>
      <c r="AS956" s="137">
        <f>ROUND((AT956/100)*22.78356164*Taula1[[#This Row],[Dies treballats període justificat (01/01/2023 - 31/03/2023)              no comptabilitzats com a mes natural sencer]],2)</f>
        <v>0</v>
      </c>
      <c r="AT956" s="90">
        <f>Taula1[[#This Row],[% Jornada segons contracte
(no posar el símbol %) ]]-Taula1[[#This Row],[% Reducció salari per baix rendiment        (no posar el símbol %)]]</f>
        <v>0</v>
      </c>
      <c r="AU956" s="137">
        <f t="shared" si="227"/>
        <v>0</v>
      </c>
      <c r="AV956" s="87"/>
      <c r="AW956" s="136">
        <f>ROUND((AX956/100)*693*Taula1[[#This Row],[Espai reservat Administració  (mesos)]],2)</f>
        <v>0</v>
      </c>
      <c r="AX956" s="90">
        <f>Taula1[[#This Row],[% Jornada segons contracte
(no posar el símbol %) ]]-Taula1[[#This Row],[% Reducció salari per baix rendiment        (no posar el símbol %)]]</f>
        <v>0</v>
      </c>
      <c r="AY956" s="131">
        <f>ROUND((AZ956/100)*22.78356164*Taula1[[#This Row],[Espai reservat Administració (dies)]],2)</f>
        <v>0</v>
      </c>
      <c r="AZ956" s="81">
        <f>Taula1[[#This Row],[% Jornada segons contracte
(no posar el símbol %) ]]-Taula1[[#This Row],[% Reducció salari per baix rendiment        (no posar el símbol %)]]</f>
        <v>0</v>
      </c>
      <c r="BA956" s="82">
        <f t="shared" si="228"/>
        <v>0</v>
      </c>
      <c r="BB956" s="41"/>
      <c r="BC956" s="131">
        <f>IF(Taula1[[#This Row],[Grup justificat     (fer servir opcions de la llista desplegable)]]=1,AI956,0)</f>
        <v>0</v>
      </c>
      <c r="BD956" s="131">
        <f>IF(Taula1[[#This Row],[Grup justificat     (fer servir opcions de la llista desplegable)]]=2,AU956,0)</f>
        <v>0</v>
      </c>
      <c r="BE956" s="41"/>
      <c r="BF956" s="131">
        <f>IF(Taula1[[#This Row],[Espai reservat Administració]]=1,AO956,0)</f>
        <v>0</v>
      </c>
      <c r="BG956" s="82">
        <f>IF(Taula1[[#This Row],[Espai reservat Administració]]=2,BA956,0)</f>
        <v>0</v>
      </c>
      <c r="BH956" s="41"/>
      <c r="BI956" s="126">
        <f>IF(Taula1[[#This Row],[Grup justificat     (fer servir opcions de la llista desplegable)]]=1,1,0)</f>
        <v>0</v>
      </c>
      <c r="BJ956" s="126">
        <f>IF(Taula1[[#This Row],[Espai reservat Administració]]=1,1,0)</f>
        <v>0</v>
      </c>
      <c r="BK956" s="111"/>
      <c r="BL956" s="126">
        <f>IF(Taula1[[#This Row],[Grup justificat     (fer servir opcions de la llista desplegable)]]=2,1,0)</f>
        <v>0</v>
      </c>
      <c r="BM956" s="126">
        <f>IF(Taula1[[#This Row],[Espai reservat Administració]]=2,1,0)</f>
        <v>0</v>
      </c>
      <c r="BN956" s="73"/>
      <c r="BO956" s="73"/>
      <c r="BP956" s="73"/>
      <c r="BQ956" s="73"/>
      <c r="BR956" s="73"/>
      <c r="BS956" s="73"/>
      <c r="BT956" s="73"/>
      <c r="BU956" s="73"/>
      <c r="BV956" s="73"/>
      <c r="BW956" s="73"/>
      <c r="BX956" s="73"/>
      <c r="BY956" s="73"/>
      <c r="BZ956" s="73"/>
      <c r="CA956" s="73"/>
      <c r="CB956" s="73"/>
      <c r="CC956" s="73"/>
      <c r="CD956" s="73"/>
      <c r="CE956" s="73"/>
      <c r="CF956" s="73"/>
      <c r="CG956" s="63">
        <f t="shared" si="229"/>
        <v>0</v>
      </c>
      <c r="CH956" s="63">
        <f t="shared" si="230"/>
        <v>0</v>
      </c>
      <c r="CI956" s="73"/>
      <c r="CJ956" s="63">
        <f>IF(Taula1[[#This Row],[Tipus de contracte                                  (fer servir opcions de la llista desplegable)]]="Indefinit",1,0)</f>
        <v>0</v>
      </c>
      <c r="CK956" s="63">
        <f>IF(Taula1[[#This Row],[Tipus de contracte                                  (fer servir opcions de la llista desplegable)]]="Temporal, igual o superior a 6 mesos",1,0)</f>
        <v>0</v>
      </c>
      <c r="CL956" s="63">
        <f>IF(Taula1[[#This Row],[Tipus de contracte                                  (fer servir opcions de la llista desplegable)]]="Substitució per IT",1,0)</f>
        <v>0</v>
      </c>
      <c r="CM956" s="73"/>
      <c r="CN956" s="63">
        <f>IF(Taula1[[#This Row],[Relació llocs de treball]]&gt;=1,1,0)</f>
        <v>0</v>
      </c>
      <c r="CO956" s="73"/>
      <c r="CP956" s="63">
        <f>IF(Taula1[[#This Row],[Identitat de gènere                                                          (fer servir opcions de la llista desplegable)]]="Home",1,0)</f>
        <v>0</v>
      </c>
      <c r="CQ956" s="63">
        <f>IF(Taula1[[#This Row],[Identitat de gènere                                                          (fer servir opcions de la llista desplegable)]]="Dona",1,0)</f>
        <v>0</v>
      </c>
      <c r="CR956" s="63">
        <f>IF(Taula1[[#This Row],[Identitat de gènere                                                          (fer servir opcions de la llista desplegable)]]="No binari",1,0)</f>
        <v>0</v>
      </c>
      <c r="CS956" s="73"/>
      <c r="CT956" s="63">
        <f t="shared" si="224"/>
        <v>0</v>
      </c>
      <c r="CU956" s="64">
        <f t="shared" si="231"/>
        <v>0</v>
      </c>
      <c r="CW956" s="64">
        <f t="shared" si="232"/>
        <v>0</v>
      </c>
      <c r="CX956" s="64">
        <f t="shared" si="233"/>
        <v>0</v>
      </c>
      <c r="CY956" s="64">
        <f t="shared" si="234"/>
        <v>0</v>
      </c>
      <c r="CZ956" s="64">
        <f t="shared" si="235"/>
        <v>0</v>
      </c>
      <c r="DB956" s="64">
        <f t="shared" si="236"/>
        <v>0</v>
      </c>
      <c r="DC956" s="64">
        <f t="shared" si="237"/>
        <v>0</v>
      </c>
      <c r="DD956" s="64">
        <f t="shared" si="238"/>
        <v>0</v>
      </c>
      <c r="DE956" s="64">
        <f t="shared" si="239"/>
        <v>0</v>
      </c>
    </row>
    <row r="957" spans="2:109" x14ac:dyDescent="0.3">
      <c r="B957" s="167"/>
      <c r="C957" s="186"/>
      <c r="D957" s="2"/>
      <c r="E957" s="67"/>
      <c r="F957" s="5"/>
      <c r="G957" s="5"/>
      <c r="H957" s="187"/>
      <c r="I957" s="111" t="str">
        <f ca="1">IF(Taula1[[#This Row],[Data naixement (format dd/mm/aaaa)]]="","0",DATEDIF(Taula1[[#This Row],[Data naixement (format dd/mm/aaaa)]],TODAY(),"Y"))</f>
        <v>0</v>
      </c>
      <c r="J957" s="6"/>
      <c r="K957" s="6"/>
      <c r="L957" s="6"/>
      <c r="M957" s="6"/>
      <c r="N957" s="56"/>
      <c r="O957" s="56"/>
      <c r="P957" s="56"/>
      <c r="Q957" s="6"/>
      <c r="R957" s="7"/>
      <c r="S957" s="143">
        <f>Taula1[[#This Row],[Mesos naturals sencers treballats període justificat (01/01/2023 - 31/03/2023)]]</f>
        <v>0</v>
      </c>
      <c r="T957" s="194">
        <f>Taula1[[#This Row],[Dies treballats període justificat (01/01/2023 - 31/03/2023)              no comptabilitzats com a mes natural sencer]]</f>
        <v>0</v>
      </c>
      <c r="U957" s="12"/>
      <c r="V957" s="7"/>
      <c r="W957" s="188"/>
      <c r="X957" s="188"/>
      <c r="Y957" s="188"/>
      <c r="Z957" s="188"/>
      <c r="AA957" s="190"/>
      <c r="AB957" s="143">
        <f>Taula1[[#This Row],[Grup justificat     (fer servir opcions de la llista desplegable)]]</f>
        <v>0</v>
      </c>
      <c r="AC957" s="182"/>
      <c r="AD957" s="39"/>
      <c r="AE957" s="131">
        <f>ROUND((AF957/100)*756*Taula1[[#This Row],[Mesos naturals sencers treballats període justificat (01/01/2023 - 31/03/2023)]],2)</f>
        <v>0</v>
      </c>
      <c r="AF957" s="81">
        <f>Taula1[[#This Row],[% Jornada segons contracte
(no posar el símbol %) ]]-Taula1[[#This Row],[% Reducció salari per baix rendiment        (no posar el símbol %)]]</f>
        <v>0</v>
      </c>
      <c r="AG957" s="131">
        <f>ROUND((AH957/100)*24.8547945*Taula1[[#This Row],[Dies treballats període justificat (01/01/2023 - 31/03/2023)              no comptabilitzats com a mes natural sencer]],2)</f>
        <v>0</v>
      </c>
      <c r="AH957" s="79">
        <f>Taula1[[#This Row],[% Jornada segons contracte
(no posar el símbol %) ]]-Taula1[[#This Row],[% Reducció salari per baix rendiment        (no posar el símbol %)]]</f>
        <v>0</v>
      </c>
      <c r="AI957" s="131">
        <f t="shared" si="225"/>
        <v>0</v>
      </c>
      <c r="AJ957" s="39"/>
      <c r="AK957" s="131">
        <f>ROUND((AL957/100)*756*Taula1[[#This Row],[Espai reservat Administració  (mesos)]],2)</f>
        <v>0</v>
      </c>
      <c r="AL957" s="81">
        <f>Taula1[[#This Row],[% Jornada segons contracte
(no posar el símbol %) ]]-Taula1[[#This Row],[% Reducció salari per baix rendiment        (no posar el símbol %)]]</f>
        <v>0</v>
      </c>
      <c r="AM957" s="131">
        <f>ROUND((AN957/100)*24.8547945*Taula1[[#This Row],[Espai reservat Administració (dies)]],2)</f>
        <v>0</v>
      </c>
      <c r="AN957" s="79">
        <f>Taula1[[#This Row],[% Jornada segons contracte
(no posar el símbol %) ]]-Taula1[[#This Row],[% Reducció salari per baix rendiment        (no posar el símbol %)]]</f>
        <v>0</v>
      </c>
      <c r="AO957" s="131">
        <f t="shared" si="226"/>
        <v>0</v>
      </c>
      <c r="AP957" s="87"/>
      <c r="AQ957" s="137">
        <f>ROUND((AR957/100)*693*Taula1[[#This Row],[Mesos naturals sencers treballats període justificat (01/01/2023 - 31/03/2023)]],2)</f>
        <v>0</v>
      </c>
      <c r="AR957" s="90">
        <f>Taula1[[#This Row],[% Jornada segons contracte
(no posar el símbol %) ]]-Taula1[[#This Row],[% Reducció salari per baix rendiment        (no posar el símbol %)]]</f>
        <v>0</v>
      </c>
      <c r="AS957" s="137">
        <f>ROUND((AT957/100)*22.78356164*Taula1[[#This Row],[Dies treballats període justificat (01/01/2023 - 31/03/2023)              no comptabilitzats com a mes natural sencer]],2)</f>
        <v>0</v>
      </c>
      <c r="AT957" s="90">
        <f>Taula1[[#This Row],[% Jornada segons contracte
(no posar el símbol %) ]]-Taula1[[#This Row],[% Reducció salari per baix rendiment        (no posar el símbol %)]]</f>
        <v>0</v>
      </c>
      <c r="AU957" s="137">
        <f t="shared" si="227"/>
        <v>0</v>
      </c>
      <c r="AV957" s="87"/>
      <c r="AW957" s="136">
        <f>ROUND((AX957/100)*693*Taula1[[#This Row],[Espai reservat Administració  (mesos)]],2)</f>
        <v>0</v>
      </c>
      <c r="AX957" s="90">
        <f>Taula1[[#This Row],[% Jornada segons contracte
(no posar el símbol %) ]]-Taula1[[#This Row],[% Reducció salari per baix rendiment        (no posar el símbol %)]]</f>
        <v>0</v>
      </c>
      <c r="AY957" s="131">
        <f>ROUND((AZ957/100)*22.78356164*Taula1[[#This Row],[Espai reservat Administració (dies)]],2)</f>
        <v>0</v>
      </c>
      <c r="AZ957" s="81">
        <f>Taula1[[#This Row],[% Jornada segons contracte
(no posar el símbol %) ]]-Taula1[[#This Row],[% Reducció salari per baix rendiment        (no posar el símbol %)]]</f>
        <v>0</v>
      </c>
      <c r="BA957" s="82">
        <f t="shared" si="228"/>
        <v>0</v>
      </c>
      <c r="BB957" s="41"/>
      <c r="BC957" s="131">
        <f>IF(Taula1[[#This Row],[Grup justificat     (fer servir opcions de la llista desplegable)]]=1,AI957,0)</f>
        <v>0</v>
      </c>
      <c r="BD957" s="131">
        <f>IF(Taula1[[#This Row],[Grup justificat     (fer servir opcions de la llista desplegable)]]=2,AU957,0)</f>
        <v>0</v>
      </c>
      <c r="BE957" s="41"/>
      <c r="BF957" s="131">
        <f>IF(Taula1[[#This Row],[Espai reservat Administració]]=1,AO957,0)</f>
        <v>0</v>
      </c>
      <c r="BG957" s="82">
        <f>IF(Taula1[[#This Row],[Espai reservat Administració]]=2,BA957,0)</f>
        <v>0</v>
      </c>
      <c r="BH957" s="41"/>
      <c r="BI957" s="126">
        <f>IF(Taula1[[#This Row],[Grup justificat     (fer servir opcions de la llista desplegable)]]=1,1,0)</f>
        <v>0</v>
      </c>
      <c r="BJ957" s="126">
        <f>IF(Taula1[[#This Row],[Espai reservat Administració]]=1,1,0)</f>
        <v>0</v>
      </c>
      <c r="BK957" s="111"/>
      <c r="BL957" s="126">
        <f>IF(Taula1[[#This Row],[Grup justificat     (fer servir opcions de la llista desplegable)]]=2,1,0)</f>
        <v>0</v>
      </c>
      <c r="BM957" s="126">
        <f>IF(Taula1[[#This Row],[Espai reservat Administració]]=2,1,0)</f>
        <v>0</v>
      </c>
      <c r="BN957" s="73"/>
      <c r="BO957" s="73"/>
      <c r="BP957" s="73"/>
      <c r="BQ957" s="73"/>
      <c r="BR957" s="73"/>
      <c r="BS957" s="73"/>
      <c r="BT957" s="73"/>
      <c r="BU957" s="73"/>
      <c r="BV957" s="73"/>
      <c r="BW957" s="73"/>
      <c r="BX957" s="73"/>
      <c r="BY957" s="73"/>
      <c r="BZ957" s="73"/>
      <c r="CA957" s="73"/>
      <c r="CB957" s="73"/>
      <c r="CC957" s="73"/>
      <c r="CD957" s="73"/>
      <c r="CE957" s="73"/>
      <c r="CF957" s="73"/>
      <c r="CG957" s="63">
        <f t="shared" si="229"/>
        <v>0</v>
      </c>
      <c r="CH957" s="63">
        <f t="shared" si="230"/>
        <v>0</v>
      </c>
      <c r="CI957" s="73"/>
      <c r="CJ957" s="63">
        <f>IF(Taula1[[#This Row],[Tipus de contracte                                  (fer servir opcions de la llista desplegable)]]="Indefinit",1,0)</f>
        <v>0</v>
      </c>
      <c r="CK957" s="63">
        <f>IF(Taula1[[#This Row],[Tipus de contracte                                  (fer servir opcions de la llista desplegable)]]="Temporal, igual o superior a 6 mesos",1,0)</f>
        <v>0</v>
      </c>
      <c r="CL957" s="63">
        <f>IF(Taula1[[#This Row],[Tipus de contracte                                  (fer servir opcions de la llista desplegable)]]="Substitució per IT",1,0)</f>
        <v>0</v>
      </c>
      <c r="CM957" s="73"/>
      <c r="CN957" s="63">
        <f>IF(Taula1[[#This Row],[Relació llocs de treball]]&gt;=1,1,0)</f>
        <v>0</v>
      </c>
      <c r="CO957" s="73"/>
      <c r="CP957" s="63">
        <f>IF(Taula1[[#This Row],[Identitat de gènere                                                          (fer servir opcions de la llista desplegable)]]="Home",1,0)</f>
        <v>0</v>
      </c>
      <c r="CQ957" s="63">
        <f>IF(Taula1[[#This Row],[Identitat de gènere                                                          (fer servir opcions de la llista desplegable)]]="Dona",1,0)</f>
        <v>0</v>
      </c>
      <c r="CR957" s="63">
        <f>IF(Taula1[[#This Row],[Identitat de gènere                                                          (fer servir opcions de la llista desplegable)]]="No binari",1,0)</f>
        <v>0</v>
      </c>
      <c r="CS957" s="73"/>
      <c r="CT957" s="63">
        <f t="shared" si="224"/>
        <v>0</v>
      </c>
      <c r="CU957" s="64">
        <f t="shared" si="231"/>
        <v>0</v>
      </c>
      <c r="CW957" s="64">
        <f t="shared" si="232"/>
        <v>0</v>
      </c>
      <c r="CX957" s="64">
        <f t="shared" si="233"/>
        <v>0</v>
      </c>
      <c r="CY957" s="64">
        <f t="shared" si="234"/>
        <v>0</v>
      </c>
      <c r="CZ957" s="64">
        <f t="shared" si="235"/>
        <v>0</v>
      </c>
      <c r="DB957" s="64">
        <f t="shared" si="236"/>
        <v>0</v>
      </c>
      <c r="DC957" s="64">
        <f t="shared" si="237"/>
        <v>0</v>
      </c>
      <c r="DD957" s="64">
        <f t="shared" si="238"/>
        <v>0</v>
      </c>
      <c r="DE957" s="64">
        <f t="shared" si="239"/>
        <v>0</v>
      </c>
    </row>
    <row r="958" spans="2:109" x14ac:dyDescent="0.3">
      <c r="B958" s="167"/>
      <c r="C958" s="186"/>
      <c r="D958" s="2"/>
      <c r="E958" s="67"/>
      <c r="F958" s="5"/>
      <c r="G958" s="5"/>
      <c r="H958" s="187"/>
      <c r="I958" s="111" t="str">
        <f ca="1">IF(Taula1[[#This Row],[Data naixement (format dd/mm/aaaa)]]="","0",DATEDIF(Taula1[[#This Row],[Data naixement (format dd/mm/aaaa)]],TODAY(),"Y"))</f>
        <v>0</v>
      </c>
      <c r="J958" s="6"/>
      <c r="K958" s="6"/>
      <c r="L958" s="6"/>
      <c r="M958" s="6"/>
      <c r="N958" s="56"/>
      <c r="O958" s="56"/>
      <c r="P958" s="56"/>
      <c r="Q958" s="6"/>
      <c r="R958" s="7"/>
      <c r="S958" s="143">
        <f>Taula1[[#This Row],[Mesos naturals sencers treballats període justificat (01/01/2023 - 31/03/2023)]]</f>
        <v>0</v>
      </c>
      <c r="T958" s="194">
        <f>Taula1[[#This Row],[Dies treballats període justificat (01/01/2023 - 31/03/2023)              no comptabilitzats com a mes natural sencer]]</f>
        <v>0</v>
      </c>
      <c r="U958" s="12"/>
      <c r="V958" s="7"/>
      <c r="W958" s="188"/>
      <c r="X958" s="188"/>
      <c r="Y958" s="188"/>
      <c r="Z958" s="188"/>
      <c r="AA958" s="190"/>
      <c r="AB958" s="143">
        <f>Taula1[[#This Row],[Grup justificat     (fer servir opcions de la llista desplegable)]]</f>
        <v>0</v>
      </c>
      <c r="AC958" s="182"/>
      <c r="AD958" s="39"/>
      <c r="AE958" s="131">
        <f>ROUND((AF958/100)*756*Taula1[[#This Row],[Mesos naturals sencers treballats període justificat (01/01/2023 - 31/03/2023)]],2)</f>
        <v>0</v>
      </c>
      <c r="AF958" s="81">
        <f>Taula1[[#This Row],[% Jornada segons contracte
(no posar el símbol %) ]]-Taula1[[#This Row],[% Reducció salari per baix rendiment        (no posar el símbol %)]]</f>
        <v>0</v>
      </c>
      <c r="AG958" s="131">
        <f>ROUND((AH958/100)*24.8547945*Taula1[[#This Row],[Dies treballats període justificat (01/01/2023 - 31/03/2023)              no comptabilitzats com a mes natural sencer]],2)</f>
        <v>0</v>
      </c>
      <c r="AH958" s="79">
        <f>Taula1[[#This Row],[% Jornada segons contracte
(no posar el símbol %) ]]-Taula1[[#This Row],[% Reducció salari per baix rendiment        (no posar el símbol %)]]</f>
        <v>0</v>
      </c>
      <c r="AI958" s="131">
        <f t="shared" si="225"/>
        <v>0</v>
      </c>
      <c r="AJ958" s="39"/>
      <c r="AK958" s="131">
        <f>ROUND((AL958/100)*756*Taula1[[#This Row],[Espai reservat Administració  (mesos)]],2)</f>
        <v>0</v>
      </c>
      <c r="AL958" s="81">
        <f>Taula1[[#This Row],[% Jornada segons contracte
(no posar el símbol %) ]]-Taula1[[#This Row],[% Reducció salari per baix rendiment        (no posar el símbol %)]]</f>
        <v>0</v>
      </c>
      <c r="AM958" s="131">
        <f>ROUND((AN958/100)*24.8547945*Taula1[[#This Row],[Espai reservat Administració (dies)]],2)</f>
        <v>0</v>
      </c>
      <c r="AN958" s="79">
        <f>Taula1[[#This Row],[% Jornada segons contracte
(no posar el símbol %) ]]-Taula1[[#This Row],[% Reducció salari per baix rendiment        (no posar el símbol %)]]</f>
        <v>0</v>
      </c>
      <c r="AO958" s="131">
        <f t="shared" si="226"/>
        <v>0</v>
      </c>
      <c r="AP958" s="87"/>
      <c r="AQ958" s="137">
        <f>ROUND((AR958/100)*693*Taula1[[#This Row],[Mesos naturals sencers treballats període justificat (01/01/2023 - 31/03/2023)]],2)</f>
        <v>0</v>
      </c>
      <c r="AR958" s="90">
        <f>Taula1[[#This Row],[% Jornada segons contracte
(no posar el símbol %) ]]-Taula1[[#This Row],[% Reducció salari per baix rendiment        (no posar el símbol %)]]</f>
        <v>0</v>
      </c>
      <c r="AS958" s="137">
        <f>ROUND((AT958/100)*22.78356164*Taula1[[#This Row],[Dies treballats període justificat (01/01/2023 - 31/03/2023)              no comptabilitzats com a mes natural sencer]],2)</f>
        <v>0</v>
      </c>
      <c r="AT958" s="90">
        <f>Taula1[[#This Row],[% Jornada segons contracte
(no posar el símbol %) ]]-Taula1[[#This Row],[% Reducció salari per baix rendiment        (no posar el símbol %)]]</f>
        <v>0</v>
      </c>
      <c r="AU958" s="137">
        <f t="shared" si="227"/>
        <v>0</v>
      </c>
      <c r="AV958" s="87"/>
      <c r="AW958" s="136">
        <f>ROUND((AX958/100)*693*Taula1[[#This Row],[Espai reservat Administració  (mesos)]],2)</f>
        <v>0</v>
      </c>
      <c r="AX958" s="90">
        <f>Taula1[[#This Row],[% Jornada segons contracte
(no posar el símbol %) ]]-Taula1[[#This Row],[% Reducció salari per baix rendiment        (no posar el símbol %)]]</f>
        <v>0</v>
      </c>
      <c r="AY958" s="131">
        <f>ROUND((AZ958/100)*22.78356164*Taula1[[#This Row],[Espai reservat Administració (dies)]],2)</f>
        <v>0</v>
      </c>
      <c r="AZ958" s="81">
        <f>Taula1[[#This Row],[% Jornada segons contracte
(no posar el símbol %) ]]-Taula1[[#This Row],[% Reducció salari per baix rendiment        (no posar el símbol %)]]</f>
        <v>0</v>
      </c>
      <c r="BA958" s="82">
        <f t="shared" si="228"/>
        <v>0</v>
      </c>
      <c r="BB958" s="41"/>
      <c r="BC958" s="131">
        <f>IF(Taula1[[#This Row],[Grup justificat     (fer servir opcions de la llista desplegable)]]=1,AI958,0)</f>
        <v>0</v>
      </c>
      <c r="BD958" s="131">
        <f>IF(Taula1[[#This Row],[Grup justificat     (fer servir opcions de la llista desplegable)]]=2,AU958,0)</f>
        <v>0</v>
      </c>
      <c r="BE958" s="41"/>
      <c r="BF958" s="131">
        <f>IF(Taula1[[#This Row],[Espai reservat Administració]]=1,AO958,0)</f>
        <v>0</v>
      </c>
      <c r="BG958" s="82">
        <f>IF(Taula1[[#This Row],[Espai reservat Administració]]=2,BA958,0)</f>
        <v>0</v>
      </c>
      <c r="BH958" s="41"/>
      <c r="BI958" s="126">
        <f>IF(Taula1[[#This Row],[Grup justificat     (fer servir opcions de la llista desplegable)]]=1,1,0)</f>
        <v>0</v>
      </c>
      <c r="BJ958" s="126">
        <f>IF(Taula1[[#This Row],[Espai reservat Administració]]=1,1,0)</f>
        <v>0</v>
      </c>
      <c r="BK958" s="111"/>
      <c r="BL958" s="126">
        <f>IF(Taula1[[#This Row],[Grup justificat     (fer servir opcions de la llista desplegable)]]=2,1,0)</f>
        <v>0</v>
      </c>
      <c r="BM958" s="126">
        <f>IF(Taula1[[#This Row],[Espai reservat Administració]]=2,1,0)</f>
        <v>0</v>
      </c>
      <c r="BN958" s="73"/>
      <c r="BO958" s="73"/>
      <c r="BP958" s="73"/>
      <c r="BQ958" s="73"/>
      <c r="BR958" s="73"/>
      <c r="BS958" s="73"/>
      <c r="BT958" s="73"/>
      <c r="BU958" s="73"/>
      <c r="BV958" s="73"/>
      <c r="BW958" s="73"/>
      <c r="BX958" s="73"/>
      <c r="BY958" s="73"/>
      <c r="BZ958" s="73"/>
      <c r="CA958" s="73"/>
      <c r="CB958" s="73"/>
      <c r="CC958" s="73"/>
      <c r="CD958" s="73"/>
      <c r="CE958" s="73"/>
      <c r="CF958" s="73"/>
      <c r="CG958" s="63">
        <f t="shared" si="229"/>
        <v>0</v>
      </c>
      <c r="CH958" s="63">
        <f t="shared" si="230"/>
        <v>0</v>
      </c>
      <c r="CI958" s="73"/>
      <c r="CJ958" s="63">
        <f>IF(Taula1[[#This Row],[Tipus de contracte                                  (fer servir opcions de la llista desplegable)]]="Indefinit",1,0)</f>
        <v>0</v>
      </c>
      <c r="CK958" s="63">
        <f>IF(Taula1[[#This Row],[Tipus de contracte                                  (fer servir opcions de la llista desplegable)]]="Temporal, igual o superior a 6 mesos",1,0)</f>
        <v>0</v>
      </c>
      <c r="CL958" s="63">
        <f>IF(Taula1[[#This Row],[Tipus de contracte                                  (fer servir opcions de la llista desplegable)]]="Substitució per IT",1,0)</f>
        <v>0</v>
      </c>
      <c r="CM958" s="73"/>
      <c r="CN958" s="63">
        <f>IF(Taula1[[#This Row],[Relació llocs de treball]]&gt;=1,1,0)</f>
        <v>0</v>
      </c>
      <c r="CO958" s="73"/>
      <c r="CP958" s="63">
        <f>IF(Taula1[[#This Row],[Identitat de gènere                                                          (fer servir opcions de la llista desplegable)]]="Home",1,0)</f>
        <v>0</v>
      </c>
      <c r="CQ958" s="63">
        <f>IF(Taula1[[#This Row],[Identitat de gènere                                                          (fer servir opcions de la llista desplegable)]]="Dona",1,0)</f>
        <v>0</v>
      </c>
      <c r="CR958" s="63">
        <f>IF(Taula1[[#This Row],[Identitat de gènere                                                          (fer servir opcions de la llista desplegable)]]="No binari",1,0)</f>
        <v>0</v>
      </c>
      <c r="CS958" s="73"/>
      <c r="CT958" s="63">
        <f t="shared" si="224"/>
        <v>0</v>
      </c>
      <c r="CU958" s="64">
        <f t="shared" si="231"/>
        <v>0</v>
      </c>
      <c r="CW958" s="64">
        <f t="shared" si="232"/>
        <v>0</v>
      </c>
      <c r="CX958" s="64">
        <f t="shared" si="233"/>
        <v>0</v>
      </c>
      <c r="CY958" s="64">
        <f t="shared" si="234"/>
        <v>0</v>
      </c>
      <c r="CZ958" s="64">
        <f t="shared" si="235"/>
        <v>0</v>
      </c>
      <c r="DB958" s="64">
        <f t="shared" si="236"/>
        <v>0</v>
      </c>
      <c r="DC958" s="64">
        <f t="shared" si="237"/>
        <v>0</v>
      </c>
      <c r="DD958" s="64">
        <f t="shared" si="238"/>
        <v>0</v>
      </c>
      <c r="DE958" s="64">
        <f t="shared" si="239"/>
        <v>0</v>
      </c>
    </row>
    <row r="959" spans="2:109" x14ac:dyDescent="0.3">
      <c r="B959" s="167"/>
      <c r="C959" s="186"/>
      <c r="D959" s="2"/>
      <c r="E959" s="67"/>
      <c r="F959" s="5"/>
      <c r="G959" s="5"/>
      <c r="H959" s="187"/>
      <c r="I959" s="111" t="str">
        <f ca="1">IF(Taula1[[#This Row],[Data naixement (format dd/mm/aaaa)]]="","0",DATEDIF(Taula1[[#This Row],[Data naixement (format dd/mm/aaaa)]],TODAY(),"Y"))</f>
        <v>0</v>
      </c>
      <c r="J959" s="6"/>
      <c r="K959" s="6"/>
      <c r="L959" s="6"/>
      <c r="M959" s="6"/>
      <c r="N959" s="56"/>
      <c r="O959" s="56"/>
      <c r="P959" s="56"/>
      <c r="Q959" s="6"/>
      <c r="R959" s="7"/>
      <c r="S959" s="143">
        <f>Taula1[[#This Row],[Mesos naturals sencers treballats període justificat (01/01/2023 - 31/03/2023)]]</f>
        <v>0</v>
      </c>
      <c r="T959" s="194">
        <f>Taula1[[#This Row],[Dies treballats període justificat (01/01/2023 - 31/03/2023)              no comptabilitzats com a mes natural sencer]]</f>
        <v>0</v>
      </c>
      <c r="U959" s="12"/>
      <c r="V959" s="7"/>
      <c r="W959" s="188"/>
      <c r="X959" s="188"/>
      <c r="Y959" s="188"/>
      <c r="Z959" s="188"/>
      <c r="AA959" s="190"/>
      <c r="AB959" s="143">
        <f>Taula1[[#This Row],[Grup justificat     (fer servir opcions de la llista desplegable)]]</f>
        <v>0</v>
      </c>
      <c r="AC959" s="182"/>
      <c r="AD959" s="39"/>
      <c r="AE959" s="131">
        <f>ROUND((AF959/100)*756*Taula1[[#This Row],[Mesos naturals sencers treballats període justificat (01/01/2023 - 31/03/2023)]],2)</f>
        <v>0</v>
      </c>
      <c r="AF959" s="81">
        <f>Taula1[[#This Row],[% Jornada segons contracte
(no posar el símbol %) ]]-Taula1[[#This Row],[% Reducció salari per baix rendiment        (no posar el símbol %)]]</f>
        <v>0</v>
      </c>
      <c r="AG959" s="131">
        <f>ROUND((AH959/100)*24.8547945*Taula1[[#This Row],[Dies treballats període justificat (01/01/2023 - 31/03/2023)              no comptabilitzats com a mes natural sencer]],2)</f>
        <v>0</v>
      </c>
      <c r="AH959" s="79">
        <f>Taula1[[#This Row],[% Jornada segons contracte
(no posar el símbol %) ]]-Taula1[[#This Row],[% Reducció salari per baix rendiment        (no posar el símbol %)]]</f>
        <v>0</v>
      </c>
      <c r="AI959" s="131">
        <f t="shared" si="225"/>
        <v>0</v>
      </c>
      <c r="AJ959" s="39"/>
      <c r="AK959" s="131">
        <f>ROUND((AL959/100)*756*Taula1[[#This Row],[Espai reservat Administració  (mesos)]],2)</f>
        <v>0</v>
      </c>
      <c r="AL959" s="81">
        <f>Taula1[[#This Row],[% Jornada segons contracte
(no posar el símbol %) ]]-Taula1[[#This Row],[% Reducció salari per baix rendiment        (no posar el símbol %)]]</f>
        <v>0</v>
      </c>
      <c r="AM959" s="131">
        <f>ROUND((AN959/100)*24.8547945*Taula1[[#This Row],[Espai reservat Administració (dies)]],2)</f>
        <v>0</v>
      </c>
      <c r="AN959" s="79">
        <f>Taula1[[#This Row],[% Jornada segons contracte
(no posar el símbol %) ]]-Taula1[[#This Row],[% Reducció salari per baix rendiment        (no posar el símbol %)]]</f>
        <v>0</v>
      </c>
      <c r="AO959" s="131">
        <f t="shared" si="226"/>
        <v>0</v>
      </c>
      <c r="AP959" s="87"/>
      <c r="AQ959" s="137">
        <f>ROUND((AR959/100)*693*Taula1[[#This Row],[Mesos naturals sencers treballats període justificat (01/01/2023 - 31/03/2023)]],2)</f>
        <v>0</v>
      </c>
      <c r="AR959" s="90">
        <f>Taula1[[#This Row],[% Jornada segons contracte
(no posar el símbol %) ]]-Taula1[[#This Row],[% Reducció salari per baix rendiment        (no posar el símbol %)]]</f>
        <v>0</v>
      </c>
      <c r="AS959" s="137">
        <f>ROUND((AT959/100)*22.78356164*Taula1[[#This Row],[Dies treballats període justificat (01/01/2023 - 31/03/2023)              no comptabilitzats com a mes natural sencer]],2)</f>
        <v>0</v>
      </c>
      <c r="AT959" s="90">
        <f>Taula1[[#This Row],[% Jornada segons contracte
(no posar el símbol %) ]]-Taula1[[#This Row],[% Reducció salari per baix rendiment        (no posar el símbol %)]]</f>
        <v>0</v>
      </c>
      <c r="AU959" s="137">
        <f t="shared" si="227"/>
        <v>0</v>
      </c>
      <c r="AV959" s="87"/>
      <c r="AW959" s="136">
        <f>ROUND((AX959/100)*693*Taula1[[#This Row],[Espai reservat Administració  (mesos)]],2)</f>
        <v>0</v>
      </c>
      <c r="AX959" s="90">
        <f>Taula1[[#This Row],[% Jornada segons contracte
(no posar el símbol %) ]]-Taula1[[#This Row],[% Reducció salari per baix rendiment        (no posar el símbol %)]]</f>
        <v>0</v>
      </c>
      <c r="AY959" s="131">
        <f>ROUND((AZ959/100)*22.78356164*Taula1[[#This Row],[Espai reservat Administració (dies)]],2)</f>
        <v>0</v>
      </c>
      <c r="AZ959" s="81">
        <f>Taula1[[#This Row],[% Jornada segons contracte
(no posar el símbol %) ]]-Taula1[[#This Row],[% Reducció salari per baix rendiment        (no posar el símbol %)]]</f>
        <v>0</v>
      </c>
      <c r="BA959" s="82">
        <f t="shared" si="228"/>
        <v>0</v>
      </c>
      <c r="BB959" s="41"/>
      <c r="BC959" s="131">
        <f>IF(Taula1[[#This Row],[Grup justificat     (fer servir opcions de la llista desplegable)]]=1,AI959,0)</f>
        <v>0</v>
      </c>
      <c r="BD959" s="131">
        <f>IF(Taula1[[#This Row],[Grup justificat     (fer servir opcions de la llista desplegable)]]=2,AU959,0)</f>
        <v>0</v>
      </c>
      <c r="BE959" s="41"/>
      <c r="BF959" s="131">
        <f>IF(Taula1[[#This Row],[Espai reservat Administració]]=1,AO959,0)</f>
        <v>0</v>
      </c>
      <c r="BG959" s="82">
        <f>IF(Taula1[[#This Row],[Espai reservat Administració]]=2,BA959,0)</f>
        <v>0</v>
      </c>
      <c r="BH959" s="41"/>
      <c r="BI959" s="126">
        <f>IF(Taula1[[#This Row],[Grup justificat     (fer servir opcions de la llista desplegable)]]=1,1,0)</f>
        <v>0</v>
      </c>
      <c r="BJ959" s="126">
        <f>IF(Taula1[[#This Row],[Espai reservat Administració]]=1,1,0)</f>
        <v>0</v>
      </c>
      <c r="BK959" s="111"/>
      <c r="BL959" s="126">
        <f>IF(Taula1[[#This Row],[Grup justificat     (fer servir opcions de la llista desplegable)]]=2,1,0)</f>
        <v>0</v>
      </c>
      <c r="BM959" s="126">
        <f>IF(Taula1[[#This Row],[Espai reservat Administració]]=2,1,0)</f>
        <v>0</v>
      </c>
      <c r="BN959" s="73"/>
      <c r="BO959" s="73"/>
      <c r="BP959" s="73"/>
      <c r="BQ959" s="73"/>
      <c r="BR959" s="73"/>
      <c r="BS959" s="73"/>
      <c r="BT959" s="73"/>
      <c r="BU959" s="73"/>
      <c r="BV959" s="73"/>
      <c r="BW959" s="73"/>
      <c r="BX959" s="73"/>
      <c r="BY959" s="73"/>
      <c r="BZ959" s="73"/>
      <c r="CA959" s="73"/>
      <c r="CB959" s="73"/>
      <c r="CC959" s="73"/>
      <c r="CD959" s="73"/>
      <c r="CE959" s="73"/>
      <c r="CF959" s="73"/>
      <c r="CG959" s="63">
        <f t="shared" si="229"/>
        <v>0</v>
      </c>
      <c r="CH959" s="63">
        <f t="shared" si="230"/>
        <v>0</v>
      </c>
      <c r="CI959" s="73"/>
      <c r="CJ959" s="63">
        <f>IF(Taula1[[#This Row],[Tipus de contracte                                  (fer servir opcions de la llista desplegable)]]="Indefinit",1,0)</f>
        <v>0</v>
      </c>
      <c r="CK959" s="63">
        <f>IF(Taula1[[#This Row],[Tipus de contracte                                  (fer servir opcions de la llista desplegable)]]="Temporal, igual o superior a 6 mesos",1,0)</f>
        <v>0</v>
      </c>
      <c r="CL959" s="63">
        <f>IF(Taula1[[#This Row],[Tipus de contracte                                  (fer servir opcions de la llista desplegable)]]="Substitució per IT",1,0)</f>
        <v>0</v>
      </c>
      <c r="CM959" s="73"/>
      <c r="CN959" s="63">
        <f>IF(Taula1[[#This Row],[Relació llocs de treball]]&gt;=1,1,0)</f>
        <v>0</v>
      </c>
      <c r="CO959" s="73"/>
      <c r="CP959" s="63">
        <f>IF(Taula1[[#This Row],[Identitat de gènere                                                          (fer servir opcions de la llista desplegable)]]="Home",1,0)</f>
        <v>0</v>
      </c>
      <c r="CQ959" s="63">
        <f>IF(Taula1[[#This Row],[Identitat de gènere                                                          (fer servir opcions de la llista desplegable)]]="Dona",1,0)</f>
        <v>0</v>
      </c>
      <c r="CR959" s="63">
        <f>IF(Taula1[[#This Row],[Identitat de gènere                                                          (fer servir opcions de la llista desplegable)]]="No binari",1,0)</f>
        <v>0</v>
      </c>
      <c r="CS959" s="73"/>
      <c r="CT959" s="63">
        <f t="shared" si="224"/>
        <v>0</v>
      </c>
      <c r="CU959" s="64">
        <f t="shared" si="231"/>
        <v>0</v>
      </c>
      <c r="CW959" s="64">
        <f t="shared" si="232"/>
        <v>0</v>
      </c>
      <c r="CX959" s="64">
        <f t="shared" si="233"/>
        <v>0</v>
      </c>
      <c r="CY959" s="64">
        <f t="shared" si="234"/>
        <v>0</v>
      </c>
      <c r="CZ959" s="64">
        <f t="shared" si="235"/>
        <v>0</v>
      </c>
      <c r="DB959" s="64">
        <f t="shared" si="236"/>
        <v>0</v>
      </c>
      <c r="DC959" s="64">
        <f t="shared" si="237"/>
        <v>0</v>
      </c>
      <c r="DD959" s="64">
        <f t="shared" si="238"/>
        <v>0</v>
      </c>
      <c r="DE959" s="64">
        <f t="shared" si="239"/>
        <v>0</v>
      </c>
    </row>
    <row r="960" spans="2:109" x14ac:dyDescent="0.3">
      <c r="B960" s="167"/>
      <c r="C960" s="186"/>
      <c r="D960" s="2"/>
      <c r="E960" s="67"/>
      <c r="F960" s="5"/>
      <c r="G960" s="5"/>
      <c r="H960" s="187"/>
      <c r="I960" s="111" t="str">
        <f ca="1">IF(Taula1[[#This Row],[Data naixement (format dd/mm/aaaa)]]="","0",DATEDIF(Taula1[[#This Row],[Data naixement (format dd/mm/aaaa)]],TODAY(),"Y"))</f>
        <v>0</v>
      </c>
      <c r="J960" s="6"/>
      <c r="K960" s="6"/>
      <c r="L960" s="6"/>
      <c r="M960" s="6"/>
      <c r="N960" s="56"/>
      <c r="O960" s="56"/>
      <c r="P960" s="56"/>
      <c r="Q960" s="6"/>
      <c r="R960" s="7"/>
      <c r="S960" s="143">
        <f>Taula1[[#This Row],[Mesos naturals sencers treballats període justificat (01/01/2023 - 31/03/2023)]]</f>
        <v>0</v>
      </c>
      <c r="T960" s="194">
        <f>Taula1[[#This Row],[Dies treballats període justificat (01/01/2023 - 31/03/2023)              no comptabilitzats com a mes natural sencer]]</f>
        <v>0</v>
      </c>
      <c r="U960" s="12"/>
      <c r="V960" s="7"/>
      <c r="W960" s="188"/>
      <c r="X960" s="188"/>
      <c r="Y960" s="188"/>
      <c r="Z960" s="188"/>
      <c r="AA960" s="190"/>
      <c r="AB960" s="143">
        <f>Taula1[[#This Row],[Grup justificat     (fer servir opcions de la llista desplegable)]]</f>
        <v>0</v>
      </c>
      <c r="AC960" s="182"/>
      <c r="AD960" s="39"/>
      <c r="AE960" s="131">
        <f>ROUND((AF960/100)*756*Taula1[[#This Row],[Mesos naturals sencers treballats període justificat (01/01/2023 - 31/03/2023)]],2)</f>
        <v>0</v>
      </c>
      <c r="AF960" s="81">
        <f>Taula1[[#This Row],[% Jornada segons contracte
(no posar el símbol %) ]]-Taula1[[#This Row],[% Reducció salari per baix rendiment        (no posar el símbol %)]]</f>
        <v>0</v>
      </c>
      <c r="AG960" s="131">
        <f>ROUND((AH960/100)*24.8547945*Taula1[[#This Row],[Dies treballats període justificat (01/01/2023 - 31/03/2023)              no comptabilitzats com a mes natural sencer]],2)</f>
        <v>0</v>
      </c>
      <c r="AH960" s="79">
        <f>Taula1[[#This Row],[% Jornada segons contracte
(no posar el símbol %) ]]-Taula1[[#This Row],[% Reducció salari per baix rendiment        (no posar el símbol %)]]</f>
        <v>0</v>
      </c>
      <c r="AI960" s="131">
        <f t="shared" si="225"/>
        <v>0</v>
      </c>
      <c r="AJ960" s="39"/>
      <c r="AK960" s="131">
        <f>ROUND((AL960/100)*756*Taula1[[#This Row],[Espai reservat Administració  (mesos)]],2)</f>
        <v>0</v>
      </c>
      <c r="AL960" s="81">
        <f>Taula1[[#This Row],[% Jornada segons contracte
(no posar el símbol %) ]]-Taula1[[#This Row],[% Reducció salari per baix rendiment        (no posar el símbol %)]]</f>
        <v>0</v>
      </c>
      <c r="AM960" s="131">
        <f>ROUND((AN960/100)*24.8547945*Taula1[[#This Row],[Espai reservat Administració (dies)]],2)</f>
        <v>0</v>
      </c>
      <c r="AN960" s="79">
        <f>Taula1[[#This Row],[% Jornada segons contracte
(no posar el símbol %) ]]-Taula1[[#This Row],[% Reducció salari per baix rendiment        (no posar el símbol %)]]</f>
        <v>0</v>
      </c>
      <c r="AO960" s="131">
        <f t="shared" si="226"/>
        <v>0</v>
      </c>
      <c r="AP960" s="87"/>
      <c r="AQ960" s="137">
        <f>ROUND((AR960/100)*693*Taula1[[#This Row],[Mesos naturals sencers treballats període justificat (01/01/2023 - 31/03/2023)]],2)</f>
        <v>0</v>
      </c>
      <c r="AR960" s="90">
        <f>Taula1[[#This Row],[% Jornada segons contracte
(no posar el símbol %) ]]-Taula1[[#This Row],[% Reducció salari per baix rendiment        (no posar el símbol %)]]</f>
        <v>0</v>
      </c>
      <c r="AS960" s="137">
        <f>ROUND((AT960/100)*22.78356164*Taula1[[#This Row],[Dies treballats període justificat (01/01/2023 - 31/03/2023)              no comptabilitzats com a mes natural sencer]],2)</f>
        <v>0</v>
      </c>
      <c r="AT960" s="90">
        <f>Taula1[[#This Row],[% Jornada segons contracte
(no posar el símbol %) ]]-Taula1[[#This Row],[% Reducció salari per baix rendiment        (no posar el símbol %)]]</f>
        <v>0</v>
      </c>
      <c r="AU960" s="137">
        <f t="shared" si="227"/>
        <v>0</v>
      </c>
      <c r="AV960" s="87"/>
      <c r="AW960" s="136">
        <f>ROUND((AX960/100)*693*Taula1[[#This Row],[Espai reservat Administració  (mesos)]],2)</f>
        <v>0</v>
      </c>
      <c r="AX960" s="90">
        <f>Taula1[[#This Row],[% Jornada segons contracte
(no posar el símbol %) ]]-Taula1[[#This Row],[% Reducció salari per baix rendiment        (no posar el símbol %)]]</f>
        <v>0</v>
      </c>
      <c r="AY960" s="131">
        <f>ROUND((AZ960/100)*22.78356164*Taula1[[#This Row],[Espai reservat Administració (dies)]],2)</f>
        <v>0</v>
      </c>
      <c r="AZ960" s="81">
        <f>Taula1[[#This Row],[% Jornada segons contracte
(no posar el símbol %) ]]-Taula1[[#This Row],[% Reducció salari per baix rendiment        (no posar el símbol %)]]</f>
        <v>0</v>
      </c>
      <c r="BA960" s="82">
        <f t="shared" si="228"/>
        <v>0</v>
      </c>
      <c r="BB960" s="41"/>
      <c r="BC960" s="131">
        <f>IF(Taula1[[#This Row],[Grup justificat     (fer servir opcions de la llista desplegable)]]=1,AI960,0)</f>
        <v>0</v>
      </c>
      <c r="BD960" s="131">
        <f>IF(Taula1[[#This Row],[Grup justificat     (fer servir opcions de la llista desplegable)]]=2,AU960,0)</f>
        <v>0</v>
      </c>
      <c r="BE960" s="41"/>
      <c r="BF960" s="131">
        <f>IF(Taula1[[#This Row],[Espai reservat Administració]]=1,AO960,0)</f>
        <v>0</v>
      </c>
      <c r="BG960" s="82">
        <f>IF(Taula1[[#This Row],[Espai reservat Administració]]=2,BA960,0)</f>
        <v>0</v>
      </c>
      <c r="BH960" s="41"/>
      <c r="BI960" s="126">
        <f>IF(Taula1[[#This Row],[Grup justificat     (fer servir opcions de la llista desplegable)]]=1,1,0)</f>
        <v>0</v>
      </c>
      <c r="BJ960" s="126">
        <f>IF(Taula1[[#This Row],[Espai reservat Administració]]=1,1,0)</f>
        <v>0</v>
      </c>
      <c r="BK960" s="111"/>
      <c r="BL960" s="126">
        <f>IF(Taula1[[#This Row],[Grup justificat     (fer servir opcions de la llista desplegable)]]=2,1,0)</f>
        <v>0</v>
      </c>
      <c r="BM960" s="126">
        <f>IF(Taula1[[#This Row],[Espai reservat Administració]]=2,1,0)</f>
        <v>0</v>
      </c>
      <c r="BN960" s="73"/>
      <c r="BO960" s="73"/>
      <c r="BP960" s="73"/>
      <c r="BQ960" s="73"/>
      <c r="BR960" s="73"/>
      <c r="BS960" s="73"/>
      <c r="BT960" s="73"/>
      <c r="BU960" s="73"/>
      <c r="BV960" s="73"/>
      <c r="BW960" s="73"/>
      <c r="BX960" s="73"/>
      <c r="BY960" s="73"/>
      <c r="BZ960" s="73"/>
      <c r="CA960" s="73"/>
      <c r="CB960" s="73"/>
      <c r="CC960" s="73"/>
      <c r="CD960" s="73"/>
      <c r="CE960" s="73"/>
      <c r="CF960" s="73"/>
      <c r="CG960" s="63">
        <f t="shared" si="229"/>
        <v>0</v>
      </c>
      <c r="CH960" s="63">
        <f t="shared" si="230"/>
        <v>0</v>
      </c>
      <c r="CI960" s="73"/>
      <c r="CJ960" s="63">
        <f>IF(Taula1[[#This Row],[Tipus de contracte                                  (fer servir opcions de la llista desplegable)]]="Indefinit",1,0)</f>
        <v>0</v>
      </c>
      <c r="CK960" s="63">
        <f>IF(Taula1[[#This Row],[Tipus de contracte                                  (fer servir opcions de la llista desplegable)]]="Temporal, igual o superior a 6 mesos",1,0)</f>
        <v>0</v>
      </c>
      <c r="CL960" s="63">
        <f>IF(Taula1[[#This Row],[Tipus de contracte                                  (fer servir opcions de la llista desplegable)]]="Substitució per IT",1,0)</f>
        <v>0</v>
      </c>
      <c r="CM960" s="73"/>
      <c r="CN960" s="63">
        <f>IF(Taula1[[#This Row],[Relació llocs de treball]]&gt;=1,1,0)</f>
        <v>0</v>
      </c>
      <c r="CO960" s="73"/>
      <c r="CP960" s="63">
        <f>IF(Taula1[[#This Row],[Identitat de gènere                                                          (fer servir opcions de la llista desplegable)]]="Home",1,0)</f>
        <v>0</v>
      </c>
      <c r="CQ960" s="63">
        <f>IF(Taula1[[#This Row],[Identitat de gènere                                                          (fer servir opcions de la llista desplegable)]]="Dona",1,0)</f>
        <v>0</v>
      </c>
      <c r="CR960" s="63">
        <f>IF(Taula1[[#This Row],[Identitat de gènere                                                          (fer servir opcions de la llista desplegable)]]="No binari",1,0)</f>
        <v>0</v>
      </c>
      <c r="CS960" s="73"/>
      <c r="CT960" s="63">
        <f t="shared" si="224"/>
        <v>0</v>
      </c>
      <c r="CU960" s="64">
        <f t="shared" si="231"/>
        <v>0</v>
      </c>
      <c r="CW960" s="64">
        <f t="shared" si="232"/>
        <v>0</v>
      </c>
      <c r="CX960" s="64">
        <f t="shared" si="233"/>
        <v>0</v>
      </c>
      <c r="CY960" s="64">
        <f t="shared" si="234"/>
        <v>0</v>
      </c>
      <c r="CZ960" s="64">
        <f t="shared" si="235"/>
        <v>0</v>
      </c>
      <c r="DB960" s="64">
        <f t="shared" si="236"/>
        <v>0</v>
      </c>
      <c r="DC960" s="64">
        <f t="shared" si="237"/>
        <v>0</v>
      </c>
      <c r="DD960" s="64">
        <f t="shared" si="238"/>
        <v>0</v>
      </c>
      <c r="DE960" s="64">
        <f t="shared" si="239"/>
        <v>0</v>
      </c>
    </row>
    <row r="961" spans="2:109" x14ac:dyDescent="0.3">
      <c r="B961" s="167"/>
      <c r="C961" s="186"/>
      <c r="D961" s="2"/>
      <c r="E961" s="67"/>
      <c r="F961" s="5"/>
      <c r="G961" s="5"/>
      <c r="H961" s="187"/>
      <c r="I961" s="111" t="str">
        <f ca="1">IF(Taula1[[#This Row],[Data naixement (format dd/mm/aaaa)]]="","0",DATEDIF(Taula1[[#This Row],[Data naixement (format dd/mm/aaaa)]],TODAY(),"Y"))</f>
        <v>0</v>
      </c>
      <c r="J961" s="6"/>
      <c r="K961" s="6"/>
      <c r="L961" s="6"/>
      <c r="M961" s="6"/>
      <c r="N961" s="56"/>
      <c r="O961" s="56"/>
      <c r="P961" s="56"/>
      <c r="Q961" s="6"/>
      <c r="R961" s="7"/>
      <c r="S961" s="143">
        <f>Taula1[[#This Row],[Mesos naturals sencers treballats període justificat (01/01/2023 - 31/03/2023)]]</f>
        <v>0</v>
      </c>
      <c r="T961" s="194">
        <f>Taula1[[#This Row],[Dies treballats període justificat (01/01/2023 - 31/03/2023)              no comptabilitzats com a mes natural sencer]]</f>
        <v>0</v>
      </c>
      <c r="U961" s="12"/>
      <c r="V961" s="7"/>
      <c r="W961" s="188"/>
      <c r="X961" s="188"/>
      <c r="Y961" s="188"/>
      <c r="Z961" s="188"/>
      <c r="AA961" s="190"/>
      <c r="AB961" s="143">
        <f>Taula1[[#This Row],[Grup justificat     (fer servir opcions de la llista desplegable)]]</f>
        <v>0</v>
      </c>
      <c r="AC961" s="182"/>
      <c r="AD961" s="39"/>
      <c r="AE961" s="131">
        <f>ROUND((AF961/100)*756*Taula1[[#This Row],[Mesos naturals sencers treballats període justificat (01/01/2023 - 31/03/2023)]],2)</f>
        <v>0</v>
      </c>
      <c r="AF961" s="81">
        <f>Taula1[[#This Row],[% Jornada segons contracte
(no posar el símbol %) ]]-Taula1[[#This Row],[% Reducció salari per baix rendiment        (no posar el símbol %)]]</f>
        <v>0</v>
      </c>
      <c r="AG961" s="131">
        <f>ROUND((AH961/100)*24.8547945*Taula1[[#This Row],[Dies treballats període justificat (01/01/2023 - 31/03/2023)              no comptabilitzats com a mes natural sencer]],2)</f>
        <v>0</v>
      </c>
      <c r="AH961" s="79">
        <f>Taula1[[#This Row],[% Jornada segons contracte
(no posar el símbol %) ]]-Taula1[[#This Row],[% Reducció salari per baix rendiment        (no posar el símbol %)]]</f>
        <v>0</v>
      </c>
      <c r="AI961" s="131">
        <f t="shared" si="225"/>
        <v>0</v>
      </c>
      <c r="AJ961" s="39"/>
      <c r="AK961" s="131">
        <f>ROUND((AL961/100)*756*Taula1[[#This Row],[Espai reservat Administració  (mesos)]],2)</f>
        <v>0</v>
      </c>
      <c r="AL961" s="81">
        <f>Taula1[[#This Row],[% Jornada segons contracte
(no posar el símbol %) ]]-Taula1[[#This Row],[% Reducció salari per baix rendiment        (no posar el símbol %)]]</f>
        <v>0</v>
      </c>
      <c r="AM961" s="131">
        <f>ROUND((AN961/100)*24.8547945*Taula1[[#This Row],[Espai reservat Administració (dies)]],2)</f>
        <v>0</v>
      </c>
      <c r="AN961" s="79">
        <f>Taula1[[#This Row],[% Jornada segons contracte
(no posar el símbol %) ]]-Taula1[[#This Row],[% Reducció salari per baix rendiment        (no posar el símbol %)]]</f>
        <v>0</v>
      </c>
      <c r="AO961" s="131">
        <f t="shared" si="226"/>
        <v>0</v>
      </c>
      <c r="AP961" s="87"/>
      <c r="AQ961" s="137">
        <f>ROUND((AR961/100)*693*Taula1[[#This Row],[Mesos naturals sencers treballats període justificat (01/01/2023 - 31/03/2023)]],2)</f>
        <v>0</v>
      </c>
      <c r="AR961" s="90">
        <f>Taula1[[#This Row],[% Jornada segons contracte
(no posar el símbol %) ]]-Taula1[[#This Row],[% Reducció salari per baix rendiment        (no posar el símbol %)]]</f>
        <v>0</v>
      </c>
      <c r="AS961" s="137">
        <f>ROUND((AT961/100)*22.78356164*Taula1[[#This Row],[Dies treballats període justificat (01/01/2023 - 31/03/2023)              no comptabilitzats com a mes natural sencer]],2)</f>
        <v>0</v>
      </c>
      <c r="AT961" s="90">
        <f>Taula1[[#This Row],[% Jornada segons contracte
(no posar el símbol %) ]]-Taula1[[#This Row],[% Reducció salari per baix rendiment        (no posar el símbol %)]]</f>
        <v>0</v>
      </c>
      <c r="AU961" s="137">
        <f t="shared" si="227"/>
        <v>0</v>
      </c>
      <c r="AV961" s="87"/>
      <c r="AW961" s="136">
        <f>ROUND((AX961/100)*693*Taula1[[#This Row],[Espai reservat Administració  (mesos)]],2)</f>
        <v>0</v>
      </c>
      <c r="AX961" s="90">
        <f>Taula1[[#This Row],[% Jornada segons contracte
(no posar el símbol %) ]]-Taula1[[#This Row],[% Reducció salari per baix rendiment        (no posar el símbol %)]]</f>
        <v>0</v>
      </c>
      <c r="AY961" s="131">
        <f>ROUND((AZ961/100)*22.78356164*Taula1[[#This Row],[Espai reservat Administració (dies)]],2)</f>
        <v>0</v>
      </c>
      <c r="AZ961" s="81">
        <f>Taula1[[#This Row],[% Jornada segons contracte
(no posar el símbol %) ]]-Taula1[[#This Row],[% Reducció salari per baix rendiment        (no posar el símbol %)]]</f>
        <v>0</v>
      </c>
      <c r="BA961" s="82">
        <f t="shared" si="228"/>
        <v>0</v>
      </c>
      <c r="BB961" s="41"/>
      <c r="BC961" s="131">
        <f>IF(Taula1[[#This Row],[Grup justificat     (fer servir opcions de la llista desplegable)]]=1,AI961,0)</f>
        <v>0</v>
      </c>
      <c r="BD961" s="131">
        <f>IF(Taula1[[#This Row],[Grup justificat     (fer servir opcions de la llista desplegable)]]=2,AU961,0)</f>
        <v>0</v>
      </c>
      <c r="BE961" s="41"/>
      <c r="BF961" s="131">
        <f>IF(Taula1[[#This Row],[Espai reservat Administració]]=1,AO961,0)</f>
        <v>0</v>
      </c>
      <c r="BG961" s="82">
        <f>IF(Taula1[[#This Row],[Espai reservat Administració]]=2,BA961,0)</f>
        <v>0</v>
      </c>
      <c r="BH961" s="41"/>
      <c r="BI961" s="126">
        <f>IF(Taula1[[#This Row],[Grup justificat     (fer servir opcions de la llista desplegable)]]=1,1,0)</f>
        <v>0</v>
      </c>
      <c r="BJ961" s="126">
        <f>IF(Taula1[[#This Row],[Espai reservat Administració]]=1,1,0)</f>
        <v>0</v>
      </c>
      <c r="BK961" s="111"/>
      <c r="BL961" s="126">
        <f>IF(Taula1[[#This Row],[Grup justificat     (fer servir opcions de la llista desplegable)]]=2,1,0)</f>
        <v>0</v>
      </c>
      <c r="BM961" s="126">
        <f>IF(Taula1[[#This Row],[Espai reservat Administració]]=2,1,0)</f>
        <v>0</v>
      </c>
      <c r="BN961" s="73"/>
      <c r="BO961" s="73"/>
      <c r="BP961" s="73"/>
      <c r="BQ961" s="73"/>
      <c r="BR961" s="73"/>
      <c r="BS961" s="73"/>
      <c r="BT961" s="73"/>
      <c r="BU961" s="73"/>
      <c r="BV961" s="73"/>
      <c r="BW961" s="73"/>
      <c r="BX961" s="73"/>
      <c r="BY961" s="73"/>
      <c r="BZ961" s="73"/>
      <c r="CA961" s="73"/>
      <c r="CB961" s="73"/>
      <c r="CC961" s="73"/>
      <c r="CD961" s="73"/>
      <c r="CE961" s="73"/>
      <c r="CF961" s="73"/>
      <c r="CG961" s="63">
        <f t="shared" si="229"/>
        <v>0</v>
      </c>
      <c r="CH961" s="63">
        <f t="shared" si="230"/>
        <v>0</v>
      </c>
      <c r="CI961" s="73"/>
      <c r="CJ961" s="63">
        <f>IF(Taula1[[#This Row],[Tipus de contracte                                  (fer servir opcions de la llista desplegable)]]="Indefinit",1,0)</f>
        <v>0</v>
      </c>
      <c r="CK961" s="63">
        <f>IF(Taula1[[#This Row],[Tipus de contracte                                  (fer servir opcions de la llista desplegable)]]="Temporal, igual o superior a 6 mesos",1,0)</f>
        <v>0</v>
      </c>
      <c r="CL961" s="63">
        <f>IF(Taula1[[#This Row],[Tipus de contracte                                  (fer servir opcions de la llista desplegable)]]="Substitució per IT",1,0)</f>
        <v>0</v>
      </c>
      <c r="CM961" s="73"/>
      <c r="CN961" s="63">
        <f>IF(Taula1[[#This Row],[Relació llocs de treball]]&gt;=1,1,0)</f>
        <v>0</v>
      </c>
      <c r="CO961" s="73"/>
      <c r="CP961" s="63">
        <f>IF(Taula1[[#This Row],[Identitat de gènere                                                          (fer servir opcions de la llista desplegable)]]="Home",1,0)</f>
        <v>0</v>
      </c>
      <c r="CQ961" s="63">
        <f>IF(Taula1[[#This Row],[Identitat de gènere                                                          (fer servir opcions de la llista desplegable)]]="Dona",1,0)</f>
        <v>0</v>
      </c>
      <c r="CR961" s="63">
        <f>IF(Taula1[[#This Row],[Identitat de gènere                                                          (fer servir opcions de la llista desplegable)]]="No binari",1,0)</f>
        <v>0</v>
      </c>
      <c r="CS961" s="73"/>
      <c r="CT961" s="63">
        <f t="shared" si="224"/>
        <v>0</v>
      </c>
      <c r="CU961" s="64">
        <f t="shared" si="231"/>
        <v>0</v>
      </c>
      <c r="CW961" s="64">
        <f t="shared" si="232"/>
        <v>0</v>
      </c>
      <c r="CX961" s="64">
        <f t="shared" si="233"/>
        <v>0</v>
      </c>
      <c r="CY961" s="64">
        <f t="shared" si="234"/>
        <v>0</v>
      </c>
      <c r="CZ961" s="64">
        <f t="shared" si="235"/>
        <v>0</v>
      </c>
      <c r="DB961" s="64">
        <f t="shared" si="236"/>
        <v>0</v>
      </c>
      <c r="DC961" s="64">
        <f t="shared" si="237"/>
        <v>0</v>
      </c>
      <c r="DD961" s="64">
        <f t="shared" si="238"/>
        <v>0</v>
      </c>
      <c r="DE961" s="64">
        <f t="shared" si="239"/>
        <v>0</v>
      </c>
    </row>
    <row r="962" spans="2:109" x14ac:dyDescent="0.3">
      <c r="B962" s="167"/>
      <c r="C962" s="186"/>
      <c r="D962" s="2"/>
      <c r="E962" s="67"/>
      <c r="F962" s="5"/>
      <c r="G962" s="5"/>
      <c r="H962" s="187"/>
      <c r="I962" s="111" t="str">
        <f ca="1">IF(Taula1[[#This Row],[Data naixement (format dd/mm/aaaa)]]="","0",DATEDIF(Taula1[[#This Row],[Data naixement (format dd/mm/aaaa)]],TODAY(),"Y"))</f>
        <v>0</v>
      </c>
      <c r="J962" s="6"/>
      <c r="K962" s="6"/>
      <c r="L962" s="6"/>
      <c r="M962" s="6"/>
      <c r="N962" s="56"/>
      <c r="O962" s="56"/>
      <c r="P962" s="56"/>
      <c r="Q962" s="6"/>
      <c r="R962" s="7"/>
      <c r="S962" s="143">
        <f>Taula1[[#This Row],[Mesos naturals sencers treballats període justificat (01/01/2023 - 31/03/2023)]]</f>
        <v>0</v>
      </c>
      <c r="T962" s="194">
        <f>Taula1[[#This Row],[Dies treballats període justificat (01/01/2023 - 31/03/2023)              no comptabilitzats com a mes natural sencer]]</f>
        <v>0</v>
      </c>
      <c r="U962" s="12"/>
      <c r="V962" s="7"/>
      <c r="W962" s="188"/>
      <c r="X962" s="188"/>
      <c r="Y962" s="188"/>
      <c r="Z962" s="188"/>
      <c r="AA962" s="190"/>
      <c r="AB962" s="143">
        <f>Taula1[[#This Row],[Grup justificat     (fer servir opcions de la llista desplegable)]]</f>
        <v>0</v>
      </c>
      <c r="AC962" s="182"/>
      <c r="AD962" s="39"/>
      <c r="AE962" s="131">
        <f>ROUND((AF962/100)*756*Taula1[[#This Row],[Mesos naturals sencers treballats període justificat (01/01/2023 - 31/03/2023)]],2)</f>
        <v>0</v>
      </c>
      <c r="AF962" s="81">
        <f>Taula1[[#This Row],[% Jornada segons contracte
(no posar el símbol %) ]]-Taula1[[#This Row],[% Reducció salari per baix rendiment        (no posar el símbol %)]]</f>
        <v>0</v>
      </c>
      <c r="AG962" s="131">
        <f>ROUND((AH962/100)*24.8547945*Taula1[[#This Row],[Dies treballats període justificat (01/01/2023 - 31/03/2023)              no comptabilitzats com a mes natural sencer]],2)</f>
        <v>0</v>
      </c>
      <c r="AH962" s="79">
        <f>Taula1[[#This Row],[% Jornada segons contracte
(no posar el símbol %) ]]-Taula1[[#This Row],[% Reducció salari per baix rendiment        (no posar el símbol %)]]</f>
        <v>0</v>
      </c>
      <c r="AI962" s="131">
        <f t="shared" si="225"/>
        <v>0</v>
      </c>
      <c r="AJ962" s="39"/>
      <c r="AK962" s="131">
        <f>ROUND((AL962/100)*756*Taula1[[#This Row],[Espai reservat Administració  (mesos)]],2)</f>
        <v>0</v>
      </c>
      <c r="AL962" s="81">
        <f>Taula1[[#This Row],[% Jornada segons contracte
(no posar el símbol %) ]]-Taula1[[#This Row],[% Reducció salari per baix rendiment        (no posar el símbol %)]]</f>
        <v>0</v>
      </c>
      <c r="AM962" s="131">
        <f>ROUND((AN962/100)*24.8547945*Taula1[[#This Row],[Espai reservat Administració (dies)]],2)</f>
        <v>0</v>
      </c>
      <c r="AN962" s="79">
        <f>Taula1[[#This Row],[% Jornada segons contracte
(no posar el símbol %) ]]-Taula1[[#This Row],[% Reducció salari per baix rendiment        (no posar el símbol %)]]</f>
        <v>0</v>
      </c>
      <c r="AO962" s="131">
        <f t="shared" si="226"/>
        <v>0</v>
      </c>
      <c r="AP962" s="87"/>
      <c r="AQ962" s="137">
        <f>ROUND((AR962/100)*693*Taula1[[#This Row],[Mesos naturals sencers treballats període justificat (01/01/2023 - 31/03/2023)]],2)</f>
        <v>0</v>
      </c>
      <c r="AR962" s="90">
        <f>Taula1[[#This Row],[% Jornada segons contracte
(no posar el símbol %) ]]-Taula1[[#This Row],[% Reducció salari per baix rendiment        (no posar el símbol %)]]</f>
        <v>0</v>
      </c>
      <c r="AS962" s="137">
        <f>ROUND((AT962/100)*22.78356164*Taula1[[#This Row],[Dies treballats període justificat (01/01/2023 - 31/03/2023)              no comptabilitzats com a mes natural sencer]],2)</f>
        <v>0</v>
      </c>
      <c r="AT962" s="90">
        <f>Taula1[[#This Row],[% Jornada segons contracte
(no posar el símbol %) ]]-Taula1[[#This Row],[% Reducció salari per baix rendiment        (no posar el símbol %)]]</f>
        <v>0</v>
      </c>
      <c r="AU962" s="137">
        <f t="shared" si="227"/>
        <v>0</v>
      </c>
      <c r="AV962" s="87"/>
      <c r="AW962" s="136">
        <f>ROUND((AX962/100)*693*Taula1[[#This Row],[Espai reservat Administració  (mesos)]],2)</f>
        <v>0</v>
      </c>
      <c r="AX962" s="90">
        <f>Taula1[[#This Row],[% Jornada segons contracte
(no posar el símbol %) ]]-Taula1[[#This Row],[% Reducció salari per baix rendiment        (no posar el símbol %)]]</f>
        <v>0</v>
      </c>
      <c r="AY962" s="131">
        <f>ROUND((AZ962/100)*22.78356164*Taula1[[#This Row],[Espai reservat Administració (dies)]],2)</f>
        <v>0</v>
      </c>
      <c r="AZ962" s="81">
        <f>Taula1[[#This Row],[% Jornada segons contracte
(no posar el símbol %) ]]-Taula1[[#This Row],[% Reducció salari per baix rendiment        (no posar el símbol %)]]</f>
        <v>0</v>
      </c>
      <c r="BA962" s="82">
        <f t="shared" si="228"/>
        <v>0</v>
      </c>
      <c r="BB962" s="41"/>
      <c r="BC962" s="131">
        <f>IF(Taula1[[#This Row],[Grup justificat     (fer servir opcions de la llista desplegable)]]=1,AI962,0)</f>
        <v>0</v>
      </c>
      <c r="BD962" s="131">
        <f>IF(Taula1[[#This Row],[Grup justificat     (fer servir opcions de la llista desplegable)]]=2,AU962,0)</f>
        <v>0</v>
      </c>
      <c r="BE962" s="41"/>
      <c r="BF962" s="131">
        <f>IF(Taula1[[#This Row],[Espai reservat Administració]]=1,AO962,0)</f>
        <v>0</v>
      </c>
      <c r="BG962" s="82">
        <f>IF(Taula1[[#This Row],[Espai reservat Administració]]=2,BA962,0)</f>
        <v>0</v>
      </c>
      <c r="BH962" s="41"/>
      <c r="BI962" s="126">
        <f>IF(Taula1[[#This Row],[Grup justificat     (fer servir opcions de la llista desplegable)]]=1,1,0)</f>
        <v>0</v>
      </c>
      <c r="BJ962" s="126">
        <f>IF(Taula1[[#This Row],[Espai reservat Administració]]=1,1,0)</f>
        <v>0</v>
      </c>
      <c r="BK962" s="111"/>
      <c r="BL962" s="126">
        <f>IF(Taula1[[#This Row],[Grup justificat     (fer servir opcions de la llista desplegable)]]=2,1,0)</f>
        <v>0</v>
      </c>
      <c r="BM962" s="126">
        <f>IF(Taula1[[#This Row],[Espai reservat Administració]]=2,1,0)</f>
        <v>0</v>
      </c>
      <c r="BN962" s="73"/>
      <c r="BO962" s="73"/>
      <c r="BP962" s="73"/>
      <c r="BQ962" s="73"/>
      <c r="BR962" s="73"/>
      <c r="BS962" s="73"/>
      <c r="BT962" s="73"/>
      <c r="BU962" s="73"/>
      <c r="BV962" s="73"/>
      <c r="BW962" s="73"/>
      <c r="BX962" s="73"/>
      <c r="BY962" s="73"/>
      <c r="BZ962" s="73"/>
      <c r="CA962" s="73"/>
      <c r="CB962" s="73"/>
      <c r="CC962" s="73"/>
      <c r="CD962" s="73"/>
      <c r="CE962" s="73"/>
      <c r="CF962" s="73"/>
      <c r="CG962" s="63">
        <f t="shared" si="229"/>
        <v>0</v>
      </c>
      <c r="CH962" s="63">
        <f t="shared" si="230"/>
        <v>0</v>
      </c>
      <c r="CI962" s="73"/>
      <c r="CJ962" s="63">
        <f>IF(Taula1[[#This Row],[Tipus de contracte                                  (fer servir opcions de la llista desplegable)]]="Indefinit",1,0)</f>
        <v>0</v>
      </c>
      <c r="CK962" s="63">
        <f>IF(Taula1[[#This Row],[Tipus de contracte                                  (fer servir opcions de la llista desplegable)]]="Temporal, igual o superior a 6 mesos",1,0)</f>
        <v>0</v>
      </c>
      <c r="CL962" s="63">
        <f>IF(Taula1[[#This Row],[Tipus de contracte                                  (fer servir opcions de la llista desplegable)]]="Substitució per IT",1,0)</f>
        <v>0</v>
      </c>
      <c r="CM962" s="73"/>
      <c r="CN962" s="63">
        <f>IF(Taula1[[#This Row],[Relació llocs de treball]]&gt;=1,1,0)</f>
        <v>0</v>
      </c>
      <c r="CO962" s="73"/>
      <c r="CP962" s="63">
        <f>IF(Taula1[[#This Row],[Identitat de gènere                                                          (fer servir opcions de la llista desplegable)]]="Home",1,0)</f>
        <v>0</v>
      </c>
      <c r="CQ962" s="63">
        <f>IF(Taula1[[#This Row],[Identitat de gènere                                                          (fer servir opcions de la llista desplegable)]]="Dona",1,0)</f>
        <v>0</v>
      </c>
      <c r="CR962" s="63">
        <f>IF(Taula1[[#This Row],[Identitat de gènere                                                          (fer servir opcions de la llista desplegable)]]="No binari",1,0)</f>
        <v>0</v>
      </c>
      <c r="CS962" s="73"/>
      <c r="CT962" s="63">
        <f t="shared" si="224"/>
        <v>0</v>
      </c>
      <c r="CU962" s="64">
        <f t="shared" si="231"/>
        <v>0</v>
      </c>
      <c r="CW962" s="64">
        <f t="shared" si="232"/>
        <v>0</v>
      </c>
      <c r="CX962" s="64">
        <f t="shared" si="233"/>
        <v>0</v>
      </c>
      <c r="CY962" s="64">
        <f t="shared" si="234"/>
        <v>0</v>
      </c>
      <c r="CZ962" s="64">
        <f t="shared" si="235"/>
        <v>0</v>
      </c>
      <c r="DB962" s="64">
        <f t="shared" si="236"/>
        <v>0</v>
      </c>
      <c r="DC962" s="64">
        <f t="shared" si="237"/>
        <v>0</v>
      </c>
      <c r="DD962" s="64">
        <f t="shared" si="238"/>
        <v>0</v>
      </c>
      <c r="DE962" s="64">
        <f t="shared" si="239"/>
        <v>0</v>
      </c>
    </row>
    <row r="963" spans="2:109" x14ac:dyDescent="0.3">
      <c r="B963" s="167"/>
      <c r="C963" s="186"/>
      <c r="D963" s="2"/>
      <c r="E963" s="67"/>
      <c r="F963" s="5"/>
      <c r="G963" s="5"/>
      <c r="H963" s="187"/>
      <c r="I963" s="111" t="str">
        <f ca="1">IF(Taula1[[#This Row],[Data naixement (format dd/mm/aaaa)]]="","0",DATEDIF(Taula1[[#This Row],[Data naixement (format dd/mm/aaaa)]],TODAY(),"Y"))</f>
        <v>0</v>
      </c>
      <c r="J963" s="6"/>
      <c r="K963" s="6"/>
      <c r="L963" s="6"/>
      <c r="M963" s="6"/>
      <c r="N963" s="56"/>
      <c r="O963" s="56"/>
      <c r="P963" s="56"/>
      <c r="Q963" s="6"/>
      <c r="R963" s="7"/>
      <c r="S963" s="143">
        <f>Taula1[[#This Row],[Mesos naturals sencers treballats període justificat (01/01/2023 - 31/03/2023)]]</f>
        <v>0</v>
      </c>
      <c r="T963" s="194">
        <f>Taula1[[#This Row],[Dies treballats període justificat (01/01/2023 - 31/03/2023)              no comptabilitzats com a mes natural sencer]]</f>
        <v>0</v>
      </c>
      <c r="U963" s="12"/>
      <c r="V963" s="7"/>
      <c r="W963" s="188"/>
      <c r="X963" s="188"/>
      <c r="Y963" s="188"/>
      <c r="Z963" s="188"/>
      <c r="AA963" s="190"/>
      <c r="AB963" s="143">
        <f>Taula1[[#This Row],[Grup justificat     (fer servir opcions de la llista desplegable)]]</f>
        <v>0</v>
      </c>
      <c r="AC963" s="182"/>
      <c r="AD963" s="39"/>
      <c r="AE963" s="131">
        <f>ROUND((AF963/100)*756*Taula1[[#This Row],[Mesos naturals sencers treballats període justificat (01/01/2023 - 31/03/2023)]],2)</f>
        <v>0</v>
      </c>
      <c r="AF963" s="81">
        <f>Taula1[[#This Row],[% Jornada segons contracte
(no posar el símbol %) ]]-Taula1[[#This Row],[% Reducció salari per baix rendiment        (no posar el símbol %)]]</f>
        <v>0</v>
      </c>
      <c r="AG963" s="131">
        <f>ROUND((AH963/100)*24.8547945*Taula1[[#This Row],[Dies treballats període justificat (01/01/2023 - 31/03/2023)              no comptabilitzats com a mes natural sencer]],2)</f>
        <v>0</v>
      </c>
      <c r="AH963" s="79">
        <f>Taula1[[#This Row],[% Jornada segons contracte
(no posar el símbol %) ]]-Taula1[[#This Row],[% Reducció salari per baix rendiment        (no posar el símbol %)]]</f>
        <v>0</v>
      </c>
      <c r="AI963" s="131">
        <f t="shared" si="225"/>
        <v>0</v>
      </c>
      <c r="AJ963" s="39"/>
      <c r="AK963" s="131">
        <f>ROUND((AL963/100)*756*Taula1[[#This Row],[Espai reservat Administració  (mesos)]],2)</f>
        <v>0</v>
      </c>
      <c r="AL963" s="81">
        <f>Taula1[[#This Row],[% Jornada segons contracte
(no posar el símbol %) ]]-Taula1[[#This Row],[% Reducció salari per baix rendiment        (no posar el símbol %)]]</f>
        <v>0</v>
      </c>
      <c r="AM963" s="131">
        <f>ROUND((AN963/100)*24.8547945*Taula1[[#This Row],[Espai reservat Administració (dies)]],2)</f>
        <v>0</v>
      </c>
      <c r="AN963" s="79">
        <f>Taula1[[#This Row],[% Jornada segons contracte
(no posar el símbol %) ]]-Taula1[[#This Row],[% Reducció salari per baix rendiment        (no posar el símbol %)]]</f>
        <v>0</v>
      </c>
      <c r="AO963" s="131">
        <f t="shared" si="226"/>
        <v>0</v>
      </c>
      <c r="AP963" s="87"/>
      <c r="AQ963" s="137">
        <f>ROUND((AR963/100)*693*Taula1[[#This Row],[Mesos naturals sencers treballats període justificat (01/01/2023 - 31/03/2023)]],2)</f>
        <v>0</v>
      </c>
      <c r="AR963" s="90">
        <f>Taula1[[#This Row],[% Jornada segons contracte
(no posar el símbol %) ]]-Taula1[[#This Row],[% Reducció salari per baix rendiment        (no posar el símbol %)]]</f>
        <v>0</v>
      </c>
      <c r="AS963" s="137">
        <f>ROUND((AT963/100)*22.78356164*Taula1[[#This Row],[Dies treballats període justificat (01/01/2023 - 31/03/2023)              no comptabilitzats com a mes natural sencer]],2)</f>
        <v>0</v>
      </c>
      <c r="AT963" s="90">
        <f>Taula1[[#This Row],[% Jornada segons contracte
(no posar el símbol %) ]]-Taula1[[#This Row],[% Reducció salari per baix rendiment        (no posar el símbol %)]]</f>
        <v>0</v>
      </c>
      <c r="AU963" s="137">
        <f t="shared" si="227"/>
        <v>0</v>
      </c>
      <c r="AV963" s="87"/>
      <c r="AW963" s="136">
        <f>ROUND((AX963/100)*693*Taula1[[#This Row],[Espai reservat Administració  (mesos)]],2)</f>
        <v>0</v>
      </c>
      <c r="AX963" s="90">
        <f>Taula1[[#This Row],[% Jornada segons contracte
(no posar el símbol %) ]]-Taula1[[#This Row],[% Reducció salari per baix rendiment        (no posar el símbol %)]]</f>
        <v>0</v>
      </c>
      <c r="AY963" s="131">
        <f>ROUND((AZ963/100)*22.78356164*Taula1[[#This Row],[Espai reservat Administració (dies)]],2)</f>
        <v>0</v>
      </c>
      <c r="AZ963" s="81">
        <f>Taula1[[#This Row],[% Jornada segons contracte
(no posar el símbol %) ]]-Taula1[[#This Row],[% Reducció salari per baix rendiment        (no posar el símbol %)]]</f>
        <v>0</v>
      </c>
      <c r="BA963" s="82">
        <f t="shared" si="228"/>
        <v>0</v>
      </c>
      <c r="BB963" s="41"/>
      <c r="BC963" s="131">
        <f>IF(Taula1[[#This Row],[Grup justificat     (fer servir opcions de la llista desplegable)]]=1,AI963,0)</f>
        <v>0</v>
      </c>
      <c r="BD963" s="131">
        <f>IF(Taula1[[#This Row],[Grup justificat     (fer servir opcions de la llista desplegable)]]=2,AU963,0)</f>
        <v>0</v>
      </c>
      <c r="BE963" s="41"/>
      <c r="BF963" s="131">
        <f>IF(Taula1[[#This Row],[Espai reservat Administració]]=1,AO963,0)</f>
        <v>0</v>
      </c>
      <c r="BG963" s="82">
        <f>IF(Taula1[[#This Row],[Espai reservat Administració]]=2,BA963,0)</f>
        <v>0</v>
      </c>
      <c r="BH963" s="41"/>
      <c r="BI963" s="126">
        <f>IF(Taula1[[#This Row],[Grup justificat     (fer servir opcions de la llista desplegable)]]=1,1,0)</f>
        <v>0</v>
      </c>
      <c r="BJ963" s="126">
        <f>IF(Taula1[[#This Row],[Espai reservat Administració]]=1,1,0)</f>
        <v>0</v>
      </c>
      <c r="BK963" s="111"/>
      <c r="BL963" s="126">
        <f>IF(Taula1[[#This Row],[Grup justificat     (fer servir opcions de la llista desplegable)]]=2,1,0)</f>
        <v>0</v>
      </c>
      <c r="BM963" s="126">
        <f>IF(Taula1[[#This Row],[Espai reservat Administració]]=2,1,0)</f>
        <v>0</v>
      </c>
      <c r="BN963" s="73"/>
      <c r="BO963" s="73"/>
      <c r="BP963" s="73"/>
      <c r="BQ963" s="73"/>
      <c r="BR963" s="73"/>
      <c r="BS963" s="73"/>
      <c r="BT963" s="73"/>
      <c r="BU963" s="73"/>
      <c r="BV963" s="73"/>
      <c r="BW963" s="73"/>
      <c r="BX963" s="73"/>
      <c r="BY963" s="73"/>
      <c r="BZ963" s="73"/>
      <c r="CA963" s="73"/>
      <c r="CB963" s="73"/>
      <c r="CC963" s="73"/>
      <c r="CD963" s="73"/>
      <c r="CE963" s="73"/>
      <c r="CF963" s="73"/>
      <c r="CG963" s="63">
        <f t="shared" si="229"/>
        <v>0</v>
      </c>
      <c r="CH963" s="63">
        <f t="shared" si="230"/>
        <v>0</v>
      </c>
      <c r="CI963" s="73"/>
      <c r="CJ963" s="63">
        <f>IF(Taula1[[#This Row],[Tipus de contracte                                  (fer servir opcions de la llista desplegable)]]="Indefinit",1,0)</f>
        <v>0</v>
      </c>
      <c r="CK963" s="63">
        <f>IF(Taula1[[#This Row],[Tipus de contracte                                  (fer servir opcions de la llista desplegable)]]="Temporal, igual o superior a 6 mesos",1,0)</f>
        <v>0</v>
      </c>
      <c r="CL963" s="63">
        <f>IF(Taula1[[#This Row],[Tipus de contracte                                  (fer servir opcions de la llista desplegable)]]="Substitució per IT",1,0)</f>
        <v>0</v>
      </c>
      <c r="CM963" s="73"/>
      <c r="CN963" s="63">
        <f>IF(Taula1[[#This Row],[Relació llocs de treball]]&gt;=1,1,0)</f>
        <v>0</v>
      </c>
      <c r="CO963" s="73"/>
      <c r="CP963" s="63">
        <f>IF(Taula1[[#This Row],[Identitat de gènere                                                          (fer servir opcions de la llista desplegable)]]="Home",1,0)</f>
        <v>0</v>
      </c>
      <c r="CQ963" s="63">
        <f>IF(Taula1[[#This Row],[Identitat de gènere                                                          (fer servir opcions de la llista desplegable)]]="Dona",1,0)</f>
        <v>0</v>
      </c>
      <c r="CR963" s="63">
        <f>IF(Taula1[[#This Row],[Identitat de gènere                                                          (fer servir opcions de la llista desplegable)]]="No binari",1,0)</f>
        <v>0</v>
      </c>
      <c r="CS963" s="73"/>
      <c r="CT963" s="63">
        <f t="shared" si="224"/>
        <v>0</v>
      </c>
      <c r="CU963" s="64">
        <f t="shared" si="231"/>
        <v>0</v>
      </c>
      <c r="CW963" s="64">
        <f t="shared" si="232"/>
        <v>0</v>
      </c>
      <c r="CX963" s="64">
        <f t="shared" si="233"/>
        <v>0</v>
      </c>
      <c r="CY963" s="64">
        <f t="shared" si="234"/>
        <v>0</v>
      </c>
      <c r="CZ963" s="64">
        <f t="shared" si="235"/>
        <v>0</v>
      </c>
      <c r="DB963" s="64">
        <f t="shared" si="236"/>
        <v>0</v>
      </c>
      <c r="DC963" s="64">
        <f t="shared" si="237"/>
        <v>0</v>
      </c>
      <c r="DD963" s="64">
        <f t="shared" si="238"/>
        <v>0</v>
      </c>
      <c r="DE963" s="64">
        <f t="shared" si="239"/>
        <v>0</v>
      </c>
    </row>
    <row r="964" spans="2:109" x14ac:dyDescent="0.3">
      <c r="B964" s="167"/>
      <c r="C964" s="186"/>
      <c r="D964" s="2"/>
      <c r="E964" s="67"/>
      <c r="F964" s="5"/>
      <c r="G964" s="5"/>
      <c r="H964" s="187"/>
      <c r="I964" s="111" t="str">
        <f ca="1">IF(Taula1[[#This Row],[Data naixement (format dd/mm/aaaa)]]="","0",DATEDIF(Taula1[[#This Row],[Data naixement (format dd/mm/aaaa)]],TODAY(),"Y"))</f>
        <v>0</v>
      </c>
      <c r="J964" s="6"/>
      <c r="K964" s="6"/>
      <c r="L964" s="6"/>
      <c r="M964" s="6"/>
      <c r="N964" s="56"/>
      <c r="O964" s="56"/>
      <c r="P964" s="56"/>
      <c r="Q964" s="6"/>
      <c r="R964" s="7"/>
      <c r="S964" s="143">
        <f>Taula1[[#This Row],[Mesos naturals sencers treballats període justificat (01/01/2023 - 31/03/2023)]]</f>
        <v>0</v>
      </c>
      <c r="T964" s="194">
        <f>Taula1[[#This Row],[Dies treballats període justificat (01/01/2023 - 31/03/2023)              no comptabilitzats com a mes natural sencer]]</f>
        <v>0</v>
      </c>
      <c r="U964" s="12"/>
      <c r="V964" s="7"/>
      <c r="W964" s="188"/>
      <c r="X964" s="188"/>
      <c r="Y964" s="188"/>
      <c r="Z964" s="188"/>
      <c r="AA964" s="190"/>
      <c r="AB964" s="143">
        <f>Taula1[[#This Row],[Grup justificat     (fer servir opcions de la llista desplegable)]]</f>
        <v>0</v>
      </c>
      <c r="AC964" s="182"/>
      <c r="AD964" s="39"/>
      <c r="AE964" s="131">
        <f>ROUND((AF964/100)*756*Taula1[[#This Row],[Mesos naturals sencers treballats període justificat (01/01/2023 - 31/03/2023)]],2)</f>
        <v>0</v>
      </c>
      <c r="AF964" s="81">
        <f>Taula1[[#This Row],[% Jornada segons contracte
(no posar el símbol %) ]]-Taula1[[#This Row],[% Reducció salari per baix rendiment        (no posar el símbol %)]]</f>
        <v>0</v>
      </c>
      <c r="AG964" s="131">
        <f>ROUND((AH964/100)*24.8547945*Taula1[[#This Row],[Dies treballats període justificat (01/01/2023 - 31/03/2023)              no comptabilitzats com a mes natural sencer]],2)</f>
        <v>0</v>
      </c>
      <c r="AH964" s="79">
        <f>Taula1[[#This Row],[% Jornada segons contracte
(no posar el símbol %) ]]-Taula1[[#This Row],[% Reducció salari per baix rendiment        (no posar el símbol %)]]</f>
        <v>0</v>
      </c>
      <c r="AI964" s="131">
        <f t="shared" si="225"/>
        <v>0</v>
      </c>
      <c r="AJ964" s="39"/>
      <c r="AK964" s="131">
        <f>ROUND((AL964/100)*756*Taula1[[#This Row],[Espai reservat Administració  (mesos)]],2)</f>
        <v>0</v>
      </c>
      <c r="AL964" s="81">
        <f>Taula1[[#This Row],[% Jornada segons contracte
(no posar el símbol %) ]]-Taula1[[#This Row],[% Reducció salari per baix rendiment        (no posar el símbol %)]]</f>
        <v>0</v>
      </c>
      <c r="AM964" s="131">
        <f>ROUND((AN964/100)*24.8547945*Taula1[[#This Row],[Espai reservat Administració (dies)]],2)</f>
        <v>0</v>
      </c>
      <c r="AN964" s="79">
        <f>Taula1[[#This Row],[% Jornada segons contracte
(no posar el símbol %) ]]-Taula1[[#This Row],[% Reducció salari per baix rendiment        (no posar el símbol %)]]</f>
        <v>0</v>
      </c>
      <c r="AO964" s="131">
        <f t="shared" si="226"/>
        <v>0</v>
      </c>
      <c r="AP964" s="87"/>
      <c r="AQ964" s="137">
        <f>ROUND((AR964/100)*693*Taula1[[#This Row],[Mesos naturals sencers treballats període justificat (01/01/2023 - 31/03/2023)]],2)</f>
        <v>0</v>
      </c>
      <c r="AR964" s="90">
        <f>Taula1[[#This Row],[% Jornada segons contracte
(no posar el símbol %) ]]-Taula1[[#This Row],[% Reducció salari per baix rendiment        (no posar el símbol %)]]</f>
        <v>0</v>
      </c>
      <c r="AS964" s="137">
        <f>ROUND((AT964/100)*22.78356164*Taula1[[#This Row],[Dies treballats període justificat (01/01/2023 - 31/03/2023)              no comptabilitzats com a mes natural sencer]],2)</f>
        <v>0</v>
      </c>
      <c r="AT964" s="90">
        <f>Taula1[[#This Row],[% Jornada segons contracte
(no posar el símbol %) ]]-Taula1[[#This Row],[% Reducció salari per baix rendiment        (no posar el símbol %)]]</f>
        <v>0</v>
      </c>
      <c r="AU964" s="137">
        <f t="shared" si="227"/>
        <v>0</v>
      </c>
      <c r="AV964" s="87"/>
      <c r="AW964" s="136">
        <f>ROUND((AX964/100)*693*Taula1[[#This Row],[Espai reservat Administració  (mesos)]],2)</f>
        <v>0</v>
      </c>
      <c r="AX964" s="90">
        <f>Taula1[[#This Row],[% Jornada segons contracte
(no posar el símbol %) ]]-Taula1[[#This Row],[% Reducció salari per baix rendiment        (no posar el símbol %)]]</f>
        <v>0</v>
      </c>
      <c r="AY964" s="131">
        <f>ROUND((AZ964/100)*22.78356164*Taula1[[#This Row],[Espai reservat Administració (dies)]],2)</f>
        <v>0</v>
      </c>
      <c r="AZ964" s="81">
        <f>Taula1[[#This Row],[% Jornada segons contracte
(no posar el símbol %) ]]-Taula1[[#This Row],[% Reducció salari per baix rendiment        (no posar el símbol %)]]</f>
        <v>0</v>
      </c>
      <c r="BA964" s="82">
        <f t="shared" si="228"/>
        <v>0</v>
      </c>
      <c r="BB964" s="41"/>
      <c r="BC964" s="131">
        <f>IF(Taula1[[#This Row],[Grup justificat     (fer servir opcions de la llista desplegable)]]=1,AI964,0)</f>
        <v>0</v>
      </c>
      <c r="BD964" s="131">
        <f>IF(Taula1[[#This Row],[Grup justificat     (fer servir opcions de la llista desplegable)]]=2,AU964,0)</f>
        <v>0</v>
      </c>
      <c r="BE964" s="41"/>
      <c r="BF964" s="131">
        <f>IF(Taula1[[#This Row],[Espai reservat Administració]]=1,AO964,0)</f>
        <v>0</v>
      </c>
      <c r="BG964" s="82">
        <f>IF(Taula1[[#This Row],[Espai reservat Administració]]=2,BA964,0)</f>
        <v>0</v>
      </c>
      <c r="BH964" s="41"/>
      <c r="BI964" s="126">
        <f>IF(Taula1[[#This Row],[Grup justificat     (fer servir opcions de la llista desplegable)]]=1,1,0)</f>
        <v>0</v>
      </c>
      <c r="BJ964" s="126">
        <f>IF(Taula1[[#This Row],[Espai reservat Administració]]=1,1,0)</f>
        <v>0</v>
      </c>
      <c r="BK964" s="111"/>
      <c r="BL964" s="126">
        <f>IF(Taula1[[#This Row],[Grup justificat     (fer servir opcions de la llista desplegable)]]=2,1,0)</f>
        <v>0</v>
      </c>
      <c r="BM964" s="126">
        <f>IF(Taula1[[#This Row],[Espai reservat Administració]]=2,1,0)</f>
        <v>0</v>
      </c>
      <c r="BN964" s="73"/>
      <c r="BO964" s="73"/>
      <c r="BP964" s="73"/>
      <c r="BQ964" s="73"/>
      <c r="BR964" s="73"/>
      <c r="BS964" s="73"/>
      <c r="BT964" s="73"/>
      <c r="BU964" s="73"/>
      <c r="BV964" s="73"/>
      <c r="BW964" s="73"/>
      <c r="BX964" s="73"/>
      <c r="BY964" s="73"/>
      <c r="BZ964" s="73"/>
      <c r="CA964" s="73"/>
      <c r="CB964" s="73"/>
      <c r="CC964" s="73"/>
      <c r="CD964" s="73"/>
      <c r="CE964" s="73"/>
      <c r="CF964" s="73"/>
      <c r="CG964" s="63">
        <f t="shared" si="229"/>
        <v>0</v>
      </c>
      <c r="CH964" s="63">
        <f t="shared" si="230"/>
        <v>0</v>
      </c>
      <c r="CI964" s="73"/>
      <c r="CJ964" s="63">
        <f>IF(Taula1[[#This Row],[Tipus de contracte                                  (fer servir opcions de la llista desplegable)]]="Indefinit",1,0)</f>
        <v>0</v>
      </c>
      <c r="CK964" s="63">
        <f>IF(Taula1[[#This Row],[Tipus de contracte                                  (fer servir opcions de la llista desplegable)]]="Temporal, igual o superior a 6 mesos",1,0)</f>
        <v>0</v>
      </c>
      <c r="CL964" s="63">
        <f>IF(Taula1[[#This Row],[Tipus de contracte                                  (fer servir opcions de la llista desplegable)]]="Substitució per IT",1,0)</f>
        <v>0</v>
      </c>
      <c r="CM964" s="73"/>
      <c r="CN964" s="63">
        <f>IF(Taula1[[#This Row],[Relació llocs de treball]]&gt;=1,1,0)</f>
        <v>0</v>
      </c>
      <c r="CO964" s="73"/>
      <c r="CP964" s="63">
        <f>IF(Taula1[[#This Row],[Identitat de gènere                                                          (fer servir opcions de la llista desplegable)]]="Home",1,0)</f>
        <v>0</v>
      </c>
      <c r="CQ964" s="63">
        <f>IF(Taula1[[#This Row],[Identitat de gènere                                                          (fer servir opcions de la llista desplegable)]]="Dona",1,0)</f>
        <v>0</v>
      </c>
      <c r="CR964" s="63">
        <f>IF(Taula1[[#This Row],[Identitat de gènere                                                          (fer servir opcions de la llista desplegable)]]="No binari",1,0)</f>
        <v>0</v>
      </c>
      <c r="CS964" s="73"/>
      <c r="CT964" s="63">
        <f t="shared" si="224"/>
        <v>0</v>
      </c>
      <c r="CU964" s="64">
        <f t="shared" si="231"/>
        <v>0</v>
      </c>
      <c r="CW964" s="64">
        <f t="shared" si="232"/>
        <v>0</v>
      </c>
      <c r="CX964" s="64">
        <f t="shared" si="233"/>
        <v>0</v>
      </c>
      <c r="CY964" s="64">
        <f t="shared" si="234"/>
        <v>0</v>
      </c>
      <c r="CZ964" s="64">
        <f t="shared" si="235"/>
        <v>0</v>
      </c>
      <c r="DB964" s="64">
        <f t="shared" si="236"/>
        <v>0</v>
      </c>
      <c r="DC964" s="64">
        <f t="shared" si="237"/>
        <v>0</v>
      </c>
      <c r="DD964" s="64">
        <f t="shared" si="238"/>
        <v>0</v>
      </c>
      <c r="DE964" s="64">
        <f t="shared" si="239"/>
        <v>0</v>
      </c>
    </row>
    <row r="965" spans="2:109" x14ac:dyDescent="0.3">
      <c r="B965" s="167"/>
      <c r="C965" s="186"/>
      <c r="D965" s="2"/>
      <c r="E965" s="67"/>
      <c r="F965" s="5"/>
      <c r="G965" s="5"/>
      <c r="H965" s="187"/>
      <c r="I965" s="111" t="str">
        <f ca="1">IF(Taula1[[#This Row],[Data naixement (format dd/mm/aaaa)]]="","0",DATEDIF(Taula1[[#This Row],[Data naixement (format dd/mm/aaaa)]],TODAY(),"Y"))</f>
        <v>0</v>
      </c>
      <c r="J965" s="6"/>
      <c r="K965" s="6"/>
      <c r="L965" s="6"/>
      <c r="M965" s="6"/>
      <c r="N965" s="56"/>
      <c r="O965" s="56"/>
      <c r="P965" s="56"/>
      <c r="Q965" s="6"/>
      <c r="R965" s="7"/>
      <c r="S965" s="143">
        <f>Taula1[[#This Row],[Mesos naturals sencers treballats període justificat (01/01/2023 - 31/03/2023)]]</f>
        <v>0</v>
      </c>
      <c r="T965" s="194">
        <f>Taula1[[#This Row],[Dies treballats període justificat (01/01/2023 - 31/03/2023)              no comptabilitzats com a mes natural sencer]]</f>
        <v>0</v>
      </c>
      <c r="U965" s="12"/>
      <c r="V965" s="7"/>
      <c r="W965" s="188"/>
      <c r="X965" s="188"/>
      <c r="Y965" s="188"/>
      <c r="Z965" s="188"/>
      <c r="AA965" s="190"/>
      <c r="AB965" s="143">
        <f>Taula1[[#This Row],[Grup justificat     (fer servir opcions de la llista desplegable)]]</f>
        <v>0</v>
      </c>
      <c r="AC965" s="182"/>
      <c r="AD965" s="39"/>
      <c r="AE965" s="131">
        <f>ROUND((AF965/100)*756*Taula1[[#This Row],[Mesos naturals sencers treballats període justificat (01/01/2023 - 31/03/2023)]],2)</f>
        <v>0</v>
      </c>
      <c r="AF965" s="81">
        <f>Taula1[[#This Row],[% Jornada segons contracte
(no posar el símbol %) ]]-Taula1[[#This Row],[% Reducció salari per baix rendiment        (no posar el símbol %)]]</f>
        <v>0</v>
      </c>
      <c r="AG965" s="131">
        <f>ROUND((AH965/100)*24.8547945*Taula1[[#This Row],[Dies treballats període justificat (01/01/2023 - 31/03/2023)              no comptabilitzats com a mes natural sencer]],2)</f>
        <v>0</v>
      </c>
      <c r="AH965" s="79">
        <f>Taula1[[#This Row],[% Jornada segons contracte
(no posar el símbol %) ]]-Taula1[[#This Row],[% Reducció salari per baix rendiment        (no posar el símbol %)]]</f>
        <v>0</v>
      </c>
      <c r="AI965" s="131">
        <f t="shared" si="225"/>
        <v>0</v>
      </c>
      <c r="AJ965" s="39"/>
      <c r="AK965" s="131">
        <f>ROUND((AL965/100)*756*Taula1[[#This Row],[Espai reservat Administració  (mesos)]],2)</f>
        <v>0</v>
      </c>
      <c r="AL965" s="81">
        <f>Taula1[[#This Row],[% Jornada segons contracte
(no posar el símbol %) ]]-Taula1[[#This Row],[% Reducció salari per baix rendiment        (no posar el símbol %)]]</f>
        <v>0</v>
      </c>
      <c r="AM965" s="131">
        <f>ROUND((AN965/100)*24.8547945*Taula1[[#This Row],[Espai reservat Administració (dies)]],2)</f>
        <v>0</v>
      </c>
      <c r="AN965" s="79">
        <f>Taula1[[#This Row],[% Jornada segons contracte
(no posar el símbol %) ]]-Taula1[[#This Row],[% Reducció salari per baix rendiment        (no posar el símbol %)]]</f>
        <v>0</v>
      </c>
      <c r="AO965" s="131">
        <f t="shared" si="226"/>
        <v>0</v>
      </c>
      <c r="AP965" s="87"/>
      <c r="AQ965" s="137">
        <f>ROUND((AR965/100)*693*Taula1[[#This Row],[Mesos naturals sencers treballats període justificat (01/01/2023 - 31/03/2023)]],2)</f>
        <v>0</v>
      </c>
      <c r="AR965" s="90">
        <f>Taula1[[#This Row],[% Jornada segons contracte
(no posar el símbol %) ]]-Taula1[[#This Row],[% Reducció salari per baix rendiment        (no posar el símbol %)]]</f>
        <v>0</v>
      </c>
      <c r="AS965" s="137">
        <f>ROUND((AT965/100)*22.78356164*Taula1[[#This Row],[Dies treballats període justificat (01/01/2023 - 31/03/2023)              no comptabilitzats com a mes natural sencer]],2)</f>
        <v>0</v>
      </c>
      <c r="AT965" s="90">
        <f>Taula1[[#This Row],[% Jornada segons contracte
(no posar el símbol %) ]]-Taula1[[#This Row],[% Reducció salari per baix rendiment        (no posar el símbol %)]]</f>
        <v>0</v>
      </c>
      <c r="AU965" s="137">
        <f t="shared" si="227"/>
        <v>0</v>
      </c>
      <c r="AV965" s="87"/>
      <c r="AW965" s="136">
        <f>ROUND((AX965/100)*693*Taula1[[#This Row],[Espai reservat Administració  (mesos)]],2)</f>
        <v>0</v>
      </c>
      <c r="AX965" s="90">
        <f>Taula1[[#This Row],[% Jornada segons contracte
(no posar el símbol %) ]]-Taula1[[#This Row],[% Reducció salari per baix rendiment        (no posar el símbol %)]]</f>
        <v>0</v>
      </c>
      <c r="AY965" s="131">
        <f>ROUND((AZ965/100)*22.78356164*Taula1[[#This Row],[Espai reservat Administració (dies)]],2)</f>
        <v>0</v>
      </c>
      <c r="AZ965" s="81">
        <f>Taula1[[#This Row],[% Jornada segons contracte
(no posar el símbol %) ]]-Taula1[[#This Row],[% Reducció salari per baix rendiment        (no posar el símbol %)]]</f>
        <v>0</v>
      </c>
      <c r="BA965" s="82">
        <f t="shared" si="228"/>
        <v>0</v>
      </c>
      <c r="BB965" s="41"/>
      <c r="BC965" s="131">
        <f>IF(Taula1[[#This Row],[Grup justificat     (fer servir opcions de la llista desplegable)]]=1,AI965,0)</f>
        <v>0</v>
      </c>
      <c r="BD965" s="131">
        <f>IF(Taula1[[#This Row],[Grup justificat     (fer servir opcions de la llista desplegable)]]=2,AU965,0)</f>
        <v>0</v>
      </c>
      <c r="BE965" s="41"/>
      <c r="BF965" s="131">
        <f>IF(Taula1[[#This Row],[Espai reservat Administració]]=1,AO965,0)</f>
        <v>0</v>
      </c>
      <c r="BG965" s="82">
        <f>IF(Taula1[[#This Row],[Espai reservat Administració]]=2,BA965,0)</f>
        <v>0</v>
      </c>
      <c r="BH965" s="41"/>
      <c r="BI965" s="126">
        <f>IF(Taula1[[#This Row],[Grup justificat     (fer servir opcions de la llista desplegable)]]=1,1,0)</f>
        <v>0</v>
      </c>
      <c r="BJ965" s="126">
        <f>IF(Taula1[[#This Row],[Espai reservat Administració]]=1,1,0)</f>
        <v>0</v>
      </c>
      <c r="BK965" s="111"/>
      <c r="BL965" s="126">
        <f>IF(Taula1[[#This Row],[Grup justificat     (fer servir opcions de la llista desplegable)]]=2,1,0)</f>
        <v>0</v>
      </c>
      <c r="BM965" s="126">
        <f>IF(Taula1[[#This Row],[Espai reservat Administració]]=2,1,0)</f>
        <v>0</v>
      </c>
      <c r="BN965" s="73"/>
      <c r="BO965" s="73"/>
      <c r="BP965" s="73"/>
      <c r="BQ965" s="73"/>
      <c r="BR965" s="73"/>
      <c r="BS965" s="73"/>
      <c r="BT965" s="73"/>
      <c r="BU965" s="73"/>
      <c r="BV965" s="73"/>
      <c r="BW965" s="73"/>
      <c r="BX965" s="73"/>
      <c r="BY965" s="73"/>
      <c r="BZ965" s="73"/>
      <c r="CA965" s="73"/>
      <c r="CB965" s="73"/>
      <c r="CC965" s="73"/>
      <c r="CD965" s="73"/>
      <c r="CE965" s="73"/>
      <c r="CF965" s="73"/>
      <c r="CG965" s="63">
        <f t="shared" si="229"/>
        <v>0</v>
      </c>
      <c r="CH965" s="63">
        <f t="shared" si="230"/>
        <v>0</v>
      </c>
      <c r="CI965" s="73"/>
      <c r="CJ965" s="63">
        <f>IF(Taula1[[#This Row],[Tipus de contracte                                  (fer servir opcions de la llista desplegable)]]="Indefinit",1,0)</f>
        <v>0</v>
      </c>
      <c r="CK965" s="63">
        <f>IF(Taula1[[#This Row],[Tipus de contracte                                  (fer servir opcions de la llista desplegable)]]="Temporal, igual o superior a 6 mesos",1,0)</f>
        <v>0</v>
      </c>
      <c r="CL965" s="63">
        <f>IF(Taula1[[#This Row],[Tipus de contracte                                  (fer servir opcions de la llista desplegable)]]="Substitució per IT",1,0)</f>
        <v>0</v>
      </c>
      <c r="CM965" s="73"/>
      <c r="CN965" s="63">
        <f>IF(Taula1[[#This Row],[Relació llocs de treball]]&gt;=1,1,0)</f>
        <v>0</v>
      </c>
      <c r="CO965" s="73"/>
      <c r="CP965" s="63">
        <f>IF(Taula1[[#This Row],[Identitat de gènere                                                          (fer servir opcions de la llista desplegable)]]="Home",1,0)</f>
        <v>0</v>
      </c>
      <c r="CQ965" s="63">
        <f>IF(Taula1[[#This Row],[Identitat de gènere                                                          (fer servir opcions de la llista desplegable)]]="Dona",1,0)</f>
        <v>0</v>
      </c>
      <c r="CR965" s="63">
        <f>IF(Taula1[[#This Row],[Identitat de gènere                                                          (fer servir opcions de la llista desplegable)]]="No binari",1,0)</f>
        <v>0</v>
      </c>
      <c r="CS965" s="73"/>
      <c r="CT965" s="63">
        <f t="shared" si="224"/>
        <v>0</v>
      </c>
      <c r="CU965" s="64">
        <f t="shared" si="231"/>
        <v>0</v>
      </c>
      <c r="CW965" s="64">
        <f t="shared" si="232"/>
        <v>0</v>
      </c>
      <c r="CX965" s="64">
        <f t="shared" si="233"/>
        <v>0</v>
      </c>
      <c r="CY965" s="64">
        <f t="shared" si="234"/>
        <v>0</v>
      </c>
      <c r="CZ965" s="64">
        <f t="shared" si="235"/>
        <v>0</v>
      </c>
      <c r="DB965" s="64">
        <f t="shared" si="236"/>
        <v>0</v>
      </c>
      <c r="DC965" s="64">
        <f t="shared" si="237"/>
        <v>0</v>
      </c>
      <c r="DD965" s="64">
        <f t="shared" si="238"/>
        <v>0</v>
      </c>
      <c r="DE965" s="64">
        <f t="shared" si="239"/>
        <v>0</v>
      </c>
    </row>
    <row r="966" spans="2:109" x14ac:dyDescent="0.3">
      <c r="B966" s="167"/>
      <c r="C966" s="186"/>
      <c r="D966" s="2"/>
      <c r="E966" s="67"/>
      <c r="F966" s="5"/>
      <c r="G966" s="5"/>
      <c r="H966" s="187"/>
      <c r="I966" s="111" t="str">
        <f ca="1">IF(Taula1[[#This Row],[Data naixement (format dd/mm/aaaa)]]="","0",DATEDIF(Taula1[[#This Row],[Data naixement (format dd/mm/aaaa)]],TODAY(),"Y"))</f>
        <v>0</v>
      </c>
      <c r="J966" s="6"/>
      <c r="K966" s="6"/>
      <c r="L966" s="6"/>
      <c r="M966" s="6"/>
      <c r="N966" s="56"/>
      <c r="O966" s="56"/>
      <c r="P966" s="56"/>
      <c r="Q966" s="6"/>
      <c r="R966" s="7"/>
      <c r="S966" s="143">
        <f>Taula1[[#This Row],[Mesos naturals sencers treballats període justificat (01/01/2023 - 31/03/2023)]]</f>
        <v>0</v>
      </c>
      <c r="T966" s="194">
        <f>Taula1[[#This Row],[Dies treballats període justificat (01/01/2023 - 31/03/2023)              no comptabilitzats com a mes natural sencer]]</f>
        <v>0</v>
      </c>
      <c r="U966" s="12"/>
      <c r="V966" s="7"/>
      <c r="W966" s="188"/>
      <c r="X966" s="188"/>
      <c r="Y966" s="188"/>
      <c r="Z966" s="188"/>
      <c r="AA966" s="190"/>
      <c r="AB966" s="143">
        <f>Taula1[[#This Row],[Grup justificat     (fer servir opcions de la llista desplegable)]]</f>
        <v>0</v>
      </c>
      <c r="AC966" s="182"/>
      <c r="AD966" s="39"/>
      <c r="AE966" s="131">
        <f>ROUND((AF966/100)*756*Taula1[[#This Row],[Mesos naturals sencers treballats període justificat (01/01/2023 - 31/03/2023)]],2)</f>
        <v>0</v>
      </c>
      <c r="AF966" s="81">
        <f>Taula1[[#This Row],[% Jornada segons contracte
(no posar el símbol %) ]]-Taula1[[#This Row],[% Reducció salari per baix rendiment        (no posar el símbol %)]]</f>
        <v>0</v>
      </c>
      <c r="AG966" s="131">
        <f>ROUND((AH966/100)*24.8547945*Taula1[[#This Row],[Dies treballats període justificat (01/01/2023 - 31/03/2023)              no comptabilitzats com a mes natural sencer]],2)</f>
        <v>0</v>
      </c>
      <c r="AH966" s="79">
        <f>Taula1[[#This Row],[% Jornada segons contracte
(no posar el símbol %) ]]-Taula1[[#This Row],[% Reducció salari per baix rendiment        (no posar el símbol %)]]</f>
        <v>0</v>
      </c>
      <c r="AI966" s="131">
        <f t="shared" si="225"/>
        <v>0</v>
      </c>
      <c r="AJ966" s="39"/>
      <c r="AK966" s="131">
        <f>ROUND((AL966/100)*756*Taula1[[#This Row],[Espai reservat Administració  (mesos)]],2)</f>
        <v>0</v>
      </c>
      <c r="AL966" s="81">
        <f>Taula1[[#This Row],[% Jornada segons contracte
(no posar el símbol %) ]]-Taula1[[#This Row],[% Reducció salari per baix rendiment        (no posar el símbol %)]]</f>
        <v>0</v>
      </c>
      <c r="AM966" s="131">
        <f>ROUND((AN966/100)*24.8547945*Taula1[[#This Row],[Espai reservat Administració (dies)]],2)</f>
        <v>0</v>
      </c>
      <c r="AN966" s="79">
        <f>Taula1[[#This Row],[% Jornada segons contracte
(no posar el símbol %) ]]-Taula1[[#This Row],[% Reducció salari per baix rendiment        (no posar el símbol %)]]</f>
        <v>0</v>
      </c>
      <c r="AO966" s="131">
        <f t="shared" si="226"/>
        <v>0</v>
      </c>
      <c r="AP966" s="87"/>
      <c r="AQ966" s="137">
        <f>ROUND((AR966/100)*693*Taula1[[#This Row],[Mesos naturals sencers treballats període justificat (01/01/2023 - 31/03/2023)]],2)</f>
        <v>0</v>
      </c>
      <c r="AR966" s="90">
        <f>Taula1[[#This Row],[% Jornada segons contracte
(no posar el símbol %) ]]-Taula1[[#This Row],[% Reducció salari per baix rendiment        (no posar el símbol %)]]</f>
        <v>0</v>
      </c>
      <c r="AS966" s="137">
        <f>ROUND((AT966/100)*22.78356164*Taula1[[#This Row],[Dies treballats període justificat (01/01/2023 - 31/03/2023)              no comptabilitzats com a mes natural sencer]],2)</f>
        <v>0</v>
      </c>
      <c r="AT966" s="90">
        <f>Taula1[[#This Row],[% Jornada segons contracte
(no posar el símbol %) ]]-Taula1[[#This Row],[% Reducció salari per baix rendiment        (no posar el símbol %)]]</f>
        <v>0</v>
      </c>
      <c r="AU966" s="137">
        <f t="shared" si="227"/>
        <v>0</v>
      </c>
      <c r="AV966" s="87"/>
      <c r="AW966" s="136">
        <f>ROUND((AX966/100)*693*Taula1[[#This Row],[Espai reservat Administració  (mesos)]],2)</f>
        <v>0</v>
      </c>
      <c r="AX966" s="90">
        <f>Taula1[[#This Row],[% Jornada segons contracte
(no posar el símbol %) ]]-Taula1[[#This Row],[% Reducció salari per baix rendiment        (no posar el símbol %)]]</f>
        <v>0</v>
      </c>
      <c r="AY966" s="131">
        <f>ROUND((AZ966/100)*22.78356164*Taula1[[#This Row],[Espai reservat Administració (dies)]],2)</f>
        <v>0</v>
      </c>
      <c r="AZ966" s="81">
        <f>Taula1[[#This Row],[% Jornada segons contracte
(no posar el símbol %) ]]-Taula1[[#This Row],[% Reducció salari per baix rendiment        (no posar el símbol %)]]</f>
        <v>0</v>
      </c>
      <c r="BA966" s="82">
        <f t="shared" si="228"/>
        <v>0</v>
      </c>
      <c r="BB966" s="41"/>
      <c r="BC966" s="131">
        <f>IF(Taula1[[#This Row],[Grup justificat     (fer servir opcions de la llista desplegable)]]=1,AI966,0)</f>
        <v>0</v>
      </c>
      <c r="BD966" s="131">
        <f>IF(Taula1[[#This Row],[Grup justificat     (fer servir opcions de la llista desplegable)]]=2,AU966,0)</f>
        <v>0</v>
      </c>
      <c r="BE966" s="41"/>
      <c r="BF966" s="131">
        <f>IF(Taula1[[#This Row],[Espai reservat Administració]]=1,AO966,0)</f>
        <v>0</v>
      </c>
      <c r="BG966" s="82">
        <f>IF(Taula1[[#This Row],[Espai reservat Administració]]=2,BA966,0)</f>
        <v>0</v>
      </c>
      <c r="BH966" s="41"/>
      <c r="BI966" s="126">
        <f>IF(Taula1[[#This Row],[Grup justificat     (fer servir opcions de la llista desplegable)]]=1,1,0)</f>
        <v>0</v>
      </c>
      <c r="BJ966" s="126">
        <f>IF(Taula1[[#This Row],[Espai reservat Administració]]=1,1,0)</f>
        <v>0</v>
      </c>
      <c r="BK966" s="111"/>
      <c r="BL966" s="126">
        <f>IF(Taula1[[#This Row],[Grup justificat     (fer servir opcions de la llista desplegable)]]=2,1,0)</f>
        <v>0</v>
      </c>
      <c r="BM966" s="126">
        <f>IF(Taula1[[#This Row],[Espai reservat Administració]]=2,1,0)</f>
        <v>0</v>
      </c>
      <c r="BN966" s="73"/>
      <c r="BO966" s="73"/>
      <c r="BP966" s="73"/>
      <c r="BQ966" s="73"/>
      <c r="BR966" s="73"/>
      <c r="BS966" s="73"/>
      <c r="BT966" s="73"/>
      <c r="BU966" s="73"/>
      <c r="BV966" s="73"/>
      <c r="BW966" s="73"/>
      <c r="BX966" s="73"/>
      <c r="BY966" s="73"/>
      <c r="BZ966" s="73"/>
      <c r="CA966" s="73"/>
      <c r="CB966" s="73"/>
      <c r="CC966" s="73"/>
      <c r="CD966" s="73"/>
      <c r="CE966" s="73"/>
      <c r="CF966" s="73"/>
      <c r="CG966" s="63">
        <f t="shared" si="229"/>
        <v>0</v>
      </c>
      <c r="CH966" s="63">
        <f t="shared" si="230"/>
        <v>0</v>
      </c>
      <c r="CI966" s="73"/>
      <c r="CJ966" s="63">
        <f>IF(Taula1[[#This Row],[Tipus de contracte                                  (fer servir opcions de la llista desplegable)]]="Indefinit",1,0)</f>
        <v>0</v>
      </c>
      <c r="CK966" s="63">
        <f>IF(Taula1[[#This Row],[Tipus de contracte                                  (fer servir opcions de la llista desplegable)]]="Temporal, igual o superior a 6 mesos",1,0)</f>
        <v>0</v>
      </c>
      <c r="CL966" s="63">
        <f>IF(Taula1[[#This Row],[Tipus de contracte                                  (fer servir opcions de la llista desplegable)]]="Substitució per IT",1,0)</f>
        <v>0</v>
      </c>
      <c r="CM966" s="73"/>
      <c r="CN966" s="63">
        <f>IF(Taula1[[#This Row],[Relació llocs de treball]]&gt;=1,1,0)</f>
        <v>0</v>
      </c>
      <c r="CO966" s="73"/>
      <c r="CP966" s="63">
        <f>IF(Taula1[[#This Row],[Identitat de gènere                                                          (fer servir opcions de la llista desplegable)]]="Home",1,0)</f>
        <v>0</v>
      </c>
      <c r="CQ966" s="63">
        <f>IF(Taula1[[#This Row],[Identitat de gènere                                                          (fer servir opcions de la llista desplegable)]]="Dona",1,0)</f>
        <v>0</v>
      </c>
      <c r="CR966" s="63">
        <f>IF(Taula1[[#This Row],[Identitat de gènere                                                          (fer servir opcions de la llista desplegable)]]="No binari",1,0)</f>
        <v>0</v>
      </c>
      <c r="CS966" s="73"/>
      <c r="CT966" s="63">
        <f t="shared" si="224"/>
        <v>0</v>
      </c>
      <c r="CU966" s="64">
        <f t="shared" si="231"/>
        <v>0</v>
      </c>
      <c r="CW966" s="64">
        <f t="shared" si="232"/>
        <v>0</v>
      </c>
      <c r="CX966" s="64">
        <f t="shared" si="233"/>
        <v>0</v>
      </c>
      <c r="CY966" s="64">
        <f t="shared" si="234"/>
        <v>0</v>
      </c>
      <c r="CZ966" s="64">
        <f t="shared" si="235"/>
        <v>0</v>
      </c>
      <c r="DB966" s="64">
        <f t="shared" si="236"/>
        <v>0</v>
      </c>
      <c r="DC966" s="64">
        <f t="shared" si="237"/>
        <v>0</v>
      </c>
      <c r="DD966" s="64">
        <f t="shared" si="238"/>
        <v>0</v>
      </c>
      <c r="DE966" s="64">
        <f t="shared" si="239"/>
        <v>0</v>
      </c>
    </row>
    <row r="967" spans="2:109" x14ac:dyDescent="0.3">
      <c r="B967" s="167"/>
      <c r="C967" s="186"/>
      <c r="D967" s="2"/>
      <c r="E967" s="67"/>
      <c r="F967" s="5"/>
      <c r="G967" s="5"/>
      <c r="H967" s="187"/>
      <c r="I967" s="111" t="str">
        <f ca="1">IF(Taula1[[#This Row],[Data naixement (format dd/mm/aaaa)]]="","0",DATEDIF(Taula1[[#This Row],[Data naixement (format dd/mm/aaaa)]],TODAY(),"Y"))</f>
        <v>0</v>
      </c>
      <c r="J967" s="6"/>
      <c r="K967" s="6"/>
      <c r="L967" s="6"/>
      <c r="M967" s="6"/>
      <c r="N967" s="56"/>
      <c r="O967" s="56"/>
      <c r="P967" s="56"/>
      <c r="Q967" s="6"/>
      <c r="R967" s="7"/>
      <c r="S967" s="143">
        <f>Taula1[[#This Row],[Mesos naturals sencers treballats període justificat (01/01/2023 - 31/03/2023)]]</f>
        <v>0</v>
      </c>
      <c r="T967" s="194">
        <f>Taula1[[#This Row],[Dies treballats període justificat (01/01/2023 - 31/03/2023)              no comptabilitzats com a mes natural sencer]]</f>
        <v>0</v>
      </c>
      <c r="U967" s="12"/>
      <c r="V967" s="7"/>
      <c r="W967" s="188"/>
      <c r="X967" s="188"/>
      <c r="Y967" s="188"/>
      <c r="Z967" s="188"/>
      <c r="AA967" s="190"/>
      <c r="AB967" s="143">
        <f>Taula1[[#This Row],[Grup justificat     (fer servir opcions de la llista desplegable)]]</f>
        <v>0</v>
      </c>
      <c r="AC967" s="182"/>
      <c r="AD967" s="39"/>
      <c r="AE967" s="131">
        <f>ROUND((AF967/100)*756*Taula1[[#This Row],[Mesos naturals sencers treballats període justificat (01/01/2023 - 31/03/2023)]],2)</f>
        <v>0</v>
      </c>
      <c r="AF967" s="81">
        <f>Taula1[[#This Row],[% Jornada segons contracte
(no posar el símbol %) ]]-Taula1[[#This Row],[% Reducció salari per baix rendiment        (no posar el símbol %)]]</f>
        <v>0</v>
      </c>
      <c r="AG967" s="131">
        <f>ROUND((AH967/100)*24.8547945*Taula1[[#This Row],[Dies treballats període justificat (01/01/2023 - 31/03/2023)              no comptabilitzats com a mes natural sencer]],2)</f>
        <v>0</v>
      </c>
      <c r="AH967" s="79">
        <f>Taula1[[#This Row],[% Jornada segons contracte
(no posar el símbol %) ]]-Taula1[[#This Row],[% Reducció salari per baix rendiment        (no posar el símbol %)]]</f>
        <v>0</v>
      </c>
      <c r="AI967" s="131">
        <f t="shared" si="225"/>
        <v>0</v>
      </c>
      <c r="AJ967" s="39"/>
      <c r="AK967" s="131">
        <f>ROUND((AL967/100)*756*Taula1[[#This Row],[Espai reservat Administració  (mesos)]],2)</f>
        <v>0</v>
      </c>
      <c r="AL967" s="81">
        <f>Taula1[[#This Row],[% Jornada segons contracte
(no posar el símbol %) ]]-Taula1[[#This Row],[% Reducció salari per baix rendiment        (no posar el símbol %)]]</f>
        <v>0</v>
      </c>
      <c r="AM967" s="131">
        <f>ROUND((AN967/100)*24.8547945*Taula1[[#This Row],[Espai reservat Administració (dies)]],2)</f>
        <v>0</v>
      </c>
      <c r="AN967" s="79">
        <f>Taula1[[#This Row],[% Jornada segons contracte
(no posar el símbol %) ]]-Taula1[[#This Row],[% Reducció salari per baix rendiment        (no posar el símbol %)]]</f>
        <v>0</v>
      </c>
      <c r="AO967" s="131">
        <f t="shared" si="226"/>
        <v>0</v>
      </c>
      <c r="AP967" s="87"/>
      <c r="AQ967" s="137">
        <f>ROUND((AR967/100)*693*Taula1[[#This Row],[Mesos naturals sencers treballats període justificat (01/01/2023 - 31/03/2023)]],2)</f>
        <v>0</v>
      </c>
      <c r="AR967" s="90">
        <f>Taula1[[#This Row],[% Jornada segons contracte
(no posar el símbol %) ]]-Taula1[[#This Row],[% Reducció salari per baix rendiment        (no posar el símbol %)]]</f>
        <v>0</v>
      </c>
      <c r="AS967" s="137">
        <f>ROUND((AT967/100)*22.78356164*Taula1[[#This Row],[Dies treballats període justificat (01/01/2023 - 31/03/2023)              no comptabilitzats com a mes natural sencer]],2)</f>
        <v>0</v>
      </c>
      <c r="AT967" s="90">
        <f>Taula1[[#This Row],[% Jornada segons contracte
(no posar el símbol %) ]]-Taula1[[#This Row],[% Reducció salari per baix rendiment        (no posar el símbol %)]]</f>
        <v>0</v>
      </c>
      <c r="AU967" s="137">
        <f t="shared" si="227"/>
        <v>0</v>
      </c>
      <c r="AV967" s="87"/>
      <c r="AW967" s="136">
        <f>ROUND((AX967/100)*693*Taula1[[#This Row],[Espai reservat Administració  (mesos)]],2)</f>
        <v>0</v>
      </c>
      <c r="AX967" s="90">
        <f>Taula1[[#This Row],[% Jornada segons contracte
(no posar el símbol %) ]]-Taula1[[#This Row],[% Reducció salari per baix rendiment        (no posar el símbol %)]]</f>
        <v>0</v>
      </c>
      <c r="AY967" s="131">
        <f>ROUND((AZ967/100)*22.78356164*Taula1[[#This Row],[Espai reservat Administració (dies)]],2)</f>
        <v>0</v>
      </c>
      <c r="AZ967" s="81">
        <f>Taula1[[#This Row],[% Jornada segons contracte
(no posar el símbol %) ]]-Taula1[[#This Row],[% Reducció salari per baix rendiment        (no posar el símbol %)]]</f>
        <v>0</v>
      </c>
      <c r="BA967" s="82">
        <f t="shared" si="228"/>
        <v>0</v>
      </c>
      <c r="BB967" s="41"/>
      <c r="BC967" s="131">
        <f>IF(Taula1[[#This Row],[Grup justificat     (fer servir opcions de la llista desplegable)]]=1,AI967,0)</f>
        <v>0</v>
      </c>
      <c r="BD967" s="131">
        <f>IF(Taula1[[#This Row],[Grup justificat     (fer servir opcions de la llista desplegable)]]=2,AU967,0)</f>
        <v>0</v>
      </c>
      <c r="BE967" s="41"/>
      <c r="BF967" s="131">
        <f>IF(Taula1[[#This Row],[Espai reservat Administració]]=1,AO967,0)</f>
        <v>0</v>
      </c>
      <c r="BG967" s="82">
        <f>IF(Taula1[[#This Row],[Espai reservat Administració]]=2,BA967,0)</f>
        <v>0</v>
      </c>
      <c r="BH967" s="41"/>
      <c r="BI967" s="126">
        <f>IF(Taula1[[#This Row],[Grup justificat     (fer servir opcions de la llista desplegable)]]=1,1,0)</f>
        <v>0</v>
      </c>
      <c r="BJ967" s="126">
        <f>IF(Taula1[[#This Row],[Espai reservat Administració]]=1,1,0)</f>
        <v>0</v>
      </c>
      <c r="BK967" s="111"/>
      <c r="BL967" s="126">
        <f>IF(Taula1[[#This Row],[Grup justificat     (fer servir opcions de la llista desplegable)]]=2,1,0)</f>
        <v>0</v>
      </c>
      <c r="BM967" s="126">
        <f>IF(Taula1[[#This Row],[Espai reservat Administració]]=2,1,0)</f>
        <v>0</v>
      </c>
      <c r="BN967" s="73"/>
      <c r="BO967" s="73"/>
      <c r="BP967" s="73"/>
      <c r="BQ967" s="73"/>
      <c r="BR967" s="73"/>
      <c r="BS967" s="73"/>
      <c r="BT967" s="73"/>
      <c r="BU967" s="73"/>
      <c r="BV967" s="73"/>
      <c r="BW967" s="73"/>
      <c r="BX967" s="73"/>
      <c r="BY967" s="73"/>
      <c r="BZ967" s="73"/>
      <c r="CA967" s="73"/>
      <c r="CB967" s="73"/>
      <c r="CC967" s="73"/>
      <c r="CD967" s="73"/>
      <c r="CE967" s="73"/>
      <c r="CF967" s="73"/>
      <c r="CG967" s="63">
        <f t="shared" si="229"/>
        <v>0</v>
      </c>
      <c r="CH967" s="63">
        <f t="shared" si="230"/>
        <v>0</v>
      </c>
      <c r="CI967" s="73"/>
      <c r="CJ967" s="63">
        <f>IF(Taula1[[#This Row],[Tipus de contracte                                  (fer servir opcions de la llista desplegable)]]="Indefinit",1,0)</f>
        <v>0</v>
      </c>
      <c r="CK967" s="63">
        <f>IF(Taula1[[#This Row],[Tipus de contracte                                  (fer servir opcions de la llista desplegable)]]="Temporal, igual o superior a 6 mesos",1,0)</f>
        <v>0</v>
      </c>
      <c r="CL967" s="63">
        <f>IF(Taula1[[#This Row],[Tipus de contracte                                  (fer servir opcions de la llista desplegable)]]="Substitució per IT",1,0)</f>
        <v>0</v>
      </c>
      <c r="CM967" s="73"/>
      <c r="CN967" s="63">
        <f>IF(Taula1[[#This Row],[Relació llocs de treball]]&gt;=1,1,0)</f>
        <v>0</v>
      </c>
      <c r="CO967" s="73"/>
      <c r="CP967" s="63">
        <f>IF(Taula1[[#This Row],[Identitat de gènere                                                          (fer servir opcions de la llista desplegable)]]="Home",1,0)</f>
        <v>0</v>
      </c>
      <c r="CQ967" s="63">
        <f>IF(Taula1[[#This Row],[Identitat de gènere                                                          (fer servir opcions de la llista desplegable)]]="Dona",1,0)</f>
        <v>0</v>
      </c>
      <c r="CR967" s="63">
        <f>IF(Taula1[[#This Row],[Identitat de gènere                                                          (fer servir opcions de la llista desplegable)]]="No binari",1,0)</f>
        <v>0</v>
      </c>
      <c r="CS967" s="73"/>
      <c r="CT967" s="63">
        <f t="shared" ref="CT967:CT1030" si="240">IF(F967="Home",1,0)</f>
        <v>0</v>
      </c>
      <c r="CU967" s="64">
        <f t="shared" si="231"/>
        <v>0</v>
      </c>
      <c r="CW967" s="64">
        <f t="shared" si="232"/>
        <v>0</v>
      </c>
      <c r="CX967" s="64">
        <f t="shared" si="233"/>
        <v>0</v>
      </c>
      <c r="CY967" s="64">
        <f t="shared" si="234"/>
        <v>0</v>
      </c>
      <c r="CZ967" s="64">
        <f t="shared" si="235"/>
        <v>0</v>
      </c>
      <c r="DB967" s="64">
        <f t="shared" si="236"/>
        <v>0</v>
      </c>
      <c r="DC967" s="64">
        <f t="shared" si="237"/>
        <v>0</v>
      </c>
      <c r="DD967" s="64">
        <f t="shared" si="238"/>
        <v>0</v>
      </c>
      <c r="DE967" s="64">
        <f t="shared" si="239"/>
        <v>0</v>
      </c>
    </row>
    <row r="968" spans="2:109" x14ac:dyDescent="0.3">
      <c r="B968" s="167"/>
      <c r="C968" s="186"/>
      <c r="D968" s="2"/>
      <c r="E968" s="67"/>
      <c r="F968" s="5"/>
      <c r="G968" s="5"/>
      <c r="H968" s="187"/>
      <c r="I968" s="111" t="str">
        <f ca="1">IF(Taula1[[#This Row],[Data naixement (format dd/mm/aaaa)]]="","0",DATEDIF(Taula1[[#This Row],[Data naixement (format dd/mm/aaaa)]],TODAY(),"Y"))</f>
        <v>0</v>
      </c>
      <c r="J968" s="6"/>
      <c r="K968" s="6"/>
      <c r="L968" s="6"/>
      <c r="M968" s="6"/>
      <c r="N968" s="56"/>
      <c r="O968" s="56"/>
      <c r="P968" s="56"/>
      <c r="Q968" s="6"/>
      <c r="R968" s="7"/>
      <c r="S968" s="143">
        <f>Taula1[[#This Row],[Mesos naturals sencers treballats període justificat (01/01/2023 - 31/03/2023)]]</f>
        <v>0</v>
      </c>
      <c r="T968" s="194">
        <f>Taula1[[#This Row],[Dies treballats període justificat (01/01/2023 - 31/03/2023)              no comptabilitzats com a mes natural sencer]]</f>
        <v>0</v>
      </c>
      <c r="U968" s="12"/>
      <c r="V968" s="7"/>
      <c r="W968" s="188"/>
      <c r="X968" s="188"/>
      <c r="Y968" s="188"/>
      <c r="Z968" s="188"/>
      <c r="AA968" s="190"/>
      <c r="AB968" s="143">
        <f>Taula1[[#This Row],[Grup justificat     (fer servir opcions de la llista desplegable)]]</f>
        <v>0</v>
      </c>
      <c r="AC968" s="182"/>
      <c r="AD968" s="39"/>
      <c r="AE968" s="131">
        <f>ROUND((AF968/100)*756*Taula1[[#This Row],[Mesos naturals sencers treballats període justificat (01/01/2023 - 31/03/2023)]],2)</f>
        <v>0</v>
      </c>
      <c r="AF968" s="81">
        <f>Taula1[[#This Row],[% Jornada segons contracte
(no posar el símbol %) ]]-Taula1[[#This Row],[% Reducció salari per baix rendiment        (no posar el símbol %)]]</f>
        <v>0</v>
      </c>
      <c r="AG968" s="131">
        <f>ROUND((AH968/100)*24.8547945*Taula1[[#This Row],[Dies treballats període justificat (01/01/2023 - 31/03/2023)              no comptabilitzats com a mes natural sencer]],2)</f>
        <v>0</v>
      </c>
      <c r="AH968" s="79">
        <f>Taula1[[#This Row],[% Jornada segons contracte
(no posar el símbol %) ]]-Taula1[[#This Row],[% Reducció salari per baix rendiment        (no posar el símbol %)]]</f>
        <v>0</v>
      </c>
      <c r="AI968" s="131">
        <f t="shared" ref="AI968:AI1031" si="241">ROUND(AE968+AG968,2)</f>
        <v>0</v>
      </c>
      <c r="AJ968" s="39"/>
      <c r="AK968" s="131">
        <f>ROUND((AL968/100)*756*Taula1[[#This Row],[Espai reservat Administració  (mesos)]],2)</f>
        <v>0</v>
      </c>
      <c r="AL968" s="81">
        <f>Taula1[[#This Row],[% Jornada segons contracte
(no posar el símbol %) ]]-Taula1[[#This Row],[% Reducció salari per baix rendiment        (no posar el símbol %)]]</f>
        <v>0</v>
      </c>
      <c r="AM968" s="131">
        <f>ROUND((AN968/100)*24.8547945*Taula1[[#This Row],[Espai reservat Administració (dies)]],2)</f>
        <v>0</v>
      </c>
      <c r="AN968" s="79">
        <f>Taula1[[#This Row],[% Jornada segons contracte
(no posar el símbol %) ]]-Taula1[[#This Row],[% Reducció salari per baix rendiment        (no posar el símbol %)]]</f>
        <v>0</v>
      </c>
      <c r="AO968" s="131">
        <f t="shared" ref="AO968:AO1031" si="242">ROUND(AK968+AM968,2)</f>
        <v>0</v>
      </c>
      <c r="AP968" s="87"/>
      <c r="AQ968" s="137">
        <f>ROUND((AR968/100)*693*Taula1[[#This Row],[Mesos naturals sencers treballats període justificat (01/01/2023 - 31/03/2023)]],2)</f>
        <v>0</v>
      </c>
      <c r="AR968" s="90">
        <f>Taula1[[#This Row],[% Jornada segons contracte
(no posar el símbol %) ]]-Taula1[[#This Row],[% Reducció salari per baix rendiment        (no posar el símbol %)]]</f>
        <v>0</v>
      </c>
      <c r="AS968" s="137">
        <f>ROUND((AT968/100)*22.78356164*Taula1[[#This Row],[Dies treballats període justificat (01/01/2023 - 31/03/2023)              no comptabilitzats com a mes natural sencer]],2)</f>
        <v>0</v>
      </c>
      <c r="AT968" s="90">
        <f>Taula1[[#This Row],[% Jornada segons contracte
(no posar el símbol %) ]]-Taula1[[#This Row],[% Reducció salari per baix rendiment        (no posar el símbol %)]]</f>
        <v>0</v>
      </c>
      <c r="AU968" s="137">
        <f t="shared" ref="AU968:AU1031" si="243">ROUND(AQ968+AS968,2)</f>
        <v>0</v>
      </c>
      <c r="AV968" s="87"/>
      <c r="AW968" s="136">
        <f>ROUND((AX968/100)*693*Taula1[[#This Row],[Espai reservat Administració  (mesos)]],2)</f>
        <v>0</v>
      </c>
      <c r="AX968" s="90">
        <f>Taula1[[#This Row],[% Jornada segons contracte
(no posar el símbol %) ]]-Taula1[[#This Row],[% Reducció salari per baix rendiment        (no posar el símbol %)]]</f>
        <v>0</v>
      </c>
      <c r="AY968" s="131">
        <f>ROUND((AZ968/100)*22.78356164*Taula1[[#This Row],[Espai reservat Administració (dies)]],2)</f>
        <v>0</v>
      </c>
      <c r="AZ968" s="81">
        <f>Taula1[[#This Row],[% Jornada segons contracte
(no posar el símbol %) ]]-Taula1[[#This Row],[% Reducció salari per baix rendiment        (no posar el símbol %)]]</f>
        <v>0</v>
      </c>
      <c r="BA968" s="82">
        <f t="shared" ref="BA968:BA1031" si="244">ROUND(AW968+AY968,2)</f>
        <v>0</v>
      </c>
      <c r="BB968" s="41"/>
      <c r="BC968" s="131">
        <f>IF(Taula1[[#This Row],[Grup justificat     (fer servir opcions de la llista desplegable)]]=1,AI968,0)</f>
        <v>0</v>
      </c>
      <c r="BD968" s="131">
        <f>IF(Taula1[[#This Row],[Grup justificat     (fer servir opcions de la llista desplegable)]]=2,AU968,0)</f>
        <v>0</v>
      </c>
      <c r="BE968" s="41"/>
      <c r="BF968" s="131">
        <f>IF(Taula1[[#This Row],[Espai reservat Administració]]=1,AO968,0)</f>
        <v>0</v>
      </c>
      <c r="BG968" s="82">
        <f>IF(Taula1[[#This Row],[Espai reservat Administració]]=2,BA968,0)</f>
        <v>0</v>
      </c>
      <c r="BH968" s="41"/>
      <c r="BI968" s="126">
        <f>IF(Taula1[[#This Row],[Grup justificat     (fer servir opcions de la llista desplegable)]]=1,1,0)</f>
        <v>0</v>
      </c>
      <c r="BJ968" s="126">
        <f>IF(Taula1[[#This Row],[Espai reservat Administració]]=1,1,0)</f>
        <v>0</v>
      </c>
      <c r="BK968" s="111"/>
      <c r="BL968" s="126">
        <f>IF(Taula1[[#This Row],[Grup justificat     (fer servir opcions de la llista desplegable)]]=2,1,0)</f>
        <v>0</v>
      </c>
      <c r="BM968" s="126">
        <f>IF(Taula1[[#This Row],[Espai reservat Administració]]=2,1,0)</f>
        <v>0</v>
      </c>
      <c r="BN968" s="73"/>
      <c r="BO968" s="73"/>
      <c r="BP968" s="73"/>
      <c r="BQ968" s="73"/>
      <c r="BR968" s="73"/>
      <c r="BS968" s="73"/>
      <c r="BT968" s="73"/>
      <c r="BU968" s="73"/>
      <c r="BV968" s="73"/>
      <c r="BW968" s="73"/>
      <c r="BX968" s="73"/>
      <c r="BY968" s="73"/>
      <c r="BZ968" s="73"/>
      <c r="CA968" s="73"/>
      <c r="CB968" s="73"/>
      <c r="CC968" s="73"/>
      <c r="CD968" s="73"/>
      <c r="CE968" s="73"/>
      <c r="CF968" s="73"/>
      <c r="CG968" s="63">
        <f t="shared" ref="CG968:CG1031" si="245">IF(V968="Sí",1,0)</f>
        <v>0</v>
      </c>
      <c r="CH968" s="63">
        <f t="shared" ref="CH968:CH1031" si="246">IF(V968="No",1,0)</f>
        <v>0</v>
      </c>
      <c r="CI968" s="73"/>
      <c r="CJ968" s="63">
        <f>IF(Taula1[[#This Row],[Tipus de contracte                                  (fer servir opcions de la llista desplegable)]]="Indefinit",1,0)</f>
        <v>0</v>
      </c>
      <c r="CK968" s="63">
        <f>IF(Taula1[[#This Row],[Tipus de contracte                                  (fer servir opcions de la llista desplegable)]]="Temporal, igual o superior a 6 mesos",1,0)</f>
        <v>0</v>
      </c>
      <c r="CL968" s="63">
        <f>IF(Taula1[[#This Row],[Tipus de contracte                                  (fer servir opcions de la llista desplegable)]]="Substitució per IT",1,0)</f>
        <v>0</v>
      </c>
      <c r="CM968" s="73"/>
      <c r="CN968" s="63">
        <f>IF(Taula1[[#This Row],[Relació llocs de treball]]&gt;=1,1,0)</f>
        <v>0</v>
      </c>
      <c r="CO968" s="73"/>
      <c r="CP968" s="63">
        <f>IF(Taula1[[#This Row],[Identitat de gènere                                                          (fer servir opcions de la llista desplegable)]]="Home",1,0)</f>
        <v>0</v>
      </c>
      <c r="CQ968" s="63">
        <f>IF(Taula1[[#This Row],[Identitat de gènere                                                          (fer servir opcions de la llista desplegable)]]="Dona",1,0)</f>
        <v>0</v>
      </c>
      <c r="CR968" s="63">
        <f>IF(Taula1[[#This Row],[Identitat de gènere                                                          (fer servir opcions de la llista desplegable)]]="No binari",1,0)</f>
        <v>0</v>
      </c>
      <c r="CS968" s="73"/>
      <c r="CT968" s="63">
        <f t="shared" si="240"/>
        <v>0</v>
      </c>
      <c r="CU968" s="64">
        <f t="shared" ref="CU968:CU1031" si="247">IF(F968="Dona",1,0)</f>
        <v>0</v>
      </c>
      <c r="CW968" s="64">
        <f t="shared" ref="CW968:CW1031" si="248">IF(AA968=1,1,0)</f>
        <v>0</v>
      </c>
      <c r="CX968" s="64">
        <f t="shared" ref="CX968:CX1031" si="249">IF(AA968=2,1,0)</f>
        <v>0</v>
      </c>
      <c r="CY968" s="64">
        <f t="shared" ref="CY968:CY1031" si="250">IF(AA968=3,1,0)</f>
        <v>0</v>
      </c>
      <c r="CZ968" s="64">
        <f t="shared" ref="CZ968:CZ1031" si="251">IF(AA968=4,1,0)</f>
        <v>0</v>
      </c>
      <c r="DB968" s="64">
        <f t="shared" ref="DB968:DB1031" si="252">IF(AB968=1,1,0)</f>
        <v>0</v>
      </c>
      <c r="DC968" s="64">
        <f t="shared" ref="DC968:DC1031" si="253">IF(AB968=2,1,0)</f>
        <v>0</v>
      </c>
      <c r="DD968" s="64">
        <f t="shared" ref="DD968:DD1031" si="254">IF(AB968=3,1,0)</f>
        <v>0</v>
      </c>
      <c r="DE968" s="64">
        <f t="shared" ref="DE968:DE1031" si="255">IF(AB968=4,1,0)</f>
        <v>0</v>
      </c>
    </row>
    <row r="969" spans="2:109" x14ac:dyDescent="0.3">
      <c r="B969" s="167"/>
      <c r="C969" s="186"/>
      <c r="D969" s="2"/>
      <c r="E969" s="67"/>
      <c r="F969" s="5"/>
      <c r="G969" s="5"/>
      <c r="H969" s="187"/>
      <c r="I969" s="111" t="str">
        <f ca="1">IF(Taula1[[#This Row],[Data naixement (format dd/mm/aaaa)]]="","0",DATEDIF(Taula1[[#This Row],[Data naixement (format dd/mm/aaaa)]],TODAY(),"Y"))</f>
        <v>0</v>
      </c>
      <c r="J969" s="6"/>
      <c r="K969" s="6"/>
      <c r="L969" s="6"/>
      <c r="M969" s="6"/>
      <c r="N969" s="56"/>
      <c r="O969" s="56"/>
      <c r="P969" s="56"/>
      <c r="Q969" s="6"/>
      <c r="R969" s="7"/>
      <c r="S969" s="143">
        <f>Taula1[[#This Row],[Mesos naturals sencers treballats període justificat (01/01/2023 - 31/03/2023)]]</f>
        <v>0</v>
      </c>
      <c r="T969" s="194">
        <f>Taula1[[#This Row],[Dies treballats període justificat (01/01/2023 - 31/03/2023)              no comptabilitzats com a mes natural sencer]]</f>
        <v>0</v>
      </c>
      <c r="U969" s="12"/>
      <c r="V969" s="7"/>
      <c r="W969" s="188"/>
      <c r="X969" s="188"/>
      <c r="Y969" s="188"/>
      <c r="Z969" s="188"/>
      <c r="AA969" s="190"/>
      <c r="AB969" s="143">
        <f>Taula1[[#This Row],[Grup justificat     (fer servir opcions de la llista desplegable)]]</f>
        <v>0</v>
      </c>
      <c r="AC969" s="182"/>
      <c r="AD969" s="39"/>
      <c r="AE969" s="131">
        <f>ROUND((AF969/100)*756*Taula1[[#This Row],[Mesos naturals sencers treballats període justificat (01/01/2023 - 31/03/2023)]],2)</f>
        <v>0</v>
      </c>
      <c r="AF969" s="81">
        <f>Taula1[[#This Row],[% Jornada segons contracte
(no posar el símbol %) ]]-Taula1[[#This Row],[% Reducció salari per baix rendiment        (no posar el símbol %)]]</f>
        <v>0</v>
      </c>
      <c r="AG969" s="131">
        <f>ROUND((AH969/100)*24.8547945*Taula1[[#This Row],[Dies treballats període justificat (01/01/2023 - 31/03/2023)              no comptabilitzats com a mes natural sencer]],2)</f>
        <v>0</v>
      </c>
      <c r="AH969" s="79">
        <f>Taula1[[#This Row],[% Jornada segons contracte
(no posar el símbol %) ]]-Taula1[[#This Row],[% Reducció salari per baix rendiment        (no posar el símbol %)]]</f>
        <v>0</v>
      </c>
      <c r="AI969" s="131">
        <f t="shared" si="241"/>
        <v>0</v>
      </c>
      <c r="AJ969" s="39"/>
      <c r="AK969" s="131">
        <f>ROUND((AL969/100)*756*Taula1[[#This Row],[Espai reservat Administració  (mesos)]],2)</f>
        <v>0</v>
      </c>
      <c r="AL969" s="81">
        <f>Taula1[[#This Row],[% Jornada segons contracte
(no posar el símbol %) ]]-Taula1[[#This Row],[% Reducció salari per baix rendiment        (no posar el símbol %)]]</f>
        <v>0</v>
      </c>
      <c r="AM969" s="131">
        <f>ROUND((AN969/100)*24.8547945*Taula1[[#This Row],[Espai reservat Administració (dies)]],2)</f>
        <v>0</v>
      </c>
      <c r="AN969" s="79">
        <f>Taula1[[#This Row],[% Jornada segons contracte
(no posar el símbol %) ]]-Taula1[[#This Row],[% Reducció salari per baix rendiment        (no posar el símbol %)]]</f>
        <v>0</v>
      </c>
      <c r="AO969" s="131">
        <f t="shared" si="242"/>
        <v>0</v>
      </c>
      <c r="AP969" s="87"/>
      <c r="AQ969" s="137">
        <f>ROUND((AR969/100)*693*Taula1[[#This Row],[Mesos naturals sencers treballats període justificat (01/01/2023 - 31/03/2023)]],2)</f>
        <v>0</v>
      </c>
      <c r="AR969" s="90">
        <f>Taula1[[#This Row],[% Jornada segons contracte
(no posar el símbol %) ]]-Taula1[[#This Row],[% Reducció salari per baix rendiment        (no posar el símbol %)]]</f>
        <v>0</v>
      </c>
      <c r="AS969" s="137">
        <f>ROUND((AT969/100)*22.78356164*Taula1[[#This Row],[Dies treballats període justificat (01/01/2023 - 31/03/2023)              no comptabilitzats com a mes natural sencer]],2)</f>
        <v>0</v>
      </c>
      <c r="AT969" s="90">
        <f>Taula1[[#This Row],[% Jornada segons contracte
(no posar el símbol %) ]]-Taula1[[#This Row],[% Reducció salari per baix rendiment        (no posar el símbol %)]]</f>
        <v>0</v>
      </c>
      <c r="AU969" s="137">
        <f t="shared" si="243"/>
        <v>0</v>
      </c>
      <c r="AV969" s="87"/>
      <c r="AW969" s="136">
        <f>ROUND((AX969/100)*693*Taula1[[#This Row],[Espai reservat Administració  (mesos)]],2)</f>
        <v>0</v>
      </c>
      <c r="AX969" s="90">
        <f>Taula1[[#This Row],[% Jornada segons contracte
(no posar el símbol %) ]]-Taula1[[#This Row],[% Reducció salari per baix rendiment        (no posar el símbol %)]]</f>
        <v>0</v>
      </c>
      <c r="AY969" s="131">
        <f>ROUND((AZ969/100)*22.78356164*Taula1[[#This Row],[Espai reservat Administració (dies)]],2)</f>
        <v>0</v>
      </c>
      <c r="AZ969" s="81">
        <f>Taula1[[#This Row],[% Jornada segons contracte
(no posar el símbol %) ]]-Taula1[[#This Row],[% Reducció salari per baix rendiment        (no posar el símbol %)]]</f>
        <v>0</v>
      </c>
      <c r="BA969" s="82">
        <f t="shared" si="244"/>
        <v>0</v>
      </c>
      <c r="BB969" s="41"/>
      <c r="BC969" s="131">
        <f>IF(Taula1[[#This Row],[Grup justificat     (fer servir opcions de la llista desplegable)]]=1,AI969,0)</f>
        <v>0</v>
      </c>
      <c r="BD969" s="131">
        <f>IF(Taula1[[#This Row],[Grup justificat     (fer servir opcions de la llista desplegable)]]=2,AU969,0)</f>
        <v>0</v>
      </c>
      <c r="BE969" s="41"/>
      <c r="BF969" s="131">
        <f>IF(Taula1[[#This Row],[Espai reservat Administració]]=1,AO969,0)</f>
        <v>0</v>
      </c>
      <c r="BG969" s="82">
        <f>IF(Taula1[[#This Row],[Espai reservat Administració]]=2,BA969,0)</f>
        <v>0</v>
      </c>
      <c r="BH969" s="41"/>
      <c r="BI969" s="126">
        <f>IF(Taula1[[#This Row],[Grup justificat     (fer servir opcions de la llista desplegable)]]=1,1,0)</f>
        <v>0</v>
      </c>
      <c r="BJ969" s="126">
        <f>IF(Taula1[[#This Row],[Espai reservat Administració]]=1,1,0)</f>
        <v>0</v>
      </c>
      <c r="BK969" s="111"/>
      <c r="BL969" s="126">
        <f>IF(Taula1[[#This Row],[Grup justificat     (fer servir opcions de la llista desplegable)]]=2,1,0)</f>
        <v>0</v>
      </c>
      <c r="BM969" s="126">
        <f>IF(Taula1[[#This Row],[Espai reservat Administració]]=2,1,0)</f>
        <v>0</v>
      </c>
      <c r="BN969" s="73"/>
      <c r="BO969" s="73"/>
      <c r="BP969" s="73"/>
      <c r="BQ969" s="73"/>
      <c r="BR969" s="73"/>
      <c r="BS969" s="73"/>
      <c r="BT969" s="73"/>
      <c r="BU969" s="73"/>
      <c r="BV969" s="73"/>
      <c r="BW969" s="73"/>
      <c r="BX969" s="73"/>
      <c r="BY969" s="73"/>
      <c r="BZ969" s="73"/>
      <c r="CA969" s="73"/>
      <c r="CB969" s="73"/>
      <c r="CC969" s="73"/>
      <c r="CD969" s="73"/>
      <c r="CE969" s="73"/>
      <c r="CF969" s="73"/>
      <c r="CG969" s="63">
        <f t="shared" si="245"/>
        <v>0</v>
      </c>
      <c r="CH969" s="63">
        <f t="shared" si="246"/>
        <v>0</v>
      </c>
      <c r="CI969" s="73"/>
      <c r="CJ969" s="63">
        <f>IF(Taula1[[#This Row],[Tipus de contracte                                  (fer servir opcions de la llista desplegable)]]="Indefinit",1,0)</f>
        <v>0</v>
      </c>
      <c r="CK969" s="63">
        <f>IF(Taula1[[#This Row],[Tipus de contracte                                  (fer servir opcions de la llista desplegable)]]="Temporal, igual o superior a 6 mesos",1,0)</f>
        <v>0</v>
      </c>
      <c r="CL969" s="63">
        <f>IF(Taula1[[#This Row],[Tipus de contracte                                  (fer servir opcions de la llista desplegable)]]="Substitució per IT",1,0)</f>
        <v>0</v>
      </c>
      <c r="CM969" s="73"/>
      <c r="CN969" s="63">
        <f>IF(Taula1[[#This Row],[Relació llocs de treball]]&gt;=1,1,0)</f>
        <v>0</v>
      </c>
      <c r="CO969" s="73"/>
      <c r="CP969" s="63">
        <f>IF(Taula1[[#This Row],[Identitat de gènere                                                          (fer servir opcions de la llista desplegable)]]="Home",1,0)</f>
        <v>0</v>
      </c>
      <c r="CQ969" s="63">
        <f>IF(Taula1[[#This Row],[Identitat de gènere                                                          (fer servir opcions de la llista desplegable)]]="Dona",1,0)</f>
        <v>0</v>
      </c>
      <c r="CR969" s="63">
        <f>IF(Taula1[[#This Row],[Identitat de gènere                                                          (fer servir opcions de la llista desplegable)]]="No binari",1,0)</f>
        <v>0</v>
      </c>
      <c r="CS969" s="73"/>
      <c r="CT969" s="63">
        <f t="shared" si="240"/>
        <v>0</v>
      </c>
      <c r="CU969" s="64">
        <f t="shared" si="247"/>
        <v>0</v>
      </c>
      <c r="CW969" s="64">
        <f t="shared" si="248"/>
        <v>0</v>
      </c>
      <c r="CX969" s="64">
        <f t="shared" si="249"/>
        <v>0</v>
      </c>
      <c r="CY969" s="64">
        <f t="shared" si="250"/>
        <v>0</v>
      </c>
      <c r="CZ969" s="64">
        <f t="shared" si="251"/>
        <v>0</v>
      </c>
      <c r="DB969" s="64">
        <f t="shared" si="252"/>
        <v>0</v>
      </c>
      <c r="DC969" s="64">
        <f t="shared" si="253"/>
        <v>0</v>
      </c>
      <c r="DD969" s="64">
        <f t="shared" si="254"/>
        <v>0</v>
      </c>
      <c r="DE969" s="64">
        <f t="shared" si="255"/>
        <v>0</v>
      </c>
    </row>
    <row r="970" spans="2:109" x14ac:dyDescent="0.3">
      <c r="B970" s="167"/>
      <c r="C970" s="186"/>
      <c r="D970" s="2"/>
      <c r="E970" s="67"/>
      <c r="F970" s="5"/>
      <c r="G970" s="5"/>
      <c r="H970" s="187"/>
      <c r="I970" s="111" t="str">
        <f ca="1">IF(Taula1[[#This Row],[Data naixement (format dd/mm/aaaa)]]="","0",DATEDIF(Taula1[[#This Row],[Data naixement (format dd/mm/aaaa)]],TODAY(),"Y"))</f>
        <v>0</v>
      </c>
      <c r="J970" s="6"/>
      <c r="K970" s="6"/>
      <c r="L970" s="6"/>
      <c r="M970" s="6"/>
      <c r="N970" s="56"/>
      <c r="O970" s="56"/>
      <c r="P970" s="56"/>
      <c r="Q970" s="6"/>
      <c r="R970" s="7"/>
      <c r="S970" s="143">
        <f>Taula1[[#This Row],[Mesos naturals sencers treballats període justificat (01/01/2023 - 31/03/2023)]]</f>
        <v>0</v>
      </c>
      <c r="T970" s="194">
        <f>Taula1[[#This Row],[Dies treballats període justificat (01/01/2023 - 31/03/2023)              no comptabilitzats com a mes natural sencer]]</f>
        <v>0</v>
      </c>
      <c r="U970" s="12"/>
      <c r="V970" s="7"/>
      <c r="W970" s="188"/>
      <c r="X970" s="188"/>
      <c r="Y970" s="188"/>
      <c r="Z970" s="188"/>
      <c r="AA970" s="190"/>
      <c r="AB970" s="143">
        <f>Taula1[[#This Row],[Grup justificat     (fer servir opcions de la llista desplegable)]]</f>
        <v>0</v>
      </c>
      <c r="AC970" s="182"/>
      <c r="AD970" s="39"/>
      <c r="AE970" s="131">
        <f>ROUND((AF970/100)*756*Taula1[[#This Row],[Mesos naturals sencers treballats període justificat (01/01/2023 - 31/03/2023)]],2)</f>
        <v>0</v>
      </c>
      <c r="AF970" s="81">
        <f>Taula1[[#This Row],[% Jornada segons contracte
(no posar el símbol %) ]]-Taula1[[#This Row],[% Reducció salari per baix rendiment        (no posar el símbol %)]]</f>
        <v>0</v>
      </c>
      <c r="AG970" s="131">
        <f>ROUND((AH970/100)*24.8547945*Taula1[[#This Row],[Dies treballats període justificat (01/01/2023 - 31/03/2023)              no comptabilitzats com a mes natural sencer]],2)</f>
        <v>0</v>
      </c>
      <c r="AH970" s="79">
        <f>Taula1[[#This Row],[% Jornada segons contracte
(no posar el símbol %) ]]-Taula1[[#This Row],[% Reducció salari per baix rendiment        (no posar el símbol %)]]</f>
        <v>0</v>
      </c>
      <c r="AI970" s="131">
        <f t="shared" si="241"/>
        <v>0</v>
      </c>
      <c r="AJ970" s="39"/>
      <c r="AK970" s="131">
        <f>ROUND((AL970/100)*756*Taula1[[#This Row],[Espai reservat Administració  (mesos)]],2)</f>
        <v>0</v>
      </c>
      <c r="AL970" s="81">
        <f>Taula1[[#This Row],[% Jornada segons contracte
(no posar el símbol %) ]]-Taula1[[#This Row],[% Reducció salari per baix rendiment        (no posar el símbol %)]]</f>
        <v>0</v>
      </c>
      <c r="AM970" s="131">
        <f>ROUND((AN970/100)*24.8547945*Taula1[[#This Row],[Espai reservat Administració (dies)]],2)</f>
        <v>0</v>
      </c>
      <c r="AN970" s="79">
        <f>Taula1[[#This Row],[% Jornada segons contracte
(no posar el símbol %) ]]-Taula1[[#This Row],[% Reducció salari per baix rendiment        (no posar el símbol %)]]</f>
        <v>0</v>
      </c>
      <c r="AO970" s="131">
        <f t="shared" si="242"/>
        <v>0</v>
      </c>
      <c r="AP970" s="87"/>
      <c r="AQ970" s="137">
        <f>ROUND((AR970/100)*693*Taula1[[#This Row],[Mesos naturals sencers treballats període justificat (01/01/2023 - 31/03/2023)]],2)</f>
        <v>0</v>
      </c>
      <c r="AR970" s="90">
        <f>Taula1[[#This Row],[% Jornada segons contracte
(no posar el símbol %) ]]-Taula1[[#This Row],[% Reducció salari per baix rendiment        (no posar el símbol %)]]</f>
        <v>0</v>
      </c>
      <c r="AS970" s="137">
        <f>ROUND((AT970/100)*22.78356164*Taula1[[#This Row],[Dies treballats període justificat (01/01/2023 - 31/03/2023)              no comptabilitzats com a mes natural sencer]],2)</f>
        <v>0</v>
      </c>
      <c r="AT970" s="90">
        <f>Taula1[[#This Row],[% Jornada segons contracte
(no posar el símbol %) ]]-Taula1[[#This Row],[% Reducció salari per baix rendiment        (no posar el símbol %)]]</f>
        <v>0</v>
      </c>
      <c r="AU970" s="137">
        <f t="shared" si="243"/>
        <v>0</v>
      </c>
      <c r="AV970" s="87"/>
      <c r="AW970" s="136">
        <f>ROUND((AX970/100)*693*Taula1[[#This Row],[Espai reservat Administració  (mesos)]],2)</f>
        <v>0</v>
      </c>
      <c r="AX970" s="90">
        <f>Taula1[[#This Row],[% Jornada segons contracte
(no posar el símbol %) ]]-Taula1[[#This Row],[% Reducció salari per baix rendiment        (no posar el símbol %)]]</f>
        <v>0</v>
      </c>
      <c r="AY970" s="131">
        <f>ROUND((AZ970/100)*22.78356164*Taula1[[#This Row],[Espai reservat Administració (dies)]],2)</f>
        <v>0</v>
      </c>
      <c r="AZ970" s="81">
        <f>Taula1[[#This Row],[% Jornada segons contracte
(no posar el símbol %) ]]-Taula1[[#This Row],[% Reducció salari per baix rendiment        (no posar el símbol %)]]</f>
        <v>0</v>
      </c>
      <c r="BA970" s="82">
        <f t="shared" si="244"/>
        <v>0</v>
      </c>
      <c r="BB970" s="41"/>
      <c r="BC970" s="131">
        <f>IF(Taula1[[#This Row],[Grup justificat     (fer servir opcions de la llista desplegable)]]=1,AI970,0)</f>
        <v>0</v>
      </c>
      <c r="BD970" s="131">
        <f>IF(Taula1[[#This Row],[Grup justificat     (fer servir opcions de la llista desplegable)]]=2,AU970,0)</f>
        <v>0</v>
      </c>
      <c r="BE970" s="41"/>
      <c r="BF970" s="131">
        <f>IF(Taula1[[#This Row],[Espai reservat Administració]]=1,AO970,0)</f>
        <v>0</v>
      </c>
      <c r="BG970" s="82">
        <f>IF(Taula1[[#This Row],[Espai reservat Administració]]=2,BA970,0)</f>
        <v>0</v>
      </c>
      <c r="BH970" s="41"/>
      <c r="BI970" s="126">
        <f>IF(Taula1[[#This Row],[Grup justificat     (fer servir opcions de la llista desplegable)]]=1,1,0)</f>
        <v>0</v>
      </c>
      <c r="BJ970" s="126">
        <f>IF(Taula1[[#This Row],[Espai reservat Administració]]=1,1,0)</f>
        <v>0</v>
      </c>
      <c r="BK970" s="111"/>
      <c r="BL970" s="126">
        <f>IF(Taula1[[#This Row],[Grup justificat     (fer servir opcions de la llista desplegable)]]=2,1,0)</f>
        <v>0</v>
      </c>
      <c r="BM970" s="126">
        <f>IF(Taula1[[#This Row],[Espai reservat Administració]]=2,1,0)</f>
        <v>0</v>
      </c>
      <c r="BN970" s="73"/>
      <c r="BO970" s="73"/>
      <c r="BP970" s="73"/>
      <c r="BQ970" s="73"/>
      <c r="BR970" s="73"/>
      <c r="BS970" s="73"/>
      <c r="BT970" s="73"/>
      <c r="BU970" s="73"/>
      <c r="BV970" s="73"/>
      <c r="BW970" s="73"/>
      <c r="BX970" s="73"/>
      <c r="BY970" s="73"/>
      <c r="BZ970" s="73"/>
      <c r="CA970" s="73"/>
      <c r="CB970" s="73"/>
      <c r="CC970" s="73"/>
      <c r="CD970" s="73"/>
      <c r="CE970" s="73"/>
      <c r="CF970" s="73"/>
      <c r="CG970" s="63">
        <f t="shared" si="245"/>
        <v>0</v>
      </c>
      <c r="CH970" s="63">
        <f t="shared" si="246"/>
        <v>0</v>
      </c>
      <c r="CI970" s="73"/>
      <c r="CJ970" s="63">
        <f>IF(Taula1[[#This Row],[Tipus de contracte                                  (fer servir opcions de la llista desplegable)]]="Indefinit",1,0)</f>
        <v>0</v>
      </c>
      <c r="CK970" s="63">
        <f>IF(Taula1[[#This Row],[Tipus de contracte                                  (fer servir opcions de la llista desplegable)]]="Temporal, igual o superior a 6 mesos",1,0)</f>
        <v>0</v>
      </c>
      <c r="CL970" s="63">
        <f>IF(Taula1[[#This Row],[Tipus de contracte                                  (fer servir opcions de la llista desplegable)]]="Substitució per IT",1,0)</f>
        <v>0</v>
      </c>
      <c r="CM970" s="73"/>
      <c r="CN970" s="63">
        <f>IF(Taula1[[#This Row],[Relació llocs de treball]]&gt;=1,1,0)</f>
        <v>0</v>
      </c>
      <c r="CO970" s="73"/>
      <c r="CP970" s="63">
        <f>IF(Taula1[[#This Row],[Identitat de gènere                                                          (fer servir opcions de la llista desplegable)]]="Home",1,0)</f>
        <v>0</v>
      </c>
      <c r="CQ970" s="63">
        <f>IF(Taula1[[#This Row],[Identitat de gènere                                                          (fer servir opcions de la llista desplegable)]]="Dona",1,0)</f>
        <v>0</v>
      </c>
      <c r="CR970" s="63">
        <f>IF(Taula1[[#This Row],[Identitat de gènere                                                          (fer servir opcions de la llista desplegable)]]="No binari",1,0)</f>
        <v>0</v>
      </c>
      <c r="CS970" s="73"/>
      <c r="CT970" s="63">
        <f t="shared" si="240"/>
        <v>0</v>
      </c>
      <c r="CU970" s="64">
        <f t="shared" si="247"/>
        <v>0</v>
      </c>
      <c r="CW970" s="64">
        <f t="shared" si="248"/>
        <v>0</v>
      </c>
      <c r="CX970" s="64">
        <f t="shared" si="249"/>
        <v>0</v>
      </c>
      <c r="CY970" s="64">
        <f t="shared" si="250"/>
        <v>0</v>
      </c>
      <c r="CZ970" s="64">
        <f t="shared" si="251"/>
        <v>0</v>
      </c>
      <c r="DB970" s="64">
        <f t="shared" si="252"/>
        <v>0</v>
      </c>
      <c r="DC970" s="64">
        <f t="shared" si="253"/>
        <v>0</v>
      </c>
      <c r="DD970" s="64">
        <f t="shared" si="254"/>
        <v>0</v>
      </c>
      <c r="DE970" s="64">
        <f t="shared" si="255"/>
        <v>0</v>
      </c>
    </row>
    <row r="971" spans="2:109" x14ac:dyDescent="0.3">
      <c r="B971" s="167"/>
      <c r="C971" s="186"/>
      <c r="D971" s="2"/>
      <c r="E971" s="67"/>
      <c r="F971" s="5"/>
      <c r="G971" s="5"/>
      <c r="H971" s="187"/>
      <c r="I971" s="111" t="str">
        <f ca="1">IF(Taula1[[#This Row],[Data naixement (format dd/mm/aaaa)]]="","0",DATEDIF(Taula1[[#This Row],[Data naixement (format dd/mm/aaaa)]],TODAY(),"Y"))</f>
        <v>0</v>
      </c>
      <c r="J971" s="6"/>
      <c r="K971" s="6"/>
      <c r="L971" s="6"/>
      <c r="M971" s="6"/>
      <c r="N971" s="56"/>
      <c r="O971" s="56"/>
      <c r="P971" s="56"/>
      <c r="Q971" s="6"/>
      <c r="R971" s="7"/>
      <c r="S971" s="143">
        <f>Taula1[[#This Row],[Mesos naturals sencers treballats període justificat (01/01/2023 - 31/03/2023)]]</f>
        <v>0</v>
      </c>
      <c r="T971" s="194">
        <f>Taula1[[#This Row],[Dies treballats període justificat (01/01/2023 - 31/03/2023)              no comptabilitzats com a mes natural sencer]]</f>
        <v>0</v>
      </c>
      <c r="U971" s="12"/>
      <c r="V971" s="7"/>
      <c r="W971" s="188"/>
      <c r="X971" s="188"/>
      <c r="Y971" s="188"/>
      <c r="Z971" s="188"/>
      <c r="AA971" s="190"/>
      <c r="AB971" s="143">
        <f>Taula1[[#This Row],[Grup justificat     (fer servir opcions de la llista desplegable)]]</f>
        <v>0</v>
      </c>
      <c r="AC971" s="182"/>
      <c r="AD971" s="39"/>
      <c r="AE971" s="131">
        <f>ROUND((AF971/100)*756*Taula1[[#This Row],[Mesos naturals sencers treballats període justificat (01/01/2023 - 31/03/2023)]],2)</f>
        <v>0</v>
      </c>
      <c r="AF971" s="81">
        <f>Taula1[[#This Row],[% Jornada segons contracte
(no posar el símbol %) ]]-Taula1[[#This Row],[% Reducció salari per baix rendiment        (no posar el símbol %)]]</f>
        <v>0</v>
      </c>
      <c r="AG971" s="131">
        <f>ROUND((AH971/100)*24.8547945*Taula1[[#This Row],[Dies treballats període justificat (01/01/2023 - 31/03/2023)              no comptabilitzats com a mes natural sencer]],2)</f>
        <v>0</v>
      </c>
      <c r="AH971" s="79">
        <f>Taula1[[#This Row],[% Jornada segons contracte
(no posar el símbol %) ]]-Taula1[[#This Row],[% Reducció salari per baix rendiment        (no posar el símbol %)]]</f>
        <v>0</v>
      </c>
      <c r="AI971" s="131">
        <f t="shared" si="241"/>
        <v>0</v>
      </c>
      <c r="AJ971" s="39"/>
      <c r="AK971" s="131">
        <f>ROUND((AL971/100)*756*Taula1[[#This Row],[Espai reservat Administració  (mesos)]],2)</f>
        <v>0</v>
      </c>
      <c r="AL971" s="81">
        <f>Taula1[[#This Row],[% Jornada segons contracte
(no posar el símbol %) ]]-Taula1[[#This Row],[% Reducció salari per baix rendiment        (no posar el símbol %)]]</f>
        <v>0</v>
      </c>
      <c r="AM971" s="131">
        <f>ROUND((AN971/100)*24.8547945*Taula1[[#This Row],[Espai reservat Administració (dies)]],2)</f>
        <v>0</v>
      </c>
      <c r="AN971" s="79">
        <f>Taula1[[#This Row],[% Jornada segons contracte
(no posar el símbol %) ]]-Taula1[[#This Row],[% Reducció salari per baix rendiment        (no posar el símbol %)]]</f>
        <v>0</v>
      </c>
      <c r="AO971" s="131">
        <f t="shared" si="242"/>
        <v>0</v>
      </c>
      <c r="AP971" s="87"/>
      <c r="AQ971" s="137">
        <f>ROUND((AR971/100)*693*Taula1[[#This Row],[Mesos naturals sencers treballats període justificat (01/01/2023 - 31/03/2023)]],2)</f>
        <v>0</v>
      </c>
      <c r="AR971" s="90">
        <f>Taula1[[#This Row],[% Jornada segons contracte
(no posar el símbol %) ]]-Taula1[[#This Row],[% Reducció salari per baix rendiment        (no posar el símbol %)]]</f>
        <v>0</v>
      </c>
      <c r="AS971" s="137">
        <f>ROUND((AT971/100)*22.78356164*Taula1[[#This Row],[Dies treballats període justificat (01/01/2023 - 31/03/2023)              no comptabilitzats com a mes natural sencer]],2)</f>
        <v>0</v>
      </c>
      <c r="AT971" s="90">
        <f>Taula1[[#This Row],[% Jornada segons contracte
(no posar el símbol %) ]]-Taula1[[#This Row],[% Reducció salari per baix rendiment        (no posar el símbol %)]]</f>
        <v>0</v>
      </c>
      <c r="AU971" s="137">
        <f t="shared" si="243"/>
        <v>0</v>
      </c>
      <c r="AV971" s="87"/>
      <c r="AW971" s="136">
        <f>ROUND((AX971/100)*693*Taula1[[#This Row],[Espai reservat Administració  (mesos)]],2)</f>
        <v>0</v>
      </c>
      <c r="AX971" s="90">
        <f>Taula1[[#This Row],[% Jornada segons contracte
(no posar el símbol %) ]]-Taula1[[#This Row],[% Reducció salari per baix rendiment        (no posar el símbol %)]]</f>
        <v>0</v>
      </c>
      <c r="AY971" s="131">
        <f>ROUND((AZ971/100)*22.78356164*Taula1[[#This Row],[Espai reservat Administració (dies)]],2)</f>
        <v>0</v>
      </c>
      <c r="AZ971" s="81">
        <f>Taula1[[#This Row],[% Jornada segons contracte
(no posar el símbol %) ]]-Taula1[[#This Row],[% Reducció salari per baix rendiment        (no posar el símbol %)]]</f>
        <v>0</v>
      </c>
      <c r="BA971" s="82">
        <f t="shared" si="244"/>
        <v>0</v>
      </c>
      <c r="BB971" s="41"/>
      <c r="BC971" s="131">
        <f>IF(Taula1[[#This Row],[Grup justificat     (fer servir opcions de la llista desplegable)]]=1,AI971,0)</f>
        <v>0</v>
      </c>
      <c r="BD971" s="131">
        <f>IF(Taula1[[#This Row],[Grup justificat     (fer servir opcions de la llista desplegable)]]=2,AU971,0)</f>
        <v>0</v>
      </c>
      <c r="BE971" s="41"/>
      <c r="BF971" s="131">
        <f>IF(Taula1[[#This Row],[Espai reservat Administració]]=1,AO971,0)</f>
        <v>0</v>
      </c>
      <c r="BG971" s="82">
        <f>IF(Taula1[[#This Row],[Espai reservat Administració]]=2,BA971,0)</f>
        <v>0</v>
      </c>
      <c r="BH971" s="41"/>
      <c r="BI971" s="126">
        <f>IF(Taula1[[#This Row],[Grup justificat     (fer servir opcions de la llista desplegable)]]=1,1,0)</f>
        <v>0</v>
      </c>
      <c r="BJ971" s="126">
        <f>IF(Taula1[[#This Row],[Espai reservat Administració]]=1,1,0)</f>
        <v>0</v>
      </c>
      <c r="BK971" s="111"/>
      <c r="BL971" s="126">
        <f>IF(Taula1[[#This Row],[Grup justificat     (fer servir opcions de la llista desplegable)]]=2,1,0)</f>
        <v>0</v>
      </c>
      <c r="BM971" s="126">
        <f>IF(Taula1[[#This Row],[Espai reservat Administració]]=2,1,0)</f>
        <v>0</v>
      </c>
      <c r="BN971" s="73"/>
      <c r="BO971" s="73"/>
      <c r="BP971" s="73"/>
      <c r="BQ971" s="73"/>
      <c r="BR971" s="73"/>
      <c r="BS971" s="73"/>
      <c r="BT971" s="73"/>
      <c r="BU971" s="73"/>
      <c r="BV971" s="73"/>
      <c r="BW971" s="73"/>
      <c r="BX971" s="73"/>
      <c r="BY971" s="73"/>
      <c r="BZ971" s="73"/>
      <c r="CA971" s="73"/>
      <c r="CB971" s="73"/>
      <c r="CC971" s="73"/>
      <c r="CD971" s="73"/>
      <c r="CE971" s="73"/>
      <c r="CF971" s="73"/>
      <c r="CG971" s="63">
        <f t="shared" si="245"/>
        <v>0</v>
      </c>
      <c r="CH971" s="63">
        <f t="shared" si="246"/>
        <v>0</v>
      </c>
      <c r="CI971" s="73"/>
      <c r="CJ971" s="63">
        <f>IF(Taula1[[#This Row],[Tipus de contracte                                  (fer servir opcions de la llista desplegable)]]="Indefinit",1,0)</f>
        <v>0</v>
      </c>
      <c r="CK971" s="63">
        <f>IF(Taula1[[#This Row],[Tipus de contracte                                  (fer servir opcions de la llista desplegable)]]="Temporal, igual o superior a 6 mesos",1,0)</f>
        <v>0</v>
      </c>
      <c r="CL971" s="63">
        <f>IF(Taula1[[#This Row],[Tipus de contracte                                  (fer servir opcions de la llista desplegable)]]="Substitució per IT",1,0)</f>
        <v>0</v>
      </c>
      <c r="CM971" s="73"/>
      <c r="CN971" s="63">
        <f>IF(Taula1[[#This Row],[Relació llocs de treball]]&gt;=1,1,0)</f>
        <v>0</v>
      </c>
      <c r="CO971" s="73"/>
      <c r="CP971" s="63">
        <f>IF(Taula1[[#This Row],[Identitat de gènere                                                          (fer servir opcions de la llista desplegable)]]="Home",1,0)</f>
        <v>0</v>
      </c>
      <c r="CQ971" s="63">
        <f>IF(Taula1[[#This Row],[Identitat de gènere                                                          (fer servir opcions de la llista desplegable)]]="Dona",1,0)</f>
        <v>0</v>
      </c>
      <c r="CR971" s="63">
        <f>IF(Taula1[[#This Row],[Identitat de gènere                                                          (fer servir opcions de la llista desplegable)]]="No binari",1,0)</f>
        <v>0</v>
      </c>
      <c r="CS971" s="73"/>
      <c r="CT971" s="63">
        <f t="shared" si="240"/>
        <v>0</v>
      </c>
      <c r="CU971" s="64">
        <f t="shared" si="247"/>
        <v>0</v>
      </c>
      <c r="CW971" s="64">
        <f t="shared" si="248"/>
        <v>0</v>
      </c>
      <c r="CX971" s="64">
        <f t="shared" si="249"/>
        <v>0</v>
      </c>
      <c r="CY971" s="64">
        <f t="shared" si="250"/>
        <v>0</v>
      </c>
      <c r="CZ971" s="64">
        <f t="shared" si="251"/>
        <v>0</v>
      </c>
      <c r="DB971" s="64">
        <f t="shared" si="252"/>
        <v>0</v>
      </c>
      <c r="DC971" s="64">
        <f t="shared" si="253"/>
        <v>0</v>
      </c>
      <c r="DD971" s="64">
        <f t="shared" si="254"/>
        <v>0</v>
      </c>
      <c r="DE971" s="64">
        <f t="shared" si="255"/>
        <v>0</v>
      </c>
    </row>
    <row r="972" spans="2:109" x14ac:dyDescent="0.3">
      <c r="B972" s="167"/>
      <c r="C972" s="186"/>
      <c r="D972" s="2"/>
      <c r="E972" s="67"/>
      <c r="F972" s="5"/>
      <c r="G972" s="5"/>
      <c r="H972" s="187"/>
      <c r="I972" s="111" t="str">
        <f ca="1">IF(Taula1[[#This Row],[Data naixement (format dd/mm/aaaa)]]="","0",DATEDIF(Taula1[[#This Row],[Data naixement (format dd/mm/aaaa)]],TODAY(),"Y"))</f>
        <v>0</v>
      </c>
      <c r="J972" s="6"/>
      <c r="K972" s="6"/>
      <c r="L972" s="6"/>
      <c r="M972" s="6"/>
      <c r="N972" s="56"/>
      <c r="O972" s="56"/>
      <c r="P972" s="56"/>
      <c r="Q972" s="6"/>
      <c r="R972" s="7"/>
      <c r="S972" s="143">
        <f>Taula1[[#This Row],[Mesos naturals sencers treballats període justificat (01/01/2023 - 31/03/2023)]]</f>
        <v>0</v>
      </c>
      <c r="T972" s="194">
        <f>Taula1[[#This Row],[Dies treballats període justificat (01/01/2023 - 31/03/2023)              no comptabilitzats com a mes natural sencer]]</f>
        <v>0</v>
      </c>
      <c r="U972" s="12"/>
      <c r="V972" s="7"/>
      <c r="W972" s="188"/>
      <c r="X972" s="188"/>
      <c r="Y972" s="188"/>
      <c r="Z972" s="188"/>
      <c r="AA972" s="190"/>
      <c r="AB972" s="143">
        <f>Taula1[[#This Row],[Grup justificat     (fer servir opcions de la llista desplegable)]]</f>
        <v>0</v>
      </c>
      <c r="AC972" s="182"/>
      <c r="AD972" s="39"/>
      <c r="AE972" s="131">
        <f>ROUND((AF972/100)*756*Taula1[[#This Row],[Mesos naturals sencers treballats període justificat (01/01/2023 - 31/03/2023)]],2)</f>
        <v>0</v>
      </c>
      <c r="AF972" s="81">
        <f>Taula1[[#This Row],[% Jornada segons contracte
(no posar el símbol %) ]]-Taula1[[#This Row],[% Reducció salari per baix rendiment        (no posar el símbol %)]]</f>
        <v>0</v>
      </c>
      <c r="AG972" s="131">
        <f>ROUND((AH972/100)*24.8547945*Taula1[[#This Row],[Dies treballats període justificat (01/01/2023 - 31/03/2023)              no comptabilitzats com a mes natural sencer]],2)</f>
        <v>0</v>
      </c>
      <c r="AH972" s="79">
        <f>Taula1[[#This Row],[% Jornada segons contracte
(no posar el símbol %) ]]-Taula1[[#This Row],[% Reducció salari per baix rendiment        (no posar el símbol %)]]</f>
        <v>0</v>
      </c>
      <c r="AI972" s="131">
        <f t="shared" si="241"/>
        <v>0</v>
      </c>
      <c r="AJ972" s="39"/>
      <c r="AK972" s="131">
        <f>ROUND((AL972/100)*756*Taula1[[#This Row],[Espai reservat Administració  (mesos)]],2)</f>
        <v>0</v>
      </c>
      <c r="AL972" s="81">
        <f>Taula1[[#This Row],[% Jornada segons contracte
(no posar el símbol %) ]]-Taula1[[#This Row],[% Reducció salari per baix rendiment        (no posar el símbol %)]]</f>
        <v>0</v>
      </c>
      <c r="AM972" s="131">
        <f>ROUND((AN972/100)*24.8547945*Taula1[[#This Row],[Espai reservat Administració (dies)]],2)</f>
        <v>0</v>
      </c>
      <c r="AN972" s="79">
        <f>Taula1[[#This Row],[% Jornada segons contracte
(no posar el símbol %) ]]-Taula1[[#This Row],[% Reducció salari per baix rendiment        (no posar el símbol %)]]</f>
        <v>0</v>
      </c>
      <c r="AO972" s="131">
        <f t="shared" si="242"/>
        <v>0</v>
      </c>
      <c r="AP972" s="87"/>
      <c r="AQ972" s="137">
        <f>ROUND((AR972/100)*693*Taula1[[#This Row],[Mesos naturals sencers treballats període justificat (01/01/2023 - 31/03/2023)]],2)</f>
        <v>0</v>
      </c>
      <c r="AR972" s="90">
        <f>Taula1[[#This Row],[% Jornada segons contracte
(no posar el símbol %) ]]-Taula1[[#This Row],[% Reducció salari per baix rendiment        (no posar el símbol %)]]</f>
        <v>0</v>
      </c>
      <c r="AS972" s="137">
        <f>ROUND((AT972/100)*22.78356164*Taula1[[#This Row],[Dies treballats període justificat (01/01/2023 - 31/03/2023)              no comptabilitzats com a mes natural sencer]],2)</f>
        <v>0</v>
      </c>
      <c r="AT972" s="90">
        <f>Taula1[[#This Row],[% Jornada segons contracte
(no posar el símbol %) ]]-Taula1[[#This Row],[% Reducció salari per baix rendiment        (no posar el símbol %)]]</f>
        <v>0</v>
      </c>
      <c r="AU972" s="137">
        <f t="shared" si="243"/>
        <v>0</v>
      </c>
      <c r="AV972" s="87"/>
      <c r="AW972" s="136">
        <f>ROUND((AX972/100)*693*Taula1[[#This Row],[Espai reservat Administració  (mesos)]],2)</f>
        <v>0</v>
      </c>
      <c r="AX972" s="90">
        <f>Taula1[[#This Row],[% Jornada segons contracte
(no posar el símbol %) ]]-Taula1[[#This Row],[% Reducció salari per baix rendiment        (no posar el símbol %)]]</f>
        <v>0</v>
      </c>
      <c r="AY972" s="131">
        <f>ROUND((AZ972/100)*22.78356164*Taula1[[#This Row],[Espai reservat Administració (dies)]],2)</f>
        <v>0</v>
      </c>
      <c r="AZ972" s="81">
        <f>Taula1[[#This Row],[% Jornada segons contracte
(no posar el símbol %) ]]-Taula1[[#This Row],[% Reducció salari per baix rendiment        (no posar el símbol %)]]</f>
        <v>0</v>
      </c>
      <c r="BA972" s="82">
        <f t="shared" si="244"/>
        <v>0</v>
      </c>
      <c r="BB972" s="41"/>
      <c r="BC972" s="131">
        <f>IF(Taula1[[#This Row],[Grup justificat     (fer servir opcions de la llista desplegable)]]=1,AI972,0)</f>
        <v>0</v>
      </c>
      <c r="BD972" s="131">
        <f>IF(Taula1[[#This Row],[Grup justificat     (fer servir opcions de la llista desplegable)]]=2,AU972,0)</f>
        <v>0</v>
      </c>
      <c r="BE972" s="41"/>
      <c r="BF972" s="131">
        <f>IF(Taula1[[#This Row],[Espai reservat Administració]]=1,AO972,0)</f>
        <v>0</v>
      </c>
      <c r="BG972" s="82">
        <f>IF(Taula1[[#This Row],[Espai reservat Administració]]=2,BA972,0)</f>
        <v>0</v>
      </c>
      <c r="BH972" s="41"/>
      <c r="BI972" s="126">
        <f>IF(Taula1[[#This Row],[Grup justificat     (fer servir opcions de la llista desplegable)]]=1,1,0)</f>
        <v>0</v>
      </c>
      <c r="BJ972" s="126">
        <f>IF(Taula1[[#This Row],[Espai reservat Administració]]=1,1,0)</f>
        <v>0</v>
      </c>
      <c r="BK972" s="111"/>
      <c r="BL972" s="126">
        <f>IF(Taula1[[#This Row],[Grup justificat     (fer servir opcions de la llista desplegable)]]=2,1,0)</f>
        <v>0</v>
      </c>
      <c r="BM972" s="126">
        <f>IF(Taula1[[#This Row],[Espai reservat Administració]]=2,1,0)</f>
        <v>0</v>
      </c>
      <c r="BN972" s="73"/>
      <c r="BO972" s="73"/>
      <c r="BP972" s="73"/>
      <c r="BQ972" s="73"/>
      <c r="BR972" s="73"/>
      <c r="BS972" s="73"/>
      <c r="BT972" s="73"/>
      <c r="BU972" s="73"/>
      <c r="BV972" s="73"/>
      <c r="BW972" s="73"/>
      <c r="BX972" s="73"/>
      <c r="BY972" s="73"/>
      <c r="BZ972" s="73"/>
      <c r="CA972" s="73"/>
      <c r="CB972" s="73"/>
      <c r="CC972" s="73"/>
      <c r="CD972" s="73"/>
      <c r="CE972" s="73"/>
      <c r="CF972" s="73"/>
      <c r="CG972" s="63">
        <f t="shared" si="245"/>
        <v>0</v>
      </c>
      <c r="CH972" s="63">
        <f t="shared" si="246"/>
        <v>0</v>
      </c>
      <c r="CI972" s="73"/>
      <c r="CJ972" s="63">
        <f>IF(Taula1[[#This Row],[Tipus de contracte                                  (fer servir opcions de la llista desplegable)]]="Indefinit",1,0)</f>
        <v>0</v>
      </c>
      <c r="CK972" s="63">
        <f>IF(Taula1[[#This Row],[Tipus de contracte                                  (fer servir opcions de la llista desplegable)]]="Temporal, igual o superior a 6 mesos",1,0)</f>
        <v>0</v>
      </c>
      <c r="CL972" s="63">
        <f>IF(Taula1[[#This Row],[Tipus de contracte                                  (fer servir opcions de la llista desplegable)]]="Substitució per IT",1,0)</f>
        <v>0</v>
      </c>
      <c r="CM972" s="73"/>
      <c r="CN972" s="63">
        <f>IF(Taula1[[#This Row],[Relació llocs de treball]]&gt;=1,1,0)</f>
        <v>0</v>
      </c>
      <c r="CO972" s="73"/>
      <c r="CP972" s="63">
        <f>IF(Taula1[[#This Row],[Identitat de gènere                                                          (fer servir opcions de la llista desplegable)]]="Home",1,0)</f>
        <v>0</v>
      </c>
      <c r="CQ972" s="63">
        <f>IF(Taula1[[#This Row],[Identitat de gènere                                                          (fer servir opcions de la llista desplegable)]]="Dona",1,0)</f>
        <v>0</v>
      </c>
      <c r="CR972" s="63">
        <f>IF(Taula1[[#This Row],[Identitat de gènere                                                          (fer servir opcions de la llista desplegable)]]="No binari",1,0)</f>
        <v>0</v>
      </c>
      <c r="CS972" s="73"/>
      <c r="CT972" s="63">
        <f t="shared" si="240"/>
        <v>0</v>
      </c>
      <c r="CU972" s="64">
        <f t="shared" si="247"/>
        <v>0</v>
      </c>
      <c r="CW972" s="64">
        <f t="shared" si="248"/>
        <v>0</v>
      </c>
      <c r="CX972" s="64">
        <f t="shared" si="249"/>
        <v>0</v>
      </c>
      <c r="CY972" s="64">
        <f t="shared" si="250"/>
        <v>0</v>
      </c>
      <c r="CZ972" s="64">
        <f t="shared" si="251"/>
        <v>0</v>
      </c>
      <c r="DB972" s="64">
        <f t="shared" si="252"/>
        <v>0</v>
      </c>
      <c r="DC972" s="64">
        <f t="shared" si="253"/>
        <v>0</v>
      </c>
      <c r="DD972" s="64">
        <f t="shared" si="254"/>
        <v>0</v>
      </c>
      <c r="DE972" s="64">
        <f t="shared" si="255"/>
        <v>0</v>
      </c>
    </row>
    <row r="973" spans="2:109" x14ac:dyDescent="0.3">
      <c r="B973" s="167"/>
      <c r="C973" s="186"/>
      <c r="D973" s="2"/>
      <c r="E973" s="67"/>
      <c r="F973" s="5"/>
      <c r="G973" s="5"/>
      <c r="H973" s="187"/>
      <c r="I973" s="111" t="str">
        <f ca="1">IF(Taula1[[#This Row],[Data naixement (format dd/mm/aaaa)]]="","0",DATEDIF(Taula1[[#This Row],[Data naixement (format dd/mm/aaaa)]],TODAY(),"Y"))</f>
        <v>0</v>
      </c>
      <c r="J973" s="6"/>
      <c r="K973" s="6"/>
      <c r="L973" s="6"/>
      <c r="M973" s="6"/>
      <c r="N973" s="56"/>
      <c r="O973" s="56"/>
      <c r="P973" s="56"/>
      <c r="Q973" s="6"/>
      <c r="R973" s="7"/>
      <c r="S973" s="143">
        <f>Taula1[[#This Row],[Mesos naturals sencers treballats període justificat (01/01/2023 - 31/03/2023)]]</f>
        <v>0</v>
      </c>
      <c r="T973" s="194">
        <f>Taula1[[#This Row],[Dies treballats període justificat (01/01/2023 - 31/03/2023)              no comptabilitzats com a mes natural sencer]]</f>
        <v>0</v>
      </c>
      <c r="U973" s="12"/>
      <c r="V973" s="7"/>
      <c r="W973" s="188"/>
      <c r="X973" s="188"/>
      <c r="Y973" s="188"/>
      <c r="Z973" s="188"/>
      <c r="AA973" s="190"/>
      <c r="AB973" s="143">
        <f>Taula1[[#This Row],[Grup justificat     (fer servir opcions de la llista desplegable)]]</f>
        <v>0</v>
      </c>
      <c r="AC973" s="182"/>
      <c r="AD973" s="39"/>
      <c r="AE973" s="131">
        <f>ROUND((AF973/100)*756*Taula1[[#This Row],[Mesos naturals sencers treballats període justificat (01/01/2023 - 31/03/2023)]],2)</f>
        <v>0</v>
      </c>
      <c r="AF973" s="81">
        <f>Taula1[[#This Row],[% Jornada segons contracte
(no posar el símbol %) ]]-Taula1[[#This Row],[% Reducció salari per baix rendiment        (no posar el símbol %)]]</f>
        <v>0</v>
      </c>
      <c r="AG973" s="131">
        <f>ROUND((AH973/100)*24.8547945*Taula1[[#This Row],[Dies treballats període justificat (01/01/2023 - 31/03/2023)              no comptabilitzats com a mes natural sencer]],2)</f>
        <v>0</v>
      </c>
      <c r="AH973" s="79">
        <f>Taula1[[#This Row],[% Jornada segons contracte
(no posar el símbol %) ]]-Taula1[[#This Row],[% Reducció salari per baix rendiment        (no posar el símbol %)]]</f>
        <v>0</v>
      </c>
      <c r="AI973" s="131">
        <f t="shared" si="241"/>
        <v>0</v>
      </c>
      <c r="AJ973" s="39"/>
      <c r="AK973" s="131">
        <f>ROUND((AL973/100)*756*Taula1[[#This Row],[Espai reservat Administració  (mesos)]],2)</f>
        <v>0</v>
      </c>
      <c r="AL973" s="81">
        <f>Taula1[[#This Row],[% Jornada segons contracte
(no posar el símbol %) ]]-Taula1[[#This Row],[% Reducció salari per baix rendiment        (no posar el símbol %)]]</f>
        <v>0</v>
      </c>
      <c r="AM973" s="131">
        <f>ROUND((AN973/100)*24.8547945*Taula1[[#This Row],[Espai reservat Administració (dies)]],2)</f>
        <v>0</v>
      </c>
      <c r="AN973" s="79">
        <f>Taula1[[#This Row],[% Jornada segons contracte
(no posar el símbol %) ]]-Taula1[[#This Row],[% Reducció salari per baix rendiment        (no posar el símbol %)]]</f>
        <v>0</v>
      </c>
      <c r="AO973" s="131">
        <f t="shared" si="242"/>
        <v>0</v>
      </c>
      <c r="AP973" s="87"/>
      <c r="AQ973" s="137">
        <f>ROUND((AR973/100)*693*Taula1[[#This Row],[Mesos naturals sencers treballats període justificat (01/01/2023 - 31/03/2023)]],2)</f>
        <v>0</v>
      </c>
      <c r="AR973" s="90">
        <f>Taula1[[#This Row],[% Jornada segons contracte
(no posar el símbol %) ]]-Taula1[[#This Row],[% Reducció salari per baix rendiment        (no posar el símbol %)]]</f>
        <v>0</v>
      </c>
      <c r="AS973" s="137">
        <f>ROUND((AT973/100)*22.78356164*Taula1[[#This Row],[Dies treballats període justificat (01/01/2023 - 31/03/2023)              no comptabilitzats com a mes natural sencer]],2)</f>
        <v>0</v>
      </c>
      <c r="AT973" s="90">
        <f>Taula1[[#This Row],[% Jornada segons contracte
(no posar el símbol %) ]]-Taula1[[#This Row],[% Reducció salari per baix rendiment        (no posar el símbol %)]]</f>
        <v>0</v>
      </c>
      <c r="AU973" s="137">
        <f t="shared" si="243"/>
        <v>0</v>
      </c>
      <c r="AV973" s="87"/>
      <c r="AW973" s="136">
        <f>ROUND((AX973/100)*693*Taula1[[#This Row],[Espai reservat Administració  (mesos)]],2)</f>
        <v>0</v>
      </c>
      <c r="AX973" s="90">
        <f>Taula1[[#This Row],[% Jornada segons contracte
(no posar el símbol %) ]]-Taula1[[#This Row],[% Reducció salari per baix rendiment        (no posar el símbol %)]]</f>
        <v>0</v>
      </c>
      <c r="AY973" s="131">
        <f>ROUND((AZ973/100)*22.78356164*Taula1[[#This Row],[Espai reservat Administració (dies)]],2)</f>
        <v>0</v>
      </c>
      <c r="AZ973" s="81">
        <f>Taula1[[#This Row],[% Jornada segons contracte
(no posar el símbol %) ]]-Taula1[[#This Row],[% Reducció salari per baix rendiment        (no posar el símbol %)]]</f>
        <v>0</v>
      </c>
      <c r="BA973" s="82">
        <f t="shared" si="244"/>
        <v>0</v>
      </c>
      <c r="BB973" s="41"/>
      <c r="BC973" s="131">
        <f>IF(Taula1[[#This Row],[Grup justificat     (fer servir opcions de la llista desplegable)]]=1,AI973,0)</f>
        <v>0</v>
      </c>
      <c r="BD973" s="131">
        <f>IF(Taula1[[#This Row],[Grup justificat     (fer servir opcions de la llista desplegable)]]=2,AU973,0)</f>
        <v>0</v>
      </c>
      <c r="BE973" s="41"/>
      <c r="BF973" s="131">
        <f>IF(Taula1[[#This Row],[Espai reservat Administració]]=1,AO973,0)</f>
        <v>0</v>
      </c>
      <c r="BG973" s="82">
        <f>IF(Taula1[[#This Row],[Espai reservat Administració]]=2,BA973,0)</f>
        <v>0</v>
      </c>
      <c r="BH973" s="41"/>
      <c r="BI973" s="126">
        <f>IF(Taula1[[#This Row],[Grup justificat     (fer servir opcions de la llista desplegable)]]=1,1,0)</f>
        <v>0</v>
      </c>
      <c r="BJ973" s="126">
        <f>IF(Taula1[[#This Row],[Espai reservat Administració]]=1,1,0)</f>
        <v>0</v>
      </c>
      <c r="BK973" s="111"/>
      <c r="BL973" s="126">
        <f>IF(Taula1[[#This Row],[Grup justificat     (fer servir opcions de la llista desplegable)]]=2,1,0)</f>
        <v>0</v>
      </c>
      <c r="BM973" s="126">
        <f>IF(Taula1[[#This Row],[Espai reservat Administració]]=2,1,0)</f>
        <v>0</v>
      </c>
      <c r="BN973" s="73"/>
      <c r="BO973" s="73"/>
      <c r="BP973" s="73"/>
      <c r="BQ973" s="73"/>
      <c r="BR973" s="73"/>
      <c r="BS973" s="73"/>
      <c r="BT973" s="73"/>
      <c r="BU973" s="73"/>
      <c r="BV973" s="73"/>
      <c r="BW973" s="73"/>
      <c r="BX973" s="73"/>
      <c r="BY973" s="73"/>
      <c r="BZ973" s="73"/>
      <c r="CA973" s="73"/>
      <c r="CB973" s="73"/>
      <c r="CC973" s="73"/>
      <c r="CD973" s="73"/>
      <c r="CE973" s="73"/>
      <c r="CF973" s="73"/>
      <c r="CG973" s="63">
        <f t="shared" si="245"/>
        <v>0</v>
      </c>
      <c r="CH973" s="63">
        <f t="shared" si="246"/>
        <v>0</v>
      </c>
      <c r="CI973" s="73"/>
      <c r="CJ973" s="63">
        <f>IF(Taula1[[#This Row],[Tipus de contracte                                  (fer servir opcions de la llista desplegable)]]="Indefinit",1,0)</f>
        <v>0</v>
      </c>
      <c r="CK973" s="63">
        <f>IF(Taula1[[#This Row],[Tipus de contracte                                  (fer servir opcions de la llista desplegable)]]="Temporal, igual o superior a 6 mesos",1,0)</f>
        <v>0</v>
      </c>
      <c r="CL973" s="63">
        <f>IF(Taula1[[#This Row],[Tipus de contracte                                  (fer servir opcions de la llista desplegable)]]="Substitució per IT",1,0)</f>
        <v>0</v>
      </c>
      <c r="CM973" s="73"/>
      <c r="CN973" s="63">
        <f>IF(Taula1[[#This Row],[Relació llocs de treball]]&gt;=1,1,0)</f>
        <v>0</v>
      </c>
      <c r="CO973" s="73"/>
      <c r="CP973" s="63">
        <f>IF(Taula1[[#This Row],[Identitat de gènere                                                          (fer servir opcions de la llista desplegable)]]="Home",1,0)</f>
        <v>0</v>
      </c>
      <c r="CQ973" s="63">
        <f>IF(Taula1[[#This Row],[Identitat de gènere                                                          (fer servir opcions de la llista desplegable)]]="Dona",1,0)</f>
        <v>0</v>
      </c>
      <c r="CR973" s="63">
        <f>IF(Taula1[[#This Row],[Identitat de gènere                                                          (fer servir opcions de la llista desplegable)]]="No binari",1,0)</f>
        <v>0</v>
      </c>
      <c r="CS973" s="73"/>
      <c r="CT973" s="63">
        <f t="shared" si="240"/>
        <v>0</v>
      </c>
      <c r="CU973" s="64">
        <f t="shared" si="247"/>
        <v>0</v>
      </c>
      <c r="CW973" s="64">
        <f t="shared" si="248"/>
        <v>0</v>
      </c>
      <c r="CX973" s="64">
        <f t="shared" si="249"/>
        <v>0</v>
      </c>
      <c r="CY973" s="64">
        <f t="shared" si="250"/>
        <v>0</v>
      </c>
      <c r="CZ973" s="64">
        <f t="shared" si="251"/>
        <v>0</v>
      </c>
      <c r="DB973" s="64">
        <f t="shared" si="252"/>
        <v>0</v>
      </c>
      <c r="DC973" s="64">
        <f t="shared" si="253"/>
        <v>0</v>
      </c>
      <c r="DD973" s="64">
        <f t="shared" si="254"/>
        <v>0</v>
      </c>
      <c r="DE973" s="64">
        <f t="shared" si="255"/>
        <v>0</v>
      </c>
    </row>
    <row r="974" spans="2:109" x14ac:dyDescent="0.3">
      <c r="B974" s="167"/>
      <c r="C974" s="186"/>
      <c r="D974" s="2"/>
      <c r="E974" s="67"/>
      <c r="F974" s="5"/>
      <c r="G974" s="5"/>
      <c r="H974" s="187"/>
      <c r="I974" s="111" t="str">
        <f ca="1">IF(Taula1[[#This Row],[Data naixement (format dd/mm/aaaa)]]="","0",DATEDIF(Taula1[[#This Row],[Data naixement (format dd/mm/aaaa)]],TODAY(),"Y"))</f>
        <v>0</v>
      </c>
      <c r="J974" s="6"/>
      <c r="K974" s="6"/>
      <c r="L974" s="6"/>
      <c r="M974" s="6"/>
      <c r="N974" s="56"/>
      <c r="O974" s="56"/>
      <c r="P974" s="56"/>
      <c r="Q974" s="6"/>
      <c r="R974" s="7"/>
      <c r="S974" s="143">
        <f>Taula1[[#This Row],[Mesos naturals sencers treballats període justificat (01/01/2023 - 31/03/2023)]]</f>
        <v>0</v>
      </c>
      <c r="T974" s="194">
        <f>Taula1[[#This Row],[Dies treballats període justificat (01/01/2023 - 31/03/2023)              no comptabilitzats com a mes natural sencer]]</f>
        <v>0</v>
      </c>
      <c r="U974" s="12"/>
      <c r="V974" s="7"/>
      <c r="W974" s="188"/>
      <c r="X974" s="188"/>
      <c r="Y974" s="188"/>
      <c r="Z974" s="188"/>
      <c r="AA974" s="190"/>
      <c r="AB974" s="143">
        <f>Taula1[[#This Row],[Grup justificat     (fer servir opcions de la llista desplegable)]]</f>
        <v>0</v>
      </c>
      <c r="AC974" s="182"/>
      <c r="AD974" s="39"/>
      <c r="AE974" s="131">
        <f>ROUND((AF974/100)*756*Taula1[[#This Row],[Mesos naturals sencers treballats període justificat (01/01/2023 - 31/03/2023)]],2)</f>
        <v>0</v>
      </c>
      <c r="AF974" s="81">
        <f>Taula1[[#This Row],[% Jornada segons contracte
(no posar el símbol %) ]]-Taula1[[#This Row],[% Reducció salari per baix rendiment        (no posar el símbol %)]]</f>
        <v>0</v>
      </c>
      <c r="AG974" s="131">
        <f>ROUND((AH974/100)*24.8547945*Taula1[[#This Row],[Dies treballats període justificat (01/01/2023 - 31/03/2023)              no comptabilitzats com a mes natural sencer]],2)</f>
        <v>0</v>
      </c>
      <c r="AH974" s="79">
        <f>Taula1[[#This Row],[% Jornada segons contracte
(no posar el símbol %) ]]-Taula1[[#This Row],[% Reducció salari per baix rendiment        (no posar el símbol %)]]</f>
        <v>0</v>
      </c>
      <c r="AI974" s="131">
        <f t="shared" si="241"/>
        <v>0</v>
      </c>
      <c r="AJ974" s="39"/>
      <c r="AK974" s="131">
        <f>ROUND((AL974/100)*756*Taula1[[#This Row],[Espai reservat Administració  (mesos)]],2)</f>
        <v>0</v>
      </c>
      <c r="AL974" s="81">
        <f>Taula1[[#This Row],[% Jornada segons contracte
(no posar el símbol %) ]]-Taula1[[#This Row],[% Reducció salari per baix rendiment        (no posar el símbol %)]]</f>
        <v>0</v>
      </c>
      <c r="AM974" s="131">
        <f>ROUND((AN974/100)*24.8547945*Taula1[[#This Row],[Espai reservat Administració (dies)]],2)</f>
        <v>0</v>
      </c>
      <c r="AN974" s="79">
        <f>Taula1[[#This Row],[% Jornada segons contracte
(no posar el símbol %) ]]-Taula1[[#This Row],[% Reducció salari per baix rendiment        (no posar el símbol %)]]</f>
        <v>0</v>
      </c>
      <c r="AO974" s="131">
        <f t="shared" si="242"/>
        <v>0</v>
      </c>
      <c r="AP974" s="87"/>
      <c r="AQ974" s="137">
        <f>ROUND((AR974/100)*693*Taula1[[#This Row],[Mesos naturals sencers treballats període justificat (01/01/2023 - 31/03/2023)]],2)</f>
        <v>0</v>
      </c>
      <c r="AR974" s="90">
        <f>Taula1[[#This Row],[% Jornada segons contracte
(no posar el símbol %) ]]-Taula1[[#This Row],[% Reducció salari per baix rendiment        (no posar el símbol %)]]</f>
        <v>0</v>
      </c>
      <c r="AS974" s="137">
        <f>ROUND((AT974/100)*22.78356164*Taula1[[#This Row],[Dies treballats període justificat (01/01/2023 - 31/03/2023)              no comptabilitzats com a mes natural sencer]],2)</f>
        <v>0</v>
      </c>
      <c r="AT974" s="90">
        <f>Taula1[[#This Row],[% Jornada segons contracte
(no posar el símbol %) ]]-Taula1[[#This Row],[% Reducció salari per baix rendiment        (no posar el símbol %)]]</f>
        <v>0</v>
      </c>
      <c r="AU974" s="137">
        <f t="shared" si="243"/>
        <v>0</v>
      </c>
      <c r="AV974" s="87"/>
      <c r="AW974" s="136">
        <f>ROUND((AX974/100)*693*Taula1[[#This Row],[Espai reservat Administració  (mesos)]],2)</f>
        <v>0</v>
      </c>
      <c r="AX974" s="90">
        <f>Taula1[[#This Row],[% Jornada segons contracte
(no posar el símbol %) ]]-Taula1[[#This Row],[% Reducció salari per baix rendiment        (no posar el símbol %)]]</f>
        <v>0</v>
      </c>
      <c r="AY974" s="131">
        <f>ROUND((AZ974/100)*22.78356164*Taula1[[#This Row],[Espai reservat Administració (dies)]],2)</f>
        <v>0</v>
      </c>
      <c r="AZ974" s="81">
        <f>Taula1[[#This Row],[% Jornada segons contracte
(no posar el símbol %) ]]-Taula1[[#This Row],[% Reducció salari per baix rendiment        (no posar el símbol %)]]</f>
        <v>0</v>
      </c>
      <c r="BA974" s="82">
        <f t="shared" si="244"/>
        <v>0</v>
      </c>
      <c r="BB974" s="41"/>
      <c r="BC974" s="131">
        <f>IF(Taula1[[#This Row],[Grup justificat     (fer servir opcions de la llista desplegable)]]=1,AI974,0)</f>
        <v>0</v>
      </c>
      <c r="BD974" s="131">
        <f>IF(Taula1[[#This Row],[Grup justificat     (fer servir opcions de la llista desplegable)]]=2,AU974,0)</f>
        <v>0</v>
      </c>
      <c r="BE974" s="41"/>
      <c r="BF974" s="131">
        <f>IF(Taula1[[#This Row],[Espai reservat Administració]]=1,AO974,0)</f>
        <v>0</v>
      </c>
      <c r="BG974" s="82">
        <f>IF(Taula1[[#This Row],[Espai reservat Administració]]=2,BA974,0)</f>
        <v>0</v>
      </c>
      <c r="BH974" s="41"/>
      <c r="BI974" s="126">
        <f>IF(Taula1[[#This Row],[Grup justificat     (fer servir opcions de la llista desplegable)]]=1,1,0)</f>
        <v>0</v>
      </c>
      <c r="BJ974" s="126">
        <f>IF(Taula1[[#This Row],[Espai reservat Administració]]=1,1,0)</f>
        <v>0</v>
      </c>
      <c r="BK974" s="111"/>
      <c r="BL974" s="126">
        <f>IF(Taula1[[#This Row],[Grup justificat     (fer servir opcions de la llista desplegable)]]=2,1,0)</f>
        <v>0</v>
      </c>
      <c r="BM974" s="126">
        <f>IF(Taula1[[#This Row],[Espai reservat Administració]]=2,1,0)</f>
        <v>0</v>
      </c>
      <c r="BN974" s="73"/>
      <c r="BO974" s="73"/>
      <c r="BP974" s="73"/>
      <c r="BQ974" s="73"/>
      <c r="BR974" s="73"/>
      <c r="BS974" s="73"/>
      <c r="BT974" s="73"/>
      <c r="BU974" s="73"/>
      <c r="BV974" s="73"/>
      <c r="BW974" s="73"/>
      <c r="BX974" s="73"/>
      <c r="BY974" s="73"/>
      <c r="BZ974" s="73"/>
      <c r="CA974" s="73"/>
      <c r="CB974" s="73"/>
      <c r="CC974" s="73"/>
      <c r="CD974" s="73"/>
      <c r="CE974" s="73"/>
      <c r="CF974" s="73"/>
      <c r="CG974" s="63">
        <f t="shared" si="245"/>
        <v>0</v>
      </c>
      <c r="CH974" s="63">
        <f t="shared" si="246"/>
        <v>0</v>
      </c>
      <c r="CI974" s="73"/>
      <c r="CJ974" s="63">
        <f>IF(Taula1[[#This Row],[Tipus de contracte                                  (fer servir opcions de la llista desplegable)]]="Indefinit",1,0)</f>
        <v>0</v>
      </c>
      <c r="CK974" s="63">
        <f>IF(Taula1[[#This Row],[Tipus de contracte                                  (fer servir opcions de la llista desplegable)]]="Temporal, igual o superior a 6 mesos",1,0)</f>
        <v>0</v>
      </c>
      <c r="CL974" s="63">
        <f>IF(Taula1[[#This Row],[Tipus de contracte                                  (fer servir opcions de la llista desplegable)]]="Substitució per IT",1,0)</f>
        <v>0</v>
      </c>
      <c r="CM974" s="73"/>
      <c r="CN974" s="63">
        <f>IF(Taula1[[#This Row],[Relació llocs de treball]]&gt;=1,1,0)</f>
        <v>0</v>
      </c>
      <c r="CO974" s="73"/>
      <c r="CP974" s="63">
        <f>IF(Taula1[[#This Row],[Identitat de gènere                                                          (fer servir opcions de la llista desplegable)]]="Home",1,0)</f>
        <v>0</v>
      </c>
      <c r="CQ974" s="63">
        <f>IF(Taula1[[#This Row],[Identitat de gènere                                                          (fer servir opcions de la llista desplegable)]]="Dona",1,0)</f>
        <v>0</v>
      </c>
      <c r="CR974" s="63">
        <f>IF(Taula1[[#This Row],[Identitat de gènere                                                          (fer servir opcions de la llista desplegable)]]="No binari",1,0)</f>
        <v>0</v>
      </c>
      <c r="CS974" s="73"/>
      <c r="CT974" s="63">
        <f t="shared" si="240"/>
        <v>0</v>
      </c>
      <c r="CU974" s="64">
        <f t="shared" si="247"/>
        <v>0</v>
      </c>
      <c r="CW974" s="64">
        <f t="shared" si="248"/>
        <v>0</v>
      </c>
      <c r="CX974" s="64">
        <f t="shared" si="249"/>
        <v>0</v>
      </c>
      <c r="CY974" s="64">
        <f t="shared" si="250"/>
        <v>0</v>
      </c>
      <c r="CZ974" s="64">
        <f t="shared" si="251"/>
        <v>0</v>
      </c>
      <c r="DB974" s="64">
        <f t="shared" si="252"/>
        <v>0</v>
      </c>
      <c r="DC974" s="64">
        <f t="shared" si="253"/>
        <v>0</v>
      </c>
      <c r="DD974" s="64">
        <f t="shared" si="254"/>
        <v>0</v>
      </c>
      <c r="DE974" s="64">
        <f t="shared" si="255"/>
        <v>0</v>
      </c>
    </row>
    <row r="975" spans="2:109" x14ac:dyDescent="0.3">
      <c r="B975" s="167"/>
      <c r="C975" s="186"/>
      <c r="D975" s="2"/>
      <c r="E975" s="67"/>
      <c r="F975" s="5"/>
      <c r="G975" s="5"/>
      <c r="H975" s="187"/>
      <c r="I975" s="111" t="str">
        <f ca="1">IF(Taula1[[#This Row],[Data naixement (format dd/mm/aaaa)]]="","0",DATEDIF(Taula1[[#This Row],[Data naixement (format dd/mm/aaaa)]],TODAY(),"Y"))</f>
        <v>0</v>
      </c>
      <c r="J975" s="6"/>
      <c r="K975" s="6"/>
      <c r="L975" s="6"/>
      <c r="M975" s="6"/>
      <c r="N975" s="56"/>
      <c r="O975" s="56"/>
      <c r="P975" s="56"/>
      <c r="Q975" s="6"/>
      <c r="R975" s="7"/>
      <c r="S975" s="143">
        <f>Taula1[[#This Row],[Mesos naturals sencers treballats període justificat (01/01/2023 - 31/03/2023)]]</f>
        <v>0</v>
      </c>
      <c r="T975" s="194">
        <f>Taula1[[#This Row],[Dies treballats període justificat (01/01/2023 - 31/03/2023)              no comptabilitzats com a mes natural sencer]]</f>
        <v>0</v>
      </c>
      <c r="U975" s="12"/>
      <c r="V975" s="7"/>
      <c r="W975" s="188"/>
      <c r="X975" s="188"/>
      <c r="Y975" s="188"/>
      <c r="Z975" s="188"/>
      <c r="AA975" s="190"/>
      <c r="AB975" s="143">
        <f>Taula1[[#This Row],[Grup justificat     (fer servir opcions de la llista desplegable)]]</f>
        <v>0</v>
      </c>
      <c r="AC975" s="182"/>
      <c r="AD975" s="39"/>
      <c r="AE975" s="131">
        <f>ROUND((AF975/100)*756*Taula1[[#This Row],[Mesos naturals sencers treballats període justificat (01/01/2023 - 31/03/2023)]],2)</f>
        <v>0</v>
      </c>
      <c r="AF975" s="81">
        <f>Taula1[[#This Row],[% Jornada segons contracte
(no posar el símbol %) ]]-Taula1[[#This Row],[% Reducció salari per baix rendiment        (no posar el símbol %)]]</f>
        <v>0</v>
      </c>
      <c r="AG975" s="131">
        <f>ROUND((AH975/100)*24.8547945*Taula1[[#This Row],[Dies treballats període justificat (01/01/2023 - 31/03/2023)              no comptabilitzats com a mes natural sencer]],2)</f>
        <v>0</v>
      </c>
      <c r="AH975" s="79">
        <f>Taula1[[#This Row],[% Jornada segons contracte
(no posar el símbol %) ]]-Taula1[[#This Row],[% Reducció salari per baix rendiment        (no posar el símbol %)]]</f>
        <v>0</v>
      </c>
      <c r="AI975" s="131">
        <f t="shared" si="241"/>
        <v>0</v>
      </c>
      <c r="AJ975" s="39"/>
      <c r="AK975" s="131">
        <f>ROUND((AL975/100)*756*Taula1[[#This Row],[Espai reservat Administració  (mesos)]],2)</f>
        <v>0</v>
      </c>
      <c r="AL975" s="81">
        <f>Taula1[[#This Row],[% Jornada segons contracte
(no posar el símbol %) ]]-Taula1[[#This Row],[% Reducció salari per baix rendiment        (no posar el símbol %)]]</f>
        <v>0</v>
      </c>
      <c r="AM975" s="131">
        <f>ROUND((AN975/100)*24.8547945*Taula1[[#This Row],[Espai reservat Administració (dies)]],2)</f>
        <v>0</v>
      </c>
      <c r="AN975" s="79">
        <f>Taula1[[#This Row],[% Jornada segons contracte
(no posar el símbol %) ]]-Taula1[[#This Row],[% Reducció salari per baix rendiment        (no posar el símbol %)]]</f>
        <v>0</v>
      </c>
      <c r="AO975" s="131">
        <f t="shared" si="242"/>
        <v>0</v>
      </c>
      <c r="AP975" s="87"/>
      <c r="AQ975" s="137">
        <f>ROUND((AR975/100)*693*Taula1[[#This Row],[Mesos naturals sencers treballats període justificat (01/01/2023 - 31/03/2023)]],2)</f>
        <v>0</v>
      </c>
      <c r="AR975" s="90">
        <f>Taula1[[#This Row],[% Jornada segons contracte
(no posar el símbol %) ]]-Taula1[[#This Row],[% Reducció salari per baix rendiment        (no posar el símbol %)]]</f>
        <v>0</v>
      </c>
      <c r="AS975" s="137">
        <f>ROUND((AT975/100)*22.78356164*Taula1[[#This Row],[Dies treballats període justificat (01/01/2023 - 31/03/2023)              no comptabilitzats com a mes natural sencer]],2)</f>
        <v>0</v>
      </c>
      <c r="AT975" s="90">
        <f>Taula1[[#This Row],[% Jornada segons contracte
(no posar el símbol %) ]]-Taula1[[#This Row],[% Reducció salari per baix rendiment        (no posar el símbol %)]]</f>
        <v>0</v>
      </c>
      <c r="AU975" s="137">
        <f t="shared" si="243"/>
        <v>0</v>
      </c>
      <c r="AV975" s="87"/>
      <c r="AW975" s="136">
        <f>ROUND((AX975/100)*693*Taula1[[#This Row],[Espai reservat Administració  (mesos)]],2)</f>
        <v>0</v>
      </c>
      <c r="AX975" s="90">
        <f>Taula1[[#This Row],[% Jornada segons contracte
(no posar el símbol %) ]]-Taula1[[#This Row],[% Reducció salari per baix rendiment        (no posar el símbol %)]]</f>
        <v>0</v>
      </c>
      <c r="AY975" s="131">
        <f>ROUND((AZ975/100)*22.78356164*Taula1[[#This Row],[Espai reservat Administració (dies)]],2)</f>
        <v>0</v>
      </c>
      <c r="AZ975" s="81">
        <f>Taula1[[#This Row],[% Jornada segons contracte
(no posar el símbol %) ]]-Taula1[[#This Row],[% Reducció salari per baix rendiment        (no posar el símbol %)]]</f>
        <v>0</v>
      </c>
      <c r="BA975" s="82">
        <f t="shared" si="244"/>
        <v>0</v>
      </c>
      <c r="BB975" s="41"/>
      <c r="BC975" s="131">
        <f>IF(Taula1[[#This Row],[Grup justificat     (fer servir opcions de la llista desplegable)]]=1,AI975,0)</f>
        <v>0</v>
      </c>
      <c r="BD975" s="131">
        <f>IF(Taula1[[#This Row],[Grup justificat     (fer servir opcions de la llista desplegable)]]=2,AU975,0)</f>
        <v>0</v>
      </c>
      <c r="BE975" s="41"/>
      <c r="BF975" s="131">
        <f>IF(Taula1[[#This Row],[Espai reservat Administració]]=1,AO975,0)</f>
        <v>0</v>
      </c>
      <c r="BG975" s="82">
        <f>IF(Taula1[[#This Row],[Espai reservat Administració]]=2,BA975,0)</f>
        <v>0</v>
      </c>
      <c r="BH975" s="41"/>
      <c r="BI975" s="126">
        <f>IF(Taula1[[#This Row],[Grup justificat     (fer servir opcions de la llista desplegable)]]=1,1,0)</f>
        <v>0</v>
      </c>
      <c r="BJ975" s="126">
        <f>IF(Taula1[[#This Row],[Espai reservat Administració]]=1,1,0)</f>
        <v>0</v>
      </c>
      <c r="BK975" s="111"/>
      <c r="BL975" s="126">
        <f>IF(Taula1[[#This Row],[Grup justificat     (fer servir opcions de la llista desplegable)]]=2,1,0)</f>
        <v>0</v>
      </c>
      <c r="BM975" s="126">
        <f>IF(Taula1[[#This Row],[Espai reservat Administració]]=2,1,0)</f>
        <v>0</v>
      </c>
      <c r="BN975" s="73"/>
      <c r="BO975" s="73"/>
      <c r="BP975" s="73"/>
      <c r="BQ975" s="73"/>
      <c r="BR975" s="73"/>
      <c r="BS975" s="73"/>
      <c r="BT975" s="73"/>
      <c r="BU975" s="73"/>
      <c r="BV975" s="73"/>
      <c r="BW975" s="73"/>
      <c r="BX975" s="73"/>
      <c r="BY975" s="73"/>
      <c r="BZ975" s="73"/>
      <c r="CA975" s="73"/>
      <c r="CB975" s="73"/>
      <c r="CC975" s="73"/>
      <c r="CD975" s="73"/>
      <c r="CE975" s="73"/>
      <c r="CF975" s="73"/>
      <c r="CG975" s="63">
        <f t="shared" si="245"/>
        <v>0</v>
      </c>
      <c r="CH975" s="63">
        <f t="shared" si="246"/>
        <v>0</v>
      </c>
      <c r="CI975" s="73"/>
      <c r="CJ975" s="63">
        <f>IF(Taula1[[#This Row],[Tipus de contracte                                  (fer servir opcions de la llista desplegable)]]="Indefinit",1,0)</f>
        <v>0</v>
      </c>
      <c r="CK975" s="63">
        <f>IF(Taula1[[#This Row],[Tipus de contracte                                  (fer servir opcions de la llista desplegable)]]="Temporal, igual o superior a 6 mesos",1,0)</f>
        <v>0</v>
      </c>
      <c r="CL975" s="63">
        <f>IF(Taula1[[#This Row],[Tipus de contracte                                  (fer servir opcions de la llista desplegable)]]="Substitució per IT",1,0)</f>
        <v>0</v>
      </c>
      <c r="CM975" s="73"/>
      <c r="CN975" s="63">
        <f>IF(Taula1[[#This Row],[Relació llocs de treball]]&gt;=1,1,0)</f>
        <v>0</v>
      </c>
      <c r="CO975" s="73"/>
      <c r="CP975" s="63">
        <f>IF(Taula1[[#This Row],[Identitat de gènere                                                          (fer servir opcions de la llista desplegable)]]="Home",1,0)</f>
        <v>0</v>
      </c>
      <c r="CQ975" s="63">
        <f>IF(Taula1[[#This Row],[Identitat de gènere                                                          (fer servir opcions de la llista desplegable)]]="Dona",1,0)</f>
        <v>0</v>
      </c>
      <c r="CR975" s="63">
        <f>IF(Taula1[[#This Row],[Identitat de gènere                                                          (fer servir opcions de la llista desplegable)]]="No binari",1,0)</f>
        <v>0</v>
      </c>
      <c r="CS975" s="73"/>
      <c r="CT975" s="63">
        <f t="shared" si="240"/>
        <v>0</v>
      </c>
      <c r="CU975" s="64">
        <f t="shared" si="247"/>
        <v>0</v>
      </c>
      <c r="CW975" s="64">
        <f t="shared" si="248"/>
        <v>0</v>
      </c>
      <c r="CX975" s="64">
        <f t="shared" si="249"/>
        <v>0</v>
      </c>
      <c r="CY975" s="64">
        <f t="shared" si="250"/>
        <v>0</v>
      </c>
      <c r="CZ975" s="64">
        <f t="shared" si="251"/>
        <v>0</v>
      </c>
      <c r="DB975" s="64">
        <f t="shared" si="252"/>
        <v>0</v>
      </c>
      <c r="DC975" s="64">
        <f t="shared" si="253"/>
        <v>0</v>
      </c>
      <c r="DD975" s="64">
        <f t="shared" si="254"/>
        <v>0</v>
      </c>
      <c r="DE975" s="64">
        <f t="shared" si="255"/>
        <v>0</v>
      </c>
    </row>
    <row r="976" spans="2:109" x14ac:dyDescent="0.3">
      <c r="B976" s="167"/>
      <c r="C976" s="186"/>
      <c r="D976" s="2"/>
      <c r="E976" s="67"/>
      <c r="F976" s="5"/>
      <c r="G976" s="5"/>
      <c r="H976" s="187"/>
      <c r="I976" s="111" t="str">
        <f ca="1">IF(Taula1[[#This Row],[Data naixement (format dd/mm/aaaa)]]="","0",DATEDIF(Taula1[[#This Row],[Data naixement (format dd/mm/aaaa)]],TODAY(),"Y"))</f>
        <v>0</v>
      </c>
      <c r="J976" s="6"/>
      <c r="K976" s="6"/>
      <c r="L976" s="6"/>
      <c r="M976" s="6"/>
      <c r="N976" s="56"/>
      <c r="O976" s="56"/>
      <c r="P976" s="56"/>
      <c r="Q976" s="6"/>
      <c r="R976" s="7"/>
      <c r="S976" s="143">
        <f>Taula1[[#This Row],[Mesos naturals sencers treballats període justificat (01/01/2023 - 31/03/2023)]]</f>
        <v>0</v>
      </c>
      <c r="T976" s="194">
        <f>Taula1[[#This Row],[Dies treballats període justificat (01/01/2023 - 31/03/2023)              no comptabilitzats com a mes natural sencer]]</f>
        <v>0</v>
      </c>
      <c r="U976" s="12"/>
      <c r="V976" s="7"/>
      <c r="W976" s="188"/>
      <c r="X976" s="188"/>
      <c r="Y976" s="188"/>
      <c r="Z976" s="188"/>
      <c r="AA976" s="190"/>
      <c r="AB976" s="143">
        <f>Taula1[[#This Row],[Grup justificat     (fer servir opcions de la llista desplegable)]]</f>
        <v>0</v>
      </c>
      <c r="AC976" s="182"/>
      <c r="AD976" s="39"/>
      <c r="AE976" s="131">
        <f>ROUND((AF976/100)*756*Taula1[[#This Row],[Mesos naturals sencers treballats període justificat (01/01/2023 - 31/03/2023)]],2)</f>
        <v>0</v>
      </c>
      <c r="AF976" s="81">
        <f>Taula1[[#This Row],[% Jornada segons contracte
(no posar el símbol %) ]]-Taula1[[#This Row],[% Reducció salari per baix rendiment        (no posar el símbol %)]]</f>
        <v>0</v>
      </c>
      <c r="AG976" s="131">
        <f>ROUND((AH976/100)*24.8547945*Taula1[[#This Row],[Dies treballats període justificat (01/01/2023 - 31/03/2023)              no comptabilitzats com a mes natural sencer]],2)</f>
        <v>0</v>
      </c>
      <c r="AH976" s="79">
        <f>Taula1[[#This Row],[% Jornada segons contracte
(no posar el símbol %) ]]-Taula1[[#This Row],[% Reducció salari per baix rendiment        (no posar el símbol %)]]</f>
        <v>0</v>
      </c>
      <c r="AI976" s="131">
        <f t="shared" si="241"/>
        <v>0</v>
      </c>
      <c r="AJ976" s="39"/>
      <c r="AK976" s="131">
        <f>ROUND((AL976/100)*756*Taula1[[#This Row],[Espai reservat Administració  (mesos)]],2)</f>
        <v>0</v>
      </c>
      <c r="AL976" s="81">
        <f>Taula1[[#This Row],[% Jornada segons contracte
(no posar el símbol %) ]]-Taula1[[#This Row],[% Reducció salari per baix rendiment        (no posar el símbol %)]]</f>
        <v>0</v>
      </c>
      <c r="AM976" s="131">
        <f>ROUND((AN976/100)*24.8547945*Taula1[[#This Row],[Espai reservat Administració (dies)]],2)</f>
        <v>0</v>
      </c>
      <c r="AN976" s="79">
        <f>Taula1[[#This Row],[% Jornada segons contracte
(no posar el símbol %) ]]-Taula1[[#This Row],[% Reducció salari per baix rendiment        (no posar el símbol %)]]</f>
        <v>0</v>
      </c>
      <c r="AO976" s="131">
        <f t="shared" si="242"/>
        <v>0</v>
      </c>
      <c r="AP976" s="87"/>
      <c r="AQ976" s="137">
        <f>ROUND((AR976/100)*693*Taula1[[#This Row],[Mesos naturals sencers treballats període justificat (01/01/2023 - 31/03/2023)]],2)</f>
        <v>0</v>
      </c>
      <c r="AR976" s="90">
        <f>Taula1[[#This Row],[% Jornada segons contracte
(no posar el símbol %) ]]-Taula1[[#This Row],[% Reducció salari per baix rendiment        (no posar el símbol %)]]</f>
        <v>0</v>
      </c>
      <c r="AS976" s="137">
        <f>ROUND((AT976/100)*22.78356164*Taula1[[#This Row],[Dies treballats període justificat (01/01/2023 - 31/03/2023)              no comptabilitzats com a mes natural sencer]],2)</f>
        <v>0</v>
      </c>
      <c r="AT976" s="90">
        <f>Taula1[[#This Row],[% Jornada segons contracte
(no posar el símbol %) ]]-Taula1[[#This Row],[% Reducció salari per baix rendiment        (no posar el símbol %)]]</f>
        <v>0</v>
      </c>
      <c r="AU976" s="137">
        <f t="shared" si="243"/>
        <v>0</v>
      </c>
      <c r="AV976" s="87"/>
      <c r="AW976" s="136">
        <f>ROUND((AX976/100)*693*Taula1[[#This Row],[Espai reservat Administració  (mesos)]],2)</f>
        <v>0</v>
      </c>
      <c r="AX976" s="90">
        <f>Taula1[[#This Row],[% Jornada segons contracte
(no posar el símbol %) ]]-Taula1[[#This Row],[% Reducció salari per baix rendiment        (no posar el símbol %)]]</f>
        <v>0</v>
      </c>
      <c r="AY976" s="131">
        <f>ROUND((AZ976/100)*22.78356164*Taula1[[#This Row],[Espai reservat Administració (dies)]],2)</f>
        <v>0</v>
      </c>
      <c r="AZ976" s="81">
        <f>Taula1[[#This Row],[% Jornada segons contracte
(no posar el símbol %) ]]-Taula1[[#This Row],[% Reducció salari per baix rendiment        (no posar el símbol %)]]</f>
        <v>0</v>
      </c>
      <c r="BA976" s="82">
        <f t="shared" si="244"/>
        <v>0</v>
      </c>
      <c r="BB976" s="41"/>
      <c r="BC976" s="131">
        <f>IF(Taula1[[#This Row],[Grup justificat     (fer servir opcions de la llista desplegable)]]=1,AI976,0)</f>
        <v>0</v>
      </c>
      <c r="BD976" s="131">
        <f>IF(Taula1[[#This Row],[Grup justificat     (fer servir opcions de la llista desplegable)]]=2,AU976,0)</f>
        <v>0</v>
      </c>
      <c r="BE976" s="41"/>
      <c r="BF976" s="131">
        <f>IF(Taula1[[#This Row],[Espai reservat Administració]]=1,AO976,0)</f>
        <v>0</v>
      </c>
      <c r="BG976" s="82">
        <f>IF(Taula1[[#This Row],[Espai reservat Administració]]=2,BA976,0)</f>
        <v>0</v>
      </c>
      <c r="BH976" s="41"/>
      <c r="BI976" s="126">
        <f>IF(Taula1[[#This Row],[Grup justificat     (fer servir opcions de la llista desplegable)]]=1,1,0)</f>
        <v>0</v>
      </c>
      <c r="BJ976" s="126">
        <f>IF(Taula1[[#This Row],[Espai reservat Administració]]=1,1,0)</f>
        <v>0</v>
      </c>
      <c r="BK976" s="111"/>
      <c r="BL976" s="126">
        <f>IF(Taula1[[#This Row],[Grup justificat     (fer servir opcions de la llista desplegable)]]=2,1,0)</f>
        <v>0</v>
      </c>
      <c r="BM976" s="126">
        <f>IF(Taula1[[#This Row],[Espai reservat Administració]]=2,1,0)</f>
        <v>0</v>
      </c>
      <c r="BN976" s="73"/>
      <c r="BO976" s="73"/>
      <c r="BP976" s="73"/>
      <c r="BQ976" s="73"/>
      <c r="BR976" s="73"/>
      <c r="BS976" s="73"/>
      <c r="BT976" s="73"/>
      <c r="BU976" s="73"/>
      <c r="BV976" s="73"/>
      <c r="BW976" s="73"/>
      <c r="BX976" s="73"/>
      <c r="BY976" s="73"/>
      <c r="BZ976" s="73"/>
      <c r="CA976" s="73"/>
      <c r="CB976" s="73"/>
      <c r="CC976" s="73"/>
      <c r="CD976" s="73"/>
      <c r="CE976" s="73"/>
      <c r="CF976" s="73"/>
      <c r="CG976" s="63">
        <f t="shared" si="245"/>
        <v>0</v>
      </c>
      <c r="CH976" s="63">
        <f t="shared" si="246"/>
        <v>0</v>
      </c>
      <c r="CI976" s="73"/>
      <c r="CJ976" s="63">
        <f>IF(Taula1[[#This Row],[Tipus de contracte                                  (fer servir opcions de la llista desplegable)]]="Indefinit",1,0)</f>
        <v>0</v>
      </c>
      <c r="CK976" s="63">
        <f>IF(Taula1[[#This Row],[Tipus de contracte                                  (fer servir opcions de la llista desplegable)]]="Temporal, igual o superior a 6 mesos",1,0)</f>
        <v>0</v>
      </c>
      <c r="CL976" s="63">
        <f>IF(Taula1[[#This Row],[Tipus de contracte                                  (fer servir opcions de la llista desplegable)]]="Substitució per IT",1,0)</f>
        <v>0</v>
      </c>
      <c r="CM976" s="73"/>
      <c r="CN976" s="63">
        <f>IF(Taula1[[#This Row],[Relació llocs de treball]]&gt;=1,1,0)</f>
        <v>0</v>
      </c>
      <c r="CO976" s="73"/>
      <c r="CP976" s="63">
        <f>IF(Taula1[[#This Row],[Identitat de gènere                                                          (fer servir opcions de la llista desplegable)]]="Home",1,0)</f>
        <v>0</v>
      </c>
      <c r="CQ976" s="63">
        <f>IF(Taula1[[#This Row],[Identitat de gènere                                                          (fer servir opcions de la llista desplegable)]]="Dona",1,0)</f>
        <v>0</v>
      </c>
      <c r="CR976" s="63">
        <f>IF(Taula1[[#This Row],[Identitat de gènere                                                          (fer servir opcions de la llista desplegable)]]="No binari",1,0)</f>
        <v>0</v>
      </c>
      <c r="CS976" s="73"/>
      <c r="CT976" s="63">
        <f t="shared" si="240"/>
        <v>0</v>
      </c>
      <c r="CU976" s="64">
        <f t="shared" si="247"/>
        <v>0</v>
      </c>
      <c r="CW976" s="64">
        <f t="shared" si="248"/>
        <v>0</v>
      </c>
      <c r="CX976" s="64">
        <f t="shared" si="249"/>
        <v>0</v>
      </c>
      <c r="CY976" s="64">
        <f t="shared" si="250"/>
        <v>0</v>
      </c>
      <c r="CZ976" s="64">
        <f t="shared" si="251"/>
        <v>0</v>
      </c>
      <c r="DB976" s="64">
        <f t="shared" si="252"/>
        <v>0</v>
      </c>
      <c r="DC976" s="64">
        <f t="shared" si="253"/>
        <v>0</v>
      </c>
      <c r="DD976" s="64">
        <f t="shared" si="254"/>
        <v>0</v>
      </c>
      <c r="DE976" s="64">
        <f t="shared" si="255"/>
        <v>0</v>
      </c>
    </row>
    <row r="977" spans="2:109" x14ac:dyDescent="0.3">
      <c r="B977" s="167"/>
      <c r="C977" s="186"/>
      <c r="D977" s="2"/>
      <c r="E977" s="67"/>
      <c r="F977" s="5"/>
      <c r="G977" s="5"/>
      <c r="H977" s="187"/>
      <c r="I977" s="111" t="str">
        <f ca="1">IF(Taula1[[#This Row],[Data naixement (format dd/mm/aaaa)]]="","0",DATEDIF(Taula1[[#This Row],[Data naixement (format dd/mm/aaaa)]],TODAY(),"Y"))</f>
        <v>0</v>
      </c>
      <c r="J977" s="6"/>
      <c r="K977" s="6"/>
      <c r="L977" s="6"/>
      <c r="M977" s="6"/>
      <c r="N977" s="56"/>
      <c r="O977" s="56"/>
      <c r="P977" s="56"/>
      <c r="Q977" s="6"/>
      <c r="R977" s="7"/>
      <c r="S977" s="143">
        <f>Taula1[[#This Row],[Mesos naturals sencers treballats període justificat (01/01/2023 - 31/03/2023)]]</f>
        <v>0</v>
      </c>
      <c r="T977" s="194">
        <f>Taula1[[#This Row],[Dies treballats període justificat (01/01/2023 - 31/03/2023)              no comptabilitzats com a mes natural sencer]]</f>
        <v>0</v>
      </c>
      <c r="U977" s="12"/>
      <c r="V977" s="7"/>
      <c r="W977" s="188"/>
      <c r="X977" s="188"/>
      <c r="Y977" s="188"/>
      <c r="Z977" s="188"/>
      <c r="AA977" s="190"/>
      <c r="AB977" s="143">
        <f>Taula1[[#This Row],[Grup justificat     (fer servir opcions de la llista desplegable)]]</f>
        <v>0</v>
      </c>
      <c r="AC977" s="182"/>
      <c r="AD977" s="39"/>
      <c r="AE977" s="131">
        <f>ROUND((AF977/100)*756*Taula1[[#This Row],[Mesos naturals sencers treballats període justificat (01/01/2023 - 31/03/2023)]],2)</f>
        <v>0</v>
      </c>
      <c r="AF977" s="81">
        <f>Taula1[[#This Row],[% Jornada segons contracte
(no posar el símbol %) ]]-Taula1[[#This Row],[% Reducció salari per baix rendiment        (no posar el símbol %)]]</f>
        <v>0</v>
      </c>
      <c r="AG977" s="131">
        <f>ROUND((AH977/100)*24.8547945*Taula1[[#This Row],[Dies treballats període justificat (01/01/2023 - 31/03/2023)              no comptabilitzats com a mes natural sencer]],2)</f>
        <v>0</v>
      </c>
      <c r="AH977" s="79">
        <f>Taula1[[#This Row],[% Jornada segons contracte
(no posar el símbol %) ]]-Taula1[[#This Row],[% Reducció salari per baix rendiment        (no posar el símbol %)]]</f>
        <v>0</v>
      </c>
      <c r="AI977" s="131">
        <f t="shared" si="241"/>
        <v>0</v>
      </c>
      <c r="AJ977" s="39"/>
      <c r="AK977" s="131">
        <f>ROUND((AL977/100)*756*Taula1[[#This Row],[Espai reservat Administració  (mesos)]],2)</f>
        <v>0</v>
      </c>
      <c r="AL977" s="81">
        <f>Taula1[[#This Row],[% Jornada segons contracte
(no posar el símbol %) ]]-Taula1[[#This Row],[% Reducció salari per baix rendiment        (no posar el símbol %)]]</f>
        <v>0</v>
      </c>
      <c r="AM977" s="131">
        <f>ROUND((AN977/100)*24.8547945*Taula1[[#This Row],[Espai reservat Administració (dies)]],2)</f>
        <v>0</v>
      </c>
      <c r="AN977" s="79">
        <f>Taula1[[#This Row],[% Jornada segons contracte
(no posar el símbol %) ]]-Taula1[[#This Row],[% Reducció salari per baix rendiment        (no posar el símbol %)]]</f>
        <v>0</v>
      </c>
      <c r="AO977" s="131">
        <f t="shared" si="242"/>
        <v>0</v>
      </c>
      <c r="AP977" s="87"/>
      <c r="AQ977" s="137">
        <f>ROUND((AR977/100)*693*Taula1[[#This Row],[Mesos naturals sencers treballats període justificat (01/01/2023 - 31/03/2023)]],2)</f>
        <v>0</v>
      </c>
      <c r="AR977" s="90">
        <f>Taula1[[#This Row],[% Jornada segons contracte
(no posar el símbol %) ]]-Taula1[[#This Row],[% Reducció salari per baix rendiment        (no posar el símbol %)]]</f>
        <v>0</v>
      </c>
      <c r="AS977" s="137">
        <f>ROUND((AT977/100)*22.78356164*Taula1[[#This Row],[Dies treballats període justificat (01/01/2023 - 31/03/2023)              no comptabilitzats com a mes natural sencer]],2)</f>
        <v>0</v>
      </c>
      <c r="AT977" s="90">
        <f>Taula1[[#This Row],[% Jornada segons contracte
(no posar el símbol %) ]]-Taula1[[#This Row],[% Reducció salari per baix rendiment        (no posar el símbol %)]]</f>
        <v>0</v>
      </c>
      <c r="AU977" s="137">
        <f t="shared" si="243"/>
        <v>0</v>
      </c>
      <c r="AV977" s="87"/>
      <c r="AW977" s="136">
        <f>ROUND((AX977/100)*693*Taula1[[#This Row],[Espai reservat Administració  (mesos)]],2)</f>
        <v>0</v>
      </c>
      <c r="AX977" s="90">
        <f>Taula1[[#This Row],[% Jornada segons contracte
(no posar el símbol %) ]]-Taula1[[#This Row],[% Reducció salari per baix rendiment        (no posar el símbol %)]]</f>
        <v>0</v>
      </c>
      <c r="AY977" s="131">
        <f>ROUND((AZ977/100)*22.78356164*Taula1[[#This Row],[Espai reservat Administració (dies)]],2)</f>
        <v>0</v>
      </c>
      <c r="AZ977" s="81">
        <f>Taula1[[#This Row],[% Jornada segons contracte
(no posar el símbol %) ]]-Taula1[[#This Row],[% Reducció salari per baix rendiment        (no posar el símbol %)]]</f>
        <v>0</v>
      </c>
      <c r="BA977" s="82">
        <f t="shared" si="244"/>
        <v>0</v>
      </c>
      <c r="BB977" s="41"/>
      <c r="BC977" s="131">
        <f>IF(Taula1[[#This Row],[Grup justificat     (fer servir opcions de la llista desplegable)]]=1,AI977,0)</f>
        <v>0</v>
      </c>
      <c r="BD977" s="131">
        <f>IF(Taula1[[#This Row],[Grup justificat     (fer servir opcions de la llista desplegable)]]=2,AU977,0)</f>
        <v>0</v>
      </c>
      <c r="BE977" s="41"/>
      <c r="BF977" s="131">
        <f>IF(Taula1[[#This Row],[Espai reservat Administració]]=1,AO977,0)</f>
        <v>0</v>
      </c>
      <c r="BG977" s="82">
        <f>IF(Taula1[[#This Row],[Espai reservat Administració]]=2,BA977,0)</f>
        <v>0</v>
      </c>
      <c r="BH977" s="41"/>
      <c r="BI977" s="126">
        <f>IF(Taula1[[#This Row],[Grup justificat     (fer servir opcions de la llista desplegable)]]=1,1,0)</f>
        <v>0</v>
      </c>
      <c r="BJ977" s="126">
        <f>IF(Taula1[[#This Row],[Espai reservat Administració]]=1,1,0)</f>
        <v>0</v>
      </c>
      <c r="BK977" s="111"/>
      <c r="BL977" s="126">
        <f>IF(Taula1[[#This Row],[Grup justificat     (fer servir opcions de la llista desplegable)]]=2,1,0)</f>
        <v>0</v>
      </c>
      <c r="BM977" s="126">
        <f>IF(Taula1[[#This Row],[Espai reservat Administració]]=2,1,0)</f>
        <v>0</v>
      </c>
      <c r="BN977" s="73"/>
      <c r="BO977" s="73"/>
      <c r="BP977" s="73"/>
      <c r="BQ977" s="73"/>
      <c r="BR977" s="73"/>
      <c r="BS977" s="73"/>
      <c r="BT977" s="73"/>
      <c r="BU977" s="73"/>
      <c r="BV977" s="73"/>
      <c r="BW977" s="73"/>
      <c r="BX977" s="73"/>
      <c r="BY977" s="73"/>
      <c r="BZ977" s="73"/>
      <c r="CA977" s="73"/>
      <c r="CB977" s="73"/>
      <c r="CC977" s="73"/>
      <c r="CD977" s="73"/>
      <c r="CE977" s="73"/>
      <c r="CF977" s="73"/>
      <c r="CG977" s="63">
        <f t="shared" si="245"/>
        <v>0</v>
      </c>
      <c r="CH977" s="63">
        <f t="shared" si="246"/>
        <v>0</v>
      </c>
      <c r="CI977" s="73"/>
      <c r="CJ977" s="63">
        <f>IF(Taula1[[#This Row],[Tipus de contracte                                  (fer servir opcions de la llista desplegable)]]="Indefinit",1,0)</f>
        <v>0</v>
      </c>
      <c r="CK977" s="63">
        <f>IF(Taula1[[#This Row],[Tipus de contracte                                  (fer servir opcions de la llista desplegable)]]="Temporal, igual o superior a 6 mesos",1,0)</f>
        <v>0</v>
      </c>
      <c r="CL977" s="63">
        <f>IF(Taula1[[#This Row],[Tipus de contracte                                  (fer servir opcions de la llista desplegable)]]="Substitució per IT",1,0)</f>
        <v>0</v>
      </c>
      <c r="CM977" s="73"/>
      <c r="CN977" s="63">
        <f>IF(Taula1[[#This Row],[Relació llocs de treball]]&gt;=1,1,0)</f>
        <v>0</v>
      </c>
      <c r="CO977" s="73"/>
      <c r="CP977" s="63">
        <f>IF(Taula1[[#This Row],[Identitat de gènere                                                          (fer servir opcions de la llista desplegable)]]="Home",1,0)</f>
        <v>0</v>
      </c>
      <c r="CQ977" s="63">
        <f>IF(Taula1[[#This Row],[Identitat de gènere                                                          (fer servir opcions de la llista desplegable)]]="Dona",1,0)</f>
        <v>0</v>
      </c>
      <c r="CR977" s="63">
        <f>IF(Taula1[[#This Row],[Identitat de gènere                                                          (fer servir opcions de la llista desplegable)]]="No binari",1,0)</f>
        <v>0</v>
      </c>
      <c r="CS977" s="73"/>
      <c r="CT977" s="63">
        <f t="shared" si="240"/>
        <v>0</v>
      </c>
      <c r="CU977" s="64">
        <f t="shared" si="247"/>
        <v>0</v>
      </c>
      <c r="CW977" s="64">
        <f t="shared" si="248"/>
        <v>0</v>
      </c>
      <c r="CX977" s="64">
        <f t="shared" si="249"/>
        <v>0</v>
      </c>
      <c r="CY977" s="64">
        <f t="shared" si="250"/>
        <v>0</v>
      </c>
      <c r="CZ977" s="64">
        <f t="shared" si="251"/>
        <v>0</v>
      </c>
      <c r="DB977" s="64">
        <f t="shared" si="252"/>
        <v>0</v>
      </c>
      <c r="DC977" s="64">
        <f t="shared" si="253"/>
        <v>0</v>
      </c>
      <c r="DD977" s="64">
        <f t="shared" si="254"/>
        <v>0</v>
      </c>
      <c r="DE977" s="64">
        <f t="shared" si="255"/>
        <v>0</v>
      </c>
    </row>
    <row r="978" spans="2:109" x14ac:dyDescent="0.3">
      <c r="B978" s="167"/>
      <c r="C978" s="186"/>
      <c r="D978" s="2"/>
      <c r="E978" s="67"/>
      <c r="F978" s="5"/>
      <c r="G978" s="5"/>
      <c r="H978" s="187"/>
      <c r="I978" s="111" t="str">
        <f ca="1">IF(Taula1[[#This Row],[Data naixement (format dd/mm/aaaa)]]="","0",DATEDIF(Taula1[[#This Row],[Data naixement (format dd/mm/aaaa)]],TODAY(),"Y"))</f>
        <v>0</v>
      </c>
      <c r="J978" s="6"/>
      <c r="K978" s="6"/>
      <c r="L978" s="6"/>
      <c r="M978" s="6"/>
      <c r="N978" s="56"/>
      <c r="O978" s="56"/>
      <c r="P978" s="56"/>
      <c r="Q978" s="6"/>
      <c r="R978" s="7"/>
      <c r="S978" s="143">
        <f>Taula1[[#This Row],[Mesos naturals sencers treballats període justificat (01/01/2023 - 31/03/2023)]]</f>
        <v>0</v>
      </c>
      <c r="T978" s="194">
        <f>Taula1[[#This Row],[Dies treballats període justificat (01/01/2023 - 31/03/2023)              no comptabilitzats com a mes natural sencer]]</f>
        <v>0</v>
      </c>
      <c r="U978" s="12"/>
      <c r="V978" s="7"/>
      <c r="W978" s="188"/>
      <c r="X978" s="188"/>
      <c r="Y978" s="188"/>
      <c r="Z978" s="188"/>
      <c r="AA978" s="190"/>
      <c r="AB978" s="143">
        <f>Taula1[[#This Row],[Grup justificat     (fer servir opcions de la llista desplegable)]]</f>
        <v>0</v>
      </c>
      <c r="AC978" s="182"/>
      <c r="AD978" s="39"/>
      <c r="AE978" s="131">
        <f>ROUND((AF978/100)*756*Taula1[[#This Row],[Mesos naturals sencers treballats període justificat (01/01/2023 - 31/03/2023)]],2)</f>
        <v>0</v>
      </c>
      <c r="AF978" s="81">
        <f>Taula1[[#This Row],[% Jornada segons contracte
(no posar el símbol %) ]]-Taula1[[#This Row],[% Reducció salari per baix rendiment        (no posar el símbol %)]]</f>
        <v>0</v>
      </c>
      <c r="AG978" s="131">
        <f>ROUND((AH978/100)*24.8547945*Taula1[[#This Row],[Dies treballats període justificat (01/01/2023 - 31/03/2023)              no comptabilitzats com a mes natural sencer]],2)</f>
        <v>0</v>
      </c>
      <c r="AH978" s="79">
        <f>Taula1[[#This Row],[% Jornada segons contracte
(no posar el símbol %) ]]-Taula1[[#This Row],[% Reducció salari per baix rendiment        (no posar el símbol %)]]</f>
        <v>0</v>
      </c>
      <c r="AI978" s="131">
        <f t="shared" si="241"/>
        <v>0</v>
      </c>
      <c r="AJ978" s="39"/>
      <c r="AK978" s="131">
        <f>ROUND((AL978/100)*756*Taula1[[#This Row],[Espai reservat Administració  (mesos)]],2)</f>
        <v>0</v>
      </c>
      <c r="AL978" s="81">
        <f>Taula1[[#This Row],[% Jornada segons contracte
(no posar el símbol %) ]]-Taula1[[#This Row],[% Reducció salari per baix rendiment        (no posar el símbol %)]]</f>
        <v>0</v>
      </c>
      <c r="AM978" s="131">
        <f>ROUND((AN978/100)*24.8547945*Taula1[[#This Row],[Espai reservat Administració (dies)]],2)</f>
        <v>0</v>
      </c>
      <c r="AN978" s="79">
        <f>Taula1[[#This Row],[% Jornada segons contracte
(no posar el símbol %) ]]-Taula1[[#This Row],[% Reducció salari per baix rendiment        (no posar el símbol %)]]</f>
        <v>0</v>
      </c>
      <c r="AO978" s="131">
        <f t="shared" si="242"/>
        <v>0</v>
      </c>
      <c r="AP978" s="87"/>
      <c r="AQ978" s="137">
        <f>ROUND((AR978/100)*693*Taula1[[#This Row],[Mesos naturals sencers treballats període justificat (01/01/2023 - 31/03/2023)]],2)</f>
        <v>0</v>
      </c>
      <c r="AR978" s="90">
        <f>Taula1[[#This Row],[% Jornada segons contracte
(no posar el símbol %) ]]-Taula1[[#This Row],[% Reducció salari per baix rendiment        (no posar el símbol %)]]</f>
        <v>0</v>
      </c>
      <c r="AS978" s="137">
        <f>ROUND((AT978/100)*22.78356164*Taula1[[#This Row],[Dies treballats període justificat (01/01/2023 - 31/03/2023)              no comptabilitzats com a mes natural sencer]],2)</f>
        <v>0</v>
      </c>
      <c r="AT978" s="90">
        <f>Taula1[[#This Row],[% Jornada segons contracte
(no posar el símbol %) ]]-Taula1[[#This Row],[% Reducció salari per baix rendiment        (no posar el símbol %)]]</f>
        <v>0</v>
      </c>
      <c r="AU978" s="137">
        <f t="shared" si="243"/>
        <v>0</v>
      </c>
      <c r="AV978" s="87"/>
      <c r="AW978" s="136">
        <f>ROUND((AX978/100)*693*Taula1[[#This Row],[Espai reservat Administració  (mesos)]],2)</f>
        <v>0</v>
      </c>
      <c r="AX978" s="90">
        <f>Taula1[[#This Row],[% Jornada segons contracte
(no posar el símbol %) ]]-Taula1[[#This Row],[% Reducció salari per baix rendiment        (no posar el símbol %)]]</f>
        <v>0</v>
      </c>
      <c r="AY978" s="131">
        <f>ROUND((AZ978/100)*22.78356164*Taula1[[#This Row],[Espai reservat Administració (dies)]],2)</f>
        <v>0</v>
      </c>
      <c r="AZ978" s="81">
        <f>Taula1[[#This Row],[% Jornada segons contracte
(no posar el símbol %) ]]-Taula1[[#This Row],[% Reducció salari per baix rendiment        (no posar el símbol %)]]</f>
        <v>0</v>
      </c>
      <c r="BA978" s="82">
        <f t="shared" si="244"/>
        <v>0</v>
      </c>
      <c r="BB978" s="41"/>
      <c r="BC978" s="131">
        <f>IF(Taula1[[#This Row],[Grup justificat     (fer servir opcions de la llista desplegable)]]=1,AI978,0)</f>
        <v>0</v>
      </c>
      <c r="BD978" s="131">
        <f>IF(Taula1[[#This Row],[Grup justificat     (fer servir opcions de la llista desplegable)]]=2,AU978,0)</f>
        <v>0</v>
      </c>
      <c r="BE978" s="41"/>
      <c r="BF978" s="131">
        <f>IF(Taula1[[#This Row],[Espai reservat Administració]]=1,AO978,0)</f>
        <v>0</v>
      </c>
      <c r="BG978" s="82">
        <f>IF(Taula1[[#This Row],[Espai reservat Administració]]=2,BA978,0)</f>
        <v>0</v>
      </c>
      <c r="BH978" s="41"/>
      <c r="BI978" s="126">
        <f>IF(Taula1[[#This Row],[Grup justificat     (fer servir opcions de la llista desplegable)]]=1,1,0)</f>
        <v>0</v>
      </c>
      <c r="BJ978" s="126">
        <f>IF(Taula1[[#This Row],[Espai reservat Administració]]=1,1,0)</f>
        <v>0</v>
      </c>
      <c r="BK978" s="111"/>
      <c r="BL978" s="126">
        <f>IF(Taula1[[#This Row],[Grup justificat     (fer servir opcions de la llista desplegable)]]=2,1,0)</f>
        <v>0</v>
      </c>
      <c r="BM978" s="126">
        <f>IF(Taula1[[#This Row],[Espai reservat Administració]]=2,1,0)</f>
        <v>0</v>
      </c>
      <c r="BN978" s="73"/>
      <c r="BO978" s="73"/>
      <c r="BP978" s="73"/>
      <c r="BQ978" s="73"/>
      <c r="BR978" s="73"/>
      <c r="BS978" s="73"/>
      <c r="BT978" s="73"/>
      <c r="BU978" s="73"/>
      <c r="BV978" s="73"/>
      <c r="BW978" s="73"/>
      <c r="BX978" s="73"/>
      <c r="BY978" s="73"/>
      <c r="BZ978" s="73"/>
      <c r="CA978" s="73"/>
      <c r="CB978" s="73"/>
      <c r="CC978" s="73"/>
      <c r="CD978" s="73"/>
      <c r="CE978" s="73"/>
      <c r="CF978" s="73"/>
      <c r="CG978" s="63">
        <f t="shared" si="245"/>
        <v>0</v>
      </c>
      <c r="CH978" s="63">
        <f t="shared" si="246"/>
        <v>0</v>
      </c>
      <c r="CI978" s="73"/>
      <c r="CJ978" s="63">
        <f>IF(Taula1[[#This Row],[Tipus de contracte                                  (fer servir opcions de la llista desplegable)]]="Indefinit",1,0)</f>
        <v>0</v>
      </c>
      <c r="CK978" s="63">
        <f>IF(Taula1[[#This Row],[Tipus de contracte                                  (fer servir opcions de la llista desplegable)]]="Temporal, igual o superior a 6 mesos",1,0)</f>
        <v>0</v>
      </c>
      <c r="CL978" s="63">
        <f>IF(Taula1[[#This Row],[Tipus de contracte                                  (fer servir opcions de la llista desplegable)]]="Substitució per IT",1,0)</f>
        <v>0</v>
      </c>
      <c r="CM978" s="73"/>
      <c r="CN978" s="63">
        <f>IF(Taula1[[#This Row],[Relació llocs de treball]]&gt;=1,1,0)</f>
        <v>0</v>
      </c>
      <c r="CO978" s="73"/>
      <c r="CP978" s="63">
        <f>IF(Taula1[[#This Row],[Identitat de gènere                                                          (fer servir opcions de la llista desplegable)]]="Home",1,0)</f>
        <v>0</v>
      </c>
      <c r="CQ978" s="63">
        <f>IF(Taula1[[#This Row],[Identitat de gènere                                                          (fer servir opcions de la llista desplegable)]]="Dona",1,0)</f>
        <v>0</v>
      </c>
      <c r="CR978" s="63">
        <f>IF(Taula1[[#This Row],[Identitat de gènere                                                          (fer servir opcions de la llista desplegable)]]="No binari",1,0)</f>
        <v>0</v>
      </c>
      <c r="CS978" s="73"/>
      <c r="CT978" s="63">
        <f t="shared" si="240"/>
        <v>0</v>
      </c>
      <c r="CU978" s="64">
        <f t="shared" si="247"/>
        <v>0</v>
      </c>
      <c r="CW978" s="64">
        <f t="shared" si="248"/>
        <v>0</v>
      </c>
      <c r="CX978" s="64">
        <f t="shared" si="249"/>
        <v>0</v>
      </c>
      <c r="CY978" s="64">
        <f t="shared" si="250"/>
        <v>0</v>
      </c>
      <c r="CZ978" s="64">
        <f t="shared" si="251"/>
        <v>0</v>
      </c>
      <c r="DB978" s="64">
        <f t="shared" si="252"/>
        <v>0</v>
      </c>
      <c r="DC978" s="64">
        <f t="shared" si="253"/>
        <v>0</v>
      </c>
      <c r="DD978" s="64">
        <f t="shared" si="254"/>
        <v>0</v>
      </c>
      <c r="DE978" s="64">
        <f t="shared" si="255"/>
        <v>0</v>
      </c>
    </row>
    <row r="979" spans="2:109" x14ac:dyDescent="0.3">
      <c r="B979" s="167"/>
      <c r="C979" s="186"/>
      <c r="D979" s="2"/>
      <c r="E979" s="67"/>
      <c r="F979" s="5"/>
      <c r="G979" s="5"/>
      <c r="H979" s="187"/>
      <c r="I979" s="111" t="str">
        <f ca="1">IF(Taula1[[#This Row],[Data naixement (format dd/mm/aaaa)]]="","0",DATEDIF(Taula1[[#This Row],[Data naixement (format dd/mm/aaaa)]],TODAY(),"Y"))</f>
        <v>0</v>
      </c>
      <c r="J979" s="6"/>
      <c r="K979" s="6"/>
      <c r="L979" s="6"/>
      <c r="M979" s="6"/>
      <c r="N979" s="56"/>
      <c r="O979" s="56"/>
      <c r="P979" s="56"/>
      <c r="Q979" s="6"/>
      <c r="R979" s="7"/>
      <c r="S979" s="143">
        <f>Taula1[[#This Row],[Mesos naturals sencers treballats període justificat (01/01/2023 - 31/03/2023)]]</f>
        <v>0</v>
      </c>
      <c r="T979" s="194">
        <f>Taula1[[#This Row],[Dies treballats període justificat (01/01/2023 - 31/03/2023)              no comptabilitzats com a mes natural sencer]]</f>
        <v>0</v>
      </c>
      <c r="U979" s="12"/>
      <c r="V979" s="7"/>
      <c r="W979" s="188"/>
      <c r="X979" s="188"/>
      <c r="Y979" s="188"/>
      <c r="Z979" s="188"/>
      <c r="AA979" s="190"/>
      <c r="AB979" s="143">
        <f>Taula1[[#This Row],[Grup justificat     (fer servir opcions de la llista desplegable)]]</f>
        <v>0</v>
      </c>
      <c r="AC979" s="182"/>
      <c r="AD979" s="39"/>
      <c r="AE979" s="131">
        <f>ROUND((AF979/100)*756*Taula1[[#This Row],[Mesos naturals sencers treballats període justificat (01/01/2023 - 31/03/2023)]],2)</f>
        <v>0</v>
      </c>
      <c r="AF979" s="81">
        <f>Taula1[[#This Row],[% Jornada segons contracte
(no posar el símbol %) ]]-Taula1[[#This Row],[% Reducció salari per baix rendiment        (no posar el símbol %)]]</f>
        <v>0</v>
      </c>
      <c r="AG979" s="131">
        <f>ROUND((AH979/100)*24.8547945*Taula1[[#This Row],[Dies treballats període justificat (01/01/2023 - 31/03/2023)              no comptabilitzats com a mes natural sencer]],2)</f>
        <v>0</v>
      </c>
      <c r="AH979" s="79">
        <f>Taula1[[#This Row],[% Jornada segons contracte
(no posar el símbol %) ]]-Taula1[[#This Row],[% Reducció salari per baix rendiment        (no posar el símbol %)]]</f>
        <v>0</v>
      </c>
      <c r="AI979" s="131">
        <f t="shared" si="241"/>
        <v>0</v>
      </c>
      <c r="AJ979" s="39"/>
      <c r="AK979" s="131">
        <f>ROUND((AL979/100)*756*Taula1[[#This Row],[Espai reservat Administració  (mesos)]],2)</f>
        <v>0</v>
      </c>
      <c r="AL979" s="81">
        <f>Taula1[[#This Row],[% Jornada segons contracte
(no posar el símbol %) ]]-Taula1[[#This Row],[% Reducció salari per baix rendiment        (no posar el símbol %)]]</f>
        <v>0</v>
      </c>
      <c r="AM979" s="131">
        <f>ROUND((AN979/100)*24.8547945*Taula1[[#This Row],[Espai reservat Administració (dies)]],2)</f>
        <v>0</v>
      </c>
      <c r="AN979" s="79">
        <f>Taula1[[#This Row],[% Jornada segons contracte
(no posar el símbol %) ]]-Taula1[[#This Row],[% Reducció salari per baix rendiment        (no posar el símbol %)]]</f>
        <v>0</v>
      </c>
      <c r="AO979" s="131">
        <f t="shared" si="242"/>
        <v>0</v>
      </c>
      <c r="AP979" s="87"/>
      <c r="AQ979" s="137">
        <f>ROUND((AR979/100)*693*Taula1[[#This Row],[Mesos naturals sencers treballats període justificat (01/01/2023 - 31/03/2023)]],2)</f>
        <v>0</v>
      </c>
      <c r="AR979" s="90">
        <f>Taula1[[#This Row],[% Jornada segons contracte
(no posar el símbol %) ]]-Taula1[[#This Row],[% Reducció salari per baix rendiment        (no posar el símbol %)]]</f>
        <v>0</v>
      </c>
      <c r="AS979" s="137">
        <f>ROUND((AT979/100)*22.78356164*Taula1[[#This Row],[Dies treballats període justificat (01/01/2023 - 31/03/2023)              no comptabilitzats com a mes natural sencer]],2)</f>
        <v>0</v>
      </c>
      <c r="AT979" s="90">
        <f>Taula1[[#This Row],[% Jornada segons contracte
(no posar el símbol %) ]]-Taula1[[#This Row],[% Reducció salari per baix rendiment        (no posar el símbol %)]]</f>
        <v>0</v>
      </c>
      <c r="AU979" s="137">
        <f t="shared" si="243"/>
        <v>0</v>
      </c>
      <c r="AV979" s="87"/>
      <c r="AW979" s="136">
        <f>ROUND((AX979/100)*693*Taula1[[#This Row],[Espai reservat Administració  (mesos)]],2)</f>
        <v>0</v>
      </c>
      <c r="AX979" s="90">
        <f>Taula1[[#This Row],[% Jornada segons contracte
(no posar el símbol %) ]]-Taula1[[#This Row],[% Reducció salari per baix rendiment        (no posar el símbol %)]]</f>
        <v>0</v>
      </c>
      <c r="AY979" s="131">
        <f>ROUND((AZ979/100)*22.78356164*Taula1[[#This Row],[Espai reservat Administració (dies)]],2)</f>
        <v>0</v>
      </c>
      <c r="AZ979" s="81">
        <f>Taula1[[#This Row],[% Jornada segons contracte
(no posar el símbol %) ]]-Taula1[[#This Row],[% Reducció salari per baix rendiment        (no posar el símbol %)]]</f>
        <v>0</v>
      </c>
      <c r="BA979" s="82">
        <f t="shared" si="244"/>
        <v>0</v>
      </c>
      <c r="BB979" s="41"/>
      <c r="BC979" s="131">
        <f>IF(Taula1[[#This Row],[Grup justificat     (fer servir opcions de la llista desplegable)]]=1,AI979,0)</f>
        <v>0</v>
      </c>
      <c r="BD979" s="131">
        <f>IF(Taula1[[#This Row],[Grup justificat     (fer servir opcions de la llista desplegable)]]=2,AU979,0)</f>
        <v>0</v>
      </c>
      <c r="BE979" s="41"/>
      <c r="BF979" s="131">
        <f>IF(Taula1[[#This Row],[Espai reservat Administració]]=1,AO979,0)</f>
        <v>0</v>
      </c>
      <c r="BG979" s="82">
        <f>IF(Taula1[[#This Row],[Espai reservat Administració]]=2,BA979,0)</f>
        <v>0</v>
      </c>
      <c r="BH979" s="41"/>
      <c r="BI979" s="126">
        <f>IF(Taula1[[#This Row],[Grup justificat     (fer servir opcions de la llista desplegable)]]=1,1,0)</f>
        <v>0</v>
      </c>
      <c r="BJ979" s="126">
        <f>IF(Taula1[[#This Row],[Espai reservat Administració]]=1,1,0)</f>
        <v>0</v>
      </c>
      <c r="BK979" s="111"/>
      <c r="BL979" s="126">
        <f>IF(Taula1[[#This Row],[Grup justificat     (fer servir opcions de la llista desplegable)]]=2,1,0)</f>
        <v>0</v>
      </c>
      <c r="BM979" s="126">
        <f>IF(Taula1[[#This Row],[Espai reservat Administració]]=2,1,0)</f>
        <v>0</v>
      </c>
      <c r="BN979" s="73"/>
      <c r="BO979" s="73"/>
      <c r="BP979" s="73"/>
      <c r="BQ979" s="73"/>
      <c r="BR979" s="73"/>
      <c r="BS979" s="73"/>
      <c r="BT979" s="73"/>
      <c r="BU979" s="73"/>
      <c r="BV979" s="73"/>
      <c r="BW979" s="73"/>
      <c r="BX979" s="73"/>
      <c r="BY979" s="73"/>
      <c r="BZ979" s="73"/>
      <c r="CA979" s="73"/>
      <c r="CB979" s="73"/>
      <c r="CC979" s="73"/>
      <c r="CD979" s="73"/>
      <c r="CE979" s="73"/>
      <c r="CF979" s="73"/>
      <c r="CG979" s="63">
        <f t="shared" si="245"/>
        <v>0</v>
      </c>
      <c r="CH979" s="63">
        <f t="shared" si="246"/>
        <v>0</v>
      </c>
      <c r="CI979" s="73"/>
      <c r="CJ979" s="63">
        <f>IF(Taula1[[#This Row],[Tipus de contracte                                  (fer servir opcions de la llista desplegable)]]="Indefinit",1,0)</f>
        <v>0</v>
      </c>
      <c r="CK979" s="63">
        <f>IF(Taula1[[#This Row],[Tipus de contracte                                  (fer servir opcions de la llista desplegable)]]="Temporal, igual o superior a 6 mesos",1,0)</f>
        <v>0</v>
      </c>
      <c r="CL979" s="63">
        <f>IF(Taula1[[#This Row],[Tipus de contracte                                  (fer servir opcions de la llista desplegable)]]="Substitució per IT",1,0)</f>
        <v>0</v>
      </c>
      <c r="CM979" s="73"/>
      <c r="CN979" s="63">
        <f>IF(Taula1[[#This Row],[Relació llocs de treball]]&gt;=1,1,0)</f>
        <v>0</v>
      </c>
      <c r="CO979" s="73"/>
      <c r="CP979" s="63">
        <f>IF(Taula1[[#This Row],[Identitat de gènere                                                          (fer servir opcions de la llista desplegable)]]="Home",1,0)</f>
        <v>0</v>
      </c>
      <c r="CQ979" s="63">
        <f>IF(Taula1[[#This Row],[Identitat de gènere                                                          (fer servir opcions de la llista desplegable)]]="Dona",1,0)</f>
        <v>0</v>
      </c>
      <c r="CR979" s="63">
        <f>IF(Taula1[[#This Row],[Identitat de gènere                                                          (fer servir opcions de la llista desplegable)]]="No binari",1,0)</f>
        <v>0</v>
      </c>
      <c r="CS979" s="73"/>
      <c r="CT979" s="63">
        <f t="shared" si="240"/>
        <v>0</v>
      </c>
      <c r="CU979" s="64">
        <f t="shared" si="247"/>
        <v>0</v>
      </c>
      <c r="CW979" s="64">
        <f t="shared" si="248"/>
        <v>0</v>
      </c>
      <c r="CX979" s="64">
        <f t="shared" si="249"/>
        <v>0</v>
      </c>
      <c r="CY979" s="64">
        <f t="shared" si="250"/>
        <v>0</v>
      </c>
      <c r="CZ979" s="64">
        <f t="shared" si="251"/>
        <v>0</v>
      </c>
      <c r="DB979" s="64">
        <f t="shared" si="252"/>
        <v>0</v>
      </c>
      <c r="DC979" s="64">
        <f t="shared" si="253"/>
        <v>0</v>
      </c>
      <c r="DD979" s="64">
        <f t="shared" si="254"/>
        <v>0</v>
      </c>
      <c r="DE979" s="64">
        <f t="shared" si="255"/>
        <v>0</v>
      </c>
    </row>
    <row r="980" spans="2:109" x14ac:dyDescent="0.3">
      <c r="B980" s="167"/>
      <c r="C980" s="186"/>
      <c r="D980" s="2"/>
      <c r="E980" s="67"/>
      <c r="F980" s="5"/>
      <c r="G980" s="5"/>
      <c r="H980" s="187"/>
      <c r="I980" s="111" t="str">
        <f ca="1">IF(Taula1[[#This Row],[Data naixement (format dd/mm/aaaa)]]="","0",DATEDIF(Taula1[[#This Row],[Data naixement (format dd/mm/aaaa)]],TODAY(),"Y"))</f>
        <v>0</v>
      </c>
      <c r="J980" s="6"/>
      <c r="K980" s="6"/>
      <c r="L980" s="6"/>
      <c r="M980" s="6"/>
      <c r="N980" s="56"/>
      <c r="O980" s="56"/>
      <c r="P980" s="56"/>
      <c r="Q980" s="6"/>
      <c r="R980" s="7"/>
      <c r="S980" s="143">
        <f>Taula1[[#This Row],[Mesos naturals sencers treballats període justificat (01/01/2023 - 31/03/2023)]]</f>
        <v>0</v>
      </c>
      <c r="T980" s="194">
        <f>Taula1[[#This Row],[Dies treballats període justificat (01/01/2023 - 31/03/2023)              no comptabilitzats com a mes natural sencer]]</f>
        <v>0</v>
      </c>
      <c r="U980" s="12"/>
      <c r="V980" s="7"/>
      <c r="W980" s="188"/>
      <c r="X980" s="188"/>
      <c r="Y980" s="188"/>
      <c r="Z980" s="188"/>
      <c r="AA980" s="190"/>
      <c r="AB980" s="143">
        <f>Taula1[[#This Row],[Grup justificat     (fer servir opcions de la llista desplegable)]]</f>
        <v>0</v>
      </c>
      <c r="AC980" s="182"/>
      <c r="AD980" s="39"/>
      <c r="AE980" s="131">
        <f>ROUND((AF980/100)*756*Taula1[[#This Row],[Mesos naturals sencers treballats període justificat (01/01/2023 - 31/03/2023)]],2)</f>
        <v>0</v>
      </c>
      <c r="AF980" s="81">
        <f>Taula1[[#This Row],[% Jornada segons contracte
(no posar el símbol %) ]]-Taula1[[#This Row],[% Reducció salari per baix rendiment        (no posar el símbol %)]]</f>
        <v>0</v>
      </c>
      <c r="AG980" s="131">
        <f>ROUND((AH980/100)*24.8547945*Taula1[[#This Row],[Dies treballats període justificat (01/01/2023 - 31/03/2023)              no comptabilitzats com a mes natural sencer]],2)</f>
        <v>0</v>
      </c>
      <c r="AH980" s="79">
        <f>Taula1[[#This Row],[% Jornada segons contracte
(no posar el símbol %) ]]-Taula1[[#This Row],[% Reducció salari per baix rendiment        (no posar el símbol %)]]</f>
        <v>0</v>
      </c>
      <c r="AI980" s="131">
        <f t="shared" si="241"/>
        <v>0</v>
      </c>
      <c r="AJ980" s="39"/>
      <c r="AK980" s="131">
        <f>ROUND((AL980/100)*756*Taula1[[#This Row],[Espai reservat Administració  (mesos)]],2)</f>
        <v>0</v>
      </c>
      <c r="AL980" s="81">
        <f>Taula1[[#This Row],[% Jornada segons contracte
(no posar el símbol %) ]]-Taula1[[#This Row],[% Reducció salari per baix rendiment        (no posar el símbol %)]]</f>
        <v>0</v>
      </c>
      <c r="AM980" s="131">
        <f>ROUND((AN980/100)*24.8547945*Taula1[[#This Row],[Espai reservat Administració (dies)]],2)</f>
        <v>0</v>
      </c>
      <c r="AN980" s="79">
        <f>Taula1[[#This Row],[% Jornada segons contracte
(no posar el símbol %) ]]-Taula1[[#This Row],[% Reducció salari per baix rendiment        (no posar el símbol %)]]</f>
        <v>0</v>
      </c>
      <c r="AO980" s="131">
        <f t="shared" si="242"/>
        <v>0</v>
      </c>
      <c r="AP980" s="87"/>
      <c r="AQ980" s="137">
        <f>ROUND((AR980/100)*693*Taula1[[#This Row],[Mesos naturals sencers treballats període justificat (01/01/2023 - 31/03/2023)]],2)</f>
        <v>0</v>
      </c>
      <c r="AR980" s="90">
        <f>Taula1[[#This Row],[% Jornada segons contracte
(no posar el símbol %) ]]-Taula1[[#This Row],[% Reducció salari per baix rendiment        (no posar el símbol %)]]</f>
        <v>0</v>
      </c>
      <c r="AS980" s="137">
        <f>ROUND((AT980/100)*22.78356164*Taula1[[#This Row],[Dies treballats període justificat (01/01/2023 - 31/03/2023)              no comptabilitzats com a mes natural sencer]],2)</f>
        <v>0</v>
      </c>
      <c r="AT980" s="90">
        <f>Taula1[[#This Row],[% Jornada segons contracte
(no posar el símbol %) ]]-Taula1[[#This Row],[% Reducció salari per baix rendiment        (no posar el símbol %)]]</f>
        <v>0</v>
      </c>
      <c r="AU980" s="137">
        <f t="shared" si="243"/>
        <v>0</v>
      </c>
      <c r="AV980" s="87"/>
      <c r="AW980" s="136">
        <f>ROUND((AX980/100)*693*Taula1[[#This Row],[Espai reservat Administració  (mesos)]],2)</f>
        <v>0</v>
      </c>
      <c r="AX980" s="90">
        <f>Taula1[[#This Row],[% Jornada segons contracte
(no posar el símbol %) ]]-Taula1[[#This Row],[% Reducció salari per baix rendiment        (no posar el símbol %)]]</f>
        <v>0</v>
      </c>
      <c r="AY980" s="131">
        <f>ROUND((AZ980/100)*22.78356164*Taula1[[#This Row],[Espai reservat Administració (dies)]],2)</f>
        <v>0</v>
      </c>
      <c r="AZ980" s="81">
        <f>Taula1[[#This Row],[% Jornada segons contracte
(no posar el símbol %) ]]-Taula1[[#This Row],[% Reducció salari per baix rendiment        (no posar el símbol %)]]</f>
        <v>0</v>
      </c>
      <c r="BA980" s="82">
        <f t="shared" si="244"/>
        <v>0</v>
      </c>
      <c r="BB980" s="41"/>
      <c r="BC980" s="131">
        <f>IF(Taula1[[#This Row],[Grup justificat     (fer servir opcions de la llista desplegable)]]=1,AI980,0)</f>
        <v>0</v>
      </c>
      <c r="BD980" s="131">
        <f>IF(Taula1[[#This Row],[Grup justificat     (fer servir opcions de la llista desplegable)]]=2,AU980,0)</f>
        <v>0</v>
      </c>
      <c r="BE980" s="41"/>
      <c r="BF980" s="131">
        <f>IF(Taula1[[#This Row],[Espai reservat Administració]]=1,AO980,0)</f>
        <v>0</v>
      </c>
      <c r="BG980" s="82">
        <f>IF(Taula1[[#This Row],[Espai reservat Administració]]=2,BA980,0)</f>
        <v>0</v>
      </c>
      <c r="BH980" s="41"/>
      <c r="BI980" s="126">
        <f>IF(Taula1[[#This Row],[Grup justificat     (fer servir opcions de la llista desplegable)]]=1,1,0)</f>
        <v>0</v>
      </c>
      <c r="BJ980" s="126">
        <f>IF(Taula1[[#This Row],[Espai reservat Administració]]=1,1,0)</f>
        <v>0</v>
      </c>
      <c r="BK980" s="111"/>
      <c r="BL980" s="126">
        <f>IF(Taula1[[#This Row],[Grup justificat     (fer servir opcions de la llista desplegable)]]=2,1,0)</f>
        <v>0</v>
      </c>
      <c r="BM980" s="126">
        <f>IF(Taula1[[#This Row],[Espai reservat Administració]]=2,1,0)</f>
        <v>0</v>
      </c>
      <c r="BN980" s="73"/>
      <c r="BO980" s="73"/>
      <c r="BP980" s="73"/>
      <c r="BQ980" s="73"/>
      <c r="BR980" s="73"/>
      <c r="BS980" s="73"/>
      <c r="BT980" s="73"/>
      <c r="BU980" s="73"/>
      <c r="BV980" s="73"/>
      <c r="BW980" s="73"/>
      <c r="BX980" s="73"/>
      <c r="BY980" s="73"/>
      <c r="BZ980" s="73"/>
      <c r="CA980" s="73"/>
      <c r="CB980" s="73"/>
      <c r="CC980" s="73"/>
      <c r="CD980" s="73"/>
      <c r="CE980" s="73"/>
      <c r="CF980" s="73"/>
      <c r="CG980" s="63">
        <f t="shared" si="245"/>
        <v>0</v>
      </c>
      <c r="CH980" s="63">
        <f t="shared" si="246"/>
        <v>0</v>
      </c>
      <c r="CI980" s="73"/>
      <c r="CJ980" s="63">
        <f>IF(Taula1[[#This Row],[Tipus de contracte                                  (fer servir opcions de la llista desplegable)]]="Indefinit",1,0)</f>
        <v>0</v>
      </c>
      <c r="CK980" s="63">
        <f>IF(Taula1[[#This Row],[Tipus de contracte                                  (fer servir opcions de la llista desplegable)]]="Temporal, igual o superior a 6 mesos",1,0)</f>
        <v>0</v>
      </c>
      <c r="CL980" s="63">
        <f>IF(Taula1[[#This Row],[Tipus de contracte                                  (fer servir opcions de la llista desplegable)]]="Substitució per IT",1,0)</f>
        <v>0</v>
      </c>
      <c r="CM980" s="73"/>
      <c r="CN980" s="63">
        <f>IF(Taula1[[#This Row],[Relació llocs de treball]]&gt;=1,1,0)</f>
        <v>0</v>
      </c>
      <c r="CO980" s="73"/>
      <c r="CP980" s="63">
        <f>IF(Taula1[[#This Row],[Identitat de gènere                                                          (fer servir opcions de la llista desplegable)]]="Home",1,0)</f>
        <v>0</v>
      </c>
      <c r="CQ980" s="63">
        <f>IF(Taula1[[#This Row],[Identitat de gènere                                                          (fer servir opcions de la llista desplegable)]]="Dona",1,0)</f>
        <v>0</v>
      </c>
      <c r="CR980" s="63">
        <f>IF(Taula1[[#This Row],[Identitat de gènere                                                          (fer servir opcions de la llista desplegable)]]="No binari",1,0)</f>
        <v>0</v>
      </c>
      <c r="CS980" s="73"/>
      <c r="CT980" s="63">
        <f t="shared" si="240"/>
        <v>0</v>
      </c>
      <c r="CU980" s="64">
        <f t="shared" si="247"/>
        <v>0</v>
      </c>
      <c r="CW980" s="64">
        <f t="shared" si="248"/>
        <v>0</v>
      </c>
      <c r="CX980" s="64">
        <f t="shared" si="249"/>
        <v>0</v>
      </c>
      <c r="CY980" s="64">
        <f t="shared" si="250"/>
        <v>0</v>
      </c>
      <c r="CZ980" s="64">
        <f t="shared" si="251"/>
        <v>0</v>
      </c>
      <c r="DB980" s="64">
        <f t="shared" si="252"/>
        <v>0</v>
      </c>
      <c r="DC980" s="64">
        <f t="shared" si="253"/>
        <v>0</v>
      </c>
      <c r="DD980" s="64">
        <f t="shared" si="254"/>
        <v>0</v>
      </c>
      <c r="DE980" s="64">
        <f t="shared" si="255"/>
        <v>0</v>
      </c>
    </row>
    <row r="981" spans="2:109" x14ac:dyDescent="0.3">
      <c r="B981" s="167"/>
      <c r="C981" s="186"/>
      <c r="D981" s="2"/>
      <c r="E981" s="67"/>
      <c r="F981" s="5"/>
      <c r="G981" s="5"/>
      <c r="H981" s="187"/>
      <c r="I981" s="111" t="str">
        <f ca="1">IF(Taula1[[#This Row],[Data naixement (format dd/mm/aaaa)]]="","0",DATEDIF(Taula1[[#This Row],[Data naixement (format dd/mm/aaaa)]],TODAY(),"Y"))</f>
        <v>0</v>
      </c>
      <c r="J981" s="6"/>
      <c r="K981" s="6"/>
      <c r="L981" s="6"/>
      <c r="M981" s="6"/>
      <c r="N981" s="56"/>
      <c r="O981" s="56"/>
      <c r="P981" s="56"/>
      <c r="Q981" s="6"/>
      <c r="R981" s="7"/>
      <c r="S981" s="143">
        <f>Taula1[[#This Row],[Mesos naturals sencers treballats període justificat (01/01/2023 - 31/03/2023)]]</f>
        <v>0</v>
      </c>
      <c r="T981" s="194">
        <f>Taula1[[#This Row],[Dies treballats període justificat (01/01/2023 - 31/03/2023)              no comptabilitzats com a mes natural sencer]]</f>
        <v>0</v>
      </c>
      <c r="U981" s="12"/>
      <c r="V981" s="7"/>
      <c r="W981" s="188"/>
      <c r="X981" s="188"/>
      <c r="Y981" s="188"/>
      <c r="Z981" s="188"/>
      <c r="AA981" s="190"/>
      <c r="AB981" s="143">
        <f>Taula1[[#This Row],[Grup justificat     (fer servir opcions de la llista desplegable)]]</f>
        <v>0</v>
      </c>
      <c r="AC981" s="182"/>
      <c r="AD981" s="39"/>
      <c r="AE981" s="131">
        <f>ROUND((AF981/100)*756*Taula1[[#This Row],[Mesos naturals sencers treballats període justificat (01/01/2023 - 31/03/2023)]],2)</f>
        <v>0</v>
      </c>
      <c r="AF981" s="81">
        <f>Taula1[[#This Row],[% Jornada segons contracte
(no posar el símbol %) ]]-Taula1[[#This Row],[% Reducció salari per baix rendiment        (no posar el símbol %)]]</f>
        <v>0</v>
      </c>
      <c r="AG981" s="131">
        <f>ROUND((AH981/100)*24.8547945*Taula1[[#This Row],[Dies treballats període justificat (01/01/2023 - 31/03/2023)              no comptabilitzats com a mes natural sencer]],2)</f>
        <v>0</v>
      </c>
      <c r="AH981" s="79">
        <f>Taula1[[#This Row],[% Jornada segons contracte
(no posar el símbol %) ]]-Taula1[[#This Row],[% Reducció salari per baix rendiment        (no posar el símbol %)]]</f>
        <v>0</v>
      </c>
      <c r="AI981" s="131">
        <f t="shared" si="241"/>
        <v>0</v>
      </c>
      <c r="AJ981" s="39"/>
      <c r="AK981" s="131">
        <f>ROUND((AL981/100)*756*Taula1[[#This Row],[Espai reservat Administració  (mesos)]],2)</f>
        <v>0</v>
      </c>
      <c r="AL981" s="81">
        <f>Taula1[[#This Row],[% Jornada segons contracte
(no posar el símbol %) ]]-Taula1[[#This Row],[% Reducció salari per baix rendiment        (no posar el símbol %)]]</f>
        <v>0</v>
      </c>
      <c r="AM981" s="131">
        <f>ROUND((AN981/100)*24.8547945*Taula1[[#This Row],[Espai reservat Administració (dies)]],2)</f>
        <v>0</v>
      </c>
      <c r="AN981" s="79">
        <f>Taula1[[#This Row],[% Jornada segons contracte
(no posar el símbol %) ]]-Taula1[[#This Row],[% Reducció salari per baix rendiment        (no posar el símbol %)]]</f>
        <v>0</v>
      </c>
      <c r="AO981" s="131">
        <f t="shared" si="242"/>
        <v>0</v>
      </c>
      <c r="AP981" s="87"/>
      <c r="AQ981" s="137">
        <f>ROUND((AR981/100)*693*Taula1[[#This Row],[Mesos naturals sencers treballats període justificat (01/01/2023 - 31/03/2023)]],2)</f>
        <v>0</v>
      </c>
      <c r="AR981" s="90">
        <f>Taula1[[#This Row],[% Jornada segons contracte
(no posar el símbol %) ]]-Taula1[[#This Row],[% Reducció salari per baix rendiment        (no posar el símbol %)]]</f>
        <v>0</v>
      </c>
      <c r="AS981" s="137">
        <f>ROUND((AT981/100)*22.78356164*Taula1[[#This Row],[Dies treballats període justificat (01/01/2023 - 31/03/2023)              no comptabilitzats com a mes natural sencer]],2)</f>
        <v>0</v>
      </c>
      <c r="AT981" s="90">
        <f>Taula1[[#This Row],[% Jornada segons contracte
(no posar el símbol %) ]]-Taula1[[#This Row],[% Reducció salari per baix rendiment        (no posar el símbol %)]]</f>
        <v>0</v>
      </c>
      <c r="AU981" s="137">
        <f t="shared" si="243"/>
        <v>0</v>
      </c>
      <c r="AV981" s="87"/>
      <c r="AW981" s="136">
        <f>ROUND((AX981/100)*693*Taula1[[#This Row],[Espai reservat Administració  (mesos)]],2)</f>
        <v>0</v>
      </c>
      <c r="AX981" s="90">
        <f>Taula1[[#This Row],[% Jornada segons contracte
(no posar el símbol %) ]]-Taula1[[#This Row],[% Reducció salari per baix rendiment        (no posar el símbol %)]]</f>
        <v>0</v>
      </c>
      <c r="AY981" s="131">
        <f>ROUND((AZ981/100)*22.78356164*Taula1[[#This Row],[Espai reservat Administració (dies)]],2)</f>
        <v>0</v>
      </c>
      <c r="AZ981" s="81">
        <f>Taula1[[#This Row],[% Jornada segons contracte
(no posar el símbol %) ]]-Taula1[[#This Row],[% Reducció salari per baix rendiment        (no posar el símbol %)]]</f>
        <v>0</v>
      </c>
      <c r="BA981" s="82">
        <f t="shared" si="244"/>
        <v>0</v>
      </c>
      <c r="BB981" s="41"/>
      <c r="BC981" s="131">
        <f>IF(Taula1[[#This Row],[Grup justificat     (fer servir opcions de la llista desplegable)]]=1,AI981,0)</f>
        <v>0</v>
      </c>
      <c r="BD981" s="131">
        <f>IF(Taula1[[#This Row],[Grup justificat     (fer servir opcions de la llista desplegable)]]=2,AU981,0)</f>
        <v>0</v>
      </c>
      <c r="BE981" s="41"/>
      <c r="BF981" s="131">
        <f>IF(Taula1[[#This Row],[Espai reservat Administració]]=1,AO981,0)</f>
        <v>0</v>
      </c>
      <c r="BG981" s="82">
        <f>IF(Taula1[[#This Row],[Espai reservat Administració]]=2,BA981,0)</f>
        <v>0</v>
      </c>
      <c r="BH981" s="41"/>
      <c r="BI981" s="126">
        <f>IF(Taula1[[#This Row],[Grup justificat     (fer servir opcions de la llista desplegable)]]=1,1,0)</f>
        <v>0</v>
      </c>
      <c r="BJ981" s="126">
        <f>IF(Taula1[[#This Row],[Espai reservat Administració]]=1,1,0)</f>
        <v>0</v>
      </c>
      <c r="BK981" s="111"/>
      <c r="BL981" s="126">
        <f>IF(Taula1[[#This Row],[Grup justificat     (fer servir opcions de la llista desplegable)]]=2,1,0)</f>
        <v>0</v>
      </c>
      <c r="BM981" s="126">
        <f>IF(Taula1[[#This Row],[Espai reservat Administració]]=2,1,0)</f>
        <v>0</v>
      </c>
      <c r="BN981" s="73"/>
      <c r="BO981" s="73"/>
      <c r="BP981" s="73"/>
      <c r="BQ981" s="73"/>
      <c r="BR981" s="73"/>
      <c r="BS981" s="73"/>
      <c r="BT981" s="73"/>
      <c r="BU981" s="73"/>
      <c r="BV981" s="73"/>
      <c r="BW981" s="73"/>
      <c r="BX981" s="73"/>
      <c r="BY981" s="73"/>
      <c r="BZ981" s="73"/>
      <c r="CA981" s="73"/>
      <c r="CB981" s="73"/>
      <c r="CC981" s="73"/>
      <c r="CD981" s="73"/>
      <c r="CE981" s="73"/>
      <c r="CF981" s="73"/>
      <c r="CG981" s="63">
        <f t="shared" si="245"/>
        <v>0</v>
      </c>
      <c r="CH981" s="63">
        <f t="shared" si="246"/>
        <v>0</v>
      </c>
      <c r="CI981" s="73"/>
      <c r="CJ981" s="63">
        <f>IF(Taula1[[#This Row],[Tipus de contracte                                  (fer servir opcions de la llista desplegable)]]="Indefinit",1,0)</f>
        <v>0</v>
      </c>
      <c r="CK981" s="63">
        <f>IF(Taula1[[#This Row],[Tipus de contracte                                  (fer servir opcions de la llista desplegable)]]="Temporal, igual o superior a 6 mesos",1,0)</f>
        <v>0</v>
      </c>
      <c r="CL981" s="63">
        <f>IF(Taula1[[#This Row],[Tipus de contracte                                  (fer servir opcions de la llista desplegable)]]="Substitució per IT",1,0)</f>
        <v>0</v>
      </c>
      <c r="CM981" s="73"/>
      <c r="CN981" s="63">
        <f>IF(Taula1[[#This Row],[Relació llocs de treball]]&gt;=1,1,0)</f>
        <v>0</v>
      </c>
      <c r="CO981" s="73"/>
      <c r="CP981" s="63">
        <f>IF(Taula1[[#This Row],[Identitat de gènere                                                          (fer servir opcions de la llista desplegable)]]="Home",1,0)</f>
        <v>0</v>
      </c>
      <c r="CQ981" s="63">
        <f>IF(Taula1[[#This Row],[Identitat de gènere                                                          (fer servir opcions de la llista desplegable)]]="Dona",1,0)</f>
        <v>0</v>
      </c>
      <c r="CR981" s="63">
        <f>IF(Taula1[[#This Row],[Identitat de gènere                                                          (fer servir opcions de la llista desplegable)]]="No binari",1,0)</f>
        <v>0</v>
      </c>
      <c r="CS981" s="73"/>
      <c r="CT981" s="63">
        <f t="shared" si="240"/>
        <v>0</v>
      </c>
      <c r="CU981" s="64">
        <f t="shared" si="247"/>
        <v>0</v>
      </c>
      <c r="CW981" s="64">
        <f t="shared" si="248"/>
        <v>0</v>
      </c>
      <c r="CX981" s="64">
        <f t="shared" si="249"/>
        <v>0</v>
      </c>
      <c r="CY981" s="64">
        <f t="shared" si="250"/>
        <v>0</v>
      </c>
      <c r="CZ981" s="64">
        <f t="shared" si="251"/>
        <v>0</v>
      </c>
      <c r="DB981" s="64">
        <f t="shared" si="252"/>
        <v>0</v>
      </c>
      <c r="DC981" s="64">
        <f t="shared" si="253"/>
        <v>0</v>
      </c>
      <c r="DD981" s="64">
        <f t="shared" si="254"/>
        <v>0</v>
      </c>
      <c r="DE981" s="64">
        <f t="shared" si="255"/>
        <v>0</v>
      </c>
    </row>
    <row r="982" spans="2:109" x14ac:dyDescent="0.3">
      <c r="B982" s="167"/>
      <c r="C982" s="186"/>
      <c r="D982" s="2"/>
      <c r="E982" s="67"/>
      <c r="F982" s="5"/>
      <c r="G982" s="5"/>
      <c r="H982" s="187"/>
      <c r="I982" s="111" t="str">
        <f ca="1">IF(Taula1[[#This Row],[Data naixement (format dd/mm/aaaa)]]="","0",DATEDIF(Taula1[[#This Row],[Data naixement (format dd/mm/aaaa)]],TODAY(),"Y"))</f>
        <v>0</v>
      </c>
      <c r="J982" s="6"/>
      <c r="K982" s="6"/>
      <c r="L982" s="6"/>
      <c r="M982" s="6"/>
      <c r="N982" s="56"/>
      <c r="O982" s="56"/>
      <c r="P982" s="56"/>
      <c r="Q982" s="6"/>
      <c r="R982" s="7"/>
      <c r="S982" s="143">
        <f>Taula1[[#This Row],[Mesos naturals sencers treballats període justificat (01/01/2023 - 31/03/2023)]]</f>
        <v>0</v>
      </c>
      <c r="T982" s="194">
        <f>Taula1[[#This Row],[Dies treballats període justificat (01/01/2023 - 31/03/2023)              no comptabilitzats com a mes natural sencer]]</f>
        <v>0</v>
      </c>
      <c r="U982" s="12"/>
      <c r="V982" s="7"/>
      <c r="W982" s="188"/>
      <c r="X982" s="188"/>
      <c r="Y982" s="188"/>
      <c r="Z982" s="188"/>
      <c r="AA982" s="190"/>
      <c r="AB982" s="143">
        <f>Taula1[[#This Row],[Grup justificat     (fer servir opcions de la llista desplegable)]]</f>
        <v>0</v>
      </c>
      <c r="AC982" s="182"/>
      <c r="AD982" s="39"/>
      <c r="AE982" s="131">
        <f>ROUND((AF982/100)*756*Taula1[[#This Row],[Mesos naturals sencers treballats període justificat (01/01/2023 - 31/03/2023)]],2)</f>
        <v>0</v>
      </c>
      <c r="AF982" s="81">
        <f>Taula1[[#This Row],[% Jornada segons contracte
(no posar el símbol %) ]]-Taula1[[#This Row],[% Reducció salari per baix rendiment        (no posar el símbol %)]]</f>
        <v>0</v>
      </c>
      <c r="AG982" s="131">
        <f>ROUND((AH982/100)*24.8547945*Taula1[[#This Row],[Dies treballats període justificat (01/01/2023 - 31/03/2023)              no comptabilitzats com a mes natural sencer]],2)</f>
        <v>0</v>
      </c>
      <c r="AH982" s="79">
        <f>Taula1[[#This Row],[% Jornada segons contracte
(no posar el símbol %) ]]-Taula1[[#This Row],[% Reducció salari per baix rendiment        (no posar el símbol %)]]</f>
        <v>0</v>
      </c>
      <c r="AI982" s="131">
        <f t="shared" si="241"/>
        <v>0</v>
      </c>
      <c r="AJ982" s="39"/>
      <c r="AK982" s="131">
        <f>ROUND((AL982/100)*756*Taula1[[#This Row],[Espai reservat Administració  (mesos)]],2)</f>
        <v>0</v>
      </c>
      <c r="AL982" s="81">
        <f>Taula1[[#This Row],[% Jornada segons contracte
(no posar el símbol %) ]]-Taula1[[#This Row],[% Reducció salari per baix rendiment        (no posar el símbol %)]]</f>
        <v>0</v>
      </c>
      <c r="AM982" s="131">
        <f>ROUND((AN982/100)*24.8547945*Taula1[[#This Row],[Espai reservat Administració (dies)]],2)</f>
        <v>0</v>
      </c>
      <c r="AN982" s="79">
        <f>Taula1[[#This Row],[% Jornada segons contracte
(no posar el símbol %) ]]-Taula1[[#This Row],[% Reducció salari per baix rendiment        (no posar el símbol %)]]</f>
        <v>0</v>
      </c>
      <c r="AO982" s="131">
        <f t="shared" si="242"/>
        <v>0</v>
      </c>
      <c r="AP982" s="87"/>
      <c r="AQ982" s="137">
        <f>ROUND((AR982/100)*693*Taula1[[#This Row],[Mesos naturals sencers treballats període justificat (01/01/2023 - 31/03/2023)]],2)</f>
        <v>0</v>
      </c>
      <c r="AR982" s="90">
        <f>Taula1[[#This Row],[% Jornada segons contracte
(no posar el símbol %) ]]-Taula1[[#This Row],[% Reducció salari per baix rendiment        (no posar el símbol %)]]</f>
        <v>0</v>
      </c>
      <c r="AS982" s="137">
        <f>ROUND((AT982/100)*22.78356164*Taula1[[#This Row],[Dies treballats període justificat (01/01/2023 - 31/03/2023)              no comptabilitzats com a mes natural sencer]],2)</f>
        <v>0</v>
      </c>
      <c r="AT982" s="90">
        <f>Taula1[[#This Row],[% Jornada segons contracte
(no posar el símbol %) ]]-Taula1[[#This Row],[% Reducció salari per baix rendiment        (no posar el símbol %)]]</f>
        <v>0</v>
      </c>
      <c r="AU982" s="137">
        <f t="shared" si="243"/>
        <v>0</v>
      </c>
      <c r="AV982" s="87"/>
      <c r="AW982" s="136">
        <f>ROUND((AX982/100)*693*Taula1[[#This Row],[Espai reservat Administració  (mesos)]],2)</f>
        <v>0</v>
      </c>
      <c r="AX982" s="90">
        <f>Taula1[[#This Row],[% Jornada segons contracte
(no posar el símbol %) ]]-Taula1[[#This Row],[% Reducció salari per baix rendiment        (no posar el símbol %)]]</f>
        <v>0</v>
      </c>
      <c r="AY982" s="131">
        <f>ROUND((AZ982/100)*22.78356164*Taula1[[#This Row],[Espai reservat Administració (dies)]],2)</f>
        <v>0</v>
      </c>
      <c r="AZ982" s="81">
        <f>Taula1[[#This Row],[% Jornada segons contracte
(no posar el símbol %) ]]-Taula1[[#This Row],[% Reducció salari per baix rendiment        (no posar el símbol %)]]</f>
        <v>0</v>
      </c>
      <c r="BA982" s="82">
        <f t="shared" si="244"/>
        <v>0</v>
      </c>
      <c r="BB982" s="41"/>
      <c r="BC982" s="131">
        <f>IF(Taula1[[#This Row],[Grup justificat     (fer servir opcions de la llista desplegable)]]=1,AI982,0)</f>
        <v>0</v>
      </c>
      <c r="BD982" s="131">
        <f>IF(Taula1[[#This Row],[Grup justificat     (fer servir opcions de la llista desplegable)]]=2,AU982,0)</f>
        <v>0</v>
      </c>
      <c r="BE982" s="41"/>
      <c r="BF982" s="131">
        <f>IF(Taula1[[#This Row],[Espai reservat Administració]]=1,AO982,0)</f>
        <v>0</v>
      </c>
      <c r="BG982" s="82">
        <f>IF(Taula1[[#This Row],[Espai reservat Administració]]=2,BA982,0)</f>
        <v>0</v>
      </c>
      <c r="BH982" s="41"/>
      <c r="BI982" s="126">
        <f>IF(Taula1[[#This Row],[Grup justificat     (fer servir opcions de la llista desplegable)]]=1,1,0)</f>
        <v>0</v>
      </c>
      <c r="BJ982" s="126">
        <f>IF(Taula1[[#This Row],[Espai reservat Administració]]=1,1,0)</f>
        <v>0</v>
      </c>
      <c r="BK982" s="111"/>
      <c r="BL982" s="126">
        <f>IF(Taula1[[#This Row],[Grup justificat     (fer servir opcions de la llista desplegable)]]=2,1,0)</f>
        <v>0</v>
      </c>
      <c r="BM982" s="126">
        <f>IF(Taula1[[#This Row],[Espai reservat Administració]]=2,1,0)</f>
        <v>0</v>
      </c>
      <c r="BN982" s="73"/>
      <c r="BO982" s="73"/>
      <c r="BP982" s="73"/>
      <c r="BQ982" s="73"/>
      <c r="BR982" s="73"/>
      <c r="BS982" s="73"/>
      <c r="BT982" s="73"/>
      <c r="BU982" s="73"/>
      <c r="BV982" s="73"/>
      <c r="BW982" s="73"/>
      <c r="BX982" s="73"/>
      <c r="BY982" s="73"/>
      <c r="BZ982" s="73"/>
      <c r="CA982" s="73"/>
      <c r="CB982" s="73"/>
      <c r="CC982" s="73"/>
      <c r="CD982" s="73"/>
      <c r="CE982" s="73"/>
      <c r="CF982" s="73"/>
      <c r="CG982" s="63">
        <f t="shared" si="245"/>
        <v>0</v>
      </c>
      <c r="CH982" s="63">
        <f t="shared" si="246"/>
        <v>0</v>
      </c>
      <c r="CI982" s="73"/>
      <c r="CJ982" s="63">
        <f>IF(Taula1[[#This Row],[Tipus de contracte                                  (fer servir opcions de la llista desplegable)]]="Indefinit",1,0)</f>
        <v>0</v>
      </c>
      <c r="CK982" s="63">
        <f>IF(Taula1[[#This Row],[Tipus de contracte                                  (fer servir opcions de la llista desplegable)]]="Temporal, igual o superior a 6 mesos",1,0)</f>
        <v>0</v>
      </c>
      <c r="CL982" s="63">
        <f>IF(Taula1[[#This Row],[Tipus de contracte                                  (fer servir opcions de la llista desplegable)]]="Substitució per IT",1,0)</f>
        <v>0</v>
      </c>
      <c r="CM982" s="73"/>
      <c r="CN982" s="63">
        <f>IF(Taula1[[#This Row],[Relació llocs de treball]]&gt;=1,1,0)</f>
        <v>0</v>
      </c>
      <c r="CO982" s="73"/>
      <c r="CP982" s="63">
        <f>IF(Taula1[[#This Row],[Identitat de gènere                                                          (fer servir opcions de la llista desplegable)]]="Home",1,0)</f>
        <v>0</v>
      </c>
      <c r="CQ982" s="63">
        <f>IF(Taula1[[#This Row],[Identitat de gènere                                                          (fer servir opcions de la llista desplegable)]]="Dona",1,0)</f>
        <v>0</v>
      </c>
      <c r="CR982" s="63">
        <f>IF(Taula1[[#This Row],[Identitat de gènere                                                          (fer servir opcions de la llista desplegable)]]="No binari",1,0)</f>
        <v>0</v>
      </c>
      <c r="CS982" s="73"/>
      <c r="CT982" s="63">
        <f t="shared" si="240"/>
        <v>0</v>
      </c>
      <c r="CU982" s="64">
        <f t="shared" si="247"/>
        <v>0</v>
      </c>
      <c r="CW982" s="64">
        <f t="shared" si="248"/>
        <v>0</v>
      </c>
      <c r="CX982" s="64">
        <f t="shared" si="249"/>
        <v>0</v>
      </c>
      <c r="CY982" s="64">
        <f t="shared" si="250"/>
        <v>0</v>
      </c>
      <c r="CZ982" s="64">
        <f t="shared" si="251"/>
        <v>0</v>
      </c>
      <c r="DB982" s="64">
        <f t="shared" si="252"/>
        <v>0</v>
      </c>
      <c r="DC982" s="64">
        <f t="shared" si="253"/>
        <v>0</v>
      </c>
      <c r="DD982" s="64">
        <f t="shared" si="254"/>
        <v>0</v>
      </c>
      <c r="DE982" s="64">
        <f t="shared" si="255"/>
        <v>0</v>
      </c>
    </row>
    <row r="983" spans="2:109" x14ac:dyDescent="0.3">
      <c r="B983" s="167"/>
      <c r="C983" s="186"/>
      <c r="D983" s="2"/>
      <c r="E983" s="67"/>
      <c r="F983" s="5"/>
      <c r="G983" s="5"/>
      <c r="H983" s="187"/>
      <c r="I983" s="111" t="str">
        <f ca="1">IF(Taula1[[#This Row],[Data naixement (format dd/mm/aaaa)]]="","0",DATEDIF(Taula1[[#This Row],[Data naixement (format dd/mm/aaaa)]],TODAY(),"Y"))</f>
        <v>0</v>
      </c>
      <c r="J983" s="6"/>
      <c r="K983" s="6"/>
      <c r="L983" s="6"/>
      <c r="M983" s="6"/>
      <c r="N983" s="56"/>
      <c r="O983" s="56"/>
      <c r="P983" s="56"/>
      <c r="Q983" s="6"/>
      <c r="R983" s="7"/>
      <c r="S983" s="143">
        <f>Taula1[[#This Row],[Mesos naturals sencers treballats període justificat (01/01/2023 - 31/03/2023)]]</f>
        <v>0</v>
      </c>
      <c r="T983" s="194">
        <f>Taula1[[#This Row],[Dies treballats període justificat (01/01/2023 - 31/03/2023)              no comptabilitzats com a mes natural sencer]]</f>
        <v>0</v>
      </c>
      <c r="U983" s="12"/>
      <c r="V983" s="7"/>
      <c r="W983" s="188"/>
      <c r="X983" s="188"/>
      <c r="Y983" s="188"/>
      <c r="Z983" s="188"/>
      <c r="AA983" s="190"/>
      <c r="AB983" s="143">
        <f>Taula1[[#This Row],[Grup justificat     (fer servir opcions de la llista desplegable)]]</f>
        <v>0</v>
      </c>
      <c r="AC983" s="182"/>
      <c r="AD983" s="39"/>
      <c r="AE983" s="131">
        <f>ROUND((AF983/100)*756*Taula1[[#This Row],[Mesos naturals sencers treballats període justificat (01/01/2023 - 31/03/2023)]],2)</f>
        <v>0</v>
      </c>
      <c r="AF983" s="81">
        <f>Taula1[[#This Row],[% Jornada segons contracte
(no posar el símbol %) ]]-Taula1[[#This Row],[% Reducció salari per baix rendiment        (no posar el símbol %)]]</f>
        <v>0</v>
      </c>
      <c r="AG983" s="131">
        <f>ROUND((AH983/100)*24.8547945*Taula1[[#This Row],[Dies treballats període justificat (01/01/2023 - 31/03/2023)              no comptabilitzats com a mes natural sencer]],2)</f>
        <v>0</v>
      </c>
      <c r="AH983" s="79">
        <f>Taula1[[#This Row],[% Jornada segons contracte
(no posar el símbol %) ]]-Taula1[[#This Row],[% Reducció salari per baix rendiment        (no posar el símbol %)]]</f>
        <v>0</v>
      </c>
      <c r="AI983" s="131">
        <f t="shared" si="241"/>
        <v>0</v>
      </c>
      <c r="AJ983" s="39"/>
      <c r="AK983" s="131">
        <f>ROUND((AL983/100)*756*Taula1[[#This Row],[Espai reservat Administració  (mesos)]],2)</f>
        <v>0</v>
      </c>
      <c r="AL983" s="81">
        <f>Taula1[[#This Row],[% Jornada segons contracte
(no posar el símbol %) ]]-Taula1[[#This Row],[% Reducció salari per baix rendiment        (no posar el símbol %)]]</f>
        <v>0</v>
      </c>
      <c r="AM983" s="131">
        <f>ROUND((AN983/100)*24.8547945*Taula1[[#This Row],[Espai reservat Administració (dies)]],2)</f>
        <v>0</v>
      </c>
      <c r="AN983" s="79">
        <f>Taula1[[#This Row],[% Jornada segons contracte
(no posar el símbol %) ]]-Taula1[[#This Row],[% Reducció salari per baix rendiment        (no posar el símbol %)]]</f>
        <v>0</v>
      </c>
      <c r="AO983" s="131">
        <f t="shared" si="242"/>
        <v>0</v>
      </c>
      <c r="AP983" s="87"/>
      <c r="AQ983" s="137">
        <f>ROUND((AR983/100)*693*Taula1[[#This Row],[Mesos naturals sencers treballats període justificat (01/01/2023 - 31/03/2023)]],2)</f>
        <v>0</v>
      </c>
      <c r="AR983" s="90">
        <f>Taula1[[#This Row],[% Jornada segons contracte
(no posar el símbol %) ]]-Taula1[[#This Row],[% Reducció salari per baix rendiment        (no posar el símbol %)]]</f>
        <v>0</v>
      </c>
      <c r="AS983" s="137">
        <f>ROUND((AT983/100)*22.78356164*Taula1[[#This Row],[Dies treballats període justificat (01/01/2023 - 31/03/2023)              no comptabilitzats com a mes natural sencer]],2)</f>
        <v>0</v>
      </c>
      <c r="AT983" s="90">
        <f>Taula1[[#This Row],[% Jornada segons contracte
(no posar el símbol %) ]]-Taula1[[#This Row],[% Reducció salari per baix rendiment        (no posar el símbol %)]]</f>
        <v>0</v>
      </c>
      <c r="AU983" s="137">
        <f t="shared" si="243"/>
        <v>0</v>
      </c>
      <c r="AV983" s="87"/>
      <c r="AW983" s="136">
        <f>ROUND((AX983/100)*693*Taula1[[#This Row],[Espai reservat Administració  (mesos)]],2)</f>
        <v>0</v>
      </c>
      <c r="AX983" s="90">
        <f>Taula1[[#This Row],[% Jornada segons contracte
(no posar el símbol %) ]]-Taula1[[#This Row],[% Reducció salari per baix rendiment        (no posar el símbol %)]]</f>
        <v>0</v>
      </c>
      <c r="AY983" s="131">
        <f>ROUND((AZ983/100)*22.78356164*Taula1[[#This Row],[Espai reservat Administració (dies)]],2)</f>
        <v>0</v>
      </c>
      <c r="AZ983" s="81">
        <f>Taula1[[#This Row],[% Jornada segons contracte
(no posar el símbol %) ]]-Taula1[[#This Row],[% Reducció salari per baix rendiment        (no posar el símbol %)]]</f>
        <v>0</v>
      </c>
      <c r="BA983" s="82">
        <f t="shared" si="244"/>
        <v>0</v>
      </c>
      <c r="BB983" s="41"/>
      <c r="BC983" s="131">
        <f>IF(Taula1[[#This Row],[Grup justificat     (fer servir opcions de la llista desplegable)]]=1,AI983,0)</f>
        <v>0</v>
      </c>
      <c r="BD983" s="131">
        <f>IF(Taula1[[#This Row],[Grup justificat     (fer servir opcions de la llista desplegable)]]=2,AU983,0)</f>
        <v>0</v>
      </c>
      <c r="BE983" s="41"/>
      <c r="BF983" s="131">
        <f>IF(Taula1[[#This Row],[Espai reservat Administració]]=1,AO983,0)</f>
        <v>0</v>
      </c>
      <c r="BG983" s="82">
        <f>IF(Taula1[[#This Row],[Espai reservat Administració]]=2,BA983,0)</f>
        <v>0</v>
      </c>
      <c r="BH983" s="41"/>
      <c r="BI983" s="126">
        <f>IF(Taula1[[#This Row],[Grup justificat     (fer servir opcions de la llista desplegable)]]=1,1,0)</f>
        <v>0</v>
      </c>
      <c r="BJ983" s="126">
        <f>IF(Taula1[[#This Row],[Espai reservat Administració]]=1,1,0)</f>
        <v>0</v>
      </c>
      <c r="BK983" s="111"/>
      <c r="BL983" s="126">
        <f>IF(Taula1[[#This Row],[Grup justificat     (fer servir opcions de la llista desplegable)]]=2,1,0)</f>
        <v>0</v>
      </c>
      <c r="BM983" s="126">
        <f>IF(Taula1[[#This Row],[Espai reservat Administració]]=2,1,0)</f>
        <v>0</v>
      </c>
      <c r="BN983" s="73"/>
      <c r="BO983" s="73"/>
      <c r="BP983" s="73"/>
      <c r="BQ983" s="73"/>
      <c r="BR983" s="73"/>
      <c r="BS983" s="73"/>
      <c r="BT983" s="73"/>
      <c r="BU983" s="73"/>
      <c r="BV983" s="73"/>
      <c r="BW983" s="73"/>
      <c r="BX983" s="73"/>
      <c r="BY983" s="73"/>
      <c r="BZ983" s="73"/>
      <c r="CA983" s="73"/>
      <c r="CB983" s="73"/>
      <c r="CC983" s="73"/>
      <c r="CD983" s="73"/>
      <c r="CE983" s="73"/>
      <c r="CF983" s="73"/>
      <c r="CG983" s="63">
        <f t="shared" si="245"/>
        <v>0</v>
      </c>
      <c r="CH983" s="63">
        <f t="shared" si="246"/>
        <v>0</v>
      </c>
      <c r="CI983" s="73"/>
      <c r="CJ983" s="63">
        <f>IF(Taula1[[#This Row],[Tipus de contracte                                  (fer servir opcions de la llista desplegable)]]="Indefinit",1,0)</f>
        <v>0</v>
      </c>
      <c r="CK983" s="63">
        <f>IF(Taula1[[#This Row],[Tipus de contracte                                  (fer servir opcions de la llista desplegable)]]="Temporal, igual o superior a 6 mesos",1,0)</f>
        <v>0</v>
      </c>
      <c r="CL983" s="63">
        <f>IF(Taula1[[#This Row],[Tipus de contracte                                  (fer servir opcions de la llista desplegable)]]="Substitució per IT",1,0)</f>
        <v>0</v>
      </c>
      <c r="CM983" s="73"/>
      <c r="CN983" s="63">
        <f>IF(Taula1[[#This Row],[Relació llocs de treball]]&gt;=1,1,0)</f>
        <v>0</v>
      </c>
      <c r="CO983" s="73"/>
      <c r="CP983" s="63">
        <f>IF(Taula1[[#This Row],[Identitat de gènere                                                          (fer servir opcions de la llista desplegable)]]="Home",1,0)</f>
        <v>0</v>
      </c>
      <c r="CQ983" s="63">
        <f>IF(Taula1[[#This Row],[Identitat de gènere                                                          (fer servir opcions de la llista desplegable)]]="Dona",1,0)</f>
        <v>0</v>
      </c>
      <c r="CR983" s="63">
        <f>IF(Taula1[[#This Row],[Identitat de gènere                                                          (fer servir opcions de la llista desplegable)]]="No binari",1,0)</f>
        <v>0</v>
      </c>
      <c r="CS983" s="73"/>
      <c r="CT983" s="63">
        <f t="shared" si="240"/>
        <v>0</v>
      </c>
      <c r="CU983" s="64">
        <f t="shared" si="247"/>
        <v>0</v>
      </c>
      <c r="CW983" s="64">
        <f t="shared" si="248"/>
        <v>0</v>
      </c>
      <c r="CX983" s="64">
        <f t="shared" si="249"/>
        <v>0</v>
      </c>
      <c r="CY983" s="64">
        <f t="shared" si="250"/>
        <v>0</v>
      </c>
      <c r="CZ983" s="64">
        <f t="shared" si="251"/>
        <v>0</v>
      </c>
      <c r="DB983" s="64">
        <f t="shared" si="252"/>
        <v>0</v>
      </c>
      <c r="DC983" s="64">
        <f t="shared" si="253"/>
        <v>0</v>
      </c>
      <c r="DD983" s="64">
        <f t="shared" si="254"/>
        <v>0</v>
      </c>
      <c r="DE983" s="64">
        <f t="shared" si="255"/>
        <v>0</v>
      </c>
    </row>
    <row r="984" spans="2:109" x14ac:dyDescent="0.3">
      <c r="B984" s="167"/>
      <c r="C984" s="186"/>
      <c r="D984" s="2"/>
      <c r="E984" s="67"/>
      <c r="F984" s="5"/>
      <c r="G984" s="5"/>
      <c r="H984" s="187"/>
      <c r="I984" s="111" t="str">
        <f ca="1">IF(Taula1[[#This Row],[Data naixement (format dd/mm/aaaa)]]="","0",DATEDIF(Taula1[[#This Row],[Data naixement (format dd/mm/aaaa)]],TODAY(),"Y"))</f>
        <v>0</v>
      </c>
      <c r="J984" s="6"/>
      <c r="K984" s="6"/>
      <c r="L984" s="6"/>
      <c r="M984" s="6"/>
      <c r="N984" s="56"/>
      <c r="O984" s="56"/>
      <c r="P984" s="56"/>
      <c r="Q984" s="6"/>
      <c r="R984" s="7"/>
      <c r="S984" s="143">
        <f>Taula1[[#This Row],[Mesos naturals sencers treballats període justificat (01/01/2023 - 31/03/2023)]]</f>
        <v>0</v>
      </c>
      <c r="T984" s="194">
        <f>Taula1[[#This Row],[Dies treballats període justificat (01/01/2023 - 31/03/2023)              no comptabilitzats com a mes natural sencer]]</f>
        <v>0</v>
      </c>
      <c r="U984" s="12"/>
      <c r="V984" s="7"/>
      <c r="W984" s="188"/>
      <c r="X984" s="188"/>
      <c r="Y984" s="188"/>
      <c r="Z984" s="188"/>
      <c r="AA984" s="190"/>
      <c r="AB984" s="143">
        <f>Taula1[[#This Row],[Grup justificat     (fer servir opcions de la llista desplegable)]]</f>
        <v>0</v>
      </c>
      <c r="AC984" s="182"/>
      <c r="AD984" s="39"/>
      <c r="AE984" s="131">
        <f>ROUND((AF984/100)*756*Taula1[[#This Row],[Mesos naturals sencers treballats període justificat (01/01/2023 - 31/03/2023)]],2)</f>
        <v>0</v>
      </c>
      <c r="AF984" s="81">
        <f>Taula1[[#This Row],[% Jornada segons contracte
(no posar el símbol %) ]]-Taula1[[#This Row],[% Reducció salari per baix rendiment        (no posar el símbol %)]]</f>
        <v>0</v>
      </c>
      <c r="AG984" s="131">
        <f>ROUND((AH984/100)*24.8547945*Taula1[[#This Row],[Dies treballats període justificat (01/01/2023 - 31/03/2023)              no comptabilitzats com a mes natural sencer]],2)</f>
        <v>0</v>
      </c>
      <c r="AH984" s="79">
        <f>Taula1[[#This Row],[% Jornada segons contracte
(no posar el símbol %) ]]-Taula1[[#This Row],[% Reducció salari per baix rendiment        (no posar el símbol %)]]</f>
        <v>0</v>
      </c>
      <c r="AI984" s="131">
        <f t="shared" si="241"/>
        <v>0</v>
      </c>
      <c r="AJ984" s="39"/>
      <c r="AK984" s="131">
        <f>ROUND((AL984/100)*756*Taula1[[#This Row],[Espai reservat Administració  (mesos)]],2)</f>
        <v>0</v>
      </c>
      <c r="AL984" s="81">
        <f>Taula1[[#This Row],[% Jornada segons contracte
(no posar el símbol %) ]]-Taula1[[#This Row],[% Reducció salari per baix rendiment        (no posar el símbol %)]]</f>
        <v>0</v>
      </c>
      <c r="AM984" s="131">
        <f>ROUND((AN984/100)*24.8547945*Taula1[[#This Row],[Espai reservat Administració (dies)]],2)</f>
        <v>0</v>
      </c>
      <c r="AN984" s="79">
        <f>Taula1[[#This Row],[% Jornada segons contracte
(no posar el símbol %) ]]-Taula1[[#This Row],[% Reducció salari per baix rendiment        (no posar el símbol %)]]</f>
        <v>0</v>
      </c>
      <c r="AO984" s="131">
        <f t="shared" si="242"/>
        <v>0</v>
      </c>
      <c r="AP984" s="87"/>
      <c r="AQ984" s="137">
        <f>ROUND((AR984/100)*693*Taula1[[#This Row],[Mesos naturals sencers treballats període justificat (01/01/2023 - 31/03/2023)]],2)</f>
        <v>0</v>
      </c>
      <c r="AR984" s="90">
        <f>Taula1[[#This Row],[% Jornada segons contracte
(no posar el símbol %) ]]-Taula1[[#This Row],[% Reducció salari per baix rendiment        (no posar el símbol %)]]</f>
        <v>0</v>
      </c>
      <c r="AS984" s="137">
        <f>ROUND((AT984/100)*22.78356164*Taula1[[#This Row],[Dies treballats període justificat (01/01/2023 - 31/03/2023)              no comptabilitzats com a mes natural sencer]],2)</f>
        <v>0</v>
      </c>
      <c r="AT984" s="90">
        <f>Taula1[[#This Row],[% Jornada segons contracte
(no posar el símbol %) ]]-Taula1[[#This Row],[% Reducció salari per baix rendiment        (no posar el símbol %)]]</f>
        <v>0</v>
      </c>
      <c r="AU984" s="137">
        <f t="shared" si="243"/>
        <v>0</v>
      </c>
      <c r="AV984" s="87"/>
      <c r="AW984" s="136">
        <f>ROUND((AX984/100)*693*Taula1[[#This Row],[Espai reservat Administració  (mesos)]],2)</f>
        <v>0</v>
      </c>
      <c r="AX984" s="90">
        <f>Taula1[[#This Row],[% Jornada segons contracte
(no posar el símbol %) ]]-Taula1[[#This Row],[% Reducció salari per baix rendiment        (no posar el símbol %)]]</f>
        <v>0</v>
      </c>
      <c r="AY984" s="131">
        <f>ROUND((AZ984/100)*22.78356164*Taula1[[#This Row],[Espai reservat Administració (dies)]],2)</f>
        <v>0</v>
      </c>
      <c r="AZ984" s="81">
        <f>Taula1[[#This Row],[% Jornada segons contracte
(no posar el símbol %) ]]-Taula1[[#This Row],[% Reducció salari per baix rendiment        (no posar el símbol %)]]</f>
        <v>0</v>
      </c>
      <c r="BA984" s="82">
        <f t="shared" si="244"/>
        <v>0</v>
      </c>
      <c r="BB984" s="41"/>
      <c r="BC984" s="131">
        <f>IF(Taula1[[#This Row],[Grup justificat     (fer servir opcions de la llista desplegable)]]=1,AI984,0)</f>
        <v>0</v>
      </c>
      <c r="BD984" s="131">
        <f>IF(Taula1[[#This Row],[Grup justificat     (fer servir opcions de la llista desplegable)]]=2,AU984,0)</f>
        <v>0</v>
      </c>
      <c r="BE984" s="41"/>
      <c r="BF984" s="131">
        <f>IF(Taula1[[#This Row],[Espai reservat Administració]]=1,AO984,0)</f>
        <v>0</v>
      </c>
      <c r="BG984" s="82">
        <f>IF(Taula1[[#This Row],[Espai reservat Administració]]=2,BA984,0)</f>
        <v>0</v>
      </c>
      <c r="BH984" s="41"/>
      <c r="BI984" s="126">
        <f>IF(Taula1[[#This Row],[Grup justificat     (fer servir opcions de la llista desplegable)]]=1,1,0)</f>
        <v>0</v>
      </c>
      <c r="BJ984" s="126">
        <f>IF(Taula1[[#This Row],[Espai reservat Administració]]=1,1,0)</f>
        <v>0</v>
      </c>
      <c r="BK984" s="111"/>
      <c r="BL984" s="126">
        <f>IF(Taula1[[#This Row],[Grup justificat     (fer servir opcions de la llista desplegable)]]=2,1,0)</f>
        <v>0</v>
      </c>
      <c r="BM984" s="126">
        <f>IF(Taula1[[#This Row],[Espai reservat Administració]]=2,1,0)</f>
        <v>0</v>
      </c>
      <c r="BN984" s="73"/>
      <c r="BO984" s="73"/>
      <c r="BP984" s="73"/>
      <c r="BQ984" s="73"/>
      <c r="BR984" s="73"/>
      <c r="BS984" s="73"/>
      <c r="BT984" s="73"/>
      <c r="BU984" s="73"/>
      <c r="BV984" s="73"/>
      <c r="BW984" s="73"/>
      <c r="BX984" s="73"/>
      <c r="BY984" s="73"/>
      <c r="BZ984" s="73"/>
      <c r="CA984" s="73"/>
      <c r="CB984" s="73"/>
      <c r="CC984" s="73"/>
      <c r="CD984" s="73"/>
      <c r="CE984" s="73"/>
      <c r="CF984" s="73"/>
      <c r="CG984" s="63">
        <f t="shared" si="245"/>
        <v>0</v>
      </c>
      <c r="CH984" s="63">
        <f t="shared" si="246"/>
        <v>0</v>
      </c>
      <c r="CI984" s="73"/>
      <c r="CJ984" s="63">
        <f>IF(Taula1[[#This Row],[Tipus de contracte                                  (fer servir opcions de la llista desplegable)]]="Indefinit",1,0)</f>
        <v>0</v>
      </c>
      <c r="CK984" s="63">
        <f>IF(Taula1[[#This Row],[Tipus de contracte                                  (fer servir opcions de la llista desplegable)]]="Temporal, igual o superior a 6 mesos",1,0)</f>
        <v>0</v>
      </c>
      <c r="CL984" s="63">
        <f>IF(Taula1[[#This Row],[Tipus de contracte                                  (fer servir opcions de la llista desplegable)]]="Substitució per IT",1,0)</f>
        <v>0</v>
      </c>
      <c r="CM984" s="73"/>
      <c r="CN984" s="63">
        <f>IF(Taula1[[#This Row],[Relació llocs de treball]]&gt;=1,1,0)</f>
        <v>0</v>
      </c>
      <c r="CO984" s="73"/>
      <c r="CP984" s="63">
        <f>IF(Taula1[[#This Row],[Identitat de gènere                                                          (fer servir opcions de la llista desplegable)]]="Home",1,0)</f>
        <v>0</v>
      </c>
      <c r="CQ984" s="63">
        <f>IF(Taula1[[#This Row],[Identitat de gènere                                                          (fer servir opcions de la llista desplegable)]]="Dona",1,0)</f>
        <v>0</v>
      </c>
      <c r="CR984" s="63">
        <f>IF(Taula1[[#This Row],[Identitat de gènere                                                          (fer servir opcions de la llista desplegable)]]="No binari",1,0)</f>
        <v>0</v>
      </c>
      <c r="CS984" s="73"/>
      <c r="CT984" s="63">
        <f t="shared" si="240"/>
        <v>0</v>
      </c>
      <c r="CU984" s="64">
        <f t="shared" si="247"/>
        <v>0</v>
      </c>
      <c r="CW984" s="64">
        <f t="shared" si="248"/>
        <v>0</v>
      </c>
      <c r="CX984" s="64">
        <f t="shared" si="249"/>
        <v>0</v>
      </c>
      <c r="CY984" s="64">
        <f t="shared" si="250"/>
        <v>0</v>
      </c>
      <c r="CZ984" s="64">
        <f t="shared" si="251"/>
        <v>0</v>
      </c>
      <c r="DB984" s="64">
        <f t="shared" si="252"/>
        <v>0</v>
      </c>
      <c r="DC984" s="64">
        <f t="shared" si="253"/>
        <v>0</v>
      </c>
      <c r="DD984" s="64">
        <f t="shared" si="254"/>
        <v>0</v>
      </c>
      <c r="DE984" s="64">
        <f t="shared" si="255"/>
        <v>0</v>
      </c>
    </row>
    <row r="985" spans="2:109" x14ac:dyDescent="0.3">
      <c r="B985" s="167"/>
      <c r="C985" s="186"/>
      <c r="D985" s="2"/>
      <c r="E985" s="67"/>
      <c r="F985" s="5"/>
      <c r="G985" s="5"/>
      <c r="H985" s="187"/>
      <c r="I985" s="111" t="str">
        <f ca="1">IF(Taula1[[#This Row],[Data naixement (format dd/mm/aaaa)]]="","0",DATEDIF(Taula1[[#This Row],[Data naixement (format dd/mm/aaaa)]],TODAY(),"Y"))</f>
        <v>0</v>
      </c>
      <c r="J985" s="6"/>
      <c r="K985" s="6"/>
      <c r="L985" s="6"/>
      <c r="M985" s="6"/>
      <c r="N985" s="56"/>
      <c r="O985" s="56"/>
      <c r="P985" s="56"/>
      <c r="Q985" s="6"/>
      <c r="R985" s="7"/>
      <c r="S985" s="143">
        <f>Taula1[[#This Row],[Mesos naturals sencers treballats període justificat (01/01/2023 - 31/03/2023)]]</f>
        <v>0</v>
      </c>
      <c r="T985" s="194">
        <f>Taula1[[#This Row],[Dies treballats període justificat (01/01/2023 - 31/03/2023)              no comptabilitzats com a mes natural sencer]]</f>
        <v>0</v>
      </c>
      <c r="U985" s="12"/>
      <c r="V985" s="7"/>
      <c r="W985" s="188"/>
      <c r="X985" s="188"/>
      <c r="Y985" s="188"/>
      <c r="Z985" s="188"/>
      <c r="AA985" s="190"/>
      <c r="AB985" s="143">
        <f>Taula1[[#This Row],[Grup justificat     (fer servir opcions de la llista desplegable)]]</f>
        <v>0</v>
      </c>
      <c r="AC985" s="182"/>
      <c r="AD985" s="39"/>
      <c r="AE985" s="131">
        <f>ROUND((AF985/100)*756*Taula1[[#This Row],[Mesos naturals sencers treballats període justificat (01/01/2023 - 31/03/2023)]],2)</f>
        <v>0</v>
      </c>
      <c r="AF985" s="81">
        <f>Taula1[[#This Row],[% Jornada segons contracte
(no posar el símbol %) ]]-Taula1[[#This Row],[% Reducció salari per baix rendiment        (no posar el símbol %)]]</f>
        <v>0</v>
      </c>
      <c r="AG985" s="131">
        <f>ROUND((AH985/100)*24.8547945*Taula1[[#This Row],[Dies treballats període justificat (01/01/2023 - 31/03/2023)              no comptabilitzats com a mes natural sencer]],2)</f>
        <v>0</v>
      </c>
      <c r="AH985" s="79">
        <f>Taula1[[#This Row],[% Jornada segons contracte
(no posar el símbol %) ]]-Taula1[[#This Row],[% Reducció salari per baix rendiment        (no posar el símbol %)]]</f>
        <v>0</v>
      </c>
      <c r="AI985" s="131">
        <f t="shared" si="241"/>
        <v>0</v>
      </c>
      <c r="AJ985" s="39"/>
      <c r="AK985" s="131">
        <f>ROUND((AL985/100)*756*Taula1[[#This Row],[Espai reservat Administració  (mesos)]],2)</f>
        <v>0</v>
      </c>
      <c r="AL985" s="81">
        <f>Taula1[[#This Row],[% Jornada segons contracte
(no posar el símbol %) ]]-Taula1[[#This Row],[% Reducció salari per baix rendiment        (no posar el símbol %)]]</f>
        <v>0</v>
      </c>
      <c r="AM985" s="131">
        <f>ROUND((AN985/100)*24.8547945*Taula1[[#This Row],[Espai reservat Administració (dies)]],2)</f>
        <v>0</v>
      </c>
      <c r="AN985" s="79">
        <f>Taula1[[#This Row],[% Jornada segons contracte
(no posar el símbol %) ]]-Taula1[[#This Row],[% Reducció salari per baix rendiment        (no posar el símbol %)]]</f>
        <v>0</v>
      </c>
      <c r="AO985" s="131">
        <f t="shared" si="242"/>
        <v>0</v>
      </c>
      <c r="AP985" s="87"/>
      <c r="AQ985" s="137">
        <f>ROUND((AR985/100)*693*Taula1[[#This Row],[Mesos naturals sencers treballats període justificat (01/01/2023 - 31/03/2023)]],2)</f>
        <v>0</v>
      </c>
      <c r="AR985" s="90">
        <f>Taula1[[#This Row],[% Jornada segons contracte
(no posar el símbol %) ]]-Taula1[[#This Row],[% Reducció salari per baix rendiment        (no posar el símbol %)]]</f>
        <v>0</v>
      </c>
      <c r="AS985" s="137">
        <f>ROUND((AT985/100)*22.78356164*Taula1[[#This Row],[Dies treballats període justificat (01/01/2023 - 31/03/2023)              no comptabilitzats com a mes natural sencer]],2)</f>
        <v>0</v>
      </c>
      <c r="AT985" s="90">
        <f>Taula1[[#This Row],[% Jornada segons contracte
(no posar el símbol %) ]]-Taula1[[#This Row],[% Reducció salari per baix rendiment        (no posar el símbol %)]]</f>
        <v>0</v>
      </c>
      <c r="AU985" s="137">
        <f t="shared" si="243"/>
        <v>0</v>
      </c>
      <c r="AV985" s="87"/>
      <c r="AW985" s="136">
        <f>ROUND((AX985/100)*693*Taula1[[#This Row],[Espai reservat Administració  (mesos)]],2)</f>
        <v>0</v>
      </c>
      <c r="AX985" s="90">
        <f>Taula1[[#This Row],[% Jornada segons contracte
(no posar el símbol %) ]]-Taula1[[#This Row],[% Reducció salari per baix rendiment        (no posar el símbol %)]]</f>
        <v>0</v>
      </c>
      <c r="AY985" s="131">
        <f>ROUND((AZ985/100)*22.78356164*Taula1[[#This Row],[Espai reservat Administració (dies)]],2)</f>
        <v>0</v>
      </c>
      <c r="AZ985" s="81">
        <f>Taula1[[#This Row],[% Jornada segons contracte
(no posar el símbol %) ]]-Taula1[[#This Row],[% Reducció salari per baix rendiment        (no posar el símbol %)]]</f>
        <v>0</v>
      </c>
      <c r="BA985" s="82">
        <f t="shared" si="244"/>
        <v>0</v>
      </c>
      <c r="BB985" s="41"/>
      <c r="BC985" s="131">
        <f>IF(Taula1[[#This Row],[Grup justificat     (fer servir opcions de la llista desplegable)]]=1,AI985,0)</f>
        <v>0</v>
      </c>
      <c r="BD985" s="131">
        <f>IF(Taula1[[#This Row],[Grup justificat     (fer servir opcions de la llista desplegable)]]=2,AU985,0)</f>
        <v>0</v>
      </c>
      <c r="BE985" s="41"/>
      <c r="BF985" s="131">
        <f>IF(Taula1[[#This Row],[Espai reservat Administració]]=1,AO985,0)</f>
        <v>0</v>
      </c>
      <c r="BG985" s="82">
        <f>IF(Taula1[[#This Row],[Espai reservat Administració]]=2,BA985,0)</f>
        <v>0</v>
      </c>
      <c r="BH985" s="41"/>
      <c r="BI985" s="126">
        <f>IF(Taula1[[#This Row],[Grup justificat     (fer servir opcions de la llista desplegable)]]=1,1,0)</f>
        <v>0</v>
      </c>
      <c r="BJ985" s="126">
        <f>IF(Taula1[[#This Row],[Espai reservat Administració]]=1,1,0)</f>
        <v>0</v>
      </c>
      <c r="BK985" s="111"/>
      <c r="BL985" s="126">
        <f>IF(Taula1[[#This Row],[Grup justificat     (fer servir opcions de la llista desplegable)]]=2,1,0)</f>
        <v>0</v>
      </c>
      <c r="BM985" s="126">
        <f>IF(Taula1[[#This Row],[Espai reservat Administració]]=2,1,0)</f>
        <v>0</v>
      </c>
      <c r="BN985" s="73"/>
      <c r="BO985" s="73"/>
      <c r="BP985" s="73"/>
      <c r="BQ985" s="73"/>
      <c r="BR985" s="73"/>
      <c r="BS985" s="73"/>
      <c r="BT985" s="73"/>
      <c r="BU985" s="73"/>
      <c r="BV985" s="73"/>
      <c r="BW985" s="73"/>
      <c r="BX985" s="73"/>
      <c r="BY985" s="73"/>
      <c r="BZ985" s="73"/>
      <c r="CA985" s="73"/>
      <c r="CB985" s="73"/>
      <c r="CC985" s="73"/>
      <c r="CD985" s="73"/>
      <c r="CE985" s="73"/>
      <c r="CF985" s="73"/>
      <c r="CG985" s="63">
        <f t="shared" si="245"/>
        <v>0</v>
      </c>
      <c r="CH985" s="63">
        <f t="shared" si="246"/>
        <v>0</v>
      </c>
      <c r="CI985" s="73"/>
      <c r="CJ985" s="63">
        <f>IF(Taula1[[#This Row],[Tipus de contracte                                  (fer servir opcions de la llista desplegable)]]="Indefinit",1,0)</f>
        <v>0</v>
      </c>
      <c r="CK985" s="63">
        <f>IF(Taula1[[#This Row],[Tipus de contracte                                  (fer servir opcions de la llista desplegable)]]="Temporal, igual o superior a 6 mesos",1,0)</f>
        <v>0</v>
      </c>
      <c r="CL985" s="63">
        <f>IF(Taula1[[#This Row],[Tipus de contracte                                  (fer servir opcions de la llista desplegable)]]="Substitució per IT",1,0)</f>
        <v>0</v>
      </c>
      <c r="CM985" s="73"/>
      <c r="CN985" s="63">
        <f>IF(Taula1[[#This Row],[Relació llocs de treball]]&gt;=1,1,0)</f>
        <v>0</v>
      </c>
      <c r="CO985" s="73"/>
      <c r="CP985" s="63">
        <f>IF(Taula1[[#This Row],[Identitat de gènere                                                          (fer servir opcions de la llista desplegable)]]="Home",1,0)</f>
        <v>0</v>
      </c>
      <c r="CQ985" s="63">
        <f>IF(Taula1[[#This Row],[Identitat de gènere                                                          (fer servir opcions de la llista desplegable)]]="Dona",1,0)</f>
        <v>0</v>
      </c>
      <c r="CR985" s="63">
        <f>IF(Taula1[[#This Row],[Identitat de gènere                                                          (fer servir opcions de la llista desplegable)]]="No binari",1,0)</f>
        <v>0</v>
      </c>
      <c r="CS985" s="73"/>
      <c r="CT985" s="63">
        <f t="shared" si="240"/>
        <v>0</v>
      </c>
      <c r="CU985" s="64">
        <f t="shared" si="247"/>
        <v>0</v>
      </c>
      <c r="CW985" s="64">
        <f t="shared" si="248"/>
        <v>0</v>
      </c>
      <c r="CX985" s="64">
        <f t="shared" si="249"/>
        <v>0</v>
      </c>
      <c r="CY985" s="64">
        <f t="shared" si="250"/>
        <v>0</v>
      </c>
      <c r="CZ985" s="64">
        <f t="shared" si="251"/>
        <v>0</v>
      </c>
      <c r="DB985" s="64">
        <f t="shared" si="252"/>
        <v>0</v>
      </c>
      <c r="DC985" s="64">
        <f t="shared" si="253"/>
        <v>0</v>
      </c>
      <c r="DD985" s="64">
        <f t="shared" si="254"/>
        <v>0</v>
      </c>
      <c r="DE985" s="64">
        <f t="shared" si="255"/>
        <v>0</v>
      </c>
    </row>
    <row r="986" spans="2:109" x14ac:dyDescent="0.3">
      <c r="B986" s="167"/>
      <c r="C986" s="186"/>
      <c r="D986" s="2"/>
      <c r="E986" s="67"/>
      <c r="F986" s="5"/>
      <c r="G986" s="5"/>
      <c r="H986" s="187"/>
      <c r="I986" s="111" t="str">
        <f ca="1">IF(Taula1[[#This Row],[Data naixement (format dd/mm/aaaa)]]="","0",DATEDIF(Taula1[[#This Row],[Data naixement (format dd/mm/aaaa)]],TODAY(),"Y"))</f>
        <v>0</v>
      </c>
      <c r="J986" s="6"/>
      <c r="K986" s="6"/>
      <c r="L986" s="6"/>
      <c r="M986" s="6"/>
      <c r="N986" s="56"/>
      <c r="O986" s="56"/>
      <c r="P986" s="56"/>
      <c r="Q986" s="6"/>
      <c r="R986" s="7"/>
      <c r="S986" s="143">
        <f>Taula1[[#This Row],[Mesos naturals sencers treballats període justificat (01/01/2023 - 31/03/2023)]]</f>
        <v>0</v>
      </c>
      <c r="T986" s="194">
        <f>Taula1[[#This Row],[Dies treballats període justificat (01/01/2023 - 31/03/2023)              no comptabilitzats com a mes natural sencer]]</f>
        <v>0</v>
      </c>
      <c r="U986" s="12"/>
      <c r="V986" s="7"/>
      <c r="W986" s="188"/>
      <c r="X986" s="188"/>
      <c r="Y986" s="188"/>
      <c r="Z986" s="188"/>
      <c r="AA986" s="190"/>
      <c r="AB986" s="143">
        <f>Taula1[[#This Row],[Grup justificat     (fer servir opcions de la llista desplegable)]]</f>
        <v>0</v>
      </c>
      <c r="AC986" s="182"/>
      <c r="AD986" s="39"/>
      <c r="AE986" s="131">
        <f>ROUND((AF986/100)*756*Taula1[[#This Row],[Mesos naturals sencers treballats període justificat (01/01/2023 - 31/03/2023)]],2)</f>
        <v>0</v>
      </c>
      <c r="AF986" s="81">
        <f>Taula1[[#This Row],[% Jornada segons contracte
(no posar el símbol %) ]]-Taula1[[#This Row],[% Reducció salari per baix rendiment        (no posar el símbol %)]]</f>
        <v>0</v>
      </c>
      <c r="AG986" s="131">
        <f>ROUND((AH986/100)*24.8547945*Taula1[[#This Row],[Dies treballats període justificat (01/01/2023 - 31/03/2023)              no comptabilitzats com a mes natural sencer]],2)</f>
        <v>0</v>
      </c>
      <c r="AH986" s="79">
        <f>Taula1[[#This Row],[% Jornada segons contracte
(no posar el símbol %) ]]-Taula1[[#This Row],[% Reducció salari per baix rendiment        (no posar el símbol %)]]</f>
        <v>0</v>
      </c>
      <c r="AI986" s="131">
        <f t="shared" si="241"/>
        <v>0</v>
      </c>
      <c r="AJ986" s="39"/>
      <c r="AK986" s="131">
        <f>ROUND((AL986/100)*756*Taula1[[#This Row],[Espai reservat Administració  (mesos)]],2)</f>
        <v>0</v>
      </c>
      <c r="AL986" s="81">
        <f>Taula1[[#This Row],[% Jornada segons contracte
(no posar el símbol %) ]]-Taula1[[#This Row],[% Reducció salari per baix rendiment        (no posar el símbol %)]]</f>
        <v>0</v>
      </c>
      <c r="AM986" s="131">
        <f>ROUND((AN986/100)*24.8547945*Taula1[[#This Row],[Espai reservat Administració (dies)]],2)</f>
        <v>0</v>
      </c>
      <c r="AN986" s="79">
        <f>Taula1[[#This Row],[% Jornada segons contracte
(no posar el símbol %) ]]-Taula1[[#This Row],[% Reducció salari per baix rendiment        (no posar el símbol %)]]</f>
        <v>0</v>
      </c>
      <c r="AO986" s="131">
        <f t="shared" si="242"/>
        <v>0</v>
      </c>
      <c r="AP986" s="87"/>
      <c r="AQ986" s="137">
        <f>ROUND((AR986/100)*693*Taula1[[#This Row],[Mesos naturals sencers treballats període justificat (01/01/2023 - 31/03/2023)]],2)</f>
        <v>0</v>
      </c>
      <c r="AR986" s="90">
        <f>Taula1[[#This Row],[% Jornada segons contracte
(no posar el símbol %) ]]-Taula1[[#This Row],[% Reducció salari per baix rendiment        (no posar el símbol %)]]</f>
        <v>0</v>
      </c>
      <c r="AS986" s="137">
        <f>ROUND((AT986/100)*22.78356164*Taula1[[#This Row],[Dies treballats període justificat (01/01/2023 - 31/03/2023)              no comptabilitzats com a mes natural sencer]],2)</f>
        <v>0</v>
      </c>
      <c r="AT986" s="90">
        <f>Taula1[[#This Row],[% Jornada segons contracte
(no posar el símbol %) ]]-Taula1[[#This Row],[% Reducció salari per baix rendiment        (no posar el símbol %)]]</f>
        <v>0</v>
      </c>
      <c r="AU986" s="137">
        <f t="shared" si="243"/>
        <v>0</v>
      </c>
      <c r="AV986" s="87"/>
      <c r="AW986" s="136">
        <f>ROUND((AX986/100)*693*Taula1[[#This Row],[Espai reservat Administració  (mesos)]],2)</f>
        <v>0</v>
      </c>
      <c r="AX986" s="90">
        <f>Taula1[[#This Row],[% Jornada segons contracte
(no posar el símbol %) ]]-Taula1[[#This Row],[% Reducció salari per baix rendiment        (no posar el símbol %)]]</f>
        <v>0</v>
      </c>
      <c r="AY986" s="131">
        <f>ROUND((AZ986/100)*22.78356164*Taula1[[#This Row],[Espai reservat Administració (dies)]],2)</f>
        <v>0</v>
      </c>
      <c r="AZ986" s="81">
        <f>Taula1[[#This Row],[% Jornada segons contracte
(no posar el símbol %) ]]-Taula1[[#This Row],[% Reducció salari per baix rendiment        (no posar el símbol %)]]</f>
        <v>0</v>
      </c>
      <c r="BA986" s="82">
        <f t="shared" si="244"/>
        <v>0</v>
      </c>
      <c r="BB986" s="41"/>
      <c r="BC986" s="131">
        <f>IF(Taula1[[#This Row],[Grup justificat     (fer servir opcions de la llista desplegable)]]=1,AI986,0)</f>
        <v>0</v>
      </c>
      <c r="BD986" s="131">
        <f>IF(Taula1[[#This Row],[Grup justificat     (fer servir opcions de la llista desplegable)]]=2,AU986,0)</f>
        <v>0</v>
      </c>
      <c r="BE986" s="41"/>
      <c r="BF986" s="131">
        <f>IF(Taula1[[#This Row],[Espai reservat Administració]]=1,AO986,0)</f>
        <v>0</v>
      </c>
      <c r="BG986" s="82">
        <f>IF(Taula1[[#This Row],[Espai reservat Administració]]=2,BA986,0)</f>
        <v>0</v>
      </c>
      <c r="BH986" s="41"/>
      <c r="BI986" s="126">
        <f>IF(Taula1[[#This Row],[Grup justificat     (fer servir opcions de la llista desplegable)]]=1,1,0)</f>
        <v>0</v>
      </c>
      <c r="BJ986" s="126">
        <f>IF(Taula1[[#This Row],[Espai reservat Administració]]=1,1,0)</f>
        <v>0</v>
      </c>
      <c r="BK986" s="111"/>
      <c r="BL986" s="126">
        <f>IF(Taula1[[#This Row],[Grup justificat     (fer servir opcions de la llista desplegable)]]=2,1,0)</f>
        <v>0</v>
      </c>
      <c r="BM986" s="126">
        <f>IF(Taula1[[#This Row],[Espai reservat Administració]]=2,1,0)</f>
        <v>0</v>
      </c>
      <c r="BN986" s="73"/>
      <c r="BO986" s="73"/>
      <c r="BP986" s="73"/>
      <c r="BQ986" s="73"/>
      <c r="BR986" s="73"/>
      <c r="BS986" s="73"/>
      <c r="BT986" s="73"/>
      <c r="BU986" s="73"/>
      <c r="BV986" s="73"/>
      <c r="BW986" s="73"/>
      <c r="BX986" s="73"/>
      <c r="BY986" s="73"/>
      <c r="BZ986" s="73"/>
      <c r="CA986" s="73"/>
      <c r="CB986" s="73"/>
      <c r="CC986" s="73"/>
      <c r="CD986" s="73"/>
      <c r="CE986" s="73"/>
      <c r="CF986" s="73"/>
      <c r="CG986" s="63">
        <f t="shared" si="245"/>
        <v>0</v>
      </c>
      <c r="CH986" s="63">
        <f t="shared" si="246"/>
        <v>0</v>
      </c>
      <c r="CI986" s="73"/>
      <c r="CJ986" s="63">
        <f>IF(Taula1[[#This Row],[Tipus de contracte                                  (fer servir opcions de la llista desplegable)]]="Indefinit",1,0)</f>
        <v>0</v>
      </c>
      <c r="CK986" s="63">
        <f>IF(Taula1[[#This Row],[Tipus de contracte                                  (fer servir opcions de la llista desplegable)]]="Temporal, igual o superior a 6 mesos",1,0)</f>
        <v>0</v>
      </c>
      <c r="CL986" s="63">
        <f>IF(Taula1[[#This Row],[Tipus de contracte                                  (fer servir opcions de la llista desplegable)]]="Substitució per IT",1,0)</f>
        <v>0</v>
      </c>
      <c r="CM986" s="73"/>
      <c r="CN986" s="63">
        <f>IF(Taula1[[#This Row],[Relació llocs de treball]]&gt;=1,1,0)</f>
        <v>0</v>
      </c>
      <c r="CO986" s="73"/>
      <c r="CP986" s="63">
        <f>IF(Taula1[[#This Row],[Identitat de gènere                                                          (fer servir opcions de la llista desplegable)]]="Home",1,0)</f>
        <v>0</v>
      </c>
      <c r="CQ986" s="63">
        <f>IF(Taula1[[#This Row],[Identitat de gènere                                                          (fer servir opcions de la llista desplegable)]]="Dona",1,0)</f>
        <v>0</v>
      </c>
      <c r="CR986" s="63">
        <f>IF(Taula1[[#This Row],[Identitat de gènere                                                          (fer servir opcions de la llista desplegable)]]="No binari",1,0)</f>
        <v>0</v>
      </c>
      <c r="CS986" s="73"/>
      <c r="CT986" s="63">
        <f t="shared" si="240"/>
        <v>0</v>
      </c>
      <c r="CU986" s="64">
        <f t="shared" si="247"/>
        <v>0</v>
      </c>
      <c r="CW986" s="64">
        <f t="shared" si="248"/>
        <v>0</v>
      </c>
      <c r="CX986" s="64">
        <f t="shared" si="249"/>
        <v>0</v>
      </c>
      <c r="CY986" s="64">
        <f t="shared" si="250"/>
        <v>0</v>
      </c>
      <c r="CZ986" s="64">
        <f t="shared" si="251"/>
        <v>0</v>
      </c>
      <c r="DB986" s="64">
        <f t="shared" si="252"/>
        <v>0</v>
      </c>
      <c r="DC986" s="64">
        <f t="shared" si="253"/>
        <v>0</v>
      </c>
      <c r="DD986" s="64">
        <f t="shared" si="254"/>
        <v>0</v>
      </c>
      <c r="DE986" s="64">
        <f t="shared" si="255"/>
        <v>0</v>
      </c>
    </row>
    <row r="987" spans="2:109" x14ac:dyDescent="0.3">
      <c r="B987" s="167"/>
      <c r="C987" s="186"/>
      <c r="D987" s="2"/>
      <c r="E987" s="67"/>
      <c r="F987" s="5"/>
      <c r="G987" s="5"/>
      <c r="H987" s="187"/>
      <c r="I987" s="111" t="str">
        <f ca="1">IF(Taula1[[#This Row],[Data naixement (format dd/mm/aaaa)]]="","0",DATEDIF(Taula1[[#This Row],[Data naixement (format dd/mm/aaaa)]],TODAY(),"Y"))</f>
        <v>0</v>
      </c>
      <c r="J987" s="6"/>
      <c r="K987" s="6"/>
      <c r="L987" s="6"/>
      <c r="M987" s="6"/>
      <c r="N987" s="56"/>
      <c r="O987" s="56"/>
      <c r="P987" s="56"/>
      <c r="Q987" s="6"/>
      <c r="R987" s="7"/>
      <c r="S987" s="143">
        <f>Taula1[[#This Row],[Mesos naturals sencers treballats període justificat (01/01/2023 - 31/03/2023)]]</f>
        <v>0</v>
      </c>
      <c r="T987" s="194">
        <f>Taula1[[#This Row],[Dies treballats període justificat (01/01/2023 - 31/03/2023)              no comptabilitzats com a mes natural sencer]]</f>
        <v>0</v>
      </c>
      <c r="U987" s="12"/>
      <c r="V987" s="7"/>
      <c r="W987" s="188"/>
      <c r="X987" s="188"/>
      <c r="Y987" s="188"/>
      <c r="Z987" s="188"/>
      <c r="AA987" s="190"/>
      <c r="AB987" s="143">
        <f>Taula1[[#This Row],[Grup justificat     (fer servir opcions de la llista desplegable)]]</f>
        <v>0</v>
      </c>
      <c r="AC987" s="182"/>
      <c r="AD987" s="39"/>
      <c r="AE987" s="131">
        <f>ROUND((AF987/100)*756*Taula1[[#This Row],[Mesos naturals sencers treballats període justificat (01/01/2023 - 31/03/2023)]],2)</f>
        <v>0</v>
      </c>
      <c r="AF987" s="81">
        <f>Taula1[[#This Row],[% Jornada segons contracte
(no posar el símbol %) ]]-Taula1[[#This Row],[% Reducció salari per baix rendiment        (no posar el símbol %)]]</f>
        <v>0</v>
      </c>
      <c r="AG987" s="131">
        <f>ROUND((AH987/100)*24.8547945*Taula1[[#This Row],[Dies treballats període justificat (01/01/2023 - 31/03/2023)              no comptabilitzats com a mes natural sencer]],2)</f>
        <v>0</v>
      </c>
      <c r="AH987" s="79">
        <f>Taula1[[#This Row],[% Jornada segons contracte
(no posar el símbol %) ]]-Taula1[[#This Row],[% Reducció salari per baix rendiment        (no posar el símbol %)]]</f>
        <v>0</v>
      </c>
      <c r="AI987" s="131">
        <f t="shared" si="241"/>
        <v>0</v>
      </c>
      <c r="AJ987" s="39"/>
      <c r="AK987" s="131">
        <f>ROUND((AL987/100)*756*Taula1[[#This Row],[Espai reservat Administració  (mesos)]],2)</f>
        <v>0</v>
      </c>
      <c r="AL987" s="81">
        <f>Taula1[[#This Row],[% Jornada segons contracte
(no posar el símbol %) ]]-Taula1[[#This Row],[% Reducció salari per baix rendiment        (no posar el símbol %)]]</f>
        <v>0</v>
      </c>
      <c r="AM987" s="131">
        <f>ROUND((AN987/100)*24.8547945*Taula1[[#This Row],[Espai reservat Administració (dies)]],2)</f>
        <v>0</v>
      </c>
      <c r="AN987" s="79">
        <f>Taula1[[#This Row],[% Jornada segons contracte
(no posar el símbol %) ]]-Taula1[[#This Row],[% Reducció salari per baix rendiment        (no posar el símbol %)]]</f>
        <v>0</v>
      </c>
      <c r="AO987" s="131">
        <f t="shared" si="242"/>
        <v>0</v>
      </c>
      <c r="AP987" s="87"/>
      <c r="AQ987" s="137">
        <f>ROUND((AR987/100)*693*Taula1[[#This Row],[Mesos naturals sencers treballats període justificat (01/01/2023 - 31/03/2023)]],2)</f>
        <v>0</v>
      </c>
      <c r="AR987" s="90">
        <f>Taula1[[#This Row],[% Jornada segons contracte
(no posar el símbol %) ]]-Taula1[[#This Row],[% Reducció salari per baix rendiment        (no posar el símbol %)]]</f>
        <v>0</v>
      </c>
      <c r="AS987" s="137">
        <f>ROUND((AT987/100)*22.78356164*Taula1[[#This Row],[Dies treballats període justificat (01/01/2023 - 31/03/2023)              no comptabilitzats com a mes natural sencer]],2)</f>
        <v>0</v>
      </c>
      <c r="AT987" s="90">
        <f>Taula1[[#This Row],[% Jornada segons contracte
(no posar el símbol %) ]]-Taula1[[#This Row],[% Reducció salari per baix rendiment        (no posar el símbol %)]]</f>
        <v>0</v>
      </c>
      <c r="AU987" s="137">
        <f t="shared" si="243"/>
        <v>0</v>
      </c>
      <c r="AV987" s="87"/>
      <c r="AW987" s="136">
        <f>ROUND((AX987/100)*693*Taula1[[#This Row],[Espai reservat Administració  (mesos)]],2)</f>
        <v>0</v>
      </c>
      <c r="AX987" s="90">
        <f>Taula1[[#This Row],[% Jornada segons contracte
(no posar el símbol %) ]]-Taula1[[#This Row],[% Reducció salari per baix rendiment        (no posar el símbol %)]]</f>
        <v>0</v>
      </c>
      <c r="AY987" s="131">
        <f>ROUND((AZ987/100)*22.78356164*Taula1[[#This Row],[Espai reservat Administració (dies)]],2)</f>
        <v>0</v>
      </c>
      <c r="AZ987" s="81">
        <f>Taula1[[#This Row],[% Jornada segons contracte
(no posar el símbol %) ]]-Taula1[[#This Row],[% Reducció salari per baix rendiment        (no posar el símbol %)]]</f>
        <v>0</v>
      </c>
      <c r="BA987" s="82">
        <f t="shared" si="244"/>
        <v>0</v>
      </c>
      <c r="BB987" s="41"/>
      <c r="BC987" s="131">
        <f>IF(Taula1[[#This Row],[Grup justificat     (fer servir opcions de la llista desplegable)]]=1,AI987,0)</f>
        <v>0</v>
      </c>
      <c r="BD987" s="131">
        <f>IF(Taula1[[#This Row],[Grup justificat     (fer servir opcions de la llista desplegable)]]=2,AU987,0)</f>
        <v>0</v>
      </c>
      <c r="BE987" s="41"/>
      <c r="BF987" s="131">
        <f>IF(Taula1[[#This Row],[Espai reservat Administració]]=1,AO987,0)</f>
        <v>0</v>
      </c>
      <c r="BG987" s="82">
        <f>IF(Taula1[[#This Row],[Espai reservat Administració]]=2,BA987,0)</f>
        <v>0</v>
      </c>
      <c r="BH987" s="41"/>
      <c r="BI987" s="126">
        <f>IF(Taula1[[#This Row],[Grup justificat     (fer servir opcions de la llista desplegable)]]=1,1,0)</f>
        <v>0</v>
      </c>
      <c r="BJ987" s="126">
        <f>IF(Taula1[[#This Row],[Espai reservat Administració]]=1,1,0)</f>
        <v>0</v>
      </c>
      <c r="BK987" s="111"/>
      <c r="BL987" s="126">
        <f>IF(Taula1[[#This Row],[Grup justificat     (fer servir opcions de la llista desplegable)]]=2,1,0)</f>
        <v>0</v>
      </c>
      <c r="BM987" s="126">
        <f>IF(Taula1[[#This Row],[Espai reservat Administració]]=2,1,0)</f>
        <v>0</v>
      </c>
      <c r="BN987" s="73"/>
      <c r="BO987" s="73"/>
      <c r="BP987" s="73"/>
      <c r="BQ987" s="73"/>
      <c r="BR987" s="73"/>
      <c r="BS987" s="73"/>
      <c r="BT987" s="73"/>
      <c r="BU987" s="73"/>
      <c r="BV987" s="73"/>
      <c r="BW987" s="73"/>
      <c r="BX987" s="73"/>
      <c r="BY987" s="73"/>
      <c r="BZ987" s="73"/>
      <c r="CA987" s="73"/>
      <c r="CB987" s="73"/>
      <c r="CC987" s="73"/>
      <c r="CD987" s="73"/>
      <c r="CE987" s="73"/>
      <c r="CF987" s="73"/>
      <c r="CG987" s="63">
        <f t="shared" si="245"/>
        <v>0</v>
      </c>
      <c r="CH987" s="63">
        <f t="shared" si="246"/>
        <v>0</v>
      </c>
      <c r="CI987" s="73"/>
      <c r="CJ987" s="63">
        <f>IF(Taula1[[#This Row],[Tipus de contracte                                  (fer servir opcions de la llista desplegable)]]="Indefinit",1,0)</f>
        <v>0</v>
      </c>
      <c r="CK987" s="63">
        <f>IF(Taula1[[#This Row],[Tipus de contracte                                  (fer servir opcions de la llista desplegable)]]="Temporal, igual o superior a 6 mesos",1,0)</f>
        <v>0</v>
      </c>
      <c r="CL987" s="63">
        <f>IF(Taula1[[#This Row],[Tipus de contracte                                  (fer servir opcions de la llista desplegable)]]="Substitució per IT",1,0)</f>
        <v>0</v>
      </c>
      <c r="CM987" s="73"/>
      <c r="CN987" s="63">
        <f>IF(Taula1[[#This Row],[Relació llocs de treball]]&gt;=1,1,0)</f>
        <v>0</v>
      </c>
      <c r="CO987" s="73"/>
      <c r="CP987" s="63">
        <f>IF(Taula1[[#This Row],[Identitat de gènere                                                          (fer servir opcions de la llista desplegable)]]="Home",1,0)</f>
        <v>0</v>
      </c>
      <c r="CQ987" s="63">
        <f>IF(Taula1[[#This Row],[Identitat de gènere                                                          (fer servir opcions de la llista desplegable)]]="Dona",1,0)</f>
        <v>0</v>
      </c>
      <c r="CR987" s="63">
        <f>IF(Taula1[[#This Row],[Identitat de gènere                                                          (fer servir opcions de la llista desplegable)]]="No binari",1,0)</f>
        <v>0</v>
      </c>
      <c r="CS987" s="73"/>
      <c r="CT987" s="63">
        <f t="shared" si="240"/>
        <v>0</v>
      </c>
      <c r="CU987" s="64">
        <f t="shared" si="247"/>
        <v>0</v>
      </c>
      <c r="CW987" s="64">
        <f t="shared" si="248"/>
        <v>0</v>
      </c>
      <c r="CX987" s="64">
        <f t="shared" si="249"/>
        <v>0</v>
      </c>
      <c r="CY987" s="64">
        <f t="shared" si="250"/>
        <v>0</v>
      </c>
      <c r="CZ987" s="64">
        <f t="shared" si="251"/>
        <v>0</v>
      </c>
      <c r="DB987" s="64">
        <f t="shared" si="252"/>
        <v>0</v>
      </c>
      <c r="DC987" s="64">
        <f t="shared" si="253"/>
        <v>0</v>
      </c>
      <c r="DD987" s="64">
        <f t="shared" si="254"/>
        <v>0</v>
      </c>
      <c r="DE987" s="64">
        <f t="shared" si="255"/>
        <v>0</v>
      </c>
    </row>
    <row r="988" spans="2:109" x14ac:dyDescent="0.3">
      <c r="B988" s="167"/>
      <c r="C988" s="186"/>
      <c r="D988" s="2"/>
      <c r="E988" s="67"/>
      <c r="F988" s="5"/>
      <c r="G988" s="5"/>
      <c r="H988" s="187"/>
      <c r="I988" s="111" t="str">
        <f ca="1">IF(Taula1[[#This Row],[Data naixement (format dd/mm/aaaa)]]="","0",DATEDIF(Taula1[[#This Row],[Data naixement (format dd/mm/aaaa)]],TODAY(),"Y"))</f>
        <v>0</v>
      </c>
      <c r="J988" s="6"/>
      <c r="K988" s="6"/>
      <c r="L988" s="6"/>
      <c r="M988" s="6"/>
      <c r="N988" s="56"/>
      <c r="O988" s="56"/>
      <c r="P988" s="56"/>
      <c r="Q988" s="6"/>
      <c r="R988" s="7"/>
      <c r="S988" s="143">
        <f>Taula1[[#This Row],[Mesos naturals sencers treballats període justificat (01/01/2023 - 31/03/2023)]]</f>
        <v>0</v>
      </c>
      <c r="T988" s="194">
        <f>Taula1[[#This Row],[Dies treballats període justificat (01/01/2023 - 31/03/2023)              no comptabilitzats com a mes natural sencer]]</f>
        <v>0</v>
      </c>
      <c r="U988" s="12"/>
      <c r="V988" s="7"/>
      <c r="W988" s="188"/>
      <c r="X988" s="188"/>
      <c r="Y988" s="188"/>
      <c r="Z988" s="188"/>
      <c r="AA988" s="190"/>
      <c r="AB988" s="143">
        <f>Taula1[[#This Row],[Grup justificat     (fer servir opcions de la llista desplegable)]]</f>
        <v>0</v>
      </c>
      <c r="AC988" s="182"/>
      <c r="AD988" s="39"/>
      <c r="AE988" s="131">
        <f>ROUND((AF988/100)*756*Taula1[[#This Row],[Mesos naturals sencers treballats període justificat (01/01/2023 - 31/03/2023)]],2)</f>
        <v>0</v>
      </c>
      <c r="AF988" s="81">
        <f>Taula1[[#This Row],[% Jornada segons contracte
(no posar el símbol %) ]]-Taula1[[#This Row],[% Reducció salari per baix rendiment        (no posar el símbol %)]]</f>
        <v>0</v>
      </c>
      <c r="AG988" s="131">
        <f>ROUND((AH988/100)*24.8547945*Taula1[[#This Row],[Dies treballats període justificat (01/01/2023 - 31/03/2023)              no comptabilitzats com a mes natural sencer]],2)</f>
        <v>0</v>
      </c>
      <c r="AH988" s="79">
        <f>Taula1[[#This Row],[% Jornada segons contracte
(no posar el símbol %) ]]-Taula1[[#This Row],[% Reducció salari per baix rendiment        (no posar el símbol %)]]</f>
        <v>0</v>
      </c>
      <c r="AI988" s="131">
        <f t="shared" si="241"/>
        <v>0</v>
      </c>
      <c r="AJ988" s="39"/>
      <c r="AK988" s="131">
        <f>ROUND((AL988/100)*756*Taula1[[#This Row],[Espai reservat Administració  (mesos)]],2)</f>
        <v>0</v>
      </c>
      <c r="AL988" s="81">
        <f>Taula1[[#This Row],[% Jornada segons contracte
(no posar el símbol %) ]]-Taula1[[#This Row],[% Reducció salari per baix rendiment        (no posar el símbol %)]]</f>
        <v>0</v>
      </c>
      <c r="AM988" s="131">
        <f>ROUND((AN988/100)*24.8547945*Taula1[[#This Row],[Espai reservat Administració (dies)]],2)</f>
        <v>0</v>
      </c>
      <c r="AN988" s="79">
        <f>Taula1[[#This Row],[% Jornada segons contracte
(no posar el símbol %) ]]-Taula1[[#This Row],[% Reducció salari per baix rendiment        (no posar el símbol %)]]</f>
        <v>0</v>
      </c>
      <c r="AO988" s="131">
        <f t="shared" si="242"/>
        <v>0</v>
      </c>
      <c r="AP988" s="87"/>
      <c r="AQ988" s="137">
        <f>ROUND((AR988/100)*693*Taula1[[#This Row],[Mesos naturals sencers treballats període justificat (01/01/2023 - 31/03/2023)]],2)</f>
        <v>0</v>
      </c>
      <c r="AR988" s="90">
        <f>Taula1[[#This Row],[% Jornada segons contracte
(no posar el símbol %) ]]-Taula1[[#This Row],[% Reducció salari per baix rendiment        (no posar el símbol %)]]</f>
        <v>0</v>
      </c>
      <c r="AS988" s="137">
        <f>ROUND((AT988/100)*22.78356164*Taula1[[#This Row],[Dies treballats període justificat (01/01/2023 - 31/03/2023)              no comptabilitzats com a mes natural sencer]],2)</f>
        <v>0</v>
      </c>
      <c r="AT988" s="90">
        <f>Taula1[[#This Row],[% Jornada segons contracte
(no posar el símbol %) ]]-Taula1[[#This Row],[% Reducció salari per baix rendiment        (no posar el símbol %)]]</f>
        <v>0</v>
      </c>
      <c r="AU988" s="137">
        <f t="shared" si="243"/>
        <v>0</v>
      </c>
      <c r="AV988" s="87"/>
      <c r="AW988" s="136">
        <f>ROUND((AX988/100)*693*Taula1[[#This Row],[Espai reservat Administració  (mesos)]],2)</f>
        <v>0</v>
      </c>
      <c r="AX988" s="90">
        <f>Taula1[[#This Row],[% Jornada segons contracte
(no posar el símbol %) ]]-Taula1[[#This Row],[% Reducció salari per baix rendiment        (no posar el símbol %)]]</f>
        <v>0</v>
      </c>
      <c r="AY988" s="131">
        <f>ROUND((AZ988/100)*22.78356164*Taula1[[#This Row],[Espai reservat Administració (dies)]],2)</f>
        <v>0</v>
      </c>
      <c r="AZ988" s="81">
        <f>Taula1[[#This Row],[% Jornada segons contracte
(no posar el símbol %) ]]-Taula1[[#This Row],[% Reducció salari per baix rendiment        (no posar el símbol %)]]</f>
        <v>0</v>
      </c>
      <c r="BA988" s="82">
        <f t="shared" si="244"/>
        <v>0</v>
      </c>
      <c r="BB988" s="41"/>
      <c r="BC988" s="131">
        <f>IF(Taula1[[#This Row],[Grup justificat     (fer servir opcions de la llista desplegable)]]=1,AI988,0)</f>
        <v>0</v>
      </c>
      <c r="BD988" s="131">
        <f>IF(Taula1[[#This Row],[Grup justificat     (fer servir opcions de la llista desplegable)]]=2,AU988,0)</f>
        <v>0</v>
      </c>
      <c r="BE988" s="41"/>
      <c r="BF988" s="131">
        <f>IF(Taula1[[#This Row],[Espai reservat Administració]]=1,AO988,0)</f>
        <v>0</v>
      </c>
      <c r="BG988" s="82">
        <f>IF(Taula1[[#This Row],[Espai reservat Administració]]=2,BA988,0)</f>
        <v>0</v>
      </c>
      <c r="BH988" s="41"/>
      <c r="BI988" s="126">
        <f>IF(Taula1[[#This Row],[Grup justificat     (fer servir opcions de la llista desplegable)]]=1,1,0)</f>
        <v>0</v>
      </c>
      <c r="BJ988" s="126">
        <f>IF(Taula1[[#This Row],[Espai reservat Administració]]=1,1,0)</f>
        <v>0</v>
      </c>
      <c r="BK988" s="111"/>
      <c r="BL988" s="126">
        <f>IF(Taula1[[#This Row],[Grup justificat     (fer servir opcions de la llista desplegable)]]=2,1,0)</f>
        <v>0</v>
      </c>
      <c r="BM988" s="126">
        <f>IF(Taula1[[#This Row],[Espai reservat Administració]]=2,1,0)</f>
        <v>0</v>
      </c>
      <c r="BN988" s="73"/>
      <c r="BO988" s="73"/>
      <c r="BP988" s="73"/>
      <c r="BQ988" s="73"/>
      <c r="BR988" s="73"/>
      <c r="BS988" s="73"/>
      <c r="BT988" s="73"/>
      <c r="BU988" s="73"/>
      <c r="BV988" s="73"/>
      <c r="BW988" s="73"/>
      <c r="BX988" s="73"/>
      <c r="BY988" s="73"/>
      <c r="BZ988" s="73"/>
      <c r="CA988" s="73"/>
      <c r="CB988" s="73"/>
      <c r="CC988" s="73"/>
      <c r="CD988" s="73"/>
      <c r="CE988" s="73"/>
      <c r="CF988" s="73"/>
      <c r="CG988" s="63">
        <f t="shared" si="245"/>
        <v>0</v>
      </c>
      <c r="CH988" s="63">
        <f t="shared" si="246"/>
        <v>0</v>
      </c>
      <c r="CI988" s="73"/>
      <c r="CJ988" s="63">
        <f>IF(Taula1[[#This Row],[Tipus de contracte                                  (fer servir opcions de la llista desplegable)]]="Indefinit",1,0)</f>
        <v>0</v>
      </c>
      <c r="CK988" s="63">
        <f>IF(Taula1[[#This Row],[Tipus de contracte                                  (fer servir opcions de la llista desplegable)]]="Temporal, igual o superior a 6 mesos",1,0)</f>
        <v>0</v>
      </c>
      <c r="CL988" s="63">
        <f>IF(Taula1[[#This Row],[Tipus de contracte                                  (fer servir opcions de la llista desplegable)]]="Substitució per IT",1,0)</f>
        <v>0</v>
      </c>
      <c r="CM988" s="73"/>
      <c r="CN988" s="63">
        <f>IF(Taula1[[#This Row],[Relació llocs de treball]]&gt;=1,1,0)</f>
        <v>0</v>
      </c>
      <c r="CO988" s="73"/>
      <c r="CP988" s="63">
        <f>IF(Taula1[[#This Row],[Identitat de gènere                                                          (fer servir opcions de la llista desplegable)]]="Home",1,0)</f>
        <v>0</v>
      </c>
      <c r="CQ988" s="63">
        <f>IF(Taula1[[#This Row],[Identitat de gènere                                                          (fer servir opcions de la llista desplegable)]]="Dona",1,0)</f>
        <v>0</v>
      </c>
      <c r="CR988" s="63">
        <f>IF(Taula1[[#This Row],[Identitat de gènere                                                          (fer servir opcions de la llista desplegable)]]="No binari",1,0)</f>
        <v>0</v>
      </c>
      <c r="CS988" s="73"/>
      <c r="CT988" s="63">
        <f t="shared" si="240"/>
        <v>0</v>
      </c>
      <c r="CU988" s="64">
        <f t="shared" si="247"/>
        <v>0</v>
      </c>
      <c r="CW988" s="64">
        <f t="shared" si="248"/>
        <v>0</v>
      </c>
      <c r="CX988" s="64">
        <f t="shared" si="249"/>
        <v>0</v>
      </c>
      <c r="CY988" s="64">
        <f t="shared" si="250"/>
        <v>0</v>
      </c>
      <c r="CZ988" s="64">
        <f t="shared" si="251"/>
        <v>0</v>
      </c>
      <c r="DB988" s="64">
        <f t="shared" si="252"/>
        <v>0</v>
      </c>
      <c r="DC988" s="64">
        <f t="shared" si="253"/>
        <v>0</v>
      </c>
      <c r="DD988" s="64">
        <f t="shared" si="254"/>
        <v>0</v>
      </c>
      <c r="DE988" s="64">
        <f t="shared" si="255"/>
        <v>0</v>
      </c>
    </row>
    <row r="989" spans="2:109" x14ac:dyDescent="0.3">
      <c r="B989" s="167"/>
      <c r="C989" s="186"/>
      <c r="D989" s="2"/>
      <c r="E989" s="67"/>
      <c r="F989" s="5"/>
      <c r="G989" s="5"/>
      <c r="H989" s="187"/>
      <c r="I989" s="111" t="str">
        <f ca="1">IF(Taula1[[#This Row],[Data naixement (format dd/mm/aaaa)]]="","0",DATEDIF(Taula1[[#This Row],[Data naixement (format dd/mm/aaaa)]],TODAY(),"Y"))</f>
        <v>0</v>
      </c>
      <c r="J989" s="6"/>
      <c r="K989" s="6"/>
      <c r="L989" s="6"/>
      <c r="M989" s="6"/>
      <c r="N989" s="56"/>
      <c r="O989" s="56"/>
      <c r="P989" s="56"/>
      <c r="Q989" s="6"/>
      <c r="R989" s="7"/>
      <c r="S989" s="143">
        <f>Taula1[[#This Row],[Mesos naturals sencers treballats període justificat (01/01/2023 - 31/03/2023)]]</f>
        <v>0</v>
      </c>
      <c r="T989" s="194">
        <f>Taula1[[#This Row],[Dies treballats període justificat (01/01/2023 - 31/03/2023)              no comptabilitzats com a mes natural sencer]]</f>
        <v>0</v>
      </c>
      <c r="U989" s="12"/>
      <c r="V989" s="7"/>
      <c r="W989" s="188"/>
      <c r="X989" s="188"/>
      <c r="Y989" s="188"/>
      <c r="Z989" s="188"/>
      <c r="AA989" s="190"/>
      <c r="AB989" s="143">
        <f>Taula1[[#This Row],[Grup justificat     (fer servir opcions de la llista desplegable)]]</f>
        <v>0</v>
      </c>
      <c r="AC989" s="182"/>
      <c r="AD989" s="39"/>
      <c r="AE989" s="131">
        <f>ROUND((AF989/100)*756*Taula1[[#This Row],[Mesos naturals sencers treballats període justificat (01/01/2023 - 31/03/2023)]],2)</f>
        <v>0</v>
      </c>
      <c r="AF989" s="81">
        <f>Taula1[[#This Row],[% Jornada segons contracte
(no posar el símbol %) ]]-Taula1[[#This Row],[% Reducció salari per baix rendiment        (no posar el símbol %)]]</f>
        <v>0</v>
      </c>
      <c r="AG989" s="131">
        <f>ROUND((AH989/100)*24.8547945*Taula1[[#This Row],[Dies treballats període justificat (01/01/2023 - 31/03/2023)              no comptabilitzats com a mes natural sencer]],2)</f>
        <v>0</v>
      </c>
      <c r="AH989" s="79">
        <f>Taula1[[#This Row],[% Jornada segons contracte
(no posar el símbol %) ]]-Taula1[[#This Row],[% Reducció salari per baix rendiment        (no posar el símbol %)]]</f>
        <v>0</v>
      </c>
      <c r="AI989" s="131">
        <f t="shared" si="241"/>
        <v>0</v>
      </c>
      <c r="AJ989" s="39"/>
      <c r="AK989" s="131">
        <f>ROUND((AL989/100)*756*Taula1[[#This Row],[Espai reservat Administració  (mesos)]],2)</f>
        <v>0</v>
      </c>
      <c r="AL989" s="81">
        <f>Taula1[[#This Row],[% Jornada segons contracte
(no posar el símbol %) ]]-Taula1[[#This Row],[% Reducció salari per baix rendiment        (no posar el símbol %)]]</f>
        <v>0</v>
      </c>
      <c r="AM989" s="131">
        <f>ROUND((AN989/100)*24.8547945*Taula1[[#This Row],[Espai reservat Administració (dies)]],2)</f>
        <v>0</v>
      </c>
      <c r="AN989" s="79">
        <f>Taula1[[#This Row],[% Jornada segons contracte
(no posar el símbol %) ]]-Taula1[[#This Row],[% Reducció salari per baix rendiment        (no posar el símbol %)]]</f>
        <v>0</v>
      </c>
      <c r="AO989" s="131">
        <f t="shared" si="242"/>
        <v>0</v>
      </c>
      <c r="AP989" s="87"/>
      <c r="AQ989" s="137">
        <f>ROUND((AR989/100)*693*Taula1[[#This Row],[Mesos naturals sencers treballats període justificat (01/01/2023 - 31/03/2023)]],2)</f>
        <v>0</v>
      </c>
      <c r="AR989" s="90">
        <f>Taula1[[#This Row],[% Jornada segons contracte
(no posar el símbol %) ]]-Taula1[[#This Row],[% Reducció salari per baix rendiment        (no posar el símbol %)]]</f>
        <v>0</v>
      </c>
      <c r="AS989" s="137">
        <f>ROUND((AT989/100)*22.78356164*Taula1[[#This Row],[Dies treballats període justificat (01/01/2023 - 31/03/2023)              no comptabilitzats com a mes natural sencer]],2)</f>
        <v>0</v>
      </c>
      <c r="AT989" s="90">
        <f>Taula1[[#This Row],[% Jornada segons contracte
(no posar el símbol %) ]]-Taula1[[#This Row],[% Reducció salari per baix rendiment        (no posar el símbol %)]]</f>
        <v>0</v>
      </c>
      <c r="AU989" s="137">
        <f t="shared" si="243"/>
        <v>0</v>
      </c>
      <c r="AV989" s="87"/>
      <c r="AW989" s="136">
        <f>ROUND((AX989/100)*693*Taula1[[#This Row],[Espai reservat Administració  (mesos)]],2)</f>
        <v>0</v>
      </c>
      <c r="AX989" s="90">
        <f>Taula1[[#This Row],[% Jornada segons contracte
(no posar el símbol %) ]]-Taula1[[#This Row],[% Reducció salari per baix rendiment        (no posar el símbol %)]]</f>
        <v>0</v>
      </c>
      <c r="AY989" s="131">
        <f>ROUND((AZ989/100)*22.78356164*Taula1[[#This Row],[Espai reservat Administració (dies)]],2)</f>
        <v>0</v>
      </c>
      <c r="AZ989" s="81">
        <f>Taula1[[#This Row],[% Jornada segons contracte
(no posar el símbol %) ]]-Taula1[[#This Row],[% Reducció salari per baix rendiment        (no posar el símbol %)]]</f>
        <v>0</v>
      </c>
      <c r="BA989" s="82">
        <f t="shared" si="244"/>
        <v>0</v>
      </c>
      <c r="BB989" s="41"/>
      <c r="BC989" s="131">
        <f>IF(Taula1[[#This Row],[Grup justificat     (fer servir opcions de la llista desplegable)]]=1,AI989,0)</f>
        <v>0</v>
      </c>
      <c r="BD989" s="131">
        <f>IF(Taula1[[#This Row],[Grup justificat     (fer servir opcions de la llista desplegable)]]=2,AU989,0)</f>
        <v>0</v>
      </c>
      <c r="BE989" s="41"/>
      <c r="BF989" s="131">
        <f>IF(Taula1[[#This Row],[Espai reservat Administració]]=1,AO989,0)</f>
        <v>0</v>
      </c>
      <c r="BG989" s="82">
        <f>IF(Taula1[[#This Row],[Espai reservat Administració]]=2,BA989,0)</f>
        <v>0</v>
      </c>
      <c r="BH989" s="41"/>
      <c r="BI989" s="126">
        <f>IF(Taula1[[#This Row],[Grup justificat     (fer servir opcions de la llista desplegable)]]=1,1,0)</f>
        <v>0</v>
      </c>
      <c r="BJ989" s="126">
        <f>IF(Taula1[[#This Row],[Espai reservat Administració]]=1,1,0)</f>
        <v>0</v>
      </c>
      <c r="BK989" s="111"/>
      <c r="BL989" s="126">
        <f>IF(Taula1[[#This Row],[Grup justificat     (fer servir opcions de la llista desplegable)]]=2,1,0)</f>
        <v>0</v>
      </c>
      <c r="BM989" s="126">
        <f>IF(Taula1[[#This Row],[Espai reservat Administració]]=2,1,0)</f>
        <v>0</v>
      </c>
      <c r="BN989" s="73"/>
      <c r="BO989" s="73"/>
      <c r="BP989" s="73"/>
      <c r="BQ989" s="73"/>
      <c r="BR989" s="73"/>
      <c r="BS989" s="73"/>
      <c r="BT989" s="73"/>
      <c r="BU989" s="73"/>
      <c r="BV989" s="73"/>
      <c r="BW989" s="73"/>
      <c r="BX989" s="73"/>
      <c r="BY989" s="73"/>
      <c r="BZ989" s="73"/>
      <c r="CA989" s="73"/>
      <c r="CB989" s="73"/>
      <c r="CC989" s="73"/>
      <c r="CD989" s="73"/>
      <c r="CE989" s="73"/>
      <c r="CF989" s="73"/>
      <c r="CG989" s="63">
        <f t="shared" si="245"/>
        <v>0</v>
      </c>
      <c r="CH989" s="63">
        <f t="shared" si="246"/>
        <v>0</v>
      </c>
      <c r="CI989" s="73"/>
      <c r="CJ989" s="63">
        <f>IF(Taula1[[#This Row],[Tipus de contracte                                  (fer servir opcions de la llista desplegable)]]="Indefinit",1,0)</f>
        <v>0</v>
      </c>
      <c r="CK989" s="63">
        <f>IF(Taula1[[#This Row],[Tipus de contracte                                  (fer servir opcions de la llista desplegable)]]="Temporal, igual o superior a 6 mesos",1,0)</f>
        <v>0</v>
      </c>
      <c r="CL989" s="63">
        <f>IF(Taula1[[#This Row],[Tipus de contracte                                  (fer servir opcions de la llista desplegable)]]="Substitució per IT",1,0)</f>
        <v>0</v>
      </c>
      <c r="CM989" s="73"/>
      <c r="CN989" s="63">
        <f>IF(Taula1[[#This Row],[Relació llocs de treball]]&gt;=1,1,0)</f>
        <v>0</v>
      </c>
      <c r="CO989" s="73"/>
      <c r="CP989" s="63">
        <f>IF(Taula1[[#This Row],[Identitat de gènere                                                          (fer servir opcions de la llista desplegable)]]="Home",1,0)</f>
        <v>0</v>
      </c>
      <c r="CQ989" s="63">
        <f>IF(Taula1[[#This Row],[Identitat de gènere                                                          (fer servir opcions de la llista desplegable)]]="Dona",1,0)</f>
        <v>0</v>
      </c>
      <c r="CR989" s="63">
        <f>IF(Taula1[[#This Row],[Identitat de gènere                                                          (fer servir opcions de la llista desplegable)]]="No binari",1,0)</f>
        <v>0</v>
      </c>
      <c r="CS989" s="73"/>
      <c r="CT989" s="63">
        <f t="shared" si="240"/>
        <v>0</v>
      </c>
      <c r="CU989" s="64">
        <f t="shared" si="247"/>
        <v>0</v>
      </c>
      <c r="CW989" s="64">
        <f t="shared" si="248"/>
        <v>0</v>
      </c>
      <c r="CX989" s="64">
        <f t="shared" si="249"/>
        <v>0</v>
      </c>
      <c r="CY989" s="64">
        <f t="shared" si="250"/>
        <v>0</v>
      </c>
      <c r="CZ989" s="64">
        <f t="shared" si="251"/>
        <v>0</v>
      </c>
      <c r="DB989" s="64">
        <f t="shared" si="252"/>
        <v>0</v>
      </c>
      <c r="DC989" s="64">
        <f t="shared" si="253"/>
        <v>0</v>
      </c>
      <c r="DD989" s="64">
        <f t="shared" si="254"/>
        <v>0</v>
      </c>
      <c r="DE989" s="64">
        <f t="shared" si="255"/>
        <v>0</v>
      </c>
    </row>
    <row r="990" spans="2:109" x14ac:dyDescent="0.3">
      <c r="B990" s="167"/>
      <c r="C990" s="186"/>
      <c r="D990" s="2"/>
      <c r="E990" s="67"/>
      <c r="F990" s="5"/>
      <c r="G990" s="5"/>
      <c r="H990" s="187"/>
      <c r="I990" s="111" t="str">
        <f ca="1">IF(Taula1[[#This Row],[Data naixement (format dd/mm/aaaa)]]="","0",DATEDIF(Taula1[[#This Row],[Data naixement (format dd/mm/aaaa)]],TODAY(),"Y"))</f>
        <v>0</v>
      </c>
      <c r="J990" s="6"/>
      <c r="K990" s="6"/>
      <c r="L990" s="6"/>
      <c r="M990" s="6"/>
      <c r="N990" s="56"/>
      <c r="O990" s="56"/>
      <c r="P990" s="56"/>
      <c r="Q990" s="6"/>
      <c r="R990" s="7"/>
      <c r="S990" s="143">
        <f>Taula1[[#This Row],[Mesos naturals sencers treballats període justificat (01/01/2023 - 31/03/2023)]]</f>
        <v>0</v>
      </c>
      <c r="T990" s="194">
        <f>Taula1[[#This Row],[Dies treballats període justificat (01/01/2023 - 31/03/2023)              no comptabilitzats com a mes natural sencer]]</f>
        <v>0</v>
      </c>
      <c r="U990" s="12"/>
      <c r="V990" s="7"/>
      <c r="W990" s="188"/>
      <c r="X990" s="188"/>
      <c r="Y990" s="188"/>
      <c r="Z990" s="188"/>
      <c r="AA990" s="190"/>
      <c r="AB990" s="143">
        <f>Taula1[[#This Row],[Grup justificat     (fer servir opcions de la llista desplegable)]]</f>
        <v>0</v>
      </c>
      <c r="AC990" s="182"/>
      <c r="AD990" s="39"/>
      <c r="AE990" s="131">
        <f>ROUND((AF990/100)*756*Taula1[[#This Row],[Mesos naturals sencers treballats període justificat (01/01/2023 - 31/03/2023)]],2)</f>
        <v>0</v>
      </c>
      <c r="AF990" s="81">
        <f>Taula1[[#This Row],[% Jornada segons contracte
(no posar el símbol %) ]]-Taula1[[#This Row],[% Reducció salari per baix rendiment        (no posar el símbol %)]]</f>
        <v>0</v>
      </c>
      <c r="AG990" s="131">
        <f>ROUND((AH990/100)*24.8547945*Taula1[[#This Row],[Dies treballats període justificat (01/01/2023 - 31/03/2023)              no comptabilitzats com a mes natural sencer]],2)</f>
        <v>0</v>
      </c>
      <c r="AH990" s="79">
        <f>Taula1[[#This Row],[% Jornada segons contracte
(no posar el símbol %) ]]-Taula1[[#This Row],[% Reducció salari per baix rendiment        (no posar el símbol %)]]</f>
        <v>0</v>
      </c>
      <c r="AI990" s="131">
        <f t="shared" si="241"/>
        <v>0</v>
      </c>
      <c r="AJ990" s="39"/>
      <c r="AK990" s="131">
        <f>ROUND((AL990/100)*756*Taula1[[#This Row],[Espai reservat Administració  (mesos)]],2)</f>
        <v>0</v>
      </c>
      <c r="AL990" s="81">
        <f>Taula1[[#This Row],[% Jornada segons contracte
(no posar el símbol %) ]]-Taula1[[#This Row],[% Reducció salari per baix rendiment        (no posar el símbol %)]]</f>
        <v>0</v>
      </c>
      <c r="AM990" s="131">
        <f>ROUND((AN990/100)*24.8547945*Taula1[[#This Row],[Espai reservat Administració (dies)]],2)</f>
        <v>0</v>
      </c>
      <c r="AN990" s="79">
        <f>Taula1[[#This Row],[% Jornada segons contracte
(no posar el símbol %) ]]-Taula1[[#This Row],[% Reducció salari per baix rendiment        (no posar el símbol %)]]</f>
        <v>0</v>
      </c>
      <c r="AO990" s="131">
        <f t="shared" si="242"/>
        <v>0</v>
      </c>
      <c r="AP990" s="87"/>
      <c r="AQ990" s="137">
        <f>ROUND((AR990/100)*693*Taula1[[#This Row],[Mesos naturals sencers treballats període justificat (01/01/2023 - 31/03/2023)]],2)</f>
        <v>0</v>
      </c>
      <c r="AR990" s="90">
        <f>Taula1[[#This Row],[% Jornada segons contracte
(no posar el símbol %) ]]-Taula1[[#This Row],[% Reducció salari per baix rendiment        (no posar el símbol %)]]</f>
        <v>0</v>
      </c>
      <c r="AS990" s="137">
        <f>ROUND((AT990/100)*22.78356164*Taula1[[#This Row],[Dies treballats període justificat (01/01/2023 - 31/03/2023)              no comptabilitzats com a mes natural sencer]],2)</f>
        <v>0</v>
      </c>
      <c r="AT990" s="90">
        <f>Taula1[[#This Row],[% Jornada segons contracte
(no posar el símbol %) ]]-Taula1[[#This Row],[% Reducció salari per baix rendiment        (no posar el símbol %)]]</f>
        <v>0</v>
      </c>
      <c r="AU990" s="137">
        <f t="shared" si="243"/>
        <v>0</v>
      </c>
      <c r="AV990" s="87"/>
      <c r="AW990" s="136">
        <f>ROUND((AX990/100)*693*Taula1[[#This Row],[Espai reservat Administració  (mesos)]],2)</f>
        <v>0</v>
      </c>
      <c r="AX990" s="90">
        <f>Taula1[[#This Row],[% Jornada segons contracte
(no posar el símbol %) ]]-Taula1[[#This Row],[% Reducció salari per baix rendiment        (no posar el símbol %)]]</f>
        <v>0</v>
      </c>
      <c r="AY990" s="131">
        <f>ROUND((AZ990/100)*22.78356164*Taula1[[#This Row],[Espai reservat Administració (dies)]],2)</f>
        <v>0</v>
      </c>
      <c r="AZ990" s="81">
        <f>Taula1[[#This Row],[% Jornada segons contracte
(no posar el símbol %) ]]-Taula1[[#This Row],[% Reducció salari per baix rendiment        (no posar el símbol %)]]</f>
        <v>0</v>
      </c>
      <c r="BA990" s="82">
        <f t="shared" si="244"/>
        <v>0</v>
      </c>
      <c r="BB990" s="41"/>
      <c r="BC990" s="131">
        <f>IF(Taula1[[#This Row],[Grup justificat     (fer servir opcions de la llista desplegable)]]=1,AI990,0)</f>
        <v>0</v>
      </c>
      <c r="BD990" s="131">
        <f>IF(Taula1[[#This Row],[Grup justificat     (fer servir opcions de la llista desplegable)]]=2,AU990,0)</f>
        <v>0</v>
      </c>
      <c r="BE990" s="41"/>
      <c r="BF990" s="131">
        <f>IF(Taula1[[#This Row],[Espai reservat Administració]]=1,AO990,0)</f>
        <v>0</v>
      </c>
      <c r="BG990" s="82">
        <f>IF(Taula1[[#This Row],[Espai reservat Administració]]=2,BA990,0)</f>
        <v>0</v>
      </c>
      <c r="BH990" s="41"/>
      <c r="BI990" s="126">
        <f>IF(Taula1[[#This Row],[Grup justificat     (fer servir opcions de la llista desplegable)]]=1,1,0)</f>
        <v>0</v>
      </c>
      <c r="BJ990" s="126">
        <f>IF(Taula1[[#This Row],[Espai reservat Administració]]=1,1,0)</f>
        <v>0</v>
      </c>
      <c r="BK990" s="111"/>
      <c r="BL990" s="126">
        <f>IF(Taula1[[#This Row],[Grup justificat     (fer servir opcions de la llista desplegable)]]=2,1,0)</f>
        <v>0</v>
      </c>
      <c r="BM990" s="126">
        <f>IF(Taula1[[#This Row],[Espai reservat Administració]]=2,1,0)</f>
        <v>0</v>
      </c>
      <c r="BN990" s="73"/>
      <c r="BO990" s="73"/>
      <c r="BP990" s="73"/>
      <c r="BQ990" s="73"/>
      <c r="BR990" s="73"/>
      <c r="BS990" s="73"/>
      <c r="BT990" s="73"/>
      <c r="BU990" s="73"/>
      <c r="BV990" s="73"/>
      <c r="BW990" s="73"/>
      <c r="BX990" s="73"/>
      <c r="BY990" s="73"/>
      <c r="BZ990" s="73"/>
      <c r="CA990" s="73"/>
      <c r="CB990" s="73"/>
      <c r="CC990" s="73"/>
      <c r="CD990" s="73"/>
      <c r="CE990" s="73"/>
      <c r="CF990" s="73"/>
      <c r="CG990" s="63">
        <f t="shared" si="245"/>
        <v>0</v>
      </c>
      <c r="CH990" s="63">
        <f t="shared" si="246"/>
        <v>0</v>
      </c>
      <c r="CI990" s="73"/>
      <c r="CJ990" s="63">
        <f>IF(Taula1[[#This Row],[Tipus de contracte                                  (fer servir opcions de la llista desplegable)]]="Indefinit",1,0)</f>
        <v>0</v>
      </c>
      <c r="CK990" s="63">
        <f>IF(Taula1[[#This Row],[Tipus de contracte                                  (fer servir opcions de la llista desplegable)]]="Temporal, igual o superior a 6 mesos",1,0)</f>
        <v>0</v>
      </c>
      <c r="CL990" s="63">
        <f>IF(Taula1[[#This Row],[Tipus de contracte                                  (fer servir opcions de la llista desplegable)]]="Substitució per IT",1,0)</f>
        <v>0</v>
      </c>
      <c r="CM990" s="73"/>
      <c r="CN990" s="63">
        <f>IF(Taula1[[#This Row],[Relació llocs de treball]]&gt;=1,1,0)</f>
        <v>0</v>
      </c>
      <c r="CO990" s="73"/>
      <c r="CP990" s="63">
        <f>IF(Taula1[[#This Row],[Identitat de gènere                                                          (fer servir opcions de la llista desplegable)]]="Home",1,0)</f>
        <v>0</v>
      </c>
      <c r="CQ990" s="63">
        <f>IF(Taula1[[#This Row],[Identitat de gènere                                                          (fer servir opcions de la llista desplegable)]]="Dona",1,0)</f>
        <v>0</v>
      </c>
      <c r="CR990" s="63">
        <f>IF(Taula1[[#This Row],[Identitat de gènere                                                          (fer servir opcions de la llista desplegable)]]="No binari",1,0)</f>
        <v>0</v>
      </c>
      <c r="CS990" s="73"/>
      <c r="CT990" s="63">
        <f t="shared" si="240"/>
        <v>0</v>
      </c>
      <c r="CU990" s="64">
        <f t="shared" si="247"/>
        <v>0</v>
      </c>
      <c r="CW990" s="64">
        <f t="shared" si="248"/>
        <v>0</v>
      </c>
      <c r="CX990" s="64">
        <f t="shared" si="249"/>
        <v>0</v>
      </c>
      <c r="CY990" s="64">
        <f t="shared" si="250"/>
        <v>0</v>
      </c>
      <c r="CZ990" s="64">
        <f t="shared" si="251"/>
        <v>0</v>
      </c>
      <c r="DB990" s="64">
        <f t="shared" si="252"/>
        <v>0</v>
      </c>
      <c r="DC990" s="64">
        <f t="shared" si="253"/>
        <v>0</v>
      </c>
      <c r="DD990" s="64">
        <f t="shared" si="254"/>
        <v>0</v>
      </c>
      <c r="DE990" s="64">
        <f t="shared" si="255"/>
        <v>0</v>
      </c>
    </row>
    <row r="991" spans="2:109" x14ac:dyDescent="0.3">
      <c r="B991" s="167"/>
      <c r="C991" s="186"/>
      <c r="D991" s="2"/>
      <c r="E991" s="67"/>
      <c r="F991" s="5"/>
      <c r="G991" s="5"/>
      <c r="H991" s="187"/>
      <c r="I991" s="111" t="str">
        <f ca="1">IF(Taula1[[#This Row],[Data naixement (format dd/mm/aaaa)]]="","0",DATEDIF(Taula1[[#This Row],[Data naixement (format dd/mm/aaaa)]],TODAY(),"Y"))</f>
        <v>0</v>
      </c>
      <c r="J991" s="6"/>
      <c r="K991" s="6"/>
      <c r="L991" s="6"/>
      <c r="M991" s="6"/>
      <c r="N991" s="56"/>
      <c r="O991" s="56"/>
      <c r="P991" s="56"/>
      <c r="Q991" s="6"/>
      <c r="R991" s="7"/>
      <c r="S991" s="143">
        <f>Taula1[[#This Row],[Mesos naturals sencers treballats període justificat (01/01/2023 - 31/03/2023)]]</f>
        <v>0</v>
      </c>
      <c r="T991" s="194">
        <f>Taula1[[#This Row],[Dies treballats període justificat (01/01/2023 - 31/03/2023)              no comptabilitzats com a mes natural sencer]]</f>
        <v>0</v>
      </c>
      <c r="U991" s="12"/>
      <c r="V991" s="7"/>
      <c r="W991" s="188"/>
      <c r="X991" s="188"/>
      <c r="Y991" s="188"/>
      <c r="Z991" s="188"/>
      <c r="AA991" s="190"/>
      <c r="AB991" s="143">
        <f>Taula1[[#This Row],[Grup justificat     (fer servir opcions de la llista desplegable)]]</f>
        <v>0</v>
      </c>
      <c r="AC991" s="182"/>
      <c r="AD991" s="39"/>
      <c r="AE991" s="131">
        <f>ROUND((AF991/100)*756*Taula1[[#This Row],[Mesos naturals sencers treballats període justificat (01/01/2023 - 31/03/2023)]],2)</f>
        <v>0</v>
      </c>
      <c r="AF991" s="81">
        <f>Taula1[[#This Row],[% Jornada segons contracte
(no posar el símbol %) ]]-Taula1[[#This Row],[% Reducció salari per baix rendiment        (no posar el símbol %)]]</f>
        <v>0</v>
      </c>
      <c r="AG991" s="131">
        <f>ROUND((AH991/100)*24.8547945*Taula1[[#This Row],[Dies treballats període justificat (01/01/2023 - 31/03/2023)              no comptabilitzats com a mes natural sencer]],2)</f>
        <v>0</v>
      </c>
      <c r="AH991" s="79">
        <f>Taula1[[#This Row],[% Jornada segons contracte
(no posar el símbol %) ]]-Taula1[[#This Row],[% Reducció salari per baix rendiment        (no posar el símbol %)]]</f>
        <v>0</v>
      </c>
      <c r="AI991" s="131">
        <f t="shared" si="241"/>
        <v>0</v>
      </c>
      <c r="AJ991" s="39"/>
      <c r="AK991" s="131">
        <f>ROUND((AL991/100)*756*Taula1[[#This Row],[Espai reservat Administració  (mesos)]],2)</f>
        <v>0</v>
      </c>
      <c r="AL991" s="81">
        <f>Taula1[[#This Row],[% Jornada segons contracte
(no posar el símbol %) ]]-Taula1[[#This Row],[% Reducció salari per baix rendiment        (no posar el símbol %)]]</f>
        <v>0</v>
      </c>
      <c r="AM991" s="131">
        <f>ROUND((AN991/100)*24.8547945*Taula1[[#This Row],[Espai reservat Administració (dies)]],2)</f>
        <v>0</v>
      </c>
      <c r="AN991" s="79">
        <f>Taula1[[#This Row],[% Jornada segons contracte
(no posar el símbol %) ]]-Taula1[[#This Row],[% Reducció salari per baix rendiment        (no posar el símbol %)]]</f>
        <v>0</v>
      </c>
      <c r="AO991" s="131">
        <f t="shared" si="242"/>
        <v>0</v>
      </c>
      <c r="AP991" s="87"/>
      <c r="AQ991" s="137">
        <f>ROUND((AR991/100)*693*Taula1[[#This Row],[Mesos naturals sencers treballats període justificat (01/01/2023 - 31/03/2023)]],2)</f>
        <v>0</v>
      </c>
      <c r="AR991" s="90">
        <f>Taula1[[#This Row],[% Jornada segons contracte
(no posar el símbol %) ]]-Taula1[[#This Row],[% Reducció salari per baix rendiment        (no posar el símbol %)]]</f>
        <v>0</v>
      </c>
      <c r="AS991" s="137">
        <f>ROUND((AT991/100)*22.78356164*Taula1[[#This Row],[Dies treballats període justificat (01/01/2023 - 31/03/2023)              no comptabilitzats com a mes natural sencer]],2)</f>
        <v>0</v>
      </c>
      <c r="AT991" s="90">
        <f>Taula1[[#This Row],[% Jornada segons contracte
(no posar el símbol %) ]]-Taula1[[#This Row],[% Reducció salari per baix rendiment        (no posar el símbol %)]]</f>
        <v>0</v>
      </c>
      <c r="AU991" s="137">
        <f t="shared" si="243"/>
        <v>0</v>
      </c>
      <c r="AV991" s="87"/>
      <c r="AW991" s="136">
        <f>ROUND((AX991/100)*693*Taula1[[#This Row],[Espai reservat Administració  (mesos)]],2)</f>
        <v>0</v>
      </c>
      <c r="AX991" s="90">
        <f>Taula1[[#This Row],[% Jornada segons contracte
(no posar el símbol %) ]]-Taula1[[#This Row],[% Reducció salari per baix rendiment        (no posar el símbol %)]]</f>
        <v>0</v>
      </c>
      <c r="AY991" s="131">
        <f>ROUND((AZ991/100)*22.78356164*Taula1[[#This Row],[Espai reservat Administració (dies)]],2)</f>
        <v>0</v>
      </c>
      <c r="AZ991" s="81">
        <f>Taula1[[#This Row],[% Jornada segons contracte
(no posar el símbol %) ]]-Taula1[[#This Row],[% Reducció salari per baix rendiment        (no posar el símbol %)]]</f>
        <v>0</v>
      </c>
      <c r="BA991" s="82">
        <f t="shared" si="244"/>
        <v>0</v>
      </c>
      <c r="BB991" s="41"/>
      <c r="BC991" s="131">
        <f>IF(Taula1[[#This Row],[Grup justificat     (fer servir opcions de la llista desplegable)]]=1,AI991,0)</f>
        <v>0</v>
      </c>
      <c r="BD991" s="131">
        <f>IF(Taula1[[#This Row],[Grup justificat     (fer servir opcions de la llista desplegable)]]=2,AU991,0)</f>
        <v>0</v>
      </c>
      <c r="BE991" s="41"/>
      <c r="BF991" s="131">
        <f>IF(Taula1[[#This Row],[Espai reservat Administració]]=1,AO991,0)</f>
        <v>0</v>
      </c>
      <c r="BG991" s="82">
        <f>IF(Taula1[[#This Row],[Espai reservat Administració]]=2,BA991,0)</f>
        <v>0</v>
      </c>
      <c r="BH991" s="41"/>
      <c r="BI991" s="126">
        <f>IF(Taula1[[#This Row],[Grup justificat     (fer servir opcions de la llista desplegable)]]=1,1,0)</f>
        <v>0</v>
      </c>
      <c r="BJ991" s="126">
        <f>IF(Taula1[[#This Row],[Espai reservat Administració]]=1,1,0)</f>
        <v>0</v>
      </c>
      <c r="BK991" s="111"/>
      <c r="BL991" s="126">
        <f>IF(Taula1[[#This Row],[Grup justificat     (fer servir opcions de la llista desplegable)]]=2,1,0)</f>
        <v>0</v>
      </c>
      <c r="BM991" s="126">
        <f>IF(Taula1[[#This Row],[Espai reservat Administració]]=2,1,0)</f>
        <v>0</v>
      </c>
      <c r="BN991" s="73"/>
      <c r="BO991" s="73"/>
      <c r="BP991" s="73"/>
      <c r="BQ991" s="73"/>
      <c r="BR991" s="73"/>
      <c r="BS991" s="73"/>
      <c r="BT991" s="73"/>
      <c r="BU991" s="73"/>
      <c r="BV991" s="73"/>
      <c r="BW991" s="73"/>
      <c r="BX991" s="73"/>
      <c r="BY991" s="73"/>
      <c r="BZ991" s="73"/>
      <c r="CA991" s="73"/>
      <c r="CB991" s="73"/>
      <c r="CC991" s="73"/>
      <c r="CD991" s="73"/>
      <c r="CE991" s="73"/>
      <c r="CF991" s="73"/>
      <c r="CG991" s="63">
        <f t="shared" si="245"/>
        <v>0</v>
      </c>
      <c r="CH991" s="63">
        <f t="shared" si="246"/>
        <v>0</v>
      </c>
      <c r="CI991" s="73"/>
      <c r="CJ991" s="63">
        <f>IF(Taula1[[#This Row],[Tipus de contracte                                  (fer servir opcions de la llista desplegable)]]="Indefinit",1,0)</f>
        <v>0</v>
      </c>
      <c r="CK991" s="63">
        <f>IF(Taula1[[#This Row],[Tipus de contracte                                  (fer servir opcions de la llista desplegable)]]="Temporal, igual o superior a 6 mesos",1,0)</f>
        <v>0</v>
      </c>
      <c r="CL991" s="63">
        <f>IF(Taula1[[#This Row],[Tipus de contracte                                  (fer servir opcions de la llista desplegable)]]="Substitució per IT",1,0)</f>
        <v>0</v>
      </c>
      <c r="CM991" s="73"/>
      <c r="CN991" s="63">
        <f>IF(Taula1[[#This Row],[Relació llocs de treball]]&gt;=1,1,0)</f>
        <v>0</v>
      </c>
      <c r="CO991" s="73"/>
      <c r="CP991" s="63">
        <f>IF(Taula1[[#This Row],[Identitat de gènere                                                          (fer servir opcions de la llista desplegable)]]="Home",1,0)</f>
        <v>0</v>
      </c>
      <c r="CQ991" s="63">
        <f>IF(Taula1[[#This Row],[Identitat de gènere                                                          (fer servir opcions de la llista desplegable)]]="Dona",1,0)</f>
        <v>0</v>
      </c>
      <c r="CR991" s="63">
        <f>IF(Taula1[[#This Row],[Identitat de gènere                                                          (fer servir opcions de la llista desplegable)]]="No binari",1,0)</f>
        <v>0</v>
      </c>
      <c r="CS991" s="73"/>
      <c r="CT991" s="63">
        <f t="shared" si="240"/>
        <v>0</v>
      </c>
      <c r="CU991" s="64">
        <f t="shared" si="247"/>
        <v>0</v>
      </c>
      <c r="CW991" s="64">
        <f t="shared" si="248"/>
        <v>0</v>
      </c>
      <c r="CX991" s="64">
        <f t="shared" si="249"/>
        <v>0</v>
      </c>
      <c r="CY991" s="64">
        <f t="shared" si="250"/>
        <v>0</v>
      </c>
      <c r="CZ991" s="64">
        <f t="shared" si="251"/>
        <v>0</v>
      </c>
      <c r="DB991" s="64">
        <f t="shared" si="252"/>
        <v>0</v>
      </c>
      <c r="DC991" s="64">
        <f t="shared" si="253"/>
        <v>0</v>
      </c>
      <c r="DD991" s="64">
        <f t="shared" si="254"/>
        <v>0</v>
      </c>
      <c r="DE991" s="64">
        <f t="shared" si="255"/>
        <v>0</v>
      </c>
    </row>
    <row r="992" spans="2:109" x14ac:dyDescent="0.3">
      <c r="B992" s="167"/>
      <c r="C992" s="186"/>
      <c r="D992" s="2"/>
      <c r="E992" s="67"/>
      <c r="F992" s="5"/>
      <c r="G992" s="5"/>
      <c r="H992" s="187"/>
      <c r="I992" s="111" t="str">
        <f ca="1">IF(Taula1[[#This Row],[Data naixement (format dd/mm/aaaa)]]="","0",DATEDIF(Taula1[[#This Row],[Data naixement (format dd/mm/aaaa)]],TODAY(),"Y"))</f>
        <v>0</v>
      </c>
      <c r="J992" s="6"/>
      <c r="K992" s="6"/>
      <c r="L992" s="6"/>
      <c r="M992" s="6"/>
      <c r="N992" s="56"/>
      <c r="O992" s="56"/>
      <c r="P992" s="56"/>
      <c r="Q992" s="6"/>
      <c r="R992" s="7"/>
      <c r="S992" s="143">
        <f>Taula1[[#This Row],[Mesos naturals sencers treballats període justificat (01/01/2023 - 31/03/2023)]]</f>
        <v>0</v>
      </c>
      <c r="T992" s="194">
        <f>Taula1[[#This Row],[Dies treballats període justificat (01/01/2023 - 31/03/2023)              no comptabilitzats com a mes natural sencer]]</f>
        <v>0</v>
      </c>
      <c r="U992" s="12"/>
      <c r="V992" s="7"/>
      <c r="W992" s="188"/>
      <c r="X992" s="188"/>
      <c r="Y992" s="188"/>
      <c r="Z992" s="188"/>
      <c r="AA992" s="190"/>
      <c r="AB992" s="143">
        <f>Taula1[[#This Row],[Grup justificat     (fer servir opcions de la llista desplegable)]]</f>
        <v>0</v>
      </c>
      <c r="AC992" s="182"/>
      <c r="AD992" s="39"/>
      <c r="AE992" s="131">
        <f>ROUND((AF992/100)*756*Taula1[[#This Row],[Mesos naturals sencers treballats període justificat (01/01/2023 - 31/03/2023)]],2)</f>
        <v>0</v>
      </c>
      <c r="AF992" s="81">
        <f>Taula1[[#This Row],[% Jornada segons contracte
(no posar el símbol %) ]]-Taula1[[#This Row],[% Reducció salari per baix rendiment        (no posar el símbol %)]]</f>
        <v>0</v>
      </c>
      <c r="AG992" s="131">
        <f>ROUND((AH992/100)*24.8547945*Taula1[[#This Row],[Dies treballats període justificat (01/01/2023 - 31/03/2023)              no comptabilitzats com a mes natural sencer]],2)</f>
        <v>0</v>
      </c>
      <c r="AH992" s="79">
        <f>Taula1[[#This Row],[% Jornada segons contracte
(no posar el símbol %) ]]-Taula1[[#This Row],[% Reducció salari per baix rendiment        (no posar el símbol %)]]</f>
        <v>0</v>
      </c>
      <c r="AI992" s="131">
        <f t="shared" si="241"/>
        <v>0</v>
      </c>
      <c r="AJ992" s="39"/>
      <c r="AK992" s="131">
        <f>ROUND((AL992/100)*756*Taula1[[#This Row],[Espai reservat Administració  (mesos)]],2)</f>
        <v>0</v>
      </c>
      <c r="AL992" s="81">
        <f>Taula1[[#This Row],[% Jornada segons contracte
(no posar el símbol %) ]]-Taula1[[#This Row],[% Reducció salari per baix rendiment        (no posar el símbol %)]]</f>
        <v>0</v>
      </c>
      <c r="AM992" s="131">
        <f>ROUND((AN992/100)*24.8547945*Taula1[[#This Row],[Espai reservat Administració (dies)]],2)</f>
        <v>0</v>
      </c>
      <c r="AN992" s="79">
        <f>Taula1[[#This Row],[% Jornada segons contracte
(no posar el símbol %) ]]-Taula1[[#This Row],[% Reducció salari per baix rendiment        (no posar el símbol %)]]</f>
        <v>0</v>
      </c>
      <c r="AO992" s="131">
        <f t="shared" si="242"/>
        <v>0</v>
      </c>
      <c r="AP992" s="87"/>
      <c r="AQ992" s="137">
        <f>ROUND((AR992/100)*693*Taula1[[#This Row],[Mesos naturals sencers treballats període justificat (01/01/2023 - 31/03/2023)]],2)</f>
        <v>0</v>
      </c>
      <c r="AR992" s="90">
        <f>Taula1[[#This Row],[% Jornada segons contracte
(no posar el símbol %) ]]-Taula1[[#This Row],[% Reducció salari per baix rendiment        (no posar el símbol %)]]</f>
        <v>0</v>
      </c>
      <c r="AS992" s="137">
        <f>ROUND((AT992/100)*22.78356164*Taula1[[#This Row],[Dies treballats període justificat (01/01/2023 - 31/03/2023)              no comptabilitzats com a mes natural sencer]],2)</f>
        <v>0</v>
      </c>
      <c r="AT992" s="90">
        <f>Taula1[[#This Row],[% Jornada segons contracte
(no posar el símbol %) ]]-Taula1[[#This Row],[% Reducció salari per baix rendiment        (no posar el símbol %)]]</f>
        <v>0</v>
      </c>
      <c r="AU992" s="137">
        <f t="shared" si="243"/>
        <v>0</v>
      </c>
      <c r="AV992" s="87"/>
      <c r="AW992" s="136">
        <f>ROUND((AX992/100)*693*Taula1[[#This Row],[Espai reservat Administració  (mesos)]],2)</f>
        <v>0</v>
      </c>
      <c r="AX992" s="90">
        <f>Taula1[[#This Row],[% Jornada segons contracte
(no posar el símbol %) ]]-Taula1[[#This Row],[% Reducció salari per baix rendiment        (no posar el símbol %)]]</f>
        <v>0</v>
      </c>
      <c r="AY992" s="131">
        <f>ROUND((AZ992/100)*22.78356164*Taula1[[#This Row],[Espai reservat Administració (dies)]],2)</f>
        <v>0</v>
      </c>
      <c r="AZ992" s="81">
        <f>Taula1[[#This Row],[% Jornada segons contracte
(no posar el símbol %) ]]-Taula1[[#This Row],[% Reducció salari per baix rendiment        (no posar el símbol %)]]</f>
        <v>0</v>
      </c>
      <c r="BA992" s="82">
        <f t="shared" si="244"/>
        <v>0</v>
      </c>
      <c r="BB992" s="41"/>
      <c r="BC992" s="131">
        <f>IF(Taula1[[#This Row],[Grup justificat     (fer servir opcions de la llista desplegable)]]=1,AI992,0)</f>
        <v>0</v>
      </c>
      <c r="BD992" s="131">
        <f>IF(Taula1[[#This Row],[Grup justificat     (fer servir opcions de la llista desplegable)]]=2,AU992,0)</f>
        <v>0</v>
      </c>
      <c r="BE992" s="41"/>
      <c r="BF992" s="131">
        <f>IF(Taula1[[#This Row],[Espai reservat Administració]]=1,AO992,0)</f>
        <v>0</v>
      </c>
      <c r="BG992" s="82">
        <f>IF(Taula1[[#This Row],[Espai reservat Administració]]=2,BA992,0)</f>
        <v>0</v>
      </c>
      <c r="BH992" s="41"/>
      <c r="BI992" s="126">
        <f>IF(Taula1[[#This Row],[Grup justificat     (fer servir opcions de la llista desplegable)]]=1,1,0)</f>
        <v>0</v>
      </c>
      <c r="BJ992" s="126">
        <f>IF(Taula1[[#This Row],[Espai reservat Administració]]=1,1,0)</f>
        <v>0</v>
      </c>
      <c r="BK992" s="111"/>
      <c r="BL992" s="126">
        <f>IF(Taula1[[#This Row],[Grup justificat     (fer servir opcions de la llista desplegable)]]=2,1,0)</f>
        <v>0</v>
      </c>
      <c r="BM992" s="126">
        <f>IF(Taula1[[#This Row],[Espai reservat Administració]]=2,1,0)</f>
        <v>0</v>
      </c>
      <c r="BN992" s="73"/>
      <c r="BO992" s="73"/>
      <c r="BP992" s="73"/>
      <c r="BQ992" s="73"/>
      <c r="BR992" s="73"/>
      <c r="BS992" s="73"/>
      <c r="BT992" s="73"/>
      <c r="BU992" s="73"/>
      <c r="BV992" s="73"/>
      <c r="BW992" s="73"/>
      <c r="BX992" s="73"/>
      <c r="BY992" s="73"/>
      <c r="BZ992" s="73"/>
      <c r="CA992" s="73"/>
      <c r="CB992" s="73"/>
      <c r="CC992" s="73"/>
      <c r="CD992" s="73"/>
      <c r="CE992" s="73"/>
      <c r="CF992" s="73"/>
      <c r="CG992" s="63">
        <f t="shared" si="245"/>
        <v>0</v>
      </c>
      <c r="CH992" s="63">
        <f t="shared" si="246"/>
        <v>0</v>
      </c>
      <c r="CI992" s="73"/>
      <c r="CJ992" s="63">
        <f>IF(Taula1[[#This Row],[Tipus de contracte                                  (fer servir opcions de la llista desplegable)]]="Indefinit",1,0)</f>
        <v>0</v>
      </c>
      <c r="CK992" s="63">
        <f>IF(Taula1[[#This Row],[Tipus de contracte                                  (fer servir opcions de la llista desplegable)]]="Temporal, igual o superior a 6 mesos",1,0)</f>
        <v>0</v>
      </c>
      <c r="CL992" s="63">
        <f>IF(Taula1[[#This Row],[Tipus de contracte                                  (fer servir opcions de la llista desplegable)]]="Substitució per IT",1,0)</f>
        <v>0</v>
      </c>
      <c r="CM992" s="73"/>
      <c r="CN992" s="63">
        <f>IF(Taula1[[#This Row],[Relació llocs de treball]]&gt;=1,1,0)</f>
        <v>0</v>
      </c>
      <c r="CO992" s="73"/>
      <c r="CP992" s="63">
        <f>IF(Taula1[[#This Row],[Identitat de gènere                                                          (fer servir opcions de la llista desplegable)]]="Home",1,0)</f>
        <v>0</v>
      </c>
      <c r="CQ992" s="63">
        <f>IF(Taula1[[#This Row],[Identitat de gènere                                                          (fer servir opcions de la llista desplegable)]]="Dona",1,0)</f>
        <v>0</v>
      </c>
      <c r="CR992" s="63">
        <f>IF(Taula1[[#This Row],[Identitat de gènere                                                          (fer servir opcions de la llista desplegable)]]="No binari",1,0)</f>
        <v>0</v>
      </c>
      <c r="CS992" s="73"/>
      <c r="CT992" s="63">
        <f t="shared" si="240"/>
        <v>0</v>
      </c>
      <c r="CU992" s="64">
        <f t="shared" si="247"/>
        <v>0</v>
      </c>
      <c r="CW992" s="64">
        <f t="shared" si="248"/>
        <v>0</v>
      </c>
      <c r="CX992" s="64">
        <f t="shared" si="249"/>
        <v>0</v>
      </c>
      <c r="CY992" s="64">
        <f t="shared" si="250"/>
        <v>0</v>
      </c>
      <c r="CZ992" s="64">
        <f t="shared" si="251"/>
        <v>0</v>
      </c>
      <c r="DB992" s="64">
        <f t="shared" si="252"/>
        <v>0</v>
      </c>
      <c r="DC992" s="64">
        <f t="shared" si="253"/>
        <v>0</v>
      </c>
      <c r="DD992" s="64">
        <f t="shared" si="254"/>
        <v>0</v>
      </c>
      <c r="DE992" s="64">
        <f t="shared" si="255"/>
        <v>0</v>
      </c>
    </row>
    <row r="993" spans="2:109" x14ac:dyDescent="0.3">
      <c r="B993" s="167"/>
      <c r="C993" s="186"/>
      <c r="D993" s="2"/>
      <c r="E993" s="67"/>
      <c r="F993" s="5"/>
      <c r="G993" s="5"/>
      <c r="H993" s="187"/>
      <c r="I993" s="111" t="str">
        <f ca="1">IF(Taula1[[#This Row],[Data naixement (format dd/mm/aaaa)]]="","0",DATEDIF(Taula1[[#This Row],[Data naixement (format dd/mm/aaaa)]],TODAY(),"Y"))</f>
        <v>0</v>
      </c>
      <c r="J993" s="6"/>
      <c r="K993" s="6"/>
      <c r="L993" s="6"/>
      <c r="M993" s="6"/>
      <c r="N993" s="56"/>
      <c r="O993" s="56"/>
      <c r="P993" s="56"/>
      <c r="Q993" s="6"/>
      <c r="R993" s="7"/>
      <c r="S993" s="143">
        <f>Taula1[[#This Row],[Mesos naturals sencers treballats període justificat (01/01/2023 - 31/03/2023)]]</f>
        <v>0</v>
      </c>
      <c r="T993" s="194">
        <f>Taula1[[#This Row],[Dies treballats període justificat (01/01/2023 - 31/03/2023)              no comptabilitzats com a mes natural sencer]]</f>
        <v>0</v>
      </c>
      <c r="U993" s="12"/>
      <c r="V993" s="7"/>
      <c r="W993" s="188"/>
      <c r="X993" s="188"/>
      <c r="Y993" s="188"/>
      <c r="Z993" s="188"/>
      <c r="AA993" s="190"/>
      <c r="AB993" s="143">
        <f>Taula1[[#This Row],[Grup justificat     (fer servir opcions de la llista desplegable)]]</f>
        <v>0</v>
      </c>
      <c r="AC993" s="182"/>
      <c r="AD993" s="39"/>
      <c r="AE993" s="131">
        <f>ROUND((AF993/100)*756*Taula1[[#This Row],[Mesos naturals sencers treballats període justificat (01/01/2023 - 31/03/2023)]],2)</f>
        <v>0</v>
      </c>
      <c r="AF993" s="81">
        <f>Taula1[[#This Row],[% Jornada segons contracte
(no posar el símbol %) ]]-Taula1[[#This Row],[% Reducció salari per baix rendiment        (no posar el símbol %)]]</f>
        <v>0</v>
      </c>
      <c r="AG993" s="131">
        <f>ROUND((AH993/100)*24.8547945*Taula1[[#This Row],[Dies treballats període justificat (01/01/2023 - 31/03/2023)              no comptabilitzats com a mes natural sencer]],2)</f>
        <v>0</v>
      </c>
      <c r="AH993" s="79">
        <f>Taula1[[#This Row],[% Jornada segons contracte
(no posar el símbol %) ]]-Taula1[[#This Row],[% Reducció salari per baix rendiment        (no posar el símbol %)]]</f>
        <v>0</v>
      </c>
      <c r="AI993" s="131">
        <f t="shared" si="241"/>
        <v>0</v>
      </c>
      <c r="AJ993" s="39"/>
      <c r="AK993" s="131">
        <f>ROUND((AL993/100)*756*Taula1[[#This Row],[Espai reservat Administració  (mesos)]],2)</f>
        <v>0</v>
      </c>
      <c r="AL993" s="81">
        <f>Taula1[[#This Row],[% Jornada segons contracte
(no posar el símbol %) ]]-Taula1[[#This Row],[% Reducció salari per baix rendiment        (no posar el símbol %)]]</f>
        <v>0</v>
      </c>
      <c r="AM993" s="131">
        <f>ROUND((AN993/100)*24.8547945*Taula1[[#This Row],[Espai reservat Administració (dies)]],2)</f>
        <v>0</v>
      </c>
      <c r="AN993" s="79">
        <f>Taula1[[#This Row],[% Jornada segons contracte
(no posar el símbol %) ]]-Taula1[[#This Row],[% Reducció salari per baix rendiment        (no posar el símbol %)]]</f>
        <v>0</v>
      </c>
      <c r="AO993" s="131">
        <f t="shared" si="242"/>
        <v>0</v>
      </c>
      <c r="AP993" s="87"/>
      <c r="AQ993" s="137">
        <f>ROUND((AR993/100)*693*Taula1[[#This Row],[Mesos naturals sencers treballats període justificat (01/01/2023 - 31/03/2023)]],2)</f>
        <v>0</v>
      </c>
      <c r="AR993" s="90">
        <f>Taula1[[#This Row],[% Jornada segons contracte
(no posar el símbol %) ]]-Taula1[[#This Row],[% Reducció salari per baix rendiment        (no posar el símbol %)]]</f>
        <v>0</v>
      </c>
      <c r="AS993" s="137">
        <f>ROUND((AT993/100)*22.78356164*Taula1[[#This Row],[Dies treballats període justificat (01/01/2023 - 31/03/2023)              no comptabilitzats com a mes natural sencer]],2)</f>
        <v>0</v>
      </c>
      <c r="AT993" s="90">
        <f>Taula1[[#This Row],[% Jornada segons contracte
(no posar el símbol %) ]]-Taula1[[#This Row],[% Reducció salari per baix rendiment        (no posar el símbol %)]]</f>
        <v>0</v>
      </c>
      <c r="AU993" s="137">
        <f t="shared" si="243"/>
        <v>0</v>
      </c>
      <c r="AV993" s="87"/>
      <c r="AW993" s="136">
        <f>ROUND((AX993/100)*693*Taula1[[#This Row],[Espai reservat Administració  (mesos)]],2)</f>
        <v>0</v>
      </c>
      <c r="AX993" s="90">
        <f>Taula1[[#This Row],[% Jornada segons contracte
(no posar el símbol %) ]]-Taula1[[#This Row],[% Reducció salari per baix rendiment        (no posar el símbol %)]]</f>
        <v>0</v>
      </c>
      <c r="AY993" s="131">
        <f>ROUND((AZ993/100)*22.78356164*Taula1[[#This Row],[Espai reservat Administració (dies)]],2)</f>
        <v>0</v>
      </c>
      <c r="AZ993" s="81">
        <f>Taula1[[#This Row],[% Jornada segons contracte
(no posar el símbol %) ]]-Taula1[[#This Row],[% Reducció salari per baix rendiment        (no posar el símbol %)]]</f>
        <v>0</v>
      </c>
      <c r="BA993" s="82">
        <f t="shared" si="244"/>
        <v>0</v>
      </c>
      <c r="BB993" s="41"/>
      <c r="BC993" s="131">
        <f>IF(Taula1[[#This Row],[Grup justificat     (fer servir opcions de la llista desplegable)]]=1,AI993,0)</f>
        <v>0</v>
      </c>
      <c r="BD993" s="131">
        <f>IF(Taula1[[#This Row],[Grup justificat     (fer servir opcions de la llista desplegable)]]=2,AU993,0)</f>
        <v>0</v>
      </c>
      <c r="BE993" s="41"/>
      <c r="BF993" s="131">
        <f>IF(Taula1[[#This Row],[Espai reservat Administració]]=1,AO993,0)</f>
        <v>0</v>
      </c>
      <c r="BG993" s="82">
        <f>IF(Taula1[[#This Row],[Espai reservat Administració]]=2,BA993,0)</f>
        <v>0</v>
      </c>
      <c r="BH993" s="41"/>
      <c r="BI993" s="126">
        <f>IF(Taula1[[#This Row],[Grup justificat     (fer servir opcions de la llista desplegable)]]=1,1,0)</f>
        <v>0</v>
      </c>
      <c r="BJ993" s="126">
        <f>IF(Taula1[[#This Row],[Espai reservat Administració]]=1,1,0)</f>
        <v>0</v>
      </c>
      <c r="BK993" s="111"/>
      <c r="BL993" s="126">
        <f>IF(Taula1[[#This Row],[Grup justificat     (fer servir opcions de la llista desplegable)]]=2,1,0)</f>
        <v>0</v>
      </c>
      <c r="BM993" s="126">
        <f>IF(Taula1[[#This Row],[Espai reservat Administració]]=2,1,0)</f>
        <v>0</v>
      </c>
      <c r="BN993" s="73"/>
      <c r="BO993" s="73"/>
      <c r="BP993" s="73"/>
      <c r="BQ993" s="73"/>
      <c r="BR993" s="73"/>
      <c r="BS993" s="73"/>
      <c r="BT993" s="73"/>
      <c r="BU993" s="73"/>
      <c r="BV993" s="73"/>
      <c r="BW993" s="73"/>
      <c r="BX993" s="73"/>
      <c r="BY993" s="73"/>
      <c r="BZ993" s="73"/>
      <c r="CA993" s="73"/>
      <c r="CB993" s="73"/>
      <c r="CC993" s="73"/>
      <c r="CD993" s="73"/>
      <c r="CE993" s="73"/>
      <c r="CF993" s="73"/>
      <c r="CG993" s="63">
        <f t="shared" si="245"/>
        <v>0</v>
      </c>
      <c r="CH993" s="63">
        <f t="shared" si="246"/>
        <v>0</v>
      </c>
      <c r="CI993" s="73"/>
      <c r="CJ993" s="63">
        <f>IF(Taula1[[#This Row],[Tipus de contracte                                  (fer servir opcions de la llista desplegable)]]="Indefinit",1,0)</f>
        <v>0</v>
      </c>
      <c r="CK993" s="63">
        <f>IF(Taula1[[#This Row],[Tipus de contracte                                  (fer servir opcions de la llista desplegable)]]="Temporal, igual o superior a 6 mesos",1,0)</f>
        <v>0</v>
      </c>
      <c r="CL993" s="63">
        <f>IF(Taula1[[#This Row],[Tipus de contracte                                  (fer servir opcions de la llista desplegable)]]="Substitució per IT",1,0)</f>
        <v>0</v>
      </c>
      <c r="CM993" s="73"/>
      <c r="CN993" s="63">
        <f>IF(Taula1[[#This Row],[Relació llocs de treball]]&gt;=1,1,0)</f>
        <v>0</v>
      </c>
      <c r="CO993" s="73"/>
      <c r="CP993" s="63">
        <f>IF(Taula1[[#This Row],[Identitat de gènere                                                          (fer servir opcions de la llista desplegable)]]="Home",1,0)</f>
        <v>0</v>
      </c>
      <c r="CQ993" s="63">
        <f>IF(Taula1[[#This Row],[Identitat de gènere                                                          (fer servir opcions de la llista desplegable)]]="Dona",1,0)</f>
        <v>0</v>
      </c>
      <c r="CR993" s="63">
        <f>IF(Taula1[[#This Row],[Identitat de gènere                                                          (fer servir opcions de la llista desplegable)]]="No binari",1,0)</f>
        <v>0</v>
      </c>
      <c r="CS993" s="73"/>
      <c r="CT993" s="63">
        <f t="shared" si="240"/>
        <v>0</v>
      </c>
      <c r="CU993" s="64">
        <f t="shared" si="247"/>
        <v>0</v>
      </c>
      <c r="CW993" s="64">
        <f t="shared" si="248"/>
        <v>0</v>
      </c>
      <c r="CX993" s="64">
        <f t="shared" si="249"/>
        <v>0</v>
      </c>
      <c r="CY993" s="64">
        <f t="shared" si="250"/>
        <v>0</v>
      </c>
      <c r="CZ993" s="64">
        <f t="shared" si="251"/>
        <v>0</v>
      </c>
      <c r="DB993" s="64">
        <f t="shared" si="252"/>
        <v>0</v>
      </c>
      <c r="DC993" s="64">
        <f t="shared" si="253"/>
        <v>0</v>
      </c>
      <c r="DD993" s="64">
        <f t="shared" si="254"/>
        <v>0</v>
      </c>
      <c r="DE993" s="64">
        <f t="shared" si="255"/>
        <v>0</v>
      </c>
    </row>
    <row r="994" spans="2:109" x14ac:dyDescent="0.3">
      <c r="B994" s="167"/>
      <c r="C994" s="186"/>
      <c r="D994" s="2"/>
      <c r="E994" s="67"/>
      <c r="F994" s="5"/>
      <c r="G994" s="5"/>
      <c r="H994" s="187"/>
      <c r="I994" s="111" t="str">
        <f ca="1">IF(Taula1[[#This Row],[Data naixement (format dd/mm/aaaa)]]="","0",DATEDIF(Taula1[[#This Row],[Data naixement (format dd/mm/aaaa)]],TODAY(),"Y"))</f>
        <v>0</v>
      </c>
      <c r="J994" s="6"/>
      <c r="K994" s="6"/>
      <c r="L994" s="6"/>
      <c r="M994" s="6"/>
      <c r="N994" s="56"/>
      <c r="O994" s="56"/>
      <c r="P994" s="56"/>
      <c r="Q994" s="6"/>
      <c r="R994" s="7"/>
      <c r="S994" s="143">
        <f>Taula1[[#This Row],[Mesos naturals sencers treballats període justificat (01/01/2023 - 31/03/2023)]]</f>
        <v>0</v>
      </c>
      <c r="T994" s="194">
        <f>Taula1[[#This Row],[Dies treballats període justificat (01/01/2023 - 31/03/2023)              no comptabilitzats com a mes natural sencer]]</f>
        <v>0</v>
      </c>
      <c r="U994" s="12"/>
      <c r="V994" s="7"/>
      <c r="W994" s="188"/>
      <c r="X994" s="188"/>
      <c r="Y994" s="188"/>
      <c r="Z994" s="188"/>
      <c r="AA994" s="190"/>
      <c r="AB994" s="143">
        <f>Taula1[[#This Row],[Grup justificat     (fer servir opcions de la llista desplegable)]]</f>
        <v>0</v>
      </c>
      <c r="AC994" s="182"/>
      <c r="AD994" s="39"/>
      <c r="AE994" s="131">
        <f>ROUND((AF994/100)*756*Taula1[[#This Row],[Mesos naturals sencers treballats període justificat (01/01/2023 - 31/03/2023)]],2)</f>
        <v>0</v>
      </c>
      <c r="AF994" s="81">
        <f>Taula1[[#This Row],[% Jornada segons contracte
(no posar el símbol %) ]]-Taula1[[#This Row],[% Reducció salari per baix rendiment        (no posar el símbol %)]]</f>
        <v>0</v>
      </c>
      <c r="AG994" s="131">
        <f>ROUND((AH994/100)*24.8547945*Taula1[[#This Row],[Dies treballats període justificat (01/01/2023 - 31/03/2023)              no comptabilitzats com a mes natural sencer]],2)</f>
        <v>0</v>
      </c>
      <c r="AH994" s="79">
        <f>Taula1[[#This Row],[% Jornada segons contracte
(no posar el símbol %) ]]-Taula1[[#This Row],[% Reducció salari per baix rendiment        (no posar el símbol %)]]</f>
        <v>0</v>
      </c>
      <c r="AI994" s="131">
        <f t="shared" si="241"/>
        <v>0</v>
      </c>
      <c r="AJ994" s="39"/>
      <c r="AK994" s="131">
        <f>ROUND((AL994/100)*756*Taula1[[#This Row],[Espai reservat Administració  (mesos)]],2)</f>
        <v>0</v>
      </c>
      <c r="AL994" s="81">
        <f>Taula1[[#This Row],[% Jornada segons contracte
(no posar el símbol %) ]]-Taula1[[#This Row],[% Reducció salari per baix rendiment        (no posar el símbol %)]]</f>
        <v>0</v>
      </c>
      <c r="AM994" s="131">
        <f>ROUND((AN994/100)*24.8547945*Taula1[[#This Row],[Espai reservat Administració (dies)]],2)</f>
        <v>0</v>
      </c>
      <c r="AN994" s="79">
        <f>Taula1[[#This Row],[% Jornada segons contracte
(no posar el símbol %) ]]-Taula1[[#This Row],[% Reducció salari per baix rendiment        (no posar el símbol %)]]</f>
        <v>0</v>
      </c>
      <c r="AO994" s="131">
        <f t="shared" si="242"/>
        <v>0</v>
      </c>
      <c r="AP994" s="87"/>
      <c r="AQ994" s="137">
        <f>ROUND((AR994/100)*693*Taula1[[#This Row],[Mesos naturals sencers treballats període justificat (01/01/2023 - 31/03/2023)]],2)</f>
        <v>0</v>
      </c>
      <c r="AR994" s="90">
        <f>Taula1[[#This Row],[% Jornada segons contracte
(no posar el símbol %) ]]-Taula1[[#This Row],[% Reducció salari per baix rendiment        (no posar el símbol %)]]</f>
        <v>0</v>
      </c>
      <c r="AS994" s="137">
        <f>ROUND((AT994/100)*22.78356164*Taula1[[#This Row],[Dies treballats període justificat (01/01/2023 - 31/03/2023)              no comptabilitzats com a mes natural sencer]],2)</f>
        <v>0</v>
      </c>
      <c r="AT994" s="90">
        <f>Taula1[[#This Row],[% Jornada segons contracte
(no posar el símbol %) ]]-Taula1[[#This Row],[% Reducció salari per baix rendiment        (no posar el símbol %)]]</f>
        <v>0</v>
      </c>
      <c r="AU994" s="137">
        <f t="shared" si="243"/>
        <v>0</v>
      </c>
      <c r="AV994" s="87"/>
      <c r="AW994" s="136">
        <f>ROUND((AX994/100)*693*Taula1[[#This Row],[Espai reservat Administració  (mesos)]],2)</f>
        <v>0</v>
      </c>
      <c r="AX994" s="90">
        <f>Taula1[[#This Row],[% Jornada segons contracte
(no posar el símbol %) ]]-Taula1[[#This Row],[% Reducció salari per baix rendiment        (no posar el símbol %)]]</f>
        <v>0</v>
      </c>
      <c r="AY994" s="131">
        <f>ROUND((AZ994/100)*22.78356164*Taula1[[#This Row],[Espai reservat Administració (dies)]],2)</f>
        <v>0</v>
      </c>
      <c r="AZ994" s="81">
        <f>Taula1[[#This Row],[% Jornada segons contracte
(no posar el símbol %) ]]-Taula1[[#This Row],[% Reducció salari per baix rendiment        (no posar el símbol %)]]</f>
        <v>0</v>
      </c>
      <c r="BA994" s="82">
        <f t="shared" si="244"/>
        <v>0</v>
      </c>
      <c r="BB994" s="41"/>
      <c r="BC994" s="131">
        <f>IF(Taula1[[#This Row],[Grup justificat     (fer servir opcions de la llista desplegable)]]=1,AI994,0)</f>
        <v>0</v>
      </c>
      <c r="BD994" s="131">
        <f>IF(Taula1[[#This Row],[Grup justificat     (fer servir opcions de la llista desplegable)]]=2,AU994,0)</f>
        <v>0</v>
      </c>
      <c r="BE994" s="41"/>
      <c r="BF994" s="131">
        <f>IF(Taula1[[#This Row],[Espai reservat Administració]]=1,AO994,0)</f>
        <v>0</v>
      </c>
      <c r="BG994" s="82">
        <f>IF(Taula1[[#This Row],[Espai reservat Administració]]=2,BA994,0)</f>
        <v>0</v>
      </c>
      <c r="BH994" s="41"/>
      <c r="BI994" s="126">
        <f>IF(Taula1[[#This Row],[Grup justificat     (fer servir opcions de la llista desplegable)]]=1,1,0)</f>
        <v>0</v>
      </c>
      <c r="BJ994" s="126">
        <f>IF(Taula1[[#This Row],[Espai reservat Administració]]=1,1,0)</f>
        <v>0</v>
      </c>
      <c r="BK994" s="111"/>
      <c r="BL994" s="126">
        <f>IF(Taula1[[#This Row],[Grup justificat     (fer servir opcions de la llista desplegable)]]=2,1,0)</f>
        <v>0</v>
      </c>
      <c r="BM994" s="126">
        <f>IF(Taula1[[#This Row],[Espai reservat Administració]]=2,1,0)</f>
        <v>0</v>
      </c>
      <c r="BN994" s="73"/>
      <c r="BO994" s="73"/>
      <c r="BP994" s="73"/>
      <c r="BQ994" s="73"/>
      <c r="BR994" s="73"/>
      <c r="BS994" s="73"/>
      <c r="BT994" s="73"/>
      <c r="BU994" s="73"/>
      <c r="BV994" s="73"/>
      <c r="BW994" s="73"/>
      <c r="BX994" s="73"/>
      <c r="BY994" s="73"/>
      <c r="BZ994" s="73"/>
      <c r="CA994" s="73"/>
      <c r="CB994" s="73"/>
      <c r="CC994" s="73"/>
      <c r="CD994" s="73"/>
      <c r="CE994" s="73"/>
      <c r="CF994" s="73"/>
      <c r="CG994" s="63">
        <f t="shared" si="245"/>
        <v>0</v>
      </c>
      <c r="CH994" s="63">
        <f t="shared" si="246"/>
        <v>0</v>
      </c>
      <c r="CI994" s="73"/>
      <c r="CJ994" s="63">
        <f>IF(Taula1[[#This Row],[Tipus de contracte                                  (fer servir opcions de la llista desplegable)]]="Indefinit",1,0)</f>
        <v>0</v>
      </c>
      <c r="CK994" s="63">
        <f>IF(Taula1[[#This Row],[Tipus de contracte                                  (fer servir opcions de la llista desplegable)]]="Temporal, igual o superior a 6 mesos",1,0)</f>
        <v>0</v>
      </c>
      <c r="CL994" s="63">
        <f>IF(Taula1[[#This Row],[Tipus de contracte                                  (fer servir opcions de la llista desplegable)]]="Substitució per IT",1,0)</f>
        <v>0</v>
      </c>
      <c r="CM994" s="73"/>
      <c r="CN994" s="63">
        <f>IF(Taula1[[#This Row],[Relació llocs de treball]]&gt;=1,1,0)</f>
        <v>0</v>
      </c>
      <c r="CO994" s="73"/>
      <c r="CP994" s="63">
        <f>IF(Taula1[[#This Row],[Identitat de gènere                                                          (fer servir opcions de la llista desplegable)]]="Home",1,0)</f>
        <v>0</v>
      </c>
      <c r="CQ994" s="63">
        <f>IF(Taula1[[#This Row],[Identitat de gènere                                                          (fer servir opcions de la llista desplegable)]]="Dona",1,0)</f>
        <v>0</v>
      </c>
      <c r="CR994" s="63">
        <f>IF(Taula1[[#This Row],[Identitat de gènere                                                          (fer servir opcions de la llista desplegable)]]="No binari",1,0)</f>
        <v>0</v>
      </c>
      <c r="CS994" s="73"/>
      <c r="CT994" s="63">
        <f t="shared" si="240"/>
        <v>0</v>
      </c>
      <c r="CU994" s="64">
        <f t="shared" si="247"/>
        <v>0</v>
      </c>
      <c r="CW994" s="64">
        <f t="shared" si="248"/>
        <v>0</v>
      </c>
      <c r="CX994" s="64">
        <f t="shared" si="249"/>
        <v>0</v>
      </c>
      <c r="CY994" s="64">
        <f t="shared" si="250"/>
        <v>0</v>
      </c>
      <c r="CZ994" s="64">
        <f t="shared" si="251"/>
        <v>0</v>
      </c>
      <c r="DB994" s="64">
        <f t="shared" si="252"/>
        <v>0</v>
      </c>
      <c r="DC994" s="64">
        <f t="shared" si="253"/>
        <v>0</v>
      </c>
      <c r="DD994" s="64">
        <f t="shared" si="254"/>
        <v>0</v>
      </c>
      <c r="DE994" s="64">
        <f t="shared" si="255"/>
        <v>0</v>
      </c>
    </row>
    <row r="995" spans="2:109" x14ac:dyDescent="0.3">
      <c r="B995" s="167"/>
      <c r="C995" s="186"/>
      <c r="D995" s="2"/>
      <c r="E995" s="67"/>
      <c r="F995" s="5"/>
      <c r="G995" s="5"/>
      <c r="H995" s="187"/>
      <c r="I995" s="111" t="str">
        <f ca="1">IF(Taula1[[#This Row],[Data naixement (format dd/mm/aaaa)]]="","0",DATEDIF(Taula1[[#This Row],[Data naixement (format dd/mm/aaaa)]],TODAY(),"Y"))</f>
        <v>0</v>
      </c>
      <c r="J995" s="6"/>
      <c r="K995" s="6"/>
      <c r="L995" s="6"/>
      <c r="M995" s="6"/>
      <c r="N995" s="56"/>
      <c r="O995" s="56"/>
      <c r="P995" s="56"/>
      <c r="Q995" s="6"/>
      <c r="R995" s="7"/>
      <c r="S995" s="143">
        <f>Taula1[[#This Row],[Mesos naturals sencers treballats període justificat (01/01/2023 - 31/03/2023)]]</f>
        <v>0</v>
      </c>
      <c r="T995" s="194">
        <f>Taula1[[#This Row],[Dies treballats període justificat (01/01/2023 - 31/03/2023)              no comptabilitzats com a mes natural sencer]]</f>
        <v>0</v>
      </c>
      <c r="U995" s="12"/>
      <c r="V995" s="7"/>
      <c r="W995" s="188"/>
      <c r="X995" s="188"/>
      <c r="Y995" s="188"/>
      <c r="Z995" s="188"/>
      <c r="AA995" s="190"/>
      <c r="AB995" s="143">
        <f>Taula1[[#This Row],[Grup justificat     (fer servir opcions de la llista desplegable)]]</f>
        <v>0</v>
      </c>
      <c r="AC995" s="182"/>
      <c r="AD995" s="39"/>
      <c r="AE995" s="131">
        <f>ROUND((AF995/100)*756*Taula1[[#This Row],[Mesos naturals sencers treballats període justificat (01/01/2023 - 31/03/2023)]],2)</f>
        <v>0</v>
      </c>
      <c r="AF995" s="81">
        <f>Taula1[[#This Row],[% Jornada segons contracte
(no posar el símbol %) ]]-Taula1[[#This Row],[% Reducció salari per baix rendiment        (no posar el símbol %)]]</f>
        <v>0</v>
      </c>
      <c r="AG995" s="131">
        <f>ROUND((AH995/100)*24.8547945*Taula1[[#This Row],[Dies treballats període justificat (01/01/2023 - 31/03/2023)              no comptabilitzats com a mes natural sencer]],2)</f>
        <v>0</v>
      </c>
      <c r="AH995" s="79">
        <f>Taula1[[#This Row],[% Jornada segons contracte
(no posar el símbol %) ]]-Taula1[[#This Row],[% Reducció salari per baix rendiment        (no posar el símbol %)]]</f>
        <v>0</v>
      </c>
      <c r="AI995" s="131">
        <f t="shared" si="241"/>
        <v>0</v>
      </c>
      <c r="AJ995" s="39"/>
      <c r="AK995" s="131">
        <f>ROUND((AL995/100)*756*Taula1[[#This Row],[Espai reservat Administració  (mesos)]],2)</f>
        <v>0</v>
      </c>
      <c r="AL995" s="81">
        <f>Taula1[[#This Row],[% Jornada segons contracte
(no posar el símbol %) ]]-Taula1[[#This Row],[% Reducció salari per baix rendiment        (no posar el símbol %)]]</f>
        <v>0</v>
      </c>
      <c r="AM995" s="131">
        <f>ROUND((AN995/100)*24.8547945*Taula1[[#This Row],[Espai reservat Administració (dies)]],2)</f>
        <v>0</v>
      </c>
      <c r="AN995" s="79">
        <f>Taula1[[#This Row],[% Jornada segons contracte
(no posar el símbol %) ]]-Taula1[[#This Row],[% Reducció salari per baix rendiment        (no posar el símbol %)]]</f>
        <v>0</v>
      </c>
      <c r="AO995" s="131">
        <f t="shared" si="242"/>
        <v>0</v>
      </c>
      <c r="AP995" s="87"/>
      <c r="AQ995" s="137">
        <f>ROUND((AR995/100)*693*Taula1[[#This Row],[Mesos naturals sencers treballats període justificat (01/01/2023 - 31/03/2023)]],2)</f>
        <v>0</v>
      </c>
      <c r="AR995" s="90">
        <f>Taula1[[#This Row],[% Jornada segons contracte
(no posar el símbol %) ]]-Taula1[[#This Row],[% Reducció salari per baix rendiment        (no posar el símbol %)]]</f>
        <v>0</v>
      </c>
      <c r="AS995" s="137">
        <f>ROUND((AT995/100)*22.78356164*Taula1[[#This Row],[Dies treballats període justificat (01/01/2023 - 31/03/2023)              no comptabilitzats com a mes natural sencer]],2)</f>
        <v>0</v>
      </c>
      <c r="AT995" s="90">
        <f>Taula1[[#This Row],[% Jornada segons contracte
(no posar el símbol %) ]]-Taula1[[#This Row],[% Reducció salari per baix rendiment        (no posar el símbol %)]]</f>
        <v>0</v>
      </c>
      <c r="AU995" s="137">
        <f t="shared" si="243"/>
        <v>0</v>
      </c>
      <c r="AV995" s="87"/>
      <c r="AW995" s="136">
        <f>ROUND((AX995/100)*693*Taula1[[#This Row],[Espai reservat Administració  (mesos)]],2)</f>
        <v>0</v>
      </c>
      <c r="AX995" s="90">
        <f>Taula1[[#This Row],[% Jornada segons contracte
(no posar el símbol %) ]]-Taula1[[#This Row],[% Reducció salari per baix rendiment        (no posar el símbol %)]]</f>
        <v>0</v>
      </c>
      <c r="AY995" s="131">
        <f>ROUND((AZ995/100)*22.78356164*Taula1[[#This Row],[Espai reservat Administració (dies)]],2)</f>
        <v>0</v>
      </c>
      <c r="AZ995" s="81">
        <f>Taula1[[#This Row],[% Jornada segons contracte
(no posar el símbol %) ]]-Taula1[[#This Row],[% Reducció salari per baix rendiment        (no posar el símbol %)]]</f>
        <v>0</v>
      </c>
      <c r="BA995" s="82">
        <f t="shared" si="244"/>
        <v>0</v>
      </c>
      <c r="BB995" s="41"/>
      <c r="BC995" s="131">
        <f>IF(Taula1[[#This Row],[Grup justificat     (fer servir opcions de la llista desplegable)]]=1,AI995,0)</f>
        <v>0</v>
      </c>
      <c r="BD995" s="131">
        <f>IF(Taula1[[#This Row],[Grup justificat     (fer servir opcions de la llista desplegable)]]=2,AU995,0)</f>
        <v>0</v>
      </c>
      <c r="BE995" s="41"/>
      <c r="BF995" s="131">
        <f>IF(Taula1[[#This Row],[Espai reservat Administració]]=1,AO995,0)</f>
        <v>0</v>
      </c>
      <c r="BG995" s="82">
        <f>IF(Taula1[[#This Row],[Espai reservat Administració]]=2,BA995,0)</f>
        <v>0</v>
      </c>
      <c r="BH995" s="41"/>
      <c r="BI995" s="126">
        <f>IF(Taula1[[#This Row],[Grup justificat     (fer servir opcions de la llista desplegable)]]=1,1,0)</f>
        <v>0</v>
      </c>
      <c r="BJ995" s="126">
        <f>IF(Taula1[[#This Row],[Espai reservat Administració]]=1,1,0)</f>
        <v>0</v>
      </c>
      <c r="BK995" s="111"/>
      <c r="BL995" s="126">
        <f>IF(Taula1[[#This Row],[Grup justificat     (fer servir opcions de la llista desplegable)]]=2,1,0)</f>
        <v>0</v>
      </c>
      <c r="BM995" s="126">
        <f>IF(Taula1[[#This Row],[Espai reservat Administració]]=2,1,0)</f>
        <v>0</v>
      </c>
      <c r="BN995" s="73"/>
      <c r="BO995" s="73"/>
      <c r="BP995" s="73"/>
      <c r="BQ995" s="73"/>
      <c r="BR995" s="73"/>
      <c r="BS995" s="73"/>
      <c r="BT995" s="73"/>
      <c r="BU995" s="73"/>
      <c r="BV995" s="73"/>
      <c r="BW995" s="73"/>
      <c r="BX995" s="73"/>
      <c r="BY995" s="73"/>
      <c r="BZ995" s="73"/>
      <c r="CA995" s="73"/>
      <c r="CB995" s="73"/>
      <c r="CC995" s="73"/>
      <c r="CD995" s="73"/>
      <c r="CE995" s="73"/>
      <c r="CF995" s="73"/>
      <c r="CG995" s="63">
        <f t="shared" si="245"/>
        <v>0</v>
      </c>
      <c r="CH995" s="63">
        <f t="shared" si="246"/>
        <v>0</v>
      </c>
      <c r="CI995" s="73"/>
      <c r="CJ995" s="63">
        <f>IF(Taula1[[#This Row],[Tipus de contracte                                  (fer servir opcions de la llista desplegable)]]="Indefinit",1,0)</f>
        <v>0</v>
      </c>
      <c r="CK995" s="63">
        <f>IF(Taula1[[#This Row],[Tipus de contracte                                  (fer servir opcions de la llista desplegable)]]="Temporal, igual o superior a 6 mesos",1,0)</f>
        <v>0</v>
      </c>
      <c r="CL995" s="63">
        <f>IF(Taula1[[#This Row],[Tipus de contracte                                  (fer servir opcions de la llista desplegable)]]="Substitució per IT",1,0)</f>
        <v>0</v>
      </c>
      <c r="CM995" s="73"/>
      <c r="CN995" s="63">
        <f>IF(Taula1[[#This Row],[Relació llocs de treball]]&gt;=1,1,0)</f>
        <v>0</v>
      </c>
      <c r="CO995" s="73"/>
      <c r="CP995" s="63">
        <f>IF(Taula1[[#This Row],[Identitat de gènere                                                          (fer servir opcions de la llista desplegable)]]="Home",1,0)</f>
        <v>0</v>
      </c>
      <c r="CQ995" s="63">
        <f>IF(Taula1[[#This Row],[Identitat de gènere                                                          (fer servir opcions de la llista desplegable)]]="Dona",1,0)</f>
        <v>0</v>
      </c>
      <c r="CR995" s="63">
        <f>IF(Taula1[[#This Row],[Identitat de gènere                                                          (fer servir opcions de la llista desplegable)]]="No binari",1,0)</f>
        <v>0</v>
      </c>
      <c r="CS995" s="73"/>
      <c r="CT995" s="63">
        <f t="shared" si="240"/>
        <v>0</v>
      </c>
      <c r="CU995" s="64">
        <f t="shared" si="247"/>
        <v>0</v>
      </c>
      <c r="CW995" s="64">
        <f t="shared" si="248"/>
        <v>0</v>
      </c>
      <c r="CX995" s="64">
        <f t="shared" si="249"/>
        <v>0</v>
      </c>
      <c r="CY995" s="64">
        <f t="shared" si="250"/>
        <v>0</v>
      </c>
      <c r="CZ995" s="64">
        <f t="shared" si="251"/>
        <v>0</v>
      </c>
      <c r="DB995" s="64">
        <f t="shared" si="252"/>
        <v>0</v>
      </c>
      <c r="DC995" s="64">
        <f t="shared" si="253"/>
        <v>0</v>
      </c>
      <c r="DD995" s="64">
        <f t="shared" si="254"/>
        <v>0</v>
      </c>
      <c r="DE995" s="64">
        <f t="shared" si="255"/>
        <v>0</v>
      </c>
    </row>
    <row r="996" spans="2:109" x14ac:dyDescent="0.3">
      <c r="B996" s="167"/>
      <c r="C996" s="186"/>
      <c r="D996" s="2"/>
      <c r="E996" s="67"/>
      <c r="F996" s="5"/>
      <c r="G996" s="5"/>
      <c r="H996" s="187"/>
      <c r="I996" s="111" t="str">
        <f ca="1">IF(Taula1[[#This Row],[Data naixement (format dd/mm/aaaa)]]="","0",DATEDIF(Taula1[[#This Row],[Data naixement (format dd/mm/aaaa)]],TODAY(),"Y"))</f>
        <v>0</v>
      </c>
      <c r="J996" s="6"/>
      <c r="K996" s="6"/>
      <c r="L996" s="6"/>
      <c r="M996" s="6"/>
      <c r="N996" s="56"/>
      <c r="O996" s="56"/>
      <c r="P996" s="56"/>
      <c r="Q996" s="6"/>
      <c r="R996" s="7"/>
      <c r="S996" s="143">
        <f>Taula1[[#This Row],[Mesos naturals sencers treballats període justificat (01/01/2023 - 31/03/2023)]]</f>
        <v>0</v>
      </c>
      <c r="T996" s="194">
        <f>Taula1[[#This Row],[Dies treballats període justificat (01/01/2023 - 31/03/2023)              no comptabilitzats com a mes natural sencer]]</f>
        <v>0</v>
      </c>
      <c r="U996" s="12"/>
      <c r="V996" s="7"/>
      <c r="W996" s="188"/>
      <c r="X996" s="188"/>
      <c r="Y996" s="188"/>
      <c r="Z996" s="188"/>
      <c r="AA996" s="190"/>
      <c r="AB996" s="143">
        <f>Taula1[[#This Row],[Grup justificat     (fer servir opcions de la llista desplegable)]]</f>
        <v>0</v>
      </c>
      <c r="AC996" s="182"/>
      <c r="AD996" s="39"/>
      <c r="AE996" s="131">
        <f>ROUND((AF996/100)*756*Taula1[[#This Row],[Mesos naturals sencers treballats període justificat (01/01/2023 - 31/03/2023)]],2)</f>
        <v>0</v>
      </c>
      <c r="AF996" s="81">
        <f>Taula1[[#This Row],[% Jornada segons contracte
(no posar el símbol %) ]]-Taula1[[#This Row],[% Reducció salari per baix rendiment        (no posar el símbol %)]]</f>
        <v>0</v>
      </c>
      <c r="AG996" s="131">
        <f>ROUND((AH996/100)*24.8547945*Taula1[[#This Row],[Dies treballats període justificat (01/01/2023 - 31/03/2023)              no comptabilitzats com a mes natural sencer]],2)</f>
        <v>0</v>
      </c>
      <c r="AH996" s="79">
        <f>Taula1[[#This Row],[% Jornada segons contracte
(no posar el símbol %) ]]-Taula1[[#This Row],[% Reducció salari per baix rendiment        (no posar el símbol %)]]</f>
        <v>0</v>
      </c>
      <c r="AI996" s="131">
        <f t="shared" si="241"/>
        <v>0</v>
      </c>
      <c r="AJ996" s="39"/>
      <c r="AK996" s="131">
        <f>ROUND((AL996/100)*756*Taula1[[#This Row],[Espai reservat Administració  (mesos)]],2)</f>
        <v>0</v>
      </c>
      <c r="AL996" s="81">
        <f>Taula1[[#This Row],[% Jornada segons contracte
(no posar el símbol %) ]]-Taula1[[#This Row],[% Reducció salari per baix rendiment        (no posar el símbol %)]]</f>
        <v>0</v>
      </c>
      <c r="AM996" s="131">
        <f>ROUND((AN996/100)*24.8547945*Taula1[[#This Row],[Espai reservat Administració (dies)]],2)</f>
        <v>0</v>
      </c>
      <c r="AN996" s="79">
        <f>Taula1[[#This Row],[% Jornada segons contracte
(no posar el símbol %) ]]-Taula1[[#This Row],[% Reducció salari per baix rendiment        (no posar el símbol %)]]</f>
        <v>0</v>
      </c>
      <c r="AO996" s="131">
        <f t="shared" si="242"/>
        <v>0</v>
      </c>
      <c r="AP996" s="87"/>
      <c r="AQ996" s="137">
        <f>ROUND((AR996/100)*693*Taula1[[#This Row],[Mesos naturals sencers treballats període justificat (01/01/2023 - 31/03/2023)]],2)</f>
        <v>0</v>
      </c>
      <c r="AR996" s="90">
        <f>Taula1[[#This Row],[% Jornada segons contracte
(no posar el símbol %) ]]-Taula1[[#This Row],[% Reducció salari per baix rendiment        (no posar el símbol %)]]</f>
        <v>0</v>
      </c>
      <c r="AS996" s="137">
        <f>ROUND((AT996/100)*22.78356164*Taula1[[#This Row],[Dies treballats període justificat (01/01/2023 - 31/03/2023)              no comptabilitzats com a mes natural sencer]],2)</f>
        <v>0</v>
      </c>
      <c r="AT996" s="90">
        <f>Taula1[[#This Row],[% Jornada segons contracte
(no posar el símbol %) ]]-Taula1[[#This Row],[% Reducció salari per baix rendiment        (no posar el símbol %)]]</f>
        <v>0</v>
      </c>
      <c r="AU996" s="137">
        <f t="shared" si="243"/>
        <v>0</v>
      </c>
      <c r="AV996" s="87"/>
      <c r="AW996" s="136">
        <f>ROUND((AX996/100)*693*Taula1[[#This Row],[Espai reservat Administració  (mesos)]],2)</f>
        <v>0</v>
      </c>
      <c r="AX996" s="90">
        <f>Taula1[[#This Row],[% Jornada segons contracte
(no posar el símbol %) ]]-Taula1[[#This Row],[% Reducció salari per baix rendiment        (no posar el símbol %)]]</f>
        <v>0</v>
      </c>
      <c r="AY996" s="131">
        <f>ROUND((AZ996/100)*22.78356164*Taula1[[#This Row],[Espai reservat Administració (dies)]],2)</f>
        <v>0</v>
      </c>
      <c r="AZ996" s="81">
        <f>Taula1[[#This Row],[% Jornada segons contracte
(no posar el símbol %) ]]-Taula1[[#This Row],[% Reducció salari per baix rendiment        (no posar el símbol %)]]</f>
        <v>0</v>
      </c>
      <c r="BA996" s="82">
        <f t="shared" si="244"/>
        <v>0</v>
      </c>
      <c r="BB996" s="41"/>
      <c r="BC996" s="131">
        <f>IF(Taula1[[#This Row],[Grup justificat     (fer servir opcions de la llista desplegable)]]=1,AI996,0)</f>
        <v>0</v>
      </c>
      <c r="BD996" s="131">
        <f>IF(Taula1[[#This Row],[Grup justificat     (fer servir opcions de la llista desplegable)]]=2,AU996,0)</f>
        <v>0</v>
      </c>
      <c r="BE996" s="41"/>
      <c r="BF996" s="131">
        <f>IF(Taula1[[#This Row],[Espai reservat Administració]]=1,AO996,0)</f>
        <v>0</v>
      </c>
      <c r="BG996" s="82">
        <f>IF(Taula1[[#This Row],[Espai reservat Administració]]=2,BA996,0)</f>
        <v>0</v>
      </c>
      <c r="BH996" s="41"/>
      <c r="BI996" s="126">
        <f>IF(Taula1[[#This Row],[Grup justificat     (fer servir opcions de la llista desplegable)]]=1,1,0)</f>
        <v>0</v>
      </c>
      <c r="BJ996" s="126">
        <f>IF(Taula1[[#This Row],[Espai reservat Administració]]=1,1,0)</f>
        <v>0</v>
      </c>
      <c r="BK996" s="111"/>
      <c r="BL996" s="126">
        <f>IF(Taula1[[#This Row],[Grup justificat     (fer servir opcions de la llista desplegable)]]=2,1,0)</f>
        <v>0</v>
      </c>
      <c r="BM996" s="126">
        <f>IF(Taula1[[#This Row],[Espai reservat Administració]]=2,1,0)</f>
        <v>0</v>
      </c>
      <c r="BN996" s="73"/>
      <c r="BO996" s="73"/>
      <c r="BP996" s="73"/>
      <c r="BQ996" s="73"/>
      <c r="BR996" s="73"/>
      <c r="BS996" s="73"/>
      <c r="BT996" s="73"/>
      <c r="BU996" s="73"/>
      <c r="BV996" s="73"/>
      <c r="BW996" s="73"/>
      <c r="BX996" s="73"/>
      <c r="BY996" s="73"/>
      <c r="BZ996" s="73"/>
      <c r="CA996" s="73"/>
      <c r="CB996" s="73"/>
      <c r="CC996" s="73"/>
      <c r="CD996" s="73"/>
      <c r="CE996" s="73"/>
      <c r="CF996" s="73"/>
      <c r="CG996" s="63">
        <f t="shared" si="245"/>
        <v>0</v>
      </c>
      <c r="CH996" s="63">
        <f t="shared" si="246"/>
        <v>0</v>
      </c>
      <c r="CI996" s="73"/>
      <c r="CJ996" s="63">
        <f>IF(Taula1[[#This Row],[Tipus de contracte                                  (fer servir opcions de la llista desplegable)]]="Indefinit",1,0)</f>
        <v>0</v>
      </c>
      <c r="CK996" s="63">
        <f>IF(Taula1[[#This Row],[Tipus de contracte                                  (fer servir opcions de la llista desplegable)]]="Temporal, igual o superior a 6 mesos",1,0)</f>
        <v>0</v>
      </c>
      <c r="CL996" s="63">
        <f>IF(Taula1[[#This Row],[Tipus de contracte                                  (fer servir opcions de la llista desplegable)]]="Substitució per IT",1,0)</f>
        <v>0</v>
      </c>
      <c r="CM996" s="73"/>
      <c r="CN996" s="63">
        <f>IF(Taula1[[#This Row],[Relació llocs de treball]]&gt;=1,1,0)</f>
        <v>0</v>
      </c>
      <c r="CO996" s="73"/>
      <c r="CP996" s="63">
        <f>IF(Taula1[[#This Row],[Identitat de gènere                                                          (fer servir opcions de la llista desplegable)]]="Home",1,0)</f>
        <v>0</v>
      </c>
      <c r="CQ996" s="63">
        <f>IF(Taula1[[#This Row],[Identitat de gènere                                                          (fer servir opcions de la llista desplegable)]]="Dona",1,0)</f>
        <v>0</v>
      </c>
      <c r="CR996" s="63">
        <f>IF(Taula1[[#This Row],[Identitat de gènere                                                          (fer servir opcions de la llista desplegable)]]="No binari",1,0)</f>
        <v>0</v>
      </c>
      <c r="CS996" s="73"/>
      <c r="CT996" s="63">
        <f t="shared" si="240"/>
        <v>0</v>
      </c>
      <c r="CU996" s="64">
        <f t="shared" si="247"/>
        <v>0</v>
      </c>
      <c r="CW996" s="64">
        <f t="shared" si="248"/>
        <v>0</v>
      </c>
      <c r="CX996" s="64">
        <f t="shared" si="249"/>
        <v>0</v>
      </c>
      <c r="CY996" s="64">
        <f t="shared" si="250"/>
        <v>0</v>
      </c>
      <c r="CZ996" s="64">
        <f t="shared" si="251"/>
        <v>0</v>
      </c>
      <c r="DB996" s="64">
        <f t="shared" si="252"/>
        <v>0</v>
      </c>
      <c r="DC996" s="64">
        <f t="shared" si="253"/>
        <v>0</v>
      </c>
      <c r="DD996" s="64">
        <f t="shared" si="254"/>
        <v>0</v>
      </c>
      <c r="DE996" s="64">
        <f t="shared" si="255"/>
        <v>0</v>
      </c>
    </row>
    <row r="997" spans="2:109" x14ac:dyDescent="0.3">
      <c r="B997" s="167"/>
      <c r="C997" s="186"/>
      <c r="D997" s="2"/>
      <c r="E997" s="67"/>
      <c r="F997" s="5"/>
      <c r="G997" s="5"/>
      <c r="H997" s="187"/>
      <c r="I997" s="111" t="str">
        <f ca="1">IF(Taula1[[#This Row],[Data naixement (format dd/mm/aaaa)]]="","0",DATEDIF(Taula1[[#This Row],[Data naixement (format dd/mm/aaaa)]],TODAY(),"Y"))</f>
        <v>0</v>
      </c>
      <c r="J997" s="6"/>
      <c r="K997" s="6"/>
      <c r="L997" s="6"/>
      <c r="M997" s="6"/>
      <c r="N997" s="56"/>
      <c r="O997" s="56"/>
      <c r="P997" s="56"/>
      <c r="Q997" s="6"/>
      <c r="R997" s="7"/>
      <c r="S997" s="143">
        <f>Taula1[[#This Row],[Mesos naturals sencers treballats període justificat (01/01/2023 - 31/03/2023)]]</f>
        <v>0</v>
      </c>
      <c r="T997" s="194">
        <f>Taula1[[#This Row],[Dies treballats període justificat (01/01/2023 - 31/03/2023)              no comptabilitzats com a mes natural sencer]]</f>
        <v>0</v>
      </c>
      <c r="U997" s="12"/>
      <c r="V997" s="7"/>
      <c r="W997" s="188"/>
      <c r="X997" s="188"/>
      <c r="Y997" s="188"/>
      <c r="Z997" s="188"/>
      <c r="AA997" s="190"/>
      <c r="AB997" s="143">
        <f>Taula1[[#This Row],[Grup justificat     (fer servir opcions de la llista desplegable)]]</f>
        <v>0</v>
      </c>
      <c r="AC997" s="182"/>
      <c r="AD997" s="39"/>
      <c r="AE997" s="131">
        <f>ROUND((AF997/100)*756*Taula1[[#This Row],[Mesos naturals sencers treballats període justificat (01/01/2023 - 31/03/2023)]],2)</f>
        <v>0</v>
      </c>
      <c r="AF997" s="81">
        <f>Taula1[[#This Row],[% Jornada segons contracte
(no posar el símbol %) ]]-Taula1[[#This Row],[% Reducció salari per baix rendiment        (no posar el símbol %)]]</f>
        <v>0</v>
      </c>
      <c r="AG997" s="131">
        <f>ROUND((AH997/100)*24.8547945*Taula1[[#This Row],[Dies treballats període justificat (01/01/2023 - 31/03/2023)              no comptabilitzats com a mes natural sencer]],2)</f>
        <v>0</v>
      </c>
      <c r="AH997" s="79">
        <f>Taula1[[#This Row],[% Jornada segons contracte
(no posar el símbol %) ]]-Taula1[[#This Row],[% Reducció salari per baix rendiment        (no posar el símbol %)]]</f>
        <v>0</v>
      </c>
      <c r="AI997" s="131">
        <f t="shared" si="241"/>
        <v>0</v>
      </c>
      <c r="AJ997" s="39"/>
      <c r="AK997" s="131">
        <f>ROUND((AL997/100)*756*Taula1[[#This Row],[Espai reservat Administració  (mesos)]],2)</f>
        <v>0</v>
      </c>
      <c r="AL997" s="81">
        <f>Taula1[[#This Row],[% Jornada segons contracte
(no posar el símbol %) ]]-Taula1[[#This Row],[% Reducció salari per baix rendiment        (no posar el símbol %)]]</f>
        <v>0</v>
      </c>
      <c r="AM997" s="131">
        <f>ROUND((AN997/100)*24.8547945*Taula1[[#This Row],[Espai reservat Administració (dies)]],2)</f>
        <v>0</v>
      </c>
      <c r="AN997" s="79">
        <f>Taula1[[#This Row],[% Jornada segons contracte
(no posar el símbol %) ]]-Taula1[[#This Row],[% Reducció salari per baix rendiment        (no posar el símbol %)]]</f>
        <v>0</v>
      </c>
      <c r="AO997" s="131">
        <f t="shared" si="242"/>
        <v>0</v>
      </c>
      <c r="AP997" s="87"/>
      <c r="AQ997" s="137">
        <f>ROUND((AR997/100)*693*Taula1[[#This Row],[Mesos naturals sencers treballats període justificat (01/01/2023 - 31/03/2023)]],2)</f>
        <v>0</v>
      </c>
      <c r="AR997" s="90">
        <f>Taula1[[#This Row],[% Jornada segons contracte
(no posar el símbol %) ]]-Taula1[[#This Row],[% Reducció salari per baix rendiment        (no posar el símbol %)]]</f>
        <v>0</v>
      </c>
      <c r="AS997" s="137">
        <f>ROUND((AT997/100)*22.78356164*Taula1[[#This Row],[Dies treballats període justificat (01/01/2023 - 31/03/2023)              no comptabilitzats com a mes natural sencer]],2)</f>
        <v>0</v>
      </c>
      <c r="AT997" s="90">
        <f>Taula1[[#This Row],[% Jornada segons contracte
(no posar el símbol %) ]]-Taula1[[#This Row],[% Reducció salari per baix rendiment        (no posar el símbol %)]]</f>
        <v>0</v>
      </c>
      <c r="AU997" s="137">
        <f t="shared" si="243"/>
        <v>0</v>
      </c>
      <c r="AV997" s="87"/>
      <c r="AW997" s="136">
        <f>ROUND((AX997/100)*693*Taula1[[#This Row],[Espai reservat Administració  (mesos)]],2)</f>
        <v>0</v>
      </c>
      <c r="AX997" s="90">
        <f>Taula1[[#This Row],[% Jornada segons contracte
(no posar el símbol %) ]]-Taula1[[#This Row],[% Reducció salari per baix rendiment        (no posar el símbol %)]]</f>
        <v>0</v>
      </c>
      <c r="AY997" s="131">
        <f>ROUND((AZ997/100)*22.78356164*Taula1[[#This Row],[Espai reservat Administració (dies)]],2)</f>
        <v>0</v>
      </c>
      <c r="AZ997" s="81">
        <f>Taula1[[#This Row],[% Jornada segons contracte
(no posar el símbol %) ]]-Taula1[[#This Row],[% Reducció salari per baix rendiment        (no posar el símbol %)]]</f>
        <v>0</v>
      </c>
      <c r="BA997" s="82">
        <f t="shared" si="244"/>
        <v>0</v>
      </c>
      <c r="BB997" s="41"/>
      <c r="BC997" s="131">
        <f>IF(Taula1[[#This Row],[Grup justificat     (fer servir opcions de la llista desplegable)]]=1,AI997,0)</f>
        <v>0</v>
      </c>
      <c r="BD997" s="131">
        <f>IF(Taula1[[#This Row],[Grup justificat     (fer servir opcions de la llista desplegable)]]=2,AU997,0)</f>
        <v>0</v>
      </c>
      <c r="BE997" s="41"/>
      <c r="BF997" s="131">
        <f>IF(Taula1[[#This Row],[Espai reservat Administració]]=1,AO997,0)</f>
        <v>0</v>
      </c>
      <c r="BG997" s="82">
        <f>IF(Taula1[[#This Row],[Espai reservat Administració]]=2,BA997,0)</f>
        <v>0</v>
      </c>
      <c r="BH997" s="41"/>
      <c r="BI997" s="126">
        <f>IF(Taula1[[#This Row],[Grup justificat     (fer servir opcions de la llista desplegable)]]=1,1,0)</f>
        <v>0</v>
      </c>
      <c r="BJ997" s="126">
        <f>IF(Taula1[[#This Row],[Espai reservat Administració]]=1,1,0)</f>
        <v>0</v>
      </c>
      <c r="BK997" s="111"/>
      <c r="BL997" s="126">
        <f>IF(Taula1[[#This Row],[Grup justificat     (fer servir opcions de la llista desplegable)]]=2,1,0)</f>
        <v>0</v>
      </c>
      <c r="BM997" s="126">
        <f>IF(Taula1[[#This Row],[Espai reservat Administració]]=2,1,0)</f>
        <v>0</v>
      </c>
      <c r="BN997" s="73"/>
      <c r="BO997" s="73"/>
      <c r="BP997" s="73"/>
      <c r="BQ997" s="73"/>
      <c r="BR997" s="73"/>
      <c r="BS997" s="73"/>
      <c r="BT997" s="73"/>
      <c r="BU997" s="73"/>
      <c r="BV997" s="73"/>
      <c r="BW997" s="73"/>
      <c r="BX997" s="73"/>
      <c r="BY997" s="73"/>
      <c r="BZ997" s="73"/>
      <c r="CA997" s="73"/>
      <c r="CB997" s="73"/>
      <c r="CC997" s="73"/>
      <c r="CD997" s="73"/>
      <c r="CE997" s="73"/>
      <c r="CF997" s="73"/>
      <c r="CG997" s="63">
        <f t="shared" si="245"/>
        <v>0</v>
      </c>
      <c r="CH997" s="63">
        <f t="shared" si="246"/>
        <v>0</v>
      </c>
      <c r="CI997" s="73"/>
      <c r="CJ997" s="63">
        <f>IF(Taula1[[#This Row],[Tipus de contracte                                  (fer servir opcions de la llista desplegable)]]="Indefinit",1,0)</f>
        <v>0</v>
      </c>
      <c r="CK997" s="63">
        <f>IF(Taula1[[#This Row],[Tipus de contracte                                  (fer servir opcions de la llista desplegable)]]="Temporal, igual o superior a 6 mesos",1,0)</f>
        <v>0</v>
      </c>
      <c r="CL997" s="63">
        <f>IF(Taula1[[#This Row],[Tipus de contracte                                  (fer servir opcions de la llista desplegable)]]="Substitució per IT",1,0)</f>
        <v>0</v>
      </c>
      <c r="CM997" s="73"/>
      <c r="CN997" s="63">
        <f>IF(Taula1[[#This Row],[Relació llocs de treball]]&gt;=1,1,0)</f>
        <v>0</v>
      </c>
      <c r="CO997" s="73"/>
      <c r="CP997" s="63">
        <f>IF(Taula1[[#This Row],[Identitat de gènere                                                          (fer servir opcions de la llista desplegable)]]="Home",1,0)</f>
        <v>0</v>
      </c>
      <c r="CQ997" s="63">
        <f>IF(Taula1[[#This Row],[Identitat de gènere                                                          (fer servir opcions de la llista desplegable)]]="Dona",1,0)</f>
        <v>0</v>
      </c>
      <c r="CR997" s="63">
        <f>IF(Taula1[[#This Row],[Identitat de gènere                                                          (fer servir opcions de la llista desplegable)]]="No binari",1,0)</f>
        <v>0</v>
      </c>
      <c r="CS997" s="73"/>
      <c r="CT997" s="63">
        <f t="shared" si="240"/>
        <v>0</v>
      </c>
      <c r="CU997" s="64">
        <f t="shared" si="247"/>
        <v>0</v>
      </c>
      <c r="CW997" s="64">
        <f t="shared" si="248"/>
        <v>0</v>
      </c>
      <c r="CX997" s="64">
        <f t="shared" si="249"/>
        <v>0</v>
      </c>
      <c r="CY997" s="64">
        <f t="shared" si="250"/>
        <v>0</v>
      </c>
      <c r="CZ997" s="64">
        <f t="shared" si="251"/>
        <v>0</v>
      </c>
      <c r="DB997" s="64">
        <f t="shared" si="252"/>
        <v>0</v>
      </c>
      <c r="DC997" s="64">
        <f t="shared" si="253"/>
        <v>0</v>
      </c>
      <c r="DD997" s="64">
        <f t="shared" si="254"/>
        <v>0</v>
      </c>
      <c r="DE997" s="64">
        <f t="shared" si="255"/>
        <v>0</v>
      </c>
    </row>
    <row r="998" spans="2:109" x14ac:dyDescent="0.3">
      <c r="B998" s="167"/>
      <c r="C998" s="186"/>
      <c r="D998" s="2"/>
      <c r="E998" s="67"/>
      <c r="F998" s="5"/>
      <c r="G998" s="5"/>
      <c r="H998" s="187"/>
      <c r="I998" s="111" t="str">
        <f ca="1">IF(Taula1[[#This Row],[Data naixement (format dd/mm/aaaa)]]="","0",DATEDIF(Taula1[[#This Row],[Data naixement (format dd/mm/aaaa)]],TODAY(),"Y"))</f>
        <v>0</v>
      </c>
      <c r="J998" s="6"/>
      <c r="K998" s="6"/>
      <c r="L998" s="6"/>
      <c r="M998" s="6"/>
      <c r="N998" s="56"/>
      <c r="O998" s="56"/>
      <c r="P998" s="56"/>
      <c r="Q998" s="6"/>
      <c r="R998" s="7"/>
      <c r="S998" s="143">
        <f>Taula1[[#This Row],[Mesos naturals sencers treballats període justificat (01/01/2023 - 31/03/2023)]]</f>
        <v>0</v>
      </c>
      <c r="T998" s="194">
        <f>Taula1[[#This Row],[Dies treballats període justificat (01/01/2023 - 31/03/2023)              no comptabilitzats com a mes natural sencer]]</f>
        <v>0</v>
      </c>
      <c r="U998" s="12"/>
      <c r="V998" s="7"/>
      <c r="W998" s="188"/>
      <c r="X998" s="188"/>
      <c r="Y998" s="188"/>
      <c r="Z998" s="188"/>
      <c r="AA998" s="190"/>
      <c r="AB998" s="143">
        <f>Taula1[[#This Row],[Grup justificat     (fer servir opcions de la llista desplegable)]]</f>
        <v>0</v>
      </c>
      <c r="AC998" s="182"/>
      <c r="AD998" s="39"/>
      <c r="AE998" s="131">
        <f>ROUND((AF998/100)*756*Taula1[[#This Row],[Mesos naturals sencers treballats període justificat (01/01/2023 - 31/03/2023)]],2)</f>
        <v>0</v>
      </c>
      <c r="AF998" s="81">
        <f>Taula1[[#This Row],[% Jornada segons contracte
(no posar el símbol %) ]]-Taula1[[#This Row],[% Reducció salari per baix rendiment        (no posar el símbol %)]]</f>
        <v>0</v>
      </c>
      <c r="AG998" s="131">
        <f>ROUND((AH998/100)*24.8547945*Taula1[[#This Row],[Dies treballats període justificat (01/01/2023 - 31/03/2023)              no comptabilitzats com a mes natural sencer]],2)</f>
        <v>0</v>
      </c>
      <c r="AH998" s="79">
        <f>Taula1[[#This Row],[% Jornada segons contracte
(no posar el símbol %) ]]-Taula1[[#This Row],[% Reducció salari per baix rendiment        (no posar el símbol %)]]</f>
        <v>0</v>
      </c>
      <c r="AI998" s="131">
        <f t="shared" si="241"/>
        <v>0</v>
      </c>
      <c r="AJ998" s="39"/>
      <c r="AK998" s="131">
        <f>ROUND((AL998/100)*756*Taula1[[#This Row],[Espai reservat Administració  (mesos)]],2)</f>
        <v>0</v>
      </c>
      <c r="AL998" s="81">
        <f>Taula1[[#This Row],[% Jornada segons contracte
(no posar el símbol %) ]]-Taula1[[#This Row],[% Reducció salari per baix rendiment        (no posar el símbol %)]]</f>
        <v>0</v>
      </c>
      <c r="AM998" s="131">
        <f>ROUND((AN998/100)*24.8547945*Taula1[[#This Row],[Espai reservat Administració (dies)]],2)</f>
        <v>0</v>
      </c>
      <c r="AN998" s="79">
        <f>Taula1[[#This Row],[% Jornada segons contracte
(no posar el símbol %) ]]-Taula1[[#This Row],[% Reducció salari per baix rendiment        (no posar el símbol %)]]</f>
        <v>0</v>
      </c>
      <c r="AO998" s="131">
        <f t="shared" si="242"/>
        <v>0</v>
      </c>
      <c r="AP998" s="87"/>
      <c r="AQ998" s="137">
        <f>ROUND((AR998/100)*693*Taula1[[#This Row],[Mesos naturals sencers treballats període justificat (01/01/2023 - 31/03/2023)]],2)</f>
        <v>0</v>
      </c>
      <c r="AR998" s="90">
        <f>Taula1[[#This Row],[% Jornada segons contracte
(no posar el símbol %) ]]-Taula1[[#This Row],[% Reducció salari per baix rendiment        (no posar el símbol %)]]</f>
        <v>0</v>
      </c>
      <c r="AS998" s="137">
        <f>ROUND((AT998/100)*22.78356164*Taula1[[#This Row],[Dies treballats període justificat (01/01/2023 - 31/03/2023)              no comptabilitzats com a mes natural sencer]],2)</f>
        <v>0</v>
      </c>
      <c r="AT998" s="90">
        <f>Taula1[[#This Row],[% Jornada segons contracte
(no posar el símbol %) ]]-Taula1[[#This Row],[% Reducció salari per baix rendiment        (no posar el símbol %)]]</f>
        <v>0</v>
      </c>
      <c r="AU998" s="137">
        <f t="shared" si="243"/>
        <v>0</v>
      </c>
      <c r="AV998" s="87"/>
      <c r="AW998" s="136">
        <f>ROUND((AX998/100)*693*Taula1[[#This Row],[Espai reservat Administració  (mesos)]],2)</f>
        <v>0</v>
      </c>
      <c r="AX998" s="90">
        <f>Taula1[[#This Row],[% Jornada segons contracte
(no posar el símbol %) ]]-Taula1[[#This Row],[% Reducció salari per baix rendiment        (no posar el símbol %)]]</f>
        <v>0</v>
      </c>
      <c r="AY998" s="131">
        <f>ROUND((AZ998/100)*22.78356164*Taula1[[#This Row],[Espai reservat Administració (dies)]],2)</f>
        <v>0</v>
      </c>
      <c r="AZ998" s="81">
        <f>Taula1[[#This Row],[% Jornada segons contracte
(no posar el símbol %) ]]-Taula1[[#This Row],[% Reducció salari per baix rendiment        (no posar el símbol %)]]</f>
        <v>0</v>
      </c>
      <c r="BA998" s="82">
        <f t="shared" si="244"/>
        <v>0</v>
      </c>
      <c r="BB998" s="41"/>
      <c r="BC998" s="131">
        <f>IF(Taula1[[#This Row],[Grup justificat     (fer servir opcions de la llista desplegable)]]=1,AI998,0)</f>
        <v>0</v>
      </c>
      <c r="BD998" s="131">
        <f>IF(Taula1[[#This Row],[Grup justificat     (fer servir opcions de la llista desplegable)]]=2,AU998,0)</f>
        <v>0</v>
      </c>
      <c r="BE998" s="41"/>
      <c r="BF998" s="131">
        <f>IF(Taula1[[#This Row],[Espai reservat Administració]]=1,AO998,0)</f>
        <v>0</v>
      </c>
      <c r="BG998" s="82">
        <f>IF(Taula1[[#This Row],[Espai reservat Administració]]=2,BA998,0)</f>
        <v>0</v>
      </c>
      <c r="BH998" s="41"/>
      <c r="BI998" s="126">
        <f>IF(Taula1[[#This Row],[Grup justificat     (fer servir opcions de la llista desplegable)]]=1,1,0)</f>
        <v>0</v>
      </c>
      <c r="BJ998" s="126">
        <f>IF(Taula1[[#This Row],[Espai reservat Administració]]=1,1,0)</f>
        <v>0</v>
      </c>
      <c r="BK998" s="111"/>
      <c r="BL998" s="126">
        <f>IF(Taula1[[#This Row],[Grup justificat     (fer servir opcions de la llista desplegable)]]=2,1,0)</f>
        <v>0</v>
      </c>
      <c r="BM998" s="126">
        <f>IF(Taula1[[#This Row],[Espai reservat Administració]]=2,1,0)</f>
        <v>0</v>
      </c>
      <c r="BN998" s="73"/>
      <c r="BO998" s="73"/>
      <c r="BP998" s="73"/>
      <c r="BQ998" s="73"/>
      <c r="BR998" s="73"/>
      <c r="BS998" s="73"/>
      <c r="BT998" s="73"/>
      <c r="BU998" s="73"/>
      <c r="BV998" s="73"/>
      <c r="BW998" s="73"/>
      <c r="BX998" s="73"/>
      <c r="BY998" s="73"/>
      <c r="BZ998" s="73"/>
      <c r="CA998" s="73"/>
      <c r="CB998" s="73"/>
      <c r="CC998" s="73"/>
      <c r="CD998" s="73"/>
      <c r="CE998" s="73"/>
      <c r="CF998" s="73"/>
      <c r="CG998" s="63">
        <f t="shared" si="245"/>
        <v>0</v>
      </c>
      <c r="CH998" s="63">
        <f t="shared" si="246"/>
        <v>0</v>
      </c>
      <c r="CI998" s="73"/>
      <c r="CJ998" s="63">
        <f>IF(Taula1[[#This Row],[Tipus de contracte                                  (fer servir opcions de la llista desplegable)]]="Indefinit",1,0)</f>
        <v>0</v>
      </c>
      <c r="CK998" s="63">
        <f>IF(Taula1[[#This Row],[Tipus de contracte                                  (fer servir opcions de la llista desplegable)]]="Temporal, igual o superior a 6 mesos",1,0)</f>
        <v>0</v>
      </c>
      <c r="CL998" s="63">
        <f>IF(Taula1[[#This Row],[Tipus de contracte                                  (fer servir opcions de la llista desplegable)]]="Substitució per IT",1,0)</f>
        <v>0</v>
      </c>
      <c r="CM998" s="73"/>
      <c r="CN998" s="63">
        <f>IF(Taula1[[#This Row],[Relació llocs de treball]]&gt;=1,1,0)</f>
        <v>0</v>
      </c>
      <c r="CO998" s="73"/>
      <c r="CP998" s="63">
        <f>IF(Taula1[[#This Row],[Identitat de gènere                                                          (fer servir opcions de la llista desplegable)]]="Home",1,0)</f>
        <v>0</v>
      </c>
      <c r="CQ998" s="63">
        <f>IF(Taula1[[#This Row],[Identitat de gènere                                                          (fer servir opcions de la llista desplegable)]]="Dona",1,0)</f>
        <v>0</v>
      </c>
      <c r="CR998" s="63">
        <f>IF(Taula1[[#This Row],[Identitat de gènere                                                          (fer servir opcions de la llista desplegable)]]="No binari",1,0)</f>
        <v>0</v>
      </c>
      <c r="CS998" s="73"/>
      <c r="CT998" s="63">
        <f t="shared" si="240"/>
        <v>0</v>
      </c>
      <c r="CU998" s="64">
        <f t="shared" si="247"/>
        <v>0</v>
      </c>
      <c r="CW998" s="64">
        <f t="shared" si="248"/>
        <v>0</v>
      </c>
      <c r="CX998" s="64">
        <f t="shared" si="249"/>
        <v>0</v>
      </c>
      <c r="CY998" s="64">
        <f t="shared" si="250"/>
        <v>0</v>
      </c>
      <c r="CZ998" s="64">
        <f t="shared" si="251"/>
        <v>0</v>
      </c>
      <c r="DB998" s="64">
        <f t="shared" si="252"/>
        <v>0</v>
      </c>
      <c r="DC998" s="64">
        <f t="shared" si="253"/>
        <v>0</v>
      </c>
      <c r="DD998" s="64">
        <f t="shared" si="254"/>
        <v>0</v>
      </c>
      <c r="DE998" s="64">
        <f t="shared" si="255"/>
        <v>0</v>
      </c>
    </row>
    <row r="999" spans="2:109" x14ac:dyDescent="0.3">
      <c r="B999" s="167"/>
      <c r="C999" s="186"/>
      <c r="D999" s="2"/>
      <c r="E999" s="67"/>
      <c r="F999" s="5"/>
      <c r="G999" s="5"/>
      <c r="H999" s="187"/>
      <c r="I999" s="111" t="str">
        <f ca="1">IF(Taula1[[#This Row],[Data naixement (format dd/mm/aaaa)]]="","0",DATEDIF(Taula1[[#This Row],[Data naixement (format dd/mm/aaaa)]],TODAY(),"Y"))</f>
        <v>0</v>
      </c>
      <c r="J999" s="6"/>
      <c r="K999" s="6"/>
      <c r="L999" s="6"/>
      <c r="M999" s="6"/>
      <c r="N999" s="56"/>
      <c r="O999" s="56"/>
      <c r="P999" s="56"/>
      <c r="Q999" s="6"/>
      <c r="R999" s="7"/>
      <c r="S999" s="143">
        <f>Taula1[[#This Row],[Mesos naturals sencers treballats període justificat (01/01/2023 - 31/03/2023)]]</f>
        <v>0</v>
      </c>
      <c r="T999" s="194">
        <f>Taula1[[#This Row],[Dies treballats període justificat (01/01/2023 - 31/03/2023)              no comptabilitzats com a mes natural sencer]]</f>
        <v>0</v>
      </c>
      <c r="U999" s="12"/>
      <c r="V999" s="7"/>
      <c r="W999" s="188"/>
      <c r="X999" s="188"/>
      <c r="Y999" s="188"/>
      <c r="Z999" s="188"/>
      <c r="AA999" s="190"/>
      <c r="AB999" s="143">
        <f>Taula1[[#This Row],[Grup justificat     (fer servir opcions de la llista desplegable)]]</f>
        <v>0</v>
      </c>
      <c r="AC999" s="182"/>
      <c r="AD999" s="39"/>
      <c r="AE999" s="131">
        <f>ROUND((AF999/100)*756*Taula1[[#This Row],[Mesos naturals sencers treballats període justificat (01/01/2023 - 31/03/2023)]],2)</f>
        <v>0</v>
      </c>
      <c r="AF999" s="81">
        <f>Taula1[[#This Row],[% Jornada segons contracte
(no posar el símbol %) ]]-Taula1[[#This Row],[% Reducció salari per baix rendiment        (no posar el símbol %)]]</f>
        <v>0</v>
      </c>
      <c r="AG999" s="131">
        <f>ROUND((AH999/100)*24.8547945*Taula1[[#This Row],[Dies treballats període justificat (01/01/2023 - 31/03/2023)              no comptabilitzats com a mes natural sencer]],2)</f>
        <v>0</v>
      </c>
      <c r="AH999" s="79">
        <f>Taula1[[#This Row],[% Jornada segons contracte
(no posar el símbol %) ]]-Taula1[[#This Row],[% Reducció salari per baix rendiment        (no posar el símbol %)]]</f>
        <v>0</v>
      </c>
      <c r="AI999" s="131">
        <f t="shared" si="241"/>
        <v>0</v>
      </c>
      <c r="AJ999" s="39"/>
      <c r="AK999" s="131">
        <f>ROUND((AL999/100)*756*Taula1[[#This Row],[Espai reservat Administració  (mesos)]],2)</f>
        <v>0</v>
      </c>
      <c r="AL999" s="81">
        <f>Taula1[[#This Row],[% Jornada segons contracte
(no posar el símbol %) ]]-Taula1[[#This Row],[% Reducció salari per baix rendiment        (no posar el símbol %)]]</f>
        <v>0</v>
      </c>
      <c r="AM999" s="131">
        <f>ROUND((AN999/100)*24.8547945*Taula1[[#This Row],[Espai reservat Administració (dies)]],2)</f>
        <v>0</v>
      </c>
      <c r="AN999" s="79">
        <f>Taula1[[#This Row],[% Jornada segons contracte
(no posar el símbol %) ]]-Taula1[[#This Row],[% Reducció salari per baix rendiment        (no posar el símbol %)]]</f>
        <v>0</v>
      </c>
      <c r="AO999" s="131">
        <f t="shared" si="242"/>
        <v>0</v>
      </c>
      <c r="AP999" s="87"/>
      <c r="AQ999" s="137">
        <f>ROUND((AR999/100)*693*Taula1[[#This Row],[Mesos naturals sencers treballats període justificat (01/01/2023 - 31/03/2023)]],2)</f>
        <v>0</v>
      </c>
      <c r="AR999" s="90">
        <f>Taula1[[#This Row],[% Jornada segons contracte
(no posar el símbol %) ]]-Taula1[[#This Row],[% Reducció salari per baix rendiment        (no posar el símbol %)]]</f>
        <v>0</v>
      </c>
      <c r="AS999" s="137">
        <f>ROUND((AT999/100)*22.78356164*Taula1[[#This Row],[Dies treballats període justificat (01/01/2023 - 31/03/2023)              no comptabilitzats com a mes natural sencer]],2)</f>
        <v>0</v>
      </c>
      <c r="AT999" s="90">
        <f>Taula1[[#This Row],[% Jornada segons contracte
(no posar el símbol %) ]]-Taula1[[#This Row],[% Reducció salari per baix rendiment        (no posar el símbol %)]]</f>
        <v>0</v>
      </c>
      <c r="AU999" s="137">
        <f t="shared" si="243"/>
        <v>0</v>
      </c>
      <c r="AV999" s="87"/>
      <c r="AW999" s="136">
        <f>ROUND((AX999/100)*693*Taula1[[#This Row],[Espai reservat Administració  (mesos)]],2)</f>
        <v>0</v>
      </c>
      <c r="AX999" s="90">
        <f>Taula1[[#This Row],[% Jornada segons contracte
(no posar el símbol %) ]]-Taula1[[#This Row],[% Reducció salari per baix rendiment        (no posar el símbol %)]]</f>
        <v>0</v>
      </c>
      <c r="AY999" s="131">
        <f>ROUND((AZ999/100)*22.78356164*Taula1[[#This Row],[Espai reservat Administració (dies)]],2)</f>
        <v>0</v>
      </c>
      <c r="AZ999" s="81">
        <f>Taula1[[#This Row],[% Jornada segons contracte
(no posar el símbol %) ]]-Taula1[[#This Row],[% Reducció salari per baix rendiment        (no posar el símbol %)]]</f>
        <v>0</v>
      </c>
      <c r="BA999" s="82">
        <f t="shared" si="244"/>
        <v>0</v>
      </c>
      <c r="BB999" s="41"/>
      <c r="BC999" s="131">
        <f>IF(Taula1[[#This Row],[Grup justificat     (fer servir opcions de la llista desplegable)]]=1,AI999,0)</f>
        <v>0</v>
      </c>
      <c r="BD999" s="131">
        <f>IF(Taula1[[#This Row],[Grup justificat     (fer servir opcions de la llista desplegable)]]=2,AU999,0)</f>
        <v>0</v>
      </c>
      <c r="BE999" s="41"/>
      <c r="BF999" s="131">
        <f>IF(Taula1[[#This Row],[Espai reservat Administració]]=1,AO999,0)</f>
        <v>0</v>
      </c>
      <c r="BG999" s="82">
        <f>IF(Taula1[[#This Row],[Espai reservat Administració]]=2,BA999,0)</f>
        <v>0</v>
      </c>
      <c r="BH999" s="41"/>
      <c r="BI999" s="126">
        <f>IF(Taula1[[#This Row],[Grup justificat     (fer servir opcions de la llista desplegable)]]=1,1,0)</f>
        <v>0</v>
      </c>
      <c r="BJ999" s="126">
        <f>IF(Taula1[[#This Row],[Espai reservat Administració]]=1,1,0)</f>
        <v>0</v>
      </c>
      <c r="BK999" s="111"/>
      <c r="BL999" s="126">
        <f>IF(Taula1[[#This Row],[Grup justificat     (fer servir opcions de la llista desplegable)]]=2,1,0)</f>
        <v>0</v>
      </c>
      <c r="BM999" s="126">
        <f>IF(Taula1[[#This Row],[Espai reservat Administració]]=2,1,0)</f>
        <v>0</v>
      </c>
      <c r="BN999" s="73"/>
      <c r="BO999" s="73"/>
      <c r="BP999" s="73"/>
      <c r="BQ999" s="73"/>
      <c r="BR999" s="73"/>
      <c r="BS999" s="73"/>
      <c r="BT999" s="73"/>
      <c r="BU999" s="73"/>
      <c r="BV999" s="73"/>
      <c r="BW999" s="73"/>
      <c r="BX999" s="73"/>
      <c r="BY999" s="73"/>
      <c r="BZ999" s="73"/>
      <c r="CA999" s="73"/>
      <c r="CB999" s="73"/>
      <c r="CC999" s="73"/>
      <c r="CD999" s="73"/>
      <c r="CE999" s="73"/>
      <c r="CF999" s="73"/>
      <c r="CG999" s="63">
        <f t="shared" si="245"/>
        <v>0</v>
      </c>
      <c r="CH999" s="63">
        <f t="shared" si="246"/>
        <v>0</v>
      </c>
      <c r="CI999" s="73"/>
      <c r="CJ999" s="63">
        <f>IF(Taula1[[#This Row],[Tipus de contracte                                  (fer servir opcions de la llista desplegable)]]="Indefinit",1,0)</f>
        <v>0</v>
      </c>
      <c r="CK999" s="63">
        <f>IF(Taula1[[#This Row],[Tipus de contracte                                  (fer servir opcions de la llista desplegable)]]="Temporal, igual o superior a 6 mesos",1,0)</f>
        <v>0</v>
      </c>
      <c r="CL999" s="63">
        <f>IF(Taula1[[#This Row],[Tipus de contracte                                  (fer servir opcions de la llista desplegable)]]="Substitució per IT",1,0)</f>
        <v>0</v>
      </c>
      <c r="CM999" s="73"/>
      <c r="CN999" s="63">
        <f>IF(Taula1[[#This Row],[Relació llocs de treball]]&gt;=1,1,0)</f>
        <v>0</v>
      </c>
      <c r="CO999" s="73"/>
      <c r="CP999" s="63">
        <f>IF(Taula1[[#This Row],[Identitat de gènere                                                          (fer servir opcions de la llista desplegable)]]="Home",1,0)</f>
        <v>0</v>
      </c>
      <c r="CQ999" s="63">
        <f>IF(Taula1[[#This Row],[Identitat de gènere                                                          (fer servir opcions de la llista desplegable)]]="Dona",1,0)</f>
        <v>0</v>
      </c>
      <c r="CR999" s="63">
        <f>IF(Taula1[[#This Row],[Identitat de gènere                                                          (fer servir opcions de la llista desplegable)]]="No binari",1,0)</f>
        <v>0</v>
      </c>
      <c r="CS999" s="73"/>
      <c r="CT999" s="63">
        <f t="shared" si="240"/>
        <v>0</v>
      </c>
      <c r="CU999" s="64">
        <f t="shared" si="247"/>
        <v>0</v>
      </c>
      <c r="CW999" s="64">
        <f t="shared" si="248"/>
        <v>0</v>
      </c>
      <c r="CX999" s="64">
        <f t="shared" si="249"/>
        <v>0</v>
      </c>
      <c r="CY999" s="64">
        <f t="shared" si="250"/>
        <v>0</v>
      </c>
      <c r="CZ999" s="64">
        <f t="shared" si="251"/>
        <v>0</v>
      </c>
      <c r="DB999" s="64">
        <f t="shared" si="252"/>
        <v>0</v>
      </c>
      <c r="DC999" s="64">
        <f t="shared" si="253"/>
        <v>0</v>
      </c>
      <c r="DD999" s="64">
        <f t="shared" si="254"/>
        <v>0</v>
      </c>
      <c r="DE999" s="64">
        <f t="shared" si="255"/>
        <v>0</v>
      </c>
    </row>
    <row r="1000" spans="2:109" x14ac:dyDescent="0.3">
      <c r="B1000" s="167"/>
      <c r="C1000" s="186"/>
      <c r="D1000" s="2"/>
      <c r="E1000" s="67"/>
      <c r="F1000" s="5"/>
      <c r="G1000" s="5"/>
      <c r="H1000" s="187"/>
      <c r="I1000" s="111" t="str">
        <f ca="1">IF(Taula1[[#This Row],[Data naixement (format dd/mm/aaaa)]]="","0",DATEDIF(Taula1[[#This Row],[Data naixement (format dd/mm/aaaa)]],TODAY(),"Y"))</f>
        <v>0</v>
      </c>
      <c r="J1000" s="6"/>
      <c r="K1000" s="6"/>
      <c r="L1000" s="6"/>
      <c r="M1000" s="6"/>
      <c r="N1000" s="56"/>
      <c r="O1000" s="56"/>
      <c r="P1000" s="56"/>
      <c r="Q1000" s="6"/>
      <c r="R1000" s="7"/>
      <c r="S1000" s="143">
        <f>Taula1[[#This Row],[Mesos naturals sencers treballats període justificat (01/01/2023 - 31/03/2023)]]</f>
        <v>0</v>
      </c>
      <c r="T1000" s="194">
        <f>Taula1[[#This Row],[Dies treballats període justificat (01/01/2023 - 31/03/2023)              no comptabilitzats com a mes natural sencer]]</f>
        <v>0</v>
      </c>
      <c r="U1000" s="12"/>
      <c r="V1000" s="7"/>
      <c r="W1000" s="188"/>
      <c r="X1000" s="188"/>
      <c r="Y1000" s="188"/>
      <c r="Z1000" s="188"/>
      <c r="AA1000" s="190"/>
      <c r="AB1000" s="143">
        <f>Taula1[[#This Row],[Grup justificat     (fer servir opcions de la llista desplegable)]]</f>
        <v>0</v>
      </c>
      <c r="AC1000" s="182"/>
      <c r="AD1000" s="39"/>
      <c r="AE1000" s="131">
        <f>ROUND((AF1000/100)*756*Taula1[[#This Row],[Mesos naturals sencers treballats període justificat (01/01/2023 - 31/03/2023)]],2)</f>
        <v>0</v>
      </c>
      <c r="AF1000" s="81">
        <f>Taula1[[#This Row],[% Jornada segons contracte
(no posar el símbol %) ]]-Taula1[[#This Row],[% Reducció salari per baix rendiment        (no posar el símbol %)]]</f>
        <v>0</v>
      </c>
      <c r="AG1000" s="131">
        <f>ROUND((AH1000/100)*24.8547945*Taula1[[#This Row],[Dies treballats període justificat (01/01/2023 - 31/03/2023)              no comptabilitzats com a mes natural sencer]],2)</f>
        <v>0</v>
      </c>
      <c r="AH1000" s="79">
        <f>Taula1[[#This Row],[% Jornada segons contracte
(no posar el símbol %) ]]-Taula1[[#This Row],[% Reducció salari per baix rendiment        (no posar el símbol %)]]</f>
        <v>0</v>
      </c>
      <c r="AI1000" s="131">
        <f t="shared" si="241"/>
        <v>0</v>
      </c>
      <c r="AJ1000" s="39"/>
      <c r="AK1000" s="131">
        <f>ROUND((AL1000/100)*756*Taula1[[#This Row],[Espai reservat Administració  (mesos)]],2)</f>
        <v>0</v>
      </c>
      <c r="AL1000" s="81">
        <f>Taula1[[#This Row],[% Jornada segons contracte
(no posar el símbol %) ]]-Taula1[[#This Row],[% Reducció salari per baix rendiment        (no posar el símbol %)]]</f>
        <v>0</v>
      </c>
      <c r="AM1000" s="131">
        <f>ROUND((AN1000/100)*24.8547945*Taula1[[#This Row],[Espai reservat Administració (dies)]],2)</f>
        <v>0</v>
      </c>
      <c r="AN1000" s="79">
        <f>Taula1[[#This Row],[% Jornada segons contracte
(no posar el símbol %) ]]-Taula1[[#This Row],[% Reducció salari per baix rendiment        (no posar el símbol %)]]</f>
        <v>0</v>
      </c>
      <c r="AO1000" s="131">
        <f t="shared" si="242"/>
        <v>0</v>
      </c>
      <c r="AP1000" s="87"/>
      <c r="AQ1000" s="137">
        <f>ROUND((AR1000/100)*693*Taula1[[#This Row],[Mesos naturals sencers treballats període justificat (01/01/2023 - 31/03/2023)]],2)</f>
        <v>0</v>
      </c>
      <c r="AR1000" s="90">
        <f>Taula1[[#This Row],[% Jornada segons contracte
(no posar el símbol %) ]]-Taula1[[#This Row],[% Reducció salari per baix rendiment        (no posar el símbol %)]]</f>
        <v>0</v>
      </c>
      <c r="AS1000" s="137">
        <f>ROUND((AT1000/100)*22.78356164*Taula1[[#This Row],[Dies treballats període justificat (01/01/2023 - 31/03/2023)              no comptabilitzats com a mes natural sencer]],2)</f>
        <v>0</v>
      </c>
      <c r="AT1000" s="90">
        <f>Taula1[[#This Row],[% Jornada segons contracte
(no posar el símbol %) ]]-Taula1[[#This Row],[% Reducció salari per baix rendiment        (no posar el símbol %)]]</f>
        <v>0</v>
      </c>
      <c r="AU1000" s="137">
        <f t="shared" si="243"/>
        <v>0</v>
      </c>
      <c r="AV1000" s="87"/>
      <c r="AW1000" s="136">
        <f>ROUND((AX1000/100)*693*Taula1[[#This Row],[Espai reservat Administració  (mesos)]],2)</f>
        <v>0</v>
      </c>
      <c r="AX1000" s="90">
        <f>Taula1[[#This Row],[% Jornada segons contracte
(no posar el símbol %) ]]-Taula1[[#This Row],[% Reducció salari per baix rendiment        (no posar el símbol %)]]</f>
        <v>0</v>
      </c>
      <c r="AY1000" s="131">
        <f>ROUND((AZ1000/100)*22.78356164*Taula1[[#This Row],[Espai reservat Administració (dies)]],2)</f>
        <v>0</v>
      </c>
      <c r="AZ1000" s="81">
        <f>Taula1[[#This Row],[% Jornada segons contracte
(no posar el símbol %) ]]-Taula1[[#This Row],[% Reducció salari per baix rendiment        (no posar el símbol %)]]</f>
        <v>0</v>
      </c>
      <c r="BA1000" s="82">
        <f t="shared" si="244"/>
        <v>0</v>
      </c>
      <c r="BB1000" s="41"/>
      <c r="BC1000" s="131">
        <f>IF(Taula1[[#This Row],[Grup justificat     (fer servir opcions de la llista desplegable)]]=1,AI1000,0)</f>
        <v>0</v>
      </c>
      <c r="BD1000" s="131">
        <f>IF(Taula1[[#This Row],[Grup justificat     (fer servir opcions de la llista desplegable)]]=2,AU1000,0)</f>
        <v>0</v>
      </c>
      <c r="BE1000" s="41"/>
      <c r="BF1000" s="131">
        <f>IF(Taula1[[#This Row],[Espai reservat Administració]]=1,AO1000,0)</f>
        <v>0</v>
      </c>
      <c r="BG1000" s="82">
        <f>IF(Taula1[[#This Row],[Espai reservat Administració]]=2,BA1000,0)</f>
        <v>0</v>
      </c>
      <c r="BH1000" s="41"/>
      <c r="BI1000" s="126">
        <f>IF(Taula1[[#This Row],[Grup justificat     (fer servir opcions de la llista desplegable)]]=1,1,0)</f>
        <v>0</v>
      </c>
      <c r="BJ1000" s="126">
        <f>IF(Taula1[[#This Row],[Espai reservat Administració]]=1,1,0)</f>
        <v>0</v>
      </c>
      <c r="BK1000" s="111"/>
      <c r="BL1000" s="126">
        <f>IF(Taula1[[#This Row],[Grup justificat     (fer servir opcions de la llista desplegable)]]=2,1,0)</f>
        <v>0</v>
      </c>
      <c r="BM1000" s="126">
        <f>IF(Taula1[[#This Row],[Espai reservat Administració]]=2,1,0)</f>
        <v>0</v>
      </c>
      <c r="BN1000" s="73"/>
      <c r="BO1000" s="73"/>
      <c r="BP1000" s="73"/>
      <c r="BQ1000" s="73"/>
      <c r="BR1000" s="73"/>
      <c r="BS1000" s="73"/>
      <c r="BT1000" s="73"/>
      <c r="BU1000" s="73"/>
      <c r="BV1000" s="73"/>
      <c r="BW1000" s="73"/>
      <c r="BX1000" s="73"/>
      <c r="BY1000" s="73"/>
      <c r="BZ1000" s="73"/>
      <c r="CA1000" s="73"/>
      <c r="CB1000" s="73"/>
      <c r="CC1000" s="73"/>
      <c r="CD1000" s="73"/>
      <c r="CE1000" s="73"/>
      <c r="CF1000" s="73"/>
      <c r="CG1000" s="63">
        <f t="shared" si="245"/>
        <v>0</v>
      </c>
      <c r="CH1000" s="63">
        <f t="shared" si="246"/>
        <v>0</v>
      </c>
      <c r="CI1000" s="73"/>
      <c r="CJ1000" s="63">
        <f>IF(Taula1[[#This Row],[Tipus de contracte                                  (fer servir opcions de la llista desplegable)]]="Indefinit",1,0)</f>
        <v>0</v>
      </c>
      <c r="CK1000" s="63">
        <f>IF(Taula1[[#This Row],[Tipus de contracte                                  (fer servir opcions de la llista desplegable)]]="Temporal, igual o superior a 6 mesos",1,0)</f>
        <v>0</v>
      </c>
      <c r="CL1000" s="63">
        <f>IF(Taula1[[#This Row],[Tipus de contracte                                  (fer servir opcions de la llista desplegable)]]="Substitució per IT",1,0)</f>
        <v>0</v>
      </c>
      <c r="CM1000" s="73"/>
      <c r="CN1000" s="63">
        <f>IF(Taula1[[#This Row],[Relació llocs de treball]]&gt;=1,1,0)</f>
        <v>0</v>
      </c>
      <c r="CO1000" s="73"/>
      <c r="CP1000" s="63">
        <f>IF(Taula1[[#This Row],[Identitat de gènere                                                          (fer servir opcions de la llista desplegable)]]="Home",1,0)</f>
        <v>0</v>
      </c>
      <c r="CQ1000" s="63">
        <f>IF(Taula1[[#This Row],[Identitat de gènere                                                          (fer servir opcions de la llista desplegable)]]="Dona",1,0)</f>
        <v>0</v>
      </c>
      <c r="CR1000" s="63">
        <f>IF(Taula1[[#This Row],[Identitat de gènere                                                          (fer servir opcions de la llista desplegable)]]="No binari",1,0)</f>
        <v>0</v>
      </c>
      <c r="CS1000" s="73"/>
      <c r="CT1000" s="63">
        <f t="shared" si="240"/>
        <v>0</v>
      </c>
      <c r="CU1000" s="64">
        <f t="shared" si="247"/>
        <v>0</v>
      </c>
      <c r="CW1000" s="64">
        <f t="shared" si="248"/>
        <v>0</v>
      </c>
      <c r="CX1000" s="64">
        <f t="shared" si="249"/>
        <v>0</v>
      </c>
      <c r="CY1000" s="64">
        <f t="shared" si="250"/>
        <v>0</v>
      </c>
      <c r="CZ1000" s="64">
        <f t="shared" si="251"/>
        <v>0</v>
      </c>
      <c r="DB1000" s="64">
        <f t="shared" si="252"/>
        <v>0</v>
      </c>
      <c r="DC1000" s="64">
        <f t="shared" si="253"/>
        <v>0</v>
      </c>
      <c r="DD1000" s="64">
        <f t="shared" si="254"/>
        <v>0</v>
      </c>
      <c r="DE1000" s="64">
        <f t="shared" si="255"/>
        <v>0</v>
      </c>
    </row>
    <row r="1001" spans="2:109" x14ac:dyDescent="0.3">
      <c r="B1001" s="167"/>
      <c r="C1001" s="186"/>
      <c r="D1001" s="2"/>
      <c r="E1001" s="67"/>
      <c r="F1001" s="5"/>
      <c r="G1001" s="5"/>
      <c r="H1001" s="187"/>
      <c r="I1001" s="111" t="str">
        <f ca="1">IF(Taula1[[#This Row],[Data naixement (format dd/mm/aaaa)]]="","0",DATEDIF(Taula1[[#This Row],[Data naixement (format dd/mm/aaaa)]],TODAY(),"Y"))</f>
        <v>0</v>
      </c>
      <c r="J1001" s="6"/>
      <c r="K1001" s="6"/>
      <c r="L1001" s="6"/>
      <c r="M1001" s="6"/>
      <c r="N1001" s="56"/>
      <c r="O1001" s="56"/>
      <c r="P1001" s="56"/>
      <c r="Q1001" s="6"/>
      <c r="R1001" s="7"/>
      <c r="S1001" s="143">
        <f>Taula1[[#This Row],[Mesos naturals sencers treballats període justificat (01/01/2023 - 31/03/2023)]]</f>
        <v>0</v>
      </c>
      <c r="T1001" s="194">
        <f>Taula1[[#This Row],[Dies treballats període justificat (01/01/2023 - 31/03/2023)              no comptabilitzats com a mes natural sencer]]</f>
        <v>0</v>
      </c>
      <c r="U1001" s="12"/>
      <c r="V1001" s="7"/>
      <c r="W1001" s="188"/>
      <c r="X1001" s="188"/>
      <c r="Y1001" s="188"/>
      <c r="Z1001" s="188"/>
      <c r="AA1001" s="190"/>
      <c r="AB1001" s="143">
        <f>Taula1[[#This Row],[Grup justificat     (fer servir opcions de la llista desplegable)]]</f>
        <v>0</v>
      </c>
      <c r="AC1001" s="182"/>
      <c r="AD1001" s="39"/>
      <c r="AE1001" s="131">
        <f>ROUND((AF1001/100)*756*Taula1[[#This Row],[Mesos naturals sencers treballats període justificat (01/01/2023 - 31/03/2023)]],2)</f>
        <v>0</v>
      </c>
      <c r="AF1001" s="81">
        <f>Taula1[[#This Row],[% Jornada segons contracte
(no posar el símbol %) ]]-Taula1[[#This Row],[% Reducció salari per baix rendiment        (no posar el símbol %)]]</f>
        <v>0</v>
      </c>
      <c r="AG1001" s="131">
        <f>ROUND((AH1001/100)*24.8547945*Taula1[[#This Row],[Dies treballats període justificat (01/01/2023 - 31/03/2023)              no comptabilitzats com a mes natural sencer]],2)</f>
        <v>0</v>
      </c>
      <c r="AH1001" s="79">
        <f>Taula1[[#This Row],[% Jornada segons contracte
(no posar el símbol %) ]]-Taula1[[#This Row],[% Reducció salari per baix rendiment        (no posar el símbol %)]]</f>
        <v>0</v>
      </c>
      <c r="AI1001" s="131">
        <f t="shared" si="241"/>
        <v>0</v>
      </c>
      <c r="AJ1001" s="39"/>
      <c r="AK1001" s="131">
        <f>ROUND((AL1001/100)*756*Taula1[[#This Row],[Espai reservat Administració  (mesos)]],2)</f>
        <v>0</v>
      </c>
      <c r="AL1001" s="81">
        <f>Taula1[[#This Row],[% Jornada segons contracte
(no posar el símbol %) ]]-Taula1[[#This Row],[% Reducció salari per baix rendiment        (no posar el símbol %)]]</f>
        <v>0</v>
      </c>
      <c r="AM1001" s="131">
        <f>ROUND((AN1001/100)*24.8547945*Taula1[[#This Row],[Espai reservat Administració (dies)]],2)</f>
        <v>0</v>
      </c>
      <c r="AN1001" s="79">
        <f>Taula1[[#This Row],[% Jornada segons contracte
(no posar el símbol %) ]]-Taula1[[#This Row],[% Reducció salari per baix rendiment        (no posar el símbol %)]]</f>
        <v>0</v>
      </c>
      <c r="AO1001" s="131">
        <f t="shared" si="242"/>
        <v>0</v>
      </c>
      <c r="AP1001" s="87"/>
      <c r="AQ1001" s="137">
        <f>ROUND((AR1001/100)*693*Taula1[[#This Row],[Mesos naturals sencers treballats període justificat (01/01/2023 - 31/03/2023)]],2)</f>
        <v>0</v>
      </c>
      <c r="AR1001" s="90">
        <f>Taula1[[#This Row],[% Jornada segons contracte
(no posar el símbol %) ]]-Taula1[[#This Row],[% Reducció salari per baix rendiment        (no posar el símbol %)]]</f>
        <v>0</v>
      </c>
      <c r="AS1001" s="137">
        <f>ROUND((AT1001/100)*22.78356164*Taula1[[#This Row],[Dies treballats període justificat (01/01/2023 - 31/03/2023)              no comptabilitzats com a mes natural sencer]],2)</f>
        <v>0</v>
      </c>
      <c r="AT1001" s="90">
        <f>Taula1[[#This Row],[% Jornada segons contracte
(no posar el símbol %) ]]-Taula1[[#This Row],[% Reducció salari per baix rendiment        (no posar el símbol %)]]</f>
        <v>0</v>
      </c>
      <c r="AU1001" s="137">
        <f t="shared" si="243"/>
        <v>0</v>
      </c>
      <c r="AV1001" s="87"/>
      <c r="AW1001" s="136">
        <f>ROUND((AX1001/100)*693*Taula1[[#This Row],[Espai reservat Administració  (mesos)]],2)</f>
        <v>0</v>
      </c>
      <c r="AX1001" s="90">
        <f>Taula1[[#This Row],[% Jornada segons contracte
(no posar el símbol %) ]]-Taula1[[#This Row],[% Reducció salari per baix rendiment        (no posar el símbol %)]]</f>
        <v>0</v>
      </c>
      <c r="AY1001" s="131">
        <f>ROUND((AZ1001/100)*22.78356164*Taula1[[#This Row],[Espai reservat Administració (dies)]],2)</f>
        <v>0</v>
      </c>
      <c r="AZ1001" s="81">
        <f>Taula1[[#This Row],[% Jornada segons contracte
(no posar el símbol %) ]]-Taula1[[#This Row],[% Reducció salari per baix rendiment        (no posar el símbol %)]]</f>
        <v>0</v>
      </c>
      <c r="BA1001" s="82">
        <f t="shared" si="244"/>
        <v>0</v>
      </c>
      <c r="BB1001" s="41"/>
      <c r="BC1001" s="131">
        <f>IF(Taula1[[#This Row],[Grup justificat     (fer servir opcions de la llista desplegable)]]=1,AI1001,0)</f>
        <v>0</v>
      </c>
      <c r="BD1001" s="131">
        <f>IF(Taula1[[#This Row],[Grup justificat     (fer servir opcions de la llista desplegable)]]=2,AU1001,0)</f>
        <v>0</v>
      </c>
      <c r="BE1001" s="41"/>
      <c r="BF1001" s="131">
        <f>IF(Taula1[[#This Row],[Espai reservat Administració]]=1,AO1001,0)</f>
        <v>0</v>
      </c>
      <c r="BG1001" s="82">
        <f>IF(Taula1[[#This Row],[Espai reservat Administració]]=2,BA1001,0)</f>
        <v>0</v>
      </c>
      <c r="BH1001" s="41"/>
      <c r="BI1001" s="126">
        <f>IF(Taula1[[#This Row],[Grup justificat     (fer servir opcions de la llista desplegable)]]=1,1,0)</f>
        <v>0</v>
      </c>
      <c r="BJ1001" s="126">
        <f>IF(Taula1[[#This Row],[Espai reservat Administració]]=1,1,0)</f>
        <v>0</v>
      </c>
      <c r="BK1001" s="111"/>
      <c r="BL1001" s="126">
        <f>IF(Taula1[[#This Row],[Grup justificat     (fer servir opcions de la llista desplegable)]]=2,1,0)</f>
        <v>0</v>
      </c>
      <c r="BM1001" s="126">
        <f>IF(Taula1[[#This Row],[Espai reservat Administració]]=2,1,0)</f>
        <v>0</v>
      </c>
      <c r="BN1001" s="73"/>
      <c r="BO1001" s="73"/>
      <c r="BP1001" s="73"/>
      <c r="BQ1001" s="73"/>
      <c r="BR1001" s="73"/>
      <c r="BS1001" s="73"/>
      <c r="BT1001" s="73"/>
      <c r="BU1001" s="73"/>
      <c r="BV1001" s="73"/>
      <c r="BW1001" s="73"/>
      <c r="BX1001" s="73"/>
      <c r="BY1001" s="73"/>
      <c r="BZ1001" s="73"/>
      <c r="CA1001" s="73"/>
      <c r="CB1001" s="73"/>
      <c r="CC1001" s="73"/>
      <c r="CD1001" s="73"/>
      <c r="CE1001" s="73"/>
      <c r="CF1001" s="73"/>
      <c r="CG1001" s="63">
        <f t="shared" si="245"/>
        <v>0</v>
      </c>
      <c r="CH1001" s="63">
        <f t="shared" si="246"/>
        <v>0</v>
      </c>
      <c r="CI1001" s="73"/>
      <c r="CJ1001" s="63">
        <f>IF(Taula1[[#This Row],[Tipus de contracte                                  (fer servir opcions de la llista desplegable)]]="Indefinit",1,0)</f>
        <v>0</v>
      </c>
      <c r="CK1001" s="63">
        <f>IF(Taula1[[#This Row],[Tipus de contracte                                  (fer servir opcions de la llista desplegable)]]="Temporal, igual o superior a 6 mesos",1,0)</f>
        <v>0</v>
      </c>
      <c r="CL1001" s="63">
        <f>IF(Taula1[[#This Row],[Tipus de contracte                                  (fer servir opcions de la llista desplegable)]]="Substitució per IT",1,0)</f>
        <v>0</v>
      </c>
      <c r="CM1001" s="73"/>
      <c r="CN1001" s="63">
        <f>IF(Taula1[[#This Row],[Relació llocs de treball]]&gt;=1,1,0)</f>
        <v>0</v>
      </c>
      <c r="CO1001" s="73"/>
      <c r="CP1001" s="63">
        <f>IF(Taula1[[#This Row],[Identitat de gènere                                                          (fer servir opcions de la llista desplegable)]]="Home",1,0)</f>
        <v>0</v>
      </c>
      <c r="CQ1001" s="63">
        <f>IF(Taula1[[#This Row],[Identitat de gènere                                                          (fer servir opcions de la llista desplegable)]]="Dona",1,0)</f>
        <v>0</v>
      </c>
      <c r="CR1001" s="63">
        <f>IF(Taula1[[#This Row],[Identitat de gènere                                                          (fer servir opcions de la llista desplegable)]]="No binari",1,0)</f>
        <v>0</v>
      </c>
      <c r="CS1001" s="73"/>
      <c r="CT1001" s="63">
        <f t="shared" si="240"/>
        <v>0</v>
      </c>
      <c r="CU1001" s="64">
        <f t="shared" si="247"/>
        <v>0</v>
      </c>
      <c r="CW1001" s="64">
        <f t="shared" si="248"/>
        <v>0</v>
      </c>
      <c r="CX1001" s="64">
        <f t="shared" si="249"/>
        <v>0</v>
      </c>
      <c r="CY1001" s="64">
        <f t="shared" si="250"/>
        <v>0</v>
      </c>
      <c r="CZ1001" s="64">
        <f t="shared" si="251"/>
        <v>0</v>
      </c>
      <c r="DB1001" s="64">
        <f t="shared" si="252"/>
        <v>0</v>
      </c>
      <c r="DC1001" s="64">
        <f t="shared" si="253"/>
        <v>0</v>
      </c>
      <c r="DD1001" s="64">
        <f t="shared" si="254"/>
        <v>0</v>
      </c>
      <c r="DE1001" s="64">
        <f t="shared" si="255"/>
        <v>0</v>
      </c>
    </row>
    <row r="1002" spans="2:109" x14ac:dyDescent="0.3">
      <c r="B1002" s="167"/>
      <c r="C1002" s="186"/>
      <c r="D1002" s="2"/>
      <c r="E1002" s="67"/>
      <c r="F1002" s="5"/>
      <c r="G1002" s="5"/>
      <c r="H1002" s="187"/>
      <c r="I1002" s="111" t="str">
        <f ca="1">IF(Taula1[[#This Row],[Data naixement (format dd/mm/aaaa)]]="","0",DATEDIF(Taula1[[#This Row],[Data naixement (format dd/mm/aaaa)]],TODAY(),"Y"))</f>
        <v>0</v>
      </c>
      <c r="J1002" s="6"/>
      <c r="K1002" s="6"/>
      <c r="L1002" s="6"/>
      <c r="M1002" s="6"/>
      <c r="N1002" s="56"/>
      <c r="O1002" s="56"/>
      <c r="P1002" s="56"/>
      <c r="Q1002" s="6"/>
      <c r="R1002" s="7"/>
      <c r="S1002" s="143">
        <f>Taula1[[#This Row],[Mesos naturals sencers treballats període justificat (01/01/2023 - 31/03/2023)]]</f>
        <v>0</v>
      </c>
      <c r="T1002" s="194">
        <f>Taula1[[#This Row],[Dies treballats període justificat (01/01/2023 - 31/03/2023)              no comptabilitzats com a mes natural sencer]]</f>
        <v>0</v>
      </c>
      <c r="U1002" s="12"/>
      <c r="V1002" s="7"/>
      <c r="W1002" s="188"/>
      <c r="X1002" s="188"/>
      <c r="Y1002" s="188"/>
      <c r="Z1002" s="188"/>
      <c r="AA1002" s="190"/>
      <c r="AB1002" s="143">
        <f>Taula1[[#This Row],[Grup justificat     (fer servir opcions de la llista desplegable)]]</f>
        <v>0</v>
      </c>
      <c r="AC1002" s="182"/>
      <c r="AD1002" s="39"/>
      <c r="AE1002" s="131">
        <f>ROUND((AF1002/100)*756*Taula1[[#This Row],[Mesos naturals sencers treballats període justificat (01/01/2023 - 31/03/2023)]],2)</f>
        <v>0</v>
      </c>
      <c r="AF1002" s="81">
        <f>Taula1[[#This Row],[% Jornada segons contracte
(no posar el símbol %) ]]-Taula1[[#This Row],[% Reducció salari per baix rendiment        (no posar el símbol %)]]</f>
        <v>0</v>
      </c>
      <c r="AG1002" s="131">
        <f>ROUND((AH1002/100)*24.8547945*Taula1[[#This Row],[Dies treballats període justificat (01/01/2023 - 31/03/2023)              no comptabilitzats com a mes natural sencer]],2)</f>
        <v>0</v>
      </c>
      <c r="AH1002" s="79">
        <f>Taula1[[#This Row],[% Jornada segons contracte
(no posar el símbol %) ]]-Taula1[[#This Row],[% Reducció salari per baix rendiment        (no posar el símbol %)]]</f>
        <v>0</v>
      </c>
      <c r="AI1002" s="131">
        <f t="shared" si="241"/>
        <v>0</v>
      </c>
      <c r="AJ1002" s="39"/>
      <c r="AK1002" s="131">
        <f>ROUND((AL1002/100)*756*Taula1[[#This Row],[Espai reservat Administració  (mesos)]],2)</f>
        <v>0</v>
      </c>
      <c r="AL1002" s="81">
        <f>Taula1[[#This Row],[% Jornada segons contracte
(no posar el símbol %) ]]-Taula1[[#This Row],[% Reducció salari per baix rendiment        (no posar el símbol %)]]</f>
        <v>0</v>
      </c>
      <c r="AM1002" s="131">
        <f>ROUND((AN1002/100)*24.8547945*Taula1[[#This Row],[Espai reservat Administració (dies)]],2)</f>
        <v>0</v>
      </c>
      <c r="AN1002" s="79">
        <f>Taula1[[#This Row],[% Jornada segons contracte
(no posar el símbol %) ]]-Taula1[[#This Row],[% Reducció salari per baix rendiment        (no posar el símbol %)]]</f>
        <v>0</v>
      </c>
      <c r="AO1002" s="131">
        <f t="shared" si="242"/>
        <v>0</v>
      </c>
      <c r="AP1002" s="87"/>
      <c r="AQ1002" s="137">
        <f>ROUND((AR1002/100)*693*Taula1[[#This Row],[Mesos naturals sencers treballats període justificat (01/01/2023 - 31/03/2023)]],2)</f>
        <v>0</v>
      </c>
      <c r="AR1002" s="90">
        <f>Taula1[[#This Row],[% Jornada segons contracte
(no posar el símbol %) ]]-Taula1[[#This Row],[% Reducció salari per baix rendiment        (no posar el símbol %)]]</f>
        <v>0</v>
      </c>
      <c r="AS1002" s="137">
        <f>ROUND((AT1002/100)*22.78356164*Taula1[[#This Row],[Dies treballats període justificat (01/01/2023 - 31/03/2023)              no comptabilitzats com a mes natural sencer]],2)</f>
        <v>0</v>
      </c>
      <c r="AT1002" s="90">
        <f>Taula1[[#This Row],[% Jornada segons contracte
(no posar el símbol %) ]]-Taula1[[#This Row],[% Reducció salari per baix rendiment        (no posar el símbol %)]]</f>
        <v>0</v>
      </c>
      <c r="AU1002" s="137">
        <f t="shared" si="243"/>
        <v>0</v>
      </c>
      <c r="AV1002" s="87"/>
      <c r="AW1002" s="136">
        <f>ROUND((AX1002/100)*693*Taula1[[#This Row],[Espai reservat Administració  (mesos)]],2)</f>
        <v>0</v>
      </c>
      <c r="AX1002" s="90">
        <f>Taula1[[#This Row],[% Jornada segons contracte
(no posar el símbol %) ]]-Taula1[[#This Row],[% Reducció salari per baix rendiment        (no posar el símbol %)]]</f>
        <v>0</v>
      </c>
      <c r="AY1002" s="131">
        <f>ROUND((AZ1002/100)*22.78356164*Taula1[[#This Row],[Espai reservat Administració (dies)]],2)</f>
        <v>0</v>
      </c>
      <c r="AZ1002" s="81">
        <f>Taula1[[#This Row],[% Jornada segons contracte
(no posar el símbol %) ]]-Taula1[[#This Row],[% Reducció salari per baix rendiment        (no posar el símbol %)]]</f>
        <v>0</v>
      </c>
      <c r="BA1002" s="82">
        <f t="shared" si="244"/>
        <v>0</v>
      </c>
      <c r="BB1002" s="41"/>
      <c r="BC1002" s="131">
        <f>IF(Taula1[[#This Row],[Grup justificat     (fer servir opcions de la llista desplegable)]]=1,AI1002,0)</f>
        <v>0</v>
      </c>
      <c r="BD1002" s="131">
        <f>IF(Taula1[[#This Row],[Grup justificat     (fer servir opcions de la llista desplegable)]]=2,AU1002,0)</f>
        <v>0</v>
      </c>
      <c r="BE1002" s="41"/>
      <c r="BF1002" s="131">
        <f>IF(Taula1[[#This Row],[Espai reservat Administració]]=1,AO1002,0)</f>
        <v>0</v>
      </c>
      <c r="BG1002" s="82">
        <f>IF(Taula1[[#This Row],[Espai reservat Administració]]=2,BA1002,0)</f>
        <v>0</v>
      </c>
      <c r="BH1002" s="41"/>
      <c r="BI1002" s="126">
        <f>IF(Taula1[[#This Row],[Grup justificat     (fer servir opcions de la llista desplegable)]]=1,1,0)</f>
        <v>0</v>
      </c>
      <c r="BJ1002" s="126">
        <f>IF(Taula1[[#This Row],[Espai reservat Administració]]=1,1,0)</f>
        <v>0</v>
      </c>
      <c r="BK1002" s="111"/>
      <c r="BL1002" s="126">
        <f>IF(Taula1[[#This Row],[Grup justificat     (fer servir opcions de la llista desplegable)]]=2,1,0)</f>
        <v>0</v>
      </c>
      <c r="BM1002" s="126">
        <f>IF(Taula1[[#This Row],[Espai reservat Administració]]=2,1,0)</f>
        <v>0</v>
      </c>
      <c r="BN1002" s="73"/>
      <c r="BO1002" s="73"/>
      <c r="BP1002" s="73"/>
      <c r="BQ1002" s="73"/>
      <c r="BR1002" s="73"/>
      <c r="BS1002" s="73"/>
      <c r="BT1002" s="73"/>
      <c r="BU1002" s="73"/>
      <c r="BV1002" s="73"/>
      <c r="BW1002" s="73"/>
      <c r="BX1002" s="73"/>
      <c r="BY1002" s="73"/>
      <c r="BZ1002" s="73"/>
      <c r="CA1002" s="73"/>
      <c r="CB1002" s="73"/>
      <c r="CC1002" s="73"/>
      <c r="CD1002" s="73"/>
      <c r="CE1002" s="73"/>
      <c r="CF1002" s="73"/>
      <c r="CG1002" s="63">
        <f t="shared" si="245"/>
        <v>0</v>
      </c>
      <c r="CH1002" s="63">
        <f t="shared" si="246"/>
        <v>0</v>
      </c>
      <c r="CI1002" s="73"/>
      <c r="CJ1002" s="63">
        <f>IF(Taula1[[#This Row],[Tipus de contracte                                  (fer servir opcions de la llista desplegable)]]="Indefinit",1,0)</f>
        <v>0</v>
      </c>
      <c r="CK1002" s="63">
        <f>IF(Taula1[[#This Row],[Tipus de contracte                                  (fer servir opcions de la llista desplegable)]]="Temporal, igual o superior a 6 mesos",1,0)</f>
        <v>0</v>
      </c>
      <c r="CL1002" s="63">
        <f>IF(Taula1[[#This Row],[Tipus de contracte                                  (fer servir opcions de la llista desplegable)]]="Substitució per IT",1,0)</f>
        <v>0</v>
      </c>
      <c r="CM1002" s="73"/>
      <c r="CN1002" s="63">
        <f>IF(Taula1[[#This Row],[Relació llocs de treball]]&gt;=1,1,0)</f>
        <v>0</v>
      </c>
      <c r="CO1002" s="73"/>
      <c r="CP1002" s="63">
        <f>IF(Taula1[[#This Row],[Identitat de gènere                                                          (fer servir opcions de la llista desplegable)]]="Home",1,0)</f>
        <v>0</v>
      </c>
      <c r="CQ1002" s="63">
        <f>IF(Taula1[[#This Row],[Identitat de gènere                                                          (fer servir opcions de la llista desplegable)]]="Dona",1,0)</f>
        <v>0</v>
      </c>
      <c r="CR1002" s="63">
        <f>IF(Taula1[[#This Row],[Identitat de gènere                                                          (fer servir opcions de la llista desplegable)]]="No binari",1,0)</f>
        <v>0</v>
      </c>
      <c r="CS1002" s="73"/>
      <c r="CT1002" s="63">
        <f t="shared" si="240"/>
        <v>0</v>
      </c>
      <c r="CU1002" s="64">
        <f t="shared" si="247"/>
        <v>0</v>
      </c>
      <c r="CW1002" s="64">
        <f t="shared" si="248"/>
        <v>0</v>
      </c>
      <c r="CX1002" s="64">
        <f t="shared" si="249"/>
        <v>0</v>
      </c>
      <c r="CY1002" s="64">
        <f t="shared" si="250"/>
        <v>0</v>
      </c>
      <c r="CZ1002" s="64">
        <f t="shared" si="251"/>
        <v>0</v>
      </c>
      <c r="DB1002" s="64">
        <f t="shared" si="252"/>
        <v>0</v>
      </c>
      <c r="DC1002" s="64">
        <f t="shared" si="253"/>
        <v>0</v>
      </c>
      <c r="DD1002" s="64">
        <f t="shared" si="254"/>
        <v>0</v>
      </c>
      <c r="DE1002" s="64">
        <f t="shared" si="255"/>
        <v>0</v>
      </c>
    </row>
    <row r="1003" spans="2:109" x14ac:dyDescent="0.3">
      <c r="B1003" s="167"/>
      <c r="C1003" s="186"/>
      <c r="D1003" s="2"/>
      <c r="E1003" s="67"/>
      <c r="F1003" s="5"/>
      <c r="G1003" s="5"/>
      <c r="H1003" s="187"/>
      <c r="I1003" s="111" t="str">
        <f ca="1">IF(Taula1[[#This Row],[Data naixement (format dd/mm/aaaa)]]="","0",DATEDIF(Taula1[[#This Row],[Data naixement (format dd/mm/aaaa)]],TODAY(),"Y"))</f>
        <v>0</v>
      </c>
      <c r="J1003" s="6"/>
      <c r="K1003" s="6"/>
      <c r="L1003" s="6"/>
      <c r="M1003" s="6"/>
      <c r="N1003" s="56"/>
      <c r="O1003" s="56"/>
      <c r="P1003" s="56"/>
      <c r="Q1003" s="6"/>
      <c r="R1003" s="7"/>
      <c r="S1003" s="143">
        <f>Taula1[[#This Row],[Mesos naturals sencers treballats període justificat (01/01/2023 - 31/03/2023)]]</f>
        <v>0</v>
      </c>
      <c r="T1003" s="194">
        <f>Taula1[[#This Row],[Dies treballats període justificat (01/01/2023 - 31/03/2023)              no comptabilitzats com a mes natural sencer]]</f>
        <v>0</v>
      </c>
      <c r="U1003" s="12"/>
      <c r="V1003" s="7"/>
      <c r="W1003" s="188"/>
      <c r="X1003" s="188"/>
      <c r="Y1003" s="188"/>
      <c r="Z1003" s="188"/>
      <c r="AA1003" s="190"/>
      <c r="AB1003" s="143">
        <f>Taula1[[#This Row],[Grup justificat     (fer servir opcions de la llista desplegable)]]</f>
        <v>0</v>
      </c>
      <c r="AC1003" s="182"/>
      <c r="AD1003" s="39"/>
      <c r="AE1003" s="131">
        <f>ROUND((AF1003/100)*756*Taula1[[#This Row],[Mesos naturals sencers treballats període justificat (01/01/2023 - 31/03/2023)]],2)</f>
        <v>0</v>
      </c>
      <c r="AF1003" s="81">
        <f>Taula1[[#This Row],[% Jornada segons contracte
(no posar el símbol %) ]]-Taula1[[#This Row],[% Reducció salari per baix rendiment        (no posar el símbol %)]]</f>
        <v>0</v>
      </c>
      <c r="AG1003" s="131">
        <f>ROUND((AH1003/100)*24.8547945*Taula1[[#This Row],[Dies treballats període justificat (01/01/2023 - 31/03/2023)              no comptabilitzats com a mes natural sencer]],2)</f>
        <v>0</v>
      </c>
      <c r="AH1003" s="79">
        <f>Taula1[[#This Row],[% Jornada segons contracte
(no posar el símbol %) ]]-Taula1[[#This Row],[% Reducció salari per baix rendiment        (no posar el símbol %)]]</f>
        <v>0</v>
      </c>
      <c r="AI1003" s="131">
        <f t="shared" si="241"/>
        <v>0</v>
      </c>
      <c r="AJ1003" s="39"/>
      <c r="AK1003" s="131">
        <f>ROUND((AL1003/100)*756*Taula1[[#This Row],[Espai reservat Administració  (mesos)]],2)</f>
        <v>0</v>
      </c>
      <c r="AL1003" s="81">
        <f>Taula1[[#This Row],[% Jornada segons contracte
(no posar el símbol %) ]]-Taula1[[#This Row],[% Reducció salari per baix rendiment        (no posar el símbol %)]]</f>
        <v>0</v>
      </c>
      <c r="AM1003" s="131">
        <f>ROUND((AN1003/100)*24.8547945*Taula1[[#This Row],[Espai reservat Administració (dies)]],2)</f>
        <v>0</v>
      </c>
      <c r="AN1003" s="79">
        <f>Taula1[[#This Row],[% Jornada segons contracte
(no posar el símbol %) ]]-Taula1[[#This Row],[% Reducció salari per baix rendiment        (no posar el símbol %)]]</f>
        <v>0</v>
      </c>
      <c r="AO1003" s="131">
        <f t="shared" si="242"/>
        <v>0</v>
      </c>
      <c r="AP1003" s="87"/>
      <c r="AQ1003" s="137">
        <f>ROUND((AR1003/100)*693*Taula1[[#This Row],[Mesos naturals sencers treballats període justificat (01/01/2023 - 31/03/2023)]],2)</f>
        <v>0</v>
      </c>
      <c r="AR1003" s="90">
        <f>Taula1[[#This Row],[% Jornada segons contracte
(no posar el símbol %) ]]-Taula1[[#This Row],[% Reducció salari per baix rendiment        (no posar el símbol %)]]</f>
        <v>0</v>
      </c>
      <c r="AS1003" s="137">
        <f>ROUND((AT1003/100)*22.78356164*Taula1[[#This Row],[Dies treballats període justificat (01/01/2023 - 31/03/2023)              no comptabilitzats com a mes natural sencer]],2)</f>
        <v>0</v>
      </c>
      <c r="AT1003" s="90">
        <f>Taula1[[#This Row],[% Jornada segons contracte
(no posar el símbol %) ]]-Taula1[[#This Row],[% Reducció salari per baix rendiment        (no posar el símbol %)]]</f>
        <v>0</v>
      </c>
      <c r="AU1003" s="137">
        <f t="shared" si="243"/>
        <v>0</v>
      </c>
      <c r="AV1003" s="87"/>
      <c r="AW1003" s="136">
        <f>ROUND((AX1003/100)*693*Taula1[[#This Row],[Espai reservat Administració  (mesos)]],2)</f>
        <v>0</v>
      </c>
      <c r="AX1003" s="90">
        <f>Taula1[[#This Row],[% Jornada segons contracte
(no posar el símbol %) ]]-Taula1[[#This Row],[% Reducció salari per baix rendiment        (no posar el símbol %)]]</f>
        <v>0</v>
      </c>
      <c r="AY1003" s="131">
        <f>ROUND((AZ1003/100)*22.78356164*Taula1[[#This Row],[Espai reservat Administració (dies)]],2)</f>
        <v>0</v>
      </c>
      <c r="AZ1003" s="81">
        <f>Taula1[[#This Row],[% Jornada segons contracte
(no posar el símbol %) ]]-Taula1[[#This Row],[% Reducció salari per baix rendiment        (no posar el símbol %)]]</f>
        <v>0</v>
      </c>
      <c r="BA1003" s="82">
        <f t="shared" si="244"/>
        <v>0</v>
      </c>
      <c r="BB1003" s="41"/>
      <c r="BC1003" s="131">
        <f>IF(Taula1[[#This Row],[Grup justificat     (fer servir opcions de la llista desplegable)]]=1,AI1003,0)</f>
        <v>0</v>
      </c>
      <c r="BD1003" s="131">
        <f>IF(Taula1[[#This Row],[Grup justificat     (fer servir opcions de la llista desplegable)]]=2,AU1003,0)</f>
        <v>0</v>
      </c>
      <c r="BE1003" s="41"/>
      <c r="BF1003" s="131">
        <f>IF(Taula1[[#This Row],[Espai reservat Administració]]=1,AO1003,0)</f>
        <v>0</v>
      </c>
      <c r="BG1003" s="82">
        <f>IF(Taula1[[#This Row],[Espai reservat Administració]]=2,BA1003,0)</f>
        <v>0</v>
      </c>
      <c r="BH1003" s="41"/>
      <c r="BI1003" s="126">
        <f>IF(Taula1[[#This Row],[Grup justificat     (fer servir opcions de la llista desplegable)]]=1,1,0)</f>
        <v>0</v>
      </c>
      <c r="BJ1003" s="126">
        <f>IF(Taula1[[#This Row],[Espai reservat Administració]]=1,1,0)</f>
        <v>0</v>
      </c>
      <c r="BK1003" s="111"/>
      <c r="BL1003" s="126">
        <f>IF(Taula1[[#This Row],[Grup justificat     (fer servir opcions de la llista desplegable)]]=2,1,0)</f>
        <v>0</v>
      </c>
      <c r="BM1003" s="126">
        <f>IF(Taula1[[#This Row],[Espai reservat Administració]]=2,1,0)</f>
        <v>0</v>
      </c>
      <c r="BN1003" s="73"/>
      <c r="BO1003" s="73"/>
      <c r="BP1003" s="73"/>
      <c r="BQ1003" s="73"/>
      <c r="BR1003" s="73"/>
      <c r="BS1003" s="73"/>
      <c r="BT1003" s="73"/>
      <c r="BU1003" s="73"/>
      <c r="BV1003" s="73"/>
      <c r="BW1003" s="73"/>
      <c r="BX1003" s="73"/>
      <c r="BY1003" s="73"/>
      <c r="BZ1003" s="73"/>
      <c r="CA1003" s="73"/>
      <c r="CB1003" s="73"/>
      <c r="CC1003" s="73"/>
      <c r="CD1003" s="73"/>
      <c r="CE1003" s="73"/>
      <c r="CF1003" s="73"/>
      <c r="CG1003" s="63">
        <f t="shared" si="245"/>
        <v>0</v>
      </c>
      <c r="CH1003" s="63">
        <f t="shared" si="246"/>
        <v>0</v>
      </c>
      <c r="CI1003" s="73"/>
      <c r="CJ1003" s="63">
        <f>IF(Taula1[[#This Row],[Tipus de contracte                                  (fer servir opcions de la llista desplegable)]]="Indefinit",1,0)</f>
        <v>0</v>
      </c>
      <c r="CK1003" s="63">
        <f>IF(Taula1[[#This Row],[Tipus de contracte                                  (fer servir opcions de la llista desplegable)]]="Temporal, igual o superior a 6 mesos",1,0)</f>
        <v>0</v>
      </c>
      <c r="CL1003" s="63">
        <f>IF(Taula1[[#This Row],[Tipus de contracte                                  (fer servir opcions de la llista desplegable)]]="Substitució per IT",1,0)</f>
        <v>0</v>
      </c>
      <c r="CM1003" s="73"/>
      <c r="CN1003" s="63">
        <f>IF(Taula1[[#This Row],[Relació llocs de treball]]&gt;=1,1,0)</f>
        <v>0</v>
      </c>
      <c r="CO1003" s="73"/>
      <c r="CP1003" s="63">
        <f>IF(Taula1[[#This Row],[Identitat de gènere                                                          (fer servir opcions de la llista desplegable)]]="Home",1,0)</f>
        <v>0</v>
      </c>
      <c r="CQ1003" s="63">
        <f>IF(Taula1[[#This Row],[Identitat de gènere                                                          (fer servir opcions de la llista desplegable)]]="Dona",1,0)</f>
        <v>0</v>
      </c>
      <c r="CR1003" s="63">
        <f>IF(Taula1[[#This Row],[Identitat de gènere                                                          (fer servir opcions de la llista desplegable)]]="No binari",1,0)</f>
        <v>0</v>
      </c>
      <c r="CS1003" s="73"/>
      <c r="CT1003" s="63">
        <f t="shared" si="240"/>
        <v>0</v>
      </c>
      <c r="CU1003" s="64">
        <f t="shared" si="247"/>
        <v>0</v>
      </c>
      <c r="CW1003" s="64">
        <f t="shared" si="248"/>
        <v>0</v>
      </c>
      <c r="CX1003" s="64">
        <f t="shared" si="249"/>
        <v>0</v>
      </c>
      <c r="CY1003" s="64">
        <f t="shared" si="250"/>
        <v>0</v>
      </c>
      <c r="CZ1003" s="64">
        <f t="shared" si="251"/>
        <v>0</v>
      </c>
      <c r="DB1003" s="64">
        <f t="shared" si="252"/>
        <v>0</v>
      </c>
      <c r="DC1003" s="64">
        <f t="shared" si="253"/>
        <v>0</v>
      </c>
      <c r="DD1003" s="64">
        <f t="shared" si="254"/>
        <v>0</v>
      </c>
      <c r="DE1003" s="64">
        <f t="shared" si="255"/>
        <v>0</v>
      </c>
    </row>
    <row r="1004" spans="2:109" x14ac:dyDescent="0.3">
      <c r="B1004" s="167"/>
      <c r="C1004" s="186"/>
      <c r="D1004" s="2"/>
      <c r="E1004" s="67"/>
      <c r="F1004" s="5"/>
      <c r="G1004" s="5"/>
      <c r="H1004" s="187"/>
      <c r="I1004" s="111" t="str">
        <f ca="1">IF(Taula1[[#This Row],[Data naixement (format dd/mm/aaaa)]]="","0",DATEDIF(Taula1[[#This Row],[Data naixement (format dd/mm/aaaa)]],TODAY(),"Y"))</f>
        <v>0</v>
      </c>
      <c r="J1004" s="6"/>
      <c r="K1004" s="6"/>
      <c r="L1004" s="6"/>
      <c r="M1004" s="6"/>
      <c r="N1004" s="56"/>
      <c r="O1004" s="56"/>
      <c r="P1004" s="56"/>
      <c r="Q1004" s="6"/>
      <c r="R1004" s="7"/>
      <c r="S1004" s="143">
        <f>Taula1[[#This Row],[Mesos naturals sencers treballats període justificat (01/01/2023 - 31/03/2023)]]</f>
        <v>0</v>
      </c>
      <c r="T1004" s="194">
        <f>Taula1[[#This Row],[Dies treballats període justificat (01/01/2023 - 31/03/2023)              no comptabilitzats com a mes natural sencer]]</f>
        <v>0</v>
      </c>
      <c r="U1004" s="12"/>
      <c r="V1004" s="7"/>
      <c r="W1004" s="188"/>
      <c r="X1004" s="188"/>
      <c r="Y1004" s="188"/>
      <c r="Z1004" s="188"/>
      <c r="AA1004" s="190"/>
      <c r="AB1004" s="143">
        <f>Taula1[[#This Row],[Grup justificat     (fer servir opcions de la llista desplegable)]]</f>
        <v>0</v>
      </c>
      <c r="AC1004" s="182"/>
      <c r="AD1004" s="39"/>
      <c r="AE1004" s="131">
        <f>ROUND((AF1004/100)*756*Taula1[[#This Row],[Mesos naturals sencers treballats període justificat (01/01/2023 - 31/03/2023)]],2)</f>
        <v>0</v>
      </c>
      <c r="AF1004" s="81">
        <f>Taula1[[#This Row],[% Jornada segons contracte
(no posar el símbol %) ]]-Taula1[[#This Row],[% Reducció salari per baix rendiment        (no posar el símbol %)]]</f>
        <v>0</v>
      </c>
      <c r="AG1004" s="131">
        <f>ROUND((AH1004/100)*24.8547945*Taula1[[#This Row],[Dies treballats període justificat (01/01/2023 - 31/03/2023)              no comptabilitzats com a mes natural sencer]],2)</f>
        <v>0</v>
      </c>
      <c r="AH1004" s="79">
        <f>Taula1[[#This Row],[% Jornada segons contracte
(no posar el símbol %) ]]-Taula1[[#This Row],[% Reducció salari per baix rendiment        (no posar el símbol %)]]</f>
        <v>0</v>
      </c>
      <c r="AI1004" s="131">
        <f t="shared" si="241"/>
        <v>0</v>
      </c>
      <c r="AJ1004" s="39"/>
      <c r="AK1004" s="131">
        <f>ROUND((AL1004/100)*756*Taula1[[#This Row],[Espai reservat Administració  (mesos)]],2)</f>
        <v>0</v>
      </c>
      <c r="AL1004" s="81">
        <f>Taula1[[#This Row],[% Jornada segons contracte
(no posar el símbol %) ]]-Taula1[[#This Row],[% Reducció salari per baix rendiment        (no posar el símbol %)]]</f>
        <v>0</v>
      </c>
      <c r="AM1004" s="131">
        <f>ROUND((AN1004/100)*24.8547945*Taula1[[#This Row],[Espai reservat Administració (dies)]],2)</f>
        <v>0</v>
      </c>
      <c r="AN1004" s="79">
        <f>Taula1[[#This Row],[% Jornada segons contracte
(no posar el símbol %) ]]-Taula1[[#This Row],[% Reducció salari per baix rendiment        (no posar el símbol %)]]</f>
        <v>0</v>
      </c>
      <c r="AO1004" s="131">
        <f t="shared" si="242"/>
        <v>0</v>
      </c>
      <c r="AP1004" s="87"/>
      <c r="AQ1004" s="137">
        <f>ROUND((AR1004/100)*693*Taula1[[#This Row],[Mesos naturals sencers treballats període justificat (01/01/2023 - 31/03/2023)]],2)</f>
        <v>0</v>
      </c>
      <c r="AR1004" s="90">
        <f>Taula1[[#This Row],[% Jornada segons contracte
(no posar el símbol %) ]]-Taula1[[#This Row],[% Reducció salari per baix rendiment        (no posar el símbol %)]]</f>
        <v>0</v>
      </c>
      <c r="AS1004" s="137">
        <f>ROUND((AT1004/100)*22.78356164*Taula1[[#This Row],[Dies treballats període justificat (01/01/2023 - 31/03/2023)              no comptabilitzats com a mes natural sencer]],2)</f>
        <v>0</v>
      </c>
      <c r="AT1004" s="90">
        <f>Taula1[[#This Row],[% Jornada segons contracte
(no posar el símbol %) ]]-Taula1[[#This Row],[% Reducció salari per baix rendiment        (no posar el símbol %)]]</f>
        <v>0</v>
      </c>
      <c r="AU1004" s="137">
        <f t="shared" si="243"/>
        <v>0</v>
      </c>
      <c r="AV1004" s="87"/>
      <c r="AW1004" s="136">
        <f>ROUND((AX1004/100)*693*Taula1[[#This Row],[Espai reservat Administració  (mesos)]],2)</f>
        <v>0</v>
      </c>
      <c r="AX1004" s="90">
        <f>Taula1[[#This Row],[% Jornada segons contracte
(no posar el símbol %) ]]-Taula1[[#This Row],[% Reducció salari per baix rendiment        (no posar el símbol %)]]</f>
        <v>0</v>
      </c>
      <c r="AY1004" s="131">
        <f>ROUND((AZ1004/100)*22.78356164*Taula1[[#This Row],[Espai reservat Administració (dies)]],2)</f>
        <v>0</v>
      </c>
      <c r="AZ1004" s="81">
        <f>Taula1[[#This Row],[% Jornada segons contracte
(no posar el símbol %) ]]-Taula1[[#This Row],[% Reducció salari per baix rendiment        (no posar el símbol %)]]</f>
        <v>0</v>
      </c>
      <c r="BA1004" s="82">
        <f t="shared" si="244"/>
        <v>0</v>
      </c>
      <c r="BB1004" s="41"/>
      <c r="BC1004" s="131">
        <f>IF(Taula1[[#This Row],[Grup justificat     (fer servir opcions de la llista desplegable)]]=1,AI1004,0)</f>
        <v>0</v>
      </c>
      <c r="BD1004" s="131">
        <f>IF(Taula1[[#This Row],[Grup justificat     (fer servir opcions de la llista desplegable)]]=2,AU1004,0)</f>
        <v>0</v>
      </c>
      <c r="BE1004" s="41"/>
      <c r="BF1004" s="131">
        <f>IF(Taula1[[#This Row],[Espai reservat Administració]]=1,AO1004,0)</f>
        <v>0</v>
      </c>
      <c r="BG1004" s="82">
        <f>IF(Taula1[[#This Row],[Espai reservat Administració]]=2,BA1004,0)</f>
        <v>0</v>
      </c>
      <c r="BH1004" s="41"/>
      <c r="BI1004" s="126">
        <f>IF(Taula1[[#This Row],[Grup justificat     (fer servir opcions de la llista desplegable)]]=1,1,0)</f>
        <v>0</v>
      </c>
      <c r="BJ1004" s="126">
        <f>IF(Taula1[[#This Row],[Espai reservat Administració]]=1,1,0)</f>
        <v>0</v>
      </c>
      <c r="BK1004" s="111"/>
      <c r="BL1004" s="126">
        <f>IF(Taula1[[#This Row],[Grup justificat     (fer servir opcions de la llista desplegable)]]=2,1,0)</f>
        <v>0</v>
      </c>
      <c r="BM1004" s="126">
        <f>IF(Taula1[[#This Row],[Espai reservat Administració]]=2,1,0)</f>
        <v>0</v>
      </c>
      <c r="BN1004" s="73"/>
      <c r="BO1004" s="73"/>
      <c r="BP1004" s="73"/>
      <c r="BQ1004" s="73"/>
      <c r="BR1004" s="73"/>
      <c r="BS1004" s="73"/>
      <c r="BT1004" s="73"/>
      <c r="BU1004" s="73"/>
      <c r="BV1004" s="73"/>
      <c r="BW1004" s="73"/>
      <c r="BX1004" s="73"/>
      <c r="BY1004" s="73"/>
      <c r="BZ1004" s="73"/>
      <c r="CA1004" s="73"/>
      <c r="CB1004" s="73"/>
      <c r="CC1004" s="73"/>
      <c r="CD1004" s="73"/>
      <c r="CE1004" s="73"/>
      <c r="CF1004" s="73"/>
      <c r="CG1004" s="63">
        <f t="shared" si="245"/>
        <v>0</v>
      </c>
      <c r="CH1004" s="63">
        <f t="shared" si="246"/>
        <v>0</v>
      </c>
      <c r="CI1004" s="73"/>
      <c r="CJ1004" s="63">
        <f>IF(Taula1[[#This Row],[Tipus de contracte                                  (fer servir opcions de la llista desplegable)]]="Indefinit",1,0)</f>
        <v>0</v>
      </c>
      <c r="CK1004" s="63">
        <f>IF(Taula1[[#This Row],[Tipus de contracte                                  (fer servir opcions de la llista desplegable)]]="Temporal, igual o superior a 6 mesos",1,0)</f>
        <v>0</v>
      </c>
      <c r="CL1004" s="63">
        <f>IF(Taula1[[#This Row],[Tipus de contracte                                  (fer servir opcions de la llista desplegable)]]="Substitució per IT",1,0)</f>
        <v>0</v>
      </c>
      <c r="CM1004" s="73"/>
      <c r="CN1004" s="63">
        <f>IF(Taula1[[#This Row],[Relació llocs de treball]]&gt;=1,1,0)</f>
        <v>0</v>
      </c>
      <c r="CO1004" s="73"/>
      <c r="CP1004" s="63">
        <f>IF(Taula1[[#This Row],[Identitat de gènere                                                          (fer servir opcions de la llista desplegable)]]="Home",1,0)</f>
        <v>0</v>
      </c>
      <c r="CQ1004" s="63">
        <f>IF(Taula1[[#This Row],[Identitat de gènere                                                          (fer servir opcions de la llista desplegable)]]="Dona",1,0)</f>
        <v>0</v>
      </c>
      <c r="CR1004" s="63">
        <f>IF(Taula1[[#This Row],[Identitat de gènere                                                          (fer servir opcions de la llista desplegable)]]="No binari",1,0)</f>
        <v>0</v>
      </c>
      <c r="CS1004" s="73"/>
      <c r="CT1004" s="63">
        <f t="shared" si="240"/>
        <v>0</v>
      </c>
      <c r="CU1004" s="64">
        <f t="shared" si="247"/>
        <v>0</v>
      </c>
      <c r="CW1004" s="64">
        <f t="shared" si="248"/>
        <v>0</v>
      </c>
      <c r="CX1004" s="64">
        <f t="shared" si="249"/>
        <v>0</v>
      </c>
      <c r="CY1004" s="64">
        <f t="shared" si="250"/>
        <v>0</v>
      </c>
      <c r="CZ1004" s="64">
        <f t="shared" si="251"/>
        <v>0</v>
      </c>
      <c r="DB1004" s="64">
        <f t="shared" si="252"/>
        <v>0</v>
      </c>
      <c r="DC1004" s="64">
        <f t="shared" si="253"/>
        <v>0</v>
      </c>
      <c r="DD1004" s="64">
        <f t="shared" si="254"/>
        <v>0</v>
      </c>
      <c r="DE1004" s="64">
        <f t="shared" si="255"/>
        <v>0</v>
      </c>
    </row>
    <row r="1005" spans="2:109" x14ac:dyDescent="0.3">
      <c r="B1005" s="167"/>
      <c r="C1005" s="186"/>
      <c r="D1005" s="2"/>
      <c r="E1005" s="67"/>
      <c r="F1005" s="5"/>
      <c r="G1005" s="5"/>
      <c r="H1005" s="187"/>
      <c r="I1005" s="111" t="str">
        <f ca="1">IF(Taula1[[#This Row],[Data naixement (format dd/mm/aaaa)]]="","0",DATEDIF(Taula1[[#This Row],[Data naixement (format dd/mm/aaaa)]],TODAY(),"Y"))</f>
        <v>0</v>
      </c>
      <c r="J1005" s="6"/>
      <c r="K1005" s="6"/>
      <c r="L1005" s="6"/>
      <c r="M1005" s="6"/>
      <c r="N1005" s="56"/>
      <c r="O1005" s="56"/>
      <c r="P1005" s="56"/>
      <c r="Q1005" s="6"/>
      <c r="R1005" s="7"/>
      <c r="S1005" s="143">
        <f>Taula1[[#This Row],[Mesos naturals sencers treballats període justificat (01/01/2023 - 31/03/2023)]]</f>
        <v>0</v>
      </c>
      <c r="T1005" s="194">
        <f>Taula1[[#This Row],[Dies treballats període justificat (01/01/2023 - 31/03/2023)              no comptabilitzats com a mes natural sencer]]</f>
        <v>0</v>
      </c>
      <c r="U1005" s="12"/>
      <c r="V1005" s="7"/>
      <c r="W1005" s="188"/>
      <c r="X1005" s="188"/>
      <c r="Y1005" s="188"/>
      <c r="Z1005" s="188"/>
      <c r="AA1005" s="190"/>
      <c r="AB1005" s="143">
        <f>Taula1[[#This Row],[Grup justificat     (fer servir opcions de la llista desplegable)]]</f>
        <v>0</v>
      </c>
      <c r="AC1005" s="182"/>
      <c r="AD1005" s="39"/>
      <c r="AE1005" s="131">
        <f>ROUND((AF1005/100)*756*Taula1[[#This Row],[Mesos naturals sencers treballats període justificat (01/01/2023 - 31/03/2023)]],2)</f>
        <v>0</v>
      </c>
      <c r="AF1005" s="81">
        <f>Taula1[[#This Row],[% Jornada segons contracte
(no posar el símbol %) ]]-Taula1[[#This Row],[% Reducció salari per baix rendiment        (no posar el símbol %)]]</f>
        <v>0</v>
      </c>
      <c r="AG1005" s="131">
        <f>ROUND((AH1005/100)*24.8547945*Taula1[[#This Row],[Dies treballats període justificat (01/01/2023 - 31/03/2023)              no comptabilitzats com a mes natural sencer]],2)</f>
        <v>0</v>
      </c>
      <c r="AH1005" s="79">
        <f>Taula1[[#This Row],[% Jornada segons contracte
(no posar el símbol %) ]]-Taula1[[#This Row],[% Reducció salari per baix rendiment        (no posar el símbol %)]]</f>
        <v>0</v>
      </c>
      <c r="AI1005" s="131">
        <f t="shared" si="241"/>
        <v>0</v>
      </c>
      <c r="AJ1005" s="39"/>
      <c r="AK1005" s="131">
        <f>ROUND((AL1005/100)*756*Taula1[[#This Row],[Espai reservat Administració  (mesos)]],2)</f>
        <v>0</v>
      </c>
      <c r="AL1005" s="81">
        <f>Taula1[[#This Row],[% Jornada segons contracte
(no posar el símbol %) ]]-Taula1[[#This Row],[% Reducció salari per baix rendiment        (no posar el símbol %)]]</f>
        <v>0</v>
      </c>
      <c r="AM1005" s="131">
        <f>ROUND((AN1005/100)*24.8547945*Taula1[[#This Row],[Espai reservat Administració (dies)]],2)</f>
        <v>0</v>
      </c>
      <c r="AN1005" s="79">
        <f>Taula1[[#This Row],[% Jornada segons contracte
(no posar el símbol %) ]]-Taula1[[#This Row],[% Reducció salari per baix rendiment        (no posar el símbol %)]]</f>
        <v>0</v>
      </c>
      <c r="AO1005" s="131">
        <f t="shared" si="242"/>
        <v>0</v>
      </c>
      <c r="AP1005" s="87"/>
      <c r="AQ1005" s="137">
        <f>ROUND((AR1005/100)*693*Taula1[[#This Row],[Mesos naturals sencers treballats període justificat (01/01/2023 - 31/03/2023)]],2)</f>
        <v>0</v>
      </c>
      <c r="AR1005" s="90">
        <f>Taula1[[#This Row],[% Jornada segons contracte
(no posar el símbol %) ]]-Taula1[[#This Row],[% Reducció salari per baix rendiment        (no posar el símbol %)]]</f>
        <v>0</v>
      </c>
      <c r="AS1005" s="137">
        <f>ROUND((AT1005/100)*22.78356164*Taula1[[#This Row],[Dies treballats període justificat (01/01/2023 - 31/03/2023)              no comptabilitzats com a mes natural sencer]],2)</f>
        <v>0</v>
      </c>
      <c r="AT1005" s="90">
        <f>Taula1[[#This Row],[% Jornada segons contracte
(no posar el símbol %) ]]-Taula1[[#This Row],[% Reducció salari per baix rendiment        (no posar el símbol %)]]</f>
        <v>0</v>
      </c>
      <c r="AU1005" s="137">
        <f t="shared" si="243"/>
        <v>0</v>
      </c>
      <c r="AV1005" s="87"/>
      <c r="AW1005" s="136">
        <f>ROUND((AX1005/100)*693*Taula1[[#This Row],[Espai reservat Administració  (mesos)]],2)</f>
        <v>0</v>
      </c>
      <c r="AX1005" s="90">
        <f>Taula1[[#This Row],[% Jornada segons contracte
(no posar el símbol %) ]]-Taula1[[#This Row],[% Reducció salari per baix rendiment        (no posar el símbol %)]]</f>
        <v>0</v>
      </c>
      <c r="AY1005" s="131">
        <f>ROUND((AZ1005/100)*22.78356164*Taula1[[#This Row],[Espai reservat Administració (dies)]],2)</f>
        <v>0</v>
      </c>
      <c r="AZ1005" s="81">
        <f>Taula1[[#This Row],[% Jornada segons contracte
(no posar el símbol %) ]]-Taula1[[#This Row],[% Reducció salari per baix rendiment        (no posar el símbol %)]]</f>
        <v>0</v>
      </c>
      <c r="BA1005" s="82">
        <f t="shared" si="244"/>
        <v>0</v>
      </c>
      <c r="BB1005" s="41"/>
      <c r="BC1005" s="131">
        <f>IF(Taula1[[#This Row],[Grup justificat     (fer servir opcions de la llista desplegable)]]=1,AI1005,0)</f>
        <v>0</v>
      </c>
      <c r="BD1005" s="131">
        <f>IF(Taula1[[#This Row],[Grup justificat     (fer servir opcions de la llista desplegable)]]=2,AU1005,0)</f>
        <v>0</v>
      </c>
      <c r="BE1005" s="41"/>
      <c r="BF1005" s="131">
        <f>IF(Taula1[[#This Row],[Espai reservat Administració]]=1,AO1005,0)</f>
        <v>0</v>
      </c>
      <c r="BG1005" s="82">
        <f>IF(Taula1[[#This Row],[Espai reservat Administració]]=2,BA1005,0)</f>
        <v>0</v>
      </c>
      <c r="BH1005" s="41"/>
      <c r="BI1005" s="126">
        <f>IF(Taula1[[#This Row],[Grup justificat     (fer servir opcions de la llista desplegable)]]=1,1,0)</f>
        <v>0</v>
      </c>
      <c r="BJ1005" s="126">
        <f>IF(Taula1[[#This Row],[Espai reservat Administració]]=1,1,0)</f>
        <v>0</v>
      </c>
      <c r="BK1005" s="111"/>
      <c r="BL1005" s="126">
        <f>IF(Taula1[[#This Row],[Grup justificat     (fer servir opcions de la llista desplegable)]]=2,1,0)</f>
        <v>0</v>
      </c>
      <c r="BM1005" s="126">
        <f>IF(Taula1[[#This Row],[Espai reservat Administració]]=2,1,0)</f>
        <v>0</v>
      </c>
      <c r="BN1005" s="73"/>
      <c r="BO1005" s="73"/>
      <c r="BP1005" s="73"/>
      <c r="BQ1005" s="73"/>
      <c r="BR1005" s="73"/>
      <c r="BS1005" s="73"/>
      <c r="BT1005" s="73"/>
      <c r="BU1005" s="73"/>
      <c r="BV1005" s="73"/>
      <c r="BW1005" s="73"/>
      <c r="BX1005" s="73"/>
      <c r="BY1005" s="73"/>
      <c r="BZ1005" s="73"/>
      <c r="CA1005" s="73"/>
      <c r="CB1005" s="73"/>
      <c r="CC1005" s="73"/>
      <c r="CD1005" s="73"/>
      <c r="CE1005" s="73"/>
      <c r="CF1005" s="73"/>
      <c r="CG1005" s="63">
        <f t="shared" si="245"/>
        <v>0</v>
      </c>
      <c r="CH1005" s="63">
        <f t="shared" si="246"/>
        <v>0</v>
      </c>
      <c r="CI1005" s="73"/>
      <c r="CJ1005" s="63">
        <f>IF(Taula1[[#This Row],[Tipus de contracte                                  (fer servir opcions de la llista desplegable)]]="Indefinit",1,0)</f>
        <v>0</v>
      </c>
      <c r="CK1005" s="63">
        <f>IF(Taula1[[#This Row],[Tipus de contracte                                  (fer servir opcions de la llista desplegable)]]="Temporal, igual o superior a 6 mesos",1,0)</f>
        <v>0</v>
      </c>
      <c r="CL1005" s="63">
        <f>IF(Taula1[[#This Row],[Tipus de contracte                                  (fer servir opcions de la llista desplegable)]]="Substitució per IT",1,0)</f>
        <v>0</v>
      </c>
      <c r="CM1005" s="73"/>
      <c r="CN1005" s="63">
        <f>IF(Taula1[[#This Row],[Relació llocs de treball]]&gt;=1,1,0)</f>
        <v>0</v>
      </c>
      <c r="CO1005" s="73"/>
      <c r="CP1005" s="63">
        <f>IF(Taula1[[#This Row],[Identitat de gènere                                                          (fer servir opcions de la llista desplegable)]]="Home",1,0)</f>
        <v>0</v>
      </c>
      <c r="CQ1005" s="63">
        <f>IF(Taula1[[#This Row],[Identitat de gènere                                                          (fer servir opcions de la llista desplegable)]]="Dona",1,0)</f>
        <v>0</v>
      </c>
      <c r="CR1005" s="63">
        <f>IF(Taula1[[#This Row],[Identitat de gènere                                                          (fer servir opcions de la llista desplegable)]]="No binari",1,0)</f>
        <v>0</v>
      </c>
      <c r="CS1005" s="73"/>
      <c r="CT1005" s="63">
        <f t="shared" si="240"/>
        <v>0</v>
      </c>
      <c r="CU1005" s="64">
        <f t="shared" si="247"/>
        <v>0</v>
      </c>
      <c r="CW1005" s="64">
        <f t="shared" si="248"/>
        <v>0</v>
      </c>
      <c r="CX1005" s="64">
        <f t="shared" si="249"/>
        <v>0</v>
      </c>
      <c r="CY1005" s="64">
        <f t="shared" si="250"/>
        <v>0</v>
      </c>
      <c r="CZ1005" s="64">
        <f t="shared" si="251"/>
        <v>0</v>
      </c>
      <c r="DB1005" s="64">
        <f t="shared" si="252"/>
        <v>0</v>
      </c>
      <c r="DC1005" s="64">
        <f t="shared" si="253"/>
        <v>0</v>
      </c>
      <c r="DD1005" s="64">
        <f t="shared" si="254"/>
        <v>0</v>
      </c>
      <c r="DE1005" s="64">
        <f t="shared" si="255"/>
        <v>0</v>
      </c>
    </row>
    <row r="1006" spans="2:109" x14ac:dyDescent="0.3">
      <c r="B1006" s="167"/>
      <c r="C1006" s="186"/>
      <c r="D1006" s="2"/>
      <c r="E1006" s="67"/>
      <c r="F1006" s="5"/>
      <c r="G1006" s="5"/>
      <c r="H1006" s="187"/>
      <c r="I1006" s="111" t="str">
        <f ca="1">IF(Taula1[[#This Row],[Data naixement (format dd/mm/aaaa)]]="","0",DATEDIF(Taula1[[#This Row],[Data naixement (format dd/mm/aaaa)]],TODAY(),"Y"))</f>
        <v>0</v>
      </c>
      <c r="J1006" s="6"/>
      <c r="K1006" s="6"/>
      <c r="L1006" s="6"/>
      <c r="M1006" s="6"/>
      <c r="N1006" s="56"/>
      <c r="O1006" s="56"/>
      <c r="P1006" s="56"/>
      <c r="Q1006" s="6"/>
      <c r="R1006" s="7"/>
      <c r="S1006" s="143">
        <f>Taula1[[#This Row],[Mesos naturals sencers treballats període justificat (01/01/2023 - 31/03/2023)]]</f>
        <v>0</v>
      </c>
      <c r="T1006" s="194">
        <f>Taula1[[#This Row],[Dies treballats període justificat (01/01/2023 - 31/03/2023)              no comptabilitzats com a mes natural sencer]]</f>
        <v>0</v>
      </c>
      <c r="U1006" s="12"/>
      <c r="V1006" s="7"/>
      <c r="W1006" s="188"/>
      <c r="X1006" s="188"/>
      <c r="Y1006" s="188"/>
      <c r="Z1006" s="188"/>
      <c r="AA1006" s="190"/>
      <c r="AB1006" s="143">
        <f>Taula1[[#This Row],[Grup justificat     (fer servir opcions de la llista desplegable)]]</f>
        <v>0</v>
      </c>
      <c r="AC1006" s="182"/>
      <c r="AD1006" s="39"/>
      <c r="AE1006" s="131">
        <f>ROUND((AF1006/100)*756*Taula1[[#This Row],[Mesos naturals sencers treballats període justificat (01/01/2023 - 31/03/2023)]],2)</f>
        <v>0</v>
      </c>
      <c r="AF1006" s="81">
        <f>Taula1[[#This Row],[% Jornada segons contracte
(no posar el símbol %) ]]-Taula1[[#This Row],[% Reducció salari per baix rendiment        (no posar el símbol %)]]</f>
        <v>0</v>
      </c>
      <c r="AG1006" s="131">
        <f>ROUND((AH1006/100)*24.8547945*Taula1[[#This Row],[Dies treballats període justificat (01/01/2023 - 31/03/2023)              no comptabilitzats com a mes natural sencer]],2)</f>
        <v>0</v>
      </c>
      <c r="AH1006" s="79">
        <f>Taula1[[#This Row],[% Jornada segons contracte
(no posar el símbol %) ]]-Taula1[[#This Row],[% Reducció salari per baix rendiment        (no posar el símbol %)]]</f>
        <v>0</v>
      </c>
      <c r="AI1006" s="131">
        <f t="shared" si="241"/>
        <v>0</v>
      </c>
      <c r="AJ1006" s="39"/>
      <c r="AK1006" s="131">
        <f>ROUND((AL1006/100)*756*Taula1[[#This Row],[Espai reservat Administració  (mesos)]],2)</f>
        <v>0</v>
      </c>
      <c r="AL1006" s="81">
        <f>Taula1[[#This Row],[% Jornada segons contracte
(no posar el símbol %) ]]-Taula1[[#This Row],[% Reducció salari per baix rendiment        (no posar el símbol %)]]</f>
        <v>0</v>
      </c>
      <c r="AM1006" s="131">
        <f>ROUND((AN1006/100)*24.8547945*Taula1[[#This Row],[Espai reservat Administració (dies)]],2)</f>
        <v>0</v>
      </c>
      <c r="AN1006" s="79">
        <f>Taula1[[#This Row],[% Jornada segons contracte
(no posar el símbol %) ]]-Taula1[[#This Row],[% Reducció salari per baix rendiment        (no posar el símbol %)]]</f>
        <v>0</v>
      </c>
      <c r="AO1006" s="131">
        <f t="shared" si="242"/>
        <v>0</v>
      </c>
      <c r="AP1006" s="87"/>
      <c r="AQ1006" s="137">
        <f>ROUND((AR1006/100)*693*Taula1[[#This Row],[Mesos naturals sencers treballats període justificat (01/01/2023 - 31/03/2023)]],2)</f>
        <v>0</v>
      </c>
      <c r="AR1006" s="90">
        <f>Taula1[[#This Row],[% Jornada segons contracte
(no posar el símbol %) ]]-Taula1[[#This Row],[% Reducció salari per baix rendiment        (no posar el símbol %)]]</f>
        <v>0</v>
      </c>
      <c r="AS1006" s="137">
        <f>ROUND((AT1006/100)*22.78356164*Taula1[[#This Row],[Dies treballats període justificat (01/01/2023 - 31/03/2023)              no comptabilitzats com a mes natural sencer]],2)</f>
        <v>0</v>
      </c>
      <c r="AT1006" s="90">
        <f>Taula1[[#This Row],[% Jornada segons contracte
(no posar el símbol %) ]]-Taula1[[#This Row],[% Reducció salari per baix rendiment        (no posar el símbol %)]]</f>
        <v>0</v>
      </c>
      <c r="AU1006" s="137">
        <f t="shared" si="243"/>
        <v>0</v>
      </c>
      <c r="AV1006" s="87"/>
      <c r="AW1006" s="136">
        <f>ROUND((AX1006/100)*693*Taula1[[#This Row],[Espai reservat Administració  (mesos)]],2)</f>
        <v>0</v>
      </c>
      <c r="AX1006" s="90">
        <f>Taula1[[#This Row],[% Jornada segons contracte
(no posar el símbol %) ]]-Taula1[[#This Row],[% Reducció salari per baix rendiment        (no posar el símbol %)]]</f>
        <v>0</v>
      </c>
      <c r="AY1006" s="131">
        <f>ROUND((AZ1006/100)*22.78356164*Taula1[[#This Row],[Espai reservat Administració (dies)]],2)</f>
        <v>0</v>
      </c>
      <c r="AZ1006" s="81">
        <f>Taula1[[#This Row],[% Jornada segons contracte
(no posar el símbol %) ]]-Taula1[[#This Row],[% Reducció salari per baix rendiment        (no posar el símbol %)]]</f>
        <v>0</v>
      </c>
      <c r="BA1006" s="82">
        <f t="shared" si="244"/>
        <v>0</v>
      </c>
      <c r="BB1006" s="41"/>
      <c r="BC1006" s="131">
        <f>IF(Taula1[[#This Row],[Grup justificat     (fer servir opcions de la llista desplegable)]]=1,AI1006,0)</f>
        <v>0</v>
      </c>
      <c r="BD1006" s="131">
        <f>IF(Taula1[[#This Row],[Grup justificat     (fer servir opcions de la llista desplegable)]]=2,AU1006,0)</f>
        <v>0</v>
      </c>
      <c r="BE1006" s="41"/>
      <c r="BF1006" s="131">
        <f>IF(Taula1[[#This Row],[Espai reservat Administració]]=1,AO1006,0)</f>
        <v>0</v>
      </c>
      <c r="BG1006" s="82">
        <f>IF(Taula1[[#This Row],[Espai reservat Administració]]=2,BA1006,0)</f>
        <v>0</v>
      </c>
      <c r="BH1006" s="41"/>
      <c r="BI1006" s="126">
        <f>IF(Taula1[[#This Row],[Grup justificat     (fer servir opcions de la llista desplegable)]]=1,1,0)</f>
        <v>0</v>
      </c>
      <c r="BJ1006" s="126">
        <f>IF(Taula1[[#This Row],[Espai reservat Administració]]=1,1,0)</f>
        <v>0</v>
      </c>
      <c r="BK1006" s="111"/>
      <c r="BL1006" s="126">
        <f>IF(Taula1[[#This Row],[Grup justificat     (fer servir opcions de la llista desplegable)]]=2,1,0)</f>
        <v>0</v>
      </c>
      <c r="BM1006" s="126">
        <f>IF(Taula1[[#This Row],[Espai reservat Administració]]=2,1,0)</f>
        <v>0</v>
      </c>
      <c r="BN1006" s="73"/>
      <c r="BO1006" s="73"/>
      <c r="BP1006" s="73"/>
      <c r="BQ1006" s="73"/>
      <c r="BR1006" s="73"/>
      <c r="BS1006" s="73"/>
      <c r="BT1006" s="73"/>
      <c r="BU1006" s="73"/>
      <c r="BV1006" s="73"/>
      <c r="BW1006" s="73"/>
      <c r="BX1006" s="73"/>
      <c r="BY1006" s="73"/>
      <c r="BZ1006" s="73"/>
      <c r="CA1006" s="73"/>
      <c r="CB1006" s="73"/>
      <c r="CC1006" s="73"/>
      <c r="CD1006" s="73"/>
      <c r="CE1006" s="73"/>
      <c r="CF1006" s="73"/>
      <c r="CG1006" s="63">
        <f t="shared" si="245"/>
        <v>0</v>
      </c>
      <c r="CH1006" s="63">
        <f t="shared" si="246"/>
        <v>0</v>
      </c>
      <c r="CI1006" s="73"/>
      <c r="CJ1006" s="63">
        <f>IF(Taula1[[#This Row],[Tipus de contracte                                  (fer servir opcions de la llista desplegable)]]="Indefinit",1,0)</f>
        <v>0</v>
      </c>
      <c r="CK1006" s="63">
        <f>IF(Taula1[[#This Row],[Tipus de contracte                                  (fer servir opcions de la llista desplegable)]]="Temporal, igual o superior a 6 mesos",1,0)</f>
        <v>0</v>
      </c>
      <c r="CL1006" s="63">
        <f>IF(Taula1[[#This Row],[Tipus de contracte                                  (fer servir opcions de la llista desplegable)]]="Substitució per IT",1,0)</f>
        <v>0</v>
      </c>
      <c r="CM1006" s="73"/>
      <c r="CN1006" s="63">
        <f>IF(Taula1[[#This Row],[Relació llocs de treball]]&gt;=1,1,0)</f>
        <v>0</v>
      </c>
      <c r="CO1006" s="73"/>
      <c r="CP1006" s="63">
        <f>IF(Taula1[[#This Row],[Identitat de gènere                                                          (fer servir opcions de la llista desplegable)]]="Home",1,0)</f>
        <v>0</v>
      </c>
      <c r="CQ1006" s="63">
        <f>IF(Taula1[[#This Row],[Identitat de gènere                                                          (fer servir opcions de la llista desplegable)]]="Dona",1,0)</f>
        <v>0</v>
      </c>
      <c r="CR1006" s="63">
        <f>IF(Taula1[[#This Row],[Identitat de gènere                                                          (fer servir opcions de la llista desplegable)]]="No binari",1,0)</f>
        <v>0</v>
      </c>
      <c r="CS1006" s="73"/>
      <c r="CT1006" s="63">
        <f t="shared" si="240"/>
        <v>0</v>
      </c>
      <c r="CU1006" s="64">
        <f t="shared" si="247"/>
        <v>0</v>
      </c>
      <c r="CW1006" s="64">
        <f t="shared" si="248"/>
        <v>0</v>
      </c>
      <c r="CX1006" s="64">
        <f t="shared" si="249"/>
        <v>0</v>
      </c>
      <c r="CY1006" s="64">
        <f t="shared" si="250"/>
        <v>0</v>
      </c>
      <c r="CZ1006" s="64">
        <f t="shared" si="251"/>
        <v>0</v>
      </c>
      <c r="DB1006" s="64">
        <f t="shared" si="252"/>
        <v>0</v>
      </c>
      <c r="DC1006" s="64">
        <f t="shared" si="253"/>
        <v>0</v>
      </c>
      <c r="DD1006" s="64">
        <f t="shared" si="254"/>
        <v>0</v>
      </c>
      <c r="DE1006" s="64">
        <f t="shared" si="255"/>
        <v>0</v>
      </c>
    </row>
    <row r="1007" spans="2:109" x14ac:dyDescent="0.3">
      <c r="B1007" s="167"/>
      <c r="C1007" s="186"/>
      <c r="D1007" s="2"/>
      <c r="E1007" s="67"/>
      <c r="F1007" s="5"/>
      <c r="G1007" s="5"/>
      <c r="H1007" s="187"/>
      <c r="I1007" s="111" t="str">
        <f ca="1">IF(Taula1[[#This Row],[Data naixement (format dd/mm/aaaa)]]="","0",DATEDIF(Taula1[[#This Row],[Data naixement (format dd/mm/aaaa)]],TODAY(),"Y"))</f>
        <v>0</v>
      </c>
      <c r="J1007" s="6"/>
      <c r="K1007" s="6"/>
      <c r="L1007" s="6"/>
      <c r="M1007" s="6"/>
      <c r="N1007" s="56"/>
      <c r="O1007" s="56"/>
      <c r="P1007" s="56"/>
      <c r="Q1007" s="6"/>
      <c r="R1007" s="7"/>
      <c r="S1007" s="143">
        <f>Taula1[[#This Row],[Mesos naturals sencers treballats període justificat (01/01/2023 - 31/03/2023)]]</f>
        <v>0</v>
      </c>
      <c r="T1007" s="194">
        <f>Taula1[[#This Row],[Dies treballats període justificat (01/01/2023 - 31/03/2023)              no comptabilitzats com a mes natural sencer]]</f>
        <v>0</v>
      </c>
      <c r="U1007" s="12"/>
      <c r="V1007" s="7"/>
      <c r="W1007" s="188"/>
      <c r="X1007" s="188"/>
      <c r="Y1007" s="188"/>
      <c r="Z1007" s="188"/>
      <c r="AA1007" s="190"/>
      <c r="AB1007" s="143">
        <f>Taula1[[#This Row],[Grup justificat     (fer servir opcions de la llista desplegable)]]</f>
        <v>0</v>
      </c>
      <c r="AC1007" s="182"/>
      <c r="AD1007" s="39"/>
      <c r="AE1007" s="131">
        <f>ROUND((AF1007/100)*756*Taula1[[#This Row],[Mesos naturals sencers treballats període justificat (01/01/2023 - 31/03/2023)]],2)</f>
        <v>0</v>
      </c>
      <c r="AF1007" s="81">
        <f>Taula1[[#This Row],[% Jornada segons contracte
(no posar el símbol %) ]]-Taula1[[#This Row],[% Reducció salari per baix rendiment        (no posar el símbol %)]]</f>
        <v>0</v>
      </c>
      <c r="AG1007" s="131">
        <f>ROUND((AH1007/100)*24.8547945*Taula1[[#This Row],[Dies treballats període justificat (01/01/2023 - 31/03/2023)              no comptabilitzats com a mes natural sencer]],2)</f>
        <v>0</v>
      </c>
      <c r="AH1007" s="79">
        <f>Taula1[[#This Row],[% Jornada segons contracte
(no posar el símbol %) ]]-Taula1[[#This Row],[% Reducció salari per baix rendiment        (no posar el símbol %)]]</f>
        <v>0</v>
      </c>
      <c r="AI1007" s="131">
        <f t="shared" si="241"/>
        <v>0</v>
      </c>
      <c r="AJ1007" s="39"/>
      <c r="AK1007" s="131">
        <f>ROUND((AL1007/100)*756*Taula1[[#This Row],[Espai reservat Administració  (mesos)]],2)</f>
        <v>0</v>
      </c>
      <c r="AL1007" s="81">
        <f>Taula1[[#This Row],[% Jornada segons contracte
(no posar el símbol %) ]]-Taula1[[#This Row],[% Reducció salari per baix rendiment        (no posar el símbol %)]]</f>
        <v>0</v>
      </c>
      <c r="AM1007" s="131">
        <f>ROUND((AN1007/100)*24.8547945*Taula1[[#This Row],[Espai reservat Administració (dies)]],2)</f>
        <v>0</v>
      </c>
      <c r="AN1007" s="79">
        <f>Taula1[[#This Row],[% Jornada segons contracte
(no posar el símbol %) ]]-Taula1[[#This Row],[% Reducció salari per baix rendiment        (no posar el símbol %)]]</f>
        <v>0</v>
      </c>
      <c r="AO1007" s="131">
        <f t="shared" si="242"/>
        <v>0</v>
      </c>
      <c r="AP1007" s="87"/>
      <c r="AQ1007" s="137">
        <f>ROUND((AR1007/100)*693*Taula1[[#This Row],[Mesos naturals sencers treballats període justificat (01/01/2023 - 31/03/2023)]],2)</f>
        <v>0</v>
      </c>
      <c r="AR1007" s="90">
        <f>Taula1[[#This Row],[% Jornada segons contracte
(no posar el símbol %) ]]-Taula1[[#This Row],[% Reducció salari per baix rendiment        (no posar el símbol %)]]</f>
        <v>0</v>
      </c>
      <c r="AS1007" s="137">
        <f>ROUND((AT1007/100)*22.78356164*Taula1[[#This Row],[Dies treballats període justificat (01/01/2023 - 31/03/2023)              no comptabilitzats com a mes natural sencer]],2)</f>
        <v>0</v>
      </c>
      <c r="AT1007" s="90">
        <f>Taula1[[#This Row],[% Jornada segons contracte
(no posar el símbol %) ]]-Taula1[[#This Row],[% Reducció salari per baix rendiment        (no posar el símbol %)]]</f>
        <v>0</v>
      </c>
      <c r="AU1007" s="137">
        <f t="shared" si="243"/>
        <v>0</v>
      </c>
      <c r="AV1007" s="87"/>
      <c r="AW1007" s="136">
        <f>ROUND((AX1007/100)*693*Taula1[[#This Row],[Espai reservat Administració  (mesos)]],2)</f>
        <v>0</v>
      </c>
      <c r="AX1007" s="90">
        <f>Taula1[[#This Row],[% Jornada segons contracte
(no posar el símbol %) ]]-Taula1[[#This Row],[% Reducció salari per baix rendiment        (no posar el símbol %)]]</f>
        <v>0</v>
      </c>
      <c r="AY1007" s="131">
        <f>ROUND((AZ1007/100)*22.78356164*Taula1[[#This Row],[Espai reservat Administració (dies)]],2)</f>
        <v>0</v>
      </c>
      <c r="AZ1007" s="81">
        <f>Taula1[[#This Row],[% Jornada segons contracte
(no posar el símbol %) ]]-Taula1[[#This Row],[% Reducció salari per baix rendiment        (no posar el símbol %)]]</f>
        <v>0</v>
      </c>
      <c r="BA1007" s="82">
        <f t="shared" si="244"/>
        <v>0</v>
      </c>
      <c r="BB1007" s="41"/>
      <c r="BC1007" s="131">
        <f>IF(Taula1[[#This Row],[Grup justificat     (fer servir opcions de la llista desplegable)]]=1,AI1007,0)</f>
        <v>0</v>
      </c>
      <c r="BD1007" s="131">
        <f>IF(Taula1[[#This Row],[Grup justificat     (fer servir opcions de la llista desplegable)]]=2,AU1007,0)</f>
        <v>0</v>
      </c>
      <c r="BE1007" s="41"/>
      <c r="BF1007" s="131">
        <f>IF(Taula1[[#This Row],[Espai reservat Administració]]=1,AO1007,0)</f>
        <v>0</v>
      </c>
      <c r="BG1007" s="82">
        <f>IF(Taula1[[#This Row],[Espai reservat Administració]]=2,BA1007,0)</f>
        <v>0</v>
      </c>
      <c r="BH1007" s="41"/>
      <c r="BI1007" s="126">
        <f>IF(Taula1[[#This Row],[Grup justificat     (fer servir opcions de la llista desplegable)]]=1,1,0)</f>
        <v>0</v>
      </c>
      <c r="BJ1007" s="126">
        <f>IF(Taula1[[#This Row],[Espai reservat Administració]]=1,1,0)</f>
        <v>0</v>
      </c>
      <c r="BK1007" s="111"/>
      <c r="BL1007" s="126">
        <f>IF(Taula1[[#This Row],[Grup justificat     (fer servir opcions de la llista desplegable)]]=2,1,0)</f>
        <v>0</v>
      </c>
      <c r="BM1007" s="126">
        <f>IF(Taula1[[#This Row],[Espai reservat Administració]]=2,1,0)</f>
        <v>0</v>
      </c>
      <c r="BN1007" s="73"/>
      <c r="BO1007" s="73"/>
      <c r="BP1007" s="73"/>
      <c r="BQ1007" s="73"/>
      <c r="BR1007" s="73"/>
      <c r="BS1007" s="73"/>
      <c r="BT1007" s="73"/>
      <c r="BU1007" s="73"/>
      <c r="BV1007" s="73"/>
      <c r="BW1007" s="73"/>
      <c r="BX1007" s="73"/>
      <c r="BY1007" s="73"/>
      <c r="BZ1007" s="73"/>
      <c r="CA1007" s="73"/>
      <c r="CB1007" s="73"/>
      <c r="CC1007" s="73"/>
      <c r="CD1007" s="73"/>
      <c r="CE1007" s="73"/>
      <c r="CF1007" s="73"/>
      <c r="CG1007" s="63">
        <f t="shared" si="245"/>
        <v>0</v>
      </c>
      <c r="CH1007" s="63">
        <f t="shared" si="246"/>
        <v>0</v>
      </c>
      <c r="CI1007" s="73"/>
      <c r="CJ1007" s="63">
        <f>IF(Taula1[[#This Row],[Tipus de contracte                                  (fer servir opcions de la llista desplegable)]]="Indefinit",1,0)</f>
        <v>0</v>
      </c>
      <c r="CK1007" s="63">
        <f>IF(Taula1[[#This Row],[Tipus de contracte                                  (fer servir opcions de la llista desplegable)]]="Temporal, igual o superior a 6 mesos",1,0)</f>
        <v>0</v>
      </c>
      <c r="CL1007" s="63">
        <f>IF(Taula1[[#This Row],[Tipus de contracte                                  (fer servir opcions de la llista desplegable)]]="Substitució per IT",1,0)</f>
        <v>0</v>
      </c>
      <c r="CM1007" s="73"/>
      <c r="CN1007" s="63">
        <f>IF(Taula1[[#This Row],[Relació llocs de treball]]&gt;=1,1,0)</f>
        <v>0</v>
      </c>
      <c r="CO1007" s="73"/>
      <c r="CP1007" s="63">
        <f>IF(Taula1[[#This Row],[Identitat de gènere                                                          (fer servir opcions de la llista desplegable)]]="Home",1,0)</f>
        <v>0</v>
      </c>
      <c r="CQ1007" s="63">
        <f>IF(Taula1[[#This Row],[Identitat de gènere                                                          (fer servir opcions de la llista desplegable)]]="Dona",1,0)</f>
        <v>0</v>
      </c>
      <c r="CR1007" s="63">
        <f>IF(Taula1[[#This Row],[Identitat de gènere                                                          (fer servir opcions de la llista desplegable)]]="No binari",1,0)</f>
        <v>0</v>
      </c>
      <c r="CS1007" s="73"/>
      <c r="CT1007" s="63">
        <f t="shared" si="240"/>
        <v>0</v>
      </c>
      <c r="CU1007" s="64">
        <f t="shared" si="247"/>
        <v>0</v>
      </c>
      <c r="CW1007" s="64">
        <f t="shared" si="248"/>
        <v>0</v>
      </c>
      <c r="CX1007" s="64">
        <f t="shared" si="249"/>
        <v>0</v>
      </c>
      <c r="CY1007" s="64">
        <f t="shared" si="250"/>
        <v>0</v>
      </c>
      <c r="CZ1007" s="64">
        <f t="shared" si="251"/>
        <v>0</v>
      </c>
      <c r="DB1007" s="64">
        <f t="shared" si="252"/>
        <v>0</v>
      </c>
      <c r="DC1007" s="64">
        <f t="shared" si="253"/>
        <v>0</v>
      </c>
      <c r="DD1007" s="64">
        <f t="shared" si="254"/>
        <v>0</v>
      </c>
      <c r="DE1007" s="64">
        <f t="shared" si="255"/>
        <v>0</v>
      </c>
    </row>
    <row r="1008" spans="2:109" x14ac:dyDescent="0.3">
      <c r="B1008" s="167"/>
      <c r="C1008" s="186"/>
      <c r="D1008" s="2"/>
      <c r="E1008" s="67"/>
      <c r="F1008" s="5"/>
      <c r="G1008" s="5"/>
      <c r="H1008" s="187"/>
      <c r="I1008" s="111" t="str">
        <f ca="1">IF(Taula1[[#This Row],[Data naixement (format dd/mm/aaaa)]]="","0",DATEDIF(Taula1[[#This Row],[Data naixement (format dd/mm/aaaa)]],TODAY(),"Y"))</f>
        <v>0</v>
      </c>
      <c r="J1008" s="6"/>
      <c r="K1008" s="6"/>
      <c r="L1008" s="6"/>
      <c r="M1008" s="6"/>
      <c r="N1008" s="56"/>
      <c r="O1008" s="56"/>
      <c r="P1008" s="56"/>
      <c r="Q1008" s="6"/>
      <c r="R1008" s="7"/>
      <c r="S1008" s="143">
        <f>Taula1[[#This Row],[Mesos naturals sencers treballats període justificat (01/01/2023 - 31/03/2023)]]</f>
        <v>0</v>
      </c>
      <c r="T1008" s="194">
        <f>Taula1[[#This Row],[Dies treballats període justificat (01/01/2023 - 31/03/2023)              no comptabilitzats com a mes natural sencer]]</f>
        <v>0</v>
      </c>
      <c r="U1008" s="12"/>
      <c r="V1008" s="7"/>
      <c r="W1008" s="188"/>
      <c r="X1008" s="188"/>
      <c r="Y1008" s="188"/>
      <c r="Z1008" s="188"/>
      <c r="AA1008" s="190"/>
      <c r="AB1008" s="143">
        <f>Taula1[[#This Row],[Grup justificat     (fer servir opcions de la llista desplegable)]]</f>
        <v>0</v>
      </c>
      <c r="AC1008" s="182"/>
      <c r="AD1008" s="39"/>
      <c r="AE1008" s="131">
        <f>ROUND((AF1008/100)*756*Taula1[[#This Row],[Mesos naturals sencers treballats període justificat (01/01/2023 - 31/03/2023)]],2)</f>
        <v>0</v>
      </c>
      <c r="AF1008" s="81">
        <f>Taula1[[#This Row],[% Jornada segons contracte
(no posar el símbol %) ]]-Taula1[[#This Row],[% Reducció salari per baix rendiment        (no posar el símbol %)]]</f>
        <v>0</v>
      </c>
      <c r="AG1008" s="131">
        <f>ROUND((AH1008/100)*24.8547945*Taula1[[#This Row],[Dies treballats període justificat (01/01/2023 - 31/03/2023)              no comptabilitzats com a mes natural sencer]],2)</f>
        <v>0</v>
      </c>
      <c r="AH1008" s="79">
        <f>Taula1[[#This Row],[% Jornada segons contracte
(no posar el símbol %) ]]-Taula1[[#This Row],[% Reducció salari per baix rendiment        (no posar el símbol %)]]</f>
        <v>0</v>
      </c>
      <c r="AI1008" s="131">
        <f t="shared" si="241"/>
        <v>0</v>
      </c>
      <c r="AJ1008" s="39"/>
      <c r="AK1008" s="131">
        <f>ROUND((AL1008/100)*756*Taula1[[#This Row],[Espai reservat Administració  (mesos)]],2)</f>
        <v>0</v>
      </c>
      <c r="AL1008" s="81">
        <f>Taula1[[#This Row],[% Jornada segons contracte
(no posar el símbol %) ]]-Taula1[[#This Row],[% Reducció salari per baix rendiment        (no posar el símbol %)]]</f>
        <v>0</v>
      </c>
      <c r="AM1008" s="131">
        <f>ROUND((AN1008/100)*24.8547945*Taula1[[#This Row],[Espai reservat Administració (dies)]],2)</f>
        <v>0</v>
      </c>
      <c r="AN1008" s="79">
        <f>Taula1[[#This Row],[% Jornada segons contracte
(no posar el símbol %) ]]-Taula1[[#This Row],[% Reducció salari per baix rendiment        (no posar el símbol %)]]</f>
        <v>0</v>
      </c>
      <c r="AO1008" s="131">
        <f t="shared" si="242"/>
        <v>0</v>
      </c>
      <c r="AP1008" s="87"/>
      <c r="AQ1008" s="137">
        <f>ROUND((AR1008/100)*693*Taula1[[#This Row],[Mesos naturals sencers treballats període justificat (01/01/2023 - 31/03/2023)]],2)</f>
        <v>0</v>
      </c>
      <c r="AR1008" s="90">
        <f>Taula1[[#This Row],[% Jornada segons contracte
(no posar el símbol %) ]]-Taula1[[#This Row],[% Reducció salari per baix rendiment        (no posar el símbol %)]]</f>
        <v>0</v>
      </c>
      <c r="AS1008" s="137">
        <f>ROUND((AT1008/100)*22.78356164*Taula1[[#This Row],[Dies treballats període justificat (01/01/2023 - 31/03/2023)              no comptabilitzats com a mes natural sencer]],2)</f>
        <v>0</v>
      </c>
      <c r="AT1008" s="90">
        <f>Taula1[[#This Row],[% Jornada segons contracte
(no posar el símbol %) ]]-Taula1[[#This Row],[% Reducció salari per baix rendiment        (no posar el símbol %)]]</f>
        <v>0</v>
      </c>
      <c r="AU1008" s="137">
        <f t="shared" si="243"/>
        <v>0</v>
      </c>
      <c r="AV1008" s="87"/>
      <c r="AW1008" s="136">
        <f>ROUND((AX1008/100)*693*Taula1[[#This Row],[Espai reservat Administració  (mesos)]],2)</f>
        <v>0</v>
      </c>
      <c r="AX1008" s="90">
        <f>Taula1[[#This Row],[% Jornada segons contracte
(no posar el símbol %) ]]-Taula1[[#This Row],[% Reducció salari per baix rendiment        (no posar el símbol %)]]</f>
        <v>0</v>
      </c>
      <c r="AY1008" s="131">
        <f>ROUND((AZ1008/100)*22.78356164*Taula1[[#This Row],[Espai reservat Administració (dies)]],2)</f>
        <v>0</v>
      </c>
      <c r="AZ1008" s="81">
        <f>Taula1[[#This Row],[% Jornada segons contracte
(no posar el símbol %) ]]-Taula1[[#This Row],[% Reducció salari per baix rendiment        (no posar el símbol %)]]</f>
        <v>0</v>
      </c>
      <c r="BA1008" s="82">
        <f t="shared" si="244"/>
        <v>0</v>
      </c>
      <c r="BB1008" s="41"/>
      <c r="BC1008" s="131">
        <f>IF(Taula1[[#This Row],[Grup justificat     (fer servir opcions de la llista desplegable)]]=1,AI1008,0)</f>
        <v>0</v>
      </c>
      <c r="BD1008" s="131">
        <f>IF(Taula1[[#This Row],[Grup justificat     (fer servir opcions de la llista desplegable)]]=2,AU1008,0)</f>
        <v>0</v>
      </c>
      <c r="BE1008" s="41"/>
      <c r="BF1008" s="131">
        <f>IF(Taula1[[#This Row],[Espai reservat Administració]]=1,AO1008,0)</f>
        <v>0</v>
      </c>
      <c r="BG1008" s="82">
        <f>IF(Taula1[[#This Row],[Espai reservat Administració]]=2,BA1008,0)</f>
        <v>0</v>
      </c>
      <c r="BH1008" s="41"/>
      <c r="BI1008" s="126">
        <f>IF(Taula1[[#This Row],[Grup justificat     (fer servir opcions de la llista desplegable)]]=1,1,0)</f>
        <v>0</v>
      </c>
      <c r="BJ1008" s="126">
        <f>IF(Taula1[[#This Row],[Espai reservat Administració]]=1,1,0)</f>
        <v>0</v>
      </c>
      <c r="BK1008" s="111"/>
      <c r="BL1008" s="126">
        <f>IF(Taula1[[#This Row],[Grup justificat     (fer servir opcions de la llista desplegable)]]=2,1,0)</f>
        <v>0</v>
      </c>
      <c r="BM1008" s="126">
        <f>IF(Taula1[[#This Row],[Espai reservat Administració]]=2,1,0)</f>
        <v>0</v>
      </c>
      <c r="BN1008" s="73"/>
      <c r="BO1008" s="73"/>
      <c r="BP1008" s="73"/>
      <c r="BQ1008" s="73"/>
      <c r="BR1008" s="73"/>
      <c r="BS1008" s="73"/>
      <c r="BT1008" s="73"/>
      <c r="BU1008" s="73"/>
      <c r="BV1008" s="73"/>
      <c r="BW1008" s="73"/>
      <c r="BX1008" s="73"/>
      <c r="BY1008" s="73"/>
      <c r="BZ1008" s="73"/>
      <c r="CA1008" s="73"/>
      <c r="CB1008" s="73"/>
      <c r="CC1008" s="73"/>
      <c r="CD1008" s="73"/>
      <c r="CE1008" s="73"/>
      <c r="CF1008" s="73"/>
      <c r="CG1008" s="63">
        <f t="shared" si="245"/>
        <v>0</v>
      </c>
      <c r="CH1008" s="63">
        <f t="shared" si="246"/>
        <v>0</v>
      </c>
      <c r="CI1008" s="73"/>
      <c r="CJ1008" s="63">
        <f>IF(Taula1[[#This Row],[Tipus de contracte                                  (fer servir opcions de la llista desplegable)]]="Indefinit",1,0)</f>
        <v>0</v>
      </c>
      <c r="CK1008" s="63">
        <f>IF(Taula1[[#This Row],[Tipus de contracte                                  (fer servir opcions de la llista desplegable)]]="Temporal, igual o superior a 6 mesos",1,0)</f>
        <v>0</v>
      </c>
      <c r="CL1008" s="63">
        <f>IF(Taula1[[#This Row],[Tipus de contracte                                  (fer servir opcions de la llista desplegable)]]="Substitució per IT",1,0)</f>
        <v>0</v>
      </c>
      <c r="CM1008" s="73"/>
      <c r="CN1008" s="63">
        <f>IF(Taula1[[#This Row],[Relació llocs de treball]]&gt;=1,1,0)</f>
        <v>0</v>
      </c>
      <c r="CO1008" s="73"/>
      <c r="CP1008" s="63">
        <f>IF(Taula1[[#This Row],[Identitat de gènere                                                          (fer servir opcions de la llista desplegable)]]="Home",1,0)</f>
        <v>0</v>
      </c>
      <c r="CQ1008" s="63">
        <f>IF(Taula1[[#This Row],[Identitat de gènere                                                          (fer servir opcions de la llista desplegable)]]="Dona",1,0)</f>
        <v>0</v>
      </c>
      <c r="CR1008" s="63">
        <f>IF(Taula1[[#This Row],[Identitat de gènere                                                          (fer servir opcions de la llista desplegable)]]="No binari",1,0)</f>
        <v>0</v>
      </c>
      <c r="CS1008" s="73"/>
      <c r="CT1008" s="63">
        <f t="shared" si="240"/>
        <v>0</v>
      </c>
      <c r="CU1008" s="64">
        <f t="shared" si="247"/>
        <v>0</v>
      </c>
      <c r="CW1008" s="64">
        <f t="shared" si="248"/>
        <v>0</v>
      </c>
      <c r="CX1008" s="64">
        <f t="shared" si="249"/>
        <v>0</v>
      </c>
      <c r="CY1008" s="64">
        <f t="shared" si="250"/>
        <v>0</v>
      </c>
      <c r="CZ1008" s="64">
        <f t="shared" si="251"/>
        <v>0</v>
      </c>
      <c r="DB1008" s="64">
        <f t="shared" si="252"/>
        <v>0</v>
      </c>
      <c r="DC1008" s="64">
        <f t="shared" si="253"/>
        <v>0</v>
      </c>
      <c r="DD1008" s="64">
        <f t="shared" si="254"/>
        <v>0</v>
      </c>
      <c r="DE1008" s="64">
        <f t="shared" si="255"/>
        <v>0</v>
      </c>
    </row>
    <row r="1009" spans="2:109" x14ac:dyDescent="0.3">
      <c r="B1009" s="167"/>
      <c r="C1009" s="186"/>
      <c r="D1009" s="2"/>
      <c r="E1009" s="67"/>
      <c r="F1009" s="5"/>
      <c r="G1009" s="5"/>
      <c r="H1009" s="187"/>
      <c r="I1009" s="111" t="str">
        <f ca="1">IF(Taula1[[#This Row],[Data naixement (format dd/mm/aaaa)]]="","0",DATEDIF(Taula1[[#This Row],[Data naixement (format dd/mm/aaaa)]],TODAY(),"Y"))</f>
        <v>0</v>
      </c>
      <c r="J1009" s="6"/>
      <c r="K1009" s="6"/>
      <c r="L1009" s="6"/>
      <c r="M1009" s="6"/>
      <c r="N1009" s="56"/>
      <c r="O1009" s="56"/>
      <c r="P1009" s="56"/>
      <c r="Q1009" s="6"/>
      <c r="R1009" s="7"/>
      <c r="S1009" s="143">
        <f>Taula1[[#This Row],[Mesos naturals sencers treballats període justificat (01/01/2023 - 31/03/2023)]]</f>
        <v>0</v>
      </c>
      <c r="T1009" s="194">
        <f>Taula1[[#This Row],[Dies treballats període justificat (01/01/2023 - 31/03/2023)              no comptabilitzats com a mes natural sencer]]</f>
        <v>0</v>
      </c>
      <c r="U1009" s="12"/>
      <c r="V1009" s="7"/>
      <c r="W1009" s="188"/>
      <c r="X1009" s="188"/>
      <c r="Y1009" s="188"/>
      <c r="Z1009" s="188"/>
      <c r="AA1009" s="190"/>
      <c r="AB1009" s="143">
        <f>Taula1[[#This Row],[Grup justificat     (fer servir opcions de la llista desplegable)]]</f>
        <v>0</v>
      </c>
      <c r="AC1009" s="182"/>
      <c r="AD1009" s="39"/>
      <c r="AE1009" s="131">
        <f>ROUND((AF1009/100)*756*Taula1[[#This Row],[Mesos naturals sencers treballats període justificat (01/01/2023 - 31/03/2023)]],2)</f>
        <v>0</v>
      </c>
      <c r="AF1009" s="81">
        <f>Taula1[[#This Row],[% Jornada segons contracte
(no posar el símbol %) ]]-Taula1[[#This Row],[% Reducció salari per baix rendiment        (no posar el símbol %)]]</f>
        <v>0</v>
      </c>
      <c r="AG1009" s="131">
        <f>ROUND((AH1009/100)*24.8547945*Taula1[[#This Row],[Dies treballats període justificat (01/01/2023 - 31/03/2023)              no comptabilitzats com a mes natural sencer]],2)</f>
        <v>0</v>
      </c>
      <c r="AH1009" s="79">
        <f>Taula1[[#This Row],[% Jornada segons contracte
(no posar el símbol %) ]]-Taula1[[#This Row],[% Reducció salari per baix rendiment        (no posar el símbol %)]]</f>
        <v>0</v>
      </c>
      <c r="AI1009" s="131">
        <f t="shared" si="241"/>
        <v>0</v>
      </c>
      <c r="AJ1009" s="39"/>
      <c r="AK1009" s="131">
        <f>ROUND((AL1009/100)*756*Taula1[[#This Row],[Espai reservat Administració  (mesos)]],2)</f>
        <v>0</v>
      </c>
      <c r="AL1009" s="81">
        <f>Taula1[[#This Row],[% Jornada segons contracte
(no posar el símbol %) ]]-Taula1[[#This Row],[% Reducció salari per baix rendiment        (no posar el símbol %)]]</f>
        <v>0</v>
      </c>
      <c r="AM1009" s="131">
        <f>ROUND((AN1009/100)*24.8547945*Taula1[[#This Row],[Espai reservat Administració (dies)]],2)</f>
        <v>0</v>
      </c>
      <c r="AN1009" s="79">
        <f>Taula1[[#This Row],[% Jornada segons contracte
(no posar el símbol %) ]]-Taula1[[#This Row],[% Reducció salari per baix rendiment        (no posar el símbol %)]]</f>
        <v>0</v>
      </c>
      <c r="AO1009" s="131">
        <f t="shared" si="242"/>
        <v>0</v>
      </c>
      <c r="AP1009" s="87"/>
      <c r="AQ1009" s="137">
        <f>ROUND((AR1009/100)*693*Taula1[[#This Row],[Mesos naturals sencers treballats període justificat (01/01/2023 - 31/03/2023)]],2)</f>
        <v>0</v>
      </c>
      <c r="AR1009" s="90">
        <f>Taula1[[#This Row],[% Jornada segons contracte
(no posar el símbol %) ]]-Taula1[[#This Row],[% Reducció salari per baix rendiment        (no posar el símbol %)]]</f>
        <v>0</v>
      </c>
      <c r="AS1009" s="137">
        <f>ROUND((AT1009/100)*22.78356164*Taula1[[#This Row],[Dies treballats període justificat (01/01/2023 - 31/03/2023)              no comptabilitzats com a mes natural sencer]],2)</f>
        <v>0</v>
      </c>
      <c r="AT1009" s="90">
        <f>Taula1[[#This Row],[% Jornada segons contracte
(no posar el símbol %) ]]-Taula1[[#This Row],[% Reducció salari per baix rendiment        (no posar el símbol %)]]</f>
        <v>0</v>
      </c>
      <c r="AU1009" s="137">
        <f t="shared" si="243"/>
        <v>0</v>
      </c>
      <c r="AV1009" s="87"/>
      <c r="AW1009" s="136">
        <f>ROUND((AX1009/100)*693*Taula1[[#This Row],[Espai reservat Administració  (mesos)]],2)</f>
        <v>0</v>
      </c>
      <c r="AX1009" s="90">
        <f>Taula1[[#This Row],[% Jornada segons contracte
(no posar el símbol %) ]]-Taula1[[#This Row],[% Reducció salari per baix rendiment        (no posar el símbol %)]]</f>
        <v>0</v>
      </c>
      <c r="AY1009" s="131">
        <f>ROUND((AZ1009/100)*22.78356164*Taula1[[#This Row],[Espai reservat Administració (dies)]],2)</f>
        <v>0</v>
      </c>
      <c r="AZ1009" s="81">
        <f>Taula1[[#This Row],[% Jornada segons contracte
(no posar el símbol %) ]]-Taula1[[#This Row],[% Reducció salari per baix rendiment        (no posar el símbol %)]]</f>
        <v>0</v>
      </c>
      <c r="BA1009" s="82">
        <f t="shared" si="244"/>
        <v>0</v>
      </c>
      <c r="BB1009" s="41"/>
      <c r="BC1009" s="131">
        <f>IF(Taula1[[#This Row],[Grup justificat     (fer servir opcions de la llista desplegable)]]=1,AI1009,0)</f>
        <v>0</v>
      </c>
      <c r="BD1009" s="131">
        <f>IF(Taula1[[#This Row],[Grup justificat     (fer servir opcions de la llista desplegable)]]=2,AU1009,0)</f>
        <v>0</v>
      </c>
      <c r="BE1009" s="41"/>
      <c r="BF1009" s="131">
        <f>IF(Taula1[[#This Row],[Espai reservat Administració]]=1,AO1009,0)</f>
        <v>0</v>
      </c>
      <c r="BG1009" s="82">
        <f>IF(Taula1[[#This Row],[Espai reservat Administració]]=2,BA1009,0)</f>
        <v>0</v>
      </c>
      <c r="BH1009" s="41"/>
      <c r="BI1009" s="126">
        <f>IF(Taula1[[#This Row],[Grup justificat     (fer servir opcions de la llista desplegable)]]=1,1,0)</f>
        <v>0</v>
      </c>
      <c r="BJ1009" s="126">
        <f>IF(Taula1[[#This Row],[Espai reservat Administració]]=1,1,0)</f>
        <v>0</v>
      </c>
      <c r="BK1009" s="111"/>
      <c r="BL1009" s="126">
        <f>IF(Taula1[[#This Row],[Grup justificat     (fer servir opcions de la llista desplegable)]]=2,1,0)</f>
        <v>0</v>
      </c>
      <c r="BM1009" s="126">
        <f>IF(Taula1[[#This Row],[Espai reservat Administració]]=2,1,0)</f>
        <v>0</v>
      </c>
      <c r="BN1009" s="73"/>
      <c r="BO1009" s="73"/>
      <c r="BP1009" s="73"/>
      <c r="BQ1009" s="73"/>
      <c r="BR1009" s="73"/>
      <c r="BS1009" s="73"/>
      <c r="BT1009" s="73"/>
      <c r="BU1009" s="73"/>
      <c r="BV1009" s="73"/>
      <c r="BW1009" s="73"/>
      <c r="BX1009" s="73"/>
      <c r="BY1009" s="73"/>
      <c r="BZ1009" s="73"/>
      <c r="CA1009" s="73"/>
      <c r="CB1009" s="73"/>
      <c r="CC1009" s="73"/>
      <c r="CD1009" s="73"/>
      <c r="CE1009" s="73"/>
      <c r="CF1009" s="73"/>
      <c r="CG1009" s="63">
        <f t="shared" si="245"/>
        <v>0</v>
      </c>
      <c r="CH1009" s="63">
        <f t="shared" si="246"/>
        <v>0</v>
      </c>
      <c r="CI1009" s="73"/>
      <c r="CJ1009" s="63">
        <f>IF(Taula1[[#This Row],[Tipus de contracte                                  (fer servir opcions de la llista desplegable)]]="Indefinit",1,0)</f>
        <v>0</v>
      </c>
      <c r="CK1009" s="63">
        <f>IF(Taula1[[#This Row],[Tipus de contracte                                  (fer servir opcions de la llista desplegable)]]="Temporal, igual o superior a 6 mesos",1,0)</f>
        <v>0</v>
      </c>
      <c r="CL1009" s="63">
        <f>IF(Taula1[[#This Row],[Tipus de contracte                                  (fer servir opcions de la llista desplegable)]]="Substitució per IT",1,0)</f>
        <v>0</v>
      </c>
      <c r="CM1009" s="73"/>
      <c r="CN1009" s="63">
        <f>IF(Taula1[[#This Row],[Relació llocs de treball]]&gt;=1,1,0)</f>
        <v>0</v>
      </c>
      <c r="CO1009" s="73"/>
      <c r="CP1009" s="63">
        <f>IF(Taula1[[#This Row],[Identitat de gènere                                                          (fer servir opcions de la llista desplegable)]]="Home",1,0)</f>
        <v>0</v>
      </c>
      <c r="CQ1009" s="63">
        <f>IF(Taula1[[#This Row],[Identitat de gènere                                                          (fer servir opcions de la llista desplegable)]]="Dona",1,0)</f>
        <v>0</v>
      </c>
      <c r="CR1009" s="63">
        <f>IF(Taula1[[#This Row],[Identitat de gènere                                                          (fer servir opcions de la llista desplegable)]]="No binari",1,0)</f>
        <v>0</v>
      </c>
      <c r="CS1009" s="73"/>
      <c r="CT1009" s="63">
        <f t="shared" si="240"/>
        <v>0</v>
      </c>
      <c r="CU1009" s="64">
        <f t="shared" si="247"/>
        <v>0</v>
      </c>
      <c r="CW1009" s="64">
        <f t="shared" si="248"/>
        <v>0</v>
      </c>
      <c r="CX1009" s="64">
        <f t="shared" si="249"/>
        <v>0</v>
      </c>
      <c r="CY1009" s="64">
        <f t="shared" si="250"/>
        <v>0</v>
      </c>
      <c r="CZ1009" s="64">
        <f t="shared" si="251"/>
        <v>0</v>
      </c>
      <c r="DB1009" s="64">
        <f t="shared" si="252"/>
        <v>0</v>
      </c>
      <c r="DC1009" s="64">
        <f t="shared" si="253"/>
        <v>0</v>
      </c>
      <c r="DD1009" s="64">
        <f t="shared" si="254"/>
        <v>0</v>
      </c>
      <c r="DE1009" s="64">
        <f t="shared" si="255"/>
        <v>0</v>
      </c>
    </row>
    <row r="1010" spans="2:109" x14ac:dyDescent="0.3">
      <c r="B1010" s="167"/>
      <c r="C1010" s="186"/>
      <c r="D1010" s="2"/>
      <c r="E1010" s="67"/>
      <c r="F1010" s="5"/>
      <c r="G1010" s="5"/>
      <c r="H1010" s="187"/>
      <c r="I1010" s="111" t="str">
        <f ca="1">IF(Taula1[[#This Row],[Data naixement (format dd/mm/aaaa)]]="","0",DATEDIF(Taula1[[#This Row],[Data naixement (format dd/mm/aaaa)]],TODAY(),"Y"))</f>
        <v>0</v>
      </c>
      <c r="J1010" s="6"/>
      <c r="K1010" s="6"/>
      <c r="L1010" s="6"/>
      <c r="M1010" s="6"/>
      <c r="N1010" s="56"/>
      <c r="O1010" s="56"/>
      <c r="P1010" s="56"/>
      <c r="Q1010" s="6"/>
      <c r="R1010" s="7"/>
      <c r="S1010" s="143">
        <f>Taula1[[#This Row],[Mesos naturals sencers treballats període justificat (01/01/2023 - 31/03/2023)]]</f>
        <v>0</v>
      </c>
      <c r="T1010" s="194">
        <f>Taula1[[#This Row],[Dies treballats període justificat (01/01/2023 - 31/03/2023)              no comptabilitzats com a mes natural sencer]]</f>
        <v>0</v>
      </c>
      <c r="U1010" s="12"/>
      <c r="V1010" s="7"/>
      <c r="W1010" s="188"/>
      <c r="X1010" s="188"/>
      <c r="Y1010" s="188"/>
      <c r="Z1010" s="188"/>
      <c r="AA1010" s="190"/>
      <c r="AB1010" s="143">
        <f>Taula1[[#This Row],[Grup justificat     (fer servir opcions de la llista desplegable)]]</f>
        <v>0</v>
      </c>
      <c r="AC1010" s="182"/>
      <c r="AD1010" s="39"/>
      <c r="AE1010" s="131">
        <f>ROUND((AF1010/100)*756*Taula1[[#This Row],[Mesos naturals sencers treballats període justificat (01/01/2023 - 31/03/2023)]],2)</f>
        <v>0</v>
      </c>
      <c r="AF1010" s="81">
        <f>Taula1[[#This Row],[% Jornada segons contracte
(no posar el símbol %) ]]-Taula1[[#This Row],[% Reducció salari per baix rendiment        (no posar el símbol %)]]</f>
        <v>0</v>
      </c>
      <c r="AG1010" s="131">
        <f>ROUND((AH1010/100)*24.8547945*Taula1[[#This Row],[Dies treballats període justificat (01/01/2023 - 31/03/2023)              no comptabilitzats com a mes natural sencer]],2)</f>
        <v>0</v>
      </c>
      <c r="AH1010" s="79">
        <f>Taula1[[#This Row],[% Jornada segons contracte
(no posar el símbol %) ]]-Taula1[[#This Row],[% Reducció salari per baix rendiment        (no posar el símbol %)]]</f>
        <v>0</v>
      </c>
      <c r="AI1010" s="131">
        <f t="shared" si="241"/>
        <v>0</v>
      </c>
      <c r="AJ1010" s="39"/>
      <c r="AK1010" s="131">
        <f>ROUND((AL1010/100)*756*Taula1[[#This Row],[Espai reservat Administració  (mesos)]],2)</f>
        <v>0</v>
      </c>
      <c r="AL1010" s="81">
        <f>Taula1[[#This Row],[% Jornada segons contracte
(no posar el símbol %) ]]-Taula1[[#This Row],[% Reducció salari per baix rendiment        (no posar el símbol %)]]</f>
        <v>0</v>
      </c>
      <c r="AM1010" s="131">
        <f>ROUND((AN1010/100)*24.8547945*Taula1[[#This Row],[Espai reservat Administració (dies)]],2)</f>
        <v>0</v>
      </c>
      <c r="AN1010" s="79">
        <f>Taula1[[#This Row],[% Jornada segons contracte
(no posar el símbol %) ]]-Taula1[[#This Row],[% Reducció salari per baix rendiment        (no posar el símbol %)]]</f>
        <v>0</v>
      </c>
      <c r="AO1010" s="131">
        <f t="shared" si="242"/>
        <v>0</v>
      </c>
      <c r="AP1010" s="87"/>
      <c r="AQ1010" s="137">
        <f>ROUND((AR1010/100)*693*Taula1[[#This Row],[Mesos naturals sencers treballats període justificat (01/01/2023 - 31/03/2023)]],2)</f>
        <v>0</v>
      </c>
      <c r="AR1010" s="90">
        <f>Taula1[[#This Row],[% Jornada segons contracte
(no posar el símbol %) ]]-Taula1[[#This Row],[% Reducció salari per baix rendiment        (no posar el símbol %)]]</f>
        <v>0</v>
      </c>
      <c r="AS1010" s="137">
        <f>ROUND((AT1010/100)*22.78356164*Taula1[[#This Row],[Dies treballats període justificat (01/01/2023 - 31/03/2023)              no comptabilitzats com a mes natural sencer]],2)</f>
        <v>0</v>
      </c>
      <c r="AT1010" s="90">
        <f>Taula1[[#This Row],[% Jornada segons contracte
(no posar el símbol %) ]]-Taula1[[#This Row],[% Reducció salari per baix rendiment        (no posar el símbol %)]]</f>
        <v>0</v>
      </c>
      <c r="AU1010" s="137">
        <f t="shared" si="243"/>
        <v>0</v>
      </c>
      <c r="AV1010" s="87"/>
      <c r="AW1010" s="136">
        <f>ROUND((AX1010/100)*693*Taula1[[#This Row],[Espai reservat Administració  (mesos)]],2)</f>
        <v>0</v>
      </c>
      <c r="AX1010" s="90">
        <f>Taula1[[#This Row],[% Jornada segons contracte
(no posar el símbol %) ]]-Taula1[[#This Row],[% Reducció salari per baix rendiment        (no posar el símbol %)]]</f>
        <v>0</v>
      </c>
      <c r="AY1010" s="131">
        <f>ROUND((AZ1010/100)*22.78356164*Taula1[[#This Row],[Espai reservat Administració (dies)]],2)</f>
        <v>0</v>
      </c>
      <c r="AZ1010" s="81">
        <f>Taula1[[#This Row],[% Jornada segons contracte
(no posar el símbol %) ]]-Taula1[[#This Row],[% Reducció salari per baix rendiment        (no posar el símbol %)]]</f>
        <v>0</v>
      </c>
      <c r="BA1010" s="82">
        <f t="shared" si="244"/>
        <v>0</v>
      </c>
      <c r="BB1010" s="41"/>
      <c r="BC1010" s="131">
        <f>IF(Taula1[[#This Row],[Grup justificat     (fer servir opcions de la llista desplegable)]]=1,AI1010,0)</f>
        <v>0</v>
      </c>
      <c r="BD1010" s="131">
        <f>IF(Taula1[[#This Row],[Grup justificat     (fer servir opcions de la llista desplegable)]]=2,AU1010,0)</f>
        <v>0</v>
      </c>
      <c r="BE1010" s="41"/>
      <c r="BF1010" s="131">
        <f>IF(Taula1[[#This Row],[Espai reservat Administració]]=1,AO1010,0)</f>
        <v>0</v>
      </c>
      <c r="BG1010" s="82">
        <f>IF(Taula1[[#This Row],[Espai reservat Administració]]=2,BA1010,0)</f>
        <v>0</v>
      </c>
      <c r="BH1010" s="41"/>
      <c r="BI1010" s="126">
        <f>IF(Taula1[[#This Row],[Grup justificat     (fer servir opcions de la llista desplegable)]]=1,1,0)</f>
        <v>0</v>
      </c>
      <c r="BJ1010" s="126">
        <f>IF(Taula1[[#This Row],[Espai reservat Administració]]=1,1,0)</f>
        <v>0</v>
      </c>
      <c r="BK1010" s="111"/>
      <c r="BL1010" s="126">
        <f>IF(Taula1[[#This Row],[Grup justificat     (fer servir opcions de la llista desplegable)]]=2,1,0)</f>
        <v>0</v>
      </c>
      <c r="BM1010" s="126">
        <f>IF(Taula1[[#This Row],[Espai reservat Administració]]=2,1,0)</f>
        <v>0</v>
      </c>
      <c r="BN1010" s="73"/>
      <c r="BO1010" s="73"/>
      <c r="BP1010" s="73"/>
      <c r="BQ1010" s="73"/>
      <c r="BR1010" s="73"/>
      <c r="BS1010" s="73"/>
      <c r="BT1010" s="73"/>
      <c r="BU1010" s="73"/>
      <c r="BV1010" s="73"/>
      <c r="BW1010" s="73"/>
      <c r="BX1010" s="73"/>
      <c r="BY1010" s="73"/>
      <c r="BZ1010" s="73"/>
      <c r="CA1010" s="73"/>
      <c r="CB1010" s="73"/>
      <c r="CC1010" s="73"/>
      <c r="CD1010" s="73"/>
      <c r="CE1010" s="73"/>
      <c r="CF1010" s="73"/>
      <c r="CG1010" s="63">
        <f t="shared" si="245"/>
        <v>0</v>
      </c>
      <c r="CH1010" s="63">
        <f t="shared" si="246"/>
        <v>0</v>
      </c>
      <c r="CI1010" s="73"/>
      <c r="CJ1010" s="63">
        <f>IF(Taula1[[#This Row],[Tipus de contracte                                  (fer servir opcions de la llista desplegable)]]="Indefinit",1,0)</f>
        <v>0</v>
      </c>
      <c r="CK1010" s="63">
        <f>IF(Taula1[[#This Row],[Tipus de contracte                                  (fer servir opcions de la llista desplegable)]]="Temporal, igual o superior a 6 mesos",1,0)</f>
        <v>0</v>
      </c>
      <c r="CL1010" s="63">
        <f>IF(Taula1[[#This Row],[Tipus de contracte                                  (fer servir opcions de la llista desplegable)]]="Substitució per IT",1,0)</f>
        <v>0</v>
      </c>
      <c r="CM1010" s="73"/>
      <c r="CN1010" s="63">
        <f>IF(Taula1[[#This Row],[Relació llocs de treball]]&gt;=1,1,0)</f>
        <v>0</v>
      </c>
      <c r="CO1010" s="73"/>
      <c r="CP1010" s="63">
        <f>IF(Taula1[[#This Row],[Identitat de gènere                                                          (fer servir opcions de la llista desplegable)]]="Home",1,0)</f>
        <v>0</v>
      </c>
      <c r="CQ1010" s="63">
        <f>IF(Taula1[[#This Row],[Identitat de gènere                                                          (fer servir opcions de la llista desplegable)]]="Dona",1,0)</f>
        <v>0</v>
      </c>
      <c r="CR1010" s="63">
        <f>IF(Taula1[[#This Row],[Identitat de gènere                                                          (fer servir opcions de la llista desplegable)]]="No binari",1,0)</f>
        <v>0</v>
      </c>
      <c r="CS1010" s="73"/>
      <c r="CT1010" s="63">
        <f t="shared" si="240"/>
        <v>0</v>
      </c>
      <c r="CU1010" s="64">
        <f t="shared" si="247"/>
        <v>0</v>
      </c>
      <c r="CW1010" s="64">
        <f t="shared" si="248"/>
        <v>0</v>
      </c>
      <c r="CX1010" s="64">
        <f t="shared" si="249"/>
        <v>0</v>
      </c>
      <c r="CY1010" s="64">
        <f t="shared" si="250"/>
        <v>0</v>
      </c>
      <c r="CZ1010" s="64">
        <f t="shared" si="251"/>
        <v>0</v>
      </c>
      <c r="DB1010" s="64">
        <f t="shared" si="252"/>
        <v>0</v>
      </c>
      <c r="DC1010" s="64">
        <f t="shared" si="253"/>
        <v>0</v>
      </c>
      <c r="DD1010" s="64">
        <f t="shared" si="254"/>
        <v>0</v>
      </c>
      <c r="DE1010" s="64">
        <f t="shared" si="255"/>
        <v>0</v>
      </c>
    </row>
    <row r="1011" spans="2:109" x14ac:dyDescent="0.3">
      <c r="B1011" s="167"/>
      <c r="C1011" s="186"/>
      <c r="D1011" s="2"/>
      <c r="E1011" s="67"/>
      <c r="F1011" s="5"/>
      <c r="G1011" s="5"/>
      <c r="H1011" s="187"/>
      <c r="I1011" s="111" t="str">
        <f ca="1">IF(Taula1[[#This Row],[Data naixement (format dd/mm/aaaa)]]="","0",DATEDIF(Taula1[[#This Row],[Data naixement (format dd/mm/aaaa)]],TODAY(),"Y"))</f>
        <v>0</v>
      </c>
      <c r="J1011" s="6"/>
      <c r="K1011" s="6"/>
      <c r="L1011" s="6"/>
      <c r="M1011" s="6"/>
      <c r="N1011" s="56"/>
      <c r="O1011" s="56"/>
      <c r="P1011" s="56"/>
      <c r="Q1011" s="6"/>
      <c r="R1011" s="7"/>
      <c r="S1011" s="143">
        <f>Taula1[[#This Row],[Mesos naturals sencers treballats període justificat (01/01/2023 - 31/03/2023)]]</f>
        <v>0</v>
      </c>
      <c r="T1011" s="194">
        <f>Taula1[[#This Row],[Dies treballats període justificat (01/01/2023 - 31/03/2023)              no comptabilitzats com a mes natural sencer]]</f>
        <v>0</v>
      </c>
      <c r="U1011" s="12"/>
      <c r="V1011" s="7"/>
      <c r="W1011" s="188"/>
      <c r="X1011" s="188"/>
      <c r="Y1011" s="188"/>
      <c r="Z1011" s="188"/>
      <c r="AA1011" s="190"/>
      <c r="AB1011" s="143">
        <f>Taula1[[#This Row],[Grup justificat     (fer servir opcions de la llista desplegable)]]</f>
        <v>0</v>
      </c>
      <c r="AC1011" s="182"/>
      <c r="AD1011" s="39"/>
      <c r="AE1011" s="131">
        <f>ROUND((AF1011/100)*756*Taula1[[#This Row],[Mesos naturals sencers treballats període justificat (01/01/2023 - 31/03/2023)]],2)</f>
        <v>0</v>
      </c>
      <c r="AF1011" s="81">
        <f>Taula1[[#This Row],[% Jornada segons contracte
(no posar el símbol %) ]]-Taula1[[#This Row],[% Reducció salari per baix rendiment        (no posar el símbol %)]]</f>
        <v>0</v>
      </c>
      <c r="AG1011" s="131">
        <f>ROUND((AH1011/100)*24.8547945*Taula1[[#This Row],[Dies treballats període justificat (01/01/2023 - 31/03/2023)              no comptabilitzats com a mes natural sencer]],2)</f>
        <v>0</v>
      </c>
      <c r="AH1011" s="79">
        <f>Taula1[[#This Row],[% Jornada segons contracte
(no posar el símbol %) ]]-Taula1[[#This Row],[% Reducció salari per baix rendiment        (no posar el símbol %)]]</f>
        <v>0</v>
      </c>
      <c r="AI1011" s="131">
        <f t="shared" si="241"/>
        <v>0</v>
      </c>
      <c r="AJ1011" s="39"/>
      <c r="AK1011" s="131">
        <f>ROUND((AL1011/100)*756*Taula1[[#This Row],[Espai reservat Administració  (mesos)]],2)</f>
        <v>0</v>
      </c>
      <c r="AL1011" s="81">
        <f>Taula1[[#This Row],[% Jornada segons contracte
(no posar el símbol %) ]]-Taula1[[#This Row],[% Reducció salari per baix rendiment        (no posar el símbol %)]]</f>
        <v>0</v>
      </c>
      <c r="AM1011" s="131">
        <f>ROUND((AN1011/100)*24.8547945*Taula1[[#This Row],[Espai reservat Administració (dies)]],2)</f>
        <v>0</v>
      </c>
      <c r="AN1011" s="79">
        <f>Taula1[[#This Row],[% Jornada segons contracte
(no posar el símbol %) ]]-Taula1[[#This Row],[% Reducció salari per baix rendiment        (no posar el símbol %)]]</f>
        <v>0</v>
      </c>
      <c r="AO1011" s="131">
        <f t="shared" si="242"/>
        <v>0</v>
      </c>
      <c r="AP1011" s="87"/>
      <c r="AQ1011" s="137">
        <f>ROUND((AR1011/100)*693*Taula1[[#This Row],[Mesos naturals sencers treballats període justificat (01/01/2023 - 31/03/2023)]],2)</f>
        <v>0</v>
      </c>
      <c r="AR1011" s="90">
        <f>Taula1[[#This Row],[% Jornada segons contracte
(no posar el símbol %) ]]-Taula1[[#This Row],[% Reducció salari per baix rendiment        (no posar el símbol %)]]</f>
        <v>0</v>
      </c>
      <c r="AS1011" s="137">
        <f>ROUND((AT1011/100)*22.78356164*Taula1[[#This Row],[Dies treballats període justificat (01/01/2023 - 31/03/2023)              no comptabilitzats com a mes natural sencer]],2)</f>
        <v>0</v>
      </c>
      <c r="AT1011" s="90">
        <f>Taula1[[#This Row],[% Jornada segons contracte
(no posar el símbol %) ]]-Taula1[[#This Row],[% Reducció salari per baix rendiment        (no posar el símbol %)]]</f>
        <v>0</v>
      </c>
      <c r="AU1011" s="137">
        <f t="shared" si="243"/>
        <v>0</v>
      </c>
      <c r="AV1011" s="87"/>
      <c r="AW1011" s="136">
        <f>ROUND((AX1011/100)*693*Taula1[[#This Row],[Espai reservat Administració  (mesos)]],2)</f>
        <v>0</v>
      </c>
      <c r="AX1011" s="90">
        <f>Taula1[[#This Row],[% Jornada segons contracte
(no posar el símbol %) ]]-Taula1[[#This Row],[% Reducció salari per baix rendiment        (no posar el símbol %)]]</f>
        <v>0</v>
      </c>
      <c r="AY1011" s="131">
        <f>ROUND((AZ1011/100)*22.78356164*Taula1[[#This Row],[Espai reservat Administració (dies)]],2)</f>
        <v>0</v>
      </c>
      <c r="AZ1011" s="81">
        <f>Taula1[[#This Row],[% Jornada segons contracte
(no posar el símbol %) ]]-Taula1[[#This Row],[% Reducció salari per baix rendiment        (no posar el símbol %)]]</f>
        <v>0</v>
      </c>
      <c r="BA1011" s="82">
        <f t="shared" si="244"/>
        <v>0</v>
      </c>
      <c r="BB1011" s="41"/>
      <c r="BC1011" s="131">
        <f>IF(Taula1[[#This Row],[Grup justificat     (fer servir opcions de la llista desplegable)]]=1,AI1011,0)</f>
        <v>0</v>
      </c>
      <c r="BD1011" s="131">
        <f>IF(Taula1[[#This Row],[Grup justificat     (fer servir opcions de la llista desplegable)]]=2,AU1011,0)</f>
        <v>0</v>
      </c>
      <c r="BE1011" s="41"/>
      <c r="BF1011" s="131">
        <f>IF(Taula1[[#This Row],[Espai reservat Administració]]=1,AO1011,0)</f>
        <v>0</v>
      </c>
      <c r="BG1011" s="82">
        <f>IF(Taula1[[#This Row],[Espai reservat Administració]]=2,BA1011,0)</f>
        <v>0</v>
      </c>
      <c r="BH1011" s="41"/>
      <c r="BI1011" s="126">
        <f>IF(Taula1[[#This Row],[Grup justificat     (fer servir opcions de la llista desplegable)]]=1,1,0)</f>
        <v>0</v>
      </c>
      <c r="BJ1011" s="126">
        <f>IF(Taula1[[#This Row],[Espai reservat Administració]]=1,1,0)</f>
        <v>0</v>
      </c>
      <c r="BK1011" s="111"/>
      <c r="BL1011" s="126">
        <f>IF(Taula1[[#This Row],[Grup justificat     (fer servir opcions de la llista desplegable)]]=2,1,0)</f>
        <v>0</v>
      </c>
      <c r="BM1011" s="126">
        <f>IF(Taula1[[#This Row],[Espai reservat Administració]]=2,1,0)</f>
        <v>0</v>
      </c>
      <c r="BN1011" s="73"/>
      <c r="BO1011" s="73"/>
      <c r="BP1011" s="73"/>
      <c r="BQ1011" s="73"/>
      <c r="BR1011" s="73"/>
      <c r="BS1011" s="73"/>
      <c r="BT1011" s="73"/>
      <c r="BU1011" s="73"/>
      <c r="BV1011" s="73"/>
      <c r="BW1011" s="73"/>
      <c r="BX1011" s="73"/>
      <c r="BY1011" s="73"/>
      <c r="BZ1011" s="73"/>
      <c r="CA1011" s="73"/>
      <c r="CB1011" s="73"/>
      <c r="CC1011" s="73"/>
      <c r="CD1011" s="73"/>
      <c r="CE1011" s="73"/>
      <c r="CF1011" s="73"/>
      <c r="CG1011" s="63">
        <f t="shared" si="245"/>
        <v>0</v>
      </c>
      <c r="CH1011" s="63">
        <f t="shared" si="246"/>
        <v>0</v>
      </c>
      <c r="CI1011" s="73"/>
      <c r="CJ1011" s="63">
        <f>IF(Taula1[[#This Row],[Tipus de contracte                                  (fer servir opcions de la llista desplegable)]]="Indefinit",1,0)</f>
        <v>0</v>
      </c>
      <c r="CK1011" s="63">
        <f>IF(Taula1[[#This Row],[Tipus de contracte                                  (fer servir opcions de la llista desplegable)]]="Temporal, igual o superior a 6 mesos",1,0)</f>
        <v>0</v>
      </c>
      <c r="CL1011" s="63">
        <f>IF(Taula1[[#This Row],[Tipus de contracte                                  (fer servir opcions de la llista desplegable)]]="Substitució per IT",1,0)</f>
        <v>0</v>
      </c>
      <c r="CM1011" s="73"/>
      <c r="CN1011" s="63">
        <f>IF(Taula1[[#This Row],[Relació llocs de treball]]&gt;=1,1,0)</f>
        <v>0</v>
      </c>
      <c r="CO1011" s="73"/>
      <c r="CP1011" s="63">
        <f>IF(Taula1[[#This Row],[Identitat de gènere                                                          (fer servir opcions de la llista desplegable)]]="Home",1,0)</f>
        <v>0</v>
      </c>
      <c r="CQ1011" s="63">
        <f>IF(Taula1[[#This Row],[Identitat de gènere                                                          (fer servir opcions de la llista desplegable)]]="Dona",1,0)</f>
        <v>0</v>
      </c>
      <c r="CR1011" s="63">
        <f>IF(Taula1[[#This Row],[Identitat de gènere                                                          (fer servir opcions de la llista desplegable)]]="No binari",1,0)</f>
        <v>0</v>
      </c>
      <c r="CS1011" s="73"/>
      <c r="CT1011" s="63">
        <f t="shared" si="240"/>
        <v>0</v>
      </c>
      <c r="CU1011" s="64">
        <f t="shared" si="247"/>
        <v>0</v>
      </c>
      <c r="CW1011" s="64">
        <f t="shared" si="248"/>
        <v>0</v>
      </c>
      <c r="CX1011" s="64">
        <f t="shared" si="249"/>
        <v>0</v>
      </c>
      <c r="CY1011" s="64">
        <f t="shared" si="250"/>
        <v>0</v>
      </c>
      <c r="CZ1011" s="64">
        <f t="shared" si="251"/>
        <v>0</v>
      </c>
      <c r="DB1011" s="64">
        <f t="shared" si="252"/>
        <v>0</v>
      </c>
      <c r="DC1011" s="64">
        <f t="shared" si="253"/>
        <v>0</v>
      </c>
      <c r="DD1011" s="64">
        <f t="shared" si="254"/>
        <v>0</v>
      </c>
      <c r="DE1011" s="64">
        <f t="shared" si="255"/>
        <v>0</v>
      </c>
    </row>
    <row r="1012" spans="2:109" x14ac:dyDescent="0.3">
      <c r="B1012" s="167"/>
      <c r="C1012" s="186"/>
      <c r="D1012" s="2"/>
      <c r="E1012" s="67"/>
      <c r="F1012" s="5"/>
      <c r="G1012" s="5"/>
      <c r="H1012" s="187"/>
      <c r="I1012" s="111" t="str">
        <f ca="1">IF(Taula1[[#This Row],[Data naixement (format dd/mm/aaaa)]]="","0",DATEDIF(Taula1[[#This Row],[Data naixement (format dd/mm/aaaa)]],TODAY(),"Y"))</f>
        <v>0</v>
      </c>
      <c r="J1012" s="6"/>
      <c r="K1012" s="6"/>
      <c r="L1012" s="6"/>
      <c r="M1012" s="6"/>
      <c r="N1012" s="56"/>
      <c r="O1012" s="56"/>
      <c r="P1012" s="56"/>
      <c r="Q1012" s="6"/>
      <c r="R1012" s="7"/>
      <c r="S1012" s="143">
        <f>Taula1[[#This Row],[Mesos naturals sencers treballats període justificat (01/01/2023 - 31/03/2023)]]</f>
        <v>0</v>
      </c>
      <c r="T1012" s="194">
        <f>Taula1[[#This Row],[Dies treballats període justificat (01/01/2023 - 31/03/2023)              no comptabilitzats com a mes natural sencer]]</f>
        <v>0</v>
      </c>
      <c r="U1012" s="12"/>
      <c r="V1012" s="7"/>
      <c r="W1012" s="188"/>
      <c r="X1012" s="188"/>
      <c r="Y1012" s="188"/>
      <c r="Z1012" s="188"/>
      <c r="AA1012" s="190"/>
      <c r="AB1012" s="143">
        <f>Taula1[[#This Row],[Grup justificat     (fer servir opcions de la llista desplegable)]]</f>
        <v>0</v>
      </c>
      <c r="AC1012" s="182"/>
      <c r="AD1012" s="39"/>
      <c r="AE1012" s="131">
        <f>ROUND((AF1012/100)*756*Taula1[[#This Row],[Mesos naturals sencers treballats període justificat (01/01/2023 - 31/03/2023)]],2)</f>
        <v>0</v>
      </c>
      <c r="AF1012" s="81">
        <f>Taula1[[#This Row],[% Jornada segons contracte
(no posar el símbol %) ]]-Taula1[[#This Row],[% Reducció salari per baix rendiment        (no posar el símbol %)]]</f>
        <v>0</v>
      </c>
      <c r="AG1012" s="131">
        <f>ROUND((AH1012/100)*24.8547945*Taula1[[#This Row],[Dies treballats període justificat (01/01/2023 - 31/03/2023)              no comptabilitzats com a mes natural sencer]],2)</f>
        <v>0</v>
      </c>
      <c r="AH1012" s="79">
        <f>Taula1[[#This Row],[% Jornada segons contracte
(no posar el símbol %) ]]-Taula1[[#This Row],[% Reducció salari per baix rendiment        (no posar el símbol %)]]</f>
        <v>0</v>
      </c>
      <c r="AI1012" s="131">
        <f t="shared" si="241"/>
        <v>0</v>
      </c>
      <c r="AJ1012" s="39"/>
      <c r="AK1012" s="131">
        <f>ROUND((AL1012/100)*756*Taula1[[#This Row],[Espai reservat Administració  (mesos)]],2)</f>
        <v>0</v>
      </c>
      <c r="AL1012" s="81">
        <f>Taula1[[#This Row],[% Jornada segons contracte
(no posar el símbol %) ]]-Taula1[[#This Row],[% Reducció salari per baix rendiment        (no posar el símbol %)]]</f>
        <v>0</v>
      </c>
      <c r="AM1012" s="131">
        <f>ROUND((AN1012/100)*24.8547945*Taula1[[#This Row],[Espai reservat Administració (dies)]],2)</f>
        <v>0</v>
      </c>
      <c r="AN1012" s="79">
        <f>Taula1[[#This Row],[% Jornada segons contracte
(no posar el símbol %) ]]-Taula1[[#This Row],[% Reducció salari per baix rendiment        (no posar el símbol %)]]</f>
        <v>0</v>
      </c>
      <c r="AO1012" s="131">
        <f t="shared" si="242"/>
        <v>0</v>
      </c>
      <c r="AP1012" s="87"/>
      <c r="AQ1012" s="137">
        <f>ROUND((AR1012/100)*693*Taula1[[#This Row],[Mesos naturals sencers treballats període justificat (01/01/2023 - 31/03/2023)]],2)</f>
        <v>0</v>
      </c>
      <c r="AR1012" s="90">
        <f>Taula1[[#This Row],[% Jornada segons contracte
(no posar el símbol %) ]]-Taula1[[#This Row],[% Reducció salari per baix rendiment        (no posar el símbol %)]]</f>
        <v>0</v>
      </c>
      <c r="AS1012" s="137">
        <f>ROUND((AT1012/100)*22.78356164*Taula1[[#This Row],[Dies treballats període justificat (01/01/2023 - 31/03/2023)              no comptabilitzats com a mes natural sencer]],2)</f>
        <v>0</v>
      </c>
      <c r="AT1012" s="90">
        <f>Taula1[[#This Row],[% Jornada segons contracte
(no posar el símbol %) ]]-Taula1[[#This Row],[% Reducció salari per baix rendiment        (no posar el símbol %)]]</f>
        <v>0</v>
      </c>
      <c r="AU1012" s="137">
        <f t="shared" si="243"/>
        <v>0</v>
      </c>
      <c r="AV1012" s="87"/>
      <c r="AW1012" s="136">
        <f>ROUND((AX1012/100)*693*Taula1[[#This Row],[Espai reservat Administració  (mesos)]],2)</f>
        <v>0</v>
      </c>
      <c r="AX1012" s="90">
        <f>Taula1[[#This Row],[% Jornada segons contracte
(no posar el símbol %) ]]-Taula1[[#This Row],[% Reducció salari per baix rendiment        (no posar el símbol %)]]</f>
        <v>0</v>
      </c>
      <c r="AY1012" s="131">
        <f>ROUND((AZ1012/100)*22.78356164*Taula1[[#This Row],[Espai reservat Administració (dies)]],2)</f>
        <v>0</v>
      </c>
      <c r="AZ1012" s="81">
        <f>Taula1[[#This Row],[% Jornada segons contracte
(no posar el símbol %) ]]-Taula1[[#This Row],[% Reducció salari per baix rendiment        (no posar el símbol %)]]</f>
        <v>0</v>
      </c>
      <c r="BA1012" s="82">
        <f t="shared" si="244"/>
        <v>0</v>
      </c>
      <c r="BB1012" s="41"/>
      <c r="BC1012" s="131">
        <f>IF(Taula1[[#This Row],[Grup justificat     (fer servir opcions de la llista desplegable)]]=1,AI1012,0)</f>
        <v>0</v>
      </c>
      <c r="BD1012" s="131">
        <f>IF(Taula1[[#This Row],[Grup justificat     (fer servir opcions de la llista desplegable)]]=2,AU1012,0)</f>
        <v>0</v>
      </c>
      <c r="BE1012" s="41"/>
      <c r="BF1012" s="131">
        <f>IF(Taula1[[#This Row],[Espai reservat Administració]]=1,AO1012,0)</f>
        <v>0</v>
      </c>
      <c r="BG1012" s="82">
        <f>IF(Taula1[[#This Row],[Espai reservat Administració]]=2,BA1012,0)</f>
        <v>0</v>
      </c>
      <c r="BH1012" s="41"/>
      <c r="BI1012" s="126">
        <f>IF(Taula1[[#This Row],[Grup justificat     (fer servir opcions de la llista desplegable)]]=1,1,0)</f>
        <v>0</v>
      </c>
      <c r="BJ1012" s="126">
        <f>IF(Taula1[[#This Row],[Espai reservat Administració]]=1,1,0)</f>
        <v>0</v>
      </c>
      <c r="BK1012" s="111"/>
      <c r="BL1012" s="126">
        <f>IF(Taula1[[#This Row],[Grup justificat     (fer servir opcions de la llista desplegable)]]=2,1,0)</f>
        <v>0</v>
      </c>
      <c r="BM1012" s="126">
        <f>IF(Taula1[[#This Row],[Espai reservat Administració]]=2,1,0)</f>
        <v>0</v>
      </c>
      <c r="BN1012" s="73"/>
      <c r="BO1012" s="73"/>
      <c r="BP1012" s="73"/>
      <c r="BQ1012" s="73"/>
      <c r="BR1012" s="73"/>
      <c r="BS1012" s="73"/>
      <c r="BT1012" s="73"/>
      <c r="BU1012" s="73"/>
      <c r="BV1012" s="73"/>
      <c r="BW1012" s="73"/>
      <c r="BX1012" s="73"/>
      <c r="BY1012" s="73"/>
      <c r="BZ1012" s="73"/>
      <c r="CA1012" s="73"/>
      <c r="CB1012" s="73"/>
      <c r="CC1012" s="73"/>
      <c r="CD1012" s="73"/>
      <c r="CE1012" s="73"/>
      <c r="CF1012" s="73"/>
      <c r="CG1012" s="63">
        <f t="shared" si="245"/>
        <v>0</v>
      </c>
      <c r="CH1012" s="63">
        <f t="shared" si="246"/>
        <v>0</v>
      </c>
      <c r="CI1012" s="73"/>
      <c r="CJ1012" s="63">
        <f>IF(Taula1[[#This Row],[Tipus de contracte                                  (fer servir opcions de la llista desplegable)]]="Indefinit",1,0)</f>
        <v>0</v>
      </c>
      <c r="CK1012" s="63">
        <f>IF(Taula1[[#This Row],[Tipus de contracte                                  (fer servir opcions de la llista desplegable)]]="Temporal, igual o superior a 6 mesos",1,0)</f>
        <v>0</v>
      </c>
      <c r="CL1012" s="63">
        <f>IF(Taula1[[#This Row],[Tipus de contracte                                  (fer servir opcions de la llista desplegable)]]="Substitució per IT",1,0)</f>
        <v>0</v>
      </c>
      <c r="CM1012" s="73"/>
      <c r="CN1012" s="63">
        <f>IF(Taula1[[#This Row],[Relació llocs de treball]]&gt;=1,1,0)</f>
        <v>0</v>
      </c>
      <c r="CO1012" s="73"/>
      <c r="CP1012" s="63">
        <f>IF(Taula1[[#This Row],[Identitat de gènere                                                          (fer servir opcions de la llista desplegable)]]="Home",1,0)</f>
        <v>0</v>
      </c>
      <c r="CQ1012" s="63">
        <f>IF(Taula1[[#This Row],[Identitat de gènere                                                          (fer servir opcions de la llista desplegable)]]="Dona",1,0)</f>
        <v>0</v>
      </c>
      <c r="CR1012" s="63">
        <f>IF(Taula1[[#This Row],[Identitat de gènere                                                          (fer servir opcions de la llista desplegable)]]="No binari",1,0)</f>
        <v>0</v>
      </c>
      <c r="CS1012" s="73"/>
      <c r="CT1012" s="63">
        <f t="shared" si="240"/>
        <v>0</v>
      </c>
      <c r="CU1012" s="64">
        <f t="shared" si="247"/>
        <v>0</v>
      </c>
      <c r="CW1012" s="64">
        <f t="shared" si="248"/>
        <v>0</v>
      </c>
      <c r="CX1012" s="64">
        <f t="shared" si="249"/>
        <v>0</v>
      </c>
      <c r="CY1012" s="64">
        <f t="shared" si="250"/>
        <v>0</v>
      </c>
      <c r="CZ1012" s="64">
        <f t="shared" si="251"/>
        <v>0</v>
      </c>
      <c r="DB1012" s="64">
        <f t="shared" si="252"/>
        <v>0</v>
      </c>
      <c r="DC1012" s="64">
        <f t="shared" si="253"/>
        <v>0</v>
      </c>
      <c r="DD1012" s="64">
        <f t="shared" si="254"/>
        <v>0</v>
      </c>
      <c r="DE1012" s="64">
        <f t="shared" si="255"/>
        <v>0</v>
      </c>
    </row>
    <row r="1013" spans="2:109" x14ac:dyDescent="0.3">
      <c r="B1013" s="167"/>
      <c r="C1013" s="186"/>
      <c r="D1013" s="2"/>
      <c r="E1013" s="67"/>
      <c r="F1013" s="5"/>
      <c r="G1013" s="5"/>
      <c r="H1013" s="187"/>
      <c r="I1013" s="111" t="str">
        <f ca="1">IF(Taula1[[#This Row],[Data naixement (format dd/mm/aaaa)]]="","0",DATEDIF(Taula1[[#This Row],[Data naixement (format dd/mm/aaaa)]],TODAY(),"Y"))</f>
        <v>0</v>
      </c>
      <c r="J1013" s="6"/>
      <c r="K1013" s="6"/>
      <c r="L1013" s="6"/>
      <c r="M1013" s="6"/>
      <c r="N1013" s="56"/>
      <c r="O1013" s="56"/>
      <c r="P1013" s="56"/>
      <c r="Q1013" s="6"/>
      <c r="R1013" s="7"/>
      <c r="S1013" s="143">
        <f>Taula1[[#This Row],[Mesos naturals sencers treballats període justificat (01/01/2023 - 31/03/2023)]]</f>
        <v>0</v>
      </c>
      <c r="T1013" s="194">
        <f>Taula1[[#This Row],[Dies treballats període justificat (01/01/2023 - 31/03/2023)              no comptabilitzats com a mes natural sencer]]</f>
        <v>0</v>
      </c>
      <c r="U1013" s="12"/>
      <c r="V1013" s="7"/>
      <c r="W1013" s="188"/>
      <c r="X1013" s="188"/>
      <c r="Y1013" s="188"/>
      <c r="Z1013" s="188"/>
      <c r="AA1013" s="190"/>
      <c r="AB1013" s="143">
        <f>Taula1[[#This Row],[Grup justificat     (fer servir opcions de la llista desplegable)]]</f>
        <v>0</v>
      </c>
      <c r="AC1013" s="182"/>
      <c r="AD1013" s="39"/>
      <c r="AE1013" s="131">
        <f>ROUND((AF1013/100)*756*Taula1[[#This Row],[Mesos naturals sencers treballats període justificat (01/01/2023 - 31/03/2023)]],2)</f>
        <v>0</v>
      </c>
      <c r="AF1013" s="81">
        <f>Taula1[[#This Row],[% Jornada segons contracte
(no posar el símbol %) ]]-Taula1[[#This Row],[% Reducció salari per baix rendiment        (no posar el símbol %)]]</f>
        <v>0</v>
      </c>
      <c r="AG1013" s="131">
        <f>ROUND((AH1013/100)*24.8547945*Taula1[[#This Row],[Dies treballats període justificat (01/01/2023 - 31/03/2023)              no comptabilitzats com a mes natural sencer]],2)</f>
        <v>0</v>
      </c>
      <c r="AH1013" s="79">
        <f>Taula1[[#This Row],[% Jornada segons contracte
(no posar el símbol %) ]]-Taula1[[#This Row],[% Reducció salari per baix rendiment        (no posar el símbol %)]]</f>
        <v>0</v>
      </c>
      <c r="AI1013" s="131">
        <f t="shared" si="241"/>
        <v>0</v>
      </c>
      <c r="AJ1013" s="39"/>
      <c r="AK1013" s="131">
        <f>ROUND((AL1013/100)*756*Taula1[[#This Row],[Espai reservat Administració  (mesos)]],2)</f>
        <v>0</v>
      </c>
      <c r="AL1013" s="81">
        <f>Taula1[[#This Row],[% Jornada segons contracte
(no posar el símbol %) ]]-Taula1[[#This Row],[% Reducció salari per baix rendiment        (no posar el símbol %)]]</f>
        <v>0</v>
      </c>
      <c r="AM1013" s="131">
        <f>ROUND((AN1013/100)*24.8547945*Taula1[[#This Row],[Espai reservat Administració (dies)]],2)</f>
        <v>0</v>
      </c>
      <c r="AN1013" s="79">
        <f>Taula1[[#This Row],[% Jornada segons contracte
(no posar el símbol %) ]]-Taula1[[#This Row],[% Reducció salari per baix rendiment        (no posar el símbol %)]]</f>
        <v>0</v>
      </c>
      <c r="AO1013" s="131">
        <f t="shared" si="242"/>
        <v>0</v>
      </c>
      <c r="AP1013" s="87"/>
      <c r="AQ1013" s="137">
        <f>ROUND((AR1013/100)*693*Taula1[[#This Row],[Mesos naturals sencers treballats període justificat (01/01/2023 - 31/03/2023)]],2)</f>
        <v>0</v>
      </c>
      <c r="AR1013" s="90">
        <f>Taula1[[#This Row],[% Jornada segons contracte
(no posar el símbol %) ]]-Taula1[[#This Row],[% Reducció salari per baix rendiment        (no posar el símbol %)]]</f>
        <v>0</v>
      </c>
      <c r="AS1013" s="137">
        <f>ROUND((AT1013/100)*22.78356164*Taula1[[#This Row],[Dies treballats període justificat (01/01/2023 - 31/03/2023)              no comptabilitzats com a mes natural sencer]],2)</f>
        <v>0</v>
      </c>
      <c r="AT1013" s="90">
        <f>Taula1[[#This Row],[% Jornada segons contracte
(no posar el símbol %) ]]-Taula1[[#This Row],[% Reducció salari per baix rendiment        (no posar el símbol %)]]</f>
        <v>0</v>
      </c>
      <c r="AU1013" s="137">
        <f t="shared" si="243"/>
        <v>0</v>
      </c>
      <c r="AV1013" s="87"/>
      <c r="AW1013" s="136">
        <f>ROUND((AX1013/100)*693*Taula1[[#This Row],[Espai reservat Administració  (mesos)]],2)</f>
        <v>0</v>
      </c>
      <c r="AX1013" s="90">
        <f>Taula1[[#This Row],[% Jornada segons contracte
(no posar el símbol %) ]]-Taula1[[#This Row],[% Reducció salari per baix rendiment        (no posar el símbol %)]]</f>
        <v>0</v>
      </c>
      <c r="AY1013" s="131">
        <f>ROUND((AZ1013/100)*22.78356164*Taula1[[#This Row],[Espai reservat Administració (dies)]],2)</f>
        <v>0</v>
      </c>
      <c r="AZ1013" s="81">
        <f>Taula1[[#This Row],[% Jornada segons contracte
(no posar el símbol %) ]]-Taula1[[#This Row],[% Reducció salari per baix rendiment        (no posar el símbol %)]]</f>
        <v>0</v>
      </c>
      <c r="BA1013" s="82">
        <f t="shared" si="244"/>
        <v>0</v>
      </c>
      <c r="BB1013" s="41"/>
      <c r="BC1013" s="131">
        <f>IF(Taula1[[#This Row],[Grup justificat     (fer servir opcions de la llista desplegable)]]=1,AI1013,0)</f>
        <v>0</v>
      </c>
      <c r="BD1013" s="131">
        <f>IF(Taula1[[#This Row],[Grup justificat     (fer servir opcions de la llista desplegable)]]=2,AU1013,0)</f>
        <v>0</v>
      </c>
      <c r="BE1013" s="41"/>
      <c r="BF1013" s="131">
        <f>IF(Taula1[[#This Row],[Espai reservat Administració]]=1,AO1013,0)</f>
        <v>0</v>
      </c>
      <c r="BG1013" s="82">
        <f>IF(Taula1[[#This Row],[Espai reservat Administració]]=2,BA1013,0)</f>
        <v>0</v>
      </c>
      <c r="BH1013" s="41"/>
      <c r="BI1013" s="126">
        <f>IF(Taula1[[#This Row],[Grup justificat     (fer servir opcions de la llista desplegable)]]=1,1,0)</f>
        <v>0</v>
      </c>
      <c r="BJ1013" s="126">
        <f>IF(Taula1[[#This Row],[Espai reservat Administració]]=1,1,0)</f>
        <v>0</v>
      </c>
      <c r="BK1013" s="111"/>
      <c r="BL1013" s="126">
        <f>IF(Taula1[[#This Row],[Grup justificat     (fer servir opcions de la llista desplegable)]]=2,1,0)</f>
        <v>0</v>
      </c>
      <c r="BM1013" s="126">
        <f>IF(Taula1[[#This Row],[Espai reservat Administració]]=2,1,0)</f>
        <v>0</v>
      </c>
      <c r="BN1013" s="73"/>
      <c r="BO1013" s="73"/>
      <c r="BP1013" s="73"/>
      <c r="BQ1013" s="73"/>
      <c r="BR1013" s="73"/>
      <c r="BS1013" s="73"/>
      <c r="BT1013" s="73"/>
      <c r="BU1013" s="73"/>
      <c r="BV1013" s="73"/>
      <c r="BW1013" s="73"/>
      <c r="BX1013" s="73"/>
      <c r="BY1013" s="73"/>
      <c r="BZ1013" s="73"/>
      <c r="CA1013" s="73"/>
      <c r="CB1013" s="73"/>
      <c r="CC1013" s="73"/>
      <c r="CD1013" s="73"/>
      <c r="CE1013" s="73"/>
      <c r="CF1013" s="73"/>
      <c r="CG1013" s="63">
        <f t="shared" si="245"/>
        <v>0</v>
      </c>
      <c r="CH1013" s="63">
        <f t="shared" si="246"/>
        <v>0</v>
      </c>
      <c r="CI1013" s="73"/>
      <c r="CJ1013" s="63">
        <f>IF(Taula1[[#This Row],[Tipus de contracte                                  (fer servir opcions de la llista desplegable)]]="Indefinit",1,0)</f>
        <v>0</v>
      </c>
      <c r="CK1013" s="63">
        <f>IF(Taula1[[#This Row],[Tipus de contracte                                  (fer servir opcions de la llista desplegable)]]="Temporal, igual o superior a 6 mesos",1,0)</f>
        <v>0</v>
      </c>
      <c r="CL1013" s="63">
        <f>IF(Taula1[[#This Row],[Tipus de contracte                                  (fer servir opcions de la llista desplegable)]]="Substitució per IT",1,0)</f>
        <v>0</v>
      </c>
      <c r="CM1013" s="73"/>
      <c r="CN1013" s="63">
        <f>IF(Taula1[[#This Row],[Relació llocs de treball]]&gt;=1,1,0)</f>
        <v>0</v>
      </c>
      <c r="CO1013" s="73"/>
      <c r="CP1013" s="63">
        <f>IF(Taula1[[#This Row],[Identitat de gènere                                                          (fer servir opcions de la llista desplegable)]]="Home",1,0)</f>
        <v>0</v>
      </c>
      <c r="CQ1013" s="63">
        <f>IF(Taula1[[#This Row],[Identitat de gènere                                                          (fer servir opcions de la llista desplegable)]]="Dona",1,0)</f>
        <v>0</v>
      </c>
      <c r="CR1013" s="63">
        <f>IF(Taula1[[#This Row],[Identitat de gènere                                                          (fer servir opcions de la llista desplegable)]]="No binari",1,0)</f>
        <v>0</v>
      </c>
      <c r="CS1013" s="73"/>
      <c r="CT1013" s="63">
        <f t="shared" si="240"/>
        <v>0</v>
      </c>
      <c r="CU1013" s="64">
        <f t="shared" si="247"/>
        <v>0</v>
      </c>
      <c r="CW1013" s="64">
        <f t="shared" si="248"/>
        <v>0</v>
      </c>
      <c r="CX1013" s="64">
        <f t="shared" si="249"/>
        <v>0</v>
      </c>
      <c r="CY1013" s="64">
        <f t="shared" si="250"/>
        <v>0</v>
      </c>
      <c r="CZ1013" s="64">
        <f t="shared" si="251"/>
        <v>0</v>
      </c>
      <c r="DB1013" s="64">
        <f t="shared" si="252"/>
        <v>0</v>
      </c>
      <c r="DC1013" s="64">
        <f t="shared" si="253"/>
        <v>0</v>
      </c>
      <c r="DD1013" s="64">
        <f t="shared" si="254"/>
        <v>0</v>
      </c>
      <c r="DE1013" s="64">
        <f t="shared" si="255"/>
        <v>0</v>
      </c>
    </row>
    <row r="1014" spans="2:109" x14ac:dyDescent="0.3">
      <c r="B1014" s="167"/>
      <c r="C1014" s="186"/>
      <c r="D1014" s="2"/>
      <c r="E1014" s="67"/>
      <c r="F1014" s="5"/>
      <c r="G1014" s="5"/>
      <c r="H1014" s="187"/>
      <c r="I1014" s="111" t="str">
        <f ca="1">IF(Taula1[[#This Row],[Data naixement (format dd/mm/aaaa)]]="","0",DATEDIF(Taula1[[#This Row],[Data naixement (format dd/mm/aaaa)]],TODAY(),"Y"))</f>
        <v>0</v>
      </c>
      <c r="J1014" s="6"/>
      <c r="K1014" s="6"/>
      <c r="L1014" s="6"/>
      <c r="M1014" s="6"/>
      <c r="N1014" s="56"/>
      <c r="O1014" s="56"/>
      <c r="P1014" s="56"/>
      <c r="Q1014" s="6"/>
      <c r="R1014" s="7"/>
      <c r="S1014" s="143">
        <f>Taula1[[#This Row],[Mesos naturals sencers treballats període justificat (01/01/2023 - 31/03/2023)]]</f>
        <v>0</v>
      </c>
      <c r="T1014" s="194">
        <f>Taula1[[#This Row],[Dies treballats període justificat (01/01/2023 - 31/03/2023)              no comptabilitzats com a mes natural sencer]]</f>
        <v>0</v>
      </c>
      <c r="U1014" s="12"/>
      <c r="V1014" s="7"/>
      <c r="W1014" s="188"/>
      <c r="X1014" s="188"/>
      <c r="Y1014" s="188"/>
      <c r="Z1014" s="188"/>
      <c r="AA1014" s="190"/>
      <c r="AB1014" s="143">
        <f>Taula1[[#This Row],[Grup justificat     (fer servir opcions de la llista desplegable)]]</f>
        <v>0</v>
      </c>
      <c r="AC1014" s="182"/>
      <c r="AD1014" s="39"/>
      <c r="AE1014" s="131">
        <f>ROUND((AF1014/100)*756*Taula1[[#This Row],[Mesos naturals sencers treballats període justificat (01/01/2023 - 31/03/2023)]],2)</f>
        <v>0</v>
      </c>
      <c r="AF1014" s="81">
        <f>Taula1[[#This Row],[% Jornada segons contracte
(no posar el símbol %) ]]-Taula1[[#This Row],[% Reducció salari per baix rendiment        (no posar el símbol %)]]</f>
        <v>0</v>
      </c>
      <c r="AG1014" s="131">
        <f>ROUND((AH1014/100)*24.8547945*Taula1[[#This Row],[Dies treballats període justificat (01/01/2023 - 31/03/2023)              no comptabilitzats com a mes natural sencer]],2)</f>
        <v>0</v>
      </c>
      <c r="AH1014" s="79">
        <f>Taula1[[#This Row],[% Jornada segons contracte
(no posar el símbol %) ]]-Taula1[[#This Row],[% Reducció salari per baix rendiment        (no posar el símbol %)]]</f>
        <v>0</v>
      </c>
      <c r="AI1014" s="131">
        <f t="shared" si="241"/>
        <v>0</v>
      </c>
      <c r="AJ1014" s="39"/>
      <c r="AK1014" s="131">
        <f>ROUND((AL1014/100)*756*Taula1[[#This Row],[Espai reservat Administració  (mesos)]],2)</f>
        <v>0</v>
      </c>
      <c r="AL1014" s="81">
        <f>Taula1[[#This Row],[% Jornada segons contracte
(no posar el símbol %) ]]-Taula1[[#This Row],[% Reducció salari per baix rendiment        (no posar el símbol %)]]</f>
        <v>0</v>
      </c>
      <c r="AM1014" s="131">
        <f>ROUND((AN1014/100)*24.8547945*Taula1[[#This Row],[Espai reservat Administració (dies)]],2)</f>
        <v>0</v>
      </c>
      <c r="AN1014" s="79">
        <f>Taula1[[#This Row],[% Jornada segons contracte
(no posar el símbol %) ]]-Taula1[[#This Row],[% Reducció salari per baix rendiment        (no posar el símbol %)]]</f>
        <v>0</v>
      </c>
      <c r="AO1014" s="131">
        <f t="shared" si="242"/>
        <v>0</v>
      </c>
      <c r="AP1014" s="87"/>
      <c r="AQ1014" s="137">
        <f>ROUND((AR1014/100)*693*Taula1[[#This Row],[Mesos naturals sencers treballats període justificat (01/01/2023 - 31/03/2023)]],2)</f>
        <v>0</v>
      </c>
      <c r="AR1014" s="90">
        <f>Taula1[[#This Row],[% Jornada segons contracte
(no posar el símbol %) ]]-Taula1[[#This Row],[% Reducció salari per baix rendiment        (no posar el símbol %)]]</f>
        <v>0</v>
      </c>
      <c r="AS1014" s="137">
        <f>ROUND((AT1014/100)*22.78356164*Taula1[[#This Row],[Dies treballats període justificat (01/01/2023 - 31/03/2023)              no comptabilitzats com a mes natural sencer]],2)</f>
        <v>0</v>
      </c>
      <c r="AT1014" s="90">
        <f>Taula1[[#This Row],[% Jornada segons contracte
(no posar el símbol %) ]]-Taula1[[#This Row],[% Reducció salari per baix rendiment        (no posar el símbol %)]]</f>
        <v>0</v>
      </c>
      <c r="AU1014" s="137">
        <f t="shared" si="243"/>
        <v>0</v>
      </c>
      <c r="AV1014" s="87"/>
      <c r="AW1014" s="136">
        <f>ROUND((AX1014/100)*693*Taula1[[#This Row],[Espai reservat Administració  (mesos)]],2)</f>
        <v>0</v>
      </c>
      <c r="AX1014" s="90">
        <f>Taula1[[#This Row],[% Jornada segons contracte
(no posar el símbol %) ]]-Taula1[[#This Row],[% Reducció salari per baix rendiment        (no posar el símbol %)]]</f>
        <v>0</v>
      </c>
      <c r="AY1014" s="131">
        <f>ROUND((AZ1014/100)*22.78356164*Taula1[[#This Row],[Espai reservat Administració (dies)]],2)</f>
        <v>0</v>
      </c>
      <c r="AZ1014" s="81">
        <f>Taula1[[#This Row],[% Jornada segons contracte
(no posar el símbol %) ]]-Taula1[[#This Row],[% Reducció salari per baix rendiment        (no posar el símbol %)]]</f>
        <v>0</v>
      </c>
      <c r="BA1014" s="82">
        <f t="shared" si="244"/>
        <v>0</v>
      </c>
      <c r="BB1014" s="41"/>
      <c r="BC1014" s="131">
        <f>IF(Taula1[[#This Row],[Grup justificat     (fer servir opcions de la llista desplegable)]]=1,AI1014,0)</f>
        <v>0</v>
      </c>
      <c r="BD1014" s="131">
        <f>IF(Taula1[[#This Row],[Grup justificat     (fer servir opcions de la llista desplegable)]]=2,AU1014,0)</f>
        <v>0</v>
      </c>
      <c r="BE1014" s="41"/>
      <c r="BF1014" s="131">
        <f>IF(Taula1[[#This Row],[Espai reservat Administració]]=1,AO1014,0)</f>
        <v>0</v>
      </c>
      <c r="BG1014" s="82">
        <f>IF(Taula1[[#This Row],[Espai reservat Administració]]=2,BA1014,0)</f>
        <v>0</v>
      </c>
      <c r="BH1014" s="41"/>
      <c r="BI1014" s="126">
        <f>IF(Taula1[[#This Row],[Grup justificat     (fer servir opcions de la llista desplegable)]]=1,1,0)</f>
        <v>0</v>
      </c>
      <c r="BJ1014" s="126">
        <f>IF(Taula1[[#This Row],[Espai reservat Administració]]=1,1,0)</f>
        <v>0</v>
      </c>
      <c r="BK1014" s="111"/>
      <c r="BL1014" s="126">
        <f>IF(Taula1[[#This Row],[Grup justificat     (fer servir opcions de la llista desplegable)]]=2,1,0)</f>
        <v>0</v>
      </c>
      <c r="BM1014" s="126">
        <f>IF(Taula1[[#This Row],[Espai reservat Administració]]=2,1,0)</f>
        <v>0</v>
      </c>
      <c r="BN1014" s="73"/>
      <c r="BO1014" s="73"/>
      <c r="BP1014" s="73"/>
      <c r="BQ1014" s="73"/>
      <c r="BR1014" s="73"/>
      <c r="BS1014" s="73"/>
      <c r="BT1014" s="73"/>
      <c r="BU1014" s="73"/>
      <c r="BV1014" s="73"/>
      <c r="BW1014" s="73"/>
      <c r="BX1014" s="73"/>
      <c r="BY1014" s="73"/>
      <c r="BZ1014" s="73"/>
      <c r="CA1014" s="73"/>
      <c r="CB1014" s="73"/>
      <c r="CC1014" s="73"/>
      <c r="CD1014" s="73"/>
      <c r="CE1014" s="73"/>
      <c r="CF1014" s="73"/>
      <c r="CG1014" s="63">
        <f t="shared" si="245"/>
        <v>0</v>
      </c>
      <c r="CH1014" s="63">
        <f t="shared" si="246"/>
        <v>0</v>
      </c>
      <c r="CI1014" s="73"/>
      <c r="CJ1014" s="63">
        <f>IF(Taula1[[#This Row],[Tipus de contracte                                  (fer servir opcions de la llista desplegable)]]="Indefinit",1,0)</f>
        <v>0</v>
      </c>
      <c r="CK1014" s="63">
        <f>IF(Taula1[[#This Row],[Tipus de contracte                                  (fer servir opcions de la llista desplegable)]]="Temporal, igual o superior a 6 mesos",1,0)</f>
        <v>0</v>
      </c>
      <c r="CL1014" s="63">
        <f>IF(Taula1[[#This Row],[Tipus de contracte                                  (fer servir opcions de la llista desplegable)]]="Substitució per IT",1,0)</f>
        <v>0</v>
      </c>
      <c r="CM1014" s="73"/>
      <c r="CN1014" s="63">
        <f>IF(Taula1[[#This Row],[Relació llocs de treball]]&gt;=1,1,0)</f>
        <v>0</v>
      </c>
      <c r="CO1014" s="73"/>
      <c r="CP1014" s="63">
        <f>IF(Taula1[[#This Row],[Identitat de gènere                                                          (fer servir opcions de la llista desplegable)]]="Home",1,0)</f>
        <v>0</v>
      </c>
      <c r="CQ1014" s="63">
        <f>IF(Taula1[[#This Row],[Identitat de gènere                                                          (fer servir opcions de la llista desplegable)]]="Dona",1,0)</f>
        <v>0</v>
      </c>
      <c r="CR1014" s="63">
        <f>IF(Taula1[[#This Row],[Identitat de gènere                                                          (fer servir opcions de la llista desplegable)]]="No binari",1,0)</f>
        <v>0</v>
      </c>
      <c r="CS1014" s="73"/>
      <c r="CT1014" s="63">
        <f t="shared" si="240"/>
        <v>0</v>
      </c>
      <c r="CU1014" s="64">
        <f t="shared" si="247"/>
        <v>0</v>
      </c>
      <c r="CW1014" s="64">
        <f t="shared" si="248"/>
        <v>0</v>
      </c>
      <c r="CX1014" s="64">
        <f t="shared" si="249"/>
        <v>0</v>
      </c>
      <c r="CY1014" s="64">
        <f t="shared" si="250"/>
        <v>0</v>
      </c>
      <c r="CZ1014" s="64">
        <f t="shared" si="251"/>
        <v>0</v>
      </c>
      <c r="DB1014" s="64">
        <f t="shared" si="252"/>
        <v>0</v>
      </c>
      <c r="DC1014" s="64">
        <f t="shared" si="253"/>
        <v>0</v>
      </c>
      <c r="DD1014" s="64">
        <f t="shared" si="254"/>
        <v>0</v>
      </c>
      <c r="DE1014" s="64">
        <f t="shared" si="255"/>
        <v>0</v>
      </c>
    </row>
    <row r="1015" spans="2:109" x14ac:dyDescent="0.3">
      <c r="B1015" s="167"/>
      <c r="C1015" s="186"/>
      <c r="D1015" s="2"/>
      <c r="E1015" s="67"/>
      <c r="F1015" s="5"/>
      <c r="G1015" s="5"/>
      <c r="H1015" s="187"/>
      <c r="I1015" s="111" t="str">
        <f ca="1">IF(Taula1[[#This Row],[Data naixement (format dd/mm/aaaa)]]="","0",DATEDIF(Taula1[[#This Row],[Data naixement (format dd/mm/aaaa)]],TODAY(),"Y"))</f>
        <v>0</v>
      </c>
      <c r="J1015" s="6"/>
      <c r="K1015" s="6"/>
      <c r="L1015" s="6"/>
      <c r="M1015" s="6"/>
      <c r="N1015" s="56"/>
      <c r="O1015" s="56"/>
      <c r="P1015" s="56"/>
      <c r="Q1015" s="6"/>
      <c r="R1015" s="7"/>
      <c r="S1015" s="143">
        <f>Taula1[[#This Row],[Mesos naturals sencers treballats període justificat (01/01/2023 - 31/03/2023)]]</f>
        <v>0</v>
      </c>
      <c r="T1015" s="194">
        <f>Taula1[[#This Row],[Dies treballats període justificat (01/01/2023 - 31/03/2023)              no comptabilitzats com a mes natural sencer]]</f>
        <v>0</v>
      </c>
      <c r="U1015" s="12"/>
      <c r="V1015" s="7"/>
      <c r="W1015" s="188"/>
      <c r="X1015" s="188"/>
      <c r="Y1015" s="188"/>
      <c r="Z1015" s="188"/>
      <c r="AA1015" s="190"/>
      <c r="AB1015" s="143">
        <f>Taula1[[#This Row],[Grup justificat     (fer servir opcions de la llista desplegable)]]</f>
        <v>0</v>
      </c>
      <c r="AC1015" s="182"/>
      <c r="AD1015" s="39"/>
      <c r="AE1015" s="131">
        <f>ROUND((AF1015/100)*756*Taula1[[#This Row],[Mesos naturals sencers treballats període justificat (01/01/2023 - 31/03/2023)]],2)</f>
        <v>0</v>
      </c>
      <c r="AF1015" s="81">
        <f>Taula1[[#This Row],[% Jornada segons contracte
(no posar el símbol %) ]]-Taula1[[#This Row],[% Reducció salari per baix rendiment        (no posar el símbol %)]]</f>
        <v>0</v>
      </c>
      <c r="AG1015" s="131">
        <f>ROUND((AH1015/100)*24.8547945*Taula1[[#This Row],[Dies treballats període justificat (01/01/2023 - 31/03/2023)              no comptabilitzats com a mes natural sencer]],2)</f>
        <v>0</v>
      </c>
      <c r="AH1015" s="79">
        <f>Taula1[[#This Row],[% Jornada segons contracte
(no posar el símbol %) ]]-Taula1[[#This Row],[% Reducció salari per baix rendiment        (no posar el símbol %)]]</f>
        <v>0</v>
      </c>
      <c r="AI1015" s="131">
        <f t="shared" si="241"/>
        <v>0</v>
      </c>
      <c r="AJ1015" s="39"/>
      <c r="AK1015" s="131">
        <f>ROUND((AL1015/100)*756*Taula1[[#This Row],[Espai reservat Administració  (mesos)]],2)</f>
        <v>0</v>
      </c>
      <c r="AL1015" s="81">
        <f>Taula1[[#This Row],[% Jornada segons contracte
(no posar el símbol %) ]]-Taula1[[#This Row],[% Reducció salari per baix rendiment        (no posar el símbol %)]]</f>
        <v>0</v>
      </c>
      <c r="AM1015" s="131">
        <f>ROUND((AN1015/100)*24.8547945*Taula1[[#This Row],[Espai reservat Administració (dies)]],2)</f>
        <v>0</v>
      </c>
      <c r="AN1015" s="79">
        <f>Taula1[[#This Row],[% Jornada segons contracte
(no posar el símbol %) ]]-Taula1[[#This Row],[% Reducció salari per baix rendiment        (no posar el símbol %)]]</f>
        <v>0</v>
      </c>
      <c r="AO1015" s="131">
        <f t="shared" si="242"/>
        <v>0</v>
      </c>
      <c r="AP1015" s="87"/>
      <c r="AQ1015" s="137">
        <f>ROUND((AR1015/100)*693*Taula1[[#This Row],[Mesos naturals sencers treballats període justificat (01/01/2023 - 31/03/2023)]],2)</f>
        <v>0</v>
      </c>
      <c r="AR1015" s="90">
        <f>Taula1[[#This Row],[% Jornada segons contracte
(no posar el símbol %) ]]-Taula1[[#This Row],[% Reducció salari per baix rendiment        (no posar el símbol %)]]</f>
        <v>0</v>
      </c>
      <c r="AS1015" s="137">
        <f>ROUND((AT1015/100)*22.78356164*Taula1[[#This Row],[Dies treballats període justificat (01/01/2023 - 31/03/2023)              no comptabilitzats com a mes natural sencer]],2)</f>
        <v>0</v>
      </c>
      <c r="AT1015" s="90">
        <f>Taula1[[#This Row],[% Jornada segons contracte
(no posar el símbol %) ]]-Taula1[[#This Row],[% Reducció salari per baix rendiment        (no posar el símbol %)]]</f>
        <v>0</v>
      </c>
      <c r="AU1015" s="137">
        <f t="shared" si="243"/>
        <v>0</v>
      </c>
      <c r="AV1015" s="87"/>
      <c r="AW1015" s="136">
        <f>ROUND((AX1015/100)*693*Taula1[[#This Row],[Espai reservat Administració  (mesos)]],2)</f>
        <v>0</v>
      </c>
      <c r="AX1015" s="90">
        <f>Taula1[[#This Row],[% Jornada segons contracte
(no posar el símbol %) ]]-Taula1[[#This Row],[% Reducció salari per baix rendiment        (no posar el símbol %)]]</f>
        <v>0</v>
      </c>
      <c r="AY1015" s="131">
        <f>ROUND((AZ1015/100)*22.78356164*Taula1[[#This Row],[Espai reservat Administració (dies)]],2)</f>
        <v>0</v>
      </c>
      <c r="AZ1015" s="81">
        <f>Taula1[[#This Row],[% Jornada segons contracte
(no posar el símbol %) ]]-Taula1[[#This Row],[% Reducció salari per baix rendiment        (no posar el símbol %)]]</f>
        <v>0</v>
      </c>
      <c r="BA1015" s="82">
        <f t="shared" si="244"/>
        <v>0</v>
      </c>
      <c r="BB1015" s="41"/>
      <c r="BC1015" s="131">
        <f>IF(Taula1[[#This Row],[Grup justificat     (fer servir opcions de la llista desplegable)]]=1,AI1015,0)</f>
        <v>0</v>
      </c>
      <c r="BD1015" s="131">
        <f>IF(Taula1[[#This Row],[Grup justificat     (fer servir opcions de la llista desplegable)]]=2,AU1015,0)</f>
        <v>0</v>
      </c>
      <c r="BE1015" s="41"/>
      <c r="BF1015" s="131">
        <f>IF(Taula1[[#This Row],[Espai reservat Administració]]=1,AO1015,0)</f>
        <v>0</v>
      </c>
      <c r="BG1015" s="82">
        <f>IF(Taula1[[#This Row],[Espai reservat Administració]]=2,BA1015,0)</f>
        <v>0</v>
      </c>
      <c r="BH1015" s="41"/>
      <c r="BI1015" s="126">
        <f>IF(Taula1[[#This Row],[Grup justificat     (fer servir opcions de la llista desplegable)]]=1,1,0)</f>
        <v>0</v>
      </c>
      <c r="BJ1015" s="126">
        <f>IF(Taula1[[#This Row],[Espai reservat Administració]]=1,1,0)</f>
        <v>0</v>
      </c>
      <c r="BK1015" s="111"/>
      <c r="BL1015" s="126">
        <f>IF(Taula1[[#This Row],[Grup justificat     (fer servir opcions de la llista desplegable)]]=2,1,0)</f>
        <v>0</v>
      </c>
      <c r="BM1015" s="126">
        <f>IF(Taula1[[#This Row],[Espai reservat Administració]]=2,1,0)</f>
        <v>0</v>
      </c>
      <c r="BN1015" s="73"/>
      <c r="BO1015" s="73"/>
      <c r="BP1015" s="73"/>
      <c r="BQ1015" s="73"/>
      <c r="BR1015" s="73"/>
      <c r="BS1015" s="73"/>
      <c r="BT1015" s="73"/>
      <c r="BU1015" s="73"/>
      <c r="BV1015" s="73"/>
      <c r="BW1015" s="73"/>
      <c r="BX1015" s="73"/>
      <c r="BY1015" s="73"/>
      <c r="BZ1015" s="73"/>
      <c r="CA1015" s="73"/>
      <c r="CB1015" s="73"/>
      <c r="CC1015" s="73"/>
      <c r="CD1015" s="73"/>
      <c r="CE1015" s="73"/>
      <c r="CF1015" s="73"/>
      <c r="CG1015" s="63">
        <f t="shared" si="245"/>
        <v>0</v>
      </c>
      <c r="CH1015" s="63">
        <f t="shared" si="246"/>
        <v>0</v>
      </c>
      <c r="CI1015" s="73"/>
      <c r="CJ1015" s="63">
        <f>IF(Taula1[[#This Row],[Tipus de contracte                                  (fer servir opcions de la llista desplegable)]]="Indefinit",1,0)</f>
        <v>0</v>
      </c>
      <c r="CK1015" s="63">
        <f>IF(Taula1[[#This Row],[Tipus de contracte                                  (fer servir opcions de la llista desplegable)]]="Temporal, igual o superior a 6 mesos",1,0)</f>
        <v>0</v>
      </c>
      <c r="CL1015" s="63">
        <f>IF(Taula1[[#This Row],[Tipus de contracte                                  (fer servir opcions de la llista desplegable)]]="Substitució per IT",1,0)</f>
        <v>0</v>
      </c>
      <c r="CM1015" s="73"/>
      <c r="CN1015" s="63">
        <f>IF(Taula1[[#This Row],[Relació llocs de treball]]&gt;=1,1,0)</f>
        <v>0</v>
      </c>
      <c r="CO1015" s="73"/>
      <c r="CP1015" s="63">
        <f>IF(Taula1[[#This Row],[Identitat de gènere                                                          (fer servir opcions de la llista desplegable)]]="Home",1,0)</f>
        <v>0</v>
      </c>
      <c r="CQ1015" s="63">
        <f>IF(Taula1[[#This Row],[Identitat de gènere                                                          (fer servir opcions de la llista desplegable)]]="Dona",1,0)</f>
        <v>0</v>
      </c>
      <c r="CR1015" s="63">
        <f>IF(Taula1[[#This Row],[Identitat de gènere                                                          (fer servir opcions de la llista desplegable)]]="No binari",1,0)</f>
        <v>0</v>
      </c>
      <c r="CS1015" s="73"/>
      <c r="CT1015" s="63">
        <f t="shared" si="240"/>
        <v>0</v>
      </c>
      <c r="CU1015" s="64">
        <f t="shared" si="247"/>
        <v>0</v>
      </c>
      <c r="CW1015" s="64">
        <f t="shared" si="248"/>
        <v>0</v>
      </c>
      <c r="CX1015" s="64">
        <f t="shared" si="249"/>
        <v>0</v>
      </c>
      <c r="CY1015" s="64">
        <f t="shared" si="250"/>
        <v>0</v>
      </c>
      <c r="CZ1015" s="64">
        <f t="shared" si="251"/>
        <v>0</v>
      </c>
      <c r="DB1015" s="64">
        <f t="shared" si="252"/>
        <v>0</v>
      </c>
      <c r="DC1015" s="64">
        <f t="shared" si="253"/>
        <v>0</v>
      </c>
      <c r="DD1015" s="64">
        <f t="shared" si="254"/>
        <v>0</v>
      </c>
      <c r="DE1015" s="64">
        <f t="shared" si="255"/>
        <v>0</v>
      </c>
    </row>
    <row r="1016" spans="2:109" x14ac:dyDescent="0.3">
      <c r="B1016" s="167"/>
      <c r="C1016" s="186"/>
      <c r="D1016" s="2"/>
      <c r="E1016" s="67"/>
      <c r="F1016" s="5"/>
      <c r="G1016" s="5"/>
      <c r="H1016" s="187"/>
      <c r="I1016" s="111" t="str">
        <f ca="1">IF(Taula1[[#This Row],[Data naixement (format dd/mm/aaaa)]]="","0",DATEDIF(Taula1[[#This Row],[Data naixement (format dd/mm/aaaa)]],TODAY(),"Y"))</f>
        <v>0</v>
      </c>
      <c r="J1016" s="6"/>
      <c r="K1016" s="6"/>
      <c r="L1016" s="6"/>
      <c r="M1016" s="6"/>
      <c r="N1016" s="56"/>
      <c r="O1016" s="56"/>
      <c r="P1016" s="56"/>
      <c r="Q1016" s="6"/>
      <c r="R1016" s="7"/>
      <c r="S1016" s="143">
        <f>Taula1[[#This Row],[Mesos naturals sencers treballats període justificat (01/01/2023 - 31/03/2023)]]</f>
        <v>0</v>
      </c>
      <c r="T1016" s="194">
        <f>Taula1[[#This Row],[Dies treballats període justificat (01/01/2023 - 31/03/2023)              no comptabilitzats com a mes natural sencer]]</f>
        <v>0</v>
      </c>
      <c r="U1016" s="12"/>
      <c r="V1016" s="7"/>
      <c r="W1016" s="188"/>
      <c r="X1016" s="188"/>
      <c r="Y1016" s="188"/>
      <c r="Z1016" s="188"/>
      <c r="AA1016" s="190"/>
      <c r="AB1016" s="143">
        <f>Taula1[[#This Row],[Grup justificat     (fer servir opcions de la llista desplegable)]]</f>
        <v>0</v>
      </c>
      <c r="AC1016" s="182"/>
      <c r="AD1016" s="39"/>
      <c r="AE1016" s="131">
        <f>ROUND((AF1016/100)*756*Taula1[[#This Row],[Mesos naturals sencers treballats període justificat (01/01/2023 - 31/03/2023)]],2)</f>
        <v>0</v>
      </c>
      <c r="AF1016" s="81">
        <f>Taula1[[#This Row],[% Jornada segons contracte
(no posar el símbol %) ]]-Taula1[[#This Row],[% Reducció salari per baix rendiment        (no posar el símbol %)]]</f>
        <v>0</v>
      </c>
      <c r="AG1016" s="131">
        <f>ROUND((AH1016/100)*24.8547945*Taula1[[#This Row],[Dies treballats període justificat (01/01/2023 - 31/03/2023)              no comptabilitzats com a mes natural sencer]],2)</f>
        <v>0</v>
      </c>
      <c r="AH1016" s="79">
        <f>Taula1[[#This Row],[% Jornada segons contracte
(no posar el símbol %) ]]-Taula1[[#This Row],[% Reducció salari per baix rendiment        (no posar el símbol %)]]</f>
        <v>0</v>
      </c>
      <c r="AI1016" s="131">
        <f t="shared" si="241"/>
        <v>0</v>
      </c>
      <c r="AJ1016" s="39"/>
      <c r="AK1016" s="131">
        <f>ROUND((AL1016/100)*756*Taula1[[#This Row],[Espai reservat Administració  (mesos)]],2)</f>
        <v>0</v>
      </c>
      <c r="AL1016" s="81">
        <f>Taula1[[#This Row],[% Jornada segons contracte
(no posar el símbol %) ]]-Taula1[[#This Row],[% Reducció salari per baix rendiment        (no posar el símbol %)]]</f>
        <v>0</v>
      </c>
      <c r="AM1016" s="131">
        <f>ROUND((AN1016/100)*24.8547945*Taula1[[#This Row],[Espai reservat Administració (dies)]],2)</f>
        <v>0</v>
      </c>
      <c r="AN1016" s="79">
        <f>Taula1[[#This Row],[% Jornada segons contracte
(no posar el símbol %) ]]-Taula1[[#This Row],[% Reducció salari per baix rendiment        (no posar el símbol %)]]</f>
        <v>0</v>
      </c>
      <c r="AO1016" s="131">
        <f t="shared" si="242"/>
        <v>0</v>
      </c>
      <c r="AP1016" s="87"/>
      <c r="AQ1016" s="137">
        <f>ROUND((AR1016/100)*693*Taula1[[#This Row],[Mesos naturals sencers treballats període justificat (01/01/2023 - 31/03/2023)]],2)</f>
        <v>0</v>
      </c>
      <c r="AR1016" s="90">
        <f>Taula1[[#This Row],[% Jornada segons contracte
(no posar el símbol %) ]]-Taula1[[#This Row],[% Reducció salari per baix rendiment        (no posar el símbol %)]]</f>
        <v>0</v>
      </c>
      <c r="AS1016" s="137">
        <f>ROUND((AT1016/100)*22.78356164*Taula1[[#This Row],[Dies treballats període justificat (01/01/2023 - 31/03/2023)              no comptabilitzats com a mes natural sencer]],2)</f>
        <v>0</v>
      </c>
      <c r="AT1016" s="90">
        <f>Taula1[[#This Row],[% Jornada segons contracte
(no posar el símbol %) ]]-Taula1[[#This Row],[% Reducció salari per baix rendiment        (no posar el símbol %)]]</f>
        <v>0</v>
      </c>
      <c r="AU1016" s="137">
        <f t="shared" si="243"/>
        <v>0</v>
      </c>
      <c r="AV1016" s="87"/>
      <c r="AW1016" s="136">
        <f>ROUND((AX1016/100)*693*Taula1[[#This Row],[Espai reservat Administració  (mesos)]],2)</f>
        <v>0</v>
      </c>
      <c r="AX1016" s="90">
        <f>Taula1[[#This Row],[% Jornada segons contracte
(no posar el símbol %) ]]-Taula1[[#This Row],[% Reducció salari per baix rendiment        (no posar el símbol %)]]</f>
        <v>0</v>
      </c>
      <c r="AY1016" s="131">
        <f>ROUND((AZ1016/100)*22.78356164*Taula1[[#This Row],[Espai reservat Administració (dies)]],2)</f>
        <v>0</v>
      </c>
      <c r="AZ1016" s="81">
        <f>Taula1[[#This Row],[% Jornada segons contracte
(no posar el símbol %) ]]-Taula1[[#This Row],[% Reducció salari per baix rendiment        (no posar el símbol %)]]</f>
        <v>0</v>
      </c>
      <c r="BA1016" s="82">
        <f t="shared" si="244"/>
        <v>0</v>
      </c>
      <c r="BB1016" s="41"/>
      <c r="BC1016" s="131">
        <f>IF(Taula1[[#This Row],[Grup justificat     (fer servir opcions de la llista desplegable)]]=1,AI1016,0)</f>
        <v>0</v>
      </c>
      <c r="BD1016" s="131">
        <f>IF(Taula1[[#This Row],[Grup justificat     (fer servir opcions de la llista desplegable)]]=2,AU1016,0)</f>
        <v>0</v>
      </c>
      <c r="BE1016" s="41"/>
      <c r="BF1016" s="131">
        <f>IF(Taula1[[#This Row],[Espai reservat Administració]]=1,AO1016,0)</f>
        <v>0</v>
      </c>
      <c r="BG1016" s="82">
        <f>IF(Taula1[[#This Row],[Espai reservat Administració]]=2,BA1016,0)</f>
        <v>0</v>
      </c>
      <c r="BH1016" s="41"/>
      <c r="BI1016" s="126">
        <f>IF(Taula1[[#This Row],[Grup justificat     (fer servir opcions de la llista desplegable)]]=1,1,0)</f>
        <v>0</v>
      </c>
      <c r="BJ1016" s="126">
        <f>IF(Taula1[[#This Row],[Espai reservat Administració]]=1,1,0)</f>
        <v>0</v>
      </c>
      <c r="BK1016" s="111"/>
      <c r="BL1016" s="126">
        <f>IF(Taula1[[#This Row],[Grup justificat     (fer servir opcions de la llista desplegable)]]=2,1,0)</f>
        <v>0</v>
      </c>
      <c r="BM1016" s="126">
        <f>IF(Taula1[[#This Row],[Espai reservat Administració]]=2,1,0)</f>
        <v>0</v>
      </c>
      <c r="BN1016" s="73"/>
      <c r="BO1016" s="73"/>
      <c r="BP1016" s="73"/>
      <c r="BQ1016" s="73"/>
      <c r="BR1016" s="73"/>
      <c r="BS1016" s="73"/>
      <c r="BT1016" s="73"/>
      <c r="BU1016" s="73"/>
      <c r="BV1016" s="73"/>
      <c r="BW1016" s="73"/>
      <c r="BX1016" s="73"/>
      <c r="BY1016" s="73"/>
      <c r="BZ1016" s="73"/>
      <c r="CA1016" s="73"/>
      <c r="CB1016" s="73"/>
      <c r="CC1016" s="73"/>
      <c r="CD1016" s="73"/>
      <c r="CE1016" s="73"/>
      <c r="CF1016" s="73"/>
      <c r="CG1016" s="63">
        <f t="shared" si="245"/>
        <v>0</v>
      </c>
      <c r="CH1016" s="63">
        <f t="shared" si="246"/>
        <v>0</v>
      </c>
      <c r="CI1016" s="73"/>
      <c r="CJ1016" s="63">
        <f>IF(Taula1[[#This Row],[Tipus de contracte                                  (fer servir opcions de la llista desplegable)]]="Indefinit",1,0)</f>
        <v>0</v>
      </c>
      <c r="CK1016" s="63">
        <f>IF(Taula1[[#This Row],[Tipus de contracte                                  (fer servir opcions de la llista desplegable)]]="Temporal, igual o superior a 6 mesos",1,0)</f>
        <v>0</v>
      </c>
      <c r="CL1016" s="63">
        <f>IF(Taula1[[#This Row],[Tipus de contracte                                  (fer servir opcions de la llista desplegable)]]="Substitució per IT",1,0)</f>
        <v>0</v>
      </c>
      <c r="CM1016" s="73"/>
      <c r="CN1016" s="63">
        <f>IF(Taula1[[#This Row],[Relació llocs de treball]]&gt;=1,1,0)</f>
        <v>0</v>
      </c>
      <c r="CO1016" s="73"/>
      <c r="CP1016" s="63">
        <f>IF(Taula1[[#This Row],[Identitat de gènere                                                          (fer servir opcions de la llista desplegable)]]="Home",1,0)</f>
        <v>0</v>
      </c>
      <c r="CQ1016" s="63">
        <f>IF(Taula1[[#This Row],[Identitat de gènere                                                          (fer servir opcions de la llista desplegable)]]="Dona",1,0)</f>
        <v>0</v>
      </c>
      <c r="CR1016" s="63">
        <f>IF(Taula1[[#This Row],[Identitat de gènere                                                          (fer servir opcions de la llista desplegable)]]="No binari",1,0)</f>
        <v>0</v>
      </c>
      <c r="CS1016" s="73"/>
      <c r="CT1016" s="63">
        <f t="shared" si="240"/>
        <v>0</v>
      </c>
      <c r="CU1016" s="64">
        <f t="shared" si="247"/>
        <v>0</v>
      </c>
      <c r="CW1016" s="64">
        <f t="shared" si="248"/>
        <v>0</v>
      </c>
      <c r="CX1016" s="64">
        <f t="shared" si="249"/>
        <v>0</v>
      </c>
      <c r="CY1016" s="64">
        <f t="shared" si="250"/>
        <v>0</v>
      </c>
      <c r="CZ1016" s="64">
        <f t="shared" si="251"/>
        <v>0</v>
      </c>
      <c r="DB1016" s="64">
        <f t="shared" si="252"/>
        <v>0</v>
      </c>
      <c r="DC1016" s="64">
        <f t="shared" si="253"/>
        <v>0</v>
      </c>
      <c r="DD1016" s="64">
        <f t="shared" si="254"/>
        <v>0</v>
      </c>
      <c r="DE1016" s="64">
        <f t="shared" si="255"/>
        <v>0</v>
      </c>
    </row>
    <row r="1017" spans="2:109" x14ac:dyDescent="0.3">
      <c r="B1017" s="167"/>
      <c r="C1017" s="186"/>
      <c r="D1017" s="2"/>
      <c r="E1017" s="67"/>
      <c r="F1017" s="5"/>
      <c r="G1017" s="5"/>
      <c r="H1017" s="187"/>
      <c r="I1017" s="111" t="str">
        <f ca="1">IF(Taula1[[#This Row],[Data naixement (format dd/mm/aaaa)]]="","0",DATEDIF(Taula1[[#This Row],[Data naixement (format dd/mm/aaaa)]],TODAY(),"Y"))</f>
        <v>0</v>
      </c>
      <c r="J1017" s="6"/>
      <c r="K1017" s="6"/>
      <c r="L1017" s="6"/>
      <c r="M1017" s="6"/>
      <c r="N1017" s="56"/>
      <c r="O1017" s="56"/>
      <c r="P1017" s="56"/>
      <c r="Q1017" s="6"/>
      <c r="R1017" s="7"/>
      <c r="S1017" s="143">
        <f>Taula1[[#This Row],[Mesos naturals sencers treballats període justificat (01/01/2023 - 31/03/2023)]]</f>
        <v>0</v>
      </c>
      <c r="T1017" s="194">
        <f>Taula1[[#This Row],[Dies treballats període justificat (01/01/2023 - 31/03/2023)              no comptabilitzats com a mes natural sencer]]</f>
        <v>0</v>
      </c>
      <c r="U1017" s="12"/>
      <c r="V1017" s="7"/>
      <c r="W1017" s="188"/>
      <c r="X1017" s="188"/>
      <c r="Y1017" s="188"/>
      <c r="Z1017" s="188"/>
      <c r="AA1017" s="190"/>
      <c r="AB1017" s="143">
        <f>Taula1[[#This Row],[Grup justificat     (fer servir opcions de la llista desplegable)]]</f>
        <v>0</v>
      </c>
      <c r="AC1017" s="182"/>
      <c r="AD1017" s="39"/>
      <c r="AE1017" s="131">
        <f>ROUND((AF1017/100)*756*Taula1[[#This Row],[Mesos naturals sencers treballats període justificat (01/01/2023 - 31/03/2023)]],2)</f>
        <v>0</v>
      </c>
      <c r="AF1017" s="81">
        <f>Taula1[[#This Row],[% Jornada segons contracte
(no posar el símbol %) ]]-Taula1[[#This Row],[% Reducció salari per baix rendiment        (no posar el símbol %)]]</f>
        <v>0</v>
      </c>
      <c r="AG1017" s="131">
        <f>ROUND((AH1017/100)*24.8547945*Taula1[[#This Row],[Dies treballats període justificat (01/01/2023 - 31/03/2023)              no comptabilitzats com a mes natural sencer]],2)</f>
        <v>0</v>
      </c>
      <c r="AH1017" s="79">
        <f>Taula1[[#This Row],[% Jornada segons contracte
(no posar el símbol %) ]]-Taula1[[#This Row],[% Reducció salari per baix rendiment        (no posar el símbol %)]]</f>
        <v>0</v>
      </c>
      <c r="AI1017" s="131">
        <f t="shared" si="241"/>
        <v>0</v>
      </c>
      <c r="AJ1017" s="39"/>
      <c r="AK1017" s="131">
        <f>ROUND((AL1017/100)*756*Taula1[[#This Row],[Espai reservat Administració  (mesos)]],2)</f>
        <v>0</v>
      </c>
      <c r="AL1017" s="81">
        <f>Taula1[[#This Row],[% Jornada segons contracte
(no posar el símbol %) ]]-Taula1[[#This Row],[% Reducció salari per baix rendiment        (no posar el símbol %)]]</f>
        <v>0</v>
      </c>
      <c r="AM1017" s="131">
        <f>ROUND((AN1017/100)*24.8547945*Taula1[[#This Row],[Espai reservat Administració (dies)]],2)</f>
        <v>0</v>
      </c>
      <c r="AN1017" s="79">
        <f>Taula1[[#This Row],[% Jornada segons contracte
(no posar el símbol %) ]]-Taula1[[#This Row],[% Reducció salari per baix rendiment        (no posar el símbol %)]]</f>
        <v>0</v>
      </c>
      <c r="AO1017" s="131">
        <f t="shared" si="242"/>
        <v>0</v>
      </c>
      <c r="AP1017" s="87"/>
      <c r="AQ1017" s="137">
        <f>ROUND((AR1017/100)*693*Taula1[[#This Row],[Mesos naturals sencers treballats període justificat (01/01/2023 - 31/03/2023)]],2)</f>
        <v>0</v>
      </c>
      <c r="AR1017" s="90">
        <f>Taula1[[#This Row],[% Jornada segons contracte
(no posar el símbol %) ]]-Taula1[[#This Row],[% Reducció salari per baix rendiment        (no posar el símbol %)]]</f>
        <v>0</v>
      </c>
      <c r="AS1017" s="137">
        <f>ROUND((AT1017/100)*22.78356164*Taula1[[#This Row],[Dies treballats període justificat (01/01/2023 - 31/03/2023)              no comptabilitzats com a mes natural sencer]],2)</f>
        <v>0</v>
      </c>
      <c r="AT1017" s="90">
        <f>Taula1[[#This Row],[% Jornada segons contracte
(no posar el símbol %) ]]-Taula1[[#This Row],[% Reducció salari per baix rendiment        (no posar el símbol %)]]</f>
        <v>0</v>
      </c>
      <c r="AU1017" s="137">
        <f t="shared" si="243"/>
        <v>0</v>
      </c>
      <c r="AV1017" s="87"/>
      <c r="AW1017" s="136">
        <f>ROUND((AX1017/100)*693*Taula1[[#This Row],[Espai reservat Administració  (mesos)]],2)</f>
        <v>0</v>
      </c>
      <c r="AX1017" s="90">
        <f>Taula1[[#This Row],[% Jornada segons contracte
(no posar el símbol %) ]]-Taula1[[#This Row],[% Reducció salari per baix rendiment        (no posar el símbol %)]]</f>
        <v>0</v>
      </c>
      <c r="AY1017" s="131">
        <f>ROUND((AZ1017/100)*22.78356164*Taula1[[#This Row],[Espai reservat Administració (dies)]],2)</f>
        <v>0</v>
      </c>
      <c r="AZ1017" s="81">
        <f>Taula1[[#This Row],[% Jornada segons contracte
(no posar el símbol %) ]]-Taula1[[#This Row],[% Reducció salari per baix rendiment        (no posar el símbol %)]]</f>
        <v>0</v>
      </c>
      <c r="BA1017" s="82">
        <f t="shared" si="244"/>
        <v>0</v>
      </c>
      <c r="BB1017" s="41"/>
      <c r="BC1017" s="131">
        <f>IF(Taula1[[#This Row],[Grup justificat     (fer servir opcions de la llista desplegable)]]=1,AI1017,0)</f>
        <v>0</v>
      </c>
      <c r="BD1017" s="131">
        <f>IF(Taula1[[#This Row],[Grup justificat     (fer servir opcions de la llista desplegable)]]=2,AU1017,0)</f>
        <v>0</v>
      </c>
      <c r="BE1017" s="41"/>
      <c r="BF1017" s="131">
        <f>IF(Taula1[[#This Row],[Espai reservat Administració]]=1,AO1017,0)</f>
        <v>0</v>
      </c>
      <c r="BG1017" s="82">
        <f>IF(Taula1[[#This Row],[Espai reservat Administració]]=2,BA1017,0)</f>
        <v>0</v>
      </c>
      <c r="BH1017" s="41"/>
      <c r="BI1017" s="126">
        <f>IF(Taula1[[#This Row],[Grup justificat     (fer servir opcions de la llista desplegable)]]=1,1,0)</f>
        <v>0</v>
      </c>
      <c r="BJ1017" s="126">
        <f>IF(Taula1[[#This Row],[Espai reservat Administració]]=1,1,0)</f>
        <v>0</v>
      </c>
      <c r="BK1017" s="111"/>
      <c r="BL1017" s="126">
        <f>IF(Taula1[[#This Row],[Grup justificat     (fer servir opcions de la llista desplegable)]]=2,1,0)</f>
        <v>0</v>
      </c>
      <c r="BM1017" s="126">
        <f>IF(Taula1[[#This Row],[Espai reservat Administració]]=2,1,0)</f>
        <v>0</v>
      </c>
      <c r="BN1017" s="73"/>
      <c r="BO1017" s="73"/>
      <c r="BP1017" s="73"/>
      <c r="BQ1017" s="73"/>
      <c r="BR1017" s="73"/>
      <c r="BS1017" s="73"/>
      <c r="BT1017" s="73"/>
      <c r="BU1017" s="73"/>
      <c r="BV1017" s="73"/>
      <c r="BW1017" s="73"/>
      <c r="BX1017" s="73"/>
      <c r="BY1017" s="73"/>
      <c r="BZ1017" s="73"/>
      <c r="CA1017" s="73"/>
      <c r="CB1017" s="73"/>
      <c r="CC1017" s="73"/>
      <c r="CD1017" s="73"/>
      <c r="CE1017" s="73"/>
      <c r="CF1017" s="73"/>
      <c r="CG1017" s="63">
        <f t="shared" si="245"/>
        <v>0</v>
      </c>
      <c r="CH1017" s="63">
        <f t="shared" si="246"/>
        <v>0</v>
      </c>
      <c r="CI1017" s="73"/>
      <c r="CJ1017" s="63">
        <f>IF(Taula1[[#This Row],[Tipus de contracte                                  (fer servir opcions de la llista desplegable)]]="Indefinit",1,0)</f>
        <v>0</v>
      </c>
      <c r="CK1017" s="63">
        <f>IF(Taula1[[#This Row],[Tipus de contracte                                  (fer servir opcions de la llista desplegable)]]="Temporal, igual o superior a 6 mesos",1,0)</f>
        <v>0</v>
      </c>
      <c r="CL1017" s="63">
        <f>IF(Taula1[[#This Row],[Tipus de contracte                                  (fer servir opcions de la llista desplegable)]]="Substitució per IT",1,0)</f>
        <v>0</v>
      </c>
      <c r="CM1017" s="73"/>
      <c r="CN1017" s="63">
        <f>IF(Taula1[[#This Row],[Relació llocs de treball]]&gt;=1,1,0)</f>
        <v>0</v>
      </c>
      <c r="CO1017" s="73"/>
      <c r="CP1017" s="63">
        <f>IF(Taula1[[#This Row],[Identitat de gènere                                                          (fer servir opcions de la llista desplegable)]]="Home",1,0)</f>
        <v>0</v>
      </c>
      <c r="CQ1017" s="63">
        <f>IF(Taula1[[#This Row],[Identitat de gènere                                                          (fer servir opcions de la llista desplegable)]]="Dona",1,0)</f>
        <v>0</v>
      </c>
      <c r="CR1017" s="63">
        <f>IF(Taula1[[#This Row],[Identitat de gènere                                                          (fer servir opcions de la llista desplegable)]]="No binari",1,0)</f>
        <v>0</v>
      </c>
      <c r="CS1017" s="73"/>
      <c r="CT1017" s="63">
        <f t="shared" si="240"/>
        <v>0</v>
      </c>
      <c r="CU1017" s="64">
        <f t="shared" si="247"/>
        <v>0</v>
      </c>
      <c r="CW1017" s="64">
        <f t="shared" si="248"/>
        <v>0</v>
      </c>
      <c r="CX1017" s="64">
        <f t="shared" si="249"/>
        <v>0</v>
      </c>
      <c r="CY1017" s="64">
        <f t="shared" si="250"/>
        <v>0</v>
      </c>
      <c r="CZ1017" s="64">
        <f t="shared" si="251"/>
        <v>0</v>
      </c>
      <c r="DB1017" s="64">
        <f t="shared" si="252"/>
        <v>0</v>
      </c>
      <c r="DC1017" s="64">
        <f t="shared" si="253"/>
        <v>0</v>
      </c>
      <c r="DD1017" s="64">
        <f t="shared" si="254"/>
        <v>0</v>
      </c>
      <c r="DE1017" s="64">
        <f t="shared" si="255"/>
        <v>0</v>
      </c>
    </row>
    <row r="1018" spans="2:109" x14ac:dyDescent="0.3">
      <c r="B1018" s="167"/>
      <c r="C1018" s="186"/>
      <c r="D1018" s="2"/>
      <c r="E1018" s="67"/>
      <c r="F1018" s="5"/>
      <c r="G1018" s="5"/>
      <c r="H1018" s="187"/>
      <c r="I1018" s="111" t="str">
        <f ca="1">IF(Taula1[[#This Row],[Data naixement (format dd/mm/aaaa)]]="","0",DATEDIF(Taula1[[#This Row],[Data naixement (format dd/mm/aaaa)]],TODAY(),"Y"))</f>
        <v>0</v>
      </c>
      <c r="J1018" s="6"/>
      <c r="K1018" s="6"/>
      <c r="L1018" s="6"/>
      <c r="M1018" s="6"/>
      <c r="N1018" s="56"/>
      <c r="O1018" s="56"/>
      <c r="P1018" s="56"/>
      <c r="Q1018" s="6"/>
      <c r="R1018" s="7"/>
      <c r="S1018" s="143">
        <f>Taula1[[#This Row],[Mesos naturals sencers treballats període justificat (01/01/2023 - 31/03/2023)]]</f>
        <v>0</v>
      </c>
      <c r="T1018" s="194">
        <f>Taula1[[#This Row],[Dies treballats període justificat (01/01/2023 - 31/03/2023)              no comptabilitzats com a mes natural sencer]]</f>
        <v>0</v>
      </c>
      <c r="U1018" s="12"/>
      <c r="V1018" s="7"/>
      <c r="W1018" s="188"/>
      <c r="X1018" s="188"/>
      <c r="Y1018" s="188"/>
      <c r="Z1018" s="188"/>
      <c r="AA1018" s="190"/>
      <c r="AB1018" s="143">
        <f>Taula1[[#This Row],[Grup justificat     (fer servir opcions de la llista desplegable)]]</f>
        <v>0</v>
      </c>
      <c r="AC1018" s="182"/>
      <c r="AD1018" s="39"/>
      <c r="AE1018" s="131">
        <f>ROUND((AF1018/100)*756*Taula1[[#This Row],[Mesos naturals sencers treballats període justificat (01/01/2023 - 31/03/2023)]],2)</f>
        <v>0</v>
      </c>
      <c r="AF1018" s="81">
        <f>Taula1[[#This Row],[% Jornada segons contracte
(no posar el símbol %) ]]-Taula1[[#This Row],[% Reducció salari per baix rendiment        (no posar el símbol %)]]</f>
        <v>0</v>
      </c>
      <c r="AG1018" s="131">
        <f>ROUND((AH1018/100)*24.8547945*Taula1[[#This Row],[Dies treballats període justificat (01/01/2023 - 31/03/2023)              no comptabilitzats com a mes natural sencer]],2)</f>
        <v>0</v>
      </c>
      <c r="AH1018" s="79">
        <f>Taula1[[#This Row],[% Jornada segons contracte
(no posar el símbol %) ]]-Taula1[[#This Row],[% Reducció salari per baix rendiment        (no posar el símbol %)]]</f>
        <v>0</v>
      </c>
      <c r="AI1018" s="131">
        <f t="shared" si="241"/>
        <v>0</v>
      </c>
      <c r="AJ1018" s="39"/>
      <c r="AK1018" s="131">
        <f>ROUND((AL1018/100)*756*Taula1[[#This Row],[Espai reservat Administració  (mesos)]],2)</f>
        <v>0</v>
      </c>
      <c r="AL1018" s="81">
        <f>Taula1[[#This Row],[% Jornada segons contracte
(no posar el símbol %) ]]-Taula1[[#This Row],[% Reducció salari per baix rendiment        (no posar el símbol %)]]</f>
        <v>0</v>
      </c>
      <c r="AM1018" s="131">
        <f>ROUND((AN1018/100)*24.8547945*Taula1[[#This Row],[Espai reservat Administració (dies)]],2)</f>
        <v>0</v>
      </c>
      <c r="AN1018" s="79">
        <f>Taula1[[#This Row],[% Jornada segons contracte
(no posar el símbol %) ]]-Taula1[[#This Row],[% Reducció salari per baix rendiment        (no posar el símbol %)]]</f>
        <v>0</v>
      </c>
      <c r="AO1018" s="131">
        <f t="shared" si="242"/>
        <v>0</v>
      </c>
      <c r="AP1018" s="87"/>
      <c r="AQ1018" s="137">
        <f>ROUND((AR1018/100)*693*Taula1[[#This Row],[Mesos naturals sencers treballats període justificat (01/01/2023 - 31/03/2023)]],2)</f>
        <v>0</v>
      </c>
      <c r="AR1018" s="90">
        <f>Taula1[[#This Row],[% Jornada segons contracte
(no posar el símbol %) ]]-Taula1[[#This Row],[% Reducció salari per baix rendiment        (no posar el símbol %)]]</f>
        <v>0</v>
      </c>
      <c r="AS1018" s="137">
        <f>ROUND((AT1018/100)*22.78356164*Taula1[[#This Row],[Dies treballats període justificat (01/01/2023 - 31/03/2023)              no comptabilitzats com a mes natural sencer]],2)</f>
        <v>0</v>
      </c>
      <c r="AT1018" s="90">
        <f>Taula1[[#This Row],[% Jornada segons contracte
(no posar el símbol %) ]]-Taula1[[#This Row],[% Reducció salari per baix rendiment        (no posar el símbol %)]]</f>
        <v>0</v>
      </c>
      <c r="AU1018" s="137">
        <f t="shared" si="243"/>
        <v>0</v>
      </c>
      <c r="AV1018" s="87"/>
      <c r="AW1018" s="136">
        <f>ROUND((AX1018/100)*693*Taula1[[#This Row],[Espai reservat Administració  (mesos)]],2)</f>
        <v>0</v>
      </c>
      <c r="AX1018" s="90">
        <f>Taula1[[#This Row],[% Jornada segons contracte
(no posar el símbol %) ]]-Taula1[[#This Row],[% Reducció salari per baix rendiment        (no posar el símbol %)]]</f>
        <v>0</v>
      </c>
      <c r="AY1018" s="131">
        <f>ROUND((AZ1018/100)*22.78356164*Taula1[[#This Row],[Espai reservat Administració (dies)]],2)</f>
        <v>0</v>
      </c>
      <c r="AZ1018" s="81">
        <f>Taula1[[#This Row],[% Jornada segons contracte
(no posar el símbol %) ]]-Taula1[[#This Row],[% Reducció salari per baix rendiment        (no posar el símbol %)]]</f>
        <v>0</v>
      </c>
      <c r="BA1018" s="82">
        <f t="shared" si="244"/>
        <v>0</v>
      </c>
      <c r="BB1018" s="41"/>
      <c r="BC1018" s="131">
        <f>IF(Taula1[[#This Row],[Grup justificat     (fer servir opcions de la llista desplegable)]]=1,AI1018,0)</f>
        <v>0</v>
      </c>
      <c r="BD1018" s="131">
        <f>IF(Taula1[[#This Row],[Grup justificat     (fer servir opcions de la llista desplegable)]]=2,AU1018,0)</f>
        <v>0</v>
      </c>
      <c r="BE1018" s="41"/>
      <c r="BF1018" s="131">
        <f>IF(Taula1[[#This Row],[Espai reservat Administració]]=1,AO1018,0)</f>
        <v>0</v>
      </c>
      <c r="BG1018" s="82">
        <f>IF(Taula1[[#This Row],[Espai reservat Administració]]=2,BA1018,0)</f>
        <v>0</v>
      </c>
      <c r="BH1018" s="41"/>
      <c r="BI1018" s="126">
        <f>IF(Taula1[[#This Row],[Grup justificat     (fer servir opcions de la llista desplegable)]]=1,1,0)</f>
        <v>0</v>
      </c>
      <c r="BJ1018" s="126">
        <f>IF(Taula1[[#This Row],[Espai reservat Administració]]=1,1,0)</f>
        <v>0</v>
      </c>
      <c r="BK1018" s="111"/>
      <c r="BL1018" s="126">
        <f>IF(Taula1[[#This Row],[Grup justificat     (fer servir opcions de la llista desplegable)]]=2,1,0)</f>
        <v>0</v>
      </c>
      <c r="BM1018" s="126">
        <f>IF(Taula1[[#This Row],[Espai reservat Administració]]=2,1,0)</f>
        <v>0</v>
      </c>
      <c r="BN1018" s="73"/>
      <c r="BO1018" s="73"/>
      <c r="BP1018" s="73"/>
      <c r="BQ1018" s="73"/>
      <c r="BR1018" s="73"/>
      <c r="BS1018" s="73"/>
      <c r="BT1018" s="73"/>
      <c r="BU1018" s="73"/>
      <c r="BV1018" s="73"/>
      <c r="BW1018" s="73"/>
      <c r="BX1018" s="73"/>
      <c r="BY1018" s="73"/>
      <c r="BZ1018" s="73"/>
      <c r="CA1018" s="73"/>
      <c r="CB1018" s="73"/>
      <c r="CC1018" s="73"/>
      <c r="CD1018" s="73"/>
      <c r="CE1018" s="73"/>
      <c r="CF1018" s="73"/>
      <c r="CG1018" s="63">
        <f t="shared" si="245"/>
        <v>0</v>
      </c>
      <c r="CH1018" s="63">
        <f t="shared" si="246"/>
        <v>0</v>
      </c>
      <c r="CI1018" s="73"/>
      <c r="CJ1018" s="63">
        <f>IF(Taula1[[#This Row],[Tipus de contracte                                  (fer servir opcions de la llista desplegable)]]="Indefinit",1,0)</f>
        <v>0</v>
      </c>
      <c r="CK1018" s="63">
        <f>IF(Taula1[[#This Row],[Tipus de contracte                                  (fer servir opcions de la llista desplegable)]]="Temporal, igual o superior a 6 mesos",1,0)</f>
        <v>0</v>
      </c>
      <c r="CL1018" s="63">
        <f>IF(Taula1[[#This Row],[Tipus de contracte                                  (fer servir opcions de la llista desplegable)]]="Substitució per IT",1,0)</f>
        <v>0</v>
      </c>
      <c r="CM1018" s="73"/>
      <c r="CN1018" s="63">
        <f>IF(Taula1[[#This Row],[Relació llocs de treball]]&gt;=1,1,0)</f>
        <v>0</v>
      </c>
      <c r="CO1018" s="73"/>
      <c r="CP1018" s="63">
        <f>IF(Taula1[[#This Row],[Identitat de gènere                                                          (fer servir opcions de la llista desplegable)]]="Home",1,0)</f>
        <v>0</v>
      </c>
      <c r="CQ1018" s="63">
        <f>IF(Taula1[[#This Row],[Identitat de gènere                                                          (fer servir opcions de la llista desplegable)]]="Dona",1,0)</f>
        <v>0</v>
      </c>
      <c r="CR1018" s="63">
        <f>IF(Taula1[[#This Row],[Identitat de gènere                                                          (fer servir opcions de la llista desplegable)]]="No binari",1,0)</f>
        <v>0</v>
      </c>
      <c r="CS1018" s="73"/>
      <c r="CT1018" s="63">
        <f t="shared" si="240"/>
        <v>0</v>
      </c>
      <c r="CU1018" s="64">
        <f t="shared" si="247"/>
        <v>0</v>
      </c>
      <c r="CW1018" s="64">
        <f t="shared" si="248"/>
        <v>0</v>
      </c>
      <c r="CX1018" s="64">
        <f t="shared" si="249"/>
        <v>0</v>
      </c>
      <c r="CY1018" s="64">
        <f t="shared" si="250"/>
        <v>0</v>
      </c>
      <c r="CZ1018" s="64">
        <f t="shared" si="251"/>
        <v>0</v>
      </c>
      <c r="DB1018" s="64">
        <f t="shared" si="252"/>
        <v>0</v>
      </c>
      <c r="DC1018" s="64">
        <f t="shared" si="253"/>
        <v>0</v>
      </c>
      <c r="DD1018" s="64">
        <f t="shared" si="254"/>
        <v>0</v>
      </c>
      <c r="DE1018" s="64">
        <f t="shared" si="255"/>
        <v>0</v>
      </c>
    </row>
    <row r="1019" spans="2:109" x14ac:dyDescent="0.3">
      <c r="B1019" s="167"/>
      <c r="C1019" s="186"/>
      <c r="D1019" s="2"/>
      <c r="E1019" s="67"/>
      <c r="F1019" s="5"/>
      <c r="G1019" s="5"/>
      <c r="H1019" s="187"/>
      <c r="I1019" s="111" t="str">
        <f ca="1">IF(Taula1[[#This Row],[Data naixement (format dd/mm/aaaa)]]="","0",DATEDIF(Taula1[[#This Row],[Data naixement (format dd/mm/aaaa)]],TODAY(),"Y"))</f>
        <v>0</v>
      </c>
      <c r="J1019" s="6"/>
      <c r="K1019" s="6"/>
      <c r="L1019" s="6"/>
      <c r="M1019" s="6"/>
      <c r="N1019" s="56"/>
      <c r="O1019" s="56"/>
      <c r="P1019" s="56"/>
      <c r="Q1019" s="6"/>
      <c r="R1019" s="7"/>
      <c r="S1019" s="143">
        <f>Taula1[[#This Row],[Mesos naturals sencers treballats període justificat (01/01/2023 - 31/03/2023)]]</f>
        <v>0</v>
      </c>
      <c r="T1019" s="194">
        <f>Taula1[[#This Row],[Dies treballats període justificat (01/01/2023 - 31/03/2023)              no comptabilitzats com a mes natural sencer]]</f>
        <v>0</v>
      </c>
      <c r="U1019" s="12"/>
      <c r="V1019" s="7"/>
      <c r="W1019" s="188"/>
      <c r="X1019" s="188"/>
      <c r="Y1019" s="188"/>
      <c r="Z1019" s="188"/>
      <c r="AA1019" s="190"/>
      <c r="AB1019" s="143">
        <f>Taula1[[#This Row],[Grup justificat     (fer servir opcions de la llista desplegable)]]</f>
        <v>0</v>
      </c>
      <c r="AC1019" s="182"/>
      <c r="AD1019" s="39"/>
      <c r="AE1019" s="131">
        <f>ROUND((AF1019/100)*756*Taula1[[#This Row],[Mesos naturals sencers treballats període justificat (01/01/2023 - 31/03/2023)]],2)</f>
        <v>0</v>
      </c>
      <c r="AF1019" s="81">
        <f>Taula1[[#This Row],[% Jornada segons contracte
(no posar el símbol %) ]]-Taula1[[#This Row],[% Reducció salari per baix rendiment        (no posar el símbol %)]]</f>
        <v>0</v>
      </c>
      <c r="AG1019" s="131">
        <f>ROUND((AH1019/100)*24.8547945*Taula1[[#This Row],[Dies treballats període justificat (01/01/2023 - 31/03/2023)              no comptabilitzats com a mes natural sencer]],2)</f>
        <v>0</v>
      </c>
      <c r="AH1019" s="79">
        <f>Taula1[[#This Row],[% Jornada segons contracte
(no posar el símbol %) ]]-Taula1[[#This Row],[% Reducció salari per baix rendiment        (no posar el símbol %)]]</f>
        <v>0</v>
      </c>
      <c r="AI1019" s="131">
        <f t="shared" si="241"/>
        <v>0</v>
      </c>
      <c r="AJ1019" s="39"/>
      <c r="AK1019" s="131">
        <f>ROUND((AL1019/100)*756*Taula1[[#This Row],[Espai reservat Administració  (mesos)]],2)</f>
        <v>0</v>
      </c>
      <c r="AL1019" s="81">
        <f>Taula1[[#This Row],[% Jornada segons contracte
(no posar el símbol %) ]]-Taula1[[#This Row],[% Reducció salari per baix rendiment        (no posar el símbol %)]]</f>
        <v>0</v>
      </c>
      <c r="AM1019" s="131">
        <f>ROUND((AN1019/100)*24.8547945*Taula1[[#This Row],[Espai reservat Administració (dies)]],2)</f>
        <v>0</v>
      </c>
      <c r="AN1019" s="79">
        <f>Taula1[[#This Row],[% Jornada segons contracte
(no posar el símbol %) ]]-Taula1[[#This Row],[% Reducció salari per baix rendiment        (no posar el símbol %)]]</f>
        <v>0</v>
      </c>
      <c r="AO1019" s="131">
        <f t="shared" si="242"/>
        <v>0</v>
      </c>
      <c r="AP1019" s="87"/>
      <c r="AQ1019" s="137">
        <f>ROUND((AR1019/100)*693*Taula1[[#This Row],[Mesos naturals sencers treballats període justificat (01/01/2023 - 31/03/2023)]],2)</f>
        <v>0</v>
      </c>
      <c r="AR1019" s="90">
        <f>Taula1[[#This Row],[% Jornada segons contracte
(no posar el símbol %) ]]-Taula1[[#This Row],[% Reducció salari per baix rendiment        (no posar el símbol %)]]</f>
        <v>0</v>
      </c>
      <c r="AS1019" s="137">
        <f>ROUND((AT1019/100)*22.78356164*Taula1[[#This Row],[Dies treballats període justificat (01/01/2023 - 31/03/2023)              no comptabilitzats com a mes natural sencer]],2)</f>
        <v>0</v>
      </c>
      <c r="AT1019" s="90">
        <f>Taula1[[#This Row],[% Jornada segons contracte
(no posar el símbol %) ]]-Taula1[[#This Row],[% Reducció salari per baix rendiment        (no posar el símbol %)]]</f>
        <v>0</v>
      </c>
      <c r="AU1019" s="137">
        <f t="shared" si="243"/>
        <v>0</v>
      </c>
      <c r="AV1019" s="87"/>
      <c r="AW1019" s="136">
        <f>ROUND((AX1019/100)*693*Taula1[[#This Row],[Espai reservat Administració  (mesos)]],2)</f>
        <v>0</v>
      </c>
      <c r="AX1019" s="90">
        <f>Taula1[[#This Row],[% Jornada segons contracte
(no posar el símbol %) ]]-Taula1[[#This Row],[% Reducció salari per baix rendiment        (no posar el símbol %)]]</f>
        <v>0</v>
      </c>
      <c r="AY1019" s="131">
        <f>ROUND((AZ1019/100)*22.78356164*Taula1[[#This Row],[Espai reservat Administració (dies)]],2)</f>
        <v>0</v>
      </c>
      <c r="AZ1019" s="81">
        <f>Taula1[[#This Row],[% Jornada segons contracte
(no posar el símbol %) ]]-Taula1[[#This Row],[% Reducció salari per baix rendiment        (no posar el símbol %)]]</f>
        <v>0</v>
      </c>
      <c r="BA1019" s="82">
        <f t="shared" si="244"/>
        <v>0</v>
      </c>
      <c r="BB1019" s="41"/>
      <c r="BC1019" s="131">
        <f>IF(Taula1[[#This Row],[Grup justificat     (fer servir opcions de la llista desplegable)]]=1,AI1019,0)</f>
        <v>0</v>
      </c>
      <c r="BD1019" s="131">
        <f>IF(Taula1[[#This Row],[Grup justificat     (fer servir opcions de la llista desplegable)]]=2,AU1019,0)</f>
        <v>0</v>
      </c>
      <c r="BE1019" s="41"/>
      <c r="BF1019" s="131">
        <f>IF(Taula1[[#This Row],[Espai reservat Administració]]=1,AO1019,0)</f>
        <v>0</v>
      </c>
      <c r="BG1019" s="82">
        <f>IF(Taula1[[#This Row],[Espai reservat Administració]]=2,BA1019,0)</f>
        <v>0</v>
      </c>
      <c r="BH1019" s="41"/>
      <c r="BI1019" s="126">
        <f>IF(Taula1[[#This Row],[Grup justificat     (fer servir opcions de la llista desplegable)]]=1,1,0)</f>
        <v>0</v>
      </c>
      <c r="BJ1019" s="126">
        <f>IF(Taula1[[#This Row],[Espai reservat Administració]]=1,1,0)</f>
        <v>0</v>
      </c>
      <c r="BK1019" s="111"/>
      <c r="BL1019" s="126">
        <f>IF(Taula1[[#This Row],[Grup justificat     (fer servir opcions de la llista desplegable)]]=2,1,0)</f>
        <v>0</v>
      </c>
      <c r="BM1019" s="126">
        <f>IF(Taula1[[#This Row],[Espai reservat Administració]]=2,1,0)</f>
        <v>0</v>
      </c>
      <c r="BN1019" s="73"/>
      <c r="BO1019" s="73"/>
      <c r="BP1019" s="73"/>
      <c r="BQ1019" s="73"/>
      <c r="BR1019" s="73"/>
      <c r="BS1019" s="73"/>
      <c r="BT1019" s="73"/>
      <c r="BU1019" s="73"/>
      <c r="BV1019" s="73"/>
      <c r="BW1019" s="73"/>
      <c r="BX1019" s="73"/>
      <c r="BY1019" s="73"/>
      <c r="BZ1019" s="73"/>
      <c r="CA1019" s="73"/>
      <c r="CB1019" s="73"/>
      <c r="CC1019" s="73"/>
      <c r="CD1019" s="73"/>
      <c r="CE1019" s="73"/>
      <c r="CF1019" s="73"/>
      <c r="CG1019" s="63">
        <f t="shared" si="245"/>
        <v>0</v>
      </c>
      <c r="CH1019" s="63">
        <f t="shared" si="246"/>
        <v>0</v>
      </c>
      <c r="CI1019" s="73"/>
      <c r="CJ1019" s="63">
        <f>IF(Taula1[[#This Row],[Tipus de contracte                                  (fer servir opcions de la llista desplegable)]]="Indefinit",1,0)</f>
        <v>0</v>
      </c>
      <c r="CK1019" s="63">
        <f>IF(Taula1[[#This Row],[Tipus de contracte                                  (fer servir opcions de la llista desplegable)]]="Temporal, igual o superior a 6 mesos",1,0)</f>
        <v>0</v>
      </c>
      <c r="CL1019" s="63">
        <f>IF(Taula1[[#This Row],[Tipus de contracte                                  (fer servir opcions de la llista desplegable)]]="Substitució per IT",1,0)</f>
        <v>0</v>
      </c>
      <c r="CM1019" s="73"/>
      <c r="CN1019" s="63">
        <f>IF(Taula1[[#This Row],[Relació llocs de treball]]&gt;=1,1,0)</f>
        <v>0</v>
      </c>
      <c r="CO1019" s="73"/>
      <c r="CP1019" s="63">
        <f>IF(Taula1[[#This Row],[Identitat de gènere                                                          (fer servir opcions de la llista desplegable)]]="Home",1,0)</f>
        <v>0</v>
      </c>
      <c r="CQ1019" s="63">
        <f>IF(Taula1[[#This Row],[Identitat de gènere                                                          (fer servir opcions de la llista desplegable)]]="Dona",1,0)</f>
        <v>0</v>
      </c>
      <c r="CR1019" s="63">
        <f>IF(Taula1[[#This Row],[Identitat de gènere                                                          (fer servir opcions de la llista desplegable)]]="No binari",1,0)</f>
        <v>0</v>
      </c>
      <c r="CS1019" s="73"/>
      <c r="CT1019" s="63">
        <f t="shared" si="240"/>
        <v>0</v>
      </c>
      <c r="CU1019" s="64">
        <f t="shared" si="247"/>
        <v>0</v>
      </c>
      <c r="CW1019" s="64">
        <f t="shared" si="248"/>
        <v>0</v>
      </c>
      <c r="CX1019" s="64">
        <f t="shared" si="249"/>
        <v>0</v>
      </c>
      <c r="CY1019" s="64">
        <f t="shared" si="250"/>
        <v>0</v>
      </c>
      <c r="CZ1019" s="64">
        <f t="shared" si="251"/>
        <v>0</v>
      </c>
      <c r="DB1019" s="64">
        <f t="shared" si="252"/>
        <v>0</v>
      </c>
      <c r="DC1019" s="64">
        <f t="shared" si="253"/>
        <v>0</v>
      </c>
      <c r="DD1019" s="64">
        <f t="shared" si="254"/>
        <v>0</v>
      </c>
      <c r="DE1019" s="64">
        <f t="shared" si="255"/>
        <v>0</v>
      </c>
    </row>
    <row r="1020" spans="2:109" x14ac:dyDescent="0.3">
      <c r="B1020" s="167"/>
      <c r="C1020" s="186"/>
      <c r="D1020" s="2"/>
      <c r="E1020" s="67"/>
      <c r="F1020" s="5"/>
      <c r="G1020" s="5"/>
      <c r="H1020" s="187"/>
      <c r="I1020" s="111" t="str">
        <f ca="1">IF(Taula1[[#This Row],[Data naixement (format dd/mm/aaaa)]]="","0",DATEDIF(Taula1[[#This Row],[Data naixement (format dd/mm/aaaa)]],TODAY(),"Y"))</f>
        <v>0</v>
      </c>
      <c r="J1020" s="6"/>
      <c r="K1020" s="6"/>
      <c r="L1020" s="6"/>
      <c r="M1020" s="6"/>
      <c r="N1020" s="56"/>
      <c r="O1020" s="56"/>
      <c r="P1020" s="56"/>
      <c r="Q1020" s="6"/>
      <c r="R1020" s="7"/>
      <c r="S1020" s="143">
        <f>Taula1[[#This Row],[Mesos naturals sencers treballats període justificat (01/01/2023 - 31/03/2023)]]</f>
        <v>0</v>
      </c>
      <c r="T1020" s="194">
        <f>Taula1[[#This Row],[Dies treballats període justificat (01/01/2023 - 31/03/2023)              no comptabilitzats com a mes natural sencer]]</f>
        <v>0</v>
      </c>
      <c r="U1020" s="12"/>
      <c r="V1020" s="7"/>
      <c r="W1020" s="188"/>
      <c r="X1020" s="188"/>
      <c r="Y1020" s="188"/>
      <c r="Z1020" s="188"/>
      <c r="AA1020" s="190"/>
      <c r="AB1020" s="143">
        <f>Taula1[[#This Row],[Grup justificat     (fer servir opcions de la llista desplegable)]]</f>
        <v>0</v>
      </c>
      <c r="AC1020" s="182"/>
      <c r="AD1020" s="39"/>
      <c r="AE1020" s="131">
        <f>ROUND((AF1020/100)*756*Taula1[[#This Row],[Mesos naturals sencers treballats període justificat (01/01/2023 - 31/03/2023)]],2)</f>
        <v>0</v>
      </c>
      <c r="AF1020" s="81">
        <f>Taula1[[#This Row],[% Jornada segons contracte
(no posar el símbol %) ]]-Taula1[[#This Row],[% Reducció salari per baix rendiment        (no posar el símbol %)]]</f>
        <v>0</v>
      </c>
      <c r="AG1020" s="131">
        <f>ROUND((AH1020/100)*24.8547945*Taula1[[#This Row],[Dies treballats període justificat (01/01/2023 - 31/03/2023)              no comptabilitzats com a mes natural sencer]],2)</f>
        <v>0</v>
      </c>
      <c r="AH1020" s="79">
        <f>Taula1[[#This Row],[% Jornada segons contracte
(no posar el símbol %) ]]-Taula1[[#This Row],[% Reducció salari per baix rendiment        (no posar el símbol %)]]</f>
        <v>0</v>
      </c>
      <c r="AI1020" s="131">
        <f t="shared" si="241"/>
        <v>0</v>
      </c>
      <c r="AJ1020" s="39"/>
      <c r="AK1020" s="131">
        <f>ROUND((AL1020/100)*756*Taula1[[#This Row],[Espai reservat Administració  (mesos)]],2)</f>
        <v>0</v>
      </c>
      <c r="AL1020" s="81">
        <f>Taula1[[#This Row],[% Jornada segons contracte
(no posar el símbol %) ]]-Taula1[[#This Row],[% Reducció salari per baix rendiment        (no posar el símbol %)]]</f>
        <v>0</v>
      </c>
      <c r="AM1020" s="131">
        <f>ROUND((AN1020/100)*24.8547945*Taula1[[#This Row],[Espai reservat Administració (dies)]],2)</f>
        <v>0</v>
      </c>
      <c r="AN1020" s="79">
        <f>Taula1[[#This Row],[% Jornada segons contracte
(no posar el símbol %) ]]-Taula1[[#This Row],[% Reducció salari per baix rendiment        (no posar el símbol %)]]</f>
        <v>0</v>
      </c>
      <c r="AO1020" s="131">
        <f t="shared" si="242"/>
        <v>0</v>
      </c>
      <c r="AP1020" s="87"/>
      <c r="AQ1020" s="137">
        <f>ROUND((AR1020/100)*693*Taula1[[#This Row],[Mesos naturals sencers treballats període justificat (01/01/2023 - 31/03/2023)]],2)</f>
        <v>0</v>
      </c>
      <c r="AR1020" s="90">
        <f>Taula1[[#This Row],[% Jornada segons contracte
(no posar el símbol %) ]]-Taula1[[#This Row],[% Reducció salari per baix rendiment        (no posar el símbol %)]]</f>
        <v>0</v>
      </c>
      <c r="AS1020" s="137">
        <f>ROUND((AT1020/100)*22.78356164*Taula1[[#This Row],[Dies treballats període justificat (01/01/2023 - 31/03/2023)              no comptabilitzats com a mes natural sencer]],2)</f>
        <v>0</v>
      </c>
      <c r="AT1020" s="90">
        <f>Taula1[[#This Row],[% Jornada segons contracte
(no posar el símbol %) ]]-Taula1[[#This Row],[% Reducció salari per baix rendiment        (no posar el símbol %)]]</f>
        <v>0</v>
      </c>
      <c r="AU1020" s="137">
        <f t="shared" si="243"/>
        <v>0</v>
      </c>
      <c r="AV1020" s="87"/>
      <c r="AW1020" s="136">
        <f>ROUND((AX1020/100)*693*Taula1[[#This Row],[Espai reservat Administració  (mesos)]],2)</f>
        <v>0</v>
      </c>
      <c r="AX1020" s="90">
        <f>Taula1[[#This Row],[% Jornada segons contracte
(no posar el símbol %) ]]-Taula1[[#This Row],[% Reducció salari per baix rendiment        (no posar el símbol %)]]</f>
        <v>0</v>
      </c>
      <c r="AY1020" s="131">
        <f>ROUND((AZ1020/100)*22.78356164*Taula1[[#This Row],[Espai reservat Administració (dies)]],2)</f>
        <v>0</v>
      </c>
      <c r="AZ1020" s="81">
        <f>Taula1[[#This Row],[% Jornada segons contracte
(no posar el símbol %) ]]-Taula1[[#This Row],[% Reducció salari per baix rendiment        (no posar el símbol %)]]</f>
        <v>0</v>
      </c>
      <c r="BA1020" s="82">
        <f t="shared" si="244"/>
        <v>0</v>
      </c>
      <c r="BB1020" s="41"/>
      <c r="BC1020" s="131">
        <f>IF(Taula1[[#This Row],[Grup justificat     (fer servir opcions de la llista desplegable)]]=1,AI1020,0)</f>
        <v>0</v>
      </c>
      <c r="BD1020" s="131">
        <f>IF(Taula1[[#This Row],[Grup justificat     (fer servir opcions de la llista desplegable)]]=2,AU1020,0)</f>
        <v>0</v>
      </c>
      <c r="BE1020" s="41"/>
      <c r="BF1020" s="131">
        <f>IF(Taula1[[#This Row],[Espai reservat Administració]]=1,AO1020,0)</f>
        <v>0</v>
      </c>
      <c r="BG1020" s="82">
        <f>IF(Taula1[[#This Row],[Espai reservat Administració]]=2,BA1020,0)</f>
        <v>0</v>
      </c>
      <c r="BH1020" s="41"/>
      <c r="BI1020" s="126">
        <f>IF(Taula1[[#This Row],[Grup justificat     (fer servir opcions de la llista desplegable)]]=1,1,0)</f>
        <v>0</v>
      </c>
      <c r="BJ1020" s="126">
        <f>IF(Taula1[[#This Row],[Espai reservat Administració]]=1,1,0)</f>
        <v>0</v>
      </c>
      <c r="BK1020" s="111"/>
      <c r="BL1020" s="126">
        <f>IF(Taula1[[#This Row],[Grup justificat     (fer servir opcions de la llista desplegable)]]=2,1,0)</f>
        <v>0</v>
      </c>
      <c r="BM1020" s="126">
        <f>IF(Taula1[[#This Row],[Espai reservat Administració]]=2,1,0)</f>
        <v>0</v>
      </c>
      <c r="BN1020" s="73"/>
      <c r="BO1020" s="73"/>
      <c r="BP1020" s="73"/>
      <c r="BQ1020" s="73"/>
      <c r="BR1020" s="73"/>
      <c r="BS1020" s="73"/>
      <c r="BT1020" s="73"/>
      <c r="BU1020" s="73"/>
      <c r="BV1020" s="73"/>
      <c r="BW1020" s="73"/>
      <c r="BX1020" s="73"/>
      <c r="BY1020" s="73"/>
      <c r="BZ1020" s="73"/>
      <c r="CA1020" s="73"/>
      <c r="CB1020" s="73"/>
      <c r="CC1020" s="73"/>
      <c r="CD1020" s="73"/>
      <c r="CE1020" s="73"/>
      <c r="CF1020" s="73"/>
      <c r="CG1020" s="63">
        <f t="shared" si="245"/>
        <v>0</v>
      </c>
      <c r="CH1020" s="63">
        <f t="shared" si="246"/>
        <v>0</v>
      </c>
      <c r="CI1020" s="73"/>
      <c r="CJ1020" s="63">
        <f>IF(Taula1[[#This Row],[Tipus de contracte                                  (fer servir opcions de la llista desplegable)]]="Indefinit",1,0)</f>
        <v>0</v>
      </c>
      <c r="CK1020" s="63">
        <f>IF(Taula1[[#This Row],[Tipus de contracte                                  (fer servir opcions de la llista desplegable)]]="Temporal, igual o superior a 6 mesos",1,0)</f>
        <v>0</v>
      </c>
      <c r="CL1020" s="63">
        <f>IF(Taula1[[#This Row],[Tipus de contracte                                  (fer servir opcions de la llista desplegable)]]="Substitució per IT",1,0)</f>
        <v>0</v>
      </c>
      <c r="CM1020" s="73"/>
      <c r="CN1020" s="63">
        <f>IF(Taula1[[#This Row],[Relació llocs de treball]]&gt;=1,1,0)</f>
        <v>0</v>
      </c>
      <c r="CO1020" s="73"/>
      <c r="CP1020" s="63">
        <f>IF(Taula1[[#This Row],[Identitat de gènere                                                          (fer servir opcions de la llista desplegable)]]="Home",1,0)</f>
        <v>0</v>
      </c>
      <c r="CQ1020" s="63">
        <f>IF(Taula1[[#This Row],[Identitat de gènere                                                          (fer servir opcions de la llista desplegable)]]="Dona",1,0)</f>
        <v>0</v>
      </c>
      <c r="CR1020" s="63">
        <f>IF(Taula1[[#This Row],[Identitat de gènere                                                          (fer servir opcions de la llista desplegable)]]="No binari",1,0)</f>
        <v>0</v>
      </c>
      <c r="CS1020" s="73"/>
      <c r="CT1020" s="63">
        <f t="shared" si="240"/>
        <v>0</v>
      </c>
      <c r="CU1020" s="64">
        <f t="shared" si="247"/>
        <v>0</v>
      </c>
      <c r="CW1020" s="64">
        <f t="shared" si="248"/>
        <v>0</v>
      </c>
      <c r="CX1020" s="64">
        <f t="shared" si="249"/>
        <v>0</v>
      </c>
      <c r="CY1020" s="64">
        <f t="shared" si="250"/>
        <v>0</v>
      </c>
      <c r="CZ1020" s="64">
        <f t="shared" si="251"/>
        <v>0</v>
      </c>
      <c r="DB1020" s="64">
        <f t="shared" si="252"/>
        <v>0</v>
      </c>
      <c r="DC1020" s="64">
        <f t="shared" si="253"/>
        <v>0</v>
      </c>
      <c r="DD1020" s="64">
        <f t="shared" si="254"/>
        <v>0</v>
      </c>
      <c r="DE1020" s="64">
        <f t="shared" si="255"/>
        <v>0</v>
      </c>
    </row>
    <row r="1021" spans="2:109" x14ac:dyDescent="0.3">
      <c r="B1021" s="167"/>
      <c r="C1021" s="186"/>
      <c r="D1021" s="2"/>
      <c r="E1021" s="67"/>
      <c r="F1021" s="5"/>
      <c r="G1021" s="5"/>
      <c r="H1021" s="187"/>
      <c r="I1021" s="111" t="str">
        <f ca="1">IF(Taula1[[#This Row],[Data naixement (format dd/mm/aaaa)]]="","0",DATEDIF(Taula1[[#This Row],[Data naixement (format dd/mm/aaaa)]],TODAY(),"Y"))</f>
        <v>0</v>
      </c>
      <c r="J1021" s="6"/>
      <c r="K1021" s="6"/>
      <c r="L1021" s="6"/>
      <c r="M1021" s="6"/>
      <c r="N1021" s="56"/>
      <c r="O1021" s="56"/>
      <c r="P1021" s="56"/>
      <c r="Q1021" s="6"/>
      <c r="R1021" s="7"/>
      <c r="S1021" s="143">
        <f>Taula1[[#This Row],[Mesos naturals sencers treballats període justificat (01/01/2023 - 31/03/2023)]]</f>
        <v>0</v>
      </c>
      <c r="T1021" s="194">
        <f>Taula1[[#This Row],[Dies treballats període justificat (01/01/2023 - 31/03/2023)              no comptabilitzats com a mes natural sencer]]</f>
        <v>0</v>
      </c>
      <c r="U1021" s="12"/>
      <c r="V1021" s="7"/>
      <c r="W1021" s="188"/>
      <c r="X1021" s="188"/>
      <c r="Y1021" s="188"/>
      <c r="Z1021" s="188"/>
      <c r="AA1021" s="190"/>
      <c r="AB1021" s="143">
        <f>Taula1[[#This Row],[Grup justificat     (fer servir opcions de la llista desplegable)]]</f>
        <v>0</v>
      </c>
      <c r="AC1021" s="182"/>
      <c r="AD1021" s="39"/>
      <c r="AE1021" s="131">
        <f>ROUND((AF1021/100)*756*Taula1[[#This Row],[Mesos naturals sencers treballats període justificat (01/01/2023 - 31/03/2023)]],2)</f>
        <v>0</v>
      </c>
      <c r="AF1021" s="81">
        <f>Taula1[[#This Row],[% Jornada segons contracte
(no posar el símbol %) ]]-Taula1[[#This Row],[% Reducció salari per baix rendiment        (no posar el símbol %)]]</f>
        <v>0</v>
      </c>
      <c r="AG1021" s="131">
        <f>ROUND((AH1021/100)*24.8547945*Taula1[[#This Row],[Dies treballats període justificat (01/01/2023 - 31/03/2023)              no comptabilitzats com a mes natural sencer]],2)</f>
        <v>0</v>
      </c>
      <c r="AH1021" s="79">
        <f>Taula1[[#This Row],[% Jornada segons contracte
(no posar el símbol %) ]]-Taula1[[#This Row],[% Reducció salari per baix rendiment        (no posar el símbol %)]]</f>
        <v>0</v>
      </c>
      <c r="AI1021" s="131">
        <f t="shared" si="241"/>
        <v>0</v>
      </c>
      <c r="AJ1021" s="39"/>
      <c r="AK1021" s="131">
        <f>ROUND((AL1021/100)*756*Taula1[[#This Row],[Espai reservat Administració  (mesos)]],2)</f>
        <v>0</v>
      </c>
      <c r="AL1021" s="81">
        <f>Taula1[[#This Row],[% Jornada segons contracte
(no posar el símbol %) ]]-Taula1[[#This Row],[% Reducció salari per baix rendiment        (no posar el símbol %)]]</f>
        <v>0</v>
      </c>
      <c r="AM1021" s="131">
        <f>ROUND((AN1021/100)*24.8547945*Taula1[[#This Row],[Espai reservat Administració (dies)]],2)</f>
        <v>0</v>
      </c>
      <c r="AN1021" s="79">
        <f>Taula1[[#This Row],[% Jornada segons contracte
(no posar el símbol %) ]]-Taula1[[#This Row],[% Reducció salari per baix rendiment        (no posar el símbol %)]]</f>
        <v>0</v>
      </c>
      <c r="AO1021" s="131">
        <f t="shared" si="242"/>
        <v>0</v>
      </c>
      <c r="AP1021" s="87"/>
      <c r="AQ1021" s="137">
        <f>ROUND((AR1021/100)*693*Taula1[[#This Row],[Mesos naturals sencers treballats període justificat (01/01/2023 - 31/03/2023)]],2)</f>
        <v>0</v>
      </c>
      <c r="AR1021" s="90">
        <f>Taula1[[#This Row],[% Jornada segons contracte
(no posar el símbol %) ]]-Taula1[[#This Row],[% Reducció salari per baix rendiment        (no posar el símbol %)]]</f>
        <v>0</v>
      </c>
      <c r="AS1021" s="137">
        <f>ROUND((AT1021/100)*22.78356164*Taula1[[#This Row],[Dies treballats període justificat (01/01/2023 - 31/03/2023)              no comptabilitzats com a mes natural sencer]],2)</f>
        <v>0</v>
      </c>
      <c r="AT1021" s="90">
        <f>Taula1[[#This Row],[% Jornada segons contracte
(no posar el símbol %) ]]-Taula1[[#This Row],[% Reducció salari per baix rendiment        (no posar el símbol %)]]</f>
        <v>0</v>
      </c>
      <c r="AU1021" s="137">
        <f t="shared" si="243"/>
        <v>0</v>
      </c>
      <c r="AV1021" s="87"/>
      <c r="AW1021" s="136">
        <f>ROUND((AX1021/100)*693*Taula1[[#This Row],[Espai reservat Administració  (mesos)]],2)</f>
        <v>0</v>
      </c>
      <c r="AX1021" s="90">
        <f>Taula1[[#This Row],[% Jornada segons contracte
(no posar el símbol %) ]]-Taula1[[#This Row],[% Reducció salari per baix rendiment        (no posar el símbol %)]]</f>
        <v>0</v>
      </c>
      <c r="AY1021" s="131">
        <f>ROUND((AZ1021/100)*22.78356164*Taula1[[#This Row],[Espai reservat Administració (dies)]],2)</f>
        <v>0</v>
      </c>
      <c r="AZ1021" s="81">
        <f>Taula1[[#This Row],[% Jornada segons contracte
(no posar el símbol %) ]]-Taula1[[#This Row],[% Reducció salari per baix rendiment        (no posar el símbol %)]]</f>
        <v>0</v>
      </c>
      <c r="BA1021" s="82">
        <f t="shared" si="244"/>
        <v>0</v>
      </c>
      <c r="BB1021" s="41"/>
      <c r="BC1021" s="131">
        <f>IF(Taula1[[#This Row],[Grup justificat     (fer servir opcions de la llista desplegable)]]=1,AI1021,0)</f>
        <v>0</v>
      </c>
      <c r="BD1021" s="131">
        <f>IF(Taula1[[#This Row],[Grup justificat     (fer servir opcions de la llista desplegable)]]=2,AU1021,0)</f>
        <v>0</v>
      </c>
      <c r="BE1021" s="41"/>
      <c r="BF1021" s="131">
        <f>IF(Taula1[[#This Row],[Espai reservat Administració]]=1,AO1021,0)</f>
        <v>0</v>
      </c>
      <c r="BG1021" s="82">
        <f>IF(Taula1[[#This Row],[Espai reservat Administració]]=2,BA1021,0)</f>
        <v>0</v>
      </c>
      <c r="BH1021" s="41"/>
      <c r="BI1021" s="126">
        <f>IF(Taula1[[#This Row],[Grup justificat     (fer servir opcions de la llista desplegable)]]=1,1,0)</f>
        <v>0</v>
      </c>
      <c r="BJ1021" s="126">
        <f>IF(Taula1[[#This Row],[Espai reservat Administració]]=1,1,0)</f>
        <v>0</v>
      </c>
      <c r="BK1021" s="111"/>
      <c r="BL1021" s="126">
        <f>IF(Taula1[[#This Row],[Grup justificat     (fer servir opcions de la llista desplegable)]]=2,1,0)</f>
        <v>0</v>
      </c>
      <c r="BM1021" s="126">
        <f>IF(Taula1[[#This Row],[Espai reservat Administració]]=2,1,0)</f>
        <v>0</v>
      </c>
      <c r="BN1021" s="73"/>
      <c r="BO1021" s="73"/>
      <c r="BP1021" s="73"/>
      <c r="BQ1021" s="73"/>
      <c r="BR1021" s="73"/>
      <c r="BS1021" s="73"/>
      <c r="BT1021" s="73"/>
      <c r="BU1021" s="73"/>
      <c r="BV1021" s="73"/>
      <c r="BW1021" s="73"/>
      <c r="BX1021" s="73"/>
      <c r="BY1021" s="73"/>
      <c r="BZ1021" s="73"/>
      <c r="CA1021" s="73"/>
      <c r="CB1021" s="73"/>
      <c r="CC1021" s="73"/>
      <c r="CD1021" s="73"/>
      <c r="CE1021" s="73"/>
      <c r="CF1021" s="73"/>
      <c r="CG1021" s="63">
        <f t="shared" si="245"/>
        <v>0</v>
      </c>
      <c r="CH1021" s="63">
        <f t="shared" si="246"/>
        <v>0</v>
      </c>
      <c r="CI1021" s="73"/>
      <c r="CJ1021" s="63">
        <f>IF(Taula1[[#This Row],[Tipus de contracte                                  (fer servir opcions de la llista desplegable)]]="Indefinit",1,0)</f>
        <v>0</v>
      </c>
      <c r="CK1021" s="63">
        <f>IF(Taula1[[#This Row],[Tipus de contracte                                  (fer servir opcions de la llista desplegable)]]="Temporal, igual o superior a 6 mesos",1,0)</f>
        <v>0</v>
      </c>
      <c r="CL1021" s="63">
        <f>IF(Taula1[[#This Row],[Tipus de contracte                                  (fer servir opcions de la llista desplegable)]]="Substitució per IT",1,0)</f>
        <v>0</v>
      </c>
      <c r="CM1021" s="73"/>
      <c r="CN1021" s="63">
        <f>IF(Taula1[[#This Row],[Relació llocs de treball]]&gt;=1,1,0)</f>
        <v>0</v>
      </c>
      <c r="CO1021" s="73"/>
      <c r="CP1021" s="63">
        <f>IF(Taula1[[#This Row],[Identitat de gènere                                                          (fer servir opcions de la llista desplegable)]]="Home",1,0)</f>
        <v>0</v>
      </c>
      <c r="CQ1021" s="63">
        <f>IF(Taula1[[#This Row],[Identitat de gènere                                                          (fer servir opcions de la llista desplegable)]]="Dona",1,0)</f>
        <v>0</v>
      </c>
      <c r="CR1021" s="63">
        <f>IF(Taula1[[#This Row],[Identitat de gènere                                                          (fer servir opcions de la llista desplegable)]]="No binari",1,0)</f>
        <v>0</v>
      </c>
      <c r="CS1021" s="73"/>
      <c r="CT1021" s="63">
        <f t="shared" si="240"/>
        <v>0</v>
      </c>
      <c r="CU1021" s="64">
        <f t="shared" si="247"/>
        <v>0</v>
      </c>
      <c r="CW1021" s="64">
        <f t="shared" si="248"/>
        <v>0</v>
      </c>
      <c r="CX1021" s="64">
        <f t="shared" si="249"/>
        <v>0</v>
      </c>
      <c r="CY1021" s="64">
        <f t="shared" si="250"/>
        <v>0</v>
      </c>
      <c r="CZ1021" s="64">
        <f t="shared" si="251"/>
        <v>0</v>
      </c>
      <c r="DB1021" s="64">
        <f t="shared" si="252"/>
        <v>0</v>
      </c>
      <c r="DC1021" s="64">
        <f t="shared" si="253"/>
        <v>0</v>
      </c>
      <c r="DD1021" s="64">
        <f t="shared" si="254"/>
        <v>0</v>
      </c>
      <c r="DE1021" s="64">
        <f t="shared" si="255"/>
        <v>0</v>
      </c>
    </row>
    <row r="1022" spans="2:109" x14ac:dyDescent="0.3">
      <c r="B1022" s="167"/>
      <c r="C1022" s="186"/>
      <c r="D1022" s="2"/>
      <c r="E1022" s="67"/>
      <c r="F1022" s="5"/>
      <c r="G1022" s="5"/>
      <c r="H1022" s="187"/>
      <c r="I1022" s="111" t="str">
        <f ca="1">IF(Taula1[[#This Row],[Data naixement (format dd/mm/aaaa)]]="","0",DATEDIF(Taula1[[#This Row],[Data naixement (format dd/mm/aaaa)]],TODAY(),"Y"))</f>
        <v>0</v>
      </c>
      <c r="J1022" s="6"/>
      <c r="K1022" s="6"/>
      <c r="L1022" s="6"/>
      <c r="M1022" s="6"/>
      <c r="N1022" s="56"/>
      <c r="O1022" s="56"/>
      <c r="P1022" s="56"/>
      <c r="Q1022" s="6"/>
      <c r="R1022" s="7"/>
      <c r="S1022" s="143">
        <f>Taula1[[#This Row],[Mesos naturals sencers treballats període justificat (01/01/2023 - 31/03/2023)]]</f>
        <v>0</v>
      </c>
      <c r="T1022" s="194">
        <f>Taula1[[#This Row],[Dies treballats període justificat (01/01/2023 - 31/03/2023)              no comptabilitzats com a mes natural sencer]]</f>
        <v>0</v>
      </c>
      <c r="U1022" s="12"/>
      <c r="V1022" s="7"/>
      <c r="W1022" s="188"/>
      <c r="X1022" s="188"/>
      <c r="Y1022" s="188"/>
      <c r="Z1022" s="188"/>
      <c r="AA1022" s="190"/>
      <c r="AB1022" s="143">
        <f>Taula1[[#This Row],[Grup justificat     (fer servir opcions de la llista desplegable)]]</f>
        <v>0</v>
      </c>
      <c r="AC1022" s="182"/>
      <c r="AD1022" s="39"/>
      <c r="AE1022" s="131">
        <f>ROUND((AF1022/100)*756*Taula1[[#This Row],[Mesos naturals sencers treballats període justificat (01/01/2023 - 31/03/2023)]],2)</f>
        <v>0</v>
      </c>
      <c r="AF1022" s="81">
        <f>Taula1[[#This Row],[% Jornada segons contracte
(no posar el símbol %) ]]-Taula1[[#This Row],[% Reducció salari per baix rendiment        (no posar el símbol %)]]</f>
        <v>0</v>
      </c>
      <c r="AG1022" s="131">
        <f>ROUND((AH1022/100)*24.8547945*Taula1[[#This Row],[Dies treballats període justificat (01/01/2023 - 31/03/2023)              no comptabilitzats com a mes natural sencer]],2)</f>
        <v>0</v>
      </c>
      <c r="AH1022" s="79">
        <f>Taula1[[#This Row],[% Jornada segons contracte
(no posar el símbol %) ]]-Taula1[[#This Row],[% Reducció salari per baix rendiment        (no posar el símbol %)]]</f>
        <v>0</v>
      </c>
      <c r="AI1022" s="131">
        <f t="shared" si="241"/>
        <v>0</v>
      </c>
      <c r="AJ1022" s="39"/>
      <c r="AK1022" s="131">
        <f>ROUND((AL1022/100)*756*Taula1[[#This Row],[Espai reservat Administració  (mesos)]],2)</f>
        <v>0</v>
      </c>
      <c r="AL1022" s="81">
        <f>Taula1[[#This Row],[% Jornada segons contracte
(no posar el símbol %) ]]-Taula1[[#This Row],[% Reducció salari per baix rendiment        (no posar el símbol %)]]</f>
        <v>0</v>
      </c>
      <c r="AM1022" s="131">
        <f>ROUND((AN1022/100)*24.8547945*Taula1[[#This Row],[Espai reservat Administració (dies)]],2)</f>
        <v>0</v>
      </c>
      <c r="AN1022" s="79">
        <f>Taula1[[#This Row],[% Jornada segons contracte
(no posar el símbol %) ]]-Taula1[[#This Row],[% Reducció salari per baix rendiment        (no posar el símbol %)]]</f>
        <v>0</v>
      </c>
      <c r="AO1022" s="131">
        <f t="shared" si="242"/>
        <v>0</v>
      </c>
      <c r="AP1022" s="87"/>
      <c r="AQ1022" s="137">
        <f>ROUND((AR1022/100)*693*Taula1[[#This Row],[Mesos naturals sencers treballats període justificat (01/01/2023 - 31/03/2023)]],2)</f>
        <v>0</v>
      </c>
      <c r="AR1022" s="90">
        <f>Taula1[[#This Row],[% Jornada segons contracte
(no posar el símbol %) ]]-Taula1[[#This Row],[% Reducció salari per baix rendiment        (no posar el símbol %)]]</f>
        <v>0</v>
      </c>
      <c r="AS1022" s="137">
        <f>ROUND((AT1022/100)*22.78356164*Taula1[[#This Row],[Dies treballats període justificat (01/01/2023 - 31/03/2023)              no comptabilitzats com a mes natural sencer]],2)</f>
        <v>0</v>
      </c>
      <c r="AT1022" s="90">
        <f>Taula1[[#This Row],[% Jornada segons contracte
(no posar el símbol %) ]]-Taula1[[#This Row],[% Reducció salari per baix rendiment        (no posar el símbol %)]]</f>
        <v>0</v>
      </c>
      <c r="AU1022" s="137">
        <f t="shared" si="243"/>
        <v>0</v>
      </c>
      <c r="AV1022" s="87"/>
      <c r="AW1022" s="136">
        <f>ROUND((AX1022/100)*693*Taula1[[#This Row],[Espai reservat Administració  (mesos)]],2)</f>
        <v>0</v>
      </c>
      <c r="AX1022" s="90">
        <f>Taula1[[#This Row],[% Jornada segons contracte
(no posar el símbol %) ]]-Taula1[[#This Row],[% Reducció salari per baix rendiment        (no posar el símbol %)]]</f>
        <v>0</v>
      </c>
      <c r="AY1022" s="131">
        <f>ROUND((AZ1022/100)*22.78356164*Taula1[[#This Row],[Espai reservat Administració (dies)]],2)</f>
        <v>0</v>
      </c>
      <c r="AZ1022" s="81">
        <f>Taula1[[#This Row],[% Jornada segons contracte
(no posar el símbol %) ]]-Taula1[[#This Row],[% Reducció salari per baix rendiment        (no posar el símbol %)]]</f>
        <v>0</v>
      </c>
      <c r="BA1022" s="82">
        <f t="shared" si="244"/>
        <v>0</v>
      </c>
      <c r="BB1022" s="41"/>
      <c r="BC1022" s="131">
        <f>IF(Taula1[[#This Row],[Grup justificat     (fer servir opcions de la llista desplegable)]]=1,AI1022,0)</f>
        <v>0</v>
      </c>
      <c r="BD1022" s="131">
        <f>IF(Taula1[[#This Row],[Grup justificat     (fer servir opcions de la llista desplegable)]]=2,AU1022,0)</f>
        <v>0</v>
      </c>
      <c r="BE1022" s="41"/>
      <c r="BF1022" s="131">
        <f>IF(Taula1[[#This Row],[Espai reservat Administració]]=1,AO1022,0)</f>
        <v>0</v>
      </c>
      <c r="BG1022" s="82">
        <f>IF(Taula1[[#This Row],[Espai reservat Administració]]=2,BA1022,0)</f>
        <v>0</v>
      </c>
      <c r="BH1022" s="41"/>
      <c r="BI1022" s="126">
        <f>IF(Taula1[[#This Row],[Grup justificat     (fer servir opcions de la llista desplegable)]]=1,1,0)</f>
        <v>0</v>
      </c>
      <c r="BJ1022" s="126">
        <f>IF(Taula1[[#This Row],[Espai reservat Administració]]=1,1,0)</f>
        <v>0</v>
      </c>
      <c r="BK1022" s="111"/>
      <c r="BL1022" s="126">
        <f>IF(Taula1[[#This Row],[Grup justificat     (fer servir opcions de la llista desplegable)]]=2,1,0)</f>
        <v>0</v>
      </c>
      <c r="BM1022" s="126">
        <f>IF(Taula1[[#This Row],[Espai reservat Administració]]=2,1,0)</f>
        <v>0</v>
      </c>
      <c r="BN1022" s="73"/>
      <c r="BO1022" s="73"/>
      <c r="BP1022" s="73"/>
      <c r="BQ1022" s="73"/>
      <c r="BR1022" s="73"/>
      <c r="BS1022" s="73"/>
      <c r="BT1022" s="73"/>
      <c r="BU1022" s="73"/>
      <c r="BV1022" s="73"/>
      <c r="BW1022" s="73"/>
      <c r="BX1022" s="73"/>
      <c r="BY1022" s="73"/>
      <c r="BZ1022" s="73"/>
      <c r="CA1022" s="73"/>
      <c r="CB1022" s="73"/>
      <c r="CC1022" s="73"/>
      <c r="CD1022" s="73"/>
      <c r="CE1022" s="73"/>
      <c r="CF1022" s="73"/>
      <c r="CG1022" s="63">
        <f t="shared" si="245"/>
        <v>0</v>
      </c>
      <c r="CH1022" s="63">
        <f t="shared" si="246"/>
        <v>0</v>
      </c>
      <c r="CI1022" s="73"/>
      <c r="CJ1022" s="63">
        <f>IF(Taula1[[#This Row],[Tipus de contracte                                  (fer servir opcions de la llista desplegable)]]="Indefinit",1,0)</f>
        <v>0</v>
      </c>
      <c r="CK1022" s="63">
        <f>IF(Taula1[[#This Row],[Tipus de contracte                                  (fer servir opcions de la llista desplegable)]]="Temporal, igual o superior a 6 mesos",1,0)</f>
        <v>0</v>
      </c>
      <c r="CL1022" s="63">
        <f>IF(Taula1[[#This Row],[Tipus de contracte                                  (fer servir opcions de la llista desplegable)]]="Substitució per IT",1,0)</f>
        <v>0</v>
      </c>
      <c r="CM1022" s="73"/>
      <c r="CN1022" s="63">
        <f>IF(Taula1[[#This Row],[Relació llocs de treball]]&gt;=1,1,0)</f>
        <v>0</v>
      </c>
      <c r="CO1022" s="73"/>
      <c r="CP1022" s="63">
        <f>IF(Taula1[[#This Row],[Identitat de gènere                                                          (fer servir opcions de la llista desplegable)]]="Home",1,0)</f>
        <v>0</v>
      </c>
      <c r="CQ1022" s="63">
        <f>IF(Taula1[[#This Row],[Identitat de gènere                                                          (fer servir opcions de la llista desplegable)]]="Dona",1,0)</f>
        <v>0</v>
      </c>
      <c r="CR1022" s="63">
        <f>IF(Taula1[[#This Row],[Identitat de gènere                                                          (fer servir opcions de la llista desplegable)]]="No binari",1,0)</f>
        <v>0</v>
      </c>
      <c r="CS1022" s="73"/>
      <c r="CT1022" s="63">
        <f t="shared" si="240"/>
        <v>0</v>
      </c>
      <c r="CU1022" s="64">
        <f t="shared" si="247"/>
        <v>0</v>
      </c>
      <c r="CW1022" s="64">
        <f t="shared" si="248"/>
        <v>0</v>
      </c>
      <c r="CX1022" s="64">
        <f t="shared" si="249"/>
        <v>0</v>
      </c>
      <c r="CY1022" s="64">
        <f t="shared" si="250"/>
        <v>0</v>
      </c>
      <c r="CZ1022" s="64">
        <f t="shared" si="251"/>
        <v>0</v>
      </c>
      <c r="DB1022" s="64">
        <f t="shared" si="252"/>
        <v>0</v>
      </c>
      <c r="DC1022" s="64">
        <f t="shared" si="253"/>
        <v>0</v>
      </c>
      <c r="DD1022" s="64">
        <f t="shared" si="254"/>
        <v>0</v>
      </c>
      <c r="DE1022" s="64">
        <f t="shared" si="255"/>
        <v>0</v>
      </c>
    </row>
    <row r="1023" spans="2:109" x14ac:dyDescent="0.3">
      <c r="B1023" s="167"/>
      <c r="C1023" s="186"/>
      <c r="D1023" s="2"/>
      <c r="E1023" s="67"/>
      <c r="F1023" s="5"/>
      <c r="G1023" s="5"/>
      <c r="H1023" s="187"/>
      <c r="I1023" s="111" t="str">
        <f ca="1">IF(Taula1[[#This Row],[Data naixement (format dd/mm/aaaa)]]="","0",DATEDIF(Taula1[[#This Row],[Data naixement (format dd/mm/aaaa)]],TODAY(),"Y"))</f>
        <v>0</v>
      </c>
      <c r="J1023" s="6"/>
      <c r="K1023" s="6"/>
      <c r="L1023" s="6"/>
      <c r="M1023" s="6"/>
      <c r="N1023" s="56"/>
      <c r="O1023" s="56"/>
      <c r="P1023" s="56"/>
      <c r="Q1023" s="6"/>
      <c r="R1023" s="7"/>
      <c r="S1023" s="143">
        <f>Taula1[[#This Row],[Mesos naturals sencers treballats període justificat (01/01/2023 - 31/03/2023)]]</f>
        <v>0</v>
      </c>
      <c r="T1023" s="194">
        <f>Taula1[[#This Row],[Dies treballats període justificat (01/01/2023 - 31/03/2023)              no comptabilitzats com a mes natural sencer]]</f>
        <v>0</v>
      </c>
      <c r="U1023" s="12"/>
      <c r="V1023" s="7"/>
      <c r="W1023" s="188"/>
      <c r="X1023" s="188"/>
      <c r="Y1023" s="188"/>
      <c r="Z1023" s="188"/>
      <c r="AA1023" s="190"/>
      <c r="AB1023" s="143">
        <f>Taula1[[#This Row],[Grup justificat     (fer servir opcions de la llista desplegable)]]</f>
        <v>0</v>
      </c>
      <c r="AC1023" s="182"/>
      <c r="AD1023" s="39"/>
      <c r="AE1023" s="131">
        <f>ROUND((AF1023/100)*756*Taula1[[#This Row],[Mesos naturals sencers treballats període justificat (01/01/2023 - 31/03/2023)]],2)</f>
        <v>0</v>
      </c>
      <c r="AF1023" s="81">
        <f>Taula1[[#This Row],[% Jornada segons contracte
(no posar el símbol %) ]]-Taula1[[#This Row],[% Reducció salari per baix rendiment        (no posar el símbol %)]]</f>
        <v>0</v>
      </c>
      <c r="AG1023" s="131">
        <f>ROUND((AH1023/100)*24.8547945*Taula1[[#This Row],[Dies treballats període justificat (01/01/2023 - 31/03/2023)              no comptabilitzats com a mes natural sencer]],2)</f>
        <v>0</v>
      </c>
      <c r="AH1023" s="79">
        <f>Taula1[[#This Row],[% Jornada segons contracte
(no posar el símbol %) ]]-Taula1[[#This Row],[% Reducció salari per baix rendiment        (no posar el símbol %)]]</f>
        <v>0</v>
      </c>
      <c r="AI1023" s="131">
        <f t="shared" si="241"/>
        <v>0</v>
      </c>
      <c r="AJ1023" s="39"/>
      <c r="AK1023" s="131">
        <f>ROUND((AL1023/100)*756*Taula1[[#This Row],[Espai reservat Administració  (mesos)]],2)</f>
        <v>0</v>
      </c>
      <c r="AL1023" s="81">
        <f>Taula1[[#This Row],[% Jornada segons contracte
(no posar el símbol %) ]]-Taula1[[#This Row],[% Reducció salari per baix rendiment        (no posar el símbol %)]]</f>
        <v>0</v>
      </c>
      <c r="AM1023" s="131">
        <f>ROUND((AN1023/100)*24.8547945*Taula1[[#This Row],[Espai reservat Administració (dies)]],2)</f>
        <v>0</v>
      </c>
      <c r="AN1023" s="79">
        <f>Taula1[[#This Row],[% Jornada segons contracte
(no posar el símbol %) ]]-Taula1[[#This Row],[% Reducció salari per baix rendiment        (no posar el símbol %)]]</f>
        <v>0</v>
      </c>
      <c r="AO1023" s="131">
        <f t="shared" si="242"/>
        <v>0</v>
      </c>
      <c r="AP1023" s="87"/>
      <c r="AQ1023" s="137">
        <f>ROUND((AR1023/100)*693*Taula1[[#This Row],[Mesos naturals sencers treballats període justificat (01/01/2023 - 31/03/2023)]],2)</f>
        <v>0</v>
      </c>
      <c r="AR1023" s="90">
        <f>Taula1[[#This Row],[% Jornada segons contracte
(no posar el símbol %) ]]-Taula1[[#This Row],[% Reducció salari per baix rendiment        (no posar el símbol %)]]</f>
        <v>0</v>
      </c>
      <c r="AS1023" s="137">
        <f>ROUND((AT1023/100)*22.78356164*Taula1[[#This Row],[Dies treballats període justificat (01/01/2023 - 31/03/2023)              no comptabilitzats com a mes natural sencer]],2)</f>
        <v>0</v>
      </c>
      <c r="AT1023" s="90">
        <f>Taula1[[#This Row],[% Jornada segons contracte
(no posar el símbol %) ]]-Taula1[[#This Row],[% Reducció salari per baix rendiment        (no posar el símbol %)]]</f>
        <v>0</v>
      </c>
      <c r="AU1023" s="137">
        <f t="shared" si="243"/>
        <v>0</v>
      </c>
      <c r="AV1023" s="87"/>
      <c r="AW1023" s="136">
        <f>ROUND((AX1023/100)*693*Taula1[[#This Row],[Espai reservat Administració  (mesos)]],2)</f>
        <v>0</v>
      </c>
      <c r="AX1023" s="90">
        <f>Taula1[[#This Row],[% Jornada segons contracte
(no posar el símbol %) ]]-Taula1[[#This Row],[% Reducció salari per baix rendiment        (no posar el símbol %)]]</f>
        <v>0</v>
      </c>
      <c r="AY1023" s="131">
        <f>ROUND((AZ1023/100)*22.78356164*Taula1[[#This Row],[Espai reservat Administració (dies)]],2)</f>
        <v>0</v>
      </c>
      <c r="AZ1023" s="81">
        <f>Taula1[[#This Row],[% Jornada segons contracte
(no posar el símbol %) ]]-Taula1[[#This Row],[% Reducció salari per baix rendiment        (no posar el símbol %)]]</f>
        <v>0</v>
      </c>
      <c r="BA1023" s="82">
        <f t="shared" si="244"/>
        <v>0</v>
      </c>
      <c r="BB1023" s="41"/>
      <c r="BC1023" s="131">
        <f>IF(Taula1[[#This Row],[Grup justificat     (fer servir opcions de la llista desplegable)]]=1,AI1023,0)</f>
        <v>0</v>
      </c>
      <c r="BD1023" s="131">
        <f>IF(Taula1[[#This Row],[Grup justificat     (fer servir opcions de la llista desplegable)]]=2,AU1023,0)</f>
        <v>0</v>
      </c>
      <c r="BE1023" s="41"/>
      <c r="BF1023" s="131">
        <f>IF(Taula1[[#This Row],[Espai reservat Administració]]=1,AO1023,0)</f>
        <v>0</v>
      </c>
      <c r="BG1023" s="82">
        <f>IF(Taula1[[#This Row],[Espai reservat Administració]]=2,BA1023,0)</f>
        <v>0</v>
      </c>
      <c r="BH1023" s="41"/>
      <c r="BI1023" s="126">
        <f>IF(Taula1[[#This Row],[Grup justificat     (fer servir opcions de la llista desplegable)]]=1,1,0)</f>
        <v>0</v>
      </c>
      <c r="BJ1023" s="126">
        <f>IF(Taula1[[#This Row],[Espai reservat Administració]]=1,1,0)</f>
        <v>0</v>
      </c>
      <c r="BK1023" s="111"/>
      <c r="BL1023" s="126">
        <f>IF(Taula1[[#This Row],[Grup justificat     (fer servir opcions de la llista desplegable)]]=2,1,0)</f>
        <v>0</v>
      </c>
      <c r="BM1023" s="126">
        <f>IF(Taula1[[#This Row],[Espai reservat Administració]]=2,1,0)</f>
        <v>0</v>
      </c>
      <c r="BN1023" s="73"/>
      <c r="BO1023" s="73"/>
      <c r="BP1023" s="73"/>
      <c r="BQ1023" s="73"/>
      <c r="BR1023" s="73"/>
      <c r="BS1023" s="73"/>
      <c r="BT1023" s="73"/>
      <c r="BU1023" s="73"/>
      <c r="BV1023" s="73"/>
      <c r="BW1023" s="73"/>
      <c r="BX1023" s="73"/>
      <c r="BY1023" s="73"/>
      <c r="BZ1023" s="73"/>
      <c r="CA1023" s="73"/>
      <c r="CB1023" s="73"/>
      <c r="CC1023" s="73"/>
      <c r="CD1023" s="73"/>
      <c r="CE1023" s="73"/>
      <c r="CF1023" s="73"/>
      <c r="CG1023" s="63">
        <f t="shared" si="245"/>
        <v>0</v>
      </c>
      <c r="CH1023" s="63">
        <f t="shared" si="246"/>
        <v>0</v>
      </c>
      <c r="CI1023" s="73"/>
      <c r="CJ1023" s="63">
        <f>IF(Taula1[[#This Row],[Tipus de contracte                                  (fer servir opcions de la llista desplegable)]]="Indefinit",1,0)</f>
        <v>0</v>
      </c>
      <c r="CK1023" s="63">
        <f>IF(Taula1[[#This Row],[Tipus de contracte                                  (fer servir opcions de la llista desplegable)]]="Temporal, igual o superior a 6 mesos",1,0)</f>
        <v>0</v>
      </c>
      <c r="CL1023" s="63">
        <f>IF(Taula1[[#This Row],[Tipus de contracte                                  (fer servir opcions de la llista desplegable)]]="Substitució per IT",1,0)</f>
        <v>0</v>
      </c>
      <c r="CM1023" s="73"/>
      <c r="CN1023" s="63">
        <f>IF(Taula1[[#This Row],[Relació llocs de treball]]&gt;=1,1,0)</f>
        <v>0</v>
      </c>
      <c r="CO1023" s="73"/>
      <c r="CP1023" s="63">
        <f>IF(Taula1[[#This Row],[Identitat de gènere                                                          (fer servir opcions de la llista desplegable)]]="Home",1,0)</f>
        <v>0</v>
      </c>
      <c r="CQ1023" s="63">
        <f>IF(Taula1[[#This Row],[Identitat de gènere                                                          (fer servir opcions de la llista desplegable)]]="Dona",1,0)</f>
        <v>0</v>
      </c>
      <c r="CR1023" s="63">
        <f>IF(Taula1[[#This Row],[Identitat de gènere                                                          (fer servir opcions de la llista desplegable)]]="No binari",1,0)</f>
        <v>0</v>
      </c>
      <c r="CS1023" s="73"/>
      <c r="CT1023" s="63">
        <f t="shared" si="240"/>
        <v>0</v>
      </c>
      <c r="CU1023" s="64">
        <f t="shared" si="247"/>
        <v>0</v>
      </c>
      <c r="CW1023" s="64">
        <f t="shared" si="248"/>
        <v>0</v>
      </c>
      <c r="CX1023" s="64">
        <f t="shared" si="249"/>
        <v>0</v>
      </c>
      <c r="CY1023" s="64">
        <f t="shared" si="250"/>
        <v>0</v>
      </c>
      <c r="CZ1023" s="64">
        <f t="shared" si="251"/>
        <v>0</v>
      </c>
      <c r="DB1023" s="64">
        <f t="shared" si="252"/>
        <v>0</v>
      </c>
      <c r="DC1023" s="64">
        <f t="shared" si="253"/>
        <v>0</v>
      </c>
      <c r="DD1023" s="64">
        <f t="shared" si="254"/>
        <v>0</v>
      </c>
      <c r="DE1023" s="64">
        <f t="shared" si="255"/>
        <v>0</v>
      </c>
    </row>
    <row r="1024" spans="2:109" x14ac:dyDescent="0.3">
      <c r="B1024" s="167"/>
      <c r="C1024" s="186"/>
      <c r="D1024" s="2"/>
      <c r="E1024" s="67"/>
      <c r="F1024" s="5"/>
      <c r="G1024" s="5"/>
      <c r="H1024" s="187"/>
      <c r="I1024" s="111" t="str">
        <f ca="1">IF(Taula1[[#This Row],[Data naixement (format dd/mm/aaaa)]]="","0",DATEDIF(Taula1[[#This Row],[Data naixement (format dd/mm/aaaa)]],TODAY(),"Y"))</f>
        <v>0</v>
      </c>
      <c r="J1024" s="6"/>
      <c r="K1024" s="6"/>
      <c r="L1024" s="6"/>
      <c r="M1024" s="6"/>
      <c r="N1024" s="56"/>
      <c r="O1024" s="56"/>
      <c r="P1024" s="56"/>
      <c r="Q1024" s="6"/>
      <c r="R1024" s="7"/>
      <c r="S1024" s="143">
        <f>Taula1[[#This Row],[Mesos naturals sencers treballats període justificat (01/01/2023 - 31/03/2023)]]</f>
        <v>0</v>
      </c>
      <c r="T1024" s="194">
        <f>Taula1[[#This Row],[Dies treballats període justificat (01/01/2023 - 31/03/2023)              no comptabilitzats com a mes natural sencer]]</f>
        <v>0</v>
      </c>
      <c r="U1024" s="12"/>
      <c r="V1024" s="7"/>
      <c r="W1024" s="188"/>
      <c r="X1024" s="188"/>
      <c r="Y1024" s="188"/>
      <c r="Z1024" s="188"/>
      <c r="AA1024" s="190"/>
      <c r="AB1024" s="143">
        <f>Taula1[[#This Row],[Grup justificat     (fer servir opcions de la llista desplegable)]]</f>
        <v>0</v>
      </c>
      <c r="AC1024" s="182"/>
      <c r="AD1024" s="39"/>
      <c r="AE1024" s="131">
        <f>ROUND((AF1024/100)*756*Taula1[[#This Row],[Mesos naturals sencers treballats període justificat (01/01/2023 - 31/03/2023)]],2)</f>
        <v>0</v>
      </c>
      <c r="AF1024" s="81">
        <f>Taula1[[#This Row],[% Jornada segons contracte
(no posar el símbol %) ]]-Taula1[[#This Row],[% Reducció salari per baix rendiment        (no posar el símbol %)]]</f>
        <v>0</v>
      </c>
      <c r="AG1024" s="131">
        <f>ROUND((AH1024/100)*24.8547945*Taula1[[#This Row],[Dies treballats període justificat (01/01/2023 - 31/03/2023)              no comptabilitzats com a mes natural sencer]],2)</f>
        <v>0</v>
      </c>
      <c r="AH1024" s="79">
        <f>Taula1[[#This Row],[% Jornada segons contracte
(no posar el símbol %) ]]-Taula1[[#This Row],[% Reducció salari per baix rendiment        (no posar el símbol %)]]</f>
        <v>0</v>
      </c>
      <c r="AI1024" s="131">
        <f t="shared" si="241"/>
        <v>0</v>
      </c>
      <c r="AJ1024" s="39"/>
      <c r="AK1024" s="131">
        <f>ROUND((AL1024/100)*756*Taula1[[#This Row],[Espai reservat Administració  (mesos)]],2)</f>
        <v>0</v>
      </c>
      <c r="AL1024" s="81">
        <f>Taula1[[#This Row],[% Jornada segons contracte
(no posar el símbol %) ]]-Taula1[[#This Row],[% Reducció salari per baix rendiment        (no posar el símbol %)]]</f>
        <v>0</v>
      </c>
      <c r="AM1024" s="131">
        <f>ROUND((AN1024/100)*24.8547945*Taula1[[#This Row],[Espai reservat Administració (dies)]],2)</f>
        <v>0</v>
      </c>
      <c r="AN1024" s="79">
        <f>Taula1[[#This Row],[% Jornada segons contracte
(no posar el símbol %) ]]-Taula1[[#This Row],[% Reducció salari per baix rendiment        (no posar el símbol %)]]</f>
        <v>0</v>
      </c>
      <c r="AO1024" s="131">
        <f t="shared" si="242"/>
        <v>0</v>
      </c>
      <c r="AP1024" s="87"/>
      <c r="AQ1024" s="137">
        <f>ROUND((AR1024/100)*693*Taula1[[#This Row],[Mesos naturals sencers treballats període justificat (01/01/2023 - 31/03/2023)]],2)</f>
        <v>0</v>
      </c>
      <c r="AR1024" s="90">
        <f>Taula1[[#This Row],[% Jornada segons contracte
(no posar el símbol %) ]]-Taula1[[#This Row],[% Reducció salari per baix rendiment        (no posar el símbol %)]]</f>
        <v>0</v>
      </c>
      <c r="AS1024" s="137">
        <f>ROUND((AT1024/100)*22.78356164*Taula1[[#This Row],[Dies treballats període justificat (01/01/2023 - 31/03/2023)              no comptabilitzats com a mes natural sencer]],2)</f>
        <v>0</v>
      </c>
      <c r="AT1024" s="90">
        <f>Taula1[[#This Row],[% Jornada segons contracte
(no posar el símbol %) ]]-Taula1[[#This Row],[% Reducció salari per baix rendiment        (no posar el símbol %)]]</f>
        <v>0</v>
      </c>
      <c r="AU1024" s="137">
        <f t="shared" si="243"/>
        <v>0</v>
      </c>
      <c r="AV1024" s="87"/>
      <c r="AW1024" s="136">
        <f>ROUND((AX1024/100)*693*Taula1[[#This Row],[Espai reservat Administració  (mesos)]],2)</f>
        <v>0</v>
      </c>
      <c r="AX1024" s="90">
        <f>Taula1[[#This Row],[% Jornada segons contracte
(no posar el símbol %) ]]-Taula1[[#This Row],[% Reducció salari per baix rendiment        (no posar el símbol %)]]</f>
        <v>0</v>
      </c>
      <c r="AY1024" s="131">
        <f>ROUND((AZ1024/100)*22.78356164*Taula1[[#This Row],[Espai reservat Administració (dies)]],2)</f>
        <v>0</v>
      </c>
      <c r="AZ1024" s="81">
        <f>Taula1[[#This Row],[% Jornada segons contracte
(no posar el símbol %) ]]-Taula1[[#This Row],[% Reducció salari per baix rendiment        (no posar el símbol %)]]</f>
        <v>0</v>
      </c>
      <c r="BA1024" s="82">
        <f t="shared" si="244"/>
        <v>0</v>
      </c>
      <c r="BB1024" s="41"/>
      <c r="BC1024" s="131">
        <f>IF(Taula1[[#This Row],[Grup justificat     (fer servir opcions de la llista desplegable)]]=1,AI1024,0)</f>
        <v>0</v>
      </c>
      <c r="BD1024" s="131">
        <f>IF(Taula1[[#This Row],[Grup justificat     (fer servir opcions de la llista desplegable)]]=2,AU1024,0)</f>
        <v>0</v>
      </c>
      <c r="BE1024" s="41"/>
      <c r="BF1024" s="131">
        <f>IF(Taula1[[#This Row],[Espai reservat Administració]]=1,AO1024,0)</f>
        <v>0</v>
      </c>
      <c r="BG1024" s="82">
        <f>IF(Taula1[[#This Row],[Espai reservat Administració]]=2,BA1024,0)</f>
        <v>0</v>
      </c>
      <c r="BH1024" s="41"/>
      <c r="BI1024" s="126">
        <f>IF(Taula1[[#This Row],[Grup justificat     (fer servir opcions de la llista desplegable)]]=1,1,0)</f>
        <v>0</v>
      </c>
      <c r="BJ1024" s="126">
        <f>IF(Taula1[[#This Row],[Espai reservat Administració]]=1,1,0)</f>
        <v>0</v>
      </c>
      <c r="BK1024" s="111"/>
      <c r="BL1024" s="126">
        <f>IF(Taula1[[#This Row],[Grup justificat     (fer servir opcions de la llista desplegable)]]=2,1,0)</f>
        <v>0</v>
      </c>
      <c r="BM1024" s="126">
        <f>IF(Taula1[[#This Row],[Espai reservat Administració]]=2,1,0)</f>
        <v>0</v>
      </c>
      <c r="BN1024" s="73"/>
      <c r="BO1024" s="73"/>
      <c r="BP1024" s="73"/>
      <c r="BQ1024" s="73"/>
      <c r="BR1024" s="73"/>
      <c r="BS1024" s="73"/>
      <c r="BT1024" s="73"/>
      <c r="BU1024" s="73"/>
      <c r="BV1024" s="73"/>
      <c r="BW1024" s="73"/>
      <c r="BX1024" s="73"/>
      <c r="BY1024" s="73"/>
      <c r="BZ1024" s="73"/>
      <c r="CA1024" s="73"/>
      <c r="CB1024" s="73"/>
      <c r="CC1024" s="73"/>
      <c r="CD1024" s="73"/>
      <c r="CE1024" s="73"/>
      <c r="CF1024" s="73"/>
      <c r="CG1024" s="63">
        <f t="shared" si="245"/>
        <v>0</v>
      </c>
      <c r="CH1024" s="63">
        <f t="shared" si="246"/>
        <v>0</v>
      </c>
      <c r="CI1024" s="73"/>
      <c r="CJ1024" s="63">
        <f>IF(Taula1[[#This Row],[Tipus de contracte                                  (fer servir opcions de la llista desplegable)]]="Indefinit",1,0)</f>
        <v>0</v>
      </c>
      <c r="CK1024" s="63">
        <f>IF(Taula1[[#This Row],[Tipus de contracte                                  (fer servir opcions de la llista desplegable)]]="Temporal, igual o superior a 6 mesos",1,0)</f>
        <v>0</v>
      </c>
      <c r="CL1024" s="63">
        <f>IF(Taula1[[#This Row],[Tipus de contracte                                  (fer servir opcions de la llista desplegable)]]="Substitució per IT",1,0)</f>
        <v>0</v>
      </c>
      <c r="CM1024" s="73"/>
      <c r="CN1024" s="63">
        <f>IF(Taula1[[#This Row],[Relació llocs de treball]]&gt;=1,1,0)</f>
        <v>0</v>
      </c>
      <c r="CO1024" s="73"/>
      <c r="CP1024" s="63">
        <f>IF(Taula1[[#This Row],[Identitat de gènere                                                          (fer servir opcions de la llista desplegable)]]="Home",1,0)</f>
        <v>0</v>
      </c>
      <c r="CQ1024" s="63">
        <f>IF(Taula1[[#This Row],[Identitat de gènere                                                          (fer servir opcions de la llista desplegable)]]="Dona",1,0)</f>
        <v>0</v>
      </c>
      <c r="CR1024" s="63">
        <f>IF(Taula1[[#This Row],[Identitat de gènere                                                          (fer servir opcions de la llista desplegable)]]="No binari",1,0)</f>
        <v>0</v>
      </c>
      <c r="CS1024" s="73"/>
      <c r="CT1024" s="63">
        <f t="shared" si="240"/>
        <v>0</v>
      </c>
      <c r="CU1024" s="64">
        <f t="shared" si="247"/>
        <v>0</v>
      </c>
      <c r="CW1024" s="64">
        <f t="shared" si="248"/>
        <v>0</v>
      </c>
      <c r="CX1024" s="64">
        <f t="shared" si="249"/>
        <v>0</v>
      </c>
      <c r="CY1024" s="64">
        <f t="shared" si="250"/>
        <v>0</v>
      </c>
      <c r="CZ1024" s="64">
        <f t="shared" si="251"/>
        <v>0</v>
      </c>
      <c r="DB1024" s="64">
        <f t="shared" si="252"/>
        <v>0</v>
      </c>
      <c r="DC1024" s="64">
        <f t="shared" si="253"/>
        <v>0</v>
      </c>
      <c r="DD1024" s="64">
        <f t="shared" si="254"/>
        <v>0</v>
      </c>
      <c r="DE1024" s="64">
        <f t="shared" si="255"/>
        <v>0</v>
      </c>
    </row>
    <row r="1025" spans="2:109" x14ac:dyDescent="0.3">
      <c r="B1025" s="167"/>
      <c r="C1025" s="186"/>
      <c r="D1025" s="2"/>
      <c r="E1025" s="67"/>
      <c r="F1025" s="5"/>
      <c r="G1025" s="5"/>
      <c r="H1025" s="187"/>
      <c r="I1025" s="111" t="str">
        <f ca="1">IF(Taula1[[#This Row],[Data naixement (format dd/mm/aaaa)]]="","0",DATEDIF(Taula1[[#This Row],[Data naixement (format dd/mm/aaaa)]],TODAY(),"Y"))</f>
        <v>0</v>
      </c>
      <c r="J1025" s="6"/>
      <c r="K1025" s="6"/>
      <c r="L1025" s="6"/>
      <c r="M1025" s="6"/>
      <c r="N1025" s="56"/>
      <c r="O1025" s="56"/>
      <c r="P1025" s="56"/>
      <c r="Q1025" s="6"/>
      <c r="R1025" s="7"/>
      <c r="S1025" s="143">
        <f>Taula1[[#This Row],[Mesos naturals sencers treballats període justificat (01/01/2023 - 31/03/2023)]]</f>
        <v>0</v>
      </c>
      <c r="T1025" s="194">
        <f>Taula1[[#This Row],[Dies treballats període justificat (01/01/2023 - 31/03/2023)              no comptabilitzats com a mes natural sencer]]</f>
        <v>0</v>
      </c>
      <c r="U1025" s="12"/>
      <c r="V1025" s="7"/>
      <c r="W1025" s="188"/>
      <c r="X1025" s="188"/>
      <c r="Y1025" s="188"/>
      <c r="Z1025" s="188"/>
      <c r="AA1025" s="190"/>
      <c r="AB1025" s="143">
        <f>Taula1[[#This Row],[Grup justificat     (fer servir opcions de la llista desplegable)]]</f>
        <v>0</v>
      </c>
      <c r="AC1025" s="182"/>
      <c r="AD1025" s="39"/>
      <c r="AE1025" s="131">
        <f>ROUND((AF1025/100)*756*Taula1[[#This Row],[Mesos naturals sencers treballats període justificat (01/01/2023 - 31/03/2023)]],2)</f>
        <v>0</v>
      </c>
      <c r="AF1025" s="81">
        <f>Taula1[[#This Row],[% Jornada segons contracte
(no posar el símbol %) ]]-Taula1[[#This Row],[% Reducció salari per baix rendiment        (no posar el símbol %)]]</f>
        <v>0</v>
      </c>
      <c r="AG1025" s="131">
        <f>ROUND((AH1025/100)*24.8547945*Taula1[[#This Row],[Dies treballats període justificat (01/01/2023 - 31/03/2023)              no comptabilitzats com a mes natural sencer]],2)</f>
        <v>0</v>
      </c>
      <c r="AH1025" s="79">
        <f>Taula1[[#This Row],[% Jornada segons contracte
(no posar el símbol %) ]]-Taula1[[#This Row],[% Reducció salari per baix rendiment        (no posar el símbol %)]]</f>
        <v>0</v>
      </c>
      <c r="AI1025" s="131">
        <f t="shared" si="241"/>
        <v>0</v>
      </c>
      <c r="AJ1025" s="39"/>
      <c r="AK1025" s="131">
        <f>ROUND((AL1025/100)*756*Taula1[[#This Row],[Espai reservat Administració  (mesos)]],2)</f>
        <v>0</v>
      </c>
      <c r="AL1025" s="81">
        <f>Taula1[[#This Row],[% Jornada segons contracte
(no posar el símbol %) ]]-Taula1[[#This Row],[% Reducció salari per baix rendiment        (no posar el símbol %)]]</f>
        <v>0</v>
      </c>
      <c r="AM1025" s="131">
        <f>ROUND((AN1025/100)*24.8547945*Taula1[[#This Row],[Espai reservat Administració (dies)]],2)</f>
        <v>0</v>
      </c>
      <c r="AN1025" s="79">
        <f>Taula1[[#This Row],[% Jornada segons contracte
(no posar el símbol %) ]]-Taula1[[#This Row],[% Reducció salari per baix rendiment        (no posar el símbol %)]]</f>
        <v>0</v>
      </c>
      <c r="AO1025" s="131">
        <f t="shared" si="242"/>
        <v>0</v>
      </c>
      <c r="AP1025" s="87"/>
      <c r="AQ1025" s="137">
        <f>ROUND((AR1025/100)*693*Taula1[[#This Row],[Mesos naturals sencers treballats període justificat (01/01/2023 - 31/03/2023)]],2)</f>
        <v>0</v>
      </c>
      <c r="AR1025" s="90">
        <f>Taula1[[#This Row],[% Jornada segons contracte
(no posar el símbol %) ]]-Taula1[[#This Row],[% Reducció salari per baix rendiment        (no posar el símbol %)]]</f>
        <v>0</v>
      </c>
      <c r="AS1025" s="137">
        <f>ROUND((AT1025/100)*22.78356164*Taula1[[#This Row],[Dies treballats període justificat (01/01/2023 - 31/03/2023)              no comptabilitzats com a mes natural sencer]],2)</f>
        <v>0</v>
      </c>
      <c r="AT1025" s="90">
        <f>Taula1[[#This Row],[% Jornada segons contracte
(no posar el símbol %) ]]-Taula1[[#This Row],[% Reducció salari per baix rendiment        (no posar el símbol %)]]</f>
        <v>0</v>
      </c>
      <c r="AU1025" s="137">
        <f t="shared" si="243"/>
        <v>0</v>
      </c>
      <c r="AV1025" s="87"/>
      <c r="AW1025" s="136">
        <f>ROUND((AX1025/100)*693*Taula1[[#This Row],[Espai reservat Administració  (mesos)]],2)</f>
        <v>0</v>
      </c>
      <c r="AX1025" s="90">
        <f>Taula1[[#This Row],[% Jornada segons contracte
(no posar el símbol %) ]]-Taula1[[#This Row],[% Reducció salari per baix rendiment        (no posar el símbol %)]]</f>
        <v>0</v>
      </c>
      <c r="AY1025" s="131">
        <f>ROUND((AZ1025/100)*22.78356164*Taula1[[#This Row],[Espai reservat Administració (dies)]],2)</f>
        <v>0</v>
      </c>
      <c r="AZ1025" s="81">
        <f>Taula1[[#This Row],[% Jornada segons contracte
(no posar el símbol %) ]]-Taula1[[#This Row],[% Reducció salari per baix rendiment        (no posar el símbol %)]]</f>
        <v>0</v>
      </c>
      <c r="BA1025" s="82">
        <f t="shared" si="244"/>
        <v>0</v>
      </c>
      <c r="BB1025" s="41"/>
      <c r="BC1025" s="131">
        <f>IF(Taula1[[#This Row],[Grup justificat     (fer servir opcions de la llista desplegable)]]=1,AI1025,0)</f>
        <v>0</v>
      </c>
      <c r="BD1025" s="131">
        <f>IF(Taula1[[#This Row],[Grup justificat     (fer servir opcions de la llista desplegable)]]=2,AU1025,0)</f>
        <v>0</v>
      </c>
      <c r="BE1025" s="41"/>
      <c r="BF1025" s="131">
        <f>IF(Taula1[[#This Row],[Espai reservat Administració]]=1,AO1025,0)</f>
        <v>0</v>
      </c>
      <c r="BG1025" s="82">
        <f>IF(Taula1[[#This Row],[Espai reservat Administració]]=2,BA1025,0)</f>
        <v>0</v>
      </c>
      <c r="BH1025" s="41"/>
      <c r="BI1025" s="126">
        <f>IF(Taula1[[#This Row],[Grup justificat     (fer servir opcions de la llista desplegable)]]=1,1,0)</f>
        <v>0</v>
      </c>
      <c r="BJ1025" s="126">
        <f>IF(Taula1[[#This Row],[Espai reservat Administració]]=1,1,0)</f>
        <v>0</v>
      </c>
      <c r="BK1025" s="111"/>
      <c r="BL1025" s="126">
        <f>IF(Taula1[[#This Row],[Grup justificat     (fer servir opcions de la llista desplegable)]]=2,1,0)</f>
        <v>0</v>
      </c>
      <c r="BM1025" s="126">
        <f>IF(Taula1[[#This Row],[Espai reservat Administració]]=2,1,0)</f>
        <v>0</v>
      </c>
      <c r="BN1025" s="73"/>
      <c r="BO1025" s="73"/>
      <c r="BP1025" s="73"/>
      <c r="BQ1025" s="73"/>
      <c r="BR1025" s="73"/>
      <c r="BS1025" s="73"/>
      <c r="BT1025" s="73"/>
      <c r="BU1025" s="73"/>
      <c r="BV1025" s="73"/>
      <c r="BW1025" s="73"/>
      <c r="BX1025" s="73"/>
      <c r="BY1025" s="73"/>
      <c r="BZ1025" s="73"/>
      <c r="CA1025" s="73"/>
      <c r="CB1025" s="73"/>
      <c r="CC1025" s="73"/>
      <c r="CD1025" s="73"/>
      <c r="CE1025" s="73"/>
      <c r="CF1025" s="73"/>
      <c r="CG1025" s="63">
        <f t="shared" si="245"/>
        <v>0</v>
      </c>
      <c r="CH1025" s="63">
        <f t="shared" si="246"/>
        <v>0</v>
      </c>
      <c r="CI1025" s="73"/>
      <c r="CJ1025" s="63">
        <f>IF(Taula1[[#This Row],[Tipus de contracte                                  (fer servir opcions de la llista desplegable)]]="Indefinit",1,0)</f>
        <v>0</v>
      </c>
      <c r="CK1025" s="63">
        <f>IF(Taula1[[#This Row],[Tipus de contracte                                  (fer servir opcions de la llista desplegable)]]="Temporal, igual o superior a 6 mesos",1,0)</f>
        <v>0</v>
      </c>
      <c r="CL1025" s="63">
        <f>IF(Taula1[[#This Row],[Tipus de contracte                                  (fer servir opcions de la llista desplegable)]]="Substitució per IT",1,0)</f>
        <v>0</v>
      </c>
      <c r="CM1025" s="73"/>
      <c r="CN1025" s="63">
        <f>IF(Taula1[[#This Row],[Relació llocs de treball]]&gt;=1,1,0)</f>
        <v>0</v>
      </c>
      <c r="CO1025" s="73"/>
      <c r="CP1025" s="63">
        <f>IF(Taula1[[#This Row],[Identitat de gènere                                                          (fer servir opcions de la llista desplegable)]]="Home",1,0)</f>
        <v>0</v>
      </c>
      <c r="CQ1025" s="63">
        <f>IF(Taula1[[#This Row],[Identitat de gènere                                                          (fer servir opcions de la llista desplegable)]]="Dona",1,0)</f>
        <v>0</v>
      </c>
      <c r="CR1025" s="63">
        <f>IF(Taula1[[#This Row],[Identitat de gènere                                                          (fer servir opcions de la llista desplegable)]]="No binari",1,0)</f>
        <v>0</v>
      </c>
      <c r="CS1025" s="73"/>
      <c r="CT1025" s="63">
        <f t="shared" si="240"/>
        <v>0</v>
      </c>
      <c r="CU1025" s="64">
        <f t="shared" si="247"/>
        <v>0</v>
      </c>
      <c r="CW1025" s="64">
        <f t="shared" si="248"/>
        <v>0</v>
      </c>
      <c r="CX1025" s="64">
        <f t="shared" si="249"/>
        <v>0</v>
      </c>
      <c r="CY1025" s="64">
        <f t="shared" si="250"/>
        <v>0</v>
      </c>
      <c r="CZ1025" s="64">
        <f t="shared" si="251"/>
        <v>0</v>
      </c>
      <c r="DB1025" s="64">
        <f t="shared" si="252"/>
        <v>0</v>
      </c>
      <c r="DC1025" s="64">
        <f t="shared" si="253"/>
        <v>0</v>
      </c>
      <c r="DD1025" s="64">
        <f t="shared" si="254"/>
        <v>0</v>
      </c>
      <c r="DE1025" s="64">
        <f t="shared" si="255"/>
        <v>0</v>
      </c>
    </row>
    <row r="1026" spans="2:109" x14ac:dyDescent="0.3">
      <c r="B1026" s="167"/>
      <c r="C1026" s="186"/>
      <c r="D1026" s="2"/>
      <c r="E1026" s="67"/>
      <c r="F1026" s="5"/>
      <c r="G1026" s="5"/>
      <c r="H1026" s="187"/>
      <c r="I1026" s="111" t="str">
        <f ca="1">IF(Taula1[[#This Row],[Data naixement (format dd/mm/aaaa)]]="","0",DATEDIF(Taula1[[#This Row],[Data naixement (format dd/mm/aaaa)]],TODAY(),"Y"))</f>
        <v>0</v>
      </c>
      <c r="J1026" s="6"/>
      <c r="K1026" s="6"/>
      <c r="L1026" s="6"/>
      <c r="M1026" s="6"/>
      <c r="N1026" s="56"/>
      <c r="O1026" s="56"/>
      <c r="P1026" s="56"/>
      <c r="Q1026" s="6"/>
      <c r="R1026" s="7"/>
      <c r="S1026" s="143">
        <f>Taula1[[#This Row],[Mesos naturals sencers treballats període justificat (01/01/2023 - 31/03/2023)]]</f>
        <v>0</v>
      </c>
      <c r="T1026" s="194">
        <f>Taula1[[#This Row],[Dies treballats període justificat (01/01/2023 - 31/03/2023)              no comptabilitzats com a mes natural sencer]]</f>
        <v>0</v>
      </c>
      <c r="U1026" s="12"/>
      <c r="V1026" s="7"/>
      <c r="W1026" s="188"/>
      <c r="X1026" s="188"/>
      <c r="Y1026" s="188"/>
      <c r="Z1026" s="188"/>
      <c r="AA1026" s="190"/>
      <c r="AB1026" s="143">
        <f>Taula1[[#This Row],[Grup justificat     (fer servir opcions de la llista desplegable)]]</f>
        <v>0</v>
      </c>
      <c r="AC1026" s="182"/>
      <c r="AD1026" s="39"/>
      <c r="AE1026" s="131">
        <f>ROUND((AF1026/100)*756*Taula1[[#This Row],[Mesos naturals sencers treballats període justificat (01/01/2023 - 31/03/2023)]],2)</f>
        <v>0</v>
      </c>
      <c r="AF1026" s="81">
        <f>Taula1[[#This Row],[% Jornada segons contracte
(no posar el símbol %) ]]-Taula1[[#This Row],[% Reducció salari per baix rendiment        (no posar el símbol %)]]</f>
        <v>0</v>
      </c>
      <c r="AG1026" s="131">
        <f>ROUND((AH1026/100)*24.8547945*Taula1[[#This Row],[Dies treballats període justificat (01/01/2023 - 31/03/2023)              no comptabilitzats com a mes natural sencer]],2)</f>
        <v>0</v>
      </c>
      <c r="AH1026" s="79">
        <f>Taula1[[#This Row],[% Jornada segons contracte
(no posar el símbol %) ]]-Taula1[[#This Row],[% Reducció salari per baix rendiment        (no posar el símbol %)]]</f>
        <v>0</v>
      </c>
      <c r="AI1026" s="131">
        <f t="shared" si="241"/>
        <v>0</v>
      </c>
      <c r="AJ1026" s="39"/>
      <c r="AK1026" s="131">
        <f>ROUND((AL1026/100)*756*Taula1[[#This Row],[Espai reservat Administració  (mesos)]],2)</f>
        <v>0</v>
      </c>
      <c r="AL1026" s="81">
        <f>Taula1[[#This Row],[% Jornada segons contracte
(no posar el símbol %) ]]-Taula1[[#This Row],[% Reducció salari per baix rendiment        (no posar el símbol %)]]</f>
        <v>0</v>
      </c>
      <c r="AM1026" s="131">
        <f>ROUND((AN1026/100)*24.8547945*Taula1[[#This Row],[Espai reservat Administració (dies)]],2)</f>
        <v>0</v>
      </c>
      <c r="AN1026" s="79">
        <f>Taula1[[#This Row],[% Jornada segons contracte
(no posar el símbol %) ]]-Taula1[[#This Row],[% Reducció salari per baix rendiment        (no posar el símbol %)]]</f>
        <v>0</v>
      </c>
      <c r="AO1026" s="131">
        <f t="shared" si="242"/>
        <v>0</v>
      </c>
      <c r="AP1026" s="87"/>
      <c r="AQ1026" s="137">
        <f>ROUND((AR1026/100)*693*Taula1[[#This Row],[Mesos naturals sencers treballats període justificat (01/01/2023 - 31/03/2023)]],2)</f>
        <v>0</v>
      </c>
      <c r="AR1026" s="90">
        <f>Taula1[[#This Row],[% Jornada segons contracte
(no posar el símbol %) ]]-Taula1[[#This Row],[% Reducció salari per baix rendiment        (no posar el símbol %)]]</f>
        <v>0</v>
      </c>
      <c r="AS1026" s="137">
        <f>ROUND((AT1026/100)*22.78356164*Taula1[[#This Row],[Dies treballats període justificat (01/01/2023 - 31/03/2023)              no comptabilitzats com a mes natural sencer]],2)</f>
        <v>0</v>
      </c>
      <c r="AT1026" s="90">
        <f>Taula1[[#This Row],[% Jornada segons contracte
(no posar el símbol %) ]]-Taula1[[#This Row],[% Reducció salari per baix rendiment        (no posar el símbol %)]]</f>
        <v>0</v>
      </c>
      <c r="AU1026" s="137">
        <f t="shared" si="243"/>
        <v>0</v>
      </c>
      <c r="AV1026" s="87"/>
      <c r="AW1026" s="136">
        <f>ROUND((AX1026/100)*693*Taula1[[#This Row],[Espai reservat Administració  (mesos)]],2)</f>
        <v>0</v>
      </c>
      <c r="AX1026" s="90">
        <f>Taula1[[#This Row],[% Jornada segons contracte
(no posar el símbol %) ]]-Taula1[[#This Row],[% Reducció salari per baix rendiment        (no posar el símbol %)]]</f>
        <v>0</v>
      </c>
      <c r="AY1026" s="131">
        <f>ROUND((AZ1026/100)*22.78356164*Taula1[[#This Row],[Espai reservat Administració (dies)]],2)</f>
        <v>0</v>
      </c>
      <c r="AZ1026" s="81">
        <f>Taula1[[#This Row],[% Jornada segons contracte
(no posar el símbol %) ]]-Taula1[[#This Row],[% Reducció salari per baix rendiment        (no posar el símbol %)]]</f>
        <v>0</v>
      </c>
      <c r="BA1026" s="82">
        <f t="shared" si="244"/>
        <v>0</v>
      </c>
      <c r="BB1026" s="41"/>
      <c r="BC1026" s="131">
        <f>IF(Taula1[[#This Row],[Grup justificat     (fer servir opcions de la llista desplegable)]]=1,AI1026,0)</f>
        <v>0</v>
      </c>
      <c r="BD1026" s="131">
        <f>IF(Taula1[[#This Row],[Grup justificat     (fer servir opcions de la llista desplegable)]]=2,AU1026,0)</f>
        <v>0</v>
      </c>
      <c r="BE1026" s="41"/>
      <c r="BF1026" s="131">
        <f>IF(Taula1[[#This Row],[Espai reservat Administració]]=1,AO1026,0)</f>
        <v>0</v>
      </c>
      <c r="BG1026" s="82">
        <f>IF(Taula1[[#This Row],[Espai reservat Administració]]=2,BA1026,0)</f>
        <v>0</v>
      </c>
      <c r="BH1026" s="41"/>
      <c r="BI1026" s="126">
        <f>IF(Taula1[[#This Row],[Grup justificat     (fer servir opcions de la llista desplegable)]]=1,1,0)</f>
        <v>0</v>
      </c>
      <c r="BJ1026" s="126">
        <f>IF(Taula1[[#This Row],[Espai reservat Administració]]=1,1,0)</f>
        <v>0</v>
      </c>
      <c r="BK1026" s="111"/>
      <c r="BL1026" s="126">
        <f>IF(Taula1[[#This Row],[Grup justificat     (fer servir opcions de la llista desplegable)]]=2,1,0)</f>
        <v>0</v>
      </c>
      <c r="BM1026" s="126">
        <f>IF(Taula1[[#This Row],[Espai reservat Administració]]=2,1,0)</f>
        <v>0</v>
      </c>
      <c r="BN1026" s="73"/>
      <c r="BO1026" s="73"/>
      <c r="BP1026" s="73"/>
      <c r="BQ1026" s="73"/>
      <c r="BR1026" s="73"/>
      <c r="BS1026" s="73"/>
      <c r="BT1026" s="73"/>
      <c r="BU1026" s="73"/>
      <c r="BV1026" s="73"/>
      <c r="BW1026" s="73"/>
      <c r="BX1026" s="73"/>
      <c r="BY1026" s="73"/>
      <c r="BZ1026" s="73"/>
      <c r="CA1026" s="73"/>
      <c r="CB1026" s="73"/>
      <c r="CC1026" s="73"/>
      <c r="CD1026" s="73"/>
      <c r="CE1026" s="73"/>
      <c r="CF1026" s="73"/>
      <c r="CG1026" s="63">
        <f t="shared" si="245"/>
        <v>0</v>
      </c>
      <c r="CH1026" s="63">
        <f t="shared" si="246"/>
        <v>0</v>
      </c>
      <c r="CI1026" s="73"/>
      <c r="CJ1026" s="63">
        <f>IF(Taula1[[#This Row],[Tipus de contracte                                  (fer servir opcions de la llista desplegable)]]="Indefinit",1,0)</f>
        <v>0</v>
      </c>
      <c r="CK1026" s="63">
        <f>IF(Taula1[[#This Row],[Tipus de contracte                                  (fer servir opcions de la llista desplegable)]]="Temporal, igual o superior a 6 mesos",1,0)</f>
        <v>0</v>
      </c>
      <c r="CL1026" s="63">
        <f>IF(Taula1[[#This Row],[Tipus de contracte                                  (fer servir opcions de la llista desplegable)]]="Substitució per IT",1,0)</f>
        <v>0</v>
      </c>
      <c r="CM1026" s="73"/>
      <c r="CN1026" s="63">
        <f>IF(Taula1[[#This Row],[Relació llocs de treball]]&gt;=1,1,0)</f>
        <v>0</v>
      </c>
      <c r="CO1026" s="73"/>
      <c r="CP1026" s="63">
        <f>IF(Taula1[[#This Row],[Identitat de gènere                                                          (fer servir opcions de la llista desplegable)]]="Home",1,0)</f>
        <v>0</v>
      </c>
      <c r="CQ1026" s="63">
        <f>IF(Taula1[[#This Row],[Identitat de gènere                                                          (fer servir opcions de la llista desplegable)]]="Dona",1,0)</f>
        <v>0</v>
      </c>
      <c r="CR1026" s="63">
        <f>IF(Taula1[[#This Row],[Identitat de gènere                                                          (fer servir opcions de la llista desplegable)]]="No binari",1,0)</f>
        <v>0</v>
      </c>
      <c r="CS1026" s="73"/>
      <c r="CT1026" s="63">
        <f t="shared" si="240"/>
        <v>0</v>
      </c>
      <c r="CU1026" s="64">
        <f t="shared" si="247"/>
        <v>0</v>
      </c>
      <c r="CW1026" s="64">
        <f t="shared" si="248"/>
        <v>0</v>
      </c>
      <c r="CX1026" s="64">
        <f t="shared" si="249"/>
        <v>0</v>
      </c>
      <c r="CY1026" s="64">
        <f t="shared" si="250"/>
        <v>0</v>
      </c>
      <c r="CZ1026" s="64">
        <f t="shared" si="251"/>
        <v>0</v>
      </c>
      <c r="DB1026" s="64">
        <f t="shared" si="252"/>
        <v>0</v>
      </c>
      <c r="DC1026" s="64">
        <f t="shared" si="253"/>
        <v>0</v>
      </c>
      <c r="DD1026" s="64">
        <f t="shared" si="254"/>
        <v>0</v>
      </c>
      <c r="DE1026" s="64">
        <f t="shared" si="255"/>
        <v>0</v>
      </c>
    </row>
    <row r="1027" spans="2:109" x14ac:dyDescent="0.3">
      <c r="B1027" s="167"/>
      <c r="C1027" s="186"/>
      <c r="D1027" s="2"/>
      <c r="E1027" s="67"/>
      <c r="F1027" s="5"/>
      <c r="G1027" s="5"/>
      <c r="H1027" s="187"/>
      <c r="I1027" s="111" t="str">
        <f ca="1">IF(Taula1[[#This Row],[Data naixement (format dd/mm/aaaa)]]="","0",DATEDIF(Taula1[[#This Row],[Data naixement (format dd/mm/aaaa)]],TODAY(),"Y"))</f>
        <v>0</v>
      </c>
      <c r="J1027" s="6"/>
      <c r="K1027" s="6"/>
      <c r="L1027" s="6"/>
      <c r="M1027" s="6"/>
      <c r="N1027" s="56"/>
      <c r="O1027" s="56"/>
      <c r="P1027" s="56"/>
      <c r="Q1027" s="6"/>
      <c r="R1027" s="7"/>
      <c r="S1027" s="143">
        <f>Taula1[[#This Row],[Mesos naturals sencers treballats període justificat (01/01/2023 - 31/03/2023)]]</f>
        <v>0</v>
      </c>
      <c r="T1027" s="194">
        <f>Taula1[[#This Row],[Dies treballats període justificat (01/01/2023 - 31/03/2023)              no comptabilitzats com a mes natural sencer]]</f>
        <v>0</v>
      </c>
      <c r="U1027" s="12"/>
      <c r="V1027" s="7"/>
      <c r="W1027" s="188"/>
      <c r="X1027" s="188"/>
      <c r="Y1027" s="188"/>
      <c r="Z1027" s="188"/>
      <c r="AA1027" s="190"/>
      <c r="AB1027" s="143">
        <f>Taula1[[#This Row],[Grup justificat     (fer servir opcions de la llista desplegable)]]</f>
        <v>0</v>
      </c>
      <c r="AC1027" s="182"/>
      <c r="AD1027" s="39"/>
      <c r="AE1027" s="131">
        <f>ROUND((AF1027/100)*756*Taula1[[#This Row],[Mesos naturals sencers treballats període justificat (01/01/2023 - 31/03/2023)]],2)</f>
        <v>0</v>
      </c>
      <c r="AF1027" s="81">
        <f>Taula1[[#This Row],[% Jornada segons contracte
(no posar el símbol %) ]]-Taula1[[#This Row],[% Reducció salari per baix rendiment        (no posar el símbol %)]]</f>
        <v>0</v>
      </c>
      <c r="AG1027" s="131">
        <f>ROUND((AH1027/100)*24.8547945*Taula1[[#This Row],[Dies treballats període justificat (01/01/2023 - 31/03/2023)              no comptabilitzats com a mes natural sencer]],2)</f>
        <v>0</v>
      </c>
      <c r="AH1027" s="79">
        <f>Taula1[[#This Row],[% Jornada segons contracte
(no posar el símbol %) ]]-Taula1[[#This Row],[% Reducció salari per baix rendiment        (no posar el símbol %)]]</f>
        <v>0</v>
      </c>
      <c r="AI1027" s="131">
        <f t="shared" si="241"/>
        <v>0</v>
      </c>
      <c r="AJ1027" s="39"/>
      <c r="AK1027" s="131">
        <f>ROUND((AL1027/100)*756*Taula1[[#This Row],[Espai reservat Administració  (mesos)]],2)</f>
        <v>0</v>
      </c>
      <c r="AL1027" s="81">
        <f>Taula1[[#This Row],[% Jornada segons contracte
(no posar el símbol %) ]]-Taula1[[#This Row],[% Reducció salari per baix rendiment        (no posar el símbol %)]]</f>
        <v>0</v>
      </c>
      <c r="AM1027" s="131">
        <f>ROUND((AN1027/100)*24.8547945*Taula1[[#This Row],[Espai reservat Administració (dies)]],2)</f>
        <v>0</v>
      </c>
      <c r="AN1027" s="79">
        <f>Taula1[[#This Row],[% Jornada segons contracte
(no posar el símbol %) ]]-Taula1[[#This Row],[% Reducció salari per baix rendiment        (no posar el símbol %)]]</f>
        <v>0</v>
      </c>
      <c r="AO1027" s="131">
        <f t="shared" si="242"/>
        <v>0</v>
      </c>
      <c r="AP1027" s="87"/>
      <c r="AQ1027" s="137">
        <f>ROUND((AR1027/100)*693*Taula1[[#This Row],[Mesos naturals sencers treballats període justificat (01/01/2023 - 31/03/2023)]],2)</f>
        <v>0</v>
      </c>
      <c r="AR1027" s="90">
        <f>Taula1[[#This Row],[% Jornada segons contracte
(no posar el símbol %) ]]-Taula1[[#This Row],[% Reducció salari per baix rendiment        (no posar el símbol %)]]</f>
        <v>0</v>
      </c>
      <c r="AS1027" s="137">
        <f>ROUND((AT1027/100)*22.78356164*Taula1[[#This Row],[Dies treballats període justificat (01/01/2023 - 31/03/2023)              no comptabilitzats com a mes natural sencer]],2)</f>
        <v>0</v>
      </c>
      <c r="AT1027" s="90">
        <f>Taula1[[#This Row],[% Jornada segons contracte
(no posar el símbol %) ]]-Taula1[[#This Row],[% Reducció salari per baix rendiment        (no posar el símbol %)]]</f>
        <v>0</v>
      </c>
      <c r="AU1027" s="137">
        <f t="shared" si="243"/>
        <v>0</v>
      </c>
      <c r="AV1027" s="87"/>
      <c r="AW1027" s="136">
        <f>ROUND((AX1027/100)*693*Taula1[[#This Row],[Espai reservat Administració  (mesos)]],2)</f>
        <v>0</v>
      </c>
      <c r="AX1027" s="90">
        <f>Taula1[[#This Row],[% Jornada segons contracte
(no posar el símbol %) ]]-Taula1[[#This Row],[% Reducció salari per baix rendiment        (no posar el símbol %)]]</f>
        <v>0</v>
      </c>
      <c r="AY1027" s="131">
        <f>ROUND((AZ1027/100)*22.78356164*Taula1[[#This Row],[Espai reservat Administració (dies)]],2)</f>
        <v>0</v>
      </c>
      <c r="AZ1027" s="81">
        <f>Taula1[[#This Row],[% Jornada segons contracte
(no posar el símbol %) ]]-Taula1[[#This Row],[% Reducció salari per baix rendiment        (no posar el símbol %)]]</f>
        <v>0</v>
      </c>
      <c r="BA1027" s="82">
        <f t="shared" si="244"/>
        <v>0</v>
      </c>
      <c r="BB1027" s="41"/>
      <c r="BC1027" s="131">
        <f>IF(Taula1[[#This Row],[Grup justificat     (fer servir opcions de la llista desplegable)]]=1,AI1027,0)</f>
        <v>0</v>
      </c>
      <c r="BD1027" s="131">
        <f>IF(Taula1[[#This Row],[Grup justificat     (fer servir opcions de la llista desplegable)]]=2,AU1027,0)</f>
        <v>0</v>
      </c>
      <c r="BE1027" s="41"/>
      <c r="BF1027" s="131">
        <f>IF(Taula1[[#This Row],[Espai reservat Administració]]=1,AO1027,0)</f>
        <v>0</v>
      </c>
      <c r="BG1027" s="82">
        <f>IF(Taula1[[#This Row],[Espai reservat Administració]]=2,BA1027,0)</f>
        <v>0</v>
      </c>
      <c r="BH1027" s="41"/>
      <c r="BI1027" s="126">
        <f>IF(Taula1[[#This Row],[Grup justificat     (fer servir opcions de la llista desplegable)]]=1,1,0)</f>
        <v>0</v>
      </c>
      <c r="BJ1027" s="126">
        <f>IF(Taula1[[#This Row],[Espai reservat Administració]]=1,1,0)</f>
        <v>0</v>
      </c>
      <c r="BK1027" s="111"/>
      <c r="BL1027" s="126">
        <f>IF(Taula1[[#This Row],[Grup justificat     (fer servir opcions de la llista desplegable)]]=2,1,0)</f>
        <v>0</v>
      </c>
      <c r="BM1027" s="126">
        <f>IF(Taula1[[#This Row],[Espai reservat Administració]]=2,1,0)</f>
        <v>0</v>
      </c>
      <c r="BN1027" s="73"/>
      <c r="BO1027" s="73"/>
      <c r="BP1027" s="73"/>
      <c r="BQ1027" s="73"/>
      <c r="BR1027" s="73"/>
      <c r="BS1027" s="73"/>
      <c r="BT1027" s="73"/>
      <c r="BU1027" s="73"/>
      <c r="BV1027" s="73"/>
      <c r="BW1027" s="73"/>
      <c r="BX1027" s="73"/>
      <c r="BY1027" s="73"/>
      <c r="BZ1027" s="73"/>
      <c r="CA1027" s="73"/>
      <c r="CB1027" s="73"/>
      <c r="CC1027" s="73"/>
      <c r="CD1027" s="73"/>
      <c r="CE1027" s="73"/>
      <c r="CF1027" s="73"/>
      <c r="CG1027" s="63">
        <f t="shared" si="245"/>
        <v>0</v>
      </c>
      <c r="CH1027" s="63">
        <f t="shared" si="246"/>
        <v>0</v>
      </c>
      <c r="CI1027" s="73"/>
      <c r="CJ1027" s="63">
        <f>IF(Taula1[[#This Row],[Tipus de contracte                                  (fer servir opcions de la llista desplegable)]]="Indefinit",1,0)</f>
        <v>0</v>
      </c>
      <c r="CK1027" s="63">
        <f>IF(Taula1[[#This Row],[Tipus de contracte                                  (fer servir opcions de la llista desplegable)]]="Temporal, igual o superior a 6 mesos",1,0)</f>
        <v>0</v>
      </c>
      <c r="CL1027" s="63">
        <f>IF(Taula1[[#This Row],[Tipus de contracte                                  (fer servir opcions de la llista desplegable)]]="Substitució per IT",1,0)</f>
        <v>0</v>
      </c>
      <c r="CM1027" s="73"/>
      <c r="CN1027" s="63">
        <f>IF(Taula1[[#This Row],[Relació llocs de treball]]&gt;=1,1,0)</f>
        <v>0</v>
      </c>
      <c r="CO1027" s="73"/>
      <c r="CP1027" s="63">
        <f>IF(Taula1[[#This Row],[Identitat de gènere                                                          (fer servir opcions de la llista desplegable)]]="Home",1,0)</f>
        <v>0</v>
      </c>
      <c r="CQ1027" s="63">
        <f>IF(Taula1[[#This Row],[Identitat de gènere                                                          (fer servir opcions de la llista desplegable)]]="Dona",1,0)</f>
        <v>0</v>
      </c>
      <c r="CR1027" s="63">
        <f>IF(Taula1[[#This Row],[Identitat de gènere                                                          (fer servir opcions de la llista desplegable)]]="No binari",1,0)</f>
        <v>0</v>
      </c>
      <c r="CS1027" s="73"/>
      <c r="CT1027" s="63">
        <f t="shared" si="240"/>
        <v>0</v>
      </c>
      <c r="CU1027" s="64">
        <f t="shared" si="247"/>
        <v>0</v>
      </c>
      <c r="CW1027" s="64">
        <f t="shared" si="248"/>
        <v>0</v>
      </c>
      <c r="CX1027" s="64">
        <f t="shared" si="249"/>
        <v>0</v>
      </c>
      <c r="CY1027" s="64">
        <f t="shared" si="250"/>
        <v>0</v>
      </c>
      <c r="CZ1027" s="64">
        <f t="shared" si="251"/>
        <v>0</v>
      </c>
      <c r="DB1027" s="64">
        <f t="shared" si="252"/>
        <v>0</v>
      </c>
      <c r="DC1027" s="64">
        <f t="shared" si="253"/>
        <v>0</v>
      </c>
      <c r="DD1027" s="64">
        <f t="shared" si="254"/>
        <v>0</v>
      </c>
      <c r="DE1027" s="64">
        <f t="shared" si="255"/>
        <v>0</v>
      </c>
    </row>
    <row r="1028" spans="2:109" x14ac:dyDescent="0.3">
      <c r="B1028" s="167"/>
      <c r="C1028" s="186"/>
      <c r="D1028" s="2"/>
      <c r="E1028" s="67"/>
      <c r="F1028" s="5"/>
      <c r="G1028" s="5"/>
      <c r="H1028" s="187"/>
      <c r="I1028" s="111" t="str">
        <f ca="1">IF(Taula1[[#This Row],[Data naixement (format dd/mm/aaaa)]]="","0",DATEDIF(Taula1[[#This Row],[Data naixement (format dd/mm/aaaa)]],TODAY(),"Y"))</f>
        <v>0</v>
      </c>
      <c r="J1028" s="6"/>
      <c r="K1028" s="6"/>
      <c r="L1028" s="6"/>
      <c r="M1028" s="6"/>
      <c r="N1028" s="56"/>
      <c r="O1028" s="56"/>
      <c r="P1028" s="56"/>
      <c r="Q1028" s="6"/>
      <c r="R1028" s="7"/>
      <c r="S1028" s="143">
        <f>Taula1[[#This Row],[Mesos naturals sencers treballats període justificat (01/01/2023 - 31/03/2023)]]</f>
        <v>0</v>
      </c>
      <c r="T1028" s="194">
        <f>Taula1[[#This Row],[Dies treballats període justificat (01/01/2023 - 31/03/2023)              no comptabilitzats com a mes natural sencer]]</f>
        <v>0</v>
      </c>
      <c r="U1028" s="12"/>
      <c r="V1028" s="7"/>
      <c r="W1028" s="188"/>
      <c r="X1028" s="188"/>
      <c r="Y1028" s="188"/>
      <c r="Z1028" s="188"/>
      <c r="AA1028" s="190"/>
      <c r="AB1028" s="143">
        <f>Taula1[[#This Row],[Grup justificat     (fer servir opcions de la llista desplegable)]]</f>
        <v>0</v>
      </c>
      <c r="AC1028" s="182"/>
      <c r="AD1028" s="39"/>
      <c r="AE1028" s="131">
        <f>ROUND((AF1028/100)*756*Taula1[[#This Row],[Mesos naturals sencers treballats període justificat (01/01/2023 - 31/03/2023)]],2)</f>
        <v>0</v>
      </c>
      <c r="AF1028" s="81">
        <f>Taula1[[#This Row],[% Jornada segons contracte
(no posar el símbol %) ]]-Taula1[[#This Row],[% Reducció salari per baix rendiment        (no posar el símbol %)]]</f>
        <v>0</v>
      </c>
      <c r="AG1028" s="131">
        <f>ROUND((AH1028/100)*24.8547945*Taula1[[#This Row],[Dies treballats període justificat (01/01/2023 - 31/03/2023)              no comptabilitzats com a mes natural sencer]],2)</f>
        <v>0</v>
      </c>
      <c r="AH1028" s="79">
        <f>Taula1[[#This Row],[% Jornada segons contracte
(no posar el símbol %) ]]-Taula1[[#This Row],[% Reducció salari per baix rendiment        (no posar el símbol %)]]</f>
        <v>0</v>
      </c>
      <c r="AI1028" s="131">
        <f t="shared" si="241"/>
        <v>0</v>
      </c>
      <c r="AJ1028" s="39"/>
      <c r="AK1028" s="131">
        <f>ROUND((AL1028/100)*756*Taula1[[#This Row],[Espai reservat Administració  (mesos)]],2)</f>
        <v>0</v>
      </c>
      <c r="AL1028" s="81">
        <f>Taula1[[#This Row],[% Jornada segons contracte
(no posar el símbol %) ]]-Taula1[[#This Row],[% Reducció salari per baix rendiment        (no posar el símbol %)]]</f>
        <v>0</v>
      </c>
      <c r="AM1028" s="131">
        <f>ROUND((AN1028/100)*24.8547945*Taula1[[#This Row],[Espai reservat Administració (dies)]],2)</f>
        <v>0</v>
      </c>
      <c r="AN1028" s="79">
        <f>Taula1[[#This Row],[% Jornada segons contracte
(no posar el símbol %) ]]-Taula1[[#This Row],[% Reducció salari per baix rendiment        (no posar el símbol %)]]</f>
        <v>0</v>
      </c>
      <c r="AO1028" s="131">
        <f t="shared" si="242"/>
        <v>0</v>
      </c>
      <c r="AP1028" s="87"/>
      <c r="AQ1028" s="137">
        <f>ROUND((AR1028/100)*693*Taula1[[#This Row],[Mesos naturals sencers treballats període justificat (01/01/2023 - 31/03/2023)]],2)</f>
        <v>0</v>
      </c>
      <c r="AR1028" s="90">
        <f>Taula1[[#This Row],[% Jornada segons contracte
(no posar el símbol %) ]]-Taula1[[#This Row],[% Reducció salari per baix rendiment        (no posar el símbol %)]]</f>
        <v>0</v>
      </c>
      <c r="AS1028" s="137">
        <f>ROUND((AT1028/100)*22.78356164*Taula1[[#This Row],[Dies treballats període justificat (01/01/2023 - 31/03/2023)              no comptabilitzats com a mes natural sencer]],2)</f>
        <v>0</v>
      </c>
      <c r="AT1028" s="90">
        <f>Taula1[[#This Row],[% Jornada segons contracte
(no posar el símbol %) ]]-Taula1[[#This Row],[% Reducció salari per baix rendiment        (no posar el símbol %)]]</f>
        <v>0</v>
      </c>
      <c r="AU1028" s="137">
        <f t="shared" si="243"/>
        <v>0</v>
      </c>
      <c r="AV1028" s="87"/>
      <c r="AW1028" s="136">
        <f>ROUND((AX1028/100)*693*Taula1[[#This Row],[Espai reservat Administració  (mesos)]],2)</f>
        <v>0</v>
      </c>
      <c r="AX1028" s="90">
        <f>Taula1[[#This Row],[% Jornada segons contracte
(no posar el símbol %) ]]-Taula1[[#This Row],[% Reducció salari per baix rendiment        (no posar el símbol %)]]</f>
        <v>0</v>
      </c>
      <c r="AY1028" s="131">
        <f>ROUND((AZ1028/100)*22.78356164*Taula1[[#This Row],[Espai reservat Administració (dies)]],2)</f>
        <v>0</v>
      </c>
      <c r="AZ1028" s="81">
        <f>Taula1[[#This Row],[% Jornada segons contracte
(no posar el símbol %) ]]-Taula1[[#This Row],[% Reducció salari per baix rendiment        (no posar el símbol %)]]</f>
        <v>0</v>
      </c>
      <c r="BA1028" s="82">
        <f t="shared" si="244"/>
        <v>0</v>
      </c>
      <c r="BB1028" s="41"/>
      <c r="BC1028" s="131">
        <f>IF(Taula1[[#This Row],[Grup justificat     (fer servir opcions de la llista desplegable)]]=1,AI1028,0)</f>
        <v>0</v>
      </c>
      <c r="BD1028" s="131">
        <f>IF(Taula1[[#This Row],[Grup justificat     (fer servir opcions de la llista desplegable)]]=2,AU1028,0)</f>
        <v>0</v>
      </c>
      <c r="BE1028" s="41"/>
      <c r="BF1028" s="131">
        <f>IF(Taula1[[#This Row],[Espai reservat Administració]]=1,AO1028,0)</f>
        <v>0</v>
      </c>
      <c r="BG1028" s="82">
        <f>IF(Taula1[[#This Row],[Espai reservat Administració]]=2,BA1028,0)</f>
        <v>0</v>
      </c>
      <c r="BH1028" s="41"/>
      <c r="BI1028" s="126">
        <f>IF(Taula1[[#This Row],[Grup justificat     (fer servir opcions de la llista desplegable)]]=1,1,0)</f>
        <v>0</v>
      </c>
      <c r="BJ1028" s="126">
        <f>IF(Taula1[[#This Row],[Espai reservat Administració]]=1,1,0)</f>
        <v>0</v>
      </c>
      <c r="BK1028" s="111"/>
      <c r="BL1028" s="126">
        <f>IF(Taula1[[#This Row],[Grup justificat     (fer servir opcions de la llista desplegable)]]=2,1,0)</f>
        <v>0</v>
      </c>
      <c r="BM1028" s="126">
        <f>IF(Taula1[[#This Row],[Espai reservat Administració]]=2,1,0)</f>
        <v>0</v>
      </c>
      <c r="BN1028" s="73"/>
      <c r="BO1028" s="73"/>
      <c r="BP1028" s="73"/>
      <c r="BQ1028" s="73"/>
      <c r="BR1028" s="73"/>
      <c r="BS1028" s="73"/>
      <c r="BT1028" s="73"/>
      <c r="BU1028" s="73"/>
      <c r="BV1028" s="73"/>
      <c r="BW1028" s="73"/>
      <c r="BX1028" s="73"/>
      <c r="BY1028" s="73"/>
      <c r="BZ1028" s="73"/>
      <c r="CA1028" s="73"/>
      <c r="CB1028" s="73"/>
      <c r="CC1028" s="73"/>
      <c r="CD1028" s="73"/>
      <c r="CE1028" s="73"/>
      <c r="CF1028" s="73"/>
      <c r="CG1028" s="63">
        <f t="shared" si="245"/>
        <v>0</v>
      </c>
      <c r="CH1028" s="63">
        <f t="shared" si="246"/>
        <v>0</v>
      </c>
      <c r="CI1028" s="73"/>
      <c r="CJ1028" s="63">
        <f>IF(Taula1[[#This Row],[Tipus de contracte                                  (fer servir opcions de la llista desplegable)]]="Indefinit",1,0)</f>
        <v>0</v>
      </c>
      <c r="CK1028" s="63">
        <f>IF(Taula1[[#This Row],[Tipus de contracte                                  (fer servir opcions de la llista desplegable)]]="Temporal, igual o superior a 6 mesos",1,0)</f>
        <v>0</v>
      </c>
      <c r="CL1028" s="63">
        <f>IF(Taula1[[#This Row],[Tipus de contracte                                  (fer servir opcions de la llista desplegable)]]="Substitució per IT",1,0)</f>
        <v>0</v>
      </c>
      <c r="CM1028" s="73"/>
      <c r="CN1028" s="63">
        <f>IF(Taula1[[#This Row],[Relació llocs de treball]]&gt;=1,1,0)</f>
        <v>0</v>
      </c>
      <c r="CO1028" s="73"/>
      <c r="CP1028" s="63">
        <f>IF(Taula1[[#This Row],[Identitat de gènere                                                          (fer servir opcions de la llista desplegable)]]="Home",1,0)</f>
        <v>0</v>
      </c>
      <c r="CQ1028" s="63">
        <f>IF(Taula1[[#This Row],[Identitat de gènere                                                          (fer servir opcions de la llista desplegable)]]="Dona",1,0)</f>
        <v>0</v>
      </c>
      <c r="CR1028" s="63">
        <f>IF(Taula1[[#This Row],[Identitat de gènere                                                          (fer servir opcions de la llista desplegable)]]="No binari",1,0)</f>
        <v>0</v>
      </c>
      <c r="CS1028" s="73"/>
      <c r="CT1028" s="63">
        <f t="shared" si="240"/>
        <v>0</v>
      </c>
      <c r="CU1028" s="64">
        <f t="shared" si="247"/>
        <v>0</v>
      </c>
      <c r="CW1028" s="64">
        <f t="shared" si="248"/>
        <v>0</v>
      </c>
      <c r="CX1028" s="64">
        <f t="shared" si="249"/>
        <v>0</v>
      </c>
      <c r="CY1028" s="64">
        <f t="shared" si="250"/>
        <v>0</v>
      </c>
      <c r="CZ1028" s="64">
        <f t="shared" si="251"/>
        <v>0</v>
      </c>
      <c r="DB1028" s="64">
        <f t="shared" si="252"/>
        <v>0</v>
      </c>
      <c r="DC1028" s="64">
        <f t="shared" si="253"/>
        <v>0</v>
      </c>
      <c r="DD1028" s="64">
        <f t="shared" si="254"/>
        <v>0</v>
      </c>
      <c r="DE1028" s="64">
        <f t="shared" si="255"/>
        <v>0</v>
      </c>
    </row>
    <row r="1029" spans="2:109" x14ac:dyDescent="0.3">
      <c r="B1029" s="167"/>
      <c r="C1029" s="186"/>
      <c r="D1029" s="2"/>
      <c r="E1029" s="67"/>
      <c r="F1029" s="5"/>
      <c r="G1029" s="5"/>
      <c r="H1029" s="187"/>
      <c r="I1029" s="111" t="str">
        <f ca="1">IF(Taula1[[#This Row],[Data naixement (format dd/mm/aaaa)]]="","0",DATEDIF(Taula1[[#This Row],[Data naixement (format dd/mm/aaaa)]],TODAY(),"Y"))</f>
        <v>0</v>
      </c>
      <c r="J1029" s="6"/>
      <c r="K1029" s="6"/>
      <c r="L1029" s="6"/>
      <c r="M1029" s="6"/>
      <c r="N1029" s="56"/>
      <c r="O1029" s="56"/>
      <c r="P1029" s="56"/>
      <c r="Q1029" s="6"/>
      <c r="R1029" s="7"/>
      <c r="S1029" s="143">
        <f>Taula1[[#This Row],[Mesos naturals sencers treballats període justificat (01/01/2023 - 31/03/2023)]]</f>
        <v>0</v>
      </c>
      <c r="T1029" s="194">
        <f>Taula1[[#This Row],[Dies treballats període justificat (01/01/2023 - 31/03/2023)              no comptabilitzats com a mes natural sencer]]</f>
        <v>0</v>
      </c>
      <c r="U1029" s="12"/>
      <c r="V1029" s="7"/>
      <c r="W1029" s="188"/>
      <c r="X1029" s="188"/>
      <c r="Y1029" s="188"/>
      <c r="Z1029" s="188"/>
      <c r="AA1029" s="190"/>
      <c r="AB1029" s="143">
        <f>Taula1[[#This Row],[Grup justificat     (fer servir opcions de la llista desplegable)]]</f>
        <v>0</v>
      </c>
      <c r="AC1029" s="182"/>
      <c r="AD1029" s="39"/>
      <c r="AE1029" s="131">
        <f>ROUND((AF1029/100)*756*Taula1[[#This Row],[Mesos naturals sencers treballats període justificat (01/01/2023 - 31/03/2023)]],2)</f>
        <v>0</v>
      </c>
      <c r="AF1029" s="81">
        <f>Taula1[[#This Row],[% Jornada segons contracte
(no posar el símbol %) ]]-Taula1[[#This Row],[% Reducció salari per baix rendiment        (no posar el símbol %)]]</f>
        <v>0</v>
      </c>
      <c r="AG1029" s="131">
        <f>ROUND((AH1029/100)*24.8547945*Taula1[[#This Row],[Dies treballats període justificat (01/01/2023 - 31/03/2023)              no comptabilitzats com a mes natural sencer]],2)</f>
        <v>0</v>
      </c>
      <c r="AH1029" s="79">
        <f>Taula1[[#This Row],[% Jornada segons contracte
(no posar el símbol %) ]]-Taula1[[#This Row],[% Reducció salari per baix rendiment        (no posar el símbol %)]]</f>
        <v>0</v>
      </c>
      <c r="AI1029" s="131">
        <f t="shared" si="241"/>
        <v>0</v>
      </c>
      <c r="AJ1029" s="39"/>
      <c r="AK1029" s="131">
        <f>ROUND((AL1029/100)*756*Taula1[[#This Row],[Espai reservat Administració  (mesos)]],2)</f>
        <v>0</v>
      </c>
      <c r="AL1029" s="81">
        <f>Taula1[[#This Row],[% Jornada segons contracte
(no posar el símbol %) ]]-Taula1[[#This Row],[% Reducció salari per baix rendiment        (no posar el símbol %)]]</f>
        <v>0</v>
      </c>
      <c r="AM1029" s="131">
        <f>ROUND((AN1029/100)*24.8547945*Taula1[[#This Row],[Espai reservat Administració (dies)]],2)</f>
        <v>0</v>
      </c>
      <c r="AN1029" s="79">
        <f>Taula1[[#This Row],[% Jornada segons contracte
(no posar el símbol %) ]]-Taula1[[#This Row],[% Reducció salari per baix rendiment        (no posar el símbol %)]]</f>
        <v>0</v>
      </c>
      <c r="AO1029" s="131">
        <f t="shared" si="242"/>
        <v>0</v>
      </c>
      <c r="AP1029" s="87"/>
      <c r="AQ1029" s="137">
        <f>ROUND((AR1029/100)*693*Taula1[[#This Row],[Mesos naturals sencers treballats període justificat (01/01/2023 - 31/03/2023)]],2)</f>
        <v>0</v>
      </c>
      <c r="AR1029" s="90">
        <f>Taula1[[#This Row],[% Jornada segons contracte
(no posar el símbol %) ]]-Taula1[[#This Row],[% Reducció salari per baix rendiment        (no posar el símbol %)]]</f>
        <v>0</v>
      </c>
      <c r="AS1029" s="137">
        <f>ROUND((AT1029/100)*22.78356164*Taula1[[#This Row],[Dies treballats període justificat (01/01/2023 - 31/03/2023)              no comptabilitzats com a mes natural sencer]],2)</f>
        <v>0</v>
      </c>
      <c r="AT1029" s="90">
        <f>Taula1[[#This Row],[% Jornada segons contracte
(no posar el símbol %) ]]-Taula1[[#This Row],[% Reducció salari per baix rendiment        (no posar el símbol %)]]</f>
        <v>0</v>
      </c>
      <c r="AU1029" s="137">
        <f t="shared" si="243"/>
        <v>0</v>
      </c>
      <c r="AV1029" s="87"/>
      <c r="AW1029" s="136">
        <f>ROUND((AX1029/100)*693*Taula1[[#This Row],[Espai reservat Administració  (mesos)]],2)</f>
        <v>0</v>
      </c>
      <c r="AX1029" s="90">
        <f>Taula1[[#This Row],[% Jornada segons contracte
(no posar el símbol %) ]]-Taula1[[#This Row],[% Reducció salari per baix rendiment        (no posar el símbol %)]]</f>
        <v>0</v>
      </c>
      <c r="AY1029" s="131">
        <f>ROUND((AZ1029/100)*22.78356164*Taula1[[#This Row],[Espai reservat Administració (dies)]],2)</f>
        <v>0</v>
      </c>
      <c r="AZ1029" s="81">
        <f>Taula1[[#This Row],[% Jornada segons contracte
(no posar el símbol %) ]]-Taula1[[#This Row],[% Reducció salari per baix rendiment        (no posar el símbol %)]]</f>
        <v>0</v>
      </c>
      <c r="BA1029" s="82">
        <f t="shared" si="244"/>
        <v>0</v>
      </c>
      <c r="BB1029" s="41"/>
      <c r="BC1029" s="131">
        <f>IF(Taula1[[#This Row],[Grup justificat     (fer servir opcions de la llista desplegable)]]=1,AI1029,0)</f>
        <v>0</v>
      </c>
      <c r="BD1029" s="131">
        <f>IF(Taula1[[#This Row],[Grup justificat     (fer servir opcions de la llista desplegable)]]=2,AU1029,0)</f>
        <v>0</v>
      </c>
      <c r="BE1029" s="41"/>
      <c r="BF1029" s="131">
        <f>IF(Taula1[[#This Row],[Espai reservat Administració]]=1,AO1029,0)</f>
        <v>0</v>
      </c>
      <c r="BG1029" s="82">
        <f>IF(Taula1[[#This Row],[Espai reservat Administració]]=2,BA1029,0)</f>
        <v>0</v>
      </c>
      <c r="BH1029" s="41"/>
      <c r="BI1029" s="126">
        <f>IF(Taula1[[#This Row],[Grup justificat     (fer servir opcions de la llista desplegable)]]=1,1,0)</f>
        <v>0</v>
      </c>
      <c r="BJ1029" s="126">
        <f>IF(Taula1[[#This Row],[Espai reservat Administració]]=1,1,0)</f>
        <v>0</v>
      </c>
      <c r="BK1029" s="111"/>
      <c r="BL1029" s="126">
        <f>IF(Taula1[[#This Row],[Grup justificat     (fer servir opcions de la llista desplegable)]]=2,1,0)</f>
        <v>0</v>
      </c>
      <c r="BM1029" s="126">
        <f>IF(Taula1[[#This Row],[Espai reservat Administració]]=2,1,0)</f>
        <v>0</v>
      </c>
      <c r="BN1029" s="73"/>
      <c r="BO1029" s="73"/>
      <c r="BP1029" s="73"/>
      <c r="BQ1029" s="73"/>
      <c r="BR1029" s="73"/>
      <c r="BS1029" s="73"/>
      <c r="BT1029" s="73"/>
      <c r="BU1029" s="73"/>
      <c r="BV1029" s="73"/>
      <c r="BW1029" s="73"/>
      <c r="BX1029" s="73"/>
      <c r="BY1029" s="73"/>
      <c r="BZ1029" s="73"/>
      <c r="CA1029" s="73"/>
      <c r="CB1029" s="73"/>
      <c r="CC1029" s="73"/>
      <c r="CD1029" s="73"/>
      <c r="CE1029" s="73"/>
      <c r="CF1029" s="73"/>
      <c r="CG1029" s="63">
        <f t="shared" si="245"/>
        <v>0</v>
      </c>
      <c r="CH1029" s="63">
        <f t="shared" si="246"/>
        <v>0</v>
      </c>
      <c r="CI1029" s="73"/>
      <c r="CJ1029" s="63">
        <f>IF(Taula1[[#This Row],[Tipus de contracte                                  (fer servir opcions de la llista desplegable)]]="Indefinit",1,0)</f>
        <v>0</v>
      </c>
      <c r="CK1029" s="63">
        <f>IF(Taula1[[#This Row],[Tipus de contracte                                  (fer servir opcions de la llista desplegable)]]="Temporal, igual o superior a 6 mesos",1,0)</f>
        <v>0</v>
      </c>
      <c r="CL1029" s="63">
        <f>IF(Taula1[[#This Row],[Tipus de contracte                                  (fer servir opcions de la llista desplegable)]]="Substitució per IT",1,0)</f>
        <v>0</v>
      </c>
      <c r="CM1029" s="73"/>
      <c r="CN1029" s="63">
        <f>IF(Taula1[[#This Row],[Relació llocs de treball]]&gt;=1,1,0)</f>
        <v>0</v>
      </c>
      <c r="CO1029" s="73"/>
      <c r="CP1029" s="63">
        <f>IF(Taula1[[#This Row],[Identitat de gènere                                                          (fer servir opcions de la llista desplegable)]]="Home",1,0)</f>
        <v>0</v>
      </c>
      <c r="CQ1029" s="63">
        <f>IF(Taula1[[#This Row],[Identitat de gènere                                                          (fer servir opcions de la llista desplegable)]]="Dona",1,0)</f>
        <v>0</v>
      </c>
      <c r="CR1029" s="63">
        <f>IF(Taula1[[#This Row],[Identitat de gènere                                                          (fer servir opcions de la llista desplegable)]]="No binari",1,0)</f>
        <v>0</v>
      </c>
      <c r="CS1029" s="73"/>
      <c r="CT1029" s="63">
        <f t="shared" si="240"/>
        <v>0</v>
      </c>
      <c r="CU1029" s="64">
        <f t="shared" si="247"/>
        <v>0</v>
      </c>
      <c r="CW1029" s="64">
        <f t="shared" si="248"/>
        <v>0</v>
      </c>
      <c r="CX1029" s="64">
        <f t="shared" si="249"/>
        <v>0</v>
      </c>
      <c r="CY1029" s="64">
        <f t="shared" si="250"/>
        <v>0</v>
      </c>
      <c r="CZ1029" s="64">
        <f t="shared" si="251"/>
        <v>0</v>
      </c>
      <c r="DB1029" s="64">
        <f t="shared" si="252"/>
        <v>0</v>
      </c>
      <c r="DC1029" s="64">
        <f t="shared" si="253"/>
        <v>0</v>
      </c>
      <c r="DD1029" s="64">
        <f t="shared" si="254"/>
        <v>0</v>
      </c>
      <c r="DE1029" s="64">
        <f t="shared" si="255"/>
        <v>0</v>
      </c>
    </row>
    <row r="1030" spans="2:109" x14ac:dyDescent="0.3">
      <c r="B1030" s="167"/>
      <c r="C1030" s="186"/>
      <c r="D1030" s="2"/>
      <c r="E1030" s="67"/>
      <c r="F1030" s="5"/>
      <c r="G1030" s="5"/>
      <c r="H1030" s="187"/>
      <c r="I1030" s="111" t="str">
        <f ca="1">IF(Taula1[[#This Row],[Data naixement (format dd/mm/aaaa)]]="","0",DATEDIF(Taula1[[#This Row],[Data naixement (format dd/mm/aaaa)]],TODAY(),"Y"))</f>
        <v>0</v>
      </c>
      <c r="J1030" s="6"/>
      <c r="K1030" s="6"/>
      <c r="L1030" s="6"/>
      <c r="M1030" s="6"/>
      <c r="N1030" s="56"/>
      <c r="O1030" s="56"/>
      <c r="P1030" s="56"/>
      <c r="Q1030" s="6"/>
      <c r="R1030" s="7"/>
      <c r="S1030" s="143">
        <f>Taula1[[#This Row],[Mesos naturals sencers treballats període justificat (01/01/2023 - 31/03/2023)]]</f>
        <v>0</v>
      </c>
      <c r="T1030" s="194">
        <f>Taula1[[#This Row],[Dies treballats període justificat (01/01/2023 - 31/03/2023)              no comptabilitzats com a mes natural sencer]]</f>
        <v>0</v>
      </c>
      <c r="U1030" s="12"/>
      <c r="V1030" s="7"/>
      <c r="W1030" s="188"/>
      <c r="X1030" s="188"/>
      <c r="Y1030" s="188"/>
      <c r="Z1030" s="188"/>
      <c r="AA1030" s="190"/>
      <c r="AB1030" s="143">
        <f>Taula1[[#This Row],[Grup justificat     (fer servir opcions de la llista desplegable)]]</f>
        <v>0</v>
      </c>
      <c r="AC1030" s="182"/>
      <c r="AD1030" s="39"/>
      <c r="AE1030" s="131">
        <f>ROUND((AF1030/100)*756*Taula1[[#This Row],[Mesos naturals sencers treballats període justificat (01/01/2023 - 31/03/2023)]],2)</f>
        <v>0</v>
      </c>
      <c r="AF1030" s="81">
        <f>Taula1[[#This Row],[% Jornada segons contracte
(no posar el símbol %) ]]-Taula1[[#This Row],[% Reducció salari per baix rendiment        (no posar el símbol %)]]</f>
        <v>0</v>
      </c>
      <c r="AG1030" s="131">
        <f>ROUND((AH1030/100)*24.8547945*Taula1[[#This Row],[Dies treballats període justificat (01/01/2023 - 31/03/2023)              no comptabilitzats com a mes natural sencer]],2)</f>
        <v>0</v>
      </c>
      <c r="AH1030" s="79">
        <f>Taula1[[#This Row],[% Jornada segons contracte
(no posar el símbol %) ]]-Taula1[[#This Row],[% Reducció salari per baix rendiment        (no posar el símbol %)]]</f>
        <v>0</v>
      </c>
      <c r="AI1030" s="131">
        <f t="shared" si="241"/>
        <v>0</v>
      </c>
      <c r="AJ1030" s="39"/>
      <c r="AK1030" s="131">
        <f>ROUND((AL1030/100)*756*Taula1[[#This Row],[Espai reservat Administració  (mesos)]],2)</f>
        <v>0</v>
      </c>
      <c r="AL1030" s="81">
        <f>Taula1[[#This Row],[% Jornada segons contracte
(no posar el símbol %) ]]-Taula1[[#This Row],[% Reducció salari per baix rendiment        (no posar el símbol %)]]</f>
        <v>0</v>
      </c>
      <c r="AM1030" s="131">
        <f>ROUND((AN1030/100)*24.8547945*Taula1[[#This Row],[Espai reservat Administració (dies)]],2)</f>
        <v>0</v>
      </c>
      <c r="AN1030" s="79">
        <f>Taula1[[#This Row],[% Jornada segons contracte
(no posar el símbol %) ]]-Taula1[[#This Row],[% Reducció salari per baix rendiment        (no posar el símbol %)]]</f>
        <v>0</v>
      </c>
      <c r="AO1030" s="131">
        <f t="shared" si="242"/>
        <v>0</v>
      </c>
      <c r="AP1030" s="87"/>
      <c r="AQ1030" s="137">
        <f>ROUND((AR1030/100)*693*Taula1[[#This Row],[Mesos naturals sencers treballats període justificat (01/01/2023 - 31/03/2023)]],2)</f>
        <v>0</v>
      </c>
      <c r="AR1030" s="90">
        <f>Taula1[[#This Row],[% Jornada segons contracte
(no posar el símbol %) ]]-Taula1[[#This Row],[% Reducció salari per baix rendiment        (no posar el símbol %)]]</f>
        <v>0</v>
      </c>
      <c r="AS1030" s="137">
        <f>ROUND((AT1030/100)*22.78356164*Taula1[[#This Row],[Dies treballats període justificat (01/01/2023 - 31/03/2023)              no comptabilitzats com a mes natural sencer]],2)</f>
        <v>0</v>
      </c>
      <c r="AT1030" s="90">
        <f>Taula1[[#This Row],[% Jornada segons contracte
(no posar el símbol %) ]]-Taula1[[#This Row],[% Reducció salari per baix rendiment        (no posar el símbol %)]]</f>
        <v>0</v>
      </c>
      <c r="AU1030" s="137">
        <f t="shared" si="243"/>
        <v>0</v>
      </c>
      <c r="AV1030" s="87"/>
      <c r="AW1030" s="136">
        <f>ROUND((AX1030/100)*693*Taula1[[#This Row],[Espai reservat Administració  (mesos)]],2)</f>
        <v>0</v>
      </c>
      <c r="AX1030" s="90">
        <f>Taula1[[#This Row],[% Jornada segons contracte
(no posar el símbol %) ]]-Taula1[[#This Row],[% Reducció salari per baix rendiment        (no posar el símbol %)]]</f>
        <v>0</v>
      </c>
      <c r="AY1030" s="131">
        <f>ROUND((AZ1030/100)*22.78356164*Taula1[[#This Row],[Espai reservat Administració (dies)]],2)</f>
        <v>0</v>
      </c>
      <c r="AZ1030" s="81">
        <f>Taula1[[#This Row],[% Jornada segons contracte
(no posar el símbol %) ]]-Taula1[[#This Row],[% Reducció salari per baix rendiment        (no posar el símbol %)]]</f>
        <v>0</v>
      </c>
      <c r="BA1030" s="82">
        <f t="shared" si="244"/>
        <v>0</v>
      </c>
      <c r="BB1030" s="41"/>
      <c r="BC1030" s="131">
        <f>IF(Taula1[[#This Row],[Grup justificat     (fer servir opcions de la llista desplegable)]]=1,AI1030,0)</f>
        <v>0</v>
      </c>
      <c r="BD1030" s="131">
        <f>IF(Taula1[[#This Row],[Grup justificat     (fer servir opcions de la llista desplegable)]]=2,AU1030,0)</f>
        <v>0</v>
      </c>
      <c r="BE1030" s="41"/>
      <c r="BF1030" s="131">
        <f>IF(Taula1[[#This Row],[Espai reservat Administració]]=1,AO1030,0)</f>
        <v>0</v>
      </c>
      <c r="BG1030" s="82">
        <f>IF(Taula1[[#This Row],[Espai reservat Administració]]=2,BA1030,0)</f>
        <v>0</v>
      </c>
      <c r="BH1030" s="41"/>
      <c r="BI1030" s="126">
        <f>IF(Taula1[[#This Row],[Grup justificat     (fer servir opcions de la llista desplegable)]]=1,1,0)</f>
        <v>0</v>
      </c>
      <c r="BJ1030" s="126">
        <f>IF(Taula1[[#This Row],[Espai reservat Administració]]=1,1,0)</f>
        <v>0</v>
      </c>
      <c r="BK1030" s="111"/>
      <c r="BL1030" s="126">
        <f>IF(Taula1[[#This Row],[Grup justificat     (fer servir opcions de la llista desplegable)]]=2,1,0)</f>
        <v>0</v>
      </c>
      <c r="BM1030" s="126">
        <f>IF(Taula1[[#This Row],[Espai reservat Administració]]=2,1,0)</f>
        <v>0</v>
      </c>
      <c r="BN1030" s="73"/>
      <c r="BO1030" s="73"/>
      <c r="BP1030" s="73"/>
      <c r="BQ1030" s="73"/>
      <c r="BR1030" s="73"/>
      <c r="BS1030" s="73"/>
      <c r="BT1030" s="73"/>
      <c r="BU1030" s="73"/>
      <c r="BV1030" s="73"/>
      <c r="BW1030" s="73"/>
      <c r="BX1030" s="73"/>
      <c r="BY1030" s="73"/>
      <c r="BZ1030" s="73"/>
      <c r="CA1030" s="73"/>
      <c r="CB1030" s="73"/>
      <c r="CC1030" s="73"/>
      <c r="CD1030" s="73"/>
      <c r="CE1030" s="73"/>
      <c r="CF1030" s="73"/>
      <c r="CG1030" s="63">
        <f t="shared" si="245"/>
        <v>0</v>
      </c>
      <c r="CH1030" s="63">
        <f t="shared" si="246"/>
        <v>0</v>
      </c>
      <c r="CI1030" s="73"/>
      <c r="CJ1030" s="63">
        <f>IF(Taula1[[#This Row],[Tipus de contracte                                  (fer servir opcions de la llista desplegable)]]="Indefinit",1,0)</f>
        <v>0</v>
      </c>
      <c r="CK1030" s="63">
        <f>IF(Taula1[[#This Row],[Tipus de contracte                                  (fer servir opcions de la llista desplegable)]]="Temporal, igual o superior a 6 mesos",1,0)</f>
        <v>0</v>
      </c>
      <c r="CL1030" s="63">
        <f>IF(Taula1[[#This Row],[Tipus de contracte                                  (fer servir opcions de la llista desplegable)]]="Substitució per IT",1,0)</f>
        <v>0</v>
      </c>
      <c r="CM1030" s="73"/>
      <c r="CN1030" s="63">
        <f>IF(Taula1[[#This Row],[Relació llocs de treball]]&gt;=1,1,0)</f>
        <v>0</v>
      </c>
      <c r="CO1030" s="73"/>
      <c r="CP1030" s="63">
        <f>IF(Taula1[[#This Row],[Identitat de gènere                                                          (fer servir opcions de la llista desplegable)]]="Home",1,0)</f>
        <v>0</v>
      </c>
      <c r="CQ1030" s="63">
        <f>IF(Taula1[[#This Row],[Identitat de gènere                                                          (fer servir opcions de la llista desplegable)]]="Dona",1,0)</f>
        <v>0</v>
      </c>
      <c r="CR1030" s="63">
        <f>IF(Taula1[[#This Row],[Identitat de gènere                                                          (fer servir opcions de la llista desplegable)]]="No binari",1,0)</f>
        <v>0</v>
      </c>
      <c r="CS1030" s="73"/>
      <c r="CT1030" s="63">
        <f t="shared" si="240"/>
        <v>0</v>
      </c>
      <c r="CU1030" s="64">
        <f t="shared" si="247"/>
        <v>0</v>
      </c>
      <c r="CW1030" s="64">
        <f t="shared" si="248"/>
        <v>0</v>
      </c>
      <c r="CX1030" s="64">
        <f t="shared" si="249"/>
        <v>0</v>
      </c>
      <c r="CY1030" s="64">
        <f t="shared" si="250"/>
        <v>0</v>
      </c>
      <c r="CZ1030" s="64">
        <f t="shared" si="251"/>
        <v>0</v>
      </c>
      <c r="DB1030" s="64">
        <f t="shared" si="252"/>
        <v>0</v>
      </c>
      <c r="DC1030" s="64">
        <f t="shared" si="253"/>
        <v>0</v>
      </c>
      <c r="DD1030" s="64">
        <f t="shared" si="254"/>
        <v>0</v>
      </c>
      <c r="DE1030" s="64">
        <f t="shared" si="255"/>
        <v>0</v>
      </c>
    </row>
    <row r="1031" spans="2:109" x14ac:dyDescent="0.3">
      <c r="B1031" s="167"/>
      <c r="C1031" s="186"/>
      <c r="D1031" s="2"/>
      <c r="E1031" s="67"/>
      <c r="F1031" s="5"/>
      <c r="G1031" s="5"/>
      <c r="H1031" s="187"/>
      <c r="I1031" s="111" t="str">
        <f ca="1">IF(Taula1[[#This Row],[Data naixement (format dd/mm/aaaa)]]="","0",DATEDIF(Taula1[[#This Row],[Data naixement (format dd/mm/aaaa)]],TODAY(),"Y"))</f>
        <v>0</v>
      </c>
      <c r="J1031" s="6"/>
      <c r="K1031" s="6"/>
      <c r="L1031" s="6"/>
      <c r="M1031" s="6"/>
      <c r="N1031" s="56"/>
      <c r="O1031" s="56"/>
      <c r="P1031" s="56"/>
      <c r="Q1031" s="6"/>
      <c r="R1031" s="7"/>
      <c r="S1031" s="143">
        <f>Taula1[[#This Row],[Mesos naturals sencers treballats període justificat (01/01/2023 - 31/03/2023)]]</f>
        <v>0</v>
      </c>
      <c r="T1031" s="194">
        <f>Taula1[[#This Row],[Dies treballats període justificat (01/01/2023 - 31/03/2023)              no comptabilitzats com a mes natural sencer]]</f>
        <v>0</v>
      </c>
      <c r="U1031" s="12"/>
      <c r="V1031" s="7"/>
      <c r="W1031" s="188"/>
      <c r="X1031" s="188"/>
      <c r="Y1031" s="188"/>
      <c r="Z1031" s="188"/>
      <c r="AA1031" s="190"/>
      <c r="AB1031" s="143">
        <f>Taula1[[#This Row],[Grup justificat     (fer servir opcions de la llista desplegable)]]</f>
        <v>0</v>
      </c>
      <c r="AC1031" s="182"/>
      <c r="AD1031" s="39"/>
      <c r="AE1031" s="131">
        <f>ROUND((AF1031/100)*756*Taula1[[#This Row],[Mesos naturals sencers treballats període justificat (01/01/2023 - 31/03/2023)]],2)</f>
        <v>0</v>
      </c>
      <c r="AF1031" s="81">
        <f>Taula1[[#This Row],[% Jornada segons contracte
(no posar el símbol %) ]]-Taula1[[#This Row],[% Reducció salari per baix rendiment        (no posar el símbol %)]]</f>
        <v>0</v>
      </c>
      <c r="AG1031" s="131">
        <f>ROUND((AH1031/100)*24.8547945*Taula1[[#This Row],[Dies treballats període justificat (01/01/2023 - 31/03/2023)              no comptabilitzats com a mes natural sencer]],2)</f>
        <v>0</v>
      </c>
      <c r="AH1031" s="79">
        <f>Taula1[[#This Row],[% Jornada segons contracte
(no posar el símbol %) ]]-Taula1[[#This Row],[% Reducció salari per baix rendiment        (no posar el símbol %)]]</f>
        <v>0</v>
      </c>
      <c r="AI1031" s="131">
        <f t="shared" si="241"/>
        <v>0</v>
      </c>
      <c r="AJ1031" s="39"/>
      <c r="AK1031" s="131">
        <f>ROUND((AL1031/100)*756*Taula1[[#This Row],[Espai reservat Administració  (mesos)]],2)</f>
        <v>0</v>
      </c>
      <c r="AL1031" s="81">
        <f>Taula1[[#This Row],[% Jornada segons contracte
(no posar el símbol %) ]]-Taula1[[#This Row],[% Reducció salari per baix rendiment        (no posar el símbol %)]]</f>
        <v>0</v>
      </c>
      <c r="AM1031" s="131">
        <f>ROUND((AN1031/100)*24.8547945*Taula1[[#This Row],[Espai reservat Administració (dies)]],2)</f>
        <v>0</v>
      </c>
      <c r="AN1031" s="79">
        <f>Taula1[[#This Row],[% Jornada segons contracte
(no posar el símbol %) ]]-Taula1[[#This Row],[% Reducció salari per baix rendiment        (no posar el símbol %)]]</f>
        <v>0</v>
      </c>
      <c r="AO1031" s="131">
        <f t="shared" si="242"/>
        <v>0</v>
      </c>
      <c r="AP1031" s="87"/>
      <c r="AQ1031" s="137">
        <f>ROUND((AR1031/100)*693*Taula1[[#This Row],[Mesos naturals sencers treballats període justificat (01/01/2023 - 31/03/2023)]],2)</f>
        <v>0</v>
      </c>
      <c r="AR1031" s="90">
        <f>Taula1[[#This Row],[% Jornada segons contracte
(no posar el símbol %) ]]-Taula1[[#This Row],[% Reducció salari per baix rendiment        (no posar el símbol %)]]</f>
        <v>0</v>
      </c>
      <c r="AS1031" s="137">
        <f>ROUND((AT1031/100)*22.78356164*Taula1[[#This Row],[Dies treballats període justificat (01/01/2023 - 31/03/2023)              no comptabilitzats com a mes natural sencer]],2)</f>
        <v>0</v>
      </c>
      <c r="AT1031" s="90">
        <f>Taula1[[#This Row],[% Jornada segons contracte
(no posar el símbol %) ]]-Taula1[[#This Row],[% Reducció salari per baix rendiment        (no posar el símbol %)]]</f>
        <v>0</v>
      </c>
      <c r="AU1031" s="137">
        <f t="shared" si="243"/>
        <v>0</v>
      </c>
      <c r="AV1031" s="87"/>
      <c r="AW1031" s="136">
        <f>ROUND((AX1031/100)*693*Taula1[[#This Row],[Espai reservat Administració  (mesos)]],2)</f>
        <v>0</v>
      </c>
      <c r="AX1031" s="90">
        <f>Taula1[[#This Row],[% Jornada segons contracte
(no posar el símbol %) ]]-Taula1[[#This Row],[% Reducció salari per baix rendiment        (no posar el símbol %)]]</f>
        <v>0</v>
      </c>
      <c r="AY1031" s="131">
        <f>ROUND((AZ1031/100)*22.78356164*Taula1[[#This Row],[Espai reservat Administració (dies)]],2)</f>
        <v>0</v>
      </c>
      <c r="AZ1031" s="81">
        <f>Taula1[[#This Row],[% Jornada segons contracte
(no posar el símbol %) ]]-Taula1[[#This Row],[% Reducció salari per baix rendiment        (no posar el símbol %)]]</f>
        <v>0</v>
      </c>
      <c r="BA1031" s="82">
        <f t="shared" si="244"/>
        <v>0</v>
      </c>
      <c r="BB1031" s="41"/>
      <c r="BC1031" s="131">
        <f>IF(Taula1[[#This Row],[Grup justificat     (fer servir opcions de la llista desplegable)]]=1,AI1031,0)</f>
        <v>0</v>
      </c>
      <c r="BD1031" s="131">
        <f>IF(Taula1[[#This Row],[Grup justificat     (fer servir opcions de la llista desplegable)]]=2,AU1031,0)</f>
        <v>0</v>
      </c>
      <c r="BE1031" s="41"/>
      <c r="BF1031" s="131">
        <f>IF(Taula1[[#This Row],[Espai reservat Administració]]=1,AO1031,0)</f>
        <v>0</v>
      </c>
      <c r="BG1031" s="82">
        <f>IF(Taula1[[#This Row],[Espai reservat Administració]]=2,BA1031,0)</f>
        <v>0</v>
      </c>
      <c r="BH1031" s="41"/>
      <c r="BI1031" s="126">
        <f>IF(Taula1[[#This Row],[Grup justificat     (fer servir opcions de la llista desplegable)]]=1,1,0)</f>
        <v>0</v>
      </c>
      <c r="BJ1031" s="126">
        <f>IF(Taula1[[#This Row],[Espai reservat Administració]]=1,1,0)</f>
        <v>0</v>
      </c>
      <c r="BK1031" s="111"/>
      <c r="BL1031" s="126">
        <f>IF(Taula1[[#This Row],[Grup justificat     (fer servir opcions de la llista desplegable)]]=2,1,0)</f>
        <v>0</v>
      </c>
      <c r="BM1031" s="126">
        <f>IF(Taula1[[#This Row],[Espai reservat Administració]]=2,1,0)</f>
        <v>0</v>
      </c>
      <c r="BN1031" s="73"/>
      <c r="BO1031" s="73"/>
      <c r="BP1031" s="73"/>
      <c r="BQ1031" s="73"/>
      <c r="BR1031" s="73"/>
      <c r="BS1031" s="73"/>
      <c r="BT1031" s="73"/>
      <c r="BU1031" s="73"/>
      <c r="BV1031" s="73"/>
      <c r="BW1031" s="73"/>
      <c r="BX1031" s="73"/>
      <c r="BY1031" s="73"/>
      <c r="BZ1031" s="73"/>
      <c r="CA1031" s="73"/>
      <c r="CB1031" s="73"/>
      <c r="CC1031" s="73"/>
      <c r="CD1031" s="73"/>
      <c r="CE1031" s="73"/>
      <c r="CF1031" s="73"/>
      <c r="CG1031" s="63">
        <f t="shared" si="245"/>
        <v>0</v>
      </c>
      <c r="CH1031" s="63">
        <f t="shared" si="246"/>
        <v>0</v>
      </c>
      <c r="CI1031" s="73"/>
      <c r="CJ1031" s="63">
        <f>IF(Taula1[[#This Row],[Tipus de contracte                                  (fer servir opcions de la llista desplegable)]]="Indefinit",1,0)</f>
        <v>0</v>
      </c>
      <c r="CK1031" s="63">
        <f>IF(Taula1[[#This Row],[Tipus de contracte                                  (fer servir opcions de la llista desplegable)]]="Temporal, igual o superior a 6 mesos",1,0)</f>
        <v>0</v>
      </c>
      <c r="CL1031" s="63">
        <f>IF(Taula1[[#This Row],[Tipus de contracte                                  (fer servir opcions de la llista desplegable)]]="Substitució per IT",1,0)</f>
        <v>0</v>
      </c>
      <c r="CM1031" s="73"/>
      <c r="CN1031" s="63">
        <f>IF(Taula1[[#This Row],[Relació llocs de treball]]&gt;=1,1,0)</f>
        <v>0</v>
      </c>
      <c r="CO1031" s="73"/>
      <c r="CP1031" s="63">
        <f>IF(Taula1[[#This Row],[Identitat de gènere                                                          (fer servir opcions de la llista desplegable)]]="Home",1,0)</f>
        <v>0</v>
      </c>
      <c r="CQ1031" s="63">
        <f>IF(Taula1[[#This Row],[Identitat de gènere                                                          (fer servir opcions de la llista desplegable)]]="Dona",1,0)</f>
        <v>0</v>
      </c>
      <c r="CR1031" s="63">
        <f>IF(Taula1[[#This Row],[Identitat de gènere                                                          (fer servir opcions de la llista desplegable)]]="No binari",1,0)</f>
        <v>0</v>
      </c>
      <c r="CS1031" s="73"/>
      <c r="CT1031" s="63">
        <f t="shared" ref="CT1031:CT1094" si="256">IF(F1031="Home",1,0)</f>
        <v>0</v>
      </c>
      <c r="CU1031" s="64">
        <f t="shared" si="247"/>
        <v>0</v>
      </c>
      <c r="CW1031" s="64">
        <f t="shared" si="248"/>
        <v>0</v>
      </c>
      <c r="CX1031" s="64">
        <f t="shared" si="249"/>
        <v>0</v>
      </c>
      <c r="CY1031" s="64">
        <f t="shared" si="250"/>
        <v>0</v>
      </c>
      <c r="CZ1031" s="64">
        <f t="shared" si="251"/>
        <v>0</v>
      </c>
      <c r="DB1031" s="64">
        <f t="shared" si="252"/>
        <v>0</v>
      </c>
      <c r="DC1031" s="64">
        <f t="shared" si="253"/>
        <v>0</v>
      </c>
      <c r="DD1031" s="64">
        <f t="shared" si="254"/>
        <v>0</v>
      </c>
      <c r="DE1031" s="64">
        <f t="shared" si="255"/>
        <v>0</v>
      </c>
    </row>
    <row r="1032" spans="2:109" x14ac:dyDescent="0.3">
      <c r="B1032" s="167"/>
      <c r="C1032" s="186"/>
      <c r="D1032" s="2"/>
      <c r="E1032" s="67"/>
      <c r="F1032" s="5"/>
      <c r="G1032" s="5"/>
      <c r="H1032" s="187"/>
      <c r="I1032" s="111" t="str">
        <f ca="1">IF(Taula1[[#This Row],[Data naixement (format dd/mm/aaaa)]]="","0",DATEDIF(Taula1[[#This Row],[Data naixement (format dd/mm/aaaa)]],TODAY(),"Y"))</f>
        <v>0</v>
      </c>
      <c r="J1032" s="6"/>
      <c r="K1032" s="6"/>
      <c r="L1032" s="6"/>
      <c r="M1032" s="6"/>
      <c r="N1032" s="56"/>
      <c r="O1032" s="56"/>
      <c r="P1032" s="56"/>
      <c r="Q1032" s="6"/>
      <c r="R1032" s="7"/>
      <c r="S1032" s="143">
        <f>Taula1[[#This Row],[Mesos naturals sencers treballats període justificat (01/01/2023 - 31/03/2023)]]</f>
        <v>0</v>
      </c>
      <c r="T1032" s="194">
        <f>Taula1[[#This Row],[Dies treballats període justificat (01/01/2023 - 31/03/2023)              no comptabilitzats com a mes natural sencer]]</f>
        <v>0</v>
      </c>
      <c r="U1032" s="12"/>
      <c r="V1032" s="7"/>
      <c r="W1032" s="188"/>
      <c r="X1032" s="188"/>
      <c r="Y1032" s="188"/>
      <c r="Z1032" s="188"/>
      <c r="AA1032" s="190"/>
      <c r="AB1032" s="143">
        <f>Taula1[[#This Row],[Grup justificat     (fer servir opcions de la llista desplegable)]]</f>
        <v>0</v>
      </c>
      <c r="AC1032" s="182"/>
      <c r="AD1032" s="39"/>
      <c r="AE1032" s="131">
        <f>ROUND((AF1032/100)*756*Taula1[[#This Row],[Mesos naturals sencers treballats període justificat (01/01/2023 - 31/03/2023)]],2)</f>
        <v>0</v>
      </c>
      <c r="AF1032" s="81">
        <f>Taula1[[#This Row],[% Jornada segons contracte
(no posar el símbol %) ]]-Taula1[[#This Row],[% Reducció salari per baix rendiment        (no posar el símbol %)]]</f>
        <v>0</v>
      </c>
      <c r="AG1032" s="131">
        <f>ROUND((AH1032/100)*24.8547945*Taula1[[#This Row],[Dies treballats període justificat (01/01/2023 - 31/03/2023)              no comptabilitzats com a mes natural sencer]],2)</f>
        <v>0</v>
      </c>
      <c r="AH1032" s="79">
        <f>Taula1[[#This Row],[% Jornada segons contracte
(no posar el símbol %) ]]-Taula1[[#This Row],[% Reducció salari per baix rendiment        (no posar el símbol %)]]</f>
        <v>0</v>
      </c>
      <c r="AI1032" s="131">
        <f t="shared" ref="AI1032:AI1095" si="257">ROUND(AE1032+AG1032,2)</f>
        <v>0</v>
      </c>
      <c r="AJ1032" s="39"/>
      <c r="AK1032" s="131">
        <f>ROUND((AL1032/100)*756*Taula1[[#This Row],[Espai reservat Administració  (mesos)]],2)</f>
        <v>0</v>
      </c>
      <c r="AL1032" s="81">
        <f>Taula1[[#This Row],[% Jornada segons contracte
(no posar el símbol %) ]]-Taula1[[#This Row],[% Reducció salari per baix rendiment        (no posar el símbol %)]]</f>
        <v>0</v>
      </c>
      <c r="AM1032" s="131">
        <f>ROUND((AN1032/100)*24.8547945*Taula1[[#This Row],[Espai reservat Administració (dies)]],2)</f>
        <v>0</v>
      </c>
      <c r="AN1032" s="79">
        <f>Taula1[[#This Row],[% Jornada segons contracte
(no posar el símbol %) ]]-Taula1[[#This Row],[% Reducció salari per baix rendiment        (no posar el símbol %)]]</f>
        <v>0</v>
      </c>
      <c r="AO1032" s="131">
        <f t="shared" ref="AO1032:AO1095" si="258">ROUND(AK1032+AM1032,2)</f>
        <v>0</v>
      </c>
      <c r="AP1032" s="87"/>
      <c r="AQ1032" s="137">
        <f>ROUND((AR1032/100)*693*Taula1[[#This Row],[Mesos naturals sencers treballats període justificat (01/01/2023 - 31/03/2023)]],2)</f>
        <v>0</v>
      </c>
      <c r="AR1032" s="90">
        <f>Taula1[[#This Row],[% Jornada segons contracte
(no posar el símbol %) ]]-Taula1[[#This Row],[% Reducció salari per baix rendiment        (no posar el símbol %)]]</f>
        <v>0</v>
      </c>
      <c r="AS1032" s="137">
        <f>ROUND((AT1032/100)*22.78356164*Taula1[[#This Row],[Dies treballats període justificat (01/01/2023 - 31/03/2023)              no comptabilitzats com a mes natural sencer]],2)</f>
        <v>0</v>
      </c>
      <c r="AT1032" s="90">
        <f>Taula1[[#This Row],[% Jornada segons contracte
(no posar el símbol %) ]]-Taula1[[#This Row],[% Reducció salari per baix rendiment        (no posar el símbol %)]]</f>
        <v>0</v>
      </c>
      <c r="AU1032" s="137">
        <f t="shared" ref="AU1032:AU1095" si="259">ROUND(AQ1032+AS1032,2)</f>
        <v>0</v>
      </c>
      <c r="AV1032" s="87"/>
      <c r="AW1032" s="136">
        <f>ROUND((AX1032/100)*693*Taula1[[#This Row],[Espai reservat Administració  (mesos)]],2)</f>
        <v>0</v>
      </c>
      <c r="AX1032" s="90">
        <f>Taula1[[#This Row],[% Jornada segons contracte
(no posar el símbol %) ]]-Taula1[[#This Row],[% Reducció salari per baix rendiment        (no posar el símbol %)]]</f>
        <v>0</v>
      </c>
      <c r="AY1032" s="131">
        <f>ROUND((AZ1032/100)*22.78356164*Taula1[[#This Row],[Espai reservat Administració (dies)]],2)</f>
        <v>0</v>
      </c>
      <c r="AZ1032" s="81">
        <f>Taula1[[#This Row],[% Jornada segons contracte
(no posar el símbol %) ]]-Taula1[[#This Row],[% Reducció salari per baix rendiment        (no posar el símbol %)]]</f>
        <v>0</v>
      </c>
      <c r="BA1032" s="82">
        <f t="shared" ref="BA1032:BA1095" si="260">ROUND(AW1032+AY1032,2)</f>
        <v>0</v>
      </c>
      <c r="BB1032" s="41"/>
      <c r="BC1032" s="131">
        <f>IF(Taula1[[#This Row],[Grup justificat     (fer servir opcions de la llista desplegable)]]=1,AI1032,0)</f>
        <v>0</v>
      </c>
      <c r="BD1032" s="131">
        <f>IF(Taula1[[#This Row],[Grup justificat     (fer servir opcions de la llista desplegable)]]=2,AU1032,0)</f>
        <v>0</v>
      </c>
      <c r="BE1032" s="41"/>
      <c r="BF1032" s="131">
        <f>IF(Taula1[[#This Row],[Espai reservat Administració]]=1,AO1032,0)</f>
        <v>0</v>
      </c>
      <c r="BG1032" s="82">
        <f>IF(Taula1[[#This Row],[Espai reservat Administració]]=2,BA1032,0)</f>
        <v>0</v>
      </c>
      <c r="BH1032" s="41"/>
      <c r="BI1032" s="126">
        <f>IF(Taula1[[#This Row],[Grup justificat     (fer servir opcions de la llista desplegable)]]=1,1,0)</f>
        <v>0</v>
      </c>
      <c r="BJ1032" s="126">
        <f>IF(Taula1[[#This Row],[Espai reservat Administració]]=1,1,0)</f>
        <v>0</v>
      </c>
      <c r="BK1032" s="111"/>
      <c r="BL1032" s="126">
        <f>IF(Taula1[[#This Row],[Grup justificat     (fer servir opcions de la llista desplegable)]]=2,1,0)</f>
        <v>0</v>
      </c>
      <c r="BM1032" s="126">
        <f>IF(Taula1[[#This Row],[Espai reservat Administració]]=2,1,0)</f>
        <v>0</v>
      </c>
      <c r="BN1032" s="73"/>
      <c r="BO1032" s="73"/>
      <c r="BP1032" s="73"/>
      <c r="BQ1032" s="73"/>
      <c r="BR1032" s="73"/>
      <c r="BS1032" s="73"/>
      <c r="BT1032" s="73"/>
      <c r="BU1032" s="73"/>
      <c r="BV1032" s="73"/>
      <c r="BW1032" s="73"/>
      <c r="BX1032" s="73"/>
      <c r="BY1032" s="73"/>
      <c r="BZ1032" s="73"/>
      <c r="CA1032" s="73"/>
      <c r="CB1032" s="73"/>
      <c r="CC1032" s="73"/>
      <c r="CD1032" s="73"/>
      <c r="CE1032" s="73"/>
      <c r="CF1032" s="73"/>
      <c r="CG1032" s="63">
        <f t="shared" ref="CG1032:CG1095" si="261">IF(V1032="Sí",1,0)</f>
        <v>0</v>
      </c>
      <c r="CH1032" s="63">
        <f t="shared" ref="CH1032:CH1095" si="262">IF(V1032="No",1,0)</f>
        <v>0</v>
      </c>
      <c r="CI1032" s="73"/>
      <c r="CJ1032" s="63">
        <f>IF(Taula1[[#This Row],[Tipus de contracte                                  (fer servir opcions de la llista desplegable)]]="Indefinit",1,0)</f>
        <v>0</v>
      </c>
      <c r="CK1032" s="63">
        <f>IF(Taula1[[#This Row],[Tipus de contracte                                  (fer servir opcions de la llista desplegable)]]="Temporal, igual o superior a 6 mesos",1,0)</f>
        <v>0</v>
      </c>
      <c r="CL1032" s="63">
        <f>IF(Taula1[[#This Row],[Tipus de contracte                                  (fer servir opcions de la llista desplegable)]]="Substitució per IT",1,0)</f>
        <v>0</v>
      </c>
      <c r="CM1032" s="73"/>
      <c r="CN1032" s="63">
        <f>IF(Taula1[[#This Row],[Relació llocs de treball]]&gt;=1,1,0)</f>
        <v>0</v>
      </c>
      <c r="CO1032" s="73"/>
      <c r="CP1032" s="63">
        <f>IF(Taula1[[#This Row],[Identitat de gènere                                                          (fer servir opcions de la llista desplegable)]]="Home",1,0)</f>
        <v>0</v>
      </c>
      <c r="CQ1032" s="63">
        <f>IF(Taula1[[#This Row],[Identitat de gènere                                                          (fer servir opcions de la llista desplegable)]]="Dona",1,0)</f>
        <v>0</v>
      </c>
      <c r="CR1032" s="63">
        <f>IF(Taula1[[#This Row],[Identitat de gènere                                                          (fer servir opcions de la llista desplegable)]]="No binari",1,0)</f>
        <v>0</v>
      </c>
      <c r="CS1032" s="73"/>
      <c r="CT1032" s="63">
        <f t="shared" si="256"/>
        <v>0</v>
      </c>
      <c r="CU1032" s="64">
        <f t="shared" ref="CU1032:CU1095" si="263">IF(F1032="Dona",1,0)</f>
        <v>0</v>
      </c>
      <c r="CW1032" s="64">
        <f t="shared" ref="CW1032:CW1095" si="264">IF(AA1032=1,1,0)</f>
        <v>0</v>
      </c>
      <c r="CX1032" s="64">
        <f t="shared" ref="CX1032:CX1095" si="265">IF(AA1032=2,1,0)</f>
        <v>0</v>
      </c>
      <c r="CY1032" s="64">
        <f t="shared" ref="CY1032:CY1095" si="266">IF(AA1032=3,1,0)</f>
        <v>0</v>
      </c>
      <c r="CZ1032" s="64">
        <f t="shared" ref="CZ1032:CZ1095" si="267">IF(AA1032=4,1,0)</f>
        <v>0</v>
      </c>
      <c r="DB1032" s="64">
        <f t="shared" ref="DB1032:DB1095" si="268">IF(AB1032=1,1,0)</f>
        <v>0</v>
      </c>
      <c r="DC1032" s="64">
        <f t="shared" ref="DC1032:DC1095" si="269">IF(AB1032=2,1,0)</f>
        <v>0</v>
      </c>
      <c r="DD1032" s="64">
        <f t="shared" ref="DD1032:DD1095" si="270">IF(AB1032=3,1,0)</f>
        <v>0</v>
      </c>
      <c r="DE1032" s="64">
        <f t="shared" ref="DE1032:DE1095" si="271">IF(AB1032=4,1,0)</f>
        <v>0</v>
      </c>
    </row>
    <row r="1033" spans="2:109" x14ac:dyDescent="0.3">
      <c r="B1033" s="167"/>
      <c r="C1033" s="186"/>
      <c r="D1033" s="2"/>
      <c r="E1033" s="67"/>
      <c r="F1033" s="5"/>
      <c r="G1033" s="5"/>
      <c r="H1033" s="187"/>
      <c r="I1033" s="111" t="str">
        <f ca="1">IF(Taula1[[#This Row],[Data naixement (format dd/mm/aaaa)]]="","0",DATEDIF(Taula1[[#This Row],[Data naixement (format dd/mm/aaaa)]],TODAY(),"Y"))</f>
        <v>0</v>
      </c>
      <c r="J1033" s="6"/>
      <c r="K1033" s="6"/>
      <c r="L1033" s="6"/>
      <c r="M1033" s="6"/>
      <c r="N1033" s="56"/>
      <c r="O1033" s="56"/>
      <c r="P1033" s="56"/>
      <c r="Q1033" s="6"/>
      <c r="R1033" s="7"/>
      <c r="S1033" s="143">
        <f>Taula1[[#This Row],[Mesos naturals sencers treballats període justificat (01/01/2023 - 31/03/2023)]]</f>
        <v>0</v>
      </c>
      <c r="T1033" s="194">
        <f>Taula1[[#This Row],[Dies treballats període justificat (01/01/2023 - 31/03/2023)              no comptabilitzats com a mes natural sencer]]</f>
        <v>0</v>
      </c>
      <c r="U1033" s="12"/>
      <c r="V1033" s="7"/>
      <c r="W1033" s="188"/>
      <c r="X1033" s="188"/>
      <c r="Y1033" s="188"/>
      <c r="Z1033" s="188"/>
      <c r="AA1033" s="190"/>
      <c r="AB1033" s="143">
        <f>Taula1[[#This Row],[Grup justificat     (fer servir opcions de la llista desplegable)]]</f>
        <v>0</v>
      </c>
      <c r="AC1033" s="182"/>
      <c r="AD1033" s="39"/>
      <c r="AE1033" s="131">
        <f>ROUND((AF1033/100)*756*Taula1[[#This Row],[Mesos naturals sencers treballats període justificat (01/01/2023 - 31/03/2023)]],2)</f>
        <v>0</v>
      </c>
      <c r="AF1033" s="81">
        <f>Taula1[[#This Row],[% Jornada segons contracte
(no posar el símbol %) ]]-Taula1[[#This Row],[% Reducció salari per baix rendiment        (no posar el símbol %)]]</f>
        <v>0</v>
      </c>
      <c r="AG1033" s="131">
        <f>ROUND((AH1033/100)*24.8547945*Taula1[[#This Row],[Dies treballats període justificat (01/01/2023 - 31/03/2023)              no comptabilitzats com a mes natural sencer]],2)</f>
        <v>0</v>
      </c>
      <c r="AH1033" s="79">
        <f>Taula1[[#This Row],[% Jornada segons contracte
(no posar el símbol %) ]]-Taula1[[#This Row],[% Reducció salari per baix rendiment        (no posar el símbol %)]]</f>
        <v>0</v>
      </c>
      <c r="AI1033" s="131">
        <f t="shared" si="257"/>
        <v>0</v>
      </c>
      <c r="AJ1033" s="39"/>
      <c r="AK1033" s="131">
        <f>ROUND((AL1033/100)*756*Taula1[[#This Row],[Espai reservat Administració  (mesos)]],2)</f>
        <v>0</v>
      </c>
      <c r="AL1033" s="81">
        <f>Taula1[[#This Row],[% Jornada segons contracte
(no posar el símbol %) ]]-Taula1[[#This Row],[% Reducció salari per baix rendiment        (no posar el símbol %)]]</f>
        <v>0</v>
      </c>
      <c r="AM1033" s="131">
        <f>ROUND((AN1033/100)*24.8547945*Taula1[[#This Row],[Espai reservat Administració (dies)]],2)</f>
        <v>0</v>
      </c>
      <c r="AN1033" s="79">
        <f>Taula1[[#This Row],[% Jornada segons contracte
(no posar el símbol %) ]]-Taula1[[#This Row],[% Reducció salari per baix rendiment        (no posar el símbol %)]]</f>
        <v>0</v>
      </c>
      <c r="AO1033" s="131">
        <f t="shared" si="258"/>
        <v>0</v>
      </c>
      <c r="AP1033" s="87"/>
      <c r="AQ1033" s="137">
        <f>ROUND((AR1033/100)*693*Taula1[[#This Row],[Mesos naturals sencers treballats període justificat (01/01/2023 - 31/03/2023)]],2)</f>
        <v>0</v>
      </c>
      <c r="AR1033" s="90">
        <f>Taula1[[#This Row],[% Jornada segons contracte
(no posar el símbol %) ]]-Taula1[[#This Row],[% Reducció salari per baix rendiment        (no posar el símbol %)]]</f>
        <v>0</v>
      </c>
      <c r="AS1033" s="137">
        <f>ROUND((AT1033/100)*22.78356164*Taula1[[#This Row],[Dies treballats període justificat (01/01/2023 - 31/03/2023)              no comptabilitzats com a mes natural sencer]],2)</f>
        <v>0</v>
      </c>
      <c r="AT1033" s="90">
        <f>Taula1[[#This Row],[% Jornada segons contracte
(no posar el símbol %) ]]-Taula1[[#This Row],[% Reducció salari per baix rendiment        (no posar el símbol %)]]</f>
        <v>0</v>
      </c>
      <c r="AU1033" s="137">
        <f t="shared" si="259"/>
        <v>0</v>
      </c>
      <c r="AV1033" s="87"/>
      <c r="AW1033" s="136">
        <f>ROUND((AX1033/100)*693*Taula1[[#This Row],[Espai reservat Administració  (mesos)]],2)</f>
        <v>0</v>
      </c>
      <c r="AX1033" s="90">
        <f>Taula1[[#This Row],[% Jornada segons contracte
(no posar el símbol %) ]]-Taula1[[#This Row],[% Reducció salari per baix rendiment        (no posar el símbol %)]]</f>
        <v>0</v>
      </c>
      <c r="AY1033" s="131">
        <f>ROUND((AZ1033/100)*22.78356164*Taula1[[#This Row],[Espai reservat Administració (dies)]],2)</f>
        <v>0</v>
      </c>
      <c r="AZ1033" s="81">
        <f>Taula1[[#This Row],[% Jornada segons contracte
(no posar el símbol %) ]]-Taula1[[#This Row],[% Reducció salari per baix rendiment        (no posar el símbol %)]]</f>
        <v>0</v>
      </c>
      <c r="BA1033" s="82">
        <f t="shared" si="260"/>
        <v>0</v>
      </c>
      <c r="BB1033" s="41"/>
      <c r="BC1033" s="131">
        <f>IF(Taula1[[#This Row],[Grup justificat     (fer servir opcions de la llista desplegable)]]=1,AI1033,0)</f>
        <v>0</v>
      </c>
      <c r="BD1033" s="131">
        <f>IF(Taula1[[#This Row],[Grup justificat     (fer servir opcions de la llista desplegable)]]=2,AU1033,0)</f>
        <v>0</v>
      </c>
      <c r="BE1033" s="41"/>
      <c r="BF1033" s="131">
        <f>IF(Taula1[[#This Row],[Espai reservat Administració]]=1,AO1033,0)</f>
        <v>0</v>
      </c>
      <c r="BG1033" s="82">
        <f>IF(Taula1[[#This Row],[Espai reservat Administració]]=2,BA1033,0)</f>
        <v>0</v>
      </c>
      <c r="BH1033" s="41"/>
      <c r="BI1033" s="126">
        <f>IF(Taula1[[#This Row],[Grup justificat     (fer servir opcions de la llista desplegable)]]=1,1,0)</f>
        <v>0</v>
      </c>
      <c r="BJ1033" s="126">
        <f>IF(Taula1[[#This Row],[Espai reservat Administració]]=1,1,0)</f>
        <v>0</v>
      </c>
      <c r="BK1033" s="111"/>
      <c r="BL1033" s="126">
        <f>IF(Taula1[[#This Row],[Grup justificat     (fer servir opcions de la llista desplegable)]]=2,1,0)</f>
        <v>0</v>
      </c>
      <c r="BM1033" s="126">
        <f>IF(Taula1[[#This Row],[Espai reservat Administració]]=2,1,0)</f>
        <v>0</v>
      </c>
      <c r="BN1033" s="73"/>
      <c r="BO1033" s="73"/>
      <c r="BP1033" s="73"/>
      <c r="BQ1033" s="73"/>
      <c r="BR1033" s="73"/>
      <c r="BS1033" s="73"/>
      <c r="BT1033" s="73"/>
      <c r="BU1033" s="73"/>
      <c r="BV1033" s="73"/>
      <c r="BW1033" s="73"/>
      <c r="BX1033" s="73"/>
      <c r="BY1033" s="73"/>
      <c r="BZ1033" s="73"/>
      <c r="CA1033" s="73"/>
      <c r="CB1033" s="73"/>
      <c r="CC1033" s="73"/>
      <c r="CD1033" s="73"/>
      <c r="CE1033" s="73"/>
      <c r="CF1033" s="73"/>
      <c r="CG1033" s="63">
        <f t="shared" si="261"/>
        <v>0</v>
      </c>
      <c r="CH1033" s="63">
        <f t="shared" si="262"/>
        <v>0</v>
      </c>
      <c r="CI1033" s="73"/>
      <c r="CJ1033" s="63">
        <f>IF(Taula1[[#This Row],[Tipus de contracte                                  (fer servir opcions de la llista desplegable)]]="Indefinit",1,0)</f>
        <v>0</v>
      </c>
      <c r="CK1033" s="63">
        <f>IF(Taula1[[#This Row],[Tipus de contracte                                  (fer servir opcions de la llista desplegable)]]="Temporal, igual o superior a 6 mesos",1,0)</f>
        <v>0</v>
      </c>
      <c r="CL1033" s="63">
        <f>IF(Taula1[[#This Row],[Tipus de contracte                                  (fer servir opcions de la llista desplegable)]]="Substitució per IT",1,0)</f>
        <v>0</v>
      </c>
      <c r="CM1033" s="73"/>
      <c r="CN1033" s="63">
        <f>IF(Taula1[[#This Row],[Relació llocs de treball]]&gt;=1,1,0)</f>
        <v>0</v>
      </c>
      <c r="CO1033" s="73"/>
      <c r="CP1033" s="63">
        <f>IF(Taula1[[#This Row],[Identitat de gènere                                                          (fer servir opcions de la llista desplegable)]]="Home",1,0)</f>
        <v>0</v>
      </c>
      <c r="CQ1033" s="63">
        <f>IF(Taula1[[#This Row],[Identitat de gènere                                                          (fer servir opcions de la llista desplegable)]]="Dona",1,0)</f>
        <v>0</v>
      </c>
      <c r="CR1033" s="63">
        <f>IF(Taula1[[#This Row],[Identitat de gènere                                                          (fer servir opcions de la llista desplegable)]]="No binari",1,0)</f>
        <v>0</v>
      </c>
      <c r="CS1033" s="73"/>
      <c r="CT1033" s="63">
        <f t="shared" si="256"/>
        <v>0</v>
      </c>
      <c r="CU1033" s="64">
        <f t="shared" si="263"/>
        <v>0</v>
      </c>
      <c r="CW1033" s="64">
        <f t="shared" si="264"/>
        <v>0</v>
      </c>
      <c r="CX1033" s="64">
        <f t="shared" si="265"/>
        <v>0</v>
      </c>
      <c r="CY1033" s="64">
        <f t="shared" si="266"/>
        <v>0</v>
      </c>
      <c r="CZ1033" s="64">
        <f t="shared" si="267"/>
        <v>0</v>
      </c>
      <c r="DB1033" s="64">
        <f t="shared" si="268"/>
        <v>0</v>
      </c>
      <c r="DC1033" s="64">
        <f t="shared" si="269"/>
        <v>0</v>
      </c>
      <c r="DD1033" s="64">
        <f t="shared" si="270"/>
        <v>0</v>
      </c>
      <c r="DE1033" s="64">
        <f t="shared" si="271"/>
        <v>0</v>
      </c>
    </row>
    <row r="1034" spans="2:109" x14ac:dyDescent="0.3">
      <c r="B1034" s="167"/>
      <c r="C1034" s="186"/>
      <c r="D1034" s="2"/>
      <c r="E1034" s="67"/>
      <c r="F1034" s="5"/>
      <c r="G1034" s="5"/>
      <c r="H1034" s="187"/>
      <c r="I1034" s="111" t="str">
        <f ca="1">IF(Taula1[[#This Row],[Data naixement (format dd/mm/aaaa)]]="","0",DATEDIF(Taula1[[#This Row],[Data naixement (format dd/mm/aaaa)]],TODAY(),"Y"))</f>
        <v>0</v>
      </c>
      <c r="J1034" s="6"/>
      <c r="K1034" s="6"/>
      <c r="L1034" s="6"/>
      <c r="M1034" s="6"/>
      <c r="N1034" s="56"/>
      <c r="O1034" s="56"/>
      <c r="P1034" s="56"/>
      <c r="Q1034" s="6"/>
      <c r="R1034" s="7"/>
      <c r="S1034" s="143">
        <f>Taula1[[#This Row],[Mesos naturals sencers treballats període justificat (01/01/2023 - 31/03/2023)]]</f>
        <v>0</v>
      </c>
      <c r="T1034" s="194">
        <f>Taula1[[#This Row],[Dies treballats període justificat (01/01/2023 - 31/03/2023)              no comptabilitzats com a mes natural sencer]]</f>
        <v>0</v>
      </c>
      <c r="U1034" s="12"/>
      <c r="V1034" s="7"/>
      <c r="W1034" s="188"/>
      <c r="X1034" s="188"/>
      <c r="Y1034" s="188"/>
      <c r="Z1034" s="188"/>
      <c r="AA1034" s="190"/>
      <c r="AB1034" s="143">
        <f>Taula1[[#This Row],[Grup justificat     (fer servir opcions de la llista desplegable)]]</f>
        <v>0</v>
      </c>
      <c r="AC1034" s="182"/>
      <c r="AD1034" s="39"/>
      <c r="AE1034" s="131">
        <f>ROUND((AF1034/100)*756*Taula1[[#This Row],[Mesos naturals sencers treballats període justificat (01/01/2023 - 31/03/2023)]],2)</f>
        <v>0</v>
      </c>
      <c r="AF1034" s="81">
        <f>Taula1[[#This Row],[% Jornada segons contracte
(no posar el símbol %) ]]-Taula1[[#This Row],[% Reducció salari per baix rendiment        (no posar el símbol %)]]</f>
        <v>0</v>
      </c>
      <c r="AG1034" s="131">
        <f>ROUND((AH1034/100)*24.8547945*Taula1[[#This Row],[Dies treballats període justificat (01/01/2023 - 31/03/2023)              no comptabilitzats com a mes natural sencer]],2)</f>
        <v>0</v>
      </c>
      <c r="AH1034" s="79">
        <f>Taula1[[#This Row],[% Jornada segons contracte
(no posar el símbol %) ]]-Taula1[[#This Row],[% Reducció salari per baix rendiment        (no posar el símbol %)]]</f>
        <v>0</v>
      </c>
      <c r="AI1034" s="131">
        <f t="shared" si="257"/>
        <v>0</v>
      </c>
      <c r="AJ1034" s="39"/>
      <c r="AK1034" s="131">
        <f>ROUND((AL1034/100)*756*Taula1[[#This Row],[Espai reservat Administració  (mesos)]],2)</f>
        <v>0</v>
      </c>
      <c r="AL1034" s="81">
        <f>Taula1[[#This Row],[% Jornada segons contracte
(no posar el símbol %) ]]-Taula1[[#This Row],[% Reducció salari per baix rendiment        (no posar el símbol %)]]</f>
        <v>0</v>
      </c>
      <c r="AM1034" s="131">
        <f>ROUND((AN1034/100)*24.8547945*Taula1[[#This Row],[Espai reservat Administració (dies)]],2)</f>
        <v>0</v>
      </c>
      <c r="AN1034" s="79">
        <f>Taula1[[#This Row],[% Jornada segons contracte
(no posar el símbol %) ]]-Taula1[[#This Row],[% Reducció salari per baix rendiment        (no posar el símbol %)]]</f>
        <v>0</v>
      </c>
      <c r="AO1034" s="131">
        <f t="shared" si="258"/>
        <v>0</v>
      </c>
      <c r="AP1034" s="87"/>
      <c r="AQ1034" s="137">
        <f>ROUND((AR1034/100)*693*Taula1[[#This Row],[Mesos naturals sencers treballats període justificat (01/01/2023 - 31/03/2023)]],2)</f>
        <v>0</v>
      </c>
      <c r="AR1034" s="90">
        <f>Taula1[[#This Row],[% Jornada segons contracte
(no posar el símbol %) ]]-Taula1[[#This Row],[% Reducció salari per baix rendiment        (no posar el símbol %)]]</f>
        <v>0</v>
      </c>
      <c r="AS1034" s="137">
        <f>ROUND((AT1034/100)*22.78356164*Taula1[[#This Row],[Dies treballats període justificat (01/01/2023 - 31/03/2023)              no comptabilitzats com a mes natural sencer]],2)</f>
        <v>0</v>
      </c>
      <c r="AT1034" s="90">
        <f>Taula1[[#This Row],[% Jornada segons contracte
(no posar el símbol %) ]]-Taula1[[#This Row],[% Reducció salari per baix rendiment        (no posar el símbol %)]]</f>
        <v>0</v>
      </c>
      <c r="AU1034" s="137">
        <f t="shared" si="259"/>
        <v>0</v>
      </c>
      <c r="AV1034" s="87"/>
      <c r="AW1034" s="136">
        <f>ROUND((AX1034/100)*693*Taula1[[#This Row],[Espai reservat Administració  (mesos)]],2)</f>
        <v>0</v>
      </c>
      <c r="AX1034" s="90">
        <f>Taula1[[#This Row],[% Jornada segons contracte
(no posar el símbol %) ]]-Taula1[[#This Row],[% Reducció salari per baix rendiment        (no posar el símbol %)]]</f>
        <v>0</v>
      </c>
      <c r="AY1034" s="131">
        <f>ROUND((AZ1034/100)*22.78356164*Taula1[[#This Row],[Espai reservat Administració (dies)]],2)</f>
        <v>0</v>
      </c>
      <c r="AZ1034" s="81">
        <f>Taula1[[#This Row],[% Jornada segons contracte
(no posar el símbol %) ]]-Taula1[[#This Row],[% Reducció salari per baix rendiment        (no posar el símbol %)]]</f>
        <v>0</v>
      </c>
      <c r="BA1034" s="82">
        <f t="shared" si="260"/>
        <v>0</v>
      </c>
      <c r="BB1034" s="41"/>
      <c r="BC1034" s="131">
        <f>IF(Taula1[[#This Row],[Grup justificat     (fer servir opcions de la llista desplegable)]]=1,AI1034,0)</f>
        <v>0</v>
      </c>
      <c r="BD1034" s="131">
        <f>IF(Taula1[[#This Row],[Grup justificat     (fer servir opcions de la llista desplegable)]]=2,AU1034,0)</f>
        <v>0</v>
      </c>
      <c r="BE1034" s="41"/>
      <c r="BF1034" s="131">
        <f>IF(Taula1[[#This Row],[Espai reservat Administració]]=1,AO1034,0)</f>
        <v>0</v>
      </c>
      <c r="BG1034" s="82">
        <f>IF(Taula1[[#This Row],[Espai reservat Administració]]=2,BA1034,0)</f>
        <v>0</v>
      </c>
      <c r="BH1034" s="41"/>
      <c r="BI1034" s="126">
        <f>IF(Taula1[[#This Row],[Grup justificat     (fer servir opcions de la llista desplegable)]]=1,1,0)</f>
        <v>0</v>
      </c>
      <c r="BJ1034" s="126">
        <f>IF(Taula1[[#This Row],[Espai reservat Administració]]=1,1,0)</f>
        <v>0</v>
      </c>
      <c r="BK1034" s="111"/>
      <c r="BL1034" s="126">
        <f>IF(Taula1[[#This Row],[Grup justificat     (fer servir opcions de la llista desplegable)]]=2,1,0)</f>
        <v>0</v>
      </c>
      <c r="BM1034" s="126">
        <f>IF(Taula1[[#This Row],[Espai reservat Administració]]=2,1,0)</f>
        <v>0</v>
      </c>
      <c r="BN1034" s="73"/>
      <c r="BO1034" s="73"/>
      <c r="BP1034" s="73"/>
      <c r="BQ1034" s="73"/>
      <c r="BR1034" s="73"/>
      <c r="BS1034" s="73"/>
      <c r="BT1034" s="73"/>
      <c r="BU1034" s="73"/>
      <c r="BV1034" s="73"/>
      <c r="BW1034" s="73"/>
      <c r="BX1034" s="73"/>
      <c r="BY1034" s="73"/>
      <c r="BZ1034" s="73"/>
      <c r="CA1034" s="73"/>
      <c r="CB1034" s="73"/>
      <c r="CC1034" s="73"/>
      <c r="CD1034" s="73"/>
      <c r="CE1034" s="73"/>
      <c r="CF1034" s="73"/>
      <c r="CG1034" s="63">
        <f t="shared" si="261"/>
        <v>0</v>
      </c>
      <c r="CH1034" s="63">
        <f t="shared" si="262"/>
        <v>0</v>
      </c>
      <c r="CI1034" s="73"/>
      <c r="CJ1034" s="63">
        <f>IF(Taula1[[#This Row],[Tipus de contracte                                  (fer servir opcions de la llista desplegable)]]="Indefinit",1,0)</f>
        <v>0</v>
      </c>
      <c r="CK1034" s="63">
        <f>IF(Taula1[[#This Row],[Tipus de contracte                                  (fer servir opcions de la llista desplegable)]]="Temporal, igual o superior a 6 mesos",1,0)</f>
        <v>0</v>
      </c>
      <c r="CL1034" s="63">
        <f>IF(Taula1[[#This Row],[Tipus de contracte                                  (fer servir opcions de la llista desplegable)]]="Substitució per IT",1,0)</f>
        <v>0</v>
      </c>
      <c r="CM1034" s="73"/>
      <c r="CN1034" s="63">
        <f>IF(Taula1[[#This Row],[Relació llocs de treball]]&gt;=1,1,0)</f>
        <v>0</v>
      </c>
      <c r="CO1034" s="73"/>
      <c r="CP1034" s="63">
        <f>IF(Taula1[[#This Row],[Identitat de gènere                                                          (fer servir opcions de la llista desplegable)]]="Home",1,0)</f>
        <v>0</v>
      </c>
      <c r="CQ1034" s="63">
        <f>IF(Taula1[[#This Row],[Identitat de gènere                                                          (fer servir opcions de la llista desplegable)]]="Dona",1,0)</f>
        <v>0</v>
      </c>
      <c r="CR1034" s="63">
        <f>IF(Taula1[[#This Row],[Identitat de gènere                                                          (fer servir opcions de la llista desplegable)]]="No binari",1,0)</f>
        <v>0</v>
      </c>
      <c r="CS1034" s="73"/>
      <c r="CT1034" s="63">
        <f t="shared" si="256"/>
        <v>0</v>
      </c>
      <c r="CU1034" s="64">
        <f t="shared" si="263"/>
        <v>0</v>
      </c>
      <c r="CW1034" s="64">
        <f t="shared" si="264"/>
        <v>0</v>
      </c>
      <c r="CX1034" s="64">
        <f t="shared" si="265"/>
        <v>0</v>
      </c>
      <c r="CY1034" s="64">
        <f t="shared" si="266"/>
        <v>0</v>
      </c>
      <c r="CZ1034" s="64">
        <f t="shared" si="267"/>
        <v>0</v>
      </c>
      <c r="DB1034" s="64">
        <f t="shared" si="268"/>
        <v>0</v>
      </c>
      <c r="DC1034" s="64">
        <f t="shared" si="269"/>
        <v>0</v>
      </c>
      <c r="DD1034" s="64">
        <f t="shared" si="270"/>
        <v>0</v>
      </c>
      <c r="DE1034" s="64">
        <f t="shared" si="271"/>
        <v>0</v>
      </c>
    </row>
    <row r="1035" spans="2:109" x14ac:dyDescent="0.3">
      <c r="B1035" s="167"/>
      <c r="C1035" s="186"/>
      <c r="D1035" s="2"/>
      <c r="E1035" s="67"/>
      <c r="F1035" s="5"/>
      <c r="G1035" s="5"/>
      <c r="H1035" s="187"/>
      <c r="I1035" s="111" t="str">
        <f ca="1">IF(Taula1[[#This Row],[Data naixement (format dd/mm/aaaa)]]="","0",DATEDIF(Taula1[[#This Row],[Data naixement (format dd/mm/aaaa)]],TODAY(),"Y"))</f>
        <v>0</v>
      </c>
      <c r="J1035" s="6"/>
      <c r="K1035" s="6"/>
      <c r="L1035" s="6"/>
      <c r="M1035" s="6"/>
      <c r="N1035" s="56"/>
      <c r="O1035" s="56"/>
      <c r="P1035" s="56"/>
      <c r="Q1035" s="6"/>
      <c r="R1035" s="7"/>
      <c r="S1035" s="143">
        <f>Taula1[[#This Row],[Mesos naturals sencers treballats període justificat (01/01/2023 - 31/03/2023)]]</f>
        <v>0</v>
      </c>
      <c r="T1035" s="194">
        <f>Taula1[[#This Row],[Dies treballats període justificat (01/01/2023 - 31/03/2023)              no comptabilitzats com a mes natural sencer]]</f>
        <v>0</v>
      </c>
      <c r="U1035" s="12"/>
      <c r="V1035" s="7"/>
      <c r="W1035" s="188"/>
      <c r="X1035" s="188"/>
      <c r="Y1035" s="188"/>
      <c r="Z1035" s="188"/>
      <c r="AA1035" s="190"/>
      <c r="AB1035" s="143">
        <f>Taula1[[#This Row],[Grup justificat     (fer servir opcions de la llista desplegable)]]</f>
        <v>0</v>
      </c>
      <c r="AC1035" s="182"/>
      <c r="AD1035" s="39"/>
      <c r="AE1035" s="131">
        <f>ROUND((AF1035/100)*756*Taula1[[#This Row],[Mesos naturals sencers treballats període justificat (01/01/2023 - 31/03/2023)]],2)</f>
        <v>0</v>
      </c>
      <c r="AF1035" s="81">
        <f>Taula1[[#This Row],[% Jornada segons contracte
(no posar el símbol %) ]]-Taula1[[#This Row],[% Reducció salari per baix rendiment        (no posar el símbol %)]]</f>
        <v>0</v>
      </c>
      <c r="AG1035" s="131">
        <f>ROUND((AH1035/100)*24.8547945*Taula1[[#This Row],[Dies treballats període justificat (01/01/2023 - 31/03/2023)              no comptabilitzats com a mes natural sencer]],2)</f>
        <v>0</v>
      </c>
      <c r="AH1035" s="79">
        <f>Taula1[[#This Row],[% Jornada segons contracte
(no posar el símbol %) ]]-Taula1[[#This Row],[% Reducció salari per baix rendiment        (no posar el símbol %)]]</f>
        <v>0</v>
      </c>
      <c r="AI1035" s="131">
        <f t="shared" si="257"/>
        <v>0</v>
      </c>
      <c r="AJ1035" s="39"/>
      <c r="AK1035" s="131">
        <f>ROUND((AL1035/100)*756*Taula1[[#This Row],[Espai reservat Administració  (mesos)]],2)</f>
        <v>0</v>
      </c>
      <c r="AL1035" s="81">
        <f>Taula1[[#This Row],[% Jornada segons contracte
(no posar el símbol %) ]]-Taula1[[#This Row],[% Reducció salari per baix rendiment        (no posar el símbol %)]]</f>
        <v>0</v>
      </c>
      <c r="AM1035" s="131">
        <f>ROUND((AN1035/100)*24.8547945*Taula1[[#This Row],[Espai reservat Administració (dies)]],2)</f>
        <v>0</v>
      </c>
      <c r="AN1035" s="79">
        <f>Taula1[[#This Row],[% Jornada segons contracte
(no posar el símbol %) ]]-Taula1[[#This Row],[% Reducció salari per baix rendiment        (no posar el símbol %)]]</f>
        <v>0</v>
      </c>
      <c r="AO1035" s="131">
        <f t="shared" si="258"/>
        <v>0</v>
      </c>
      <c r="AP1035" s="87"/>
      <c r="AQ1035" s="137">
        <f>ROUND((AR1035/100)*693*Taula1[[#This Row],[Mesos naturals sencers treballats període justificat (01/01/2023 - 31/03/2023)]],2)</f>
        <v>0</v>
      </c>
      <c r="AR1035" s="90">
        <f>Taula1[[#This Row],[% Jornada segons contracte
(no posar el símbol %) ]]-Taula1[[#This Row],[% Reducció salari per baix rendiment        (no posar el símbol %)]]</f>
        <v>0</v>
      </c>
      <c r="AS1035" s="137">
        <f>ROUND((AT1035/100)*22.78356164*Taula1[[#This Row],[Dies treballats període justificat (01/01/2023 - 31/03/2023)              no comptabilitzats com a mes natural sencer]],2)</f>
        <v>0</v>
      </c>
      <c r="AT1035" s="90">
        <f>Taula1[[#This Row],[% Jornada segons contracte
(no posar el símbol %) ]]-Taula1[[#This Row],[% Reducció salari per baix rendiment        (no posar el símbol %)]]</f>
        <v>0</v>
      </c>
      <c r="AU1035" s="137">
        <f t="shared" si="259"/>
        <v>0</v>
      </c>
      <c r="AV1035" s="87"/>
      <c r="AW1035" s="136">
        <f>ROUND((AX1035/100)*693*Taula1[[#This Row],[Espai reservat Administració  (mesos)]],2)</f>
        <v>0</v>
      </c>
      <c r="AX1035" s="90">
        <f>Taula1[[#This Row],[% Jornada segons contracte
(no posar el símbol %) ]]-Taula1[[#This Row],[% Reducció salari per baix rendiment        (no posar el símbol %)]]</f>
        <v>0</v>
      </c>
      <c r="AY1035" s="131">
        <f>ROUND((AZ1035/100)*22.78356164*Taula1[[#This Row],[Espai reservat Administració (dies)]],2)</f>
        <v>0</v>
      </c>
      <c r="AZ1035" s="81">
        <f>Taula1[[#This Row],[% Jornada segons contracte
(no posar el símbol %) ]]-Taula1[[#This Row],[% Reducció salari per baix rendiment        (no posar el símbol %)]]</f>
        <v>0</v>
      </c>
      <c r="BA1035" s="82">
        <f t="shared" si="260"/>
        <v>0</v>
      </c>
      <c r="BB1035" s="41"/>
      <c r="BC1035" s="131">
        <f>IF(Taula1[[#This Row],[Grup justificat     (fer servir opcions de la llista desplegable)]]=1,AI1035,0)</f>
        <v>0</v>
      </c>
      <c r="BD1035" s="131">
        <f>IF(Taula1[[#This Row],[Grup justificat     (fer servir opcions de la llista desplegable)]]=2,AU1035,0)</f>
        <v>0</v>
      </c>
      <c r="BE1035" s="41"/>
      <c r="BF1035" s="131">
        <f>IF(Taula1[[#This Row],[Espai reservat Administració]]=1,AO1035,0)</f>
        <v>0</v>
      </c>
      <c r="BG1035" s="82">
        <f>IF(Taula1[[#This Row],[Espai reservat Administració]]=2,BA1035,0)</f>
        <v>0</v>
      </c>
      <c r="BH1035" s="41"/>
      <c r="BI1035" s="126">
        <f>IF(Taula1[[#This Row],[Grup justificat     (fer servir opcions de la llista desplegable)]]=1,1,0)</f>
        <v>0</v>
      </c>
      <c r="BJ1035" s="126">
        <f>IF(Taula1[[#This Row],[Espai reservat Administració]]=1,1,0)</f>
        <v>0</v>
      </c>
      <c r="BK1035" s="111"/>
      <c r="BL1035" s="126">
        <f>IF(Taula1[[#This Row],[Grup justificat     (fer servir opcions de la llista desplegable)]]=2,1,0)</f>
        <v>0</v>
      </c>
      <c r="BM1035" s="126">
        <f>IF(Taula1[[#This Row],[Espai reservat Administració]]=2,1,0)</f>
        <v>0</v>
      </c>
      <c r="BN1035" s="73"/>
      <c r="BO1035" s="73"/>
      <c r="BP1035" s="73"/>
      <c r="BQ1035" s="73"/>
      <c r="BR1035" s="73"/>
      <c r="BS1035" s="73"/>
      <c r="BT1035" s="73"/>
      <c r="BU1035" s="73"/>
      <c r="BV1035" s="73"/>
      <c r="BW1035" s="73"/>
      <c r="BX1035" s="73"/>
      <c r="BY1035" s="73"/>
      <c r="BZ1035" s="73"/>
      <c r="CA1035" s="73"/>
      <c r="CB1035" s="73"/>
      <c r="CC1035" s="73"/>
      <c r="CD1035" s="73"/>
      <c r="CE1035" s="73"/>
      <c r="CF1035" s="73"/>
      <c r="CG1035" s="63">
        <f t="shared" si="261"/>
        <v>0</v>
      </c>
      <c r="CH1035" s="63">
        <f t="shared" si="262"/>
        <v>0</v>
      </c>
      <c r="CI1035" s="73"/>
      <c r="CJ1035" s="63">
        <f>IF(Taula1[[#This Row],[Tipus de contracte                                  (fer servir opcions de la llista desplegable)]]="Indefinit",1,0)</f>
        <v>0</v>
      </c>
      <c r="CK1035" s="63">
        <f>IF(Taula1[[#This Row],[Tipus de contracte                                  (fer servir opcions de la llista desplegable)]]="Temporal, igual o superior a 6 mesos",1,0)</f>
        <v>0</v>
      </c>
      <c r="CL1035" s="63">
        <f>IF(Taula1[[#This Row],[Tipus de contracte                                  (fer servir opcions de la llista desplegable)]]="Substitució per IT",1,0)</f>
        <v>0</v>
      </c>
      <c r="CM1035" s="73"/>
      <c r="CN1035" s="63">
        <f>IF(Taula1[[#This Row],[Relació llocs de treball]]&gt;=1,1,0)</f>
        <v>0</v>
      </c>
      <c r="CO1035" s="73"/>
      <c r="CP1035" s="63">
        <f>IF(Taula1[[#This Row],[Identitat de gènere                                                          (fer servir opcions de la llista desplegable)]]="Home",1,0)</f>
        <v>0</v>
      </c>
      <c r="CQ1035" s="63">
        <f>IF(Taula1[[#This Row],[Identitat de gènere                                                          (fer servir opcions de la llista desplegable)]]="Dona",1,0)</f>
        <v>0</v>
      </c>
      <c r="CR1035" s="63">
        <f>IF(Taula1[[#This Row],[Identitat de gènere                                                          (fer servir opcions de la llista desplegable)]]="No binari",1,0)</f>
        <v>0</v>
      </c>
      <c r="CS1035" s="73"/>
      <c r="CT1035" s="63">
        <f t="shared" si="256"/>
        <v>0</v>
      </c>
      <c r="CU1035" s="64">
        <f t="shared" si="263"/>
        <v>0</v>
      </c>
      <c r="CW1035" s="64">
        <f t="shared" si="264"/>
        <v>0</v>
      </c>
      <c r="CX1035" s="64">
        <f t="shared" si="265"/>
        <v>0</v>
      </c>
      <c r="CY1035" s="64">
        <f t="shared" si="266"/>
        <v>0</v>
      </c>
      <c r="CZ1035" s="64">
        <f t="shared" si="267"/>
        <v>0</v>
      </c>
      <c r="DB1035" s="64">
        <f t="shared" si="268"/>
        <v>0</v>
      </c>
      <c r="DC1035" s="64">
        <f t="shared" si="269"/>
        <v>0</v>
      </c>
      <c r="DD1035" s="64">
        <f t="shared" si="270"/>
        <v>0</v>
      </c>
      <c r="DE1035" s="64">
        <f t="shared" si="271"/>
        <v>0</v>
      </c>
    </row>
    <row r="1036" spans="2:109" x14ac:dyDescent="0.3">
      <c r="B1036" s="167"/>
      <c r="C1036" s="186"/>
      <c r="D1036" s="2"/>
      <c r="E1036" s="67"/>
      <c r="F1036" s="5"/>
      <c r="G1036" s="5"/>
      <c r="H1036" s="187"/>
      <c r="I1036" s="111" t="str">
        <f ca="1">IF(Taula1[[#This Row],[Data naixement (format dd/mm/aaaa)]]="","0",DATEDIF(Taula1[[#This Row],[Data naixement (format dd/mm/aaaa)]],TODAY(),"Y"))</f>
        <v>0</v>
      </c>
      <c r="J1036" s="6"/>
      <c r="K1036" s="6"/>
      <c r="L1036" s="6"/>
      <c r="M1036" s="6"/>
      <c r="N1036" s="56"/>
      <c r="O1036" s="56"/>
      <c r="P1036" s="56"/>
      <c r="Q1036" s="6"/>
      <c r="R1036" s="7"/>
      <c r="S1036" s="143">
        <f>Taula1[[#This Row],[Mesos naturals sencers treballats període justificat (01/01/2023 - 31/03/2023)]]</f>
        <v>0</v>
      </c>
      <c r="T1036" s="194">
        <f>Taula1[[#This Row],[Dies treballats període justificat (01/01/2023 - 31/03/2023)              no comptabilitzats com a mes natural sencer]]</f>
        <v>0</v>
      </c>
      <c r="U1036" s="12"/>
      <c r="V1036" s="7"/>
      <c r="W1036" s="188"/>
      <c r="X1036" s="188"/>
      <c r="Y1036" s="188"/>
      <c r="Z1036" s="188"/>
      <c r="AA1036" s="190"/>
      <c r="AB1036" s="143">
        <f>Taula1[[#This Row],[Grup justificat     (fer servir opcions de la llista desplegable)]]</f>
        <v>0</v>
      </c>
      <c r="AC1036" s="182"/>
      <c r="AD1036" s="39"/>
      <c r="AE1036" s="131">
        <f>ROUND((AF1036/100)*756*Taula1[[#This Row],[Mesos naturals sencers treballats període justificat (01/01/2023 - 31/03/2023)]],2)</f>
        <v>0</v>
      </c>
      <c r="AF1036" s="81">
        <f>Taula1[[#This Row],[% Jornada segons contracte
(no posar el símbol %) ]]-Taula1[[#This Row],[% Reducció salari per baix rendiment        (no posar el símbol %)]]</f>
        <v>0</v>
      </c>
      <c r="AG1036" s="131">
        <f>ROUND((AH1036/100)*24.8547945*Taula1[[#This Row],[Dies treballats període justificat (01/01/2023 - 31/03/2023)              no comptabilitzats com a mes natural sencer]],2)</f>
        <v>0</v>
      </c>
      <c r="AH1036" s="79">
        <f>Taula1[[#This Row],[% Jornada segons contracte
(no posar el símbol %) ]]-Taula1[[#This Row],[% Reducció salari per baix rendiment        (no posar el símbol %)]]</f>
        <v>0</v>
      </c>
      <c r="AI1036" s="131">
        <f t="shared" si="257"/>
        <v>0</v>
      </c>
      <c r="AJ1036" s="39"/>
      <c r="AK1036" s="131">
        <f>ROUND((AL1036/100)*756*Taula1[[#This Row],[Espai reservat Administració  (mesos)]],2)</f>
        <v>0</v>
      </c>
      <c r="AL1036" s="81">
        <f>Taula1[[#This Row],[% Jornada segons contracte
(no posar el símbol %) ]]-Taula1[[#This Row],[% Reducció salari per baix rendiment        (no posar el símbol %)]]</f>
        <v>0</v>
      </c>
      <c r="AM1036" s="131">
        <f>ROUND((AN1036/100)*24.8547945*Taula1[[#This Row],[Espai reservat Administració (dies)]],2)</f>
        <v>0</v>
      </c>
      <c r="AN1036" s="79">
        <f>Taula1[[#This Row],[% Jornada segons contracte
(no posar el símbol %) ]]-Taula1[[#This Row],[% Reducció salari per baix rendiment        (no posar el símbol %)]]</f>
        <v>0</v>
      </c>
      <c r="AO1036" s="131">
        <f t="shared" si="258"/>
        <v>0</v>
      </c>
      <c r="AP1036" s="87"/>
      <c r="AQ1036" s="137">
        <f>ROUND((AR1036/100)*693*Taula1[[#This Row],[Mesos naturals sencers treballats període justificat (01/01/2023 - 31/03/2023)]],2)</f>
        <v>0</v>
      </c>
      <c r="AR1036" s="90">
        <f>Taula1[[#This Row],[% Jornada segons contracte
(no posar el símbol %) ]]-Taula1[[#This Row],[% Reducció salari per baix rendiment        (no posar el símbol %)]]</f>
        <v>0</v>
      </c>
      <c r="AS1036" s="137">
        <f>ROUND((AT1036/100)*22.78356164*Taula1[[#This Row],[Dies treballats període justificat (01/01/2023 - 31/03/2023)              no comptabilitzats com a mes natural sencer]],2)</f>
        <v>0</v>
      </c>
      <c r="AT1036" s="90">
        <f>Taula1[[#This Row],[% Jornada segons contracte
(no posar el símbol %) ]]-Taula1[[#This Row],[% Reducció salari per baix rendiment        (no posar el símbol %)]]</f>
        <v>0</v>
      </c>
      <c r="AU1036" s="137">
        <f t="shared" si="259"/>
        <v>0</v>
      </c>
      <c r="AV1036" s="87"/>
      <c r="AW1036" s="136">
        <f>ROUND((AX1036/100)*693*Taula1[[#This Row],[Espai reservat Administració  (mesos)]],2)</f>
        <v>0</v>
      </c>
      <c r="AX1036" s="90">
        <f>Taula1[[#This Row],[% Jornada segons contracte
(no posar el símbol %) ]]-Taula1[[#This Row],[% Reducció salari per baix rendiment        (no posar el símbol %)]]</f>
        <v>0</v>
      </c>
      <c r="AY1036" s="131">
        <f>ROUND((AZ1036/100)*22.78356164*Taula1[[#This Row],[Espai reservat Administració (dies)]],2)</f>
        <v>0</v>
      </c>
      <c r="AZ1036" s="81">
        <f>Taula1[[#This Row],[% Jornada segons contracte
(no posar el símbol %) ]]-Taula1[[#This Row],[% Reducció salari per baix rendiment        (no posar el símbol %)]]</f>
        <v>0</v>
      </c>
      <c r="BA1036" s="82">
        <f t="shared" si="260"/>
        <v>0</v>
      </c>
      <c r="BB1036" s="41"/>
      <c r="BC1036" s="131">
        <f>IF(Taula1[[#This Row],[Grup justificat     (fer servir opcions de la llista desplegable)]]=1,AI1036,0)</f>
        <v>0</v>
      </c>
      <c r="BD1036" s="131">
        <f>IF(Taula1[[#This Row],[Grup justificat     (fer servir opcions de la llista desplegable)]]=2,AU1036,0)</f>
        <v>0</v>
      </c>
      <c r="BE1036" s="41"/>
      <c r="BF1036" s="131">
        <f>IF(Taula1[[#This Row],[Espai reservat Administració]]=1,AO1036,0)</f>
        <v>0</v>
      </c>
      <c r="BG1036" s="82">
        <f>IF(Taula1[[#This Row],[Espai reservat Administració]]=2,BA1036,0)</f>
        <v>0</v>
      </c>
      <c r="BH1036" s="41"/>
      <c r="BI1036" s="126">
        <f>IF(Taula1[[#This Row],[Grup justificat     (fer servir opcions de la llista desplegable)]]=1,1,0)</f>
        <v>0</v>
      </c>
      <c r="BJ1036" s="126">
        <f>IF(Taula1[[#This Row],[Espai reservat Administració]]=1,1,0)</f>
        <v>0</v>
      </c>
      <c r="BK1036" s="111"/>
      <c r="BL1036" s="126">
        <f>IF(Taula1[[#This Row],[Grup justificat     (fer servir opcions de la llista desplegable)]]=2,1,0)</f>
        <v>0</v>
      </c>
      <c r="BM1036" s="126">
        <f>IF(Taula1[[#This Row],[Espai reservat Administració]]=2,1,0)</f>
        <v>0</v>
      </c>
      <c r="BN1036" s="73"/>
      <c r="BO1036" s="73"/>
      <c r="BP1036" s="73"/>
      <c r="BQ1036" s="73"/>
      <c r="BR1036" s="73"/>
      <c r="BS1036" s="73"/>
      <c r="BT1036" s="73"/>
      <c r="BU1036" s="73"/>
      <c r="BV1036" s="73"/>
      <c r="BW1036" s="73"/>
      <c r="BX1036" s="73"/>
      <c r="BY1036" s="73"/>
      <c r="BZ1036" s="73"/>
      <c r="CA1036" s="73"/>
      <c r="CB1036" s="73"/>
      <c r="CC1036" s="73"/>
      <c r="CD1036" s="73"/>
      <c r="CE1036" s="73"/>
      <c r="CF1036" s="73"/>
      <c r="CG1036" s="63">
        <f t="shared" si="261"/>
        <v>0</v>
      </c>
      <c r="CH1036" s="63">
        <f t="shared" si="262"/>
        <v>0</v>
      </c>
      <c r="CI1036" s="73"/>
      <c r="CJ1036" s="63">
        <f>IF(Taula1[[#This Row],[Tipus de contracte                                  (fer servir opcions de la llista desplegable)]]="Indefinit",1,0)</f>
        <v>0</v>
      </c>
      <c r="CK1036" s="63">
        <f>IF(Taula1[[#This Row],[Tipus de contracte                                  (fer servir opcions de la llista desplegable)]]="Temporal, igual o superior a 6 mesos",1,0)</f>
        <v>0</v>
      </c>
      <c r="CL1036" s="63">
        <f>IF(Taula1[[#This Row],[Tipus de contracte                                  (fer servir opcions de la llista desplegable)]]="Substitució per IT",1,0)</f>
        <v>0</v>
      </c>
      <c r="CM1036" s="73"/>
      <c r="CN1036" s="63">
        <f>IF(Taula1[[#This Row],[Relació llocs de treball]]&gt;=1,1,0)</f>
        <v>0</v>
      </c>
      <c r="CO1036" s="73"/>
      <c r="CP1036" s="63">
        <f>IF(Taula1[[#This Row],[Identitat de gènere                                                          (fer servir opcions de la llista desplegable)]]="Home",1,0)</f>
        <v>0</v>
      </c>
      <c r="CQ1036" s="63">
        <f>IF(Taula1[[#This Row],[Identitat de gènere                                                          (fer servir opcions de la llista desplegable)]]="Dona",1,0)</f>
        <v>0</v>
      </c>
      <c r="CR1036" s="63">
        <f>IF(Taula1[[#This Row],[Identitat de gènere                                                          (fer servir opcions de la llista desplegable)]]="No binari",1,0)</f>
        <v>0</v>
      </c>
      <c r="CS1036" s="73"/>
      <c r="CT1036" s="63">
        <f t="shared" si="256"/>
        <v>0</v>
      </c>
      <c r="CU1036" s="64">
        <f t="shared" si="263"/>
        <v>0</v>
      </c>
      <c r="CW1036" s="64">
        <f t="shared" si="264"/>
        <v>0</v>
      </c>
      <c r="CX1036" s="64">
        <f t="shared" si="265"/>
        <v>0</v>
      </c>
      <c r="CY1036" s="64">
        <f t="shared" si="266"/>
        <v>0</v>
      </c>
      <c r="CZ1036" s="64">
        <f t="shared" si="267"/>
        <v>0</v>
      </c>
      <c r="DB1036" s="64">
        <f t="shared" si="268"/>
        <v>0</v>
      </c>
      <c r="DC1036" s="64">
        <f t="shared" si="269"/>
        <v>0</v>
      </c>
      <c r="DD1036" s="64">
        <f t="shared" si="270"/>
        <v>0</v>
      </c>
      <c r="DE1036" s="64">
        <f t="shared" si="271"/>
        <v>0</v>
      </c>
    </row>
    <row r="1037" spans="2:109" x14ac:dyDescent="0.3">
      <c r="B1037" s="167"/>
      <c r="C1037" s="186"/>
      <c r="D1037" s="2"/>
      <c r="E1037" s="67"/>
      <c r="F1037" s="5"/>
      <c r="G1037" s="5"/>
      <c r="H1037" s="187"/>
      <c r="I1037" s="111" t="str">
        <f ca="1">IF(Taula1[[#This Row],[Data naixement (format dd/mm/aaaa)]]="","0",DATEDIF(Taula1[[#This Row],[Data naixement (format dd/mm/aaaa)]],TODAY(),"Y"))</f>
        <v>0</v>
      </c>
      <c r="J1037" s="6"/>
      <c r="K1037" s="6"/>
      <c r="L1037" s="6"/>
      <c r="M1037" s="6"/>
      <c r="N1037" s="56"/>
      <c r="O1037" s="56"/>
      <c r="P1037" s="56"/>
      <c r="Q1037" s="6"/>
      <c r="R1037" s="7"/>
      <c r="S1037" s="143">
        <f>Taula1[[#This Row],[Mesos naturals sencers treballats període justificat (01/01/2023 - 31/03/2023)]]</f>
        <v>0</v>
      </c>
      <c r="T1037" s="194">
        <f>Taula1[[#This Row],[Dies treballats període justificat (01/01/2023 - 31/03/2023)              no comptabilitzats com a mes natural sencer]]</f>
        <v>0</v>
      </c>
      <c r="U1037" s="12"/>
      <c r="V1037" s="7"/>
      <c r="W1037" s="188"/>
      <c r="X1037" s="188"/>
      <c r="Y1037" s="188"/>
      <c r="Z1037" s="188"/>
      <c r="AA1037" s="190"/>
      <c r="AB1037" s="143">
        <f>Taula1[[#This Row],[Grup justificat     (fer servir opcions de la llista desplegable)]]</f>
        <v>0</v>
      </c>
      <c r="AC1037" s="182"/>
      <c r="AD1037" s="39"/>
      <c r="AE1037" s="131">
        <f>ROUND((AF1037/100)*756*Taula1[[#This Row],[Mesos naturals sencers treballats període justificat (01/01/2023 - 31/03/2023)]],2)</f>
        <v>0</v>
      </c>
      <c r="AF1037" s="81">
        <f>Taula1[[#This Row],[% Jornada segons contracte
(no posar el símbol %) ]]-Taula1[[#This Row],[% Reducció salari per baix rendiment        (no posar el símbol %)]]</f>
        <v>0</v>
      </c>
      <c r="AG1037" s="131">
        <f>ROUND((AH1037/100)*24.8547945*Taula1[[#This Row],[Dies treballats període justificat (01/01/2023 - 31/03/2023)              no comptabilitzats com a mes natural sencer]],2)</f>
        <v>0</v>
      </c>
      <c r="AH1037" s="79">
        <f>Taula1[[#This Row],[% Jornada segons contracte
(no posar el símbol %) ]]-Taula1[[#This Row],[% Reducció salari per baix rendiment        (no posar el símbol %)]]</f>
        <v>0</v>
      </c>
      <c r="AI1037" s="131">
        <f t="shared" si="257"/>
        <v>0</v>
      </c>
      <c r="AJ1037" s="39"/>
      <c r="AK1037" s="131">
        <f>ROUND((AL1037/100)*756*Taula1[[#This Row],[Espai reservat Administració  (mesos)]],2)</f>
        <v>0</v>
      </c>
      <c r="AL1037" s="81">
        <f>Taula1[[#This Row],[% Jornada segons contracte
(no posar el símbol %) ]]-Taula1[[#This Row],[% Reducció salari per baix rendiment        (no posar el símbol %)]]</f>
        <v>0</v>
      </c>
      <c r="AM1037" s="131">
        <f>ROUND((AN1037/100)*24.8547945*Taula1[[#This Row],[Espai reservat Administració (dies)]],2)</f>
        <v>0</v>
      </c>
      <c r="AN1037" s="79">
        <f>Taula1[[#This Row],[% Jornada segons contracte
(no posar el símbol %) ]]-Taula1[[#This Row],[% Reducció salari per baix rendiment        (no posar el símbol %)]]</f>
        <v>0</v>
      </c>
      <c r="AO1037" s="131">
        <f t="shared" si="258"/>
        <v>0</v>
      </c>
      <c r="AP1037" s="87"/>
      <c r="AQ1037" s="137">
        <f>ROUND((AR1037/100)*693*Taula1[[#This Row],[Mesos naturals sencers treballats període justificat (01/01/2023 - 31/03/2023)]],2)</f>
        <v>0</v>
      </c>
      <c r="AR1037" s="90">
        <f>Taula1[[#This Row],[% Jornada segons contracte
(no posar el símbol %) ]]-Taula1[[#This Row],[% Reducció salari per baix rendiment        (no posar el símbol %)]]</f>
        <v>0</v>
      </c>
      <c r="AS1037" s="137">
        <f>ROUND((AT1037/100)*22.78356164*Taula1[[#This Row],[Dies treballats període justificat (01/01/2023 - 31/03/2023)              no comptabilitzats com a mes natural sencer]],2)</f>
        <v>0</v>
      </c>
      <c r="AT1037" s="90">
        <f>Taula1[[#This Row],[% Jornada segons contracte
(no posar el símbol %) ]]-Taula1[[#This Row],[% Reducció salari per baix rendiment        (no posar el símbol %)]]</f>
        <v>0</v>
      </c>
      <c r="AU1037" s="137">
        <f t="shared" si="259"/>
        <v>0</v>
      </c>
      <c r="AV1037" s="87"/>
      <c r="AW1037" s="136">
        <f>ROUND((AX1037/100)*693*Taula1[[#This Row],[Espai reservat Administració  (mesos)]],2)</f>
        <v>0</v>
      </c>
      <c r="AX1037" s="90">
        <f>Taula1[[#This Row],[% Jornada segons contracte
(no posar el símbol %) ]]-Taula1[[#This Row],[% Reducció salari per baix rendiment        (no posar el símbol %)]]</f>
        <v>0</v>
      </c>
      <c r="AY1037" s="131">
        <f>ROUND((AZ1037/100)*22.78356164*Taula1[[#This Row],[Espai reservat Administració (dies)]],2)</f>
        <v>0</v>
      </c>
      <c r="AZ1037" s="81">
        <f>Taula1[[#This Row],[% Jornada segons contracte
(no posar el símbol %) ]]-Taula1[[#This Row],[% Reducció salari per baix rendiment        (no posar el símbol %)]]</f>
        <v>0</v>
      </c>
      <c r="BA1037" s="82">
        <f t="shared" si="260"/>
        <v>0</v>
      </c>
      <c r="BB1037" s="41"/>
      <c r="BC1037" s="131">
        <f>IF(Taula1[[#This Row],[Grup justificat     (fer servir opcions de la llista desplegable)]]=1,AI1037,0)</f>
        <v>0</v>
      </c>
      <c r="BD1037" s="131">
        <f>IF(Taula1[[#This Row],[Grup justificat     (fer servir opcions de la llista desplegable)]]=2,AU1037,0)</f>
        <v>0</v>
      </c>
      <c r="BE1037" s="41"/>
      <c r="BF1037" s="131">
        <f>IF(Taula1[[#This Row],[Espai reservat Administració]]=1,AO1037,0)</f>
        <v>0</v>
      </c>
      <c r="BG1037" s="82">
        <f>IF(Taula1[[#This Row],[Espai reservat Administració]]=2,BA1037,0)</f>
        <v>0</v>
      </c>
      <c r="BH1037" s="41"/>
      <c r="BI1037" s="126">
        <f>IF(Taula1[[#This Row],[Grup justificat     (fer servir opcions de la llista desplegable)]]=1,1,0)</f>
        <v>0</v>
      </c>
      <c r="BJ1037" s="126">
        <f>IF(Taula1[[#This Row],[Espai reservat Administració]]=1,1,0)</f>
        <v>0</v>
      </c>
      <c r="BK1037" s="111"/>
      <c r="BL1037" s="126">
        <f>IF(Taula1[[#This Row],[Grup justificat     (fer servir opcions de la llista desplegable)]]=2,1,0)</f>
        <v>0</v>
      </c>
      <c r="BM1037" s="126">
        <f>IF(Taula1[[#This Row],[Espai reservat Administració]]=2,1,0)</f>
        <v>0</v>
      </c>
      <c r="BN1037" s="73"/>
      <c r="BO1037" s="73"/>
      <c r="BP1037" s="73"/>
      <c r="BQ1037" s="73"/>
      <c r="BR1037" s="73"/>
      <c r="BS1037" s="73"/>
      <c r="BT1037" s="73"/>
      <c r="BU1037" s="73"/>
      <c r="BV1037" s="73"/>
      <c r="BW1037" s="73"/>
      <c r="BX1037" s="73"/>
      <c r="BY1037" s="73"/>
      <c r="BZ1037" s="73"/>
      <c r="CA1037" s="73"/>
      <c r="CB1037" s="73"/>
      <c r="CC1037" s="73"/>
      <c r="CD1037" s="73"/>
      <c r="CE1037" s="73"/>
      <c r="CF1037" s="73"/>
      <c r="CG1037" s="63">
        <f t="shared" si="261"/>
        <v>0</v>
      </c>
      <c r="CH1037" s="63">
        <f t="shared" si="262"/>
        <v>0</v>
      </c>
      <c r="CI1037" s="73"/>
      <c r="CJ1037" s="63">
        <f>IF(Taula1[[#This Row],[Tipus de contracte                                  (fer servir opcions de la llista desplegable)]]="Indefinit",1,0)</f>
        <v>0</v>
      </c>
      <c r="CK1037" s="63">
        <f>IF(Taula1[[#This Row],[Tipus de contracte                                  (fer servir opcions de la llista desplegable)]]="Temporal, igual o superior a 6 mesos",1,0)</f>
        <v>0</v>
      </c>
      <c r="CL1037" s="63">
        <f>IF(Taula1[[#This Row],[Tipus de contracte                                  (fer servir opcions de la llista desplegable)]]="Substitució per IT",1,0)</f>
        <v>0</v>
      </c>
      <c r="CM1037" s="73"/>
      <c r="CN1037" s="63">
        <f>IF(Taula1[[#This Row],[Relació llocs de treball]]&gt;=1,1,0)</f>
        <v>0</v>
      </c>
      <c r="CO1037" s="73"/>
      <c r="CP1037" s="63">
        <f>IF(Taula1[[#This Row],[Identitat de gènere                                                          (fer servir opcions de la llista desplegable)]]="Home",1,0)</f>
        <v>0</v>
      </c>
      <c r="CQ1037" s="63">
        <f>IF(Taula1[[#This Row],[Identitat de gènere                                                          (fer servir opcions de la llista desplegable)]]="Dona",1,0)</f>
        <v>0</v>
      </c>
      <c r="CR1037" s="63">
        <f>IF(Taula1[[#This Row],[Identitat de gènere                                                          (fer servir opcions de la llista desplegable)]]="No binari",1,0)</f>
        <v>0</v>
      </c>
      <c r="CS1037" s="73"/>
      <c r="CT1037" s="63">
        <f t="shared" si="256"/>
        <v>0</v>
      </c>
      <c r="CU1037" s="64">
        <f t="shared" si="263"/>
        <v>0</v>
      </c>
      <c r="CW1037" s="64">
        <f t="shared" si="264"/>
        <v>0</v>
      </c>
      <c r="CX1037" s="64">
        <f t="shared" si="265"/>
        <v>0</v>
      </c>
      <c r="CY1037" s="64">
        <f t="shared" si="266"/>
        <v>0</v>
      </c>
      <c r="CZ1037" s="64">
        <f t="shared" si="267"/>
        <v>0</v>
      </c>
      <c r="DB1037" s="64">
        <f t="shared" si="268"/>
        <v>0</v>
      </c>
      <c r="DC1037" s="64">
        <f t="shared" si="269"/>
        <v>0</v>
      </c>
      <c r="DD1037" s="64">
        <f t="shared" si="270"/>
        <v>0</v>
      </c>
      <c r="DE1037" s="64">
        <f t="shared" si="271"/>
        <v>0</v>
      </c>
    </row>
    <row r="1038" spans="2:109" x14ac:dyDescent="0.3">
      <c r="B1038" s="167"/>
      <c r="C1038" s="186"/>
      <c r="D1038" s="2"/>
      <c r="E1038" s="67"/>
      <c r="F1038" s="5"/>
      <c r="G1038" s="5"/>
      <c r="H1038" s="187"/>
      <c r="I1038" s="111" t="str">
        <f ca="1">IF(Taula1[[#This Row],[Data naixement (format dd/mm/aaaa)]]="","0",DATEDIF(Taula1[[#This Row],[Data naixement (format dd/mm/aaaa)]],TODAY(),"Y"))</f>
        <v>0</v>
      </c>
      <c r="J1038" s="6"/>
      <c r="K1038" s="6"/>
      <c r="L1038" s="6"/>
      <c r="M1038" s="6"/>
      <c r="N1038" s="56"/>
      <c r="O1038" s="56"/>
      <c r="P1038" s="56"/>
      <c r="Q1038" s="6"/>
      <c r="R1038" s="7"/>
      <c r="S1038" s="143">
        <f>Taula1[[#This Row],[Mesos naturals sencers treballats període justificat (01/01/2023 - 31/03/2023)]]</f>
        <v>0</v>
      </c>
      <c r="T1038" s="194">
        <f>Taula1[[#This Row],[Dies treballats període justificat (01/01/2023 - 31/03/2023)              no comptabilitzats com a mes natural sencer]]</f>
        <v>0</v>
      </c>
      <c r="U1038" s="12"/>
      <c r="V1038" s="7"/>
      <c r="W1038" s="188"/>
      <c r="X1038" s="188"/>
      <c r="Y1038" s="188"/>
      <c r="Z1038" s="188"/>
      <c r="AA1038" s="190"/>
      <c r="AB1038" s="143">
        <f>Taula1[[#This Row],[Grup justificat     (fer servir opcions de la llista desplegable)]]</f>
        <v>0</v>
      </c>
      <c r="AC1038" s="182"/>
      <c r="AD1038" s="39"/>
      <c r="AE1038" s="131">
        <f>ROUND((AF1038/100)*756*Taula1[[#This Row],[Mesos naturals sencers treballats període justificat (01/01/2023 - 31/03/2023)]],2)</f>
        <v>0</v>
      </c>
      <c r="AF1038" s="81">
        <f>Taula1[[#This Row],[% Jornada segons contracte
(no posar el símbol %) ]]-Taula1[[#This Row],[% Reducció salari per baix rendiment        (no posar el símbol %)]]</f>
        <v>0</v>
      </c>
      <c r="AG1038" s="131">
        <f>ROUND((AH1038/100)*24.8547945*Taula1[[#This Row],[Dies treballats període justificat (01/01/2023 - 31/03/2023)              no comptabilitzats com a mes natural sencer]],2)</f>
        <v>0</v>
      </c>
      <c r="AH1038" s="79">
        <f>Taula1[[#This Row],[% Jornada segons contracte
(no posar el símbol %) ]]-Taula1[[#This Row],[% Reducció salari per baix rendiment        (no posar el símbol %)]]</f>
        <v>0</v>
      </c>
      <c r="AI1038" s="131">
        <f t="shared" si="257"/>
        <v>0</v>
      </c>
      <c r="AJ1038" s="39"/>
      <c r="AK1038" s="131">
        <f>ROUND((AL1038/100)*756*Taula1[[#This Row],[Espai reservat Administració  (mesos)]],2)</f>
        <v>0</v>
      </c>
      <c r="AL1038" s="81">
        <f>Taula1[[#This Row],[% Jornada segons contracte
(no posar el símbol %) ]]-Taula1[[#This Row],[% Reducció salari per baix rendiment        (no posar el símbol %)]]</f>
        <v>0</v>
      </c>
      <c r="AM1038" s="131">
        <f>ROUND((AN1038/100)*24.8547945*Taula1[[#This Row],[Espai reservat Administració (dies)]],2)</f>
        <v>0</v>
      </c>
      <c r="AN1038" s="79">
        <f>Taula1[[#This Row],[% Jornada segons contracte
(no posar el símbol %) ]]-Taula1[[#This Row],[% Reducció salari per baix rendiment        (no posar el símbol %)]]</f>
        <v>0</v>
      </c>
      <c r="AO1038" s="131">
        <f t="shared" si="258"/>
        <v>0</v>
      </c>
      <c r="AP1038" s="87"/>
      <c r="AQ1038" s="137">
        <f>ROUND((AR1038/100)*693*Taula1[[#This Row],[Mesos naturals sencers treballats període justificat (01/01/2023 - 31/03/2023)]],2)</f>
        <v>0</v>
      </c>
      <c r="AR1038" s="90">
        <f>Taula1[[#This Row],[% Jornada segons contracte
(no posar el símbol %) ]]-Taula1[[#This Row],[% Reducció salari per baix rendiment        (no posar el símbol %)]]</f>
        <v>0</v>
      </c>
      <c r="AS1038" s="137">
        <f>ROUND((AT1038/100)*22.78356164*Taula1[[#This Row],[Dies treballats període justificat (01/01/2023 - 31/03/2023)              no comptabilitzats com a mes natural sencer]],2)</f>
        <v>0</v>
      </c>
      <c r="AT1038" s="90">
        <f>Taula1[[#This Row],[% Jornada segons contracte
(no posar el símbol %) ]]-Taula1[[#This Row],[% Reducció salari per baix rendiment        (no posar el símbol %)]]</f>
        <v>0</v>
      </c>
      <c r="AU1038" s="137">
        <f t="shared" si="259"/>
        <v>0</v>
      </c>
      <c r="AV1038" s="87"/>
      <c r="AW1038" s="136">
        <f>ROUND((AX1038/100)*693*Taula1[[#This Row],[Espai reservat Administració  (mesos)]],2)</f>
        <v>0</v>
      </c>
      <c r="AX1038" s="90">
        <f>Taula1[[#This Row],[% Jornada segons contracte
(no posar el símbol %) ]]-Taula1[[#This Row],[% Reducció salari per baix rendiment        (no posar el símbol %)]]</f>
        <v>0</v>
      </c>
      <c r="AY1038" s="131">
        <f>ROUND((AZ1038/100)*22.78356164*Taula1[[#This Row],[Espai reservat Administració (dies)]],2)</f>
        <v>0</v>
      </c>
      <c r="AZ1038" s="81">
        <f>Taula1[[#This Row],[% Jornada segons contracte
(no posar el símbol %) ]]-Taula1[[#This Row],[% Reducció salari per baix rendiment        (no posar el símbol %)]]</f>
        <v>0</v>
      </c>
      <c r="BA1038" s="82">
        <f t="shared" si="260"/>
        <v>0</v>
      </c>
      <c r="BB1038" s="41"/>
      <c r="BC1038" s="131">
        <f>IF(Taula1[[#This Row],[Grup justificat     (fer servir opcions de la llista desplegable)]]=1,AI1038,0)</f>
        <v>0</v>
      </c>
      <c r="BD1038" s="131">
        <f>IF(Taula1[[#This Row],[Grup justificat     (fer servir opcions de la llista desplegable)]]=2,AU1038,0)</f>
        <v>0</v>
      </c>
      <c r="BE1038" s="41"/>
      <c r="BF1038" s="131">
        <f>IF(Taula1[[#This Row],[Espai reservat Administració]]=1,AO1038,0)</f>
        <v>0</v>
      </c>
      <c r="BG1038" s="82">
        <f>IF(Taula1[[#This Row],[Espai reservat Administració]]=2,BA1038,0)</f>
        <v>0</v>
      </c>
      <c r="BH1038" s="41"/>
      <c r="BI1038" s="126">
        <f>IF(Taula1[[#This Row],[Grup justificat     (fer servir opcions de la llista desplegable)]]=1,1,0)</f>
        <v>0</v>
      </c>
      <c r="BJ1038" s="126">
        <f>IF(Taula1[[#This Row],[Espai reservat Administració]]=1,1,0)</f>
        <v>0</v>
      </c>
      <c r="BK1038" s="111"/>
      <c r="BL1038" s="126">
        <f>IF(Taula1[[#This Row],[Grup justificat     (fer servir opcions de la llista desplegable)]]=2,1,0)</f>
        <v>0</v>
      </c>
      <c r="BM1038" s="126">
        <f>IF(Taula1[[#This Row],[Espai reservat Administració]]=2,1,0)</f>
        <v>0</v>
      </c>
      <c r="BN1038" s="73"/>
      <c r="BO1038" s="73"/>
      <c r="BP1038" s="73"/>
      <c r="BQ1038" s="73"/>
      <c r="BR1038" s="73"/>
      <c r="BS1038" s="73"/>
      <c r="BT1038" s="73"/>
      <c r="BU1038" s="73"/>
      <c r="BV1038" s="73"/>
      <c r="BW1038" s="73"/>
      <c r="BX1038" s="73"/>
      <c r="BY1038" s="73"/>
      <c r="BZ1038" s="73"/>
      <c r="CA1038" s="73"/>
      <c r="CB1038" s="73"/>
      <c r="CC1038" s="73"/>
      <c r="CD1038" s="73"/>
      <c r="CE1038" s="73"/>
      <c r="CF1038" s="73"/>
      <c r="CG1038" s="63">
        <f t="shared" si="261"/>
        <v>0</v>
      </c>
      <c r="CH1038" s="63">
        <f t="shared" si="262"/>
        <v>0</v>
      </c>
      <c r="CI1038" s="73"/>
      <c r="CJ1038" s="63">
        <f>IF(Taula1[[#This Row],[Tipus de contracte                                  (fer servir opcions de la llista desplegable)]]="Indefinit",1,0)</f>
        <v>0</v>
      </c>
      <c r="CK1038" s="63">
        <f>IF(Taula1[[#This Row],[Tipus de contracte                                  (fer servir opcions de la llista desplegable)]]="Temporal, igual o superior a 6 mesos",1,0)</f>
        <v>0</v>
      </c>
      <c r="CL1038" s="63">
        <f>IF(Taula1[[#This Row],[Tipus de contracte                                  (fer servir opcions de la llista desplegable)]]="Substitució per IT",1,0)</f>
        <v>0</v>
      </c>
      <c r="CM1038" s="73"/>
      <c r="CN1038" s="63">
        <f>IF(Taula1[[#This Row],[Relació llocs de treball]]&gt;=1,1,0)</f>
        <v>0</v>
      </c>
      <c r="CO1038" s="73"/>
      <c r="CP1038" s="63">
        <f>IF(Taula1[[#This Row],[Identitat de gènere                                                          (fer servir opcions de la llista desplegable)]]="Home",1,0)</f>
        <v>0</v>
      </c>
      <c r="CQ1038" s="63">
        <f>IF(Taula1[[#This Row],[Identitat de gènere                                                          (fer servir opcions de la llista desplegable)]]="Dona",1,0)</f>
        <v>0</v>
      </c>
      <c r="CR1038" s="63">
        <f>IF(Taula1[[#This Row],[Identitat de gènere                                                          (fer servir opcions de la llista desplegable)]]="No binari",1,0)</f>
        <v>0</v>
      </c>
      <c r="CS1038" s="73"/>
      <c r="CT1038" s="63">
        <f t="shared" si="256"/>
        <v>0</v>
      </c>
      <c r="CU1038" s="64">
        <f t="shared" si="263"/>
        <v>0</v>
      </c>
      <c r="CW1038" s="64">
        <f t="shared" si="264"/>
        <v>0</v>
      </c>
      <c r="CX1038" s="64">
        <f t="shared" si="265"/>
        <v>0</v>
      </c>
      <c r="CY1038" s="64">
        <f t="shared" si="266"/>
        <v>0</v>
      </c>
      <c r="CZ1038" s="64">
        <f t="shared" si="267"/>
        <v>0</v>
      </c>
      <c r="DB1038" s="64">
        <f t="shared" si="268"/>
        <v>0</v>
      </c>
      <c r="DC1038" s="64">
        <f t="shared" si="269"/>
        <v>0</v>
      </c>
      <c r="DD1038" s="64">
        <f t="shared" si="270"/>
        <v>0</v>
      </c>
      <c r="DE1038" s="64">
        <f t="shared" si="271"/>
        <v>0</v>
      </c>
    </row>
    <row r="1039" spans="2:109" x14ac:dyDescent="0.3">
      <c r="B1039" s="167"/>
      <c r="C1039" s="186"/>
      <c r="D1039" s="2"/>
      <c r="E1039" s="67"/>
      <c r="F1039" s="5"/>
      <c r="G1039" s="5"/>
      <c r="H1039" s="187"/>
      <c r="I1039" s="111" t="str">
        <f ca="1">IF(Taula1[[#This Row],[Data naixement (format dd/mm/aaaa)]]="","0",DATEDIF(Taula1[[#This Row],[Data naixement (format dd/mm/aaaa)]],TODAY(),"Y"))</f>
        <v>0</v>
      </c>
      <c r="J1039" s="6"/>
      <c r="K1039" s="6"/>
      <c r="L1039" s="6"/>
      <c r="M1039" s="6"/>
      <c r="N1039" s="56"/>
      <c r="O1039" s="56"/>
      <c r="P1039" s="56"/>
      <c r="Q1039" s="6"/>
      <c r="R1039" s="7"/>
      <c r="S1039" s="143">
        <f>Taula1[[#This Row],[Mesos naturals sencers treballats període justificat (01/01/2023 - 31/03/2023)]]</f>
        <v>0</v>
      </c>
      <c r="T1039" s="194">
        <f>Taula1[[#This Row],[Dies treballats període justificat (01/01/2023 - 31/03/2023)              no comptabilitzats com a mes natural sencer]]</f>
        <v>0</v>
      </c>
      <c r="U1039" s="12"/>
      <c r="V1039" s="7"/>
      <c r="W1039" s="188"/>
      <c r="X1039" s="188"/>
      <c r="Y1039" s="188"/>
      <c r="Z1039" s="188"/>
      <c r="AA1039" s="190"/>
      <c r="AB1039" s="143">
        <f>Taula1[[#This Row],[Grup justificat     (fer servir opcions de la llista desplegable)]]</f>
        <v>0</v>
      </c>
      <c r="AC1039" s="182"/>
      <c r="AD1039" s="39"/>
      <c r="AE1039" s="131">
        <f>ROUND((AF1039/100)*756*Taula1[[#This Row],[Mesos naturals sencers treballats període justificat (01/01/2023 - 31/03/2023)]],2)</f>
        <v>0</v>
      </c>
      <c r="AF1039" s="81">
        <f>Taula1[[#This Row],[% Jornada segons contracte
(no posar el símbol %) ]]-Taula1[[#This Row],[% Reducció salari per baix rendiment        (no posar el símbol %)]]</f>
        <v>0</v>
      </c>
      <c r="AG1039" s="131">
        <f>ROUND((AH1039/100)*24.8547945*Taula1[[#This Row],[Dies treballats període justificat (01/01/2023 - 31/03/2023)              no comptabilitzats com a mes natural sencer]],2)</f>
        <v>0</v>
      </c>
      <c r="AH1039" s="79">
        <f>Taula1[[#This Row],[% Jornada segons contracte
(no posar el símbol %) ]]-Taula1[[#This Row],[% Reducció salari per baix rendiment        (no posar el símbol %)]]</f>
        <v>0</v>
      </c>
      <c r="AI1039" s="131">
        <f t="shared" si="257"/>
        <v>0</v>
      </c>
      <c r="AJ1039" s="39"/>
      <c r="AK1039" s="131">
        <f>ROUND((AL1039/100)*756*Taula1[[#This Row],[Espai reservat Administració  (mesos)]],2)</f>
        <v>0</v>
      </c>
      <c r="AL1039" s="81">
        <f>Taula1[[#This Row],[% Jornada segons contracte
(no posar el símbol %) ]]-Taula1[[#This Row],[% Reducció salari per baix rendiment        (no posar el símbol %)]]</f>
        <v>0</v>
      </c>
      <c r="AM1039" s="131">
        <f>ROUND((AN1039/100)*24.8547945*Taula1[[#This Row],[Espai reservat Administració (dies)]],2)</f>
        <v>0</v>
      </c>
      <c r="AN1039" s="79">
        <f>Taula1[[#This Row],[% Jornada segons contracte
(no posar el símbol %) ]]-Taula1[[#This Row],[% Reducció salari per baix rendiment        (no posar el símbol %)]]</f>
        <v>0</v>
      </c>
      <c r="AO1039" s="131">
        <f t="shared" si="258"/>
        <v>0</v>
      </c>
      <c r="AP1039" s="87"/>
      <c r="AQ1039" s="137">
        <f>ROUND((AR1039/100)*693*Taula1[[#This Row],[Mesos naturals sencers treballats període justificat (01/01/2023 - 31/03/2023)]],2)</f>
        <v>0</v>
      </c>
      <c r="AR1039" s="90">
        <f>Taula1[[#This Row],[% Jornada segons contracte
(no posar el símbol %) ]]-Taula1[[#This Row],[% Reducció salari per baix rendiment        (no posar el símbol %)]]</f>
        <v>0</v>
      </c>
      <c r="AS1039" s="137">
        <f>ROUND((AT1039/100)*22.78356164*Taula1[[#This Row],[Dies treballats període justificat (01/01/2023 - 31/03/2023)              no comptabilitzats com a mes natural sencer]],2)</f>
        <v>0</v>
      </c>
      <c r="AT1039" s="90">
        <f>Taula1[[#This Row],[% Jornada segons contracte
(no posar el símbol %) ]]-Taula1[[#This Row],[% Reducció salari per baix rendiment        (no posar el símbol %)]]</f>
        <v>0</v>
      </c>
      <c r="AU1039" s="137">
        <f t="shared" si="259"/>
        <v>0</v>
      </c>
      <c r="AV1039" s="87"/>
      <c r="AW1039" s="136">
        <f>ROUND((AX1039/100)*693*Taula1[[#This Row],[Espai reservat Administració  (mesos)]],2)</f>
        <v>0</v>
      </c>
      <c r="AX1039" s="90">
        <f>Taula1[[#This Row],[% Jornada segons contracte
(no posar el símbol %) ]]-Taula1[[#This Row],[% Reducció salari per baix rendiment        (no posar el símbol %)]]</f>
        <v>0</v>
      </c>
      <c r="AY1039" s="131">
        <f>ROUND((AZ1039/100)*22.78356164*Taula1[[#This Row],[Espai reservat Administració (dies)]],2)</f>
        <v>0</v>
      </c>
      <c r="AZ1039" s="81">
        <f>Taula1[[#This Row],[% Jornada segons contracte
(no posar el símbol %) ]]-Taula1[[#This Row],[% Reducció salari per baix rendiment        (no posar el símbol %)]]</f>
        <v>0</v>
      </c>
      <c r="BA1039" s="82">
        <f t="shared" si="260"/>
        <v>0</v>
      </c>
      <c r="BB1039" s="41"/>
      <c r="BC1039" s="131">
        <f>IF(Taula1[[#This Row],[Grup justificat     (fer servir opcions de la llista desplegable)]]=1,AI1039,0)</f>
        <v>0</v>
      </c>
      <c r="BD1039" s="131">
        <f>IF(Taula1[[#This Row],[Grup justificat     (fer servir opcions de la llista desplegable)]]=2,AU1039,0)</f>
        <v>0</v>
      </c>
      <c r="BE1039" s="41"/>
      <c r="BF1039" s="131">
        <f>IF(Taula1[[#This Row],[Espai reservat Administració]]=1,AO1039,0)</f>
        <v>0</v>
      </c>
      <c r="BG1039" s="82">
        <f>IF(Taula1[[#This Row],[Espai reservat Administració]]=2,BA1039,0)</f>
        <v>0</v>
      </c>
      <c r="BH1039" s="41"/>
      <c r="BI1039" s="126">
        <f>IF(Taula1[[#This Row],[Grup justificat     (fer servir opcions de la llista desplegable)]]=1,1,0)</f>
        <v>0</v>
      </c>
      <c r="BJ1039" s="126">
        <f>IF(Taula1[[#This Row],[Espai reservat Administració]]=1,1,0)</f>
        <v>0</v>
      </c>
      <c r="BK1039" s="111"/>
      <c r="BL1039" s="126">
        <f>IF(Taula1[[#This Row],[Grup justificat     (fer servir opcions de la llista desplegable)]]=2,1,0)</f>
        <v>0</v>
      </c>
      <c r="BM1039" s="126">
        <f>IF(Taula1[[#This Row],[Espai reservat Administració]]=2,1,0)</f>
        <v>0</v>
      </c>
      <c r="BN1039" s="73"/>
      <c r="BO1039" s="73"/>
      <c r="BP1039" s="73"/>
      <c r="BQ1039" s="73"/>
      <c r="BR1039" s="73"/>
      <c r="BS1039" s="73"/>
      <c r="BT1039" s="73"/>
      <c r="BU1039" s="73"/>
      <c r="BV1039" s="73"/>
      <c r="BW1039" s="73"/>
      <c r="BX1039" s="73"/>
      <c r="BY1039" s="73"/>
      <c r="BZ1039" s="73"/>
      <c r="CA1039" s="73"/>
      <c r="CB1039" s="73"/>
      <c r="CC1039" s="73"/>
      <c r="CD1039" s="73"/>
      <c r="CE1039" s="73"/>
      <c r="CF1039" s="73"/>
      <c r="CG1039" s="63">
        <f t="shared" si="261"/>
        <v>0</v>
      </c>
      <c r="CH1039" s="63">
        <f t="shared" si="262"/>
        <v>0</v>
      </c>
      <c r="CI1039" s="73"/>
      <c r="CJ1039" s="63">
        <f>IF(Taula1[[#This Row],[Tipus de contracte                                  (fer servir opcions de la llista desplegable)]]="Indefinit",1,0)</f>
        <v>0</v>
      </c>
      <c r="CK1039" s="63">
        <f>IF(Taula1[[#This Row],[Tipus de contracte                                  (fer servir opcions de la llista desplegable)]]="Temporal, igual o superior a 6 mesos",1,0)</f>
        <v>0</v>
      </c>
      <c r="CL1039" s="63">
        <f>IF(Taula1[[#This Row],[Tipus de contracte                                  (fer servir opcions de la llista desplegable)]]="Substitució per IT",1,0)</f>
        <v>0</v>
      </c>
      <c r="CM1039" s="73"/>
      <c r="CN1039" s="63">
        <f>IF(Taula1[[#This Row],[Relació llocs de treball]]&gt;=1,1,0)</f>
        <v>0</v>
      </c>
      <c r="CO1039" s="73"/>
      <c r="CP1039" s="63">
        <f>IF(Taula1[[#This Row],[Identitat de gènere                                                          (fer servir opcions de la llista desplegable)]]="Home",1,0)</f>
        <v>0</v>
      </c>
      <c r="CQ1039" s="63">
        <f>IF(Taula1[[#This Row],[Identitat de gènere                                                          (fer servir opcions de la llista desplegable)]]="Dona",1,0)</f>
        <v>0</v>
      </c>
      <c r="CR1039" s="63">
        <f>IF(Taula1[[#This Row],[Identitat de gènere                                                          (fer servir opcions de la llista desplegable)]]="No binari",1,0)</f>
        <v>0</v>
      </c>
      <c r="CS1039" s="73"/>
      <c r="CT1039" s="63">
        <f t="shared" si="256"/>
        <v>0</v>
      </c>
      <c r="CU1039" s="64">
        <f t="shared" si="263"/>
        <v>0</v>
      </c>
      <c r="CW1039" s="64">
        <f t="shared" si="264"/>
        <v>0</v>
      </c>
      <c r="CX1039" s="64">
        <f t="shared" si="265"/>
        <v>0</v>
      </c>
      <c r="CY1039" s="64">
        <f t="shared" si="266"/>
        <v>0</v>
      </c>
      <c r="CZ1039" s="64">
        <f t="shared" si="267"/>
        <v>0</v>
      </c>
      <c r="DB1039" s="64">
        <f t="shared" si="268"/>
        <v>0</v>
      </c>
      <c r="DC1039" s="64">
        <f t="shared" si="269"/>
        <v>0</v>
      </c>
      <c r="DD1039" s="64">
        <f t="shared" si="270"/>
        <v>0</v>
      </c>
      <c r="DE1039" s="64">
        <f t="shared" si="271"/>
        <v>0</v>
      </c>
    </row>
    <row r="1040" spans="2:109" x14ac:dyDescent="0.3">
      <c r="B1040" s="167"/>
      <c r="C1040" s="186"/>
      <c r="D1040" s="2"/>
      <c r="E1040" s="67"/>
      <c r="F1040" s="5"/>
      <c r="G1040" s="5"/>
      <c r="H1040" s="187"/>
      <c r="I1040" s="111" t="str">
        <f ca="1">IF(Taula1[[#This Row],[Data naixement (format dd/mm/aaaa)]]="","0",DATEDIF(Taula1[[#This Row],[Data naixement (format dd/mm/aaaa)]],TODAY(),"Y"))</f>
        <v>0</v>
      </c>
      <c r="J1040" s="6"/>
      <c r="K1040" s="6"/>
      <c r="L1040" s="6"/>
      <c r="M1040" s="6"/>
      <c r="N1040" s="56"/>
      <c r="O1040" s="56"/>
      <c r="P1040" s="56"/>
      <c r="Q1040" s="6"/>
      <c r="R1040" s="7"/>
      <c r="S1040" s="143">
        <f>Taula1[[#This Row],[Mesos naturals sencers treballats període justificat (01/01/2023 - 31/03/2023)]]</f>
        <v>0</v>
      </c>
      <c r="T1040" s="194">
        <f>Taula1[[#This Row],[Dies treballats període justificat (01/01/2023 - 31/03/2023)              no comptabilitzats com a mes natural sencer]]</f>
        <v>0</v>
      </c>
      <c r="U1040" s="12"/>
      <c r="V1040" s="7"/>
      <c r="W1040" s="188"/>
      <c r="X1040" s="188"/>
      <c r="Y1040" s="188"/>
      <c r="Z1040" s="188"/>
      <c r="AA1040" s="190"/>
      <c r="AB1040" s="143">
        <f>Taula1[[#This Row],[Grup justificat     (fer servir opcions de la llista desplegable)]]</f>
        <v>0</v>
      </c>
      <c r="AC1040" s="182"/>
      <c r="AD1040" s="39"/>
      <c r="AE1040" s="131">
        <f>ROUND((AF1040/100)*756*Taula1[[#This Row],[Mesos naturals sencers treballats període justificat (01/01/2023 - 31/03/2023)]],2)</f>
        <v>0</v>
      </c>
      <c r="AF1040" s="81">
        <f>Taula1[[#This Row],[% Jornada segons contracte
(no posar el símbol %) ]]-Taula1[[#This Row],[% Reducció salari per baix rendiment        (no posar el símbol %)]]</f>
        <v>0</v>
      </c>
      <c r="AG1040" s="131">
        <f>ROUND((AH1040/100)*24.8547945*Taula1[[#This Row],[Dies treballats període justificat (01/01/2023 - 31/03/2023)              no comptabilitzats com a mes natural sencer]],2)</f>
        <v>0</v>
      </c>
      <c r="AH1040" s="79">
        <f>Taula1[[#This Row],[% Jornada segons contracte
(no posar el símbol %) ]]-Taula1[[#This Row],[% Reducció salari per baix rendiment        (no posar el símbol %)]]</f>
        <v>0</v>
      </c>
      <c r="AI1040" s="131">
        <f t="shared" si="257"/>
        <v>0</v>
      </c>
      <c r="AJ1040" s="39"/>
      <c r="AK1040" s="131">
        <f>ROUND((AL1040/100)*756*Taula1[[#This Row],[Espai reservat Administració  (mesos)]],2)</f>
        <v>0</v>
      </c>
      <c r="AL1040" s="81">
        <f>Taula1[[#This Row],[% Jornada segons contracte
(no posar el símbol %) ]]-Taula1[[#This Row],[% Reducció salari per baix rendiment        (no posar el símbol %)]]</f>
        <v>0</v>
      </c>
      <c r="AM1040" s="131">
        <f>ROUND((AN1040/100)*24.8547945*Taula1[[#This Row],[Espai reservat Administració (dies)]],2)</f>
        <v>0</v>
      </c>
      <c r="AN1040" s="79">
        <f>Taula1[[#This Row],[% Jornada segons contracte
(no posar el símbol %) ]]-Taula1[[#This Row],[% Reducció salari per baix rendiment        (no posar el símbol %)]]</f>
        <v>0</v>
      </c>
      <c r="AO1040" s="131">
        <f t="shared" si="258"/>
        <v>0</v>
      </c>
      <c r="AP1040" s="87"/>
      <c r="AQ1040" s="137">
        <f>ROUND((AR1040/100)*693*Taula1[[#This Row],[Mesos naturals sencers treballats període justificat (01/01/2023 - 31/03/2023)]],2)</f>
        <v>0</v>
      </c>
      <c r="AR1040" s="90">
        <f>Taula1[[#This Row],[% Jornada segons contracte
(no posar el símbol %) ]]-Taula1[[#This Row],[% Reducció salari per baix rendiment        (no posar el símbol %)]]</f>
        <v>0</v>
      </c>
      <c r="AS1040" s="137">
        <f>ROUND((AT1040/100)*22.78356164*Taula1[[#This Row],[Dies treballats període justificat (01/01/2023 - 31/03/2023)              no comptabilitzats com a mes natural sencer]],2)</f>
        <v>0</v>
      </c>
      <c r="AT1040" s="90">
        <f>Taula1[[#This Row],[% Jornada segons contracte
(no posar el símbol %) ]]-Taula1[[#This Row],[% Reducció salari per baix rendiment        (no posar el símbol %)]]</f>
        <v>0</v>
      </c>
      <c r="AU1040" s="137">
        <f t="shared" si="259"/>
        <v>0</v>
      </c>
      <c r="AV1040" s="87"/>
      <c r="AW1040" s="136">
        <f>ROUND((AX1040/100)*693*Taula1[[#This Row],[Espai reservat Administració  (mesos)]],2)</f>
        <v>0</v>
      </c>
      <c r="AX1040" s="90">
        <f>Taula1[[#This Row],[% Jornada segons contracte
(no posar el símbol %) ]]-Taula1[[#This Row],[% Reducció salari per baix rendiment        (no posar el símbol %)]]</f>
        <v>0</v>
      </c>
      <c r="AY1040" s="131">
        <f>ROUND((AZ1040/100)*22.78356164*Taula1[[#This Row],[Espai reservat Administració (dies)]],2)</f>
        <v>0</v>
      </c>
      <c r="AZ1040" s="81">
        <f>Taula1[[#This Row],[% Jornada segons contracte
(no posar el símbol %) ]]-Taula1[[#This Row],[% Reducció salari per baix rendiment        (no posar el símbol %)]]</f>
        <v>0</v>
      </c>
      <c r="BA1040" s="82">
        <f t="shared" si="260"/>
        <v>0</v>
      </c>
      <c r="BB1040" s="41"/>
      <c r="BC1040" s="131">
        <f>IF(Taula1[[#This Row],[Grup justificat     (fer servir opcions de la llista desplegable)]]=1,AI1040,0)</f>
        <v>0</v>
      </c>
      <c r="BD1040" s="131">
        <f>IF(Taula1[[#This Row],[Grup justificat     (fer servir opcions de la llista desplegable)]]=2,AU1040,0)</f>
        <v>0</v>
      </c>
      <c r="BE1040" s="41"/>
      <c r="BF1040" s="131">
        <f>IF(Taula1[[#This Row],[Espai reservat Administració]]=1,AO1040,0)</f>
        <v>0</v>
      </c>
      <c r="BG1040" s="82">
        <f>IF(Taula1[[#This Row],[Espai reservat Administració]]=2,BA1040,0)</f>
        <v>0</v>
      </c>
      <c r="BH1040" s="41"/>
      <c r="BI1040" s="126">
        <f>IF(Taula1[[#This Row],[Grup justificat     (fer servir opcions de la llista desplegable)]]=1,1,0)</f>
        <v>0</v>
      </c>
      <c r="BJ1040" s="126">
        <f>IF(Taula1[[#This Row],[Espai reservat Administració]]=1,1,0)</f>
        <v>0</v>
      </c>
      <c r="BK1040" s="111"/>
      <c r="BL1040" s="126">
        <f>IF(Taula1[[#This Row],[Grup justificat     (fer servir opcions de la llista desplegable)]]=2,1,0)</f>
        <v>0</v>
      </c>
      <c r="BM1040" s="126">
        <f>IF(Taula1[[#This Row],[Espai reservat Administració]]=2,1,0)</f>
        <v>0</v>
      </c>
      <c r="BN1040" s="73"/>
      <c r="BO1040" s="73"/>
      <c r="BP1040" s="73"/>
      <c r="BQ1040" s="73"/>
      <c r="BR1040" s="73"/>
      <c r="BS1040" s="73"/>
      <c r="BT1040" s="73"/>
      <c r="BU1040" s="73"/>
      <c r="BV1040" s="73"/>
      <c r="BW1040" s="73"/>
      <c r="BX1040" s="73"/>
      <c r="BY1040" s="73"/>
      <c r="BZ1040" s="73"/>
      <c r="CA1040" s="73"/>
      <c r="CB1040" s="73"/>
      <c r="CC1040" s="73"/>
      <c r="CD1040" s="73"/>
      <c r="CE1040" s="73"/>
      <c r="CF1040" s="73"/>
      <c r="CG1040" s="63">
        <f t="shared" si="261"/>
        <v>0</v>
      </c>
      <c r="CH1040" s="63">
        <f t="shared" si="262"/>
        <v>0</v>
      </c>
      <c r="CI1040" s="73"/>
      <c r="CJ1040" s="63">
        <f>IF(Taula1[[#This Row],[Tipus de contracte                                  (fer servir opcions de la llista desplegable)]]="Indefinit",1,0)</f>
        <v>0</v>
      </c>
      <c r="CK1040" s="63">
        <f>IF(Taula1[[#This Row],[Tipus de contracte                                  (fer servir opcions de la llista desplegable)]]="Temporal, igual o superior a 6 mesos",1,0)</f>
        <v>0</v>
      </c>
      <c r="CL1040" s="63">
        <f>IF(Taula1[[#This Row],[Tipus de contracte                                  (fer servir opcions de la llista desplegable)]]="Substitució per IT",1,0)</f>
        <v>0</v>
      </c>
      <c r="CM1040" s="73"/>
      <c r="CN1040" s="63">
        <f>IF(Taula1[[#This Row],[Relació llocs de treball]]&gt;=1,1,0)</f>
        <v>0</v>
      </c>
      <c r="CO1040" s="73"/>
      <c r="CP1040" s="63">
        <f>IF(Taula1[[#This Row],[Identitat de gènere                                                          (fer servir opcions de la llista desplegable)]]="Home",1,0)</f>
        <v>0</v>
      </c>
      <c r="CQ1040" s="63">
        <f>IF(Taula1[[#This Row],[Identitat de gènere                                                          (fer servir opcions de la llista desplegable)]]="Dona",1,0)</f>
        <v>0</v>
      </c>
      <c r="CR1040" s="63">
        <f>IF(Taula1[[#This Row],[Identitat de gènere                                                          (fer servir opcions de la llista desplegable)]]="No binari",1,0)</f>
        <v>0</v>
      </c>
      <c r="CS1040" s="73"/>
      <c r="CT1040" s="63">
        <f t="shared" si="256"/>
        <v>0</v>
      </c>
      <c r="CU1040" s="64">
        <f t="shared" si="263"/>
        <v>0</v>
      </c>
      <c r="CW1040" s="64">
        <f t="shared" si="264"/>
        <v>0</v>
      </c>
      <c r="CX1040" s="64">
        <f t="shared" si="265"/>
        <v>0</v>
      </c>
      <c r="CY1040" s="64">
        <f t="shared" si="266"/>
        <v>0</v>
      </c>
      <c r="CZ1040" s="64">
        <f t="shared" si="267"/>
        <v>0</v>
      </c>
      <c r="DB1040" s="64">
        <f t="shared" si="268"/>
        <v>0</v>
      </c>
      <c r="DC1040" s="64">
        <f t="shared" si="269"/>
        <v>0</v>
      </c>
      <c r="DD1040" s="64">
        <f t="shared" si="270"/>
        <v>0</v>
      </c>
      <c r="DE1040" s="64">
        <f t="shared" si="271"/>
        <v>0</v>
      </c>
    </row>
    <row r="1041" spans="2:109" x14ac:dyDescent="0.3">
      <c r="B1041" s="167"/>
      <c r="C1041" s="186"/>
      <c r="D1041" s="2"/>
      <c r="E1041" s="67"/>
      <c r="F1041" s="5"/>
      <c r="G1041" s="5"/>
      <c r="H1041" s="187"/>
      <c r="I1041" s="111" t="str">
        <f ca="1">IF(Taula1[[#This Row],[Data naixement (format dd/mm/aaaa)]]="","0",DATEDIF(Taula1[[#This Row],[Data naixement (format dd/mm/aaaa)]],TODAY(),"Y"))</f>
        <v>0</v>
      </c>
      <c r="J1041" s="6"/>
      <c r="K1041" s="6"/>
      <c r="L1041" s="6"/>
      <c r="M1041" s="6"/>
      <c r="N1041" s="56"/>
      <c r="O1041" s="56"/>
      <c r="P1041" s="56"/>
      <c r="Q1041" s="6"/>
      <c r="R1041" s="7"/>
      <c r="S1041" s="143">
        <f>Taula1[[#This Row],[Mesos naturals sencers treballats període justificat (01/01/2023 - 31/03/2023)]]</f>
        <v>0</v>
      </c>
      <c r="T1041" s="194">
        <f>Taula1[[#This Row],[Dies treballats període justificat (01/01/2023 - 31/03/2023)              no comptabilitzats com a mes natural sencer]]</f>
        <v>0</v>
      </c>
      <c r="U1041" s="12"/>
      <c r="V1041" s="7"/>
      <c r="W1041" s="188"/>
      <c r="X1041" s="188"/>
      <c r="Y1041" s="188"/>
      <c r="Z1041" s="188"/>
      <c r="AA1041" s="190"/>
      <c r="AB1041" s="143">
        <f>Taula1[[#This Row],[Grup justificat     (fer servir opcions de la llista desplegable)]]</f>
        <v>0</v>
      </c>
      <c r="AC1041" s="182"/>
      <c r="AD1041" s="39"/>
      <c r="AE1041" s="131">
        <f>ROUND((AF1041/100)*756*Taula1[[#This Row],[Mesos naturals sencers treballats període justificat (01/01/2023 - 31/03/2023)]],2)</f>
        <v>0</v>
      </c>
      <c r="AF1041" s="81">
        <f>Taula1[[#This Row],[% Jornada segons contracte
(no posar el símbol %) ]]-Taula1[[#This Row],[% Reducció salari per baix rendiment        (no posar el símbol %)]]</f>
        <v>0</v>
      </c>
      <c r="AG1041" s="131">
        <f>ROUND((AH1041/100)*24.8547945*Taula1[[#This Row],[Dies treballats període justificat (01/01/2023 - 31/03/2023)              no comptabilitzats com a mes natural sencer]],2)</f>
        <v>0</v>
      </c>
      <c r="AH1041" s="79">
        <f>Taula1[[#This Row],[% Jornada segons contracte
(no posar el símbol %) ]]-Taula1[[#This Row],[% Reducció salari per baix rendiment        (no posar el símbol %)]]</f>
        <v>0</v>
      </c>
      <c r="AI1041" s="131">
        <f t="shared" si="257"/>
        <v>0</v>
      </c>
      <c r="AJ1041" s="39"/>
      <c r="AK1041" s="131">
        <f>ROUND((AL1041/100)*756*Taula1[[#This Row],[Espai reservat Administració  (mesos)]],2)</f>
        <v>0</v>
      </c>
      <c r="AL1041" s="81">
        <f>Taula1[[#This Row],[% Jornada segons contracte
(no posar el símbol %) ]]-Taula1[[#This Row],[% Reducció salari per baix rendiment        (no posar el símbol %)]]</f>
        <v>0</v>
      </c>
      <c r="AM1041" s="131">
        <f>ROUND((AN1041/100)*24.8547945*Taula1[[#This Row],[Espai reservat Administració (dies)]],2)</f>
        <v>0</v>
      </c>
      <c r="AN1041" s="79">
        <f>Taula1[[#This Row],[% Jornada segons contracte
(no posar el símbol %) ]]-Taula1[[#This Row],[% Reducció salari per baix rendiment        (no posar el símbol %)]]</f>
        <v>0</v>
      </c>
      <c r="AO1041" s="131">
        <f t="shared" si="258"/>
        <v>0</v>
      </c>
      <c r="AP1041" s="87"/>
      <c r="AQ1041" s="137">
        <f>ROUND((AR1041/100)*693*Taula1[[#This Row],[Mesos naturals sencers treballats període justificat (01/01/2023 - 31/03/2023)]],2)</f>
        <v>0</v>
      </c>
      <c r="AR1041" s="90">
        <f>Taula1[[#This Row],[% Jornada segons contracte
(no posar el símbol %) ]]-Taula1[[#This Row],[% Reducció salari per baix rendiment        (no posar el símbol %)]]</f>
        <v>0</v>
      </c>
      <c r="AS1041" s="137">
        <f>ROUND((AT1041/100)*22.78356164*Taula1[[#This Row],[Dies treballats període justificat (01/01/2023 - 31/03/2023)              no comptabilitzats com a mes natural sencer]],2)</f>
        <v>0</v>
      </c>
      <c r="AT1041" s="90">
        <f>Taula1[[#This Row],[% Jornada segons contracte
(no posar el símbol %) ]]-Taula1[[#This Row],[% Reducció salari per baix rendiment        (no posar el símbol %)]]</f>
        <v>0</v>
      </c>
      <c r="AU1041" s="137">
        <f t="shared" si="259"/>
        <v>0</v>
      </c>
      <c r="AV1041" s="87"/>
      <c r="AW1041" s="136">
        <f>ROUND((AX1041/100)*693*Taula1[[#This Row],[Espai reservat Administració  (mesos)]],2)</f>
        <v>0</v>
      </c>
      <c r="AX1041" s="90">
        <f>Taula1[[#This Row],[% Jornada segons contracte
(no posar el símbol %) ]]-Taula1[[#This Row],[% Reducció salari per baix rendiment        (no posar el símbol %)]]</f>
        <v>0</v>
      </c>
      <c r="AY1041" s="131">
        <f>ROUND((AZ1041/100)*22.78356164*Taula1[[#This Row],[Espai reservat Administració (dies)]],2)</f>
        <v>0</v>
      </c>
      <c r="AZ1041" s="81">
        <f>Taula1[[#This Row],[% Jornada segons contracte
(no posar el símbol %) ]]-Taula1[[#This Row],[% Reducció salari per baix rendiment        (no posar el símbol %)]]</f>
        <v>0</v>
      </c>
      <c r="BA1041" s="82">
        <f t="shared" si="260"/>
        <v>0</v>
      </c>
      <c r="BB1041" s="41"/>
      <c r="BC1041" s="131">
        <f>IF(Taula1[[#This Row],[Grup justificat     (fer servir opcions de la llista desplegable)]]=1,AI1041,0)</f>
        <v>0</v>
      </c>
      <c r="BD1041" s="131">
        <f>IF(Taula1[[#This Row],[Grup justificat     (fer servir opcions de la llista desplegable)]]=2,AU1041,0)</f>
        <v>0</v>
      </c>
      <c r="BE1041" s="41"/>
      <c r="BF1041" s="131">
        <f>IF(Taula1[[#This Row],[Espai reservat Administració]]=1,AO1041,0)</f>
        <v>0</v>
      </c>
      <c r="BG1041" s="82">
        <f>IF(Taula1[[#This Row],[Espai reservat Administració]]=2,BA1041,0)</f>
        <v>0</v>
      </c>
      <c r="BH1041" s="41"/>
      <c r="BI1041" s="126">
        <f>IF(Taula1[[#This Row],[Grup justificat     (fer servir opcions de la llista desplegable)]]=1,1,0)</f>
        <v>0</v>
      </c>
      <c r="BJ1041" s="126">
        <f>IF(Taula1[[#This Row],[Espai reservat Administració]]=1,1,0)</f>
        <v>0</v>
      </c>
      <c r="BK1041" s="111"/>
      <c r="BL1041" s="126">
        <f>IF(Taula1[[#This Row],[Grup justificat     (fer servir opcions de la llista desplegable)]]=2,1,0)</f>
        <v>0</v>
      </c>
      <c r="BM1041" s="126">
        <f>IF(Taula1[[#This Row],[Espai reservat Administració]]=2,1,0)</f>
        <v>0</v>
      </c>
      <c r="BN1041" s="73"/>
      <c r="BO1041" s="73"/>
      <c r="BP1041" s="73"/>
      <c r="BQ1041" s="73"/>
      <c r="BR1041" s="73"/>
      <c r="BS1041" s="73"/>
      <c r="BT1041" s="73"/>
      <c r="BU1041" s="73"/>
      <c r="BV1041" s="73"/>
      <c r="BW1041" s="73"/>
      <c r="BX1041" s="73"/>
      <c r="BY1041" s="73"/>
      <c r="BZ1041" s="73"/>
      <c r="CA1041" s="73"/>
      <c r="CB1041" s="73"/>
      <c r="CC1041" s="73"/>
      <c r="CD1041" s="73"/>
      <c r="CE1041" s="73"/>
      <c r="CF1041" s="73"/>
      <c r="CG1041" s="63">
        <f t="shared" si="261"/>
        <v>0</v>
      </c>
      <c r="CH1041" s="63">
        <f t="shared" si="262"/>
        <v>0</v>
      </c>
      <c r="CI1041" s="73"/>
      <c r="CJ1041" s="63">
        <f>IF(Taula1[[#This Row],[Tipus de contracte                                  (fer servir opcions de la llista desplegable)]]="Indefinit",1,0)</f>
        <v>0</v>
      </c>
      <c r="CK1041" s="63">
        <f>IF(Taula1[[#This Row],[Tipus de contracte                                  (fer servir opcions de la llista desplegable)]]="Temporal, igual o superior a 6 mesos",1,0)</f>
        <v>0</v>
      </c>
      <c r="CL1041" s="63">
        <f>IF(Taula1[[#This Row],[Tipus de contracte                                  (fer servir opcions de la llista desplegable)]]="Substitució per IT",1,0)</f>
        <v>0</v>
      </c>
      <c r="CM1041" s="73"/>
      <c r="CN1041" s="63">
        <f>IF(Taula1[[#This Row],[Relació llocs de treball]]&gt;=1,1,0)</f>
        <v>0</v>
      </c>
      <c r="CO1041" s="73"/>
      <c r="CP1041" s="63">
        <f>IF(Taula1[[#This Row],[Identitat de gènere                                                          (fer servir opcions de la llista desplegable)]]="Home",1,0)</f>
        <v>0</v>
      </c>
      <c r="CQ1041" s="63">
        <f>IF(Taula1[[#This Row],[Identitat de gènere                                                          (fer servir opcions de la llista desplegable)]]="Dona",1,0)</f>
        <v>0</v>
      </c>
      <c r="CR1041" s="63">
        <f>IF(Taula1[[#This Row],[Identitat de gènere                                                          (fer servir opcions de la llista desplegable)]]="No binari",1,0)</f>
        <v>0</v>
      </c>
      <c r="CS1041" s="73"/>
      <c r="CT1041" s="63">
        <f t="shared" si="256"/>
        <v>0</v>
      </c>
      <c r="CU1041" s="64">
        <f t="shared" si="263"/>
        <v>0</v>
      </c>
      <c r="CW1041" s="64">
        <f t="shared" si="264"/>
        <v>0</v>
      </c>
      <c r="CX1041" s="64">
        <f t="shared" si="265"/>
        <v>0</v>
      </c>
      <c r="CY1041" s="64">
        <f t="shared" si="266"/>
        <v>0</v>
      </c>
      <c r="CZ1041" s="64">
        <f t="shared" si="267"/>
        <v>0</v>
      </c>
      <c r="DB1041" s="64">
        <f t="shared" si="268"/>
        <v>0</v>
      </c>
      <c r="DC1041" s="64">
        <f t="shared" si="269"/>
        <v>0</v>
      </c>
      <c r="DD1041" s="64">
        <f t="shared" si="270"/>
        <v>0</v>
      </c>
      <c r="DE1041" s="64">
        <f t="shared" si="271"/>
        <v>0</v>
      </c>
    </row>
    <row r="1042" spans="2:109" x14ac:dyDescent="0.3">
      <c r="B1042" s="167"/>
      <c r="C1042" s="186"/>
      <c r="D1042" s="2"/>
      <c r="E1042" s="67"/>
      <c r="F1042" s="5"/>
      <c r="G1042" s="5"/>
      <c r="H1042" s="187"/>
      <c r="I1042" s="111" t="str">
        <f ca="1">IF(Taula1[[#This Row],[Data naixement (format dd/mm/aaaa)]]="","0",DATEDIF(Taula1[[#This Row],[Data naixement (format dd/mm/aaaa)]],TODAY(),"Y"))</f>
        <v>0</v>
      </c>
      <c r="J1042" s="6"/>
      <c r="K1042" s="6"/>
      <c r="L1042" s="6"/>
      <c r="M1042" s="6"/>
      <c r="N1042" s="56"/>
      <c r="O1042" s="56"/>
      <c r="P1042" s="56"/>
      <c r="Q1042" s="6"/>
      <c r="R1042" s="7"/>
      <c r="S1042" s="143">
        <f>Taula1[[#This Row],[Mesos naturals sencers treballats període justificat (01/01/2023 - 31/03/2023)]]</f>
        <v>0</v>
      </c>
      <c r="T1042" s="194">
        <f>Taula1[[#This Row],[Dies treballats període justificat (01/01/2023 - 31/03/2023)              no comptabilitzats com a mes natural sencer]]</f>
        <v>0</v>
      </c>
      <c r="U1042" s="12"/>
      <c r="V1042" s="7"/>
      <c r="W1042" s="188"/>
      <c r="X1042" s="188"/>
      <c r="Y1042" s="188"/>
      <c r="Z1042" s="188"/>
      <c r="AA1042" s="190"/>
      <c r="AB1042" s="143">
        <f>Taula1[[#This Row],[Grup justificat     (fer servir opcions de la llista desplegable)]]</f>
        <v>0</v>
      </c>
      <c r="AC1042" s="182"/>
      <c r="AD1042" s="39"/>
      <c r="AE1042" s="131">
        <f>ROUND((AF1042/100)*756*Taula1[[#This Row],[Mesos naturals sencers treballats període justificat (01/01/2023 - 31/03/2023)]],2)</f>
        <v>0</v>
      </c>
      <c r="AF1042" s="81">
        <f>Taula1[[#This Row],[% Jornada segons contracte
(no posar el símbol %) ]]-Taula1[[#This Row],[% Reducció salari per baix rendiment        (no posar el símbol %)]]</f>
        <v>0</v>
      </c>
      <c r="AG1042" s="131">
        <f>ROUND((AH1042/100)*24.8547945*Taula1[[#This Row],[Dies treballats període justificat (01/01/2023 - 31/03/2023)              no comptabilitzats com a mes natural sencer]],2)</f>
        <v>0</v>
      </c>
      <c r="AH1042" s="79">
        <f>Taula1[[#This Row],[% Jornada segons contracte
(no posar el símbol %) ]]-Taula1[[#This Row],[% Reducció salari per baix rendiment        (no posar el símbol %)]]</f>
        <v>0</v>
      </c>
      <c r="AI1042" s="131">
        <f t="shared" si="257"/>
        <v>0</v>
      </c>
      <c r="AJ1042" s="39"/>
      <c r="AK1042" s="131">
        <f>ROUND((AL1042/100)*756*Taula1[[#This Row],[Espai reservat Administració  (mesos)]],2)</f>
        <v>0</v>
      </c>
      <c r="AL1042" s="81">
        <f>Taula1[[#This Row],[% Jornada segons contracte
(no posar el símbol %) ]]-Taula1[[#This Row],[% Reducció salari per baix rendiment        (no posar el símbol %)]]</f>
        <v>0</v>
      </c>
      <c r="AM1042" s="131">
        <f>ROUND((AN1042/100)*24.8547945*Taula1[[#This Row],[Espai reservat Administració (dies)]],2)</f>
        <v>0</v>
      </c>
      <c r="AN1042" s="79">
        <f>Taula1[[#This Row],[% Jornada segons contracte
(no posar el símbol %) ]]-Taula1[[#This Row],[% Reducció salari per baix rendiment        (no posar el símbol %)]]</f>
        <v>0</v>
      </c>
      <c r="AO1042" s="131">
        <f t="shared" si="258"/>
        <v>0</v>
      </c>
      <c r="AP1042" s="87"/>
      <c r="AQ1042" s="137">
        <f>ROUND((AR1042/100)*693*Taula1[[#This Row],[Mesos naturals sencers treballats període justificat (01/01/2023 - 31/03/2023)]],2)</f>
        <v>0</v>
      </c>
      <c r="AR1042" s="90">
        <f>Taula1[[#This Row],[% Jornada segons contracte
(no posar el símbol %) ]]-Taula1[[#This Row],[% Reducció salari per baix rendiment        (no posar el símbol %)]]</f>
        <v>0</v>
      </c>
      <c r="AS1042" s="137">
        <f>ROUND((AT1042/100)*22.78356164*Taula1[[#This Row],[Dies treballats període justificat (01/01/2023 - 31/03/2023)              no comptabilitzats com a mes natural sencer]],2)</f>
        <v>0</v>
      </c>
      <c r="AT1042" s="90">
        <f>Taula1[[#This Row],[% Jornada segons contracte
(no posar el símbol %) ]]-Taula1[[#This Row],[% Reducció salari per baix rendiment        (no posar el símbol %)]]</f>
        <v>0</v>
      </c>
      <c r="AU1042" s="137">
        <f t="shared" si="259"/>
        <v>0</v>
      </c>
      <c r="AV1042" s="87"/>
      <c r="AW1042" s="136">
        <f>ROUND((AX1042/100)*693*Taula1[[#This Row],[Espai reservat Administració  (mesos)]],2)</f>
        <v>0</v>
      </c>
      <c r="AX1042" s="90">
        <f>Taula1[[#This Row],[% Jornada segons contracte
(no posar el símbol %) ]]-Taula1[[#This Row],[% Reducció salari per baix rendiment        (no posar el símbol %)]]</f>
        <v>0</v>
      </c>
      <c r="AY1042" s="131">
        <f>ROUND((AZ1042/100)*22.78356164*Taula1[[#This Row],[Espai reservat Administració (dies)]],2)</f>
        <v>0</v>
      </c>
      <c r="AZ1042" s="81">
        <f>Taula1[[#This Row],[% Jornada segons contracte
(no posar el símbol %) ]]-Taula1[[#This Row],[% Reducció salari per baix rendiment        (no posar el símbol %)]]</f>
        <v>0</v>
      </c>
      <c r="BA1042" s="82">
        <f t="shared" si="260"/>
        <v>0</v>
      </c>
      <c r="BB1042" s="41"/>
      <c r="BC1042" s="131">
        <f>IF(Taula1[[#This Row],[Grup justificat     (fer servir opcions de la llista desplegable)]]=1,AI1042,0)</f>
        <v>0</v>
      </c>
      <c r="BD1042" s="131">
        <f>IF(Taula1[[#This Row],[Grup justificat     (fer servir opcions de la llista desplegable)]]=2,AU1042,0)</f>
        <v>0</v>
      </c>
      <c r="BE1042" s="41"/>
      <c r="BF1042" s="131">
        <f>IF(Taula1[[#This Row],[Espai reservat Administració]]=1,AO1042,0)</f>
        <v>0</v>
      </c>
      <c r="BG1042" s="82">
        <f>IF(Taula1[[#This Row],[Espai reservat Administració]]=2,BA1042,0)</f>
        <v>0</v>
      </c>
      <c r="BH1042" s="41"/>
      <c r="BI1042" s="126">
        <f>IF(Taula1[[#This Row],[Grup justificat     (fer servir opcions de la llista desplegable)]]=1,1,0)</f>
        <v>0</v>
      </c>
      <c r="BJ1042" s="126">
        <f>IF(Taula1[[#This Row],[Espai reservat Administració]]=1,1,0)</f>
        <v>0</v>
      </c>
      <c r="BK1042" s="111"/>
      <c r="BL1042" s="126">
        <f>IF(Taula1[[#This Row],[Grup justificat     (fer servir opcions de la llista desplegable)]]=2,1,0)</f>
        <v>0</v>
      </c>
      <c r="BM1042" s="126">
        <f>IF(Taula1[[#This Row],[Espai reservat Administració]]=2,1,0)</f>
        <v>0</v>
      </c>
      <c r="BN1042" s="73"/>
      <c r="BO1042" s="73"/>
      <c r="BP1042" s="73"/>
      <c r="BQ1042" s="73"/>
      <c r="BR1042" s="73"/>
      <c r="BS1042" s="73"/>
      <c r="BT1042" s="73"/>
      <c r="BU1042" s="73"/>
      <c r="BV1042" s="73"/>
      <c r="BW1042" s="73"/>
      <c r="BX1042" s="73"/>
      <c r="BY1042" s="73"/>
      <c r="BZ1042" s="73"/>
      <c r="CA1042" s="73"/>
      <c r="CB1042" s="73"/>
      <c r="CC1042" s="73"/>
      <c r="CD1042" s="73"/>
      <c r="CE1042" s="73"/>
      <c r="CF1042" s="73"/>
      <c r="CG1042" s="63">
        <f t="shared" si="261"/>
        <v>0</v>
      </c>
      <c r="CH1042" s="63">
        <f t="shared" si="262"/>
        <v>0</v>
      </c>
      <c r="CI1042" s="73"/>
      <c r="CJ1042" s="63">
        <f>IF(Taula1[[#This Row],[Tipus de contracte                                  (fer servir opcions de la llista desplegable)]]="Indefinit",1,0)</f>
        <v>0</v>
      </c>
      <c r="CK1042" s="63">
        <f>IF(Taula1[[#This Row],[Tipus de contracte                                  (fer servir opcions de la llista desplegable)]]="Temporal, igual o superior a 6 mesos",1,0)</f>
        <v>0</v>
      </c>
      <c r="CL1042" s="63">
        <f>IF(Taula1[[#This Row],[Tipus de contracte                                  (fer servir opcions de la llista desplegable)]]="Substitució per IT",1,0)</f>
        <v>0</v>
      </c>
      <c r="CM1042" s="73"/>
      <c r="CN1042" s="63">
        <f>IF(Taula1[[#This Row],[Relació llocs de treball]]&gt;=1,1,0)</f>
        <v>0</v>
      </c>
      <c r="CO1042" s="73"/>
      <c r="CP1042" s="63">
        <f>IF(Taula1[[#This Row],[Identitat de gènere                                                          (fer servir opcions de la llista desplegable)]]="Home",1,0)</f>
        <v>0</v>
      </c>
      <c r="CQ1042" s="63">
        <f>IF(Taula1[[#This Row],[Identitat de gènere                                                          (fer servir opcions de la llista desplegable)]]="Dona",1,0)</f>
        <v>0</v>
      </c>
      <c r="CR1042" s="63">
        <f>IF(Taula1[[#This Row],[Identitat de gènere                                                          (fer servir opcions de la llista desplegable)]]="No binari",1,0)</f>
        <v>0</v>
      </c>
      <c r="CS1042" s="73"/>
      <c r="CT1042" s="63">
        <f t="shared" si="256"/>
        <v>0</v>
      </c>
      <c r="CU1042" s="64">
        <f t="shared" si="263"/>
        <v>0</v>
      </c>
      <c r="CW1042" s="64">
        <f t="shared" si="264"/>
        <v>0</v>
      </c>
      <c r="CX1042" s="64">
        <f t="shared" si="265"/>
        <v>0</v>
      </c>
      <c r="CY1042" s="64">
        <f t="shared" si="266"/>
        <v>0</v>
      </c>
      <c r="CZ1042" s="64">
        <f t="shared" si="267"/>
        <v>0</v>
      </c>
      <c r="DB1042" s="64">
        <f t="shared" si="268"/>
        <v>0</v>
      </c>
      <c r="DC1042" s="64">
        <f t="shared" si="269"/>
        <v>0</v>
      </c>
      <c r="DD1042" s="64">
        <f t="shared" si="270"/>
        <v>0</v>
      </c>
      <c r="DE1042" s="64">
        <f t="shared" si="271"/>
        <v>0</v>
      </c>
    </row>
    <row r="1043" spans="2:109" x14ac:dyDescent="0.3">
      <c r="B1043" s="167"/>
      <c r="C1043" s="186"/>
      <c r="D1043" s="2"/>
      <c r="E1043" s="67"/>
      <c r="F1043" s="5"/>
      <c r="G1043" s="5"/>
      <c r="H1043" s="187"/>
      <c r="I1043" s="111" t="str">
        <f ca="1">IF(Taula1[[#This Row],[Data naixement (format dd/mm/aaaa)]]="","0",DATEDIF(Taula1[[#This Row],[Data naixement (format dd/mm/aaaa)]],TODAY(),"Y"))</f>
        <v>0</v>
      </c>
      <c r="J1043" s="6"/>
      <c r="K1043" s="6"/>
      <c r="L1043" s="6"/>
      <c r="M1043" s="6"/>
      <c r="N1043" s="56"/>
      <c r="O1043" s="56"/>
      <c r="P1043" s="56"/>
      <c r="Q1043" s="6"/>
      <c r="R1043" s="7"/>
      <c r="S1043" s="143">
        <f>Taula1[[#This Row],[Mesos naturals sencers treballats període justificat (01/01/2023 - 31/03/2023)]]</f>
        <v>0</v>
      </c>
      <c r="T1043" s="194">
        <f>Taula1[[#This Row],[Dies treballats període justificat (01/01/2023 - 31/03/2023)              no comptabilitzats com a mes natural sencer]]</f>
        <v>0</v>
      </c>
      <c r="U1043" s="12"/>
      <c r="V1043" s="7"/>
      <c r="W1043" s="188"/>
      <c r="X1043" s="188"/>
      <c r="Y1043" s="188"/>
      <c r="Z1043" s="188"/>
      <c r="AA1043" s="190"/>
      <c r="AB1043" s="143">
        <f>Taula1[[#This Row],[Grup justificat     (fer servir opcions de la llista desplegable)]]</f>
        <v>0</v>
      </c>
      <c r="AC1043" s="182"/>
      <c r="AD1043" s="39"/>
      <c r="AE1043" s="131">
        <f>ROUND((AF1043/100)*756*Taula1[[#This Row],[Mesos naturals sencers treballats període justificat (01/01/2023 - 31/03/2023)]],2)</f>
        <v>0</v>
      </c>
      <c r="AF1043" s="81">
        <f>Taula1[[#This Row],[% Jornada segons contracte
(no posar el símbol %) ]]-Taula1[[#This Row],[% Reducció salari per baix rendiment        (no posar el símbol %)]]</f>
        <v>0</v>
      </c>
      <c r="AG1043" s="131">
        <f>ROUND((AH1043/100)*24.8547945*Taula1[[#This Row],[Dies treballats període justificat (01/01/2023 - 31/03/2023)              no comptabilitzats com a mes natural sencer]],2)</f>
        <v>0</v>
      </c>
      <c r="AH1043" s="79">
        <f>Taula1[[#This Row],[% Jornada segons contracte
(no posar el símbol %) ]]-Taula1[[#This Row],[% Reducció salari per baix rendiment        (no posar el símbol %)]]</f>
        <v>0</v>
      </c>
      <c r="AI1043" s="131">
        <f t="shared" si="257"/>
        <v>0</v>
      </c>
      <c r="AJ1043" s="39"/>
      <c r="AK1043" s="131">
        <f>ROUND((AL1043/100)*756*Taula1[[#This Row],[Espai reservat Administració  (mesos)]],2)</f>
        <v>0</v>
      </c>
      <c r="AL1043" s="81">
        <f>Taula1[[#This Row],[% Jornada segons contracte
(no posar el símbol %) ]]-Taula1[[#This Row],[% Reducció salari per baix rendiment        (no posar el símbol %)]]</f>
        <v>0</v>
      </c>
      <c r="AM1043" s="131">
        <f>ROUND((AN1043/100)*24.8547945*Taula1[[#This Row],[Espai reservat Administració (dies)]],2)</f>
        <v>0</v>
      </c>
      <c r="AN1043" s="79">
        <f>Taula1[[#This Row],[% Jornada segons contracte
(no posar el símbol %) ]]-Taula1[[#This Row],[% Reducció salari per baix rendiment        (no posar el símbol %)]]</f>
        <v>0</v>
      </c>
      <c r="AO1043" s="131">
        <f t="shared" si="258"/>
        <v>0</v>
      </c>
      <c r="AP1043" s="87"/>
      <c r="AQ1043" s="137">
        <f>ROUND((AR1043/100)*693*Taula1[[#This Row],[Mesos naturals sencers treballats període justificat (01/01/2023 - 31/03/2023)]],2)</f>
        <v>0</v>
      </c>
      <c r="AR1043" s="90">
        <f>Taula1[[#This Row],[% Jornada segons contracte
(no posar el símbol %) ]]-Taula1[[#This Row],[% Reducció salari per baix rendiment        (no posar el símbol %)]]</f>
        <v>0</v>
      </c>
      <c r="AS1043" s="137">
        <f>ROUND((AT1043/100)*22.78356164*Taula1[[#This Row],[Dies treballats període justificat (01/01/2023 - 31/03/2023)              no comptabilitzats com a mes natural sencer]],2)</f>
        <v>0</v>
      </c>
      <c r="AT1043" s="90">
        <f>Taula1[[#This Row],[% Jornada segons contracte
(no posar el símbol %) ]]-Taula1[[#This Row],[% Reducció salari per baix rendiment        (no posar el símbol %)]]</f>
        <v>0</v>
      </c>
      <c r="AU1043" s="137">
        <f t="shared" si="259"/>
        <v>0</v>
      </c>
      <c r="AV1043" s="87"/>
      <c r="AW1043" s="136">
        <f>ROUND((AX1043/100)*693*Taula1[[#This Row],[Espai reservat Administració  (mesos)]],2)</f>
        <v>0</v>
      </c>
      <c r="AX1043" s="90">
        <f>Taula1[[#This Row],[% Jornada segons contracte
(no posar el símbol %) ]]-Taula1[[#This Row],[% Reducció salari per baix rendiment        (no posar el símbol %)]]</f>
        <v>0</v>
      </c>
      <c r="AY1043" s="131">
        <f>ROUND((AZ1043/100)*22.78356164*Taula1[[#This Row],[Espai reservat Administració (dies)]],2)</f>
        <v>0</v>
      </c>
      <c r="AZ1043" s="81">
        <f>Taula1[[#This Row],[% Jornada segons contracte
(no posar el símbol %) ]]-Taula1[[#This Row],[% Reducció salari per baix rendiment        (no posar el símbol %)]]</f>
        <v>0</v>
      </c>
      <c r="BA1043" s="82">
        <f t="shared" si="260"/>
        <v>0</v>
      </c>
      <c r="BB1043" s="41"/>
      <c r="BC1043" s="131">
        <f>IF(Taula1[[#This Row],[Grup justificat     (fer servir opcions de la llista desplegable)]]=1,AI1043,0)</f>
        <v>0</v>
      </c>
      <c r="BD1043" s="131">
        <f>IF(Taula1[[#This Row],[Grup justificat     (fer servir opcions de la llista desplegable)]]=2,AU1043,0)</f>
        <v>0</v>
      </c>
      <c r="BE1043" s="41"/>
      <c r="BF1043" s="131">
        <f>IF(Taula1[[#This Row],[Espai reservat Administració]]=1,AO1043,0)</f>
        <v>0</v>
      </c>
      <c r="BG1043" s="82">
        <f>IF(Taula1[[#This Row],[Espai reservat Administració]]=2,BA1043,0)</f>
        <v>0</v>
      </c>
      <c r="BH1043" s="41"/>
      <c r="BI1043" s="126">
        <f>IF(Taula1[[#This Row],[Grup justificat     (fer servir opcions de la llista desplegable)]]=1,1,0)</f>
        <v>0</v>
      </c>
      <c r="BJ1043" s="126">
        <f>IF(Taula1[[#This Row],[Espai reservat Administració]]=1,1,0)</f>
        <v>0</v>
      </c>
      <c r="BK1043" s="111"/>
      <c r="BL1043" s="126">
        <f>IF(Taula1[[#This Row],[Grup justificat     (fer servir opcions de la llista desplegable)]]=2,1,0)</f>
        <v>0</v>
      </c>
      <c r="BM1043" s="126">
        <f>IF(Taula1[[#This Row],[Espai reservat Administració]]=2,1,0)</f>
        <v>0</v>
      </c>
      <c r="BN1043" s="73"/>
      <c r="BO1043" s="73"/>
      <c r="BP1043" s="73"/>
      <c r="BQ1043" s="73"/>
      <c r="BR1043" s="73"/>
      <c r="BS1043" s="73"/>
      <c r="BT1043" s="73"/>
      <c r="BU1043" s="73"/>
      <c r="BV1043" s="73"/>
      <c r="BW1043" s="73"/>
      <c r="BX1043" s="73"/>
      <c r="BY1043" s="73"/>
      <c r="BZ1043" s="73"/>
      <c r="CA1043" s="73"/>
      <c r="CB1043" s="73"/>
      <c r="CC1043" s="73"/>
      <c r="CD1043" s="73"/>
      <c r="CE1043" s="73"/>
      <c r="CF1043" s="73"/>
      <c r="CG1043" s="63">
        <f t="shared" si="261"/>
        <v>0</v>
      </c>
      <c r="CH1043" s="63">
        <f t="shared" si="262"/>
        <v>0</v>
      </c>
      <c r="CI1043" s="73"/>
      <c r="CJ1043" s="63">
        <f>IF(Taula1[[#This Row],[Tipus de contracte                                  (fer servir opcions de la llista desplegable)]]="Indefinit",1,0)</f>
        <v>0</v>
      </c>
      <c r="CK1043" s="63">
        <f>IF(Taula1[[#This Row],[Tipus de contracte                                  (fer servir opcions de la llista desplegable)]]="Temporal, igual o superior a 6 mesos",1,0)</f>
        <v>0</v>
      </c>
      <c r="CL1043" s="63">
        <f>IF(Taula1[[#This Row],[Tipus de contracte                                  (fer servir opcions de la llista desplegable)]]="Substitució per IT",1,0)</f>
        <v>0</v>
      </c>
      <c r="CM1043" s="73"/>
      <c r="CN1043" s="63">
        <f>IF(Taula1[[#This Row],[Relació llocs de treball]]&gt;=1,1,0)</f>
        <v>0</v>
      </c>
      <c r="CO1043" s="73"/>
      <c r="CP1043" s="63">
        <f>IF(Taula1[[#This Row],[Identitat de gènere                                                          (fer servir opcions de la llista desplegable)]]="Home",1,0)</f>
        <v>0</v>
      </c>
      <c r="CQ1043" s="63">
        <f>IF(Taula1[[#This Row],[Identitat de gènere                                                          (fer servir opcions de la llista desplegable)]]="Dona",1,0)</f>
        <v>0</v>
      </c>
      <c r="CR1043" s="63">
        <f>IF(Taula1[[#This Row],[Identitat de gènere                                                          (fer servir opcions de la llista desplegable)]]="No binari",1,0)</f>
        <v>0</v>
      </c>
      <c r="CS1043" s="73"/>
      <c r="CT1043" s="63">
        <f t="shared" si="256"/>
        <v>0</v>
      </c>
      <c r="CU1043" s="64">
        <f t="shared" si="263"/>
        <v>0</v>
      </c>
      <c r="CW1043" s="64">
        <f t="shared" si="264"/>
        <v>0</v>
      </c>
      <c r="CX1043" s="64">
        <f t="shared" si="265"/>
        <v>0</v>
      </c>
      <c r="CY1043" s="64">
        <f t="shared" si="266"/>
        <v>0</v>
      </c>
      <c r="CZ1043" s="64">
        <f t="shared" si="267"/>
        <v>0</v>
      </c>
      <c r="DB1043" s="64">
        <f t="shared" si="268"/>
        <v>0</v>
      </c>
      <c r="DC1043" s="64">
        <f t="shared" si="269"/>
        <v>0</v>
      </c>
      <c r="DD1043" s="64">
        <f t="shared" si="270"/>
        <v>0</v>
      </c>
      <c r="DE1043" s="64">
        <f t="shared" si="271"/>
        <v>0</v>
      </c>
    </row>
    <row r="1044" spans="2:109" x14ac:dyDescent="0.3">
      <c r="B1044" s="167"/>
      <c r="C1044" s="186"/>
      <c r="D1044" s="2"/>
      <c r="E1044" s="67"/>
      <c r="F1044" s="5"/>
      <c r="G1044" s="5"/>
      <c r="H1044" s="187"/>
      <c r="I1044" s="111" t="str">
        <f ca="1">IF(Taula1[[#This Row],[Data naixement (format dd/mm/aaaa)]]="","0",DATEDIF(Taula1[[#This Row],[Data naixement (format dd/mm/aaaa)]],TODAY(),"Y"))</f>
        <v>0</v>
      </c>
      <c r="J1044" s="6"/>
      <c r="K1044" s="6"/>
      <c r="L1044" s="6"/>
      <c r="M1044" s="6"/>
      <c r="N1044" s="56"/>
      <c r="O1044" s="56"/>
      <c r="P1044" s="56"/>
      <c r="Q1044" s="6"/>
      <c r="R1044" s="7"/>
      <c r="S1044" s="143">
        <f>Taula1[[#This Row],[Mesos naturals sencers treballats període justificat (01/01/2023 - 31/03/2023)]]</f>
        <v>0</v>
      </c>
      <c r="T1044" s="194">
        <f>Taula1[[#This Row],[Dies treballats període justificat (01/01/2023 - 31/03/2023)              no comptabilitzats com a mes natural sencer]]</f>
        <v>0</v>
      </c>
      <c r="U1044" s="12"/>
      <c r="V1044" s="7"/>
      <c r="W1044" s="188"/>
      <c r="X1044" s="188"/>
      <c r="Y1044" s="188"/>
      <c r="Z1044" s="188"/>
      <c r="AA1044" s="190"/>
      <c r="AB1044" s="143">
        <f>Taula1[[#This Row],[Grup justificat     (fer servir opcions de la llista desplegable)]]</f>
        <v>0</v>
      </c>
      <c r="AC1044" s="182"/>
      <c r="AD1044" s="39"/>
      <c r="AE1044" s="131">
        <f>ROUND((AF1044/100)*756*Taula1[[#This Row],[Mesos naturals sencers treballats període justificat (01/01/2023 - 31/03/2023)]],2)</f>
        <v>0</v>
      </c>
      <c r="AF1044" s="81">
        <f>Taula1[[#This Row],[% Jornada segons contracte
(no posar el símbol %) ]]-Taula1[[#This Row],[% Reducció salari per baix rendiment        (no posar el símbol %)]]</f>
        <v>0</v>
      </c>
      <c r="AG1044" s="131">
        <f>ROUND((AH1044/100)*24.8547945*Taula1[[#This Row],[Dies treballats període justificat (01/01/2023 - 31/03/2023)              no comptabilitzats com a mes natural sencer]],2)</f>
        <v>0</v>
      </c>
      <c r="AH1044" s="79">
        <f>Taula1[[#This Row],[% Jornada segons contracte
(no posar el símbol %) ]]-Taula1[[#This Row],[% Reducció salari per baix rendiment        (no posar el símbol %)]]</f>
        <v>0</v>
      </c>
      <c r="AI1044" s="131">
        <f t="shared" si="257"/>
        <v>0</v>
      </c>
      <c r="AJ1044" s="39"/>
      <c r="AK1044" s="131">
        <f>ROUND((AL1044/100)*756*Taula1[[#This Row],[Espai reservat Administració  (mesos)]],2)</f>
        <v>0</v>
      </c>
      <c r="AL1044" s="81">
        <f>Taula1[[#This Row],[% Jornada segons contracte
(no posar el símbol %) ]]-Taula1[[#This Row],[% Reducció salari per baix rendiment        (no posar el símbol %)]]</f>
        <v>0</v>
      </c>
      <c r="AM1044" s="131">
        <f>ROUND((AN1044/100)*24.8547945*Taula1[[#This Row],[Espai reservat Administració (dies)]],2)</f>
        <v>0</v>
      </c>
      <c r="AN1044" s="79">
        <f>Taula1[[#This Row],[% Jornada segons contracte
(no posar el símbol %) ]]-Taula1[[#This Row],[% Reducció salari per baix rendiment        (no posar el símbol %)]]</f>
        <v>0</v>
      </c>
      <c r="AO1044" s="131">
        <f t="shared" si="258"/>
        <v>0</v>
      </c>
      <c r="AP1044" s="87"/>
      <c r="AQ1044" s="137">
        <f>ROUND((AR1044/100)*693*Taula1[[#This Row],[Mesos naturals sencers treballats període justificat (01/01/2023 - 31/03/2023)]],2)</f>
        <v>0</v>
      </c>
      <c r="AR1044" s="90">
        <f>Taula1[[#This Row],[% Jornada segons contracte
(no posar el símbol %) ]]-Taula1[[#This Row],[% Reducció salari per baix rendiment        (no posar el símbol %)]]</f>
        <v>0</v>
      </c>
      <c r="AS1044" s="137">
        <f>ROUND((AT1044/100)*22.78356164*Taula1[[#This Row],[Dies treballats període justificat (01/01/2023 - 31/03/2023)              no comptabilitzats com a mes natural sencer]],2)</f>
        <v>0</v>
      </c>
      <c r="AT1044" s="90">
        <f>Taula1[[#This Row],[% Jornada segons contracte
(no posar el símbol %) ]]-Taula1[[#This Row],[% Reducció salari per baix rendiment        (no posar el símbol %)]]</f>
        <v>0</v>
      </c>
      <c r="AU1044" s="137">
        <f t="shared" si="259"/>
        <v>0</v>
      </c>
      <c r="AV1044" s="87"/>
      <c r="AW1044" s="136">
        <f>ROUND((AX1044/100)*693*Taula1[[#This Row],[Espai reservat Administració  (mesos)]],2)</f>
        <v>0</v>
      </c>
      <c r="AX1044" s="90">
        <f>Taula1[[#This Row],[% Jornada segons contracte
(no posar el símbol %) ]]-Taula1[[#This Row],[% Reducció salari per baix rendiment        (no posar el símbol %)]]</f>
        <v>0</v>
      </c>
      <c r="AY1044" s="131">
        <f>ROUND((AZ1044/100)*22.78356164*Taula1[[#This Row],[Espai reservat Administració (dies)]],2)</f>
        <v>0</v>
      </c>
      <c r="AZ1044" s="81">
        <f>Taula1[[#This Row],[% Jornada segons contracte
(no posar el símbol %) ]]-Taula1[[#This Row],[% Reducció salari per baix rendiment        (no posar el símbol %)]]</f>
        <v>0</v>
      </c>
      <c r="BA1044" s="82">
        <f t="shared" si="260"/>
        <v>0</v>
      </c>
      <c r="BB1044" s="41"/>
      <c r="BC1044" s="131">
        <f>IF(Taula1[[#This Row],[Grup justificat     (fer servir opcions de la llista desplegable)]]=1,AI1044,0)</f>
        <v>0</v>
      </c>
      <c r="BD1044" s="131">
        <f>IF(Taula1[[#This Row],[Grup justificat     (fer servir opcions de la llista desplegable)]]=2,AU1044,0)</f>
        <v>0</v>
      </c>
      <c r="BE1044" s="41"/>
      <c r="BF1044" s="131">
        <f>IF(Taula1[[#This Row],[Espai reservat Administració]]=1,AO1044,0)</f>
        <v>0</v>
      </c>
      <c r="BG1044" s="82">
        <f>IF(Taula1[[#This Row],[Espai reservat Administració]]=2,BA1044,0)</f>
        <v>0</v>
      </c>
      <c r="BH1044" s="41"/>
      <c r="BI1044" s="126">
        <f>IF(Taula1[[#This Row],[Grup justificat     (fer servir opcions de la llista desplegable)]]=1,1,0)</f>
        <v>0</v>
      </c>
      <c r="BJ1044" s="126">
        <f>IF(Taula1[[#This Row],[Espai reservat Administració]]=1,1,0)</f>
        <v>0</v>
      </c>
      <c r="BK1044" s="111"/>
      <c r="BL1044" s="126">
        <f>IF(Taula1[[#This Row],[Grup justificat     (fer servir opcions de la llista desplegable)]]=2,1,0)</f>
        <v>0</v>
      </c>
      <c r="BM1044" s="126">
        <f>IF(Taula1[[#This Row],[Espai reservat Administració]]=2,1,0)</f>
        <v>0</v>
      </c>
      <c r="BN1044" s="73"/>
      <c r="BO1044" s="73"/>
      <c r="BP1044" s="73"/>
      <c r="BQ1044" s="73"/>
      <c r="BR1044" s="73"/>
      <c r="BS1044" s="73"/>
      <c r="BT1044" s="73"/>
      <c r="BU1044" s="73"/>
      <c r="BV1044" s="73"/>
      <c r="BW1044" s="73"/>
      <c r="BX1044" s="73"/>
      <c r="BY1044" s="73"/>
      <c r="BZ1044" s="73"/>
      <c r="CA1044" s="73"/>
      <c r="CB1044" s="73"/>
      <c r="CC1044" s="73"/>
      <c r="CD1044" s="73"/>
      <c r="CE1044" s="73"/>
      <c r="CF1044" s="73"/>
      <c r="CG1044" s="63">
        <f t="shared" si="261"/>
        <v>0</v>
      </c>
      <c r="CH1044" s="63">
        <f t="shared" si="262"/>
        <v>0</v>
      </c>
      <c r="CI1044" s="73"/>
      <c r="CJ1044" s="63">
        <f>IF(Taula1[[#This Row],[Tipus de contracte                                  (fer servir opcions de la llista desplegable)]]="Indefinit",1,0)</f>
        <v>0</v>
      </c>
      <c r="CK1044" s="63">
        <f>IF(Taula1[[#This Row],[Tipus de contracte                                  (fer servir opcions de la llista desplegable)]]="Temporal, igual o superior a 6 mesos",1,0)</f>
        <v>0</v>
      </c>
      <c r="CL1044" s="63">
        <f>IF(Taula1[[#This Row],[Tipus de contracte                                  (fer servir opcions de la llista desplegable)]]="Substitució per IT",1,0)</f>
        <v>0</v>
      </c>
      <c r="CM1044" s="73"/>
      <c r="CN1044" s="63">
        <f>IF(Taula1[[#This Row],[Relació llocs de treball]]&gt;=1,1,0)</f>
        <v>0</v>
      </c>
      <c r="CO1044" s="73"/>
      <c r="CP1044" s="63">
        <f>IF(Taula1[[#This Row],[Identitat de gènere                                                          (fer servir opcions de la llista desplegable)]]="Home",1,0)</f>
        <v>0</v>
      </c>
      <c r="CQ1044" s="63">
        <f>IF(Taula1[[#This Row],[Identitat de gènere                                                          (fer servir opcions de la llista desplegable)]]="Dona",1,0)</f>
        <v>0</v>
      </c>
      <c r="CR1044" s="63">
        <f>IF(Taula1[[#This Row],[Identitat de gènere                                                          (fer servir opcions de la llista desplegable)]]="No binari",1,0)</f>
        <v>0</v>
      </c>
      <c r="CS1044" s="73"/>
      <c r="CT1044" s="63">
        <f t="shared" si="256"/>
        <v>0</v>
      </c>
      <c r="CU1044" s="64">
        <f t="shared" si="263"/>
        <v>0</v>
      </c>
      <c r="CW1044" s="64">
        <f t="shared" si="264"/>
        <v>0</v>
      </c>
      <c r="CX1044" s="64">
        <f t="shared" si="265"/>
        <v>0</v>
      </c>
      <c r="CY1044" s="64">
        <f t="shared" si="266"/>
        <v>0</v>
      </c>
      <c r="CZ1044" s="64">
        <f t="shared" si="267"/>
        <v>0</v>
      </c>
      <c r="DB1044" s="64">
        <f t="shared" si="268"/>
        <v>0</v>
      </c>
      <c r="DC1044" s="64">
        <f t="shared" si="269"/>
        <v>0</v>
      </c>
      <c r="DD1044" s="64">
        <f t="shared" si="270"/>
        <v>0</v>
      </c>
      <c r="DE1044" s="64">
        <f t="shared" si="271"/>
        <v>0</v>
      </c>
    </row>
    <row r="1045" spans="2:109" x14ac:dyDescent="0.3">
      <c r="B1045" s="167"/>
      <c r="C1045" s="186"/>
      <c r="D1045" s="2"/>
      <c r="E1045" s="67"/>
      <c r="F1045" s="5"/>
      <c r="G1045" s="5"/>
      <c r="H1045" s="187"/>
      <c r="I1045" s="111" t="str">
        <f ca="1">IF(Taula1[[#This Row],[Data naixement (format dd/mm/aaaa)]]="","0",DATEDIF(Taula1[[#This Row],[Data naixement (format dd/mm/aaaa)]],TODAY(),"Y"))</f>
        <v>0</v>
      </c>
      <c r="J1045" s="6"/>
      <c r="K1045" s="6"/>
      <c r="L1045" s="6"/>
      <c r="M1045" s="6"/>
      <c r="N1045" s="56"/>
      <c r="O1045" s="56"/>
      <c r="P1045" s="56"/>
      <c r="Q1045" s="6"/>
      <c r="R1045" s="7"/>
      <c r="S1045" s="143">
        <f>Taula1[[#This Row],[Mesos naturals sencers treballats període justificat (01/01/2023 - 31/03/2023)]]</f>
        <v>0</v>
      </c>
      <c r="T1045" s="194">
        <f>Taula1[[#This Row],[Dies treballats període justificat (01/01/2023 - 31/03/2023)              no comptabilitzats com a mes natural sencer]]</f>
        <v>0</v>
      </c>
      <c r="U1045" s="12"/>
      <c r="V1045" s="7"/>
      <c r="W1045" s="188"/>
      <c r="X1045" s="188"/>
      <c r="Y1045" s="188"/>
      <c r="Z1045" s="188"/>
      <c r="AA1045" s="190"/>
      <c r="AB1045" s="143">
        <f>Taula1[[#This Row],[Grup justificat     (fer servir opcions de la llista desplegable)]]</f>
        <v>0</v>
      </c>
      <c r="AC1045" s="182"/>
      <c r="AD1045" s="39"/>
      <c r="AE1045" s="131">
        <f>ROUND((AF1045/100)*756*Taula1[[#This Row],[Mesos naturals sencers treballats període justificat (01/01/2023 - 31/03/2023)]],2)</f>
        <v>0</v>
      </c>
      <c r="AF1045" s="81">
        <f>Taula1[[#This Row],[% Jornada segons contracte
(no posar el símbol %) ]]-Taula1[[#This Row],[% Reducció salari per baix rendiment        (no posar el símbol %)]]</f>
        <v>0</v>
      </c>
      <c r="AG1045" s="131">
        <f>ROUND((AH1045/100)*24.8547945*Taula1[[#This Row],[Dies treballats període justificat (01/01/2023 - 31/03/2023)              no comptabilitzats com a mes natural sencer]],2)</f>
        <v>0</v>
      </c>
      <c r="AH1045" s="79">
        <f>Taula1[[#This Row],[% Jornada segons contracte
(no posar el símbol %) ]]-Taula1[[#This Row],[% Reducció salari per baix rendiment        (no posar el símbol %)]]</f>
        <v>0</v>
      </c>
      <c r="AI1045" s="131">
        <f t="shared" si="257"/>
        <v>0</v>
      </c>
      <c r="AJ1045" s="39"/>
      <c r="AK1045" s="131">
        <f>ROUND((AL1045/100)*756*Taula1[[#This Row],[Espai reservat Administració  (mesos)]],2)</f>
        <v>0</v>
      </c>
      <c r="AL1045" s="81">
        <f>Taula1[[#This Row],[% Jornada segons contracte
(no posar el símbol %) ]]-Taula1[[#This Row],[% Reducció salari per baix rendiment        (no posar el símbol %)]]</f>
        <v>0</v>
      </c>
      <c r="AM1045" s="131">
        <f>ROUND((AN1045/100)*24.8547945*Taula1[[#This Row],[Espai reservat Administració (dies)]],2)</f>
        <v>0</v>
      </c>
      <c r="AN1045" s="79">
        <f>Taula1[[#This Row],[% Jornada segons contracte
(no posar el símbol %) ]]-Taula1[[#This Row],[% Reducció salari per baix rendiment        (no posar el símbol %)]]</f>
        <v>0</v>
      </c>
      <c r="AO1045" s="131">
        <f t="shared" si="258"/>
        <v>0</v>
      </c>
      <c r="AP1045" s="87"/>
      <c r="AQ1045" s="137">
        <f>ROUND((AR1045/100)*693*Taula1[[#This Row],[Mesos naturals sencers treballats període justificat (01/01/2023 - 31/03/2023)]],2)</f>
        <v>0</v>
      </c>
      <c r="AR1045" s="90">
        <f>Taula1[[#This Row],[% Jornada segons contracte
(no posar el símbol %) ]]-Taula1[[#This Row],[% Reducció salari per baix rendiment        (no posar el símbol %)]]</f>
        <v>0</v>
      </c>
      <c r="AS1045" s="137">
        <f>ROUND((AT1045/100)*22.78356164*Taula1[[#This Row],[Dies treballats període justificat (01/01/2023 - 31/03/2023)              no comptabilitzats com a mes natural sencer]],2)</f>
        <v>0</v>
      </c>
      <c r="AT1045" s="90">
        <f>Taula1[[#This Row],[% Jornada segons contracte
(no posar el símbol %) ]]-Taula1[[#This Row],[% Reducció salari per baix rendiment        (no posar el símbol %)]]</f>
        <v>0</v>
      </c>
      <c r="AU1045" s="137">
        <f t="shared" si="259"/>
        <v>0</v>
      </c>
      <c r="AV1045" s="87"/>
      <c r="AW1045" s="136">
        <f>ROUND((AX1045/100)*693*Taula1[[#This Row],[Espai reservat Administració  (mesos)]],2)</f>
        <v>0</v>
      </c>
      <c r="AX1045" s="90">
        <f>Taula1[[#This Row],[% Jornada segons contracte
(no posar el símbol %) ]]-Taula1[[#This Row],[% Reducció salari per baix rendiment        (no posar el símbol %)]]</f>
        <v>0</v>
      </c>
      <c r="AY1045" s="131">
        <f>ROUND((AZ1045/100)*22.78356164*Taula1[[#This Row],[Espai reservat Administració (dies)]],2)</f>
        <v>0</v>
      </c>
      <c r="AZ1045" s="81">
        <f>Taula1[[#This Row],[% Jornada segons contracte
(no posar el símbol %) ]]-Taula1[[#This Row],[% Reducció salari per baix rendiment        (no posar el símbol %)]]</f>
        <v>0</v>
      </c>
      <c r="BA1045" s="82">
        <f t="shared" si="260"/>
        <v>0</v>
      </c>
      <c r="BB1045" s="41"/>
      <c r="BC1045" s="131">
        <f>IF(Taula1[[#This Row],[Grup justificat     (fer servir opcions de la llista desplegable)]]=1,AI1045,0)</f>
        <v>0</v>
      </c>
      <c r="BD1045" s="131">
        <f>IF(Taula1[[#This Row],[Grup justificat     (fer servir opcions de la llista desplegable)]]=2,AU1045,0)</f>
        <v>0</v>
      </c>
      <c r="BE1045" s="41"/>
      <c r="BF1045" s="131">
        <f>IF(Taula1[[#This Row],[Espai reservat Administració]]=1,AO1045,0)</f>
        <v>0</v>
      </c>
      <c r="BG1045" s="82">
        <f>IF(Taula1[[#This Row],[Espai reservat Administració]]=2,BA1045,0)</f>
        <v>0</v>
      </c>
      <c r="BH1045" s="41"/>
      <c r="BI1045" s="126">
        <f>IF(Taula1[[#This Row],[Grup justificat     (fer servir opcions de la llista desplegable)]]=1,1,0)</f>
        <v>0</v>
      </c>
      <c r="BJ1045" s="126">
        <f>IF(Taula1[[#This Row],[Espai reservat Administració]]=1,1,0)</f>
        <v>0</v>
      </c>
      <c r="BK1045" s="111"/>
      <c r="BL1045" s="126">
        <f>IF(Taula1[[#This Row],[Grup justificat     (fer servir opcions de la llista desplegable)]]=2,1,0)</f>
        <v>0</v>
      </c>
      <c r="BM1045" s="126">
        <f>IF(Taula1[[#This Row],[Espai reservat Administració]]=2,1,0)</f>
        <v>0</v>
      </c>
      <c r="BN1045" s="73"/>
      <c r="BO1045" s="73"/>
      <c r="BP1045" s="73"/>
      <c r="BQ1045" s="73"/>
      <c r="BR1045" s="73"/>
      <c r="BS1045" s="73"/>
      <c r="BT1045" s="73"/>
      <c r="BU1045" s="73"/>
      <c r="BV1045" s="73"/>
      <c r="BW1045" s="73"/>
      <c r="BX1045" s="73"/>
      <c r="BY1045" s="73"/>
      <c r="BZ1045" s="73"/>
      <c r="CA1045" s="73"/>
      <c r="CB1045" s="73"/>
      <c r="CC1045" s="73"/>
      <c r="CD1045" s="73"/>
      <c r="CE1045" s="73"/>
      <c r="CF1045" s="73"/>
      <c r="CG1045" s="63">
        <f t="shared" si="261"/>
        <v>0</v>
      </c>
      <c r="CH1045" s="63">
        <f t="shared" si="262"/>
        <v>0</v>
      </c>
      <c r="CI1045" s="73"/>
      <c r="CJ1045" s="63">
        <f>IF(Taula1[[#This Row],[Tipus de contracte                                  (fer servir opcions de la llista desplegable)]]="Indefinit",1,0)</f>
        <v>0</v>
      </c>
      <c r="CK1045" s="63">
        <f>IF(Taula1[[#This Row],[Tipus de contracte                                  (fer servir opcions de la llista desplegable)]]="Temporal, igual o superior a 6 mesos",1,0)</f>
        <v>0</v>
      </c>
      <c r="CL1045" s="63">
        <f>IF(Taula1[[#This Row],[Tipus de contracte                                  (fer servir opcions de la llista desplegable)]]="Substitució per IT",1,0)</f>
        <v>0</v>
      </c>
      <c r="CM1045" s="73"/>
      <c r="CN1045" s="63">
        <f>IF(Taula1[[#This Row],[Relació llocs de treball]]&gt;=1,1,0)</f>
        <v>0</v>
      </c>
      <c r="CO1045" s="73"/>
      <c r="CP1045" s="63">
        <f>IF(Taula1[[#This Row],[Identitat de gènere                                                          (fer servir opcions de la llista desplegable)]]="Home",1,0)</f>
        <v>0</v>
      </c>
      <c r="CQ1045" s="63">
        <f>IF(Taula1[[#This Row],[Identitat de gènere                                                          (fer servir opcions de la llista desplegable)]]="Dona",1,0)</f>
        <v>0</v>
      </c>
      <c r="CR1045" s="63">
        <f>IF(Taula1[[#This Row],[Identitat de gènere                                                          (fer servir opcions de la llista desplegable)]]="No binari",1,0)</f>
        <v>0</v>
      </c>
      <c r="CS1045" s="73"/>
      <c r="CT1045" s="63">
        <f t="shared" si="256"/>
        <v>0</v>
      </c>
      <c r="CU1045" s="64">
        <f t="shared" si="263"/>
        <v>0</v>
      </c>
      <c r="CW1045" s="64">
        <f t="shared" si="264"/>
        <v>0</v>
      </c>
      <c r="CX1045" s="64">
        <f t="shared" si="265"/>
        <v>0</v>
      </c>
      <c r="CY1045" s="64">
        <f t="shared" si="266"/>
        <v>0</v>
      </c>
      <c r="CZ1045" s="64">
        <f t="shared" si="267"/>
        <v>0</v>
      </c>
      <c r="DB1045" s="64">
        <f t="shared" si="268"/>
        <v>0</v>
      </c>
      <c r="DC1045" s="64">
        <f t="shared" si="269"/>
        <v>0</v>
      </c>
      <c r="DD1045" s="64">
        <f t="shared" si="270"/>
        <v>0</v>
      </c>
      <c r="DE1045" s="64">
        <f t="shared" si="271"/>
        <v>0</v>
      </c>
    </row>
    <row r="1046" spans="2:109" x14ac:dyDescent="0.3">
      <c r="B1046" s="167"/>
      <c r="C1046" s="186"/>
      <c r="D1046" s="2"/>
      <c r="E1046" s="67"/>
      <c r="F1046" s="5"/>
      <c r="G1046" s="5"/>
      <c r="H1046" s="187"/>
      <c r="I1046" s="111" t="str">
        <f ca="1">IF(Taula1[[#This Row],[Data naixement (format dd/mm/aaaa)]]="","0",DATEDIF(Taula1[[#This Row],[Data naixement (format dd/mm/aaaa)]],TODAY(),"Y"))</f>
        <v>0</v>
      </c>
      <c r="J1046" s="6"/>
      <c r="K1046" s="6"/>
      <c r="L1046" s="6"/>
      <c r="M1046" s="6"/>
      <c r="N1046" s="56"/>
      <c r="O1046" s="56"/>
      <c r="P1046" s="56"/>
      <c r="Q1046" s="6"/>
      <c r="R1046" s="7"/>
      <c r="S1046" s="143">
        <f>Taula1[[#This Row],[Mesos naturals sencers treballats període justificat (01/01/2023 - 31/03/2023)]]</f>
        <v>0</v>
      </c>
      <c r="T1046" s="194">
        <f>Taula1[[#This Row],[Dies treballats període justificat (01/01/2023 - 31/03/2023)              no comptabilitzats com a mes natural sencer]]</f>
        <v>0</v>
      </c>
      <c r="U1046" s="12"/>
      <c r="V1046" s="7"/>
      <c r="W1046" s="188"/>
      <c r="X1046" s="188"/>
      <c r="Y1046" s="188"/>
      <c r="Z1046" s="188"/>
      <c r="AA1046" s="190"/>
      <c r="AB1046" s="143">
        <f>Taula1[[#This Row],[Grup justificat     (fer servir opcions de la llista desplegable)]]</f>
        <v>0</v>
      </c>
      <c r="AC1046" s="182"/>
      <c r="AD1046" s="39"/>
      <c r="AE1046" s="131">
        <f>ROUND((AF1046/100)*756*Taula1[[#This Row],[Mesos naturals sencers treballats període justificat (01/01/2023 - 31/03/2023)]],2)</f>
        <v>0</v>
      </c>
      <c r="AF1046" s="81">
        <f>Taula1[[#This Row],[% Jornada segons contracte
(no posar el símbol %) ]]-Taula1[[#This Row],[% Reducció salari per baix rendiment        (no posar el símbol %)]]</f>
        <v>0</v>
      </c>
      <c r="AG1046" s="131">
        <f>ROUND((AH1046/100)*24.8547945*Taula1[[#This Row],[Dies treballats període justificat (01/01/2023 - 31/03/2023)              no comptabilitzats com a mes natural sencer]],2)</f>
        <v>0</v>
      </c>
      <c r="AH1046" s="79">
        <f>Taula1[[#This Row],[% Jornada segons contracte
(no posar el símbol %) ]]-Taula1[[#This Row],[% Reducció salari per baix rendiment        (no posar el símbol %)]]</f>
        <v>0</v>
      </c>
      <c r="AI1046" s="131">
        <f t="shared" si="257"/>
        <v>0</v>
      </c>
      <c r="AJ1046" s="39"/>
      <c r="AK1046" s="131">
        <f>ROUND((AL1046/100)*756*Taula1[[#This Row],[Espai reservat Administració  (mesos)]],2)</f>
        <v>0</v>
      </c>
      <c r="AL1046" s="81">
        <f>Taula1[[#This Row],[% Jornada segons contracte
(no posar el símbol %) ]]-Taula1[[#This Row],[% Reducció salari per baix rendiment        (no posar el símbol %)]]</f>
        <v>0</v>
      </c>
      <c r="AM1046" s="131">
        <f>ROUND((AN1046/100)*24.8547945*Taula1[[#This Row],[Espai reservat Administració (dies)]],2)</f>
        <v>0</v>
      </c>
      <c r="AN1046" s="79">
        <f>Taula1[[#This Row],[% Jornada segons contracte
(no posar el símbol %) ]]-Taula1[[#This Row],[% Reducció salari per baix rendiment        (no posar el símbol %)]]</f>
        <v>0</v>
      </c>
      <c r="AO1046" s="131">
        <f t="shared" si="258"/>
        <v>0</v>
      </c>
      <c r="AP1046" s="87"/>
      <c r="AQ1046" s="137">
        <f>ROUND((AR1046/100)*693*Taula1[[#This Row],[Mesos naturals sencers treballats període justificat (01/01/2023 - 31/03/2023)]],2)</f>
        <v>0</v>
      </c>
      <c r="AR1046" s="90">
        <f>Taula1[[#This Row],[% Jornada segons contracte
(no posar el símbol %) ]]-Taula1[[#This Row],[% Reducció salari per baix rendiment        (no posar el símbol %)]]</f>
        <v>0</v>
      </c>
      <c r="AS1046" s="137">
        <f>ROUND((AT1046/100)*22.78356164*Taula1[[#This Row],[Dies treballats període justificat (01/01/2023 - 31/03/2023)              no comptabilitzats com a mes natural sencer]],2)</f>
        <v>0</v>
      </c>
      <c r="AT1046" s="90">
        <f>Taula1[[#This Row],[% Jornada segons contracte
(no posar el símbol %) ]]-Taula1[[#This Row],[% Reducció salari per baix rendiment        (no posar el símbol %)]]</f>
        <v>0</v>
      </c>
      <c r="AU1046" s="137">
        <f t="shared" si="259"/>
        <v>0</v>
      </c>
      <c r="AV1046" s="87"/>
      <c r="AW1046" s="136">
        <f>ROUND((AX1046/100)*693*Taula1[[#This Row],[Espai reservat Administració  (mesos)]],2)</f>
        <v>0</v>
      </c>
      <c r="AX1046" s="90">
        <f>Taula1[[#This Row],[% Jornada segons contracte
(no posar el símbol %) ]]-Taula1[[#This Row],[% Reducció salari per baix rendiment        (no posar el símbol %)]]</f>
        <v>0</v>
      </c>
      <c r="AY1046" s="131">
        <f>ROUND((AZ1046/100)*22.78356164*Taula1[[#This Row],[Espai reservat Administració (dies)]],2)</f>
        <v>0</v>
      </c>
      <c r="AZ1046" s="81">
        <f>Taula1[[#This Row],[% Jornada segons contracte
(no posar el símbol %) ]]-Taula1[[#This Row],[% Reducció salari per baix rendiment        (no posar el símbol %)]]</f>
        <v>0</v>
      </c>
      <c r="BA1046" s="82">
        <f t="shared" si="260"/>
        <v>0</v>
      </c>
      <c r="BB1046" s="41"/>
      <c r="BC1046" s="131">
        <f>IF(Taula1[[#This Row],[Grup justificat     (fer servir opcions de la llista desplegable)]]=1,AI1046,0)</f>
        <v>0</v>
      </c>
      <c r="BD1046" s="131">
        <f>IF(Taula1[[#This Row],[Grup justificat     (fer servir opcions de la llista desplegable)]]=2,AU1046,0)</f>
        <v>0</v>
      </c>
      <c r="BE1046" s="41"/>
      <c r="BF1046" s="131">
        <f>IF(Taula1[[#This Row],[Espai reservat Administració]]=1,AO1046,0)</f>
        <v>0</v>
      </c>
      <c r="BG1046" s="82">
        <f>IF(Taula1[[#This Row],[Espai reservat Administració]]=2,BA1046,0)</f>
        <v>0</v>
      </c>
      <c r="BH1046" s="41"/>
      <c r="BI1046" s="126">
        <f>IF(Taula1[[#This Row],[Grup justificat     (fer servir opcions de la llista desplegable)]]=1,1,0)</f>
        <v>0</v>
      </c>
      <c r="BJ1046" s="126">
        <f>IF(Taula1[[#This Row],[Espai reservat Administració]]=1,1,0)</f>
        <v>0</v>
      </c>
      <c r="BK1046" s="111"/>
      <c r="BL1046" s="126">
        <f>IF(Taula1[[#This Row],[Grup justificat     (fer servir opcions de la llista desplegable)]]=2,1,0)</f>
        <v>0</v>
      </c>
      <c r="BM1046" s="126">
        <f>IF(Taula1[[#This Row],[Espai reservat Administració]]=2,1,0)</f>
        <v>0</v>
      </c>
      <c r="BN1046" s="73"/>
      <c r="BO1046" s="73"/>
      <c r="BP1046" s="73"/>
      <c r="BQ1046" s="73"/>
      <c r="BR1046" s="73"/>
      <c r="BS1046" s="73"/>
      <c r="BT1046" s="73"/>
      <c r="BU1046" s="73"/>
      <c r="BV1046" s="73"/>
      <c r="BW1046" s="73"/>
      <c r="BX1046" s="73"/>
      <c r="BY1046" s="73"/>
      <c r="BZ1046" s="73"/>
      <c r="CA1046" s="73"/>
      <c r="CB1046" s="73"/>
      <c r="CC1046" s="73"/>
      <c r="CD1046" s="73"/>
      <c r="CE1046" s="73"/>
      <c r="CF1046" s="73"/>
      <c r="CG1046" s="63">
        <f t="shared" si="261"/>
        <v>0</v>
      </c>
      <c r="CH1046" s="63">
        <f t="shared" si="262"/>
        <v>0</v>
      </c>
      <c r="CI1046" s="73"/>
      <c r="CJ1046" s="63">
        <f>IF(Taula1[[#This Row],[Tipus de contracte                                  (fer servir opcions de la llista desplegable)]]="Indefinit",1,0)</f>
        <v>0</v>
      </c>
      <c r="CK1046" s="63">
        <f>IF(Taula1[[#This Row],[Tipus de contracte                                  (fer servir opcions de la llista desplegable)]]="Temporal, igual o superior a 6 mesos",1,0)</f>
        <v>0</v>
      </c>
      <c r="CL1046" s="63">
        <f>IF(Taula1[[#This Row],[Tipus de contracte                                  (fer servir opcions de la llista desplegable)]]="Substitució per IT",1,0)</f>
        <v>0</v>
      </c>
      <c r="CM1046" s="73"/>
      <c r="CN1046" s="63">
        <f>IF(Taula1[[#This Row],[Relació llocs de treball]]&gt;=1,1,0)</f>
        <v>0</v>
      </c>
      <c r="CO1046" s="73"/>
      <c r="CP1046" s="63">
        <f>IF(Taula1[[#This Row],[Identitat de gènere                                                          (fer servir opcions de la llista desplegable)]]="Home",1,0)</f>
        <v>0</v>
      </c>
      <c r="CQ1046" s="63">
        <f>IF(Taula1[[#This Row],[Identitat de gènere                                                          (fer servir opcions de la llista desplegable)]]="Dona",1,0)</f>
        <v>0</v>
      </c>
      <c r="CR1046" s="63">
        <f>IF(Taula1[[#This Row],[Identitat de gènere                                                          (fer servir opcions de la llista desplegable)]]="No binari",1,0)</f>
        <v>0</v>
      </c>
      <c r="CS1046" s="73"/>
      <c r="CT1046" s="63">
        <f t="shared" si="256"/>
        <v>0</v>
      </c>
      <c r="CU1046" s="64">
        <f t="shared" si="263"/>
        <v>0</v>
      </c>
      <c r="CW1046" s="64">
        <f t="shared" si="264"/>
        <v>0</v>
      </c>
      <c r="CX1046" s="64">
        <f t="shared" si="265"/>
        <v>0</v>
      </c>
      <c r="CY1046" s="64">
        <f t="shared" si="266"/>
        <v>0</v>
      </c>
      <c r="CZ1046" s="64">
        <f t="shared" si="267"/>
        <v>0</v>
      </c>
      <c r="DB1046" s="64">
        <f t="shared" si="268"/>
        <v>0</v>
      </c>
      <c r="DC1046" s="64">
        <f t="shared" si="269"/>
        <v>0</v>
      </c>
      <c r="DD1046" s="64">
        <f t="shared" si="270"/>
        <v>0</v>
      </c>
      <c r="DE1046" s="64">
        <f t="shared" si="271"/>
        <v>0</v>
      </c>
    </row>
    <row r="1047" spans="2:109" x14ac:dyDescent="0.3">
      <c r="B1047" s="167"/>
      <c r="C1047" s="186"/>
      <c r="D1047" s="2"/>
      <c r="E1047" s="67"/>
      <c r="F1047" s="5"/>
      <c r="G1047" s="5"/>
      <c r="H1047" s="187"/>
      <c r="I1047" s="111" t="str">
        <f ca="1">IF(Taula1[[#This Row],[Data naixement (format dd/mm/aaaa)]]="","0",DATEDIF(Taula1[[#This Row],[Data naixement (format dd/mm/aaaa)]],TODAY(),"Y"))</f>
        <v>0</v>
      </c>
      <c r="J1047" s="6"/>
      <c r="K1047" s="6"/>
      <c r="L1047" s="6"/>
      <c r="M1047" s="6"/>
      <c r="N1047" s="56"/>
      <c r="O1047" s="56"/>
      <c r="P1047" s="56"/>
      <c r="Q1047" s="6"/>
      <c r="R1047" s="7"/>
      <c r="S1047" s="143">
        <f>Taula1[[#This Row],[Mesos naturals sencers treballats període justificat (01/01/2023 - 31/03/2023)]]</f>
        <v>0</v>
      </c>
      <c r="T1047" s="194">
        <f>Taula1[[#This Row],[Dies treballats període justificat (01/01/2023 - 31/03/2023)              no comptabilitzats com a mes natural sencer]]</f>
        <v>0</v>
      </c>
      <c r="U1047" s="12"/>
      <c r="V1047" s="7"/>
      <c r="W1047" s="188"/>
      <c r="X1047" s="188"/>
      <c r="Y1047" s="188"/>
      <c r="Z1047" s="188"/>
      <c r="AA1047" s="190"/>
      <c r="AB1047" s="143">
        <f>Taula1[[#This Row],[Grup justificat     (fer servir opcions de la llista desplegable)]]</f>
        <v>0</v>
      </c>
      <c r="AC1047" s="182"/>
      <c r="AD1047" s="39"/>
      <c r="AE1047" s="131">
        <f>ROUND((AF1047/100)*756*Taula1[[#This Row],[Mesos naturals sencers treballats període justificat (01/01/2023 - 31/03/2023)]],2)</f>
        <v>0</v>
      </c>
      <c r="AF1047" s="81">
        <f>Taula1[[#This Row],[% Jornada segons contracte
(no posar el símbol %) ]]-Taula1[[#This Row],[% Reducció salari per baix rendiment        (no posar el símbol %)]]</f>
        <v>0</v>
      </c>
      <c r="AG1047" s="131">
        <f>ROUND((AH1047/100)*24.8547945*Taula1[[#This Row],[Dies treballats període justificat (01/01/2023 - 31/03/2023)              no comptabilitzats com a mes natural sencer]],2)</f>
        <v>0</v>
      </c>
      <c r="AH1047" s="79">
        <f>Taula1[[#This Row],[% Jornada segons contracte
(no posar el símbol %) ]]-Taula1[[#This Row],[% Reducció salari per baix rendiment        (no posar el símbol %)]]</f>
        <v>0</v>
      </c>
      <c r="AI1047" s="131">
        <f t="shared" si="257"/>
        <v>0</v>
      </c>
      <c r="AJ1047" s="39"/>
      <c r="AK1047" s="131">
        <f>ROUND((AL1047/100)*756*Taula1[[#This Row],[Espai reservat Administració  (mesos)]],2)</f>
        <v>0</v>
      </c>
      <c r="AL1047" s="81">
        <f>Taula1[[#This Row],[% Jornada segons contracte
(no posar el símbol %) ]]-Taula1[[#This Row],[% Reducció salari per baix rendiment        (no posar el símbol %)]]</f>
        <v>0</v>
      </c>
      <c r="AM1047" s="131">
        <f>ROUND((AN1047/100)*24.8547945*Taula1[[#This Row],[Espai reservat Administració (dies)]],2)</f>
        <v>0</v>
      </c>
      <c r="AN1047" s="79">
        <f>Taula1[[#This Row],[% Jornada segons contracte
(no posar el símbol %) ]]-Taula1[[#This Row],[% Reducció salari per baix rendiment        (no posar el símbol %)]]</f>
        <v>0</v>
      </c>
      <c r="AO1047" s="131">
        <f t="shared" si="258"/>
        <v>0</v>
      </c>
      <c r="AP1047" s="87"/>
      <c r="AQ1047" s="137">
        <f>ROUND((AR1047/100)*693*Taula1[[#This Row],[Mesos naturals sencers treballats període justificat (01/01/2023 - 31/03/2023)]],2)</f>
        <v>0</v>
      </c>
      <c r="AR1047" s="90">
        <f>Taula1[[#This Row],[% Jornada segons contracte
(no posar el símbol %) ]]-Taula1[[#This Row],[% Reducció salari per baix rendiment        (no posar el símbol %)]]</f>
        <v>0</v>
      </c>
      <c r="AS1047" s="137">
        <f>ROUND((AT1047/100)*22.78356164*Taula1[[#This Row],[Dies treballats període justificat (01/01/2023 - 31/03/2023)              no comptabilitzats com a mes natural sencer]],2)</f>
        <v>0</v>
      </c>
      <c r="AT1047" s="90">
        <f>Taula1[[#This Row],[% Jornada segons contracte
(no posar el símbol %) ]]-Taula1[[#This Row],[% Reducció salari per baix rendiment        (no posar el símbol %)]]</f>
        <v>0</v>
      </c>
      <c r="AU1047" s="137">
        <f t="shared" si="259"/>
        <v>0</v>
      </c>
      <c r="AV1047" s="87"/>
      <c r="AW1047" s="136">
        <f>ROUND((AX1047/100)*693*Taula1[[#This Row],[Espai reservat Administració  (mesos)]],2)</f>
        <v>0</v>
      </c>
      <c r="AX1047" s="90">
        <f>Taula1[[#This Row],[% Jornada segons contracte
(no posar el símbol %) ]]-Taula1[[#This Row],[% Reducció salari per baix rendiment        (no posar el símbol %)]]</f>
        <v>0</v>
      </c>
      <c r="AY1047" s="131">
        <f>ROUND((AZ1047/100)*22.78356164*Taula1[[#This Row],[Espai reservat Administració (dies)]],2)</f>
        <v>0</v>
      </c>
      <c r="AZ1047" s="81">
        <f>Taula1[[#This Row],[% Jornada segons contracte
(no posar el símbol %) ]]-Taula1[[#This Row],[% Reducció salari per baix rendiment        (no posar el símbol %)]]</f>
        <v>0</v>
      </c>
      <c r="BA1047" s="82">
        <f t="shared" si="260"/>
        <v>0</v>
      </c>
      <c r="BB1047" s="41"/>
      <c r="BC1047" s="131">
        <f>IF(Taula1[[#This Row],[Grup justificat     (fer servir opcions de la llista desplegable)]]=1,AI1047,0)</f>
        <v>0</v>
      </c>
      <c r="BD1047" s="131">
        <f>IF(Taula1[[#This Row],[Grup justificat     (fer servir opcions de la llista desplegable)]]=2,AU1047,0)</f>
        <v>0</v>
      </c>
      <c r="BE1047" s="41"/>
      <c r="BF1047" s="131">
        <f>IF(Taula1[[#This Row],[Espai reservat Administració]]=1,AO1047,0)</f>
        <v>0</v>
      </c>
      <c r="BG1047" s="82">
        <f>IF(Taula1[[#This Row],[Espai reservat Administració]]=2,BA1047,0)</f>
        <v>0</v>
      </c>
      <c r="BH1047" s="41"/>
      <c r="BI1047" s="126">
        <f>IF(Taula1[[#This Row],[Grup justificat     (fer servir opcions de la llista desplegable)]]=1,1,0)</f>
        <v>0</v>
      </c>
      <c r="BJ1047" s="126">
        <f>IF(Taula1[[#This Row],[Espai reservat Administració]]=1,1,0)</f>
        <v>0</v>
      </c>
      <c r="BK1047" s="111"/>
      <c r="BL1047" s="126">
        <f>IF(Taula1[[#This Row],[Grup justificat     (fer servir opcions de la llista desplegable)]]=2,1,0)</f>
        <v>0</v>
      </c>
      <c r="BM1047" s="126">
        <f>IF(Taula1[[#This Row],[Espai reservat Administració]]=2,1,0)</f>
        <v>0</v>
      </c>
      <c r="BN1047" s="73"/>
      <c r="BO1047" s="73"/>
      <c r="BP1047" s="73"/>
      <c r="BQ1047" s="73"/>
      <c r="BR1047" s="73"/>
      <c r="BS1047" s="73"/>
      <c r="BT1047" s="73"/>
      <c r="BU1047" s="73"/>
      <c r="BV1047" s="73"/>
      <c r="BW1047" s="73"/>
      <c r="BX1047" s="73"/>
      <c r="BY1047" s="73"/>
      <c r="BZ1047" s="73"/>
      <c r="CA1047" s="73"/>
      <c r="CB1047" s="73"/>
      <c r="CC1047" s="73"/>
      <c r="CD1047" s="73"/>
      <c r="CE1047" s="73"/>
      <c r="CF1047" s="73"/>
      <c r="CG1047" s="63">
        <f t="shared" si="261"/>
        <v>0</v>
      </c>
      <c r="CH1047" s="63">
        <f t="shared" si="262"/>
        <v>0</v>
      </c>
      <c r="CI1047" s="73"/>
      <c r="CJ1047" s="63">
        <f>IF(Taula1[[#This Row],[Tipus de contracte                                  (fer servir opcions de la llista desplegable)]]="Indefinit",1,0)</f>
        <v>0</v>
      </c>
      <c r="CK1047" s="63">
        <f>IF(Taula1[[#This Row],[Tipus de contracte                                  (fer servir opcions de la llista desplegable)]]="Temporal, igual o superior a 6 mesos",1,0)</f>
        <v>0</v>
      </c>
      <c r="CL1047" s="63">
        <f>IF(Taula1[[#This Row],[Tipus de contracte                                  (fer servir opcions de la llista desplegable)]]="Substitució per IT",1,0)</f>
        <v>0</v>
      </c>
      <c r="CM1047" s="73"/>
      <c r="CN1047" s="63">
        <f>IF(Taula1[[#This Row],[Relació llocs de treball]]&gt;=1,1,0)</f>
        <v>0</v>
      </c>
      <c r="CO1047" s="73"/>
      <c r="CP1047" s="63">
        <f>IF(Taula1[[#This Row],[Identitat de gènere                                                          (fer servir opcions de la llista desplegable)]]="Home",1,0)</f>
        <v>0</v>
      </c>
      <c r="CQ1047" s="63">
        <f>IF(Taula1[[#This Row],[Identitat de gènere                                                          (fer servir opcions de la llista desplegable)]]="Dona",1,0)</f>
        <v>0</v>
      </c>
      <c r="CR1047" s="63">
        <f>IF(Taula1[[#This Row],[Identitat de gènere                                                          (fer servir opcions de la llista desplegable)]]="No binari",1,0)</f>
        <v>0</v>
      </c>
      <c r="CS1047" s="73"/>
      <c r="CT1047" s="63">
        <f t="shared" si="256"/>
        <v>0</v>
      </c>
      <c r="CU1047" s="64">
        <f t="shared" si="263"/>
        <v>0</v>
      </c>
      <c r="CW1047" s="64">
        <f t="shared" si="264"/>
        <v>0</v>
      </c>
      <c r="CX1047" s="64">
        <f t="shared" si="265"/>
        <v>0</v>
      </c>
      <c r="CY1047" s="64">
        <f t="shared" si="266"/>
        <v>0</v>
      </c>
      <c r="CZ1047" s="64">
        <f t="shared" si="267"/>
        <v>0</v>
      </c>
      <c r="DB1047" s="64">
        <f t="shared" si="268"/>
        <v>0</v>
      </c>
      <c r="DC1047" s="64">
        <f t="shared" si="269"/>
        <v>0</v>
      </c>
      <c r="DD1047" s="64">
        <f t="shared" si="270"/>
        <v>0</v>
      </c>
      <c r="DE1047" s="64">
        <f t="shared" si="271"/>
        <v>0</v>
      </c>
    </row>
    <row r="1048" spans="2:109" x14ac:dyDescent="0.3">
      <c r="B1048" s="167"/>
      <c r="C1048" s="186"/>
      <c r="D1048" s="2"/>
      <c r="E1048" s="67"/>
      <c r="F1048" s="5"/>
      <c r="G1048" s="5"/>
      <c r="H1048" s="187"/>
      <c r="I1048" s="111" t="str">
        <f ca="1">IF(Taula1[[#This Row],[Data naixement (format dd/mm/aaaa)]]="","0",DATEDIF(Taula1[[#This Row],[Data naixement (format dd/mm/aaaa)]],TODAY(),"Y"))</f>
        <v>0</v>
      </c>
      <c r="J1048" s="6"/>
      <c r="K1048" s="6"/>
      <c r="L1048" s="6"/>
      <c r="M1048" s="6"/>
      <c r="N1048" s="56"/>
      <c r="O1048" s="56"/>
      <c r="P1048" s="56"/>
      <c r="Q1048" s="6"/>
      <c r="R1048" s="7"/>
      <c r="S1048" s="143">
        <f>Taula1[[#This Row],[Mesos naturals sencers treballats període justificat (01/01/2023 - 31/03/2023)]]</f>
        <v>0</v>
      </c>
      <c r="T1048" s="194">
        <f>Taula1[[#This Row],[Dies treballats període justificat (01/01/2023 - 31/03/2023)              no comptabilitzats com a mes natural sencer]]</f>
        <v>0</v>
      </c>
      <c r="U1048" s="12"/>
      <c r="V1048" s="7"/>
      <c r="W1048" s="188"/>
      <c r="X1048" s="188"/>
      <c r="Y1048" s="188"/>
      <c r="Z1048" s="188"/>
      <c r="AA1048" s="190"/>
      <c r="AB1048" s="143">
        <f>Taula1[[#This Row],[Grup justificat     (fer servir opcions de la llista desplegable)]]</f>
        <v>0</v>
      </c>
      <c r="AC1048" s="182"/>
      <c r="AD1048" s="39"/>
      <c r="AE1048" s="131">
        <f>ROUND((AF1048/100)*756*Taula1[[#This Row],[Mesos naturals sencers treballats període justificat (01/01/2023 - 31/03/2023)]],2)</f>
        <v>0</v>
      </c>
      <c r="AF1048" s="81">
        <f>Taula1[[#This Row],[% Jornada segons contracte
(no posar el símbol %) ]]-Taula1[[#This Row],[% Reducció salari per baix rendiment        (no posar el símbol %)]]</f>
        <v>0</v>
      </c>
      <c r="AG1048" s="131">
        <f>ROUND((AH1048/100)*24.8547945*Taula1[[#This Row],[Dies treballats període justificat (01/01/2023 - 31/03/2023)              no comptabilitzats com a mes natural sencer]],2)</f>
        <v>0</v>
      </c>
      <c r="AH1048" s="79">
        <f>Taula1[[#This Row],[% Jornada segons contracte
(no posar el símbol %) ]]-Taula1[[#This Row],[% Reducció salari per baix rendiment        (no posar el símbol %)]]</f>
        <v>0</v>
      </c>
      <c r="AI1048" s="131">
        <f t="shared" si="257"/>
        <v>0</v>
      </c>
      <c r="AJ1048" s="39"/>
      <c r="AK1048" s="131">
        <f>ROUND((AL1048/100)*756*Taula1[[#This Row],[Espai reservat Administració  (mesos)]],2)</f>
        <v>0</v>
      </c>
      <c r="AL1048" s="81">
        <f>Taula1[[#This Row],[% Jornada segons contracte
(no posar el símbol %) ]]-Taula1[[#This Row],[% Reducció salari per baix rendiment        (no posar el símbol %)]]</f>
        <v>0</v>
      </c>
      <c r="AM1048" s="131">
        <f>ROUND((AN1048/100)*24.8547945*Taula1[[#This Row],[Espai reservat Administració (dies)]],2)</f>
        <v>0</v>
      </c>
      <c r="AN1048" s="79">
        <f>Taula1[[#This Row],[% Jornada segons contracte
(no posar el símbol %) ]]-Taula1[[#This Row],[% Reducció salari per baix rendiment        (no posar el símbol %)]]</f>
        <v>0</v>
      </c>
      <c r="AO1048" s="131">
        <f t="shared" si="258"/>
        <v>0</v>
      </c>
      <c r="AP1048" s="87"/>
      <c r="AQ1048" s="137">
        <f>ROUND((AR1048/100)*693*Taula1[[#This Row],[Mesos naturals sencers treballats període justificat (01/01/2023 - 31/03/2023)]],2)</f>
        <v>0</v>
      </c>
      <c r="AR1048" s="90">
        <f>Taula1[[#This Row],[% Jornada segons contracte
(no posar el símbol %) ]]-Taula1[[#This Row],[% Reducció salari per baix rendiment        (no posar el símbol %)]]</f>
        <v>0</v>
      </c>
      <c r="AS1048" s="137">
        <f>ROUND((AT1048/100)*22.78356164*Taula1[[#This Row],[Dies treballats període justificat (01/01/2023 - 31/03/2023)              no comptabilitzats com a mes natural sencer]],2)</f>
        <v>0</v>
      </c>
      <c r="AT1048" s="90">
        <f>Taula1[[#This Row],[% Jornada segons contracte
(no posar el símbol %) ]]-Taula1[[#This Row],[% Reducció salari per baix rendiment        (no posar el símbol %)]]</f>
        <v>0</v>
      </c>
      <c r="AU1048" s="137">
        <f t="shared" si="259"/>
        <v>0</v>
      </c>
      <c r="AV1048" s="87"/>
      <c r="AW1048" s="136">
        <f>ROUND((AX1048/100)*693*Taula1[[#This Row],[Espai reservat Administració  (mesos)]],2)</f>
        <v>0</v>
      </c>
      <c r="AX1048" s="90">
        <f>Taula1[[#This Row],[% Jornada segons contracte
(no posar el símbol %) ]]-Taula1[[#This Row],[% Reducció salari per baix rendiment        (no posar el símbol %)]]</f>
        <v>0</v>
      </c>
      <c r="AY1048" s="131">
        <f>ROUND((AZ1048/100)*22.78356164*Taula1[[#This Row],[Espai reservat Administració (dies)]],2)</f>
        <v>0</v>
      </c>
      <c r="AZ1048" s="81">
        <f>Taula1[[#This Row],[% Jornada segons contracte
(no posar el símbol %) ]]-Taula1[[#This Row],[% Reducció salari per baix rendiment        (no posar el símbol %)]]</f>
        <v>0</v>
      </c>
      <c r="BA1048" s="82">
        <f t="shared" si="260"/>
        <v>0</v>
      </c>
      <c r="BB1048" s="41"/>
      <c r="BC1048" s="131">
        <f>IF(Taula1[[#This Row],[Grup justificat     (fer servir opcions de la llista desplegable)]]=1,AI1048,0)</f>
        <v>0</v>
      </c>
      <c r="BD1048" s="131">
        <f>IF(Taula1[[#This Row],[Grup justificat     (fer servir opcions de la llista desplegable)]]=2,AU1048,0)</f>
        <v>0</v>
      </c>
      <c r="BE1048" s="41"/>
      <c r="BF1048" s="131">
        <f>IF(Taula1[[#This Row],[Espai reservat Administració]]=1,AO1048,0)</f>
        <v>0</v>
      </c>
      <c r="BG1048" s="82">
        <f>IF(Taula1[[#This Row],[Espai reservat Administració]]=2,BA1048,0)</f>
        <v>0</v>
      </c>
      <c r="BH1048" s="41"/>
      <c r="BI1048" s="126">
        <f>IF(Taula1[[#This Row],[Grup justificat     (fer servir opcions de la llista desplegable)]]=1,1,0)</f>
        <v>0</v>
      </c>
      <c r="BJ1048" s="126">
        <f>IF(Taula1[[#This Row],[Espai reservat Administració]]=1,1,0)</f>
        <v>0</v>
      </c>
      <c r="BK1048" s="111"/>
      <c r="BL1048" s="126">
        <f>IF(Taula1[[#This Row],[Grup justificat     (fer servir opcions de la llista desplegable)]]=2,1,0)</f>
        <v>0</v>
      </c>
      <c r="BM1048" s="126">
        <f>IF(Taula1[[#This Row],[Espai reservat Administració]]=2,1,0)</f>
        <v>0</v>
      </c>
      <c r="BN1048" s="73"/>
      <c r="BO1048" s="73"/>
      <c r="BP1048" s="73"/>
      <c r="BQ1048" s="73"/>
      <c r="BR1048" s="73"/>
      <c r="BS1048" s="73"/>
      <c r="BT1048" s="73"/>
      <c r="BU1048" s="73"/>
      <c r="BV1048" s="73"/>
      <c r="BW1048" s="73"/>
      <c r="BX1048" s="73"/>
      <c r="BY1048" s="73"/>
      <c r="BZ1048" s="73"/>
      <c r="CA1048" s="73"/>
      <c r="CB1048" s="73"/>
      <c r="CC1048" s="73"/>
      <c r="CD1048" s="73"/>
      <c r="CE1048" s="73"/>
      <c r="CF1048" s="73"/>
      <c r="CG1048" s="63">
        <f t="shared" si="261"/>
        <v>0</v>
      </c>
      <c r="CH1048" s="63">
        <f t="shared" si="262"/>
        <v>0</v>
      </c>
      <c r="CI1048" s="73"/>
      <c r="CJ1048" s="63">
        <f>IF(Taula1[[#This Row],[Tipus de contracte                                  (fer servir opcions de la llista desplegable)]]="Indefinit",1,0)</f>
        <v>0</v>
      </c>
      <c r="CK1048" s="63">
        <f>IF(Taula1[[#This Row],[Tipus de contracte                                  (fer servir opcions de la llista desplegable)]]="Temporal, igual o superior a 6 mesos",1,0)</f>
        <v>0</v>
      </c>
      <c r="CL1048" s="63">
        <f>IF(Taula1[[#This Row],[Tipus de contracte                                  (fer servir opcions de la llista desplegable)]]="Substitució per IT",1,0)</f>
        <v>0</v>
      </c>
      <c r="CM1048" s="73"/>
      <c r="CN1048" s="63">
        <f>IF(Taula1[[#This Row],[Relació llocs de treball]]&gt;=1,1,0)</f>
        <v>0</v>
      </c>
      <c r="CO1048" s="73"/>
      <c r="CP1048" s="63">
        <f>IF(Taula1[[#This Row],[Identitat de gènere                                                          (fer servir opcions de la llista desplegable)]]="Home",1,0)</f>
        <v>0</v>
      </c>
      <c r="CQ1048" s="63">
        <f>IF(Taula1[[#This Row],[Identitat de gènere                                                          (fer servir opcions de la llista desplegable)]]="Dona",1,0)</f>
        <v>0</v>
      </c>
      <c r="CR1048" s="63">
        <f>IF(Taula1[[#This Row],[Identitat de gènere                                                          (fer servir opcions de la llista desplegable)]]="No binari",1,0)</f>
        <v>0</v>
      </c>
      <c r="CS1048" s="73"/>
      <c r="CT1048" s="63">
        <f t="shared" si="256"/>
        <v>0</v>
      </c>
      <c r="CU1048" s="64">
        <f t="shared" si="263"/>
        <v>0</v>
      </c>
      <c r="CW1048" s="64">
        <f t="shared" si="264"/>
        <v>0</v>
      </c>
      <c r="CX1048" s="64">
        <f t="shared" si="265"/>
        <v>0</v>
      </c>
      <c r="CY1048" s="64">
        <f t="shared" si="266"/>
        <v>0</v>
      </c>
      <c r="CZ1048" s="64">
        <f t="shared" si="267"/>
        <v>0</v>
      </c>
      <c r="DB1048" s="64">
        <f t="shared" si="268"/>
        <v>0</v>
      </c>
      <c r="DC1048" s="64">
        <f t="shared" si="269"/>
        <v>0</v>
      </c>
      <c r="DD1048" s="64">
        <f t="shared" si="270"/>
        <v>0</v>
      </c>
      <c r="DE1048" s="64">
        <f t="shared" si="271"/>
        <v>0</v>
      </c>
    </row>
    <row r="1049" spans="2:109" x14ac:dyDescent="0.3">
      <c r="B1049" s="167"/>
      <c r="C1049" s="186"/>
      <c r="D1049" s="2"/>
      <c r="E1049" s="67"/>
      <c r="F1049" s="5"/>
      <c r="G1049" s="5"/>
      <c r="H1049" s="187"/>
      <c r="I1049" s="111" t="str">
        <f ca="1">IF(Taula1[[#This Row],[Data naixement (format dd/mm/aaaa)]]="","0",DATEDIF(Taula1[[#This Row],[Data naixement (format dd/mm/aaaa)]],TODAY(),"Y"))</f>
        <v>0</v>
      </c>
      <c r="J1049" s="6"/>
      <c r="K1049" s="6"/>
      <c r="L1049" s="6"/>
      <c r="M1049" s="6"/>
      <c r="N1049" s="56"/>
      <c r="O1049" s="56"/>
      <c r="P1049" s="56"/>
      <c r="Q1049" s="6"/>
      <c r="R1049" s="7"/>
      <c r="S1049" s="143">
        <f>Taula1[[#This Row],[Mesos naturals sencers treballats període justificat (01/01/2023 - 31/03/2023)]]</f>
        <v>0</v>
      </c>
      <c r="T1049" s="194">
        <f>Taula1[[#This Row],[Dies treballats període justificat (01/01/2023 - 31/03/2023)              no comptabilitzats com a mes natural sencer]]</f>
        <v>0</v>
      </c>
      <c r="U1049" s="12"/>
      <c r="V1049" s="7"/>
      <c r="W1049" s="188"/>
      <c r="X1049" s="188"/>
      <c r="Y1049" s="188"/>
      <c r="Z1049" s="188"/>
      <c r="AA1049" s="190"/>
      <c r="AB1049" s="143">
        <f>Taula1[[#This Row],[Grup justificat     (fer servir opcions de la llista desplegable)]]</f>
        <v>0</v>
      </c>
      <c r="AC1049" s="182"/>
      <c r="AD1049" s="39"/>
      <c r="AE1049" s="131">
        <f>ROUND((AF1049/100)*756*Taula1[[#This Row],[Mesos naturals sencers treballats període justificat (01/01/2023 - 31/03/2023)]],2)</f>
        <v>0</v>
      </c>
      <c r="AF1049" s="81">
        <f>Taula1[[#This Row],[% Jornada segons contracte
(no posar el símbol %) ]]-Taula1[[#This Row],[% Reducció salari per baix rendiment        (no posar el símbol %)]]</f>
        <v>0</v>
      </c>
      <c r="AG1049" s="131">
        <f>ROUND((AH1049/100)*24.8547945*Taula1[[#This Row],[Dies treballats període justificat (01/01/2023 - 31/03/2023)              no comptabilitzats com a mes natural sencer]],2)</f>
        <v>0</v>
      </c>
      <c r="AH1049" s="79">
        <f>Taula1[[#This Row],[% Jornada segons contracte
(no posar el símbol %) ]]-Taula1[[#This Row],[% Reducció salari per baix rendiment        (no posar el símbol %)]]</f>
        <v>0</v>
      </c>
      <c r="AI1049" s="131">
        <f t="shared" si="257"/>
        <v>0</v>
      </c>
      <c r="AJ1049" s="39"/>
      <c r="AK1049" s="131">
        <f>ROUND((AL1049/100)*756*Taula1[[#This Row],[Espai reservat Administració  (mesos)]],2)</f>
        <v>0</v>
      </c>
      <c r="AL1049" s="81">
        <f>Taula1[[#This Row],[% Jornada segons contracte
(no posar el símbol %) ]]-Taula1[[#This Row],[% Reducció salari per baix rendiment        (no posar el símbol %)]]</f>
        <v>0</v>
      </c>
      <c r="AM1049" s="131">
        <f>ROUND((AN1049/100)*24.8547945*Taula1[[#This Row],[Espai reservat Administració (dies)]],2)</f>
        <v>0</v>
      </c>
      <c r="AN1049" s="79">
        <f>Taula1[[#This Row],[% Jornada segons contracte
(no posar el símbol %) ]]-Taula1[[#This Row],[% Reducció salari per baix rendiment        (no posar el símbol %)]]</f>
        <v>0</v>
      </c>
      <c r="AO1049" s="131">
        <f t="shared" si="258"/>
        <v>0</v>
      </c>
      <c r="AP1049" s="87"/>
      <c r="AQ1049" s="137">
        <f>ROUND((AR1049/100)*693*Taula1[[#This Row],[Mesos naturals sencers treballats període justificat (01/01/2023 - 31/03/2023)]],2)</f>
        <v>0</v>
      </c>
      <c r="AR1049" s="90">
        <f>Taula1[[#This Row],[% Jornada segons contracte
(no posar el símbol %) ]]-Taula1[[#This Row],[% Reducció salari per baix rendiment        (no posar el símbol %)]]</f>
        <v>0</v>
      </c>
      <c r="AS1049" s="137">
        <f>ROUND((AT1049/100)*22.78356164*Taula1[[#This Row],[Dies treballats període justificat (01/01/2023 - 31/03/2023)              no comptabilitzats com a mes natural sencer]],2)</f>
        <v>0</v>
      </c>
      <c r="AT1049" s="90">
        <f>Taula1[[#This Row],[% Jornada segons contracte
(no posar el símbol %) ]]-Taula1[[#This Row],[% Reducció salari per baix rendiment        (no posar el símbol %)]]</f>
        <v>0</v>
      </c>
      <c r="AU1049" s="137">
        <f t="shared" si="259"/>
        <v>0</v>
      </c>
      <c r="AV1049" s="87"/>
      <c r="AW1049" s="136">
        <f>ROUND((AX1049/100)*693*Taula1[[#This Row],[Espai reservat Administració  (mesos)]],2)</f>
        <v>0</v>
      </c>
      <c r="AX1049" s="90">
        <f>Taula1[[#This Row],[% Jornada segons contracte
(no posar el símbol %) ]]-Taula1[[#This Row],[% Reducció salari per baix rendiment        (no posar el símbol %)]]</f>
        <v>0</v>
      </c>
      <c r="AY1049" s="131">
        <f>ROUND((AZ1049/100)*22.78356164*Taula1[[#This Row],[Espai reservat Administració (dies)]],2)</f>
        <v>0</v>
      </c>
      <c r="AZ1049" s="81">
        <f>Taula1[[#This Row],[% Jornada segons contracte
(no posar el símbol %) ]]-Taula1[[#This Row],[% Reducció salari per baix rendiment        (no posar el símbol %)]]</f>
        <v>0</v>
      </c>
      <c r="BA1049" s="82">
        <f t="shared" si="260"/>
        <v>0</v>
      </c>
      <c r="BB1049" s="41"/>
      <c r="BC1049" s="131">
        <f>IF(Taula1[[#This Row],[Grup justificat     (fer servir opcions de la llista desplegable)]]=1,AI1049,0)</f>
        <v>0</v>
      </c>
      <c r="BD1049" s="131">
        <f>IF(Taula1[[#This Row],[Grup justificat     (fer servir opcions de la llista desplegable)]]=2,AU1049,0)</f>
        <v>0</v>
      </c>
      <c r="BE1049" s="41"/>
      <c r="BF1049" s="131">
        <f>IF(Taula1[[#This Row],[Espai reservat Administració]]=1,AO1049,0)</f>
        <v>0</v>
      </c>
      <c r="BG1049" s="82">
        <f>IF(Taula1[[#This Row],[Espai reservat Administració]]=2,BA1049,0)</f>
        <v>0</v>
      </c>
      <c r="BH1049" s="41"/>
      <c r="BI1049" s="126">
        <f>IF(Taula1[[#This Row],[Grup justificat     (fer servir opcions de la llista desplegable)]]=1,1,0)</f>
        <v>0</v>
      </c>
      <c r="BJ1049" s="126">
        <f>IF(Taula1[[#This Row],[Espai reservat Administració]]=1,1,0)</f>
        <v>0</v>
      </c>
      <c r="BK1049" s="111"/>
      <c r="BL1049" s="126">
        <f>IF(Taula1[[#This Row],[Grup justificat     (fer servir opcions de la llista desplegable)]]=2,1,0)</f>
        <v>0</v>
      </c>
      <c r="BM1049" s="126">
        <f>IF(Taula1[[#This Row],[Espai reservat Administració]]=2,1,0)</f>
        <v>0</v>
      </c>
      <c r="BN1049" s="73"/>
      <c r="BO1049" s="73"/>
      <c r="BP1049" s="73"/>
      <c r="BQ1049" s="73"/>
      <c r="BR1049" s="73"/>
      <c r="BS1049" s="73"/>
      <c r="BT1049" s="73"/>
      <c r="BU1049" s="73"/>
      <c r="BV1049" s="73"/>
      <c r="BW1049" s="73"/>
      <c r="BX1049" s="73"/>
      <c r="BY1049" s="73"/>
      <c r="BZ1049" s="73"/>
      <c r="CA1049" s="73"/>
      <c r="CB1049" s="73"/>
      <c r="CC1049" s="73"/>
      <c r="CD1049" s="73"/>
      <c r="CE1049" s="73"/>
      <c r="CF1049" s="73"/>
      <c r="CG1049" s="63">
        <f t="shared" si="261"/>
        <v>0</v>
      </c>
      <c r="CH1049" s="63">
        <f t="shared" si="262"/>
        <v>0</v>
      </c>
      <c r="CI1049" s="73"/>
      <c r="CJ1049" s="63">
        <f>IF(Taula1[[#This Row],[Tipus de contracte                                  (fer servir opcions de la llista desplegable)]]="Indefinit",1,0)</f>
        <v>0</v>
      </c>
      <c r="CK1049" s="63">
        <f>IF(Taula1[[#This Row],[Tipus de contracte                                  (fer servir opcions de la llista desplegable)]]="Temporal, igual o superior a 6 mesos",1,0)</f>
        <v>0</v>
      </c>
      <c r="CL1049" s="63">
        <f>IF(Taula1[[#This Row],[Tipus de contracte                                  (fer servir opcions de la llista desplegable)]]="Substitució per IT",1,0)</f>
        <v>0</v>
      </c>
      <c r="CM1049" s="73"/>
      <c r="CN1049" s="63">
        <f>IF(Taula1[[#This Row],[Relació llocs de treball]]&gt;=1,1,0)</f>
        <v>0</v>
      </c>
      <c r="CO1049" s="73"/>
      <c r="CP1049" s="63">
        <f>IF(Taula1[[#This Row],[Identitat de gènere                                                          (fer servir opcions de la llista desplegable)]]="Home",1,0)</f>
        <v>0</v>
      </c>
      <c r="CQ1049" s="63">
        <f>IF(Taula1[[#This Row],[Identitat de gènere                                                          (fer servir opcions de la llista desplegable)]]="Dona",1,0)</f>
        <v>0</v>
      </c>
      <c r="CR1049" s="63">
        <f>IF(Taula1[[#This Row],[Identitat de gènere                                                          (fer servir opcions de la llista desplegable)]]="No binari",1,0)</f>
        <v>0</v>
      </c>
      <c r="CS1049" s="73"/>
      <c r="CT1049" s="63">
        <f t="shared" si="256"/>
        <v>0</v>
      </c>
      <c r="CU1049" s="64">
        <f t="shared" si="263"/>
        <v>0</v>
      </c>
      <c r="CW1049" s="64">
        <f t="shared" si="264"/>
        <v>0</v>
      </c>
      <c r="CX1049" s="64">
        <f t="shared" si="265"/>
        <v>0</v>
      </c>
      <c r="CY1049" s="64">
        <f t="shared" si="266"/>
        <v>0</v>
      </c>
      <c r="CZ1049" s="64">
        <f t="shared" si="267"/>
        <v>0</v>
      </c>
      <c r="DB1049" s="64">
        <f t="shared" si="268"/>
        <v>0</v>
      </c>
      <c r="DC1049" s="64">
        <f t="shared" si="269"/>
        <v>0</v>
      </c>
      <c r="DD1049" s="64">
        <f t="shared" si="270"/>
        <v>0</v>
      </c>
      <c r="DE1049" s="64">
        <f t="shared" si="271"/>
        <v>0</v>
      </c>
    </row>
    <row r="1050" spans="2:109" x14ac:dyDescent="0.3">
      <c r="B1050" s="167"/>
      <c r="C1050" s="186"/>
      <c r="D1050" s="2"/>
      <c r="E1050" s="67"/>
      <c r="F1050" s="5"/>
      <c r="G1050" s="5"/>
      <c r="H1050" s="187"/>
      <c r="I1050" s="111" t="str">
        <f ca="1">IF(Taula1[[#This Row],[Data naixement (format dd/mm/aaaa)]]="","0",DATEDIF(Taula1[[#This Row],[Data naixement (format dd/mm/aaaa)]],TODAY(),"Y"))</f>
        <v>0</v>
      </c>
      <c r="J1050" s="6"/>
      <c r="K1050" s="6"/>
      <c r="L1050" s="6"/>
      <c r="M1050" s="6"/>
      <c r="N1050" s="56"/>
      <c r="O1050" s="56"/>
      <c r="P1050" s="56"/>
      <c r="Q1050" s="6"/>
      <c r="R1050" s="7"/>
      <c r="S1050" s="143">
        <f>Taula1[[#This Row],[Mesos naturals sencers treballats període justificat (01/01/2023 - 31/03/2023)]]</f>
        <v>0</v>
      </c>
      <c r="T1050" s="194">
        <f>Taula1[[#This Row],[Dies treballats període justificat (01/01/2023 - 31/03/2023)              no comptabilitzats com a mes natural sencer]]</f>
        <v>0</v>
      </c>
      <c r="U1050" s="12"/>
      <c r="V1050" s="7"/>
      <c r="W1050" s="188"/>
      <c r="X1050" s="188"/>
      <c r="Y1050" s="188"/>
      <c r="Z1050" s="188"/>
      <c r="AA1050" s="190"/>
      <c r="AB1050" s="143">
        <f>Taula1[[#This Row],[Grup justificat     (fer servir opcions de la llista desplegable)]]</f>
        <v>0</v>
      </c>
      <c r="AC1050" s="182"/>
      <c r="AD1050" s="39"/>
      <c r="AE1050" s="131">
        <f>ROUND((AF1050/100)*756*Taula1[[#This Row],[Mesos naturals sencers treballats període justificat (01/01/2023 - 31/03/2023)]],2)</f>
        <v>0</v>
      </c>
      <c r="AF1050" s="81">
        <f>Taula1[[#This Row],[% Jornada segons contracte
(no posar el símbol %) ]]-Taula1[[#This Row],[% Reducció salari per baix rendiment        (no posar el símbol %)]]</f>
        <v>0</v>
      </c>
      <c r="AG1050" s="131">
        <f>ROUND((AH1050/100)*24.8547945*Taula1[[#This Row],[Dies treballats període justificat (01/01/2023 - 31/03/2023)              no comptabilitzats com a mes natural sencer]],2)</f>
        <v>0</v>
      </c>
      <c r="AH1050" s="79">
        <f>Taula1[[#This Row],[% Jornada segons contracte
(no posar el símbol %) ]]-Taula1[[#This Row],[% Reducció salari per baix rendiment        (no posar el símbol %)]]</f>
        <v>0</v>
      </c>
      <c r="AI1050" s="131">
        <f t="shared" si="257"/>
        <v>0</v>
      </c>
      <c r="AJ1050" s="39"/>
      <c r="AK1050" s="131">
        <f>ROUND((AL1050/100)*756*Taula1[[#This Row],[Espai reservat Administració  (mesos)]],2)</f>
        <v>0</v>
      </c>
      <c r="AL1050" s="81">
        <f>Taula1[[#This Row],[% Jornada segons contracte
(no posar el símbol %) ]]-Taula1[[#This Row],[% Reducció salari per baix rendiment        (no posar el símbol %)]]</f>
        <v>0</v>
      </c>
      <c r="AM1050" s="131">
        <f>ROUND((AN1050/100)*24.8547945*Taula1[[#This Row],[Espai reservat Administració (dies)]],2)</f>
        <v>0</v>
      </c>
      <c r="AN1050" s="79">
        <f>Taula1[[#This Row],[% Jornada segons contracte
(no posar el símbol %) ]]-Taula1[[#This Row],[% Reducció salari per baix rendiment        (no posar el símbol %)]]</f>
        <v>0</v>
      </c>
      <c r="AO1050" s="131">
        <f t="shared" si="258"/>
        <v>0</v>
      </c>
      <c r="AP1050" s="87"/>
      <c r="AQ1050" s="137">
        <f>ROUND((AR1050/100)*693*Taula1[[#This Row],[Mesos naturals sencers treballats període justificat (01/01/2023 - 31/03/2023)]],2)</f>
        <v>0</v>
      </c>
      <c r="AR1050" s="90">
        <f>Taula1[[#This Row],[% Jornada segons contracte
(no posar el símbol %) ]]-Taula1[[#This Row],[% Reducció salari per baix rendiment        (no posar el símbol %)]]</f>
        <v>0</v>
      </c>
      <c r="AS1050" s="137">
        <f>ROUND((AT1050/100)*22.78356164*Taula1[[#This Row],[Dies treballats període justificat (01/01/2023 - 31/03/2023)              no comptabilitzats com a mes natural sencer]],2)</f>
        <v>0</v>
      </c>
      <c r="AT1050" s="90">
        <f>Taula1[[#This Row],[% Jornada segons contracte
(no posar el símbol %) ]]-Taula1[[#This Row],[% Reducció salari per baix rendiment        (no posar el símbol %)]]</f>
        <v>0</v>
      </c>
      <c r="AU1050" s="137">
        <f t="shared" si="259"/>
        <v>0</v>
      </c>
      <c r="AV1050" s="87"/>
      <c r="AW1050" s="136">
        <f>ROUND((AX1050/100)*693*Taula1[[#This Row],[Espai reservat Administració  (mesos)]],2)</f>
        <v>0</v>
      </c>
      <c r="AX1050" s="90">
        <f>Taula1[[#This Row],[% Jornada segons contracte
(no posar el símbol %) ]]-Taula1[[#This Row],[% Reducció salari per baix rendiment        (no posar el símbol %)]]</f>
        <v>0</v>
      </c>
      <c r="AY1050" s="131">
        <f>ROUND((AZ1050/100)*22.78356164*Taula1[[#This Row],[Espai reservat Administració (dies)]],2)</f>
        <v>0</v>
      </c>
      <c r="AZ1050" s="81">
        <f>Taula1[[#This Row],[% Jornada segons contracte
(no posar el símbol %) ]]-Taula1[[#This Row],[% Reducció salari per baix rendiment        (no posar el símbol %)]]</f>
        <v>0</v>
      </c>
      <c r="BA1050" s="82">
        <f t="shared" si="260"/>
        <v>0</v>
      </c>
      <c r="BB1050" s="41"/>
      <c r="BC1050" s="131">
        <f>IF(Taula1[[#This Row],[Grup justificat     (fer servir opcions de la llista desplegable)]]=1,AI1050,0)</f>
        <v>0</v>
      </c>
      <c r="BD1050" s="131">
        <f>IF(Taula1[[#This Row],[Grup justificat     (fer servir opcions de la llista desplegable)]]=2,AU1050,0)</f>
        <v>0</v>
      </c>
      <c r="BE1050" s="41"/>
      <c r="BF1050" s="131">
        <f>IF(Taula1[[#This Row],[Espai reservat Administració]]=1,AO1050,0)</f>
        <v>0</v>
      </c>
      <c r="BG1050" s="82">
        <f>IF(Taula1[[#This Row],[Espai reservat Administració]]=2,BA1050,0)</f>
        <v>0</v>
      </c>
      <c r="BH1050" s="41"/>
      <c r="BI1050" s="126">
        <f>IF(Taula1[[#This Row],[Grup justificat     (fer servir opcions de la llista desplegable)]]=1,1,0)</f>
        <v>0</v>
      </c>
      <c r="BJ1050" s="126">
        <f>IF(Taula1[[#This Row],[Espai reservat Administració]]=1,1,0)</f>
        <v>0</v>
      </c>
      <c r="BK1050" s="111"/>
      <c r="BL1050" s="126">
        <f>IF(Taula1[[#This Row],[Grup justificat     (fer servir opcions de la llista desplegable)]]=2,1,0)</f>
        <v>0</v>
      </c>
      <c r="BM1050" s="126">
        <f>IF(Taula1[[#This Row],[Espai reservat Administració]]=2,1,0)</f>
        <v>0</v>
      </c>
      <c r="BN1050" s="73"/>
      <c r="BO1050" s="73"/>
      <c r="BP1050" s="73"/>
      <c r="BQ1050" s="73"/>
      <c r="BR1050" s="73"/>
      <c r="BS1050" s="73"/>
      <c r="BT1050" s="73"/>
      <c r="BU1050" s="73"/>
      <c r="BV1050" s="73"/>
      <c r="BW1050" s="73"/>
      <c r="BX1050" s="73"/>
      <c r="BY1050" s="73"/>
      <c r="BZ1050" s="73"/>
      <c r="CA1050" s="73"/>
      <c r="CB1050" s="73"/>
      <c r="CC1050" s="73"/>
      <c r="CD1050" s="73"/>
      <c r="CE1050" s="73"/>
      <c r="CF1050" s="73"/>
      <c r="CG1050" s="63">
        <f t="shared" si="261"/>
        <v>0</v>
      </c>
      <c r="CH1050" s="63">
        <f t="shared" si="262"/>
        <v>0</v>
      </c>
      <c r="CI1050" s="73"/>
      <c r="CJ1050" s="63">
        <f>IF(Taula1[[#This Row],[Tipus de contracte                                  (fer servir opcions de la llista desplegable)]]="Indefinit",1,0)</f>
        <v>0</v>
      </c>
      <c r="CK1050" s="63">
        <f>IF(Taula1[[#This Row],[Tipus de contracte                                  (fer servir opcions de la llista desplegable)]]="Temporal, igual o superior a 6 mesos",1,0)</f>
        <v>0</v>
      </c>
      <c r="CL1050" s="63">
        <f>IF(Taula1[[#This Row],[Tipus de contracte                                  (fer servir opcions de la llista desplegable)]]="Substitució per IT",1,0)</f>
        <v>0</v>
      </c>
      <c r="CM1050" s="73"/>
      <c r="CN1050" s="63">
        <f>IF(Taula1[[#This Row],[Relació llocs de treball]]&gt;=1,1,0)</f>
        <v>0</v>
      </c>
      <c r="CO1050" s="73"/>
      <c r="CP1050" s="63">
        <f>IF(Taula1[[#This Row],[Identitat de gènere                                                          (fer servir opcions de la llista desplegable)]]="Home",1,0)</f>
        <v>0</v>
      </c>
      <c r="CQ1050" s="63">
        <f>IF(Taula1[[#This Row],[Identitat de gènere                                                          (fer servir opcions de la llista desplegable)]]="Dona",1,0)</f>
        <v>0</v>
      </c>
      <c r="CR1050" s="63">
        <f>IF(Taula1[[#This Row],[Identitat de gènere                                                          (fer servir opcions de la llista desplegable)]]="No binari",1,0)</f>
        <v>0</v>
      </c>
      <c r="CS1050" s="73"/>
      <c r="CT1050" s="63">
        <f t="shared" si="256"/>
        <v>0</v>
      </c>
      <c r="CU1050" s="64">
        <f t="shared" si="263"/>
        <v>0</v>
      </c>
      <c r="CW1050" s="64">
        <f t="shared" si="264"/>
        <v>0</v>
      </c>
      <c r="CX1050" s="64">
        <f t="shared" si="265"/>
        <v>0</v>
      </c>
      <c r="CY1050" s="64">
        <f t="shared" si="266"/>
        <v>0</v>
      </c>
      <c r="CZ1050" s="64">
        <f t="shared" si="267"/>
        <v>0</v>
      </c>
      <c r="DB1050" s="64">
        <f t="shared" si="268"/>
        <v>0</v>
      </c>
      <c r="DC1050" s="64">
        <f t="shared" si="269"/>
        <v>0</v>
      </c>
      <c r="DD1050" s="64">
        <f t="shared" si="270"/>
        <v>0</v>
      </c>
      <c r="DE1050" s="64">
        <f t="shared" si="271"/>
        <v>0</v>
      </c>
    </row>
    <row r="1051" spans="2:109" x14ac:dyDescent="0.3">
      <c r="B1051" s="167"/>
      <c r="C1051" s="186"/>
      <c r="D1051" s="2"/>
      <c r="E1051" s="67"/>
      <c r="F1051" s="5"/>
      <c r="G1051" s="5"/>
      <c r="H1051" s="187"/>
      <c r="I1051" s="111" t="str">
        <f ca="1">IF(Taula1[[#This Row],[Data naixement (format dd/mm/aaaa)]]="","0",DATEDIF(Taula1[[#This Row],[Data naixement (format dd/mm/aaaa)]],TODAY(),"Y"))</f>
        <v>0</v>
      </c>
      <c r="J1051" s="6"/>
      <c r="K1051" s="6"/>
      <c r="L1051" s="6"/>
      <c r="M1051" s="6"/>
      <c r="N1051" s="56"/>
      <c r="O1051" s="56"/>
      <c r="P1051" s="56"/>
      <c r="Q1051" s="6"/>
      <c r="R1051" s="7"/>
      <c r="S1051" s="143">
        <f>Taula1[[#This Row],[Mesos naturals sencers treballats període justificat (01/01/2023 - 31/03/2023)]]</f>
        <v>0</v>
      </c>
      <c r="T1051" s="194">
        <f>Taula1[[#This Row],[Dies treballats període justificat (01/01/2023 - 31/03/2023)              no comptabilitzats com a mes natural sencer]]</f>
        <v>0</v>
      </c>
      <c r="U1051" s="12"/>
      <c r="V1051" s="7"/>
      <c r="W1051" s="188"/>
      <c r="X1051" s="188"/>
      <c r="Y1051" s="188"/>
      <c r="Z1051" s="188"/>
      <c r="AA1051" s="190"/>
      <c r="AB1051" s="143">
        <f>Taula1[[#This Row],[Grup justificat     (fer servir opcions de la llista desplegable)]]</f>
        <v>0</v>
      </c>
      <c r="AC1051" s="182"/>
      <c r="AD1051" s="39"/>
      <c r="AE1051" s="131">
        <f>ROUND((AF1051/100)*756*Taula1[[#This Row],[Mesos naturals sencers treballats període justificat (01/01/2023 - 31/03/2023)]],2)</f>
        <v>0</v>
      </c>
      <c r="AF1051" s="81">
        <f>Taula1[[#This Row],[% Jornada segons contracte
(no posar el símbol %) ]]-Taula1[[#This Row],[% Reducció salari per baix rendiment        (no posar el símbol %)]]</f>
        <v>0</v>
      </c>
      <c r="AG1051" s="131">
        <f>ROUND((AH1051/100)*24.8547945*Taula1[[#This Row],[Dies treballats període justificat (01/01/2023 - 31/03/2023)              no comptabilitzats com a mes natural sencer]],2)</f>
        <v>0</v>
      </c>
      <c r="AH1051" s="79">
        <f>Taula1[[#This Row],[% Jornada segons contracte
(no posar el símbol %) ]]-Taula1[[#This Row],[% Reducció salari per baix rendiment        (no posar el símbol %)]]</f>
        <v>0</v>
      </c>
      <c r="AI1051" s="131">
        <f t="shared" si="257"/>
        <v>0</v>
      </c>
      <c r="AJ1051" s="39"/>
      <c r="AK1051" s="131">
        <f>ROUND((AL1051/100)*756*Taula1[[#This Row],[Espai reservat Administració  (mesos)]],2)</f>
        <v>0</v>
      </c>
      <c r="AL1051" s="81">
        <f>Taula1[[#This Row],[% Jornada segons contracte
(no posar el símbol %) ]]-Taula1[[#This Row],[% Reducció salari per baix rendiment        (no posar el símbol %)]]</f>
        <v>0</v>
      </c>
      <c r="AM1051" s="131">
        <f>ROUND((AN1051/100)*24.8547945*Taula1[[#This Row],[Espai reservat Administració (dies)]],2)</f>
        <v>0</v>
      </c>
      <c r="AN1051" s="79">
        <f>Taula1[[#This Row],[% Jornada segons contracte
(no posar el símbol %) ]]-Taula1[[#This Row],[% Reducció salari per baix rendiment        (no posar el símbol %)]]</f>
        <v>0</v>
      </c>
      <c r="AO1051" s="131">
        <f t="shared" si="258"/>
        <v>0</v>
      </c>
      <c r="AP1051" s="87"/>
      <c r="AQ1051" s="137">
        <f>ROUND((AR1051/100)*693*Taula1[[#This Row],[Mesos naturals sencers treballats període justificat (01/01/2023 - 31/03/2023)]],2)</f>
        <v>0</v>
      </c>
      <c r="AR1051" s="90">
        <f>Taula1[[#This Row],[% Jornada segons contracte
(no posar el símbol %) ]]-Taula1[[#This Row],[% Reducció salari per baix rendiment        (no posar el símbol %)]]</f>
        <v>0</v>
      </c>
      <c r="AS1051" s="137">
        <f>ROUND((AT1051/100)*22.78356164*Taula1[[#This Row],[Dies treballats període justificat (01/01/2023 - 31/03/2023)              no comptabilitzats com a mes natural sencer]],2)</f>
        <v>0</v>
      </c>
      <c r="AT1051" s="90">
        <f>Taula1[[#This Row],[% Jornada segons contracte
(no posar el símbol %) ]]-Taula1[[#This Row],[% Reducció salari per baix rendiment        (no posar el símbol %)]]</f>
        <v>0</v>
      </c>
      <c r="AU1051" s="137">
        <f t="shared" si="259"/>
        <v>0</v>
      </c>
      <c r="AV1051" s="87"/>
      <c r="AW1051" s="136">
        <f>ROUND((AX1051/100)*693*Taula1[[#This Row],[Espai reservat Administració  (mesos)]],2)</f>
        <v>0</v>
      </c>
      <c r="AX1051" s="90">
        <f>Taula1[[#This Row],[% Jornada segons contracte
(no posar el símbol %) ]]-Taula1[[#This Row],[% Reducció salari per baix rendiment        (no posar el símbol %)]]</f>
        <v>0</v>
      </c>
      <c r="AY1051" s="131">
        <f>ROUND((AZ1051/100)*22.78356164*Taula1[[#This Row],[Espai reservat Administració (dies)]],2)</f>
        <v>0</v>
      </c>
      <c r="AZ1051" s="81">
        <f>Taula1[[#This Row],[% Jornada segons contracte
(no posar el símbol %) ]]-Taula1[[#This Row],[% Reducció salari per baix rendiment        (no posar el símbol %)]]</f>
        <v>0</v>
      </c>
      <c r="BA1051" s="82">
        <f t="shared" si="260"/>
        <v>0</v>
      </c>
      <c r="BB1051" s="41"/>
      <c r="BC1051" s="131">
        <f>IF(Taula1[[#This Row],[Grup justificat     (fer servir opcions de la llista desplegable)]]=1,AI1051,0)</f>
        <v>0</v>
      </c>
      <c r="BD1051" s="131">
        <f>IF(Taula1[[#This Row],[Grup justificat     (fer servir opcions de la llista desplegable)]]=2,AU1051,0)</f>
        <v>0</v>
      </c>
      <c r="BE1051" s="41"/>
      <c r="BF1051" s="131">
        <f>IF(Taula1[[#This Row],[Espai reservat Administració]]=1,AO1051,0)</f>
        <v>0</v>
      </c>
      <c r="BG1051" s="82">
        <f>IF(Taula1[[#This Row],[Espai reservat Administració]]=2,BA1051,0)</f>
        <v>0</v>
      </c>
      <c r="BH1051" s="41"/>
      <c r="BI1051" s="126">
        <f>IF(Taula1[[#This Row],[Grup justificat     (fer servir opcions de la llista desplegable)]]=1,1,0)</f>
        <v>0</v>
      </c>
      <c r="BJ1051" s="126">
        <f>IF(Taula1[[#This Row],[Espai reservat Administració]]=1,1,0)</f>
        <v>0</v>
      </c>
      <c r="BK1051" s="111"/>
      <c r="BL1051" s="126">
        <f>IF(Taula1[[#This Row],[Grup justificat     (fer servir opcions de la llista desplegable)]]=2,1,0)</f>
        <v>0</v>
      </c>
      <c r="BM1051" s="126">
        <f>IF(Taula1[[#This Row],[Espai reservat Administració]]=2,1,0)</f>
        <v>0</v>
      </c>
      <c r="BN1051" s="73"/>
      <c r="BO1051" s="73"/>
      <c r="BP1051" s="73"/>
      <c r="BQ1051" s="73"/>
      <c r="BR1051" s="73"/>
      <c r="BS1051" s="73"/>
      <c r="BT1051" s="73"/>
      <c r="BU1051" s="73"/>
      <c r="BV1051" s="73"/>
      <c r="BW1051" s="73"/>
      <c r="BX1051" s="73"/>
      <c r="BY1051" s="73"/>
      <c r="BZ1051" s="73"/>
      <c r="CA1051" s="73"/>
      <c r="CB1051" s="73"/>
      <c r="CC1051" s="73"/>
      <c r="CD1051" s="73"/>
      <c r="CE1051" s="73"/>
      <c r="CF1051" s="73"/>
      <c r="CG1051" s="63">
        <f t="shared" si="261"/>
        <v>0</v>
      </c>
      <c r="CH1051" s="63">
        <f t="shared" si="262"/>
        <v>0</v>
      </c>
      <c r="CI1051" s="73"/>
      <c r="CJ1051" s="63">
        <f>IF(Taula1[[#This Row],[Tipus de contracte                                  (fer servir opcions de la llista desplegable)]]="Indefinit",1,0)</f>
        <v>0</v>
      </c>
      <c r="CK1051" s="63">
        <f>IF(Taula1[[#This Row],[Tipus de contracte                                  (fer servir opcions de la llista desplegable)]]="Temporal, igual o superior a 6 mesos",1,0)</f>
        <v>0</v>
      </c>
      <c r="CL1051" s="63">
        <f>IF(Taula1[[#This Row],[Tipus de contracte                                  (fer servir opcions de la llista desplegable)]]="Substitució per IT",1,0)</f>
        <v>0</v>
      </c>
      <c r="CM1051" s="73"/>
      <c r="CN1051" s="63">
        <f>IF(Taula1[[#This Row],[Relació llocs de treball]]&gt;=1,1,0)</f>
        <v>0</v>
      </c>
      <c r="CO1051" s="73"/>
      <c r="CP1051" s="63">
        <f>IF(Taula1[[#This Row],[Identitat de gènere                                                          (fer servir opcions de la llista desplegable)]]="Home",1,0)</f>
        <v>0</v>
      </c>
      <c r="CQ1051" s="63">
        <f>IF(Taula1[[#This Row],[Identitat de gènere                                                          (fer servir opcions de la llista desplegable)]]="Dona",1,0)</f>
        <v>0</v>
      </c>
      <c r="CR1051" s="63">
        <f>IF(Taula1[[#This Row],[Identitat de gènere                                                          (fer servir opcions de la llista desplegable)]]="No binari",1,0)</f>
        <v>0</v>
      </c>
      <c r="CS1051" s="73"/>
      <c r="CT1051" s="63">
        <f t="shared" si="256"/>
        <v>0</v>
      </c>
      <c r="CU1051" s="64">
        <f t="shared" si="263"/>
        <v>0</v>
      </c>
      <c r="CW1051" s="64">
        <f t="shared" si="264"/>
        <v>0</v>
      </c>
      <c r="CX1051" s="64">
        <f t="shared" si="265"/>
        <v>0</v>
      </c>
      <c r="CY1051" s="64">
        <f t="shared" si="266"/>
        <v>0</v>
      </c>
      <c r="CZ1051" s="64">
        <f t="shared" si="267"/>
        <v>0</v>
      </c>
      <c r="DB1051" s="64">
        <f t="shared" si="268"/>
        <v>0</v>
      </c>
      <c r="DC1051" s="64">
        <f t="shared" si="269"/>
        <v>0</v>
      </c>
      <c r="DD1051" s="64">
        <f t="shared" si="270"/>
        <v>0</v>
      </c>
      <c r="DE1051" s="64">
        <f t="shared" si="271"/>
        <v>0</v>
      </c>
    </row>
    <row r="1052" spans="2:109" x14ac:dyDescent="0.3">
      <c r="B1052" s="167"/>
      <c r="C1052" s="186"/>
      <c r="D1052" s="2"/>
      <c r="E1052" s="67"/>
      <c r="F1052" s="5"/>
      <c r="G1052" s="5"/>
      <c r="H1052" s="187"/>
      <c r="I1052" s="111" t="str">
        <f ca="1">IF(Taula1[[#This Row],[Data naixement (format dd/mm/aaaa)]]="","0",DATEDIF(Taula1[[#This Row],[Data naixement (format dd/mm/aaaa)]],TODAY(),"Y"))</f>
        <v>0</v>
      </c>
      <c r="J1052" s="6"/>
      <c r="K1052" s="6"/>
      <c r="L1052" s="6"/>
      <c r="M1052" s="6"/>
      <c r="N1052" s="56"/>
      <c r="O1052" s="56"/>
      <c r="P1052" s="56"/>
      <c r="Q1052" s="6"/>
      <c r="R1052" s="7"/>
      <c r="S1052" s="143">
        <f>Taula1[[#This Row],[Mesos naturals sencers treballats període justificat (01/01/2023 - 31/03/2023)]]</f>
        <v>0</v>
      </c>
      <c r="T1052" s="194">
        <f>Taula1[[#This Row],[Dies treballats període justificat (01/01/2023 - 31/03/2023)              no comptabilitzats com a mes natural sencer]]</f>
        <v>0</v>
      </c>
      <c r="U1052" s="12"/>
      <c r="V1052" s="7"/>
      <c r="W1052" s="188"/>
      <c r="X1052" s="188"/>
      <c r="Y1052" s="188"/>
      <c r="Z1052" s="188"/>
      <c r="AA1052" s="190"/>
      <c r="AB1052" s="143">
        <f>Taula1[[#This Row],[Grup justificat     (fer servir opcions de la llista desplegable)]]</f>
        <v>0</v>
      </c>
      <c r="AC1052" s="182"/>
      <c r="AD1052" s="39"/>
      <c r="AE1052" s="131">
        <f>ROUND((AF1052/100)*756*Taula1[[#This Row],[Mesos naturals sencers treballats període justificat (01/01/2023 - 31/03/2023)]],2)</f>
        <v>0</v>
      </c>
      <c r="AF1052" s="81">
        <f>Taula1[[#This Row],[% Jornada segons contracte
(no posar el símbol %) ]]-Taula1[[#This Row],[% Reducció salari per baix rendiment        (no posar el símbol %)]]</f>
        <v>0</v>
      </c>
      <c r="AG1052" s="131">
        <f>ROUND((AH1052/100)*24.8547945*Taula1[[#This Row],[Dies treballats període justificat (01/01/2023 - 31/03/2023)              no comptabilitzats com a mes natural sencer]],2)</f>
        <v>0</v>
      </c>
      <c r="AH1052" s="79">
        <f>Taula1[[#This Row],[% Jornada segons contracte
(no posar el símbol %) ]]-Taula1[[#This Row],[% Reducció salari per baix rendiment        (no posar el símbol %)]]</f>
        <v>0</v>
      </c>
      <c r="AI1052" s="131">
        <f t="shared" si="257"/>
        <v>0</v>
      </c>
      <c r="AJ1052" s="39"/>
      <c r="AK1052" s="131">
        <f>ROUND((AL1052/100)*756*Taula1[[#This Row],[Espai reservat Administració  (mesos)]],2)</f>
        <v>0</v>
      </c>
      <c r="AL1052" s="81">
        <f>Taula1[[#This Row],[% Jornada segons contracte
(no posar el símbol %) ]]-Taula1[[#This Row],[% Reducció salari per baix rendiment        (no posar el símbol %)]]</f>
        <v>0</v>
      </c>
      <c r="AM1052" s="131">
        <f>ROUND((AN1052/100)*24.8547945*Taula1[[#This Row],[Espai reservat Administració (dies)]],2)</f>
        <v>0</v>
      </c>
      <c r="AN1052" s="79">
        <f>Taula1[[#This Row],[% Jornada segons contracte
(no posar el símbol %) ]]-Taula1[[#This Row],[% Reducció salari per baix rendiment        (no posar el símbol %)]]</f>
        <v>0</v>
      </c>
      <c r="AO1052" s="131">
        <f t="shared" si="258"/>
        <v>0</v>
      </c>
      <c r="AP1052" s="87"/>
      <c r="AQ1052" s="137">
        <f>ROUND((AR1052/100)*693*Taula1[[#This Row],[Mesos naturals sencers treballats període justificat (01/01/2023 - 31/03/2023)]],2)</f>
        <v>0</v>
      </c>
      <c r="AR1052" s="90">
        <f>Taula1[[#This Row],[% Jornada segons contracte
(no posar el símbol %) ]]-Taula1[[#This Row],[% Reducció salari per baix rendiment        (no posar el símbol %)]]</f>
        <v>0</v>
      </c>
      <c r="AS1052" s="137">
        <f>ROUND((AT1052/100)*22.78356164*Taula1[[#This Row],[Dies treballats període justificat (01/01/2023 - 31/03/2023)              no comptabilitzats com a mes natural sencer]],2)</f>
        <v>0</v>
      </c>
      <c r="AT1052" s="90">
        <f>Taula1[[#This Row],[% Jornada segons contracte
(no posar el símbol %) ]]-Taula1[[#This Row],[% Reducció salari per baix rendiment        (no posar el símbol %)]]</f>
        <v>0</v>
      </c>
      <c r="AU1052" s="137">
        <f t="shared" si="259"/>
        <v>0</v>
      </c>
      <c r="AV1052" s="87"/>
      <c r="AW1052" s="136">
        <f>ROUND((AX1052/100)*693*Taula1[[#This Row],[Espai reservat Administració  (mesos)]],2)</f>
        <v>0</v>
      </c>
      <c r="AX1052" s="90">
        <f>Taula1[[#This Row],[% Jornada segons contracte
(no posar el símbol %) ]]-Taula1[[#This Row],[% Reducció salari per baix rendiment        (no posar el símbol %)]]</f>
        <v>0</v>
      </c>
      <c r="AY1052" s="131">
        <f>ROUND((AZ1052/100)*22.78356164*Taula1[[#This Row],[Espai reservat Administració (dies)]],2)</f>
        <v>0</v>
      </c>
      <c r="AZ1052" s="81">
        <f>Taula1[[#This Row],[% Jornada segons contracte
(no posar el símbol %) ]]-Taula1[[#This Row],[% Reducció salari per baix rendiment        (no posar el símbol %)]]</f>
        <v>0</v>
      </c>
      <c r="BA1052" s="82">
        <f t="shared" si="260"/>
        <v>0</v>
      </c>
      <c r="BB1052" s="41"/>
      <c r="BC1052" s="131">
        <f>IF(Taula1[[#This Row],[Grup justificat     (fer servir opcions de la llista desplegable)]]=1,AI1052,0)</f>
        <v>0</v>
      </c>
      <c r="BD1052" s="131">
        <f>IF(Taula1[[#This Row],[Grup justificat     (fer servir opcions de la llista desplegable)]]=2,AU1052,0)</f>
        <v>0</v>
      </c>
      <c r="BE1052" s="41"/>
      <c r="BF1052" s="131">
        <f>IF(Taula1[[#This Row],[Espai reservat Administració]]=1,AO1052,0)</f>
        <v>0</v>
      </c>
      <c r="BG1052" s="82">
        <f>IF(Taula1[[#This Row],[Espai reservat Administració]]=2,BA1052,0)</f>
        <v>0</v>
      </c>
      <c r="BH1052" s="41"/>
      <c r="BI1052" s="126">
        <f>IF(Taula1[[#This Row],[Grup justificat     (fer servir opcions de la llista desplegable)]]=1,1,0)</f>
        <v>0</v>
      </c>
      <c r="BJ1052" s="126">
        <f>IF(Taula1[[#This Row],[Espai reservat Administració]]=1,1,0)</f>
        <v>0</v>
      </c>
      <c r="BK1052" s="111"/>
      <c r="BL1052" s="126">
        <f>IF(Taula1[[#This Row],[Grup justificat     (fer servir opcions de la llista desplegable)]]=2,1,0)</f>
        <v>0</v>
      </c>
      <c r="BM1052" s="126">
        <f>IF(Taula1[[#This Row],[Espai reservat Administració]]=2,1,0)</f>
        <v>0</v>
      </c>
      <c r="BN1052" s="73"/>
      <c r="BO1052" s="73"/>
      <c r="BP1052" s="73"/>
      <c r="BQ1052" s="73"/>
      <c r="BR1052" s="73"/>
      <c r="BS1052" s="73"/>
      <c r="BT1052" s="73"/>
      <c r="BU1052" s="73"/>
      <c r="BV1052" s="73"/>
      <c r="BW1052" s="73"/>
      <c r="BX1052" s="73"/>
      <c r="BY1052" s="73"/>
      <c r="BZ1052" s="73"/>
      <c r="CA1052" s="73"/>
      <c r="CB1052" s="73"/>
      <c r="CC1052" s="73"/>
      <c r="CD1052" s="73"/>
      <c r="CE1052" s="73"/>
      <c r="CF1052" s="73"/>
      <c r="CG1052" s="63">
        <f t="shared" si="261"/>
        <v>0</v>
      </c>
      <c r="CH1052" s="63">
        <f t="shared" si="262"/>
        <v>0</v>
      </c>
      <c r="CI1052" s="73"/>
      <c r="CJ1052" s="63">
        <f>IF(Taula1[[#This Row],[Tipus de contracte                                  (fer servir opcions de la llista desplegable)]]="Indefinit",1,0)</f>
        <v>0</v>
      </c>
      <c r="CK1052" s="63">
        <f>IF(Taula1[[#This Row],[Tipus de contracte                                  (fer servir opcions de la llista desplegable)]]="Temporal, igual o superior a 6 mesos",1,0)</f>
        <v>0</v>
      </c>
      <c r="CL1052" s="63">
        <f>IF(Taula1[[#This Row],[Tipus de contracte                                  (fer servir opcions de la llista desplegable)]]="Substitució per IT",1,0)</f>
        <v>0</v>
      </c>
      <c r="CM1052" s="73"/>
      <c r="CN1052" s="63">
        <f>IF(Taula1[[#This Row],[Relació llocs de treball]]&gt;=1,1,0)</f>
        <v>0</v>
      </c>
      <c r="CO1052" s="73"/>
      <c r="CP1052" s="63">
        <f>IF(Taula1[[#This Row],[Identitat de gènere                                                          (fer servir opcions de la llista desplegable)]]="Home",1,0)</f>
        <v>0</v>
      </c>
      <c r="CQ1052" s="63">
        <f>IF(Taula1[[#This Row],[Identitat de gènere                                                          (fer servir opcions de la llista desplegable)]]="Dona",1,0)</f>
        <v>0</v>
      </c>
      <c r="CR1052" s="63">
        <f>IF(Taula1[[#This Row],[Identitat de gènere                                                          (fer servir opcions de la llista desplegable)]]="No binari",1,0)</f>
        <v>0</v>
      </c>
      <c r="CS1052" s="73"/>
      <c r="CT1052" s="63">
        <f t="shared" si="256"/>
        <v>0</v>
      </c>
      <c r="CU1052" s="64">
        <f t="shared" si="263"/>
        <v>0</v>
      </c>
      <c r="CW1052" s="64">
        <f t="shared" si="264"/>
        <v>0</v>
      </c>
      <c r="CX1052" s="64">
        <f t="shared" si="265"/>
        <v>0</v>
      </c>
      <c r="CY1052" s="64">
        <f t="shared" si="266"/>
        <v>0</v>
      </c>
      <c r="CZ1052" s="64">
        <f t="shared" si="267"/>
        <v>0</v>
      </c>
      <c r="DB1052" s="64">
        <f t="shared" si="268"/>
        <v>0</v>
      </c>
      <c r="DC1052" s="64">
        <f t="shared" si="269"/>
        <v>0</v>
      </c>
      <c r="DD1052" s="64">
        <f t="shared" si="270"/>
        <v>0</v>
      </c>
      <c r="DE1052" s="64">
        <f t="shared" si="271"/>
        <v>0</v>
      </c>
    </row>
    <row r="1053" spans="2:109" x14ac:dyDescent="0.3">
      <c r="B1053" s="167"/>
      <c r="C1053" s="186"/>
      <c r="D1053" s="2"/>
      <c r="E1053" s="67"/>
      <c r="F1053" s="5"/>
      <c r="G1053" s="5"/>
      <c r="H1053" s="187"/>
      <c r="I1053" s="111" t="str">
        <f ca="1">IF(Taula1[[#This Row],[Data naixement (format dd/mm/aaaa)]]="","0",DATEDIF(Taula1[[#This Row],[Data naixement (format dd/mm/aaaa)]],TODAY(),"Y"))</f>
        <v>0</v>
      </c>
      <c r="J1053" s="6"/>
      <c r="K1053" s="6"/>
      <c r="L1053" s="6"/>
      <c r="M1053" s="6"/>
      <c r="N1053" s="56"/>
      <c r="O1053" s="56"/>
      <c r="P1053" s="56"/>
      <c r="Q1053" s="6"/>
      <c r="R1053" s="7"/>
      <c r="S1053" s="143">
        <f>Taula1[[#This Row],[Mesos naturals sencers treballats període justificat (01/01/2023 - 31/03/2023)]]</f>
        <v>0</v>
      </c>
      <c r="T1053" s="194">
        <f>Taula1[[#This Row],[Dies treballats període justificat (01/01/2023 - 31/03/2023)              no comptabilitzats com a mes natural sencer]]</f>
        <v>0</v>
      </c>
      <c r="U1053" s="12"/>
      <c r="V1053" s="7"/>
      <c r="W1053" s="188"/>
      <c r="X1053" s="188"/>
      <c r="Y1053" s="188"/>
      <c r="Z1053" s="188"/>
      <c r="AA1053" s="190"/>
      <c r="AB1053" s="143">
        <f>Taula1[[#This Row],[Grup justificat     (fer servir opcions de la llista desplegable)]]</f>
        <v>0</v>
      </c>
      <c r="AC1053" s="182"/>
      <c r="AD1053" s="39"/>
      <c r="AE1053" s="131">
        <f>ROUND((AF1053/100)*756*Taula1[[#This Row],[Mesos naturals sencers treballats període justificat (01/01/2023 - 31/03/2023)]],2)</f>
        <v>0</v>
      </c>
      <c r="AF1053" s="81">
        <f>Taula1[[#This Row],[% Jornada segons contracte
(no posar el símbol %) ]]-Taula1[[#This Row],[% Reducció salari per baix rendiment        (no posar el símbol %)]]</f>
        <v>0</v>
      </c>
      <c r="AG1053" s="131">
        <f>ROUND((AH1053/100)*24.8547945*Taula1[[#This Row],[Dies treballats període justificat (01/01/2023 - 31/03/2023)              no comptabilitzats com a mes natural sencer]],2)</f>
        <v>0</v>
      </c>
      <c r="AH1053" s="79">
        <f>Taula1[[#This Row],[% Jornada segons contracte
(no posar el símbol %) ]]-Taula1[[#This Row],[% Reducció salari per baix rendiment        (no posar el símbol %)]]</f>
        <v>0</v>
      </c>
      <c r="AI1053" s="131">
        <f t="shared" si="257"/>
        <v>0</v>
      </c>
      <c r="AJ1053" s="39"/>
      <c r="AK1053" s="131">
        <f>ROUND((AL1053/100)*756*Taula1[[#This Row],[Espai reservat Administració  (mesos)]],2)</f>
        <v>0</v>
      </c>
      <c r="AL1053" s="81">
        <f>Taula1[[#This Row],[% Jornada segons contracte
(no posar el símbol %) ]]-Taula1[[#This Row],[% Reducció salari per baix rendiment        (no posar el símbol %)]]</f>
        <v>0</v>
      </c>
      <c r="AM1053" s="131">
        <f>ROUND((AN1053/100)*24.8547945*Taula1[[#This Row],[Espai reservat Administració (dies)]],2)</f>
        <v>0</v>
      </c>
      <c r="AN1053" s="79">
        <f>Taula1[[#This Row],[% Jornada segons contracte
(no posar el símbol %) ]]-Taula1[[#This Row],[% Reducció salari per baix rendiment        (no posar el símbol %)]]</f>
        <v>0</v>
      </c>
      <c r="AO1053" s="131">
        <f t="shared" si="258"/>
        <v>0</v>
      </c>
      <c r="AP1053" s="87"/>
      <c r="AQ1053" s="137">
        <f>ROUND((AR1053/100)*693*Taula1[[#This Row],[Mesos naturals sencers treballats període justificat (01/01/2023 - 31/03/2023)]],2)</f>
        <v>0</v>
      </c>
      <c r="AR1053" s="90">
        <f>Taula1[[#This Row],[% Jornada segons contracte
(no posar el símbol %) ]]-Taula1[[#This Row],[% Reducció salari per baix rendiment        (no posar el símbol %)]]</f>
        <v>0</v>
      </c>
      <c r="AS1053" s="137">
        <f>ROUND((AT1053/100)*22.78356164*Taula1[[#This Row],[Dies treballats període justificat (01/01/2023 - 31/03/2023)              no comptabilitzats com a mes natural sencer]],2)</f>
        <v>0</v>
      </c>
      <c r="AT1053" s="90">
        <f>Taula1[[#This Row],[% Jornada segons contracte
(no posar el símbol %) ]]-Taula1[[#This Row],[% Reducció salari per baix rendiment        (no posar el símbol %)]]</f>
        <v>0</v>
      </c>
      <c r="AU1053" s="137">
        <f t="shared" si="259"/>
        <v>0</v>
      </c>
      <c r="AV1053" s="87"/>
      <c r="AW1053" s="136">
        <f>ROUND((AX1053/100)*693*Taula1[[#This Row],[Espai reservat Administració  (mesos)]],2)</f>
        <v>0</v>
      </c>
      <c r="AX1053" s="90">
        <f>Taula1[[#This Row],[% Jornada segons contracte
(no posar el símbol %) ]]-Taula1[[#This Row],[% Reducció salari per baix rendiment        (no posar el símbol %)]]</f>
        <v>0</v>
      </c>
      <c r="AY1053" s="131">
        <f>ROUND((AZ1053/100)*22.78356164*Taula1[[#This Row],[Espai reservat Administració (dies)]],2)</f>
        <v>0</v>
      </c>
      <c r="AZ1053" s="81">
        <f>Taula1[[#This Row],[% Jornada segons contracte
(no posar el símbol %) ]]-Taula1[[#This Row],[% Reducció salari per baix rendiment        (no posar el símbol %)]]</f>
        <v>0</v>
      </c>
      <c r="BA1053" s="82">
        <f t="shared" si="260"/>
        <v>0</v>
      </c>
      <c r="BB1053" s="41"/>
      <c r="BC1053" s="131">
        <f>IF(Taula1[[#This Row],[Grup justificat     (fer servir opcions de la llista desplegable)]]=1,AI1053,0)</f>
        <v>0</v>
      </c>
      <c r="BD1053" s="131">
        <f>IF(Taula1[[#This Row],[Grup justificat     (fer servir opcions de la llista desplegable)]]=2,AU1053,0)</f>
        <v>0</v>
      </c>
      <c r="BE1053" s="41"/>
      <c r="BF1053" s="131">
        <f>IF(Taula1[[#This Row],[Espai reservat Administració]]=1,AO1053,0)</f>
        <v>0</v>
      </c>
      <c r="BG1053" s="82">
        <f>IF(Taula1[[#This Row],[Espai reservat Administració]]=2,BA1053,0)</f>
        <v>0</v>
      </c>
      <c r="BH1053" s="41"/>
      <c r="BI1053" s="126">
        <f>IF(Taula1[[#This Row],[Grup justificat     (fer servir opcions de la llista desplegable)]]=1,1,0)</f>
        <v>0</v>
      </c>
      <c r="BJ1053" s="126">
        <f>IF(Taula1[[#This Row],[Espai reservat Administració]]=1,1,0)</f>
        <v>0</v>
      </c>
      <c r="BK1053" s="111"/>
      <c r="BL1053" s="126">
        <f>IF(Taula1[[#This Row],[Grup justificat     (fer servir opcions de la llista desplegable)]]=2,1,0)</f>
        <v>0</v>
      </c>
      <c r="BM1053" s="126">
        <f>IF(Taula1[[#This Row],[Espai reservat Administració]]=2,1,0)</f>
        <v>0</v>
      </c>
      <c r="BN1053" s="73"/>
      <c r="BO1053" s="73"/>
      <c r="BP1053" s="73"/>
      <c r="BQ1053" s="73"/>
      <c r="BR1053" s="73"/>
      <c r="BS1053" s="73"/>
      <c r="BT1053" s="73"/>
      <c r="BU1053" s="73"/>
      <c r="BV1053" s="73"/>
      <c r="BW1053" s="73"/>
      <c r="BX1053" s="73"/>
      <c r="BY1053" s="73"/>
      <c r="BZ1053" s="73"/>
      <c r="CA1053" s="73"/>
      <c r="CB1053" s="73"/>
      <c r="CC1053" s="73"/>
      <c r="CD1053" s="73"/>
      <c r="CE1053" s="73"/>
      <c r="CF1053" s="73"/>
      <c r="CG1053" s="63">
        <f t="shared" si="261"/>
        <v>0</v>
      </c>
      <c r="CH1053" s="63">
        <f t="shared" si="262"/>
        <v>0</v>
      </c>
      <c r="CI1053" s="73"/>
      <c r="CJ1053" s="63">
        <f>IF(Taula1[[#This Row],[Tipus de contracte                                  (fer servir opcions de la llista desplegable)]]="Indefinit",1,0)</f>
        <v>0</v>
      </c>
      <c r="CK1053" s="63">
        <f>IF(Taula1[[#This Row],[Tipus de contracte                                  (fer servir opcions de la llista desplegable)]]="Temporal, igual o superior a 6 mesos",1,0)</f>
        <v>0</v>
      </c>
      <c r="CL1053" s="63">
        <f>IF(Taula1[[#This Row],[Tipus de contracte                                  (fer servir opcions de la llista desplegable)]]="Substitució per IT",1,0)</f>
        <v>0</v>
      </c>
      <c r="CM1053" s="73"/>
      <c r="CN1053" s="63">
        <f>IF(Taula1[[#This Row],[Relació llocs de treball]]&gt;=1,1,0)</f>
        <v>0</v>
      </c>
      <c r="CO1053" s="73"/>
      <c r="CP1053" s="63">
        <f>IF(Taula1[[#This Row],[Identitat de gènere                                                          (fer servir opcions de la llista desplegable)]]="Home",1,0)</f>
        <v>0</v>
      </c>
      <c r="CQ1053" s="63">
        <f>IF(Taula1[[#This Row],[Identitat de gènere                                                          (fer servir opcions de la llista desplegable)]]="Dona",1,0)</f>
        <v>0</v>
      </c>
      <c r="CR1053" s="63">
        <f>IF(Taula1[[#This Row],[Identitat de gènere                                                          (fer servir opcions de la llista desplegable)]]="No binari",1,0)</f>
        <v>0</v>
      </c>
      <c r="CS1053" s="73"/>
      <c r="CT1053" s="63">
        <f t="shared" si="256"/>
        <v>0</v>
      </c>
      <c r="CU1053" s="64">
        <f t="shared" si="263"/>
        <v>0</v>
      </c>
      <c r="CW1053" s="64">
        <f t="shared" si="264"/>
        <v>0</v>
      </c>
      <c r="CX1053" s="64">
        <f t="shared" si="265"/>
        <v>0</v>
      </c>
      <c r="CY1053" s="64">
        <f t="shared" si="266"/>
        <v>0</v>
      </c>
      <c r="CZ1053" s="64">
        <f t="shared" si="267"/>
        <v>0</v>
      </c>
      <c r="DB1053" s="64">
        <f t="shared" si="268"/>
        <v>0</v>
      </c>
      <c r="DC1053" s="64">
        <f t="shared" si="269"/>
        <v>0</v>
      </c>
      <c r="DD1053" s="64">
        <f t="shared" si="270"/>
        <v>0</v>
      </c>
      <c r="DE1053" s="64">
        <f t="shared" si="271"/>
        <v>0</v>
      </c>
    </row>
    <row r="1054" spans="2:109" x14ac:dyDescent="0.3">
      <c r="B1054" s="167"/>
      <c r="C1054" s="186"/>
      <c r="D1054" s="2"/>
      <c r="E1054" s="67"/>
      <c r="F1054" s="5"/>
      <c r="G1054" s="5"/>
      <c r="H1054" s="187"/>
      <c r="I1054" s="111" t="str">
        <f ca="1">IF(Taula1[[#This Row],[Data naixement (format dd/mm/aaaa)]]="","0",DATEDIF(Taula1[[#This Row],[Data naixement (format dd/mm/aaaa)]],TODAY(),"Y"))</f>
        <v>0</v>
      </c>
      <c r="J1054" s="6"/>
      <c r="K1054" s="6"/>
      <c r="L1054" s="6"/>
      <c r="M1054" s="6"/>
      <c r="N1054" s="56"/>
      <c r="O1054" s="56"/>
      <c r="P1054" s="56"/>
      <c r="Q1054" s="6"/>
      <c r="R1054" s="7"/>
      <c r="S1054" s="143">
        <f>Taula1[[#This Row],[Mesos naturals sencers treballats període justificat (01/01/2023 - 31/03/2023)]]</f>
        <v>0</v>
      </c>
      <c r="T1054" s="194">
        <f>Taula1[[#This Row],[Dies treballats període justificat (01/01/2023 - 31/03/2023)              no comptabilitzats com a mes natural sencer]]</f>
        <v>0</v>
      </c>
      <c r="U1054" s="12"/>
      <c r="V1054" s="7"/>
      <c r="W1054" s="188"/>
      <c r="X1054" s="188"/>
      <c r="Y1054" s="188"/>
      <c r="Z1054" s="188"/>
      <c r="AA1054" s="190"/>
      <c r="AB1054" s="143">
        <f>Taula1[[#This Row],[Grup justificat     (fer servir opcions de la llista desplegable)]]</f>
        <v>0</v>
      </c>
      <c r="AC1054" s="182"/>
      <c r="AD1054" s="39"/>
      <c r="AE1054" s="131">
        <f>ROUND((AF1054/100)*756*Taula1[[#This Row],[Mesos naturals sencers treballats període justificat (01/01/2023 - 31/03/2023)]],2)</f>
        <v>0</v>
      </c>
      <c r="AF1054" s="81">
        <f>Taula1[[#This Row],[% Jornada segons contracte
(no posar el símbol %) ]]-Taula1[[#This Row],[% Reducció salari per baix rendiment        (no posar el símbol %)]]</f>
        <v>0</v>
      </c>
      <c r="AG1054" s="131">
        <f>ROUND((AH1054/100)*24.8547945*Taula1[[#This Row],[Dies treballats període justificat (01/01/2023 - 31/03/2023)              no comptabilitzats com a mes natural sencer]],2)</f>
        <v>0</v>
      </c>
      <c r="AH1054" s="79">
        <f>Taula1[[#This Row],[% Jornada segons contracte
(no posar el símbol %) ]]-Taula1[[#This Row],[% Reducció salari per baix rendiment        (no posar el símbol %)]]</f>
        <v>0</v>
      </c>
      <c r="AI1054" s="131">
        <f t="shared" si="257"/>
        <v>0</v>
      </c>
      <c r="AJ1054" s="39"/>
      <c r="AK1054" s="131">
        <f>ROUND((AL1054/100)*756*Taula1[[#This Row],[Espai reservat Administració  (mesos)]],2)</f>
        <v>0</v>
      </c>
      <c r="AL1054" s="81">
        <f>Taula1[[#This Row],[% Jornada segons contracte
(no posar el símbol %) ]]-Taula1[[#This Row],[% Reducció salari per baix rendiment        (no posar el símbol %)]]</f>
        <v>0</v>
      </c>
      <c r="AM1054" s="131">
        <f>ROUND((AN1054/100)*24.8547945*Taula1[[#This Row],[Espai reservat Administració (dies)]],2)</f>
        <v>0</v>
      </c>
      <c r="AN1054" s="79">
        <f>Taula1[[#This Row],[% Jornada segons contracte
(no posar el símbol %) ]]-Taula1[[#This Row],[% Reducció salari per baix rendiment        (no posar el símbol %)]]</f>
        <v>0</v>
      </c>
      <c r="AO1054" s="131">
        <f t="shared" si="258"/>
        <v>0</v>
      </c>
      <c r="AP1054" s="87"/>
      <c r="AQ1054" s="137">
        <f>ROUND((AR1054/100)*693*Taula1[[#This Row],[Mesos naturals sencers treballats període justificat (01/01/2023 - 31/03/2023)]],2)</f>
        <v>0</v>
      </c>
      <c r="AR1054" s="90">
        <f>Taula1[[#This Row],[% Jornada segons contracte
(no posar el símbol %) ]]-Taula1[[#This Row],[% Reducció salari per baix rendiment        (no posar el símbol %)]]</f>
        <v>0</v>
      </c>
      <c r="AS1054" s="137">
        <f>ROUND((AT1054/100)*22.78356164*Taula1[[#This Row],[Dies treballats període justificat (01/01/2023 - 31/03/2023)              no comptabilitzats com a mes natural sencer]],2)</f>
        <v>0</v>
      </c>
      <c r="AT1054" s="90">
        <f>Taula1[[#This Row],[% Jornada segons contracte
(no posar el símbol %) ]]-Taula1[[#This Row],[% Reducció salari per baix rendiment        (no posar el símbol %)]]</f>
        <v>0</v>
      </c>
      <c r="AU1054" s="137">
        <f t="shared" si="259"/>
        <v>0</v>
      </c>
      <c r="AV1054" s="87"/>
      <c r="AW1054" s="136">
        <f>ROUND((AX1054/100)*693*Taula1[[#This Row],[Espai reservat Administració  (mesos)]],2)</f>
        <v>0</v>
      </c>
      <c r="AX1054" s="90">
        <f>Taula1[[#This Row],[% Jornada segons contracte
(no posar el símbol %) ]]-Taula1[[#This Row],[% Reducció salari per baix rendiment        (no posar el símbol %)]]</f>
        <v>0</v>
      </c>
      <c r="AY1054" s="131">
        <f>ROUND((AZ1054/100)*22.78356164*Taula1[[#This Row],[Espai reservat Administració (dies)]],2)</f>
        <v>0</v>
      </c>
      <c r="AZ1054" s="81">
        <f>Taula1[[#This Row],[% Jornada segons contracte
(no posar el símbol %) ]]-Taula1[[#This Row],[% Reducció salari per baix rendiment        (no posar el símbol %)]]</f>
        <v>0</v>
      </c>
      <c r="BA1054" s="82">
        <f t="shared" si="260"/>
        <v>0</v>
      </c>
      <c r="BB1054" s="41"/>
      <c r="BC1054" s="131">
        <f>IF(Taula1[[#This Row],[Grup justificat     (fer servir opcions de la llista desplegable)]]=1,AI1054,0)</f>
        <v>0</v>
      </c>
      <c r="BD1054" s="131">
        <f>IF(Taula1[[#This Row],[Grup justificat     (fer servir opcions de la llista desplegable)]]=2,AU1054,0)</f>
        <v>0</v>
      </c>
      <c r="BE1054" s="41"/>
      <c r="BF1054" s="131">
        <f>IF(Taula1[[#This Row],[Espai reservat Administració]]=1,AO1054,0)</f>
        <v>0</v>
      </c>
      <c r="BG1054" s="82">
        <f>IF(Taula1[[#This Row],[Espai reservat Administració]]=2,BA1054,0)</f>
        <v>0</v>
      </c>
      <c r="BH1054" s="41"/>
      <c r="BI1054" s="126">
        <f>IF(Taula1[[#This Row],[Grup justificat     (fer servir opcions de la llista desplegable)]]=1,1,0)</f>
        <v>0</v>
      </c>
      <c r="BJ1054" s="126">
        <f>IF(Taula1[[#This Row],[Espai reservat Administració]]=1,1,0)</f>
        <v>0</v>
      </c>
      <c r="BK1054" s="111"/>
      <c r="BL1054" s="126">
        <f>IF(Taula1[[#This Row],[Grup justificat     (fer servir opcions de la llista desplegable)]]=2,1,0)</f>
        <v>0</v>
      </c>
      <c r="BM1054" s="126">
        <f>IF(Taula1[[#This Row],[Espai reservat Administració]]=2,1,0)</f>
        <v>0</v>
      </c>
      <c r="BN1054" s="73"/>
      <c r="BO1054" s="73"/>
      <c r="BP1054" s="73"/>
      <c r="BQ1054" s="73"/>
      <c r="BR1054" s="73"/>
      <c r="BS1054" s="73"/>
      <c r="BT1054" s="73"/>
      <c r="BU1054" s="73"/>
      <c r="BV1054" s="73"/>
      <c r="BW1054" s="73"/>
      <c r="BX1054" s="73"/>
      <c r="BY1054" s="73"/>
      <c r="BZ1054" s="73"/>
      <c r="CA1054" s="73"/>
      <c r="CB1054" s="73"/>
      <c r="CC1054" s="73"/>
      <c r="CD1054" s="73"/>
      <c r="CE1054" s="73"/>
      <c r="CF1054" s="73"/>
      <c r="CG1054" s="63">
        <f t="shared" si="261"/>
        <v>0</v>
      </c>
      <c r="CH1054" s="63">
        <f t="shared" si="262"/>
        <v>0</v>
      </c>
      <c r="CI1054" s="73"/>
      <c r="CJ1054" s="63">
        <f>IF(Taula1[[#This Row],[Tipus de contracte                                  (fer servir opcions de la llista desplegable)]]="Indefinit",1,0)</f>
        <v>0</v>
      </c>
      <c r="CK1054" s="63">
        <f>IF(Taula1[[#This Row],[Tipus de contracte                                  (fer servir opcions de la llista desplegable)]]="Temporal, igual o superior a 6 mesos",1,0)</f>
        <v>0</v>
      </c>
      <c r="CL1054" s="63">
        <f>IF(Taula1[[#This Row],[Tipus de contracte                                  (fer servir opcions de la llista desplegable)]]="Substitució per IT",1,0)</f>
        <v>0</v>
      </c>
      <c r="CM1054" s="73"/>
      <c r="CN1054" s="63">
        <f>IF(Taula1[[#This Row],[Relació llocs de treball]]&gt;=1,1,0)</f>
        <v>0</v>
      </c>
      <c r="CO1054" s="73"/>
      <c r="CP1054" s="63">
        <f>IF(Taula1[[#This Row],[Identitat de gènere                                                          (fer servir opcions de la llista desplegable)]]="Home",1,0)</f>
        <v>0</v>
      </c>
      <c r="CQ1054" s="63">
        <f>IF(Taula1[[#This Row],[Identitat de gènere                                                          (fer servir opcions de la llista desplegable)]]="Dona",1,0)</f>
        <v>0</v>
      </c>
      <c r="CR1054" s="63">
        <f>IF(Taula1[[#This Row],[Identitat de gènere                                                          (fer servir opcions de la llista desplegable)]]="No binari",1,0)</f>
        <v>0</v>
      </c>
      <c r="CS1054" s="73"/>
      <c r="CT1054" s="63">
        <f t="shared" si="256"/>
        <v>0</v>
      </c>
      <c r="CU1054" s="64">
        <f t="shared" si="263"/>
        <v>0</v>
      </c>
      <c r="CW1054" s="64">
        <f t="shared" si="264"/>
        <v>0</v>
      </c>
      <c r="CX1054" s="64">
        <f t="shared" si="265"/>
        <v>0</v>
      </c>
      <c r="CY1054" s="64">
        <f t="shared" si="266"/>
        <v>0</v>
      </c>
      <c r="CZ1054" s="64">
        <f t="shared" si="267"/>
        <v>0</v>
      </c>
      <c r="DB1054" s="64">
        <f t="shared" si="268"/>
        <v>0</v>
      </c>
      <c r="DC1054" s="64">
        <f t="shared" si="269"/>
        <v>0</v>
      </c>
      <c r="DD1054" s="64">
        <f t="shared" si="270"/>
        <v>0</v>
      </c>
      <c r="DE1054" s="64">
        <f t="shared" si="271"/>
        <v>0</v>
      </c>
    </row>
    <row r="1055" spans="2:109" x14ac:dyDescent="0.3">
      <c r="B1055" s="167"/>
      <c r="C1055" s="186"/>
      <c r="D1055" s="2"/>
      <c r="E1055" s="67"/>
      <c r="F1055" s="5"/>
      <c r="G1055" s="5"/>
      <c r="H1055" s="187"/>
      <c r="I1055" s="111" t="str">
        <f ca="1">IF(Taula1[[#This Row],[Data naixement (format dd/mm/aaaa)]]="","0",DATEDIF(Taula1[[#This Row],[Data naixement (format dd/mm/aaaa)]],TODAY(),"Y"))</f>
        <v>0</v>
      </c>
      <c r="J1055" s="6"/>
      <c r="K1055" s="6"/>
      <c r="L1055" s="6"/>
      <c r="M1055" s="6"/>
      <c r="N1055" s="56"/>
      <c r="O1055" s="56"/>
      <c r="P1055" s="56"/>
      <c r="Q1055" s="6"/>
      <c r="R1055" s="7"/>
      <c r="S1055" s="143">
        <f>Taula1[[#This Row],[Mesos naturals sencers treballats període justificat (01/01/2023 - 31/03/2023)]]</f>
        <v>0</v>
      </c>
      <c r="T1055" s="194">
        <f>Taula1[[#This Row],[Dies treballats període justificat (01/01/2023 - 31/03/2023)              no comptabilitzats com a mes natural sencer]]</f>
        <v>0</v>
      </c>
      <c r="U1055" s="12"/>
      <c r="V1055" s="7"/>
      <c r="W1055" s="188"/>
      <c r="X1055" s="188"/>
      <c r="Y1055" s="188"/>
      <c r="Z1055" s="188"/>
      <c r="AA1055" s="190"/>
      <c r="AB1055" s="143">
        <f>Taula1[[#This Row],[Grup justificat     (fer servir opcions de la llista desplegable)]]</f>
        <v>0</v>
      </c>
      <c r="AC1055" s="182"/>
      <c r="AD1055" s="39"/>
      <c r="AE1055" s="131">
        <f>ROUND((AF1055/100)*756*Taula1[[#This Row],[Mesos naturals sencers treballats període justificat (01/01/2023 - 31/03/2023)]],2)</f>
        <v>0</v>
      </c>
      <c r="AF1055" s="81">
        <f>Taula1[[#This Row],[% Jornada segons contracte
(no posar el símbol %) ]]-Taula1[[#This Row],[% Reducció salari per baix rendiment        (no posar el símbol %)]]</f>
        <v>0</v>
      </c>
      <c r="AG1055" s="131">
        <f>ROUND((AH1055/100)*24.8547945*Taula1[[#This Row],[Dies treballats període justificat (01/01/2023 - 31/03/2023)              no comptabilitzats com a mes natural sencer]],2)</f>
        <v>0</v>
      </c>
      <c r="AH1055" s="79">
        <f>Taula1[[#This Row],[% Jornada segons contracte
(no posar el símbol %) ]]-Taula1[[#This Row],[% Reducció salari per baix rendiment        (no posar el símbol %)]]</f>
        <v>0</v>
      </c>
      <c r="AI1055" s="131">
        <f t="shared" si="257"/>
        <v>0</v>
      </c>
      <c r="AJ1055" s="39"/>
      <c r="AK1055" s="131">
        <f>ROUND((AL1055/100)*756*Taula1[[#This Row],[Espai reservat Administració  (mesos)]],2)</f>
        <v>0</v>
      </c>
      <c r="AL1055" s="81">
        <f>Taula1[[#This Row],[% Jornada segons contracte
(no posar el símbol %) ]]-Taula1[[#This Row],[% Reducció salari per baix rendiment        (no posar el símbol %)]]</f>
        <v>0</v>
      </c>
      <c r="AM1055" s="131">
        <f>ROUND((AN1055/100)*24.8547945*Taula1[[#This Row],[Espai reservat Administració (dies)]],2)</f>
        <v>0</v>
      </c>
      <c r="AN1055" s="79">
        <f>Taula1[[#This Row],[% Jornada segons contracte
(no posar el símbol %) ]]-Taula1[[#This Row],[% Reducció salari per baix rendiment        (no posar el símbol %)]]</f>
        <v>0</v>
      </c>
      <c r="AO1055" s="131">
        <f t="shared" si="258"/>
        <v>0</v>
      </c>
      <c r="AP1055" s="87"/>
      <c r="AQ1055" s="137">
        <f>ROUND((AR1055/100)*693*Taula1[[#This Row],[Mesos naturals sencers treballats període justificat (01/01/2023 - 31/03/2023)]],2)</f>
        <v>0</v>
      </c>
      <c r="AR1055" s="90">
        <f>Taula1[[#This Row],[% Jornada segons contracte
(no posar el símbol %) ]]-Taula1[[#This Row],[% Reducció salari per baix rendiment        (no posar el símbol %)]]</f>
        <v>0</v>
      </c>
      <c r="AS1055" s="137">
        <f>ROUND((AT1055/100)*22.78356164*Taula1[[#This Row],[Dies treballats període justificat (01/01/2023 - 31/03/2023)              no comptabilitzats com a mes natural sencer]],2)</f>
        <v>0</v>
      </c>
      <c r="AT1055" s="90">
        <f>Taula1[[#This Row],[% Jornada segons contracte
(no posar el símbol %) ]]-Taula1[[#This Row],[% Reducció salari per baix rendiment        (no posar el símbol %)]]</f>
        <v>0</v>
      </c>
      <c r="AU1055" s="137">
        <f t="shared" si="259"/>
        <v>0</v>
      </c>
      <c r="AV1055" s="87"/>
      <c r="AW1055" s="136">
        <f>ROUND((AX1055/100)*693*Taula1[[#This Row],[Espai reservat Administració  (mesos)]],2)</f>
        <v>0</v>
      </c>
      <c r="AX1055" s="90">
        <f>Taula1[[#This Row],[% Jornada segons contracte
(no posar el símbol %) ]]-Taula1[[#This Row],[% Reducció salari per baix rendiment        (no posar el símbol %)]]</f>
        <v>0</v>
      </c>
      <c r="AY1055" s="131">
        <f>ROUND((AZ1055/100)*22.78356164*Taula1[[#This Row],[Espai reservat Administració (dies)]],2)</f>
        <v>0</v>
      </c>
      <c r="AZ1055" s="81">
        <f>Taula1[[#This Row],[% Jornada segons contracte
(no posar el símbol %) ]]-Taula1[[#This Row],[% Reducció salari per baix rendiment        (no posar el símbol %)]]</f>
        <v>0</v>
      </c>
      <c r="BA1055" s="82">
        <f t="shared" si="260"/>
        <v>0</v>
      </c>
      <c r="BB1055" s="41"/>
      <c r="BC1055" s="131">
        <f>IF(Taula1[[#This Row],[Grup justificat     (fer servir opcions de la llista desplegable)]]=1,AI1055,0)</f>
        <v>0</v>
      </c>
      <c r="BD1055" s="131">
        <f>IF(Taula1[[#This Row],[Grup justificat     (fer servir opcions de la llista desplegable)]]=2,AU1055,0)</f>
        <v>0</v>
      </c>
      <c r="BE1055" s="41"/>
      <c r="BF1055" s="131">
        <f>IF(Taula1[[#This Row],[Espai reservat Administració]]=1,AO1055,0)</f>
        <v>0</v>
      </c>
      <c r="BG1055" s="82">
        <f>IF(Taula1[[#This Row],[Espai reservat Administració]]=2,BA1055,0)</f>
        <v>0</v>
      </c>
      <c r="BH1055" s="41"/>
      <c r="BI1055" s="126">
        <f>IF(Taula1[[#This Row],[Grup justificat     (fer servir opcions de la llista desplegable)]]=1,1,0)</f>
        <v>0</v>
      </c>
      <c r="BJ1055" s="126">
        <f>IF(Taula1[[#This Row],[Espai reservat Administració]]=1,1,0)</f>
        <v>0</v>
      </c>
      <c r="BK1055" s="111"/>
      <c r="BL1055" s="126">
        <f>IF(Taula1[[#This Row],[Grup justificat     (fer servir opcions de la llista desplegable)]]=2,1,0)</f>
        <v>0</v>
      </c>
      <c r="BM1055" s="126">
        <f>IF(Taula1[[#This Row],[Espai reservat Administració]]=2,1,0)</f>
        <v>0</v>
      </c>
      <c r="BN1055" s="73"/>
      <c r="BO1055" s="73"/>
      <c r="BP1055" s="73"/>
      <c r="BQ1055" s="73"/>
      <c r="BR1055" s="73"/>
      <c r="BS1055" s="73"/>
      <c r="BT1055" s="73"/>
      <c r="BU1055" s="73"/>
      <c r="BV1055" s="73"/>
      <c r="BW1055" s="73"/>
      <c r="BX1055" s="73"/>
      <c r="BY1055" s="73"/>
      <c r="BZ1055" s="73"/>
      <c r="CA1055" s="73"/>
      <c r="CB1055" s="73"/>
      <c r="CC1055" s="73"/>
      <c r="CD1055" s="73"/>
      <c r="CE1055" s="73"/>
      <c r="CF1055" s="73"/>
      <c r="CG1055" s="63">
        <f t="shared" si="261"/>
        <v>0</v>
      </c>
      <c r="CH1055" s="63">
        <f t="shared" si="262"/>
        <v>0</v>
      </c>
      <c r="CI1055" s="73"/>
      <c r="CJ1055" s="63">
        <f>IF(Taula1[[#This Row],[Tipus de contracte                                  (fer servir opcions de la llista desplegable)]]="Indefinit",1,0)</f>
        <v>0</v>
      </c>
      <c r="CK1055" s="63">
        <f>IF(Taula1[[#This Row],[Tipus de contracte                                  (fer servir opcions de la llista desplegable)]]="Temporal, igual o superior a 6 mesos",1,0)</f>
        <v>0</v>
      </c>
      <c r="CL1055" s="63">
        <f>IF(Taula1[[#This Row],[Tipus de contracte                                  (fer servir opcions de la llista desplegable)]]="Substitució per IT",1,0)</f>
        <v>0</v>
      </c>
      <c r="CM1055" s="73"/>
      <c r="CN1055" s="63">
        <f>IF(Taula1[[#This Row],[Relació llocs de treball]]&gt;=1,1,0)</f>
        <v>0</v>
      </c>
      <c r="CO1055" s="73"/>
      <c r="CP1055" s="63">
        <f>IF(Taula1[[#This Row],[Identitat de gènere                                                          (fer servir opcions de la llista desplegable)]]="Home",1,0)</f>
        <v>0</v>
      </c>
      <c r="CQ1055" s="63">
        <f>IF(Taula1[[#This Row],[Identitat de gènere                                                          (fer servir opcions de la llista desplegable)]]="Dona",1,0)</f>
        <v>0</v>
      </c>
      <c r="CR1055" s="63">
        <f>IF(Taula1[[#This Row],[Identitat de gènere                                                          (fer servir opcions de la llista desplegable)]]="No binari",1,0)</f>
        <v>0</v>
      </c>
      <c r="CS1055" s="73"/>
      <c r="CT1055" s="63">
        <f t="shared" si="256"/>
        <v>0</v>
      </c>
      <c r="CU1055" s="64">
        <f t="shared" si="263"/>
        <v>0</v>
      </c>
      <c r="CW1055" s="64">
        <f t="shared" si="264"/>
        <v>0</v>
      </c>
      <c r="CX1055" s="64">
        <f t="shared" si="265"/>
        <v>0</v>
      </c>
      <c r="CY1055" s="64">
        <f t="shared" si="266"/>
        <v>0</v>
      </c>
      <c r="CZ1055" s="64">
        <f t="shared" si="267"/>
        <v>0</v>
      </c>
      <c r="DB1055" s="64">
        <f t="shared" si="268"/>
        <v>0</v>
      </c>
      <c r="DC1055" s="64">
        <f t="shared" si="269"/>
        <v>0</v>
      </c>
      <c r="DD1055" s="64">
        <f t="shared" si="270"/>
        <v>0</v>
      </c>
      <c r="DE1055" s="64">
        <f t="shared" si="271"/>
        <v>0</v>
      </c>
    </row>
    <row r="1056" spans="2:109" x14ac:dyDescent="0.3">
      <c r="B1056" s="167"/>
      <c r="C1056" s="186"/>
      <c r="D1056" s="2"/>
      <c r="E1056" s="67"/>
      <c r="F1056" s="5"/>
      <c r="G1056" s="5"/>
      <c r="H1056" s="187"/>
      <c r="I1056" s="111" t="str">
        <f ca="1">IF(Taula1[[#This Row],[Data naixement (format dd/mm/aaaa)]]="","0",DATEDIF(Taula1[[#This Row],[Data naixement (format dd/mm/aaaa)]],TODAY(),"Y"))</f>
        <v>0</v>
      </c>
      <c r="J1056" s="6"/>
      <c r="K1056" s="6"/>
      <c r="L1056" s="6"/>
      <c r="M1056" s="6"/>
      <c r="N1056" s="56"/>
      <c r="O1056" s="56"/>
      <c r="P1056" s="56"/>
      <c r="Q1056" s="6"/>
      <c r="R1056" s="7"/>
      <c r="S1056" s="143">
        <f>Taula1[[#This Row],[Mesos naturals sencers treballats període justificat (01/01/2023 - 31/03/2023)]]</f>
        <v>0</v>
      </c>
      <c r="T1056" s="194">
        <f>Taula1[[#This Row],[Dies treballats període justificat (01/01/2023 - 31/03/2023)              no comptabilitzats com a mes natural sencer]]</f>
        <v>0</v>
      </c>
      <c r="U1056" s="12"/>
      <c r="V1056" s="7"/>
      <c r="W1056" s="188"/>
      <c r="X1056" s="188"/>
      <c r="Y1056" s="188"/>
      <c r="Z1056" s="188"/>
      <c r="AA1056" s="190"/>
      <c r="AB1056" s="143">
        <f>Taula1[[#This Row],[Grup justificat     (fer servir opcions de la llista desplegable)]]</f>
        <v>0</v>
      </c>
      <c r="AC1056" s="182"/>
      <c r="AD1056" s="39"/>
      <c r="AE1056" s="131">
        <f>ROUND((AF1056/100)*756*Taula1[[#This Row],[Mesos naturals sencers treballats període justificat (01/01/2023 - 31/03/2023)]],2)</f>
        <v>0</v>
      </c>
      <c r="AF1056" s="81">
        <f>Taula1[[#This Row],[% Jornada segons contracte
(no posar el símbol %) ]]-Taula1[[#This Row],[% Reducció salari per baix rendiment        (no posar el símbol %)]]</f>
        <v>0</v>
      </c>
      <c r="AG1056" s="131">
        <f>ROUND((AH1056/100)*24.8547945*Taula1[[#This Row],[Dies treballats període justificat (01/01/2023 - 31/03/2023)              no comptabilitzats com a mes natural sencer]],2)</f>
        <v>0</v>
      </c>
      <c r="AH1056" s="79">
        <f>Taula1[[#This Row],[% Jornada segons contracte
(no posar el símbol %) ]]-Taula1[[#This Row],[% Reducció salari per baix rendiment        (no posar el símbol %)]]</f>
        <v>0</v>
      </c>
      <c r="AI1056" s="131">
        <f t="shared" si="257"/>
        <v>0</v>
      </c>
      <c r="AJ1056" s="39"/>
      <c r="AK1056" s="131">
        <f>ROUND((AL1056/100)*756*Taula1[[#This Row],[Espai reservat Administració  (mesos)]],2)</f>
        <v>0</v>
      </c>
      <c r="AL1056" s="81">
        <f>Taula1[[#This Row],[% Jornada segons contracte
(no posar el símbol %) ]]-Taula1[[#This Row],[% Reducció salari per baix rendiment        (no posar el símbol %)]]</f>
        <v>0</v>
      </c>
      <c r="AM1056" s="131">
        <f>ROUND((AN1056/100)*24.8547945*Taula1[[#This Row],[Espai reservat Administració (dies)]],2)</f>
        <v>0</v>
      </c>
      <c r="AN1056" s="79">
        <f>Taula1[[#This Row],[% Jornada segons contracte
(no posar el símbol %) ]]-Taula1[[#This Row],[% Reducció salari per baix rendiment        (no posar el símbol %)]]</f>
        <v>0</v>
      </c>
      <c r="AO1056" s="131">
        <f t="shared" si="258"/>
        <v>0</v>
      </c>
      <c r="AP1056" s="87"/>
      <c r="AQ1056" s="137">
        <f>ROUND((AR1056/100)*693*Taula1[[#This Row],[Mesos naturals sencers treballats període justificat (01/01/2023 - 31/03/2023)]],2)</f>
        <v>0</v>
      </c>
      <c r="AR1056" s="90">
        <f>Taula1[[#This Row],[% Jornada segons contracte
(no posar el símbol %) ]]-Taula1[[#This Row],[% Reducció salari per baix rendiment        (no posar el símbol %)]]</f>
        <v>0</v>
      </c>
      <c r="AS1056" s="137">
        <f>ROUND((AT1056/100)*22.78356164*Taula1[[#This Row],[Dies treballats període justificat (01/01/2023 - 31/03/2023)              no comptabilitzats com a mes natural sencer]],2)</f>
        <v>0</v>
      </c>
      <c r="AT1056" s="90">
        <f>Taula1[[#This Row],[% Jornada segons contracte
(no posar el símbol %) ]]-Taula1[[#This Row],[% Reducció salari per baix rendiment        (no posar el símbol %)]]</f>
        <v>0</v>
      </c>
      <c r="AU1056" s="137">
        <f t="shared" si="259"/>
        <v>0</v>
      </c>
      <c r="AV1056" s="87"/>
      <c r="AW1056" s="136">
        <f>ROUND((AX1056/100)*693*Taula1[[#This Row],[Espai reservat Administració  (mesos)]],2)</f>
        <v>0</v>
      </c>
      <c r="AX1056" s="90">
        <f>Taula1[[#This Row],[% Jornada segons contracte
(no posar el símbol %) ]]-Taula1[[#This Row],[% Reducció salari per baix rendiment        (no posar el símbol %)]]</f>
        <v>0</v>
      </c>
      <c r="AY1056" s="131">
        <f>ROUND((AZ1056/100)*22.78356164*Taula1[[#This Row],[Espai reservat Administració (dies)]],2)</f>
        <v>0</v>
      </c>
      <c r="AZ1056" s="81">
        <f>Taula1[[#This Row],[% Jornada segons contracte
(no posar el símbol %) ]]-Taula1[[#This Row],[% Reducció salari per baix rendiment        (no posar el símbol %)]]</f>
        <v>0</v>
      </c>
      <c r="BA1056" s="82">
        <f t="shared" si="260"/>
        <v>0</v>
      </c>
      <c r="BB1056" s="41"/>
      <c r="BC1056" s="131">
        <f>IF(Taula1[[#This Row],[Grup justificat     (fer servir opcions de la llista desplegable)]]=1,AI1056,0)</f>
        <v>0</v>
      </c>
      <c r="BD1056" s="131">
        <f>IF(Taula1[[#This Row],[Grup justificat     (fer servir opcions de la llista desplegable)]]=2,AU1056,0)</f>
        <v>0</v>
      </c>
      <c r="BE1056" s="41"/>
      <c r="BF1056" s="131">
        <f>IF(Taula1[[#This Row],[Espai reservat Administració]]=1,AO1056,0)</f>
        <v>0</v>
      </c>
      <c r="BG1056" s="82">
        <f>IF(Taula1[[#This Row],[Espai reservat Administració]]=2,BA1056,0)</f>
        <v>0</v>
      </c>
      <c r="BH1056" s="41"/>
      <c r="BI1056" s="126">
        <f>IF(Taula1[[#This Row],[Grup justificat     (fer servir opcions de la llista desplegable)]]=1,1,0)</f>
        <v>0</v>
      </c>
      <c r="BJ1056" s="126">
        <f>IF(Taula1[[#This Row],[Espai reservat Administració]]=1,1,0)</f>
        <v>0</v>
      </c>
      <c r="BK1056" s="111"/>
      <c r="BL1056" s="126">
        <f>IF(Taula1[[#This Row],[Grup justificat     (fer servir opcions de la llista desplegable)]]=2,1,0)</f>
        <v>0</v>
      </c>
      <c r="BM1056" s="126">
        <f>IF(Taula1[[#This Row],[Espai reservat Administració]]=2,1,0)</f>
        <v>0</v>
      </c>
      <c r="BN1056" s="73"/>
      <c r="BO1056" s="73"/>
      <c r="BP1056" s="73"/>
      <c r="BQ1056" s="73"/>
      <c r="BR1056" s="73"/>
      <c r="BS1056" s="73"/>
      <c r="BT1056" s="73"/>
      <c r="BU1056" s="73"/>
      <c r="BV1056" s="73"/>
      <c r="BW1056" s="73"/>
      <c r="BX1056" s="73"/>
      <c r="BY1056" s="73"/>
      <c r="BZ1056" s="73"/>
      <c r="CA1056" s="73"/>
      <c r="CB1056" s="73"/>
      <c r="CC1056" s="73"/>
      <c r="CD1056" s="73"/>
      <c r="CE1056" s="73"/>
      <c r="CF1056" s="73"/>
      <c r="CG1056" s="63">
        <f t="shared" si="261"/>
        <v>0</v>
      </c>
      <c r="CH1056" s="63">
        <f t="shared" si="262"/>
        <v>0</v>
      </c>
      <c r="CI1056" s="73"/>
      <c r="CJ1056" s="63">
        <f>IF(Taula1[[#This Row],[Tipus de contracte                                  (fer servir opcions de la llista desplegable)]]="Indefinit",1,0)</f>
        <v>0</v>
      </c>
      <c r="CK1056" s="63">
        <f>IF(Taula1[[#This Row],[Tipus de contracte                                  (fer servir opcions de la llista desplegable)]]="Temporal, igual o superior a 6 mesos",1,0)</f>
        <v>0</v>
      </c>
      <c r="CL1056" s="63">
        <f>IF(Taula1[[#This Row],[Tipus de contracte                                  (fer servir opcions de la llista desplegable)]]="Substitució per IT",1,0)</f>
        <v>0</v>
      </c>
      <c r="CM1056" s="73"/>
      <c r="CN1056" s="63">
        <f>IF(Taula1[[#This Row],[Relació llocs de treball]]&gt;=1,1,0)</f>
        <v>0</v>
      </c>
      <c r="CO1056" s="73"/>
      <c r="CP1056" s="63">
        <f>IF(Taula1[[#This Row],[Identitat de gènere                                                          (fer servir opcions de la llista desplegable)]]="Home",1,0)</f>
        <v>0</v>
      </c>
      <c r="CQ1056" s="63">
        <f>IF(Taula1[[#This Row],[Identitat de gènere                                                          (fer servir opcions de la llista desplegable)]]="Dona",1,0)</f>
        <v>0</v>
      </c>
      <c r="CR1056" s="63">
        <f>IF(Taula1[[#This Row],[Identitat de gènere                                                          (fer servir opcions de la llista desplegable)]]="No binari",1,0)</f>
        <v>0</v>
      </c>
      <c r="CS1056" s="73"/>
      <c r="CT1056" s="63">
        <f t="shared" si="256"/>
        <v>0</v>
      </c>
      <c r="CU1056" s="64">
        <f t="shared" si="263"/>
        <v>0</v>
      </c>
      <c r="CW1056" s="64">
        <f t="shared" si="264"/>
        <v>0</v>
      </c>
      <c r="CX1056" s="64">
        <f t="shared" si="265"/>
        <v>0</v>
      </c>
      <c r="CY1056" s="64">
        <f t="shared" si="266"/>
        <v>0</v>
      </c>
      <c r="CZ1056" s="64">
        <f t="shared" si="267"/>
        <v>0</v>
      </c>
      <c r="DB1056" s="64">
        <f t="shared" si="268"/>
        <v>0</v>
      </c>
      <c r="DC1056" s="64">
        <f t="shared" si="269"/>
        <v>0</v>
      </c>
      <c r="DD1056" s="64">
        <f t="shared" si="270"/>
        <v>0</v>
      </c>
      <c r="DE1056" s="64">
        <f t="shared" si="271"/>
        <v>0</v>
      </c>
    </row>
    <row r="1057" spans="2:109" x14ac:dyDescent="0.3">
      <c r="B1057" s="167"/>
      <c r="C1057" s="186"/>
      <c r="D1057" s="2"/>
      <c r="E1057" s="67"/>
      <c r="F1057" s="5"/>
      <c r="G1057" s="5"/>
      <c r="H1057" s="187"/>
      <c r="I1057" s="111" t="str">
        <f ca="1">IF(Taula1[[#This Row],[Data naixement (format dd/mm/aaaa)]]="","0",DATEDIF(Taula1[[#This Row],[Data naixement (format dd/mm/aaaa)]],TODAY(),"Y"))</f>
        <v>0</v>
      </c>
      <c r="J1057" s="6"/>
      <c r="K1057" s="6"/>
      <c r="L1057" s="6"/>
      <c r="M1057" s="6"/>
      <c r="N1057" s="56"/>
      <c r="O1057" s="56"/>
      <c r="P1057" s="56"/>
      <c r="Q1057" s="6"/>
      <c r="R1057" s="7"/>
      <c r="S1057" s="143">
        <f>Taula1[[#This Row],[Mesos naturals sencers treballats període justificat (01/01/2023 - 31/03/2023)]]</f>
        <v>0</v>
      </c>
      <c r="T1057" s="194">
        <f>Taula1[[#This Row],[Dies treballats període justificat (01/01/2023 - 31/03/2023)              no comptabilitzats com a mes natural sencer]]</f>
        <v>0</v>
      </c>
      <c r="U1057" s="12"/>
      <c r="V1057" s="7"/>
      <c r="W1057" s="188"/>
      <c r="X1057" s="188"/>
      <c r="Y1057" s="188"/>
      <c r="Z1057" s="188"/>
      <c r="AA1057" s="190"/>
      <c r="AB1057" s="143">
        <f>Taula1[[#This Row],[Grup justificat     (fer servir opcions de la llista desplegable)]]</f>
        <v>0</v>
      </c>
      <c r="AC1057" s="182"/>
      <c r="AD1057" s="39"/>
      <c r="AE1057" s="131">
        <f>ROUND((AF1057/100)*756*Taula1[[#This Row],[Mesos naturals sencers treballats període justificat (01/01/2023 - 31/03/2023)]],2)</f>
        <v>0</v>
      </c>
      <c r="AF1057" s="81">
        <f>Taula1[[#This Row],[% Jornada segons contracte
(no posar el símbol %) ]]-Taula1[[#This Row],[% Reducció salari per baix rendiment        (no posar el símbol %)]]</f>
        <v>0</v>
      </c>
      <c r="AG1057" s="131">
        <f>ROUND((AH1057/100)*24.8547945*Taula1[[#This Row],[Dies treballats període justificat (01/01/2023 - 31/03/2023)              no comptabilitzats com a mes natural sencer]],2)</f>
        <v>0</v>
      </c>
      <c r="AH1057" s="79">
        <f>Taula1[[#This Row],[% Jornada segons contracte
(no posar el símbol %) ]]-Taula1[[#This Row],[% Reducció salari per baix rendiment        (no posar el símbol %)]]</f>
        <v>0</v>
      </c>
      <c r="AI1057" s="131">
        <f t="shared" si="257"/>
        <v>0</v>
      </c>
      <c r="AJ1057" s="39"/>
      <c r="AK1057" s="131">
        <f>ROUND((AL1057/100)*756*Taula1[[#This Row],[Espai reservat Administració  (mesos)]],2)</f>
        <v>0</v>
      </c>
      <c r="AL1057" s="81">
        <f>Taula1[[#This Row],[% Jornada segons contracte
(no posar el símbol %) ]]-Taula1[[#This Row],[% Reducció salari per baix rendiment        (no posar el símbol %)]]</f>
        <v>0</v>
      </c>
      <c r="AM1057" s="131">
        <f>ROUND((AN1057/100)*24.8547945*Taula1[[#This Row],[Espai reservat Administració (dies)]],2)</f>
        <v>0</v>
      </c>
      <c r="AN1057" s="79">
        <f>Taula1[[#This Row],[% Jornada segons contracte
(no posar el símbol %) ]]-Taula1[[#This Row],[% Reducció salari per baix rendiment        (no posar el símbol %)]]</f>
        <v>0</v>
      </c>
      <c r="AO1057" s="131">
        <f t="shared" si="258"/>
        <v>0</v>
      </c>
      <c r="AP1057" s="87"/>
      <c r="AQ1057" s="137">
        <f>ROUND((AR1057/100)*693*Taula1[[#This Row],[Mesos naturals sencers treballats període justificat (01/01/2023 - 31/03/2023)]],2)</f>
        <v>0</v>
      </c>
      <c r="AR1057" s="90">
        <f>Taula1[[#This Row],[% Jornada segons contracte
(no posar el símbol %) ]]-Taula1[[#This Row],[% Reducció salari per baix rendiment        (no posar el símbol %)]]</f>
        <v>0</v>
      </c>
      <c r="AS1057" s="137">
        <f>ROUND((AT1057/100)*22.78356164*Taula1[[#This Row],[Dies treballats període justificat (01/01/2023 - 31/03/2023)              no comptabilitzats com a mes natural sencer]],2)</f>
        <v>0</v>
      </c>
      <c r="AT1057" s="90">
        <f>Taula1[[#This Row],[% Jornada segons contracte
(no posar el símbol %) ]]-Taula1[[#This Row],[% Reducció salari per baix rendiment        (no posar el símbol %)]]</f>
        <v>0</v>
      </c>
      <c r="AU1057" s="137">
        <f t="shared" si="259"/>
        <v>0</v>
      </c>
      <c r="AV1057" s="87"/>
      <c r="AW1057" s="136">
        <f>ROUND((AX1057/100)*693*Taula1[[#This Row],[Espai reservat Administració  (mesos)]],2)</f>
        <v>0</v>
      </c>
      <c r="AX1057" s="90">
        <f>Taula1[[#This Row],[% Jornada segons contracte
(no posar el símbol %) ]]-Taula1[[#This Row],[% Reducció salari per baix rendiment        (no posar el símbol %)]]</f>
        <v>0</v>
      </c>
      <c r="AY1057" s="131">
        <f>ROUND((AZ1057/100)*22.78356164*Taula1[[#This Row],[Espai reservat Administració (dies)]],2)</f>
        <v>0</v>
      </c>
      <c r="AZ1057" s="81">
        <f>Taula1[[#This Row],[% Jornada segons contracte
(no posar el símbol %) ]]-Taula1[[#This Row],[% Reducció salari per baix rendiment        (no posar el símbol %)]]</f>
        <v>0</v>
      </c>
      <c r="BA1057" s="82">
        <f t="shared" si="260"/>
        <v>0</v>
      </c>
      <c r="BB1057" s="41"/>
      <c r="BC1057" s="131">
        <f>IF(Taula1[[#This Row],[Grup justificat     (fer servir opcions de la llista desplegable)]]=1,AI1057,0)</f>
        <v>0</v>
      </c>
      <c r="BD1057" s="131">
        <f>IF(Taula1[[#This Row],[Grup justificat     (fer servir opcions de la llista desplegable)]]=2,AU1057,0)</f>
        <v>0</v>
      </c>
      <c r="BE1057" s="41"/>
      <c r="BF1057" s="131">
        <f>IF(Taula1[[#This Row],[Espai reservat Administració]]=1,AO1057,0)</f>
        <v>0</v>
      </c>
      <c r="BG1057" s="82">
        <f>IF(Taula1[[#This Row],[Espai reservat Administració]]=2,BA1057,0)</f>
        <v>0</v>
      </c>
      <c r="BH1057" s="41"/>
      <c r="BI1057" s="126">
        <f>IF(Taula1[[#This Row],[Grup justificat     (fer servir opcions de la llista desplegable)]]=1,1,0)</f>
        <v>0</v>
      </c>
      <c r="BJ1057" s="126">
        <f>IF(Taula1[[#This Row],[Espai reservat Administració]]=1,1,0)</f>
        <v>0</v>
      </c>
      <c r="BK1057" s="111"/>
      <c r="BL1057" s="126">
        <f>IF(Taula1[[#This Row],[Grup justificat     (fer servir opcions de la llista desplegable)]]=2,1,0)</f>
        <v>0</v>
      </c>
      <c r="BM1057" s="126">
        <f>IF(Taula1[[#This Row],[Espai reservat Administració]]=2,1,0)</f>
        <v>0</v>
      </c>
      <c r="BN1057" s="73"/>
      <c r="BO1057" s="73"/>
      <c r="BP1057" s="73"/>
      <c r="BQ1057" s="73"/>
      <c r="BR1057" s="73"/>
      <c r="BS1057" s="73"/>
      <c r="BT1057" s="73"/>
      <c r="BU1057" s="73"/>
      <c r="BV1057" s="73"/>
      <c r="BW1057" s="73"/>
      <c r="BX1057" s="73"/>
      <c r="BY1057" s="73"/>
      <c r="BZ1057" s="73"/>
      <c r="CA1057" s="73"/>
      <c r="CB1057" s="73"/>
      <c r="CC1057" s="73"/>
      <c r="CD1057" s="73"/>
      <c r="CE1057" s="73"/>
      <c r="CF1057" s="73"/>
      <c r="CG1057" s="63">
        <f t="shared" si="261"/>
        <v>0</v>
      </c>
      <c r="CH1057" s="63">
        <f t="shared" si="262"/>
        <v>0</v>
      </c>
      <c r="CI1057" s="73"/>
      <c r="CJ1057" s="63">
        <f>IF(Taula1[[#This Row],[Tipus de contracte                                  (fer servir opcions de la llista desplegable)]]="Indefinit",1,0)</f>
        <v>0</v>
      </c>
      <c r="CK1057" s="63">
        <f>IF(Taula1[[#This Row],[Tipus de contracte                                  (fer servir opcions de la llista desplegable)]]="Temporal, igual o superior a 6 mesos",1,0)</f>
        <v>0</v>
      </c>
      <c r="CL1057" s="63">
        <f>IF(Taula1[[#This Row],[Tipus de contracte                                  (fer servir opcions de la llista desplegable)]]="Substitució per IT",1,0)</f>
        <v>0</v>
      </c>
      <c r="CM1057" s="73"/>
      <c r="CN1057" s="63">
        <f>IF(Taula1[[#This Row],[Relació llocs de treball]]&gt;=1,1,0)</f>
        <v>0</v>
      </c>
      <c r="CO1057" s="73"/>
      <c r="CP1057" s="63">
        <f>IF(Taula1[[#This Row],[Identitat de gènere                                                          (fer servir opcions de la llista desplegable)]]="Home",1,0)</f>
        <v>0</v>
      </c>
      <c r="CQ1057" s="63">
        <f>IF(Taula1[[#This Row],[Identitat de gènere                                                          (fer servir opcions de la llista desplegable)]]="Dona",1,0)</f>
        <v>0</v>
      </c>
      <c r="CR1057" s="63">
        <f>IF(Taula1[[#This Row],[Identitat de gènere                                                          (fer servir opcions de la llista desplegable)]]="No binari",1,0)</f>
        <v>0</v>
      </c>
      <c r="CS1057" s="73"/>
      <c r="CT1057" s="63">
        <f t="shared" si="256"/>
        <v>0</v>
      </c>
      <c r="CU1057" s="64">
        <f t="shared" si="263"/>
        <v>0</v>
      </c>
      <c r="CW1057" s="64">
        <f t="shared" si="264"/>
        <v>0</v>
      </c>
      <c r="CX1057" s="64">
        <f t="shared" si="265"/>
        <v>0</v>
      </c>
      <c r="CY1057" s="64">
        <f t="shared" si="266"/>
        <v>0</v>
      </c>
      <c r="CZ1057" s="64">
        <f t="shared" si="267"/>
        <v>0</v>
      </c>
      <c r="DB1057" s="64">
        <f t="shared" si="268"/>
        <v>0</v>
      </c>
      <c r="DC1057" s="64">
        <f t="shared" si="269"/>
        <v>0</v>
      </c>
      <c r="DD1057" s="64">
        <f t="shared" si="270"/>
        <v>0</v>
      </c>
      <c r="DE1057" s="64">
        <f t="shared" si="271"/>
        <v>0</v>
      </c>
    </row>
    <row r="1058" spans="2:109" x14ac:dyDescent="0.3">
      <c r="B1058" s="167"/>
      <c r="C1058" s="186"/>
      <c r="D1058" s="2"/>
      <c r="E1058" s="67"/>
      <c r="F1058" s="5"/>
      <c r="G1058" s="5"/>
      <c r="H1058" s="187"/>
      <c r="I1058" s="111" t="str">
        <f ca="1">IF(Taula1[[#This Row],[Data naixement (format dd/mm/aaaa)]]="","0",DATEDIF(Taula1[[#This Row],[Data naixement (format dd/mm/aaaa)]],TODAY(),"Y"))</f>
        <v>0</v>
      </c>
      <c r="J1058" s="6"/>
      <c r="K1058" s="6"/>
      <c r="L1058" s="6"/>
      <c r="M1058" s="6"/>
      <c r="N1058" s="56"/>
      <c r="O1058" s="56"/>
      <c r="P1058" s="56"/>
      <c r="Q1058" s="6"/>
      <c r="R1058" s="7"/>
      <c r="S1058" s="143">
        <f>Taula1[[#This Row],[Mesos naturals sencers treballats període justificat (01/01/2023 - 31/03/2023)]]</f>
        <v>0</v>
      </c>
      <c r="T1058" s="194">
        <f>Taula1[[#This Row],[Dies treballats període justificat (01/01/2023 - 31/03/2023)              no comptabilitzats com a mes natural sencer]]</f>
        <v>0</v>
      </c>
      <c r="U1058" s="12"/>
      <c r="V1058" s="7"/>
      <c r="W1058" s="188"/>
      <c r="X1058" s="188"/>
      <c r="Y1058" s="188"/>
      <c r="Z1058" s="188"/>
      <c r="AA1058" s="190"/>
      <c r="AB1058" s="143">
        <f>Taula1[[#This Row],[Grup justificat     (fer servir opcions de la llista desplegable)]]</f>
        <v>0</v>
      </c>
      <c r="AC1058" s="182"/>
      <c r="AD1058" s="39"/>
      <c r="AE1058" s="131">
        <f>ROUND((AF1058/100)*756*Taula1[[#This Row],[Mesos naturals sencers treballats període justificat (01/01/2023 - 31/03/2023)]],2)</f>
        <v>0</v>
      </c>
      <c r="AF1058" s="81">
        <f>Taula1[[#This Row],[% Jornada segons contracte
(no posar el símbol %) ]]-Taula1[[#This Row],[% Reducció salari per baix rendiment        (no posar el símbol %)]]</f>
        <v>0</v>
      </c>
      <c r="AG1058" s="131">
        <f>ROUND((AH1058/100)*24.8547945*Taula1[[#This Row],[Dies treballats període justificat (01/01/2023 - 31/03/2023)              no comptabilitzats com a mes natural sencer]],2)</f>
        <v>0</v>
      </c>
      <c r="AH1058" s="79">
        <f>Taula1[[#This Row],[% Jornada segons contracte
(no posar el símbol %) ]]-Taula1[[#This Row],[% Reducció salari per baix rendiment        (no posar el símbol %)]]</f>
        <v>0</v>
      </c>
      <c r="AI1058" s="131">
        <f t="shared" si="257"/>
        <v>0</v>
      </c>
      <c r="AJ1058" s="39"/>
      <c r="AK1058" s="131">
        <f>ROUND((AL1058/100)*756*Taula1[[#This Row],[Espai reservat Administració  (mesos)]],2)</f>
        <v>0</v>
      </c>
      <c r="AL1058" s="81">
        <f>Taula1[[#This Row],[% Jornada segons contracte
(no posar el símbol %) ]]-Taula1[[#This Row],[% Reducció salari per baix rendiment        (no posar el símbol %)]]</f>
        <v>0</v>
      </c>
      <c r="AM1058" s="131">
        <f>ROUND((AN1058/100)*24.8547945*Taula1[[#This Row],[Espai reservat Administració (dies)]],2)</f>
        <v>0</v>
      </c>
      <c r="AN1058" s="79">
        <f>Taula1[[#This Row],[% Jornada segons contracte
(no posar el símbol %) ]]-Taula1[[#This Row],[% Reducció salari per baix rendiment        (no posar el símbol %)]]</f>
        <v>0</v>
      </c>
      <c r="AO1058" s="131">
        <f t="shared" si="258"/>
        <v>0</v>
      </c>
      <c r="AP1058" s="87"/>
      <c r="AQ1058" s="137">
        <f>ROUND((AR1058/100)*693*Taula1[[#This Row],[Mesos naturals sencers treballats període justificat (01/01/2023 - 31/03/2023)]],2)</f>
        <v>0</v>
      </c>
      <c r="AR1058" s="90">
        <f>Taula1[[#This Row],[% Jornada segons contracte
(no posar el símbol %) ]]-Taula1[[#This Row],[% Reducció salari per baix rendiment        (no posar el símbol %)]]</f>
        <v>0</v>
      </c>
      <c r="AS1058" s="137">
        <f>ROUND((AT1058/100)*22.78356164*Taula1[[#This Row],[Dies treballats període justificat (01/01/2023 - 31/03/2023)              no comptabilitzats com a mes natural sencer]],2)</f>
        <v>0</v>
      </c>
      <c r="AT1058" s="90">
        <f>Taula1[[#This Row],[% Jornada segons contracte
(no posar el símbol %) ]]-Taula1[[#This Row],[% Reducció salari per baix rendiment        (no posar el símbol %)]]</f>
        <v>0</v>
      </c>
      <c r="AU1058" s="137">
        <f t="shared" si="259"/>
        <v>0</v>
      </c>
      <c r="AV1058" s="87"/>
      <c r="AW1058" s="136">
        <f>ROUND((AX1058/100)*693*Taula1[[#This Row],[Espai reservat Administració  (mesos)]],2)</f>
        <v>0</v>
      </c>
      <c r="AX1058" s="90">
        <f>Taula1[[#This Row],[% Jornada segons contracte
(no posar el símbol %) ]]-Taula1[[#This Row],[% Reducció salari per baix rendiment        (no posar el símbol %)]]</f>
        <v>0</v>
      </c>
      <c r="AY1058" s="131">
        <f>ROUND((AZ1058/100)*22.78356164*Taula1[[#This Row],[Espai reservat Administració (dies)]],2)</f>
        <v>0</v>
      </c>
      <c r="AZ1058" s="81">
        <f>Taula1[[#This Row],[% Jornada segons contracte
(no posar el símbol %) ]]-Taula1[[#This Row],[% Reducció salari per baix rendiment        (no posar el símbol %)]]</f>
        <v>0</v>
      </c>
      <c r="BA1058" s="82">
        <f t="shared" si="260"/>
        <v>0</v>
      </c>
      <c r="BB1058" s="41"/>
      <c r="BC1058" s="131">
        <f>IF(Taula1[[#This Row],[Grup justificat     (fer servir opcions de la llista desplegable)]]=1,AI1058,0)</f>
        <v>0</v>
      </c>
      <c r="BD1058" s="131">
        <f>IF(Taula1[[#This Row],[Grup justificat     (fer servir opcions de la llista desplegable)]]=2,AU1058,0)</f>
        <v>0</v>
      </c>
      <c r="BE1058" s="41"/>
      <c r="BF1058" s="131">
        <f>IF(Taula1[[#This Row],[Espai reservat Administració]]=1,AO1058,0)</f>
        <v>0</v>
      </c>
      <c r="BG1058" s="82">
        <f>IF(Taula1[[#This Row],[Espai reservat Administració]]=2,BA1058,0)</f>
        <v>0</v>
      </c>
      <c r="BH1058" s="41"/>
      <c r="BI1058" s="126">
        <f>IF(Taula1[[#This Row],[Grup justificat     (fer servir opcions de la llista desplegable)]]=1,1,0)</f>
        <v>0</v>
      </c>
      <c r="BJ1058" s="126">
        <f>IF(Taula1[[#This Row],[Espai reservat Administració]]=1,1,0)</f>
        <v>0</v>
      </c>
      <c r="BK1058" s="111"/>
      <c r="BL1058" s="126">
        <f>IF(Taula1[[#This Row],[Grup justificat     (fer servir opcions de la llista desplegable)]]=2,1,0)</f>
        <v>0</v>
      </c>
      <c r="BM1058" s="126">
        <f>IF(Taula1[[#This Row],[Espai reservat Administració]]=2,1,0)</f>
        <v>0</v>
      </c>
      <c r="BN1058" s="73"/>
      <c r="BO1058" s="73"/>
      <c r="BP1058" s="73"/>
      <c r="BQ1058" s="73"/>
      <c r="BR1058" s="73"/>
      <c r="BS1058" s="73"/>
      <c r="BT1058" s="73"/>
      <c r="BU1058" s="73"/>
      <c r="BV1058" s="73"/>
      <c r="BW1058" s="73"/>
      <c r="BX1058" s="73"/>
      <c r="BY1058" s="73"/>
      <c r="BZ1058" s="73"/>
      <c r="CA1058" s="73"/>
      <c r="CB1058" s="73"/>
      <c r="CC1058" s="73"/>
      <c r="CD1058" s="73"/>
      <c r="CE1058" s="73"/>
      <c r="CF1058" s="73"/>
      <c r="CG1058" s="63">
        <f t="shared" si="261"/>
        <v>0</v>
      </c>
      <c r="CH1058" s="63">
        <f t="shared" si="262"/>
        <v>0</v>
      </c>
      <c r="CI1058" s="73"/>
      <c r="CJ1058" s="63">
        <f>IF(Taula1[[#This Row],[Tipus de contracte                                  (fer servir opcions de la llista desplegable)]]="Indefinit",1,0)</f>
        <v>0</v>
      </c>
      <c r="CK1058" s="63">
        <f>IF(Taula1[[#This Row],[Tipus de contracte                                  (fer servir opcions de la llista desplegable)]]="Temporal, igual o superior a 6 mesos",1,0)</f>
        <v>0</v>
      </c>
      <c r="CL1058" s="63">
        <f>IF(Taula1[[#This Row],[Tipus de contracte                                  (fer servir opcions de la llista desplegable)]]="Substitució per IT",1,0)</f>
        <v>0</v>
      </c>
      <c r="CM1058" s="73"/>
      <c r="CN1058" s="63">
        <f>IF(Taula1[[#This Row],[Relació llocs de treball]]&gt;=1,1,0)</f>
        <v>0</v>
      </c>
      <c r="CO1058" s="73"/>
      <c r="CP1058" s="63">
        <f>IF(Taula1[[#This Row],[Identitat de gènere                                                          (fer servir opcions de la llista desplegable)]]="Home",1,0)</f>
        <v>0</v>
      </c>
      <c r="CQ1058" s="63">
        <f>IF(Taula1[[#This Row],[Identitat de gènere                                                          (fer servir opcions de la llista desplegable)]]="Dona",1,0)</f>
        <v>0</v>
      </c>
      <c r="CR1058" s="63">
        <f>IF(Taula1[[#This Row],[Identitat de gènere                                                          (fer servir opcions de la llista desplegable)]]="No binari",1,0)</f>
        <v>0</v>
      </c>
      <c r="CS1058" s="73"/>
      <c r="CT1058" s="63">
        <f t="shared" si="256"/>
        <v>0</v>
      </c>
      <c r="CU1058" s="64">
        <f t="shared" si="263"/>
        <v>0</v>
      </c>
      <c r="CW1058" s="64">
        <f t="shared" si="264"/>
        <v>0</v>
      </c>
      <c r="CX1058" s="64">
        <f t="shared" si="265"/>
        <v>0</v>
      </c>
      <c r="CY1058" s="64">
        <f t="shared" si="266"/>
        <v>0</v>
      </c>
      <c r="CZ1058" s="64">
        <f t="shared" si="267"/>
        <v>0</v>
      </c>
      <c r="DB1058" s="64">
        <f t="shared" si="268"/>
        <v>0</v>
      </c>
      <c r="DC1058" s="64">
        <f t="shared" si="269"/>
        <v>0</v>
      </c>
      <c r="DD1058" s="64">
        <f t="shared" si="270"/>
        <v>0</v>
      </c>
      <c r="DE1058" s="64">
        <f t="shared" si="271"/>
        <v>0</v>
      </c>
    </row>
    <row r="1059" spans="2:109" x14ac:dyDescent="0.3">
      <c r="B1059" s="167"/>
      <c r="C1059" s="186"/>
      <c r="D1059" s="2"/>
      <c r="E1059" s="67"/>
      <c r="F1059" s="5"/>
      <c r="G1059" s="5"/>
      <c r="H1059" s="187"/>
      <c r="I1059" s="111" t="str">
        <f ca="1">IF(Taula1[[#This Row],[Data naixement (format dd/mm/aaaa)]]="","0",DATEDIF(Taula1[[#This Row],[Data naixement (format dd/mm/aaaa)]],TODAY(),"Y"))</f>
        <v>0</v>
      </c>
      <c r="J1059" s="6"/>
      <c r="K1059" s="6"/>
      <c r="L1059" s="6"/>
      <c r="M1059" s="6"/>
      <c r="N1059" s="56"/>
      <c r="O1059" s="56"/>
      <c r="P1059" s="56"/>
      <c r="Q1059" s="6"/>
      <c r="R1059" s="7"/>
      <c r="S1059" s="143">
        <f>Taula1[[#This Row],[Mesos naturals sencers treballats període justificat (01/01/2023 - 31/03/2023)]]</f>
        <v>0</v>
      </c>
      <c r="T1059" s="194">
        <f>Taula1[[#This Row],[Dies treballats període justificat (01/01/2023 - 31/03/2023)              no comptabilitzats com a mes natural sencer]]</f>
        <v>0</v>
      </c>
      <c r="U1059" s="12"/>
      <c r="V1059" s="7"/>
      <c r="W1059" s="188"/>
      <c r="X1059" s="188"/>
      <c r="Y1059" s="188"/>
      <c r="Z1059" s="188"/>
      <c r="AA1059" s="190"/>
      <c r="AB1059" s="143">
        <f>Taula1[[#This Row],[Grup justificat     (fer servir opcions de la llista desplegable)]]</f>
        <v>0</v>
      </c>
      <c r="AC1059" s="182"/>
      <c r="AD1059" s="39"/>
      <c r="AE1059" s="131">
        <f>ROUND((AF1059/100)*756*Taula1[[#This Row],[Mesos naturals sencers treballats període justificat (01/01/2023 - 31/03/2023)]],2)</f>
        <v>0</v>
      </c>
      <c r="AF1059" s="81">
        <f>Taula1[[#This Row],[% Jornada segons contracte
(no posar el símbol %) ]]-Taula1[[#This Row],[% Reducció salari per baix rendiment        (no posar el símbol %)]]</f>
        <v>0</v>
      </c>
      <c r="AG1059" s="131">
        <f>ROUND((AH1059/100)*24.8547945*Taula1[[#This Row],[Dies treballats període justificat (01/01/2023 - 31/03/2023)              no comptabilitzats com a mes natural sencer]],2)</f>
        <v>0</v>
      </c>
      <c r="AH1059" s="79">
        <f>Taula1[[#This Row],[% Jornada segons contracte
(no posar el símbol %) ]]-Taula1[[#This Row],[% Reducció salari per baix rendiment        (no posar el símbol %)]]</f>
        <v>0</v>
      </c>
      <c r="AI1059" s="131">
        <f t="shared" si="257"/>
        <v>0</v>
      </c>
      <c r="AJ1059" s="39"/>
      <c r="AK1059" s="131">
        <f>ROUND((AL1059/100)*756*Taula1[[#This Row],[Espai reservat Administració  (mesos)]],2)</f>
        <v>0</v>
      </c>
      <c r="AL1059" s="81">
        <f>Taula1[[#This Row],[% Jornada segons contracte
(no posar el símbol %) ]]-Taula1[[#This Row],[% Reducció salari per baix rendiment        (no posar el símbol %)]]</f>
        <v>0</v>
      </c>
      <c r="AM1059" s="131">
        <f>ROUND((AN1059/100)*24.8547945*Taula1[[#This Row],[Espai reservat Administració (dies)]],2)</f>
        <v>0</v>
      </c>
      <c r="AN1059" s="79">
        <f>Taula1[[#This Row],[% Jornada segons contracte
(no posar el símbol %) ]]-Taula1[[#This Row],[% Reducció salari per baix rendiment        (no posar el símbol %)]]</f>
        <v>0</v>
      </c>
      <c r="AO1059" s="131">
        <f t="shared" si="258"/>
        <v>0</v>
      </c>
      <c r="AP1059" s="87"/>
      <c r="AQ1059" s="137">
        <f>ROUND((AR1059/100)*693*Taula1[[#This Row],[Mesos naturals sencers treballats període justificat (01/01/2023 - 31/03/2023)]],2)</f>
        <v>0</v>
      </c>
      <c r="AR1059" s="90">
        <f>Taula1[[#This Row],[% Jornada segons contracte
(no posar el símbol %) ]]-Taula1[[#This Row],[% Reducció salari per baix rendiment        (no posar el símbol %)]]</f>
        <v>0</v>
      </c>
      <c r="AS1059" s="137">
        <f>ROUND((AT1059/100)*22.78356164*Taula1[[#This Row],[Dies treballats període justificat (01/01/2023 - 31/03/2023)              no comptabilitzats com a mes natural sencer]],2)</f>
        <v>0</v>
      </c>
      <c r="AT1059" s="90">
        <f>Taula1[[#This Row],[% Jornada segons contracte
(no posar el símbol %) ]]-Taula1[[#This Row],[% Reducció salari per baix rendiment        (no posar el símbol %)]]</f>
        <v>0</v>
      </c>
      <c r="AU1059" s="137">
        <f t="shared" si="259"/>
        <v>0</v>
      </c>
      <c r="AV1059" s="87"/>
      <c r="AW1059" s="136">
        <f>ROUND((AX1059/100)*693*Taula1[[#This Row],[Espai reservat Administració  (mesos)]],2)</f>
        <v>0</v>
      </c>
      <c r="AX1059" s="90">
        <f>Taula1[[#This Row],[% Jornada segons contracte
(no posar el símbol %) ]]-Taula1[[#This Row],[% Reducció salari per baix rendiment        (no posar el símbol %)]]</f>
        <v>0</v>
      </c>
      <c r="AY1059" s="131">
        <f>ROUND((AZ1059/100)*22.78356164*Taula1[[#This Row],[Espai reservat Administració (dies)]],2)</f>
        <v>0</v>
      </c>
      <c r="AZ1059" s="81">
        <f>Taula1[[#This Row],[% Jornada segons contracte
(no posar el símbol %) ]]-Taula1[[#This Row],[% Reducció salari per baix rendiment        (no posar el símbol %)]]</f>
        <v>0</v>
      </c>
      <c r="BA1059" s="82">
        <f t="shared" si="260"/>
        <v>0</v>
      </c>
      <c r="BB1059" s="41"/>
      <c r="BC1059" s="131">
        <f>IF(Taula1[[#This Row],[Grup justificat     (fer servir opcions de la llista desplegable)]]=1,AI1059,0)</f>
        <v>0</v>
      </c>
      <c r="BD1059" s="131">
        <f>IF(Taula1[[#This Row],[Grup justificat     (fer servir opcions de la llista desplegable)]]=2,AU1059,0)</f>
        <v>0</v>
      </c>
      <c r="BE1059" s="41"/>
      <c r="BF1059" s="131">
        <f>IF(Taula1[[#This Row],[Espai reservat Administració]]=1,AO1059,0)</f>
        <v>0</v>
      </c>
      <c r="BG1059" s="82">
        <f>IF(Taula1[[#This Row],[Espai reservat Administració]]=2,BA1059,0)</f>
        <v>0</v>
      </c>
      <c r="BH1059" s="41"/>
      <c r="BI1059" s="126">
        <f>IF(Taula1[[#This Row],[Grup justificat     (fer servir opcions de la llista desplegable)]]=1,1,0)</f>
        <v>0</v>
      </c>
      <c r="BJ1059" s="126">
        <f>IF(Taula1[[#This Row],[Espai reservat Administració]]=1,1,0)</f>
        <v>0</v>
      </c>
      <c r="BK1059" s="111"/>
      <c r="BL1059" s="126">
        <f>IF(Taula1[[#This Row],[Grup justificat     (fer servir opcions de la llista desplegable)]]=2,1,0)</f>
        <v>0</v>
      </c>
      <c r="BM1059" s="126">
        <f>IF(Taula1[[#This Row],[Espai reservat Administració]]=2,1,0)</f>
        <v>0</v>
      </c>
      <c r="BN1059" s="73"/>
      <c r="BO1059" s="73"/>
      <c r="BP1059" s="73"/>
      <c r="BQ1059" s="73"/>
      <c r="BR1059" s="73"/>
      <c r="BS1059" s="73"/>
      <c r="BT1059" s="73"/>
      <c r="BU1059" s="73"/>
      <c r="BV1059" s="73"/>
      <c r="BW1059" s="73"/>
      <c r="BX1059" s="73"/>
      <c r="BY1059" s="73"/>
      <c r="BZ1059" s="73"/>
      <c r="CA1059" s="73"/>
      <c r="CB1059" s="73"/>
      <c r="CC1059" s="73"/>
      <c r="CD1059" s="73"/>
      <c r="CE1059" s="73"/>
      <c r="CF1059" s="73"/>
      <c r="CG1059" s="63">
        <f t="shared" si="261"/>
        <v>0</v>
      </c>
      <c r="CH1059" s="63">
        <f t="shared" si="262"/>
        <v>0</v>
      </c>
      <c r="CI1059" s="73"/>
      <c r="CJ1059" s="63">
        <f>IF(Taula1[[#This Row],[Tipus de contracte                                  (fer servir opcions de la llista desplegable)]]="Indefinit",1,0)</f>
        <v>0</v>
      </c>
      <c r="CK1059" s="63">
        <f>IF(Taula1[[#This Row],[Tipus de contracte                                  (fer servir opcions de la llista desplegable)]]="Temporal, igual o superior a 6 mesos",1,0)</f>
        <v>0</v>
      </c>
      <c r="CL1059" s="63">
        <f>IF(Taula1[[#This Row],[Tipus de contracte                                  (fer servir opcions de la llista desplegable)]]="Substitució per IT",1,0)</f>
        <v>0</v>
      </c>
      <c r="CM1059" s="73"/>
      <c r="CN1059" s="63">
        <f>IF(Taula1[[#This Row],[Relació llocs de treball]]&gt;=1,1,0)</f>
        <v>0</v>
      </c>
      <c r="CO1059" s="73"/>
      <c r="CP1059" s="63">
        <f>IF(Taula1[[#This Row],[Identitat de gènere                                                          (fer servir opcions de la llista desplegable)]]="Home",1,0)</f>
        <v>0</v>
      </c>
      <c r="CQ1059" s="63">
        <f>IF(Taula1[[#This Row],[Identitat de gènere                                                          (fer servir opcions de la llista desplegable)]]="Dona",1,0)</f>
        <v>0</v>
      </c>
      <c r="CR1059" s="63">
        <f>IF(Taula1[[#This Row],[Identitat de gènere                                                          (fer servir opcions de la llista desplegable)]]="No binari",1,0)</f>
        <v>0</v>
      </c>
      <c r="CS1059" s="73"/>
      <c r="CT1059" s="63">
        <f t="shared" si="256"/>
        <v>0</v>
      </c>
      <c r="CU1059" s="64">
        <f t="shared" si="263"/>
        <v>0</v>
      </c>
      <c r="CW1059" s="64">
        <f t="shared" si="264"/>
        <v>0</v>
      </c>
      <c r="CX1059" s="64">
        <f t="shared" si="265"/>
        <v>0</v>
      </c>
      <c r="CY1059" s="64">
        <f t="shared" si="266"/>
        <v>0</v>
      </c>
      <c r="CZ1059" s="64">
        <f t="shared" si="267"/>
        <v>0</v>
      </c>
      <c r="DB1059" s="64">
        <f t="shared" si="268"/>
        <v>0</v>
      </c>
      <c r="DC1059" s="64">
        <f t="shared" si="269"/>
        <v>0</v>
      </c>
      <c r="DD1059" s="64">
        <f t="shared" si="270"/>
        <v>0</v>
      </c>
      <c r="DE1059" s="64">
        <f t="shared" si="271"/>
        <v>0</v>
      </c>
    </row>
    <row r="1060" spans="2:109" x14ac:dyDescent="0.3">
      <c r="B1060" s="167"/>
      <c r="C1060" s="186"/>
      <c r="D1060" s="2"/>
      <c r="E1060" s="67"/>
      <c r="F1060" s="5"/>
      <c r="G1060" s="5"/>
      <c r="H1060" s="187"/>
      <c r="I1060" s="111" t="str">
        <f ca="1">IF(Taula1[[#This Row],[Data naixement (format dd/mm/aaaa)]]="","0",DATEDIF(Taula1[[#This Row],[Data naixement (format dd/mm/aaaa)]],TODAY(),"Y"))</f>
        <v>0</v>
      </c>
      <c r="J1060" s="6"/>
      <c r="K1060" s="6"/>
      <c r="L1060" s="6"/>
      <c r="M1060" s="6"/>
      <c r="N1060" s="56"/>
      <c r="O1060" s="56"/>
      <c r="P1060" s="56"/>
      <c r="Q1060" s="6"/>
      <c r="R1060" s="7"/>
      <c r="S1060" s="143">
        <f>Taula1[[#This Row],[Mesos naturals sencers treballats període justificat (01/01/2023 - 31/03/2023)]]</f>
        <v>0</v>
      </c>
      <c r="T1060" s="194">
        <f>Taula1[[#This Row],[Dies treballats període justificat (01/01/2023 - 31/03/2023)              no comptabilitzats com a mes natural sencer]]</f>
        <v>0</v>
      </c>
      <c r="U1060" s="12"/>
      <c r="V1060" s="7"/>
      <c r="W1060" s="188"/>
      <c r="X1060" s="188"/>
      <c r="Y1060" s="188"/>
      <c r="Z1060" s="188"/>
      <c r="AA1060" s="190"/>
      <c r="AB1060" s="143">
        <f>Taula1[[#This Row],[Grup justificat     (fer servir opcions de la llista desplegable)]]</f>
        <v>0</v>
      </c>
      <c r="AC1060" s="182"/>
      <c r="AD1060" s="39"/>
      <c r="AE1060" s="131">
        <f>ROUND((AF1060/100)*756*Taula1[[#This Row],[Mesos naturals sencers treballats període justificat (01/01/2023 - 31/03/2023)]],2)</f>
        <v>0</v>
      </c>
      <c r="AF1060" s="81">
        <f>Taula1[[#This Row],[% Jornada segons contracte
(no posar el símbol %) ]]-Taula1[[#This Row],[% Reducció salari per baix rendiment        (no posar el símbol %)]]</f>
        <v>0</v>
      </c>
      <c r="AG1060" s="131">
        <f>ROUND((AH1060/100)*24.8547945*Taula1[[#This Row],[Dies treballats període justificat (01/01/2023 - 31/03/2023)              no comptabilitzats com a mes natural sencer]],2)</f>
        <v>0</v>
      </c>
      <c r="AH1060" s="79">
        <f>Taula1[[#This Row],[% Jornada segons contracte
(no posar el símbol %) ]]-Taula1[[#This Row],[% Reducció salari per baix rendiment        (no posar el símbol %)]]</f>
        <v>0</v>
      </c>
      <c r="AI1060" s="131">
        <f t="shared" si="257"/>
        <v>0</v>
      </c>
      <c r="AJ1060" s="39"/>
      <c r="AK1060" s="131">
        <f>ROUND((AL1060/100)*756*Taula1[[#This Row],[Espai reservat Administració  (mesos)]],2)</f>
        <v>0</v>
      </c>
      <c r="AL1060" s="81">
        <f>Taula1[[#This Row],[% Jornada segons contracte
(no posar el símbol %) ]]-Taula1[[#This Row],[% Reducció salari per baix rendiment        (no posar el símbol %)]]</f>
        <v>0</v>
      </c>
      <c r="AM1060" s="131">
        <f>ROUND((AN1060/100)*24.8547945*Taula1[[#This Row],[Espai reservat Administració (dies)]],2)</f>
        <v>0</v>
      </c>
      <c r="AN1060" s="79">
        <f>Taula1[[#This Row],[% Jornada segons contracte
(no posar el símbol %) ]]-Taula1[[#This Row],[% Reducció salari per baix rendiment        (no posar el símbol %)]]</f>
        <v>0</v>
      </c>
      <c r="AO1060" s="131">
        <f t="shared" si="258"/>
        <v>0</v>
      </c>
      <c r="AP1060" s="87"/>
      <c r="AQ1060" s="137">
        <f>ROUND((AR1060/100)*693*Taula1[[#This Row],[Mesos naturals sencers treballats període justificat (01/01/2023 - 31/03/2023)]],2)</f>
        <v>0</v>
      </c>
      <c r="AR1060" s="90">
        <f>Taula1[[#This Row],[% Jornada segons contracte
(no posar el símbol %) ]]-Taula1[[#This Row],[% Reducció salari per baix rendiment        (no posar el símbol %)]]</f>
        <v>0</v>
      </c>
      <c r="AS1060" s="137">
        <f>ROUND((AT1060/100)*22.78356164*Taula1[[#This Row],[Dies treballats període justificat (01/01/2023 - 31/03/2023)              no comptabilitzats com a mes natural sencer]],2)</f>
        <v>0</v>
      </c>
      <c r="AT1060" s="90">
        <f>Taula1[[#This Row],[% Jornada segons contracte
(no posar el símbol %) ]]-Taula1[[#This Row],[% Reducció salari per baix rendiment        (no posar el símbol %)]]</f>
        <v>0</v>
      </c>
      <c r="AU1060" s="137">
        <f t="shared" si="259"/>
        <v>0</v>
      </c>
      <c r="AV1060" s="87"/>
      <c r="AW1060" s="136">
        <f>ROUND((AX1060/100)*693*Taula1[[#This Row],[Espai reservat Administració  (mesos)]],2)</f>
        <v>0</v>
      </c>
      <c r="AX1060" s="90">
        <f>Taula1[[#This Row],[% Jornada segons contracte
(no posar el símbol %) ]]-Taula1[[#This Row],[% Reducció salari per baix rendiment        (no posar el símbol %)]]</f>
        <v>0</v>
      </c>
      <c r="AY1060" s="131">
        <f>ROUND((AZ1060/100)*22.78356164*Taula1[[#This Row],[Espai reservat Administració (dies)]],2)</f>
        <v>0</v>
      </c>
      <c r="AZ1060" s="81">
        <f>Taula1[[#This Row],[% Jornada segons contracte
(no posar el símbol %) ]]-Taula1[[#This Row],[% Reducció salari per baix rendiment        (no posar el símbol %)]]</f>
        <v>0</v>
      </c>
      <c r="BA1060" s="82">
        <f t="shared" si="260"/>
        <v>0</v>
      </c>
      <c r="BB1060" s="41"/>
      <c r="BC1060" s="131">
        <f>IF(Taula1[[#This Row],[Grup justificat     (fer servir opcions de la llista desplegable)]]=1,AI1060,0)</f>
        <v>0</v>
      </c>
      <c r="BD1060" s="131">
        <f>IF(Taula1[[#This Row],[Grup justificat     (fer servir opcions de la llista desplegable)]]=2,AU1060,0)</f>
        <v>0</v>
      </c>
      <c r="BE1060" s="41"/>
      <c r="BF1060" s="131">
        <f>IF(Taula1[[#This Row],[Espai reservat Administració]]=1,AO1060,0)</f>
        <v>0</v>
      </c>
      <c r="BG1060" s="82">
        <f>IF(Taula1[[#This Row],[Espai reservat Administració]]=2,BA1060,0)</f>
        <v>0</v>
      </c>
      <c r="BH1060" s="41"/>
      <c r="BI1060" s="126">
        <f>IF(Taula1[[#This Row],[Grup justificat     (fer servir opcions de la llista desplegable)]]=1,1,0)</f>
        <v>0</v>
      </c>
      <c r="BJ1060" s="126">
        <f>IF(Taula1[[#This Row],[Espai reservat Administració]]=1,1,0)</f>
        <v>0</v>
      </c>
      <c r="BK1060" s="111"/>
      <c r="BL1060" s="126">
        <f>IF(Taula1[[#This Row],[Grup justificat     (fer servir opcions de la llista desplegable)]]=2,1,0)</f>
        <v>0</v>
      </c>
      <c r="BM1060" s="126">
        <f>IF(Taula1[[#This Row],[Espai reservat Administració]]=2,1,0)</f>
        <v>0</v>
      </c>
      <c r="BN1060" s="73"/>
      <c r="BO1060" s="73"/>
      <c r="BP1060" s="73"/>
      <c r="BQ1060" s="73"/>
      <c r="BR1060" s="73"/>
      <c r="BS1060" s="73"/>
      <c r="BT1060" s="73"/>
      <c r="BU1060" s="73"/>
      <c r="BV1060" s="73"/>
      <c r="BW1060" s="73"/>
      <c r="BX1060" s="73"/>
      <c r="BY1060" s="73"/>
      <c r="BZ1060" s="73"/>
      <c r="CA1060" s="73"/>
      <c r="CB1060" s="73"/>
      <c r="CC1060" s="73"/>
      <c r="CD1060" s="73"/>
      <c r="CE1060" s="73"/>
      <c r="CF1060" s="73"/>
      <c r="CG1060" s="63">
        <f t="shared" si="261"/>
        <v>0</v>
      </c>
      <c r="CH1060" s="63">
        <f t="shared" si="262"/>
        <v>0</v>
      </c>
      <c r="CI1060" s="73"/>
      <c r="CJ1060" s="63">
        <f>IF(Taula1[[#This Row],[Tipus de contracte                                  (fer servir opcions de la llista desplegable)]]="Indefinit",1,0)</f>
        <v>0</v>
      </c>
      <c r="CK1060" s="63">
        <f>IF(Taula1[[#This Row],[Tipus de contracte                                  (fer servir opcions de la llista desplegable)]]="Temporal, igual o superior a 6 mesos",1,0)</f>
        <v>0</v>
      </c>
      <c r="CL1060" s="63">
        <f>IF(Taula1[[#This Row],[Tipus de contracte                                  (fer servir opcions de la llista desplegable)]]="Substitució per IT",1,0)</f>
        <v>0</v>
      </c>
      <c r="CM1060" s="73"/>
      <c r="CN1060" s="63">
        <f>IF(Taula1[[#This Row],[Relació llocs de treball]]&gt;=1,1,0)</f>
        <v>0</v>
      </c>
      <c r="CO1060" s="73"/>
      <c r="CP1060" s="63">
        <f>IF(Taula1[[#This Row],[Identitat de gènere                                                          (fer servir opcions de la llista desplegable)]]="Home",1,0)</f>
        <v>0</v>
      </c>
      <c r="CQ1060" s="63">
        <f>IF(Taula1[[#This Row],[Identitat de gènere                                                          (fer servir opcions de la llista desplegable)]]="Dona",1,0)</f>
        <v>0</v>
      </c>
      <c r="CR1060" s="63">
        <f>IF(Taula1[[#This Row],[Identitat de gènere                                                          (fer servir opcions de la llista desplegable)]]="No binari",1,0)</f>
        <v>0</v>
      </c>
      <c r="CS1060" s="73"/>
      <c r="CT1060" s="63">
        <f t="shared" si="256"/>
        <v>0</v>
      </c>
      <c r="CU1060" s="64">
        <f t="shared" si="263"/>
        <v>0</v>
      </c>
      <c r="CW1060" s="64">
        <f t="shared" si="264"/>
        <v>0</v>
      </c>
      <c r="CX1060" s="64">
        <f t="shared" si="265"/>
        <v>0</v>
      </c>
      <c r="CY1060" s="64">
        <f t="shared" si="266"/>
        <v>0</v>
      </c>
      <c r="CZ1060" s="64">
        <f t="shared" si="267"/>
        <v>0</v>
      </c>
      <c r="DB1060" s="64">
        <f t="shared" si="268"/>
        <v>0</v>
      </c>
      <c r="DC1060" s="64">
        <f t="shared" si="269"/>
        <v>0</v>
      </c>
      <c r="DD1060" s="64">
        <f t="shared" si="270"/>
        <v>0</v>
      </c>
      <c r="DE1060" s="64">
        <f t="shared" si="271"/>
        <v>0</v>
      </c>
    </row>
    <row r="1061" spans="2:109" x14ac:dyDescent="0.3">
      <c r="B1061" s="167"/>
      <c r="C1061" s="186"/>
      <c r="D1061" s="2"/>
      <c r="E1061" s="67"/>
      <c r="F1061" s="5"/>
      <c r="G1061" s="5"/>
      <c r="H1061" s="187"/>
      <c r="I1061" s="111" t="str">
        <f ca="1">IF(Taula1[[#This Row],[Data naixement (format dd/mm/aaaa)]]="","0",DATEDIF(Taula1[[#This Row],[Data naixement (format dd/mm/aaaa)]],TODAY(),"Y"))</f>
        <v>0</v>
      </c>
      <c r="J1061" s="6"/>
      <c r="K1061" s="6"/>
      <c r="L1061" s="6"/>
      <c r="M1061" s="6"/>
      <c r="N1061" s="56"/>
      <c r="O1061" s="56"/>
      <c r="P1061" s="56"/>
      <c r="Q1061" s="6"/>
      <c r="R1061" s="7"/>
      <c r="S1061" s="143">
        <f>Taula1[[#This Row],[Mesos naturals sencers treballats període justificat (01/01/2023 - 31/03/2023)]]</f>
        <v>0</v>
      </c>
      <c r="T1061" s="194">
        <f>Taula1[[#This Row],[Dies treballats període justificat (01/01/2023 - 31/03/2023)              no comptabilitzats com a mes natural sencer]]</f>
        <v>0</v>
      </c>
      <c r="U1061" s="12"/>
      <c r="V1061" s="7"/>
      <c r="W1061" s="188"/>
      <c r="X1061" s="188"/>
      <c r="Y1061" s="188"/>
      <c r="Z1061" s="188"/>
      <c r="AA1061" s="190"/>
      <c r="AB1061" s="143">
        <f>Taula1[[#This Row],[Grup justificat     (fer servir opcions de la llista desplegable)]]</f>
        <v>0</v>
      </c>
      <c r="AC1061" s="182"/>
      <c r="AD1061" s="39"/>
      <c r="AE1061" s="131">
        <f>ROUND((AF1061/100)*756*Taula1[[#This Row],[Mesos naturals sencers treballats període justificat (01/01/2023 - 31/03/2023)]],2)</f>
        <v>0</v>
      </c>
      <c r="AF1061" s="81">
        <f>Taula1[[#This Row],[% Jornada segons contracte
(no posar el símbol %) ]]-Taula1[[#This Row],[% Reducció salari per baix rendiment        (no posar el símbol %)]]</f>
        <v>0</v>
      </c>
      <c r="AG1061" s="131">
        <f>ROUND((AH1061/100)*24.8547945*Taula1[[#This Row],[Dies treballats període justificat (01/01/2023 - 31/03/2023)              no comptabilitzats com a mes natural sencer]],2)</f>
        <v>0</v>
      </c>
      <c r="AH1061" s="79">
        <f>Taula1[[#This Row],[% Jornada segons contracte
(no posar el símbol %) ]]-Taula1[[#This Row],[% Reducció salari per baix rendiment        (no posar el símbol %)]]</f>
        <v>0</v>
      </c>
      <c r="AI1061" s="131">
        <f t="shared" si="257"/>
        <v>0</v>
      </c>
      <c r="AJ1061" s="39"/>
      <c r="AK1061" s="131">
        <f>ROUND((AL1061/100)*756*Taula1[[#This Row],[Espai reservat Administració  (mesos)]],2)</f>
        <v>0</v>
      </c>
      <c r="AL1061" s="81">
        <f>Taula1[[#This Row],[% Jornada segons contracte
(no posar el símbol %) ]]-Taula1[[#This Row],[% Reducció salari per baix rendiment        (no posar el símbol %)]]</f>
        <v>0</v>
      </c>
      <c r="AM1061" s="131">
        <f>ROUND((AN1061/100)*24.8547945*Taula1[[#This Row],[Espai reservat Administració (dies)]],2)</f>
        <v>0</v>
      </c>
      <c r="AN1061" s="79">
        <f>Taula1[[#This Row],[% Jornada segons contracte
(no posar el símbol %) ]]-Taula1[[#This Row],[% Reducció salari per baix rendiment        (no posar el símbol %)]]</f>
        <v>0</v>
      </c>
      <c r="AO1061" s="131">
        <f t="shared" si="258"/>
        <v>0</v>
      </c>
      <c r="AP1061" s="87"/>
      <c r="AQ1061" s="137">
        <f>ROUND((AR1061/100)*693*Taula1[[#This Row],[Mesos naturals sencers treballats període justificat (01/01/2023 - 31/03/2023)]],2)</f>
        <v>0</v>
      </c>
      <c r="AR1061" s="90">
        <f>Taula1[[#This Row],[% Jornada segons contracte
(no posar el símbol %) ]]-Taula1[[#This Row],[% Reducció salari per baix rendiment        (no posar el símbol %)]]</f>
        <v>0</v>
      </c>
      <c r="AS1061" s="137">
        <f>ROUND((AT1061/100)*22.78356164*Taula1[[#This Row],[Dies treballats període justificat (01/01/2023 - 31/03/2023)              no comptabilitzats com a mes natural sencer]],2)</f>
        <v>0</v>
      </c>
      <c r="AT1061" s="90">
        <f>Taula1[[#This Row],[% Jornada segons contracte
(no posar el símbol %) ]]-Taula1[[#This Row],[% Reducció salari per baix rendiment        (no posar el símbol %)]]</f>
        <v>0</v>
      </c>
      <c r="AU1061" s="137">
        <f t="shared" si="259"/>
        <v>0</v>
      </c>
      <c r="AV1061" s="87"/>
      <c r="AW1061" s="136">
        <f>ROUND((AX1061/100)*693*Taula1[[#This Row],[Espai reservat Administració  (mesos)]],2)</f>
        <v>0</v>
      </c>
      <c r="AX1061" s="90">
        <f>Taula1[[#This Row],[% Jornada segons contracte
(no posar el símbol %) ]]-Taula1[[#This Row],[% Reducció salari per baix rendiment        (no posar el símbol %)]]</f>
        <v>0</v>
      </c>
      <c r="AY1061" s="131">
        <f>ROUND((AZ1061/100)*22.78356164*Taula1[[#This Row],[Espai reservat Administració (dies)]],2)</f>
        <v>0</v>
      </c>
      <c r="AZ1061" s="81">
        <f>Taula1[[#This Row],[% Jornada segons contracte
(no posar el símbol %) ]]-Taula1[[#This Row],[% Reducció salari per baix rendiment        (no posar el símbol %)]]</f>
        <v>0</v>
      </c>
      <c r="BA1061" s="82">
        <f t="shared" si="260"/>
        <v>0</v>
      </c>
      <c r="BB1061" s="41"/>
      <c r="BC1061" s="131">
        <f>IF(Taula1[[#This Row],[Grup justificat     (fer servir opcions de la llista desplegable)]]=1,AI1061,0)</f>
        <v>0</v>
      </c>
      <c r="BD1061" s="131">
        <f>IF(Taula1[[#This Row],[Grup justificat     (fer servir opcions de la llista desplegable)]]=2,AU1061,0)</f>
        <v>0</v>
      </c>
      <c r="BE1061" s="41"/>
      <c r="BF1061" s="131">
        <f>IF(Taula1[[#This Row],[Espai reservat Administració]]=1,AO1061,0)</f>
        <v>0</v>
      </c>
      <c r="BG1061" s="82">
        <f>IF(Taula1[[#This Row],[Espai reservat Administració]]=2,BA1061,0)</f>
        <v>0</v>
      </c>
      <c r="BH1061" s="41"/>
      <c r="BI1061" s="126">
        <f>IF(Taula1[[#This Row],[Grup justificat     (fer servir opcions de la llista desplegable)]]=1,1,0)</f>
        <v>0</v>
      </c>
      <c r="BJ1061" s="126">
        <f>IF(Taula1[[#This Row],[Espai reservat Administració]]=1,1,0)</f>
        <v>0</v>
      </c>
      <c r="BK1061" s="111"/>
      <c r="BL1061" s="126">
        <f>IF(Taula1[[#This Row],[Grup justificat     (fer servir opcions de la llista desplegable)]]=2,1,0)</f>
        <v>0</v>
      </c>
      <c r="BM1061" s="126">
        <f>IF(Taula1[[#This Row],[Espai reservat Administració]]=2,1,0)</f>
        <v>0</v>
      </c>
      <c r="BN1061" s="73"/>
      <c r="BO1061" s="73"/>
      <c r="BP1061" s="73"/>
      <c r="BQ1061" s="73"/>
      <c r="BR1061" s="73"/>
      <c r="BS1061" s="73"/>
      <c r="BT1061" s="73"/>
      <c r="BU1061" s="73"/>
      <c r="BV1061" s="73"/>
      <c r="BW1061" s="73"/>
      <c r="BX1061" s="73"/>
      <c r="BY1061" s="73"/>
      <c r="BZ1061" s="73"/>
      <c r="CA1061" s="73"/>
      <c r="CB1061" s="73"/>
      <c r="CC1061" s="73"/>
      <c r="CD1061" s="73"/>
      <c r="CE1061" s="73"/>
      <c r="CF1061" s="73"/>
      <c r="CG1061" s="63">
        <f t="shared" si="261"/>
        <v>0</v>
      </c>
      <c r="CH1061" s="63">
        <f t="shared" si="262"/>
        <v>0</v>
      </c>
      <c r="CI1061" s="73"/>
      <c r="CJ1061" s="63">
        <f>IF(Taula1[[#This Row],[Tipus de contracte                                  (fer servir opcions de la llista desplegable)]]="Indefinit",1,0)</f>
        <v>0</v>
      </c>
      <c r="CK1061" s="63">
        <f>IF(Taula1[[#This Row],[Tipus de contracte                                  (fer servir opcions de la llista desplegable)]]="Temporal, igual o superior a 6 mesos",1,0)</f>
        <v>0</v>
      </c>
      <c r="CL1061" s="63">
        <f>IF(Taula1[[#This Row],[Tipus de contracte                                  (fer servir opcions de la llista desplegable)]]="Substitució per IT",1,0)</f>
        <v>0</v>
      </c>
      <c r="CM1061" s="73"/>
      <c r="CN1061" s="63">
        <f>IF(Taula1[[#This Row],[Relació llocs de treball]]&gt;=1,1,0)</f>
        <v>0</v>
      </c>
      <c r="CO1061" s="73"/>
      <c r="CP1061" s="63">
        <f>IF(Taula1[[#This Row],[Identitat de gènere                                                          (fer servir opcions de la llista desplegable)]]="Home",1,0)</f>
        <v>0</v>
      </c>
      <c r="CQ1061" s="63">
        <f>IF(Taula1[[#This Row],[Identitat de gènere                                                          (fer servir opcions de la llista desplegable)]]="Dona",1,0)</f>
        <v>0</v>
      </c>
      <c r="CR1061" s="63">
        <f>IF(Taula1[[#This Row],[Identitat de gènere                                                          (fer servir opcions de la llista desplegable)]]="No binari",1,0)</f>
        <v>0</v>
      </c>
      <c r="CS1061" s="73"/>
      <c r="CT1061" s="63">
        <f t="shared" si="256"/>
        <v>0</v>
      </c>
      <c r="CU1061" s="64">
        <f t="shared" si="263"/>
        <v>0</v>
      </c>
      <c r="CW1061" s="64">
        <f t="shared" si="264"/>
        <v>0</v>
      </c>
      <c r="CX1061" s="64">
        <f t="shared" si="265"/>
        <v>0</v>
      </c>
      <c r="CY1061" s="64">
        <f t="shared" si="266"/>
        <v>0</v>
      </c>
      <c r="CZ1061" s="64">
        <f t="shared" si="267"/>
        <v>0</v>
      </c>
      <c r="DB1061" s="64">
        <f t="shared" si="268"/>
        <v>0</v>
      </c>
      <c r="DC1061" s="64">
        <f t="shared" si="269"/>
        <v>0</v>
      </c>
      <c r="DD1061" s="64">
        <f t="shared" si="270"/>
        <v>0</v>
      </c>
      <c r="DE1061" s="64">
        <f t="shared" si="271"/>
        <v>0</v>
      </c>
    </row>
    <row r="1062" spans="2:109" x14ac:dyDescent="0.3">
      <c r="B1062" s="167"/>
      <c r="C1062" s="186"/>
      <c r="D1062" s="2"/>
      <c r="E1062" s="67"/>
      <c r="F1062" s="5"/>
      <c r="G1062" s="5"/>
      <c r="H1062" s="187"/>
      <c r="I1062" s="111" t="str">
        <f ca="1">IF(Taula1[[#This Row],[Data naixement (format dd/mm/aaaa)]]="","0",DATEDIF(Taula1[[#This Row],[Data naixement (format dd/mm/aaaa)]],TODAY(),"Y"))</f>
        <v>0</v>
      </c>
      <c r="J1062" s="6"/>
      <c r="K1062" s="6"/>
      <c r="L1062" s="6"/>
      <c r="M1062" s="6"/>
      <c r="N1062" s="56"/>
      <c r="O1062" s="56"/>
      <c r="P1062" s="56"/>
      <c r="Q1062" s="6"/>
      <c r="R1062" s="7"/>
      <c r="S1062" s="143">
        <f>Taula1[[#This Row],[Mesos naturals sencers treballats període justificat (01/01/2023 - 31/03/2023)]]</f>
        <v>0</v>
      </c>
      <c r="T1062" s="194">
        <f>Taula1[[#This Row],[Dies treballats període justificat (01/01/2023 - 31/03/2023)              no comptabilitzats com a mes natural sencer]]</f>
        <v>0</v>
      </c>
      <c r="U1062" s="12"/>
      <c r="V1062" s="7"/>
      <c r="W1062" s="188"/>
      <c r="X1062" s="188"/>
      <c r="Y1062" s="188"/>
      <c r="Z1062" s="188"/>
      <c r="AA1062" s="190"/>
      <c r="AB1062" s="143">
        <f>Taula1[[#This Row],[Grup justificat     (fer servir opcions de la llista desplegable)]]</f>
        <v>0</v>
      </c>
      <c r="AC1062" s="182"/>
      <c r="AD1062" s="39"/>
      <c r="AE1062" s="131">
        <f>ROUND((AF1062/100)*756*Taula1[[#This Row],[Mesos naturals sencers treballats període justificat (01/01/2023 - 31/03/2023)]],2)</f>
        <v>0</v>
      </c>
      <c r="AF1062" s="81">
        <f>Taula1[[#This Row],[% Jornada segons contracte
(no posar el símbol %) ]]-Taula1[[#This Row],[% Reducció salari per baix rendiment        (no posar el símbol %)]]</f>
        <v>0</v>
      </c>
      <c r="AG1062" s="131">
        <f>ROUND((AH1062/100)*24.8547945*Taula1[[#This Row],[Dies treballats període justificat (01/01/2023 - 31/03/2023)              no comptabilitzats com a mes natural sencer]],2)</f>
        <v>0</v>
      </c>
      <c r="AH1062" s="79">
        <f>Taula1[[#This Row],[% Jornada segons contracte
(no posar el símbol %) ]]-Taula1[[#This Row],[% Reducció salari per baix rendiment        (no posar el símbol %)]]</f>
        <v>0</v>
      </c>
      <c r="AI1062" s="131">
        <f t="shared" si="257"/>
        <v>0</v>
      </c>
      <c r="AJ1062" s="39"/>
      <c r="AK1062" s="131">
        <f>ROUND((AL1062/100)*756*Taula1[[#This Row],[Espai reservat Administració  (mesos)]],2)</f>
        <v>0</v>
      </c>
      <c r="AL1062" s="81">
        <f>Taula1[[#This Row],[% Jornada segons contracte
(no posar el símbol %) ]]-Taula1[[#This Row],[% Reducció salari per baix rendiment        (no posar el símbol %)]]</f>
        <v>0</v>
      </c>
      <c r="AM1062" s="131">
        <f>ROUND((AN1062/100)*24.8547945*Taula1[[#This Row],[Espai reservat Administració (dies)]],2)</f>
        <v>0</v>
      </c>
      <c r="AN1062" s="79">
        <f>Taula1[[#This Row],[% Jornada segons contracte
(no posar el símbol %) ]]-Taula1[[#This Row],[% Reducció salari per baix rendiment        (no posar el símbol %)]]</f>
        <v>0</v>
      </c>
      <c r="AO1062" s="131">
        <f t="shared" si="258"/>
        <v>0</v>
      </c>
      <c r="AP1062" s="87"/>
      <c r="AQ1062" s="137">
        <f>ROUND((AR1062/100)*693*Taula1[[#This Row],[Mesos naturals sencers treballats període justificat (01/01/2023 - 31/03/2023)]],2)</f>
        <v>0</v>
      </c>
      <c r="AR1062" s="90">
        <f>Taula1[[#This Row],[% Jornada segons contracte
(no posar el símbol %) ]]-Taula1[[#This Row],[% Reducció salari per baix rendiment        (no posar el símbol %)]]</f>
        <v>0</v>
      </c>
      <c r="AS1062" s="137">
        <f>ROUND((AT1062/100)*22.78356164*Taula1[[#This Row],[Dies treballats període justificat (01/01/2023 - 31/03/2023)              no comptabilitzats com a mes natural sencer]],2)</f>
        <v>0</v>
      </c>
      <c r="AT1062" s="90">
        <f>Taula1[[#This Row],[% Jornada segons contracte
(no posar el símbol %) ]]-Taula1[[#This Row],[% Reducció salari per baix rendiment        (no posar el símbol %)]]</f>
        <v>0</v>
      </c>
      <c r="AU1062" s="137">
        <f t="shared" si="259"/>
        <v>0</v>
      </c>
      <c r="AV1062" s="87"/>
      <c r="AW1062" s="136">
        <f>ROUND((AX1062/100)*693*Taula1[[#This Row],[Espai reservat Administració  (mesos)]],2)</f>
        <v>0</v>
      </c>
      <c r="AX1062" s="90">
        <f>Taula1[[#This Row],[% Jornada segons contracte
(no posar el símbol %) ]]-Taula1[[#This Row],[% Reducció salari per baix rendiment        (no posar el símbol %)]]</f>
        <v>0</v>
      </c>
      <c r="AY1062" s="131">
        <f>ROUND((AZ1062/100)*22.78356164*Taula1[[#This Row],[Espai reservat Administració (dies)]],2)</f>
        <v>0</v>
      </c>
      <c r="AZ1062" s="81">
        <f>Taula1[[#This Row],[% Jornada segons contracte
(no posar el símbol %) ]]-Taula1[[#This Row],[% Reducció salari per baix rendiment        (no posar el símbol %)]]</f>
        <v>0</v>
      </c>
      <c r="BA1062" s="82">
        <f t="shared" si="260"/>
        <v>0</v>
      </c>
      <c r="BB1062" s="41"/>
      <c r="BC1062" s="131">
        <f>IF(Taula1[[#This Row],[Grup justificat     (fer servir opcions de la llista desplegable)]]=1,AI1062,0)</f>
        <v>0</v>
      </c>
      <c r="BD1062" s="131">
        <f>IF(Taula1[[#This Row],[Grup justificat     (fer servir opcions de la llista desplegable)]]=2,AU1062,0)</f>
        <v>0</v>
      </c>
      <c r="BE1062" s="41"/>
      <c r="BF1062" s="131">
        <f>IF(Taula1[[#This Row],[Espai reservat Administració]]=1,AO1062,0)</f>
        <v>0</v>
      </c>
      <c r="BG1062" s="82">
        <f>IF(Taula1[[#This Row],[Espai reservat Administració]]=2,BA1062,0)</f>
        <v>0</v>
      </c>
      <c r="BH1062" s="41"/>
      <c r="BI1062" s="126">
        <f>IF(Taula1[[#This Row],[Grup justificat     (fer servir opcions de la llista desplegable)]]=1,1,0)</f>
        <v>0</v>
      </c>
      <c r="BJ1062" s="126">
        <f>IF(Taula1[[#This Row],[Espai reservat Administració]]=1,1,0)</f>
        <v>0</v>
      </c>
      <c r="BK1062" s="111"/>
      <c r="BL1062" s="126">
        <f>IF(Taula1[[#This Row],[Grup justificat     (fer servir opcions de la llista desplegable)]]=2,1,0)</f>
        <v>0</v>
      </c>
      <c r="BM1062" s="126">
        <f>IF(Taula1[[#This Row],[Espai reservat Administració]]=2,1,0)</f>
        <v>0</v>
      </c>
      <c r="BN1062" s="73"/>
      <c r="BO1062" s="73"/>
      <c r="BP1062" s="73"/>
      <c r="BQ1062" s="73"/>
      <c r="BR1062" s="73"/>
      <c r="BS1062" s="73"/>
      <c r="BT1062" s="73"/>
      <c r="BU1062" s="73"/>
      <c r="BV1062" s="73"/>
      <c r="BW1062" s="73"/>
      <c r="BX1062" s="73"/>
      <c r="BY1062" s="73"/>
      <c r="BZ1062" s="73"/>
      <c r="CA1062" s="73"/>
      <c r="CB1062" s="73"/>
      <c r="CC1062" s="73"/>
      <c r="CD1062" s="73"/>
      <c r="CE1062" s="73"/>
      <c r="CF1062" s="73"/>
      <c r="CG1062" s="63">
        <f t="shared" si="261"/>
        <v>0</v>
      </c>
      <c r="CH1062" s="63">
        <f t="shared" si="262"/>
        <v>0</v>
      </c>
      <c r="CI1062" s="73"/>
      <c r="CJ1062" s="63">
        <f>IF(Taula1[[#This Row],[Tipus de contracte                                  (fer servir opcions de la llista desplegable)]]="Indefinit",1,0)</f>
        <v>0</v>
      </c>
      <c r="CK1062" s="63">
        <f>IF(Taula1[[#This Row],[Tipus de contracte                                  (fer servir opcions de la llista desplegable)]]="Temporal, igual o superior a 6 mesos",1,0)</f>
        <v>0</v>
      </c>
      <c r="CL1062" s="63">
        <f>IF(Taula1[[#This Row],[Tipus de contracte                                  (fer servir opcions de la llista desplegable)]]="Substitució per IT",1,0)</f>
        <v>0</v>
      </c>
      <c r="CM1062" s="73"/>
      <c r="CN1062" s="63">
        <f>IF(Taula1[[#This Row],[Relació llocs de treball]]&gt;=1,1,0)</f>
        <v>0</v>
      </c>
      <c r="CO1062" s="73"/>
      <c r="CP1062" s="63">
        <f>IF(Taula1[[#This Row],[Identitat de gènere                                                          (fer servir opcions de la llista desplegable)]]="Home",1,0)</f>
        <v>0</v>
      </c>
      <c r="CQ1062" s="63">
        <f>IF(Taula1[[#This Row],[Identitat de gènere                                                          (fer servir opcions de la llista desplegable)]]="Dona",1,0)</f>
        <v>0</v>
      </c>
      <c r="CR1062" s="63">
        <f>IF(Taula1[[#This Row],[Identitat de gènere                                                          (fer servir opcions de la llista desplegable)]]="No binari",1,0)</f>
        <v>0</v>
      </c>
      <c r="CS1062" s="73"/>
      <c r="CT1062" s="63">
        <f t="shared" si="256"/>
        <v>0</v>
      </c>
      <c r="CU1062" s="64">
        <f t="shared" si="263"/>
        <v>0</v>
      </c>
      <c r="CW1062" s="64">
        <f t="shared" si="264"/>
        <v>0</v>
      </c>
      <c r="CX1062" s="64">
        <f t="shared" si="265"/>
        <v>0</v>
      </c>
      <c r="CY1062" s="64">
        <f t="shared" si="266"/>
        <v>0</v>
      </c>
      <c r="CZ1062" s="64">
        <f t="shared" si="267"/>
        <v>0</v>
      </c>
      <c r="DB1062" s="64">
        <f t="shared" si="268"/>
        <v>0</v>
      </c>
      <c r="DC1062" s="64">
        <f t="shared" si="269"/>
        <v>0</v>
      </c>
      <c r="DD1062" s="64">
        <f t="shared" si="270"/>
        <v>0</v>
      </c>
      <c r="DE1062" s="64">
        <f t="shared" si="271"/>
        <v>0</v>
      </c>
    </row>
    <row r="1063" spans="2:109" x14ac:dyDescent="0.3">
      <c r="B1063" s="167"/>
      <c r="C1063" s="186"/>
      <c r="D1063" s="2"/>
      <c r="E1063" s="67"/>
      <c r="F1063" s="5"/>
      <c r="G1063" s="5"/>
      <c r="H1063" s="187"/>
      <c r="I1063" s="111" t="str">
        <f ca="1">IF(Taula1[[#This Row],[Data naixement (format dd/mm/aaaa)]]="","0",DATEDIF(Taula1[[#This Row],[Data naixement (format dd/mm/aaaa)]],TODAY(),"Y"))</f>
        <v>0</v>
      </c>
      <c r="J1063" s="6"/>
      <c r="K1063" s="6"/>
      <c r="L1063" s="6"/>
      <c r="M1063" s="6"/>
      <c r="N1063" s="56"/>
      <c r="O1063" s="56"/>
      <c r="P1063" s="56"/>
      <c r="Q1063" s="6"/>
      <c r="R1063" s="7"/>
      <c r="S1063" s="143">
        <f>Taula1[[#This Row],[Mesos naturals sencers treballats període justificat (01/01/2023 - 31/03/2023)]]</f>
        <v>0</v>
      </c>
      <c r="T1063" s="194">
        <f>Taula1[[#This Row],[Dies treballats període justificat (01/01/2023 - 31/03/2023)              no comptabilitzats com a mes natural sencer]]</f>
        <v>0</v>
      </c>
      <c r="U1063" s="12"/>
      <c r="V1063" s="7"/>
      <c r="W1063" s="188"/>
      <c r="X1063" s="188"/>
      <c r="Y1063" s="188"/>
      <c r="Z1063" s="188"/>
      <c r="AA1063" s="190"/>
      <c r="AB1063" s="143">
        <f>Taula1[[#This Row],[Grup justificat     (fer servir opcions de la llista desplegable)]]</f>
        <v>0</v>
      </c>
      <c r="AC1063" s="182"/>
      <c r="AD1063" s="39"/>
      <c r="AE1063" s="131">
        <f>ROUND((AF1063/100)*756*Taula1[[#This Row],[Mesos naturals sencers treballats període justificat (01/01/2023 - 31/03/2023)]],2)</f>
        <v>0</v>
      </c>
      <c r="AF1063" s="81">
        <f>Taula1[[#This Row],[% Jornada segons contracte
(no posar el símbol %) ]]-Taula1[[#This Row],[% Reducció salari per baix rendiment        (no posar el símbol %)]]</f>
        <v>0</v>
      </c>
      <c r="AG1063" s="131">
        <f>ROUND((AH1063/100)*24.8547945*Taula1[[#This Row],[Dies treballats període justificat (01/01/2023 - 31/03/2023)              no comptabilitzats com a mes natural sencer]],2)</f>
        <v>0</v>
      </c>
      <c r="AH1063" s="79">
        <f>Taula1[[#This Row],[% Jornada segons contracte
(no posar el símbol %) ]]-Taula1[[#This Row],[% Reducció salari per baix rendiment        (no posar el símbol %)]]</f>
        <v>0</v>
      </c>
      <c r="AI1063" s="131">
        <f t="shared" si="257"/>
        <v>0</v>
      </c>
      <c r="AJ1063" s="39"/>
      <c r="AK1063" s="131">
        <f>ROUND((AL1063/100)*756*Taula1[[#This Row],[Espai reservat Administració  (mesos)]],2)</f>
        <v>0</v>
      </c>
      <c r="AL1063" s="81">
        <f>Taula1[[#This Row],[% Jornada segons contracte
(no posar el símbol %) ]]-Taula1[[#This Row],[% Reducció salari per baix rendiment        (no posar el símbol %)]]</f>
        <v>0</v>
      </c>
      <c r="AM1063" s="131">
        <f>ROUND((AN1063/100)*24.8547945*Taula1[[#This Row],[Espai reservat Administració (dies)]],2)</f>
        <v>0</v>
      </c>
      <c r="AN1063" s="79">
        <f>Taula1[[#This Row],[% Jornada segons contracte
(no posar el símbol %) ]]-Taula1[[#This Row],[% Reducció salari per baix rendiment        (no posar el símbol %)]]</f>
        <v>0</v>
      </c>
      <c r="AO1063" s="131">
        <f t="shared" si="258"/>
        <v>0</v>
      </c>
      <c r="AP1063" s="87"/>
      <c r="AQ1063" s="137">
        <f>ROUND((AR1063/100)*693*Taula1[[#This Row],[Mesos naturals sencers treballats període justificat (01/01/2023 - 31/03/2023)]],2)</f>
        <v>0</v>
      </c>
      <c r="AR1063" s="90">
        <f>Taula1[[#This Row],[% Jornada segons contracte
(no posar el símbol %) ]]-Taula1[[#This Row],[% Reducció salari per baix rendiment        (no posar el símbol %)]]</f>
        <v>0</v>
      </c>
      <c r="AS1063" s="137">
        <f>ROUND((AT1063/100)*22.78356164*Taula1[[#This Row],[Dies treballats període justificat (01/01/2023 - 31/03/2023)              no comptabilitzats com a mes natural sencer]],2)</f>
        <v>0</v>
      </c>
      <c r="AT1063" s="90">
        <f>Taula1[[#This Row],[% Jornada segons contracte
(no posar el símbol %) ]]-Taula1[[#This Row],[% Reducció salari per baix rendiment        (no posar el símbol %)]]</f>
        <v>0</v>
      </c>
      <c r="AU1063" s="137">
        <f t="shared" si="259"/>
        <v>0</v>
      </c>
      <c r="AV1063" s="87"/>
      <c r="AW1063" s="136">
        <f>ROUND((AX1063/100)*693*Taula1[[#This Row],[Espai reservat Administració  (mesos)]],2)</f>
        <v>0</v>
      </c>
      <c r="AX1063" s="90">
        <f>Taula1[[#This Row],[% Jornada segons contracte
(no posar el símbol %) ]]-Taula1[[#This Row],[% Reducció salari per baix rendiment        (no posar el símbol %)]]</f>
        <v>0</v>
      </c>
      <c r="AY1063" s="131">
        <f>ROUND((AZ1063/100)*22.78356164*Taula1[[#This Row],[Espai reservat Administració (dies)]],2)</f>
        <v>0</v>
      </c>
      <c r="AZ1063" s="81">
        <f>Taula1[[#This Row],[% Jornada segons contracte
(no posar el símbol %) ]]-Taula1[[#This Row],[% Reducció salari per baix rendiment        (no posar el símbol %)]]</f>
        <v>0</v>
      </c>
      <c r="BA1063" s="82">
        <f t="shared" si="260"/>
        <v>0</v>
      </c>
      <c r="BB1063" s="41"/>
      <c r="BC1063" s="131">
        <f>IF(Taula1[[#This Row],[Grup justificat     (fer servir opcions de la llista desplegable)]]=1,AI1063,0)</f>
        <v>0</v>
      </c>
      <c r="BD1063" s="131">
        <f>IF(Taula1[[#This Row],[Grup justificat     (fer servir opcions de la llista desplegable)]]=2,AU1063,0)</f>
        <v>0</v>
      </c>
      <c r="BE1063" s="41"/>
      <c r="BF1063" s="131">
        <f>IF(Taula1[[#This Row],[Espai reservat Administració]]=1,AO1063,0)</f>
        <v>0</v>
      </c>
      <c r="BG1063" s="82">
        <f>IF(Taula1[[#This Row],[Espai reservat Administració]]=2,BA1063,0)</f>
        <v>0</v>
      </c>
      <c r="BH1063" s="41"/>
      <c r="BI1063" s="126">
        <f>IF(Taula1[[#This Row],[Grup justificat     (fer servir opcions de la llista desplegable)]]=1,1,0)</f>
        <v>0</v>
      </c>
      <c r="BJ1063" s="126">
        <f>IF(Taula1[[#This Row],[Espai reservat Administració]]=1,1,0)</f>
        <v>0</v>
      </c>
      <c r="BK1063" s="111"/>
      <c r="BL1063" s="126">
        <f>IF(Taula1[[#This Row],[Grup justificat     (fer servir opcions de la llista desplegable)]]=2,1,0)</f>
        <v>0</v>
      </c>
      <c r="BM1063" s="126">
        <f>IF(Taula1[[#This Row],[Espai reservat Administració]]=2,1,0)</f>
        <v>0</v>
      </c>
      <c r="BN1063" s="73"/>
      <c r="BO1063" s="73"/>
      <c r="BP1063" s="73"/>
      <c r="BQ1063" s="73"/>
      <c r="BR1063" s="73"/>
      <c r="BS1063" s="73"/>
      <c r="BT1063" s="73"/>
      <c r="BU1063" s="73"/>
      <c r="BV1063" s="73"/>
      <c r="BW1063" s="73"/>
      <c r="BX1063" s="73"/>
      <c r="BY1063" s="73"/>
      <c r="BZ1063" s="73"/>
      <c r="CA1063" s="73"/>
      <c r="CB1063" s="73"/>
      <c r="CC1063" s="73"/>
      <c r="CD1063" s="73"/>
      <c r="CE1063" s="73"/>
      <c r="CF1063" s="73"/>
      <c r="CG1063" s="63">
        <f t="shared" si="261"/>
        <v>0</v>
      </c>
      <c r="CH1063" s="63">
        <f t="shared" si="262"/>
        <v>0</v>
      </c>
      <c r="CI1063" s="73"/>
      <c r="CJ1063" s="63">
        <f>IF(Taula1[[#This Row],[Tipus de contracte                                  (fer servir opcions de la llista desplegable)]]="Indefinit",1,0)</f>
        <v>0</v>
      </c>
      <c r="CK1063" s="63">
        <f>IF(Taula1[[#This Row],[Tipus de contracte                                  (fer servir opcions de la llista desplegable)]]="Temporal, igual o superior a 6 mesos",1,0)</f>
        <v>0</v>
      </c>
      <c r="CL1063" s="63">
        <f>IF(Taula1[[#This Row],[Tipus de contracte                                  (fer servir opcions de la llista desplegable)]]="Substitució per IT",1,0)</f>
        <v>0</v>
      </c>
      <c r="CM1063" s="73"/>
      <c r="CN1063" s="63">
        <f>IF(Taula1[[#This Row],[Relació llocs de treball]]&gt;=1,1,0)</f>
        <v>0</v>
      </c>
      <c r="CO1063" s="73"/>
      <c r="CP1063" s="63">
        <f>IF(Taula1[[#This Row],[Identitat de gènere                                                          (fer servir opcions de la llista desplegable)]]="Home",1,0)</f>
        <v>0</v>
      </c>
      <c r="CQ1063" s="63">
        <f>IF(Taula1[[#This Row],[Identitat de gènere                                                          (fer servir opcions de la llista desplegable)]]="Dona",1,0)</f>
        <v>0</v>
      </c>
      <c r="CR1063" s="63">
        <f>IF(Taula1[[#This Row],[Identitat de gènere                                                          (fer servir opcions de la llista desplegable)]]="No binari",1,0)</f>
        <v>0</v>
      </c>
      <c r="CS1063" s="73"/>
      <c r="CT1063" s="63">
        <f t="shared" si="256"/>
        <v>0</v>
      </c>
      <c r="CU1063" s="64">
        <f t="shared" si="263"/>
        <v>0</v>
      </c>
      <c r="CW1063" s="64">
        <f t="shared" si="264"/>
        <v>0</v>
      </c>
      <c r="CX1063" s="64">
        <f t="shared" si="265"/>
        <v>0</v>
      </c>
      <c r="CY1063" s="64">
        <f t="shared" si="266"/>
        <v>0</v>
      </c>
      <c r="CZ1063" s="64">
        <f t="shared" si="267"/>
        <v>0</v>
      </c>
      <c r="DB1063" s="64">
        <f t="shared" si="268"/>
        <v>0</v>
      </c>
      <c r="DC1063" s="64">
        <f t="shared" si="269"/>
        <v>0</v>
      </c>
      <c r="DD1063" s="64">
        <f t="shared" si="270"/>
        <v>0</v>
      </c>
      <c r="DE1063" s="64">
        <f t="shared" si="271"/>
        <v>0</v>
      </c>
    </row>
    <row r="1064" spans="2:109" x14ac:dyDescent="0.3">
      <c r="B1064" s="167"/>
      <c r="C1064" s="186"/>
      <c r="D1064" s="2"/>
      <c r="E1064" s="67"/>
      <c r="F1064" s="5"/>
      <c r="G1064" s="5"/>
      <c r="H1064" s="187"/>
      <c r="I1064" s="111" t="str">
        <f ca="1">IF(Taula1[[#This Row],[Data naixement (format dd/mm/aaaa)]]="","0",DATEDIF(Taula1[[#This Row],[Data naixement (format dd/mm/aaaa)]],TODAY(),"Y"))</f>
        <v>0</v>
      </c>
      <c r="J1064" s="6"/>
      <c r="K1064" s="6"/>
      <c r="L1064" s="6"/>
      <c r="M1064" s="6"/>
      <c r="N1064" s="56"/>
      <c r="O1064" s="56"/>
      <c r="P1064" s="56"/>
      <c r="Q1064" s="6"/>
      <c r="R1064" s="7"/>
      <c r="S1064" s="143">
        <f>Taula1[[#This Row],[Mesos naturals sencers treballats període justificat (01/01/2023 - 31/03/2023)]]</f>
        <v>0</v>
      </c>
      <c r="T1064" s="194">
        <f>Taula1[[#This Row],[Dies treballats període justificat (01/01/2023 - 31/03/2023)              no comptabilitzats com a mes natural sencer]]</f>
        <v>0</v>
      </c>
      <c r="U1064" s="12"/>
      <c r="V1064" s="7"/>
      <c r="W1064" s="188"/>
      <c r="X1064" s="188"/>
      <c r="Y1064" s="188"/>
      <c r="Z1064" s="188"/>
      <c r="AA1064" s="190"/>
      <c r="AB1064" s="143">
        <f>Taula1[[#This Row],[Grup justificat     (fer servir opcions de la llista desplegable)]]</f>
        <v>0</v>
      </c>
      <c r="AC1064" s="182"/>
      <c r="AD1064" s="39"/>
      <c r="AE1064" s="131">
        <f>ROUND((AF1064/100)*756*Taula1[[#This Row],[Mesos naturals sencers treballats període justificat (01/01/2023 - 31/03/2023)]],2)</f>
        <v>0</v>
      </c>
      <c r="AF1064" s="81">
        <f>Taula1[[#This Row],[% Jornada segons contracte
(no posar el símbol %) ]]-Taula1[[#This Row],[% Reducció salari per baix rendiment        (no posar el símbol %)]]</f>
        <v>0</v>
      </c>
      <c r="AG1064" s="131">
        <f>ROUND((AH1064/100)*24.8547945*Taula1[[#This Row],[Dies treballats període justificat (01/01/2023 - 31/03/2023)              no comptabilitzats com a mes natural sencer]],2)</f>
        <v>0</v>
      </c>
      <c r="AH1064" s="79">
        <f>Taula1[[#This Row],[% Jornada segons contracte
(no posar el símbol %) ]]-Taula1[[#This Row],[% Reducció salari per baix rendiment        (no posar el símbol %)]]</f>
        <v>0</v>
      </c>
      <c r="AI1064" s="131">
        <f t="shared" si="257"/>
        <v>0</v>
      </c>
      <c r="AJ1064" s="39"/>
      <c r="AK1064" s="131">
        <f>ROUND((AL1064/100)*756*Taula1[[#This Row],[Espai reservat Administració  (mesos)]],2)</f>
        <v>0</v>
      </c>
      <c r="AL1064" s="81">
        <f>Taula1[[#This Row],[% Jornada segons contracte
(no posar el símbol %) ]]-Taula1[[#This Row],[% Reducció salari per baix rendiment        (no posar el símbol %)]]</f>
        <v>0</v>
      </c>
      <c r="AM1064" s="131">
        <f>ROUND((AN1064/100)*24.8547945*Taula1[[#This Row],[Espai reservat Administració (dies)]],2)</f>
        <v>0</v>
      </c>
      <c r="AN1064" s="79">
        <f>Taula1[[#This Row],[% Jornada segons contracte
(no posar el símbol %) ]]-Taula1[[#This Row],[% Reducció salari per baix rendiment        (no posar el símbol %)]]</f>
        <v>0</v>
      </c>
      <c r="AO1064" s="131">
        <f t="shared" si="258"/>
        <v>0</v>
      </c>
      <c r="AP1064" s="87"/>
      <c r="AQ1064" s="137">
        <f>ROUND((AR1064/100)*693*Taula1[[#This Row],[Mesos naturals sencers treballats període justificat (01/01/2023 - 31/03/2023)]],2)</f>
        <v>0</v>
      </c>
      <c r="AR1064" s="90">
        <f>Taula1[[#This Row],[% Jornada segons contracte
(no posar el símbol %) ]]-Taula1[[#This Row],[% Reducció salari per baix rendiment        (no posar el símbol %)]]</f>
        <v>0</v>
      </c>
      <c r="AS1064" s="137">
        <f>ROUND((AT1064/100)*22.78356164*Taula1[[#This Row],[Dies treballats període justificat (01/01/2023 - 31/03/2023)              no comptabilitzats com a mes natural sencer]],2)</f>
        <v>0</v>
      </c>
      <c r="AT1064" s="90">
        <f>Taula1[[#This Row],[% Jornada segons contracte
(no posar el símbol %) ]]-Taula1[[#This Row],[% Reducció salari per baix rendiment        (no posar el símbol %)]]</f>
        <v>0</v>
      </c>
      <c r="AU1064" s="137">
        <f t="shared" si="259"/>
        <v>0</v>
      </c>
      <c r="AV1064" s="87"/>
      <c r="AW1064" s="136">
        <f>ROUND((AX1064/100)*693*Taula1[[#This Row],[Espai reservat Administració  (mesos)]],2)</f>
        <v>0</v>
      </c>
      <c r="AX1064" s="90">
        <f>Taula1[[#This Row],[% Jornada segons contracte
(no posar el símbol %) ]]-Taula1[[#This Row],[% Reducció salari per baix rendiment        (no posar el símbol %)]]</f>
        <v>0</v>
      </c>
      <c r="AY1064" s="131">
        <f>ROUND((AZ1064/100)*22.78356164*Taula1[[#This Row],[Espai reservat Administració (dies)]],2)</f>
        <v>0</v>
      </c>
      <c r="AZ1064" s="81">
        <f>Taula1[[#This Row],[% Jornada segons contracte
(no posar el símbol %) ]]-Taula1[[#This Row],[% Reducció salari per baix rendiment        (no posar el símbol %)]]</f>
        <v>0</v>
      </c>
      <c r="BA1064" s="82">
        <f t="shared" si="260"/>
        <v>0</v>
      </c>
      <c r="BB1064" s="41"/>
      <c r="BC1064" s="131">
        <f>IF(Taula1[[#This Row],[Grup justificat     (fer servir opcions de la llista desplegable)]]=1,AI1064,0)</f>
        <v>0</v>
      </c>
      <c r="BD1064" s="131">
        <f>IF(Taula1[[#This Row],[Grup justificat     (fer servir opcions de la llista desplegable)]]=2,AU1064,0)</f>
        <v>0</v>
      </c>
      <c r="BE1064" s="41"/>
      <c r="BF1064" s="131">
        <f>IF(Taula1[[#This Row],[Espai reservat Administració]]=1,AO1064,0)</f>
        <v>0</v>
      </c>
      <c r="BG1064" s="82">
        <f>IF(Taula1[[#This Row],[Espai reservat Administració]]=2,BA1064,0)</f>
        <v>0</v>
      </c>
      <c r="BH1064" s="41"/>
      <c r="BI1064" s="126">
        <f>IF(Taula1[[#This Row],[Grup justificat     (fer servir opcions de la llista desplegable)]]=1,1,0)</f>
        <v>0</v>
      </c>
      <c r="BJ1064" s="126">
        <f>IF(Taula1[[#This Row],[Espai reservat Administració]]=1,1,0)</f>
        <v>0</v>
      </c>
      <c r="BK1064" s="111"/>
      <c r="BL1064" s="126">
        <f>IF(Taula1[[#This Row],[Grup justificat     (fer servir opcions de la llista desplegable)]]=2,1,0)</f>
        <v>0</v>
      </c>
      <c r="BM1064" s="126">
        <f>IF(Taula1[[#This Row],[Espai reservat Administració]]=2,1,0)</f>
        <v>0</v>
      </c>
      <c r="BN1064" s="73"/>
      <c r="BO1064" s="73"/>
      <c r="BP1064" s="73"/>
      <c r="BQ1064" s="73"/>
      <c r="BR1064" s="73"/>
      <c r="BS1064" s="73"/>
      <c r="BT1064" s="73"/>
      <c r="BU1064" s="73"/>
      <c r="BV1064" s="73"/>
      <c r="BW1064" s="73"/>
      <c r="BX1064" s="73"/>
      <c r="BY1064" s="73"/>
      <c r="BZ1064" s="73"/>
      <c r="CA1064" s="73"/>
      <c r="CB1064" s="73"/>
      <c r="CC1064" s="73"/>
      <c r="CD1064" s="73"/>
      <c r="CE1064" s="73"/>
      <c r="CF1064" s="73"/>
      <c r="CG1064" s="63">
        <f t="shared" si="261"/>
        <v>0</v>
      </c>
      <c r="CH1064" s="63">
        <f t="shared" si="262"/>
        <v>0</v>
      </c>
      <c r="CI1064" s="73"/>
      <c r="CJ1064" s="63">
        <f>IF(Taula1[[#This Row],[Tipus de contracte                                  (fer servir opcions de la llista desplegable)]]="Indefinit",1,0)</f>
        <v>0</v>
      </c>
      <c r="CK1064" s="63">
        <f>IF(Taula1[[#This Row],[Tipus de contracte                                  (fer servir opcions de la llista desplegable)]]="Temporal, igual o superior a 6 mesos",1,0)</f>
        <v>0</v>
      </c>
      <c r="CL1064" s="63">
        <f>IF(Taula1[[#This Row],[Tipus de contracte                                  (fer servir opcions de la llista desplegable)]]="Substitució per IT",1,0)</f>
        <v>0</v>
      </c>
      <c r="CM1064" s="73"/>
      <c r="CN1064" s="63">
        <f>IF(Taula1[[#This Row],[Relació llocs de treball]]&gt;=1,1,0)</f>
        <v>0</v>
      </c>
      <c r="CO1064" s="73"/>
      <c r="CP1064" s="63">
        <f>IF(Taula1[[#This Row],[Identitat de gènere                                                          (fer servir opcions de la llista desplegable)]]="Home",1,0)</f>
        <v>0</v>
      </c>
      <c r="CQ1064" s="63">
        <f>IF(Taula1[[#This Row],[Identitat de gènere                                                          (fer servir opcions de la llista desplegable)]]="Dona",1,0)</f>
        <v>0</v>
      </c>
      <c r="CR1064" s="63">
        <f>IF(Taula1[[#This Row],[Identitat de gènere                                                          (fer servir opcions de la llista desplegable)]]="No binari",1,0)</f>
        <v>0</v>
      </c>
      <c r="CS1064" s="73"/>
      <c r="CT1064" s="63">
        <f t="shared" si="256"/>
        <v>0</v>
      </c>
      <c r="CU1064" s="64">
        <f t="shared" si="263"/>
        <v>0</v>
      </c>
      <c r="CW1064" s="64">
        <f t="shared" si="264"/>
        <v>0</v>
      </c>
      <c r="CX1064" s="64">
        <f t="shared" si="265"/>
        <v>0</v>
      </c>
      <c r="CY1064" s="64">
        <f t="shared" si="266"/>
        <v>0</v>
      </c>
      <c r="CZ1064" s="64">
        <f t="shared" si="267"/>
        <v>0</v>
      </c>
      <c r="DB1064" s="64">
        <f t="shared" si="268"/>
        <v>0</v>
      </c>
      <c r="DC1064" s="64">
        <f t="shared" si="269"/>
        <v>0</v>
      </c>
      <c r="DD1064" s="64">
        <f t="shared" si="270"/>
        <v>0</v>
      </c>
      <c r="DE1064" s="64">
        <f t="shared" si="271"/>
        <v>0</v>
      </c>
    </row>
    <row r="1065" spans="2:109" x14ac:dyDescent="0.3">
      <c r="B1065" s="167"/>
      <c r="C1065" s="186"/>
      <c r="D1065" s="2"/>
      <c r="E1065" s="67"/>
      <c r="F1065" s="5"/>
      <c r="G1065" s="5"/>
      <c r="H1065" s="187"/>
      <c r="I1065" s="111" t="str">
        <f ca="1">IF(Taula1[[#This Row],[Data naixement (format dd/mm/aaaa)]]="","0",DATEDIF(Taula1[[#This Row],[Data naixement (format dd/mm/aaaa)]],TODAY(),"Y"))</f>
        <v>0</v>
      </c>
      <c r="J1065" s="6"/>
      <c r="K1065" s="6"/>
      <c r="L1065" s="6"/>
      <c r="M1065" s="6"/>
      <c r="N1065" s="56"/>
      <c r="O1065" s="56"/>
      <c r="P1065" s="56"/>
      <c r="Q1065" s="6"/>
      <c r="R1065" s="7"/>
      <c r="S1065" s="143">
        <f>Taula1[[#This Row],[Mesos naturals sencers treballats període justificat (01/01/2023 - 31/03/2023)]]</f>
        <v>0</v>
      </c>
      <c r="T1065" s="194">
        <f>Taula1[[#This Row],[Dies treballats període justificat (01/01/2023 - 31/03/2023)              no comptabilitzats com a mes natural sencer]]</f>
        <v>0</v>
      </c>
      <c r="U1065" s="12"/>
      <c r="V1065" s="7"/>
      <c r="W1065" s="188"/>
      <c r="X1065" s="188"/>
      <c r="Y1065" s="188"/>
      <c r="Z1065" s="188"/>
      <c r="AA1065" s="190"/>
      <c r="AB1065" s="143">
        <f>Taula1[[#This Row],[Grup justificat     (fer servir opcions de la llista desplegable)]]</f>
        <v>0</v>
      </c>
      <c r="AC1065" s="182"/>
      <c r="AD1065" s="39"/>
      <c r="AE1065" s="131">
        <f>ROUND((AF1065/100)*756*Taula1[[#This Row],[Mesos naturals sencers treballats període justificat (01/01/2023 - 31/03/2023)]],2)</f>
        <v>0</v>
      </c>
      <c r="AF1065" s="81">
        <f>Taula1[[#This Row],[% Jornada segons contracte
(no posar el símbol %) ]]-Taula1[[#This Row],[% Reducció salari per baix rendiment        (no posar el símbol %)]]</f>
        <v>0</v>
      </c>
      <c r="AG1065" s="131">
        <f>ROUND((AH1065/100)*24.8547945*Taula1[[#This Row],[Dies treballats període justificat (01/01/2023 - 31/03/2023)              no comptabilitzats com a mes natural sencer]],2)</f>
        <v>0</v>
      </c>
      <c r="AH1065" s="79">
        <f>Taula1[[#This Row],[% Jornada segons contracte
(no posar el símbol %) ]]-Taula1[[#This Row],[% Reducció salari per baix rendiment        (no posar el símbol %)]]</f>
        <v>0</v>
      </c>
      <c r="AI1065" s="131">
        <f t="shared" si="257"/>
        <v>0</v>
      </c>
      <c r="AJ1065" s="39"/>
      <c r="AK1065" s="131">
        <f>ROUND((AL1065/100)*756*Taula1[[#This Row],[Espai reservat Administració  (mesos)]],2)</f>
        <v>0</v>
      </c>
      <c r="AL1065" s="81">
        <f>Taula1[[#This Row],[% Jornada segons contracte
(no posar el símbol %) ]]-Taula1[[#This Row],[% Reducció salari per baix rendiment        (no posar el símbol %)]]</f>
        <v>0</v>
      </c>
      <c r="AM1065" s="131">
        <f>ROUND((AN1065/100)*24.8547945*Taula1[[#This Row],[Espai reservat Administració (dies)]],2)</f>
        <v>0</v>
      </c>
      <c r="AN1065" s="79">
        <f>Taula1[[#This Row],[% Jornada segons contracte
(no posar el símbol %) ]]-Taula1[[#This Row],[% Reducció salari per baix rendiment        (no posar el símbol %)]]</f>
        <v>0</v>
      </c>
      <c r="AO1065" s="131">
        <f t="shared" si="258"/>
        <v>0</v>
      </c>
      <c r="AP1065" s="87"/>
      <c r="AQ1065" s="137">
        <f>ROUND((AR1065/100)*693*Taula1[[#This Row],[Mesos naturals sencers treballats període justificat (01/01/2023 - 31/03/2023)]],2)</f>
        <v>0</v>
      </c>
      <c r="AR1065" s="90">
        <f>Taula1[[#This Row],[% Jornada segons contracte
(no posar el símbol %) ]]-Taula1[[#This Row],[% Reducció salari per baix rendiment        (no posar el símbol %)]]</f>
        <v>0</v>
      </c>
      <c r="AS1065" s="137">
        <f>ROUND((AT1065/100)*22.78356164*Taula1[[#This Row],[Dies treballats període justificat (01/01/2023 - 31/03/2023)              no comptabilitzats com a mes natural sencer]],2)</f>
        <v>0</v>
      </c>
      <c r="AT1065" s="90">
        <f>Taula1[[#This Row],[% Jornada segons contracte
(no posar el símbol %) ]]-Taula1[[#This Row],[% Reducció salari per baix rendiment        (no posar el símbol %)]]</f>
        <v>0</v>
      </c>
      <c r="AU1065" s="137">
        <f t="shared" si="259"/>
        <v>0</v>
      </c>
      <c r="AV1065" s="87"/>
      <c r="AW1065" s="136">
        <f>ROUND((AX1065/100)*693*Taula1[[#This Row],[Espai reservat Administració  (mesos)]],2)</f>
        <v>0</v>
      </c>
      <c r="AX1065" s="90">
        <f>Taula1[[#This Row],[% Jornada segons contracte
(no posar el símbol %) ]]-Taula1[[#This Row],[% Reducció salari per baix rendiment        (no posar el símbol %)]]</f>
        <v>0</v>
      </c>
      <c r="AY1065" s="131">
        <f>ROUND((AZ1065/100)*22.78356164*Taula1[[#This Row],[Espai reservat Administració (dies)]],2)</f>
        <v>0</v>
      </c>
      <c r="AZ1065" s="81">
        <f>Taula1[[#This Row],[% Jornada segons contracte
(no posar el símbol %) ]]-Taula1[[#This Row],[% Reducció salari per baix rendiment        (no posar el símbol %)]]</f>
        <v>0</v>
      </c>
      <c r="BA1065" s="82">
        <f t="shared" si="260"/>
        <v>0</v>
      </c>
      <c r="BB1065" s="41"/>
      <c r="BC1065" s="131">
        <f>IF(Taula1[[#This Row],[Grup justificat     (fer servir opcions de la llista desplegable)]]=1,AI1065,0)</f>
        <v>0</v>
      </c>
      <c r="BD1065" s="131">
        <f>IF(Taula1[[#This Row],[Grup justificat     (fer servir opcions de la llista desplegable)]]=2,AU1065,0)</f>
        <v>0</v>
      </c>
      <c r="BE1065" s="41"/>
      <c r="BF1065" s="131">
        <f>IF(Taula1[[#This Row],[Espai reservat Administració]]=1,AO1065,0)</f>
        <v>0</v>
      </c>
      <c r="BG1065" s="82">
        <f>IF(Taula1[[#This Row],[Espai reservat Administració]]=2,BA1065,0)</f>
        <v>0</v>
      </c>
      <c r="BH1065" s="41"/>
      <c r="BI1065" s="126">
        <f>IF(Taula1[[#This Row],[Grup justificat     (fer servir opcions de la llista desplegable)]]=1,1,0)</f>
        <v>0</v>
      </c>
      <c r="BJ1065" s="126">
        <f>IF(Taula1[[#This Row],[Espai reservat Administració]]=1,1,0)</f>
        <v>0</v>
      </c>
      <c r="BK1065" s="111"/>
      <c r="BL1065" s="126">
        <f>IF(Taula1[[#This Row],[Grup justificat     (fer servir opcions de la llista desplegable)]]=2,1,0)</f>
        <v>0</v>
      </c>
      <c r="BM1065" s="126">
        <f>IF(Taula1[[#This Row],[Espai reservat Administració]]=2,1,0)</f>
        <v>0</v>
      </c>
      <c r="BN1065" s="73"/>
      <c r="BO1065" s="73"/>
      <c r="BP1065" s="73"/>
      <c r="BQ1065" s="73"/>
      <c r="BR1065" s="73"/>
      <c r="BS1065" s="73"/>
      <c r="BT1065" s="73"/>
      <c r="BU1065" s="73"/>
      <c r="BV1065" s="73"/>
      <c r="BW1065" s="73"/>
      <c r="BX1065" s="73"/>
      <c r="BY1065" s="73"/>
      <c r="BZ1065" s="73"/>
      <c r="CA1065" s="73"/>
      <c r="CB1065" s="73"/>
      <c r="CC1065" s="73"/>
      <c r="CD1065" s="73"/>
      <c r="CE1065" s="73"/>
      <c r="CF1065" s="73"/>
      <c r="CG1065" s="63">
        <f t="shared" si="261"/>
        <v>0</v>
      </c>
      <c r="CH1065" s="63">
        <f t="shared" si="262"/>
        <v>0</v>
      </c>
      <c r="CI1065" s="73"/>
      <c r="CJ1065" s="63">
        <f>IF(Taula1[[#This Row],[Tipus de contracte                                  (fer servir opcions de la llista desplegable)]]="Indefinit",1,0)</f>
        <v>0</v>
      </c>
      <c r="CK1065" s="63">
        <f>IF(Taula1[[#This Row],[Tipus de contracte                                  (fer servir opcions de la llista desplegable)]]="Temporal, igual o superior a 6 mesos",1,0)</f>
        <v>0</v>
      </c>
      <c r="CL1065" s="63">
        <f>IF(Taula1[[#This Row],[Tipus de contracte                                  (fer servir opcions de la llista desplegable)]]="Substitució per IT",1,0)</f>
        <v>0</v>
      </c>
      <c r="CM1065" s="73"/>
      <c r="CN1065" s="63">
        <f>IF(Taula1[[#This Row],[Relació llocs de treball]]&gt;=1,1,0)</f>
        <v>0</v>
      </c>
      <c r="CO1065" s="73"/>
      <c r="CP1065" s="63">
        <f>IF(Taula1[[#This Row],[Identitat de gènere                                                          (fer servir opcions de la llista desplegable)]]="Home",1,0)</f>
        <v>0</v>
      </c>
      <c r="CQ1065" s="63">
        <f>IF(Taula1[[#This Row],[Identitat de gènere                                                          (fer servir opcions de la llista desplegable)]]="Dona",1,0)</f>
        <v>0</v>
      </c>
      <c r="CR1065" s="63">
        <f>IF(Taula1[[#This Row],[Identitat de gènere                                                          (fer servir opcions de la llista desplegable)]]="No binari",1,0)</f>
        <v>0</v>
      </c>
      <c r="CS1065" s="73"/>
      <c r="CT1065" s="63">
        <f t="shared" si="256"/>
        <v>0</v>
      </c>
      <c r="CU1065" s="64">
        <f t="shared" si="263"/>
        <v>0</v>
      </c>
      <c r="CW1065" s="64">
        <f t="shared" si="264"/>
        <v>0</v>
      </c>
      <c r="CX1065" s="64">
        <f t="shared" si="265"/>
        <v>0</v>
      </c>
      <c r="CY1065" s="64">
        <f t="shared" si="266"/>
        <v>0</v>
      </c>
      <c r="CZ1065" s="64">
        <f t="shared" si="267"/>
        <v>0</v>
      </c>
      <c r="DB1065" s="64">
        <f t="shared" si="268"/>
        <v>0</v>
      </c>
      <c r="DC1065" s="64">
        <f t="shared" si="269"/>
        <v>0</v>
      </c>
      <c r="DD1065" s="64">
        <f t="shared" si="270"/>
        <v>0</v>
      </c>
      <c r="DE1065" s="64">
        <f t="shared" si="271"/>
        <v>0</v>
      </c>
    </row>
    <row r="1066" spans="2:109" x14ac:dyDescent="0.3">
      <c r="B1066" s="167"/>
      <c r="C1066" s="186"/>
      <c r="D1066" s="2"/>
      <c r="E1066" s="67"/>
      <c r="F1066" s="5"/>
      <c r="G1066" s="5"/>
      <c r="H1066" s="187"/>
      <c r="I1066" s="111" t="str">
        <f ca="1">IF(Taula1[[#This Row],[Data naixement (format dd/mm/aaaa)]]="","0",DATEDIF(Taula1[[#This Row],[Data naixement (format dd/mm/aaaa)]],TODAY(),"Y"))</f>
        <v>0</v>
      </c>
      <c r="J1066" s="6"/>
      <c r="K1066" s="6"/>
      <c r="L1066" s="6"/>
      <c r="M1066" s="6"/>
      <c r="N1066" s="56"/>
      <c r="O1066" s="56"/>
      <c r="P1066" s="56"/>
      <c r="Q1066" s="6"/>
      <c r="R1066" s="7"/>
      <c r="S1066" s="143">
        <f>Taula1[[#This Row],[Mesos naturals sencers treballats període justificat (01/01/2023 - 31/03/2023)]]</f>
        <v>0</v>
      </c>
      <c r="T1066" s="194">
        <f>Taula1[[#This Row],[Dies treballats període justificat (01/01/2023 - 31/03/2023)              no comptabilitzats com a mes natural sencer]]</f>
        <v>0</v>
      </c>
      <c r="U1066" s="12"/>
      <c r="V1066" s="7"/>
      <c r="W1066" s="188"/>
      <c r="X1066" s="188"/>
      <c r="Y1066" s="188"/>
      <c r="Z1066" s="188"/>
      <c r="AA1066" s="190"/>
      <c r="AB1066" s="143">
        <f>Taula1[[#This Row],[Grup justificat     (fer servir opcions de la llista desplegable)]]</f>
        <v>0</v>
      </c>
      <c r="AC1066" s="182"/>
      <c r="AD1066" s="39"/>
      <c r="AE1066" s="131">
        <f>ROUND((AF1066/100)*756*Taula1[[#This Row],[Mesos naturals sencers treballats període justificat (01/01/2023 - 31/03/2023)]],2)</f>
        <v>0</v>
      </c>
      <c r="AF1066" s="81">
        <f>Taula1[[#This Row],[% Jornada segons contracte
(no posar el símbol %) ]]-Taula1[[#This Row],[% Reducció salari per baix rendiment        (no posar el símbol %)]]</f>
        <v>0</v>
      </c>
      <c r="AG1066" s="131">
        <f>ROUND((AH1066/100)*24.8547945*Taula1[[#This Row],[Dies treballats període justificat (01/01/2023 - 31/03/2023)              no comptabilitzats com a mes natural sencer]],2)</f>
        <v>0</v>
      </c>
      <c r="AH1066" s="79">
        <f>Taula1[[#This Row],[% Jornada segons contracte
(no posar el símbol %) ]]-Taula1[[#This Row],[% Reducció salari per baix rendiment        (no posar el símbol %)]]</f>
        <v>0</v>
      </c>
      <c r="AI1066" s="131">
        <f t="shared" si="257"/>
        <v>0</v>
      </c>
      <c r="AJ1066" s="39"/>
      <c r="AK1066" s="131">
        <f>ROUND((AL1066/100)*756*Taula1[[#This Row],[Espai reservat Administració  (mesos)]],2)</f>
        <v>0</v>
      </c>
      <c r="AL1066" s="81">
        <f>Taula1[[#This Row],[% Jornada segons contracte
(no posar el símbol %) ]]-Taula1[[#This Row],[% Reducció salari per baix rendiment        (no posar el símbol %)]]</f>
        <v>0</v>
      </c>
      <c r="AM1066" s="131">
        <f>ROUND((AN1066/100)*24.8547945*Taula1[[#This Row],[Espai reservat Administració (dies)]],2)</f>
        <v>0</v>
      </c>
      <c r="AN1066" s="79">
        <f>Taula1[[#This Row],[% Jornada segons contracte
(no posar el símbol %) ]]-Taula1[[#This Row],[% Reducció salari per baix rendiment        (no posar el símbol %)]]</f>
        <v>0</v>
      </c>
      <c r="AO1066" s="131">
        <f t="shared" si="258"/>
        <v>0</v>
      </c>
      <c r="AP1066" s="87"/>
      <c r="AQ1066" s="137">
        <f>ROUND((AR1066/100)*693*Taula1[[#This Row],[Mesos naturals sencers treballats període justificat (01/01/2023 - 31/03/2023)]],2)</f>
        <v>0</v>
      </c>
      <c r="AR1066" s="90">
        <f>Taula1[[#This Row],[% Jornada segons contracte
(no posar el símbol %) ]]-Taula1[[#This Row],[% Reducció salari per baix rendiment        (no posar el símbol %)]]</f>
        <v>0</v>
      </c>
      <c r="AS1066" s="137">
        <f>ROUND((AT1066/100)*22.78356164*Taula1[[#This Row],[Dies treballats període justificat (01/01/2023 - 31/03/2023)              no comptabilitzats com a mes natural sencer]],2)</f>
        <v>0</v>
      </c>
      <c r="AT1066" s="90">
        <f>Taula1[[#This Row],[% Jornada segons contracte
(no posar el símbol %) ]]-Taula1[[#This Row],[% Reducció salari per baix rendiment        (no posar el símbol %)]]</f>
        <v>0</v>
      </c>
      <c r="AU1066" s="137">
        <f t="shared" si="259"/>
        <v>0</v>
      </c>
      <c r="AV1066" s="87"/>
      <c r="AW1066" s="136">
        <f>ROUND((AX1066/100)*693*Taula1[[#This Row],[Espai reservat Administració  (mesos)]],2)</f>
        <v>0</v>
      </c>
      <c r="AX1066" s="90">
        <f>Taula1[[#This Row],[% Jornada segons contracte
(no posar el símbol %) ]]-Taula1[[#This Row],[% Reducció salari per baix rendiment        (no posar el símbol %)]]</f>
        <v>0</v>
      </c>
      <c r="AY1066" s="131">
        <f>ROUND((AZ1066/100)*22.78356164*Taula1[[#This Row],[Espai reservat Administració (dies)]],2)</f>
        <v>0</v>
      </c>
      <c r="AZ1066" s="81">
        <f>Taula1[[#This Row],[% Jornada segons contracte
(no posar el símbol %) ]]-Taula1[[#This Row],[% Reducció salari per baix rendiment        (no posar el símbol %)]]</f>
        <v>0</v>
      </c>
      <c r="BA1066" s="82">
        <f t="shared" si="260"/>
        <v>0</v>
      </c>
      <c r="BB1066" s="41"/>
      <c r="BC1066" s="131">
        <f>IF(Taula1[[#This Row],[Grup justificat     (fer servir opcions de la llista desplegable)]]=1,AI1066,0)</f>
        <v>0</v>
      </c>
      <c r="BD1066" s="131">
        <f>IF(Taula1[[#This Row],[Grup justificat     (fer servir opcions de la llista desplegable)]]=2,AU1066,0)</f>
        <v>0</v>
      </c>
      <c r="BE1066" s="41"/>
      <c r="BF1066" s="131">
        <f>IF(Taula1[[#This Row],[Espai reservat Administració]]=1,AO1066,0)</f>
        <v>0</v>
      </c>
      <c r="BG1066" s="82">
        <f>IF(Taula1[[#This Row],[Espai reservat Administració]]=2,BA1066,0)</f>
        <v>0</v>
      </c>
      <c r="BH1066" s="41"/>
      <c r="BI1066" s="126">
        <f>IF(Taula1[[#This Row],[Grup justificat     (fer servir opcions de la llista desplegable)]]=1,1,0)</f>
        <v>0</v>
      </c>
      <c r="BJ1066" s="126">
        <f>IF(Taula1[[#This Row],[Espai reservat Administració]]=1,1,0)</f>
        <v>0</v>
      </c>
      <c r="BK1066" s="111"/>
      <c r="BL1066" s="126">
        <f>IF(Taula1[[#This Row],[Grup justificat     (fer servir opcions de la llista desplegable)]]=2,1,0)</f>
        <v>0</v>
      </c>
      <c r="BM1066" s="126">
        <f>IF(Taula1[[#This Row],[Espai reservat Administració]]=2,1,0)</f>
        <v>0</v>
      </c>
      <c r="BN1066" s="73"/>
      <c r="BO1066" s="73"/>
      <c r="BP1066" s="73"/>
      <c r="BQ1066" s="73"/>
      <c r="BR1066" s="73"/>
      <c r="BS1066" s="73"/>
      <c r="BT1066" s="73"/>
      <c r="BU1066" s="73"/>
      <c r="BV1066" s="73"/>
      <c r="BW1066" s="73"/>
      <c r="BX1066" s="73"/>
      <c r="BY1066" s="73"/>
      <c r="BZ1066" s="73"/>
      <c r="CA1066" s="73"/>
      <c r="CB1066" s="73"/>
      <c r="CC1066" s="73"/>
      <c r="CD1066" s="73"/>
      <c r="CE1066" s="73"/>
      <c r="CF1066" s="73"/>
      <c r="CG1066" s="63">
        <f t="shared" si="261"/>
        <v>0</v>
      </c>
      <c r="CH1066" s="63">
        <f t="shared" si="262"/>
        <v>0</v>
      </c>
      <c r="CI1066" s="73"/>
      <c r="CJ1066" s="63">
        <f>IF(Taula1[[#This Row],[Tipus de contracte                                  (fer servir opcions de la llista desplegable)]]="Indefinit",1,0)</f>
        <v>0</v>
      </c>
      <c r="CK1066" s="63">
        <f>IF(Taula1[[#This Row],[Tipus de contracte                                  (fer servir opcions de la llista desplegable)]]="Temporal, igual o superior a 6 mesos",1,0)</f>
        <v>0</v>
      </c>
      <c r="CL1066" s="63">
        <f>IF(Taula1[[#This Row],[Tipus de contracte                                  (fer servir opcions de la llista desplegable)]]="Substitució per IT",1,0)</f>
        <v>0</v>
      </c>
      <c r="CM1066" s="73"/>
      <c r="CN1066" s="63">
        <f>IF(Taula1[[#This Row],[Relació llocs de treball]]&gt;=1,1,0)</f>
        <v>0</v>
      </c>
      <c r="CO1066" s="73"/>
      <c r="CP1066" s="63">
        <f>IF(Taula1[[#This Row],[Identitat de gènere                                                          (fer servir opcions de la llista desplegable)]]="Home",1,0)</f>
        <v>0</v>
      </c>
      <c r="CQ1066" s="63">
        <f>IF(Taula1[[#This Row],[Identitat de gènere                                                          (fer servir opcions de la llista desplegable)]]="Dona",1,0)</f>
        <v>0</v>
      </c>
      <c r="CR1066" s="63">
        <f>IF(Taula1[[#This Row],[Identitat de gènere                                                          (fer servir opcions de la llista desplegable)]]="No binari",1,0)</f>
        <v>0</v>
      </c>
      <c r="CS1066" s="73"/>
      <c r="CT1066" s="63">
        <f t="shared" si="256"/>
        <v>0</v>
      </c>
      <c r="CU1066" s="64">
        <f t="shared" si="263"/>
        <v>0</v>
      </c>
      <c r="CW1066" s="64">
        <f t="shared" si="264"/>
        <v>0</v>
      </c>
      <c r="CX1066" s="64">
        <f t="shared" si="265"/>
        <v>0</v>
      </c>
      <c r="CY1066" s="64">
        <f t="shared" si="266"/>
        <v>0</v>
      </c>
      <c r="CZ1066" s="64">
        <f t="shared" si="267"/>
        <v>0</v>
      </c>
      <c r="DB1066" s="64">
        <f t="shared" si="268"/>
        <v>0</v>
      </c>
      <c r="DC1066" s="64">
        <f t="shared" si="269"/>
        <v>0</v>
      </c>
      <c r="DD1066" s="64">
        <f t="shared" si="270"/>
        <v>0</v>
      </c>
      <c r="DE1066" s="64">
        <f t="shared" si="271"/>
        <v>0</v>
      </c>
    </row>
    <row r="1067" spans="2:109" x14ac:dyDescent="0.3">
      <c r="B1067" s="167"/>
      <c r="C1067" s="186"/>
      <c r="D1067" s="2"/>
      <c r="E1067" s="67"/>
      <c r="F1067" s="5"/>
      <c r="G1067" s="5"/>
      <c r="H1067" s="187"/>
      <c r="I1067" s="111" t="str">
        <f ca="1">IF(Taula1[[#This Row],[Data naixement (format dd/mm/aaaa)]]="","0",DATEDIF(Taula1[[#This Row],[Data naixement (format dd/mm/aaaa)]],TODAY(),"Y"))</f>
        <v>0</v>
      </c>
      <c r="J1067" s="6"/>
      <c r="K1067" s="6"/>
      <c r="L1067" s="6"/>
      <c r="M1067" s="6"/>
      <c r="N1067" s="56"/>
      <c r="O1067" s="56"/>
      <c r="P1067" s="56"/>
      <c r="Q1067" s="6"/>
      <c r="R1067" s="7"/>
      <c r="S1067" s="143">
        <f>Taula1[[#This Row],[Mesos naturals sencers treballats període justificat (01/01/2023 - 31/03/2023)]]</f>
        <v>0</v>
      </c>
      <c r="T1067" s="194">
        <f>Taula1[[#This Row],[Dies treballats període justificat (01/01/2023 - 31/03/2023)              no comptabilitzats com a mes natural sencer]]</f>
        <v>0</v>
      </c>
      <c r="U1067" s="12"/>
      <c r="V1067" s="7"/>
      <c r="W1067" s="188"/>
      <c r="X1067" s="188"/>
      <c r="Y1067" s="188"/>
      <c r="Z1067" s="188"/>
      <c r="AA1067" s="190"/>
      <c r="AB1067" s="143">
        <f>Taula1[[#This Row],[Grup justificat     (fer servir opcions de la llista desplegable)]]</f>
        <v>0</v>
      </c>
      <c r="AC1067" s="182"/>
      <c r="AD1067" s="39"/>
      <c r="AE1067" s="131">
        <f>ROUND((AF1067/100)*756*Taula1[[#This Row],[Mesos naturals sencers treballats període justificat (01/01/2023 - 31/03/2023)]],2)</f>
        <v>0</v>
      </c>
      <c r="AF1067" s="81">
        <f>Taula1[[#This Row],[% Jornada segons contracte
(no posar el símbol %) ]]-Taula1[[#This Row],[% Reducció salari per baix rendiment        (no posar el símbol %)]]</f>
        <v>0</v>
      </c>
      <c r="AG1067" s="131">
        <f>ROUND((AH1067/100)*24.8547945*Taula1[[#This Row],[Dies treballats període justificat (01/01/2023 - 31/03/2023)              no comptabilitzats com a mes natural sencer]],2)</f>
        <v>0</v>
      </c>
      <c r="AH1067" s="79">
        <f>Taula1[[#This Row],[% Jornada segons contracte
(no posar el símbol %) ]]-Taula1[[#This Row],[% Reducció salari per baix rendiment        (no posar el símbol %)]]</f>
        <v>0</v>
      </c>
      <c r="AI1067" s="131">
        <f t="shared" si="257"/>
        <v>0</v>
      </c>
      <c r="AJ1067" s="39"/>
      <c r="AK1067" s="131">
        <f>ROUND((AL1067/100)*756*Taula1[[#This Row],[Espai reservat Administració  (mesos)]],2)</f>
        <v>0</v>
      </c>
      <c r="AL1067" s="81">
        <f>Taula1[[#This Row],[% Jornada segons contracte
(no posar el símbol %) ]]-Taula1[[#This Row],[% Reducció salari per baix rendiment        (no posar el símbol %)]]</f>
        <v>0</v>
      </c>
      <c r="AM1067" s="131">
        <f>ROUND((AN1067/100)*24.8547945*Taula1[[#This Row],[Espai reservat Administració (dies)]],2)</f>
        <v>0</v>
      </c>
      <c r="AN1067" s="79">
        <f>Taula1[[#This Row],[% Jornada segons contracte
(no posar el símbol %) ]]-Taula1[[#This Row],[% Reducció salari per baix rendiment        (no posar el símbol %)]]</f>
        <v>0</v>
      </c>
      <c r="AO1067" s="131">
        <f t="shared" si="258"/>
        <v>0</v>
      </c>
      <c r="AP1067" s="87"/>
      <c r="AQ1067" s="137">
        <f>ROUND((AR1067/100)*693*Taula1[[#This Row],[Mesos naturals sencers treballats període justificat (01/01/2023 - 31/03/2023)]],2)</f>
        <v>0</v>
      </c>
      <c r="AR1067" s="90">
        <f>Taula1[[#This Row],[% Jornada segons contracte
(no posar el símbol %) ]]-Taula1[[#This Row],[% Reducció salari per baix rendiment        (no posar el símbol %)]]</f>
        <v>0</v>
      </c>
      <c r="AS1067" s="137">
        <f>ROUND((AT1067/100)*22.78356164*Taula1[[#This Row],[Dies treballats període justificat (01/01/2023 - 31/03/2023)              no comptabilitzats com a mes natural sencer]],2)</f>
        <v>0</v>
      </c>
      <c r="AT1067" s="90">
        <f>Taula1[[#This Row],[% Jornada segons contracte
(no posar el símbol %) ]]-Taula1[[#This Row],[% Reducció salari per baix rendiment        (no posar el símbol %)]]</f>
        <v>0</v>
      </c>
      <c r="AU1067" s="137">
        <f t="shared" si="259"/>
        <v>0</v>
      </c>
      <c r="AV1067" s="87"/>
      <c r="AW1067" s="136">
        <f>ROUND((AX1067/100)*693*Taula1[[#This Row],[Espai reservat Administració  (mesos)]],2)</f>
        <v>0</v>
      </c>
      <c r="AX1067" s="90">
        <f>Taula1[[#This Row],[% Jornada segons contracte
(no posar el símbol %) ]]-Taula1[[#This Row],[% Reducció salari per baix rendiment        (no posar el símbol %)]]</f>
        <v>0</v>
      </c>
      <c r="AY1067" s="131">
        <f>ROUND((AZ1067/100)*22.78356164*Taula1[[#This Row],[Espai reservat Administració (dies)]],2)</f>
        <v>0</v>
      </c>
      <c r="AZ1067" s="81">
        <f>Taula1[[#This Row],[% Jornada segons contracte
(no posar el símbol %) ]]-Taula1[[#This Row],[% Reducció salari per baix rendiment        (no posar el símbol %)]]</f>
        <v>0</v>
      </c>
      <c r="BA1067" s="82">
        <f t="shared" si="260"/>
        <v>0</v>
      </c>
      <c r="BB1067" s="41"/>
      <c r="BC1067" s="131">
        <f>IF(Taula1[[#This Row],[Grup justificat     (fer servir opcions de la llista desplegable)]]=1,AI1067,0)</f>
        <v>0</v>
      </c>
      <c r="BD1067" s="131">
        <f>IF(Taula1[[#This Row],[Grup justificat     (fer servir opcions de la llista desplegable)]]=2,AU1067,0)</f>
        <v>0</v>
      </c>
      <c r="BE1067" s="41"/>
      <c r="BF1067" s="131">
        <f>IF(Taula1[[#This Row],[Espai reservat Administració]]=1,AO1067,0)</f>
        <v>0</v>
      </c>
      <c r="BG1067" s="82">
        <f>IF(Taula1[[#This Row],[Espai reservat Administració]]=2,BA1067,0)</f>
        <v>0</v>
      </c>
      <c r="BH1067" s="41"/>
      <c r="BI1067" s="126">
        <f>IF(Taula1[[#This Row],[Grup justificat     (fer servir opcions de la llista desplegable)]]=1,1,0)</f>
        <v>0</v>
      </c>
      <c r="BJ1067" s="126">
        <f>IF(Taula1[[#This Row],[Espai reservat Administració]]=1,1,0)</f>
        <v>0</v>
      </c>
      <c r="BK1067" s="111"/>
      <c r="BL1067" s="126">
        <f>IF(Taula1[[#This Row],[Grup justificat     (fer servir opcions de la llista desplegable)]]=2,1,0)</f>
        <v>0</v>
      </c>
      <c r="BM1067" s="126">
        <f>IF(Taula1[[#This Row],[Espai reservat Administració]]=2,1,0)</f>
        <v>0</v>
      </c>
      <c r="BN1067" s="73"/>
      <c r="BO1067" s="73"/>
      <c r="BP1067" s="73"/>
      <c r="BQ1067" s="73"/>
      <c r="BR1067" s="73"/>
      <c r="BS1067" s="73"/>
      <c r="BT1067" s="73"/>
      <c r="BU1067" s="73"/>
      <c r="BV1067" s="73"/>
      <c r="BW1067" s="73"/>
      <c r="BX1067" s="73"/>
      <c r="BY1067" s="73"/>
      <c r="BZ1067" s="73"/>
      <c r="CA1067" s="73"/>
      <c r="CB1067" s="73"/>
      <c r="CC1067" s="73"/>
      <c r="CD1067" s="73"/>
      <c r="CE1067" s="73"/>
      <c r="CF1067" s="73"/>
      <c r="CG1067" s="63">
        <f t="shared" si="261"/>
        <v>0</v>
      </c>
      <c r="CH1067" s="63">
        <f t="shared" si="262"/>
        <v>0</v>
      </c>
      <c r="CI1067" s="73"/>
      <c r="CJ1067" s="63">
        <f>IF(Taula1[[#This Row],[Tipus de contracte                                  (fer servir opcions de la llista desplegable)]]="Indefinit",1,0)</f>
        <v>0</v>
      </c>
      <c r="CK1067" s="63">
        <f>IF(Taula1[[#This Row],[Tipus de contracte                                  (fer servir opcions de la llista desplegable)]]="Temporal, igual o superior a 6 mesos",1,0)</f>
        <v>0</v>
      </c>
      <c r="CL1067" s="63">
        <f>IF(Taula1[[#This Row],[Tipus de contracte                                  (fer servir opcions de la llista desplegable)]]="Substitució per IT",1,0)</f>
        <v>0</v>
      </c>
      <c r="CM1067" s="73"/>
      <c r="CN1067" s="63">
        <f>IF(Taula1[[#This Row],[Relació llocs de treball]]&gt;=1,1,0)</f>
        <v>0</v>
      </c>
      <c r="CO1067" s="73"/>
      <c r="CP1067" s="63">
        <f>IF(Taula1[[#This Row],[Identitat de gènere                                                          (fer servir opcions de la llista desplegable)]]="Home",1,0)</f>
        <v>0</v>
      </c>
      <c r="CQ1067" s="63">
        <f>IF(Taula1[[#This Row],[Identitat de gènere                                                          (fer servir opcions de la llista desplegable)]]="Dona",1,0)</f>
        <v>0</v>
      </c>
      <c r="CR1067" s="63">
        <f>IF(Taula1[[#This Row],[Identitat de gènere                                                          (fer servir opcions de la llista desplegable)]]="No binari",1,0)</f>
        <v>0</v>
      </c>
      <c r="CS1067" s="73"/>
      <c r="CT1067" s="63">
        <f t="shared" si="256"/>
        <v>0</v>
      </c>
      <c r="CU1067" s="64">
        <f t="shared" si="263"/>
        <v>0</v>
      </c>
      <c r="CW1067" s="64">
        <f t="shared" si="264"/>
        <v>0</v>
      </c>
      <c r="CX1067" s="64">
        <f t="shared" si="265"/>
        <v>0</v>
      </c>
      <c r="CY1067" s="64">
        <f t="shared" si="266"/>
        <v>0</v>
      </c>
      <c r="CZ1067" s="64">
        <f t="shared" si="267"/>
        <v>0</v>
      </c>
      <c r="DB1067" s="64">
        <f t="shared" si="268"/>
        <v>0</v>
      </c>
      <c r="DC1067" s="64">
        <f t="shared" si="269"/>
        <v>0</v>
      </c>
      <c r="DD1067" s="64">
        <f t="shared" si="270"/>
        <v>0</v>
      </c>
      <c r="DE1067" s="64">
        <f t="shared" si="271"/>
        <v>0</v>
      </c>
    </row>
    <row r="1068" spans="2:109" x14ac:dyDescent="0.3">
      <c r="B1068" s="167"/>
      <c r="C1068" s="186"/>
      <c r="D1068" s="2"/>
      <c r="E1068" s="67"/>
      <c r="F1068" s="5"/>
      <c r="G1068" s="5"/>
      <c r="H1068" s="187"/>
      <c r="I1068" s="111" t="str">
        <f ca="1">IF(Taula1[[#This Row],[Data naixement (format dd/mm/aaaa)]]="","0",DATEDIF(Taula1[[#This Row],[Data naixement (format dd/mm/aaaa)]],TODAY(),"Y"))</f>
        <v>0</v>
      </c>
      <c r="J1068" s="6"/>
      <c r="K1068" s="6"/>
      <c r="L1068" s="6"/>
      <c r="M1068" s="6"/>
      <c r="N1068" s="56"/>
      <c r="O1068" s="56"/>
      <c r="P1068" s="56"/>
      <c r="Q1068" s="6"/>
      <c r="R1068" s="7"/>
      <c r="S1068" s="143">
        <f>Taula1[[#This Row],[Mesos naturals sencers treballats període justificat (01/01/2023 - 31/03/2023)]]</f>
        <v>0</v>
      </c>
      <c r="T1068" s="194">
        <f>Taula1[[#This Row],[Dies treballats període justificat (01/01/2023 - 31/03/2023)              no comptabilitzats com a mes natural sencer]]</f>
        <v>0</v>
      </c>
      <c r="U1068" s="12"/>
      <c r="V1068" s="7"/>
      <c r="W1068" s="188"/>
      <c r="X1068" s="188"/>
      <c r="Y1068" s="188"/>
      <c r="Z1068" s="188"/>
      <c r="AA1068" s="190"/>
      <c r="AB1068" s="143">
        <f>Taula1[[#This Row],[Grup justificat     (fer servir opcions de la llista desplegable)]]</f>
        <v>0</v>
      </c>
      <c r="AC1068" s="182"/>
      <c r="AD1068" s="39"/>
      <c r="AE1068" s="131">
        <f>ROUND((AF1068/100)*756*Taula1[[#This Row],[Mesos naturals sencers treballats període justificat (01/01/2023 - 31/03/2023)]],2)</f>
        <v>0</v>
      </c>
      <c r="AF1068" s="81">
        <f>Taula1[[#This Row],[% Jornada segons contracte
(no posar el símbol %) ]]-Taula1[[#This Row],[% Reducció salari per baix rendiment        (no posar el símbol %)]]</f>
        <v>0</v>
      </c>
      <c r="AG1068" s="131">
        <f>ROUND((AH1068/100)*24.8547945*Taula1[[#This Row],[Dies treballats període justificat (01/01/2023 - 31/03/2023)              no comptabilitzats com a mes natural sencer]],2)</f>
        <v>0</v>
      </c>
      <c r="AH1068" s="79">
        <f>Taula1[[#This Row],[% Jornada segons contracte
(no posar el símbol %) ]]-Taula1[[#This Row],[% Reducció salari per baix rendiment        (no posar el símbol %)]]</f>
        <v>0</v>
      </c>
      <c r="AI1068" s="131">
        <f t="shared" si="257"/>
        <v>0</v>
      </c>
      <c r="AJ1068" s="39"/>
      <c r="AK1068" s="131">
        <f>ROUND((AL1068/100)*756*Taula1[[#This Row],[Espai reservat Administració  (mesos)]],2)</f>
        <v>0</v>
      </c>
      <c r="AL1068" s="81">
        <f>Taula1[[#This Row],[% Jornada segons contracte
(no posar el símbol %) ]]-Taula1[[#This Row],[% Reducció salari per baix rendiment        (no posar el símbol %)]]</f>
        <v>0</v>
      </c>
      <c r="AM1068" s="131">
        <f>ROUND((AN1068/100)*24.8547945*Taula1[[#This Row],[Espai reservat Administració (dies)]],2)</f>
        <v>0</v>
      </c>
      <c r="AN1068" s="79">
        <f>Taula1[[#This Row],[% Jornada segons contracte
(no posar el símbol %) ]]-Taula1[[#This Row],[% Reducció salari per baix rendiment        (no posar el símbol %)]]</f>
        <v>0</v>
      </c>
      <c r="AO1068" s="131">
        <f t="shared" si="258"/>
        <v>0</v>
      </c>
      <c r="AP1068" s="87"/>
      <c r="AQ1068" s="137">
        <f>ROUND((AR1068/100)*693*Taula1[[#This Row],[Mesos naturals sencers treballats període justificat (01/01/2023 - 31/03/2023)]],2)</f>
        <v>0</v>
      </c>
      <c r="AR1068" s="90">
        <f>Taula1[[#This Row],[% Jornada segons contracte
(no posar el símbol %) ]]-Taula1[[#This Row],[% Reducció salari per baix rendiment        (no posar el símbol %)]]</f>
        <v>0</v>
      </c>
      <c r="AS1068" s="137">
        <f>ROUND((AT1068/100)*22.78356164*Taula1[[#This Row],[Dies treballats període justificat (01/01/2023 - 31/03/2023)              no comptabilitzats com a mes natural sencer]],2)</f>
        <v>0</v>
      </c>
      <c r="AT1068" s="90">
        <f>Taula1[[#This Row],[% Jornada segons contracte
(no posar el símbol %) ]]-Taula1[[#This Row],[% Reducció salari per baix rendiment        (no posar el símbol %)]]</f>
        <v>0</v>
      </c>
      <c r="AU1068" s="137">
        <f t="shared" si="259"/>
        <v>0</v>
      </c>
      <c r="AV1068" s="87"/>
      <c r="AW1068" s="136">
        <f>ROUND((AX1068/100)*693*Taula1[[#This Row],[Espai reservat Administració  (mesos)]],2)</f>
        <v>0</v>
      </c>
      <c r="AX1068" s="90">
        <f>Taula1[[#This Row],[% Jornada segons contracte
(no posar el símbol %) ]]-Taula1[[#This Row],[% Reducció salari per baix rendiment        (no posar el símbol %)]]</f>
        <v>0</v>
      </c>
      <c r="AY1068" s="131">
        <f>ROUND((AZ1068/100)*22.78356164*Taula1[[#This Row],[Espai reservat Administració (dies)]],2)</f>
        <v>0</v>
      </c>
      <c r="AZ1068" s="81">
        <f>Taula1[[#This Row],[% Jornada segons contracte
(no posar el símbol %) ]]-Taula1[[#This Row],[% Reducció salari per baix rendiment        (no posar el símbol %)]]</f>
        <v>0</v>
      </c>
      <c r="BA1068" s="82">
        <f t="shared" si="260"/>
        <v>0</v>
      </c>
      <c r="BB1068" s="41"/>
      <c r="BC1068" s="131">
        <f>IF(Taula1[[#This Row],[Grup justificat     (fer servir opcions de la llista desplegable)]]=1,AI1068,0)</f>
        <v>0</v>
      </c>
      <c r="BD1068" s="131">
        <f>IF(Taula1[[#This Row],[Grup justificat     (fer servir opcions de la llista desplegable)]]=2,AU1068,0)</f>
        <v>0</v>
      </c>
      <c r="BE1068" s="41"/>
      <c r="BF1068" s="131">
        <f>IF(Taula1[[#This Row],[Espai reservat Administració]]=1,AO1068,0)</f>
        <v>0</v>
      </c>
      <c r="BG1068" s="82">
        <f>IF(Taula1[[#This Row],[Espai reservat Administració]]=2,BA1068,0)</f>
        <v>0</v>
      </c>
      <c r="BH1068" s="41"/>
      <c r="BI1068" s="126">
        <f>IF(Taula1[[#This Row],[Grup justificat     (fer servir opcions de la llista desplegable)]]=1,1,0)</f>
        <v>0</v>
      </c>
      <c r="BJ1068" s="126">
        <f>IF(Taula1[[#This Row],[Espai reservat Administració]]=1,1,0)</f>
        <v>0</v>
      </c>
      <c r="BK1068" s="111"/>
      <c r="BL1068" s="126">
        <f>IF(Taula1[[#This Row],[Grup justificat     (fer servir opcions de la llista desplegable)]]=2,1,0)</f>
        <v>0</v>
      </c>
      <c r="BM1068" s="126">
        <f>IF(Taula1[[#This Row],[Espai reservat Administració]]=2,1,0)</f>
        <v>0</v>
      </c>
      <c r="BN1068" s="73"/>
      <c r="BO1068" s="73"/>
      <c r="BP1068" s="73"/>
      <c r="BQ1068" s="73"/>
      <c r="BR1068" s="73"/>
      <c r="BS1068" s="73"/>
      <c r="BT1068" s="73"/>
      <c r="BU1068" s="73"/>
      <c r="BV1068" s="73"/>
      <c r="BW1068" s="73"/>
      <c r="BX1068" s="73"/>
      <c r="BY1068" s="73"/>
      <c r="BZ1068" s="73"/>
      <c r="CA1068" s="73"/>
      <c r="CB1068" s="73"/>
      <c r="CC1068" s="73"/>
      <c r="CD1068" s="73"/>
      <c r="CE1068" s="73"/>
      <c r="CF1068" s="73"/>
      <c r="CG1068" s="63">
        <f t="shared" si="261"/>
        <v>0</v>
      </c>
      <c r="CH1068" s="63">
        <f t="shared" si="262"/>
        <v>0</v>
      </c>
      <c r="CI1068" s="73"/>
      <c r="CJ1068" s="63">
        <f>IF(Taula1[[#This Row],[Tipus de contracte                                  (fer servir opcions de la llista desplegable)]]="Indefinit",1,0)</f>
        <v>0</v>
      </c>
      <c r="CK1068" s="63">
        <f>IF(Taula1[[#This Row],[Tipus de contracte                                  (fer servir opcions de la llista desplegable)]]="Temporal, igual o superior a 6 mesos",1,0)</f>
        <v>0</v>
      </c>
      <c r="CL1068" s="63">
        <f>IF(Taula1[[#This Row],[Tipus de contracte                                  (fer servir opcions de la llista desplegable)]]="Substitució per IT",1,0)</f>
        <v>0</v>
      </c>
      <c r="CM1068" s="73"/>
      <c r="CN1068" s="63">
        <f>IF(Taula1[[#This Row],[Relació llocs de treball]]&gt;=1,1,0)</f>
        <v>0</v>
      </c>
      <c r="CO1068" s="73"/>
      <c r="CP1068" s="63">
        <f>IF(Taula1[[#This Row],[Identitat de gènere                                                          (fer servir opcions de la llista desplegable)]]="Home",1,0)</f>
        <v>0</v>
      </c>
      <c r="CQ1068" s="63">
        <f>IF(Taula1[[#This Row],[Identitat de gènere                                                          (fer servir opcions de la llista desplegable)]]="Dona",1,0)</f>
        <v>0</v>
      </c>
      <c r="CR1068" s="63">
        <f>IF(Taula1[[#This Row],[Identitat de gènere                                                          (fer servir opcions de la llista desplegable)]]="No binari",1,0)</f>
        <v>0</v>
      </c>
      <c r="CS1068" s="73"/>
      <c r="CT1068" s="63">
        <f t="shared" si="256"/>
        <v>0</v>
      </c>
      <c r="CU1068" s="64">
        <f t="shared" si="263"/>
        <v>0</v>
      </c>
      <c r="CW1068" s="64">
        <f t="shared" si="264"/>
        <v>0</v>
      </c>
      <c r="CX1068" s="64">
        <f t="shared" si="265"/>
        <v>0</v>
      </c>
      <c r="CY1068" s="64">
        <f t="shared" si="266"/>
        <v>0</v>
      </c>
      <c r="CZ1068" s="64">
        <f t="shared" si="267"/>
        <v>0</v>
      </c>
      <c r="DB1068" s="64">
        <f t="shared" si="268"/>
        <v>0</v>
      </c>
      <c r="DC1068" s="64">
        <f t="shared" si="269"/>
        <v>0</v>
      </c>
      <c r="DD1068" s="64">
        <f t="shared" si="270"/>
        <v>0</v>
      </c>
      <c r="DE1068" s="64">
        <f t="shared" si="271"/>
        <v>0</v>
      </c>
    </row>
    <row r="1069" spans="2:109" x14ac:dyDescent="0.3">
      <c r="B1069" s="167"/>
      <c r="C1069" s="186"/>
      <c r="D1069" s="2"/>
      <c r="E1069" s="67"/>
      <c r="F1069" s="5"/>
      <c r="G1069" s="5"/>
      <c r="H1069" s="187"/>
      <c r="I1069" s="111" t="str">
        <f ca="1">IF(Taula1[[#This Row],[Data naixement (format dd/mm/aaaa)]]="","0",DATEDIF(Taula1[[#This Row],[Data naixement (format dd/mm/aaaa)]],TODAY(),"Y"))</f>
        <v>0</v>
      </c>
      <c r="J1069" s="6"/>
      <c r="K1069" s="6"/>
      <c r="L1069" s="6"/>
      <c r="M1069" s="6"/>
      <c r="N1069" s="56"/>
      <c r="O1069" s="56"/>
      <c r="P1069" s="56"/>
      <c r="Q1069" s="6"/>
      <c r="R1069" s="7"/>
      <c r="S1069" s="143">
        <f>Taula1[[#This Row],[Mesos naturals sencers treballats període justificat (01/01/2023 - 31/03/2023)]]</f>
        <v>0</v>
      </c>
      <c r="T1069" s="194">
        <f>Taula1[[#This Row],[Dies treballats període justificat (01/01/2023 - 31/03/2023)              no comptabilitzats com a mes natural sencer]]</f>
        <v>0</v>
      </c>
      <c r="U1069" s="12"/>
      <c r="V1069" s="7"/>
      <c r="W1069" s="188"/>
      <c r="X1069" s="188"/>
      <c r="Y1069" s="188"/>
      <c r="Z1069" s="188"/>
      <c r="AA1069" s="190"/>
      <c r="AB1069" s="143">
        <f>Taula1[[#This Row],[Grup justificat     (fer servir opcions de la llista desplegable)]]</f>
        <v>0</v>
      </c>
      <c r="AC1069" s="182"/>
      <c r="AD1069" s="39"/>
      <c r="AE1069" s="131">
        <f>ROUND((AF1069/100)*756*Taula1[[#This Row],[Mesos naturals sencers treballats període justificat (01/01/2023 - 31/03/2023)]],2)</f>
        <v>0</v>
      </c>
      <c r="AF1069" s="81">
        <f>Taula1[[#This Row],[% Jornada segons contracte
(no posar el símbol %) ]]-Taula1[[#This Row],[% Reducció salari per baix rendiment        (no posar el símbol %)]]</f>
        <v>0</v>
      </c>
      <c r="AG1069" s="131">
        <f>ROUND((AH1069/100)*24.8547945*Taula1[[#This Row],[Dies treballats període justificat (01/01/2023 - 31/03/2023)              no comptabilitzats com a mes natural sencer]],2)</f>
        <v>0</v>
      </c>
      <c r="AH1069" s="79">
        <f>Taula1[[#This Row],[% Jornada segons contracte
(no posar el símbol %) ]]-Taula1[[#This Row],[% Reducció salari per baix rendiment        (no posar el símbol %)]]</f>
        <v>0</v>
      </c>
      <c r="AI1069" s="131">
        <f t="shared" si="257"/>
        <v>0</v>
      </c>
      <c r="AJ1069" s="39"/>
      <c r="AK1069" s="131">
        <f>ROUND((AL1069/100)*756*Taula1[[#This Row],[Espai reservat Administració  (mesos)]],2)</f>
        <v>0</v>
      </c>
      <c r="AL1069" s="81">
        <f>Taula1[[#This Row],[% Jornada segons contracte
(no posar el símbol %) ]]-Taula1[[#This Row],[% Reducció salari per baix rendiment        (no posar el símbol %)]]</f>
        <v>0</v>
      </c>
      <c r="AM1069" s="131">
        <f>ROUND((AN1069/100)*24.8547945*Taula1[[#This Row],[Espai reservat Administració (dies)]],2)</f>
        <v>0</v>
      </c>
      <c r="AN1069" s="79">
        <f>Taula1[[#This Row],[% Jornada segons contracte
(no posar el símbol %) ]]-Taula1[[#This Row],[% Reducció salari per baix rendiment        (no posar el símbol %)]]</f>
        <v>0</v>
      </c>
      <c r="AO1069" s="131">
        <f t="shared" si="258"/>
        <v>0</v>
      </c>
      <c r="AP1069" s="87"/>
      <c r="AQ1069" s="137">
        <f>ROUND((AR1069/100)*693*Taula1[[#This Row],[Mesos naturals sencers treballats període justificat (01/01/2023 - 31/03/2023)]],2)</f>
        <v>0</v>
      </c>
      <c r="AR1069" s="90">
        <f>Taula1[[#This Row],[% Jornada segons contracte
(no posar el símbol %) ]]-Taula1[[#This Row],[% Reducció salari per baix rendiment        (no posar el símbol %)]]</f>
        <v>0</v>
      </c>
      <c r="AS1069" s="137">
        <f>ROUND((AT1069/100)*22.78356164*Taula1[[#This Row],[Dies treballats període justificat (01/01/2023 - 31/03/2023)              no comptabilitzats com a mes natural sencer]],2)</f>
        <v>0</v>
      </c>
      <c r="AT1069" s="90">
        <f>Taula1[[#This Row],[% Jornada segons contracte
(no posar el símbol %) ]]-Taula1[[#This Row],[% Reducció salari per baix rendiment        (no posar el símbol %)]]</f>
        <v>0</v>
      </c>
      <c r="AU1069" s="137">
        <f t="shared" si="259"/>
        <v>0</v>
      </c>
      <c r="AV1069" s="87"/>
      <c r="AW1069" s="136">
        <f>ROUND((AX1069/100)*693*Taula1[[#This Row],[Espai reservat Administració  (mesos)]],2)</f>
        <v>0</v>
      </c>
      <c r="AX1069" s="90">
        <f>Taula1[[#This Row],[% Jornada segons contracte
(no posar el símbol %) ]]-Taula1[[#This Row],[% Reducció salari per baix rendiment        (no posar el símbol %)]]</f>
        <v>0</v>
      </c>
      <c r="AY1069" s="131">
        <f>ROUND((AZ1069/100)*22.78356164*Taula1[[#This Row],[Espai reservat Administració (dies)]],2)</f>
        <v>0</v>
      </c>
      <c r="AZ1069" s="81">
        <f>Taula1[[#This Row],[% Jornada segons contracte
(no posar el símbol %) ]]-Taula1[[#This Row],[% Reducció salari per baix rendiment        (no posar el símbol %)]]</f>
        <v>0</v>
      </c>
      <c r="BA1069" s="82">
        <f t="shared" si="260"/>
        <v>0</v>
      </c>
      <c r="BB1069" s="41"/>
      <c r="BC1069" s="131">
        <f>IF(Taula1[[#This Row],[Grup justificat     (fer servir opcions de la llista desplegable)]]=1,AI1069,0)</f>
        <v>0</v>
      </c>
      <c r="BD1069" s="131">
        <f>IF(Taula1[[#This Row],[Grup justificat     (fer servir opcions de la llista desplegable)]]=2,AU1069,0)</f>
        <v>0</v>
      </c>
      <c r="BE1069" s="41"/>
      <c r="BF1069" s="131">
        <f>IF(Taula1[[#This Row],[Espai reservat Administració]]=1,AO1069,0)</f>
        <v>0</v>
      </c>
      <c r="BG1069" s="82">
        <f>IF(Taula1[[#This Row],[Espai reservat Administració]]=2,BA1069,0)</f>
        <v>0</v>
      </c>
      <c r="BH1069" s="41"/>
      <c r="BI1069" s="126">
        <f>IF(Taula1[[#This Row],[Grup justificat     (fer servir opcions de la llista desplegable)]]=1,1,0)</f>
        <v>0</v>
      </c>
      <c r="BJ1069" s="126">
        <f>IF(Taula1[[#This Row],[Espai reservat Administració]]=1,1,0)</f>
        <v>0</v>
      </c>
      <c r="BK1069" s="111"/>
      <c r="BL1069" s="126">
        <f>IF(Taula1[[#This Row],[Grup justificat     (fer servir opcions de la llista desplegable)]]=2,1,0)</f>
        <v>0</v>
      </c>
      <c r="BM1069" s="126">
        <f>IF(Taula1[[#This Row],[Espai reservat Administració]]=2,1,0)</f>
        <v>0</v>
      </c>
      <c r="BN1069" s="73"/>
      <c r="BO1069" s="73"/>
      <c r="BP1069" s="73"/>
      <c r="BQ1069" s="73"/>
      <c r="BR1069" s="73"/>
      <c r="BS1069" s="73"/>
      <c r="BT1069" s="73"/>
      <c r="BU1069" s="73"/>
      <c r="BV1069" s="73"/>
      <c r="BW1069" s="73"/>
      <c r="BX1069" s="73"/>
      <c r="BY1069" s="73"/>
      <c r="BZ1069" s="73"/>
      <c r="CA1069" s="73"/>
      <c r="CB1069" s="73"/>
      <c r="CC1069" s="73"/>
      <c r="CD1069" s="73"/>
      <c r="CE1069" s="73"/>
      <c r="CF1069" s="73"/>
      <c r="CG1069" s="63">
        <f t="shared" si="261"/>
        <v>0</v>
      </c>
      <c r="CH1069" s="63">
        <f t="shared" si="262"/>
        <v>0</v>
      </c>
      <c r="CI1069" s="73"/>
      <c r="CJ1069" s="63">
        <f>IF(Taula1[[#This Row],[Tipus de contracte                                  (fer servir opcions de la llista desplegable)]]="Indefinit",1,0)</f>
        <v>0</v>
      </c>
      <c r="CK1069" s="63">
        <f>IF(Taula1[[#This Row],[Tipus de contracte                                  (fer servir opcions de la llista desplegable)]]="Temporal, igual o superior a 6 mesos",1,0)</f>
        <v>0</v>
      </c>
      <c r="CL1069" s="63">
        <f>IF(Taula1[[#This Row],[Tipus de contracte                                  (fer servir opcions de la llista desplegable)]]="Substitució per IT",1,0)</f>
        <v>0</v>
      </c>
      <c r="CM1069" s="73"/>
      <c r="CN1069" s="63">
        <f>IF(Taula1[[#This Row],[Relació llocs de treball]]&gt;=1,1,0)</f>
        <v>0</v>
      </c>
      <c r="CO1069" s="73"/>
      <c r="CP1069" s="63">
        <f>IF(Taula1[[#This Row],[Identitat de gènere                                                          (fer servir opcions de la llista desplegable)]]="Home",1,0)</f>
        <v>0</v>
      </c>
      <c r="CQ1069" s="63">
        <f>IF(Taula1[[#This Row],[Identitat de gènere                                                          (fer servir opcions de la llista desplegable)]]="Dona",1,0)</f>
        <v>0</v>
      </c>
      <c r="CR1069" s="63">
        <f>IF(Taula1[[#This Row],[Identitat de gènere                                                          (fer servir opcions de la llista desplegable)]]="No binari",1,0)</f>
        <v>0</v>
      </c>
      <c r="CS1069" s="73"/>
      <c r="CT1069" s="63">
        <f t="shared" si="256"/>
        <v>0</v>
      </c>
      <c r="CU1069" s="64">
        <f t="shared" si="263"/>
        <v>0</v>
      </c>
      <c r="CW1069" s="64">
        <f t="shared" si="264"/>
        <v>0</v>
      </c>
      <c r="CX1069" s="64">
        <f t="shared" si="265"/>
        <v>0</v>
      </c>
      <c r="CY1069" s="64">
        <f t="shared" si="266"/>
        <v>0</v>
      </c>
      <c r="CZ1069" s="64">
        <f t="shared" si="267"/>
        <v>0</v>
      </c>
      <c r="DB1069" s="64">
        <f t="shared" si="268"/>
        <v>0</v>
      </c>
      <c r="DC1069" s="64">
        <f t="shared" si="269"/>
        <v>0</v>
      </c>
      <c r="DD1069" s="64">
        <f t="shared" si="270"/>
        <v>0</v>
      </c>
      <c r="DE1069" s="64">
        <f t="shared" si="271"/>
        <v>0</v>
      </c>
    </row>
    <row r="1070" spans="2:109" x14ac:dyDescent="0.3">
      <c r="B1070" s="167"/>
      <c r="C1070" s="186"/>
      <c r="D1070" s="2"/>
      <c r="E1070" s="67"/>
      <c r="F1070" s="5"/>
      <c r="G1070" s="5"/>
      <c r="H1070" s="187"/>
      <c r="I1070" s="111" t="str">
        <f ca="1">IF(Taula1[[#This Row],[Data naixement (format dd/mm/aaaa)]]="","0",DATEDIF(Taula1[[#This Row],[Data naixement (format dd/mm/aaaa)]],TODAY(),"Y"))</f>
        <v>0</v>
      </c>
      <c r="J1070" s="6"/>
      <c r="K1070" s="6"/>
      <c r="L1070" s="6"/>
      <c r="M1070" s="6"/>
      <c r="N1070" s="56"/>
      <c r="O1070" s="56"/>
      <c r="P1070" s="56"/>
      <c r="Q1070" s="6"/>
      <c r="R1070" s="7"/>
      <c r="S1070" s="143">
        <f>Taula1[[#This Row],[Mesos naturals sencers treballats període justificat (01/01/2023 - 31/03/2023)]]</f>
        <v>0</v>
      </c>
      <c r="T1070" s="194">
        <f>Taula1[[#This Row],[Dies treballats període justificat (01/01/2023 - 31/03/2023)              no comptabilitzats com a mes natural sencer]]</f>
        <v>0</v>
      </c>
      <c r="U1070" s="12"/>
      <c r="V1070" s="7"/>
      <c r="W1070" s="188"/>
      <c r="X1070" s="188"/>
      <c r="Y1070" s="188"/>
      <c r="Z1070" s="188"/>
      <c r="AA1070" s="190"/>
      <c r="AB1070" s="143">
        <f>Taula1[[#This Row],[Grup justificat     (fer servir opcions de la llista desplegable)]]</f>
        <v>0</v>
      </c>
      <c r="AC1070" s="182"/>
      <c r="AD1070" s="39"/>
      <c r="AE1070" s="131">
        <f>ROUND((AF1070/100)*756*Taula1[[#This Row],[Mesos naturals sencers treballats període justificat (01/01/2023 - 31/03/2023)]],2)</f>
        <v>0</v>
      </c>
      <c r="AF1070" s="81">
        <f>Taula1[[#This Row],[% Jornada segons contracte
(no posar el símbol %) ]]-Taula1[[#This Row],[% Reducció salari per baix rendiment        (no posar el símbol %)]]</f>
        <v>0</v>
      </c>
      <c r="AG1070" s="131">
        <f>ROUND((AH1070/100)*24.8547945*Taula1[[#This Row],[Dies treballats període justificat (01/01/2023 - 31/03/2023)              no comptabilitzats com a mes natural sencer]],2)</f>
        <v>0</v>
      </c>
      <c r="AH1070" s="79">
        <f>Taula1[[#This Row],[% Jornada segons contracte
(no posar el símbol %) ]]-Taula1[[#This Row],[% Reducció salari per baix rendiment        (no posar el símbol %)]]</f>
        <v>0</v>
      </c>
      <c r="AI1070" s="131">
        <f t="shared" si="257"/>
        <v>0</v>
      </c>
      <c r="AJ1070" s="39"/>
      <c r="AK1070" s="131">
        <f>ROUND((AL1070/100)*756*Taula1[[#This Row],[Espai reservat Administració  (mesos)]],2)</f>
        <v>0</v>
      </c>
      <c r="AL1070" s="81">
        <f>Taula1[[#This Row],[% Jornada segons contracte
(no posar el símbol %) ]]-Taula1[[#This Row],[% Reducció salari per baix rendiment        (no posar el símbol %)]]</f>
        <v>0</v>
      </c>
      <c r="AM1070" s="131">
        <f>ROUND((AN1070/100)*24.8547945*Taula1[[#This Row],[Espai reservat Administració (dies)]],2)</f>
        <v>0</v>
      </c>
      <c r="AN1070" s="79">
        <f>Taula1[[#This Row],[% Jornada segons contracte
(no posar el símbol %) ]]-Taula1[[#This Row],[% Reducció salari per baix rendiment        (no posar el símbol %)]]</f>
        <v>0</v>
      </c>
      <c r="AO1070" s="131">
        <f t="shared" si="258"/>
        <v>0</v>
      </c>
      <c r="AP1070" s="87"/>
      <c r="AQ1070" s="137">
        <f>ROUND((AR1070/100)*693*Taula1[[#This Row],[Mesos naturals sencers treballats període justificat (01/01/2023 - 31/03/2023)]],2)</f>
        <v>0</v>
      </c>
      <c r="AR1070" s="90">
        <f>Taula1[[#This Row],[% Jornada segons contracte
(no posar el símbol %) ]]-Taula1[[#This Row],[% Reducció salari per baix rendiment        (no posar el símbol %)]]</f>
        <v>0</v>
      </c>
      <c r="AS1070" s="137">
        <f>ROUND((AT1070/100)*22.78356164*Taula1[[#This Row],[Dies treballats període justificat (01/01/2023 - 31/03/2023)              no comptabilitzats com a mes natural sencer]],2)</f>
        <v>0</v>
      </c>
      <c r="AT1070" s="90">
        <f>Taula1[[#This Row],[% Jornada segons contracte
(no posar el símbol %) ]]-Taula1[[#This Row],[% Reducció salari per baix rendiment        (no posar el símbol %)]]</f>
        <v>0</v>
      </c>
      <c r="AU1070" s="137">
        <f t="shared" si="259"/>
        <v>0</v>
      </c>
      <c r="AV1070" s="87"/>
      <c r="AW1070" s="136">
        <f>ROUND((AX1070/100)*693*Taula1[[#This Row],[Espai reservat Administració  (mesos)]],2)</f>
        <v>0</v>
      </c>
      <c r="AX1070" s="90">
        <f>Taula1[[#This Row],[% Jornada segons contracte
(no posar el símbol %) ]]-Taula1[[#This Row],[% Reducció salari per baix rendiment        (no posar el símbol %)]]</f>
        <v>0</v>
      </c>
      <c r="AY1070" s="131">
        <f>ROUND((AZ1070/100)*22.78356164*Taula1[[#This Row],[Espai reservat Administració (dies)]],2)</f>
        <v>0</v>
      </c>
      <c r="AZ1070" s="81">
        <f>Taula1[[#This Row],[% Jornada segons contracte
(no posar el símbol %) ]]-Taula1[[#This Row],[% Reducció salari per baix rendiment        (no posar el símbol %)]]</f>
        <v>0</v>
      </c>
      <c r="BA1070" s="82">
        <f t="shared" si="260"/>
        <v>0</v>
      </c>
      <c r="BB1070" s="41"/>
      <c r="BC1070" s="131">
        <f>IF(Taula1[[#This Row],[Grup justificat     (fer servir opcions de la llista desplegable)]]=1,AI1070,0)</f>
        <v>0</v>
      </c>
      <c r="BD1070" s="131">
        <f>IF(Taula1[[#This Row],[Grup justificat     (fer servir opcions de la llista desplegable)]]=2,AU1070,0)</f>
        <v>0</v>
      </c>
      <c r="BE1070" s="41"/>
      <c r="BF1070" s="131">
        <f>IF(Taula1[[#This Row],[Espai reservat Administració]]=1,AO1070,0)</f>
        <v>0</v>
      </c>
      <c r="BG1070" s="82">
        <f>IF(Taula1[[#This Row],[Espai reservat Administració]]=2,BA1070,0)</f>
        <v>0</v>
      </c>
      <c r="BH1070" s="41"/>
      <c r="BI1070" s="126">
        <f>IF(Taula1[[#This Row],[Grup justificat     (fer servir opcions de la llista desplegable)]]=1,1,0)</f>
        <v>0</v>
      </c>
      <c r="BJ1070" s="126">
        <f>IF(Taula1[[#This Row],[Espai reservat Administració]]=1,1,0)</f>
        <v>0</v>
      </c>
      <c r="BK1070" s="111"/>
      <c r="BL1070" s="126">
        <f>IF(Taula1[[#This Row],[Grup justificat     (fer servir opcions de la llista desplegable)]]=2,1,0)</f>
        <v>0</v>
      </c>
      <c r="BM1070" s="126">
        <f>IF(Taula1[[#This Row],[Espai reservat Administració]]=2,1,0)</f>
        <v>0</v>
      </c>
      <c r="BN1070" s="73"/>
      <c r="BO1070" s="73"/>
      <c r="BP1070" s="73"/>
      <c r="BQ1070" s="73"/>
      <c r="BR1070" s="73"/>
      <c r="BS1070" s="73"/>
      <c r="BT1070" s="73"/>
      <c r="BU1070" s="73"/>
      <c r="BV1070" s="73"/>
      <c r="BW1070" s="73"/>
      <c r="BX1070" s="73"/>
      <c r="BY1070" s="73"/>
      <c r="BZ1070" s="73"/>
      <c r="CA1070" s="73"/>
      <c r="CB1070" s="73"/>
      <c r="CC1070" s="73"/>
      <c r="CD1070" s="73"/>
      <c r="CE1070" s="73"/>
      <c r="CF1070" s="73"/>
      <c r="CG1070" s="63">
        <f t="shared" si="261"/>
        <v>0</v>
      </c>
      <c r="CH1070" s="63">
        <f t="shared" si="262"/>
        <v>0</v>
      </c>
      <c r="CI1070" s="73"/>
      <c r="CJ1070" s="63">
        <f>IF(Taula1[[#This Row],[Tipus de contracte                                  (fer servir opcions de la llista desplegable)]]="Indefinit",1,0)</f>
        <v>0</v>
      </c>
      <c r="CK1070" s="63">
        <f>IF(Taula1[[#This Row],[Tipus de contracte                                  (fer servir opcions de la llista desplegable)]]="Temporal, igual o superior a 6 mesos",1,0)</f>
        <v>0</v>
      </c>
      <c r="CL1070" s="63">
        <f>IF(Taula1[[#This Row],[Tipus de contracte                                  (fer servir opcions de la llista desplegable)]]="Substitució per IT",1,0)</f>
        <v>0</v>
      </c>
      <c r="CM1070" s="73"/>
      <c r="CN1070" s="63">
        <f>IF(Taula1[[#This Row],[Relació llocs de treball]]&gt;=1,1,0)</f>
        <v>0</v>
      </c>
      <c r="CO1070" s="73"/>
      <c r="CP1070" s="63">
        <f>IF(Taula1[[#This Row],[Identitat de gènere                                                          (fer servir opcions de la llista desplegable)]]="Home",1,0)</f>
        <v>0</v>
      </c>
      <c r="CQ1070" s="63">
        <f>IF(Taula1[[#This Row],[Identitat de gènere                                                          (fer servir opcions de la llista desplegable)]]="Dona",1,0)</f>
        <v>0</v>
      </c>
      <c r="CR1070" s="63">
        <f>IF(Taula1[[#This Row],[Identitat de gènere                                                          (fer servir opcions de la llista desplegable)]]="No binari",1,0)</f>
        <v>0</v>
      </c>
      <c r="CS1070" s="73"/>
      <c r="CT1070" s="63">
        <f t="shared" si="256"/>
        <v>0</v>
      </c>
      <c r="CU1070" s="64">
        <f t="shared" si="263"/>
        <v>0</v>
      </c>
      <c r="CW1070" s="64">
        <f t="shared" si="264"/>
        <v>0</v>
      </c>
      <c r="CX1070" s="64">
        <f t="shared" si="265"/>
        <v>0</v>
      </c>
      <c r="CY1070" s="64">
        <f t="shared" si="266"/>
        <v>0</v>
      </c>
      <c r="CZ1070" s="64">
        <f t="shared" si="267"/>
        <v>0</v>
      </c>
      <c r="DB1070" s="64">
        <f t="shared" si="268"/>
        <v>0</v>
      </c>
      <c r="DC1070" s="64">
        <f t="shared" si="269"/>
        <v>0</v>
      </c>
      <c r="DD1070" s="64">
        <f t="shared" si="270"/>
        <v>0</v>
      </c>
      <c r="DE1070" s="64">
        <f t="shared" si="271"/>
        <v>0</v>
      </c>
    </row>
    <row r="1071" spans="2:109" x14ac:dyDescent="0.3">
      <c r="B1071" s="167"/>
      <c r="C1071" s="186"/>
      <c r="D1071" s="2"/>
      <c r="E1071" s="67"/>
      <c r="F1071" s="5"/>
      <c r="G1071" s="5"/>
      <c r="H1071" s="187"/>
      <c r="I1071" s="111" t="str">
        <f ca="1">IF(Taula1[[#This Row],[Data naixement (format dd/mm/aaaa)]]="","0",DATEDIF(Taula1[[#This Row],[Data naixement (format dd/mm/aaaa)]],TODAY(),"Y"))</f>
        <v>0</v>
      </c>
      <c r="J1071" s="6"/>
      <c r="K1071" s="6"/>
      <c r="L1071" s="6"/>
      <c r="M1071" s="6"/>
      <c r="N1071" s="56"/>
      <c r="O1071" s="56"/>
      <c r="P1071" s="56"/>
      <c r="Q1071" s="6"/>
      <c r="R1071" s="7"/>
      <c r="S1071" s="143">
        <f>Taula1[[#This Row],[Mesos naturals sencers treballats període justificat (01/01/2023 - 31/03/2023)]]</f>
        <v>0</v>
      </c>
      <c r="T1071" s="194">
        <f>Taula1[[#This Row],[Dies treballats període justificat (01/01/2023 - 31/03/2023)              no comptabilitzats com a mes natural sencer]]</f>
        <v>0</v>
      </c>
      <c r="U1071" s="12"/>
      <c r="V1071" s="7"/>
      <c r="W1071" s="188"/>
      <c r="X1071" s="188"/>
      <c r="Y1071" s="188"/>
      <c r="Z1071" s="188"/>
      <c r="AA1071" s="190"/>
      <c r="AB1071" s="143">
        <f>Taula1[[#This Row],[Grup justificat     (fer servir opcions de la llista desplegable)]]</f>
        <v>0</v>
      </c>
      <c r="AC1071" s="182"/>
      <c r="AD1071" s="39"/>
      <c r="AE1071" s="131">
        <f>ROUND((AF1071/100)*756*Taula1[[#This Row],[Mesos naturals sencers treballats període justificat (01/01/2023 - 31/03/2023)]],2)</f>
        <v>0</v>
      </c>
      <c r="AF1071" s="81">
        <f>Taula1[[#This Row],[% Jornada segons contracte
(no posar el símbol %) ]]-Taula1[[#This Row],[% Reducció salari per baix rendiment        (no posar el símbol %)]]</f>
        <v>0</v>
      </c>
      <c r="AG1071" s="131">
        <f>ROUND((AH1071/100)*24.8547945*Taula1[[#This Row],[Dies treballats període justificat (01/01/2023 - 31/03/2023)              no comptabilitzats com a mes natural sencer]],2)</f>
        <v>0</v>
      </c>
      <c r="AH1071" s="79">
        <f>Taula1[[#This Row],[% Jornada segons contracte
(no posar el símbol %) ]]-Taula1[[#This Row],[% Reducció salari per baix rendiment        (no posar el símbol %)]]</f>
        <v>0</v>
      </c>
      <c r="AI1071" s="131">
        <f t="shared" si="257"/>
        <v>0</v>
      </c>
      <c r="AJ1071" s="39"/>
      <c r="AK1071" s="131">
        <f>ROUND((AL1071/100)*756*Taula1[[#This Row],[Espai reservat Administració  (mesos)]],2)</f>
        <v>0</v>
      </c>
      <c r="AL1071" s="81">
        <f>Taula1[[#This Row],[% Jornada segons contracte
(no posar el símbol %) ]]-Taula1[[#This Row],[% Reducció salari per baix rendiment        (no posar el símbol %)]]</f>
        <v>0</v>
      </c>
      <c r="AM1071" s="131">
        <f>ROUND((AN1071/100)*24.8547945*Taula1[[#This Row],[Espai reservat Administració (dies)]],2)</f>
        <v>0</v>
      </c>
      <c r="AN1071" s="79">
        <f>Taula1[[#This Row],[% Jornada segons contracte
(no posar el símbol %) ]]-Taula1[[#This Row],[% Reducció salari per baix rendiment        (no posar el símbol %)]]</f>
        <v>0</v>
      </c>
      <c r="AO1071" s="131">
        <f t="shared" si="258"/>
        <v>0</v>
      </c>
      <c r="AP1071" s="87"/>
      <c r="AQ1071" s="137">
        <f>ROUND((AR1071/100)*693*Taula1[[#This Row],[Mesos naturals sencers treballats període justificat (01/01/2023 - 31/03/2023)]],2)</f>
        <v>0</v>
      </c>
      <c r="AR1071" s="90">
        <f>Taula1[[#This Row],[% Jornada segons contracte
(no posar el símbol %) ]]-Taula1[[#This Row],[% Reducció salari per baix rendiment        (no posar el símbol %)]]</f>
        <v>0</v>
      </c>
      <c r="AS1071" s="137">
        <f>ROUND((AT1071/100)*22.78356164*Taula1[[#This Row],[Dies treballats període justificat (01/01/2023 - 31/03/2023)              no comptabilitzats com a mes natural sencer]],2)</f>
        <v>0</v>
      </c>
      <c r="AT1071" s="90">
        <f>Taula1[[#This Row],[% Jornada segons contracte
(no posar el símbol %) ]]-Taula1[[#This Row],[% Reducció salari per baix rendiment        (no posar el símbol %)]]</f>
        <v>0</v>
      </c>
      <c r="AU1071" s="137">
        <f t="shared" si="259"/>
        <v>0</v>
      </c>
      <c r="AV1071" s="87"/>
      <c r="AW1071" s="136">
        <f>ROUND((AX1071/100)*693*Taula1[[#This Row],[Espai reservat Administració  (mesos)]],2)</f>
        <v>0</v>
      </c>
      <c r="AX1071" s="90">
        <f>Taula1[[#This Row],[% Jornada segons contracte
(no posar el símbol %) ]]-Taula1[[#This Row],[% Reducció salari per baix rendiment        (no posar el símbol %)]]</f>
        <v>0</v>
      </c>
      <c r="AY1071" s="131">
        <f>ROUND((AZ1071/100)*22.78356164*Taula1[[#This Row],[Espai reservat Administració (dies)]],2)</f>
        <v>0</v>
      </c>
      <c r="AZ1071" s="81">
        <f>Taula1[[#This Row],[% Jornada segons contracte
(no posar el símbol %) ]]-Taula1[[#This Row],[% Reducció salari per baix rendiment        (no posar el símbol %)]]</f>
        <v>0</v>
      </c>
      <c r="BA1071" s="82">
        <f t="shared" si="260"/>
        <v>0</v>
      </c>
      <c r="BB1071" s="41"/>
      <c r="BC1071" s="131">
        <f>IF(Taula1[[#This Row],[Grup justificat     (fer servir opcions de la llista desplegable)]]=1,AI1071,0)</f>
        <v>0</v>
      </c>
      <c r="BD1071" s="131">
        <f>IF(Taula1[[#This Row],[Grup justificat     (fer servir opcions de la llista desplegable)]]=2,AU1071,0)</f>
        <v>0</v>
      </c>
      <c r="BE1071" s="41"/>
      <c r="BF1071" s="131">
        <f>IF(Taula1[[#This Row],[Espai reservat Administració]]=1,AO1071,0)</f>
        <v>0</v>
      </c>
      <c r="BG1071" s="82">
        <f>IF(Taula1[[#This Row],[Espai reservat Administració]]=2,BA1071,0)</f>
        <v>0</v>
      </c>
      <c r="BH1071" s="41"/>
      <c r="BI1071" s="126">
        <f>IF(Taula1[[#This Row],[Grup justificat     (fer servir opcions de la llista desplegable)]]=1,1,0)</f>
        <v>0</v>
      </c>
      <c r="BJ1071" s="126">
        <f>IF(Taula1[[#This Row],[Espai reservat Administració]]=1,1,0)</f>
        <v>0</v>
      </c>
      <c r="BK1071" s="111"/>
      <c r="BL1071" s="126">
        <f>IF(Taula1[[#This Row],[Grup justificat     (fer servir opcions de la llista desplegable)]]=2,1,0)</f>
        <v>0</v>
      </c>
      <c r="BM1071" s="126">
        <f>IF(Taula1[[#This Row],[Espai reservat Administració]]=2,1,0)</f>
        <v>0</v>
      </c>
      <c r="BN1071" s="73"/>
      <c r="BO1071" s="73"/>
      <c r="BP1071" s="73"/>
      <c r="BQ1071" s="73"/>
      <c r="BR1071" s="73"/>
      <c r="BS1071" s="73"/>
      <c r="BT1071" s="73"/>
      <c r="BU1071" s="73"/>
      <c r="BV1071" s="73"/>
      <c r="BW1071" s="73"/>
      <c r="BX1071" s="73"/>
      <c r="BY1071" s="73"/>
      <c r="BZ1071" s="73"/>
      <c r="CA1071" s="73"/>
      <c r="CB1071" s="73"/>
      <c r="CC1071" s="73"/>
      <c r="CD1071" s="73"/>
      <c r="CE1071" s="73"/>
      <c r="CF1071" s="73"/>
      <c r="CG1071" s="63">
        <f t="shared" si="261"/>
        <v>0</v>
      </c>
      <c r="CH1071" s="63">
        <f t="shared" si="262"/>
        <v>0</v>
      </c>
      <c r="CI1071" s="73"/>
      <c r="CJ1071" s="63">
        <f>IF(Taula1[[#This Row],[Tipus de contracte                                  (fer servir opcions de la llista desplegable)]]="Indefinit",1,0)</f>
        <v>0</v>
      </c>
      <c r="CK1071" s="63">
        <f>IF(Taula1[[#This Row],[Tipus de contracte                                  (fer servir opcions de la llista desplegable)]]="Temporal, igual o superior a 6 mesos",1,0)</f>
        <v>0</v>
      </c>
      <c r="CL1071" s="63">
        <f>IF(Taula1[[#This Row],[Tipus de contracte                                  (fer servir opcions de la llista desplegable)]]="Substitució per IT",1,0)</f>
        <v>0</v>
      </c>
      <c r="CM1071" s="73"/>
      <c r="CN1071" s="63">
        <f>IF(Taula1[[#This Row],[Relació llocs de treball]]&gt;=1,1,0)</f>
        <v>0</v>
      </c>
      <c r="CO1071" s="73"/>
      <c r="CP1071" s="63">
        <f>IF(Taula1[[#This Row],[Identitat de gènere                                                          (fer servir opcions de la llista desplegable)]]="Home",1,0)</f>
        <v>0</v>
      </c>
      <c r="CQ1071" s="63">
        <f>IF(Taula1[[#This Row],[Identitat de gènere                                                          (fer servir opcions de la llista desplegable)]]="Dona",1,0)</f>
        <v>0</v>
      </c>
      <c r="CR1071" s="63">
        <f>IF(Taula1[[#This Row],[Identitat de gènere                                                          (fer servir opcions de la llista desplegable)]]="No binari",1,0)</f>
        <v>0</v>
      </c>
      <c r="CS1071" s="73"/>
      <c r="CT1071" s="63">
        <f t="shared" si="256"/>
        <v>0</v>
      </c>
      <c r="CU1071" s="64">
        <f t="shared" si="263"/>
        <v>0</v>
      </c>
      <c r="CW1071" s="64">
        <f t="shared" si="264"/>
        <v>0</v>
      </c>
      <c r="CX1071" s="64">
        <f t="shared" si="265"/>
        <v>0</v>
      </c>
      <c r="CY1071" s="64">
        <f t="shared" si="266"/>
        <v>0</v>
      </c>
      <c r="CZ1071" s="64">
        <f t="shared" si="267"/>
        <v>0</v>
      </c>
      <c r="DB1071" s="64">
        <f t="shared" si="268"/>
        <v>0</v>
      </c>
      <c r="DC1071" s="64">
        <f t="shared" si="269"/>
        <v>0</v>
      </c>
      <c r="DD1071" s="64">
        <f t="shared" si="270"/>
        <v>0</v>
      </c>
      <c r="DE1071" s="64">
        <f t="shared" si="271"/>
        <v>0</v>
      </c>
    </row>
    <row r="1072" spans="2:109" x14ac:dyDescent="0.3">
      <c r="B1072" s="167"/>
      <c r="C1072" s="186"/>
      <c r="D1072" s="2"/>
      <c r="E1072" s="67"/>
      <c r="F1072" s="5"/>
      <c r="G1072" s="5"/>
      <c r="H1072" s="187"/>
      <c r="I1072" s="111" t="str">
        <f ca="1">IF(Taula1[[#This Row],[Data naixement (format dd/mm/aaaa)]]="","0",DATEDIF(Taula1[[#This Row],[Data naixement (format dd/mm/aaaa)]],TODAY(),"Y"))</f>
        <v>0</v>
      </c>
      <c r="J1072" s="6"/>
      <c r="K1072" s="6"/>
      <c r="L1072" s="6"/>
      <c r="M1072" s="6"/>
      <c r="N1072" s="56"/>
      <c r="O1072" s="56"/>
      <c r="P1072" s="56"/>
      <c r="Q1072" s="6"/>
      <c r="R1072" s="7"/>
      <c r="S1072" s="143">
        <f>Taula1[[#This Row],[Mesos naturals sencers treballats període justificat (01/01/2023 - 31/03/2023)]]</f>
        <v>0</v>
      </c>
      <c r="T1072" s="194">
        <f>Taula1[[#This Row],[Dies treballats període justificat (01/01/2023 - 31/03/2023)              no comptabilitzats com a mes natural sencer]]</f>
        <v>0</v>
      </c>
      <c r="U1072" s="12"/>
      <c r="V1072" s="7"/>
      <c r="W1072" s="188"/>
      <c r="X1072" s="188"/>
      <c r="Y1072" s="188"/>
      <c r="Z1072" s="188"/>
      <c r="AA1072" s="190"/>
      <c r="AB1072" s="143">
        <f>Taula1[[#This Row],[Grup justificat     (fer servir opcions de la llista desplegable)]]</f>
        <v>0</v>
      </c>
      <c r="AC1072" s="182"/>
      <c r="AD1072" s="39"/>
      <c r="AE1072" s="131">
        <f>ROUND((AF1072/100)*756*Taula1[[#This Row],[Mesos naturals sencers treballats període justificat (01/01/2023 - 31/03/2023)]],2)</f>
        <v>0</v>
      </c>
      <c r="AF1072" s="81">
        <f>Taula1[[#This Row],[% Jornada segons contracte
(no posar el símbol %) ]]-Taula1[[#This Row],[% Reducció salari per baix rendiment        (no posar el símbol %)]]</f>
        <v>0</v>
      </c>
      <c r="AG1072" s="131">
        <f>ROUND((AH1072/100)*24.8547945*Taula1[[#This Row],[Dies treballats període justificat (01/01/2023 - 31/03/2023)              no comptabilitzats com a mes natural sencer]],2)</f>
        <v>0</v>
      </c>
      <c r="AH1072" s="79">
        <f>Taula1[[#This Row],[% Jornada segons contracte
(no posar el símbol %) ]]-Taula1[[#This Row],[% Reducció salari per baix rendiment        (no posar el símbol %)]]</f>
        <v>0</v>
      </c>
      <c r="AI1072" s="131">
        <f t="shared" si="257"/>
        <v>0</v>
      </c>
      <c r="AJ1072" s="39"/>
      <c r="AK1072" s="131">
        <f>ROUND((AL1072/100)*756*Taula1[[#This Row],[Espai reservat Administració  (mesos)]],2)</f>
        <v>0</v>
      </c>
      <c r="AL1072" s="81">
        <f>Taula1[[#This Row],[% Jornada segons contracte
(no posar el símbol %) ]]-Taula1[[#This Row],[% Reducció salari per baix rendiment        (no posar el símbol %)]]</f>
        <v>0</v>
      </c>
      <c r="AM1072" s="131">
        <f>ROUND((AN1072/100)*24.8547945*Taula1[[#This Row],[Espai reservat Administració (dies)]],2)</f>
        <v>0</v>
      </c>
      <c r="AN1072" s="79">
        <f>Taula1[[#This Row],[% Jornada segons contracte
(no posar el símbol %) ]]-Taula1[[#This Row],[% Reducció salari per baix rendiment        (no posar el símbol %)]]</f>
        <v>0</v>
      </c>
      <c r="AO1072" s="131">
        <f t="shared" si="258"/>
        <v>0</v>
      </c>
      <c r="AP1072" s="87"/>
      <c r="AQ1072" s="137">
        <f>ROUND((AR1072/100)*693*Taula1[[#This Row],[Mesos naturals sencers treballats període justificat (01/01/2023 - 31/03/2023)]],2)</f>
        <v>0</v>
      </c>
      <c r="AR1072" s="90">
        <f>Taula1[[#This Row],[% Jornada segons contracte
(no posar el símbol %) ]]-Taula1[[#This Row],[% Reducció salari per baix rendiment        (no posar el símbol %)]]</f>
        <v>0</v>
      </c>
      <c r="AS1072" s="137">
        <f>ROUND((AT1072/100)*22.78356164*Taula1[[#This Row],[Dies treballats període justificat (01/01/2023 - 31/03/2023)              no comptabilitzats com a mes natural sencer]],2)</f>
        <v>0</v>
      </c>
      <c r="AT1072" s="90">
        <f>Taula1[[#This Row],[% Jornada segons contracte
(no posar el símbol %) ]]-Taula1[[#This Row],[% Reducció salari per baix rendiment        (no posar el símbol %)]]</f>
        <v>0</v>
      </c>
      <c r="AU1072" s="137">
        <f t="shared" si="259"/>
        <v>0</v>
      </c>
      <c r="AV1072" s="87"/>
      <c r="AW1072" s="136">
        <f>ROUND((AX1072/100)*693*Taula1[[#This Row],[Espai reservat Administració  (mesos)]],2)</f>
        <v>0</v>
      </c>
      <c r="AX1072" s="90">
        <f>Taula1[[#This Row],[% Jornada segons contracte
(no posar el símbol %) ]]-Taula1[[#This Row],[% Reducció salari per baix rendiment        (no posar el símbol %)]]</f>
        <v>0</v>
      </c>
      <c r="AY1072" s="131">
        <f>ROUND((AZ1072/100)*22.78356164*Taula1[[#This Row],[Espai reservat Administració (dies)]],2)</f>
        <v>0</v>
      </c>
      <c r="AZ1072" s="81">
        <f>Taula1[[#This Row],[% Jornada segons contracte
(no posar el símbol %) ]]-Taula1[[#This Row],[% Reducció salari per baix rendiment        (no posar el símbol %)]]</f>
        <v>0</v>
      </c>
      <c r="BA1072" s="82">
        <f t="shared" si="260"/>
        <v>0</v>
      </c>
      <c r="BB1072" s="41"/>
      <c r="BC1072" s="131">
        <f>IF(Taula1[[#This Row],[Grup justificat     (fer servir opcions de la llista desplegable)]]=1,AI1072,0)</f>
        <v>0</v>
      </c>
      <c r="BD1072" s="131">
        <f>IF(Taula1[[#This Row],[Grup justificat     (fer servir opcions de la llista desplegable)]]=2,AU1072,0)</f>
        <v>0</v>
      </c>
      <c r="BE1072" s="41"/>
      <c r="BF1072" s="131">
        <f>IF(Taula1[[#This Row],[Espai reservat Administració]]=1,AO1072,0)</f>
        <v>0</v>
      </c>
      <c r="BG1072" s="82">
        <f>IF(Taula1[[#This Row],[Espai reservat Administració]]=2,BA1072,0)</f>
        <v>0</v>
      </c>
      <c r="BH1072" s="41"/>
      <c r="BI1072" s="126">
        <f>IF(Taula1[[#This Row],[Grup justificat     (fer servir opcions de la llista desplegable)]]=1,1,0)</f>
        <v>0</v>
      </c>
      <c r="BJ1072" s="126">
        <f>IF(Taula1[[#This Row],[Espai reservat Administració]]=1,1,0)</f>
        <v>0</v>
      </c>
      <c r="BK1072" s="111"/>
      <c r="BL1072" s="126">
        <f>IF(Taula1[[#This Row],[Grup justificat     (fer servir opcions de la llista desplegable)]]=2,1,0)</f>
        <v>0</v>
      </c>
      <c r="BM1072" s="126">
        <f>IF(Taula1[[#This Row],[Espai reservat Administració]]=2,1,0)</f>
        <v>0</v>
      </c>
      <c r="BN1072" s="73"/>
      <c r="BO1072" s="73"/>
      <c r="BP1072" s="73"/>
      <c r="BQ1072" s="73"/>
      <c r="BR1072" s="73"/>
      <c r="BS1072" s="73"/>
      <c r="BT1072" s="73"/>
      <c r="BU1072" s="73"/>
      <c r="BV1072" s="73"/>
      <c r="BW1072" s="73"/>
      <c r="BX1072" s="73"/>
      <c r="BY1072" s="73"/>
      <c r="BZ1072" s="73"/>
      <c r="CA1072" s="73"/>
      <c r="CB1072" s="73"/>
      <c r="CC1072" s="73"/>
      <c r="CD1072" s="73"/>
      <c r="CE1072" s="73"/>
      <c r="CF1072" s="73"/>
      <c r="CG1072" s="63">
        <f t="shared" si="261"/>
        <v>0</v>
      </c>
      <c r="CH1072" s="63">
        <f t="shared" si="262"/>
        <v>0</v>
      </c>
      <c r="CI1072" s="73"/>
      <c r="CJ1072" s="63">
        <f>IF(Taula1[[#This Row],[Tipus de contracte                                  (fer servir opcions de la llista desplegable)]]="Indefinit",1,0)</f>
        <v>0</v>
      </c>
      <c r="CK1072" s="63">
        <f>IF(Taula1[[#This Row],[Tipus de contracte                                  (fer servir opcions de la llista desplegable)]]="Temporal, igual o superior a 6 mesos",1,0)</f>
        <v>0</v>
      </c>
      <c r="CL1072" s="63">
        <f>IF(Taula1[[#This Row],[Tipus de contracte                                  (fer servir opcions de la llista desplegable)]]="Substitució per IT",1,0)</f>
        <v>0</v>
      </c>
      <c r="CM1072" s="73"/>
      <c r="CN1072" s="63">
        <f>IF(Taula1[[#This Row],[Relació llocs de treball]]&gt;=1,1,0)</f>
        <v>0</v>
      </c>
      <c r="CO1072" s="73"/>
      <c r="CP1072" s="63">
        <f>IF(Taula1[[#This Row],[Identitat de gènere                                                          (fer servir opcions de la llista desplegable)]]="Home",1,0)</f>
        <v>0</v>
      </c>
      <c r="CQ1072" s="63">
        <f>IF(Taula1[[#This Row],[Identitat de gènere                                                          (fer servir opcions de la llista desplegable)]]="Dona",1,0)</f>
        <v>0</v>
      </c>
      <c r="CR1072" s="63">
        <f>IF(Taula1[[#This Row],[Identitat de gènere                                                          (fer servir opcions de la llista desplegable)]]="No binari",1,0)</f>
        <v>0</v>
      </c>
      <c r="CS1072" s="73"/>
      <c r="CT1072" s="63">
        <f t="shared" si="256"/>
        <v>0</v>
      </c>
      <c r="CU1072" s="64">
        <f t="shared" si="263"/>
        <v>0</v>
      </c>
      <c r="CW1072" s="64">
        <f t="shared" si="264"/>
        <v>0</v>
      </c>
      <c r="CX1072" s="64">
        <f t="shared" si="265"/>
        <v>0</v>
      </c>
      <c r="CY1072" s="64">
        <f t="shared" si="266"/>
        <v>0</v>
      </c>
      <c r="CZ1072" s="64">
        <f t="shared" si="267"/>
        <v>0</v>
      </c>
      <c r="DB1072" s="64">
        <f t="shared" si="268"/>
        <v>0</v>
      </c>
      <c r="DC1072" s="64">
        <f t="shared" si="269"/>
        <v>0</v>
      </c>
      <c r="DD1072" s="64">
        <f t="shared" si="270"/>
        <v>0</v>
      </c>
      <c r="DE1072" s="64">
        <f t="shared" si="271"/>
        <v>0</v>
      </c>
    </row>
    <row r="1073" spans="2:109" x14ac:dyDescent="0.3">
      <c r="B1073" s="167"/>
      <c r="C1073" s="186"/>
      <c r="D1073" s="2"/>
      <c r="E1073" s="67"/>
      <c r="F1073" s="5"/>
      <c r="G1073" s="5"/>
      <c r="H1073" s="187"/>
      <c r="I1073" s="111" t="str">
        <f ca="1">IF(Taula1[[#This Row],[Data naixement (format dd/mm/aaaa)]]="","0",DATEDIF(Taula1[[#This Row],[Data naixement (format dd/mm/aaaa)]],TODAY(),"Y"))</f>
        <v>0</v>
      </c>
      <c r="J1073" s="6"/>
      <c r="K1073" s="6"/>
      <c r="L1073" s="6"/>
      <c r="M1073" s="6"/>
      <c r="N1073" s="56"/>
      <c r="O1073" s="56"/>
      <c r="P1073" s="56"/>
      <c r="Q1073" s="6"/>
      <c r="R1073" s="7"/>
      <c r="S1073" s="143">
        <f>Taula1[[#This Row],[Mesos naturals sencers treballats període justificat (01/01/2023 - 31/03/2023)]]</f>
        <v>0</v>
      </c>
      <c r="T1073" s="194">
        <f>Taula1[[#This Row],[Dies treballats període justificat (01/01/2023 - 31/03/2023)              no comptabilitzats com a mes natural sencer]]</f>
        <v>0</v>
      </c>
      <c r="U1073" s="12"/>
      <c r="V1073" s="7"/>
      <c r="W1073" s="188"/>
      <c r="X1073" s="188"/>
      <c r="Y1073" s="188"/>
      <c r="Z1073" s="188"/>
      <c r="AA1073" s="190"/>
      <c r="AB1073" s="143">
        <f>Taula1[[#This Row],[Grup justificat     (fer servir opcions de la llista desplegable)]]</f>
        <v>0</v>
      </c>
      <c r="AC1073" s="182"/>
      <c r="AD1073" s="39"/>
      <c r="AE1073" s="131">
        <f>ROUND((AF1073/100)*756*Taula1[[#This Row],[Mesos naturals sencers treballats període justificat (01/01/2023 - 31/03/2023)]],2)</f>
        <v>0</v>
      </c>
      <c r="AF1073" s="81">
        <f>Taula1[[#This Row],[% Jornada segons contracte
(no posar el símbol %) ]]-Taula1[[#This Row],[% Reducció salari per baix rendiment        (no posar el símbol %)]]</f>
        <v>0</v>
      </c>
      <c r="AG1073" s="131">
        <f>ROUND((AH1073/100)*24.8547945*Taula1[[#This Row],[Dies treballats període justificat (01/01/2023 - 31/03/2023)              no comptabilitzats com a mes natural sencer]],2)</f>
        <v>0</v>
      </c>
      <c r="AH1073" s="79">
        <f>Taula1[[#This Row],[% Jornada segons contracte
(no posar el símbol %) ]]-Taula1[[#This Row],[% Reducció salari per baix rendiment        (no posar el símbol %)]]</f>
        <v>0</v>
      </c>
      <c r="AI1073" s="131">
        <f t="shared" si="257"/>
        <v>0</v>
      </c>
      <c r="AJ1073" s="39"/>
      <c r="AK1073" s="131">
        <f>ROUND((AL1073/100)*756*Taula1[[#This Row],[Espai reservat Administració  (mesos)]],2)</f>
        <v>0</v>
      </c>
      <c r="AL1073" s="81">
        <f>Taula1[[#This Row],[% Jornada segons contracte
(no posar el símbol %) ]]-Taula1[[#This Row],[% Reducció salari per baix rendiment        (no posar el símbol %)]]</f>
        <v>0</v>
      </c>
      <c r="AM1073" s="131">
        <f>ROUND((AN1073/100)*24.8547945*Taula1[[#This Row],[Espai reservat Administració (dies)]],2)</f>
        <v>0</v>
      </c>
      <c r="AN1073" s="79">
        <f>Taula1[[#This Row],[% Jornada segons contracte
(no posar el símbol %) ]]-Taula1[[#This Row],[% Reducció salari per baix rendiment        (no posar el símbol %)]]</f>
        <v>0</v>
      </c>
      <c r="AO1073" s="131">
        <f t="shared" si="258"/>
        <v>0</v>
      </c>
      <c r="AP1073" s="87"/>
      <c r="AQ1073" s="137">
        <f>ROUND((AR1073/100)*693*Taula1[[#This Row],[Mesos naturals sencers treballats període justificat (01/01/2023 - 31/03/2023)]],2)</f>
        <v>0</v>
      </c>
      <c r="AR1073" s="90">
        <f>Taula1[[#This Row],[% Jornada segons contracte
(no posar el símbol %) ]]-Taula1[[#This Row],[% Reducció salari per baix rendiment        (no posar el símbol %)]]</f>
        <v>0</v>
      </c>
      <c r="AS1073" s="137">
        <f>ROUND((AT1073/100)*22.78356164*Taula1[[#This Row],[Dies treballats període justificat (01/01/2023 - 31/03/2023)              no comptabilitzats com a mes natural sencer]],2)</f>
        <v>0</v>
      </c>
      <c r="AT1073" s="90">
        <f>Taula1[[#This Row],[% Jornada segons contracte
(no posar el símbol %) ]]-Taula1[[#This Row],[% Reducció salari per baix rendiment        (no posar el símbol %)]]</f>
        <v>0</v>
      </c>
      <c r="AU1073" s="137">
        <f t="shared" si="259"/>
        <v>0</v>
      </c>
      <c r="AV1073" s="87"/>
      <c r="AW1073" s="136">
        <f>ROUND((AX1073/100)*693*Taula1[[#This Row],[Espai reservat Administració  (mesos)]],2)</f>
        <v>0</v>
      </c>
      <c r="AX1073" s="90">
        <f>Taula1[[#This Row],[% Jornada segons contracte
(no posar el símbol %) ]]-Taula1[[#This Row],[% Reducció salari per baix rendiment        (no posar el símbol %)]]</f>
        <v>0</v>
      </c>
      <c r="AY1073" s="131">
        <f>ROUND((AZ1073/100)*22.78356164*Taula1[[#This Row],[Espai reservat Administració (dies)]],2)</f>
        <v>0</v>
      </c>
      <c r="AZ1073" s="81">
        <f>Taula1[[#This Row],[% Jornada segons contracte
(no posar el símbol %) ]]-Taula1[[#This Row],[% Reducció salari per baix rendiment        (no posar el símbol %)]]</f>
        <v>0</v>
      </c>
      <c r="BA1073" s="82">
        <f t="shared" si="260"/>
        <v>0</v>
      </c>
      <c r="BB1073" s="41"/>
      <c r="BC1073" s="131">
        <f>IF(Taula1[[#This Row],[Grup justificat     (fer servir opcions de la llista desplegable)]]=1,AI1073,0)</f>
        <v>0</v>
      </c>
      <c r="BD1073" s="131">
        <f>IF(Taula1[[#This Row],[Grup justificat     (fer servir opcions de la llista desplegable)]]=2,AU1073,0)</f>
        <v>0</v>
      </c>
      <c r="BE1073" s="41"/>
      <c r="BF1073" s="131">
        <f>IF(Taula1[[#This Row],[Espai reservat Administració]]=1,AO1073,0)</f>
        <v>0</v>
      </c>
      <c r="BG1073" s="82">
        <f>IF(Taula1[[#This Row],[Espai reservat Administració]]=2,BA1073,0)</f>
        <v>0</v>
      </c>
      <c r="BH1073" s="41"/>
      <c r="BI1073" s="126">
        <f>IF(Taula1[[#This Row],[Grup justificat     (fer servir opcions de la llista desplegable)]]=1,1,0)</f>
        <v>0</v>
      </c>
      <c r="BJ1073" s="126">
        <f>IF(Taula1[[#This Row],[Espai reservat Administració]]=1,1,0)</f>
        <v>0</v>
      </c>
      <c r="BK1073" s="111"/>
      <c r="BL1073" s="126">
        <f>IF(Taula1[[#This Row],[Grup justificat     (fer servir opcions de la llista desplegable)]]=2,1,0)</f>
        <v>0</v>
      </c>
      <c r="BM1073" s="126">
        <f>IF(Taula1[[#This Row],[Espai reservat Administració]]=2,1,0)</f>
        <v>0</v>
      </c>
      <c r="BN1073" s="73"/>
      <c r="BO1073" s="73"/>
      <c r="BP1073" s="73"/>
      <c r="BQ1073" s="73"/>
      <c r="BR1073" s="73"/>
      <c r="BS1073" s="73"/>
      <c r="BT1073" s="73"/>
      <c r="BU1073" s="73"/>
      <c r="BV1073" s="73"/>
      <c r="BW1073" s="73"/>
      <c r="BX1073" s="73"/>
      <c r="BY1073" s="73"/>
      <c r="BZ1073" s="73"/>
      <c r="CA1073" s="73"/>
      <c r="CB1073" s="73"/>
      <c r="CC1073" s="73"/>
      <c r="CD1073" s="73"/>
      <c r="CE1073" s="73"/>
      <c r="CF1073" s="73"/>
      <c r="CG1073" s="63">
        <f t="shared" si="261"/>
        <v>0</v>
      </c>
      <c r="CH1073" s="63">
        <f t="shared" si="262"/>
        <v>0</v>
      </c>
      <c r="CI1073" s="73"/>
      <c r="CJ1073" s="63">
        <f>IF(Taula1[[#This Row],[Tipus de contracte                                  (fer servir opcions de la llista desplegable)]]="Indefinit",1,0)</f>
        <v>0</v>
      </c>
      <c r="CK1073" s="63">
        <f>IF(Taula1[[#This Row],[Tipus de contracte                                  (fer servir opcions de la llista desplegable)]]="Temporal, igual o superior a 6 mesos",1,0)</f>
        <v>0</v>
      </c>
      <c r="CL1073" s="63">
        <f>IF(Taula1[[#This Row],[Tipus de contracte                                  (fer servir opcions de la llista desplegable)]]="Substitució per IT",1,0)</f>
        <v>0</v>
      </c>
      <c r="CM1073" s="73"/>
      <c r="CN1073" s="63">
        <f>IF(Taula1[[#This Row],[Relació llocs de treball]]&gt;=1,1,0)</f>
        <v>0</v>
      </c>
      <c r="CO1073" s="73"/>
      <c r="CP1073" s="63">
        <f>IF(Taula1[[#This Row],[Identitat de gènere                                                          (fer servir opcions de la llista desplegable)]]="Home",1,0)</f>
        <v>0</v>
      </c>
      <c r="CQ1073" s="63">
        <f>IF(Taula1[[#This Row],[Identitat de gènere                                                          (fer servir opcions de la llista desplegable)]]="Dona",1,0)</f>
        <v>0</v>
      </c>
      <c r="CR1073" s="63">
        <f>IF(Taula1[[#This Row],[Identitat de gènere                                                          (fer servir opcions de la llista desplegable)]]="No binari",1,0)</f>
        <v>0</v>
      </c>
      <c r="CS1073" s="73"/>
      <c r="CT1073" s="63">
        <f t="shared" si="256"/>
        <v>0</v>
      </c>
      <c r="CU1073" s="64">
        <f t="shared" si="263"/>
        <v>0</v>
      </c>
      <c r="CW1073" s="64">
        <f t="shared" si="264"/>
        <v>0</v>
      </c>
      <c r="CX1073" s="64">
        <f t="shared" si="265"/>
        <v>0</v>
      </c>
      <c r="CY1073" s="64">
        <f t="shared" si="266"/>
        <v>0</v>
      </c>
      <c r="CZ1073" s="64">
        <f t="shared" si="267"/>
        <v>0</v>
      </c>
      <c r="DB1073" s="64">
        <f t="shared" si="268"/>
        <v>0</v>
      </c>
      <c r="DC1073" s="64">
        <f t="shared" si="269"/>
        <v>0</v>
      </c>
      <c r="DD1073" s="64">
        <f t="shared" si="270"/>
        <v>0</v>
      </c>
      <c r="DE1073" s="64">
        <f t="shared" si="271"/>
        <v>0</v>
      </c>
    </row>
    <row r="1074" spans="2:109" x14ac:dyDescent="0.3">
      <c r="B1074" s="167"/>
      <c r="C1074" s="186"/>
      <c r="D1074" s="2"/>
      <c r="E1074" s="67"/>
      <c r="F1074" s="5"/>
      <c r="G1074" s="5"/>
      <c r="H1074" s="187"/>
      <c r="I1074" s="111" t="str">
        <f ca="1">IF(Taula1[[#This Row],[Data naixement (format dd/mm/aaaa)]]="","0",DATEDIF(Taula1[[#This Row],[Data naixement (format dd/mm/aaaa)]],TODAY(),"Y"))</f>
        <v>0</v>
      </c>
      <c r="J1074" s="6"/>
      <c r="K1074" s="6"/>
      <c r="L1074" s="6"/>
      <c r="M1074" s="6"/>
      <c r="N1074" s="56"/>
      <c r="O1074" s="56"/>
      <c r="P1074" s="56"/>
      <c r="Q1074" s="6"/>
      <c r="R1074" s="7"/>
      <c r="S1074" s="143">
        <f>Taula1[[#This Row],[Mesos naturals sencers treballats període justificat (01/01/2023 - 31/03/2023)]]</f>
        <v>0</v>
      </c>
      <c r="T1074" s="194">
        <f>Taula1[[#This Row],[Dies treballats període justificat (01/01/2023 - 31/03/2023)              no comptabilitzats com a mes natural sencer]]</f>
        <v>0</v>
      </c>
      <c r="U1074" s="12"/>
      <c r="V1074" s="7"/>
      <c r="W1074" s="188"/>
      <c r="X1074" s="188"/>
      <c r="Y1074" s="188"/>
      <c r="Z1074" s="188"/>
      <c r="AA1074" s="190"/>
      <c r="AB1074" s="143">
        <f>Taula1[[#This Row],[Grup justificat     (fer servir opcions de la llista desplegable)]]</f>
        <v>0</v>
      </c>
      <c r="AC1074" s="182"/>
      <c r="AD1074" s="39"/>
      <c r="AE1074" s="131">
        <f>ROUND((AF1074/100)*756*Taula1[[#This Row],[Mesos naturals sencers treballats període justificat (01/01/2023 - 31/03/2023)]],2)</f>
        <v>0</v>
      </c>
      <c r="AF1074" s="81">
        <f>Taula1[[#This Row],[% Jornada segons contracte
(no posar el símbol %) ]]-Taula1[[#This Row],[% Reducció salari per baix rendiment        (no posar el símbol %)]]</f>
        <v>0</v>
      </c>
      <c r="AG1074" s="131">
        <f>ROUND((AH1074/100)*24.8547945*Taula1[[#This Row],[Dies treballats període justificat (01/01/2023 - 31/03/2023)              no comptabilitzats com a mes natural sencer]],2)</f>
        <v>0</v>
      </c>
      <c r="AH1074" s="79">
        <f>Taula1[[#This Row],[% Jornada segons contracte
(no posar el símbol %) ]]-Taula1[[#This Row],[% Reducció salari per baix rendiment        (no posar el símbol %)]]</f>
        <v>0</v>
      </c>
      <c r="AI1074" s="131">
        <f t="shared" si="257"/>
        <v>0</v>
      </c>
      <c r="AJ1074" s="39"/>
      <c r="AK1074" s="131">
        <f>ROUND((AL1074/100)*756*Taula1[[#This Row],[Espai reservat Administració  (mesos)]],2)</f>
        <v>0</v>
      </c>
      <c r="AL1074" s="81">
        <f>Taula1[[#This Row],[% Jornada segons contracte
(no posar el símbol %) ]]-Taula1[[#This Row],[% Reducció salari per baix rendiment        (no posar el símbol %)]]</f>
        <v>0</v>
      </c>
      <c r="AM1074" s="131">
        <f>ROUND((AN1074/100)*24.8547945*Taula1[[#This Row],[Espai reservat Administració (dies)]],2)</f>
        <v>0</v>
      </c>
      <c r="AN1074" s="79">
        <f>Taula1[[#This Row],[% Jornada segons contracte
(no posar el símbol %) ]]-Taula1[[#This Row],[% Reducció salari per baix rendiment        (no posar el símbol %)]]</f>
        <v>0</v>
      </c>
      <c r="AO1074" s="131">
        <f t="shared" si="258"/>
        <v>0</v>
      </c>
      <c r="AP1074" s="87"/>
      <c r="AQ1074" s="137">
        <f>ROUND((AR1074/100)*693*Taula1[[#This Row],[Mesos naturals sencers treballats període justificat (01/01/2023 - 31/03/2023)]],2)</f>
        <v>0</v>
      </c>
      <c r="AR1074" s="90">
        <f>Taula1[[#This Row],[% Jornada segons contracte
(no posar el símbol %) ]]-Taula1[[#This Row],[% Reducció salari per baix rendiment        (no posar el símbol %)]]</f>
        <v>0</v>
      </c>
      <c r="AS1074" s="137">
        <f>ROUND((AT1074/100)*22.78356164*Taula1[[#This Row],[Dies treballats període justificat (01/01/2023 - 31/03/2023)              no comptabilitzats com a mes natural sencer]],2)</f>
        <v>0</v>
      </c>
      <c r="AT1074" s="90">
        <f>Taula1[[#This Row],[% Jornada segons contracte
(no posar el símbol %) ]]-Taula1[[#This Row],[% Reducció salari per baix rendiment        (no posar el símbol %)]]</f>
        <v>0</v>
      </c>
      <c r="AU1074" s="137">
        <f t="shared" si="259"/>
        <v>0</v>
      </c>
      <c r="AV1074" s="87"/>
      <c r="AW1074" s="136">
        <f>ROUND((AX1074/100)*693*Taula1[[#This Row],[Espai reservat Administració  (mesos)]],2)</f>
        <v>0</v>
      </c>
      <c r="AX1074" s="90">
        <f>Taula1[[#This Row],[% Jornada segons contracte
(no posar el símbol %) ]]-Taula1[[#This Row],[% Reducció salari per baix rendiment        (no posar el símbol %)]]</f>
        <v>0</v>
      </c>
      <c r="AY1074" s="131">
        <f>ROUND((AZ1074/100)*22.78356164*Taula1[[#This Row],[Espai reservat Administració (dies)]],2)</f>
        <v>0</v>
      </c>
      <c r="AZ1074" s="81">
        <f>Taula1[[#This Row],[% Jornada segons contracte
(no posar el símbol %) ]]-Taula1[[#This Row],[% Reducció salari per baix rendiment        (no posar el símbol %)]]</f>
        <v>0</v>
      </c>
      <c r="BA1074" s="82">
        <f t="shared" si="260"/>
        <v>0</v>
      </c>
      <c r="BB1074" s="41"/>
      <c r="BC1074" s="131">
        <f>IF(Taula1[[#This Row],[Grup justificat     (fer servir opcions de la llista desplegable)]]=1,AI1074,0)</f>
        <v>0</v>
      </c>
      <c r="BD1074" s="131">
        <f>IF(Taula1[[#This Row],[Grup justificat     (fer servir opcions de la llista desplegable)]]=2,AU1074,0)</f>
        <v>0</v>
      </c>
      <c r="BE1074" s="41"/>
      <c r="BF1074" s="131">
        <f>IF(Taula1[[#This Row],[Espai reservat Administració]]=1,AO1074,0)</f>
        <v>0</v>
      </c>
      <c r="BG1074" s="82">
        <f>IF(Taula1[[#This Row],[Espai reservat Administració]]=2,BA1074,0)</f>
        <v>0</v>
      </c>
      <c r="BH1074" s="41"/>
      <c r="BI1074" s="126">
        <f>IF(Taula1[[#This Row],[Grup justificat     (fer servir opcions de la llista desplegable)]]=1,1,0)</f>
        <v>0</v>
      </c>
      <c r="BJ1074" s="126">
        <f>IF(Taula1[[#This Row],[Espai reservat Administració]]=1,1,0)</f>
        <v>0</v>
      </c>
      <c r="BK1074" s="111"/>
      <c r="BL1074" s="126">
        <f>IF(Taula1[[#This Row],[Grup justificat     (fer servir opcions de la llista desplegable)]]=2,1,0)</f>
        <v>0</v>
      </c>
      <c r="BM1074" s="126">
        <f>IF(Taula1[[#This Row],[Espai reservat Administració]]=2,1,0)</f>
        <v>0</v>
      </c>
      <c r="BN1074" s="73"/>
      <c r="BO1074" s="73"/>
      <c r="BP1074" s="73"/>
      <c r="BQ1074" s="73"/>
      <c r="BR1074" s="73"/>
      <c r="BS1074" s="73"/>
      <c r="BT1074" s="73"/>
      <c r="BU1074" s="73"/>
      <c r="BV1074" s="73"/>
      <c r="BW1074" s="73"/>
      <c r="BX1074" s="73"/>
      <c r="BY1074" s="73"/>
      <c r="BZ1074" s="73"/>
      <c r="CA1074" s="73"/>
      <c r="CB1074" s="73"/>
      <c r="CC1074" s="73"/>
      <c r="CD1074" s="73"/>
      <c r="CE1074" s="73"/>
      <c r="CF1074" s="73"/>
      <c r="CG1074" s="63">
        <f t="shared" si="261"/>
        <v>0</v>
      </c>
      <c r="CH1074" s="63">
        <f t="shared" si="262"/>
        <v>0</v>
      </c>
      <c r="CI1074" s="73"/>
      <c r="CJ1074" s="63">
        <f>IF(Taula1[[#This Row],[Tipus de contracte                                  (fer servir opcions de la llista desplegable)]]="Indefinit",1,0)</f>
        <v>0</v>
      </c>
      <c r="CK1074" s="63">
        <f>IF(Taula1[[#This Row],[Tipus de contracte                                  (fer servir opcions de la llista desplegable)]]="Temporal, igual o superior a 6 mesos",1,0)</f>
        <v>0</v>
      </c>
      <c r="CL1074" s="63">
        <f>IF(Taula1[[#This Row],[Tipus de contracte                                  (fer servir opcions de la llista desplegable)]]="Substitució per IT",1,0)</f>
        <v>0</v>
      </c>
      <c r="CM1074" s="73"/>
      <c r="CN1074" s="63">
        <f>IF(Taula1[[#This Row],[Relació llocs de treball]]&gt;=1,1,0)</f>
        <v>0</v>
      </c>
      <c r="CO1074" s="73"/>
      <c r="CP1074" s="63">
        <f>IF(Taula1[[#This Row],[Identitat de gènere                                                          (fer servir opcions de la llista desplegable)]]="Home",1,0)</f>
        <v>0</v>
      </c>
      <c r="CQ1074" s="63">
        <f>IF(Taula1[[#This Row],[Identitat de gènere                                                          (fer servir opcions de la llista desplegable)]]="Dona",1,0)</f>
        <v>0</v>
      </c>
      <c r="CR1074" s="63">
        <f>IF(Taula1[[#This Row],[Identitat de gènere                                                          (fer servir opcions de la llista desplegable)]]="No binari",1,0)</f>
        <v>0</v>
      </c>
      <c r="CS1074" s="73"/>
      <c r="CT1074" s="63">
        <f t="shared" si="256"/>
        <v>0</v>
      </c>
      <c r="CU1074" s="64">
        <f t="shared" si="263"/>
        <v>0</v>
      </c>
      <c r="CW1074" s="64">
        <f t="shared" si="264"/>
        <v>0</v>
      </c>
      <c r="CX1074" s="64">
        <f t="shared" si="265"/>
        <v>0</v>
      </c>
      <c r="CY1074" s="64">
        <f t="shared" si="266"/>
        <v>0</v>
      </c>
      <c r="CZ1074" s="64">
        <f t="shared" si="267"/>
        <v>0</v>
      </c>
      <c r="DB1074" s="64">
        <f t="shared" si="268"/>
        <v>0</v>
      </c>
      <c r="DC1074" s="64">
        <f t="shared" si="269"/>
        <v>0</v>
      </c>
      <c r="DD1074" s="64">
        <f t="shared" si="270"/>
        <v>0</v>
      </c>
      <c r="DE1074" s="64">
        <f t="shared" si="271"/>
        <v>0</v>
      </c>
    </row>
    <row r="1075" spans="2:109" x14ac:dyDescent="0.3">
      <c r="B1075" s="167"/>
      <c r="C1075" s="186"/>
      <c r="D1075" s="2"/>
      <c r="E1075" s="67"/>
      <c r="F1075" s="5"/>
      <c r="G1075" s="5"/>
      <c r="H1075" s="187"/>
      <c r="I1075" s="111" t="str">
        <f ca="1">IF(Taula1[[#This Row],[Data naixement (format dd/mm/aaaa)]]="","0",DATEDIF(Taula1[[#This Row],[Data naixement (format dd/mm/aaaa)]],TODAY(),"Y"))</f>
        <v>0</v>
      </c>
      <c r="J1075" s="6"/>
      <c r="K1075" s="6"/>
      <c r="L1075" s="6"/>
      <c r="M1075" s="6"/>
      <c r="N1075" s="56"/>
      <c r="O1075" s="56"/>
      <c r="P1075" s="56"/>
      <c r="Q1075" s="6"/>
      <c r="R1075" s="7"/>
      <c r="S1075" s="143">
        <f>Taula1[[#This Row],[Mesos naturals sencers treballats període justificat (01/01/2023 - 31/03/2023)]]</f>
        <v>0</v>
      </c>
      <c r="T1075" s="194">
        <f>Taula1[[#This Row],[Dies treballats període justificat (01/01/2023 - 31/03/2023)              no comptabilitzats com a mes natural sencer]]</f>
        <v>0</v>
      </c>
      <c r="U1075" s="12"/>
      <c r="V1075" s="7"/>
      <c r="W1075" s="188"/>
      <c r="X1075" s="188"/>
      <c r="Y1075" s="188"/>
      <c r="Z1075" s="188"/>
      <c r="AA1075" s="190"/>
      <c r="AB1075" s="143">
        <f>Taula1[[#This Row],[Grup justificat     (fer servir opcions de la llista desplegable)]]</f>
        <v>0</v>
      </c>
      <c r="AC1075" s="182"/>
      <c r="AD1075" s="39"/>
      <c r="AE1075" s="131">
        <f>ROUND((AF1075/100)*756*Taula1[[#This Row],[Mesos naturals sencers treballats període justificat (01/01/2023 - 31/03/2023)]],2)</f>
        <v>0</v>
      </c>
      <c r="AF1075" s="81">
        <f>Taula1[[#This Row],[% Jornada segons contracte
(no posar el símbol %) ]]-Taula1[[#This Row],[% Reducció salari per baix rendiment        (no posar el símbol %)]]</f>
        <v>0</v>
      </c>
      <c r="AG1075" s="131">
        <f>ROUND((AH1075/100)*24.8547945*Taula1[[#This Row],[Dies treballats període justificat (01/01/2023 - 31/03/2023)              no comptabilitzats com a mes natural sencer]],2)</f>
        <v>0</v>
      </c>
      <c r="AH1075" s="79">
        <f>Taula1[[#This Row],[% Jornada segons contracte
(no posar el símbol %) ]]-Taula1[[#This Row],[% Reducció salari per baix rendiment        (no posar el símbol %)]]</f>
        <v>0</v>
      </c>
      <c r="AI1075" s="131">
        <f t="shared" si="257"/>
        <v>0</v>
      </c>
      <c r="AJ1075" s="39"/>
      <c r="AK1075" s="131">
        <f>ROUND((AL1075/100)*756*Taula1[[#This Row],[Espai reservat Administració  (mesos)]],2)</f>
        <v>0</v>
      </c>
      <c r="AL1075" s="81">
        <f>Taula1[[#This Row],[% Jornada segons contracte
(no posar el símbol %) ]]-Taula1[[#This Row],[% Reducció salari per baix rendiment        (no posar el símbol %)]]</f>
        <v>0</v>
      </c>
      <c r="AM1075" s="131">
        <f>ROUND((AN1075/100)*24.8547945*Taula1[[#This Row],[Espai reservat Administració (dies)]],2)</f>
        <v>0</v>
      </c>
      <c r="AN1075" s="79">
        <f>Taula1[[#This Row],[% Jornada segons contracte
(no posar el símbol %) ]]-Taula1[[#This Row],[% Reducció salari per baix rendiment        (no posar el símbol %)]]</f>
        <v>0</v>
      </c>
      <c r="AO1075" s="131">
        <f t="shared" si="258"/>
        <v>0</v>
      </c>
      <c r="AP1075" s="87"/>
      <c r="AQ1075" s="137">
        <f>ROUND((AR1075/100)*693*Taula1[[#This Row],[Mesos naturals sencers treballats període justificat (01/01/2023 - 31/03/2023)]],2)</f>
        <v>0</v>
      </c>
      <c r="AR1075" s="90">
        <f>Taula1[[#This Row],[% Jornada segons contracte
(no posar el símbol %) ]]-Taula1[[#This Row],[% Reducció salari per baix rendiment        (no posar el símbol %)]]</f>
        <v>0</v>
      </c>
      <c r="AS1075" s="137">
        <f>ROUND((AT1075/100)*22.78356164*Taula1[[#This Row],[Dies treballats període justificat (01/01/2023 - 31/03/2023)              no comptabilitzats com a mes natural sencer]],2)</f>
        <v>0</v>
      </c>
      <c r="AT1075" s="90">
        <f>Taula1[[#This Row],[% Jornada segons contracte
(no posar el símbol %) ]]-Taula1[[#This Row],[% Reducció salari per baix rendiment        (no posar el símbol %)]]</f>
        <v>0</v>
      </c>
      <c r="AU1075" s="137">
        <f t="shared" si="259"/>
        <v>0</v>
      </c>
      <c r="AV1075" s="87"/>
      <c r="AW1075" s="136">
        <f>ROUND((AX1075/100)*693*Taula1[[#This Row],[Espai reservat Administració  (mesos)]],2)</f>
        <v>0</v>
      </c>
      <c r="AX1075" s="90">
        <f>Taula1[[#This Row],[% Jornada segons contracte
(no posar el símbol %) ]]-Taula1[[#This Row],[% Reducció salari per baix rendiment        (no posar el símbol %)]]</f>
        <v>0</v>
      </c>
      <c r="AY1075" s="131">
        <f>ROUND((AZ1075/100)*22.78356164*Taula1[[#This Row],[Espai reservat Administració (dies)]],2)</f>
        <v>0</v>
      </c>
      <c r="AZ1075" s="81">
        <f>Taula1[[#This Row],[% Jornada segons contracte
(no posar el símbol %) ]]-Taula1[[#This Row],[% Reducció salari per baix rendiment        (no posar el símbol %)]]</f>
        <v>0</v>
      </c>
      <c r="BA1075" s="82">
        <f t="shared" si="260"/>
        <v>0</v>
      </c>
      <c r="BB1075" s="41"/>
      <c r="BC1075" s="131">
        <f>IF(Taula1[[#This Row],[Grup justificat     (fer servir opcions de la llista desplegable)]]=1,AI1075,0)</f>
        <v>0</v>
      </c>
      <c r="BD1075" s="131">
        <f>IF(Taula1[[#This Row],[Grup justificat     (fer servir opcions de la llista desplegable)]]=2,AU1075,0)</f>
        <v>0</v>
      </c>
      <c r="BE1075" s="41"/>
      <c r="BF1075" s="131">
        <f>IF(Taula1[[#This Row],[Espai reservat Administració]]=1,AO1075,0)</f>
        <v>0</v>
      </c>
      <c r="BG1075" s="82">
        <f>IF(Taula1[[#This Row],[Espai reservat Administració]]=2,BA1075,0)</f>
        <v>0</v>
      </c>
      <c r="BH1075" s="41"/>
      <c r="BI1075" s="126">
        <f>IF(Taula1[[#This Row],[Grup justificat     (fer servir opcions de la llista desplegable)]]=1,1,0)</f>
        <v>0</v>
      </c>
      <c r="BJ1075" s="126">
        <f>IF(Taula1[[#This Row],[Espai reservat Administració]]=1,1,0)</f>
        <v>0</v>
      </c>
      <c r="BK1075" s="111"/>
      <c r="BL1075" s="126">
        <f>IF(Taula1[[#This Row],[Grup justificat     (fer servir opcions de la llista desplegable)]]=2,1,0)</f>
        <v>0</v>
      </c>
      <c r="BM1075" s="126">
        <f>IF(Taula1[[#This Row],[Espai reservat Administració]]=2,1,0)</f>
        <v>0</v>
      </c>
      <c r="BN1075" s="73"/>
      <c r="BO1075" s="73"/>
      <c r="BP1075" s="73"/>
      <c r="BQ1075" s="73"/>
      <c r="BR1075" s="73"/>
      <c r="BS1075" s="73"/>
      <c r="BT1075" s="73"/>
      <c r="BU1075" s="73"/>
      <c r="BV1075" s="73"/>
      <c r="BW1075" s="73"/>
      <c r="BX1075" s="73"/>
      <c r="BY1075" s="73"/>
      <c r="BZ1075" s="73"/>
      <c r="CA1075" s="73"/>
      <c r="CB1075" s="73"/>
      <c r="CC1075" s="73"/>
      <c r="CD1075" s="73"/>
      <c r="CE1075" s="73"/>
      <c r="CF1075" s="73"/>
      <c r="CG1075" s="63">
        <f t="shared" si="261"/>
        <v>0</v>
      </c>
      <c r="CH1075" s="63">
        <f t="shared" si="262"/>
        <v>0</v>
      </c>
      <c r="CI1075" s="73"/>
      <c r="CJ1075" s="63">
        <f>IF(Taula1[[#This Row],[Tipus de contracte                                  (fer servir opcions de la llista desplegable)]]="Indefinit",1,0)</f>
        <v>0</v>
      </c>
      <c r="CK1075" s="63">
        <f>IF(Taula1[[#This Row],[Tipus de contracte                                  (fer servir opcions de la llista desplegable)]]="Temporal, igual o superior a 6 mesos",1,0)</f>
        <v>0</v>
      </c>
      <c r="CL1075" s="63">
        <f>IF(Taula1[[#This Row],[Tipus de contracte                                  (fer servir opcions de la llista desplegable)]]="Substitució per IT",1,0)</f>
        <v>0</v>
      </c>
      <c r="CM1075" s="73"/>
      <c r="CN1075" s="63">
        <f>IF(Taula1[[#This Row],[Relació llocs de treball]]&gt;=1,1,0)</f>
        <v>0</v>
      </c>
      <c r="CO1075" s="73"/>
      <c r="CP1075" s="63">
        <f>IF(Taula1[[#This Row],[Identitat de gènere                                                          (fer servir opcions de la llista desplegable)]]="Home",1,0)</f>
        <v>0</v>
      </c>
      <c r="CQ1075" s="63">
        <f>IF(Taula1[[#This Row],[Identitat de gènere                                                          (fer servir opcions de la llista desplegable)]]="Dona",1,0)</f>
        <v>0</v>
      </c>
      <c r="CR1075" s="63">
        <f>IF(Taula1[[#This Row],[Identitat de gènere                                                          (fer servir opcions de la llista desplegable)]]="No binari",1,0)</f>
        <v>0</v>
      </c>
      <c r="CS1075" s="73"/>
      <c r="CT1075" s="63">
        <f t="shared" si="256"/>
        <v>0</v>
      </c>
      <c r="CU1075" s="64">
        <f t="shared" si="263"/>
        <v>0</v>
      </c>
      <c r="CW1075" s="64">
        <f t="shared" si="264"/>
        <v>0</v>
      </c>
      <c r="CX1075" s="64">
        <f t="shared" si="265"/>
        <v>0</v>
      </c>
      <c r="CY1075" s="64">
        <f t="shared" si="266"/>
        <v>0</v>
      </c>
      <c r="CZ1075" s="64">
        <f t="shared" si="267"/>
        <v>0</v>
      </c>
      <c r="DB1075" s="64">
        <f t="shared" si="268"/>
        <v>0</v>
      </c>
      <c r="DC1075" s="64">
        <f t="shared" si="269"/>
        <v>0</v>
      </c>
      <c r="DD1075" s="64">
        <f t="shared" si="270"/>
        <v>0</v>
      </c>
      <c r="DE1075" s="64">
        <f t="shared" si="271"/>
        <v>0</v>
      </c>
    </row>
    <row r="1076" spans="2:109" x14ac:dyDescent="0.3">
      <c r="B1076" s="167"/>
      <c r="C1076" s="186"/>
      <c r="D1076" s="2"/>
      <c r="E1076" s="67"/>
      <c r="F1076" s="5"/>
      <c r="G1076" s="5"/>
      <c r="H1076" s="187"/>
      <c r="I1076" s="111" t="str">
        <f ca="1">IF(Taula1[[#This Row],[Data naixement (format dd/mm/aaaa)]]="","0",DATEDIF(Taula1[[#This Row],[Data naixement (format dd/mm/aaaa)]],TODAY(),"Y"))</f>
        <v>0</v>
      </c>
      <c r="J1076" s="6"/>
      <c r="K1076" s="6"/>
      <c r="L1076" s="6"/>
      <c r="M1076" s="6"/>
      <c r="N1076" s="56"/>
      <c r="O1076" s="56"/>
      <c r="P1076" s="56"/>
      <c r="Q1076" s="6"/>
      <c r="R1076" s="7"/>
      <c r="S1076" s="143">
        <f>Taula1[[#This Row],[Mesos naturals sencers treballats període justificat (01/01/2023 - 31/03/2023)]]</f>
        <v>0</v>
      </c>
      <c r="T1076" s="194">
        <f>Taula1[[#This Row],[Dies treballats període justificat (01/01/2023 - 31/03/2023)              no comptabilitzats com a mes natural sencer]]</f>
        <v>0</v>
      </c>
      <c r="U1076" s="12"/>
      <c r="V1076" s="7"/>
      <c r="W1076" s="188"/>
      <c r="X1076" s="188"/>
      <c r="Y1076" s="188"/>
      <c r="Z1076" s="188"/>
      <c r="AA1076" s="190"/>
      <c r="AB1076" s="143">
        <f>Taula1[[#This Row],[Grup justificat     (fer servir opcions de la llista desplegable)]]</f>
        <v>0</v>
      </c>
      <c r="AC1076" s="182"/>
      <c r="AD1076" s="39"/>
      <c r="AE1076" s="131">
        <f>ROUND((AF1076/100)*756*Taula1[[#This Row],[Mesos naturals sencers treballats període justificat (01/01/2023 - 31/03/2023)]],2)</f>
        <v>0</v>
      </c>
      <c r="AF1076" s="81">
        <f>Taula1[[#This Row],[% Jornada segons contracte
(no posar el símbol %) ]]-Taula1[[#This Row],[% Reducció salari per baix rendiment        (no posar el símbol %)]]</f>
        <v>0</v>
      </c>
      <c r="AG1076" s="131">
        <f>ROUND((AH1076/100)*24.8547945*Taula1[[#This Row],[Dies treballats període justificat (01/01/2023 - 31/03/2023)              no comptabilitzats com a mes natural sencer]],2)</f>
        <v>0</v>
      </c>
      <c r="AH1076" s="79">
        <f>Taula1[[#This Row],[% Jornada segons contracte
(no posar el símbol %) ]]-Taula1[[#This Row],[% Reducció salari per baix rendiment        (no posar el símbol %)]]</f>
        <v>0</v>
      </c>
      <c r="AI1076" s="131">
        <f t="shared" si="257"/>
        <v>0</v>
      </c>
      <c r="AJ1076" s="39"/>
      <c r="AK1076" s="131">
        <f>ROUND((AL1076/100)*756*Taula1[[#This Row],[Espai reservat Administració  (mesos)]],2)</f>
        <v>0</v>
      </c>
      <c r="AL1076" s="81">
        <f>Taula1[[#This Row],[% Jornada segons contracte
(no posar el símbol %) ]]-Taula1[[#This Row],[% Reducció salari per baix rendiment        (no posar el símbol %)]]</f>
        <v>0</v>
      </c>
      <c r="AM1076" s="131">
        <f>ROUND((AN1076/100)*24.8547945*Taula1[[#This Row],[Espai reservat Administració (dies)]],2)</f>
        <v>0</v>
      </c>
      <c r="AN1076" s="79">
        <f>Taula1[[#This Row],[% Jornada segons contracte
(no posar el símbol %) ]]-Taula1[[#This Row],[% Reducció salari per baix rendiment        (no posar el símbol %)]]</f>
        <v>0</v>
      </c>
      <c r="AO1076" s="131">
        <f t="shared" si="258"/>
        <v>0</v>
      </c>
      <c r="AP1076" s="87"/>
      <c r="AQ1076" s="137">
        <f>ROUND((AR1076/100)*693*Taula1[[#This Row],[Mesos naturals sencers treballats període justificat (01/01/2023 - 31/03/2023)]],2)</f>
        <v>0</v>
      </c>
      <c r="AR1076" s="90">
        <f>Taula1[[#This Row],[% Jornada segons contracte
(no posar el símbol %) ]]-Taula1[[#This Row],[% Reducció salari per baix rendiment        (no posar el símbol %)]]</f>
        <v>0</v>
      </c>
      <c r="AS1076" s="137">
        <f>ROUND((AT1076/100)*22.78356164*Taula1[[#This Row],[Dies treballats període justificat (01/01/2023 - 31/03/2023)              no comptabilitzats com a mes natural sencer]],2)</f>
        <v>0</v>
      </c>
      <c r="AT1076" s="90">
        <f>Taula1[[#This Row],[% Jornada segons contracte
(no posar el símbol %) ]]-Taula1[[#This Row],[% Reducció salari per baix rendiment        (no posar el símbol %)]]</f>
        <v>0</v>
      </c>
      <c r="AU1076" s="137">
        <f t="shared" si="259"/>
        <v>0</v>
      </c>
      <c r="AV1076" s="87"/>
      <c r="AW1076" s="136">
        <f>ROUND((AX1076/100)*693*Taula1[[#This Row],[Espai reservat Administració  (mesos)]],2)</f>
        <v>0</v>
      </c>
      <c r="AX1076" s="90">
        <f>Taula1[[#This Row],[% Jornada segons contracte
(no posar el símbol %) ]]-Taula1[[#This Row],[% Reducció salari per baix rendiment        (no posar el símbol %)]]</f>
        <v>0</v>
      </c>
      <c r="AY1076" s="131">
        <f>ROUND((AZ1076/100)*22.78356164*Taula1[[#This Row],[Espai reservat Administració (dies)]],2)</f>
        <v>0</v>
      </c>
      <c r="AZ1076" s="81">
        <f>Taula1[[#This Row],[% Jornada segons contracte
(no posar el símbol %) ]]-Taula1[[#This Row],[% Reducció salari per baix rendiment        (no posar el símbol %)]]</f>
        <v>0</v>
      </c>
      <c r="BA1076" s="82">
        <f t="shared" si="260"/>
        <v>0</v>
      </c>
      <c r="BB1076" s="41"/>
      <c r="BC1076" s="131">
        <f>IF(Taula1[[#This Row],[Grup justificat     (fer servir opcions de la llista desplegable)]]=1,AI1076,0)</f>
        <v>0</v>
      </c>
      <c r="BD1076" s="131">
        <f>IF(Taula1[[#This Row],[Grup justificat     (fer servir opcions de la llista desplegable)]]=2,AU1076,0)</f>
        <v>0</v>
      </c>
      <c r="BE1076" s="41"/>
      <c r="BF1076" s="131">
        <f>IF(Taula1[[#This Row],[Espai reservat Administració]]=1,AO1076,0)</f>
        <v>0</v>
      </c>
      <c r="BG1076" s="82">
        <f>IF(Taula1[[#This Row],[Espai reservat Administració]]=2,BA1076,0)</f>
        <v>0</v>
      </c>
      <c r="BH1076" s="41"/>
      <c r="BI1076" s="126">
        <f>IF(Taula1[[#This Row],[Grup justificat     (fer servir opcions de la llista desplegable)]]=1,1,0)</f>
        <v>0</v>
      </c>
      <c r="BJ1076" s="126">
        <f>IF(Taula1[[#This Row],[Espai reservat Administració]]=1,1,0)</f>
        <v>0</v>
      </c>
      <c r="BK1076" s="111"/>
      <c r="BL1076" s="126">
        <f>IF(Taula1[[#This Row],[Grup justificat     (fer servir opcions de la llista desplegable)]]=2,1,0)</f>
        <v>0</v>
      </c>
      <c r="BM1076" s="126">
        <f>IF(Taula1[[#This Row],[Espai reservat Administració]]=2,1,0)</f>
        <v>0</v>
      </c>
      <c r="BN1076" s="73"/>
      <c r="BO1076" s="73"/>
      <c r="BP1076" s="73"/>
      <c r="BQ1076" s="73"/>
      <c r="BR1076" s="73"/>
      <c r="BS1076" s="73"/>
      <c r="BT1076" s="73"/>
      <c r="BU1076" s="73"/>
      <c r="BV1076" s="73"/>
      <c r="BW1076" s="73"/>
      <c r="BX1076" s="73"/>
      <c r="BY1076" s="73"/>
      <c r="BZ1076" s="73"/>
      <c r="CA1076" s="73"/>
      <c r="CB1076" s="73"/>
      <c r="CC1076" s="73"/>
      <c r="CD1076" s="73"/>
      <c r="CE1076" s="73"/>
      <c r="CF1076" s="73"/>
      <c r="CG1076" s="63">
        <f t="shared" si="261"/>
        <v>0</v>
      </c>
      <c r="CH1076" s="63">
        <f t="shared" si="262"/>
        <v>0</v>
      </c>
      <c r="CI1076" s="73"/>
      <c r="CJ1076" s="63">
        <f>IF(Taula1[[#This Row],[Tipus de contracte                                  (fer servir opcions de la llista desplegable)]]="Indefinit",1,0)</f>
        <v>0</v>
      </c>
      <c r="CK1076" s="63">
        <f>IF(Taula1[[#This Row],[Tipus de contracte                                  (fer servir opcions de la llista desplegable)]]="Temporal, igual o superior a 6 mesos",1,0)</f>
        <v>0</v>
      </c>
      <c r="CL1076" s="63">
        <f>IF(Taula1[[#This Row],[Tipus de contracte                                  (fer servir opcions de la llista desplegable)]]="Substitució per IT",1,0)</f>
        <v>0</v>
      </c>
      <c r="CM1076" s="73"/>
      <c r="CN1076" s="63">
        <f>IF(Taula1[[#This Row],[Relació llocs de treball]]&gt;=1,1,0)</f>
        <v>0</v>
      </c>
      <c r="CO1076" s="73"/>
      <c r="CP1076" s="63">
        <f>IF(Taula1[[#This Row],[Identitat de gènere                                                          (fer servir opcions de la llista desplegable)]]="Home",1,0)</f>
        <v>0</v>
      </c>
      <c r="CQ1076" s="63">
        <f>IF(Taula1[[#This Row],[Identitat de gènere                                                          (fer servir opcions de la llista desplegable)]]="Dona",1,0)</f>
        <v>0</v>
      </c>
      <c r="CR1076" s="63">
        <f>IF(Taula1[[#This Row],[Identitat de gènere                                                          (fer servir opcions de la llista desplegable)]]="No binari",1,0)</f>
        <v>0</v>
      </c>
      <c r="CS1076" s="73"/>
      <c r="CT1076" s="63">
        <f t="shared" si="256"/>
        <v>0</v>
      </c>
      <c r="CU1076" s="64">
        <f t="shared" si="263"/>
        <v>0</v>
      </c>
      <c r="CW1076" s="64">
        <f t="shared" si="264"/>
        <v>0</v>
      </c>
      <c r="CX1076" s="64">
        <f t="shared" si="265"/>
        <v>0</v>
      </c>
      <c r="CY1076" s="64">
        <f t="shared" si="266"/>
        <v>0</v>
      </c>
      <c r="CZ1076" s="64">
        <f t="shared" si="267"/>
        <v>0</v>
      </c>
      <c r="DB1076" s="64">
        <f t="shared" si="268"/>
        <v>0</v>
      </c>
      <c r="DC1076" s="64">
        <f t="shared" si="269"/>
        <v>0</v>
      </c>
      <c r="DD1076" s="64">
        <f t="shared" si="270"/>
        <v>0</v>
      </c>
      <c r="DE1076" s="64">
        <f t="shared" si="271"/>
        <v>0</v>
      </c>
    </row>
    <row r="1077" spans="2:109" x14ac:dyDescent="0.3">
      <c r="B1077" s="167"/>
      <c r="C1077" s="186"/>
      <c r="D1077" s="2"/>
      <c r="E1077" s="67"/>
      <c r="F1077" s="5"/>
      <c r="G1077" s="5"/>
      <c r="H1077" s="187"/>
      <c r="I1077" s="111" t="str">
        <f ca="1">IF(Taula1[[#This Row],[Data naixement (format dd/mm/aaaa)]]="","0",DATEDIF(Taula1[[#This Row],[Data naixement (format dd/mm/aaaa)]],TODAY(),"Y"))</f>
        <v>0</v>
      </c>
      <c r="J1077" s="6"/>
      <c r="K1077" s="6"/>
      <c r="L1077" s="6"/>
      <c r="M1077" s="6"/>
      <c r="N1077" s="56"/>
      <c r="O1077" s="56"/>
      <c r="P1077" s="56"/>
      <c r="Q1077" s="6"/>
      <c r="R1077" s="7"/>
      <c r="S1077" s="143">
        <f>Taula1[[#This Row],[Mesos naturals sencers treballats període justificat (01/01/2023 - 31/03/2023)]]</f>
        <v>0</v>
      </c>
      <c r="T1077" s="194">
        <f>Taula1[[#This Row],[Dies treballats període justificat (01/01/2023 - 31/03/2023)              no comptabilitzats com a mes natural sencer]]</f>
        <v>0</v>
      </c>
      <c r="U1077" s="12"/>
      <c r="V1077" s="7"/>
      <c r="W1077" s="188"/>
      <c r="X1077" s="188"/>
      <c r="Y1077" s="188"/>
      <c r="Z1077" s="188"/>
      <c r="AA1077" s="190"/>
      <c r="AB1077" s="143">
        <f>Taula1[[#This Row],[Grup justificat     (fer servir opcions de la llista desplegable)]]</f>
        <v>0</v>
      </c>
      <c r="AC1077" s="182"/>
      <c r="AD1077" s="39"/>
      <c r="AE1077" s="131">
        <f>ROUND((AF1077/100)*756*Taula1[[#This Row],[Mesos naturals sencers treballats període justificat (01/01/2023 - 31/03/2023)]],2)</f>
        <v>0</v>
      </c>
      <c r="AF1077" s="81">
        <f>Taula1[[#This Row],[% Jornada segons contracte
(no posar el símbol %) ]]-Taula1[[#This Row],[% Reducció salari per baix rendiment        (no posar el símbol %)]]</f>
        <v>0</v>
      </c>
      <c r="AG1077" s="131">
        <f>ROUND((AH1077/100)*24.8547945*Taula1[[#This Row],[Dies treballats període justificat (01/01/2023 - 31/03/2023)              no comptabilitzats com a mes natural sencer]],2)</f>
        <v>0</v>
      </c>
      <c r="AH1077" s="79">
        <f>Taula1[[#This Row],[% Jornada segons contracte
(no posar el símbol %) ]]-Taula1[[#This Row],[% Reducció salari per baix rendiment        (no posar el símbol %)]]</f>
        <v>0</v>
      </c>
      <c r="AI1077" s="131">
        <f t="shared" si="257"/>
        <v>0</v>
      </c>
      <c r="AJ1077" s="39"/>
      <c r="AK1077" s="131">
        <f>ROUND((AL1077/100)*756*Taula1[[#This Row],[Espai reservat Administració  (mesos)]],2)</f>
        <v>0</v>
      </c>
      <c r="AL1077" s="81">
        <f>Taula1[[#This Row],[% Jornada segons contracte
(no posar el símbol %) ]]-Taula1[[#This Row],[% Reducció salari per baix rendiment        (no posar el símbol %)]]</f>
        <v>0</v>
      </c>
      <c r="AM1077" s="131">
        <f>ROUND((AN1077/100)*24.8547945*Taula1[[#This Row],[Espai reservat Administració (dies)]],2)</f>
        <v>0</v>
      </c>
      <c r="AN1077" s="79">
        <f>Taula1[[#This Row],[% Jornada segons contracte
(no posar el símbol %) ]]-Taula1[[#This Row],[% Reducció salari per baix rendiment        (no posar el símbol %)]]</f>
        <v>0</v>
      </c>
      <c r="AO1077" s="131">
        <f t="shared" si="258"/>
        <v>0</v>
      </c>
      <c r="AP1077" s="87"/>
      <c r="AQ1077" s="137">
        <f>ROUND((AR1077/100)*693*Taula1[[#This Row],[Mesos naturals sencers treballats període justificat (01/01/2023 - 31/03/2023)]],2)</f>
        <v>0</v>
      </c>
      <c r="AR1077" s="90">
        <f>Taula1[[#This Row],[% Jornada segons contracte
(no posar el símbol %) ]]-Taula1[[#This Row],[% Reducció salari per baix rendiment        (no posar el símbol %)]]</f>
        <v>0</v>
      </c>
      <c r="AS1077" s="137">
        <f>ROUND((AT1077/100)*22.78356164*Taula1[[#This Row],[Dies treballats període justificat (01/01/2023 - 31/03/2023)              no comptabilitzats com a mes natural sencer]],2)</f>
        <v>0</v>
      </c>
      <c r="AT1077" s="90">
        <f>Taula1[[#This Row],[% Jornada segons contracte
(no posar el símbol %) ]]-Taula1[[#This Row],[% Reducció salari per baix rendiment        (no posar el símbol %)]]</f>
        <v>0</v>
      </c>
      <c r="AU1077" s="137">
        <f t="shared" si="259"/>
        <v>0</v>
      </c>
      <c r="AV1077" s="87"/>
      <c r="AW1077" s="136">
        <f>ROUND((AX1077/100)*693*Taula1[[#This Row],[Espai reservat Administració  (mesos)]],2)</f>
        <v>0</v>
      </c>
      <c r="AX1077" s="90">
        <f>Taula1[[#This Row],[% Jornada segons contracte
(no posar el símbol %) ]]-Taula1[[#This Row],[% Reducció salari per baix rendiment        (no posar el símbol %)]]</f>
        <v>0</v>
      </c>
      <c r="AY1077" s="131">
        <f>ROUND((AZ1077/100)*22.78356164*Taula1[[#This Row],[Espai reservat Administració (dies)]],2)</f>
        <v>0</v>
      </c>
      <c r="AZ1077" s="81">
        <f>Taula1[[#This Row],[% Jornada segons contracte
(no posar el símbol %) ]]-Taula1[[#This Row],[% Reducció salari per baix rendiment        (no posar el símbol %)]]</f>
        <v>0</v>
      </c>
      <c r="BA1077" s="82">
        <f t="shared" si="260"/>
        <v>0</v>
      </c>
      <c r="BB1077" s="41"/>
      <c r="BC1077" s="131">
        <f>IF(Taula1[[#This Row],[Grup justificat     (fer servir opcions de la llista desplegable)]]=1,AI1077,0)</f>
        <v>0</v>
      </c>
      <c r="BD1077" s="131">
        <f>IF(Taula1[[#This Row],[Grup justificat     (fer servir opcions de la llista desplegable)]]=2,AU1077,0)</f>
        <v>0</v>
      </c>
      <c r="BE1077" s="41"/>
      <c r="BF1077" s="131">
        <f>IF(Taula1[[#This Row],[Espai reservat Administració]]=1,AO1077,0)</f>
        <v>0</v>
      </c>
      <c r="BG1077" s="82">
        <f>IF(Taula1[[#This Row],[Espai reservat Administració]]=2,BA1077,0)</f>
        <v>0</v>
      </c>
      <c r="BH1077" s="41"/>
      <c r="BI1077" s="126">
        <f>IF(Taula1[[#This Row],[Grup justificat     (fer servir opcions de la llista desplegable)]]=1,1,0)</f>
        <v>0</v>
      </c>
      <c r="BJ1077" s="126">
        <f>IF(Taula1[[#This Row],[Espai reservat Administració]]=1,1,0)</f>
        <v>0</v>
      </c>
      <c r="BK1077" s="111"/>
      <c r="BL1077" s="126">
        <f>IF(Taula1[[#This Row],[Grup justificat     (fer servir opcions de la llista desplegable)]]=2,1,0)</f>
        <v>0</v>
      </c>
      <c r="BM1077" s="126">
        <f>IF(Taula1[[#This Row],[Espai reservat Administració]]=2,1,0)</f>
        <v>0</v>
      </c>
      <c r="BN1077" s="73"/>
      <c r="BO1077" s="73"/>
      <c r="BP1077" s="73"/>
      <c r="BQ1077" s="73"/>
      <c r="BR1077" s="73"/>
      <c r="BS1077" s="73"/>
      <c r="BT1077" s="73"/>
      <c r="BU1077" s="73"/>
      <c r="BV1077" s="73"/>
      <c r="BW1077" s="73"/>
      <c r="BX1077" s="73"/>
      <c r="BY1077" s="73"/>
      <c r="BZ1077" s="73"/>
      <c r="CA1077" s="73"/>
      <c r="CB1077" s="73"/>
      <c r="CC1077" s="73"/>
      <c r="CD1077" s="73"/>
      <c r="CE1077" s="73"/>
      <c r="CF1077" s="73"/>
      <c r="CG1077" s="63">
        <f t="shared" si="261"/>
        <v>0</v>
      </c>
      <c r="CH1077" s="63">
        <f t="shared" si="262"/>
        <v>0</v>
      </c>
      <c r="CI1077" s="73"/>
      <c r="CJ1077" s="63">
        <f>IF(Taula1[[#This Row],[Tipus de contracte                                  (fer servir opcions de la llista desplegable)]]="Indefinit",1,0)</f>
        <v>0</v>
      </c>
      <c r="CK1077" s="63">
        <f>IF(Taula1[[#This Row],[Tipus de contracte                                  (fer servir opcions de la llista desplegable)]]="Temporal, igual o superior a 6 mesos",1,0)</f>
        <v>0</v>
      </c>
      <c r="CL1077" s="63">
        <f>IF(Taula1[[#This Row],[Tipus de contracte                                  (fer servir opcions de la llista desplegable)]]="Substitució per IT",1,0)</f>
        <v>0</v>
      </c>
      <c r="CM1077" s="73"/>
      <c r="CN1077" s="63">
        <f>IF(Taula1[[#This Row],[Relació llocs de treball]]&gt;=1,1,0)</f>
        <v>0</v>
      </c>
      <c r="CO1077" s="73"/>
      <c r="CP1077" s="63">
        <f>IF(Taula1[[#This Row],[Identitat de gènere                                                          (fer servir opcions de la llista desplegable)]]="Home",1,0)</f>
        <v>0</v>
      </c>
      <c r="CQ1077" s="63">
        <f>IF(Taula1[[#This Row],[Identitat de gènere                                                          (fer servir opcions de la llista desplegable)]]="Dona",1,0)</f>
        <v>0</v>
      </c>
      <c r="CR1077" s="63">
        <f>IF(Taula1[[#This Row],[Identitat de gènere                                                          (fer servir opcions de la llista desplegable)]]="No binari",1,0)</f>
        <v>0</v>
      </c>
      <c r="CS1077" s="73"/>
      <c r="CT1077" s="63">
        <f t="shared" si="256"/>
        <v>0</v>
      </c>
      <c r="CU1077" s="64">
        <f t="shared" si="263"/>
        <v>0</v>
      </c>
      <c r="CW1077" s="64">
        <f t="shared" si="264"/>
        <v>0</v>
      </c>
      <c r="CX1077" s="64">
        <f t="shared" si="265"/>
        <v>0</v>
      </c>
      <c r="CY1077" s="64">
        <f t="shared" si="266"/>
        <v>0</v>
      </c>
      <c r="CZ1077" s="64">
        <f t="shared" si="267"/>
        <v>0</v>
      </c>
      <c r="DB1077" s="64">
        <f t="shared" si="268"/>
        <v>0</v>
      </c>
      <c r="DC1077" s="64">
        <f t="shared" si="269"/>
        <v>0</v>
      </c>
      <c r="DD1077" s="64">
        <f t="shared" si="270"/>
        <v>0</v>
      </c>
      <c r="DE1077" s="64">
        <f t="shared" si="271"/>
        <v>0</v>
      </c>
    </row>
    <row r="1078" spans="2:109" x14ac:dyDescent="0.3">
      <c r="B1078" s="167"/>
      <c r="C1078" s="186"/>
      <c r="D1078" s="2"/>
      <c r="E1078" s="67"/>
      <c r="F1078" s="5"/>
      <c r="G1078" s="5"/>
      <c r="H1078" s="187"/>
      <c r="I1078" s="111" t="str">
        <f ca="1">IF(Taula1[[#This Row],[Data naixement (format dd/mm/aaaa)]]="","0",DATEDIF(Taula1[[#This Row],[Data naixement (format dd/mm/aaaa)]],TODAY(),"Y"))</f>
        <v>0</v>
      </c>
      <c r="J1078" s="6"/>
      <c r="K1078" s="6"/>
      <c r="L1078" s="6"/>
      <c r="M1078" s="6"/>
      <c r="N1078" s="56"/>
      <c r="O1078" s="56"/>
      <c r="P1078" s="56"/>
      <c r="Q1078" s="6"/>
      <c r="R1078" s="7"/>
      <c r="S1078" s="143">
        <f>Taula1[[#This Row],[Mesos naturals sencers treballats període justificat (01/01/2023 - 31/03/2023)]]</f>
        <v>0</v>
      </c>
      <c r="T1078" s="194">
        <f>Taula1[[#This Row],[Dies treballats període justificat (01/01/2023 - 31/03/2023)              no comptabilitzats com a mes natural sencer]]</f>
        <v>0</v>
      </c>
      <c r="U1078" s="12"/>
      <c r="V1078" s="7"/>
      <c r="W1078" s="188"/>
      <c r="X1078" s="188"/>
      <c r="Y1078" s="188"/>
      <c r="Z1078" s="188"/>
      <c r="AA1078" s="190"/>
      <c r="AB1078" s="143">
        <f>Taula1[[#This Row],[Grup justificat     (fer servir opcions de la llista desplegable)]]</f>
        <v>0</v>
      </c>
      <c r="AC1078" s="182"/>
      <c r="AD1078" s="39"/>
      <c r="AE1078" s="131">
        <f>ROUND((AF1078/100)*756*Taula1[[#This Row],[Mesos naturals sencers treballats període justificat (01/01/2023 - 31/03/2023)]],2)</f>
        <v>0</v>
      </c>
      <c r="AF1078" s="81">
        <f>Taula1[[#This Row],[% Jornada segons contracte
(no posar el símbol %) ]]-Taula1[[#This Row],[% Reducció salari per baix rendiment        (no posar el símbol %)]]</f>
        <v>0</v>
      </c>
      <c r="AG1078" s="131">
        <f>ROUND((AH1078/100)*24.8547945*Taula1[[#This Row],[Dies treballats període justificat (01/01/2023 - 31/03/2023)              no comptabilitzats com a mes natural sencer]],2)</f>
        <v>0</v>
      </c>
      <c r="AH1078" s="79">
        <f>Taula1[[#This Row],[% Jornada segons contracte
(no posar el símbol %) ]]-Taula1[[#This Row],[% Reducció salari per baix rendiment        (no posar el símbol %)]]</f>
        <v>0</v>
      </c>
      <c r="AI1078" s="131">
        <f t="shared" si="257"/>
        <v>0</v>
      </c>
      <c r="AJ1078" s="39"/>
      <c r="AK1078" s="131">
        <f>ROUND((AL1078/100)*756*Taula1[[#This Row],[Espai reservat Administració  (mesos)]],2)</f>
        <v>0</v>
      </c>
      <c r="AL1078" s="81">
        <f>Taula1[[#This Row],[% Jornada segons contracte
(no posar el símbol %) ]]-Taula1[[#This Row],[% Reducció salari per baix rendiment        (no posar el símbol %)]]</f>
        <v>0</v>
      </c>
      <c r="AM1078" s="131">
        <f>ROUND((AN1078/100)*24.8547945*Taula1[[#This Row],[Espai reservat Administració (dies)]],2)</f>
        <v>0</v>
      </c>
      <c r="AN1078" s="79">
        <f>Taula1[[#This Row],[% Jornada segons contracte
(no posar el símbol %) ]]-Taula1[[#This Row],[% Reducció salari per baix rendiment        (no posar el símbol %)]]</f>
        <v>0</v>
      </c>
      <c r="AO1078" s="131">
        <f t="shared" si="258"/>
        <v>0</v>
      </c>
      <c r="AP1078" s="87"/>
      <c r="AQ1078" s="137">
        <f>ROUND((AR1078/100)*693*Taula1[[#This Row],[Mesos naturals sencers treballats període justificat (01/01/2023 - 31/03/2023)]],2)</f>
        <v>0</v>
      </c>
      <c r="AR1078" s="90">
        <f>Taula1[[#This Row],[% Jornada segons contracte
(no posar el símbol %) ]]-Taula1[[#This Row],[% Reducció salari per baix rendiment        (no posar el símbol %)]]</f>
        <v>0</v>
      </c>
      <c r="AS1078" s="137">
        <f>ROUND((AT1078/100)*22.78356164*Taula1[[#This Row],[Dies treballats període justificat (01/01/2023 - 31/03/2023)              no comptabilitzats com a mes natural sencer]],2)</f>
        <v>0</v>
      </c>
      <c r="AT1078" s="90">
        <f>Taula1[[#This Row],[% Jornada segons contracte
(no posar el símbol %) ]]-Taula1[[#This Row],[% Reducció salari per baix rendiment        (no posar el símbol %)]]</f>
        <v>0</v>
      </c>
      <c r="AU1078" s="137">
        <f t="shared" si="259"/>
        <v>0</v>
      </c>
      <c r="AV1078" s="87"/>
      <c r="AW1078" s="136">
        <f>ROUND((AX1078/100)*693*Taula1[[#This Row],[Espai reservat Administració  (mesos)]],2)</f>
        <v>0</v>
      </c>
      <c r="AX1078" s="90">
        <f>Taula1[[#This Row],[% Jornada segons contracte
(no posar el símbol %) ]]-Taula1[[#This Row],[% Reducció salari per baix rendiment        (no posar el símbol %)]]</f>
        <v>0</v>
      </c>
      <c r="AY1078" s="131">
        <f>ROUND((AZ1078/100)*22.78356164*Taula1[[#This Row],[Espai reservat Administració (dies)]],2)</f>
        <v>0</v>
      </c>
      <c r="AZ1078" s="81">
        <f>Taula1[[#This Row],[% Jornada segons contracte
(no posar el símbol %) ]]-Taula1[[#This Row],[% Reducció salari per baix rendiment        (no posar el símbol %)]]</f>
        <v>0</v>
      </c>
      <c r="BA1078" s="82">
        <f t="shared" si="260"/>
        <v>0</v>
      </c>
      <c r="BB1078" s="41"/>
      <c r="BC1078" s="131">
        <f>IF(Taula1[[#This Row],[Grup justificat     (fer servir opcions de la llista desplegable)]]=1,AI1078,0)</f>
        <v>0</v>
      </c>
      <c r="BD1078" s="131">
        <f>IF(Taula1[[#This Row],[Grup justificat     (fer servir opcions de la llista desplegable)]]=2,AU1078,0)</f>
        <v>0</v>
      </c>
      <c r="BE1078" s="41"/>
      <c r="BF1078" s="131">
        <f>IF(Taula1[[#This Row],[Espai reservat Administració]]=1,AO1078,0)</f>
        <v>0</v>
      </c>
      <c r="BG1078" s="82">
        <f>IF(Taula1[[#This Row],[Espai reservat Administració]]=2,BA1078,0)</f>
        <v>0</v>
      </c>
      <c r="BH1078" s="41"/>
      <c r="BI1078" s="126">
        <f>IF(Taula1[[#This Row],[Grup justificat     (fer servir opcions de la llista desplegable)]]=1,1,0)</f>
        <v>0</v>
      </c>
      <c r="BJ1078" s="126">
        <f>IF(Taula1[[#This Row],[Espai reservat Administració]]=1,1,0)</f>
        <v>0</v>
      </c>
      <c r="BK1078" s="111"/>
      <c r="BL1078" s="126">
        <f>IF(Taula1[[#This Row],[Grup justificat     (fer servir opcions de la llista desplegable)]]=2,1,0)</f>
        <v>0</v>
      </c>
      <c r="BM1078" s="126">
        <f>IF(Taula1[[#This Row],[Espai reservat Administració]]=2,1,0)</f>
        <v>0</v>
      </c>
      <c r="BN1078" s="73"/>
      <c r="BO1078" s="73"/>
      <c r="BP1078" s="73"/>
      <c r="BQ1078" s="73"/>
      <c r="BR1078" s="73"/>
      <c r="BS1078" s="73"/>
      <c r="BT1078" s="73"/>
      <c r="BU1078" s="73"/>
      <c r="BV1078" s="73"/>
      <c r="BW1078" s="73"/>
      <c r="BX1078" s="73"/>
      <c r="BY1078" s="73"/>
      <c r="BZ1078" s="73"/>
      <c r="CA1078" s="73"/>
      <c r="CB1078" s="73"/>
      <c r="CC1078" s="73"/>
      <c r="CD1078" s="73"/>
      <c r="CE1078" s="73"/>
      <c r="CF1078" s="73"/>
      <c r="CG1078" s="63">
        <f t="shared" si="261"/>
        <v>0</v>
      </c>
      <c r="CH1078" s="63">
        <f t="shared" si="262"/>
        <v>0</v>
      </c>
      <c r="CI1078" s="73"/>
      <c r="CJ1078" s="63">
        <f>IF(Taula1[[#This Row],[Tipus de contracte                                  (fer servir opcions de la llista desplegable)]]="Indefinit",1,0)</f>
        <v>0</v>
      </c>
      <c r="CK1078" s="63">
        <f>IF(Taula1[[#This Row],[Tipus de contracte                                  (fer servir opcions de la llista desplegable)]]="Temporal, igual o superior a 6 mesos",1,0)</f>
        <v>0</v>
      </c>
      <c r="CL1078" s="63">
        <f>IF(Taula1[[#This Row],[Tipus de contracte                                  (fer servir opcions de la llista desplegable)]]="Substitució per IT",1,0)</f>
        <v>0</v>
      </c>
      <c r="CM1078" s="73"/>
      <c r="CN1078" s="63">
        <f>IF(Taula1[[#This Row],[Relació llocs de treball]]&gt;=1,1,0)</f>
        <v>0</v>
      </c>
      <c r="CO1078" s="73"/>
      <c r="CP1078" s="63">
        <f>IF(Taula1[[#This Row],[Identitat de gènere                                                          (fer servir opcions de la llista desplegable)]]="Home",1,0)</f>
        <v>0</v>
      </c>
      <c r="CQ1078" s="63">
        <f>IF(Taula1[[#This Row],[Identitat de gènere                                                          (fer servir opcions de la llista desplegable)]]="Dona",1,0)</f>
        <v>0</v>
      </c>
      <c r="CR1078" s="63">
        <f>IF(Taula1[[#This Row],[Identitat de gènere                                                          (fer servir opcions de la llista desplegable)]]="No binari",1,0)</f>
        <v>0</v>
      </c>
      <c r="CS1078" s="73"/>
      <c r="CT1078" s="63">
        <f t="shared" si="256"/>
        <v>0</v>
      </c>
      <c r="CU1078" s="64">
        <f t="shared" si="263"/>
        <v>0</v>
      </c>
      <c r="CW1078" s="64">
        <f t="shared" si="264"/>
        <v>0</v>
      </c>
      <c r="CX1078" s="64">
        <f t="shared" si="265"/>
        <v>0</v>
      </c>
      <c r="CY1078" s="64">
        <f t="shared" si="266"/>
        <v>0</v>
      </c>
      <c r="CZ1078" s="64">
        <f t="shared" si="267"/>
        <v>0</v>
      </c>
      <c r="DB1078" s="64">
        <f t="shared" si="268"/>
        <v>0</v>
      </c>
      <c r="DC1078" s="64">
        <f t="shared" si="269"/>
        <v>0</v>
      </c>
      <c r="DD1078" s="64">
        <f t="shared" si="270"/>
        <v>0</v>
      </c>
      <c r="DE1078" s="64">
        <f t="shared" si="271"/>
        <v>0</v>
      </c>
    </row>
    <row r="1079" spans="2:109" x14ac:dyDescent="0.3">
      <c r="B1079" s="167"/>
      <c r="C1079" s="186"/>
      <c r="D1079" s="2"/>
      <c r="E1079" s="67"/>
      <c r="F1079" s="5"/>
      <c r="G1079" s="5"/>
      <c r="H1079" s="187"/>
      <c r="I1079" s="111" t="str">
        <f ca="1">IF(Taula1[[#This Row],[Data naixement (format dd/mm/aaaa)]]="","0",DATEDIF(Taula1[[#This Row],[Data naixement (format dd/mm/aaaa)]],TODAY(),"Y"))</f>
        <v>0</v>
      </c>
      <c r="J1079" s="6"/>
      <c r="K1079" s="6"/>
      <c r="L1079" s="6"/>
      <c r="M1079" s="6"/>
      <c r="N1079" s="56"/>
      <c r="O1079" s="56"/>
      <c r="P1079" s="56"/>
      <c r="Q1079" s="6"/>
      <c r="R1079" s="7"/>
      <c r="S1079" s="143">
        <f>Taula1[[#This Row],[Mesos naturals sencers treballats període justificat (01/01/2023 - 31/03/2023)]]</f>
        <v>0</v>
      </c>
      <c r="T1079" s="194">
        <f>Taula1[[#This Row],[Dies treballats període justificat (01/01/2023 - 31/03/2023)              no comptabilitzats com a mes natural sencer]]</f>
        <v>0</v>
      </c>
      <c r="U1079" s="12"/>
      <c r="V1079" s="7"/>
      <c r="W1079" s="188"/>
      <c r="X1079" s="188"/>
      <c r="Y1079" s="188"/>
      <c r="Z1079" s="188"/>
      <c r="AA1079" s="190"/>
      <c r="AB1079" s="143">
        <f>Taula1[[#This Row],[Grup justificat     (fer servir opcions de la llista desplegable)]]</f>
        <v>0</v>
      </c>
      <c r="AC1079" s="182"/>
      <c r="AD1079" s="39"/>
      <c r="AE1079" s="131">
        <f>ROUND((AF1079/100)*756*Taula1[[#This Row],[Mesos naturals sencers treballats període justificat (01/01/2023 - 31/03/2023)]],2)</f>
        <v>0</v>
      </c>
      <c r="AF1079" s="81">
        <f>Taula1[[#This Row],[% Jornada segons contracte
(no posar el símbol %) ]]-Taula1[[#This Row],[% Reducció salari per baix rendiment        (no posar el símbol %)]]</f>
        <v>0</v>
      </c>
      <c r="AG1079" s="131">
        <f>ROUND((AH1079/100)*24.8547945*Taula1[[#This Row],[Dies treballats període justificat (01/01/2023 - 31/03/2023)              no comptabilitzats com a mes natural sencer]],2)</f>
        <v>0</v>
      </c>
      <c r="AH1079" s="79">
        <f>Taula1[[#This Row],[% Jornada segons contracte
(no posar el símbol %) ]]-Taula1[[#This Row],[% Reducció salari per baix rendiment        (no posar el símbol %)]]</f>
        <v>0</v>
      </c>
      <c r="AI1079" s="131">
        <f t="shared" si="257"/>
        <v>0</v>
      </c>
      <c r="AJ1079" s="39"/>
      <c r="AK1079" s="131">
        <f>ROUND((AL1079/100)*756*Taula1[[#This Row],[Espai reservat Administració  (mesos)]],2)</f>
        <v>0</v>
      </c>
      <c r="AL1079" s="81">
        <f>Taula1[[#This Row],[% Jornada segons contracte
(no posar el símbol %) ]]-Taula1[[#This Row],[% Reducció salari per baix rendiment        (no posar el símbol %)]]</f>
        <v>0</v>
      </c>
      <c r="AM1079" s="131">
        <f>ROUND((AN1079/100)*24.8547945*Taula1[[#This Row],[Espai reservat Administració (dies)]],2)</f>
        <v>0</v>
      </c>
      <c r="AN1079" s="79">
        <f>Taula1[[#This Row],[% Jornada segons contracte
(no posar el símbol %) ]]-Taula1[[#This Row],[% Reducció salari per baix rendiment        (no posar el símbol %)]]</f>
        <v>0</v>
      </c>
      <c r="AO1079" s="131">
        <f t="shared" si="258"/>
        <v>0</v>
      </c>
      <c r="AP1079" s="87"/>
      <c r="AQ1079" s="137">
        <f>ROUND((AR1079/100)*693*Taula1[[#This Row],[Mesos naturals sencers treballats període justificat (01/01/2023 - 31/03/2023)]],2)</f>
        <v>0</v>
      </c>
      <c r="AR1079" s="90">
        <f>Taula1[[#This Row],[% Jornada segons contracte
(no posar el símbol %) ]]-Taula1[[#This Row],[% Reducció salari per baix rendiment        (no posar el símbol %)]]</f>
        <v>0</v>
      </c>
      <c r="AS1079" s="137">
        <f>ROUND((AT1079/100)*22.78356164*Taula1[[#This Row],[Dies treballats període justificat (01/01/2023 - 31/03/2023)              no comptabilitzats com a mes natural sencer]],2)</f>
        <v>0</v>
      </c>
      <c r="AT1079" s="90">
        <f>Taula1[[#This Row],[% Jornada segons contracte
(no posar el símbol %) ]]-Taula1[[#This Row],[% Reducció salari per baix rendiment        (no posar el símbol %)]]</f>
        <v>0</v>
      </c>
      <c r="AU1079" s="137">
        <f t="shared" si="259"/>
        <v>0</v>
      </c>
      <c r="AV1079" s="87"/>
      <c r="AW1079" s="136">
        <f>ROUND((AX1079/100)*693*Taula1[[#This Row],[Espai reservat Administració  (mesos)]],2)</f>
        <v>0</v>
      </c>
      <c r="AX1079" s="90">
        <f>Taula1[[#This Row],[% Jornada segons contracte
(no posar el símbol %) ]]-Taula1[[#This Row],[% Reducció salari per baix rendiment        (no posar el símbol %)]]</f>
        <v>0</v>
      </c>
      <c r="AY1079" s="131">
        <f>ROUND((AZ1079/100)*22.78356164*Taula1[[#This Row],[Espai reservat Administració (dies)]],2)</f>
        <v>0</v>
      </c>
      <c r="AZ1079" s="81">
        <f>Taula1[[#This Row],[% Jornada segons contracte
(no posar el símbol %) ]]-Taula1[[#This Row],[% Reducció salari per baix rendiment        (no posar el símbol %)]]</f>
        <v>0</v>
      </c>
      <c r="BA1079" s="82">
        <f t="shared" si="260"/>
        <v>0</v>
      </c>
      <c r="BB1079" s="41"/>
      <c r="BC1079" s="131">
        <f>IF(Taula1[[#This Row],[Grup justificat     (fer servir opcions de la llista desplegable)]]=1,AI1079,0)</f>
        <v>0</v>
      </c>
      <c r="BD1079" s="131">
        <f>IF(Taula1[[#This Row],[Grup justificat     (fer servir opcions de la llista desplegable)]]=2,AU1079,0)</f>
        <v>0</v>
      </c>
      <c r="BE1079" s="41"/>
      <c r="BF1079" s="131">
        <f>IF(Taula1[[#This Row],[Espai reservat Administració]]=1,AO1079,0)</f>
        <v>0</v>
      </c>
      <c r="BG1079" s="82">
        <f>IF(Taula1[[#This Row],[Espai reservat Administració]]=2,BA1079,0)</f>
        <v>0</v>
      </c>
      <c r="BH1079" s="41"/>
      <c r="BI1079" s="126">
        <f>IF(Taula1[[#This Row],[Grup justificat     (fer servir opcions de la llista desplegable)]]=1,1,0)</f>
        <v>0</v>
      </c>
      <c r="BJ1079" s="126">
        <f>IF(Taula1[[#This Row],[Espai reservat Administració]]=1,1,0)</f>
        <v>0</v>
      </c>
      <c r="BK1079" s="111"/>
      <c r="BL1079" s="126">
        <f>IF(Taula1[[#This Row],[Grup justificat     (fer servir opcions de la llista desplegable)]]=2,1,0)</f>
        <v>0</v>
      </c>
      <c r="BM1079" s="126">
        <f>IF(Taula1[[#This Row],[Espai reservat Administració]]=2,1,0)</f>
        <v>0</v>
      </c>
      <c r="BN1079" s="73"/>
      <c r="BO1079" s="73"/>
      <c r="BP1079" s="73"/>
      <c r="BQ1079" s="73"/>
      <c r="BR1079" s="73"/>
      <c r="BS1079" s="73"/>
      <c r="BT1079" s="73"/>
      <c r="BU1079" s="73"/>
      <c r="BV1079" s="73"/>
      <c r="BW1079" s="73"/>
      <c r="BX1079" s="73"/>
      <c r="BY1079" s="73"/>
      <c r="BZ1079" s="73"/>
      <c r="CA1079" s="73"/>
      <c r="CB1079" s="73"/>
      <c r="CC1079" s="73"/>
      <c r="CD1079" s="73"/>
      <c r="CE1079" s="73"/>
      <c r="CF1079" s="73"/>
      <c r="CG1079" s="63">
        <f t="shared" si="261"/>
        <v>0</v>
      </c>
      <c r="CH1079" s="63">
        <f t="shared" si="262"/>
        <v>0</v>
      </c>
      <c r="CI1079" s="73"/>
      <c r="CJ1079" s="63">
        <f>IF(Taula1[[#This Row],[Tipus de contracte                                  (fer servir opcions de la llista desplegable)]]="Indefinit",1,0)</f>
        <v>0</v>
      </c>
      <c r="CK1079" s="63">
        <f>IF(Taula1[[#This Row],[Tipus de contracte                                  (fer servir opcions de la llista desplegable)]]="Temporal, igual o superior a 6 mesos",1,0)</f>
        <v>0</v>
      </c>
      <c r="CL1079" s="63">
        <f>IF(Taula1[[#This Row],[Tipus de contracte                                  (fer servir opcions de la llista desplegable)]]="Substitució per IT",1,0)</f>
        <v>0</v>
      </c>
      <c r="CM1079" s="73"/>
      <c r="CN1079" s="63">
        <f>IF(Taula1[[#This Row],[Relació llocs de treball]]&gt;=1,1,0)</f>
        <v>0</v>
      </c>
      <c r="CO1079" s="73"/>
      <c r="CP1079" s="63">
        <f>IF(Taula1[[#This Row],[Identitat de gènere                                                          (fer servir opcions de la llista desplegable)]]="Home",1,0)</f>
        <v>0</v>
      </c>
      <c r="CQ1079" s="63">
        <f>IF(Taula1[[#This Row],[Identitat de gènere                                                          (fer servir opcions de la llista desplegable)]]="Dona",1,0)</f>
        <v>0</v>
      </c>
      <c r="CR1079" s="63">
        <f>IF(Taula1[[#This Row],[Identitat de gènere                                                          (fer servir opcions de la llista desplegable)]]="No binari",1,0)</f>
        <v>0</v>
      </c>
      <c r="CS1079" s="73"/>
      <c r="CT1079" s="63">
        <f t="shared" si="256"/>
        <v>0</v>
      </c>
      <c r="CU1079" s="64">
        <f t="shared" si="263"/>
        <v>0</v>
      </c>
      <c r="CW1079" s="64">
        <f t="shared" si="264"/>
        <v>0</v>
      </c>
      <c r="CX1079" s="64">
        <f t="shared" si="265"/>
        <v>0</v>
      </c>
      <c r="CY1079" s="64">
        <f t="shared" si="266"/>
        <v>0</v>
      </c>
      <c r="CZ1079" s="64">
        <f t="shared" si="267"/>
        <v>0</v>
      </c>
      <c r="DB1079" s="64">
        <f t="shared" si="268"/>
        <v>0</v>
      </c>
      <c r="DC1079" s="64">
        <f t="shared" si="269"/>
        <v>0</v>
      </c>
      <c r="DD1079" s="64">
        <f t="shared" si="270"/>
        <v>0</v>
      </c>
      <c r="DE1079" s="64">
        <f t="shared" si="271"/>
        <v>0</v>
      </c>
    </row>
    <row r="1080" spans="2:109" x14ac:dyDescent="0.3">
      <c r="B1080" s="167"/>
      <c r="C1080" s="186"/>
      <c r="D1080" s="2"/>
      <c r="E1080" s="67"/>
      <c r="F1080" s="5"/>
      <c r="G1080" s="5"/>
      <c r="H1080" s="187"/>
      <c r="I1080" s="111" t="str">
        <f ca="1">IF(Taula1[[#This Row],[Data naixement (format dd/mm/aaaa)]]="","0",DATEDIF(Taula1[[#This Row],[Data naixement (format dd/mm/aaaa)]],TODAY(),"Y"))</f>
        <v>0</v>
      </c>
      <c r="J1080" s="6"/>
      <c r="K1080" s="6"/>
      <c r="L1080" s="6"/>
      <c r="M1080" s="6"/>
      <c r="N1080" s="56"/>
      <c r="O1080" s="56"/>
      <c r="P1080" s="56"/>
      <c r="Q1080" s="6"/>
      <c r="R1080" s="7"/>
      <c r="S1080" s="143">
        <f>Taula1[[#This Row],[Mesos naturals sencers treballats període justificat (01/01/2023 - 31/03/2023)]]</f>
        <v>0</v>
      </c>
      <c r="T1080" s="194">
        <f>Taula1[[#This Row],[Dies treballats període justificat (01/01/2023 - 31/03/2023)              no comptabilitzats com a mes natural sencer]]</f>
        <v>0</v>
      </c>
      <c r="U1080" s="12"/>
      <c r="V1080" s="7"/>
      <c r="W1080" s="188"/>
      <c r="X1080" s="188"/>
      <c r="Y1080" s="188"/>
      <c r="Z1080" s="188"/>
      <c r="AA1080" s="190"/>
      <c r="AB1080" s="143">
        <f>Taula1[[#This Row],[Grup justificat     (fer servir opcions de la llista desplegable)]]</f>
        <v>0</v>
      </c>
      <c r="AC1080" s="182"/>
      <c r="AD1080" s="39"/>
      <c r="AE1080" s="131">
        <f>ROUND((AF1080/100)*756*Taula1[[#This Row],[Mesos naturals sencers treballats període justificat (01/01/2023 - 31/03/2023)]],2)</f>
        <v>0</v>
      </c>
      <c r="AF1080" s="81">
        <f>Taula1[[#This Row],[% Jornada segons contracte
(no posar el símbol %) ]]-Taula1[[#This Row],[% Reducció salari per baix rendiment        (no posar el símbol %)]]</f>
        <v>0</v>
      </c>
      <c r="AG1080" s="131">
        <f>ROUND((AH1080/100)*24.8547945*Taula1[[#This Row],[Dies treballats període justificat (01/01/2023 - 31/03/2023)              no comptabilitzats com a mes natural sencer]],2)</f>
        <v>0</v>
      </c>
      <c r="AH1080" s="79">
        <f>Taula1[[#This Row],[% Jornada segons contracte
(no posar el símbol %) ]]-Taula1[[#This Row],[% Reducció salari per baix rendiment        (no posar el símbol %)]]</f>
        <v>0</v>
      </c>
      <c r="AI1080" s="131">
        <f t="shared" si="257"/>
        <v>0</v>
      </c>
      <c r="AJ1080" s="39"/>
      <c r="AK1080" s="131">
        <f>ROUND((AL1080/100)*756*Taula1[[#This Row],[Espai reservat Administració  (mesos)]],2)</f>
        <v>0</v>
      </c>
      <c r="AL1080" s="81">
        <f>Taula1[[#This Row],[% Jornada segons contracte
(no posar el símbol %) ]]-Taula1[[#This Row],[% Reducció salari per baix rendiment        (no posar el símbol %)]]</f>
        <v>0</v>
      </c>
      <c r="AM1080" s="131">
        <f>ROUND((AN1080/100)*24.8547945*Taula1[[#This Row],[Espai reservat Administració (dies)]],2)</f>
        <v>0</v>
      </c>
      <c r="AN1080" s="79">
        <f>Taula1[[#This Row],[% Jornada segons contracte
(no posar el símbol %) ]]-Taula1[[#This Row],[% Reducció salari per baix rendiment        (no posar el símbol %)]]</f>
        <v>0</v>
      </c>
      <c r="AO1080" s="131">
        <f t="shared" si="258"/>
        <v>0</v>
      </c>
      <c r="AP1080" s="87"/>
      <c r="AQ1080" s="137">
        <f>ROUND((AR1080/100)*693*Taula1[[#This Row],[Mesos naturals sencers treballats període justificat (01/01/2023 - 31/03/2023)]],2)</f>
        <v>0</v>
      </c>
      <c r="AR1080" s="90">
        <f>Taula1[[#This Row],[% Jornada segons contracte
(no posar el símbol %) ]]-Taula1[[#This Row],[% Reducció salari per baix rendiment        (no posar el símbol %)]]</f>
        <v>0</v>
      </c>
      <c r="AS1080" s="137">
        <f>ROUND((AT1080/100)*22.78356164*Taula1[[#This Row],[Dies treballats període justificat (01/01/2023 - 31/03/2023)              no comptabilitzats com a mes natural sencer]],2)</f>
        <v>0</v>
      </c>
      <c r="AT1080" s="90">
        <f>Taula1[[#This Row],[% Jornada segons contracte
(no posar el símbol %) ]]-Taula1[[#This Row],[% Reducció salari per baix rendiment        (no posar el símbol %)]]</f>
        <v>0</v>
      </c>
      <c r="AU1080" s="137">
        <f t="shared" si="259"/>
        <v>0</v>
      </c>
      <c r="AV1080" s="87"/>
      <c r="AW1080" s="136">
        <f>ROUND((AX1080/100)*693*Taula1[[#This Row],[Espai reservat Administració  (mesos)]],2)</f>
        <v>0</v>
      </c>
      <c r="AX1080" s="90">
        <f>Taula1[[#This Row],[% Jornada segons contracte
(no posar el símbol %) ]]-Taula1[[#This Row],[% Reducció salari per baix rendiment        (no posar el símbol %)]]</f>
        <v>0</v>
      </c>
      <c r="AY1080" s="131">
        <f>ROUND((AZ1080/100)*22.78356164*Taula1[[#This Row],[Espai reservat Administració (dies)]],2)</f>
        <v>0</v>
      </c>
      <c r="AZ1080" s="81">
        <f>Taula1[[#This Row],[% Jornada segons contracte
(no posar el símbol %) ]]-Taula1[[#This Row],[% Reducció salari per baix rendiment        (no posar el símbol %)]]</f>
        <v>0</v>
      </c>
      <c r="BA1080" s="82">
        <f t="shared" si="260"/>
        <v>0</v>
      </c>
      <c r="BB1080" s="41"/>
      <c r="BC1080" s="131">
        <f>IF(Taula1[[#This Row],[Grup justificat     (fer servir opcions de la llista desplegable)]]=1,AI1080,0)</f>
        <v>0</v>
      </c>
      <c r="BD1080" s="131">
        <f>IF(Taula1[[#This Row],[Grup justificat     (fer servir opcions de la llista desplegable)]]=2,AU1080,0)</f>
        <v>0</v>
      </c>
      <c r="BE1080" s="41"/>
      <c r="BF1080" s="131">
        <f>IF(Taula1[[#This Row],[Espai reservat Administració]]=1,AO1080,0)</f>
        <v>0</v>
      </c>
      <c r="BG1080" s="82">
        <f>IF(Taula1[[#This Row],[Espai reservat Administració]]=2,BA1080,0)</f>
        <v>0</v>
      </c>
      <c r="BH1080" s="41"/>
      <c r="BI1080" s="126">
        <f>IF(Taula1[[#This Row],[Grup justificat     (fer servir opcions de la llista desplegable)]]=1,1,0)</f>
        <v>0</v>
      </c>
      <c r="BJ1080" s="126">
        <f>IF(Taula1[[#This Row],[Espai reservat Administració]]=1,1,0)</f>
        <v>0</v>
      </c>
      <c r="BK1080" s="111"/>
      <c r="BL1080" s="126">
        <f>IF(Taula1[[#This Row],[Grup justificat     (fer servir opcions de la llista desplegable)]]=2,1,0)</f>
        <v>0</v>
      </c>
      <c r="BM1080" s="126">
        <f>IF(Taula1[[#This Row],[Espai reservat Administració]]=2,1,0)</f>
        <v>0</v>
      </c>
      <c r="BN1080" s="73"/>
      <c r="BO1080" s="73"/>
      <c r="BP1080" s="73"/>
      <c r="BQ1080" s="73"/>
      <c r="BR1080" s="73"/>
      <c r="BS1080" s="73"/>
      <c r="BT1080" s="73"/>
      <c r="BU1080" s="73"/>
      <c r="BV1080" s="73"/>
      <c r="BW1080" s="73"/>
      <c r="BX1080" s="73"/>
      <c r="BY1080" s="73"/>
      <c r="BZ1080" s="73"/>
      <c r="CA1080" s="73"/>
      <c r="CB1080" s="73"/>
      <c r="CC1080" s="73"/>
      <c r="CD1080" s="73"/>
      <c r="CE1080" s="73"/>
      <c r="CF1080" s="73"/>
      <c r="CG1080" s="63">
        <f t="shared" si="261"/>
        <v>0</v>
      </c>
      <c r="CH1080" s="63">
        <f t="shared" si="262"/>
        <v>0</v>
      </c>
      <c r="CI1080" s="73"/>
      <c r="CJ1080" s="63">
        <f>IF(Taula1[[#This Row],[Tipus de contracte                                  (fer servir opcions de la llista desplegable)]]="Indefinit",1,0)</f>
        <v>0</v>
      </c>
      <c r="CK1080" s="63">
        <f>IF(Taula1[[#This Row],[Tipus de contracte                                  (fer servir opcions de la llista desplegable)]]="Temporal, igual o superior a 6 mesos",1,0)</f>
        <v>0</v>
      </c>
      <c r="CL1080" s="63">
        <f>IF(Taula1[[#This Row],[Tipus de contracte                                  (fer servir opcions de la llista desplegable)]]="Substitució per IT",1,0)</f>
        <v>0</v>
      </c>
      <c r="CM1080" s="73"/>
      <c r="CN1080" s="63">
        <f>IF(Taula1[[#This Row],[Relació llocs de treball]]&gt;=1,1,0)</f>
        <v>0</v>
      </c>
      <c r="CO1080" s="73"/>
      <c r="CP1080" s="63">
        <f>IF(Taula1[[#This Row],[Identitat de gènere                                                          (fer servir opcions de la llista desplegable)]]="Home",1,0)</f>
        <v>0</v>
      </c>
      <c r="CQ1080" s="63">
        <f>IF(Taula1[[#This Row],[Identitat de gènere                                                          (fer servir opcions de la llista desplegable)]]="Dona",1,0)</f>
        <v>0</v>
      </c>
      <c r="CR1080" s="63">
        <f>IF(Taula1[[#This Row],[Identitat de gènere                                                          (fer servir opcions de la llista desplegable)]]="No binari",1,0)</f>
        <v>0</v>
      </c>
      <c r="CS1080" s="73"/>
      <c r="CT1080" s="63">
        <f t="shared" si="256"/>
        <v>0</v>
      </c>
      <c r="CU1080" s="64">
        <f t="shared" si="263"/>
        <v>0</v>
      </c>
      <c r="CW1080" s="64">
        <f t="shared" si="264"/>
        <v>0</v>
      </c>
      <c r="CX1080" s="64">
        <f t="shared" si="265"/>
        <v>0</v>
      </c>
      <c r="CY1080" s="64">
        <f t="shared" si="266"/>
        <v>0</v>
      </c>
      <c r="CZ1080" s="64">
        <f t="shared" si="267"/>
        <v>0</v>
      </c>
      <c r="DB1080" s="64">
        <f t="shared" si="268"/>
        <v>0</v>
      </c>
      <c r="DC1080" s="64">
        <f t="shared" si="269"/>
        <v>0</v>
      </c>
      <c r="DD1080" s="64">
        <f t="shared" si="270"/>
        <v>0</v>
      </c>
      <c r="DE1080" s="64">
        <f t="shared" si="271"/>
        <v>0</v>
      </c>
    </row>
    <row r="1081" spans="2:109" x14ac:dyDescent="0.3">
      <c r="B1081" s="167"/>
      <c r="C1081" s="186"/>
      <c r="D1081" s="2"/>
      <c r="E1081" s="67"/>
      <c r="F1081" s="5"/>
      <c r="G1081" s="5"/>
      <c r="H1081" s="187"/>
      <c r="I1081" s="111" t="str">
        <f ca="1">IF(Taula1[[#This Row],[Data naixement (format dd/mm/aaaa)]]="","0",DATEDIF(Taula1[[#This Row],[Data naixement (format dd/mm/aaaa)]],TODAY(),"Y"))</f>
        <v>0</v>
      </c>
      <c r="J1081" s="6"/>
      <c r="K1081" s="6"/>
      <c r="L1081" s="6"/>
      <c r="M1081" s="6"/>
      <c r="N1081" s="56"/>
      <c r="O1081" s="56"/>
      <c r="P1081" s="56"/>
      <c r="Q1081" s="6"/>
      <c r="R1081" s="7"/>
      <c r="S1081" s="143">
        <f>Taula1[[#This Row],[Mesos naturals sencers treballats període justificat (01/01/2023 - 31/03/2023)]]</f>
        <v>0</v>
      </c>
      <c r="T1081" s="194">
        <f>Taula1[[#This Row],[Dies treballats període justificat (01/01/2023 - 31/03/2023)              no comptabilitzats com a mes natural sencer]]</f>
        <v>0</v>
      </c>
      <c r="U1081" s="12"/>
      <c r="V1081" s="7"/>
      <c r="W1081" s="188"/>
      <c r="X1081" s="188"/>
      <c r="Y1081" s="188"/>
      <c r="Z1081" s="188"/>
      <c r="AA1081" s="190"/>
      <c r="AB1081" s="143">
        <f>Taula1[[#This Row],[Grup justificat     (fer servir opcions de la llista desplegable)]]</f>
        <v>0</v>
      </c>
      <c r="AC1081" s="182"/>
      <c r="AD1081" s="39"/>
      <c r="AE1081" s="131">
        <f>ROUND((AF1081/100)*756*Taula1[[#This Row],[Mesos naturals sencers treballats període justificat (01/01/2023 - 31/03/2023)]],2)</f>
        <v>0</v>
      </c>
      <c r="AF1081" s="81">
        <f>Taula1[[#This Row],[% Jornada segons contracte
(no posar el símbol %) ]]-Taula1[[#This Row],[% Reducció salari per baix rendiment        (no posar el símbol %)]]</f>
        <v>0</v>
      </c>
      <c r="AG1081" s="131">
        <f>ROUND((AH1081/100)*24.8547945*Taula1[[#This Row],[Dies treballats període justificat (01/01/2023 - 31/03/2023)              no comptabilitzats com a mes natural sencer]],2)</f>
        <v>0</v>
      </c>
      <c r="AH1081" s="79">
        <f>Taula1[[#This Row],[% Jornada segons contracte
(no posar el símbol %) ]]-Taula1[[#This Row],[% Reducció salari per baix rendiment        (no posar el símbol %)]]</f>
        <v>0</v>
      </c>
      <c r="AI1081" s="131">
        <f t="shared" si="257"/>
        <v>0</v>
      </c>
      <c r="AJ1081" s="39"/>
      <c r="AK1081" s="131">
        <f>ROUND((AL1081/100)*756*Taula1[[#This Row],[Espai reservat Administració  (mesos)]],2)</f>
        <v>0</v>
      </c>
      <c r="AL1081" s="81">
        <f>Taula1[[#This Row],[% Jornada segons contracte
(no posar el símbol %) ]]-Taula1[[#This Row],[% Reducció salari per baix rendiment        (no posar el símbol %)]]</f>
        <v>0</v>
      </c>
      <c r="AM1081" s="131">
        <f>ROUND((AN1081/100)*24.8547945*Taula1[[#This Row],[Espai reservat Administració (dies)]],2)</f>
        <v>0</v>
      </c>
      <c r="AN1081" s="79">
        <f>Taula1[[#This Row],[% Jornada segons contracte
(no posar el símbol %) ]]-Taula1[[#This Row],[% Reducció salari per baix rendiment        (no posar el símbol %)]]</f>
        <v>0</v>
      </c>
      <c r="AO1081" s="131">
        <f t="shared" si="258"/>
        <v>0</v>
      </c>
      <c r="AP1081" s="87"/>
      <c r="AQ1081" s="137">
        <f>ROUND((AR1081/100)*693*Taula1[[#This Row],[Mesos naturals sencers treballats període justificat (01/01/2023 - 31/03/2023)]],2)</f>
        <v>0</v>
      </c>
      <c r="AR1081" s="90">
        <f>Taula1[[#This Row],[% Jornada segons contracte
(no posar el símbol %) ]]-Taula1[[#This Row],[% Reducció salari per baix rendiment        (no posar el símbol %)]]</f>
        <v>0</v>
      </c>
      <c r="AS1081" s="137">
        <f>ROUND((AT1081/100)*22.78356164*Taula1[[#This Row],[Dies treballats període justificat (01/01/2023 - 31/03/2023)              no comptabilitzats com a mes natural sencer]],2)</f>
        <v>0</v>
      </c>
      <c r="AT1081" s="90">
        <f>Taula1[[#This Row],[% Jornada segons contracte
(no posar el símbol %) ]]-Taula1[[#This Row],[% Reducció salari per baix rendiment        (no posar el símbol %)]]</f>
        <v>0</v>
      </c>
      <c r="AU1081" s="137">
        <f t="shared" si="259"/>
        <v>0</v>
      </c>
      <c r="AV1081" s="87"/>
      <c r="AW1081" s="136">
        <f>ROUND((AX1081/100)*693*Taula1[[#This Row],[Espai reservat Administració  (mesos)]],2)</f>
        <v>0</v>
      </c>
      <c r="AX1081" s="90">
        <f>Taula1[[#This Row],[% Jornada segons contracte
(no posar el símbol %) ]]-Taula1[[#This Row],[% Reducció salari per baix rendiment        (no posar el símbol %)]]</f>
        <v>0</v>
      </c>
      <c r="AY1081" s="131">
        <f>ROUND((AZ1081/100)*22.78356164*Taula1[[#This Row],[Espai reservat Administració (dies)]],2)</f>
        <v>0</v>
      </c>
      <c r="AZ1081" s="81">
        <f>Taula1[[#This Row],[% Jornada segons contracte
(no posar el símbol %) ]]-Taula1[[#This Row],[% Reducció salari per baix rendiment        (no posar el símbol %)]]</f>
        <v>0</v>
      </c>
      <c r="BA1081" s="82">
        <f t="shared" si="260"/>
        <v>0</v>
      </c>
      <c r="BB1081" s="41"/>
      <c r="BC1081" s="131">
        <f>IF(Taula1[[#This Row],[Grup justificat     (fer servir opcions de la llista desplegable)]]=1,AI1081,0)</f>
        <v>0</v>
      </c>
      <c r="BD1081" s="131">
        <f>IF(Taula1[[#This Row],[Grup justificat     (fer servir opcions de la llista desplegable)]]=2,AU1081,0)</f>
        <v>0</v>
      </c>
      <c r="BE1081" s="41"/>
      <c r="BF1081" s="131">
        <f>IF(Taula1[[#This Row],[Espai reservat Administració]]=1,AO1081,0)</f>
        <v>0</v>
      </c>
      <c r="BG1081" s="82">
        <f>IF(Taula1[[#This Row],[Espai reservat Administració]]=2,BA1081,0)</f>
        <v>0</v>
      </c>
      <c r="BH1081" s="41"/>
      <c r="BI1081" s="126">
        <f>IF(Taula1[[#This Row],[Grup justificat     (fer servir opcions de la llista desplegable)]]=1,1,0)</f>
        <v>0</v>
      </c>
      <c r="BJ1081" s="126">
        <f>IF(Taula1[[#This Row],[Espai reservat Administració]]=1,1,0)</f>
        <v>0</v>
      </c>
      <c r="BK1081" s="111"/>
      <c r="BL1081" s="126">
        <f>IF(Taula1[[#This Row],[Grup justificat     (fer servir opcions de la llista desplegable)]]=2,1,0)</f>
        <v>0</v>
      </c>
      <c r="BM1081" s="126">
        <f>IF(Taula1[[#This Row],[Espai reservat Administració]]=2,1,0)</f>
        <v>0</v>
      </c>
      <c r="BN1081" s="73"/>
      <c r="BO1081" s="73"/>
      <c r="BP1081" s="73"/>
      <c r="BQ1081" s="73"/>
      <c r="BR1081" s="73"/>
      <c r="BS1081" s="73"/>
      <c r="BT1081" s="73"/>
      <c r="BU1081" s="73"/>
      <c r="BV1081" s="73"/>
      <c r="BW1081" s="73"/>
      <c r="BX1081" s="73"/>
      <c r="BY1081" s="73"/>
      <c r="BZ1081" s="73"/>
      <c r="CA1081" s="73"/>
      <c r="CB1081" s="73"/>
      <c r="CC1081" s="73"/>
      <c r="CD1081" s="73"/>
      <c r="CE1081" s="73"/>
      <c r="CF1081" s="73"/>
      <c r="CG1081" s="63">
        <f t="shared" si="261"/>
        <v>0</v>
      </c>
      <c r="CH1081" s="63">
        <f t="shared" si="262"/>
        <v>0</v>
      </c>
      <c r="CI1081" s="73"/>
      <c r="CJ1081" s="63">
        <f>IF(Taula1[[#This Row],[Tipus de contracte                                  (fer servir opcions de la llista desplegable)]]="Indefinit",1,0)</f>
        <v>0</v>
      </c>
      <c r="CK1081" s="63">
        <f>IF(Taula1[[#This Row],[Tipus de contracte                                  (fer servir opcions de la llista desplegable)]]="Temporal, igual o superior a 6 mesos",1,0)</f>
        <v>0</v>
      </c>
      <c r="CL1081" s="63">
        <f>IF(Taula1[[#This Row],[Tipus de contracte                                  (fer servir opcions de la llista desplegable)]]="Substitució per IT",1,0)</f>
        <v>0</v>
      </c>
      <c r="CM1081" s="73"/>
      <c r="CN1081" s="63">
        <f>IF(Taula1[[#This Row],[Relació llocs de treball]]&gt;=1,1,0)</f>
        <v>0</v>
      </c>
      <c r="CO1081" s="73"/>
      <c r="CP1081" s="63">
        <f>IF(Taula1[[#This Row],[Identitat de gènere                                                          (fer servir opcions de la llista desplegable)]]="Home",1,0)</f>
        <v>0</v>
      </c>
      <c r="CQ1081" s="63">
        <f>IF(Taula1[[#This Row],[Identitat de gènere                                                          (fer servir opcions de la llista desplegable)]]="Dona",1,0)</f>
        <v>0</v>
      </c>
      <c r="CR1081" s="63">
        <f>IF(Taula1[[#This Row],[Identitat de gènere                                                          (fer servir opcions de la llista desplegable)]]="No binari",1,0)</f>
        <v>0</v>
      </c>
      <c r="CS1081" s="73"/>
      <c r="CT1081" s="63">
        <f t="shared" si="256"/>
        <v>0</v>
      </c>
      <c r="CU1081" s="64">
        <f t="shared" si="263"/>
        <v>0</v>
      </c>
      <c r="CW1081" s="64">
        <f t="shared" si="264"/>
        <v>0</v>
      </c>
      <c r="CX1081" s="64">
        <f t="shared" si="265"/>
        <v>0</v>
      </c>
      <c r="CY1081" s="64">
        <f t="shared" si="266"/>
        <v>0</v>
      </c>
      <c r="CZ1081" s="64">
        <f t="shared" si="267"/>
        <v>0</v>
      </c>
      <c r="DB1081" s="64">
        <f t="shared" si="268"/>
        <v>0</v>
      </c>
      <c r="DC1081" s="64">
        <f t="shared" si="269"/>
        <v>0</v>
      </c>
      <c r="DD1081" s="64">
        <f t="shared" si="270"/>
        <v>0</v>
      </c>
      <c r="DE1081" s="64">
        <f t="shared" si="271"/>
        <v>0</v>
      </c>
    </row>
    <row r="1082" spans="2:109" x14ac:dyDescent="0.3">
      <c r="B1082" s="167"/>
      <c r="C1082" s="186"/>
      <c r="D1082" s="2"/>
      <c r="E1082" s="67"/>
      <c r="F1082" s="5"/>
      <c r="G1082" s="5"/>
      <c r="H1082" s="187"/>
      <c r="I1082" s="111" t="str">
        <f ca="1">IF(Taula1[[#This Row],[Data naixement (format dd/mm/aaaa)]]="","0",DATEDIF(Taula1[[#This Row],[Data naixement (format dd/mm/aaaa)]],TODAY(),"Y"))</f>
        <v>0</v>
      </c>
      <c r="J1082" s="6"/>
      <c r="K1082" s="6"/>
      <c r="L1082" s="6"/>
      <c r="M1082" s="6"/>
      <c r="N1082" s="56"/>
      <c r="O1082" s="56"/>
      <c r="P1082" s="56"/>
      <c r="Q1082" s="6"/>
      <c r="R1082" s="7"/>
      <c r="S1082" s="143">
        <f>Taula1[[#This Row],[Mesos naturals sencers treballats període justificat (01/01/2023 - 31/03/2023)]]</f>
        <v>0</v>
      </c>
      <c r="T1082" s="194">
        <f>Taula1[[#This Row],[Dies treballats període justificat (01/01/2023 - 31/03/2023)              no comptabilitzats com a mes natural sencer]]</f>
        <v>0</v>
      </c>
      <c r="U1082" s="12"/>
      <c r="V1082" s="7"/>
      <c r="W1082" s="188"/>
      <c r="X1082" s="188"/>
      <c r="Y1082" s="188"/>
      <c r="Z1082" s="188"/>
      <c r="AA1082" s="190"/>
      <c r="AB1082" s="143">
        <f>Taula1[[#This Row],[Grup justificat     (fer servir opcions de la llista desplegable)]]</f>
        <v>0</v>
      </c>
      <c r="AC1082" s="182"/>
      <c r="AD1082" s="39"/>
      <c r="AE1082" s="131">
        <f>ROUND((AF1082/100)*756*Taula1[[#This Row],[Mesos naturals sencers treballats període justificat (01/01/2023 - 31/03/2023)]],2)</f>
        <v>0</v>
      </c>
      <c r="AF1082" s="81">
        <f>Taula1[[#This Row],[% Jornada segons contracte
(no posar el símbol %) ]]-Taula1[[#This Row],[% Reducció salari per baix rendiment        (no posar el símbol %)]]</f>
        <v>0</v>
      </c>
      <c r="AG1082" s="131">
        <f>ROUND((AH1082/100)*24.8547945*Taula1[[#This Row],[Dies treballats període justificat (01/01/2023 - 31/03/2023)              no comptabilitzats com a mes natural sencer]],2)</f>
        <v>0</v>
      </c>
      <c r="AH1082" s="79">
        <f>Taula1[[#This Row],[% Jornada segons contracte
(no posar el símbol %) ]]-Taula1[[#This Row],[% Reducció salari per baix rendiment        (no posar el símbol %)]]</f>
        <v>0</v>
      </c>
      <c r="AI1082" s="131">
        <f t="shared" si="257"/>
        <v>0</v>
      </c>
      <c r="AJ1082" s="39"/>
      <c r="AK1082" s="131">
        <f>ROUND((AL1082/100)*756*Taula1[[#This Row],[Espai reservat Administració  (mesos)]],2)</f>
        <v>0</v>
      </c>
      <c r="AL1082" s="81">
        <f>Taula1[[#This Row],[% Jornada segons contracte
(no posar el símbol %) ]]-Taula1[[#This Row],[% Reducció salari per baix rendiment        (no posar el símbol %)]]</f>
        <v>0</v>
      </c>
      <c r="AM1082" s="131">
        <f>ROUND((AN1082/100)*24.8547945*Taula1[[#This Row],[Espai reservat Administració (dies)]],2)</f>
        <v>0</v>
      </c>
      <c r="AN1082" s="79">
        <f>Taula1[[#This Row],[% Jornada segons contracte
(no posar el símbol %) ]]-Taula1[[#This Row],[% Reducció salari per baix rendiment        (no posar el símbol %)]]</f>
        <v>0</v>
      </c>
      <c r="AO1082" s="131">
        <f t="shared" si="258"/>
        <v>0</v>
      </c>
      <c r="AP1082" s="87"/>
      <c r="AQ1082" s="137">
        <f>ROUND((AR1082/100)*693*Taula1[[#This Row],[Mesos naturals sencers treballats període justificat (01/01/2023 - 31/03/2023)]],2)</f>
        <v>0</v>
      </c>
      <c r="AR1082" s="90">
        <f>Taula1[[#This Row],[% Jornada segons contracte
(no posar el símbol %) ]]-Taula1[[#This Row],[% Reducció salari per baix rendiment        (no posar el símbol %)]]</f>
        <v>0</v>
      </c>
      <c r="AS1082" s="137">
        <f>ROUND((AT1082/100)*22.78356164*Taula1[[#This Row],[Dies treballats període justificat (01/01/2023 - 31/03/2023)              no comptabilitzats com a mes natural sencer]],2)</f>
        <v>0</v>
      </c>
      <c r="AT1082" s="90">
        <f>Taula1[[#This Row],[% Jornada segons contracte
(no posar el símbol %) ]]-Taula1[[#This Row],[% Reducció salari per baix rendiment        (no posar el símbol %)]]</f>
        <v>0</v>
      </c>
      <c r="AU1082" s="137">
        <f t="shared" si="259"/>
        <v>0</v>
      </c>
      <c r="AV1082" s="87"/>
      <c r="AW1082" s="136">
        <f>ROUND((AX1082/100)*693*Taula1[[#This Row],[Espai reservat Administració  (mesos)]],2)</f>
        <v>0</v>
      </c>
      <c r="AX1082" s="90">
        <f>Taula1[[#This Row],[% Jornada segons contracte
(no posar el símbol %) ]]-Taula1[[#This Row],[% Reducció salari per baix rendiment        (no posar el símbol %)]]</f>
        <v>0</v>
      </c>
      <c r="AY1082" s="131">
        <f>ROUND((AZ1082/100)*22.78356164*Taula1[[#This Row],[Espai reservat Administració (dies)]],2)</f>
        <v>0</v>
      </c>
      <c r="AZ1082" s="81">
        <f>Taula1[[#This Row],[% Jornada segons contracte
(no posar el símbol %) ]]-Taula1[[#This Row],[% Reducció salari per baix rendiment        (no posar el símbol %)]]</f>
        <v>0</v>
      </c>
      <c r="BA1082" s="82">
        <f t="shared" si="260"/>
        <v>0</v>
      </c>
      <c r="BB1082" s="41"/>
      <c r="BC1082" s="131">
        <f>IF(Taula1[[#This Row],[Grup justificat     (fer servir opcions de la llista desplegable)]]=1,AI1082,0)</f>
        <v>0</v>
      </c>
      <c r="BD1082" s="131">
        <f>IF(Taula1[[#This Row],[Grup justificat     (fer servir opcions de la llista desplegable)]]=2,AU1082,0)</f>
        <v>0</v>
      </c>
      <c r="BE1082" s="41"/>
      <c r="BF1082" s="131">
        <f>IF(Taula1[[#This Row],[Espai reservat Administració]]=1,AO1082,0)</f>
        <v>0</v>
      </c>
      <c r="BG1082" s="82">
        <f>IF(Taula1[[#This Row],[Espai reservat Administració]]=2,BA1082,0)</f>
        <v>0</v>
      </c>
      <c r="BH1082" s="41"/>
      <c r="BI1082" s="126">
        <f>IF(Taula1[[#This Row],[Grup justificat     (fer servir opcions de la llista desplegable)]]=1,1,0)</f>
        <v>0</v>
      </c>
      <c r="BJ1082" s="126">
        <f>IF(Taula1[[#This Row],[Espai reservat Administració]]=1,1,0)</f>
        <v>0</v>
      </c>
      <c r="BK1082" s="111"/>
      <c r="BL1082" s="126">
        <f>IF(Taula1[[#This Row],[Grup justificat     (fer servir opcions de la llista desplegable)]]=2,1,0)</f>
        <v>0</v>
      </c>
      <c r="BM1082" s="126">
        <f>IF(Taula1[[#This Row],[Espai reservat Administració]]=2,1,0)</f>
        <v>0</v>
      </c>
      <c r="BN1082" s="73"/>
      <c r="BO1082" s="73"/>
      <c r="BP1082" s="73"/>
      <c r="BQ1082" s="73"/>
      <c r="BR1082" s="73"/>
      <c r="BS1082" s="73"/>
      <c r="BT1082" s="73"/>
      <c r="BU1082" s="73"/>
      <c r="BV1082" s="73"/>
      <c r="BW1082" s="73"/>
      <c r="BX1082" s="73"/>
      <c r="BY1082" s="73"/>
      <c r="BZ1082" s="73"/>
      <c r="CA1082" s="73"/>
      <c r="CB1082" s="73"/>
      <c r="CC1082" s="73"/>
      <c r="CD1082" s="73"/>
      <c r="CE1082" s="73"/>
      <c r="CF1082" s="73"/>
      <c r="CG1082" s="63">
        <f t="shared" si="261"/>
        <v>0</v>
      </c>
      <c r="CH1082" s="63">
        <f t="shared" si="262"/>
        <v>0</v>
      </c>
      <c r="CI1082" s="73"/>
      <c r="CJ1082" s="63">
        <f>IF(Taula1[[#This Row],[Tipus de contracte                                  (fer servir opcions de la llista desplegable)]]="Indefinit",1,0)</f>
        <v>0</v>
      </c>
      <c r="CK1082" s="63">
        <f>IF(Taula1[[#This Row],[Tipus de contracte                                  (fer servir opcions de la llista desplegable)]]="Temporal, igual o superior a 6 mesos",1,0)</f>
        <v>0</v>
      </c>
      <c r="CL1082" s="63">
        <f>IF(Taula1[[#This Row],[Tipus de contracte                                  (fer servir opcions de la llista desplegable)]]="Substitució per IT",1,0)</f>
        <v>0</v>
      </c>
      <c r="CM1082" s="73"/>
      <c r="CN1082" s="63">
        <f>IF(Taula1[[#This Row],[Relació llocs de treball]]&gt;=1,1,0)</f>
        <v>0</v>
      </c>
      <c r="CO1082" s="73"/>
      <c r="CP1082" s="63">
        <f>IF(Taula1[[#This Row],[Identitat de gènere                                                          (fer servir opcions de la llista desplegable)]]="Home",1,0)</f>
        <v>0</v>
      </c>
      <c r="CQ1082" s="63">
        <f>IF(Taula1[[#This Row],[Identitat de gènere                                                          (fer servir opcions de la llista desplegable)]]="Dona",1,0)</f>
        <v>0</v>
      </c>
      <c r="CR1082" s="63">
        <f>IF(Taula1[[#This Row],[Identitat de gènere                                                          (fer servir opcions de la llista desplegable)]]="No binari",1,0)</f>
        <v>0</v>
      </c>
      <c r="CS1082" s="73"/>
      <c r="CT1082" s="63">
        <f t="shared" si="256"/>
        <v>0</v>
      </c>
      <c r="CU1082" s="64">
        <f t="shared" si="263"/>
        <v>0</v>
      </c>
      <c r="CW1082" s="64">
        <f t="shared" si="264"/>
        <v>0</v>
      </c>
      <c r="CX1082" s="64">
        <f t="shared" si="265"/>
        <v>0</v>
      </c>
      <c r="CY1082" s="64">
        <f t="shared" si="266"/>
        <v>0</v>
      </c>
      <c r="CZ1082" s="64">
        <f t="shared" si="267"/>
        <v>0</v>
      </c>
      <c r="DB1082" s="64">
        <f t="shared" si="268"/>
        <v>0</v>
      </c>
      <c r="DC1082" s="64">
        <f t="shared" si="269"/>
        <v>0</v>
      </c>
      <c r="DD1082" s="64">
        <f t="shared" si="270"/>
        <v>0</v>
      </c>
      <c r="DE1082" s="64">
        <f t="shared" si="271"/>
        <v>0</v>
      </c>
    </row>
    <row r="1083" spans="2:109" x14ac:dyDescent="0.3">
      <c r="B1083" s="167"/>
      <c r="C1083" s="186"/>
      <c r="D1083" s="2"/>
      <c r="E1083" s="67"/>
      <c r="F1083" s="5"/>
      <c r="G1083" s="5"/>
      <c r="H1083" s="187"/>
      <c r="I1083" s="111" t="str">
        <f ca="1">IF(Taula1[[#This Row],[Data naixement (format dd/mm/aaaa)]]="","0",DATEDIF(Taula1[[#This Row],[Data naixement (format dd/mm/aaaa)]],TODAY(),"Y"))</f>
        <v>0</v>
      </c>
      <c r="J1083" s="6"/>
      <c r="K1083" s="6"/>
      <c r="L1083" s="6"/>
      <c r="M1083" s="6"/>
      <c r="N1083" s="56"/>
      <c r="O1083" s="56"/>
      <c r="P1083" s="56"/>
      <c r="Q1083" s="6"/>
      <c r="R1083" s="7"/>
      <c r="S1083" s="143">
        <f>Taula1[[#This Row],[Mesos naturals sencers treballats període justificat (01/01/2023 - 31/03/2023)]]</f>
        <v>0</v>
      </c>
      <c r="T1083" s="194">
        <f>Taula1[[#This Row],[Dies treballats període justificat (01/01/2023 - 31/03/2023)              no comptabilitzats com a mes natural sencer]]</f>
        <v>0</v>
      </c>
      <c r="U1083" s="12"/>
      <c r="V1083" s="7"/>
      <c r="W1083" s="188"/>
      <c r="X1083" s="188"/>
      <c r="Y1083" s="188"/>
      <c r="Z1083" s="188"/>
      <c r="AA1083" s="190"/>
      <c r="AB1083" s="143">
        <f>Taula1[[#This Row],[Grup justificat     (fer servir opcions de la llista desplegable)]]</f>
        <v>0</v>
      </c>
      <c r="AC1083" s="182"/>
      <c r="AD1083" s="39"/>
      <c r="AE1083" s="131">
        <f>ROUND((AF1083/100)*756*Taula1[[#This Row],[Mesos naturals sencers treballats període justificat (01/01/2023 - 31/03/2023)]],2)</f>
        <v>0</v>
      </c>
      <c r="AF1083" s="81">
        <f>Taula1[[#This Row],[% Jornada segons contracte
(no posar el símbol %) ]]-Taula1[[#This Row],[% Reducció salari per baix rendiment        (no posar el símbol %)]]</f>
        <v>0</v>
      </c>
      <c r="AG1083" s="131">
        <f>ROUND((AH1083/100)*24.8547945*Taula1[[#This Row],[Dies treballats període justificat (01/01/2023 - 31/03/2023)              no comptabilitzats com a mes natural sencer]],2)</f>
        <v>0</v>
      </c>
      <c r="AH1083" s="79">
        <f>Taula1[[#This Row],[% Jornada segons contracte
(no posar el símbol %) ]]-Taula1[[#This Row],[% Reducció salari per baix rendiment        (no posar el símbol %)]]</f>
        <v>0</v>
      </c>
      <c r="AI1083" s="131">
        <f t="shared" si="257"/>
        <v>0</v>
      </c>
      <c r="AJ1083" s="39"/>
      <c r="AK1083" s="131">
        <f>ROUND((AL1083/100)*756*Taula1[[#This Row],[Espai reservat Administració  (mesos)]],2)</f>
        <v>0</v>
      </c>
      <c r="AL1083" s="81">
        <f>Taula1[[#This Row],[% Jornada segons contracte
(no posar el símbol %) ]]-Taula1[[#This Row],[% Reducció salari per baix rendiment        (no posar el símbol %)]]</f>
        <v>0</v>
      </c>
      <c r="AM1083" s="131">
        <f>ROUND((AN1083/100)*24.8547945*Taula1[[#This Row],[Espai reservat Administració (dies)]],2)</f>
        <v>0</v>
      </c>
      <c r="AN1083" s="79">
        <f>Taula1[[#This Row],[% Jornada segons contracte
(no posar el símbol %) ]]-Taula1[[#This Row],[% Reducció salari per baix rendiment        (no posar el símbol %)]]</f>
        <v>0</v>
      </c>
      <c r="AO1083" s="131">
        <f t="shared" si="258"/>
        <v>0</v>
      </c>
      <c r="AP1083" s="87"/>
      <c r="AQ1083" s="137">
        <f>ROUND((AR1083/100)*693*Taula1[[#This Row],[Mesos naturals sencers treballats període justificat (01/01/2023 - 31/03/2023)]],2)</f>
        <v>0</v>
      </c>
      <c r="AR1083" s="90">
        <f>Taula1[[#This Row],[% Jornada segons contracte
(no posar el símbol %) ]]-Taula1[[#This Row],[% Reducció salari per baix rendiment        (no posar el símbol %)]]</f>
        <v>0</v>
      </c>
      <c r="AS1083" s="137">
        <f>ROUND((AT1083/100)*22.78356164*Taula1[[#This Row],[Dies treballats període justificat (01/01/2023 - 31/03/2023)              no comptabilitzats com a mes natural sencer]],2)</f>
        <v>0</v>
      </c>
      <c r="AT1083" s="90">
        <f>Taula1[[#This Row],[% Jornada segons contracte
(no posar el símbol %) ]]-Taula1[[#This Row],[% Reducció salari per baix rendiment        (no posar el símbol %)]]</f>
        <v>0</v>
      </c>
      <c r="AU1083" s="137">
        <f t="shared" si="259"/>
        <v>0</v>
      </c>
      <c r="AV1083" s="87"/>
      <c r="AW1083" s="136">
        <f>ROUND((AX1083/100)*693*Taula1[[#This Row],[Espai reservat Administració  (mesos)]],2)</f>
        <v>0</v>
      </c>
      <c r="AX1083" s="90">
        <f>Taula1[[#This Row],[% Jornada segons contracte
(no posar el símbol %) ]]-Taula1[[#This Row],[% Reducció salari per baix rendiment        (no posar el símbol %)]]</f>
        <v>0</v>
      </c>
      <c r="AY1083" s="131">
        <f>ROUND((AZ1083/100)*22.78356164*Taula1[[#This Row],[Espai reservat Administració (dies)]],2)</f>
        <v>0</v>
      </c>
      <c r="AZ1083" s="81">
        <f>Taula1[[#This Row],[% Jornada segons contracte
(no posar el símbol %) ]]-Taula1[[#This Row],[% Reducció salari per baix rendiment        (no posar el símbol %)]]</f>
        <v>0</v>
      </c>
      <c r="BA1083" s="82">
        <f t="shared" si="260"/>
        <v>0</v>
      </c>
      <c r="BB1083" s="41"/>
      <c r="BC1083" s="131">
        <f>IF(Taula1[[#This Row],[Grup justificat     (fer servir opcions de la llista desplegable)]]=1,AI1083,0)</f>
        <v>0</v>
      </c>
      <c r="BD1083" s="131">
        <f>IF(Taula1[[#This Row],[Grup justificat     (fer servir opcions de la llista desplegable)]]=2,AU1083,0)</f>
        <v>0</v>
      </c>
      <c r="BE1083" s="41"/>
      <c r="BF1083" s="131">
        <f>IF(Taula1[[#This Row],[Espai reservat Administració]]=1,AO1083,0)</f>
        <v>0</v>
      </c>
      <c r="BG1083" s="82">
        <f>IF(Taula1[[#This Row],[Espai reservat Administració]]=2,BA1083,0)</f>
        <v>0</v>
      </c>
      <c r="BH1083" s="41"/>
      <c r="BI1083" s="126">
        <f>IF(Taula1[[#This Row],[Grup justificat     (fer servir opcions de la llista desplegable)]]=1,1,0)</f>
        <v>0</v>
      </c>
      <c r="BJ1083" s="126">
        <f>IF(Taula1[[#This Row],[Espai reservat Administració]]=1,1,0)</f>
        <v>0</v>
      </c>
      <c r="BK1083" s="111"/>
      <c r="BL1083" s="126">
        <f>IF(Taula1[[#This Row],[Grup justificat     (fer servir opcions de la llista desplegable)]]=2,1,0)</f>
        <v>0</v>
      </c>
      <c r="BM1083" s="126">
        <f>IF(Taula1[[#This Row],[Espai reservat Administració]]=2,1,0)</f>
        <v>0</v>
      </c>
      <c r="BN1083" s="73"/>
      <c r="BO1083" s="73"/>
      <c r="BP1083" s="73"/>
      <c r="BQ1083" s="73"/>
      <c r="BR1083" s="73"/>
      <c r="BS1083" s="73"/>
      <c r="BT1083" s="73"/>
      <c r="BU1083" s="73"/>
      <c r="BV1083" s="73"/>
      <c r="BW1083" s="73"/>
      <c r="BX1083" s="73"/>
      <c r="BY1083" s="73"/>
      <c r="BZ1083" s="73"/>
      <c r="CA1083" s="73"/>
      <c r="CB1083" s="73"/>
      <c r="CC1083" s="73"/>
      <c r="CD1083" s="73"/>
      <c r="CE1083" s="73"/>
      <c r="CF1083" s="73"/>
      <c r="CG1083" s="63">
        <f t="shared" si="261"/>
        <v>0</v>
      </c>
      <c r="CH1083" s="63">
        <f t="shared" si="262"/>
        <v>0</v>
      </c>
      <c r="CI1083" s="73"/>
      <c r="CJ1083" s="63">
        <f>IF(Taula1[[#This Row],[Tipus de contracte                                  (fer servir opcions de la llista desplegable)]]="Indefinit",1,0)</f>
        <v>0</v>
      </c>
      <c r="CK1083" s="63">
        <f>IF(Taula1[[#This Row],[Tipus de contracte                                  (fer servir opcions de la llista desplegable)]]="Temporal, igual o superior a 6 mesos",1,0)</f>
        <v>0</v>
      </c>
      <c r="CL1083" s="63">
        <f>IF(Taula1[[#This Row],[Tipus de contracte                                  (fer servir opcions de la llista desplegable)]]="Substitució per IT",1,0)</f>
        <v>0</v>
      </c>
      <c r="CM1083" s="73"/>
      <c r="CN1083" s="63">
        <f>IF(Taula1[[#This Row],[Relació llocs de treball]]&gt;=1,1,0)</f>
        <v>0</v>
      </c>
      <c r="CO1083" s="73"/>
      <c r="CP1083" s="63">
        <f>IF(Taula1[[#This Row],[Identitat de gènere                                                          (fer servir opcions de la llista desplegable)]]="Home",1,0)</f>
        <v>0</v>
      </c>
      <c r="CQ1083" s="63">
        <f>IF(Taula1[[#This Row],[Identitat de gènere                                                          (fer servir opcions de la llista desplegable)]]="Dona",1,0)</f>
        <v>0</v>
      </c>
      <c r="CR1083" s="63">
        <f>IF(Taula1[[#This Row],[Identitat de gènere                                                          (fer servir opcions de la llista desplegable)]]="No binari",1,0)</f>
        <v>0</v>
      </c>
      <c r="CS1083" s="73"/>
      <c r="CT1083" s="63">
        <f t="shared" si="256"/>
        <v>0</v>
      </c>
      <c r="CU1083" s="64">
        <f t="shared" si="263"/>
        <v>0</v>
      </c>
      <c r="CW1083" s="64">
        <f t="shared" si="264"/>
        <v>0</v>
      </c>
      <c r="CX1083" s="64">
        <f t="shared" si="265"/>
        <v>0</v>
      </c>
      <c r="CY1083" s="64">
        <f t="shared" si="266"/>
        <v>0</v>
      </c>
      <c r="CZ1083" s="64">
        <f t="shared" si="267"/>
        <v>0</v>
      </c>
      <c r="DB1083" s="64">
        <f t="shared" si="268"/>
        <v>0</v>
      </c>
      <c r="DC1083" s="64">
        <f t="shared" si="269"/>
        <v>0</v>
      </c>
      <c r="DD1083" s="64">
        <f t="shared" si="270"/>
        <v>0</v>
      </c>
      <c r="DE1083" s="64">
        <f t="shared" si="271"/>
        <v>0</v>
      </c>
    </row>
    <row r="1084" spans="2:109" x14ac:dyDescent="0.3">
      <c r="B1084" s="167"/>
      <c r="C1084" s="186"/>
      <c r="D1084" s="2"/>
      <c r="E1084" s="67"/>
      <c r="F1084" s="5"/>
      <c r="G1084" s="5"/>
      <c r="H1084" s="187"/>
      <c r="I1084" s="111" t="str">
        <f ca="1">IF(Taula1[[#This Row],[Data naixement (format dd/mm/aaaa)]]="","0",DATEDIF(Taula1[[#This Row],[Data naixement (format dd/mm/aaaa)]],TODAY(),"Y"))</f>
        <v>0</v>
      </c>
      <c r="J1084" s="6"/>
      <c r="K1084" s="6"/>
      <c r="L1084" s="6"/>
      <c r="M1084" s="6"/>
      <c r="N1084" s="56"/>
      <c r="O1084" s="56"/>
      <c r="P1084" s="56"/>
      <c r="Q1084" s="6"/>
      <c r="R1084" s="7"/>
      <c r="S1084" s="143">
        <f>Taula1[[#This Row],[Mesos naturals sencers treballats període justificat (01/01/2023 - 31/03/2023)]]</f>
        <v>0</v>
      </c>
      <c r="T1084" s="194">
        <f>Taula1[[#This Row],[Dies treballats període justificat (01/01/2023 - 31/03/2023)              no comptabilitzats com a mes natural sencer]]</f>
        <v>0</v>
      </c>
      <c r="U1084" s="12"/>
      <c r="V1084" s="7"/>
      <c r="W1084" s="188"/>
      <c r="X1084" s="188"/>
      <c r="Y1084" s="188"/>
      <c r="Z1084" s="188"/>
      <c r="AA1084" s="190"/>
      <c r="AB1084" s="143">
        <f>Taula1[[#This Row],[Grup justificat     (fer servir opcions de la llista desplegable)]]</f>
        <v>0</v>
      </c>
      <c r="AC1084" s="182"/>
      <c r="AD1084" s="39"/>
      <c r="AE1084" s="131">
        <f>ROUND((AF1084/100)*756*Taula1[[#This Row],[Mesos naturals sencers treballats període justificat (01/01/2023 - 31/03/2023)]],2)</f>
        <v>0</v>
      </c>
      <c r="AF1084" s="81">
        <f>Taula1[[#This Row],[% Jornada segons contracte
(no posar el símbol %) ]]-Taula1[[#This Row],[% Reducció salari per baix rendiment        (no posar el símbol %)]]</f>
        <v>0</v>
      </c>
      <c r="AG1084" s="131">
        <f>ROUND((AH1084/100)*24.8547945*Taula1[[#This Row],[Dies treballats període justificat (01/01/2023 - 31/03/2023)              no comptabilitzats com a mes natural sencer]],2)</f>
        <v>0</v>
      </c>
      <c r="AH1084" s="79">
        <f>Taula1[[#This Row],[% Jornada segons contracte
(no posar el símbol %) ]]-Taula1[[#This Row],[% Reducció salari per baix rendiment        (no posar el símbol %)]]</f>
        <v>0</v>
      </c>
      <c r="AI1084" s="131">
        <f t="shared" si="257"/>
        <v>0</v>
      </c>
      <c r="AJ1084" s="39"/>
      <c r="AK1084" s="131">
        <f>ROUND((AL1084/100)*756*Taula1[[#This Row],[Espai reservat Administració  (mesos)]],2)</f>
        <v>0</v>
      </c>
      <c r="AL1084" s="81">
        <f>Taula1[[#This Row],[% Jornada segons contracte
(no posar el símbol %) ]]-Taula1[[#This Row],[% Reducció salari per baix rendiment        (no posar el símbol %)]]</f>
        <v>0</v>
      </c>
      <c r="AM1084" s="131">
        <f>ROUND((AN1084/100)*24.8547945*Taula1[[#This Row],[Espai reservat Administració (dies)]],2)</f>
        <v>0</v>
      </c>
      <c r="AN1084" s="79">
        <f>Taula1[[#This Row],[% Jornada segons contracte
(no posar el símbol %) ]]-Taula1[[#This Row],[% Reducció salari per baix rendiment        (no posar el símbol %)]]</f>
        <v>0</v>
      </c>
      <c r="AO1084" s="131">
        <f t="shared" si="258"/>
        <v>0</v>
      </c>
      <c r="AP1084" s="87"/>
      <c r="AQ1084" s="137">
        <f>ROUND((AR1084/100)*693*Taula1[[#This Row],[Mesos naturals sencers treballats període justificat (01/01/2023 - 31/03/2023)]],2)</f>
        <v>0</v>
      </c>
      <c r="AR1084" s="90">
        <f>Taula1[[#This Row],[% Jornada segons contracte
(no posar el símbol %) ]]-Taula1[[#This Row],[% Reducció salari per baix rendiment        (no posar el símbol %)]]</f>
        <v>0</v>
      </c>
      <c r="AS1084" s="137">
        <f>ROUND((AT1084/100)*22.78356164*Taula1[[#This Row],[Dies treballats període justificat (01/01/2023 - 31/03/2023)              no comptabilitzats com a mes natural sencer]],2)</f>
        <v>0</v>
      </c>
      <c r="AT1084" s="90">
        <f>Taula1[[#This Row],[% Jornada segons contracte
(no posar el símbol %) ]]-Taula1[[#This Row],[% Reducció salari per baix rendiment        (no posar el símbol %)]]</f>
        <v>0</v>
      </c>
      <c r="AU1084" s="137">
        <f t="shared" si="259"/>
        <v>0</v>
      </c>
      <c r="AV1084" s="87"/>
      <c r="AW1084" s="136">
        <f>ROUND((AX1084/100)*693*Taula1[[#This Row],[Espai reservat Administració  (mesos)]],2)</f>
        <v>0</v>
      </c>
      <c r="AX1084" s="90">
        <f>Taula1[[#This Row],[% Jornada segons contracte
(no posar el símbol %) ]]-Taula1[[#This Row],[% Reducció salari per baix rendiment        (no posar el símbol %)]]</f>
        <v>0</v>
      </c>
      <c r="AY1084" s="131">
        <f>ROUND((AZ1084/100)*22.78356164*Taula1[[#This Row],[Espai reservat Administració (dies)]],2)</f>
        <v>0</v>
      </c>
      <c r="AZ1084" s="81">
        <f>Taula1[[#This Row],[% Jornada segons contracte
(no posar el símbol %) ]]-Taula1[[#This Row],[% Reducció salari per baix rendiment        (no posar el símbol %)]]</f>
        <v>0</v>
      </c>
      <c r="BA1084" s="82">
        <f t="shared" si="260"/>
        <v>0</v>
      </c>
      <c r="BB1084" s="41"/>
      <c r="BC1084" s="131">
        <f>IF(Taula1[[#This Row],[Grup justificat     (fer servir opcions de la llista desplegable)]]=1,AI1084,0)</f>
        <v>0</v>
      </c>
      <c r="BD1084" s="131">
        <f>IF(Taula1[[#This Row],[Grup justificat     (fer servir opcions de la llista desplegable)]]=2,AU1084,0)</f>
        <v>0</v>
      </c>
      <c r="BE1084" s="41"/>
      <c r="BF1084" s="131">
        <f>IF(Taula1[[#This Row],[Espai reservat Administració]]=1,AO1084,0)</f>
        <v>0</v>
      </c>
      <c r="BG1084" s="82">
        <f>IF(Taula1[[#This Row],[Espai reservat Administració]]=2,BA1084,0)</f>
        <v>0</v>
      </c>
      <c r="BH1084" s="41"/>
      <c r="BI1084" s="126">
        <f>IF(Taula1[[#This Row],[Grup justificat     (fer servir opcions de la llista desplegable)]]=1,1,0)</f>
        <v>0</v>
      </c>
      <c r="BJ1084" s="126">
        <f>IF(Taula1[[#This Row],[Espai reservat Administració]]=1,1,0)</f>
        <v>0</v>
      </c>
      <c r="BK1084" s="111"/>
      <c r="BL1084" s="126">
        <f>IF(Taula1[[#This Row],[Grup justificat     (fer servir opcions de la llista desplegable)]]=2,1,0)</f>
        <v>0</v>
      </c>
      <c r="BM1084" s="126">
        <f>IF(Taula1[[#This Row],[Espai reservat Administració]]=2,1,0)</f>
        <v>0</v>
      </c>
      <c r="BN1084" s="73"/>
      <c r="BO1084" s="73"/>
      <c r="BP1084" s="73"/>
      <c r="BQ1084" s="73"/>
      <c r="BR1084" s="73"/>
      <c r="BS1084" s="73"/>
      <c r="BT1084" s="73"/>
      <c r="BU1084" s="73"/>
      <c r="BV1084" s="73"/>
      <c r="BW1084" s="73"/>
      <c r="BX1084" s="73"/>
      <c r="BY1084" s="73"/>
      <c r="BZ1084" s="73"/>
      <c r="CA1084" s="73"/>
      <c r="CB1084" s="73"/>
      <c r="CC1084" s="73"/>
      <c r="CD1084" s="73"/>
      <c r="CE1084" s="73"/>
      <c r="CF1084" s="73"/>
      <c r="CG1084" s="63">
        <f t="shared" si="261"/>
        <v>0</v>
      </c>
      <c r="CH1084" s="63">
        <f t="shared" si="262"/>
        <v>0</v>
      </c>
      <c r="CI1084" s="73"/>
      <c r="CJ1084" s="63">
        <f>IF(Taula1[[#This Row],[Tipus de contracte                                  (fer servir opcions de la llista desplegable)]]="Indefinit",1,0)</f>
        <v>0</v>
      </c>
      <c r="CK1084" s="63">
        <f>IF(Taula1[[#This Row],[Tipus de contracte                                  (fer servir opcions de la llista desplegable)]]="Temporal, igual o superior a 6 mesos",1,0)</f>
        <v>0</v>
      </c>
      <c r="CL1084" s="63">
        <f>IF(Taula1[[#This Row],[Tipus de contracte                                  (fer servir opcions de la llista desplegable)]]="Substitució per IT",1,0)</f>
        <v>0</v>
      </c>
      <c r="CM1084" s="73"/>
      <c r="CN1084" s="63">
        <f>IF(Taula1[[#This Row],[Relació llocs de treball]]&gt;=1,1,0)</f>
        <v>0</v>
      </c>
      <c r="CO1084" s="73"/>
      <c r="CP1084" s="63">
        <f>IF(Taula1[[#This Row],[Identitat de gènere                                                          (fer servir opcions de la llista desplegable)]]="Home",1,0)</f>
        <v>0</v>
      </c>
      <c r="CQ1084" s="63">
        <f>IF(Taula1[[#This Row],[Identitat de gènere                                                          (fer servir opcions de la llista desplegable)]]="Dona",1,0)</f>
        <v>0</v>
      </c>
      <c r="CR1084" s="63">
        <f>IF(Taula1[[#This Row],[Identitat de gènere                                                          (fer servir opcions de la llista desplegable)]]="No binari",1,0)</f>
        <v>0</v>
      </c>
      <c r="CS1084" s="73"/>
      <c r="CT1084" s="63">
        <f t="shared" si="256"/>
        <v>0</v>
      </c>
      <c r="CU1084" s="64">
        <f t="shared" si="263"/>
        <v>0</v>
      </c>
      <c r="CW1084" s="64">
        <f t="shared" si="264"/>
        <v>0</v>
      </c>
      <c r="CX1084" s="64">
        <f t="shared" si="265"/>
        <v>0</v>
      </c>
      <c r="CY1084" s="64">
        <f t="shared" si="266"/>
        <v>0</v>
      </c>
      <c r="CZ1084" s="64">
        <f t="shared" si="267"/>
        <v>0</v>
      </c>
      <c r="DB1084" s="64">
        <f t="shared" si="268"/>
        <v>0</v>
      </c>
      <c r="DC1084" s="64">
        <f t="shared" si="269"/>
        <v>0</v>
      </c>
      <c r="DD1084" s="64">
        <f t="shared" si="270"/>
        <v>0</v>
      </c>
      <c r="DE1084" s="64">
        <f t="shared" si="271"/>
        <v>0</v>
      </c>
    </row>
    <row r="1085" spans="2:109" x14ac:dyDescent="0.3">
      <c r="B1085" s="167"/>
      <c r="C1085" s="186"/>
      <c r="D1085" s="2"/>
      <c r="E1085" s="67"/>
      <c r="F1085" s="5"/>
      <c r="G1085" s="5"/>
      <c r="H1085" s="187"/>
      <c r="I1085" s="111" t="str">
        <f ca="1">IF(Taula1[[#This Row],[Data naixement (format dd/mm/aaaa)]]="","0",DATEDIF(Taula1[[#This Row],[Data naixement (format dd/mm/aaaa)]],TODAY(),"Y"))</f>
        <v>0</v>
      </c>
      <c r="J1085" s="6"/>
      <c r="K1085" s="6"/>
      <c r="L1085" s="6"/>
      <c r="M1085" s="6"/>
      <c r="N1085" s="56"/>
      <c r="O1085" s="56"/>
      <c r="P1085" s="56"/>
      <c r="Q1085" s="6"/>
      <c r="R1085" s="7"/>
      <c r="S1085" s="143">
        <f>Taula1[[#This Row],[Mesos naturals sencers treballats període justificat (01/01/2023 - 31/03/2023)]]</f>
        <v>0</v>
      </c>
      <c r="T1085" s="194">
        <f>Taula1[[#This Row],[Dies treballats període justificat (01/01/2023 - 31/03/2023)              no comptabilitzats com a mes natural sencer]]</f>
        <v>0</v>
      </c>
      <c r="U1085" s="12"/>
      <c r="V1085" s="7"/>
      <c r="W1085" s="188"/>
      <c r="X1085" s="188"/>
      <c r="Y1085" s="188"/>
      <c r="Z1085" s="188"/>
      <c r="AA1085" s="190"/>
      <c r="AB1085" s="143">
        <f>Taula1[[#This Row],[Grup justificat     (fer servir opcions de la llista desplegable)]]</f>
        <v>0</v>
      </c>
      <c r="AC1085" s="182"/>
      <c r="AD1085" s="39"/>
      <c r="AE1085" s="131">
        <f>ROUND((AF1085/100)*756*Taula1[[#This Row],[Mesos naturals sencers treballats període justificat (01/01/2023 - 31/03/2023)]],2)</f>
        <v>0</v>
      </c>
      <c r="AF1085" s="81">
        <f>Taula1[[#This Row],[% Jornada segons contracte
(no posar el símbol %) ]]-Taula1[[#This Row],[% Reducció salari per baix rendiment        (no posar el símbol %)]]</f>
        <v>0</v>
      </c>
      <c r="AG1085" s="131">
        <f>ROUND((AH1085/100)*24.8547945*Taula1[[#This Row],[Dies treballats període justificat (01/01/2023 - 31/03/2023)              no comptabilitzats com a mes natural sencer]],2)</f>
        <v>0</v>
      </c>
      <c r="AH1085" s="79">
        <f>Taula1[[#This Row],[% Jornada segons contracte
(no posar el símbol %) ]]-Taula1[[#This Row],[% Reducció salari per baix rendiment        (no posar el símbol %)]]</f>
        <v>0</v>
      </c>
      <c r="AI1085" s="131">
        <f t="shared" si="257"/>
        <v>0</v>
      </c>
      <c r="AJ1085" s="39"/>
      <c r="AK1085" s="131">
        <f>ROUND((AL1085/100)*756*Taula1[[#This Row],[Espai reservat Administració  (mesos)]],2)</f>
        <v>0</v>
      </c>
      <c r="AL1085" s="81">
        <f>Taula1[[#This Row],[% Jornada segons contracte
(no posar el símbol %) ]]-Taula1[[#This Row],[% Reducció salari per baix rendiment        (no posar el símbol %)]]</f>
        <v>0</v>
      </c>
      <c r="AM1085" s="131">
        <f>ROUND((AN1085/100)*24.8547945*Taula1[[#This Row],[Espai reservat Administració (dies)]],2)</f>
        <v>0</v>
      </c>
      <c r="AN1085" s="79">
        <f>Taula1[[#This Row],[% Jornada segons contracte
(no posar el símbol %) ]]-Taula1[[#This Row],[% Reducció salari per baix rendiment        (no posar el símbol %)]]</f>
        <v>0</v>
      </c>
      <c r="AO1085" s="131">
        <f t="shared" si="258"/>
        <v>0</v>
      </c>
      <c r="AP1085" s="87"/>
      <c r="AQ1085" s="137">
        <f>ROUND((AR1085/100)*693*Taula1[[#This Row],[Mesos naturals sencers treballats període justificat (01/01/2023 - 31/03/2023)]],2)</f>
        <v>0</v>
      </c>
      <c r="AR1085" s="90">
        <f>Taula1[[#This Row],[% Jornada segons contracte
(no posar el símbol %) ]]-Taula1[[#This Row],[% Reducció salari per baix rendiment        (no posar el símbol %)]]</f>
        <v>0</v>
      </c>
      <c r="AS1085" s="137">
        <f>ROUND((AT1085/100)*22.78356164*Taula1[[#This Row],[Dies treballats període justificat (01/01/2023 - 31/03/2023)              no comptabilitzats com a mes natural sencer]],2)</f>
        <v>0</v>
      </c>
      <c r="AT1085" s="90">
        <f>Taula1[[#This Row],[% Jornada segons contracte
(no posar el símbol %) ]]-Taula1[[#This Row],[% Reducció salari per baix rendiment        (no posar el símbol %)]]</f>
        <v>0</v>
      </c>
      <c r="AU1085" s="137">
        <f t="shared" si="259"/>
        <v>0</v>
      </c>
      <c r="AV1085" s="87"/>
      <c r="AW1085" s="136">
        <f>ROUND((AX1085/100)*693*Taula1[[#This Row],[Espai reservat Administració  (mesos)]],2)</f>
        <v>0</v>
      </c>
      <c r="AX1085" s="90">
        <f>Taula1[[#This Row],[% Jornada segons contracte
(no posar el símbol %) ]]-Taula1[[#This Row],[% Reducció salari per baix rendiment        (no posar el símbol %)]]</f>
        <v>0</v>
      </c>
      <c r="AY1085" s="131">
        <f>ROUND((AZ1085/100)*22.78356164*Taula1[[#This Row],[Espai reservat Administració (dies)]],2)</f>
        <v>0</v>
      </c>
      <c r="AZ1085" s="81">
        <f>Taula1[[#This Row],[% Jornada segons contracte
(no posar el símbol %) ]]-Taula1[[#This Row],[% Reducció salari per baix rendiment        (no posar el símbol %)]]</f>
        <v>0</v>
      </c>
      <c r="BA1085" s="82">
        <f t="shared" si="260"/>
        <v>0</v>
      </c>
      <c r="BB1085" s="41"/>
      <c r="BC1085" s="131">
        <f>IF(Taula1[[#This Row],[Grup justificat     (fer servir opcions de la llista desplegable)]]=1,AI1085,0)</f>
        <v>0</v>
      </c>
      <c r="BD1085" s="131">
        <f>IF(Taula1[[#This Row],[Grup justificat     (fer servir opcions de la llista desplegable)]]=2,AU1085,0)</f>
        <v>0</v>
      </c>
      <c r="BE1085" s="41"/>
      <c r="BF1085" s="131">
        <f>IF(Taula1[[#This Row],[Espai reservat Administració]]=1,AO1085,0)</f>
        <v>0</v>
      </c>
      <c r="BG1085" s="82">
        <f>IF(Taula1[[#This Row],[Espai reservat Administració]]=2,BA1085,0)</f>
        <v>0</v>
      </c>
      <c r="BH1085" s="41"/>
      <c r="BI1085" s="126">
        <f>IF(Taula1[[#This Row],[Grup justificat     (fer servir opcions de la llista desplegable)]]=1,1,0)</f>
        <v>0</v>
      </c>
      <c r="BJ1085" s="126">
        <f>IF(Taula1[[#This Row],[Espai reservat Administració]]=1,1,0)</f>
        <v>0</v>
      </c>
      <c r="BK1085" s="111"/>
      <c r="BL1085" s="126">
        <f>IF(Taula1[[#This Row],[Grup justificat     (fer servir opcions de la llista desplegable)]]=2,1,0)</f>
        <v>0</v>
      </c>
      <c r="BM1085" s="126">
        <f>IF(Taula1[[#This Row],[Espai reservat Administració]]=2,1,0)</f>
        <v>0</v>
      </c>
      <c r="BN1085" s="73"/>
      <c r="BO1085" s="73"/>
      <c r="BP1085" s="73"/>
      <c r="BQ1085" s="73"/>
      <c r="BR1085" s="73"/>
      <c r="BS1085" s="73"/>
      <c r="BT1085" s="73"/>
      <c r="BU1085" s="73"/>
      <c r="BV1085" s="73"/>
      <c r="BW1085" s="73"/>
      <c r="BX1085" s="73"/>
      <c r="BY1085" s="73"/>
      <c r="BZ1085" s="73"/>
      <c r="CA1085" s="73"/>
      <c r="CB1085" s="73"/>
      <c r="CC1085" s="73"/>
      <c r="CD1085" s="73"/>
      <c r="CE1085" s="73"/>
      <c r="CF1085" s="73"/>
      <c r="CG1085" s="63">
        <f t="shared" si="261"/>
        <v>0</v>
      </c>
      <c r="CH1085" s="63">
        <f t="shared" si="262"/>
        <v>0</v>
      </c>
      <c r="CI1085" s="73"/>
      <c r="CJ1085" s="63">
        <f>IF(Taula1[[#This Row],[Tipus de contracte                                  (fer servir opcions de la llista desplegable)]]="Indefinit",1,0)</f>
        <v>0</v>
      </c>
      <c r="CK1085" s="63">
        <f>IF(Taula1[[#This Row],[Tipus de contracte                                  (fer servir opcions de la llista desplegable)]]="Temporal, igual o superior a 6 mesos",1,0)</f>
        <v>0</v>
      </c>
      <c r="CL1085" s="63">
        <f>IF(Taula1[[#This Row],[Tipus de contracte                                  (fer servir opcions de la llista desplegable)]]="Substitució per IT",1,0)</f>
        <v>0</v>
      </c>
      <c r="CM1085" s="73"/>
      <c r="CN1085" s="63">
        <f>IF(Taula1[[#This Row],[Relació llocs de treball]]&gt;=1,1,0)</f>
        <v>0</v>
      </c>
      <c r="CO1085" s="73"/>
      <c r="CP1085" s="63">
        <f>IF(Taula1[[#This Row],[Identitat de gènere                                                          (fer servir opcions de la llista desplegable)]]="Home",1,0)</f>
        <v>0</v>
      </c>
      <c r="CQ1085" s="63">
        <f>IF(Taula1[[#This Row],[Identitat de gènere                                                          (fer servir opcions de la llista desplegable)]]="Dona",1,0)</f>
        <v>0</v>
      </c>
      <c r="CR1085" s="63">
        <f>IF(Taula1[[#This Row],[Identitat de gènere                                                          (fer servir opcions de la llista desplegable)]]="No binari",1,0)</f>
        <v>0</v>
      </c>
      <c r="CS1085" s="73"/>
      <c r="CT1085" s="63">
        <f t="shared" si="256"/>
        <v>0</v>
      </c>
      <c r="CU1085" s="64">
        <f t="shared" si="263"/>
        <v>0</v>
      </c>
      <c r="CW1085" s="64">
        <f t="shared" si="264"/>
        <v>0</v>
      </c>
      <c r="CX1085" s="64">
        <f t="shared" si="265"/>
        <v>0</v>
      </c>
      <c r="CY1085" s="64">
        <f t="shared" si="266"/>
        <v>0</v>
      </c>
      <c r="CZ1085" s="64">
        <f t="shared" si="267"/>
        <v>0</v>
      </c>
      <c r="DB1085" s="64">
        <f t="shared" si="268"/>
        <v>0</v>
      </c>
      <c r="DC1085" s="64">
        <f t="shared" si="269"/>
        <v>0</v>
      </c>
      <c r="DD1085" s="64">
        <f t="shared" si="270"/>
        <v>0</v>
      </c>
      <c r="DE1085" s="64">
        <f t="shared" si="271"/>
        <v>0</v>
      </c>
    </row>
    <row r="1086" spans="2:109" x14ac:dyDescent="0.3">
      <c r="B1086" s="167"/>
      <c r="C1086" s="186"/>
      <c r="D1086" s="2"/>
      <c r="E1086" s="67"/>
      <c r="F1086" s="5"/>
      <c r="G1086" s="5"/>
      <c r="H1086" s="187"/>
      <c r="I1086" s="111" t="str">
        <f ca="1">IF(Taula1[[#This Row],[Data naixement (format dd/mm/aaaa)]]="","0",DATEDIF(Taula1[[#This Row],[Data naixement (format dd/mm/aaaa)]],TODAY(),"Y"))</f>
        <v>0</v>
      </c>
      <c r="J1086" s="6"/>
      <c r="K1086" s="6"/>
      <c r="L1086" s="6"/>
      <c r="M1086" s="6"/>
      <c r="N1086" s="56"/>
      <c r="O1086" s="56"/>
      <c r="P1086" s="56"/>
      <c r="Q1086" s="6"/>
      <c r="R1086" s="7"/>
      <c r="S1086" s="143">
        <f>Taula1[[#This Row],[Mesos naturals sencers treballats període justificat (01/01/2023 - 31/03/2023)]]</f>
        <v>0</v>
      </c>
      <c r="T1086" s="194">
        <f>Taula1[[#This Row],[Dies treballats període justificat (01/01/2023 - 31/03/2023)              no comptabilitzats com a mes natural sencer]]</f>
        <v>0</v>
      </c>
      <c r="U1086" s="12"/>
      <c r="V1086" s="7"/>
      <c r="W1086" s="188"/>
      <c r="X1086" s="188"/>
      <c r="Y1086" s="188"/>
      <c r="Z1086" s="188"/>
      <c r="AA1086" s="190"/>
      <c r="AB1086" s="143">
        <f>Taula1[[#This Row],[Grup justificat     (fer servir opcions de la llista desplegable)]]</f>
        <v>0</v>
      </c>
      <c r="AC1086" s="182"/>
      <c r="AD1086" s="39"/>
      <c r="AE1086" s="131">
        <f>ROUND((AF1086/100)*756*Taula1[[#This Row],[Mesos naturals sencers treballats període justificat (01/01/2023 - 31/03/2023)]],2)</f>
        <v>0</v>
      </c>
      <c r="AF1086" s="81">
        <f>Taula1[[#This Row],[% Jornada segons contracte
(no posar el símbol %) ]]-Taula1[[#This Row],[% Reducció salari per baix rendiment        (no posar el símbol %)]]</f>
        <v>0</v>
      </c>
      <c r="AG1086" s="131">
        <f>ROUND((AH1086/100)*24.8547945*Taula1[[#This Row],[Dies treballats període justificat (01/01/2023 - 31/03/2023)              no comptabilitzats com a mes natural sencer]],2)</f>
        <v>0</v>
      </c>
      <c r="AH1086" s="79">
        <f>Taula1[[#This Row],[% Jornada segons contracte
(no posar el símbol %) ]]-Taula1[[#This Row],[% Reducció salari per baix rendiment        (no posar el símbol %)]]</f>
        <v>0</v>
      </c>
      <c r="AI1086" s="131">
        <f t="shared" si="257"/>
        <v>0</v>
      </c>
      <c r="AJ1086" s="39"/>
      <c r="AK1086" s="131">
        <f>ROUND((AL1086/100)*756*Taula1[[#This Row],[Espai reservat Administració  (mesos)]],2)</f>
        <v>0</v>
      </c>
      <c r="AL1086" s="81">
        <f>Taula1[[#This Row],[% Jornada segons contracte
(no posar el símbol %) ]]-Taula1[[#This Row],[% Reducció salari per baix rendiment        (no posar el símbol %)]]</f>
        <v>0</v>
      </c>
      <c r="AM1086" s="131">
        <f>ROUND((AN1086/100)*24.8547945*Taula1[[#This Row],[Espai reservat Administració (dies)]],2)</f>
        <v>0</v>
      </c>
      <c r="AN1086" s="79">
        <f>Taula1[[#This Row],[% Jornada segons contracte
(no posar el símbol %) ]]-Taula1[[#This Row],[% Reducció salari per baix rendiment        (no posar el símbol %)]]</f>
        <v>0</v>
      </c>
      <c r="AO1086" s="131">
        <f t="shared" si="258"/>
        <v>0</v>
      </c>
      <c r="AP1086" s="87"/>
      <c r="AQ1086" s="137">
        <f>ROUND((AR1086/100)*693*Taula1[[#This Row],[Mesos naturals sencers treballats període justificat (01/01/2023 - 31/03/2023)]],2)</f>
        <v>0</v>
      </c>
      <c r="AR1086" s="90">
        <f>Taula1[[#This Row],[% Jornada segons contracte
(no posar el símbol %) ]]-Taula1[[#This Row],[% Reducció salari per baix rendiment        (no posar el símbol %)]]</f>
        <v>0</v>
      </c>
      <c r="AS1086" s="137">
        <f>ROUND((AT1086/100)*22.78356164*Taula1[[#This Row],[Dies treballats període justificat (01/01/2023 - 31/03/2023)              no comptabilitzats com a mes natural sencer]],2)</f>
        <v>0</v>
      </c>
      <c r="AT1086" s="90">
        <f>Taula1[[#This Row],[% Jornada segons contracte
(no posar el símbol %) ]]-Taula1[[#This Row],[% Reducció salari per baix rendiment        (no posar el símbol %)]]</f>
        <v>0</v>
      </c>
      <c r="AU1086" s="137">
        <f t="shared" si="259"/>
        <v>0</v>
      </c>
      <c r="AV1086" s="87"/>
      <c r="AW1086" s="136">
        <f>ROUND((AX1086/100)*693*Taula1[[#This Row],[Espai reservat Administració  (mesos)]],2)</f>
        <v>0</v>
      </c>
      <c r="AX1086" s="90">
        <f>Taula1[[#This Row],[% Jornada segons contracte
(no posar el símbol %) ]]-Taula1[[#This Row],[% Reducció salari per baix rendiment        (no posar el símbol %)]]</f>
        <v>0</v>
      </c>
      <c r="AY1086" s="131">
        <f>ROUND((AZ1086/100)*22.78356164*Taula1[[#This Row],[Espai reservat Administració (dies)]],2)</f>
        <v>0</v>
      </c>
      <c r="AZ1086" s="81">
        <f>Taula1[[#This Row],[% Jornada segons contracte
(no posar el símbol %) ]]-Taula1[[#This Row],[% Reducció salari per baix rendiment        (no posar el símbol %)]]</f>
        <v>0</v>
      </c>
      <c r="BA1086" s="82">
        <f t="shared" si="260"/>
        <v>0</v>
      </c>
      <c r="BB1086" s="41"/>
      <c r="BC1086" s="131">
        <f>IF(Taula1[[#This Row],[Grup justificat     (fer servir opcions de la llista desplegable)]]=1,AI1086,0)</f>
        <v>0</v>
      </c>
      <c r="BD1086" s="131">
        <f>IF(Taula1[[#This Row],[Grup justificat     (fer servir opcions de la llista desplegable)]]=2,AU1086,0)</f>
        <v>0</v>
      </c>
      <c r="BE1086" s="41"/>
      <c r="BF1086" s="131">
        <f>IF(Taula1[[#This Row],[Espai reservat Administració]]=1,AO1086,0)</f>
        <v>0</v>
      </c>
      <c r="BG1086" s="82">
        <f>IF(Taula1[[#This Row],[Espai reservat Administració]]=2,BA1086,0)</f>
        <v>0</v>
      </c>
      <c r="BH1086" s="41"/>
      <c r="BI1086" s="126">
        <f>IF(Taula1[[#This Row],[Grup justificat     (fer servir opcions de la llista desplegable)]]=1,1,0)</f>
        <v>0</v>
      </c>
      <c r="BJ1086" s="126">
        <f>IF(Taula1[[#This Row],[Espai reservat Administració]]=1,1,0)</f>
        <v>0</v>
      </c>
      <c r="BK1086" s="111"/>
      <c r="BL1086" s="126">
        <f>IF(Taula1[[#This Row],[Grup justificat     (fer servir opcions de la llista desplegable)]]=2,1,0)</f>
        <v>0</v>
      </c>
      <c r="BM1086" s="126">
        <f>IF(Taula1[[#This Row],[Espai reservat Administració]]=2,1,0)</f>
        <v>0</v>
      </c>
      <c r="BN1086" s="73"/>
      <c r="BO1086" s="73"/>
      <c r="BP1086" s="73"/>
      <c r="BQ1086" s="73"/>
      <c r="BR1086" s="73"/>
      <c r="BS1086" s="73"/>
      <c r="BT1086" s="73"/>
      <c r="BU1086" s="73"/>
      <c r="BV1086" s="73"/>
      <c r="BW1086" s="73"/>
      <c r="BX1086" s="73"/>
      <c r="BY1086" s="73"/>
      <c r="BZ1086" s="73"/>
      <c r="CA1086" s="73"/>
      <c r="CB1086" s="73"/>
      <c r="CC1086" s="73"/>
      <c r="CD1086" s="73"/>
      <c r="CE1086" s="73"/>
      <c r="CF1086" s="73"/>
      <c r="CG1086" s="63">
        <f t="shared" si="261"/>
        <v>0</v>
      </c>
      <c r="CH1086" s="63">
        <f t="shared" si="262"/>
        <v>0</v>
      </c>
      <c r="CI1086" s="73"/>
      <c r="CJ1086" s="63">
        <f>IF(Taula1[[#This Row],[Tipus de contracte                                  (fer servir opcions de la llista desplegable)]]="Indefinit",1,0)</f>
        <v>0</v>
      </c>
      <c r="CK1086" s="63">
        <f>IF(Taula1[[#This Row],[Tipus de contracte                                  (fer servir opcions de la llista desplegable)]]="Temporal, igual o superior a 6 mesos",1,0)</f>
        <v>0</v>
      </c>
      <c r="CL1086" s="63">
        <f>IF(Taula1[[#This Row],[Tipus de contracte                                  (fer servir opcions de la llista desplegable)]]="Substitució per IT",1,0)</f>
        <v>0</v>
      </c>
      <c r="CM1086" s="73"/>
      <c r="CN1086" s="63">
        <f>IF(Taula1[[#This Row],[Relació llocs de treball]]&gt;=1,1,0)</f>
        <v>0</v>
      </c>
      <c r="CO1086" s="73"/>
      <c r="CP1086" s="63">
        <f>IF(Taula1[[#This Row],[Identitat de gènere                                                          (fer servir opcions de la llista desplegable)]]="Home",1,0)</f>
        <v>0</v>
      </c>
      <c r="CQ1086" s="63">
        <f>IF(Taula1[[#This Row],[Identitat de gènere                                                          (fer servir opcions de la llista desplegable)]]="Dona",1,0)</f>
        <v>0</v>
      </c>
      <c r="CR1086" s="63">
        <f>IF(Taula1[[#This Row],[Identitat de gènere                                                          (fer servir opcions de la llista desplegable)]]="No binari",1,0)</f>
        <v>0</v>
      </c>
      <c r="CS1086" s="73"/>
      <c r="CT1086" s="63">
        <f t="shared" si="256"/>
        <v>0</v>
      </c>
      <c r="CU1086" s="64">
        <f t="shared" si="263"/>
        <v>0</v>
      </c>
      <c r="CW1086" s="64">
        <f t="shared" si="264"/>
        <v>0</v>
      </c>
      <c r="CX1086" s="64">
        <f t="shared" si="265"/>
        <v>0</v>
      </c>
      <c r="CY1086" s="64">
        <f t="shared" si="266"/>
        <v>0</v>
      </c>
      <c r="CZ1086" s="64">
        <f t="shared" si="267"/>
        <v>0</v>
      </c>
      <c r="DB1086" s="64">
        <f t="shared" si="268"/>
        <v>0</v>
      </c>
      <c r="DC1086" s="64">
        <f t="shared" si="269"/>
        <v>0</v>
      </c>
      <c r="DD1086" s="64">
        <f t="shared" si="270"/>
        <v>0</v>
      </c>
      <c r="DE1086" s="64">
        <f t="shared" si="271"/>
        <v>0</v>
      </c>
    </row>
    <row r="1087" spans="2:109" x14ac:dyDescent="0.3">
      <c r="B1087" s="167"/>
      <c r="C1087" s="186"/>
      <c r="D1087" s="2"/>
      <c r="E1087" s="67"/>
      <c r="F1087" s="5"/>
      <c r="G1087" s="5"/>
      <c r="H1087" s="187"/>
      <c r="I1087" s="111" t="str">
        <f ca="1">IF(Taula1[[#This Row],[Data naixement (format dd/mm/aaaa)]]="","0",DATEDIF(Taula1[[#This Row],[Data naixement (format dd/mm/aaaa)]],TODAY(),"Y"))</f>
        <v>0</v>
      </c>
      <c r="J1087" s="6"/>
      <c r="K1087" s="6"/>
      <c r="L1087" s="6"/>
      <c r="M1087" s="6"/>
      <c r="N1087" s="56"/>
      <c r="O1087" s="56"/>
      <c r="P1087" s="56"/>
      <c r="Q1087" s="6"/>
      <c r="R1087" s="7"/>
      <c r="S1087" s="143">
        <f>Taula1[[#This Row],[Mesos naturals sencers treballats període justificat (01/01/2023 - 31/03/2023)]]</f>
        <v>0</v>
      </c>
      <c r="T1087" s="194">
        <f>Taula1[[#This Row],[Dies treballats període justificat (01/01/2023 - 31/03/2023)              no comptabilitzats com a mes natural sencer]]</f>
        <v>0</v>
      </c>
      <c r="U1087" s="12"/>
      <c r="V1087" s="7"/>
      <c r="W1087" s="188"/>
      <c r="X1087" s="188"/>
      <c r="Y1087" s="188"/>
      <c r="Z1087" s="188"/>
      <c r="AA1087" s="190"/>
      <c r="AB1087" s="143">
        <f>Taula1[[#This Row],[Grup justificat     (fer servir opcions de la llista desplegable)]]</f>
        <v>0</v>
      </c>
      <c r="AC1087" s="182"/>
      <c r="AD1087" s="39"/>
      <c r="AE1087" s="131">
        <f>ROUND((AF1087/100)*756*Taula1[[#This Row],[Mesos naturals sencers treballats període justificat (01/01/2023 - 31/03/2023)]],2)</f>
        <v>0</v>
      </c>
      <c r="AF1087" s="81">
        <f>Taula1[[#This Row],[% Jornada segons contracte
(no posar el símbol %) ]]-Taula1[[#This Row],[% Reducció salari per baix rendiment        (no posar el símbol %)]]</f>
        <v>0</v>
      </c>
      <c r="AG1087" s="131">
        <f>ROUND((AH1087/100)*24.8547945*Taula1[[#This Row],[Dies treballats període justificat (01/01/2023 - 31/03/2023)              no comptabilitzats com a mes natural sencer]],2)</f>
        <v>0</v>
      </c>
      <c r="AH1087" s="79">
        <f>Taula1[[#This Row],[% Jornada segons contracte
(no posar el símbol %) ]]-Taula1[[#This Row],[% Reducció salari per baix rendiment        (no posar el símbol %)]]</f>
        <v>0</v>
      </c>
      <c r="AI1087" s="131">
        <f t="shared" si="257"/>
        <v>0</v>
      </c>
      <c r="AJ1087" s="39"/>
      <c r="AK1087" s="131">
        <f>ROUND((AL1087/100)*756*Taula1[[#This Row],[Espai reservat Administració  (mesos)]],2)</f>
        <v>0</v>
      </c>
      <c r="AL1087" s="81">
        <f>Taula1[[#This Row],[% Jornada segons contracte
(no posar el símbol %) ]]-Taula1[[#This Row],[% Reducció salari per baix rendiment        (no posar el símbol %)]]</f>
        <v>0</v>
      </c>
      <c r="AM1087" s="131">
        <f>ROUND((AN1087/100)*24.8547945*Taula1[[#This Row],[Espai reservat Administració (dies)]],2)</f>
        <v>0</v>
      </c>
      <c r="AN1087" s="79">
        <f>Taula1[[#This Row],[% Jornada segons contracte
(no posar el símbol %) ]]-Taula1[[#This Row],[% Reducció salari per baix rendiment        (no posar el símbol %)]]</f>
        <v>0</v>
      </c>
      <c r="AO1087" s="131">
        <f t="shared" si="258"/>
        <v>0</v>
      </c>
      <c r="AP1087" s="87"/>
      <c r="AQ1087" s="137">
        <f>ROUND((AR1087/100)*693*Taula1[[#This Row],[Mesos naturals sencers treballats període justificat (01/01/2023 - 31/03/2023)]],2)</f>
        <v>0</v>
      </c>
      <c r="AR1087" s="90">
        <f>Taula1[[#This Row],[% Jornada segons contracte
(no posar el símbol %) ]]-Taula1[[#This Row],[% Reducció salari per baix rendiment        (no posar el símbol %)]]</f>
        <v>0</v>
      </c>
      <c r="AS1087" s="137">
        <f>ROUND((AT1087/100)*22.78356164*Taula1[[#This Row],[Dies treballats període justificat (01/01/2023 - 31/03/2023)              no comptabilitzats com a mes natural sencer]],2)</f>
        <v>0</v>
      </c>
      <c r="AT1087" s="90">
        <f>Taula1[[#This Row],[% Jornada segons contracte
(no posar el símbol %) ]]-Taula1[[#This Row],[% Reducció salari per baix rendiment        (no posar el símbol %)]]</f>
        <v>0</v>
      </c>
      <c r="AU1087" s="137">
        <f t="shared" si="259"/>
        <v>0</v>
      </c>
      <c r="AV1087" s="87"/>
      <c r="AW1087" s="136">
        <f>ROUND((AX1087/100)*693*Taula1[[#This Row],[Espai reservat Administració  (mesos)]],2)</f>
        <v>0</v>
      </c>
      <c r="AX1087" s="90">
        <f>Taula1[[#This Row],[% Jornada segons contracte
(no posar el símbol %) ]]-Taula1[[#This Row],[% Reducció salari per baix rendiment        (no posar el símbol %)]]</f>
        <v>0</v>
      </c>
      <c r="AY1087" s="131">
        <f>ROUND((AZ1087/100)*22.78356164*Taula1[[#This Row],[Espai reservat Administració (dies)]],2)</f>
        <v>0</v>
      </c>
      <c r="AZ1087" s="81">
        <f>Taula1[[#This Row],[% Jornada segons contracte
(no posar el símbol %) ]]-Taula1[[#This Row],[% Reducció salari per baix rendiment        (no posar el símbol %)]]</f>
        <v>0</v>
      </c>
      <c r="BA1087" s="82">
        <f t="shared" si="260"/>
        <v>0</v>
      </c>
      <c r="BB1087" s="41"/>
      <c r="BC1087" s="131">
        <f>IF(Taula1[[#This Row],[Grup justificat     (fer servir opcions de la llista desplegable)]]=1,AI1087,0)</f>
        <v>0</v>
      </c>
      <c r="BD1087" s="131">
        <f>IF(Taula1[[#This Row],[Grup justificat     (fer servir opcions de la llista desplegable)]]=2,AU1087,0)</f>
        <v>0</v>
      </c>
      <c r="BE1087" s="41"/>
      <c r="BF1087" s="131">
        <f>IF(Taula1[[#This Row],[Espai reservat Administració]]=1,AO1087,0)</f>
        <v>0</v>
      </c>
      <c r="BG1087" s="82">
        <f>IF(Taula1[[#This Row],[Espai reservat Administració]]=2,BA1087,0)</f>
        <v>0</v>
      </c>
      <c r="BH1087" s="41"/>
      <c r="BI1087" s="126">
        <f>IF(Taula1[[#This Row],[Grup justificat     (fer servir opcions de la llista desplegable)]]=1,1,0)</f>
        <v>0</v>
      </c>
      <c r="BJ1087" s="126">
        <f>IF(Taula1[[#This Row],[Espai reservat Administració]]=1,1,0)</f>
        <v>0</v>
      </c>
      <c r="BK1087" s="111"/>
      <c r="BL1087" s="126">
        <f>IF(Taula1[[#This Row],[Grup justificat     (fer servir opcions de la llista desplegable)]]=2,1,0)</f>
        <v>0</v>
      </c>
      <c r="BM1087" s="126">
        <f>IF(Taula1[[#This Row],[Espai reservat Administració]]=2,1,0)</f>
        <v>0</v>
      </c>
      <c r="BN1087" s="73"/>
      <c r="BO1087" s="73"/>
      <c r="BP1087" s="73"/>
      <c r="BQ1087" s="73"/>
      <c r="BR1087" s="73"/>
      <c r="BS1087" s="73"/>
      <c r="BT1087" s="73"/>
      <c r="BU1087" s="73"/>
      <c r="BV1087" s="73"/>
      <c r="BW1087" s="73"/>
      <c r="BX1087" s="73"/>
      <c r="BY1087" s="73"/>
      <c r="BZ1087" s="73"/>
      <c r="CA1087" s="73"/>
      <c r="CB1087" s="73"/>
      <c r="CC1087" s="73"/>
      <c r="CD1087" s="73"/>
      <c r="CE1087" s="73"/>
      <c r="CF1087" s="73"/>
      <c r="CG1087" s="63">
        <f t="shared" si="261"/>
        <v>0</v>
      </c>
      <c r="CH1087" s="63">
        <f t="shared" si="262"/>
        <v>0</v>
      </c>
      <c r="CI1087" s="73"/>
      <c r="CJ1087" s="63">
        <f>IF(Taula1[[#This Row],[Tipus de contracte                                  (fer servir opcions de la llista desplegable)]]="Indefinit",1,0)</f>
        <v>0</v>
      </c>
      <c r="CK1087" s="63">
        <f>IF(Taula1[[#This Row],[Tipus de contracte                                  (fer servir opcions de la llista desplegable)]]="Temporal, igual o superior a 6 mesos",1,0)</f>
        <v>0</v>
      </c>
      <c r="CL1087" s="63">
        <f>IF(Taula1[[#This Row],[Tipus de contracte                                  (fer servir opcions de la llista desplegable)]]="Substitució per IT",1,0)</f>
        <v>0</v>
      </c>
      <c r="CM1087" s="73"/>
      <c r="CN1087" s="63">
        <f>IF(Taula1[[#This Row],[Relació llocs de treball]]&gt;=1,1,0)</f>
        <v>0</v>
      </c>
      <c r="CO1087" s="73"/>
      <c r="CP1087" s="63">
        <f>IF(Taula1[[#This Row],[Identitat de gènere                                                          (fer servir opcions de la llista desplegable)]]="Home",1,0)</f>
        <v>0</v>
      </c>
      <c r="CQ1087" s="63">
        <f>IF(Taula1[[#This Row],[Identitat de gènere                                                          (fer servir opcions de la llista desplegable)]]="Dona",1,0)</f>
        <v>0</v>
      </c>
      <c r="CR1087" s="63">
        <f>IF(Taula1[[#This Row],[Identitat de gènere                                                          (fer servir opcions de la llista desplegable)]]="No binari",1,0)</f>
        <v>0</v>
      </c>
      <c r="CS1087" s="73"/>
      <c r="CT1087" s="63">
        <f t="shared" si="256"/>
        <v>0</v>
      </c>
      <c r="CU1087" s="64">
        <f t="shared" si="263"/>
        <v>0</v>
      </c>
      <c r="CW1087" s="64">
        <f t="shared" si="264"/>
        <v>0</v>
      </c>
      <c r="CX1087" s="64">
        <f t="shared" si="265"/>
        <v>0</v>
      </c>
      <c r="CY1087" s="64">
        <f t="shared" si="266"/>
        <v>0</v>
      </c>
      <c r="CZ1087" s="64">
        <f t="shared" si="267"/>
        <v>0</v>
      </c>
      <c r="DB1087" s="64">
        <f t="shared" si="268"/>
        <v>0</v>
      </c>
      <c r="DC1087" s="64">
        <f t="shared" si="269"/>
        <v>0</v>
      </c>
      <c r="DD1087" s="64">
        <f t="shared" si="270"/>
        <v>0</v>
      </c>
      <c r="DE1087" s="64">
        <f t="shared" si="271"/>
        <v>0</v>
      </c>
    </row>
    <row r="1088" spans="2:109" x14ac:dyDescent="0.3">
      <c r="B1088" s="167"/>
      <c r="C1088" s="186"/>
      <c r="D1088" s="2"/>
      <c r="E1088" s="67"/>
      <c r="F1088" s="5"/>
      <c r="G1088" s="5"/>
      <c r="H1088" s="187"/>
      <c r="I1088" s="111" t="str">
        <f ca="1">IF(Taula1[[#This Row],[Data naixement (format dd/mm/aaaa)]]="","0",DATEDIF(Taula1[[#This Row],[Data naixement (format dd/mm/aaaa)]],TODAY(),"Y"))</f>
        <v>0</v>
      </c>
      <c r="J1088" s="6"/>
      <c r="K1088" s="6"/>
      <c r="L1088" s="6"/>
      <c r="M1088" s="6"/>
      <c r="N1088" s="56"/>
      <c r="O1088" s="56"/>
      <c r="P1088" s="56"/>
      <c r="Q1088" s="6"/>
      <c r="R1088" s="7"/>
      <c r="S1088" s="143">
        <f>Taula1[[#This Row],[Mesos naturals sencers treballats període justificat (01/01/2023 - 31/03/2023)]]</f>
        <v>0</v>
      </c>
      <c r="T1088" s="194">
        <f>Taula1[[#This Row],[Dies treballats període justificat (01/01/2023 - 31/03/2023)              no comptabilitzats com a mes natural sencer]]</f>
        <v>0</v>
      </c>
      <c r="U1088" s="12"/>
      <c r="V1088" s="7"/>
      <c r="W1088" s="188"/>
      <c r="X1088" s="188"/>
      <c r="Y1088" s="188"/>
      <c r="Z1088" s="188"/>
      <c r="AA1088" s="190"/>
      <c r="AB1088" s="143">
        <f>Taula1[[#This Row],[Grup justificat     (fer servir opcions de la llista desplegable)]]</f>
        <v>0</v>
      </c>
      <c r="AC1088" s="182"/>
      <c r="AD1088" s="39"/>
      <c r="AE1088" s="131">
        <f>ROUND((AF1088/100)*756*Taula1[[#This Row],[Mesos naturals sencers treballats període justificat (01/01/2023 - 31/03/2023)]],2)</f>
        <v>0</v>
      </c>
      <c r="AF1088" s="81">
        <f>Taula1[[#This Row],[% Jornada segons contracte
(no posar el símbol %) ]]-Taula1[[#This Row],[% Reducció salari per baix rendiment        (no posar el símbol %)]]</f>
        <v>0</v>
      </c>
      <c r="AG1088" s="131">
        <f>ROUND((AH1088/100)*24.8547945*Taula1[[#This Row],[Dies treballats període justificat (01/01/2023 - 31/03/2023)              no comptabilitzats com a mes natural sencer]],2)</f>
        <v>0</v>
      </c>
      <c r="AH1088" s="79">
        <f>Taula1[[#This Row],[% Jornada segons contracte
(no posar el símbol %) ]]-Taula1[[#This Row],[% Reducció salari per baix rendiment        (no posar el símbol %)]]</f>
        <v>0</v>
      </c>
      <c r="AI1088" s="131">
        <f t="shared" si="257"/>
        <v>0</v>
      </c>
      <c r="AJ1088" s="39"/>
      <c r="AK1088" s="131">
        <f>ROUND((AL1088/100)*756*Taula1[[#This Row],[Espai reservat Administració  (mesos)]],2)</f>
        <v>0</v>
      </c>
      <c r="AL1088" s="81">
        <f>Taula1[[#This Row],[% Jornada segons contracte
(no posar el símbol %) ]]-Taula1[[#This Row],[% Reducció salari per baix rendiment        (no posar el símbol %)]]</f>
        <v>0</v>
      </c>
      <c r="AM1088" s="131">
        <f>ROUND((AN1088/100)*24.8547945*Taula1[[#This Row],[Espai reservat Administració (dies)]],2)</f>
        <v>0</v>
      </c>
      <c r="AN1088" s="79">
        <f>Taula1[[#This Row],[% Jornada segons contracte
(no posar el símbol %) ]]-Taula1[[#This Row],[% Reducció salari per baix rendiment        (no posar el símbol %)]]</f>
        <v>0</v>
      </c>
      <c r="AO1088" s="131">
        <f t="shared" si="258"/>
        <v>0</v>
      </c>
      <c r="AP1088" s="87"/>
      <c r="AQ1088" s="137">
        <f>ROUND((AR1088/100)*693*Taula1[[#This Row],[Mesos naturals sencers treballats període justificat (01/01/2023 - 31/03/2023)]],2)</f>
        <v>0</v>
      </c>
      <c r="AR1088" s="90">
        <f>Taula1[[#This Row],[% Jornada segons contracte
(no posar el símbol %) ]]-Taula1[[#This Row],[% Reducció salari per baix rendiment        (no posar el símbol %)]]</f>
        <v>0</v>
      </c>
      <c r="AS1088" s="137">
        <f>ROUND((AT1088/100)*22.78356164*Taula1[[#This Row],[Dies treballats període justificat (01/01/2023 - 31/03/2023)              no comptabilitzats com a mes natural sencer]],2)</f>
        <v>0</v>
      </c>
      <c r="AT1088" s="90">
        <f>Taula1[[#This Row],[% Jornada segons contracte
(no posar el símbol %) ]]-Taula1[[#This Row],[% Reducció salari per baix rendiment        (no posar el símbol %)]]</f>
        <v>0</v>
      </c>
      <c r="AU1088" s="137">
        <f t="shared" si="259"/>
        <v>0</v>
      </c>
      <c r="AV1088" s="87"/>
      <c r="AW1088" s="136">
        <f>ROUND((AX1088/100)*693*Taula1[[#This Row],[Espai reservat Administració  (mesos)]],2)</f>
        <v>0</v>
      </c>
      <c r="AX1088" s="90">
        <f>Taula1[[#This Row],[% Jornada segons contracte
(no posar el símbol %) ]]-Taula1[[#This Row],[% Reducció salari per baix rendiment        (no posar el símbol %)]]</f>
        <v>0</v>
      </c>
      <c r="AY1088" s="131">
        <f>ROUND((AZ1088/100)*22.78356164*Taula1[[#This Row],[Espai reservat Administració (dies)]],2)</f>
        <v>0</v>
      </c>
      <c r="AZ1088" s="81">
        <f>Taula1[[#This Row],[% Jornada segons contracte
(no posar el símbol %) ]]-Taula1[[#This Row],[% Reducció salari per baix rendiment        (no posar el símbol %)]]</f>
        <v>0</v>
      </c>
      <c r="BA1088" s="82">
        <f t="shared" si="260"/>
        <v>0</v>
      </c>
      <c r="BB1088" s="41"/>
      <c r="BC1088" s="131">
        <f>IF(Taula1[[#This Row],[Grup justificat     (fer servir opcions de la llista desplegable)]]=1,AI1088,0)</f>
        <v>0</v>
      </c>
      <c r="BD1088" s="131">
        <f>IF(Taula1[[#This Row],[Grup justificat     (fer servir opcions de la llista desplegable)]]=2,AU1088,0)</f>
        <v>0</v>
      </c>
      <c r="BE1088" s="41"/>
      <c r="BF1088" s="131">
        <f>IF(Taula1[[#This Row],[Espai reservat Administració]]=1,AO1088,0)</f>
        <v>0</v>
      </c>
      <c r="BG1088" s="82">
        <f>IF(Taula1[[#This Row],[Espai reservat Administració]]=2,BA1088,0)</f>
        <v>0</v>
      </c>
      <c r="BH1088" s="41"/>
      <c r="BI1088" s="126">
        <f>IF(Taula1[[#This Row],[Grup justificat     (fer servir opcions de la llista desplegable)]]=1,1,0)</f>
        <v>0</v>
      </c>
      <c r="BJ1088" s="126">
        <f>IF(Taula1[[#This Row],[Espai reservat Administració]]=1,1,0)</f>
        <v>0</v>
      </c>
      <c r="BK1088" s="111"/>
      <c r="BL1088" s="126">
        <f>IF(Taula1[[#This Row],[Grup justificat     (fer servir opcions de la llista desplegable)]]=2,1,0)</f>
        <v>0</v>
      </c>
      <c r="BM1088" s="126">
        <f>IF(Taula1[[#This Row],[Espai reservat Administració]]=2,1,0)</f>
        <v>0</v>
      </c>
      <c r="BN1088" s="73"/>
      <c r="BO1088" s="73"/>
      <c r="BP1088" s="73"/>
      <c r="BQ1088" s="73"/>
      <c r="BR1088" s="73"/>
      <c r="BS1088" s="73"/>
      <c r="BT1088" s="73"/>
      <c r="BU1088" s="73"/>
      <c r="BV1088" s="73"/>
      <c r="BW1088" s="73"/>
      <c r="BX1088" s="73"/>
      <c r="BY1088" s="73"/>
      <c r="BZ1088" s="73"/>
      <c r="CA1088" s="73"/>
      <c r="CB1088" s="73"/>
      <c r="CC1088" s="73"/>
      <c r="CD1088" s="73"/>
      <c r="CE1088" s="73"/>
      <c r="CF1088" s="73"/>
      <c r="CG1088" s="63">
        <f t="shared" si="261"/>
        <v>0</v>
      </c>
      <c r="CH1088" s="63">
        <f t="shared" si="262"/>
        <v>0</v>
      </c>
      <c r="CI1088" s="73"/>
      <c r="CJ1088" s="63">
        <f>IF(Taula1[[#This Row],[Tipus de contracte                                  (fer servir opcions de la llista desplegable)]]="Indefinit",1,0)</f>
        <v>0</v>
      </c>
      <c r="CK1088" s="63">
        <f>IF(Taula1[[#This Row],[Tipus de contracte                                  (fer servir opcions de la llista desplegable)]]="Temporal, igual o superior a 6 mesos",1,0)</f>
        <v>0</v>
      </c>
      <c r="CL1088" s="63">
        <f>IF(Taula1[[#This Row],[Tipus de contracte                                  (fer servir opcions de la llista desplegable)]]="Substitució per IT",1,0)</f>
        <v>0</v>
      </c>
      <c r="CM1088" s="73"/>
      <c r="CN1088" s="63">
        <f>IF(Taula1[[#This Row],[Relació llocs de treball]]&gt;=1,1,0)</f>
        <v>0</v>
      </c>
      <c r="CO1088" s="73"/>
      <c r="CP1088" s="63">
        <f>IF(Taula1[[#This Row],[Identitat de gènere                                                          (fer servir opcions de la llista desplegable)]]="Home",1,0)</f>
        <v>0</v>
      </c>
      <c r="CQ1088" s="63">
        <f>IF(Taula1[[#This Row],[Identitat de gènere                                                          (fer servir opcions de la llista desplegable)]]="Dona",1,0)</f>
        <v>0</v>
      </c>
      <c r="CR1088" s="63">
        <f>IF(Taula1[[#This Row],[Identitat de gènere                                                          (fer servir opcions de la llista desplegable)]]="No binari",1,0)</f>
        <v>0</v>
      </c>
      <c r="CS1088" s="73"/>
      <c r="CT1088" s="63">
        <f t="shared" si="256"/>
        <v>0</v>
      </c>
      <c r="CU1088" s="64">
        <f t="shared" si="263"/>
        <v>0</v>
      </c>
      <c r="CW1088" s="64">
        <f t="shared" si="264"/>
        <v>0</v>
      </c>
      <c r="CX1088" s="64">
        <f t="shared" si="265"/>
        <v>0</v>
      </c>
      <c r="CY1088" s="64">
        <f t="shared" si="266"/>
        <v>0</v>
      </c>
      <c r="CZ1088" s="64">
        <f t="shared" si="267"/>
        <v>0</v>
      </c>
      <c r="DB1088" s="64">
        <f t="shared" si="268"/>
        <v>0</v>
      </c>
      <c r="DC1088" s="64">
        <f t="shared" si="269"/>
        <v>0</v>
      </c>
      <c r="DD1088" s="64">
        <f t="shared" si="270"/>
        <v>0</v>
      </c>
      <c r="DE1088" s="64">
        <f t="shared" si="271"/>
        <v>0</v>
      </c>
    </row>
    <row r="1089" spans="2:109" x14ac:dyDescent="0.3">
      <c r="B1089" s="167"/>
      <c r="C1089" s="186"/>
      <c r="D1089" s="2"/>
      <c r="E1089" s="67"/>
      <c r="F1089" s="5"/>
      <c r="G1089" s="5"/>
      <c r="H1089" s="187"/>
      <c r="I1089" s="111" t="str">
        <f ca="1">IF(Taula1[[#This Row],[Data naixement (format dd/mm/aaaa)]]="","0",DATEDIF(Taula1[[#This Row],[Data naixement (format dd/mm/aaaa)]],TODAY(),"Y"))</f>
        <v>0</v>
      </c>
      <c r="J1089" s="6"/>
      <c r="K1089" s="6"/>
      <c r="L1089" s="6"/>
      <c r="M1089" s="6"/>
      <c r="N1089" s="56"/>
      <c r="O1089" s="56"/>
      <c r="P1089" s="56"/>
      <c r="Q1089" s="6"/>
      <c r="R1089" s="7"/>
      <c r="S1089" s="143">
        <f>Taula1[[#This Row],[Mesos naturals sencers treballats període justificat (01/01/2023 - 31/03/2023)]]</f>
        <v>0</v>
      </c>
      <c r="T1089" s="194">
        <f>Taula1[[#This Row],[Dies treballats període justificat (01/01/2023 - 31/03/2023)              no comptabilitzats com a mes natural sencer]]</f>
        <v>0</v>
      </c>
      <c r="U1089" s="12"/>
      <c r="V1089" s="7"/>
      <c r="W1089" s="188"/>
      <c r="X1089" s="188"/>
      <c r="Y1089" s="188"/>
      <c r="Z1089" s="188"/>
      <c r="AA1089" s="190"/>
      <c r="AB1089" s="143">
        <f>Taula1[[#This Row],[Grup justificat     (fer servir opcions de la llista desplegable)]]</f>
        <v>0</v>
      </c>
      <c r="AC1089" s="182"/>
      <c r="AD1089" s="39"/>
      <c r="AE1089" s="131">
        <f>ROUND((AF1089/100)*756*Taula1[[#This Row],[Mesos naturals sencers treballats període justificat (01/01/2023 - 31/03/2023)]],2)</f>
        <v>0</v>
      </c>
      <c r="AF1089" s="81">
        <f>Taula1[[#This Row],[% Jornada segons contracte
(no posar el símbol %) ]]-Taula1[[#This Row],[% Reducció salari per baix rendiment        (no posar el símbol %)]]</f>
        <v>0</v>
      </c>
      <c r="AG1089" s="131">
        <f>ROUND((AH1089/100)*24.8547945*Taula1[[#This Row],[Dies treballats període justificat (01/01/2023 - 31/03/2023)              no comptabilitzats com a mes natural sencer]],2)</f>
        <v>0</v>
      </c>
      <c r="AH1089" s="79">
        <f>Taula1[[#This Row],[% Jornada segons contracte
(no posar el símbol %) ]]-Taula1[[#This Row],[% Reducció salari per baix rendiment        (no posar el símbol %)]]</f>
        <v>0</v>
      </c>
      <c r="AI1089" s="131">
        <f t="shared" si="257"/>
        <v>0</v>
      </c>
      <c r="AJ1089" s="39"/>
      <c r="AK1089" s="131">
        <f>ROUND((AL1089/100)*756*Taula1[[#This Row],[Espai reservat Administració  (mesos)]],2)</f>
        <v>0</v>
      </c>
      <c r="AL1089" s="81">
        <f>Taula1[[#This Row],[% Jornada segons contracte
(no posar el símbol %) ]]-Taula1[[#This Row],[% Reducció salari per baix rendiment        (no posar el símbol %)]]</f>
        <v>0</v>
      </c>
      <c r="AM1089" s="131">
        <f>ROUND((AN1089/100)*24.8547945*Taula1[[#This Row],[Espai reservat Administració (dies)]],2)</f>
        <v>0</v>
      </c>
      <c r="AN1089" s="79">
        <f>Taula1[[#This Row],[% Jornada segons contracte
(no posar el símbol %) ]]-Taula1[[#This Row],[% Reducció salari per baix rendiment        (no posar el símbol %)]]</f>
        <v>0</v>
      </c>
      <c r="AO1089" s="131">
        <f t="shared" si="258"/>
        <v>0</v>
      </c>
      <c r="AP1089" s="87"/>
      <c r="AQ1089" s="137">
        <f>ROUND((AR1089/100)*693*Taula1[[#This Row],[Mesos naturals sencers treballats període justificat (01/01/2023 - 31/03/2023)]],2)</f>
        <v>0</v>
      </c>
      <c r="AR1089" s="90">
        <f>Taula1[[#This Row],[% Jornada segons contracte
(no posar el símbol %) ]]-Taula1[[#This Row],[% Reducció salari per baix rendiment        (no posar el símbol %)]]</f>
        <v>0</v>
      </c>
      <c r="AS1089" s="137">
        <f>ROUND((AT1089/100)*22.78356164*Taula1[[#This Row],[Dies treballats període justificat (01/01/2023 - 31/03/2023)              no comptabilitzats com a mes natural sencer]],2)</f>
        <v>0</v>
      </c>
      <c r="AT1089" s="90">
        <f>Taula1[[#This Row],[% Jornada segons contracte
(no posar el símbol %) ]]-Taula1[[#This Row],[% Reducció salari per baix rendiment        (no posar el símbol %)]]</f>
        <v>0</v>
      </c>
      <c r="AU1089" s="137">
        <f t="shared" si="259"/>
        <v>0</v>
      </c>
      <c r="AV1089" s="87"/>
      <c r="AW1089" s="136">
        <f>ROUND((AX1089/100)*693*Taula1[[#This Row],[Espai reservat Administració  (mesos)]],2)</f>
        <v>0</v>
      </c>
      <c r="AX1089" s="90">
        <f>Taula1[[#This Row],[% Jornada segons contracte
(no posar el símbol %) ]]-Taula1[[#This Row],[% Reducció salari per baix rendiment        (no posar el símbol %)]]</f>
        <v>0</v>
      </c>
      <c r="AY1089" s="131">
        <f>ROUND((AZ1089/100)*22.78356164*Taula1[[#This Row],[Espai reservat Administració (dies)]],2)</f>
        <v>0</v>
      </c>
      <c r="AZ1089" s="81">
        <f>Taula1[[#This Row],[% Jornada segons contracte
(no posar el símbol %) ]]-Taula1[[#This Row],[% Reducció salari per baix rendiment        (no posar el símbol %)]]</f>
        <v>0</v>
      </c>
      <c r="BA1089" s="82">
        <f t="shared" si="260"/>
        <v>0</v>
      </c>
      <c r="BB1089" s="41"/>
      <c r="BC1089" s="131">
        <f>IF(Taula1[[#This Row],[Grup justificat     (fer servir opcions de la llista desplegable)]]=1,AI1089,0)</f>
        <v>0</v>
      </c>
      <c r="BD1089" s="131">
        <f>IF(Taula1[[#This Row],[Grup justificat     (fer servir opcions de la llista desplegable)]]=2,AU1089,0)</f>
        <v>0</v>
      </c>
      <c r="BE1089" s="41"/>
      <c r="BF1089" s="131">
        <f>IF(Taula1[[#This Row],[Espai reservat Administració]]=1,AO1089,0)</f>
        <v>0</v>
      </c>
      <c r="BG1089" s="82">
        <f>IF(Taula1[[#This Row],[Espai reservat Administració]]=2,BA1089,0)</f>
        <v>0</v>
      </c>
      <c r="BH1089" s="41"/>
      <c r="BI1089" s="126">
        <f>IF(Taula1[[#This Row],[Grup justificat     (fer servir opcions de la llista desplegable)]]=1,1,0)</f>
        <v>0</v>
      </c>
      <c r="BJ1089" s="126">
        <f>IF(Taula1[[#This Row],[Espai reservat Administració]]=1,1,0)</f>
        <v>0</v>
      </c>
      <c r="BK1089" s="111"/>
      <c r="BL1089" s="126">
        <f>IF(Taula1[[#This Row],[Grup justificat     (fer servir opcions de la llista desplegable)]]=2,1,0)</f>
        <v>0</v>
      </c>
      <c r="BM1089" s="126">
        <f>IF(Taula1[[#This Row],[Espai reservat Administració]]=2,1,0)</f>
        <v>0</v>
      </c>
      <c r="BN1089" s="73"/>
      <c r="BO1089" s="73"/>
      <c r="BP1089" s="73"/>
      <c r="BQ1089" s="73"/>
      <c r="BR1089" s="73"/>
      <c r="BS1089" s="73"/>
      <c r="BT1089" s="73"/>
      <c r="BU1089" s="73"/>
      <c r="BV1089" s="73"/>
      <c r="BW1089" s="73"/>
      <c r="BX1089" s="73"/>
      <c r="BY1089" s="73"/>
      <c r="BZ1089" s="73"/>
      <c r="CA1089" s="73"/>
      <c r="CB1089" s="73"/>
      <c r="CC1089" s="73"/>
      <c r="CD1089" s="73"/>
      <c r="CE1089" s="73"/>
      <c r="CF1089" s="73"/>
      <c r="CG1089" s="63">
        <f t="shared" si="261"/>
        <v>0</v>
      </c>
      <c r="CH1089" s="63">
        <f t="shared" si="262"/>
        <v>0</v>
      </c>
      <c r="CI1089" s="73"/>
      <c r="CJ1089" s="63">
        <f>IF(Taula1[[#This Row],[Tipus de contracte                                  (fer servir opcions de la llista desplegable)]]="Indefinit",1,0)</f>
        <v>0</v>
      </c>
      <c r="CK1089" s="63">
        <f>IF(Taula1[[#This Row],[Tipus de contracte                                  (fer servir opcions de la llista desplegable)]]="Temporal, igual o superior a 6 mesos",1,0)</f>
        <v>0</v>
      </c>
      <c r="CL1089" s="63">
        <f>IF(Taula1[[#This Row],[Tipus de contracte                                  (fer servir opcions de la llista desplegable)]]="Substitució per IT",1,0)</f>
        <v>0</v>
      </c>
      <c r="CM1089" s="73"/>
      <c r="CN1089" s="63">
        <f>IF(Taula1[[#This Row],[Relació llocs de treball]]&gt;=1,1,0)</f>
        <v>0</v>
      </c>
      <c r="CO1089" s="73"/>
      <c r="CP1089" s="63">
        <f>IF(Taula1[[#This Row],[Identitat de gènere                                                          (fer servir opcions de la llista desplegable)]]="Home",1,0)</f>
        <v>0</v>
      </c>
      <c r="CQ1089" s="63">
        <f>IF(Taula1[[#This Row],[Identitat de gènere                                                          (fer servir opcions de la llista desplegable)]]="Dona",1,0)</f>
        <v>0</v>
      </c>
      <c r="CR1089" s="63">
        <f>IF(Taula1[[#This Row],[Identitat de gènere                                                          (fer servir opcions de la llista desplegable)]]="No binari",1,0)</f>
        <v>0</v>
      </c>
      <c r="CS1089" s="73"/>
      <c r="CT1089" s="63">
        <f t="shared" si="256"/>
        <v>0</v>
      </c>
      <c r="CU1089" s="64">
        <f t="shared" si="263"/>
        <v>0</v>
      </c>
      <c r="CW1089" s="64">
        <f t="shared" si="264"/>
        <v>0</v>
      </c>
      <c r="CX1089" s="64">
        <f t="shared" si="265"/>
        <v>0</v>
      </c>
      <c r="CY1089" s="64">
        <f t="shared" si="266"/>
        <v>0</v>
      </c>
      <c r="CZ1089" s="64">
        <f t="shared" si="267"/>
        <v>0</v>
      </c>
      <c r="DB1089" s="64">
        <f t="shared" si="268"/>
        <v>0</v>
      </c>
      <c r="DC1089" s="64">
        <f t="shared" si="269"/>
        <v>0</v>
      </c>
      <c r="DD1089" s="64">
        <f t="shared" si="270"/>
        <v>0</v>
      </c>
      <c r="DE1089" s="64">
        <f t="shared" si="271"/>
        <v>0</v>
      </c>
    </row>
    <row r="1090" spans="2:109" x14ac:dyDescent="0.3">
      <c r="B1090" s="167"/>
      <c r="C1090" s="186"/>
      <c r="D1090" s="2"/>
      <c r="E1090" s="67"/>
      <c r="F1090" s="5"/>
      <c r="G1090" s="5"/>
      <c r="H1090" s="187"/>
      <c r="I1090" s="111" t="str">
        <f ca="1">IF(Taula1[[#This Row],[Data naixement (format dd/mm/aaaa)]]="","0",DATEDIF(Taula1[[#This Row],[Data naixement (format dd/mm/aaaa)]],TODAY(),"Y"))</f>
        <v>0</v>
      </c>
      <c r="J1090" s="6"/>
      <c r="K1090" s="6"/>
      <c r="L1090" s="6"/>
      <c r="M1090" s="6"/>
      <c r="N1090" s="56"/>
      <c r="O1090" s="56"/>
      <c r="P1090" s="56"/>
      <c r="Q1090" s="6"/>
      <c r="R1090" s="7"/>
      <c r="S1090" s="143">
        <f>Taula1[[#This Row],[Mesos naturals sencers treballats període justificat (01/01/2023 - 31/03/2023)]]</f>
        <v>0</v>
      </c>
      <c r="T1090" s="194">
        <f>Taula1[[#This Row],[Dies treballats període justificat (01/01/2023 - 31/03/2023)              no comptabilitzats com a mes natural sencer]]</f>
        <v>0</v>
      </c>
      <c r="U1090" s="12"/>
      <c r="V1090" s="7"/>
      <c r="W1090" s="188"/>
      <c r="X1090" s="188"/>
      <c r="Y1090" s="188"/>
      <c r="Z1090" s="188"/>
      <c r="AA1090" s="190"/>
      <c r="AB1090" s="143">
        <f>Taula1[[#This Row],[Grup justificat     (fer servir opcions de la llista desplegable)]]</f>
        <v>0</v>
      </c>
      <c r="AC1090" s="182"/>
      <c r="AD1090" s="39"/>
      <c r="AE1090" s="131">
        <f>ROUND((AF1090/100)*756*Taula1[[#This Row],[Mesos naturals sencers treballats període justificat (01/01/2023 - 31/03/2023)]],2)</f>
        <v>0</v>
      </c>
      <c r="AF1090" s="81">
        <f>Taula1[[#This Row],[% Jornada segons contracte
(no posar el símbol %) ]]-Taula1[[#This Row],[% Reducció salari per baix rendiment        (no posar el símbol %)]]</f>
        <v>0</v>
      </c>
      <c r="AG1090" s="131">
        <f>ROUND((AH1090/100)*24.8547945*Taula1[[#This Row],[Dies treballats període justificat (01/01/2023 - 31/03/2023)              no comptabilitzats com a mes natural sencer]],2)</f>
        <v>0</v>
      </c>
      <c r="AH1090" s="79">
        <f>Taula1[[#This Row],[% Jornada segons contracte
(no posar el símbol %) ]]-Taula1[[#This Row],[% Reducció salari per baix rendiment        (no posar el símbol %)]]</f>
        <v>0</v>
      </c>
      <c r="AI1090" s="131">
        <f t="shared" si="257"/>
        <v>0</v>
      </c>
      <c r="AJ1090" s="39"/>
      <c r="AK1090" s="131">
        <f>ROUND((AL1090/100)*756*Taula1[[#This Row],[Espai reservat Administració  (mesos)]],2)</f>
        <v>0</v>
      </c>
      <c r="AL1090" s="81">
        <f>Taula1[[#This Row],[% Jornada segons contracte
(no posar el símbol %) ]]-Taula1[[#This Row],[% Reducció salari per baix rendiment        (no posar el símbol %)]]</f>
        <v>0</v>
      </c>
      <c r="AM1090" s="131">
        <f>ROUND((AN1090/100)*24.8547945*Taula1[[#This Row],[Espai reservat Administració (dies)]],2)</f>
        <v>0</v>
      </c>
      <c r="AN1090" s="79">
        <f>Taula1[[#This Row],[% Jornada segons contracte
(no posar el símbol %) ]]-Taula1[[#This Row],[% Reducció salari per baix rendiment        (no posar el símbol %)]]</f>
        <v>0</v>
      </c>
      <c r="AO1090" s="131">
        <f t="shared" si="258"/>
        <v>0</v>
      </c>
      <c r="AP1090" s="87"/>
      <c r="AQ1090" s="137">
        <f>ROUND((AR1090/100)*693*Taula1[[#This Row],[Mesos naturals sencers treballats període justificat (01/01/2023 - 31/03/2023)]],2)</f>
        <v>0</v>
      </c>
      <c r="AR1090" s="90">
        <f>Taula1[[#This Row],[% Jornada segons contracte
(no posar el símbol %) ]]-Taula1[[#This Row],[% Reducció salari per baix rendiment        (no posar el símbol %)]]</f>
        <v>0</v>
      </c>
      <c r="AS1090" s="137">
        <f>ROUND((AT1090/100)*22.78356164*Taula1[[#This Row],[Dies treballats període justificat (01/01/2023 - 31/03/2023)              no comptabilitzats com a mes natural sencer]],2)</f>
        <v>0</v>
      </c>
      <c r="AT1090" s="90">
        <f>Taula1[[#This Row],[% Jornada segons contracte
(no posar el símbol %) ]]-Taula1[[#This Row],[% Reducció salari per baix rendiment        (no posar el símbol %)]]</f>
        <v>0</v>
      </c>
      <c r="AU1090" s="137">
        <f t="shared" si="259"/>
        <v>0</v>
      </c>
      <c r="AV1090" s="87"/>
      <c r="AW1090" s="136">
        <f>ROUND((AX1090/100)*693*Taula1[[#This Row],[Espai reservat Administració  (mesos)]],2)</f>
        <v>0</v>
      </c>
      <c r="AX1090" s="90">
        <f>Taula1[[#This Row],[% Jornada segons contracte
(no posar el símbol %) ]]-Taula1[[#This Row],[% Reducció salari per baix rendiment        (no posar el símbol %)]]</f>
        <v>0</v>
      </c>
      <c r="AY1090" s="131">
        <f>ROUND((AZ1090/100)*22.78356164*Taula1[[#This Row],[Espai reservat Administració (dies)]],2)</f>
        <v>0</v>
      </c>
      <c r="AZ1090" s="81">
        <f>Taula1[[#This Row],[% Jornada segons contracte
(no posar el símbol %) ]]-Taula1[[#This Row],[% Reducció salari per baix rendiment        (no posar el símbol %)]]</f>
        <v>0</v>
      </c>
      <c r="BA1090" s="82">
        <f t="shared" si="260"/>
        <v>0</v>
      </c>
      <c r="BB1090" s="41"/>
      <c r="BC1090" s="131">
        <f>IF(Taula1[[#This Row],[Grup justificat     (fer servir opcions de la llista desplegable)]]=1,AI1090,0)</f>
        <v>0</v>
      </c>
      <c r="BD1090" s="131">
        <f>IF(Taula1[[#This Row],[Grup justificat     (fer servir opcions de la llista desplegable)]]=2,AU1090,0)</f>
        <v>0</v>
      </c>
      <c r="BE1090" s="41"/>
      <c r="BF1090" s="131">
        <f>IF(Taula1[[#This Row],[Espai reservat Administració]]=1,AO1090,0)</f>
        <v>0</v>
      </c>
      <c r="BG1090" s="82">
        <f>IF(Taula1[[#This Row],[Espai reservat Administració]]=2,BA1090,0)</f>
        <v>0</v>
      </c>
      <c r="BH1090" s="41"/>
      <c r="BI1090" s="126">
        <f>IF(Taula1[[#This Row],[Grup justificat     (fer servir opcions de la llista desplegable)]]=1,1,0)</f>
        <v>0</v>
      </c>
      <c r="BJ1090" s="126">
        <f>IF(Taula1[[#This Row],[Espai reservat Administració]]=1,1,0)</f>
        <v>0</v>
      </c>
      <c r="BK1090" s="111"/>
      <c r="BL1090" s="126">
        <f>IF(Taula1[[#This Row],[Grup justificat     (fer servir opcions de la llista desplegable)]]=2,1,0)</f>
        <v>0</v>
      </c>
      <c r="BM1090" s="126">
        <f>IF(Taula1[[#This Row],[Espai reservat Administració]]=2,1,0)</f>
        <v>0</v>
      </c>
      <c r="BN1090" s="73"/>
      <c r="BO1090" s="73"/>
      <c r="BP1090" s="73"/>
      <c r="BQ1090" s="73"/>
      <c r="BR1090" s="73"/>
      <c r="BS1090" s="73"/>
      <c r="BT1090" s="73"/>
      <c r="BU1090" s="73"/>
      <c r="BV1090" s="73"/>
      <c r="BW1090" s="73"/>
      <c r="BX1090" s="73"/>
      <c r="BY1090" s="73"/>
      <c r="BZ1090" s="73"/>
      <c r="CA1090" s="73"/>
      <c r="CB1090" s="73"/>
      <c r="CC1090" s="73"/>
      <c r="CD1090" s="73"/>
      <c r="CE1090" s="73"/>
      <c r="CF1090" s="73"/>
      <c r="CG1090" s="63">
        <f t="shared" si="261"/>
        <v>0</v>
      </c>
      <c r="CH1090" s="63">
        <f t="shared" si="262"/>
        <v>0</v>
      </c>
      <c r="CI1090" s="73"/>
      <c r="CJ1090" s="63">
        <f>IF(Taula1[[#This Row],[Tipus de contracte                                  (fer servir opcions de la llista desplegable)]]="Indefinit",1,0)</f>
        <v>0</v>
      </c>
      <c r="CK1090" s="63">
        <f>IF(Taula1[[#This Row],[Tipus de contracte                                  (fer servir opcions de la llista desplegable)]]="Temporal, igual o superior a 6 mesos",1,0)</f>
        <v>0</v>
      </c>
      <c r="CL1090" s="63">
        <f>IF(Taula1[[#This Row],[Tipus de contracte                                  (fer servir opcions de la llista desplegable)]]="Substitució per IT",1,0)</f>
        <v>0</v>
      </c>
      <c r="CM1090" s="73"/>
      <c r="CN1090" s="63">
        <f>IF(Taula1[[#This Row],[Relació llocs de treball]]&gt;=1,1,0)</f>
        <v>0</v>
      </c>
      <c r="CO1090" s="73"/>
      <c r="CP1090" s="63">
        <f>IF(Taula1[[#This Row],[Identitat de gènere                                                          (fer servir opcions de la llista desplegable)]]="Home",1,0)</f>
        <v>0</v>
      </c>
      <c r="CQ1090" s="63">
        <f>IF(Taula1[[#This Row],[Identitat de gènere                                                          (fer servir opcions de la llista desplegable)]]="Dona",1,0)</f>
        <v>0</v>
      </c>
      <c r="CR1090" s="63">
        <f>IF(Taula1[[#This Row],[Identitat de gènere                                                          (fer servir opcions de la llista desplegable)]]="No binari",1,0)</f>
        <v>0</v>
      </c>
      <c r="CS1090" s="73"/>
      <c r="CT1090" s="63">
        <f t="shared" si="256"/>
        <v>0</v>
      </c>
      <c r="CU1090" s="64">
        <f t="shared" si="263"/>
        <v>0</v>
      </c>
      <c r="CW1090" s="64">
        <f t="shared" si="264"/>
        <v>0</v>
      </c>
      <c r="CX1090" s="64">
        <f t="shared" si="265"/>
        <v>0</v>
      </c>
      <c r="CY1090" s="64">
        <f t="shared" si="266"/>
        <v>0</v>
      </c>
      <c r="CZ1090" s="64">
        <f t="shared" si="267"/>
        <v>0</v>
      </c>
      <c r="DB1090" s="64">
        <f t="shared" si="268"/>
        <v>0</v>
      </c>
      <c r="DC1090" s="64">
        <f t="shared" si="269"/>
        <v>0</v>
      </c>
      <c r="DD1090" s="64">
        <f t="shared" si="270"/>
        <v>0</v>
      </c>
      <c r="DE1090" s="64">
        <f t="shared" si="271"/>
        <v>0</v>
      </c>
    </row>
    <row r="1091" spans="2:109" x14ac:dyDescent="0.3">
      <c r="B1091" s="167"/>
      <c r="C1091" s="186"/>
      <c r="D1091" s="2"/>
      <c r="E1091" s="67"/>
      <c r="F1091" s="5"/>
      <c r="G1091" s="5"/>
      <c r="H1091" s="187"/>
      <c r="I1091" s="111" t="str">
        <f ca="1">IF(Taula1[[#This Row],[Data naixement (format dd/mm/aaaa)]]="","0",DATEDIF(Taula1[[#This Row],[Data naixement (format dd/mm/aaaa)]],TODAY(),"Y"))</f>
        <v>0</v>
      </c>
      <c r="J1091" s="6"/>
      <c r="K1091" s="6"/>
      <c r="L1091" s="6"/>
      <c r="M1091" s="6"/>
      <c r="N1091" s="56"/>
      <c r="O1091" s="56"/>
      <c r="P1091" s="56"/>
      <c r="Q1091" s="6"/>
      <c r="R1091" s="7"/>
      <c r="S1091" s="143">
        <f>Taula1[[#This Row],[Mesos naturals sencers treballats període justificat (01/01/2023 - 31/03/2023)]]</f>
        <v>0</v>
      </c>
      <c r="T1091" s="194">
        <f>Taula1[[#This Row],[Dies treballats període justificat (01/01/2023 - 31/03/2023)              no comptabilitzats com a mes natural sencer]]</f>
        <v>0</v>
      </c>
      <c r="U1091" s="12"/>
      <c r="V1091" s="7"/>
      <c r="W1091" s="188"/>
      <c r="X1091" s="188"/>
      <c r="Y1091" s="188"/>
      <c r="Z1091" s="188"/>
      <c r="AA1091" s="190"/>
      <c r="AB1091" s="143">
        <f>Taula1[[#This Row],[Grup justificat     (fer servir opcions de la llista desplegable)]]</f>
        <v>0</v>
      </c>
      <c r="AC1091" s="182"/>
      <c r="AD1091" s="39"/>
      <c r="AE1091" s="131">
        <f>ROUND((AF1091/100)*756*Taula1[[#This Row],[Mesos naturals sencers treballats període justificat (01/01/2023 - 31/03/2023)]],2)</f>
        <v>0</v>
      </c>
      <c r="AF1091" s="81">
        <f>Taula1[[#This Row],[% Jornada segons contracte
(no posar el símbol %) ]]-Taula1[[#This Row],[% Reducció salari per baix rendiment        (no posar el símbol %)]]</f>
        <v>0</v>
      </c>
      <c r="AG1091" s="131">
        <f>ROUND((AH1091/100)*24.8547945*Taula1[[#This Row],[Dies treballats període justificat (01/01/2023 - 31/03/2023)              no comptabilitzats com a mes natural sencer]],2)</f>
        <v>0</v>
      </c>
      <c r="AH1091" s="79">
        <f>Taula1[[#This Row],[% Jornada segons contracte
(no posar el símbol %) ]]-Taula1[[#This Row],[% Reducció salari per baix rendiment        (no posar el símbol %)]]</f>
        <v>0</v>
      </c>
      <c r="AI1091" s="131">
        <f t="shared" si="257"/>
        <v>0</v>
      </c>
      <c r="AJ1091" s="39"/>
      <c r="AK1091" s="131">
        <f>ROUND((AL1091/100)*756*Taula1[[#This Row],[Espai reservat Administració  (mesos)]],2)</f>
        <v>0</v>
      </c>
      <c r="AL1091" s="81">
        <f>Taula1[[#This Row],[% Jornada segons contracte
(no posar el símbol %) ]]-Taula1[[#This Row],[% Reducció salari per baix rendiment        (no posar el símbol %)]]</f>
        <v>0</v>
      </c>
      <c r="AM1091" s="131">
        <f>ROUND((AN1091/100)*24.8547945*Taula1[[#This Row],[Espai reservat Administració (dies)]],2)</f>
        <v>0</v>
      </c>
      <c r="AN1091" s="79">
        <f>Taula1[[#This Row],[% Jornada segons contracte
(no posar el símbol %) ]]-Taula1[[#This Row],[% Reducció salari per baix rendiment        (no posar el símbol %)]]</f>
        <v>0</v>
      </c>
      <c r="AO1091" s="131">
        <f t="shared" si="258"/>
        <v>0</v>
      </c>
      <c r="AP1091" s="87"/>
      <c r="AQ1091" s="137">
        <f>ROUND((AR1091/100)*693*Taula1[[#This Row],[Mesos naturals sencers treballats període justificat (01/01/2023 - 31/03/2023)]],2)</f>
        <v>0</v>
      </c>
      <c r="AR1091" s="90">
        <f>Taula1[[#This Row],[% Jornada segons contracte
(no posar el símbol %) ]]-Taula1[[#This Row],[% Reducció salari per baix rendiment        (no posar el símbol %)]]</f>
        <v>0</v>
      </c>
      <c r="AS1091" s="137">
        <f>ROUND((AT1091/100)*22.78356164*Taula1[[#This Row],[Dies treballats període justificat (01/01/2023 - 31/03/2023)              no comptabilitzats com a mes natural sencer]],2)</f>
        <v>0</v>
      </c>
      <c r="AT1091" s="90">
        <f>Taula1[[#This Row],[% Jornada segons contracte
(no posar el símbol %) ]]-Taula1[[#This Row],[% Reducció salari per baix rendiment        (no posar el símbol %)]]</f>
        <v>0</v>
      </c>
      <c r="AU1091" s="137">
        <f t="shared" si="259"/>
        <v>0</v>
      </c>
      <c r="AV1091" s="87"/>
      <c r="AW1091" s="136">
        <f>ROUND((AX1091/100)*693*Taula1[[#This Row],[Espai reservat Administració  (mesos)]],2)</f>
        <v>0</v>
      </c>
      <c r="AX1091" s="90">
        <f>Taula1[[#This Row],[% Jornada segons contracte
(no posar el símbol %) ]]-Taula1[[#This Row],[% Reducció salari per baix rendiment        (no posar el símbol %)]]</f>
        <v>0</v>
      </c>
      <c r="AY1091" s="131">
        <f>ROUND((AZ1091/100)*22.78356164*Taula1[[#This Row],[Espai reservat Administració (dies)]],2)</f>
        <v>0</v>
      </c>
      <c r="AZ1091" s="81">
        <f>Taula1[[#This Row],[% Jornada segons contracte
(no posar el símbol %) ]]-Taula1[[#This Row],[% Reducció salari per baix rendiment        (no posar el símbol %)]]</f>
        <v>0</v>
      </c>
      <c r="BA1091" s="82">
        <f t="shared" si="260"/>
        <v>0</v>
      </c>
      <c r="BB1091" s="41"/>
      <c r="BC1091" s="131">
        <f>IF(Taula1[[#This Row],[Grup justificat     (fer servir opcions de la llista desplegable)]]=1,AI1091,0)</f>
        <v>0</v>
      </c>
      <c r="BD1091" s="131">
        <f>IF(Taula1[[#This Row],[Grup justificat     (fer servir opcions de la llista desplegable)]]=2,AU1091,0)</f>
        <v>0</v>
      </c>
      <c r="BE1091" s="41"/>
      <c r="BF1091" s="131">
        <f>IF(Taula1[[#This Row],[Espai reservat Administració]]=1,AO1091,0)</f>
        <v>0</v>
      </c>
      <c r="BG1091" s="82">
        <f>IF(Taula1[[#This Row],[Espai reservat Administració]]=2,BA1091,0)</f>
        <v>0</v>
      </c>
      <c r="BH1091" s="41"/>
      <c r="BI1091" s="126">
        <f>IF(Taula1[[#This Row],[Grup justificat     (fer servir opcions de la llista desplegable)]]=1,1,0)</f>
        <v>0</v>
      </c>
      <c r="BJ1091" s="126">
        <f>IF(Taula1[[#This Row],[Espai reservat Administració]]=1,1,0)</f>
        <v>0</v>
      </c>
      <c r="BK1091" s="111"/>
      <c r="BL1091" s="126">
        <f>IF(Taula1[[#This Row],[Grup justificat     (fer servir opcions de la llista desplegable)]]=2,1,0)</f>
        <v>0</v>
      </c>
      <c r="BM1091" s="126">
        <f>IF(Taula1[[#This Row],[Espai reservat Administració]]=2,1,0)</f>
        <v>0</v>
      </c>
      <c r="BN1091" s="73"/>
      <c r="BO1091" s="73"/>
      <c r="BP1091" s="73"/>
      <c r="BQ1091" s="73"/>
      <c r="BR1091" s="73"/>
      <c r="BS1091" s="73"/>
      <c r="BT1091" s="73"/>
      <c r="BU1091" s="73"/>
      <c r="BV1091" s="73"/>
      <c r="BW1091" s="73"/>
      <c r="BX1091" s="73"/>
      <c r="BY1091" s="73"/>
      <c r="BZ1091" s="73"/>
      <c r="CA1091" s="73"/>
      <c r="CB1091" s="73"/>
      <c r="CC1091" s="73"/>
      <c r="CD1091" s="73"/>
      <c r="CE1091" s="73"/>
      <c r="CF1091" s="73"/>
      <c r="CG1091" s="63">
        <f t="shared" si="261"/>
        <v>0</v>
      </c>
      <c r="CH1091" s="63">
        <f t="shared" si="262"/>
        <v>0</v>
      </c>
      <c r="CI1091" s="73"/>
      <c r="CJ1091" s="63">
        <f>IF(Taula1[[#This Row],[Tipus de contracte                                  (fer servir opcions de la llista desplegable)]]="Indefinit",1,0)</f>
        <v>0</v>
      </c>
      <c r="CK1091" s="63">
        <f>IF(Taula1[[#This Row],[Tipus de contracte                                  (fer servir opcions de la llista desplegable)]]="Temporal, igual o superior a 6 mesos",1,0)</f>
        <v>0</v>
      </c>
      <c r="CL1091" s="63">
        <f>IF(Taula1[[#This Row],[Tipus de contracte                                  (fer servir opcions de la llista desplegable)]]="Substitució per IT",1,0)</f>
        <v>0</v>
      </c>
      <c r="CM1091" s="73"/>
      <c r="CN1091" s="63">
        <f>IF(Taula1[[#This Row],[Relació llocs de treball]]&gt;=1,1,0)</f>
        <v>0</v>
      </c>
      <c r="CO1091" s="73"/>
      <c r="CP1091" s="63">
        <f>IF(Taula1[[#This Row],[Identitat de gènere                                                          (fer servir opcions de la llista desplegable)]]="Home",1,0)</f>
        <v>0</v>
      </c>
      <c r="CQ1091" s="63">
        <f>IF(Taula1[[#This Row],[Identitat de gènere                                                          (fer servir opcions de la llista desplegable)]]="Dona",1,0)</f>
        <v>0</v>
      </c>
      <c r="CR1091" s="63">
        <f>IF(Taula1[[#This Row],[Identitat de gènere                                                          (fer servir opcions de la llista desplegable)]]="No binari",1,0)</f>
        <v>0</v>
      </c>
      <c r="CS1091" s="73"/>
      <c r="CT1091" s="63">
        <f t="shared" si="256"/>
        <v>0</v>
      </c>
      <c r="CU1091" s="64">
        <f t="shared" si="263"/>
        <v>0</v>
      </c>
      <c r="CW1091" s="64">
        <f t="shared" si="264"/>
        <v>0</v>
      </c>
      <c r="CX1091" s="64">
        <f t="shared" si="265"/>
        <v>0</v>
      </c>
      <c r="CY1091" s="64">
        <f t="shared" si="266"/>
        <v>0</v>
      </c>
      <c r="CZ1091" s="64">
        <f t="shared" si="267"/>
        <v>0</v>
      </c>
      <c r="DB1091" s="64">
        <f t="shared" si="268"/>
        <v>0</v>
      </c>
      <c r="DC1091" s="64">
        <f t="shared" si="269"/>
        <v>0</v>
      </c>
      <c r="DD1091" s="64">
        <f t="shared" si="270"/>
        <v>0</v>
      </c>
      <c r="DE1091" s="64">
        <f t="shared" si="271"/>
        <v>0</v>
      </c>
    </row>
    <row r="1092" spans="2:109" x14ac:dyDescent="0.3">
      <c r="B1092" s="167"/>
      <c r="C1092" s="186"/>
      <c r="D1092" s="2"/>
      <c r="E1092" s="67"/>
      <c r="F1092" s="5"/>
      <c r="G1092" s="5"/>
      <c r="H1092" s="187"/>
      <c r="I1092" s="111" t="str">
        <f ca="1">IF(Taula1[[#This Row],[Data naixement (format dd/mm/aaaa)]]="","0",DATEDIF(Taula1[[#This Row],[Data naixement (format dd/mm/aaaa)]],TODAY(),"Y"))</f>
        <v>0</v>
      </c>
      <c r="J1092" s="6"/>
      <c r="K1092" s="6"/>
      <c r="L1092" s="6"/>
      <c r="M1092" s="6"/>
      <c r="N1092" s="56"/>
      <c r="O1092" s="56"/>
      <c r="P1092" s="56"/>
      <c r="Q1092" s="6"/>
      <c r="R1092" s="7"/>
      <c r="S1092" s="143">
        <f>Taula1[[#This Row],[Mesos naturals sencers treballats període justificat (01/01/2023 - 31/03/2023)]]</f>
        <v>0</v>
      </c>
      <c r="T1092" s="194">
        <f>Taula1[[#This Row],[Dies treballats període justificat (01/01/2023 - 31/03/2023)              no comptabilitzats com a mes natural sencer]]</f>
        <v>0</v>
      </c>
      <c r="U1092" s="12"/>
      <c r="V1092" s="7"/>
      <c r="W1092" s="188"/>
      <c r="X1092" s="188"/>
      <c r="Y1092" s="188"/>
      <c r="Z1092" s="188"/>
      <c r="AA1092" s="190"/>
      <c r="AB1092" s="143">
        <f>Taula1[[#This Row],[Grup justificat     (fer servir opcions de la llista desplegable)]]</f>
        <v>0</v>
      </c>
      <c r="AC1092" s="182"/>
      <c r="AD1092" s="39"/>
      <c r="AE1092" s="131">
        <f>ROUND((AF1092/100)*756*Taula1[[#This Row],[Mesos naturals sencers treballats període justificat (01/01/2023 - 31/03/2023)]],2)</f>
        <v>0</v>
      </c>
      <c r="AF1092" s="81">
        <f>Taula1[[#This Row],[% Jornada segons contracte
(no posar el símbol %) ]]-Taula1[[#This Row],[% Reducció salari per baix rendiment        (no posar el símbol %)]]</f>
        <v>0</v>
      </c>
      <c r="AG1092" s="131">
        <f>ROUND((AH1092/100)*24.8547945*Taula1[[#This Row],[Dies treballats període justificat (01/01/2023 - 31/03/2023)              no comptabilitzats com a mes natural sencer]],2)</f>
        <v>0</v>
      </c>
      <c r="AH1092" s="79">
        <f>Taula1[[#This Row],[% Jornada segons contracte
(no posar el símbol %) ]]-Taula1[[#This Row],[% Reducció salari per baix rendiment        (no posar el símbol %)]]</f>
        <v>0</v>
      </c>
      <c r="AI1092" s="131">
        <f t="shared" si="257"/>
        <v>0</v>
      </c>
      <c r="AJ1092" s="39"/>
      <c r="AK1092" s="131">
        <f>ROUND((AL1092/100)*756*Taula1[[#This Row],[Espai reservat Administració  (mesos)]],2)</f>
        <v>0</v>
      </c>
      <c r="AL1092" s="81">
        <f>Taula1[[#This Row],[% Jornada segons contracte
(no posar el símbol %) ]]-Taula1[[#This Row],[% Reducció salari per baix rendiment        (no posar el símbol %)]]</f>
        <v>0</v>
      </c>
      <c r="AM1092" s="131">
        <f>ROUND((AN1092/100)*24.8547945*Taula1[[#This Row],[Espai reservat Administració (dies)]],2)</f>
        <v>0</v>
      </c>
      <c r="AN1092" s="79">
        <f>Taula1[[#This Row],[% Jornada segons contracte
(no posar el símbol %) ]]-Taula1[[#This Row],[% Reducció salari per baix rendiment        (no posar el símbol %)]]</f>
        <v>0</v>
      </c>
      <c r="AO1092" s="131">
        <f t="shared" si="258"/>
        <v>0</v>
      </c>
      <c r="AP1092" s="87"/>
      <c r="AQ1092" s="137">
        <f>ROUND((AR1092/100)*693*Taula1[[#This Row],[Mesos naturals sencers treballats període justificat (01/01/2023 - 31/03/2023)]],2)</f>
        <v>0</v>
      </c>
      <c r="AR1092" s="90">
        <f>Taula1[[#This Row],[% Jornada segons contracte
(no posar el símbol %) ]]-Taula1[[#This Row],[% Reducció salari per baix rendiment        (no posar el símbol %)]]</f>
        <v>0</v>
      </c>
      <c r="AS1092" s="137">
        <f>ROUND((AT1092/100)*22.78356164*Taula1[[#This Row],[Dies treballats període justificat (01/01/2023 - 31/03/2023)              no comptabilitzats com a mes natural sencer]],2)</f>
        <v>0</v>
      </c>
      <c r="AT1092" s="90">
        <f>Taula1[[#This Row],[% Jornada segons contracte
(no posar el símbol %) ]]-Taula1[[#This Row],[% Reducció salari per baix rendiment        (no posar el símbol %)]]</f>
        <v>0</v>
      </c>
      <c r="AU1092" s="137">
        <f t="shared" si="259"/>
        <v>0</v>
      </c>
      <c r="AV1092" s="87"/>
      <c r="AW1092" s="136">
        <f>ROUND((AX1092/100)*693*Taula1[[#This Row],[Espai reservat Administració  (mesos)]],2)</f>
        <v>0</v>
      </c>
      <c r="AX1092" s="90">
        <f>Taula1[[#This Row],[% Jornada segons contracte
(no posar el símbol %) ]]-Taula1[[#This Row],[% Reducció salari per baix rendiment        (no posar el símbol %)]]</f>
        <v>0</v>
      </c>
      <c r="AY1092" s="131">
        <f>ROUND((AZ1092/100)*22.78356164*Taula1[[#This Row],[Espai reservat Administració (dies)]],2)</f>
        <v>0</v>
      </c>
      <c r="AZ1092" s="81">
        <f>Taula1[[#This Row],[% Jornada segons contracte
(no posar el símbol %) ]]-Taula1[[#This Row],[% Reducció salari per baix rendiment        (no posar el símbol %)]]</f>
        <v>0</v>
      </c>
      <c r="BA1092" s="82">
        <f t="shared" si="260"/>
        <v>0</v>
      </c>
      <c r="BB1092" s="41"/>
      <c r="BC1092" s="131">
        <f>IF(Taula1[[#This Row],[Grup justificat     (fer servir opcions de la llista desplegable)]]=1,AI1092,0)</f>
        <v>0</v>
      </c>
      <c r="BD1092" s="131">
        <f>IF(Taula1[[#This Row],[Grup justificat     (fer servir opcions de la llista desplegable)]]=2,AU1092,0)</f>
        <v>0</v>
      </c>
      <c r="BE1092" s="41"/>
      <c r="BF1092" s="131">
        <f>IF(Taula1[[#This Row],[Espai reservat Administració]]=1,AO1092,0)</f>
        <v>0</v>
      </c>
      <c r="BG1092" s="82">
        <f>IF(Taula1[[#This Row],[Espai reservat Administració]]=2,BA1092,0)</f>
        <v>0</v>
      </c>
      <c r="BH1092" s="41"/>
      <c r="BI1092" s="126">
        <f>IF(Taula1[[#This Row],[Grup justificat     (fer servir opcions de la llista desplegable)]]=1,1,0)</f>
        <v>0</v>
      </c>
      <c r="BJ1092" s="126">
        <f>IF(Taula1[[#This Row],[Espai reservat Administració]]=1,1,0)</f>
        <v>0</v>
      </c>
      <c r="BK1092" s="111"/>
      <c r="BL1092" s="126">
        <f>IF(Taula1[[#This Row],[Grup justificat     (fer servir opcions de la llista desplegable)]]=2,1,0)</f>
        <v>0</v>
      </c>
      <c r="BM1092" s="126">
        <f>IF(Taula1[[#This Row],[Espai reservat Administració]]=2,1,0)</f>
        <v>0</v>
      </c>
      <c r="BN1092" s="73"/>
      <c r="BO1092" s="73"/>
      <c r="BP1092" s="73"/>
      <c r="BQ1092" s="73"/>
      <c r="BR1092" s="73"/>
      <c r="BS1092" s="73"/>
      <c r="BT1092" s="73"/>
      <c r="BU1092" s="73"/>
      <c r="BV1092" s="73"/>
      <c r="BW1092" s="73"/>
      <c r="BX1092" s="73"/>
      <c r="BY1092" s="73"/>
      <c r="BZ1092" s="73"/>
      <c r="CA1092" s="73"/>
      <c r="CB1092" s="73"/>
      <c r="CC1092" s="73"/>
      <c r="CD1092" s="73"/>
      <c r="CE1092" s="73"/>
      <c r="CF1092" s="73"/>
      <c r="CG1092" s="63">
        <f t="shared" si="261"/>
        <v>0</v>
      </c>
      <c r="CH1092" s="63">
        <f t="shared" si="262"/>
        <v>0</v>
      </c>
      <c r="CI1092" s="73"/>
      <c r="CJ1092" s="63">
        <f>IF(Taula1[[#This Row],[Tipus de contracte                                  (fer servir opcions de la llista desplegable)]]="Indefinit",1,0)</f>
        <v>0</v>
      </c>
      <c r="CK1092" s="63">
        <f>IF(Taula1[[#This Row],[Tipus de contracte                                  (fer servir opcions de la llista desplegable)]]="Temporal, igual o superior a 6 mesos",1,0)</f>
        <v>0</v>
      </c>
      <c r="CL1092" s="63">
        <f>IF(Taula1[[#This Row],[Tipus de contracte                                  (fer servir opcions de la llista desplegable)]]="Substitució per IT",1,0)</f>
        <v>0</v>
      </c>
      <c r="CM1092" s="73"/>
      <c r="CN1092" s="63">
        <f>IF(Taula1[[#This Row],[Relació llocs de treball]]&gt;=1,1,0)</f>
        <v>0</v>
      </c>
      <c r="CO1092" s="73"/>
      <c r="CP1092" s="63">
        <f>IF(Taula1[[#This Row],[Identitat de gènere                                                          (fer servir opcions de la llista desplegable)]]="Home",1,0)</f>
        <v>0</v>
      </c>
      <c r="CQ1092" s="63">
        <f>IF(Taula1[[#This Row],[Identitat de gènere                                                          (fer servir opcions de la llista desplegable)]]="Dona",1,0)</f>
        <v>0</v>
      </c>
      <c r="CR1092" s="63">
        <f>IF(Taula1[[#This Row],[Identitat de gènere                                                          (fer servir opcions de la llista desplegable)]]="No binari",1,0)</f>
        <v>0</v>
      </c>
      <c r="CS1092" s="73"/>
      <c r="CT1092" s="63">
        <f t="shared" si="256"/>
        <v>0</v>
      </c>
      <c r="CU1092" s="64">
        <f t="shared" si="263"/>
        <v>0</v>
      </c>
      <c r="CW1092" s="64">
        <f t="shared" si="264"/>
        <v>0</v>
      </c>
      <c r="CX1092" s="64">
        <f t="shared" si="265"/>
        <v>0</v>
      </c>
      <c r="CY1092" s="64">
        <f t="shared" si="266"/>
        <v>0</v>
      </c>
      <c r="CZ1092" s="64">
        <f t="shared" si="267"/>
        <v>0</v>
      </c>
      <c r="DB1092" s="64">
        <f t="shared" si="268"/>
        <v>0</v>
      </c>
      <c r="DC1092" s="64">
        <f t="shared" si="269"/>
        <v>0</v>
      </c>
      <c r="DD1092" s="64">
        <f t="shared" si="270"/>
        <v>0</v>
      </c>
      <c r="DE1092" s="64">
        <f t="shared" si="271"/>
        <v>0</v>
      </c>
    </row>
    <row r="1093" spans="2:109" x14ac:dyDescent="0.3">
      <c r="B1093" s="167"/>
      <c r="C1093" s="186"/>
      <c r="D1093" s="2"/>
      <c r="E1093" s="67"/>
      <c r="F1093" s="5"/>
      <c r="G1093" s="5"/>
      <c r="H1093" s="187"/>
      <c r="I1093" s="111" t="str">
        <f ca="1">IF(Taula1[[#This Row],[Data naixement (format dd/mm/aaaa)]]="","0",DATEDIF(Taula1[[#This Row],[Data naixement (format dd/mm/aaaa)]],TODAY(),"Y"))</f>
        <v>0</v>
      </c>
      <c r="J1093" s="6"/>
      <c r="K1093" s="6"/>
      <c r="L1093" s="6"/>
      <c r="M1093" s="6"/>
      <c r="N1093" s="56"/>
      <c r="O1093" s="56"/>
      <c r="P1093" s="56"/>
      <c r="Q1093" s="6"/>
      <c r="R1093" s="7"/>
      <c r="S1093" s="143">
        <f>Taula1[[#This Row],[Mesos naturals sencers treballats període justificat (01/01/2023 - 31/03/2023)]]</f>
        <v>0</v>
      </c>
      <c r="T1093" s="194">
        <f>Taula1[[#This Row],[Dies treballats període justificat (01/01/2023 - 31/03/2023)              no comptabilitzats com a mes natural sencer]]</f>
        <v>0</v>
      </c>
      <c r="U1093" s="12"/>
      <c r="V1093" s="7"/>
      <c r="W1093" s="188"/>
      <c r="X1093" s="188"/>
      <c r="Y1093" s="188"/>
      <c r="Z1093" s="188"/>
      <c r="AA1093" s="190"/>
      <c r="AB1093" s="143">
        <f>Taula1[[#This Row],[Grup justificat     (fer servir opcions de la llista desplegable)]]</f>
        <v>0</v>
      </c>
      <c r="AC1093" s="182"/>
      <c r="AD1093" s="39"/>
      <c r="AE1093" s="131">
        <f>ROUND((AF1093/100)*756*Taula1[[#This Row],[Mesos naturals sencers treballats període justificat (01/01/2023 - 31/03/2023)]],2)</f>
        <v>0</v>
      </c>
      <c r="AF1093" s="81">
        <f>Taula1[[#This Row],[% Jornada segons contracte
(no posar el símbol %) ]]-Taula1[[#This Row],[% Reducció salari per baix rendiment        (no posar el símbol %)]]</f>
        <v>0</v>
      </c>
      <c r="AG1093" s="131">
        <f>ROUND((AH1093/100)*24.8547945*Taula1[[#This Row],[Dies treballats període justificat (01/01/2023 - 31/03/2023)              no comptabilitzats com a mes natural sencer]],2)</f>
        <v>0</v>
      </c>
      <c r="AH1093" s="79">
        <f>Taula1[[#This Row],[% Jornada segons contracte
(no posar el símbol %) ]]-Taula1[[#This Row],[% Reducció salari per baix rendiment        (no posar el símbol %)]]</f>
        <v>0</v>
      </c>
      <c r="AI1093" s="131">
        <f t="shared" si="257"/>
        <v>0</v>
      </c>
      <c r="AJ1093" s="39"/>
      <c r="AK1093" s="131">
        <f>ROUND((AL1093/100)*756*Taula1[[#This Row],[Espai reservat Administració  (mesos)]],2)</f>
        <v>0</v>
      </c>
      <c r="AL1093" s="81">
        <f>Taula1[[#This Row],[% Jornada segons contracte
(no posar el símbol %) ]]-Taula1[[#This Row],[% Reducció salari per baix rendiment        (no posar el símbol %)]]</f>
        <v>0</v>
      </c>
      <c r="AM1093" s="131">
        <f>ROUND((AN1093/100)*24.8547945*Taula1[[#This Row],[Espai reservat Administració (dies)]],2)</f>
        <v>0</v>
      </c>
      <c r="AN1093" s="79">
        <f>Taula1[[#This Row],[% Jornada segons contracte
(no posar el símbol %) ]]-Taula1[[#This Row],[% Reducció salari per baix rendiment        (no posar el símbol %)]]</f>
        <v>0</v>
      </c>
      <c r="AO1093" s="131">
        <f t="shared" si="258"/>
        <v>0</v>
      </c>
      <c r="AP1093" s="87"/>
      <c r="AQ1093" s="137">
        <f>ROUND((AR1093/100)*693*Taula1[[#This Row],[Mesos naturals sencers treballats període justificat (01/01/2023 - 31/03/2023)]],2)</f>
        <v>0</v>
      </c>
      <c r="AR1093" s="90">
        <f>Taula1[[#This Row],[% Jornada segons contracte
(no posar el símbol %) ]]-Taula1[[#This Row],[% Reducció salari per baix rendiment        (no posar el símbol %)]]</f>
        <v>0</v>
      </c>
      <c r="AS1093" s="137">
        <f>ROUND((AT1093/100)*22.78356164*Taula1[[#This Row],[Dies treballats període justificat (01/01/2023 - 31/03/2023)              no comptabilitzats com a mes natural sencer]],2)</f>
        <v>0</v>
      </c>
      <c r="AT1093" s="90">
        <f>Taula1[[#This Row],[% Jornada segons contracte
(no posar el símbol %) ]]-Taula1[[#This Row],[% Reducció salari per baix rendiment        (no posar el símbol %)]]</f>
        <v>0</v>
      </c>
      <c r="AU1093" s="137">
        <f t="shared" si="259"/>
        <v>0</v>
      </c>
      <c r="AV1093" s="87"/>
      <c r="AW1093" s="136">
        <f>ROUND((AX1093/100)*693*Taula1[[#This Row],[Espai reservat Administració  (mesos)]],2)</f>
        <v>0</v>
      </c>
      <c r="AX1093" s="90">
        <f>Taula1[[#This Row],[% Jornada segons contracte
(no posar el símbol %) ]]-Taula1[[#This Row],[% Reducció salari per baix rendiment        (no posar el símbol %)]]</f>
        <v>0</v>
      </c>
      <c r="AY1093" s="131">
        <f>ROUND((AZ1093/100)*22.78356164*Taula1[[#This Row],[Espai reservat Administració (dies)]],2)</f>
        <v>0</v>
      </c>
      <c r="AZ1093" s="81">
        <f>Taula1[[#This Row],[% Jornada segons contracte
(no posar el símbol %) ]]-Taula1[[#This Row],[% Reducció salari per baix rendiment        (no posar el símbol %)]]</f>
        <v>0</v>
      </c>
      <c r="BA1093" s="82">
        <f t="shared" si="260"/>
        <v>0</v>
      </c>
      <c r="BB1093" s="41"/>
      <c r="BC1093" s="131">
        <f>IF(Taula1[[#This Row],[Grup justificat     (fer servir opcions de la llista desplegable)]]=1,AI1093,0)</f>
        <v>0</v>
      </c>
      <c r="BD1093" s="131">
        <f>IF(Taula1[[#This Row],[Grup justificat     (fer servir opcions de la llista desplegable)]]=2,AU1093,0)</f>
        <v>0</v>
      </c>
      <c r="BE1093" s="41"/>
      <c r="BF1093" s="131">
        <f>IF(Taula1[[#This Row],[Espai reservat Administració]]=1,AO1093,0)</f>
        <v>0</v>
      </c>
      <c r="BG1093" s="82">
        <f>IF(Taula1[[#This Row],[Espai reservat Administració]]=2,BA1093,0)</f>
        <v>0</v>
      </c>
      <c r="BH1093" s="41"/>
      <c r="BI1093" s="126">
        <f>IF(Taula1[[#This Row],[Grup justificat     (fer servir opcions de la llista desplegable)]]=1,1,0)</f>
        <v>0</v>
      </c>
      <c r="BJ1093" s="126">
        <f>IF(Taula1[[#This Row],[Espai reservat Administració]]=1,1,0)</f>
        <v>0</v>
      </c>
      <c r="BK1093" s="111"/>
      <c r="BL1093" s="126">
        <f>IF(Taula1[[#This Row],[Grup justificat     (fer servir opcions de la llista desplegable)]]=2,1,0)</f>
        <v>0</v>
      </c>
      <c r="BM1093" s="126">
        <f>IF(Taula1[[#This Row],[Espai reservat Administració]]=2,1,0)</f>
        <v>0</v>
      </c>
      <c r="BN1093" s="73"/>
      <c r="BO1093" s="73"/>
      <c r="BP1093" s="73"/>
      <c r="BQ1093" s="73"/>
      <c r="BR1093" s="73"/>
      <c r="BS1093" s="73"/>
      <c r="BT1093" s="73"/>
      <c r="BU1093" s="73"/>
      <c r="BV1093" s="73"/>
      <c r="BW1093" s="73"/>
      <c r="BX1093" s="73"/>
      <c r="BY1093" s="73"/>
      <c r="BZ1093" s="73"/>
      <c r="CA1093" s="73"/>
      <c r="CB1093" s="73"/>
      <c r="CC1093" s="73"/>
      <c r="CD1093" s="73"/>
      <c r="CE1093" s="73"/>
      <c r="CF1093" s="73"/>
      <c r="CG1093" s="63">
        <f t="shared" si="261"/>
        <v>0</v>
      </c>
      <c r="CH1093" s="63">
        <f t="shared" si="262"/>
        <v>0</v>
      </c>
      <c r="CI1093" s="73"/>
      <c r="CJ1093" s="63">
        <f>IF(Taula1[[#This Row],[Tipus de contracte                                  (fer servir opcions de la llista desplegable)]]="Indefinit",1,0)</f>
        <v>0</v>
      </c>
      <c r="CK1093" s="63">
        <f>IF(Taula1[[#This Row],[Tipus de contracte                                  (fer servir opcions de la llista desplegable)]]="Temporal, igual o superior a 6 mesos",1,0)</f>
        <v>0</v>
      </c>
      <c r="CL1093" s="63">
        <f>IF(Taula1[[#This Row],[Tipus de contracte                                  (fer servir opcions de la llista desplegable)]]="Substitució per IT",1,0)</f>
        <v>0</v>
      </c>
      <c r="CM1093" s="73"/>
      <c r="CN1093" s="63">
        <f>IF(Taula1[[#This Row],[Relació llocs de treball]]&gt;=1,1,0)</f>
        <v>0</v>
      </c>
      <c r="CO1093" s="73"/>
      <c r="CP1093" s="63">
        <f>IF(Taula1[[#This Row],[Identitat de gènere                                                          (fer servir opcions de la llista desplegable)]]="Home",1,0)</f>
        <v>0</v>
      </c>
      <c r="CQ1093" s="63">
        <f>IF(Taula1[[#This Row],[Identitat de gènere                                                          (fer servir opcions de la llista desplegable)]]="Dona",1,0)</f>
        <v>0</v>
      </c>
      <c r="CR1093" s="63">
        <f>IF(Taula1[[#This Row],[Identitat de gènere                                                          (fer servir opcions de la llista desplegable)]]="No binari",1,0)</f>
        <v>0</v>
      </c>
      <c r="CS1093" s="73"/>
      <c r="CT1093" s="63">
        <f t="shared" si="256"/>
        <v>0</v>
      </c>
      <c r="CU1093" s="64">
        <f t="shared" si="263"/>
        <v>0</v>
      </c>
      <c r="CW1093" s="64">
        <f t="shared" si="264"/>
        <v>0</v>
      </c>
      <c r="CX1093" s="64">
        <f t="shared" si="265"/>
        <v>0</v>
      </c>
      <c r="CY1093" s="64">
        <f t="shared" si="266"/>
        <v>0</v>
      </c>
      <c r="CZ1093" s="64">
        <f t="shared" si="267"/>
        <v>0</v>
      </c>
      <c r="DB1093" s="64">
        <f t="shared" si="268"/>
        <v>0</v>
      </c>
      <c r="DC1093" s="64">
        <f t="shared" si="269"/>
        <v>0</v>
      </c>
      <c r="DD1093" s="64">
        <f t="shared" si="270"/>
        <v>0</v>
      </c>
      <c r="DE1093" s="64">
        <f t="shared" si="271"/>
        <v>0</v>
      </c>
    </row>
    <row r="1094" spans="2:109" x14ac:dyDescent="0.3">
      <c r="B1094" s="167"/>
      <c r="C1094" s="186"/>
      <c r="D1094" s="2"/>
      <c r="E1094" s="67"/>
      <c r="F1094" s="5"/>
      <c r="G1094" s="5"/>
      <c r="H1094" s="187"/>
      <c r="I1094" s="111" t="str">
        <f ca="1">IF(Taula1[[#This Row],[Data naixement (format dd/mm/aaaa)]]="","0",DATEDIF(Taula1[[#This Row],[Data naixement (format dd/mm/aaaa)]],TODAY(),"Y"))</f>
        <v>0</v>
      </c>
      <c r="J1094" s="6"/>
      <c r="K1094" s="6"/>
      <c r="L1094" s="6"/>
      <c r="M1094" s="6"/>
      <c r="N1094" s="56"/>
      <c r="O1094" s="56"/>
      <c r="P1094" s="56"/>
      <c r="Q1094" s="6"/>
      <c r="R1094" s="7"/>
      <c r="S1094" s="143">
        <f>Taula1[[#This Row],[Mesos naturals sencers treballats període justificat (01/01/2023 - 31/03/2023)]]</f>
        <v>0</v>
      </c>
      <c r="T1094" s="194">
        <f>Taula1[[#This Row],[Dies treballats període justificat (01/01/2023 - 31/03/2023)              no comptabilitzats com a mes natural sencer]]</f>
        <v>0</v>
      </c>
      <c r="U1094" s="12"/>
      <c r="V1094" s="7"/>
      <c r="W1094" s="188"/>
      <c r="X1094" s="188"/>
      <c r="Y1094" s="188"/>
      <c r="Z1094" s="188"/>
      <c r="AA1094" s="190"/>
      <c r="AB1094" s="143">
        <f>Taula1[[#This Row],[Grup justificat     (fer servir opcions de la llista desplegable)]]</f>
        <v>0</v>
      </c>
      <c r="AC1094" s="182"/>
      <c r="AD1094" s="39"/>
      <c r="AE1094" s="131">
        <f>ROUND((AF1094/100)*756*Taula1[[#This Row],[Mesos naturals sencers treballats període justificat (01/01/2023 - 31/03/2023)]],2)</f>
        <v>0</v>
      </c>
      <c r="AF1094" s="81">
        <f>Taula1[[#This Row],[% Jornada segons contracte
(no posar el símbol %) ]]-Taula1[[#This Row],[% Reducció salari per baix rendiment        (no posar el símbol %)]]</f>
        <v>0</v>
      </c>
      <c r="AG1094" s="131">
        <f>ROUND((AH1094/100)*24.8547945*Taula1[[#This Row],[Dies treballats període justificat (01/01/2023 - 31/03/2023)              no comptabilitzats com a mes natural sencer]],2)</f>
        <v>0</v>
      </c>
      <c r="AH1094" s="79">
        <f>Taula1[[#This Row],[% Jornada segons contracte
(no posar el símbol %) ]]-Taula1[[#This Row],[% Reducció salari per baix rendiment        (no posar el símbol %)]]</f>
        <v>0</v>
      </c>
      <c r="AI1094" s="131">
        <f t="shared" si="257"/>
        <v>0</v>
      </c>
      <c r="AJ1094" s="39"/>
      <c r="AK1094" s="131">
        <f>ROUND((AL1094/100)*756*Taula1[[#This Row],[Espai reservat Administració  (mesos)]],2)</f>
        <v>0</v>
      </c>
      <c r="AL1094" s="81">
        <f>Taula1[[#This Row],[% Jornada segons contracte
(no posar el símbol %) ]]-Taula1[[#This Row],[% Reducció salari per baix rendiment        (no posar el símbol %)]]</f>
        <v>0</v>
      </c>
      <c r="AM1094" s="131">
        <f>ROUND((AN1094/100)*24.8547945*Taula1[[#This Row],[Espai reservat Administració (dies)]],2)</f>
        <v>0</v>
      </c>
      <c r="AN1094" s="79">
        <f>Taula1[[#This Row],[% Jornada segons contracte
(no posar el símbol %) ]]-Taula1[[#This Row],[% Reducció salari per baix rendiment        (no posar el símbol %)]]</f>
        <v>0</v>
      </c>
      <c r="AO1094" s="131">
        <f t="shared" si="258"/>
        <v>0</v>
      </c>
      <c r="AP1094" s="87"/>
      <c r="AQ1094" s="137">
        <f>ROUND((AR1094/100)*693*Taula1[[#This Row],[Mesos naturals sencers treballats període justificat (01/01/2023 - 31/03/2023)]],2)</f>
        <v>0</v>
      </c>
      <c r="AR1094" s="90">
        <f>Taula1[[#This Row],[% Jornada segons contracte
(no posar el símbol %) ]]-Taula1[[#This Row],[% Reducció salari per baix rendiment        (no posar el símbol %)]]</f>
        <v>0</v>
      </c>
      <c r="AS1094" s="137">
        <f>ROUND((AT1094/100)*22.78356164*Taula1[[#This Row],[Dies treballats període justificat (01/01/2023 - 31/03/2023)              no comptabilitzats com a mes natural sencer]],2)</f>
        <v>0</v>
      </c>
      <c r="AT1094" s="90">
        <f>Taula1[[#This Row],[% Jornada segons contracte
(no posar el símbol %) ]]-Taula1[[#This Row],[% Reducció salari per baix rendiment        (no posar el símbol %)]]</f>
        <v>0</v>
      </c>
      <c r="AU1094" s="137">
        <f t="shared" si="259"/>
        <v>0</v>
      </c>
      <c r="AV1094" s="87"/>
      <c r="AW1094" s="136">
        <f>ROUND((AX1094/100)*693*Taula1[[#This Row],[Espai reservat Administració  (mesos)]],2)</f>
        <v>0</v>
      </c>
      <c r="AX1094" s="90">
        <f>Taula1[[#This Row],[% Jornada segons contracte
(no posar el símbol %) ]]-Taula1[[#This Row],[% Reducció salari per baix rendiment        (no posar el símbol %)]]</f>
        <v>0</v>
      </c>
      <c r="AY1094" s="131">
        <f>ROUND((AZ1094/100)*22.78356164*Taula1[[#This Row],[Espai reservat Administració (dies)]],2)</f>
        <v>0</v>
      </c>
      <c r="AZ1094" s="81">
        <f>Taula1[[#This Row],[% Jornada segons contracte
(no posar el símbol %) ]]-Taula1[[#This Row],[% Reducció salari per baix rendiment        (no posar el símbol %)]]</f>
        <v>0</v>
      </c>
      <c r="BA1094" s="82">
        <f t="shared" si="260"/>
        <v>0</v>
      </c>
      <c r="BB1094" s="41"/>
      <c r="BC1094" s="131">
        <f>IF(Taula1[[#This Row],[Grup justificat     (fer servir opcions de la llista desplegable)]]=1,AI1094,0)</f>
        <v>0</v>
      </c>
      <c r="BD1094" s="131">
        <f>IF(Taula1[[#This Row],[Grup justificat     (fer servir opcions de la llista desplegable)]]=2,AU1094,0)</f>
        <v>0</v>
      </c>
      <c r="BE1094" s="41"/>
      <c r="BF1094" s="131">
        <f>IF(Taula1[[#This Row],[Espai reservat Administració]]=1,AO1094,0)</f>
        <v>0</v>
      </c>
      <c r="BG1094" s="82">
        <f>IF(Taula1[[#This Row],[Espai reservat Administració]]=2,BA1094,0)</f>
        <v>0</v>
      </c>
      <c r="BH1094" s="41"/>
      <c r="BI1094" s="126">
        <f>IF(Taula1[[#This Row],[Grup justificat     (fer servir opcions de la llista desplegable)]]=1,1,0)</f>
        <v>0</v>
      </c>
      <c r="BJ1094" s="126">
        <f>IF(Taula1[[#This Row],[Espai reservat Administració]]=1,1,0)</f>
        <v>0</v>
      </c>
      <c r="BK1094" s="111"/>
      <c r="BL1094" s="126">
        <f>IF(Taula1[[#This Row],[Grup justificat     (fer servir opcions de la llista desplegable)]]=2,1,0)</f>
        <v>0</v>
      </c>
      <c r="BM1094" s="126">
        <f>IF(Taula1[[#This Row],[Espai reservat Administració]]=2,1,0)</f>
        <v>0</v>
      </c>
      <c r="BN1094" s="73"/>
      <c r="BO1094" s="73"/>
      <c r="BP1094" s="73"/>
      <c r="BQ1094" s="73"/>
      <c r="BR1094" s="73"/>
      <c r="BS1094" s="73"/>
      <c r="BT1094" s="73"/>
      <c r="BU1094" s="73"/>
      <c r="BV1094" s="73"/>
      <c r="BW1094" s="73"/>
      <c r="BX1094" s="73"/>
      <c r="BY1094" s="73"/>
      <c r="BZ1094" s="73"/>
      <c r="CA1094" s="73"/>
      <c r="CB1094" s="73"/>
      <c r="CC1094" s="73"/>
      <c r="CD1094" s="73"/>
      <c r="CE1094" s="73"/>
      <c r="CF1094" s="73"/>
      <c r="CG1094" s="63">
        <f t="shared" si="261"/>
        <v>0</v>
      </c>
      <c r="CH1094" s="63">
        <f t="shared" si="262"/>
        <v>0</v>
      </c>
      <c r="CI1094" s="73"/>
      <c r="CJ1094" s="63">
        <f>IF(Taula1[[#This Row],[Tipus de contracte                                  (fer servir opcions de la llista desplegable)]]="Indefinit",1,0)</f>
        <v>0</v>
      </c>
      <c r="CK1094" s="63">
        <f>IF(Taula1[[#This Row],[Tipus de contracte                                  (fer servir opcions de la llista desplegable)]]="Temporal, igual o superior a 6 mesos",1,0)</f>
        <v>0</v>
      </c>
      <c r="CL1094" s="63">
        <f>IF(Taula1[[#This Row],[Tipus de contracte                                  (fer servir opcions de la llista desplegable)]]="Substitució per IT",1,0)</f>
        <v>0</v>
      </c>
      <c r="CM1094" s="73"/>
      <c r="CN1094" s="63">
        <f>IF(Taula1[[#This Row],[Relació llocs de treball]]&gt;=1,1,0)</f>
        <v>0</v>
      </c>
      <c r="CO1094" s="73"/>
      <c r="CP1094" s="63">
        <f>IF(Taula1[[#This Row],[Identitat de gènere                                                          (fer servir opcions de la llista desplegable)]]="Home",1,0)</f>
        <v>0</v>
      </c>
      <c r="CQ1094" s="63">
        <f>IF(Taula1[[#This Row],[Identitat de gènere                                                          (fer servir opcions de la llista desplegable)]]="Dona",1,0)</f>
        <v>0</v>
      </c>
      <c r="CR1094" s="63">
        <f>IF(Taula1[[#This Row],[Identitat de gènere                                                          (fer servir opcions de la llista desplegable)]]="No binari",1,0)</f>
        <v>0</v>
      </c>
      <c r="CS1094" s="73"/>
      <c r="CT1094" s="63">
        <f t="shared" si="256"/>
        <v>0</v>
      </c>
      <c r="CU1094" s="64">
        <f t="shared" si="263"/>
        <v>0</v>
      </c>
      <c r="CW1094" s="64">
        <f t="shared" si="264"/>
        <v>0</v>
      </c>
      <c r="CX1094" s="64">
        <f t="shared" si="265"/>
        <v>0</v>
      </c>
      <c r="CY1094" s="64">
        <f t="shared" si="266"/>
        <v>0</v>
      </c>
      <c r="CZ1094" s="64">
        <f t="shared" si="267"/>
        <v>0</v>
      </c>
      <c r="DB1094" s="64">
        <f t="shared" si="268"/>
        <v>0</v>
      </c>
      <c r="DC1094" s="64">
        <f t="shared" si="269"/>
        <v>0</v>
      </c>
      <c r="DD1094" s="64">
        <f t="shared" si="270"/>
        <v>0</v>
      </c>
      <c r="DE1094" s="64">
        <f t="shared" si="271"/>
        <v>0</v>
      </c>
    </row>
    <row r="1095" spans="2:109" x14ac:dyDescent="0.3">
      <c r="B1095" s="167"/>
      <c r="C1095" s="186"/>
      <c r="D1095" s="2"/>
      <c r="E1095" s="67"/>
      <c r="F1095" s="5"/>
      <c r="G1095" s="5"/>
      <c r="H1095" s="187"/>
      <c r="I1095" s="111" t="str">
        <f ca="1">IF(Taula1[[#This Row],[Data naixement (format dd/mm/aaaa)]]="","0",DATEDIF(Taula1[[#This Row],[Data naixement (format dd/mm/aaaa)]],TODAY(),"Y"))</f>
        <v>0</v>
      </c>
      <c r="J1095" s="6"/>
      <c r="K1095" s="6"/>
      <c r="L1095" s="6"/>
      <c r="M1095" s="6"/>
      <c r="N1095" s="56"/>
      <c r="O1095" s="56"/>
      <c r="P1095" s="56"/>
      <c r="Q1095" s="6"/>
      <c r="R1095" s="7"/>
      <c r="S1095" s="143">
        <f>Taula1[[#This Row],[Mesos naturals sencers treballats període justificat (01/01/2023 - 31/03/2023)]]</f>
        <v>0</v>
      </c>
      <c r="T1095" s="194">
        <f>Taula1[[#This Row],[Dies treballats període justificat (01/01/2023 - 31/03/2023)              no comptabilitzats com a mes natural sencer]]</f>
        <v>0</v>
      </c>
      <c r="U1095" s="12"/>
      <c r="V1095" s="7"/>
      <c r="W1095" s="188"/>
      <c r="X1095" s="188"/>
      <c r="Y1095" s="188"/>
      <c r="Z1095" s="188"/>
      <c r="AA1095" s="190"/>
      <c r="AB1095" s="143">
        <f>Taula1[[#This Row],[Grup justificat     (fer servir opcions de la llista desplegable)]]</f>
        <v>0</v>
      </c>
      <c r="AC1095" s="182"/>
      <c r="AD1095" s="39"/>
      <c r="AE1095" s="131">
        <f>ROUND((AF1095/100)*756*Taula1[[#This Row],[Mesos naturals sencers treballats període justificat (01/01/2023 - 31/03/2023)]],2)</f>
        <v>0</v>
      </c>
      <c r="AF1095" s="81">
        <f>Taula1[[#This Row],[% Jornada segons contracte
(no posar el símbol %) ]]-Taula1[[#This Row],[% Reducció salari per baix rendiment        (no posar el símbol %)]]</f>
        <v>0</v>
      </c>
      <c r="AG1095" s="131">
        <f>ROUND((AH1095/100)*24.8547945*Taula1[[#This Row],[Dies treballats període justificat (01/01/2023 - 31/03/2023)              no comptabilitzats com a mes natural sencer]],2)</f>
        <v>0</v>
      </c>
      <c r="AH1095" s="79">
        <f>Taula1[[#This Row],[% Jornada segons contracte
(no posar el símbol %) ]]-Taula1[[#This Row],[% Reducció salari per baix rendiment        (no posar el símbol %)]]</f>
        <v>0</v>
      </c>
      <c r="AI1095" s="131">
        <f t="shared" si="257"/>
        <v>0</v>
      </c>
      <c r="AJ1095" s="39"/>
      <c r="AK1095" s="131">
        <f>ROUND((AL1095/100)*756*Taula1[[#This Row],[Espai reservat Administració  (mesos)]],2)</f>
        <v>0</v>
      </c>
      <c r="AL1095" s="81">
        <f>Taula1[[#This Row],[% Jornada segons contracte
(no posar el símbol %) ]]-Taula1[[#This Row],[% Reducció salari per baix rendiment        (no posar el símbol %)]]</f>
        <v>0</v>
      </c>
      <c r="AM1095" s="131">
        <f>ROUND((AN1095/100)*24.8547945*Taula1[[#This Row],[Espai reservat Administració (dies)]],2)</f>
        <v>0</v>
      </c>
      <c r="AN1095" s="79">
        <f>Taula1[[#This Row],[% Jornada segons contracte
(no posar el símbol %) ]]-Taula1[[#This Row],[% Reducció salari per baix rendiment        (no posar el símbol %)]]</f>
        <v>0</v>
      </c>
      <c r="AO1095" s="131">
        <f t="shared" si="258"/>
        <v>0</v>
      </c>
      <c r="AP1095" s="87"/>
      <c r="AQ1095" s="137">
        <f>ROUND((AR1095/100)*693*Taula1[[#This Row],[Mesos naturals sencers treballats període justificat (01/01/2023 - 31/03/2023)]],2)</f>
        <v>0</v>
      </c>
      <c r="AR1095" s="90">
        <f>Taula1[[#This Row],[% Jornada segons contracte
(no posar el símbol %) ]]-Taula1[[#This Row],[% Reducció salari per baix rendiment        (no posar el símbol %)]]</f>
        <v>0</v>
      </c>
      <c r="AS1095" s="137">
        <f>ROUND((AT1095/100)*22.78356164*Taula1[[#This Row],[Dies treballats període justificat (01/01/2023 - 31/03/2023)              no comptabilitzats com a mes natural sencer]],2)</f>
        <v>0</v>
      </c>
      <c r="AT1095" s="90">
        <f>Taula1[[#This Row],[% Jornada segons contracte
(no posar el símbol %) ]]-Taula1[[#This Row],[% Reducció salari per baix rendiment        (no posar el símbol %)]]</f>
        <v>0</v>
      </c>
      <c r="AU1095" s="137">
        <f t="shared" si="259"/>
        <v>0</v>
      </c>
      <c r="AV1095" s="87"/>
      <c r="AW1095" s="136">
        <f>ROUND((AX1095/100)*693*Taula1[[#This Row],[Espai reservat Administració  (mesos)]],2)</f>
        <v>0</v>
      </c>
      <c r="AX1095" s="90">
        <f>Taula1[[#This Row],[% Jornada segons contracte
(no posar el símbol %) ]]-Taula1[[#This Row],[% Reducció salari per baix rendiment        (no posar el símbol %)]]</f>
        <v>0</v>
      </c>
      <c r="AY1095" s="131">
        <f>ROUND((AZ1095/100)*22.78356164*Taula1[[#This Row],[Espai reservat Administració (dies)]],2)</f>
        <v>0</v>
      </c>
      <c r="AZ1095" s="81">
        <f>Taula1[[#This Row],[% Jornada segons contracte
(no posar el símbol %) ]]-Taula1[[#This Row],[% Reducció salari per baix rendiment        (no posar el símbol %)]]</f>
        <v>0</v>
      </c>
      <c r="BA1095" s="82">
        <f t="shared" si="260"/>
        <v>0</v>
      </c>
      <c r="BB1095" s="41"/>
      <c r="BC1095" s="131">
        <f>IF(Taula1[[#This Row],[Grup justificat     (fer servir opcions de la llista desplegable)]]=1,AI1095,0)</f>
        <v>0</v>
      </c>
      <c r="BD1095" s="131">
        <f>IF(Taula1[[#This Row],[Grup justificat     (fer servir opcions de la llista desplegable)]]=2,AU1095,0)</f>
        <v>0</v>
      </c>
      <c r="BE1095" s="41"/>
      <c r="BF1095" s="131">
        <f>IF(Taula1[[#This Row],[Espai reservat Administració]]=1,AO1095,0)</f>
        <v>0</v>
      </c>
      <c r="BG1095" s="82">
        <f>IF(Taula1[[#This Row],[Espai reservat Administració]]=2,BA1095,0)</f>
        <v>0</v>
      </c>
      <c r="BH1095" s="41"/>
      <c r="BI1095" s="126">
        <f>IF(Taula1[[#This Row],[Grup justificat     (fer servir opcions de la llista desplegable)]]=1,1,0)</f>
        <v>0</v>
      </c>
      <c r="BJ1095" s="126">
        <f>IF(Taula1[[#This Row],[Espai reservat Administració]]=1,1,0)</f>
        <v>0</v>
      </c>
      <c r="BK1095" s="111"/>
      <c r="BL1095" s="126">
        <f>IF(Taula1[[#This Row],[Grup justificat     (fer servir opcions de la llista desplegable)]]=2,1,0)</f>
        <v>0</v>
      </c>
      <c r="BM1095" s="126">
        <f>IF(Taula1[[#This Row],[Espai reservat Administració]]=2,1,0)</f>
        <v>0</v>
      </c>
      <c r="BN1095" s="73"/>
      <c r="BO1095" s="73"/>
      <c r="BP1095" s="73"/>
      <c r="BQ1095" s="73"/>
      <c r="BR1095" s="73"/>
      <c r="BS1095" s="73"/>
      <c r="BT1095" s="73"/>
      <c r="BU1095" s="73"/>
      <c r="BV1095" s="73"/>
      <c r="BW1095" s="73"/>
      <c r="BX1095" s="73"/>
      <c r="BY1095" s="73"/>
      <c r="BZ1095" s="73"/>
      <c r="CA1095" s="73"/>
      <c r="CB1095" s="73"/>
      <c r="CC1095" s="73"/>
      <c r="CD1095" s="73"/>
      <c r="CE1095" s="73"/>
      <c r="CF1095" s="73"/>
      <c r="CG1095" s="63">
        <f t="shared" si="261"/>
        <v>0</v>
      </c>
      <c r="CH1095" s="63">
        <f t="shared" si="262"/>
        <v>0</v>
      </c>
      <c r="CI1095" s="73"/>
      <c r="CJ1095" s="63">
        <f>IF(Taula1[[#This Row],[Tipus de contracte                                  (fer servir opcions de la llista desplegable)]]="Indefinit",1,0)</f>
        <v>0</v>
      </c>
      <c r="CK1095" s="63">
        <f>IF(Taula1[[#This Row],[Tipus de contracte                                  (fer servir opcions de la llista desplegable)]]="Temporal, igual o superior a 6 mesos",1,0)</f>
        <v>0</v>
      </c>
      <c r="CL1095" s="63">
        <f>IF(Taula1[[#This Row],[Tipus de contracte                                  (fer servir opcions de la llista desplegable)]]="Substitució per IT",1,0)</f>
        <v>0</v>
      </c>
      <c r="CM1095" s="73"/>
      <c r="CN1095" s="63">
        <f>IF(Taula1[[#This Row],[Relació llocs de treball]]&gt;=1,1,0)</f>
        <v>0</v>
      </c>
      <c r="CO1095" s="73"/>
      <c r="CP1095" s="63">
        <f>IF(Taula1[[#This Row],[Identitat de gènere                                                          (fer servir opcions de la llista desplegable)]]="Home",1,0)</f>
        <v>0</v>
      </c>
      <c r="CQ1095" s="63">
        <f>IF(Taula1[[#This Row],[Identitat de gènere                                                          (fer servir opcions de la llista desplegable)]]="Dona",1,0)</f>
        <v>0</v>
      </c>
      <c r="CR1095" s="63">
        <f>IF(Taula1[[#This Row],[Identitat de gènere                                                          (fer servir opcions de la llista desplegable)]]="No binari",1,0)</f>
        <v>0</v>
      </c>
      <c r="CS1095" s="73"/>
      <c r="CT1095" s="63">
        <f t="shared" ref="CT1095:CT1158" si="272">IF(F1095="Home",1,0)</f>
        <v>0</v>
      </c>
      <c r="CU1095" s="64">
        <f t="shared" si="263"/>
        <v>0</v>
      </c>
      <c r="CW1095" s="64">
        <f t="shared" si="264"/>
        <v>0</v>
      </c>
      <c r="CX1095" s="64">
        <f t="shared" si="265"/>
        <v>0</v>
      </c>
      <c r="CY1095" s="64">
        <f t="shared" si="266"/>
        <v>0</v>
      </c>
      <c r="CZ1095" s="64">
        <f t="shared" si="267"/>
        <v>0</v>
      </c>
      <c r="DB1095" s="64">
        <f t="shared" si="268"/>
        <v>0</v>
      </c>
      <c r="DC1095" s="64">
        <f t="shared" si="269"/>
        <v>0</v>
      </c>
      <c r="DD1095" s="64">
        <f t="shared" si="270"/>
        <v>0</v>
      </c>
      <c r="DE1095" s="64">
        <f t="shared" si="271"/>
        <v>0</v>
      </c>
    </row>
    <row r="1096" spans="2:109" x14ac:dyDescent="0.3">
      <c r="B1096" s="167"/>
      <c r="C1096" s="186"/>
      <c r="D1096" s="2"/>
      <c r="E1096" s="67"/>
      <c r="F1096" s="5"/>
      <c r="G1096" s="5"/>
      <c r="H1096" s="187"/>
      <c r="I1096" s="111" t="str">
        <f ca="1">IF(Taula1[[#This Row],[Data naixement (format dd/mm/aaaa)]]="","0",DATEDIF(Taula1[[#This Row],[Data naixement (format dd/mm/aaaa)]],TODAY(),"Y"))</f>
        <v>0</v>
      </c>
      <c r="J1096" s="6"/>
      <c r="K1096" s="6"/>
      <c r="L1096" s="6"/>
      <c r="M1096" s="6"/>
      <c r="N1096" s="56"/>
      <c r="O1096" s="56"/>
      <c r="P1096" s="56"/>
      <c r="Q1096" s="6"/>
      <c r="R1096" s="7"/>
      <c r="S1096" s="143">
        <f>Taula1[[#This Row],[Mesos naturals sencers treballats període justificat (01/01/2023 - 31/03/2023)]]</f>
        <v>0</v>
      </c>
      <c r="T1096" s="194">
        <f>Taula1[[#This Row],[Dies treballats període justificat (01/01/2023 - 31/03/2023)              no comptabilitzats com a mes natural sencer]]</f>
        <v>0</v>
      </c>
      <c r="U1096" s="12"/>
      <c r="V1096" s="7"/>
      <c r="W1096" s="188"/>
      <c r="X1096" s="188"/>
      <c r="Y1096" s="188"/>
      <c r="Z1096" s="188"/>
      <c r="AA1096" s="190"/>
      <c r="AB1096" s="143">
        <f>Taula1[[#This Row],[Grup justificat     (fer servir opcions de la llista desplegable)]]</f>
        <v>0</v>
      </c>
      <c r="AC1096" s="182"/>
      <c r="AD1096" s="39"/>
      <c r="AE1096" s="131">
        <f>ROUND((AF1096/100)*756*Taula1[[#This Row],[Mesos naturals sencers treballats període justificat (01/01/2023 - 31/03/2023)]],2)</f>
        <v>0</v>
      </c>
      <c r="AF1096" s="81">
        <f>Taula1[[#This Row],[% Jornada segons contracte
(no posar el símbol %) ]]-Taula1[[#This Row],[% Reducció salari per baix rendiment        (no posar el símbol %)]]</f>
        <v>0</v>
      </c>
      <c r="AG1096" s="131">
        <f>ROUND((AH1096/100)*24.8547945*Taula1[[#This Row],[Dies treballats període justificat (01/01/2023 - 31/03/2023)              no comptabilitzats com a mes natural sencer]],2)</f>
        <v>0</v>
      </c>
      <c r="AH1096" s="79">
        <f>Taula1[[#This Row],[% Jornada segons contracte
(no posar el símbol %) ]]-Taula1[[#This Row],[% Reducció salari per baix rendiment        (no posar el símbol %)]]</f>
        <v>0</v>
      </c>
      <c r="AI1096" s="131">
        <f t="shared" ref="AI1096:AI1159" si="273">ROUND(AE1096+AG1096,2)</f>
        <v>0</v>
      </c>
      <c r="AJ1096" s="39"/>
      <c r="AK1096" s="131">
        <f>ROUND((AL1096/100)*756*Taula1[[#This Row],[Espai reservat Administració  (mesos)]],2)</f>
        <v>0</v>
      </c>
      <c r="AL1096" s="81">
        <f>Taula1[[#This Row],[% Jornada segons contracte
(no posar el símbol %) ]]-Taula1[[#This Row],[% Reducció salari per baix rendiment        (no posar el símbol %)]]</f>
        <v>0</v>
      </c>
      <c r="AM1096" s="131">
        <f>ROUND((AN1096/100)*24.8547945*Taula1[[#This Row],[Espai reservat Administració (dies)]],2)</f>
        <v>0</v>
      </c>
      <c r="AN1096" s="79">
        <f>Taula1[[#This Row],[% Jornada segons contracte
(no posar el símbol %) ]]-Taula1[[#This Row],[% Reducció salari per baix rendiment        (no posar el símbol %)]]</f>
        <v>0</v>
      </c>
      <c r="AO1096" s="131">
        <f t="shared" ref="AO1096:AO1159" si="274">ROUND(AK1096+AM1096,2)</f>
        <v>0</v>
      </c>
      <c r="AP1096" s="87"/>
      <c r="AQ1096" s="137">
        <f>ROUND((AR1096/100)*693*Taula1[[#This Row],[Mesos naturals sencers treballats període justificat (01/01/2023 - 31/03/2023)]],2)</f>
        <v>0</v>
      </c>
      <c r="AR1096" s="90">
        <f>Taula1[[#This Row],[% Jornada segons contracte
(no posar el símbol %) ]]-Taula1[[#This Row],[% Reducció salari per baix rendiment        (no posar el símbol %)]]</f>
        <v>0</v>
      </c>
      <c r="AS1096" s="137">
        <f>ROUND((AT1096/100)*22.78356164*Taula1[[#This Row],[Dies treballats període justificat (01/01/2023 - 31/03/2023)              no comptabilitzats com a mes natural sencer]],2)</f>
        <v>0</v>
      </c>
      <c r="AT1096" s="90">
        <f>Taula1[[#This Row],[% Jornada segons contracte
(no posar el símbol %) ]]-Taula1[[#This Row],[% Reducció salari per baix rendiment        (no posar el símbol %)]]</f>
        <v>0</v>
      </c>
      <c r="AU1096" s="137">
        <f t="shared" ref="AU1096:AU1159" si="275">ROUND(AQ1096+AS1096,2)</f>
        <v>0</v>
      </c>
      <c r="AV1096" s="87"/>
      <c r="AW1096" s="136">
        <f>ROUND((AX1096/100)*693*Taula1[[#This Row],[Espai reservat Administració  (mesos)]],2)</f>
        <v>0</v>
      </c>
      <c r="AX1096" s="90">
        <f>Taula1[[#This Row],[% Jornada segons contracte
(no posar el símbol %) ]]-Taula1[[#This Row],[% Reducció salari per baix rendiment        (no posar el símbol %)]]</f>
        <v>0</v>
      </c>
      <c r="AY1096" s="131">
        <f>ROUND((AZ1096/100)*22.78356164*Taula1[[#This Row],[Espai reservat Administració (dies)]],2)</f>
        <v>0</v>
      </c>
      <c r="AZ1096" s="81">
        <f>Taula1[[#This Row],[% Jornada segons contracte
(no posar el símbol %) ]]-Taula1[[#This Row],[% Reducció salari per baix rendiment        (no posar el símbol %)]]</f>
        <v>0</v>
      </c>
      <c r="BA1096" s="82">
        <f t="shared" ref="BA1096:BA1159" si="276">ROUND(AW1096+AY1096,2)</f>
        <v>0</v>
      </c>
      <c r="BB1096" s="41"/>
      <c r="BC1096" s="131">
        <f>IF(Taula1[[#This Row],[Grup justificat     (fer servir opcions de la llista desplegable)]]=1,AI1096,0)</f>
        <v>0</v>
      </c>
      <c r="BD1096" s="131">
        <f>IF(Taula1[[#This Row],[Grup justificat     (fer servir opcions de la llista desplegable)]]=2,AU1096,0)</f>
        <v>0</v>
      </c>
      <c r="BE1096" s="41"/>
      <c r="BF1096" s="131">
        <f>IF(Taula1[[#This Row],[Espai reservat Administració]]=1,AO1096,0)</f>
        <v>0</v>
      </c>
      <c r="BG1096" s="82">
        <f>IF(Taula1[[#This Row],[Espai reservat Administració]]=2,BA1096,0)</f>
        <v>0</v>
      </c>
      <c r="BH1096" s="41"/>
      <c r="BI1096" s="126">
        <f>IF(Taula1[[#This Row],[Grup justificat     (fer servir opcions de la llista desplegable)]]=1,1,0)</f>
        <v>0</v>
      </c>
      <c r="BJ1096" s="126">
        <f>IF(Taula1[[#This Row],[Espai reservat Administració]]=1,1,0)</f>
        <v>0</v>
      </c>
      <c r="BK1096" s="111"/>
      <c r="BL1096" s="126">
        <f>IF(Taula1[[#This Row],[Grup justificat     (fer servir opcions de la llista desplegable)]]=2,1,0)</f>
        <v>0</v>
      </c>
      <c r="BM1096" s="126">
        <f>IF(Taula1[[#This Row],[Espai reservat Administració]]=2,1,0)</f>
        <v>0</v>
      </c>
      <c r="BN1096" s="73"/>
      <c r="BO1096" s="73"/>
      <c r="BP1096" s="73"/>
      <c r="BQ1096" s="73"/>
      <c r="BR1096" s="73"/>
      <c r="BS1096" s="73"/>
      <c r="BT1096" s="73"/>
      <c r="BU1096" s="73"/>
      <c r="BV1096" s="73"/>
      <c r="BW1096" s="73"/>
      <c r="BX1096" s="73"/>
      <c r="BY1096" s="73"/>
      <c r="BZ1096" s="73"/>
      <c r="CA1096" s="73"/>
      <c r="CB1096" s="73"/>
      <c r="CC1096" s="73"/>
      <c r="CD1096" s="73"/>
      <c r="CE1096" s="73"/>
      <c r="CF1096" s="73"/>
      <c r="CG1096" s="63">
        <f t="shared" ref="CG1096:CG1159" si="277">IF(V1096="Sí",1,0)</f>
        <v>0</v>
      </c>
      <c r="CH1096" s="63">
        <f t="shared" ref="CH1096:CH1159" si="278">IF(V1096="No",1,0)</f>
        <v>0</v>
      </c>
      <c r="CI1096" s="73"/>
      <c r="CJ1096" s="63">
        <f>IF(Taula1[[#This Row],[Tipus de contracte                                  (fer servir opcions de la llista desplegable)]]="Indefinit",1,0)</f>
        <v>0</v>
      </c>
      <c r="CK1096" s="63">
        <f>IF(Taula1[[#This Row],[Tipus de contracte                                  (fer servir opcions de la llista desplegable)]]="Temporal, igual o superior a 6 mesos",1,0)</f>
        <v>0</v>
      </c>
      <c r="CL1096" s="63">
        <f>IF(Taula1[[#This Row],[Tipus de contracte                                  (fer servir opcions de la llista desplegable)]]="Substitució per IT",1,0)</f>
        <v>0</v>
      </c>
      <c r="CM1096" s="73"/>
      <c r="CN1096" s="63">
        <f>IF(Taula1[[#This Row],[Relació llocs de treball]]&gt;=1,1,0)</f>
        <v>0</v>
      </c>
      <c r="CO1096" s="73"/>
      <c r="CP1096" s="63">
        <f>IF(Taula1[[#This Row],[Identitat de gènere                                                          (fer servir opcions de la llista desplegable)]]="Home",1,0)</f>
        <v>0</v>
      </c>
      <c r="CQ1096" s="63">
        <f>IF(Taula1[[#This Row],[Identitat de gènere                                                          (fer servir opcions de la llista desplegable)]]="Dona",1,0)</f>
        <v>0</v>
      </c>
      <c r="CR1096" s="63">
        <f>IF(Taula1[[#This Row],[Identitat de gènere                                                          (fer servir opcions de la llista desplegable)]]="No binari",1,0)</f>
        <v>0</v>
      </c>
      <c r="CS1096" s="73"/>
      <c r="CT1096" s="63">
        <f t="shared" si="272"/>
        <v>0</v>
      </c>
      <c r="CU1096" s="64">
        <f t="shared" ref="CU1096:CU1159" si="279">IF(F1096="Dona",1,0)</f>
        <v>0</v>
      </c>
      <c r="CW1096" s="64">
        <f t="shared" ref="CW1096:CW1159" si="280">IF(AA1096=1,1,0)</f>
        <v>0</v>
      </c>
      <c r="CX1096" s="64">
        <f t="shared" ref="CX1096:CX1159" si="281">IF(AA1096=2,1,0)</f>
        <v>0</v>
      </c>
      <c r="CY1096" s="64">
        <f t="shared" ref="CY1096:CY1159" si="282">IF(AA1096=3,1,0)</f>
        <v>0</v>
      </c>
      <c r="CZ1096" s="64">
        <f t="shared" ref="CZ1096:CZ1159" si="283">IF(AA1096=4,1,0)</f>
        <v>0</v>
      </c>
      <c r="DB1096" s="64">
        <f t="shared" ref="DB1096:DB1159" si="284">IF(AB1096=1,1,0)</f>
        <v>0</v>
      </c>
      <c r="DC1096" s="64">
        <f t="shared" ref="DC1096:DC1159" si="285">IF(AB1096=2,1,0)</f>
        <v>0</v>
      </c>
      <c r="DD1096" s="64">
        <f t="shared" ref="DD1096:DD1159" si="286">IF(AB1096=3,1,0)</f>
        <v>0</v>
      </c>
      <c r="DE1096" s="64">
        <f t="shared" ref="DE1096:DE1159" si="287">IF(AB1096=4,1,0)</f>
        <v>0</v>
      </c>
    </row>
    <row r="1097" spans="2:109" x14ac:dyDescent="0.3">
      <c r="B1097" s="167"/>
      <c r="C1097" s="186"/>
      <c r="D1097" s="2"/>
      <c r="E1097" s="67"/>
      <c r="F1097" s="5"/>
      <c r="G1097" s="5"/>
      <c r="H1097" s="187"/>
      <c r="I1097" s="111" t="str">
        <f ca="1">IF(Taula1[[#This Row],[Data naixement (format dd/mm/aaaa)]]="","0",DATEDIF(Taula1[[#This Row],[Data naixement (format dd/mm/aaaa)]],TODAY(),"Y"))</f>
        <v>0</v>
      </c>
      <c r="J1097" s="6"/>
      <c r="K1097" s="6"/>
      <c r="L1097" s="6"/>
      <c r="M1097" s="6"/>
      <c r="N1097" s="56"/>
      <c r="O1097" s="56"/>
      <c r="P1097" s="56"/>
      <c r="Q1097" s="6"/>
      <c r="R1097" s="7"/>
      <c r="S1097" s="143">
        <f>Taula1[[#This Row],[Mesos naturals sencers treballats període justificat (01/01/2023 - 31/03/2023)]]</f>
        <v>0</v>
      </c>
      <c r="T1097" s="194">
        <f>Taula1[[#This Row],[Dies treballats període justificat (01/01/2023 - 31/03/2023)              no comptabilitzats com a mes natural sencer]]</f>
        <v>0</v>
      </c>
      <c r="U1097" s="12"/>
      <c r="V1097" s="7"/>
      <c r="W1097" s="188"/>
      <c r="X1097" s="188"/>
      <c r="Y1097" s="188"/>
      <c r="Z1097" s="188"/>
      <c r="AA1097" s="190"/>
      <c r="AB1097" s="143">
        <f>Taula1[[#This Row],[Grup justificat     (fer servir opcions de la llista desplegable)]]</f>
        <v>0</v>
      </c>
      <c r="AC1097" s="182"/>
      <c r="AD1097" s="39"/>
      <c r="AE1097" s="131">
        <f>ROUND((AF1097/100)*756*Taula1[[#This Row],[Mesos naturals sencers treballats període justificat (01/01/2023 - 31/03/2023)]],2)</f>
        <v>0</v>
      </c>
      <c r="AF1097" s="81">
        <f>Taula1[[#This Row],[% Jornada segons contracte
(no posar el símbol %) ]]-Taula1[[#This Row],[% Reducció salari per baix rendiment        (no posar el símbol %)]]</f>
        <v>0</v>
      </c>
      <c r="AG1097" s="131">
        <f>ROUND((AH1097/100)*24.8547945*Taula1[[#This Row],[Dies treballats període justificat (01/01/2023 - 31/03/2023)              no comptabilitzats com a mes natural sencer]],2)</f>
        <v>0</v>
      </c>
      <c r="AH1097" s="79">
        <f>Taula1[[#This Row],[% Jornada segons contracte
(no posar el símbol %) ]]-Taula1[[#This Row],[% Reducció salari per baix rendiment        (no posar el símbol %)]]</f>
        <v>0</v>
      </c>
      <c r="AI1097" s="131">
        <f t="shared" si="273"/>
        <v>0</v>
      </c>
      <c r="AJ1097" s="39"/>
      <c r="AK1097" s="131">
        <f>ROUND((AL1097/100)*756*Taula1[[#This Row],[Espai reservat Administració  (mesos)]],2)</f>
        <v>0</v>
      </c>
      <c r="AL1097" s="81">
        <f>Taula1[[#This Row],[% Jornada segons contracte
(no posar el símbol %) ]]-Taula1[[#This Row],[% Reducció salari per baix rendiment        (no posar el símbol %)]]</f>
        <v>0</v>
      </c>
      <c r="AM1097" s="131">
        <f>ROUND((AN1097/100)*24.8547945*Taula1[[#This Row],[Espai reservat Administració (dies)]],2)</f>
        <v>0</v>
      </c>
      <c r="AN1097" s="79">
        <f>Taula1[[#This Row],[% Jornada segons contracte
(no posar el símbol %) ]]-Taula1[[#This Row],[% Reducció salari per baix rendiment        (no posar el símbol %)]]</f>
        <v>0</v>
      </c>
      <c r="AO1097" s="131">
        <f t="shared" si="274"/>
        <v>0</v>
      </c>
      <c r="AP1097" s="87"/>
      <c r="AQ1097" s="137">
        <f>ROUND((AR1097/100)*693*Taula1[[#This Row],[Mesos naturals sencers treballats període justificat (01/01/2023 - 31/03/2023)]],2)</f>
        <v>0</v>
      </c>
      <c r="AR1097" s="90">
        <f>Taula1[[#This Row],[% Jornada segons contracte
(no posar el símbol %) ]]-Taula1[[#This Row],[% Reducció salari per baix rendiment        (no posar el símbol %)]]</f>
        <v>0</v>
      </c>
      <c r="AS1097" s="137">
        <f>ROUND((AT1097/100)*22.78356164*Taula1[[#This Row],[Dies treballats període justificat (01/01/2023 - 31/03/2023)              no comptabilitzats com a mes natural sencer]],2)</f>
        <v>0</v>
      </c>
      <c r="AT1097" s="90">
        <f>Taula1[[#This Row],[% Jornada segons contracte
(no posar el símbol %) ]]-Taula1[[#This Row],[% Reducció salari per baix rendiment        (no posar el símbol %)]]</f>
        <v>0</v>
      </c>
      <c r="AU1097" s="137">
        <f t="shared" si="275"/>
        <v>0</v>
      </c>
      <c r="AV1097" s="87"/>
      <c r="AW1097" s="136">
        <f>ROUND((AX1097/100)*693*Taula1[[#This Row],[Espai reservat Administració  (mesos)]],2)</f>
        <v>0</v>
      </c>
      <c r="AX1097" s="90">
        <f>Taula1[[#This Row],[% Jornada segons contracte
(no posar el símbol %) ]]-Taula1[[#This Row],[% Reducció salari per baix rendiment        (no posar el símbol %)]]</f>
        <v>0</v>
      </c>
      <c r="AY1097" s="131">
        <f>ROUND((AZ1097/100)*22.78356164*Taula1[[#This Row],[Espai reservat Administració (dies)]],2)</f>
        <v>0</v>
      </c>
      <c r="AZ1097" s="81">
        <f>Taula1[[#This Row],[% Jornada segons contracte
(no posar el símbol %) ]]-Taula1[[#This Row],[% Reducció salari per baix rendiment        (no posar el símbol %)]]</f>
        <v>0</v>
      </c>
      <c r="BA1097" s="82">
        <f t="shared" si="276"/>
        <v>0</v>
      </c>
      <c r="BB1097" s="41"/>
      <c r="BC1097" s="131">
        <f>IF(Taula1[[#This Row],[Grup justificat     (fer servir opcions de la llista desplegable)]]=1,AI1097,0)</f>
        <v>0</v>
      </c>
      <c r="BD1097" s="131">
        <f>IF(Taula1[[#This Row],[Grup justificat     (fer servir opcions de la llista desplegable)]]=2,AU1097,0)</f>
        <v>0</v>
      </c>
      <c r="BE1097" s="41"/>
      <c r="BF1097" s="131">
        <f>IF(Taula1[[#This Row],[Espai reservat Administració]]=1,AO1097,0)</f>
        <v>0</v>
      </c>
      <c r="BG1097" s="82">
        <f>IF(Taula1[[#This Row],[Espai reservat Administració]]=2,BA1097,0)</f>
        <v>0</v>
      </c>
      <c r="BH1097" s="41"/>
      <c r="BI1097" s="126">
        <f>IF(Taula1[[#This Row],[Grup justificat     (fer servir opcions de la llista desplegable)]]=1,1,0)</f>
        <v>0</v>
      </c>
      <c r="BJ1097" s="126">
        <f>IF(Taula1[[#This Row],[Espai reservat Administració]]=1,1,0)</f>
        <v>0</v>
      </c>
      <c r="BK1097" s="111"/>
      <c r="BL1097" s="126">
        <f>IF(Taula1[[#This Row],[Grup justificat     (fer servir opcions de la llista desplegable)]]=2,1,0)</f>
        <v>0</v>
      </c>
      <c r="BM1097" s="126">
        <f>IF(Taula1[[#This Row],[Espai reservat Administració]]=2,1,0)</f>
        <v>0</v>
      </c>
      <c r="BN1097" s="73"/>
      <c r="BO1097" s="73"/>
      <c r="BP1097" s="73"/>
      <c r="BQ1097" s="73"/>
      <c r="BR1097" s="73"/>
      <c r="BS1097" s="73"/>
      <c r="BT1097" s="73"/>
      <c r="BU1097" s="73"/>
      <c r="BV1097" s="73"/>
      <c r="BW1097" s="73"/>
      <c r="BX1097" s="73"/>
      <c r="BY1097" s="73"/>
      <c r="BZ1097" s="73"/>
      <c r="CA1097" s="73"/>
      <c r="CB1097" s="73"/>
      <c r="CC1097" s="73"/>
      <c r="CD1097" s="73"/>
      <c r="CE1097" s="73"/>
      <c r="CF1097" s="73"/>
      <c r="CG1097" s="63">
        <f t="shared" si="277"/>
        <v>0</v>
      </c>
      <c r="CH1097" s="63">
        <f t="shared" si="278"/>
        <v>0</v>
      </c>
      <c r="CI1097" s="73"/>
      <c r="CJ1097" s="63">
        <f>IF(Taula1[[#This Row],[Tipus de contracte                                  (fer servir opcions de la llista desplegable)]]="Indefinit",1,0)</f>
        <v>0</v>
      </c>
      <c r="CK1097" s="63">
        <f>IF(Taula1[[#This Row],[Tipus de contracte                                  (fer servir opcions de la llista desplegable)]]="Temporal, igual o superior a 6 mesos",1,0)</f>
        <v>0</v>
      </c>
      <c r="CL1097" s="63">
        <f>IF(Taula1[[#This Row],[Tipus de contracte                                  (fer servir opcions de la llista desplegable)]]="Substitució per IT",1,0)</f>
        <v>0</v>
      </c>
      <c r="CM1097" s="73"/>
      <c r="CN1097" s="63">
        <f>IF(Taula1[[#This Row],[Relació llocs de treball]]&gt;=1,1,0)</f>
        <v>0</v>
      </c>
      <c r="CO1097" s="73"/>
      <c r="CP1097" s="63">
        <f>IF(Taula1[[#This Row],[Identitat de gènere                                                          (fer servir opcions de la llista desplegable)]]="Home",1,0)</f>
        <v>0</v>
      </c>
      <c r="CQ1097" s="63">
        <f>IF(Taula1[[#This Row],[Identitat de gènere                                                          (fer servir opcions de la llista desplegable)]]="Dona",1,0)</f>
        <v>0</v>
      </c>
      <c r="CR1097" s="63">
        <f>IF(Taula1[[#This Row],[Identitat de gènere                                                          (fer servir opcions de la llista desplegable)]]="No binari",1,0)</f>
        <v>0</v>
      </c>
      <c r="CS1097" s="73"/>
      <c r="CT1097" s="63">
        <f t="shared" si="272"/>
        <v>0</v>
      </c>
      <c r="CU1097" s="64">
        <f t="shared" si="279"/>
        <v>0</v>
      </c>
      <c r="CW1097" s="64">
        <f t="shared" si="280"/>
        <v>0</v>
      </c>
      <c r="CX1097" s="64">
        <f t="shared" si="281"/>
        <v>0</v>
      </c>
      <c r="CY1097" s="64">
        <f t="shared" si="282"/>
        <v>0</v>
      </c>
      <c r="CZ1097" s="64">
        <f t="shared" si="283"/>
        <v>0</v>
      </c>
      <c r="DB1097" s="64">
        <f t="shared" si="284"/>
        <v>0</v>
      </c>
      <c r="DC1097" s="64">
        <f t="shared" si="285"/>
        <v>0</v>
      </c>
      <c r="DD1097" s="64">
        <f t="shared" si="286"/>
        <v>0</v>
      </c>
      <c r="DE1097" s="64">
        <f t="shared" si="287"/>
        <v>0</v>
      </c>
    </row>
    <row r="1098" spans="2:109" x14ac:dyDescent="0.3">
      <c r="B1098" s="167"/>
      <c r="C1098" s="186"/>
      <c r="D1098" s="2"/>
      <c r="E1098" s="67"/>
      <c r="F1098" s="5"/>
      <c r="G1098" s="5"/>
      <c r="H1098" s="187"/>
      <c r="I1098" s="111" t="str">
        <f ca="1">IF(Taula1[[#This Row],[Data naixement (format dd/mm/aaaa)]]="","0",DATEDIF(Taula1[[#This Row],[Data naixement (format dd/mm/aaaa)]],TODAY(),"Y"))</f>
        <v>0</v>
      </c>
      <c r="J1098" s="6"/>
      <c r="K1098" s="6"/>
      <c r="L1098" s="6"/>
      <c r="M1098" s="6"/>
      <c r="N1098" s="56"/>
      <c r="O1098" s="56"/>
      <c r="P1098" s="56"/>
      <c r="Q1098" s="6"/>
      <c r="R1098" s="7"/>
      <c r="S1098" s="143">
        <f>Taula1[[#This Row],[Mesos naturals sencers treballats període justificat (01/01/2023 - 31/03/2023)]]</f>
        <v>0</v>
      </c>
      <c r="T1098" s="194">
        <f>Taula1[[#This Row],[Dies treballats període justificat (01/01/2023 - 31/03/2023)              no comptabilitzats com a mes natural sencer]]</f>
        <v>0</v>
      </c>
      <c r="U1098" s="12"/>
      <c r="V1098" s="7"/>
      <c r="W1098" s="188"/>
      <c r="X1098" s="188"/>
      <c r="Y1098" s="188"/>
      <c r="Z1098" s="188"/>
      <c r="AA1098" s="190"/>
      <c r="AB1098" s="143">
        <f>Taula1[[#This Row],[Grup justificat     (fer servir opcions de la llista desplegable)]]</f>
        <v>0</v>
      </c>
      <c r="AC1098" s="182"/>
      <c r="AD1098" s="39"/>
      <c r="AE1098" s="131">
        <f>ROUND((AF1098/100)*756*Taula1[[#This Row],[Mesos naturals sencers treballats període justificat (01/01/2023 - 31/03/2023)]],2)</f>
        <v>0</v>
      </c>
      <c r="AF1098" s="81">
        <f>Taula1[[#This Row],[% Jornada segons contracte
(no posar el símbol %) ]]-Taula1[[#This Row],[% Reducció salari per baix rendiment        (no posar el símbol %)]]</f>
        <v>0</v>
      </c>
      <c r="AG1098" s="131">
        <f>ROUND((AH1098/100)*24.8547945*Taula1[[#This Row],[Dies treballats període justificat (01/01/2023 - 31/03/2023)              no comptabilitzats com a mes natural sencer]],2)</f>
        <v>0</v>
      </c>
      <c r="AH1098" s="79">
        <f>Taula1[[#This Row],[% Jornada segons contracte
(no posar el símbol %) ]]-Taula1[[#This Row],[% Reducció salari per baix rendiment        (no posar el símbol %)]]</f>
        <v>0</v>
      </c>
      <c r="AI1098" s="131">
        <f t="shared" si="273"/>
        <v>0</v>
      </c>
      <c r="AJ1098" s="39"/>
      <c r="AK1098" s="131">
        <f>ROUND((AL1098/100)*756*Taula1[[#This Row],[Espai reservat Administració  (mesos)]],2)</f>
        <v>0</v>
      </c>
      <c r="AL1098" s="81">
        <f>Taula1[[#This Row],[% Jornada segons contracte
(no posar el símbol %) ]]-Taula1[[#This Row],[% Reducció salari per baix rendiment        (no posar el símbol %)]]</f>
        <v>0</v>
      </c>
      <c r="AM1098" s="131">
        <f>ROUND((AN1098/100)*24.8547945*Taula1[[#This Row],[Espai reservat Administració (dies)]],2)</f>
        <v>0</v>
      </c>
      <c r="AN1098" s="79">
        <f>Taula1[[#This Row],[% Jornada segons contracte
(no posar el símbol %) ]]-Taula1[[#This Row],[% Reducció salari per baix rendiment        (no posar el símbol %)]]</f>
        <v>0</v>
      </c>
      <c r="AO1098" s="131">
        <f t="shared" si="274"/>
        <v>0</v>
      </c>
      <c r="AP1098" s="87"/>
      <c r="AQ1098" s="137">
        <f>ROUND((AR1098/100)*693*Taula1[[#This Row],[Mesos naturals sencers treballats període justificat (01/01/2023 - 31/03/2023)]],2)</f>
        <v>0</v>
      </c>
      <c r="AR1098" s="90">
        <f>Taula1[[#This Row],[% Jornada segons contracte
(no posar el símbol %) ]]-Taula1[[#This Row],[% Reducció salari per baix rendiment        (no posar el símbol %)]]</f>
        <v>0</v>
      </c>
      <c r="AS1098" s="137">
        <f>ROUND((AT1098/100)*22.78356164*Taula1[[#This Row],[Dies treballats període justificat (01/01/2023 - 31/03/2023)              no comptabilitzats com a mes natural sencer]],2)</f>
        <v>0</v>
      </c>
      <c r="AT1098" s="90">
        <f>Taula1[[#This Row],[% Jornada segons contracte
(no posar el símbol %) ]]-Taula1[[#This Row],[% Reducció salari per baix rendiment        (no posar el símbol %)]]</f>
        <v>0</v>
      </c>
      <c r="AU1098" s="137">
        <f t="shared" si="275"/>
        <v>0</v>
      </c>
      <c r="AV1098" s="87"/>
      <c r="AW1098" s="136">
        <f>ROUND((AX1098/100)*693*Taula1[[#This Row],[Espai reservat Administració  (mesos)]],2)</f>
        <v>0</v>
      </c>
      <c r="AX1098" s="90">
        <f>Taula1[[#This Row],[% Jornada segons contracte
(no posar el símbol %) ]]-Taula1[[#This Row],[% Reducció salari per baix rendiment        (no posar el símbol %)]]</f>
        <v>0</v>
      </c>
      <c r="AY1098" s="131">
        <f>ROUND((AZ1098/100)*22.78356164*Taula1[[#This Row],[Espai reservat Administració (dies)]],2)</f>
        <v>0</v>
      </c>
      <c r="AZ1098" s="81">
        <f>Taula1[[#This Row],[% Jornada segons contracte
(no posar el símbol %) ]]-Taula1[[#This Row],[% Reducció salari per baix rendiment        (no posar el símbol %)]]</f>
        <v>0</v>
      </c>
      <c r="BA1098" s="82">
        <f t="shared" si="276"/>
        <v>0</v>
      </c>
      <c r="BB1098" s="41"/>
      <c r="BC1098" s="131">
        <f>IF(Taula1[[#This Row],[Grup justificat     (fer servir opcions de la llista desplegable)]]=1,AI1098,0)</f>
        <v>0</v>
      </c>
      <c r="BD1098" s="131">
        <f>IF(Taula1[[#This Row],[Grup justificat     (fer servir opcions de la llista desplegable)]]=2,AU1098,0)</f>
        <v>0</v>
      </c>
      <c r="BE1098" s="41"/>
      <c r="BF1098" s="131">
        <f>IF(Taula1[[#This Row],[Espai reservat Administració]]=1,AO1098,0)</f>
        <v>0</v>
      </c>
      <c r="BG1098" s="82">
        <f>IF(Taula1[[#This Row],[Espai reservat Administració]]=2,BA1098,0)</f>
        <v>0</v>
      </c>
      <c r="BH1098" s="41"/>
      <c r="BI1098" s="126">
        <f>IF(Taula1[[#This Row],[Grup justificat     (fer servir opcions de la llista desplegable)]]=1,1,0)</f>
        <v>0</v>
      </c>
      <c r="BJ1098" s="126">
        <f>IF(Taula1[[#This Row],[Espai reservat Administració]]=1,1,0)</f>
        <v>0</v>
      </c>
      <c r="BK1098" s="111"/>
      <c r="BL1098" s="126">
        <f>IF(Taula1[[#This Row],[Grup justificat     (fer servir opcions de la llista desplegable)]]=2,1,0)</f>
        <v>0</v>
      </c>
      <c r="BM1098" s="126">
        <f>IF(Taula1[[#This Row],[Espai reservat Administració]]=2,1,0)</f>
        <v>0</v>
      </c>
      <c r="BN1098" s="73"/>
      <c r="BO1098" s="73"/>
      <c r="BP1098" s="73"/>
      <c r="BQ1098" s="73"/>
      <c r="BR1098" s="73"/>
      <c r="BS1098" s="73"/>
      <c r="BT1098" s="73"/>
      <c r="BU1098" s="73"/>
      <c r="BV1098" s="73"/>
      <c r="BW1098" s="73"/>
      <c r="BX1098" s="73"/>
      <c r="BY1098" s="73"/>
      <c r="BZ1098" s="73"/>
      <c r="CA1098" s="73"/>
      <c r="CB1098" s="73"/>
      <c r="CC1098" s="73"/>
      <c r="CD1098" s="73"/>
      <c r="CE1098" s="73"/>
      <c r="CF1098" s="73"/>
      <c r="CG1098" s="63">
        <f t="shared" si="277"/>
        <v>0</v>
      </c>
      <c r="CH1098" s="63">
        <f t="shared" si="278"/>
        <v>0</v>
      </c>
      <c r="CI1098" s="73"/>
      <c r="CJ1098" s="63">
        <f>IF(Taula1[[#This Row],[Tipus de contracte                                  (fer servir opcions de la llista desplegable)]]="Indefinit",1,0)</f>
        <v>0</v>
      </c>
      <c r="CK1098" s="63">
        <f>IF(Taula1[[#This Row],[Tipus de contracte                                  (fer servir opcions de la llista desplegable)]]="Temporal, igual o superior a 6 mesos",1,0)</f>
        <v>0</v>
      </c>
      <c r="CL1098" s="63">
        <f>IF(Taula1[[#This Row],[Tipus de contracte                                  (fer servir opcions de la llista desplegable)]]="Substitució per IT",1,0)</f>
        <v>0</v>
      </c>
      <c r="CM1098" s="73"/>
      <c r="CN1098" s="63">
        <f>IF(Taula1[[#This Row],[Relació llocs de treball]]&gt;=1,1,0)</f>
        <v>0</v>
      </c>
      <c r="CO1098" s="73"/>
      <c r="CP1098" s="63">
        <f>IF(Taula1[[#This Row],[Identitat de gènere                                                          (fer servir opcions de la llista desplegable)]]="Home",1,0)</f>
        <v>0</v>
      </c>
      <c r="CQ1098" s="63">
        <f>IF(Taula1[[#This Row],[Identitat de gènere                                                          (fer servir opcions de la llista desplegable)]]="Dona",1,0)</f>
        <v>0</v>
      </c>
      <c r="CR1098" s="63">
        <f>IF(Taula1[[#This Row],[Identitat de gènere                                                          (fer servir opcions de la llista desplegable)]]="No binari",1,0)</f>
        <v>0</v>
      </c>
      <c r="CS1098" s="73"/>
      <c r="CT1098" s="63">
        <f t="shared" si="272"/>
        <v>0</v>
      </c>
      <c r="CU1098" s="64">
        <f t="shared" si="279"/>
        <v>0</v>
      </c>
      <c r="CW1098" s="64">
        <f t="shared" si="280"/>
        <v>0</v>
      </c>
      <c r="CX1098" s="64">
        <f t="shared" si="281"/>
        <v>0</v>
      </c>
      <c r="CY1098" s="64">
        <f t="shared" si="282"/>
        <v>0</v>
      </c>
      <c r="CZ1098" s="64">
        <f t="shared" si="283"/>
        <v>0</v>
      </c>
      <c r="DB1098" s="64">
        <f t="shared" si="284"/>
        <v>0</v>
      </c>
      <c r="DC1098" s="64">
        <f t="shared" si="285"/>
        <v>0</v>
      </c>
      <c r="DD1098" s="64">
        <f t="shared" si="286"/>
        <v>0</v>
      </c>
      <c r="DE1098" s="64">
        <f t="shared" si="287"/>
        <v>0</v>
      </c>
    </row>
    <row r="1099" spans="2:109" x14ac:dyDescent="0.3">
      <c r="B1099" s="167"/>
      <c r="C1099" s="186"/>
      <c r="D1099" s="2"/>
      <c r="E1099" s="67"/>
      <c r="F1099" s="5"/>
      <c r="G1099" s="5"/>
      <c r="H1099" s="187"/>
      <c r="I1099" s="111" t="str">
        <f ca="1">IF(Taula1[[#This Row],[Data naixement (format dd/mm/aaaa)]]="","0",DATEDIF(Taula1[[#This Row],[Data naixement (format dd/mm/aaaa)]],TODAY(),"Y"))</f>
        <v>0</v>
      </c>
      <c r="J1099" s="6"/>
      <c r="K1099" s="6"/>
      <c r="L1099" s="6"/>
      <c r="M1099" s="6"/>
      <c r="N1099" s="56"/>
      <c r="O1099" s="56"/>
      <c r="P1099" s="56"/>
      <c r="Q1099" s="6"/>
      <c r="R1099" s="7"/>
      <c r="S1099" s="143">
        <f>Taula1[[#This Row],[Mesos naturals sencers treballats període justificat (01/01/2023 - 31/03/2023)]]</f>
        <v>0</v>
      </c>
      <c r="T1099" s="194">
        <f>Taula1[[#This Row],[Dies treballats període justificat (01/01/2023 - 31/03/2023)              no comptabilitzats com a mes natural sencer]]</f>
        <v>0</v>
      </c>
      <c r="U1099" s="12"/>
      <c r="V1099" s="7"/>
      <c r="W1099" s="188"/>
      <c r="X1099" s="188"/>
      <c r="Y1099" s="188"/>
      <c r="Z1099" s="188"/>
      <c r="AA1099" s="190"/>
      <c r="AB1099" s="143">
        <f>Taula1[[#This Row],[Grup justificat     (fer servir opcions de la llista desplegable)]]</f>
        <v>0</v>
      </c>
      <c r="AC1099" s="182"/>
      <c r="AD1099" s="39"/>
      <c r="AE1099" s="131">
        <f>ROUND((AF1099/100)*756*Taula1[[#This Row],[Mesos naturals sencers treballats període justificat (01/01/2023 - 31/03/2023)]],2)</f>
        <v>0</v>
      </c>
      <c r="AF1099" s="81">
        <f>Taula1[[#This Row],[% Jornada segons contracte
(no posar el símbol %) ]]-Taula1[[#This Row],[% Reducció salari per baix rendiment        (no posar el símbol %)]]</f>
        <v>0</v>
      </c>
      <c r="AG1099" s="131">
        <f>ROUND((AH1099/100)*24.8547945*Taula1[[#This Row],[Dies treballats període justificat (01/01/2023 - 31/03/2023)              no comptabilitzats com a mes natural sencer]],2)</f>
        <v>0</v>
      </c>
      <c r="AH1099" s="79">
        <f>Taula1[[#This Row],[% Jornada segons contracte
(no posar el símbol %) ]]-Taula1[[#This Row],[% Reducció salari per baix rendiment        (no posar el símbol %)]]</f>
        <v>0</v>
      </c>
      <c r="AI1099" s="131">
        <f t="shared" si="273"/>
        <v>0</v>
      </c>
      <c r="AJ1099" s="39"/>
      <c r="AK1099" s="131">
        <f>ROUND((AL1099/100)*756*Taula1[[#This Row],[Espai reservat Administració  (mesos)]],2)</f>
        <v>0</v>
      </c>
      <c r="AL1099" s="81">
        <f>Taula1[[#This Row],[% Jornada segons contracte
(no posar el símbol %) ]]-Taula1[[#This Row],[% Reducció salari per baix rendiment        (no posar el símbol %)]]</f>
        <v>0</v>
      </c>
      <c r="AM1099" s="131">
        <f>ROUND((AN1099/100)*24.8547945*Taula1[[#This Row],[Espai reservat Administració (dies)]],2)</f>
        <v>0</v>
      </c>
      <c r="AN1099" s="79">
        <f>Taula1[[#This Row],[% Jornada segons contracte
(no posar el símbol %) ]]-Taula1[[#This Row],[% Reducció salari per baix rendiment        (no posar el símbol %)]]</f>
        <v>0</v>
      </c>
      <c r="AO1099" s="131">
        <f t="shared" si="274"/>
        <v>0</v>
      </c>
      <c r="AP1099" s="87"/>
      <c r="AQ1099" s="137">
        <f>ROUND((AR1099/100)*693*Taula1[[#This Row],[Mesos naturals sencers treballats període justificat (01/01/2023 - 31/03/2023)]],2)</f>
        <v>0</v>
      </c>
      <c r="AR1099" s="90">
        <f>Taula1[[#This Row],[% Jornada segons contracte
(no posar el símbol %) ]]-Taula1[[#This Row],[% Reducció salari per baix rendiment        (no posar el símbol %)]]</f>
        <v>0</v>
      </c>
      <c r="AS1099" s="137">
        <f>ROUND((AT1099/100)*22.78356164*Taula1[[#This Row],[Dies treballats període justificat (01/01/2023 - 31/03/2023)              no comptabilitzats com a mes natural sencer]],2)</f>
        <v>0</v>
      </c>
      <c r="AT1099" s="90">
        <f>Taula1[[#This Row],[% Jornada segons contracte
(no posar el símbol %) ]]-Taula1[[#This Row],[% Reducció salari per baix rendiment        (no posar el símbol %)]]</f>
        <v>0</v>
      </c>
      <c r="AU1099" s="137">
        <f t="shared" si="275"/>
        <v>0</v>
      </c>
      <c r="AV1099" s="87"/>
      <c r="AW1099" s="136">
        <f>ROUND((AX1099/100)*693*Taula1[[#This Row],[Espai reservat Administració  (mesos)]],2)</f>
        <v>0</v>
      </c>
      <c r="AX1099" s="90">
        <f>Taula1[[#This Row],[% Jornada segons contracte
(no posar el símbol %) ]]-Taula1[[#This Row],[% Reducció salari per baix rendiment        (no posar el símbol %)]]</f>
        <v>0</v>
      </c>
      <c r="AY1099" s="131">
        <f>ROUND((AZ1099/100)*22.78356164*Taula1[[#This Row],[Espai reservat Administració (dies)]],2)</f>
        <v>0</v>
      </c>
      <c r="AZ1099" s="81">
        <f>Taula1[[#This Row],[% Jornada segons contracte
(no posar el símbol %) ]]-Taula1[[#This Row],[% Reducció salari per baix rendiment        (no posar el símbol %)]]</f>
        <v>0</v>
      </c>
      <c r="BA1099" s="82">
        <f t="shared" si="276"/>
        <v>0</v>
      </c>
      <c r="BB1099" s="41"/>
      <c r="BC1099" s="131">
        <f>IF(Taula1[[#This Row],[Grup justificat     (fer servir opcions de la llista desplegable)]]=1,AI1099,0)</f>
        <v>0</v>
      </c>
      <c r="BD1099" s="131">
        <f>IF(Taula1[[#This Row],[Grup justificat     (fer servir opcions de la llista desplegable)]]=2,AU1099,0)</f>
        <v>0</v>
      </c>
      <c r="BE1099" s="41"/>
      <c r="BF1099" s="131">
        <f>IF(Taula1[[#This Row],[Espai reservat Administració]]=1,AO1099,0)</f>
        <v>0</v>
      </c>
      <c r="BG1099" s="82">
        <f>IF(Taula1[[#This Row],[Espai reservat Administració]]=2,BA1099,0)</f>
        <v>0</v>
      </c>
      <c r="BH1099" s="41"/>
      <c r="BI1099" s="126">
        <f>IF(Taula1[[#This Row],[Grup justificat     (fer servir opcions de la llista desplegable)]]=1,1,0)</f>
        <v>0</v>
      </c>
      <c r="BJ1099" s="126">
        <f>IF(Taula1[[#This Row],[Espai reservat Administració]]=1,1,0)</f>
        <v>0</v>
      </c>
      <c r="BK1099" s="111"/>
      <c r="BL1099" s="126">
        <f>IF(Taula1[[#This Row],[Grup justificat     (fer servir opcions de la llista desplegable)]]=2,1,0)</f>
        <v>0</v>
      </c>
      <c r="BM1099" s="126">
        <f>IF(Taula1[[#This Row],[Espai reservat Administració]]=2,1,0)</f>
        <v>0</v>
      </c>
      <c r="BN1099" s="73"/>
      <c r="BO1099" s="73"/>
      <c r="BP1099" s="73"/>
      <c r="BQ1099" s="73"/>
      <c r="BR1099" s="73"/>
      <c r="BS1099" s="73"/>
      <c r="BT1099" s="73"/>
      <c r="BU1099" s="73"/>
      <c r="BV1099" s="73"/>
      <c r="BW1099" s="73"/>
      <c r="BX1099" s="73"/>
      <c r="BY1099" s="73"/>
      <c r="BZ1099" s="73"/>
      <c r="CA1099" s="73"/>
      <c r="CB1099" s="73"/>
      <c r="CC1099" s="73"/>
      <c r="CD1099" s="73"/>
      <c r="CE1099" s="73"/>
      <c r="CF1099" s="73"/>
      <c r="CG1099" s="63">
        <f t="shared" si="277"/>
        <v>0</v>
      </c>
      <c r="CH1099" s="63">
        <f t="shared" si="278"/>
        <v>0</v>
      </c>
      <c r="CI1099" s="73"/>
      <c r="CJ1099" s="63">
        <f>IF(Taula1[[#This Row],[Tipus de contracte                                  (fer servir opcions de la llista desplegable)]]="Indefinit",1,0)</f>
        <v>0</v>
      </c>
      <c r="CK1099" s="63">
        <f>IF(Taula1[[#This Row],[Tipus de contracte                                  (fer servir opcions de la llista desplegable)]]="Temporal, igual o superior a 6 mesos",1,0)</f>
        <v>0</v>
      </c>
      <c r="CL1099" s="63">
        <f>IF(Taula1[[#This Row],[Tipus de contracte                                  (fer servir opcions de la llista desplegable)]]="Substitució per IT",1,0)</f>
        <v>0</v>
      </c>
      <c r="CM1099" s="73"/>
      <c r="CN1099" s="63">
        <f>IF(Taula1[[#This Row],[Relació llocs de treball]]&gt;=1,1,0)</f>
        <v>0</v>
      </c>
      <c r="CO1099" s="73"/>
      <c r="CP1099" s="63">
        <f>IF(Taula1[[#This Row],[Identitat de gènere                                                          (fer servir opcions de la llista desplegable)]]="Home",1,0)</f>
        <v>0</v>
      </c>
      <c r="CQ1099" s="63">
        <f>IF(Taula1[[#This Row],[Identitat de gènere                                                          (fer servir opcions de la llista desplegable)]]="Dona",1,0)</f>
        <v>0</v>
      </c>
      <c r="CR1099" s="63">
        <f>IF(Taula1[[#This Row],[Identitat de gènere                                                          (fer servir opcions de la llista desplegable)]]="No binari",1,0)</f>
        <v>0</v>
      </c>
      <c r="CS1099" s="73"/>
      <c r="CT1099" s="63">
        <f t="shared" si="272"/>
        <v>0</v>
      </c>
      <c r="CU1099" s="64">
        <f t="shared" si="279"/>
        <v>0</v>
      </c>
      <c r="CW1099" s="64">
        <f t="shared" si="280"/>
        <v>0</v>
      </c>
      <c r="CX1099" s="64">
        <f t="shared" si="281"/>
        <v>0</v>
      </c>
      <c r="CY1099" s="64">
        <f t="shared" si="282"/>
        <v>0</v>
      </c>
      <c r="CZ1099" s="64">
        <f t="shared" si="283"/>
        <v>0</v>
      </c>
      <c r="DB1099" s="64">
        <f t="shared" si="284"/>
        <v>0</v>
      </c>
      <c r="DC1099" s="64">
        <f t="shared" si="285"/>
        <v>0</v>
      </c>
      <c r="DD1099" s="64">
        <f t="shared" si="286"/>
        <v>0</v>
      </c>
      <c r="DE1099" s="64">
        <f t="shared" si="287"/>
        <v>0</v>
      </c>
    </row>
    <row r="1100" spans="2:109" x14ac:dyDescent="0.3">
      <c r="B1100" s="167"/>
      <c r="C1100" s="186"/>
      <c r="D1100" s="2"/>
      <c r="E1100" s="67"/>
      <c r="F1100" s="5"/>
      <c r="G1100" s="5"/>
      <c r="H1100" s="187"/>
      <c r="I1100" s="111" t="str">
        <f ca="1">IF(Taula1[[#This Row],[Data naixement (format dd/mm/aaaa)]]="","0",DATEDIF(Taula1[[#This Row],[Data naixement (format dd/mm/aaaa)]],TODAY(),"Y"))</f>
        <v>0</v>
      </c>
      <c r="J1100" s="6"/>
      <c r="K1100" s="6"/>
      <c r="L1100" s="6"/>
      <c r="M1100" s="6"/>
      <c r="N1100" s="56"/>
      <c r="O1100" s="56"/>
      <c r="P1100" s="56"/>
      <c r="Q1100" s="6"/>
      <c r="R1100" s="7"/>
      <c r="S1100" s="143">
        <f>Taula1[[#This Row],[Mesos naturals sencers treballats període justificat (01/01/2023 - 31/03/2023)]]</f>
        <v>0</v>
      </c>
      <c r="T1100" s="194">
        <f>Taula1[[#This Row],[Dies treballats període justificat (01/01/2023 - 31/03/2023)              no comptabilitzats com a mes natural sencer]]</f>
        <v>0</v>
      </c>
      <c r="U1100" s="12"/>
      <c r="V1100" s="7"/>
      <c r="W1100" s="188"/>
      <c r="X1100" s="188"/>
      <c r="Y1100" s="188"/>
      <c r="Z1100" s="188"/>
      <c r="AA1100" s="190"/>
      <c r="AB1100" s="143">
        <f>Taula1[[#This Row],[Grup justificat     (fer servir opcions de la llista desplegable)]]</f>
        <v>0</v>
      </c>
      <c r="AC1100" s="182"/>
      <c r="AD1100" s="39"/>
      <c r="AE1100" s="131">
        <f>ROUND((AF1100/100)*756*Taula1[[#This Row],[Mesos naturals sencers treballats període justificat (01/01/2023 - 31/03/2023)]],2)</f>
        <v>0</v>
      </c>
      <c r="AF1100" s="81">
        <f>Taula1[[#This Row],[% Jornada segons contracte
(no posar el símbol %) ]]-Taula1[[#This Row],[% Reducció salari per baix rendiment        (no posar el símbol %)]]</f>
        <v>0</v>
      </c>
      <c r="AG1100" s="131">
        <f>ROUND((AH1100/100)*24.8547945*Taula1[[#This Row],[Dies treballats període justificat (01/01/2023 - 31/03/2023)              no comptabilitzats com a mes natural sencer]],2)</f>
        <v>0</v>
      </c>
      <c r="AH1100" s="79">
        <f>Taula1[[#This Row],[% Jornada segons contracte
(no posar el símbol %) ]]-Taula1[[#This Row],[% Reducció salari per baix rendiment        (no posar el símbol %)]]</f>
        <v>0</v>
      </c>
      <c r="AI1100" s="131">
        <f t="shared" si="273"/>
        <v>0</v>
      </c>
      <c r="AJ1100" s="39"/>
      <c r="AK1100" s="131">
        <f>ROUND((AL1100/100)*756*Taula1[[#This Row],[Espai reservat Administració  (mesos)]],2)</f>
        <v>0</v>
      </c>
      <c r="AL1100" s="81">
        <f>Taula1[[#This Row],[% Jornada segons contracte
(no posar el símbol %) ]]-Taula1[[#This Row],[% Reducció salari per baix rendiment        (no posar el símbol %)]]</f>
        <v>0</v>
      </c>
      <c r="AM1100" s="131">
        <f>ROUND((AN1100/100)*24.8547945*Taula1[[#This Row],[Espai reservat Administració (dies)]],2)</f>
        <v>0</v>
      </c>
      <c r="AN1100" s="79">
        <f>Taula1[[#This Row],[% Jornada segons contracte
(no posar el símbol %) ]]-Taula1[[#This Row],[% Reducció salari per baix rendiment        (no posar el símbol %)]]</f>
        <v>0</v>
      </c>
      <c r="AO1100" s="131">
        <f t="shared" si="274"/>
        <v>0</v>
      </c>
      <c r="AP1100" s="87"/>
      <c r="AQ1100" s="137">
        <f>ROUND((AR1100/100)*693*Taula1[[#This Row],[Mesos naturals sencers treballats període justificat (01/01/2023 - 31/03/2023)]],2)</f>
        <v>0</v>
      </c>
      <c r="AR1100" s="90">
        <f>Taula1[[#This Row],[% Jornada segons contracte
(no posar el símbol %) ]]-Taula1[[#This Row],[% Reducció salari per baix rendiment        (no posar el símbol %)]]</f>
        <v>0</v>
      </c>
      <c r="AS1100" s="137">
        <f>ROUND((AT1100/100)*22.78356164*Taula1[[#This Row],[Dies treballats període justificat (01/01/2023 - 31/03/2023)              no comptabilitzats com a mes natural sencer]],2)</f>
        <v>0</v>
      </c>
      <c r="AT1100" s="90">
        <f>Taula1[[#This Row],[% Jornada segons contracte
(no posar el símbol %) ]]-Taula1[[#This Row],[% Reducció salari per baix rendiment        (no posar el símbol %)]]</f>
        <v>0</v>
      </c>
      <c r="AU1100" s="137">
        <f t="shared" si="275"/>
        <v>0</v>
      </c>
      <c r="AV1100" s="87"/>
      <c r="AW1100" s="136">
        <f>ROUND((AX1100/100)*693*Taula1[[#This Row],[Espai reservat Administració  (mesos)]],2)</f>
        <v>0</v>
      </c>
      <c r="AX1100" s="90">
        <f>Taula1[[#This Row],[% Jornada segons contracte
(no posar el símbol %) ]]-Taula1[[#This Row],[% Reducció salari per baix rendiment        (no posar el símbol %)]]</f>
        <v>0</v>
      </c>
      <c r="AY1100" s="131">
        <f>ROUND((AZ1100/100)*22.78356164*Taula1[[#This Row],[Espai reservat Administració (dies)]],2)</f>
        <v>0</v>
      </c>
      <c r="AZ1100" s="81">
        <f>Taula1[[#This Row],[% Jornada segons contracte
(no posar el símbol %) ]]-Taula1[[#This Row],[% Reducció salari per baix rendiment        (no posar el símbol %)]]</f>
        <v>0</v>
      </c>
      <c r="BA1100" s="82">
        <f t="shared" si="276"/>
        <v>0</v>
      </c>
      <c r="BB1100" s="41"/>
      <c r="BC1100" s="131">
        <f>IF(Taula1[[#This Row],[Grup justificat     (fer servir opcions de la llista desplegable)]]=1,AI1100,0)</f>
        <v>0</v>
      </c>
      <c r="BD1100" s="131">
        <f>IF(Taula1[[#This Row],[Grup justificat     (fer servir opcions de la llista desplegable)]]=2,AU1100,0)</f>
        <v>0</v>
      </c>
      <c r="BE1100" s="41"/>
      <c r="BF1100" s="131">
        <f>IF(Taula1[[#This Row],[Espai reservat Administració]]=1,AO1100,0)</f>
        <v>0</v>
      </c>
      <c r="BG1100" s="82">
        <f>IF(Taula1[[#This Row],[Espai reservat Administració]]=2,BA1100,0)</f>
        <v>0</v>
      </c>
      <c r="BH1100" s="41"/>
      <c r="BI1100" s="126">
        <f>IF(Taula1[[#This Row],[Grup justificat     (fer servir opcions de la llista desplegable)]]=1,1,0)</f>
        <v>0</v>
      </c>
      <c r="BJ1100" s="126">
        <f>IF(Taula1[[#This Row],[Espai reservat Administració]]=1,1,0)</f>
        <v>0</v>
      </c>
      <c r="BK1100" s="111"/>
      <c r="BL1100" s="126">
        <f>IF(Taula1[[#This Row],[Grup justificat     (fer servir opcions de la llista desplegable)]]=2,1,0)</f>
        <v>0</v>
      </c>
      <c r="BM1100" s="126">
        <f>IF(Taula1[[#This Row],[Espai reservat Administració]]=2,1,0)</f>
        <v>0</v>
      </c>
      <c r="BN1100" s="73"/>
      <c r="BO1100" s="73"/>
      <c r="BP1100" s="73"/>
      <c r="BQ1100" s="73"/>
      <c r="BR1100" s="73"/>
      <c r="BS1100" s="73"/>
      <c r="BT1100" s="73"/>
      <c r="BU1100" s="73"/>
      <c r="BV1100" s="73"/>
      <c r="BW1100" s="73"/>
      <c r="BX1100" s="73"/>
      <c r="BY1100" s="73"/>
      <c r="BZ1100" s="73"/>
      <c r="CA1100" s="73"/>
      <c r="CB1100" s="73"/>
      <c r="CC1100" s="73"/>
      <c r="CD1100" s="73"/>
      <c r="CE1100" s="73"/>
      <c r="CF1100" s="73"/>
      <c r="CG1100" s="63">
        <f t="shared" si="277"/>
        <v>0</v>
      </c>
      <c r="CH1100" s="63">
        <f t="shared" si="278"/>
        <v>0</v>
      </c>
      <c r="CI1100" s="73"/>
      <c r="CJ1100" s="63">
        <f>IF(Taula1[[#This Row],[Tipus de contracte                                  (fer servir opcions de la llista desplegable)]]="Indefinit",1,0)</f>
        <v>0</v>
      </c>
      <c r="CK1100" s="63">
        <f>IF(Taula1[[#This Row],[Tipus de contracte                                  (fer servir opcions de la llista desplegable)]]="Temporal, igual o superior a 6 mesos",1,0)</f>
        <v>0</v>
      </c>
      <c r="CL1100" s="63">
        <f>IF(Taula1[[#This Row],[Tipus de contracte                                  (fer servir opcions de la llista desplegable)]]="Substitució per IT",1,0)</f>
        <v>0</v>
      </c>
      <c r="CM1100" s="73"/>
      <c r="CN1100" s="63">
        <f>IF(Taula1[[#This Row],[Relació llocs de treball]]&gt;=1,1,0)</f>
        <v>0</v>
      </c>
      <c r="CO1100" s="73"/>
      <c r="CP1100" s="63">
        <f>IF(Taula1[[#This Row],[Identitat de gènere                                                          (fer servir opcions de la llista desplegable)]]="Home",1,0)</f>
        <v>0</v>
      </c>
      <c r="CQ1100" s="63">
        <f>IF(Taula1[[#This Row],[Identitat de gènere                                                          (fer servir opcions de la llista desplegable)]]="Dona",1,0)</f>
        <v>0</v>
      </c>
      <c r="CR1100" s="63">
        <f>IF(Taula1[[#This Row],[Identitat de gènere                                                          (fer servir opcions de la llista desplegable)]]="No binari",1,0)</f>
        <v>0</v>
      </c>
      <c r="CS1100" s="73"/>
      <c r="CT1100" s="63">
        <f t="shared" si="272"/>
        <v>0</v>
      </c>
      <c r="CU1100" s="64">
        <f t="shared" si="279"/>
        <v>0</v>
      </c>
      <c r="CW1100" s="64">
        <f t="shared" si="280"/>
        <v>0</v>
      </c>
      <c r="CX1100" s="64">
        <f t="shared" si="281"/>
        <v>0</v>
      </c>
      <c r="CY1100" s="64">
        <f t="shared" si="282"/>
        <v>0</v>
      </c>
      <c r="CZ1100" s="64">
        <f t="shared" si="283"/>
        <v>0</v>
      </c>
      <c r="DB1100" s="64">
        <f t="shared" si="284"/>
        <v>0</v>
      </c>
      <c r="DC1100" s="64">
        <f t="shared" si="285"/>
        <v>0</v>
      </c>
      <c r="DD1100" s="64">
        <f t="shared" si="286"/>
        <v>0</v>
      </c>
      <c r="DE1100" s="64">
        <f t="shared" si="287"/>
        <v>0</v>
      </c>
    </row>
    <row r="1101" spans="2:109" x14ac:dyDescent="0.3">
      <c r="B1101" s="167"/>
      <c r="C1101" s="186"/>
      <c r="D1101" s="2"/>
      <c r="E1101" s="67"/>
      <c r="F1101" s="5"/>
      <c r="G1101" s="5"/>
      <c r="H1101" s="187"/>
      <c r="I1101" s="111" t="str">
        <f ca="1">IF(Taula1[[#This Row],[Data naixement (format dd/mm/aaaa)]]="","0",DATEDIF(Taula1[[#This Row],[Data naixement (format dd/mm/aaaa)]],TODAY(),"Y"))</f>
        <v>0</v>
      </c>
      <c r="J1101" s="6"/>
      <c r="K1101" s="6"/>
      <c r="L1101" s="6"/>
      <c r="M1101" s="6"/>
      <c r="N1101" s="56"/>
      <c r="O1101" s="56"/>
      <c r="P1101" s="56"/>
      <c r="Q1101" s="6"/>
      <c r="R1101" s="7"/>
      <c r="S1101" s="143">
        <f>Taula1[[#This Row],[Mesos naturals sencers treballats període justificat (01/01/2023 - 31/03/2023)]]</f>
        <v>0</v>
      </c>
      <c r="T1101" s="194">
        <f>Taula1[[#This Row],[Dies treballats període justificat (01/01/2023 - 31/03/2023)              no comptabilitzats com a mes natural sencer]]</f>
        <v>0</v>
      </c>
      <c r="U1101" s="12"/>
      <c r="V1101" s="7"/>
      <c r="W1101" s="188"/>
      <c r="X1101" s="188"/>
      <c r="Y1101" s="188"/>
      <c r="Z1101" s="188"/>
      <c r="AA1101" s="190"/>
      <c r="AB1101" s="143">
        <f>Taula1[[#This Row],[Grup justificat     (fer servir opcions de la llista desplegable)]]</f>
        <v>0</v>
      </c>
      <c r="AC1101" s="182"/>
      <c r="AD1101" s="39"/>
      <c r="AE1101" s="131">
        <f>ROUND((AF1101/100)*756*Taula1[[#This Row],[Mesos naturals sencers treballats període justificat (01/01/2023 - 31/03/2023)]],2)</f>
        <v>0</v>
      </c>
      <c r="AF1101" s="81">
        <f>Taula1[[#This Row],[% Jornada segons contracte
(no posar el símbol %) ]]-Taula1[[#This Row],[% Reducció salari per baix rendiment        (no posar el símbol %)]]</f>
        <v>0</v>
      </c>
      <c r="AG1101" s="131">
        <f>ROUND((AH1101/100)*24.8547945*Taula1[[#This Row],[Dies treballats període justificat (01/01/2023 - 31/03/2023)              no comptabilitzats com a mes natural sencer]],2)</f>
        <v>0</v>
      </c>
      <c r="AH1101" s="79">
        <f>Taula1[[#This Row],[% Jornada segons contracte
(no posar el símbol %) ]]-Taula1[[#This Row],[% Reducció salari per baix rendiment        (no posar el símbol %)]]</f>
        <v>0</v>
      </c>
      <c r="AI1101" s="131">
        <f t="shared" si="273"/>
        <v>0</v>
      </c>
      <c r="AJ1101" s="39"/>
      <c r="AK1101" s="131">
        <f>ROUND((AL1101/100)*756*Taula1[[#This Row],[Espai reservat Administració  (mesos)]],2)</f>
        <v>0</v>
      </c>
      <c r="AL1101" s="81">
        <f>Taula1[[#This Row],[% Jornada segons contracte
(no posar el símbol %) ]]-Taula1[[#This Row],[% Reducció salari per baix rendiment        (no posar el símbol %)]]</f>
        <v>0</v>
      </c>
      <c r="AM1101" s="131">
        <f>ROUND((AN1101/100)*24.8547945*Taula1[[#This Row],[Espai reservat Administració (dies)]],2)</f>
        <v>0</v>
      </c>
      <c r="AN1101" s="79">
        <f>Taula1[[#This Row],[% Jornada segons contracte
(no posar el símbol %) ]]-Taula1[[#This Row],[% Reducció salari per baix rendiment        (no posar el símbol %)]]</f>
        <v>0</v>
      </c>
      <c r="AO1101" s="131">
        <f t="shared" si="274"/>
        <v>0</v>
      </c>
      <c r="AP1101" s="87"/>
      <c r="AQ1101" s="137">
        <f>ROUND((AR1101/100)*693*Taula1[[#This Row],[Mesos naturals sencers treballats període justificat (01/01/2023 - 31/03/2023)]],2)</f>
        <v>0</v>
      </c>
      <c r="AR1101" s="90">
        <f>Taula1[[#This Row],[% Jornada segons contracte
(no posar el símbol %) ]]-Taula1[[#This Row],[% Reducció salari per baix rendiment        (no posar el símbol %)]]</f>
        <v>0</v>
      </c>
      <c r="AS1101" s="137">
        <f>ROUND((AT1101/100)*22.78356164*Taula1[[#This Row],[Dies treballats període justificat (01/01/2023 - 31/03/2023)              no comptabilitzats com a mes natural sencer]],2)</f>
        <v>0</v>
      </c>
      <c r="AT1101" s="90">
        <f>Taula1[[#This Row],[% Jornada segons contracte
(no posar el símbol %) ]]-Taula1[[#This Row],[% Reducció salari per baix rendiment        (no posar el símbol %)]]</f>
        <v>0</v>
      </c>
      <c r="AU1101" s="137">
        <f t="shared" si="275"/>
        <v>0</v>
      </c>
      <c r="AV1101" s="87"/>
      <c r="AW1101" s="136">
        <f>ROUND((AX1101/100)*693*Taula1[[#This Row],[Espai reservat Administració  (mesos)]],2)</f>
        <v>0</v>
      </c>
      <c r="AX1101" s="90">
        <f>Taula1[[#This Row],[% Jornada segons contracte
(no posar el símbol %) ]]-Taula1[[#This Row],[% Reducció salari per baix rendiment        (no posar el símbol %)]]</f>
        <v>0</v>
      </c>
      <c r="AY1101" s="131">
        <f>ROUND((AZ1101/100)*22.78356164*Taula1[[#This Row],[Espai reservat Administració (dies)]],2)</f>
        <v>0</v>
      </c>
      <c r="AZ1101" s="81">
        <f>Taula1[[#This Row],[% Jornada segons contracte
(no posar el símbol %) ]]-Taula1[[#This Row],[% Reducció salari per baix rendiment        (no posar el símbol %)]]</f>
        <v>0</v>
      </c>
      <c r="BA1101" s="82">
        <f t="shared" si="276"/>
        <v>0</v>
      </c>
      <c r="BB1101" s="41"/>
      <c r="BC1101" s="131">
        <f>IF(Taula1[[#This Row],[Grup justificat     (fer servir opcions de la llista desplegable)]]=1,AI1101,0)</f>
        <v>0</v>
      </c>
      <c r="BD1101" s="131">
        <f>IF(Taula1[[#This Row],[Grup justificat     (fer servir opcions de la llista desplegable)]]=2,AU1101,0)</f>
        <v>0</v>
      </c>
      <c r="BE1101" s="41"/>
      <c r="BF1101" s="131">
        <f>IF(Taula1[[#This Row],[Espai reservat Administració]]=1,AO1101,0)</f>
        <v>0</v>
      </c>
      <c r="BG1101" s="82">
        <f>IF(Taula1[[#This Row],[Espai reservat Administració]]=2,BA1101,0)</f>
        <v>0</v>
      </c>
      <c r="BH1101" s="41"/>
      <c r="BI1101" s="126">
        <f>IF(Taula1[[#This Row],[Grup justificat     (fer servir opcions de la llista desplegable)]]=1,1,0)</f>
        <v>0</v>
      </c>
      <c r="BJ1101" s="126">
        <f>IF(Taula1[[#This Row],[Espai reservat Administració]]=1,1,0)</f>
        <v>0</v>
      </c>
      <c r="BK1101" s="111"/>
      <c r="BL1101" s="126">
        <f>IF(Taula1[[#This Row],[Grup justificat     (fer servir opcions de la llista desplegable)]]=2,1,0)</f>
        <v>0</v>
      </c>
      <c r="BM1101" s="126">
        <f>IF(Taula1[[#This Row],[Espai reservat Administració]]=2,1,0)</f>
        <v>0</v>
      </c>
      <c r="BN1101" s="73"/>
      <c r="BO1101" s="73"/>
      <c r="BP1101" s="73"/>
      <c r="BQ1101" s="73"/>
      <c r="BR1101" s="73"/>
      <c r="BS1101" s="73"/>
      <c r="BT1101" s="73"/>
      <c r="BU1101" s="73"/>
      <c r="BV1101" s="73"/>
      <c r="BW1101" s="73"/>
      <c r="BX1101" s="73"/>
      <c r="BY1101" s="73"/>
      <c r="BZ1101" s="73"/>
      <c r="CA1101" s="73"/>
      <c r="CB1101" s="73"/>
      <c r="CC1101" s="73"/>
      <c r="CD1101" s="73"/>
      <c r="CE1101" s="73"/>
      <c r="CF1101" s="73"/>
      <c r="CG1101" s="63">
        <f t="shared" si="277"/>
        <v>0</v>
      </c>
      <c r="CH1101" s="63">
        <f t="shared" si="278"/>
        <v>0</v>
      </c>
      <c r="CI1101" s="73"/>
      <c r="CJ1101" s="63">
        <f>IF(Taula1[[#This Row],[Tipus de contracte                                  (fer servir opcions de la llista desplegable)]]="Indefinit",1,0)</f>
        <v>0</v>
      </c>
      <c r="CK1101" s="63">
        <f>IF(Taula1[[#This Row],[Tipus de contracte                                  (fer servir opcions de la llista desplegable)]]="Temporal, igual o superior a 6 mesos",1,0)</f>
        <v>0</v>
      </c>
      <c r="CL1101" s="63">
        <f>IF(Taula1[[#This Row],[Tipus de contracte                                  (fer servir opcions de la llista desplegable)]]="Substitució per IT",1,0)</f>
        <v>0</v>
      </c>
      <c r="CM1101" s="73"/>
      <c r="CN1101" s="63">
        <f>IF(Taula1[[#This Row],[Relació llocs de treball]]&gt;=1,1,0)</f>
        <v>0</v>
      </c>
      <c r="CO1101" s="73"/>
      <c r="CP1101" s="63">
        <f>IF(Taula1[[#This Row],[Identitat de gènere                                                          (fer servir opcions de la llista desplegable)]]="Home",1,0)</f>
        <v>0</v>
      </c>
      <c r="CQ1101" s="63">
        <f>IF(Taula1[[#This Row],[Identitat de gènere                                                          (fer servir opcions de la llista desplegable)]]="Dona",1,0)</f>
        <v>0</v>
      </c>
      <c r="CR1101" s="63">
        <f>IF(Taula1[[#This Row],[Identitat de gènere                                                          (fer servir opcions de la llista desplegable)]]="No binari",1,0)</f>
        <v>0</v>
      </c>
      <c r="CS1101" s="73"/>
      <c r="CT1101" s="63">
        <f t="shared" si="272"/>
        <v>0</v>
      </c>
      <c r="CU1101" s="64">
        <f t="shared" si="279"/>
        <v>0</v>
      </c>
      <c r="CW1101" s="64">
        <f t="shared" si="280"/>
        <v>0</v>
      </c>
      <c r="CX1101" s="64">
        <f t="shared" si="281"/>
        <v>0</v>
      </c>
      <c r="CY1101" s="64">
        <f t="shared" si="282"/>
        <v>0</v>
      </c>
      <c r="CZ1101" s="64">
        <f t="shared" si="283"/>
        <v>0</v>
      </c>
      <c r="DB1101" s="64">
        <f t="shared" si="284"/>
        <v>0</v>
      </c>
      <c r="DC1101" s="64">
        <f t="shared" si="285"/>
        <v>0</v>
      </c>
      <c r="DD1101" s="64">
        <f t="shared" si="286"/>
        <v>0</v>
      </c>
      <c r="DE1101" s="64">
        <f t="shared" si="287"/>
        <v>0</v>
      </c>
    </row>
    <row r="1102" spans="2:109" x14ac:dyDescent="0.3">
      <c r="B1102" s="167"/>
      <c r="C1102" s="186"/>
      <c r="D1102" s="2"/>
      <c r="E1102" s="67"/>
      <c r="F1102" s="5"/>
      <c r="G1102" s="5"/>
      <c r="H1102" s="187"/>
      <c r="I1102" s="111" t="str">
        <f ca="1">IF(Taula1[[#This Row],[Data naixement (format dd/mm/aaaa)]]="","0",DATEDIF(Taula1[[#This Row],[Data naixement (format dd/mm/aaaa)]],TODAY(),"Y"))</f>
        <v>0</v>
      </c>
      <c r="J1102" s="6"/>
      <c r="K1102" s="6"/>
      <c r="L1102" s="6"/>
      <c r="M1102" s="6"/>
      <c r="N1102" s="56"/>
      <c r="O1102" s="56"/>
      <c r="P1102" s="56"/>
      <c r="Q1102" s="6"/>
      <c r="R1102" s="7"/>
      <c r="S1102" s="143">
        <f>Taula1[[#This Row],[Mesos naturals sencers treballats període justificat (01/01/2023 - 31/03/2023)]]</f>
        <v>0</v>
      </c>
      <c r="T1102" s="194">
        <f>Taula1[[#This Row],[Dies treballats període justificat (01/01/2023 - 31/03/2023)              no comptabilitzats com a mes natural sencer]]</f>
        <v>0</v>
      </c>
      <c r="U1102" s="12"/>
      <c r="V1102" s="7"/>
      <c r="W1102" s="188"/>
      <c r="X1102" s="188"/>
      <c r="Y1102" s="188"/>
      <c r="Z1102" s="188"/>
      <c r="AA1102" s="190"/>
      <c r="AB1102" s="143">
        <f>Taula1[[#This Row],[Grup justificat     (fer servir opcions de la llista desplegable)]]</f>
        <v>0</v>
      </c>
      <c r="AC1102" s="182"/>
      <c r="AD1102" s="39"/>
      <c r="AE1102" s="131">
        <f>ROUND((AF1102/100)*756*Taula1[[#This Row],[Mesos naturals sencers treballats període justificat (01/01/2023 - 31/03/2023)]],2)</f>
        <v>0</v>
      </c>
      <c r="AF1102" s="81">
        <f>Taula1[[#This Row],[% Jornada segons contracte
(no posar el símbol %) ]]-Taula1[[#This Row],[% Reducció salari per baix rendiment        (no posar el símbol %)]]</f>
        <v>0</v>
      </c>
      <c r="AG1102" s="131">
        <f>ROUND((AH1102/100)*24.8547945*Taula1[[#This Row],[Dies treballats període justificat (01/01/2023 - 31/03/2023)              no comptabilitzats com a mes natural sencer]],2)</f>
        <v>0</v>
      </c>
      <c r="AH1102" s="79">
        <f>Taula1[[#This Row],[% Jornada segons contracte
(no posar el símbol %) ]]-Taula1[[#This Row],[% Reducció salari per baix rendiment        (no posar el símbol %)]]</f>
        <v>0</v>
      </c>
      <c r="AI1102" s="131">
        <f t="shared" si="273"/>
        <v>0</v>
      </c>
      <c r="AJ1102" s="39"/>
      <c r="AK1102" s="131">
        <f>ROUND((AL1102/100)*756*Taula1[[#This Row],[Espai reservat Administració  (mesos)]],2)</f>
        <v>0</v>
      </c>
      <c r="AL1102" s="81">
        <f>Taula1[[#This Row],[% Jornada segons contracte
(no posar el símbol %) ]]-Taula1[[#This Row],[% Reducció salari per baix rendiment        (no posar el símbol %)]]</f>
        <v>0</v>
      </c>
      <c r="AM1102" s="131">
        <f>ROUND((AN1102/100)*24.8547945*Taula1[[#This Row],[Espai reservat Administració (dies)]],2)</f>
        <v>0</v>
      </c>
      <c r="AN1102" s="79">
        <f>Taula1[[#This Row],[% Jornada segons contracte
(no posar el símbol %) ]]-Taula1[[#This Row],[% Reducció salari per baix rendiment        (no posar el símbol %)]]</f>
        <v>0</v>
      </c>
      <c r="AO1102" s="131">
        <f t="shared" si="274"/>
        <v>0</v>
      </c>
      <c r="AP1102" s="87"/>
      <c r="AQ1102" s="137">
        <f>ROUND((AR1102/100)*693*Taula1[[#This Row],[Mesos naturals sencers treballats període justificat (01/01/2023 - 31/03/2023)]],2)</f>
        <v>0</v>
      </c>
      <c r="AR1102" s="90">
        <f>Taula1[[#This Row],[% Jornada segons contracte
(no posar el símbol %) ]]-Taula1[[#This Row],[% Reducció salari per baix rendiment        (no posar el símbol %)]]</f>
        <v>0</v>
      </c>
      <c r="AS1102" s="137">
        <f>ROUND((AT1102/100)*22.78356164*Taula1[[#This Row],[Dies treballats període justificat (01/01/2023 - 31/03/2023)              no comptabilitzats com a mes natural sencer]],2)</f>
        <v>0</v>
      </c>
      <c r="AT1102" s="90">
        <f>Taula1[[#This Row],[% Jornada segons contracte
(no posar el símbol %) ]]-Taula1[[#This Row],[% Reducció salari per baix rendiment        (no posar el símbol %)]]</f>
        <v>0</v>
      </c>
      <c r="AU1102" s="137">
        <f t="shared" si="275"/>
        <v>0</v>
      </c>
      <c r="AV1102" s="87"/>
      <c r="AW1102" s="136">
        <f>ROUND((AX1102/100)*693*Taula1[[#This Row],[Espai reservat Administració  (mesos)]],2)</f>
        <v>0</v>
      </c>
      <c r="AX1102" s="90">
        <f>Taula1[[#This Row],[% Jornada segons contracte
(no posar el símbol %) ]]-Taula1[[#This Row],[% Reducció salari per baix rendiment        (no posar el símbol %)]]</f>
        <v>0</v>
      </c>
      <c r="AY1102" s="131">
        <f>ROUND((AZ1102/100)*22.78356164*Taula1[[#This Row],[Espai reservat Administració (dies)]],2)</f>
        <v>0</v>
      </c>
      <c r="AZ1102" s="81">
        <f>Taula1[[#This Row],[% Jornada segons contracte
(no posar el símbol %) ]]-Taula1[[#This Row],[% Reducció salari per baix rendiment        (no posar el símbol %)]]</f>
        <v>0</v>
      </c>
      <c r="BA1102" s="82">
        <f t="shared" si="276"/>
        <v>0</v>
      </c>
      <c r="BB1102" s="41"/>
      <c r="BC1102" s="131">
        <f>IF(Taula1[[#This Row],[Grup justificat     (fer servir opcions de la llista desplegable)]]=1,AI1102,0)</f>
        <v>0</v>
      </c>
      <c r="BD1102" s="131">
        <f>IF(Taula1[[#This Row],[Grup justificat     (fer servir opcions de la llista desplegable)]]=2,AU1102,0)</f>
        <v>0</v>
      </c>
      <c r="BE1102" s="41"/>
      <c r="BF1102" s="131">
        <f>IF(Taula1[[#This Row],[Espai reservat Administració]]=1,AO1102,0)</f>
        <v>0</v>
      </c>
      <c r="BG1102" s="82">
        <f>IF(Taula1[[#This Row],[Espai reservat Administració]]=2,BA1102,0)</f>
        <v>0</v>
      </c>
      <c r="BH1102" s="41"/>
      <c r="BI1102" s="126">
        <f>IF(Taula1[[#This Row],[Grup justificat     (fer servir opcions de la llista desplegable)]]=1,1,0)</f>
        <v>0</v>
      </c>
      <c r="BJ1102" s="126">
        <f>IF(Taula1[[#This Row],[Espai reservat Administració]]=1,1,0)</f>
        <v>0</v>
      </c>
      <c r="BK1102" s="111"/>
      <c r="BL1102" s="126">
        <f>IF(Taula1[[#This Row],[Grup justificat     (fer servir opcions de la llista desplegable)]]=2,1,0)</f>
        <v>0</v>
      </c>
      <c r="BM1102" s="126">
        <f>IF(Taula1[[#This Row],[Espai reservat Administració]]=2,1,0)</f>
        <v>0</v>
      </c>
      <c r="BN1102" s="73"/>
      <c r="BO1102" s="73"/>
      <c r="BP1102" s="73"/>
      <c r="BQ1102" s="73"/>
      <c r="BR1102" s="73"/>
      <c r="BS1102" s="73"/>
      <c r="BT1102" s="73"/>
      <c r="BU1102" s="73"/>
      <c r="BV1102" s="73"/>
      <c r="BW1102" s="73"/>
      <c r="BX1102" s="73"/>
      <c r="BY1102" s="73"/>
      <c r="BZ1102" s="73"/>
      <c r="CA1102" s="73"/>
      <c r="CB1102" s="73"/>
      <c r="CC1102" s="73"/>
      <c r="CD1102" s="73"/>
      <c r="CE1102" s="73"/>
      <c r="CF1102" s="73"/>
      <c r="CG1102" s="63">
        <f t="shared" si="277"/>
        <v>0</v>
      </c>
      <c r="CH1102" s="63">
        <f t="shared" si="278"/>
        <v>0</v>
      </c>
      <c r="CI1102" s="73"/>
      <c r="CJ1102" s="63">
        <f>IF(Taula1[[#This Row],[Tipus de contracte                                  (fer servir opcions de la llista desplegable)]]="Indefinit",1,0)</f>
        <v>0</v>
      </c>
      <c r="CK1102" s="63">
        <f>IF(Taula1[[#This Row],[Tipus de contracte                                  (fer servir opcions de la llista desplegable)]]="Temporal, igual o superior a 6 mesos",1,0)</f>
        <v>0</v>
      </c>
      <c r="CL1102" s="63">
        <f>IF(Taula1[[#This Row],[Tipus de contracte                                  (fer servir opcions de la llista desplegable)]]="Substitució per IT",1,0)</f>
        <v>0</v>
      </c>
      <c r="CM1102" s="73"/>
      <c r="CN1102" s="63">
        <f>IF(Taula1[[#This Row],[Relació llocs de treball]]&gt;=1,1,0)</f>
        <v>0</v>
      </c>
      <c r="CO1102" s="73"/>
      <c r="CP1102" s="63">
        <f>IF(Taula1[[#This Row],[Identitat de gènere                                                          (fer servir opcions de la llista desplegable)]]="Home",1,0)</f>
        <v>0</v>
      </c>
      <c r="CQ1102" s="63">
        <f>IF(Taula1[[#This Row],[Identitat de gènere                                                          (fer servir opcions de la llista desplegable)]]="Dona",1,0)</f>
        <v>0</v>
      </c>
      <c r="CR1102" s="63">
        <f>IF(Taula1[[#This Row],[Identitat de gènere                                                          (fer servir opcions de la llista desplegable)]]="No binari",1,0)</f>
        <v>0</v>
      </c>
      <c r="CS1102" s="73"/>
      <c r="CT1102" s="63">
        <f t="shared" si="272"/>
        <v>0</v>
      </c>
      <c r="CU1102" s="64">
        <f t="shared" si="279"/>
        <v>0</v>
      </c>
      <c r="CW1102" s="64">
        <f t="shared" si="280"/>
        <v>0</v>
      </c>
      <c r="CX1102" s="64">
        <f t="shared" si="281"/>
        <v>0</v>
      </c>
      <c r="CY1102" s="64">
        <f t="shared" si="282"/>
        <v>0</v>
      </c>
      <c r="CZ1102" s="64">
        <f t="shared" si="283"/>
        <v>0</v>
      </c>
      <c r="DB1102" s="64">
        <f t="shared" si="284"/>
        <v>0</v>
      </c>
      <c r="DC1102" s="64">
        <f t="shared" si="285"/>
        <v>0</v>
      </c>
      <c r="DD1102" s="64">
        <f t="shared" si="286"/>
        <v>0</v>
      </c>
      <c r="DE1102" s="64">
        <f t="shared" si="287"/>
        <v>0</v>
      </c>
    </row>
    <row r="1103" spans="2:109" x14ac:dyDescent="0.3">
      <c r="B1103" s="167"/>
      <c r="C1103" s="186"/>
      <c r="D1103" s="2"/>
      <c r="E1103" s="67"/>
      <c r="F1103" s="5"/>
      <c r="G1103" s="5"/>
      <c r="H1103" s="187"/>
      <c r="I1103" s="111" t="str">
        <f ca="1">IF(Taula1[[#This Row],[Data naixement (format dd/mm/aaaa)]]="","0",DATEDIF(Taula1[[#This Row],[Data naixement (format dd/mm/aaaa)]],TODAY(),"Y"))</f>
        <v>0</v>
      </c>
      <c r="J1103" s="6"/>
      <c r="K1103" s="6"/>
      <c r="L1103" s="6"/>
      <c r="M1103" s="6"/>
      <c r="N1103" s="56"/>
      <c r="O1103" s="56"/>
      <c r="P1103" s="56"/>
      <c r="Q1103" s="6"/>
      <c r="R1103" s="7"/>
      <c r="S1103" s="143">
        <f>Taula1[[#This Row],[Mesos naturals sencers treballats període justificat (01/01/2023 - 31/03/2023)]]</f>
        <v>0</v>
      </c>
      <c r="T1103" s="194">
        <f>Taula1[[#This Row],[Dies treballats període justificat (01/01/2023 - 31/03/2023)              no comptabilitzats com a mes natural sencer]]</f>
        <v>0</v>
      </c>
      <c r="U1103" s="12"/>
      <c r="V1103" s="7"/>
      <c r="W1103" s="188"/>
      <c r="X1103" s="188"/>
      <c r="Y1103" s="188"/>
      <c r="Z1103" s="188"/>
      <c r="AA1103" s="190"/>
      <c r="AB1103" s="143">
        <f>Taula1[[#This Row],[Grup justificat     (fer servir opcions de la llista desplegable)]]</f>
        <v>0</v>
      </c>
      <c r="AC1103" s="182"/>
      <c r="AD1103" s="39"/>
      <c r="AE1103" s="131">
        <f>ROUND((AF1103/100)*756*Taula1[[#This Row],[Mesos naturals sencers treballats període justificat (01/01/2023 - 31/03/2023)]],2)</f>
        <v>0</v>
      </c>
      <c r="AF1103" s="81">
        <f>Taula1[[#This Row],[% Jornada segons contracte
(no posar el símbol %) ]]-Taula1[[#This Row],[% Reducció salari per baix rendiment        (no posar el símbol %)]]</f>
        <v>0</v>
      </c>
      <c r="AG1103" s="131">
        <f>ROUND((AH1103/100)*24.8547945*Taula1[[#This Row],[Dies treballats període justificat (01/01/2023 - 31/03/2023)              no comptabilitzats com a mes natural sencer]],2)</f>
        <v>0</v>
      </c>
      <c r="AH1103" s="79">
        <f>Taula1[[#This Row],[% Jornada segons contracte
(no posar el símbol %) ]]-Taula1[[#This Row],[% Reducció salari per baix rendiment        (no posar el símbol %)]]</f>
        <v>0</v>
      </c>
      <c r="AI1103" s="131">
        <f t="shared" si="273"/>
        <v>0</v>
      </c>
      <c r="AJ1103" s="39"/>
      <c r="AK1103" s="131">
        <f>ROUND((AL1103/100)*756*Taula1[[#This Row],[Espai reservat Administració  (mesos)]],2)</f>
        <v>0</v>
      </c>
      <c r="AL1103" s="81">
        <f>Taula1[[#This Row],[% Jornada segons contracte
(no posar el símbol %) ]]-Taula1[[#This Row],[% Reducció salari per baix rendiment        (no posar el símbol %)]]</f>
        <v>0</v>
      </c>
      <c r="AM1103" s="131">
        <f>ROUND((AN1103/100)*24.8547945*Taula1[[#This Row],[Espai reservat Administració (dies)]],2)</f>
        <v>0</v>
      </c>
      <c r="AN1103" s="79">
        <f>Taula1[[#This Row],[% Jornada segons contracte
(no posar el símbol %) ]]-Taula1[[#This Row],[% Reducció salari per baix rendiment        (no posar el símbol %)]]</f>
        <v>0</v>
      </c>
      <c r="AO1103" s="131">
        <f t="shared" si="274"/>
        <v>0</v>
      </c>
      <c r="AP1103" s="87"/>
      <c r="AQ1103" s="137">
        <f>ROUND((AR1103/100)*693*Taula1[[#This Row],[Mesos naturals sencers treballats període justificat (01/01/2023 - 31/03/2023)]],2)</f>
        <v>0</v>
      </c>
      <c r="AR1103" s="90">
        <f>Taula1[[#This Row],[% Jornada segons contracte
(no posar el símbol %) ]]-Taula1[[#This Row],[% Reducció salari per baix rendiment        (no posar el símbol %)]]</f>
        <v>0</v>
      </c>
      <c r="AS1103" s="137">
        <f>ROUND((AT1103/100)*22.78356164*Taula1[[#This Row],[Dies treballats període justificat (01/01/2023 - 31/03/2023)              no comptabilitzats com a mes natural sencer]],2)</f>
        <v>0</v>
      </c>
      <c r="AT1103" s="90">
        <f>Taula1[[#This Row],[% Jornada segons contracte
(no posar el símbol %) ]]-Taula1[[#This Row],[% Reducció salari per baix rendiment        (no posar el símbol %)]]</f>
        <v>0</v>
      </c>
      <c r="AU1103" s="137">
        <f t="shared" si="275"/>
        <v>0</v>
      </c>
      <c r="AV1103" s="87"/>
      <c r="AW1103" s="136">
        <f>ROUND((AX1103/100)*693*Taula1[[#This Row],[Espai reservat Administració  (mesos)]],2)</f>
        <v>0</v>
      </c>
      <c r="AX1103" s="90">
        <f>Taula1[[#This Row],[% Jornada segons contracte
(no posar el símbol %) ]]-Taula1[[#This Row],[% Reducció salari per baix rendiment        (no posar el símbol %)]]</f>
        <v>0</v>
      </c>
      <c r="AY1103" s="131">
        <f>ROUND((AZ1103/100)*22.78356164*Taula1[[#This Row],[Espai reservat Administració (dies)]],2)</f>
        <v>0</v>
      </c>
      <c r="AZ1103" s="81">
        <f>Taula1[[#This Row],[% Jornada segons contracte
(no posar el símbol %) ]]-Taula1[[#This Row],[% Reducció salari per baix rendiment        (no posar el símbol %)]]</f>
        <v>0</v>
      </c>
      <c r="BA1103" s="82">
        <f t="shared" si="276"/>
        <v>0</v>
      </c>
      <c r="BB1103" s="41"/>
      <c r="BC1103" s="131">
        <f>IF(Taula1[[#This Row],[Grup justificat     (fer servir opcions de la llista desplegable)]]=1,AI1103,0)</f>
        <v>0</v>
      </c>
      <c r="BD1103" s="131">
        <f>IF(Taula1[[#This Row],[Grup justificat     (fer servir opcions de la llista desplegable)]]=2,AU1103,0)</f>
        <v>0</v>
      </c>
      <c r="BE1103" s="41"/>
      <c r="BF1103" s="131">
        <f>IF(Taula1[[#This Row],[Espai reservat Administració]]=1,AO1103,0)</f>
        <v>0</v>
      </c>
      <c r="BG1103" s="82">
        <f>IF(Taula1[[#This Row],[Espai reservat Administració]]=2,BA1103,0)</f>
        <v>0</v>
      </c>
      <c r="BH1103" s="41"/>
      <c r="BI1103" s="126">
        <f>IF(Taula1[[#This Row],[Grup justificat     (fer servir opcions de la llista desplegable)]]=1,1,0)</f>
        <v>0</v>
      </c>
      <c r="BJ1103" s="126">
        <f>IF(Taula1[[#This Row],[Espai reservat Administració]]=1,1,0)</f>
        <v>0</v>
      </c>
      <c r="BK1103" s="111"/>
      <c r="BL1103" s="126">
        <f>IF(Taula1[[#This Row],[Grup justificat     (fer servir opcions de la llista desplegable)]]=2,1,0)</f>
        <v>0</v>
      </c>
      <c r="BM1103" s="126">
        <f>IF(Taula1[[#This Row],[Espai reservat Administració]]=2,1,0)</f>
        <v>0</v>
      </c>
      <c r="BN1103" s="73"/>
      <c r="BO1103" s="73"/>
      <c r="BP1103" s="73"/>
      <c r="BQ1103" s="73"/>
      <c r="BR1103" s="73"/>
      <c r="BS1103" s="73"/>
      <c r="BT1103" s="73"/>
      <c r="BU1103" s="73"/>
      <c r="BV1103" s="73"/>
      <c r="BW1103" s="73"/>
      <c r="BX1103" s="73"/>
      <c r="BY1103" s="73"/>
      <c r="BZ1103" s="73"/>
      <c r="CA1103" s="73"/>
      <c r="CB1103" s="73"/>
      <c r="CC1103" s="73"/>
      <c r="CD1103" s="73"/>
      <c r="CE1103" s="73"/>
      <c r="CF1103" s="73"/>
      <c r="CG1103" s="63">
        <f t="shared" si="277"/>
        <v>0</v>
      </c>
      <c r="CH1103" s="63">
        <f t="shared" si="278"/>
        <v>0</v>
      </c>
      <c r="CI1103" s="73"/>
      <c r="CJ1103" s="63">
        <f>IF(Taula1[[#This Row],[Tipus de contracte                                  (fer servir opcions de la llista desplegable)]]="Indefinit",1,0)</f>
        <v>0</v>
      </c>
      <c r="CK1103" s="63">
        <f>IF(Taula1[[#This Row],[Tipus de contracte                                  (fer servir opcions de la llista desplegable)]]="Temporal, igual o superior a 6 mesos",1,0)</f>
        <v>0</v>
      </c>
      <c r="CL1103" s="63">
        <f>IF(Taula1[[#This Row],[Tipus de contracte                                  (fer servir opcions de la llista desplegable)]]="Substitució per IT",1,0)</f>
        <v>0</v>
      </c>
      <c r="CM1103" s="73"/>
      <c r="CN1103" s="63">
        <f>IF(Taula1[[#This Row],[Relació llocs de treball]]&gt;=1,1,0)</f>
        <v>0</v>
      </c>
      <c r="CO1103" s="73"/>
      <c r="CP1103" s="63">
        <f>IF(Taula1[[#This Row],[Identitat de gènere                                                          (fer servir opcions de la llista desplegable)]]="Home",1,0)</f>
        <v>0</v>
      </c>
      <c r="CQ1103" s="63">
        <f>IF(Taula1[[#This Row],[Identitat de gènere                                                          (fer servir opcions de la llista desplegable)]]="Dona",1,0)</f>
        <v>0</v>
      </c>
      <c r="CR1103" s="63">
        <f>IF(Taula1[[#This Row],[Identitat de gènere                                                          (fer servir opcions de la llista desplegable)]]="No binari",1,0)</f>
        <v>0</v>
      </c>
      <c r="CS1103" s="73"/>
      <c r="CT1103" s="63">
        <f t="shared" si="272"/>
        <v>0</v>
      </c>
      <c r="CU1103" s="64">
        <f t="shared" si="279"/>
        <v>0</v>
      </c>
      <c r="CW1103" s="64">
        <f t="shared" si="280"/>
        <v>0</v>
      </c>
      <c r="CX1103" s="64">
        <f t="shared" si="281"/>
        <v>0</v>
      </c>
      <c r="CY1103" s="64">
        <f t="shared" si="282"/>
        <v>0</v>
      </c>
      <c r="CZ1103" s="64">
        <f t="shared" si="283"/>
        <v>0</v>
      </c>
      <c r="DB1103" s="64">
        <f t="shared" si="284"/>
        <v>0</v>
      </c>
      <c r="DC1103" s="64">
        <f t="shared" si="285"/>
        <v>0</v>
      </c>
      <c r="DD1103" s="64">
        <f t="shared" si="286"/>
        <v>0</v>
      </c>
      <c r="DE1103" s="64">
        <f t="shared" si="287"/>
        <v>0</v>
      </c>
    </row>
    <row r="1104" spans="2:109" x14ac:dyDescent="0.3">
      <c r="B1104" s="167"/>
      <c r="C1104" s="186"/>
      <c r="D1104" s="2"/>
      <c r="E1104" s="67"/>
      <c r="F1104" s="5"/>
      <c r="G1104" s="5"/>
      <c r="H1104" s="187"/>
      <c r="I1104" s="111" t="str">
        <f ca="1">IF(Taula1[[#This Row],[Data naixement (format dd/mm/aaaa)]]="","0",DATEDIF(Taula1[[#This Row],[Data naixement (format dd/mm/aaaa)]],TODAY(),"Y"))</f>
        <v>0</v>
      </c>
      <c r="J1104" s="6"/>
      <c r="K1104" s="6"/>
      <c r="L1104" s="6"/>
      <c r="M1104" s="6"/>
      <c r="N1104" s="56"/>
      <c r="O1104" s="56"/>
      <c r="P1104" s="56"/>
      <c r="Q1104" s="6"/>
      <c r="R1104" s="7"/>
      <c r="S1104" s="143">
        <f>Taula1[[#This Row],[Mesos naturals sencers treballats període justificat (01/01/2023 - 31/03/2023)]]</f>
        <v>0</v>
      </c>
      <c r="T1104" s="194">
        <f>Taula1[[#This Row],[Dies treballats període justificat (01/01/2023 - 31/03/2023)              no comptabilitzats com a mes natural sencer]]</f>
        <v>0</v>
      </c>
      <c r="U1104" s="12"/>
      <c r="V1104" s="7"/>
      <c r="W1104" s="188"/>
      <c r="X1104" s="188"/>
      <c r="Y1104" s="188"/>
      <c r="Z1104" s="188"/>
      <c r="AA1104" s="190"/>
      <c r="AB1104" s="143">
        <f>Taula1[[#This Row],[Grup justificat     (fer servir opcions de la llista desplegable)]]</f>
        <v>0</v>
      </c>
      <c r="AC1104" s="182"/>
      <c r="AD1104" s="39"/>
      <c r="AE1104" s="131">
        <f>ROUND((AF1104/100)*756*Taula1[[#This Row],[Mesos naturals sencers treballats període justificat (01/01/2023 - 31/03/2023)]],2)</f>
        <v>0</v>
      </c>
      <c r="AF1104" s="81">
        <f>Taula1[[#This Row],[% Jornada segons contracte
(no posar el símbol %) ]]-Taula1[[#This Row],[% Reducció salari per baix rendiment        (no posar el símbol %)]]</f>
        <v>0</v>
      </c>
      <c r="AG1104" s="131">
        <f>ROUND((AH1104/100)*24.8547945*Taula1[[#This Row],[Dies treballats període justificat (01/01/2023 - 31/03/2023)              no comptabilitzats com a mes natural sencer]],2)</f>
        <v>0</v>
      </c>
      <c r="AH1104" s="79">
        <f>Taula1[[#This Row],[% Jornada segons contracte
(no posar el símbol %) ]]-Taula1[[#This Row],[% Reducció salari per baix rendiment        (no posar el símbol %)]]</f>
        <v>0</v>
      </c>
      <c r="AI1104" s="131">
        <f t="shared" si="273"/>
        <v>0</v>
      </c>
      <c r="AJ1104" s="39"/>
      <c r="AK1104" s="131">
        <f>ROUND((AL1104/100)*756*Taula1[[#This Row],[Espai reservat Administració  (mesos)]],2)</f>
        <v>0</v>
      </c>
      <c r="AL1104" s="81">
        <f>Taula1[[#This Row],[% Jornada segons contracte
(no posar el símbol %) ]]-Taula1[[#This Row],[% Reducció salari per baix rendiment        (no posar el símbol %)]]</f>
        <v>0</v>
      </c>
      <c r="AM1104" s="131">
        <f>ROUND((AN1104/100)*24.8547945*Taula1[[#This Row],[Espai reservat Administració (dies)]],2)</f>
        <v>0</v>
      </c>
      <c r="AN1104" s="79">
        <f>Taula1[[#This Row],[% Jornada segons contracte
(no posar el símbol %) ]]-Taula1[[#This Row],[% Reducció salari per baix rendiment        (no posar el símbol %)]]</f>
        <v>0</v>
      </c>
      <c r="AO1104" s="131">
        <f t="shared" si="274"/>
        <v>0</v>
      </c>
      <c r="AP1104" s="87"/>
      <c r="AQ1104" s="137">
        <f>ROUND((AR1104/100)*693*Taula1[[#This Row],[Mesos naturals sencers treballats període justificat (01/01/2023 - 31/03/2023)]],2)</f>
        <v>0</v>
      </c>
      <c r="AR1104" s="90">
        <f>Taula1[[#This Row],[% Jornada segons contracte
(no posar el símbol %) ]]-Taula1[[#This Row],[% Reducció salari per baix rendiment        (no posar el símbol %)]]</f>
        <v>0</v>
      </c>
      <c r="AS1104" s="137">
        <f>ROUND((AT1104/100)*22.78356164*Taula1[[#This Row],[Dies treballats període justificat (01/01/2023 - 31/03/2023)              no comptabilitzats com a mes natural sencer]],2)</f>
        <v>0</v>
      </c>
      <c r="AT1104" s="90">
        <f>Taula1[[#This Row],[% Jornada segons contracte
(no posar el símbol %) ]]-Taula1[[#This Row],[% Reducció salari per baix rendiment        (no posar el símbol %)]]</f>
        <v>0</v>
      </c>
      <c r="AU1104" s="137">
        <f t="shared" si="275"/>
        <v>0</v>
      </c>
      <c r="AV1104" s="87"/>
      <c r="AW1104" s="136">
        <f>ROUND((AX1104/100)*693*Taula1[[#This Row],[Espai reservat Administració  (mesos)]],2)</f>
        <v>0</v>
      </c>
      <c r="AX1104" s="90">
        <f>Taula1[[#This Row],[% Jornada segons contracte
(no posar el símbol %) ]]-Taula1[[#This Row],[% Reducció salari per baix rendiment        (no posar el símbol %)]]</f>
        <v>0</v>
      </c>
      <c r="AY1104" s="131">
        <f>ROUND((AZ1104/100)*22.78356164*Taula1[[#This Row],[Espai reservat Administració (dies)]],2)</f>
        <v>0</v>
      </c>
      <c r="AZ1104" s="81">
        <f>Taula1[[#This Row],[% Jornada segons contracte
(no posar el símbol %) ]]-Taula1[[#This Row],[% Reducció salari per baix rendiment        (no posar el símbol %)]]</f>
        <v>0</v>
      </c>
      <c r="BA1104" s="82">
        <f t="shared" si="276"/>
        <v>0</v>
      </c>
      <c r="BB1104" s="41"/>
      <c r="BC1104" s="131">
        <f>IF(Taula1[[#This Row],[Grup justificat     (fer servir opcions de la llista desplegable)]]=1,AI1104,0)</f>
        <v>0</v>
      </c>
      <c r="BD1104" s="131">
        <f>IF(Taula1[[#This Row],[Grup justificat     (fer servir opcions de la llista desplegable)]]=2,AU1104,0)</f>
        <v>0</v>
      </c>
      <c r="BE1104" s="41"/>
      <c r="BF1104" s="131">
        <f>IF(Taula1[[#This Row],[Espai reservat Administració]]=1,AO1104,0)</f>
        <v>0</v>
      </c>
      <c r="BG1104" s="82">
        <f>IF(Taula1[[#This Row],[Espai reservat Administració]]=2,BA1104,0)</f>
        <v>0</v>
      </c>
      <c r="BH1104" s="41"/>
      <c r="BI1104" s="126">
        <f>IF(Taula1[[#This Row],[Grup justificat     (fer servir opcions de la llista desplegable)]]=1,1,0)</f>
        <v>0</v>
      </c>
      <c r="BJ1104" s="126">
        <f>IF(Taula1[[#This Row],[Espai reservat Administració]]=1,1,0)</f>
        <v>0</v>
      </c>
      <c r="BK1104" s="111"/>
      <c r="BL1104" s="126">
        <f>IF(Taula1[[#This Row],[Grup justificat     (fer servir opcions de la llista desplegable)]]=2,1,0)</f>
        <v>0</v>
      </c>
      <c r="BM1104" s="126">
        <f>IF(Taula1[[#This Row],[Espai reservat Administració]]=2,1,0)</f>
        <v>0</v>
      </c>
      <c r="BN1104" s="73"/>
      <c r="BO1104" s="73"/>
      <c r="BP1104" s="73"/>
      <c r="BQ1104" s="73"/>
      <c r="BR1104" s="73"/>
      <c r="BS1104" s="73"/>
      <c r="BT1104" s="73"/>
      <c r="BU1104" s="73"/>
      <c r="BV1104" s="73"/>
      <c r="BW1104" s="73"/>
      <c r="BX1104" s="73"/>
      <c r="BY1104" s="73"/>
      <c r="BZ1104" s="73"/>
      <c r="CA1104" s="73"/>
      <c r="CB1104" s="73"/>
      <c r="CC1104" s="73"/>
      <c r="CD1104" s="73"/>
      <c r="CE1104" s="73"/>
      <c r="CF1104" s="73"/>
      <c r="CG1104" s="63">
        <f t="shared" si="277"/>
        <v>0</v>
      </c>
      <c r="CH1104" s="63">
        <f t="shared" si="278"/>
        <v>0</v>
      </c>
      <c r="CI1104" s="73"/>
      <c r="CJ1104" s="63">
        <f>IF(Taula1[[#This Row],[Tipus de contracte                                  (fer servir opcions de la llista desplegable)]]="Indefinit",1,0)</f>
        <v>0</v>
      </c>
      <c r="CK1104" s="63">
        <f>IF(Taula1[[#This Row],[Tipus de contracte                                  (fer servir opcions de la llista desplegable)]]="Temporal, igual o superior a 6 mesos",1,0)</f>
        <v>0</v>
      </c>
      <c r="CL1104" s="63">
        <f>IF(Taula1[[#This Row],[Tipus de contracte                                  (fer servir opcions de la llista desplegable)]]="Substitució per IT",1,0)</f>
        <v>0</v>
      </c>
      <c r="CM1104" s="73"/>
      <c r="CN1104" s="63">
        <f>IF(Taula1[[#This Row],[Relació llocs de treball]]&gt;=1,1,0)</f>
        <v>0</v>
      </c>
      <c r="CO1104" s="73"/>
      <c r="CP1104" s="63">
        <f>IF(Taula1[[#This Row],[Identitat de gènere                                                          (fer servir opcions de la llista desplegable)]]="Home",1,0)</f>
        <v>0</v>
      </c>
      <c r="CQ1104" s="63">
        <f>IF(Taula1[[#This Row],[Identitat de gènere                                                          (fer servir opcions de la llista desplegable)]]="Dona",1,0)</f>
        <v>0</v>
      </c>
      <c r="CR1104" s="63">
        <f>IF(Taula1[[#This Row],[Identitat de gènere                                                          (fer servir opcions de la llista desplegable)]]="No binari",1,0)</f>
        <v>0</v>
      </c>
      <c r="CS1104" s="73"/>
      <c r="CT1104" s="63">
        <f t="shared" si="272"/>
        <v>0</v>
      </c>
      <c r="CU1104" s="64">
        <f t="shared" si="279"/>
        <v>0</v>
      </c>
      <c r="CW1104" s="64">
        <f t="shared" si="280"/>
        <v>0</v>
      </c>
      <c r="CX1104" s="64">
        <f t="shared" si="281"/>
        <v>0</v>
      </c>
      <c r="CY1104" s="64">
        <f t="shared" si="282"/>
        <v>0</v>
      </c>
      <c r="CZ1104" s="64">
        <f t="shared" si="283"/>
        <v>0</v>
      </c>
      <c r="DB1104" s="64">
        <f t="shared" si="284"/>
        <v>0</v>
      </c>
      <c r="DC1104" s="64">
        <f t="shared" si="285"/>
        <v>0</v>
      </c>
      <c r="DD1104" s="64">
        <f t="shared" si="286"/>
        <v>0</v>
      </c>
      <c r="DE1104" s="64">
        <f t="shared" si="287"/>
        <v>0</v>
      </c>
    </row>
    <row r="1105" spans="2:109" x14ac:dyDescent="0.3">
      <c r="B1105" s="167"/>
      <c r="C1105" s="186"/>
      <c r="D1105" s="2"/>
      <c r="E1105" s="67"/>
      <c r="F1105" s="5"/>
      <c r="G1105" s="5"/>
      <c r="H1105" s="187"/>
      <c r="I1105" s="111" t="str">
        <f ca="1">IF(Taula1[[#This Row],[Data naixement (format dd/mm/aaaa)]]="","0",DATEDIF(Taula1[[#This Row],[Data naixement (format dd/mm/aaaa)]],TODAY(),"Y"))</f>
        <v>0</v>
      </c>
      <c r="J1105" s="6"/>
      <c r="K1105" s="6"/>
      <c r="L1105" s="6"/>
      <c r="M1105" s="6"/>
      <c r="N1105" s="56"/>
      <c r="O1105" s="56"/>
      <c r="P1105" s="56"/>
      <c r="Q1105" s="6"/>
      <c r="R1105" s="7"/>
      <c r="S1105" s="143">
        <f>Taula1[[#This Row],[Mesos naturals sencers treballats període justificat (01/01/2023 - 31/03/2023)]]</f>
        <v>0</v>
      </c>
      <c r="T1105" s="194">
        <f>Taula1[[#This Row],[Dies treballats període justificat (01/01/2023 - 31/03/2023)              no comptabilitzats com a mes natural sencer]]</f>
        <v>0</v>
      </c>
      <c r="U1105" s="12"/>
      <c r="V1105" s="7"/>
      <c r="W1105" s="188"/>
      <c r="X1105" s="188"/>
      <c r="Y1105" s="188"/>
      <c r="Z1105" s="188"/>
      <c r="AA1105" s="190"/>
      <c r="AB1105" s="143">
        <f>Taula1[[#This Row],[Grup justificat     (fer servir opcions de la llista desplegable)]]</f>
        <v>0</v>
      </c>
      <c r="AC1105" s="182"/>
      <c r="AD1105" s="39"/>
      <c r="AE1105" s="131">
        <f>ROUND((AF1105/100)*756*Taula1[[#This Row],[Mesos naturals sencers treballats període justificat (01/01/2023 - 31/03/2023)]],2)</f>
        <v>0</v>
      </c>
      <c r="AF1105" s="81">
        <f>Taula1[[#This Row],[% Jornada segons contracte
(no posar el símbol %) ]]-Taula1[[#This Row],[% Reducció salari per baix rendiment        (no posar el símbol %)]]</f>
        <v>0</v>
      </c>
      <c r="AG1105" s="131">
        <f>ROUND((AH1105/100)*24.8547945*Taula1[[#This Row],[Dies treballats període justificat (01/01/2023 - 31/03/2023)              no comptabilitzats com a mes natural sencer]],2)</f>
        <v>0</v>
      </c>
      <c r="AH1105" s="79">
        <f>Taula1[[#This Row],[% Jornada segons contracte
(no posar el símbol %) ]]-Taula1[[#This Row],[% Reducció salari per baix rendiment        (no posar el símbol %)]]</f>
        <v>0</v>
      </c>
      <c r="AI1105" s="131">
        <f t="shared" si="273"/>
        <v>0</v>
      </c>
      <c r="AJ1105" s="39"/>
      <c r="AK1105" s="131">
        <f>ROUND((AL1105/100)*756*Taula1[[#This Row],[Espai reservat Administració  (mesos)]],2)</f>
        <v>0</v>
      </c>
      <c r="AL1105" s="81">
        <f>Taula1[[#This Row],[% Jornada segons contracte
(no posar el símbol %) ]]-Taula1[[#This Row],[% Reducció salari per baix rendiment        (no posar el símbol %)]]</f>
        <v>0</v>
      </c>
      <c r="AM1105" s="131">
        <f>ROUND((AN1105/100)*24.8547945*Taula1[[#This Row],[Espai reservat Administració (dies)]],2)</f>
        <v>0</v>
      </c>
      <c r="AN1105" s="79">
        <f>Taula1[[#This Row],[% Jornada segons contracte
(no posar el símbol %) ]]-Taula1[[#This Row],[% Reducció salari per baix rendiment        (no posar el símbol %)]]</f>
        <v>0</v>
      </c>
      <c r="AO1105" s="131">
        <f t="shared" si="274"/>
        <v>0</v>
      </c>
      <c r="AP1105" s="87"/>
      <c r="AQ1105" s="137">
        <f>ROUND((AR1105/100)*693*Taula1[[#This Row],[Mesos naturals sencers treballats període justificat (01/01/2023 - 31/03/2023)]],2)</f>
        <v>0</v>
      </c>
      <c r="AR1105" s="90">
        <f>Taula1[[#This Row],[% Jornada segons contracte
(no posar el símbol %) ]]-Taula1[[#This Row],[% Reducció salari per baix rendiment        (no posar el símbol %)]]</f>
        <v>0</v>
      </c>
      <c r="AS1105" s="137">
        <f>ROUND((AT1105/100)*22.78356164*Taula1[[#This Row],[Dies treballats període justificat (01/01/2023 - 31/03/2023)              no comptabilitzats com a mes natural sencer]],2)</f>
        <v>0</v>
      </c>
      <c r="AT1105" s="90">
        <f>Taula1[[#This Row],[% Jornada segons contracte
(no posar el símbol %) ]]-Taula1[[#This Row],[% Reducció salari per baix rendiment        (no posar el símbol %)]]</f>
        <v>0</v>
      </c>
      <c r="AU1105" s="137">
        <f t="shared" si="275"/>
        <v>0</v>
      </c>
      <c r="AV1105" s="87"/>
      <c r="AW1105" s="136">
        <f>ROUND((AX1105/100)*693*Taula1[[#This Row],[Espai reservat Administració  (mesos)]],2)</f>
        <v>0</v>
      </c>
      <c r="AX1105" s="90">
        <f>Taula1[[#This Row],[% Jornada segons contracte
(no posar el símbol %) ]]-Taula1[[#This Row],[% Reducció salari per baix rendiment        (no posar el símbol %)]]</f>
        <v>0</v>
      </c>
      <c r="AY1105" s="131">
        <f>ROUND((AZ1105/100)*22.78356164*Taula1[[#This Row],[Espai reservat Administració (dies)]],2)</f>
        <v>0</v>
      </c>
      <c r="AZ1105" s="81">
        <f>Taula1[[#This Row],[% Jornada segons contracte
(no posar el símbol %) ]]-Taula1[[#This Row],[% Reducció salari per baix rendiment        (no posar el símbol %)]]</f>
        <v>0</v>
      </c>
      <c r="BA1105" s="82">
        <f t="shared" si="276"/>
        <v>0</v>
      </c>
      <c r="BB1105" s="41"/>
      <c r="BC1105" s="131">
        <f>IF(Taula1[[#This Row],[Grup justificat     (fer servir opcions de la llista desplegable)]]=1,AI1105,0)</f>
        <v>0</v>
      </c>
      <c r="BD1105" s="131">
        <f>IF(Taula1[[#This Row],[Grup justificat     (fer servir opcions de la llista desplegable)]]=2,AU1105,0)</f>
        <v>0</v>
      </c>
      <c r="BE1105" s="41"/>
      <c r="BF1105" s="131">
        <f>IF(Taula1[[#This Row],[Espai reservat Administració]]=1,AO1105,0)</f>
        <v>0</v>
      </c>
      <c r="BG1105" s="82">
        <f>IF(Taula1[[#This Row],[Espai reservat Administració]]=2,BA1105,0)</f>
        <v>0</v>
      </c>
      <c r="BH1105" s="41"/>
      <c r="BI1105" s="126">
        <f>IF(Taula1[[#This Row],[Grup justificat     (fer servir opcions de la llista desplegable)]]=1,1,0)</f>
        <v>0</v>
      </c>
      <c r="BJ1105" s="126">
        <f>IF(Taula1[[#This Row],[Espai reservat Administració]]=1,1,0)</f>
        <v>0</v>
      </c>
      <c r="BK1105" s="111"/>
      <c r="BL1105" s="126">
        <f>IF(Taula1[[#This Row],[Grup justificat     (fer servir opcions de la llista desplegable)]]=2,1,0)</f>
        <v>0</v>
      </c>
      <c r="BM1105" s="126">
        <f>IF(Taula1[[#This Row],[Espai reservat Administració]]=2,1,0)</f>
        <v>0</v>
      </c>
      <c r="BN1105" s="73"/>
      <c r="BO1105" s="73"/>
      <c r="BP1105" s="73"/>
      <c r="BQ1105" s="73"/>
      <c r="BR1105" s="73"/>
      <c r="BS1105" s="73"/>
      <c r="BT1105" s="73"/>
      <c r="BU1105" s="73"/>
      <c r="BV1105" s="73"/>
      <c r="BW1105" s="73"/>
      <c r="BX1105" s="73"/>
      <c r="BY1105" s="73"/>
      <c r="BZ1105" s="73"/>
      <c r="CA1105" s="73"/>
      <c r="CB1105" s="73"/>
      <c r="CC1105" s="73"/>
      <c r="CD1105" s="73"/>
      <c r="CE1105" s="73"/>
      <c r="CF1105" s="73"/>
      <c r="CG1105" s="63">
        <f t="shared" si="277"/>
        <v>0</v>
      </c>
      <c r="CH1105" s="63">
        <f t="shared" si="278"/>
        <v>0</v>
      </c>
      <c r="CI1105" s="73"/>
      <c r="CJ1105" s="63">
        <f>IF(Taula1[[#This Row],[Tipus de contracte                                  (fer servir opcions de la llista desplegable)]]="Indefinit",1,0)</f>
        <v>0</v>
      </c>
      <c r="CK1105" s="63">
        <f>IF(Taula1[[#This Row],[Tipus de contracte                                  (fer servir opcions de la llista desplegable)]]="Temporal, igual o superior a 6 mesos",1,0)</f>
        <v>0</v>
      </c>
      <c r="CL1105" s="63">
        <f>IF(Taula1[[#This Row],[Tipus de contracte                                  (fer servir opcions de la llista desplegable)]]="Substitució per IT",1,0)</f>
        <v>0</v>
      </c>
      <c r="CM1105" s="73"/>
      <c r="CN1105" s="63">
        <f>IF(Taula1[[#This Row],[Relació llocs de treball]]&gt;=1,1,0)</f>
        <v>0</v>
      </c>
      <c r="CO1105" s="73"/>
      <c r="CP1105" s="63">
        <f>IF(Taula1[[#This Row],[Identitat de gènere                                                          (fer servir opcions de la llista desplegable)]]="Home",1,0)</f>
        <v>0</v>
      </c>
      <c r="CQ1105" s="63">
        <f>IF(Taula1[[#This Row],[Identitat de gènere                                                          (fer servir opcions de la llista desplegable)]]="Dona",1,0)</f>
        <v>0</v>
      </c>
      <c r="CR1105" s="63">
        <f>IF(Taula1[[#This Row],[Identitat de gènere                                                          (fer servir opcions de la llista desplegable)]]="No binari",1,0)</f>
        <v>0</v>
      </c>
      <c r="CS1105" s="73"/>
      <c r="CT1105" s="63">
        <f t="shared" si="272"/>
        <v>0</v>
      </c>
      <c r="CU1105" s="64">
        <f t="shared" si="279"/>
        <v>0</v>
      </c>
      <c r="CW1105" s="64">
        <f t="shared" si="280"/>
        <v>0</v>
      </c>
      <c r="CX1105" s="64">
        <f t="shared" si="281"/>
        <v>0</v>
      </c>
      <c r="CY1105" s="64">
        <f t="shared" si="282"/>
        <v>0</v>
      </c>
      <c r="CZ1105" s="64">
        <f t="shared" si="283"/>
        <v>0</v>
      </c>
      <c r="DB1105" s="64">
        <f t="shared" si="284"/>
        <v>0</v>
      </c>
      <c r="DC1105" s="64">
        <f t="shared" si="285"/>
        <v>0</v>
      </c>
      <c r="DD1105" s="64">
        <f t="shared" si="286"/>
        <v>0</v>
      </c>
      <c r="DE1105" s="64">
        <f t="shared" si="287"/>
        <v>0</v>
      </c>
    </row>
    <row r="1106" spans="2:109" x14ac:dyDescent="0.3">
      <c r="B1106" s="167"/>
      <c r="C1106" s="186"/>
      <c r="D1106" s="2"/>
      <c r="E1106" s="67"/>
      <c r="F1106" s="5"/>
      <c r="G1106" s="5"/>
      <c r="H1106" s="187"/>
      <c r="I1106" s="111" t="str">
        <f ca="1">IF(Taula1[[#This Row],[Data naixement (format dd/mm/aaaa)]]="","0",DATEDIF(Taula1[[#This Row],[Data naixement (format dd/mm/aaaa)]],TODAY(),"Y"))</f>
        <v>0</v>
      </c>
      <c r="J1106" s="6"/>
      <c r="K1106" s="6"/>
      <c r="L1106" s="6"/>
      <c r="M1106" s="6"/>
      <c r="N1106" s="56"/>
      <c r="O1106" s="56"/>
      <c r="P1106" s="56"/>
      <c r="Q1106" s="6"/>
      <c r="R1106" s="7"/>
      <c r="S1106" s="143">
        <f>Taula1[[#This Row],[Mesos naturals sencers treballats període justificat (01/01/2023 - 31/03/2023)]]</f>
        <v>0</v>
      </c>
      <c r="T1106" s="194">
        <f>Taula1[[#This Row],[Dies treballats període justificat (01/01/2023 - 31/03/2023)              no comptabilitzats com a mes natural sencer]]</f>
        <v>0</v>
      </c>
      <c r="U1106" s="12"/>
      <c r="V1106" s="7"/>
      <c r="W1106" s="188"/>
      <c r="X1106" s="188"/>
      <c r="Y1106" s="188"/>
      <c r="Z1106" s="188"/>
      <c r="AA1106" s="190"/>
      <c r="AB1106" s="143">
        <f>Taula1[[#This Row],[Grup justificat     (fer servir opcions de la llista desplegable)]]</f>
        <v>0</v>
      </c>
      <c r="AC1106" s="182"/>
      <c r="AD1106" s="39"/>
      <c r="AE1106" s="131">
        <f>ROUND((AF1106/100)*756*Taula1[[#This Row],[Mesos naturals sencers treballats període justificat (01/01/2023 - 31/03/2023)]],2)</f>
        <v>0</v>
      </c>
      <c r="AF1106" s="81">
        <f>Taula1[[#This Row],[% Jornada segons contracte
(no posar el símbol %) ]]-Taula1[[#This Row],[% Reducció salari per baix rendiment        (no posar el símbol %)]]</f>
        <v>0</v>
      </c>
      <c r="AG1106" s="131">
        <f>ROUND((AH1106/100)*24.8547945*Taula1[[#This Row],[Dies treballats període justificat (01/01/2023 - 31/03/2023)              no comptabilitzats com a mes natural sencer]],2)</f>
        <v>0</v>
      </c>
      <c r="AH1106" s="79">
        <f>Taula1[[#This Row],[% Jornada segons contracte
(no posar el símbol %) ]]-Taula1[[#This Row],[% Reducció salari per baix rendiment        (no posar el símbol %)]]</f>
        <v>0</v>
      </c>
      <c r="AI1106" s="131">
        <f t="shared" si="273"/>
        <v>0</v>
      </c>
      <c r="AJ1106" s="39"/>
      <c r="AK1106" s="131">
        <f>ROUND((AL1106/100)*756*Taula1[[#This Row],[Espai reservat Administració  (mesos)]],2)</f>
        <v>0</v>
      </c>
      <c r="AL1106" s="81">
        <f>Taula1[[#This Row],[% Jornada segons contracte
(no posar el símbol %) ]]-Taula1[[#This Row],[% Reducció salari per baix rendiment        (no posar el símbol %)]]</f>
        <v>0</v>
      </c>
      <c r="AM1106" s="131">
        <f>ROUND((AN1106/100)*24.8547945*Taula1[[#This Row],[Espai reservat Administració (dies)]],2)</f>
        <v>0</v>
      </c>
      <c r="AN1106" s="79">
        <f>Taula1[[#This Row],[% Jornada segons contracte
(no posar el símbol %) ]]-Taula1[[#This Row],[% Reducció salari per baix rendiment        (no posar el símbol %)]]</f>
        <v>0</v>
      </c>
      <c r="AO1106" s="131">
        <f t="shared" si="274"/>
        <v>0</v>
      </c>
      <c r="AP1106" s="87"/>
      <c r="AQ1106" s="137">
        <f>ROUND((AR1106/100)*693*Taula1[[#This Row],[Mesos naturals sencers treballats període justificat (01/01/2023 - 31/03/2023)]],2)</f>
        <v>0</v>
      </c>
      <c r="AR1106" s="90">
        <f>Taula1[[#This Row],[% Jornada segons contracte
(no posar el símbol %) ]]-Taula1[[#This Row],[% Reducció salari per baix rendiment        (no posar el símbol %)]]</f>
        <v>0</v>
      </c>
      <c r="AS1106" s="137">
        <f>ROUND((AT1106/100)*22.78356164*Taula1[[#This Row],[Dies treballats període justificat (01/01/2023 - 31/03/2023)              no comptabilitzats com a mes natural sencer]],2)</f>
        <v>0</v>
      </c>
      <c r="AT1106" s="90">
        <f>Taula1[[#This Row],[% Jornada segons contracte
(no posar el símbol %) ]]-Taula1[[#This Row],[% Reducció salari per baix rendiment        (no posar el símbol %)]]</f>
        <v>0</v>
      </c>
      <c r="AU1106" s="137">
        <f t="shared" si="275"/>
        <v>0</v>
      </c>
      <c r="AV1106" s="87"/>
      <c r="AW1106" s="136">
        <f>ROUND((AX1106/100)*693*Taula1[[#This Row],[Espai reservat Administració  (mesos)]],2)</f>
        <v>0</v>
      </c>
      <c r="AX1106" s="90">
        <f>Taula1[[#This Row],[% Jornada segons contracte
(no posar el símbol %) ]]-Taula1[[#This Row],[% Reducció salari per baix rendiment        (no posar el símbol %)]]</f>
        <v>0</v>
      </c>
      <c r="AY1106" s="131">
        <f>ROUND((AZ1106/100)*22.78356164*Taula1[[#This Row],[Espai reservat Administració (dies)]],2)</f>
        <v>0</v>
      </c>
      <c r="AZ1106" s="81">
        <f>Taula1[[#This Row],[% Jornada segons contracte
(no posar el símbol %) ]]-Taula1[[#This Row],[% Reducció salari per baix rendiment        (no posar el símbol %)]]</f>
        <v>0</v>
      </c>
      <c r="BA1106" s="82">
        <f t="shared" si="276"/>
        <v>0</v>
      </c>
      <c r="BB1106" s="41"/>
      <c r="BC1106" s="131">
        <f>IF(Taula1[[#This Row],[Grup justificat     (fer servir opcions de la llista desplegable)]]=1,AI1106,0)</f>
        <v>0</v>
      </c>
      <c r="BD1106" s="131">
        <f>IF(Taula1[[#This Row],[Grup justificat     (fer servir opcions de la llista desplegable)]]=2,AU1106,0)</f>
        <v>0</v>
      </c>
      <c r="BE1106" s="41"/>
      <c r="BF1106" s="131">
        <f>IF(Taula1[[#This Row],[Espai reservat Administració]]=1,AO1106,0)</f>
        <v>0</v>
      </c>
      <c r="BG1106" s="82">
        <f>IF(Taula1[[#This Row],[Espai reservat Administració]]=2,BA1106,0)</f>
        <v>0</v>
      </c>
      <c r="BH1106" s="41"/>
      <c r="BI1106" s="126">
        <f>IF(Taula1[[#This Row],[Grup justificat     (fer servir opcions de la llista desplegable)]]=1,1,0)</f>
        <v>0</v>
      </c>
      <c r="BJ1106" s="126">
        <f>IF(Taula1[[#This Row],[Espai reservat Administració]]=1,1,0)</f>
        <v>0</v>
      </c>
      <c r="BK1106" s="111"/>
      <c r="BL1106" s="126">
        <f>IF(Taula1[[#This Row],[Grup justificat     (fer servir opcions de la llista desplegable)]]=2,1,0)</f>
        <v>0</v>
      </c>
      <c r="BM1106" s="126">
        <f>IF(Taula1[[#This Row],[Espai reservat Administració]]=2,1,0)</f>
        <v>0</v>
      </c>
      <c r="BN1106" s="73"/>
      <c r="BO1106" s="73"/>
      <c r="BP1106" s="73"/>
      <c r="BQ1106" s="73"/>
      <c r="BR1106" s="73"/>
      <c r="BS1106" s="73"/>
      <c r="BT1106" s="73"/>
      <c r="BU1106" s="73"/>
      <c r="BV1106" s="73"/>
      <c r="BW1106" s="73"/>
      <c r="BX1106" s="73"/>
      <c r="BY1106" s="73"/>
      <c r="BZ1106" s="73"/>
      <c r="CA1106" s="73"/>
      <c r="CB1106" s="73"/>
      <c r="CC1106" s="73"/>
      <c r="CD1106" s="73"/>
      <c r="CE1106" s="73"/>
      <c r="CF1106" s="73"/>
      <c r="CG1106" s="63">
        <f t="shared" si="277"/>
        <v>0</v>
      </c>
      <c r="CH1106" s="63">
        <f t="shared" si="278"/>
        <v>0</v>
      </c>
      <c r="CI1106" s="73"/>
      <c r="CJ1106" s="63">
        <f>IF(Taula1[[#This Row],[Tipus de contracte                                  (fer servir opcions de la llista desplegable)]]="Indefinit",1,0)</f>
        <v>0</v>
      </c>
      <c r="CK1106" s="63">
        <f>IF(Taula1[[#This Row],[Tipus de contracte                                  (fer servir opcions de la llista desplegable)]]="Temporal, igual o superior a 6 mesos",1,0)</f>
        <v>0</v>
      </c>
      <c r="CL1106" s="63">
        <f>IF(Taula1[[#This Row],[Tipus de contracte                                  (fer servir opcions de la llista desplegable)]]="Substitució per IT",1,0)</f>
        <v>0</v>
      </c>
      <c r="CM1106" s="73"/>
      <c r="CN1106" s="63">
        <f>IF(Taula1[[#This Row],[Relació llocs de treball]]&gt;=1,1,0)</f>
        <v>0</v>
      </c>
      <c r="CO1106" s="73"/>
      <c r="CP1106" s="63">
        <f>IF(Taula1[[#This Row],[Identitat de gènere                                                          (fer servir opcions de la llista desplegable)]]="Home",1,0)</f>
        <v>0</v>
      </c>
      <c r="CQ1106" s="63">
        <f>IF(Taula1[[#This Row],[Identitat de gènere                                                          (fer servir opcions de la llista desplegable)]]="Dona",1,0)</f>
        <v>0</v>
      </c>
      <c r="CR1106" s="63">
        <f>IF(Taula1[[#This Row],[Identitat de gènere                                                          (fer servir opcions de la llista desplegable)]]="No binari",1,0)</f>
        <v>0</v>
      </c>
      <c r="CS1106" s="73"/>
      <c r="CT1106" s="63">
        <f t="shared" si="272"/>
        <v>0</v>
      </c>
      <c r="CU1106" s="64">
        <f t="shared" si="279"/>
        <v>0</v>
      </c>
      <c r="CW1106" s="64">
        <f t="shared" si="280"/>
        <v>0</v>
      </c>
      <c r="CX1106" s="64">
        <f t="shared" si="281"/>
        <v>0</v>
      </c>
      <c r="CY1106" s="64">
        <f t="shared" si="282"/>
        <v>0</v>
      </c>
      <c r="CZ1106" s="64">
        <f t="shared" si="283"/>
        <v>0</v>
      </c>
      <c r="DB1106" s="64">
        <f t="shared" si="284"/>
        <v>0</v>
      </c>
      <c r="DC1106" s="64">
        <f t="shared" si="285"/>
        <v>0</v>
      </c>
      <c r="DD1106" s="64">
        <f t="shared" si="286"/>
        <v>0</v>
      </c>
      <c r="DE1106" s="64">
        <f t="shared" si="287"/>
        <v>0</v>
      </c>
    </row>
    <row r="1107" spans="2:109" x14ac:dyDescent="0.3">
      <c r="B1107" s="167"/>
      <c r="C1107" s="186"/>
      <c r="D1107" s="2"/>
      <c r="E1107" s="67"/>
      <c r="F1107" s="5"/>
      <c r="G1107" s="5"/>
      <c r="H1107" s="187"/>
      <c r="I1107" s="111" t="str">
        <f ca="1">IF(Taula1[[#This Row],[Data naixement (format dd/mm/aaaa)]]="","0",DATEDIF(Taula1[[#This Row],[Data naixement (format dd/mm/aaaa)]],TODAY(),"Y"))</f>
        <v>0</v>
      </c>
      <c r="J1107" s="6"/>
      <c r="K1107" s="6"/>
      <c r="L1107" s="6"/>
      <c r="M1107" s="6"/>
      <c r="N1107" s="56"/>
      <c r="O1107" s="56"/>
      <c r="P1107" s="56"/>
      <c r="Q1107" s="6"/>
      <c r="R1107" s="7"/>
      <c r="S1107" s="143">
        <f>Taula1[[#This Row],[Mesos naturals sencers treballats període justificat (01/01/2023 - 31/03/2023)]]</f>
        <v>0</v>
      </c>
      <c r="T1107" s="194">
        <f>Taula1[[#This Row],[Dies treballats període justificat (01/01/2023 - 31/03/2023)              no comptabilitzats com a mes natural sencer]]</f>
        <v>0</v>
      </c>
      <c r="U1107" s="12"/>
      <c r="V1107" s="7"/>
      <c r="W1107" s="188"/>
      <c r="X1107" s="188"/>
      <c r="Y1107" s="188"/>
      <c r="Z1107" s="188"/>
      <c r="AA1107" s="190"/>
      <c r="AB1107" s="143">
        <f>Taula1[[#This Row],[Grup justificat     (fer servir opcions de la llista desplegable)]]</f>
        <v>0</v>
      </c>
      <c r="AC1107" s="182"/>
      <c r="AD1107" s="39"/>
      <c r="AE1107" s="131">
        <f>ROUND((AF1107/100)*756*Taula1[[#This Row],[Mesos naturals sencers treballats període justificat (01/01/2023 - 31/03/2023)]],2)</f>
        <v>0</v>
      </c>
      <c r="AF1107" s="81">
        <f>Taula1[[#This Row],[% Jornada segons contracte
(no posar el símbol %) ]]-Taula1[[#This Row],[% Reducció salari per baix rendiment        (no posar el símbol %)]]</f>
        <v>0</v>
      </c>
      <c r="AG1107" s="131">
        <f>ROUND((AH1107/100)*24.8547945*Taula1[[#This Row],[Dies treballats període justificat (01/01/2023 - 31/03/2023)              no comptabilitzats com a mes natural sencer]],2)</f>
        <v>0</v>
      </c>
      <c r="AH1107" s="79">
        <f>Taula1[[#This Row],[% Jornada segons contracte
(no posar el símbol %) ]]-Taula1[[#This Row],[% Reducció salari per baix rendiment        (no posar el símbol %)]]</f>
        <v>0</v>
      </c>
      <c r="AI1107" s="131">
        <f t="shared" si="273"/>
        <v>0</v>
      </c>
      <c r="AJ1107" s="39"/>
      <c r="AK1107" s="131">
        <f>ROUND((AL1107/100)*756*Taula1[[#This Row],[Espai reservat Administració  (mesos)]],2)</f>
        <v>0</v>
      </c>
      <c r="AL1107" s="81">
        <f>Taula1[[#This Row],[% Jornada segons contracte
(no posar el símbol %) ]]-Taula1[[#This Row],[% Reducció salari per baix rendiment        (no posar el símbol %)]]</f>
        <v>0</v>
      </c>
      <c r="AM1107" s="131">
        <f>ROUND((AN1107/100)*24.8547945*Taula1[[#This Row],[Espai reservat Administració (dies)]],2)</f>
        <v>0</v>
      </c>
      <c r="AN1107" s="79">
        <f>Taula1[[#This Row],[% Jornada segons contracte
(no posar el símbol %) ]]-Taula1[[#This Row],[% Reducció salari per baix rendiment        (no posar el símbol %)]]</f>
        <v>0</v>
      </c>
      <c r="AO1107" s="131">
        <f t="shared" si="274"/>
        <v>0</v>
      </c>
      <c r="AP1107" s="87"/>
      <c r="AQ1107" s="137">
        <f>ROUND((AR1107/100)*693*Taula1[[#This Row],[Mesos naturals sencers treballats període justificat (01/01/2023 - 31/03/2023)]],2)</f>
        <v>0</v>
      </c>
      <c r="AR1107" s="90">
        <f>Taula1[[#This Row],[% Jornada segons contracte
(no posar el símbol %) ]]-Taula1[[#This Row],[% Reducció salari per baix rendiment        (no posar el símbol %)]]</f>
        <v>0</v>
      </c>
      <c r="AS1107" s="137">
        <f>ROUND((AT1107/100)*22.78356164*Taula1[[#This Row],[Dies treballats període justificat (01/01/2023 - 31/03/2023)              no comptabilitzats com a mes natural sencer]],2)</f>
        <v>0</v>
      </c>
      <c r="AT1107" s="90">
        <f>Taula1[[#This Row],[% Jornada segons contracte
(no posar el símbol %) ]]-Taula1[[#This Row],[% Reducció salari per baix rendiment        (no posar el símbol %)]]</f>
        <v>0</v>
      </c>
      <c r="AU1107" s="137">
        <f t="shared" si="275"/>
        <v>0</v>
      </c>
      <c r="AV1107" s="87"/>
      <c r="AW1107" s="136">
        <f>ROUND((AX1107/100)*693*Taula1[[#This Row],[Espai reservat Administració  (mesos)]],2)</f>
        <v>0</v>
      </c>
      <c r="AX1107" s="90">
        <f>Taula1[[#This Row],[% Jornada segons contracte
(no posar el símbol %) ]]-Taula1[[#This Row],[% Reducció salari per baix rendiment        (no posar el símbol %)]]</f>
        <v>0</v>
      </c>
      <c r="AY1107" s="131">
        <f>ROUND((AZ1107/100)*22.78356164*Taula1[[#This Row],[Espai reservat Administració (dies)]],2)</f>
        <v>0</v>
      </c>
      <c r="AZ1107" s="81">
        <f>Taula1[[#This Row],[% Jornada segons contracte
(no posar el símbol %) ]]-Taula1[[#This Row],[% Reducció salari per baix rendiment        (no posar el símbol %)]]</f>
        <v>0</v>
      </c>
      <c r="BA1107" s="82">
        <f t="shared" si="276"/>
        <v>0</v>
      </c>
      <c r="BB1107" s="41"/>
      <c r="BC1107" s="131">
        <f>IF(Taula1[[#This Row],[Grup justificat     (fer servir opcions de la llista desplegable)]]=1,AI1107,0)</f>
        <v>0</v>
      </c>
      <c r="BD1107" s="131">
        <f>IF(Taula1[[#This Row],[Grup justificat     (fer servir opcions de la llista desplegable)]]=2,AU1107,0)</f>
        <v>0</v>
      </c>
      <c r="BE1107" s="41"/>
      <c r="BF1107" s="131">
        <f>IF(Taula1[[#This Row],[Espai reservat Administració]]=1,AO1107,0)</f>
        <v>0</v>
      </c>
      <c r="BG1107" s="82">
        <f>IF(Taula1[[#This Row],[Espai reservat Administració]]=2,BA1107,0)</f>
        <v>0</v>
      </c>
      <c r="BH1107" s="41"/>
      <c r="BI1107" s="126">
        <f>IF(Taula1[[#This Row],[Grup justificat     (fer servir opcions de la llista desplegable)]]=1,1,0)</f>
        <v>0</v>
      </c>
      <c r="BJ1107" s="126">
        <f>IF(Taula1[[#This Row],[Espai reservat Administració]]=1,1,0)</f>
        <v>0</v>
      </c>
      <c r="BK1107" s="111"/>
      <c r="BL1107" s="126">
        <f>IF(Taula1[[#This Row],[Grup justificat     (fer servir opcions de la llista desplegable)]]=2,1,0)</f>
        <v>0</v>
      </c>
      <c r="BM1107" s="126">
        <f>IF(Taula1[[#This Row],[Espai reservat Administració]]=2,1,0)</f>
        <v>0</v>
      </c>
      <c r="BN1107" s="73"/>
      <c r="BO1107" s="73"/>
      <c r="BP1107" s="73"/>
      <c r="BQ1107" s="73"/>
      <c r="BR1107" s="73"/>
      <c r="BS1107" s="73"/>
      <c r="BT1107" s="73"/>
      <c r="BU1107" s="73"/>
      <c r="BV1107" s="73"/>
      <c r="BW1107" s="73"/>
      <c r="BX1107" s="73"/>
      <c r="BY1107" s="73"/>
      <c r="BZ1107" s="73"/>
      <c r="CA1107" s="73"/>
      <c r="CB1107" s="73"/>
      <c r="CC1107" s="73"/>
      <c r="CD1107" s="73"/>
      <c r="CE1107" s="73"/>
      <c r="CF1107" s="73"/>
      <c r="CG1107" s="63">
        <f t="shared" si="277"/>
        <v>0</v>
      </c>
      <c r="CH1107" s="63">
        <f t="shared" si="278"/>
        <v>0</v>
      </c>
      <c r="CI1107" s="73"/>
      <c r="CJ1107" s="63">
        <f>IF(Taula1[[#This Row],[Tipus de contracte                                  (fer servir opcions de la llista desplegable)]]="Indefinit",1,0)</f>
        <v>0</v>
      </c>
      <c r="CK1107" s="63">
        <f>IF(Taula1[[#This Row],[Tipus de contracte                                  (fer servir opcions de la llista desplegable)]]="Temporal, igual o superior a 6 mesos",1,0)</f>
        <v>0</v>
      </c>
      <c r="CL1107" s="63">
        <f>IF(Taula1[[#This Row],[Tipus de contracte                                  (fer servir opcions de la llista desplegable)]]="Substitució per IT",1,0)</f>
        <v>0</v>
      </c>
      <c r="CM1107" s="73"/>
      <c r="CN1107" s="63">
        <f>IF(Taula1[[#This Row],[Relació llocs de treball]]&gt;=1,1,0)</f>
        <v>0</v>
      </c>
      <c r="CO1107" s="73"/>
      <c r="CP1107" s="63">
        <f>IF(Taula1[[#This Row],[Identitat de gènere                                                          (fer servir opcions de la llista desplegable)]]="Home",1,0)</f>
        <v>0</v>
      </c>
      <c r="CQ1107" s="63">
        <f>IF(Taula1[[#This Row],[Identitat de gènere                                                          (fer servir opcions de la llista desplegable)]]="Dona",1,0)</f>
        <v>0</v>
      </c>
      <c r="CR1107" s="63">
        <f>IF(Taula1[[#This Row],[Identitat de gènere                                                          (fer servir opcions de la llista desplegable)]]="No binari",1,0)</f>
        <v>0</v>
      </c>
      <c r="CS1107" s="73"/>
      <c r="CT1107" s="63">
        <f t="shared" si="272"/>
        <v>0</v>
      </c>
      <c r="CU1107" s="64">
        <f t="shared" si="279"/>
        <v>0</v>
      </c>
      <c r="CW1107" s="64">
        <f t="shared" si="280"/>
        <v>0</v>
      </c>
      <c r="CX1107" s="64">
        <f t="shared" si="281"/>
        <v>0</v>
      </c>
      <c r="CY1107" s="64">
        <f t="shared" si="282"/>
        <v>0</v>
      </c>
      <c r="CZ1107" s="64">
        <f t="shared" si="283"/>
        <v>0</v>
      </c>
      <c r="DB1107" s="64">
        <f t="shared" si="284"/>
        <v>0</v>
      </c>
      <c r="DC1107" s="64">
        <f t="shared" si="285"/>
        <v>0</v>
      </c>
      <c r="DD1107" s="64">
        <f t="shared" si="286"/>
        <v>0</v>
      </c>
      <c r="DE1107" s="64">
        <f t="shared" si="287"/>
        <v>0</v>
      </c>
    </row>
    <row r="1108" spans="2:109" x14ac:dyDescent="0.3">
      <c r="B1108" s="167"/>
      <c r="C1108" s="186"/>
      <c r="D1108" s="2"/>
      <c r="E1108" s="67"/>
      <c r="F1108" s="5"/>
      <c r="G1108" s="5"/>
      <c r="H1108" s="187"/>
      <c r="I1108" s="111" t="str">
        <f ca="1">IF(Taula1[[#This Row],[Data naixement (format dd/mm/aaaa)]]="","0",DATEDIF(Taula1[[#This Row],[Data naixement (format dd/mm/aaaa)]],TODAY(),"Y"))</f>
        <v>0</v>
      </c>
      <c r="J1108" s="6"/>
      <c r="K1108" s="6"/>
      <c r="L1108" s="6"/>
      <c r="M1108" s="6"/>
      <c r="N1108" s="56"/>
      <c r="O1108" s="56"/>
      <c r="P1108" s="56"/>
      <c r="Q1108" s="6"/>
      <c r="R1108" s="7"/>
      <c r="S1108" s="143">
        <f>Taula1[[#This Row],[Mesos naturals sencers treballats període justificat (01/01/2023 - 31/03/2023)]]</f>
        <v>0</v>
      </c>
      <c r="T1108" s="194">
        <f>Taula1[[#This Row],[Dies treballats període justificat (01/01/2023 - 31/03/2023)              no comptabilitzats com a mes natural sencer]]</f>
        <v>0</v>
      </c>
      <c r="U1108" s="12"/>
      <c r="V1108" s="7"/>
      <c r="W1108" s="188"/>
      <c r="X1108" s="188"/>
      <c r="Y1108" s="188"/>
      <c r="Z1108" s="188"/>
      <c r="AA1108" s="190"/>
      <c r="AB1108" s="143">
        <f>Taula1[[#This Row],[Grup justificat     (fer servir opcions de la llista desplegable)]]</f>
        <v>0</v>
      </c>
      <c r="AC1108" s="182"/>
      <c r="AD1108" s="39"/>
      <c r="AE1108" s="131">
        <f>ROUND((AF1108/100)*756*Taula1[[#This Row],[Mesos naturals sencers treballats període justificat (01/01/2023 - 31/03/2023)]],2)</f>
        <v>0</v>
      </c>
      <c r="AF1108" s="81">
        <f>Taula1[[#This Row],[% Jornada segons contracte
(no posar el símbol %) ]]-Taula1[[#This Row],[% Reducció salari per baix rendiment        (no posar el símbol %)]]</f>
        <v>0</v>
      </c>
      <c r="AG1108" s="131">
        <f>ROUND((AH1108/100)*24.8547945*Taula1[[#This Row],[Dies treballats període justificat (01/01/2023 - 31/03/2023)              no comptabilitzats com a mes natural sencer]],2)</f>
        <v>0</v>
      </c>
      <c r="AH1108" s="79">
        <f>Taula1[[#This Row],[% Jornada segons contracte
(no posar el símbol %) ]]-Taula1[[#This Row],[% Reducció salari per baix rendiment        (no posar el símbol %)]]</f>
        <v>0</v>
      </c>
      <c r="AI1108" s="131">
        <f t="shared" si="273"/>
        <v>0</v>
      </c>
      <c r="AJ1108" s="39"/>
      <c r="AK1108" s="131">
        <f>ROUND((AL1108/100)*756*Taula1[[#This Row],[Espai reservat Administració  (mesos)]],2)</f>
        <v>0</v>
      </c>
      <c r="AL1108" s="81">
        <f>Taula1[[#This Row],[% Jornada segons contracte
(no posar el símbol %) ]]-Taula1[[#This Row],[% Reducció salari per baix rendiment        (no posar el símbol %)]]</f>
        <v>0</v>
      </c>
      <c r="AM1108" s="131">
        <f>ROUND((AN1108/100)*24.8547945*Taula1[[#This Row],[Espai reservat Administració (dies)]],2)</f>
        <v>0</v>
      </c>
      <c r="AN1108" s="79">
        <f>Taula1[[#This Row],[% Jornada segons contracte
(no posar el símbol %) ]]-Taula1[[#This Row],[% Reducció salari per baix rendiment        (no posar el símbol %)]]</f>
        <v>0</v>
      </c>
      <c r="AO1108" s="131">
        <f t="shared" si="274"/>
        <v>0</v>
      </c>
      <c r="AP1108" s="87"/>
      <c r="AQ1108" s="137">
        <f>ROUND((AR1108/100)*693*Taula1[[#This Row],[Mesos naturals sencers treballats període justificat (01/01/2023 - 31/03/2023)]],2)</f>
        <v>0</v>
      </c>
      <c r="AR1108" s="90">
        <f>Taula1[[#This Row],[% Jornada segons contracte
(no posar el símbol %) ]]-Taula1[[#This Row],[% Reducció salari per baix rendiment        (no posar el símbol %)]]</f>
        <v>0</v>
      </c>
      <c r="AS1108" s="137">
        <f>ROUND((AT1108/100)*22.78356164*Taula1[[#This Row],[Dies treballats període justificat (01/01/2023 - 31/03/2023)              no comptabilitzats com a mes natural sencer]],2)</f>
        <v>0</v>
      </c>
      <c r="AT1108" s="90">
        <f>Taula1[[#This Row],[% Jornada segons contracte
(no posar el símbol %) ]]-Taula1[[#This Row],[% Reducció salari per baix rendiment        (no posar el símbol %)]]</f>
        <v>0</v>
      </c>
      <c r="AU1108" s="137">
        <f t="shared" si="275"/>
        <v>0</v>
      </c>
      <c r="AV1108" s="87"/>
      <c r="AW1108" s="136">
        <f>ROUND((AX1108/100)*693*Taula1[[#This Row],[Espai reservat Administració  (mesos)]],2)</f>
        <v>0</v>
      </c>
      <c r="AX1108" s="90">
        <f>Taula1[[#This Row],[% Jornada segons contracte
(no posar el símbol %) ]]-Taula1[[#This Row],[% Reducció salari per baix rendiment        (no posar el símbol %)]]</f>
        <v>0</v>
      </c>
      <c r="AY1108" s="131">
        <f>ROUND((AZ1108/100)*22.78356164*Taula1[[#This Row],[Espai reservat Administració (dies)]],2)</f>
        <v>0</v>
      </c>
      <c r="AZ1108" s="81">
        <f>Taula1[[#This Row],[% Jornada segons contracte
(no posar el símbol %) ]]-Taula1[[#This Row],[% Reducció salari per baix rendiment        (no posar el símbol %)]]</f>
        <v>0</v>
      </c>
      <c r="BA1108" s="82">
        <f t="shared" si="276"/>
        <v>0</v>
      </c>
      <c r="BB1108" s="41"/>
      <c r="BC1108" s="131">
        <f>IF(Taula1[[#This Row],[Grup justificat     (fer servir opcions de la llista desplegable)]]=1,AI1108,0)</f>
        <v>0</v>
      </c>
      <c r="BD1108" s="131">
        <f>IF(Taula1[[#This Row],[Grup justificat     (fer servir opcions de la llista desplegable)]]=2,AU1108,0)</f>
        <v>0</v>
      </c>
      <c r="BE1108" s="41"/>
      <c r="BF1108" s="131">
        <f>IF(Taula1[[#This Row],[Espai reservat Administració]]=1,AO1108,0)</f>
        <v>0</v>
      </c>
      <c r="BG1108" s="82">
        <f>IF(Taula1[[#This Row],[Espai reservat Administració]]=2,BA1108,0)</f>
        <v>0</v>
      </c>
      <c r="BH1108" s="41"/>
      <c r="BI1108" s="126">
        <f>IF(Taula1[[#This Row],[Grup justificat     (fer servir opcions de la llista desplegable)]]=1,1,0)</f>
        <v>0</v>
      </c>
      <c r="BJ1108" s="126">
        <f>IF(Taula1[[#This Row],[Espai reservat Administració]]=1,1,0)</f>
        <v>0</v>
      </c>
      <c r="BK1108" s="111"/>
      <c r="BL1108" s="126">
        <f>IF(Taula1[[#This Row],[Grup justificat     (fer servir opcions de la llista desplegable)]]=2,1,0)</f>
        <v>0</v>
      </c>
      <c r="BM1108" s="126">
        <f>IF(Taula1[[#This Row],[Espai reservat Administració]]=2,1,0)</f>
        <v>0</v>
      </c>
      <c r="BN1108" s="73"/>
      <c r="BO1108" s="73"/>
      <c r="BP1108" s="73"/>
      <c r="BQ1108" s="73"/>
      <c r="BR1108" s="73"/>
      <c r="BS1108" s="73"/>
      <c r="BT1108" s="73"/>
      <c r="BU1108" s="73"/>
      <c r="BV1108" s="73"/>
      <c r="BW1108" s="73"/>
      <c r="BX1108" s="73"/>
      <c r="BY1108" s="73"/>
      <c r="BZ1108" s="73"/>
      <c r="CA1108" s="73"/>
      <c r="CB1108" s="73"/>
      <c r="CC1108" s="73"/>
      <c r="CD1108" s="73"/>
      <c r="CE1108" s="73"/>
      <c r="CF1108" s="73"/>
      <c r="CG1108" s="63">
        <f t="shared" si="277"/>
        <v>0</v>
      </c>
      <c r="CH1108" s="63">
        <f t="shared" si="278"/>
        <v>0</v>
      </c>
      <c r="CI1108" s="73"/>
      <c r="CJ1108" s="63">
        <f>IF(Taula1[[#This Row],[Tipus de contracte                                  (fer servir opcions de la llista desplegable)]]="Indefinit",1,0)</f>
        <v>0</v>
      </c>
      <c r="CK1108" s="63">
        <f>IF(Taula1[[#This Row],[Tipus de contracte                                  (fer servir opcions de la llista desplegable)]]="Temporal, igual o superior a 6 mesos",1,0)</f>
        <v>0</v>
      </c>
      <c r="CL1108" s="63">
        <f>IF(Taula1[[#This Row],[Tipus de contracte                                  (fer servir opcions de la llista desplegable)]]="Substitució per IT",1,0)</f>
        <v>0</v>
      </c>
      <c r="CM1108" s="73"/>
      <c r="CN1108" s="63">
        <f>IF(Taula1[[#This Row],[Relació llocs de treball]]&gt;=1,1,0)</f>
        <v>0</v>
      </c>
      <c r="CO1108" s="73"/>
      <c r="CP1108" s="63">
        <f>IF(Taula1[[#This Row],[Identitat de gènere                                                          (fer servir opcions de la llista desplegable)]]="Home",1,0)</f>
        <v>0</v>
      </c>
      <c r="CQ1108" s="63">
        <f>IF(Taula1[[#This Row],[Identitat de gènere                                                          (fer servir opcions de la llista desplegable)]]="Dona",1,0)</f>
        <v>0</v>
      </c>
      <c r="CR1108" s="63">
        <f>IF(Taula1[[#This Row],[Identitat de gènere                                                          (fer servir opcions de la llista desplegable)]]="No binari",1,0)</f>
        <v>0</v>
      </c>
      <c r="CS1108" s="73"/>
      <c r="CT1108" s="63">
        <f t="shared" si="272"/>
        <v>0</v>
      </c>
      <c r="CU1108" s="64">
        <f t="shared" si="279"/>
        <v>0</v>
      </c>
      <c r="CW1108" s="64">
        <f t="shared" si="280"/>
        <v>0</v>
      </c>
      <c r="CX1108" s="64">
        <f t="shared" si="281"/>
        <v>0</v>
      </c>
      <c r="CY1108" s="64">
        <f t="shared" si="282"/>
        <v>0</v>
      </c>
      <c r="CZ1108" s="64">
        <f t="shared" si="283"/>
        <v>0</v>
      </c>
      <c r="DB1108" s="64">
        <f t="shared" si="284"/>
        <v>0</v>
      </c>
      <c r="DC1108" s="64">
        <f t="shared" si="285"/>
        <v>0</v>
      </c>
      <c r="DD1108" s="64">
        <f t="shared" si="286"/>
        <v>0</v>
      </c>
      <c r="DE1108" s="64">
        <f t="shared" si="287"/>
        <v>0</v>
      </c>
    </row>
    <row r="1109" spans="2:109" x14ac:dyDescent="0.3">
      <c r="B1109" s="167"/>
      <c r="C1109" s="186"/>
      <c r="D1109" s="2"/>
      <c r="E1109" s="67"/>
      <c r="F1109" s="5"/>
      <c r="G1109" s="5"/>
      <c r="H1109" s="187"/>
      <c r="I1109" s="111" t="str">
        <f ca="1">IF(Taula1[[#This Row],[Data naixement (format dd/mm/aaaa)]]="","0",DATEDIF(Taula1[[#This Row],[Data naixement (format dd/mm/aaaa)]],TODAY(),"Y"))</f>
        <v>0</v>
      </c>
      <c r="J1109" s="6"/>
      <c r="K1109" s="6"/>
      <c r="L1109" s="6"/>
      <c r="M1109" s="6"/>
      <c r="N1109" s="56"/>
      <c r="O1109" s="56"/>
      <c r="P1109" s="56"/>
      <c r="Q1109" s="6"/>
      <c r="R1109" s="7"/>
      <c r="S1109" s="143">
        <f>Taula1[[#This Row],[Mesos naturals sencers treballats període justificat (01/01/2023 - 31/03/2023)]]</f>
        <v>0</v>
      </c>
      <c r="T1109" s="194">
        <f>Taula1[[#This Row],[Dies treballats període justificat (01/01/2023 - 31/03/2023)              no comptabilitzats com a mes natural sencer]]</f>
        <v>0</v>
      </c>
      <c r="U1109" s="12"/>
      <c r="V1109" s="7"/>
      <c r="W1109" s="188"/>
      <c r="X1109" s="188"/>
      <c r="Y1109" s="188"/>
      <c r="Z1109" s="188"/>
      <c r="AA1109" s="190"/>
      <c r="AB1109" s="143">
        <f>Taula1[[#This Row],[Grup justificat     (fer servir opcions de la llista desplegable)]]</f>
        <v>0</v>
      </c>
      <c r="AC1109" s="182"/>
      <c r="AD1109" s="39"/>
      <c r="AE1109" s="131">
        <f>ROUND((AF1109/100)*756*Taula1[[#This Row],[Mesos naturals sencers treballats període justificat (01/01/2023 - 31/03/2023)]],2)</f>
        <v>0</v>
      </c>
      <c r="AF1109" s="81">
        <f>Taula1[[#This Row],[% Jornada segons contracte
(no posar el símbol %) ]]-Taula1[[#This Row],[% Reducció salari per baix rendiment        (no posar el símbol %)]]</f>
        <v>0</v>
      </c>
      <c r="AG1109" s="131">
        <f>ROUND((AH1109/100)*24.8547945*Taula1[[#This Row],[Dies treballats període justificat (01/01/2023 - 31/03/2023)              no comptabilitzats com a mes natural sencer]],2)</f>
        <v>0</v>
      </c>
      <c r="AH1109" s="79">
        <f>Taula1[[#This Row],[% Jornada segons contracte
(no posar el símbol %) ]]-Taula1[[#This Row],[% Reducció salari per baix rendiment        (no posar el símbol %)]]</f>
        <v>0</v>
      </c>
      <c r="AI1109" s="131">
        <f t="shared" si="273"/>
        <v>0</v>
      </c>
      <c r="AJ1109" s="39"/>
      <c r="AK1109" s="131">
        <f>ROUND((AL1109/100)*756*Taula1[[#This Row],[Espai reservat Administració  (mesos)]],2)</f>
        <v>0</v>
      </c>
      <c r="AL1109" s="81">
        <f>Taula1[[#This Row],[% Jornada segons contracte
(no posar el símbol %) ]]-Taula1[[#This Row],[% Reducció salari per baix rendiment        (no posar el símbol %)]]</f>
        <v>0</v>
      </c>
      <c r="AM1109" s="131">
        <f>ROUND((AN1109/100)*24.8547945*Taula1[[#This Row],[Espai reservat Administració (dies)]],2)</f>
        <v>0</v>
      </c>
      <c r="AN1109" s="79">
        <f>Taula1[[#This Row],[% Jornada segons contracte
(no posar el símbol %) ]]-Taula1[[#This Row],[% Reducció salari per baix rendiment        (no posar el símbol %)]]</f>
        <v>0</v>
      </c>
      <c r="AO1109" s="131">
        <f t="shared" si="274"/>
        <v>0</v>
      </c>
      <c r="AP1109" s="87"/>
      <c r="AQ1109" s="137">
        <f>ROUND((AR1109/100)*693*Taula1[[#This Row],[Mesos naturals sencers treballats període justificat (01/01/2023 - 31/03/2023)]],2)</f>
        <v>0</v>
      </c>
      <c r="AR1109" s="90">
        <f>Taula1[[#This Row],[% Jornada segons contracte
(no posar el símbol %) ]]-Taula1[[#This Row],[% Reducció salari per baix rendiment        (no posar el símbol %)]]</f>
        <v>0</v>
      </c>
      <c r="AS1109" s="137">
        <f>ROUND((AT1109/100)*22.78356164*Taula1[[#This Row],[Dies treballats període justificat (01/01/2023 - 31/03/2023)              no comptabilitzats com a mes natural sencer]],2)</f>
        <v>0</v>
      </c>
      <c r="AT1109" s="90">
        <f>Taula1[[#This Row],[% Jornada segons contracte
(no posar el símbol %) ]]-Taula1[[#This Row],[% Reducció salari per baix rendiment        (no posar el símbol %)]]</f>
        <v>0</v>
      </c>
      <c r="AU1109" s="137">
        <f t="shared" si="275"/>
        <v>0</v>
      </c>
      <c r="AV1109" s="87"/>
      <c r="AW1109" s="136">
        <f>ROUND((AX1109/100)*693*Taula1[[#This Row],[Espai reservat Administració  (mesos)]],2)</f>
        <v>0</v>
      </c>
      <c r="AX1109" s="90">
        <f>Taula1[[#This Row],[% Jornada segons contracte
(no posar el símbol %) ]]-Taula1[[#This Row],[% Reducció salari per baix rendiment        (no posar el símbol %)]]</f>
        <v>0</v>
      </c>
      <c r="AY1109" s="131">
        <f>ROUND((AZ1109/100)*22.78356164*Taula1[[#This Row],[Espai reservat Administració (dies)]],2)</f>
        <v>0</v>
      </c>
      <c r="AZ1109" s="81">
        <f>Taula1[[#This Row],[% Jornada segons contracte
(no posar el símbol %) ]]-Taula1[[#This Row],[% Reducció salari per baix rendiment        (no posar el símbol %)]]</f>
        <v>0</v>
      </c>
      <c r="BA1109" s="82">
        <f t="shared" si="276"/>
        <v>0</v>
      </c>
      <c r="BB1109" s="41"/>
      <c r="BC1109" s="131">
        <f>IF(Taula1[[#This Row],[Grup justificat     (fer servir opcions de la llista desplegable)]]=1,AI1109,0)</f>
        <v>0</v>
      </c>
      <c r="BD1109" s="131">
        <f>IF(Taula1[[#This Row],[Grup justificat     (fer servir opcions de la llista desplegable)]]=2,AU1109,0)</f>
        <v>0</v>
      </c>
      <c r="BE1109" s="41"/>
      <c r="BF1109" s="131">
        <f>IF(Taula1[[#This Row],[Espai reservat Administració]]=1,AO1109,0)</f>
        <v>0</v>
      </c>
      <c r="BG1109" s="82">
        <f>IF(Taula1[[#This Row],[Espai reservat Administració]]=2,BA1109,0)</f>
        <v>0</v>
      </c>
      <c r="BH1109" s="41"/>
      <c r="BI1109" s="126">
        <f>IF(Taula1[[#This Row],[Grup justificat     (fer servir opcions de la llista desplegable)]]=1,1,0)</f>
        <v>0</v>
      </c>
      <c r="BJ1109" s="126">
        <f>IF(Taula1[[#This Row],[Espai reservat Administració]]=1,1,0)</f>
        <v>0</v>
      </c>
      <c r="BK1109" s="111"/>
      <c r="BL1109" s="126">
        <f>IF(Taula1[[#This Row],[Grup justificat     (fer servir opcions de la llista desplegable)]]=2,1,0)</f>
        <v>0</v>
      </c>
      <c r="BM1109" s="126">
        <f>IF(Taula1[[#This Row],[Espai reservat Administració]]=2,1,0)</f>
        <v>0</v>
      </c>
      <c r="BN1109" s="73"/>
      <c r="BO1109" s="73"/>
      <c r="BP1109" s="73"/>
      <c r="BQ1109" s="73"/>
      <c r="BR1109" s="73"/>
      <c r="BS1109" s="73"/>
      <c r="BT1109" s="73"/>
      <c r="BU1109" s="73"/>
      <c r="BV1109" s="73"/>
      <c r="BW1109" s="73"/>
      <c r="BX1109" s="73"/>
      <c r="BY1109" s="73"/>
      <c r="BZ1109" s="73"/>
      <c r="CA1109" s="73"/>
      <c r="CB1109" s="73"/>
      <c r="CC1109" s="73"/>
      <c r="CD1109" s="73"/>
      <c r="CE1109" s="73"/>
      <c r="CF1109" s="73"/>
      <c r="CG1109" s="63">
        <f t="shared" si="277"/>
        <v>0</v>
      </c>
      <c r="CH1109" s="63">
        <f t="shared" si="278"/>
        <v>0</v>
      </c>
      <c r="CI1109" s="73"/>
      <c r="CJ1109" s="63">
        <f>IF(Taula1[[#This Row],[Tipus de contracte                                  (fer servir opcions de la llista desplegable)]]="Indefinit",1,0)</f>
        <v>0</v>
      </c>
      <c r="CK1109" s="63">
        <f>IF(Taula1[[#This Row],[Tipus de contracte                                  (fer servir opcions de la llista desplegable)]]="Temporal, igual o superior a 6 mesos",1,0)</f>
        <v>0</v>
      </c>
      <c r="CL1109" s="63">
        <f>IF(Taula1[[#This Row],[Tipus de contracte                                  (fer servir opcions de la llista desplegable)]]="Substitució per IT",1,0)</f>
        <v>0</v>
      </c>
      <c r="CM1109" s="73"/>
      <c r="CN1109" s="63">
        <f>IF(Taula1[[#This Row],[Relació llocs de treball]]&gt;=1,1,0)</f>
        <v>0</v>
      </c>
      <c r="CO1109" s="73"/>
      <c r="CP1109" s="63">
        <f>IF(Taula1[[#This Row],[Identitat de gènere                                                          (fer servir opcions de la llista desplegable)]]="Home",1,0)</f>
        <v>0</v>
      </c>
      <c r="CQ1109" s="63">
        <f>IF(Taula1[[#This Row],[Identitat de gènere                                                          (fer servir opcions de la llista desplegable)]]="Dona",1,0)</f>
        <v>0</v>
      </c>
      <c r="CR1109" s="63">
        <f>IF(Taula1[[#This Row],[Identitat de gènere                                                          (fer servir opcions de la llista desplegable)]]="No binari",1,0)</f>
        <v>0</v>
      </c>
      <c r="CS1109" s="73"/>
      <c r="CT1109" s="63">
        <f t="shared" si="272"/>
        <v>0</v>
      </c>
      <c r="CU1109" s="64">
        <f t="shared" si="279"/>
        <v>0</v>
      </c>
      <c r="CW1109" s="64">
        <f t="shared" si="280"/>
        <v>0</v>
      </c>
      <c r="CX1109" s="64">
        <f t="shared" si="281"/>
        <v>0</v>
      </c>
      <c r="CY1109" s="64">
        <f t="shared" si="282"/>
        <v>0</v>
      </c>
      <c r="CZ1109" s="64">
        <f t="shared" si="283"/>
        <v>0</v>
      </c>
      <c r="DB1109" s="64">
        <f t="shared" si="284"/>
        <v>0</v>
      </c>
      <c r="DC1109" s="64">
        <f t="shared" si="285"/>
        <v>0</v>
      </c>
      <c r="DD1109" s="64">
        <f t="shared" si="286"/>
        <v>0</v>
      </c>
      <c r="DE1109" s="64">
        <f t="shared" si="287"/>
        <v>0</v>
      </c>
    </row>
    <row r="1110" spans="2:109" x14ac:dyDescent="0.3">
      <c r="B1110" s="167"/>
      <c r="C1110" s="186"/>
      <c r="D1110" s="2"/>
      <c r="E1110" s="67"/>
      <c r="F1110" s="5"/>
      <c r="G1110" s="5"/>
      <c r="H1110" s="187"/>
      <c r="I1110" s="111" t="str">
        <f ca="1">IF(Taula1[[#This Row],[Data naixement (format dd/mm/aaaa)]]="","0",DATEDIF(Taula1[[#This Row],[Data naixement (format dd/mm/aaaa)]],TODAY(),"Y"))</f>
        <v>0</v>
      </c>
      <c r="J1110" s="6"/>
      <c r="K1110" s="6"/>
      <c r="L1110" s="6"/>
      <c r="M1110" s="6"/>
      <c r="N1110" s="56"/>
      <c r="O1110" s="56"/>
      <c r="P1110" s="56"/>
      <c r="Q1110" s="6"/>
      <c r="R1110" s="7"/>
      <c r="S1110" s="143">
        <f>Taula1[[#This Row],[Mesos naturals sencers treballats període justificat (01/01/2023 - 31/03/2023)]]</f>
        <v>0</v>
      </c>
      <c r="T1110" s="194">
        <f>Taula1[[#This Row],[Dies treballats període justificat (01/01/2023 - 31/03/2023)              no comptabilitzats com a mes natural sencer]]</f>
        <v>0</v>
      </c>
      <c r="U1110" s="12"/>
      <c r="V1110" s="7"/>
      <c r="W1110" s="188"/>
      <c r="X1110" s="188"/>
      <c r="Y1110" s="188"/>
      <c r="Z1110" s="188"/>
      <c r="AA1110" s="190"/>
      <c r="AB1110" s="143">
        <f>Taula1[[#This Row],[Grup justificat     (fer servir opcions de la llista desplegable)]]</f>
        <v>0</v>
      </c>
      <c r="AC1110" s="182"/>
      <c r="AD1110" s="39"/>
      <c r="AE1110" s="131">
        <f>ROUND((AF1110/100)*756*Taula1[[#This Row],[Mesos naturals sencers treballats període justificat (01/01/2023 - 31/03/2023)]],2)</f>
        <v>0</v>
      </c>
      <c r="AF1110" s="81">
        <f>Taula1[[#This Row],[% Jornada segons contracte
(no posar el símbol %) ]]-Taula1[[#This Row],[% Reducció salari per baix rendiment        (no posar el símbol %)]]</f>
        <v>0</v>
      </c>
      <c r="AG1110" s="131">
        <f>ROUND((AH1110/100)*24.8547945*Taula1[[#This Row],[Dies treballats període justificat (01/01/2023 - 31/03/2023)              no comptabilitzats com a mes natural sencer]],2)</f>
        <v>0</v>
      </c>
      <c r="AH1110" s="79">
        <f>Taula1[[#This Row],[% Jornada segons contracte
(no posar el símbol %) ]]-Taula1[[#This Row],[% Reducció salari per baix rendiment        (no posar el símbol %)]]</f>
        <v>0</v>
      </c>
      <c r="AI1110" s="131">
        <f t="shared" si="273"/>
        <v>0</v>
      </c>
      <c r="AJ1110" s="39"/>
      <c r="AK1110" s="131">
        <f>ROUND((AL1110/100)*756*Taula1[[#This Row],[Espai reservat Administració  (mesos)]],2)</f>
        <v>0</v>
      </c>
      <c r="AL1110" s="81">
        <f>Taula1[[#This Row],[% Jornada segons contracte
(no posar el símbol %) ]]-Taula1[[#This Row],[% Reducció salari per baix rendiment        (no posar el símbol %)]]</f>
        <v>0</v>
      </c>
      <c r="AM1110" s="131">
        <f>ROUND((AN1110/100)*24.8547945*Taula1[[#This Row],[Espai reservat Administració (dies)]],2)</f>
        <v>0</v>
      </c>
      <c r="AN1110" s="79">
        <f>Taula1[[#This Row],[% Jornada segons contracte
(no posar el símbol %) ]]-Taula1[[#This Row],[% Reducció salari per baix rendiment        (no posar el símbol %)]]</f>
        <v>0</v>
      </c>
      <c r="AO1110" s="131">
        <f t="shared" si="274"/>
        <v>0</v>
      </c>
      <c r="AP1110" s="87"/>
      <c r="AQ1110" s="137">
        <f>ROUND((AR1110/100)*693*Taula1[[#This Row],[Mesos naturals sencers treballats període justificat (01/01/2023 - 31/03/2023)]],2)</f>
        <v>0</v>
      </c>
      <c r="AR1110" s="90">
        <f>Taula1[[#This Row],[% Jornada segons contracte
(no posar el símbol %) ]]-Taula1[[#This Row],[% Reducció salari per baix rendiment        (no posar el símbol %)]]</f>
        <v>0</v>
      </c>
      <c r="AS1110" s="137">
        <f>ROUND((AT1110/100)*22.78356164*Taula1[[#This Row],[Dies treballats període justificat (01/01/2023 - 31/03/2023)              no comptabilitzats com a mes natural sencer]],2)</f>
        <v>0</v>
      </c>
      <c r="AT1110" s="90">
        <f>Taula1[[#This Row],[% Jornada segons contracte
(no posar el símbol %) ]]-Taula1[[#This Row],[% Reducció salari per baix rendiment        (no posar el símbol %)]]</f>
        <v>0</v>
      </c>
      <c r="AU1110" s="137">
        <f t="shared" si="275"/>
        <v>0</v>
      </c>
      <c r="AV1110" s="87"/>
      <c r="AW1110" s="136">
        <f>ROUND((AX1110/100)*693*Taula1[[#This Row],[Espai reservat Administració  (mesos)]],2)</f>
        <v>0</v>
      </c>
      <c r="AX1110" s="90">
        <f>Taula1[[#This Row],[% Jornada segons contracte
(no posar el símbol %) ]]-Taula1[[#This Row],[% Reducció salari per baix rendiment        (no posar el símbol %)]]</f>
        <v>0</v>
      </c>
      <c r="AY1110" s="131">
        <f>ROUND((AZ1110/100)*22.78356164*Taula1[[#This Row],[Espai reservat Administració (dies)]],2)</f>
        <v>0</v>
      </c>
      <c r="AZ1110" s="81">
        <f>Taula1[[#This Row],[% Jornada segons contracte
(no posar el símbol %) ]]-Taula1[[#This Row],[% Reducció salari per baix rendiment        (no posar el símbol %)]]</f>
        <v>0</v>
      </c>
      <c r="BA1110" s="82">
        <f t="shared" si="276"/>
        <v>0</v>
      </c>
      <c r="BB1110" s="41"/>
      <c r="BC1110" s="131">
        <f>IF(Taula1[[#This Row],[Grup justificat     (fer servir opcions de la llista desplegable)]]=1,AI1110,0)</f>
        <v>0</v>
      </c>
      <c r="BD1110" s="131">
        <f>IF(Taula1[[#This Row],[Grup justificat     (fer servir opcions de la llista desplegable)]]=2,AU1110,0)</f>
        <v>0</v>
      </c>
      <c r="BE1110" s="41"/>
      <c r="BF1110" s="131">
        <f>IF(Taula1[[#This Row],[Espai reservat Administració]]=1,AO1110,0)</f>
        <v>0</v>
      </c>
      <c r="BG1110" s="82">
        <f>IF(Taula1[[#This Row],[Espai reservat Administració]]=2,BA1110,0)</f>
        <v>0</v>
      </c>
      <c r="BH1110" s="41"/>
      <c r="BI1110" s="126">
        <f>IF(Taula1[[#This Row],[Grup justificat     (fer servir opcions de la llista desplegable)]]=1,1,0)</f>
        <v>0</v>
      </c>
      <c r="BJ1110" s="126">
        <f>IF(Taula1[[#This Row],[Espai reservat Administració]]=1,1,0)</f>
        <v>0</v>
      </c>
      <c r="BK1110" s="111"/>
      <c r="BL1110" s="126">
        <f>IF(Taula1[[#This Row],[Grup justificat     (fer servir opcions de la llista desplegable)]]=2,1,0)</f>
        <v>0</v>
      </c>
      <c r="BM1110" s="126">
        <f>IF(Taula1[[#This Row],[Espai reservat Administració]]=2,1,0)</f>
        <v>0</v>
      </c>
      <c r="BN1110" s="73"/>
      <c r="BO1110" s="73"/>
      <c r="BP1110" s="73"/>
      <c r="BQ1110" s="73"/>
      <c r="BR1110" s="73"/>
      <c r="BS1110" s="73"/>
      <c r="BT1110" s="73"/>
      <c r="BU1110" s="73"/>
      <c r="BV1110" s="73"/>
      <c r="BW1110" s="73"/>
      <c r="BX1110" s="73"/>
      <c r="BY1110" s="73"/>
      <c r="BZ1110" s="73"/>
      <c r="CA1110" s="73"/>
      <c r="CB1110" s="73"/>
      <c r="CC1110" s="73"/>
      <c r="CD1110" s="73"/>
      <c r="CE1110" s="73"/>
      <c r="CF1110" s="73"/>
      <c r="CG1110" s="63">
        <f t="shared" si="277"/>
        <v>0</v>
      </c>
      <c r="CH1110" s="63">
        <f t="shared" si="278"/>
        <v>0</v>
      </c>
      <c r="CI1110" s="73"/>
      <c r="CJ1110" s="63">
        <f>IF(Taula1[[#This Row],[Tipus de contracte                                  (fer servir opcions de la llista desplegable)]]="Indefinit",1,0)</f>
        <v>0</v>
      </c>
      <c r="CK1110" s="63">
        <f>IF(Taula1[[#This Row],[Tipus de contracte                                  (fer servir opcions de la llista desplegable)]]="Temporal, igual o superior a 6 mesos",1,0)</f>
        <v>0</v>
      </c>
      <c r="CL1110" s="63">
        <f>IF(Taula1[[#This Row],[Tipus de contracte                                  (fer servir opcions de la llista desplegable)]]="Substitució per IT",1,0)</f>
        <v>0</v>
      </c>
      <c r="CM1110" s="73"/>
      <c r="CN1110" s="63">
        <f>IF(Taula1[[#This Row],[Relació llocs de treball]]&gt;=1,1,0)</f>
        <v>0</v>
      </c>
      <c r="CO1110" s="73"/>
      <c r="CP1110" s="63">
        <f>IF(Taula1[[#This Row],[Identitat de gènere                                                          (fer servir opcions de la llista desplegable)]]="Home",1,0)</f>
        <v>0</v>
      </c>
      <c r="CQ1110" s="63">
        <f>IF(Taula1[[#This Row],[Identitat de gènere                                                          (fer servir opcions de la llista desplegable)]]="Dona",1,0)</f>
        <v>0</v>
      </c>
      <c r="CR1110" s="63">
        <f>IF(Taula1[[#This Row],[Identitat de gènere                                                          (fer servir opcions de la llista desplegable)]]="No binari",1,0)</f>
        <v>0</v>
      </c>
      <c r="CS1110" s="73"/>
      <c r="CT1110" s="63">
        <f t="shared" si="272"/>
        <v>0</v>
      </c>
      <c r="CU1110" s="64">
        <f t="shared" si="279"/>
        <v>0</v>
      </c>
      <c r="CW1110" s="64">
        <f t="shared" si="280"/>
        <v>0</v>
      </c>
      <c r="CX1110" s="64">
        <f t="shared" si="281"/>
        <v>0</v>
      </c>
      <c r="CY1110" s="64">
        <f t="shared" si="282"/>
        <v>0</v>
      </c>
      <c r="CZ1110" s="64">
        <f t="shared" si="283"/>
        <v>0</v>
      </c>
      <c r="DB1110" s="64">
        <f t="shared" si="284"/>
        <v>0</v>
      </c>
      <c r="DC1110" s="64">
        <f t="shared" si="285"/>
        <v>0</v>
      </c>
      <c r="DD1110" s="64">
        <f t="shared" si="286"/>
        <v>0</v>
      </c>
      <c r="DE1110" s="64">
        <f t="shared" si="287"/>
        <v>0</v>
      </c>
    </row>
    <row r="1111" spans="2:109" x14ac:dyDescent="0.3">
      <c r="B1111" s="167"/>
      <c r="C1111" s="186"/>
      <c r="D1111" s="2"/>
      <c r="E1111" s="67"/>
      <c r="F1111" s="5"/>
      <c r="G1111" s="5"/>
      <c r="H1111" s="187"/>
      <c r="I1111" s="111" t="str">
        <f ca="1">IF(Taula1[[#This Row],[Data naixement (format dd/mm/aaaa)]]="","0",DATEDIF(Taula1[[#This Row],[Data naixement (format dd/mm/aaaa)]],TODAY(),"Y"))</f>
        <v>0</v>
      </c>
      <c r="J1111" s="6"/>
      <c r="K1111" s="6"/>
      <c r="L1111" s="6"/>
      <c r="M1111" s="6"/>
      <c r="N1111" s="56"/>
      <c r="O1111" s="56"/>
      <c r="P1111" s="56"/>
      <c r="Q1111" s="6"/>
      <c r="R1111" s="7"/>
      <c r="S1111" s="143">
        <f>Taula1[[#This Row],[Mesos naturals sencers treballats període justificat (01/01/2023 - 31/03/2023)]]</f>
        <v>0</v>
      </c>
      <c r="T1111" s="194">
        <f>Taula1[[#This Row],[Dies treballats període justificat (01/01/2023 - 31/03/2023)              no comptabilitzats com a mes natural sencer]]</f>
        <v>0</v>
      </c>
      <c r="U1111" s="12"/>
      <c r="V1111" s="7"/>
      <c r="W1111" s="188"/>
      <c r="X1111" s="188"/>
      <c r="Y1111" s="188"/>
      <c r="Z1111" s="188"/>
      <c r="AA1111" s="190"/>
      <c r="AB1111" s="143">
        <f>Taula1[[#This Row],[Grup justificat     (fer servir opcions de la llista desplegable)]]</f>
        <v>0</v>
      </c>
      <c r="AC1111" s="182"/>
      <c r="AD1111" s="39"/>
      <c r="AE1111" s="131">
        <f>ROUND((AF1111/100)*756*Taula1[[#This Row],[Mesos naturals sencers treballats període justificat (01/01/2023 - 31/03/2023)]],2)</f>
        <v>0</v>
      </c>
      <c r="AF1111" s="81">
        <f>Taula1[[#This Row],[% Jornada segons contracte
(no posar el símbol %) ]]-Taula1[[#This Row],[% Reducció salari per baix rendiment        (no posar el símbol %)]]</f>
        <v>0</v>
      </c>
      <c r="AG1111" s="131">
        <f>ROUND((AH1111/100)*24.8547945*Taula1[[#This Row],[Dies treballats període justificat (01/01/2023 - 31/03/2023)              no comptabilitzats com a mes natural sencer]],2)</f>
        <v>0</v>
      </c>
      <c r="AH1111" s="79">
        <f>Taula1[[#This Row],[% Jornada segons contracte
(no posar el símbol %) ]]-Taula1[[#This Row],[% Reducció salari per baix rendiment        (no posar el símbol %)]]</f>
        <v>0</v>
      </c>
      <c r="AI1111" s="131">
        <f t="shared" si="273"/>
        <v>0</v>
      </c>
      <c r="AJ1111" s="39"/>
      <c r="AK1111" s="131">
        <f>ROUND((AL1111/100)*756*Taula1[[#This Row],[Espai reservat Administració  (mesos)]],2)</f>
        <v>0</v>
      </c>
      <c r="AL1111" s="81">
        <f>Taula1[[#This Row],[% Jornada segons contracte
(no posar el símbol %) ]]-Taula1[[#This Row],[% Reducció salari per baix rendiment        (no posar el símbol %)]]</f>
        <v>0</v>
      </c>
      <c r="AM1111" s="131">
        <f>ROUND((AN1111/100)*24.8547945*Taula1[[#This Row],[Espai reservat Administració (dies)]],2)</f>
        <v>0</v>
      </c>
      <c r="AN1111" s="79">
        <f>Taula1[[#This Row],[% Jornada segons contracte
(no posar el símbol %) ]]-Taula1[[#This Row],[% Reducció salari per baix rendiment        (no posar el símbol %)]]</f>
        <v>0</v>
      </c>
      <c r="AO1111" s="131">
        <f t="shared" si="274"/>
        <v>0</v>
      </c>
      <c r="AP1111" s="87"/>
      <c r="AQ1111" s="137">
        <f>ROUND((AR1111/100)*693*Taula1[[#This Row],[Mesos naturals sencers treballats període justificat (01/01/2023 - 31/03/2023)]],2)</f>
        <v>0</v>
      </c>
      <c r="AR1111" s="90">
        <f>Taula1[[#This Row],[% Jornada segons contracte
(no posar el símbol %) ]]-Taula1[[#This Row],[% Reducció salari per baix rendiment        (no posar el símbol %)]]</f>
        <v>0</v>
      </c>
      <c r="AS1111" s="137">
        <f>ROUND((AT1111/100)*22.78356164*Taula1[[#This Row],[Dies treballats període justificat (01/01/2023 - 31/03/2023)              no comptabilitzats com a mes natural sencer]],2)</f>
        <v>0</v>
      </c>
      <c r="AT1111" s="90">
        <f>Taula1[[#This Row],[% Jornada segons contracte
(no posar el símbol %) ]]-Taula1[[#This Row],[% Reducció salari per baix rendiment        (no posar el símbol %)]]</f>
        <v>0</v>
      </c>
      <c r="AU1111" s="137">
        <f t="shared" si="275"/>
        <v>0</v>
      </c>
      <c r="AV1111" s="87"/>
      <c r="AW1111" s="136">
        <f>ROUND((AX1111/100)*693*Taula1[[#This Row],[Espai reservat Administració  (mesos)]],2)</f>
        <v>0</v>
      </c>
      <c r="AX1111" s="90">
        <f>Taula1[[#This Row],[% Jornada segons contracte
(no posar el símbol %) ]]-Taula1[[#This Row],[% Reducció salari per baix rendiment        (no posar el símbol %)]]</f>
        <v>0</v>
      </c>
      <c r="AY1111" s="131">
        <f>ROUND((AZ1111/100)*22.78356164*Taula1[[#This Row],[Espai reservat Administració (dies)]],2)</f>
        <v>0</v>
      </c>
      <c r="AZ1111" s="81">
        <f>Taula1[[#This Row],[% Jornada segons contracte
(no posar el símbol %) ]]-Taula1[[#This Row],[% Reducció salari per baix rendiment        (no posar el símbol %)]]</f>
        <v>0</v>
      </c>
      <c r="BA1111" s="82">
        <f t="shared" si="276"/>
        <v>0</v>
      </c>
      <c r="BB1111" s="41"/>
      <c r="BC1111" s="131">
        <f>IF(Taula1[[#This Row],[Grup justificat     (fer servir opcions de la llista desplegable)]]=1,AI1111,0)</f>
        <v>0</v>
      </c>
      <c r="BD1111" s="131">
        <f>IF(Taula1[[#This Row],[Grup justificat     (fer servir opcions de la llista desplegable)]]=2,AU1111,0)</f>
        <v>0</v>
      </c>
      <c r="BE1111" s="41"/>
      <c r="BF1111" s="131">
        <f>IF(Taula1[[#This Row],[Espai reservat Administració]]=1,AO1111,0)</f>
        <v>0</v>
      </c>
      <c r="BG1111" s="82">
        <f>IF(Taula1[[#This Row],[Espai reservat Administració]]=2,BA1111,0)</f>
        <v>0</v>
      </c>
      <c r="BH1111" s="41"/>
      <c r="BI1111" s="126">
        <f>IF(Taula1[[#This Row],[Grup justificat     (fer servir opcions de la llista desplegable)]]=1,1,0)</f>
        <v>0</v>
      </c>
      <c r="BJ1111" s="126">
        <f>IF(Taula1[[#This Row],[Espai reservat Administració]]=1,1,0)</f>
        <v>0</v>
      </c>
      <c r="BK1111" s="111"/>
      <c r="BL1111" s="126">
        <f>IF(Taula1[[#This Row],[Grup justificat     (fer servir opcions de la llista desplegable)]]=2,1,0)</f>
        <v>0</v>
      </c>
      <c r="BM1111" s="126">
        <f>IF(Taula1[[#This Row],[Espai reservat Administració]]=2,1,0)</f>
        <v>0</v>
      </c>
      <c r="BN1111" s="73"/>
      <c r="BO1111" s="73"/>
      <c r="BP1111" s="73"/>
      <c r="BQ1111" s="73"/>
      <c r="BR1111" s="73"/>
      <c r="BS1111" s="73"/>
      <c r="BT1111" s="73"/>
      <c r="BU1111" s="73"/>
      <c r="BV1111" s="73"/>
      <c r="BW1111" s="73"/>
      <c r="BX1111" s="73"/>
      <c r="BY1111" s="73"/>
      <c r="BZ1111" s="73"/>
      <c r="CA1111" s="73"/>
      <c r="CB1111" s="73"/>
      <c r="CC1111" s="73"/>
      <c r="CD1111" s="73"/>
      <c r="CE1111" s="73"/>
      <c r="CF1111" s="73"/>
      <c r="CG1111" s="63">
        <f t="shared" si="277"/>
        <v>0</v>
      </c>
      <c r="CH1111" s="63">
        <f t="shared" si="278"/>
        <v>0</v>
      </c>
      <c r="CI1111" s="73"/>
      <c r="CJ1111" s="63">
        <f>IF(Taula1[[#This Row],[Tipus de contracte                                  (fer servir opcions de la llista desplegable)]]="Indefinit",1,0)</f>
        <v>0</v>
      </c>
      <c r="CK1111" s="63">
        <f>IF(Taula1[[#This Row],[Tipus de contracte                                  (fer servir opcions de la llista desplegable)]]="Temporal, igual o superior a 6 mesos",1,0)</f>
        <v>0</v>
      </c>
      <c r="CL1111" s="63">
        <f>IF(Taula1[[#This Row],[Tipus de contracte                                  (fer servir opcions de la llista desplegable)]]="Substitució per IT",1,0)</f>
        <v>0</v>
      </c>
      <c r="CM1111" s="73"/>
      <c r="CN1111" s="63">
        <f>IF(Taula1[[#This Row],[Relació llocs de treball]]&gt;=1,1,0)</f>
        <v>0</v>
      </c>
      <c r="CO1111" s="73"/>
      <c r="CP1111" s="63">
        <f>IF(Taula1[[#This Row],[Identitat de gènere                                                          (fer servir opcions de la llista desplegable)]]="Home",1,0)</f>
        <v>0</v>
      </c>
      <c r="CQ1111" s="63">
        <f>IF(Taula1[[#This Row],[Identitat de gènere                                                          (fer servir opcions de la llista desplegable)]]="Dona",1,0)</f>
        <v>0</v>
      </c>
      <c r="CR1111" s="63">
        <f>IF(Taula1[[#This Row],[Identitat de gènere                                                          (fer servir opcions de la llista desplegable)]]="No binari",1,0)</f>
        <v>0</v>
      </c>
      <c r="CS1111" s="73"/>
      <c r="CT1111" s="63">
        <f t="shared" si="272"/>
        <v>0</v>
      </c>
      <c r="CU1111" s="64">
        <f t="shared" si="279"/>
        <v>0</v>
      </c>
      <c r="CW1111" s="64">
        <f t="shared" si="280"/>
        <v>0</v>
      </c>
      <c r="CX1111" s="64">
        <f t="shared" si="281"/>
        <v>0</v>
      </c>
      <c r="CY1111" s="64">
        <f t="shared" si="282"/>
        <v>0</v>
      </c>
      <c r="CZ1111" s="64">
        <f t="shared" si="283"/>
        <v>0</v>
      </c>
      <c r="DB1111" s="64">
        <f t="shared" si="284"/>
        <v>0</v>
      </c>
      <c r="DC1111" s="64">
        <f t="shared" si="285"/>
        <v>0</v>
      </c>
      <c r="DD1111" s="64">
        <f t="shared" si="286"/>
        <v>0</v>
      </c>
      <c r="DE1111" s="64">
        <f t="shared" si="287"/>
        <v>0</v>
      </c>
    </row>
    <row r="1112" spans="2:109" x14ac:dyDescent="0.3">
      <c r="B1112" s="167"/>
      <c r="C1112" s="186"/>
      <c r="D1112" s="2"/>
      <c r="E1112" s="67"/>
      <c r="F1112" s="5"/>
      <c r="G1112" s="5"/>
      <c r="H1112" s="187"/>
      <c r="I1112" s="111" t="str">
        <f ca="1">IF(Taula1[[#This Row],[Data naixement (format dd/mm/aaaa)]]="","0",DATEDIF(Taula1[[#This Row],[Data naixement (format dd/mm/aaaa)]],TODAY(),"Y"))</f>
        <v>0</v>
      </c>
      <c r="J1112" s="6"/>
      <c r="K1112" s="6"/>
      <c r="L1112" s="6"/>
      <c r="M1112" s="6"/>
      <c r="N1112" s="56"/>
      <c r="O1112" s="56"/>
      <c r="P1112" s="56"/>
      <c r="Q1112" s="6"/>
      <c r="R1112" s="7"/>
      <c r="S1112" s="143">
        <f>Taula1[[#This Row],[Mesos naturals sencers treballats període justificat (01/01/2023 - 31/03/2023)]]</f>
        <v>0</v>
      </c>
      <c r="T1112" s="194">
        <f>Taula1[[#This Row],[Dies treballats període justificat (01/01/2023 - 31/03/2023)              no comptabilitzats com a mes natural sencer]]</f>
        <v>0</v>
      </c>
      <c r="U1112" s="12"/>
      <c r="V1112" s="7"/>
      <c r="W1112" s="188"/>
      <c r="X1112" s="188"/>
      <c r="Y1112" s="188"/>
      <c r="Z1112" s="188"/>
      <c r="AA1112" s="190"/>
      <c r="AB1112" s="143">
        <f>Taula1[[#This Row],[Grup justificat     (fer servir opcions de la llista desplegable)]]</f>
        <v>0</v>
      </c>
      <c r="AC1112" s="182"/>
      <c r="AD1112" s="39"/>
      <c r="AE1112" s="131">
        <f>ROUND((AF1112/100)*756*Taula1[[#This Row],[Mesos naturals sencers treballats període justificat (01/01/2023 - 31/03/2023)]],2)</f>
        <v>0</v>
      </c>
      <c r="AF1112" s="81">
        <f>Taula1[[#This Row],[% Jornada segons contracte
(no posar el símbol %) ]]-Taula1[[#This Row],[% Reducció salari per baix rendiment        (no posar el símbol %)]]</f>
        <v>0</v>
      </c>
      <c r="AG1112" s="131">
        <f>ROUND((AH1112/100)*24.8547945*Taula1[[#This Row],[Dies treballats període justificat (01/01/2023 - 31/03/2023)              no comptabilitzats com a mes natural sencer]],2)</f>
        <v>0</v>
      </c>
      <c r="AH1112" s="79">
        <f>Taula1[[#This Row],[% Jornada segons contracte
(no posar el símbol %) ]]-Taula1[[#This Row],[% Reducció salari per baix rendiment        (no posar el símbol %)]]</f>
        <v>0</v>
      </c>
      <c r="AI1112" s="131">
        <f t="shared" si="273"/>
        <v>0</v>
      </c>
      <c r="AJ1112" s="39"/>
      <c r="AK1112" s="131">
        <f>ROUND((AL1112/100)*756*Taula1[[#This Row],[Espai reservat Administració  (mesos)]],2)</f>
        <v>0</v>
      </c>
      <c r="AL1112" s="81">
        <f>Taula1[[#This Row],[% Jornada segons contracte
(no posar el símbol %) ]]-Taula1[[#This Row],[% Reducció salari per baix rendiment        (no posar el símbol %)]]</f>
        <v>0</v>
      </c>
      <c r="AM1112" s="131">
        <f>ROUND((AN1112/100)*24.8547945*Taula1[[#This Row],[Espai reservat Administració (dies)]],2)</f>
        <v>0</v>
      </c>
      <c r="AN1112" s="79">
        <f>Taula1[[#This Row],[% Jornada segons contracte
(no posar el símbol %) ]]-Taula1[[#This Row],[% Reducció salari per baix rendiment        (no posar el símbol %)]]</f>
        <v>0</v>
      </c>
      <c r="AO1112" s="131">
        <f t="shared" si="274"/>
        <v>0</v>
      </c>
      <c r="AP1112" s="87"/>
      <c r="AQ1112" s="137">
        <f>ROUND((AR1112/100)*693*Taula1[[#This Row],[Mesos naturals sencers treballats període justificat (01/01/2023 - 31/03/2023)]],2)</f>
        <v>0</v>
      </c>
      <c r="AR1112" s="90">
        <f>Taula1[[#This Row],[% Jornada segons contracte
(no posar el símbol %) ]]-Taula1[[#This Row],[% Reducció salari per baix rendiment        (no posar el símbol %)]]</f>
        <v>0</v>
      </c>
      <c r="AS1112" s="137">
        <f>ROUND((AT1112/100)*22.78356164*Taula1[[#This Row],[Dies treballats període justificat (01/01/2023 - 31/03/2023)              no comptabilitzats com a mes natural sencer]],2)</f>
        <v>0</v>
      </c>
      <c r="AT1112" s="90">
        <f>Taula1[[#This Row],[% Jornada segons contracte
(no posar el símbol %) ]]-Taula1[[#This Row],[% Reducció salari per baix rendiment        (no posar el símbol %)]]</f>
        <v>0</v>
      </c>
      <c r="AU1112" s="137">
        <f t="shared" si="275"/>
        <v>0</v>
      </c>
      <c r="AV1112" s="87"/>
      <c r="AW1112" s="136">
        <f>ROUND((AX1112/100)*693*Taula1[[#This Row],[Espai reservat Administració  (mesos)]],2)</f>
        <v>0</v>
      </c>
      <c r="AX1112" s="90">
        <f>Taula1[[#This Row],[% Jornada segons contracte
(no posar el símbol %) ]]-Taula1[[#This Row],[% Reducció salari per baix rendiment        (no posar el símbol %)]]</f>
        <v>0</v>
      </c>
      <c r="AY1112" s="131">
        <f>ROUND((AZ1112/100)*22.78356164*Taula1[[#This Row],[Espai reservat Administració (dies)]],2)</f>
        <v>0</v>
      </c>
      <c r="AZ1112" s="81">
        <f>Taula1[[#This Row],[% Jornada segons contracte
(no posar el símbol %) ]]-Taula1[[#This Row],[% Reducció salari per baix rendiment        (no posar el símbol %)]]</f>
        <v>0</v>
      </c>
      <c r="BA1112" s="82">
        <f t="shared" si="276"/>
        <v>0</v>
      </c>
      <c r="BB1112" s="41"/>
      <c r="BC1112" s="131">
        <f>IF(Taula1[[#This Row],[Grup justificat     (fer servir opcions de la llista desplegable)]]=1,AI1112,0)</f>
        <v>0</v>
      </c>
      <c r="BD1112" s="131">
        <f>IF(Taula1[[#This Row],[Grup justificat     (fer servir opcions de la llista desplegable)]]=2,AU1112,0)</f>
        <v>0</v>
      </c>
      <c r="BE1112" s="41"/>
      <c r="BF1112" s="131">
        <f>IF(Taula1[[#This Row],[Espai reservat Administració]]=1,AO1112,0)</f>
        <v>0</v>
      </c>
      <c r="BG1112" s="82">
        <f>IF(Taula1[[#This Row],[Espai reservat Administració]]=2,BA1112,0)</f>
        <v>0</v>
      </c>
      <c r="BH1112" s="41"/>
      <c r="BI1112" s="126">
        <f>IF(Taula1[[#This Row],[Grup justificat     (fer servir opcions de la llista desplegable)]]=1,1,0)</f>
        <v>0</v>
      </c>
      <c r="BJ1112" s="126">
        <f>IF(Taula1[[#This Row],[Espai reservat Administració]]=1,1,0)</f>
        <v>0</v>
      </c>
      <c r="BK1112" s="111"/>
      <c r="BL1112" s="126">
        <f>IF(Taula1[[#This Row],[Grup justificat     (fer servir opcions de la llista desplegable)]]=2,1,0)</f>
        <v>0</v>
      </c>
      <c r="BM1112" s="126">
        <f>IF(Taula1[[#This Row],[Espai reservat Administració]]=2,1,0)</f>
        <v>0</v>
      </c>
      <c r="BN1112" s="73"/>
      <c r="BO1112" s="73"/>
      <c r="BP1112" s="73"/>
      <c r="BQ1112" s="73"/>
      <c r="BR1112" s="73"/>
      <c r="BS1112" s="73"/>
      <c r="BT1112" s="73"/>
      <c r="BU1112" s="73"/>
      <c r="BV1112" s="73"/>
      <c r="BW1112" s="73"/>
      <c r="BX1112" s="73"/>
      <c r="BY1112" s="73"/>
      <c r="BZ1112" s="73"/>
      <c r="CA1112" s="73"/>
      <c r="CB1112" s="73"/>
      <c r="CC1112" s="73"/>
      <c r="CD1112" s="73"/>
      <c r="CE1112" s="73"/>
      <c r="CF1112" s="73"/>
      <c r="CG1112" s="63">
        <f t="shared" si="277"/>
        <v>0</v>
      </c>
      <c r="CH1112" s="63">
        <f t="shared" si="278"/>
        <v>0</v>
      </c>
      <c r="CI1112" s="73"/>
      <c r="CJ1112" s="63">
        <f>IF(Taula1[[#This Row],[Tipus de contracte                                  (fer servir opcions de la llista desplegable)]]="Indefinit",1,0)</f>
        <v>0</v>
      </c>
      <c r="CK1112" s="63">
        <f>IF(Taula1[[#This Row],[Tipus de contracte                                  (fer servir opcions de la llista desplegable)]]="Temporal, igual o superior a 6 mesos",1,0)</f>
        <v>0</v>
      </c>
      <c r="CL1112" s="63">
        <f>IF(Taula1[[#This Row],[Tipus de contracte                                  (fer servir opcions de la llista desplegable)]]="Substitució per IT",1,0)</f>
        <v>0</v>
      </c>
      <c r="CM1112" s="73"/>
      <c r="CN1112" s="63">
        <f>IF(Taula1[[#This Row],[Relació llocs de treball]]&gt;=1,1,0)</f>
        <v>0</v>
      </c>
      <c r="CO1112" s="73"/>
      <c r="CP1112" s="63">
        <f>IF(Taula1[[#This Row],[Identitat de gènere                                                          (fer servir opcions de la llista desplegable)]]="Home",1,0)</f>
        <v>0</v>
      </c>
      <c r="CQ1112" s="63">
        <f>IF(Taula1[[#This Row],[Identitat de gènere                                                          (fer servir opcions de la llista desplegable)]]="Dona",1,0)</f>
        <v>0</v>
      </c>
      <c r="CR1112" s="63">
        <f>IF(Taula1[[#This Row],[Identitat de gènere                                                          (fer servir opcions de la llista desplegable)]]="No binari",1,0)</f>
        <v>0</v>
      </c>
      <c r="CS1112" s="73"/>
      <c r="CT1112" s="63">
        <f t="shared" si="272"/>
        <v>0</v>
      </c>
      <c r="CU1112" s="64">
        <f t="shared" si="279"/>
        <v>0</v>
      </c>
      <c r="CW1112" s="64">
        <f t="shared" si="280"/>
        <v>0</v>
      </c>
      <c r="CX1112" s="64">
        <f t="shared" si="281"/>
        <v>0</v>
      </c>
      <c r="CY1112" s="64">
        <f t="shared" si="282"/>
        <v>0</v>
      </c>
      <c r="CZ1112" s="64">
        <f t="shared" si="283"/>
        <v>0</v>
      </c>
      <c r="DB1112" s="64">
        <f t="shared" si="284"/>
        <v>0</v>
      </c>
      <c r="DC1112" s="64">
        <f t="shared" si="285"/>
        <v>0</v>
      </c>
      <c r="DD1112" s="64">
        <f t="shared" si="286"/>
        <v>0</v>
      </c>
      <c r="DE1112" s="64">
        <f t="shared" si="287"/>
        <v>0</v>
      </c>
    </row>
    <row r="1113" spans="2:109" x14ac:dyDescent="0.3">
      <c r="B1113" s="167"/>
      <c r="C1113" s="186"/>
      <c r="D1113" s="2"/>
      <c r="E1113" s="67"/>
      <c r="F1113" s="5"/>
      <c r="G1113" s="5"/>
      <c r="H1113" s="187"/>
      <c r="I1113" s="111" t="str">
        <f ca="1">IF(Taula1[[#This Row],[Data naixement (format dd/mm/aaaa)]]="","0",DATEDIF(Taula1[[#This Row],[Data naixement (format dd/mm/aaaa)]],TODAY(),"Y"))</f>
        <v>0</v>
      </c>
      <c r="J1113" s="6"/>
      <c r="K1113" s="6"/>
      <c r="L1113" s="6"/>
      <c r="M1113" s="6"/>
      <c r="N1113" s="56"/>
      <c r="O1113" s="56"/>
      <c r="P1113" s="56"/>
      <c r="Q1113" s="6"/>
      <c r="R1113" s="7"/>
      <c r="S1113" s="143">
        <f>Taula1[[#This Row],[Mesos naturals sencers treballats període justificat (01/01/2023 - 31/03/2023)]]</f>
        <v>0</v>
      </c>
      <c r="T1113" s="194">
        <f>Taula1[[#This Row],[Dies treballats període justificat (01/01/2023 - 31/03/2023)              no comptabilitzats com a mes natural sencer]]</f>
        <v>0</v>
      </c>
      <c r="U1113" s="12"/>
      <c r="V1113" s="7"/>
      <c r="W1113" s="188"/>
      <c r="X1113" s="188"/>
      <c r="Y1113" s="188"/>
      <c r="Z1113" s="188"/>
      <c r="AA1113" s="190"/>
      <c r="AB1113" s="143">
        <f>Taula1[[#This Row],[Grup justificat     (fer servir opcions de la llista desplegable)]]</f>
        <v>0</v>
      </c>
      <c r="AC1113" s="182"/>
      <c r="AD1113" s="39"/>
      <c r="AE1113" s="131">
        <f>ROUND((AF1113/100)*756*Taula1[[#This Row],[Mesos naturals sencers treballats període justificat (01/01/2023 - 31/03/2023)]],2)</f>
        <v>0</v>
      </c>
      <c r="AF1113" s="81">
        <f>Taula1[[#This Row],[% Jornada segons contracte
(no posar el símbol %) ]]-Taula1[[#This Row],[% Reducció salari per baix rendiment        (no posar el símbol %)]]</f>
        <v>0</v>
      </c>
      <c r="AG1113" s="131">
        <f>ROUND((AH1113/100)*24.8547945*Taula1[[#This Row],[Dies treballats període justificat (01/01/2023 - 31/03/2023)              no comptabilitzats com a mes natural sencer]],2)</f>
        <v>0</v>
      </c>
      <c r="AH1113" s="79">
        <f>Taula1[[#This Row],[% Jornada segons contracte
(no posar el símbol %) ]]-Taula1[[#This Row],[% Reducció salari per baix rendiment        (no posar el símbol %)]]</f>
        <v>0</v>
      </c>
      <c r="AI1113" s="131">
        <f t="shared" si="273"/>
        <v>0</v>
      </c>
      <c r="AJ1113" s="39"/>
      <c r="AK1113" s="131">
        <f>ROUND((AL1113/100)*756*Taula1[[#This Row],[Espai reservat Administració  (mesos)]],2)</f>
        <v>0</v>
      </c>
      <c r="AL1113" s="81">
        <f>Taula1[[#This Row],[% Jornada segons contracte
(no posar el símbol %) ]]-Taula1[[#This Row],[% Reducció salari per baix rendiment        (no posar el símbol %)]]</f>
        <v>0</v>
      </c>
      <c r="AM1113" s="131">
        <f>ROUND((AN1113/100)*24.8547945*Taula1[[#This Row],[Espai reservat Administració (dies)]],2)</f>
        <v>0</v>
      </c>
      <c r="AN1113" s="79">
        <f>Taula1[[#This Row],[% Jornada segons contracte
(no posar el símbol %) ]]-Taula1[[#This Row],[% Reducció salari per baix rendiment        (no posar el símbol %)]]</f>
        <v>0</v>
      </c>
      <c r="AO1113" s="131">
        <f t="shared" si="274"/>
        <v>0</v>
      </c>
      <c r="AP1113" s="87"/>
      <c r="AQ1113" s="137">
        <f>ROUND((AR1113/100)*693*Taula1[[#This Row],[Mesos naturals sencers treballats període justificat (01/01/2023 - 31/03/2023)]],2)</f>
        <v>0</v>
      </c>
      <c r="AR1113" s="90">
        <f>Taula1[[#This Row],[% Jornada segons contracte
(no posar el símbol %) ]]-Taula1[[#This Row],[% Reducció salari per baix rendiment        (no posar el símbol %)]]</f>
        <v>0</v>
      </c>
      <c r="AS1113" s="137">
        <f>ROUND((AT1113/100)*22.78356164*Taula1[[#This Row],[Dies treballats període justificat (01/01/2023 - 31/03/2023)              no comptabilitzats com a mes natural sencer]],2)</f>
        <v>0</v>
      </c>
      <c r="AT1113" s="90">
        <f>Taula1[[#This Row],[% Jornada segons contracte
(no posar el símbol %) ]]-Taula1[[#This Row],[% Reducció salari per baix rendiment        (no posar el símbol %)]]</f>
        <v>0</v>
      </c>
      <c r="AU1113" s="137">
        <f t="shared" si="275"/>
        <v>0</v>
      </c>
      <c r="AV1113" s="87"/>
      <c r="AW1113" s="136">
        <f>ROUND((AX1113/100)*693*Taula1[[#This Row],[Espai reservat Administració  (mesos)]],2)</f>
        <v>0</v>
      </c>
      <c r="AX1113" s="90">
        <f>Taula1[[#This Row],[% Jornada segons contracte
(no posar el símbol %) ]]-Taula1[[#This Row],[% Reducció salari per baix rendiment        (no posar el símbol %)]]</f>
        <v>0</v>
      </c>
      <c r="AY1113" s="131">
        <f>ROUND((AZ1113/100)*22.78356164*Taula1[[#This Row],[Espai reservat Administració (dies)]],2)</f>
        <v>0</v>
      </c>
      <c r="AZ1113" s="81">
        <f>Taula1[[#This Row],[% Jornada segons contracte
(no posar el símbol %) ]]-Taula1[[#This Row],[% Reducció salari per baix rendiment        (no posar el símbol %)]]</f>
        <v>0</v>
      </c>
      <c r="BA1113" s="82">
        <f t="shared" si="276"/>
        <v>0</v>
      </c>
      <c r="BB1113" s="41"/>
      <c r="BC1113" s="131">
        <f>IF(Taula1[[#This Row],[Grup justificat     (fer servir opcions de la llista desplegable)]]=1,AI1113,0)</f>
        <v>0</v>
      </c>
      <c r="BD1113" s="131">
        <f>IF(Taula1[[#This Row],[Grup justificat     (fer servir opcions de la llista desplegable)]]=2,AU1113,0)</f>
        <v>0</v>
      </c>
      <c r="BE1113" s="41"/>
      <c r="BF1113" s="131">
        <f>IF(Taula1[[#This Row],[Espai reservat Administració]]=1,AO1113,0)</f>
        <v>0</v>
      </c>
      <c r="BG1113" s="82">
        <f>IF(Taula1[[#This Row],[Espai reservat Administració]]=2,BA1113,0)</f>
        <v>0</v>
      </c>
      <c r="BH1113" s="41"/>
      <c r="BI1113" s="126">
        <f>IF(Taula1[[#This Row],[Grup justificat     (fer servir opcions de la llista desplegable)]]=1,1,0)</f>
        <v>0</v>
      </c>
      <c r="BJ1113" s="126">
        <f>IF(Taula1[[#This Row],[Espai reservat Administració]]=1,1,0)</f>
        <v>0</v>
      </c>
      <c r="BK1113" s="111"/>
      <c r="BL1113" s="126">
        <f>IF(Taula1[[#This Row],[Grup justificat     (fer servir opcions de la llista desplegable)]]=2,1,0)</f>
        <v>0</v>
      </c>
      <c r="BM1113" s="126">
        <f>IF(Taula1[[#This Row],[Espai reservat Administració]]=2,1,0)</f>
        <v>0</v>
      </c>
      <c r="BN1113" s="73"/>
      <c r="BO1113" s="73"/>
      <c r="BP1113" s="73"/>
      <c r="BQ1113" s="73"/>
      <c r="BR1113" s="73"/>
      <c r="BS1113" s="73"/>
      <c r="BT1113" s="73"/>
      <c r="BU1113" s="73"/>
      <c r="BV1113" s="73"/>
      <c r="BW1113" s="73"/>
      <c r="BX1113" s="73"/>
      <c r="BY1113" s="73"/>
      <c r="BZ1113" s="73"/>
      <c r="CA1113" s="73"/>
      <c r="CB1113" s="73"/>
      <c r="CC1113" s="73"/>
      <c r="CD1113" s="73"/>
      <c r="CE1113" s="73"/>
      <c r="CF1113" s="73"/>
      <c r="CG1113" s="63">
        <f t="shared" si="277"/>
        <v>0</v>
      </c>
      <c r="CH1113" s="63">
        <f t="shared" si="278"/>
        <v>0</v>
      </c>
      <c r="CI1113" s="73"/>
      <c r="CJ1113" s="63">
        <f>IF(Taula1[[#This Row],[Tipus de contracte                                  (fer servir opcions de la llista desplegable)]]="Indefinit",1,0)</f>
        <v>0</v>
      </c>
      <c r="CK1113" s="63">
        <f>IF(Taula1[[#This Row],[Tipus de contracte                                  (fer servir opcions de la llista desplegable)]]="Temporal, igual o superior a 6 mesos",1,0)</f>
        <v>0</v>
      </c>
      <c r="CL1113" s="63">
        <f>IF(Taula1[[#This Row],[Tipus de contracte                                  (fer servir opcions de la llista desplegable)]]="Substitució per IT",1,0)</f>
        <v>0</v>
      </c>
      <c r="CM1113" s="73"/>
      <c r="CN1113" s="63">
        <f>IF(Taula1[[#This Row],[Relació llocs de treball]]&gt;=1,1,0)</f>
        <v>0</v>
      </c>
      <c r="CO1113" s="73"/>
      <c r="CP1113" s="63">
        <f>IF(Taula1[[#This Row],[Identitat de gènere                                                          (fer servir opcions de la llista desplegable)]]="Home",1,0)</f>
        <v>0</v>
      </c>
      <c r="CQ1113" s="63">
        <f>IF(Taula1[[#This Row],[Identitat de gènere                                                          (fer servir opcions de la llista desplegable)]]="Dona",1,0)</f>
        <v>0</v>
      </c>
      <c r="CR1113" s="63">
        <f>IF(Taula1[[#This Row],[Identitat de gènere                                                          (fer servir opcions de la llista desplegable)]]="No binari",1,0)</f>
        <v>0</v>
      </c>
      <c r="CS1113" s="73"/>
      <c r="CT1113" s="63">
        <f t="shared" si="272"/>
        <v>0</v>
      </c>
      <c r="CU1113" s="64">
        <f t="shared" si="279"/>
        <v>0</v>
      </c>
      <c r="CW1113" s="64">
        <f t="shared" si="280"/>
        <v>0</v>
      </c>
      <c r="CX1113" s="64">
        <f t="shared" si="281"/>
        <v>0</v>
      </c>
      <c r="CY1113" s="64">
        <f t="shared" si="282"/>
        <v>0</v>
      </c>
      <c r="CZ1113" s="64">
        <f t="shared" si="283"/>
        <v>0</v>
      </c>
      <c r="DB1113" s="64">
        <f t="shared" si="284"/>
        <v>0</v>
      </c>
      <c r="DC1113" s="64">
        <f t="shared" si="285"/>
        <v>0</v>
      </c>
      <c r="DD1113" s="64">
        <f t="shared" si="286"/>
        <v>0</v>
      </c>
      <c r="DE1113" s="64">
        <f t="shared" si="287"/>
        <v>0</v>
      </c>
    </row>
    <row r="1114" spans="2:109" x14ac:dyDescent="0.3">
      <c r="B1114" s="167"/>
      <c r="C1114" s="186"/>
      <c r="D1114" s="2"/>
      <c r="E1114" s="67"/>
      <c r="F1114" s="5"/>
      <c r="G1114" s="5"/>
      <c r="H1114" s="187"/>
      <c r="I1114" s="111" t="str">
        <f ca="1">IF(Taula1[[#This Row],[Data naixement (format dd/mm/aaaa)]]="","0",DATEDIF(Taula1[[#This Row],[Data naixement (format dd/mm/aaaa)]],TODAY(),"Y"))</f>
        <v>0</v>
      </c>
      <c r="J1114" s="6"/>
      <c r="K1114" s="6"/>
      <c r="L1114" s="6"/>
      <c r="M1114" s="6"/>
      <c r="N1114" s="56"/>
      <c r="O1114" s="56"/>
      <c r="P1114" s="56"/>
      <c r="Q1114" s="6"/>
      <c r="R1114" s="7"/>
      <c r="S1114" s="143">
        <f>Taula1[[#This Row],[Mesos naturals sencers treballats període justificat (01/01/2023 - 31/03/2023)]]</f>
        <v>0</v>
      </c>
      <c r="T1114" s="194">
        <f>Taula1[[#This Row],[Dies treballats període justificat (01/01/2023 - 31/03/2023)              no comptabilitzats com a mes natural sencer]]</f>
        <v>0</v>
      </c>
      <c r="U1114" s="12"/>
      <c r="V1114" s="7"/>
      <c r="W1114" s="188"/>
      <c r="X1114" s="188"/>
      <c r="Y1114" s="188"/>
      <c r="Z1114" s="188"/>
      <c r="AA1114" s="190"/>
      <c r="AB1114" s="143">
        <f>Taula1[[#This Row],[Grup justificat     (fer servir opcions de la llista desplegable)]]</f>
        <v>0</v>
      </c>
      <c r="AC1114" s="182"/>
      <c r="AD1114" s="39"/>
      <c r="AE1114" s="131">
        <f>ROUND((AF1114/100)*756*Taula1[[#This Row],[Mesos naturals sencers treballats període justificat (01/01/2023 - 31/03/2023)]],2)</f>
        <v>0</v>
      </c>
      <c r="AF1114" s="81">
        <f>Taula1[[#This Row],[% Jornada segons contracte
(no posar el símbol %) ]]-Taula1[[#This Row],[% Reducció salari per baix rendiment        (no posar el símbol %)]]</f>
        <v>0</v>
      </c>
      <c r="AG1114" s="131">
        <f>ROUND((AH1114/100)*24.8547945*Taula1[[#This Row],[Dies treballats període justificat (01/01/2023 - 31/03/2023)              no comptabilitzats com a mes natural sencer]],2)</f>
        <v>0</v>
      </c>
      <c r="AH1114" s="79">
        <f>Taula1[[#This Row],[% Jornada segons contracte
(no posar el símbol %) ]]-Taula1[[#This Row],[% Reducció salari per baix rendiment        (no posar el símbol %)]]</f>
        <v>0</v>
      </c>
      <c r="AI1114" s="131">
        <f t="shared" si="273"/>
        <v>0</v>
      </c>
      <c r="AJ1114" s="39"/>
      <c r="AK1114" s="131">
        <f>ROUND((AL1114/100)*756*Taula1[[#This Row],[Espai reservat Administració  (mesos)]],2)</f>
        <v>0</v>
      </c>
      <c r="AL1114" s="81">
        <f>Taula1[[#This Row],[% Jornada segons contracte
(no posar el símbol %) ]]-Taula1[[#This Row],[% Reducció salari per baix rendiment        (no posar el símbol %)]]</f>
        <v>0</v>
      </c>
      <c r="AM1114" s="131">
        <f>ROUND((AN1114/100)*24.8547945*Taula1[[#This Row],[Espai reservat Administració (dies)]],2)</f>
        <v>0</v>
      </c>
      <c r="AN1114" s="79">
        <f>Taula1[[#This Row],[% Jornada segons contracte
(no posar el símbol %) ]]-Taula1[[#This Row],[% Reducció salari per baix rendiment        (no posar el símbol %)]]</f>
        <v>0</v>
      </c>
      <c r="AO1114" s="131">
        <f t="shared" si="274"/>
        <v>0</v>
      </c>
      <c r="AP1114" s="87"/>
      <c r="AQ1114" s="137">
        <f>ROUND((AR1114/100)*693*Taula1[[#This Row],[Mesos naturals sencers treballats període justificat (01/01/2023 - 31/03/2023)]],2)</f>
        <v>0</v>
      </c>
      <c r="AR1114" s="90">
        <f>Taula1[[#This Row],[% Jornada segons contracte
(no posar el símbol %) ]]-Taula1[[#This Row],[% Reducció salari per baix rendiment        (no posar el símbol %)]]</f>
        <v>0</v>
      </c>
      <c r="AS1114" s="137">
        <f>ROUND((AT1114/100)*22.78356164*Taula1[[#This Row],[Dies treballats període justificat (01/01/2023 - 31/03/2023)              no comptabilitzats com a mes natural sencer]],2)</f>
        <v>0</v>
      </c>
      <c r="AT1114" s="90">
        <f>Taula1[[#This Row],[% Jornada segons contracte
(no posar el símbol %) ]]-Taula1[[#This Row],[% Reducció salari per baix rendiment        (no posar el símbol %)]]</f>
        <v>0</v>
      </c>
      <c r="AU1114" s="137">
        <f t="shared" si="275"/>
        <v>0</v>
      </c>
      <c r="AV1114" s="87"/>
      <c r="AW1114" s="136">
        <f>ROUND((AX1114/100)*693*Taula1[[#This Row],[Espai reservat Administració  (mesos)]],2)</f>
        <v>0</v>
      </c>
      <c r="AX1114" s="90">
        <f>Taula1[[#This Row],[% Jornada segons contracte
(no posar el símbol %) ]]-Taula1[[#This Row],[% Reducció salari per baix rendiment        (no posar el símbol %)]]</f>
        <v>0</v>
      </c>
      <c r="AY1114" s="131">
        <f>ROUND((AZ1114/100)*22.78356164*Taula1[[#This Row],[Espai reservat Administració (dies)]],2)</f>
        <v>0</v>
      </c>
      <c r="AZ1114" s="81">
        <f>Taula1[[#This Row],[% Jornada segons contracte
(no posar el símbol %) ]]-Taula1[[#This Row],[% Reducció salari per baix rendiment        (no posar el símbol %)]]</f>
        <v>0</v>
      </c>
      <c r="BA1114" s="82">
        <f t="shared" si="276"/>
        <v>0</v>
      </c>
      <c r="BB1114" s="41"/>
      <c r="BC1114" s="131">
        <f>IF(Taula1[[#This Row],[Grup justificat     (fer servir opcions de la llista desplegable)]]=1,AI1114,0)</f>
        <v>0</v>
      </c>
      <c r="BD1114" s="131">
        <f>IF(Taula1[[#This Row],[Grup justificat     (fer servir opcions de la llista desplegable)]]=2,AU1114,0)</f>
        <v>0</v>
      </c>
      <c r="BE1114" s="41"/>
      <c r="BF1114" s="131">
        <f>IF(Taula1[[#This Row],[Espai reservat Administració]]=1,AO1114,0)</f>
        <v>0</v>
      </c>
      <c r="BG1114" s="82">
        <f>IF(Taula1[[#This Row],[Espai reservat Administració]]=2,BA1114,0)</f>
        <v>0</v>
      </c>
      <c r="BH1114" s="41"/>
      <c r="BI1114" s="126">
        <f>IF(Taula1[[#This Row],[Grup justificat     (fer servir opcions de la llista desplegable)]]=1,1,0)</f>
        <v>0</v>
      </c>
      <c r="BJ1114" s="126">
        <f>IF(Taula1[[#This Row],[Espai reservat Administració]]=1,1,0)</f>
        <v>0</v>
      </c>
      <c r="BK1114" s="111"/>
      <c r="BL1114" s="126">
        <f>IF(Taula1[[#This Row],[Grup justificat     (fer servir opcions de la llista desplegable)]]=2,1,0)</f>
        <v>0</v>
      </c>
      <c r="BM1114" s="126">
        <f>IF(Taula1[[#This Row],[Espai reservat Administració]]=2,1,0)</f>
        <v>0</v>
      </c>
      <c r="BN1114" s="73"/>
      <c r="BO1114" s="73"/>
      <c r="BP1114" s="73"/>
      <c r="BQ1114" s="73"/>
      <c r="BR1114" s="73"/>
      <c r="BS1114" s="73"/>
      <c r="BT1114" s="73"/>
      <c r="BU1114" s="73"/>
      <c r="BV1114" s="73"/>
      <c r="BW1114" s="73"/>
      <c r="BX1114" s="73"/>
      <c r="BY1114" s="73"/>
      <c r="BZ1114" s="73"/>
      <c r="CA1114" s="73"/>
      <c r="CB1114" s="73"/>
      <c r="CC1114" s="73"/>
      <c r="CD1114" s="73"/>
      <c r="CE1114" s="73"/>
      <c r="CF1114" s="73"/>
      <c r="CG1114" s="63">
        <f t="shared" si="277"/>
        <v>0</v>
      </c>
      <c r="CH1114" s="63">
        <f t="shared" si="278"/>
        <v>0</v>
      </c>
      <c r="CI1114" s="73"/>
      <c r="CJ1114" s="63">
        <f>IF(Taula1[[#This Row],[Tipus de contracte                                  (fer servir opcions de la llista desplegable)]]="Indefinit",1,0)</f>
        <v>0</v>
      </c>
      <c r="CK1114" s="63">
        <f>IF(Taula1[[#This Row],[Tipus de contracte                                  (fer servir opcions de la llista desplegable)]]="Temporal, igual o superior a 6 mesos",1,0)</f>
        <v>0</v>
      </c>
      <c r="CL1114" s="63">
        <f>IF(Taula1[[#This Row],[Tipus de contracte                                  (fer servir opcions de la llista desplegable)]]="Substitució per IT",1,0)</f>
        <v>0</v>
      </c>
      <c r="CM1114" s="73"/>
      <c r="CN1114" s="63">
        <f>IF(Taula1[[#This Row],[Relació llocs de treball]]&gt;=1,1,0)</f>
        <v>0</v>
      </c>
      <c r="CO1114" s="73"/>
      <c r="CP1114" s="63">
        <f>IF(Taula1[[#This Row],[Identitat de gènere                                                          (fer servir opcions de la llista desplegable)]]="Home",1,0)</f>
        <v>0</v>
      </c>
      <c r="CQ1114" s="63">
        <f>IF(Taula1[[#This Row],[Identitat de gènere                                                          (fer servir opcions de la llista desplegable)]]="Dona",1,0)</f>
        <v>0</v>
      </c>
      <c r="CR1114" s="63">
        <f>IF(Taula1[[#This Row],[Identitat de gènere                                                          (fer servir opcions de la llista desplegable)]]="No binari",1,0)</f>
        <v>0</v>
      </c>
      <c r="CS1114" s="73"/>
      <c r="CT1114" s="63">
        <f t="shared" si="272"/>
        <v>0</v>
      </c>
      <c r="CU1114" s="64">
        <f t="shared" si="279"/>
        <v>0</v>
      </c>
      <c r="CW1114" s="64">
        <f t="shared" si="280"/>
        <v>0</v>
      </c>
      <c r="CX1114" s="64">
        <f t="shared" si="281"/>
        <v>0</v>
      </c>
      <c r="CY1114" s="64">
        <f t="shared" si="282"/>
        <v>0</v>
      </c>
      <c r="CZ1114" s="64">
        <f t="shared" si="283"/>
        <v>0</v>
      </c>
      <c r="DB1114" s="64">
        <f t="shared" si="284"/>
        <v>0</v>
      </c>
      <c r="DC1114" s="64">
        <f t="shared" si="285"/>
        <v>0</v>
      </c>
      <c r="DD1114" s="64">
        <f t="shared" si="286"/>
        <v>0</v>
      </c>
      <c r="DE1114" s="64">
        <f t="shared" si="287"/>
        <v>0</v>
      </c>
    </row>
    <row r="1115" spans="2:109" x14ac:dyDescent="0.3">
      <c r="B1115" s="167"/>
      <c r="C1115" s="186"/>
      <c r="D1115" s="2"/>
      <c r="E1115" s="67"/>
      <c r="F1115" s="5"/>
      <c r="G1115" s="5"/>
      <c r="H1115" s="187"/>
      <c r="I1115" s="111" t="str">
        <f ca="1">IF(Taula1[[#This Row],[Data naixement (format dd/mm/aaaa)]]="","0",DATEDIF(Taula1[[#This Row],[Data naixement (format dd/mm/aaaa)]],TODAY(),"Y"))</f>
        <v>0</v>
      </c>
      <c r="J1115" s="6"/>
      <c r="K1115" s="6"/>
      <c r="L1115" s="6"/>
      <c r="M1115" s="6"/>
      <c r="N1115" s="56"/>
      <c r="O1115" s="56"/>
      <c r="P1115" s="56"/>
      <c r="Q1115" s="6"/>
      <c r="R1115" s="7"/>
      <c r="S1115" s="143">
        <f>Taula1[[#This Row],[Mesos naturals sencers treballats període justificat (01/01/2023 - 31/03/2023)]]</f>
        <v>0</v>
      </c>
      <c r="T1115" s="194">
        <f>Taula1[[#This Row],[Dies treballats període justificat (01/01/2023 - 31/03/2023)              no comptabilitzats com a mes natural sencer]]</f>
        <v>0</v>
      </c>
      <c r="U1115" s="12"/>
      <c r="V1115" s="7"/>
      <c r="W1115" s="188"/>
      <c r="X1115" s="188"/>
      <c r="Y1115" s="188"/>
      <c r="Z1115" s="188"/>
      <c r="AA1115" s="190"/>
      <c r="AB1115" s="143">
        <f>Taula1[[#This Row],[Grup justificat     (fer servir opcions de la llista desplegable)]]</f>
        <v>0</v>
      </c>
      <c r="AC1115" s="182"/>
      <c r="AD1115" s="39"/>
      <c r="AE1115" s="131">
        <f>ROUND((AF1115/100)*756*Taula1[[#This Row],[Mesos naturals sencers treballats període justificat (01/01/2023 - 31/03/2023)]],2)</f>
        <v>0</v>
      </c>
      <c r="AF1115" s="81">
        <f>Taula1[[#This Row],[% Jornada segons contracte
(no posar el símbol %) ]]-Taula1[[#This Row],[% Reducció salari per baix rendiment        (no posar el símbol %)]]</f>
        <v>0</v>
      </c>
      <c r="AG1115" s="131">
        <f>ROUND((AH1115/100)*24.8547945*Taula1[[#This Row],[Dies treballats període justificat (01/01/2023 - 31/03/2023)              no comptabilitzats com a mes natural sencer]],2)</f>
        <v>0</v>
      </c>
      <c r="AH1115" s="79">
        <f>Taula1[[#This Row],[% Jornada segons contracte
(no posar el símbol %) ]]-Taula1[[#This Row],[% Reducció salari per baix rendiment        (no posar el símbol %)]]</f>
        <v>0</v>
      </c>
      <c r="AI1115" s="131">
        <f t="shared" si="273"/>
        <v>0</v>
      </c>
      <c r="AJ1115" s="39"/>
      <c r="AK1115" s="131">
        <f>ROUND((AL1115/100)*756*Taula1[[#This Row],[Espai reservat Administració  (mesos)]],2)</f>
        <v>0</v>
      </c>
      <c r="AL1115" s="81">
        <f>Taula1[[#This Row],[% Jornada segons contracte
(no posar el símbol %) ]]-Taula1[[#This Row],[% Reducció salari per baix rendiment        (no posar el símbol %)]]</f>
        <v>0</v>
      </c>
      <c r="AM1115" s="131">
        <f>ROUND((AN1115/100)*24.8547945*Taula1[[#This Row],[Espai reservat Administració (dies)]],2)</f>
        <v>0</v>
      </c>
      <c r="AN1115" s="79">
        <f>Taula1[[#This Row],[% Jornada segons contracte
(no posar el símbol %) ]]-Taula1[[#This Row],[% Reducció salari per baix rendiment        (no posar el símbol %)]]</f>
        <v>0</v>
      </c>
      <c r="AO1115" s="131">
        <f t="shared" si="274"/>
        <v>0</v>
      </c>
      <c r="AP1115" s="87"/>
      <c r="AQ1115" s="137">
        <f>ROUND((AR1115/100)*693*Taula1[[#This Row],[Mesos naturals sencers treballats període justificat (01/01/2023 - 31/03/2023)]],2)</f>
        <v>0</v>
      </c>
      <c r="AR1115" s="90">
        <f>Taula1[[#This Row],[% Jornada segons contracte
(no posar el símbol %) ]]-Taula1[[#This Row],[% Reducció salari per baix rendiment        (no posar el símbol %)]]</f>
        <v>0</v>
      </c>
      <c r="AS1115" s="137">
        <f>ROUND((AT1115/100)*22.78356164*Taula1[[#This Row],[Dies treballats període justificat (01/01/2023 - 31/03/2023)              no comptabilitzats com a mes natural sencer]],2)</f>
        <v>0</v>
      </c>
      <c r="AT1115" s="90">
        <f>Taula1[[#This Row],[% Jornada segons contracte
(no posar el símbol %) ]]-Taula1[[#This Row],[% Reducció salari per baix rendiment        (no posar el símbol %)]]</f>
        <v>0</v>
      </c>
      <c r="AU1115" s="137">
        <f t="shared" si="275"/>
        <v>0</v>
      </c>
      <c r="AV1115" s="87"/>
      <c r="AW1115" s="136">
        <f>ROUND((AX1115/100)*693*Taula1[[#This Row],[Espai reservat Administració  (mesos)]],2)</f>
        <v>0</v>
      </c>
      <c r="AX1115" s="90">
        <f>Taula1[[#This Row],[% Jornada segons contracte
(no posar el símbol %) ]]-Taula1[[#This Row],[% Reducció salari per baix rendiment        (no posar el símbol %)]]</f>
        <v>0</v>
      </c>
      <c r="AY1115" s="131">
        <f>ROUND((AZ1115/100)*22.78356164*Taula1[[#This Row],[Espai reservat Administració (dies)]],2)</f>
        <v>0</v>
      </c>
      <c r="AZ1115" s="81">
        <f>Taula1[[#This Row],[% Jornada segons contracte
(no posar el símbol %) ]]-Taula1[[#This Row],[% Reducció salari per baix rendiment        (no posar el símbol %)]]</f>
        <v>0</v>
      </c>
      <c r="BA1115" s="82">
        <f t="shared" si="276"/>
        <v>0</v>
      </c>
      <c r="BB1115" s="41"/>
      <c r="BC1115" s="131">
        <f>IF(Taula1[[#This Row],[Grup justificat     (fer servir opcions de la llista desplegable)]]=1,AI1115,0)</f>
        <v>0</v>
      </c>
      <c r="BD1115" s="131">
        <f>IF(Taula1[[#This Row],[Grup justificat     (fer servir opcions de la llista desplegable)]]=2,AU1115,0)</f>
        <v>0</v>
      </c>
      <c r="BE1115" s="41"/>
      <c r="BF1115" s="131">
        <f>IF(Taula1[[#This Row],[Espai reservat Administració]]=1,AO1115,0)</f>
        <v>0</v>
      </c>
      <c r="BG1115" s="82">
        <f>IF(Taula1[[#This Row],[Espai reservat Administració]]=2,BA1115,0)</f>
        <v>0</v>
      </c>
      <c r="BH1115" s="41"/>
      <c r="BI1115" s="126">
        <f>IF(Taula1[[#This Row],[Grup justificat     (fer servir opcions de la llista desplegable)]]=1,1,0)</f>
        <v>0</v>
      </c>
      <c r="BJ1115" s="126">
        <f>IF(Taula1[[#This Row],[Espai reservat Administració]]=1,1,0)</f>
        <v>0</v>
      </c>
      <c r="BK1115" s="111"/>
      <c r="BL1115" s="126">
        <f>IF(Taula1[[#This Row],[Grup justificat     (fer servir opcions de la llista desplegable)]]=2,1,0)</f>
        <v>0</v>
      </c>
      <c r="BM1115" s="126">
        <f>IF(Taula1[[#This Row],[Espai reservat Administració]]=2,1,0)</f>
        <v>0</v>
      </c>
      <c r="BN1115" s="73"/>
      <c r="BO1115" s="73"/>
      <c r="BP1115" s="73"/>
      <c r="BQ1115" s="73"/>
      <c r="BR1115" s="73"/>
      <c r="BS1115" s="73"/>
      <c r="BT1115" s="73"/>
      <c r="BU1115" s="73"/>
      <c r="BV1115" s="73"/>
      <c r="BW1115" s="73"/>
      <c r="BX1115" s="73"/>
      <c r="BY1115" s="73"/>
      <c r="BZ1115" s="73"/>
      <c r="CA1115" s="73"/>
      <c r="CB1115" s="73"/>
      <c r="CC1115" s="73"/>
      <c r="CD1115" s="73"/>
      <c r="CE1115" s="73"/>
      <c r="CF1115" s="73"/>
      <c r="CG1115" s="63">
        <f t="shared" si="277"/>
        <v>0</v>
      </c>
      <c r="CH1115" s="63">
        <f t="shared" si="278"/>
        <v>0</v>
      </c>
      <c r="CI1115" s="73"/>
      <c r="CJ1115" s="63">
        <f>IF(Taula1[[#This Row],[Tipus de contracte                                  (fer servir opcions de la llista desplegable)]]="Indefinit",1,0)</f>
        <v>0</v>
      </c>
      <c r="CK1115" s="63">
        <f>IF(Taula1[[#This Row],[Tipus de contracte                                  (fer servir opcions de la llista desplegable)]]="Temporal, igual o superior a 6 mesos",1,0)</f>
        <v>0</v>
      </c>
      <c r="CL1115" s="63">
        <f>IF(Taula1[[#This Row],[Tipus de contracte                                  (fer servir opcions de la llista desplegable)]]="Substitució per IT",1,0)</f>
        <v>0</v>
      </c>
      <c r="CM1115" s="73"/>
      <c r="CN1115" s="63">
        <f>IF(Taula1[[#This Row],[Relació llocs de treball]]&gt;=1,1,0)</f>
        <v>0</v>
      </c>
      <c r="CO1115" s="73"/>
      <c r="CP1115" s="63">
        <f>IF(Taula1[[#This Row],[Identitat de gènere                                                          (fer servir opcions de la llista desplegable)]]="Home",1,0)</f>
        <v>0</v>
      </c>
      <c r="CQ1115" s="63">
        <f>IF(Taula1[[#This Row],[Identitat de gènere                                                          (fer servir opcions de la llista desplegable)]]="Dona",1,0)</f>
        <v>0</v>
      </c>
      <c r="CR1115" s="63">
        <f>IF(Taula1[[#This Row],[Identitat de gènere                                                          (fer servir opcions de la llista desplegable)]]="No binari",1,0)</f>
        <v>0</v>
      </c>
      <c r="CS1115" s="73"/>
      <c r="CT1115" s="63">
        <f t="shared" si="272"/>
        <v>0</v>
      </c>
      <c r="CU1115" s="64">
        <f t="shared" si="279"/>
        <v>0</v>
      </c>
      <c r="CW1115" s="64">
        <f t="shared" si="280"/>
        <v>0</v>
      </c>
      <c r="CX1115" s="64">
        <f t="shared" si="281"/>
        <v>0</v>
      </c>
      <c r="CY1115" s="64">
        <f t="shared" si="282"/>
        <v>0</v>
      </c>
      <c r="CZ1115" s="64">
        <f t="shared" si="283"/>
        <v>0</v>
      </c>
      <c r="DB1115" s="64">
        <f t="shared" si="284"/>
        <v>0</v>
      </c>
      <c r="DC1115" s="64">
        <f t="shared" si="285"/>
        <v>0</v>
      </c>
      <c r="DD1115" s="64">
        <f t="shared" si="286"/>
        <v>0</v>
      </c>
      <c r="DE1115" s="64">
        <f t="shared" si="287"/>
        <v>0</v>
      </c>
    </row>
    <row r="1116" spans="2:109" x14ac:dyDescent="0.3">
      <c r="B1116" s="167"/>
      <c r="C1116" s="186"/>
      <c r="D1116" s="2"/>
      <c r="E1116" s="67"/>
      <c r="F1116" s="5"/>
      <c r="G1116" s="5"/>
      <c r="H1116" s="187"/>
      <c r="I1116" s="111" t="str">
        <f ca="1">IF(Taula1[[#This Row],[Data naixement (format dd/mm/aaaa)]]="","0",DATEDIF(Taula1[[#This Row],[Data naixement (format dd/mm/aaaa)]],TODAY(),"Y"))</f>
        <v>0</v>
      </c>
      <c r="J1116" s="6"/>
      <c r="K1116" s="6"/>
      <c r="L1116" s="6"/>
      <c r="M1116" s="6"/>
      <c r="N1116" s="56"/>
      <c r="O1116" s="56"/>
      <c r="P1116" s="56"/>
      <c r="Q1116" s="6"/>
      <c r="R1116" s="7"/>
      <c r="S1116" s="143">
        <f>Taula1[[#This Row],[Mesos naturals sencers treballats període justificat (01/01/2023 - 31/03/2023)]]</f>
        <v>0</v>
      </c>
      <c r="T1116" s="194">
        <f>Taula1[[#This Row],[Dies treballats període justificat (01/01/2023 - 31/03/2023)              no comptabilitzats com a mes natural sencer]]</f>
        <v>0</v>
      </c>
      <c r="U1116" s="12"/>
      <c r="V1116" s="7"/>
      <c r="W1116" s="188"/>
      <c r="X1116" s="188"/>
      <c r="Y1116" s="188"/>
      <c r="Z1116" s="188"/>
      <c r="AA1116" s="190"/>
      <c r="AB1116" s="143">
        <f>Taula1[[#This Row],[Grup justificat     (fer servir opcions de la llista desplegable)]]</f>
        <v>0</v>
      </c>
      <c r="AC1116" s="182"/>
      <c r="AD1116" s="39"/>
      <c r="AE1116" s="131">
        <f>ROUND((AF1116/100)*756*Taula1[[#This Row],[Mesos naturals sencers treballats període justificat (01/01/2023 - 31/03/2023)]],2)</f>
        <v>0</v>
      </c>
      <c r="AF1116" s="81">
        <f>Taula1[[#This Row],[% Jornada segons contracte
(no posar el símbol %) ]]-Taula1[[#This Row],[% Reducció salari per baix rendiment        (no posar el símbol %)]]</f>
        <v>0</v>
      </c>
      <c r="AG1116" s="131">
        <f>ROUND((AH1116/100)*24.8547945*Taula1[[#This Row],[Dies treballats període justificat (01/01/2023 - 31/03/2023)              no comptabilitzats com a mes natural sencer]],2)</f>
        <v>0</v>
      </c>
      <c r="AH1116" s="79">
        <f>Taula1[[#This Row],[% Jornada segons contracte
(no posar el símbol %) ]]-Taula1[[#This Row],[% Reducció salari per baix rendiment        (no posar el símbol %)]]</f>
        <v>0</v>
      </c>
      <c r="AI1116" s="131">
        <f t="shared" si="273"/>
        <v>0</v>
      </c>
      <c r="AJ1116" s="39"/>
      <c r="AK1116" s="131">
        <f>ROUND((AL1116/100)*756*Taula1[[#This Row],[Espai reservat Administració  (mesos)]],2)</f>
        <v>0</v>
      </c>
      <c r="AL1116" s="81">
        <f>Taula1[[#This Row],[% Jornada segons contracte
(no posar el símbol %) ]]-Taula1[[#This Row],[% Reducció salari per baix rendiment        (no posar el símbol %)]]</f>
        <v>0</v>
      </c>
      <c r="AM1116" s="131">
        <f>ROUND((AN1116/100)*24.8547945*Taula1[[#This Row],[Espai reservat Administració (dies)]],2)</f>
        <v>0</v>
      </c>
      <c r="AN1116" s="79">
        <f>Taula1[[#This Row],[% Jornada segons contracte
(no posar el símbol %) ]]-Taula1[[#This Row],[% Reducció salari per baix rendiment        (no posar el símbol %)]]</f>
        <v>0</v>
      </c>
      <c r="AO1116" s="131">
        <f t="shared" si="274"/>
        <v>0</v>
      </c>
      <c r="AP1116" s="87"/>
      <c r="AQ1116" s="137">
        <f>ROUND((AR1116/100)*693*Taula1[[#This Row],[Mesos naturals sencers treballats període justificat (01/01/2023 - 31/03/2023)]],2)</f>
        <v>0</v>
      </c>
      <c r="AR1116" s="90">
        <f>Taula1[[#This Row],[% Jornada segons contracte
(no posar el símbol %) ]]-Taula1[[#This Row],[% Reducció salari per baix rendiment        (no posar el símbol %)]]</f>
        <v>0</v>
      </c>
      <c r="AS1116" s="137">
        <f>ROUND((AT1116/100)*22.78356164*Taula1[[#This Row],[Dies treballats període justificat (01/01/2023 - 31/03/2023)              no comptabilitzats com a mes natural sencer]],2)</f>
        <v>0</v>
      </c>
      <c r="AT1116" s="90">
        <f>Taula1[[#This Row],[% Jornada segons contracte
(no posar el símbol %) ]]-Taula1[[#This Row],[% Reducció salari per baix rendiment        (no posar el símbol %)]]</f>
        <v>0</v>
      </c>
      <c r="AU1116" s="137">
        <f t="shared" si="275"/>
        <v>0</v>
      </c>
      <c r="AV1116" s="87"/>
      <c r="AW1116" s="136">
        <f>ROUND((AX1116/100)*693*Taula1[[#This Row],[Espai reservat Administració  (mesos)]],2)</f>
        <v>0</v>
      </c>
      <c r="AX1116" s="90">
        <f>Taula1[[#This Row],[% Jornada segons contracte
(no posar el símbol %) ]]-Taula1[[#This Row],[% Reducció salari per baix rendiment        (no posar el símbol %)]]</f>
        <v>0</v>
      </c>
      <c r="AY1116" s="131">
        <f>ROUND((AZ1116/100)*22.78356164*Taula1[[#This Row],[Espai reservat Administració (dies)]],2)</f>
        <v>0</v>
      </c>
      <c r="AZ1116" s="81">
        <f>Taula1[[#This Row],[% Jornada segons contracte
(no posar el símbol %) ]]-Taula1[[#This Row],[% Reducció salari per baix rendiment        (no posar el símbol %)]]</f>
        <v>0</v>
      </c>
      <c r="BA1116" s="82">
        <f t="shared" si="276"/>
        <v>0</v>
      </c>
      <c r="BB1116" s="41"/>
      <c r="BC1116" s="131">
        <f>IF(Taula1[[#This Row],[Grup justificat     (fer servir opcions de la llista desplegable)]]=1,AI1116,0)</f>
        <v>0</v>
      </c>
      <c r="BD1116" s="131">
        <f>IF(Taula1[[#This Row],[Grup justificat     (fer servir opcions de la llista desplegable)]]=2,AU1116,0)</f>
        <v>0</v>
      </c>
      <c r="BE1116" s="41"/>
      <c r="BF1116" s="131">
        <f>IF(Taula1[[#This Row],[Espai reservat Administració]]=1,AO1116,0)</f>
        <v>0</v>
      </c>
      <c r="BG1116" s="82">
        <f>IF(Taula1[[#This Row],[Espai reservat Administració]]=2,BA1116,0)</f>
        <v>0</v>
      </c>
      <c r="BH1116" s="41"/>
      <c r="BI1116" s="126">
        <f>IF(Taula1[[#This Row],[Grup justificat     (fer servir opcions de la llista desplegable)]]=1,1,0)</f>
        <v>0</v>
      </c>
      <c r="BJ1116" s="126">
        <f>IF(Taula1[[#This Row],[Espai reservat Administració]]=1,1,0)</f>
        <v>0</v>
      </c>
      <c r="BK1116" s="111"/>
      <c r="BL1116" s="126">
        <f>IF(Taula1[[#This Row],[Grup justificat     (fer servir opcions de la llista desplegable)]]=2,1,0)</f>
        <v>0</v>
      </c>
      <c r="BM1116" s="126">
        <f>IF(Taula1[[#This Row],[Espai reservat Administració]]=2,1,0)</f>
        <v>0</v>
      </c>
      <c r="BN1116" s="73"/>
      <c r="BO1116" s="73"/>
      <c r="BP1116" s="73"/>
      <c r="BQ1116" s="73"/>
      <c r="BR1116" s="73"/>
      <c r="BS1116" s="73"/>
      <c r="BT1116" s="73"/>
      <c r="BU1116" s="73"/>
      <c r="BV1116" s="73"/>
      <c r="BW1116" s="73"/>
      <c r="BX1116" s="73"/>
      <c r="BY1116" s="73"/>
      <c r="BZ1116" s="73"/>
      <c r="CA1116" s="73"/>
      <c r="CB1116" s="73"/>
      <c r="CC1116" s="73"/>
      <c r="CD1116" s="73"/>
      <c r="CE1116" s="73"/>
      <c r="CF1116" s="73"/>
      <c r="CG1116" s="63">
        <f t="shared" si="277"/>
        <v>0</v>
      </c>
      <c r="CH1116" s="63">
        <f t="shared" si="278"/>
        <v>0</v>
      </c>
      <c r="CI1116" s="73"/>
      <c r="CJ1116" s="63">
        <f>IF(Taula1[[#This Row],[Tipus de contracte                                  (fer servir opcions de la llista desplegable)]]="Indefinit",1,0)</f>
        <v>0</v>
      </c>
      <c r="CK1116" s="63">
        <f>IF(Taula1[[#This Row],[Tipus de contracte                                  (fer servir opcions de la llista desplegable)]]="Temporal, igual o superior a 6 mesos",1,0)</f>
        <v>0</v>
      </c>
      <c r="CL1116" s="63">
        <f>IF(Taula1[[#This Row],[Tipus de contracte                                  (fer servir opcions de la llista desplegable)]]="Substitució per IT",1,0)</f>
        <v>0</v>
      </c>
      <c r="CM1116" s="73"/>
      <c r="CN1116" s="63">
        <f>IF(Taula1[[#This Row],[Relació llocs de treball]]&gt;=1,1,0)</f>
        <v>0</v>
      </c>
      <c r="CO1116" s="73"/>
      <c r="CP1116" s="63">
        <f>IF(Taula1[[#This Row],[Identitat de gènere                                                          (fer servir opcions de la llista desplegable)]]="Home",1,0)</f>
        <v>0</v>
      </c>
      <c r="CQ1116" s="63">
        <f>IF(Taula1[[#This Row],[Identitat de gènere                                                          (fer servir opcions de la llista desplegable)]]="Dona",1,0)</f>
        <v>0</v>
      </c>
      <c r="CR1116" s="63">
        <f>IF(Taula1[[#This Row],[Identitat de gènere                                                          (fer servir opcions de la llista desplegable)]]="No binari",1,0)</f>
        <v>0</v>
      </c>
      <c r="CS1116" s="73"/>
      <c r="CT1116" s="63">
        <f t="shared" si="272"/>
        <v>0</v>
      </c>
      <c r="CU1116" s="64">
        <f t="shared" si="279"/>
        <v>0</v>
      </c>
      <c r="CW1116" s="64">
        <f t="shared" si="280"/>
        <v>0</v>
      </c>
      <c r="CX1116" s="64">
        <f t="shared" si="281"/>
        <v>0</v>
      </c>
      <c r="CY1116" s="64">
        <f t="shared" si="282"/>
        <v>0</v>
      </c>
      <c r="CZ1116" s="64">
        <f t="shared" si="283"/>
        <v>0</v>
      </c>
      <c r="DB1116" s="64">
        <f t="shared" si="284"/>
        <v>0</v>
      </c>
      <c r="DC1116" s="64">
        <f t="shared" si="285"/>
        <v>0</v>
      </c>
      <c r="DD1116" s="64">
        <f t="shared" si="286"/>
        <v>0</v>
      </c>
      <c r="DE1116" s="64">
        <f t="shared" si="287"/>
        <v>0</v>
      </c>
    </row>
    <row r="1117" spans="2:109" x14ac:dyDescent="0.3">
      <c r="B1117" s="167"/>
      <c r="C1117" s="186"/>
      <c r="D1117" s="2"/>
      <c r="E1117" s="67"/>
      <c r="F1117" s="5"/>
      <c r="G1117" s="5"/>
      <c r="H1117" s="187"/>
      <c r="I1117" s="111" t="str">
        <f ca="1">IF(Taula1[[#This Row],[Data naixement (format dd/mm/aaaa)]]="","0",DATEDIF(Taula1[[#This Row],[Data naixement (format dd/mm/aaaa)]],TODAY(),"Y"))</f>
        <v>0</v>
      </c>
      <c r="J1117" s="6"/>
      <c r="K1117" s="6"/>
      <c r="L1117" s="6"/>
      <c r="M1117" s="6"/>
      <c r="N1117" s="56"/>
      <c r="O1117" s="56"/>
      <c r="P1117" s="56"/>
      <c r="Q1117" s="6"/>
      <c r="R1117" s="7"/>
      <c r="S1117" s="143">
        <f>Taula1[[#This Row],[Mesos naturals sencers treballats període justificat (01/01/2023 - 31/03/2023)]]</f>
        <v>0</v>
      </c>
      <c r="T1117" s="194">
        <f>Taula1[[#This Row],[Dies treballats període justificat (01/01/2023 - 31/03/2023)              no comptabilitzats com a mes natural sencer]]</f>
        <v>0</v>
      </c>
      <c r="U1117" s="12"/>
      <c r="V1117" s="7"/>
      <c r="W1117" s="188"/>
      <c r="X1117" s="188"/>
      <c r="Y1117" s="188"/>
      <c r="Z1117" s="188"/>
      <c r="AA1117" s="190"/>
      <c r="AB1117" s="143">
        <f>Taula1[[#This Row],[Grup justificat     (fer servir opcions de la llista desplegable)]]</f>
        <v>0</v>
      </c>
      <c r="AC1117" s="182"/>
      <c r="AD1117" s="39"/>
      <c r="AE1117" s="131">
        <f>ROUND((AF1117/100)*756*Taula1[[#This Row],[Mesos naturals sencers treballats període justificat (01/01/2023 - 31/03/2023)]],2)</f>
        <v>0</v>
      </c>
      <c r="AF1117" s="81">
        <f>Taula1[[#This Row],[% Jornada segons contracte
(no posar el símbol %) ]]-Taula1[[#This Row],[% Reducció salari per baix rendiment        (no posar el símbol %)]]</f>
        <v>0</v>
      </c>
      <c r="AG1117" s="131">
        <f>ROUND((AH1117/100)*24.8547945*Taula1[[#This Row],[Dies treballats període justificat (01/01/2023 - 31/03/2023)              no comptabilitzats com a mes natural sencer]],2)</f>
        <v>0</v>
      </c>
      <c r="AH1117" s="79">
        <f>Taula1[[#This Row],[% Jornada segons contracte
(no posar el símbol %) ]]-Taula1[[#This Row],[% Reducció salari per baix rendiment        (no posar el símbol %)]]</f>
        <v>0</v>
      </c>
      <c r="AI1117" s="131">
        <f t="shared" si="273"/>
        <v>0</v>
      </c>
      <c r="AJ1117" s="39"/>
      <c r="AK1117" s="131">
        <f>ROUND((AL1117/100)*756*Taula1[[#This Row],[Espai reservat Administració  (mesos)]],2)</f>
        <v>0</v>
      </c>
      <c r="AL1117" s="81">
        <f>Taula1[[#This Row],[% Jornada segons contracte
(no posar el símbol %) ]]-Taula1[[#This Row],[% Reducció salari per baix rendiment        (no posar el símbol %)]]</f>
        <v>0</v>
      </c>
      <c r="AM1117" s="131">
        <f>ROUND((AN1117/100)*24.8547945*Taula1[[#This Row],[Espai reservat Administració (dies)]],2)</f>
        <v>0</v>
      </c>
      <c r="AN1117" s="79">
        <f>Taula1[[#This Row],[% Jornada segons contracte
(no posar el símbol %) ]]-Taula1[[#This Row],[% Reducció salari per baix rendiment        (no posar el símbol %)]]</f>
        <v>0</v>
      </c>
      <c r="AO1117" s="131">
        <f t="shared" si="274"/>
        <v>0</v>
      </c>
      <c r="AP1117" s="87"/>
      <c r="AQ1117" s="137">
        <f>ROUND((AR1117/100)*693*Taula1[[#This Row],[Mesos naturals sencers treballats període justificat (01/01/2023 - 31/03/2023)]],2)</f>
        <v>0</v>
      </c>
      <c r="AR1117" s="90">
        <f>Taula1[[#This Row],[% Jornada segons contracte
(no posar el símbol %) ]]-Taula1[[#This Row],[% Reducció salari per baix rendiment        (no posar el símbol %)]]</f>
        <v>0</v>
      </c>
      <c r="AS1117" s="137">
        <f>ROUND((AT1117/100)*22.78356164*Taula1[[#This Row],[Dies treballats període justificat (01/01/2023 - 31/03/2023)              no comptabilitzats com a mes natural sencer]],2)</f>
        <v>0</v>
      </c>
      <c r="AT1117" s="90">
        <f>Taula1[[#This Row],[% Jornada segons contracte
(no posar el símbol %) ]]-Taula1[[#This Row],[% Reducció salari per baix rendiment        (no posar el símbol %)]]</f>
        <v>0</v>
      </c>
      <c r="AU1117" s="137">
        <f t="shared" si="275"/>
        <v>0</v>
      </c>
      <c r="AV1117" s="87"/>
      <c r="AW1117" s="136">
        <f>ROUND((AX1117/100)*693*Taula1[[#This Row],[Espai reservat Administració  (mesos)]],2)</f>
        <v>0</v>
      </c>
      <c r="AX1117" s="90">
        <f>Taula1[[#This Row],[% Jornada segons contracte
(no posar el símbol %) ]]-Taula1[[#This Row],[% Reducció salari per baix rendiment        (no posar el símbol %)]]</f>
        <v>0</v>
      </c>
      <c r="AY1117" s="131">
        <f>ROUND((AZ1117/100)*22.78356164*Taula1[[#This Row],[Espai reservat Administració (dies)]],2)</f>
        <v>0</v>
      </c>
      <c r="AZ1117" s="81">
        <f>Taula1[[#This Row],[% Jornada segons contracte
(no posar el símbol %) ]]-Taula1[[#This Row],[% Reducció salari per baix rendiment        (no posar el símbol %)]]</f>
        <v>0</v>
      </c>
      <c r="BA1117" s="82">
        <f t="shared" si="276"/>
        <v>0</v>
      </c>
      <c r="BB1117" s="41"/>
      <c r="BC1117" s="131">
        <f>IF(Taula1[[#This Row],[Grup justificat     (fer servir opcions de la llista desplegable)]]=1,AI1117,0)</f>
        <v>0</v>
      </c>
      <c r="BD1117" s="131">
        <f>IF(Taula1[[#This Row],[Grup justificat     (fer servir opcions de la llista desplegable)]]=2,AU1117,0)</f>
        <v>0</v>
      </c>
      <c r="BE1117" s="41"/>
      <c r="BF1117" s="131">
        <f>IF(Taula1[[#This Row],[Espai reservat Administració]]=1,AO1117,0)</f>
        <v>0</v>
      </c>
      <c r="BG1117" s="82">
        <f>IF(Taula1[[#This Row],[Espai reservat Administració]]=2,BA1117,0)</f>
        <v>0</v>
      </c>
      <c r="BH1117" s="41"/>
      <c r="BI1117" s="126">
        <f>IF(Taula1[[#This Row],[Grup justificat     (fer servir opcions de la llista desplegable)]]=1,1,0)</f>
        <v>0</v>
      </c>
      <c r="BJ1117" s="126">
        <f>IF(Taula1[[#This Row],[Espai reservat Administració]]=1,1,0)</f>
        <v>0</v>
      </c>
      <c r="BK1117" s="111"/>
      <c r="BL1117" s="126">
        <f>IF(Taula1[[#This Row],[Grup justificat     (fer servir opcions de la llista desplegable)]]=2,1,0)</f>
        <v>0</v>
      </c>
      <c r="BM1117" s="126">
        <f>IF(Taula1[[#This Row],[Espai reservat Administració]]=2,1,0)</f>
        <v>0</v>
      </c>
      <c r="BN1117" s="73"/>
      <c r="BO1117" s="73"/>
      <c r="BP1117" s="73"/>
      <c r="BQ1117" s="73"/>
      <c r="BR1117" s="73"/>
      <c r="BS1117" s="73"/>
      <c r="BT1117" s="73"/>
      <c r="BU1117" s="73"/>
      <c r="BV1117" s="73"/>
      <c r="BW1117" s="73"/>
      <c r="BX1117" s="73"/>
      <c r="BY1117" s="73"/>
      <c r="BZ1117" s="73"/>
      <c r="CA1117" s="73"/>
      <c r="CB1117" s="73"/>
      <c r="CC1117" s="73"/>
      <c r="CD1117" s="73"/>
      <c r="CE1117" s="73"/>
      <c r="CF1117" s="73"/>
      <c r="CG1117" s="63">
        <f t="shared" si="277"/>
        <v>0</v>
      </c>
      <c r="CH1117" s="63">
        <f t="shared" si="278"/>
        <v>0</v>
      </c>
      <c r="CI1117" s="73"/>
      <c r="CJ1117" s="63">
        <f>IF(Taula1[[#This Row],[Tipus de contracte                                  (fer servir opcions de la llista desplegable)]]="Indefinit",1,0)</f>
        <v>0</v>
      </c>
      <c r="CK1117" s="63">
        <f>IF(Taula1[[#This Row],[Tipus de contracte                                  (fer servir opcions de la llista desplegable)]]="Temporal, igual o superior a 6 mesos",1,0)</f>
        <v>0</v>
      </c>
      <c r="CL1117" s="63">
        <f>IF(Taula1[[#This Row],[Tipus de contracte                                  (fer servir opcions de la llista desplegable)]]="Substitució per IT",1,0)</f>
        <v>0</v>
      </c>
      <c r="CM1117" s="73"/>
      <c r="CN1117" s="63">
        <f>IF(Taula1[[#This Row],[Relació llocs de treball]]&gt;=1,1,0)</f>
        <v>0</v>
      </c>
      <c r="CO1117" s="73"/>
      <c r="CP1117" s="63">
        <f>IF(Taula1[[#This Row],[Identitat de gènere                                                          (fer servir opcions de la llista desplegable)]]="Home",1,0)</f>
        <v>0</v>
      </c>
      <c r="CQ1117" s="63">
        <f>IF(Taula1[[#This Row],[Identitat de gènere                                                          (fer servir opcions de la llista desplegable)]]="Dona",1,0)</f>
        <v>0</v>
      </c>
      <c r="CR1117" s="63">
        <f>IF(Taula1[[#This Row],[Identitat de gènere                                                          (fer servir opcions de la llista desplegable)]]="No binari",1,0)</f>
        <v>0</v>
      </c>
      <c r="CS1117" s="73"/>
      <c r="CT1117" s="63">
        <f t="shared" si="272"/>
        <v>0</v>
      </c>
      <c r="CU1117" s="64">
        <f t="shared" si="279"/>
        <v>0</v>
      </c>
      <c r="CW1117" s="64">
        <f t="shared" si="280"/>
        <v>0</v>
      </c>
      <c r="CX1117" s="64">
        <f t="shared" si="281"/>
        <v>0</v>
      </c>
      <c r="CY1117" s="64">
        <f t="shared" si="282"/>
        <v>0</v>
      </c>
      <c r="CZ1117" s="64">
        <f t="shared" si="283"/>
        <v>0</v>
      </c>
      <c r="DB1117" s="64">
        <f t="shared" si="284"/>
        <v>0</v>
      </c>
      <c r="DC1117" s="64">
        <f t="shared" si="285"/>
        <v>0</v>
      </c>
      <c r="DD1117" s="64">
        <f t="shared" si="286"/>
        <v>0</v>
      </c>
      <c r="DE1117" s="64">
        <f t="shared" si="287"/>
        <v>0</v>
      </c>
    </row>
    <row r="1118" spans="2:109" x14ac:dyDescent="0.3">
      <c r="B1118" s="167"/>
      <c r="C1118" s="186"/>
      <c r="D1118" s="2"/>
      <c r="E1118" s="67"/>
      <c r="F1118" s="5"/>
      <c r="G1118" s="5"/>
      <c r="H1118" s="187"/>
      <c r="I1118" s="111" t="str">
        <f ca="1">IF(Taula1[[#This Row],[Data naixement (format dd/mm/aaaa)]]="","0",DATEDIF(Taula1[[#This Row],[Data naixement (format dd/mm/aaaa)]],TODAY(),"Y"))</f>
        <v>0</v>
      </c>
      <c r="J1118" s="6"/>
      <c r="K1118" s="6"/>
      <c r="L1118" s="6"/>
      <c r="M1118" s="6"/>
      <c r="N1118" s="56"/>
      <c r="O1118" s="56"/>
      <c r="P1118" s="56"/>
      <c r="Q1118" s="6"/>
      <c r="R1118" s="7"/>
      <c r="S1118" s="143">
        <f>Taula1[[#This Row],[Mesos naturals sencers treballats període justificat (01/01/2023 - 31/03/2023)]]</f>
        <v>0</v>
      </c>
      <c r="T1118" s="194">
        <f>Taula1[[#This Row],[Dies treballats període justificat (01/01/2023 - 31/03/2023)              no comptabilitzats com a mes natural sencer]]</f>
        <v>0</v>
      </c>
      <c r="U1118" s="12"/>
      <c r="V1118" s="7"/>
      <c r="W1118" s="188"/>
      <c r="X1118" s="188"/>
      <c r="Y1118" s="188"/>
      <c r="Z1118" s="188"/>
      <c r="AA1118" s="190"/>
      <c r="AB1118" s="143">
        <f>Taula1[[#This Row],[Grup justificat     (fer servir opcions de la llista desplegable)]]</f>
        <v>0</v>
      </c>
      <c r="AC1118" s="182"/>
      <c r="AD1118" s="39"/>
      <c r="AE1118" s="131">
        <f>ROUND((AF1118/100)*756*Taula1[[#This Row],[Mesos naturals sencers treballats període justificat (01/01/2023 - 31/03/2023)]],2)</f>
        <v>0</v>
      </c>
      <c r="AF1118" s="81">
        <f>Taula1[[#This Row],[% Jornada segons contracte
(no posar el símbol %) ]]-Taula1[[#This Row],[% Reducció salari per baix rendiment        (no posar el símbol %)]]</f>
        <v>0</v>
      </c>
      <c r="AG1118" s="131">
        <f>ROUND((AH1118/100)*24.8547945*Taula1[[#This Row],[Dies treballats període justificat (01/01/2023 - 31/03/2023)              no comptabilitzats com a mes natural sencer]],2)</f>
        <v>0</v>
      </c>
      <c r="AH1118" s="79">
        <f>Taula1[[#This Row],[% Jornada segons contracte
(no posar el símbol %) ]]-Taula1[[#This Row],[% Reducció salari per baix rendiment        (no posar el símbol %)]]</f>
        <v>0</v>
      </c>
      <c r="AI1118" s="131">
        <f t="shared" si="273"/>
        <v>0</v>
      </c>
      <c r="AJ1118" s="39"/>
      <c r="AK1118" s="131">
        <f>ROUND((AL1118/100)*756*Taula1[[#This Row],[Espai reservat Administració  (mesos)]],2)</f>
        <v>0</v>
      </c>
      <c r="AL1118" s="81">
        <f>Taula1[[#This Row],[% Jornada segons contracte
(no posar el símbol %) ]]-Taula1[[#This Row],[% Reducció salari per baix rendiment        (no posar el símbol %)]]</f>
        <v>0</v>
      </c>
      <c r="AM1118" s="131">
        <f>ROUND((AN1118/100)*24.8547945*Taula1[[#This Row],[Espai reservat Administració (dies)]],2)</f>
        <v>0</v>
      </c>
      <c r="AN1118" s="79">
        <f>Taula1[[#This Row],[% Jornada segons contracte
(no posar el símbol %) ]]-Taula1[[#This Row],[% Reducció salari per baix rendiment        (no posar el símbol %)]]</f>
        <v>0</v>
      </c>
      <c r="AO1118" s="131">
        <f t="shared" si="274"/>
        <v>0</v>
      </c>
      <c r="AP1118" s="87"/>
      <c r="AQ1118" s="137">
        <f>ROUND((AR1118/100)*693*Taula1[[#This Row],[Mesos naturals sencers treballats període justificat (01/01/2023 - 31/03/2023)]],2)</f>
        <v>0</v>
      </c>
      <c r="AR1118" s="90">
        <f>Taula1[[#This Row],[% Jornada segons contracte
(no posar el símbol %) ]]-Taula1[[#This Row],[% Reducció salari per baix rendiment        (no posar el símbol %)]]</f>
        <v>0</v>
      </c>
      <c r="AS1118" s="137">
        <f>ROUND((AT1118/100)*22.78356164*Taula1[[#This Row],[Dies treballats període justificat (01/01/2023 - 31/03/2023)              no comptabilitzats com a mes natural sencer]],2)</f>
        <v>0</v>
      </c>
      <c r="AT1118" s="90">
        <f>Taula1[[#This Row],[% Jornada segons contracte
(no posar el símbol %) ]]-Taula1[[#This Row],[% Reducció salari per baix rendiment        (no posar el símbol %)]]</f>
        <v>0</v>
      </c>
      <c r="AU1118" s="137">
        <f t="shared" si="275"/>
        <v>0</v>
      </c>
      <c r="AV1118" s="87"/>
      <c r="AW1118" s="136">
        <f>ROUND((AX1118/100)*693*Taula1[[#This Row],[Espai reservat Administració  (mesos)]],2)</f>
        <v>0</v>
      </c>
      <c r="AX1118" s="90">
        <f>Taula1[[#This Row],[% Jornada segons contracte
(no posar el símbol %) ]]-Taula1[[#This Row],[% Reducció salari per baix rendiment        (no posar el símbol %)]]</f>
        <v>0</v>
      </c>
      <c r="AY1118" s="131">
        <f>ROUND((AZ1118/100)*22.78356164*Taula1[[#This Row],[Espai reservat Administració (dies)]],2)</f>
        <v>0</v>
      </c>
      <c r="AZ1118" s="81">
        <f>Taula1[[#This Row],[% Jornada segons contracte
(no posar el símbol %) ]]-Taula1[[#This Row],[% Reducció salari per baix rendiment        (no posar el símbol %)]]</f>
        <v>0</v>
      </c>
      <c r="BA1118" s="82">
        <f t="shared" si="276"/>
        <v>0</v>
      </c>
      <c r="BB1118" s="41"/>
      <c r="BC1118" s="131">
        <f>IF(Taula1[[#This Row],[Grup justificat     (fer servir opcions de la llista desplegable)]]=1,AI1118,0)</f>
        <v>0</v>
      </c>
      <c r="BD1118" s="131">
        <f>IF(Taula1[[#This Row],[Grup justificat     (fer servir opcions de la llista desplegable)]]=2,AU1118,0)</f>
        <v>0</v>
      </c>
      <c r="BE1118" s="41"/>
      <c r="BF1118" s="131">
        <f>IF(Taula1[[#This Row],[Espai reservat Administració]]=1,AO1118,0)</f>
        <v>0</v>
      </c>
      <c r="BG1118" s="82">
        <f>IF(Taula1[[#This Row],[Espai reservat Administració]]=2,BA1118,0)</f>
        <v>0</v>
      </c>
      <c r="BH1118" s="41"/>
      <c r="BI1118" s="126">
        <f>IF(Taula1[[#This Row],[Grup justificat     (fer servir opcions de la llista desplegable)]]=1,1,0)</f>
        <v>0</v>
      </c>
      <c r="BJ1118" s="126">
        <f>IF(Taula1[[#This Row],[Espai reservat Administració]]=1,1,0)</f>
        <v>0</v>
      </c>
      <c r="BK1118" s="111"/>
      <c r="BL1118" s="126">
        <f>IF(Taula1[[#This Row],[Grup justificat     (fer servir opcions de la llista desplegable)]]=2,1,0)</f>
        <v>0</v>
      </c>
      <c r="BM1118" s="126">
        <f>IF(Taula1[[#This Row],[Espai reservat Administració]]=2,1,0)</f>
        <v>0</v>
      </c>
      <c r="BN1118" s="73"/>
      <c r="BO1118" s="73"/>
      <c r="BP1118" s="73"/>
      <c r="BQ1118" s="73"/>
      <c r="BR1118" s="73"/>
      <c r="BS1118" s="73"/>
      <c r="BT1118" s="73"/>
      <c r="BU1118" s="73"/>
      <c r="BV1118" s="73"/>
      <c r="BW1118" s="73"/>
      <c r="BX1118" s="73"/>
      <c r="BY1118" s="73"/>
      <c r="BZ1118" s="73"/>
      <c r="CA1118" s="73"/>
      <c r="CB1118" s="73"/>
      <c r="CC1118" s="73"/>
      <c r="CD1118" s="73"/>
      <c r="CE1118" s="73"/>
      <c r="CF1118" s="73"/>
      <c r="CG1118" s="63">
        <f t="shared" si="277"/>
        <v>0</v>
      </c>
      <c r="CH1118" s="63">
        <f t="shared" si="278"/>
        <v>0</v>
      </c>
      <c r="CI1118" s="73"/>
      <c r="CJ1118" s="63">
        <f>IF(Taula1[[#This Row],[Tipus de contracte                                  (fer servir opcions de la llista desplegable)]]="Indefinit",1,0)</f>
        <v>0</v>
      </c>
      <c r="CK1118" s="63">
        <f>IF(Taula1[[#This Row],[Tipus de contracte                                  (fer servir opcions de la llista desplegable)]]="Temporal, igual o superior a 6 mesos",1,0)</f>
        <v>0</v>
      </c>
      <c r="CL1118" s="63">
        <f>IF(Taula1[[#This Row],[Tipus de contracte                                  (fer servir opcions de la llista desplegable)]]="Substitució per IT",1,0)</f>
        <v>0</v>
      </c>
      <c r="CM1118" s="73"/>
      <c r="CN1118" s="63">
        <f>IF(Taula1[[#This Row],[Relació llocs de treball]]&gt;=1,1,0)</f>
        <v>0</v>
      </c>
      <c r="CO1118" s="73"/>
      <c r="CP1118" s="63">
        <f>IF(Taula1[[#This Row],[Identitat de gènere                                                          (fer servir opcions de la llista desplegable)]]="Home",1,0)</f>
        <v>0</v>
      </c>
      <c r="CQ1118" s="63">
        <f>IF(Taula1[[#This Row],[Identitat de gènere                                                          (fer servir opcions de la llista desplegable)]]="Dona",1,0)</f>
        <v>0</v>
      </c>
      <c r="CR1118" s="63">
        <f>IF(Taula1[[#This Row],[Identitat de gènere                                                          (fer servir opcions de la llista desplegable)]]="No binari",1,0)</f>
        <v>0</v>
      </c>
      <c r="CS1118" s="73"/>
      <c r="CT1118" s="63">
        <f t="shared" si="272"/>
        <v>0</v>
      </c>
      <c r="CU1118" s="64">
        <f t="shared" si="279"/>
        <v>0</v>
      </c>
      <c r="CW1118" s="64">
        <f t="shared" si="280"/>
        <v>0</v>
      </c>
      <c r="CX1118" s="64">
        <f t="shared" si="281"/>
        <v>0</v>
      </c>
      <c r="CY1118" s="64">
        <f t="shared" si="282"/>
        <v>0</v>
      </c>
      <c r="CZ1118" s="64">
        <f t="shared" si="283"/>
        <v>0</v>
      </c>
      <c r="DB1118" s="64">
        <f t="shared" si="284"/>
        <v>0</v>
      </c>
      <c r="DC1118" s="64">
        <f t="shared" si="285"/>
        <v>0</v>
      </c>
      <c r="DD1118" s="64">
        <f t="shared" si="286"/>
        <v>0</v>
      </c>
      <c r="DE1118" s="64">
        <f t="shared" si="287"/>
        <v>0</v>
      </c>
    </row>
    <row r="1119" spans="2:109" x14ac:dyDescent="0.3">
      <c r="B1119" s="167"/>
      <c r="C1119" s="186"/>
      <c r="D1119" s="2"/>
      <c r="E1119" s="67"/>
      <c r="F1119" s="5"/>
      <c r="G1119" s="5"/>
      <c r="H1119" s="187"/>
      <c r="I1119" s="111" t="str">
        <f ca="1">IF(Taula1[[#This Row],[Data naixement (format dd/mm/aaaa)]]="","0",DATEDIF(Taula1[[#This Row],[Data naixement (format dd/mm/aaaa)]],TODAY(),"Y"))</f>
        <v>0</v>
      </c>
      <c r="J1119" s="6"/>
      <c r="K1119" s="6"/>
      <c r="L1119" s="6"/>
      <c r="M1119" s="6"/>
      <c r="N1119" s="56"/>
      <c r="O1119" s="56"/>
      <c r="P1119" s="56"/>
      <c r="Q1119" s="6"/>
      <c r="R1119" s="7"/>
      <c r="S1119" s="143">
        <f>Taula1[[#This Row],[Mesos naturals sencers treballats període justificat (01/01/2023 - 31/03/2023)]]</f>
        <v>0</v>
      </c>
      <c r="T1119" s="194">
        <f>Taula1[[#This Row],[Dies treballats període justificat (01/01/2023 - 31/03/2023)              no comptabilitzats com a mes natural sencer]]</f>
        <v>0</v>
      </c>
      <c r="U1119" s="12"/>
      <c r="V1119" s="7"/>
      <c r="W1119" s="188"/>
      <c r="X1119" s="188"/>
      <c r="Y1119" s="188"/>
      <c r="Z1119" s="188"/>
      <c r="AA1119" s="190"/>
      <c r="AB1119" s="143">
        <f>Taula1[[#This Row],[Grup justificat     (fer servir opcions de la llista desplegable)]]</f>
        <v>0</v>
      </c>
      <c r="AC1119" s="182"/>
      <c r="AD1119" s="39"/>
      <c r="AE1119" s="131">
        <f>ROUND((AF1119/100)*756*Taula1[[#This Row],[Mesos naturals sencers treballats període justificat (01/01/2023 - 31/03/2023)]],2)</f>
        <v>0</v>
      </c>
      <c r="AF1119" s="81">
        <f>Taula1[[#This Row],[% Jornada segons contracte
(no posar el símbol %) ]]-Taula1[[#This Row],[% Reducció salari per baix rendiment        (no posar el símbol %)]]</f>
        <v>0</v>
      </c>
      <c r="AG1119" s="131">
        <f>ROUND((AH1119/100)*24.8547945*Taula1[[#This Row],[Dies treballats període justificat (01/01/2023 - 31/03/2023)              no comptabilitzats com a mes natural sencer]],2)</f>
        <v>0</v>
      </c>
      <c r="AH1119" s="79">
        <f>Taula1[[#This Row],[% Jornada segons contracte
(no posar el símbol %) ]]-Taula1[[#This Row],[% Reducció salari per baix rendiment        (no posar el símbol %)]]</f>
        <v>0</v>
      </c>
      <c r="AI1119" s="131">
        <f t="shared" si="273"/>
        <v>0</v>
      </c>
      <c r="AJ1119" s="39"/>
      <c r="AK1119" s="131">
        <f>ROUND((AL1119/100)*756*Taula1[[#This Row],[Espai reservat Administració  (mesos)]],2)</f>
        <v>0</v>
      </c>
      <c r="AL1119" s="81">
        <f>Taula1[[#This Row],[% Jornada segons contracte
(no posar el símbol %) ]]-Taula1[[#This Row],[% Reducció salari per baix rendiment        (no posar el símbol %)]]</f>
        <v>0</v>
      </c>
      <c r="AM1119" s="131">
        <f>ROUND((AN1119/100)*24.8547945*Taula1[[#This Row],[Espai reservat Administració (dies)]],2)</f>
        <v>0</v>
      </c>
      <c r="AN1119" s="79">
        <f>Taula1[[#This Row],[% Jornada segons contracte
(no posar el símbol %) ]]-Taula1[[#This Row],[% Reducció salari per baix rendiment        (no posar el símbol %)]]</f>
        <v>0</v>
      </c>
      <c r="AO1119" s="131">
        <f t="shared" si="274"/>
        <v>0</v>
      </c>
      <c r="AP1119" s="87"/>
      <c r="AQ1119" s="137">
        <f>ROUND((AR1119/100)*693*Taula1[[#This Row],[Mesos naturals sencers treballats període justificat (01/01/2023 - 31/03/2023)]],2)</f>
        <v>0</v>
      </c>
      <c r="AR1119" s="90">
        <f>Taula1[[#This Row],[% Jornada segons contracte
(no posar el símbol %) ]]-Taula1[[#This Row],[% Reducció salari per baix rendiment        (no posar el símbol %)]]</f>
        <v>0</v>
      </c>
      <c r="AS1119" s="137">
        <f>ROUND((AT1119/100)*22.78356164*Taula1[[#This Row],[Dies treballats període justificat (01/01/2023 - 31/03/2023)              no comptabilitzats com a mes natural sencer]],2)</f>
        <v>0</v>
      </c>
      <c r="AT1119" s="90">
        <f>Taula1[[#This Row],[% Jornada segons contracte
(no posar el símbol %) ]]-Taula1[[#This Row],[% Reducció salari per baix rendiment        (no posar el símbol %)]]</f>
        <v>0</v>
      </c>
      <c r="AU1119" s="137">
        <f t="shared" si="275"/>
        <v>0</v>
      </c>
      <c r="AV1119" s="87"/>
      <c r="AW1119" s="136">
        <f>ROUND((AX1119/100)*693*Taula1[[#This Row],[Espai reservat Administració  (mesos)]],2)</f>
        <v>0</v>
      </c>
      <c r="AX1119" s="90">
        <f>Taula1[[#This Row],[% Jornada segons contracte
(no posar el símbol %) ]]-Taula1[[#This Row],[% Reducció salari per baix rendiment        (no posar el símbol %)]]</f>
        <v>0</v>
      </c>
      <c r="AY1119" s="131">
        <f>ROUND((AZ1119/100)*22.78356164*Taula1[[#This Row],[Espai reservat Administració (dies)]],2)</f>
        <v>0</v>
      </c>
      <c r="AZ1119" s="81">
        <f>Taula1[[#This Row],[% Jornada segons contracte
(no posar el símbol %) ]]-Taula1[[#This Row],[% Reducció salari per baix rendiment        (no posar el símbol %)]]</f>
        <v>0</v>
      </c>
      <c r="BA1119" s="82">
        <f t="shared" si="276"/>
        <v>0</v>
      </c>
      <c r="BB1119" s="41"/>
      <c r="BC1119" s="131">
        <f>IF(Taula1[[#This Row],[Grup justificat     (fer servir opcions de la llista desplegable)]]=1,AI1119,0)</f>
        <v>0</v>
      </c>
      <c r="BD1119" s="131">
        <f>IF(Taula1[[#This Row],[Grup justificat     (fer servir opcions de la llista desplegable)]]=2,AU1119,0)</f>
        <v>0</v>
      </c>
      <c r="BE1119" s="41"/>
      <c r="BF1119" s="131">
        <f>IF(Taula1[[#This Row],[Espai reservat Administració]]=1,AO1119,0)</f>
        <v>0</v>
      </c>
      <c r="BG1119" s="82">
        <f>IF(Taula1[[#This Row],[Espai reservat Administració]]=2,BA1119,0)</f>
        <v>0</v>
      </c>
      <c r="BH1119" s="41"/>
      <c r="BI1119" s="126">
        <f>IF(Taula1[[#This Row],[Grup justificat     (fer servir opcions de la llista desplegable)]]=1,1,0)</f>
        <v>0</v>
      </c>
      <c r="BJ1119" s="126">
        <f>IF(Taula1[[#This Row],[Espai reservat Administració]]=1,1,0)</f>
        <v>0</v>
      </c>
      <c r="BK1119" s="111"/>
      <c r="BL1119" s="126">
        <f>IF(Taula1[[#This Row],[Grup justificat     (fer servir opcions de la llista desplegable)]]=2,1,0)</f>
        <v>0</v>
      </c>
      <c r="BM1119" s="126">
        <f>IF(Taula1[[#This Row],[Espai reservat Administració]]=2,1,0)</f>
        <v>0</v>
      </c>
      <c r="BN1119" s="73"/>
      <c r="BO1119" s="73"/>
      <c r="BP1119" s="73"/>
      <c r="BQ1119" s="73"/>
      <c r="BR1119" s="73"/>
      <c r="BS1119" s="73"/>
      <c r="BT1119" s="73"/>
      <c r="BU1119" s="73"/>
      <c r="BV1119" s="73"/>
      <c r="BW1119" s="73"/>
      <c r="BX1119" s="73"/>
      <c r="BY1119" s="73"/>
      <c r="BZ1119" s="73"/>
      <c r="CA1119" s="73"/>
      <c r="CB1119" s="73"/>
      <c r="CC1119" s="73"/>
      <c r="CD1119" s="73"/>
      <c r="CE1119" s="73"/>
      <c r="CF1119" s="73"/>
      <c r="CG1119" s="63">
        <f t="shared" si="277"/>
        <v>0</v>
      </c>
      <c r="CH1119" s="63">
        <f t="shared" si="278"/>
        <v>0</v>
      </c>
      <c r="CI1119" s="73"/>
      <c r="CJ1119" s="63">
        <f>IF(Taula1[[#This Row],[Tipus de contracte                                  (fer servir opcions de la llista desplegable)]]="Indefinit",1,0)</f>
        <v>0</v>
      </c>
      <c r="CK1119" s="63">
        <f>IF(Taula1[[#This Row],[Tipus de contracte                                  (fer servir opcions de la llista desplegable)]]="Temporal, igual o superior a 6 mesos",1,0)</f>
        <v>0</v>
      </c>
      <c r="CL1119" s="63">
        <f>IF(Taula1[[#This Row],[Tipus de contracte                                  (fer servir opcions de la llista desplegable)]]="Substitució per IT",1,0)</f>
        <v>0</v>
      </c>
      <c r="CM1119" s="73"/>
      <c r="CN1119" s="63">
        <f>IF(Taula1[[#This Row],[Relació llocs de treball]]&gt;=1,1,0)</f>
        <v>0</v>
      </c>
      <c r="CO1119" s="73"/>
      <c r="CP1119" s="63">
        <f>IF(Taula1[[#This Row],[Identitat de gènere                                                          (fer servir opcions de la llista desplegable)]]="Home",1,0)</f>
        <v>0</v>
      </c>
      <c r="CQ1119" s="63">
        <f>IF(Taula1[[#This Row],[Identitat de gènere                                                          (fer servir opcions de la llista desplegable)]]="Dona",1,0)</f>
        <v>0</v>
      </c>
      <c r="CR1119" s="63">
        <f>IF(Taula1[[#This Row],[Identitat de gènere                                                          (fer servir opcions de la llista desplegable)]]="No binari",1,0)</f>
        <v>0</v>
      </c>
      <c r="CS1119" s="73"/>
      <c r="CT1119" s="63">
        <f t="shared" si="272"/>
        <v>0</v>
      </c>
      <c r="CU1119" s="64">
        <f t="shared" si="279"/>
        <v>0</v>
      </c>
      <c r="CW1119" s="64">
        <f t="shared" si="280"/>
        <v>0</v>
      </c>
      <c r="CX1119" s="64">
        <f t="shared" si="281"/>
        <v>0</v>
      </c>
      <c r="CY1119" s="64">
        <f t="shared" si="282"/>
        <v>0</v>
      </c>
      <c r="CZ1119" s="64">
        <f t="shared" si="283"/>
        <v>0</v>
      </c>
      <c r="DB1119" s="64">
        <f t="shared" si="284"/>
        <v>0</v>
      </c>
      <c r="DC1119" s="64">
        <f t="shared" si="285"/>
        <v>0</v>
      </c>
      <c r="DD1119" s="64">
        <f t="shared" si="286"/>
        <v>0</v>
      </c>
      <c r="DE1119" s="64">
        <f t="shared" si="287"/>
        <v>0</v>
      </c>
    </row>
    <row r="1120" spans="2:109" x14ac:dyDescent="0.3">
      <c r="B1120" s="167"/>
      <c r="C1120" s="186"/>
      <c r="D1120" s="2"/>
      <c r="E1120" s="67"/>
      <c r="F1120" s="5"/>
      <c r="G1120" s="5"/>
      <c r="H1120" s="187"/>
      <c r="I1120" s="111" t="str">
        <f ca="1">IF(Taula1[[#This Row],[Data naixement (format dd/mm/aaaa)]]="","0",DATEDIF(Taula1[[#This Row],[Data naixement (format dd/mm/aaaa)]],TODAY(),"Y"))</f>
        <v>0</v>
      </c>
      <c r="J1120" s="6"/>
      <c r="K1120" s="6"/>
      <c r="L1120" s="6"/>
      <c r="M1120" s="6"/>
      <c r="N1120" s="56"/>
      <c r="O1120" s="56"/>
      <c r="P1120" s="56"/>
      <c r="Q1120" s="6"/>
      <c r="R1120" s="7"/>
      <c r="S1120" s="143">
        <f>Taula1[[#This Row],[Mesos naturals sencers treballats període justificat (01/01/2023 - 31/03/2023)]]</f>
        <v>0</v>
      </c>
      <c r="T1120" s="194">
        <f>Taula1[[#This Row],[Dies treballats període justificat (01/01/2023 - 31/03/2023)              no comptabilitzats com a mes natural sencer]]</f>
        <v>0</v>
      </c>
      <c r="U1120" s="12"/>
      <c r="V1120" s="7"/>
      <c r="W1120" s="188"/>
      <c r="X1120" s="188"/>
      <c r="Y1120" s="188"/>
      <c r="Z1120" s="188"/>
      <c r="AA1120" s="190"/>
      <c r="AB1120" s="143">
        <f>Taula1[[#This Row],[Grup justificat     (fer servir opcions de la llista desplegable)]]</f>
        <v>0</v>
      </c>
      <c r="AC1120" s="182"/>
      <c r="AD1120" s="39"/>
      <c r="AE1120" s="131">
        <f>ROUND((AF1120/100)*756*Taula1[[#This Row],[Mesos naturals sencers treballats període justificat (01/01/2023 - 31/03/2023)]],2)</f>
        <v>0</v>
      </c>
      <c r="AF1120" s="81">
        <f>Taula1[[#This Row],[% Jornada segons contracte
(no posar el símbol %) ]]-Taula1[[#This Row],[% Reducció salari per baix rendiment        (no posar el símbol %)]]</f>
        <v>0</v>
      </c>
      <c r="AG1120" s="131">
        <f>ROUND((AH1120/100)*24.8547945*Taula1[[#This Row],[Dies treballats període justificat (01/01/2023 - 31/03/2023)              no comptabilitzats com a mes natural sencer]],2)</f>
        <v>0</v>
      </c>
      <c r="AH1120" s="79">
        <f>Taula1[[#This Row],[% Jornada segons contracte
(no posar el símbol %) ]]-Taula1[[#This Row],[% Reducció salari per baix rendiment        (no posar el símbol %)]]</f>
        <v>0</v>
      </c>
      <c r="AI1120" s="131">
        <f t="shared" si="273"/>
        <v>0</v>
      </c>
      <c r="AJ1120" s="39"/>
      <c r="AK1120" s="131">
        <f>ROUND((AL1120/100)*756*Taula1[[#This Row],[Espai reservat Administració  (mesos)]],2)</f>
        <v>0</v>
      </c>
      <c r="AL1120" s="81">
        <f>Taula1[[#This Row],[% Jornada segons contracte
(no posar el símbol %) ]]-Taula1[[#This Row],[% Reducció salari per baix rendiment        (no posar el símbol %)]]</f>
        <v>0</v>
      </c>
      <c r="AM1120" s="131">
        <f>ROUND((AN1120/100)*24.8547945*Taula1[[#This Row],[Espai reservat Administració (dies)]],2)</f>
        <v>0</v>
      </c>
      <c r="AN1120" s="79">
        <f>Taula1[[#This Row],[% Jornada segons contracte
(no posar el símbol %) ]]-Taula1[[#This Row],[% Reducció salari per baix rendiment        (no posar el símbol %)]]</f>
        <v>0</v>
      </c>
      <c r="AO1120" s="131">
        <f t="shared" si="274"/>
        <v>0</v>
      </c>
      <c r="AP1120" s="87"/>
      <c r="AQ1120" s="137">
        <f>ROUND((AR1120/100)*693*Taula1[[#This Row],[Mesos naturals sencers treballats període justificat (01/01/2023 - 31/03/2023)]],2)</f>
        <v>0</v>
      </c>
      <c r="AR1120" s="90">
        <f>Taula1[[#This Row],[% Jornada segons contracte
(no posar el símbol %) ]]-Taula1[[#This Row],[% Reducció salari per baix rendiment        (no posar el símbol %)]]</f>
        <v>0</v>
      </c>
      <c r="AS1120" s="137">
        <f>ROUND((AT1120/100)*22.78356164*Taula1[[#This Row],[Dies treballats període justificat (01/01/2023 - 31/03/2023)              no comptabilitzats com a mes natural sencer]],2)</f>
        <v>0</v>
      </c>
      <c r="AT1120" s="90">
        <f>Taula1[[#This Row],[% Jornada segons contracte
(no posar el símbol %) ]]-Taula1[[#This Row],[% Reducció salari per baix rendiment        (no posar el símbol %)]]</f>
        <v>0</v>
      </c>
      <c r="AU1120" s="137">
        <f t="shared" si="275"/>
        <v>0</v>
      </c>
      <c r="AV1120" s="87"/>
      <c r="AW1120" s="136">
        <f>ROUND((AX1120/100)*693*Taula1[[#This Row],[Espai reservat Administració  (mesos)]],2)</f>
        <v>0</v>
      </c>
      <c r="AX1120" s="90">
        <f>Taula1[[#This Row],[% Jornada segons contracte
(no posar el símbol %) ]]-Taula1[[#This Row],[% Reducció salari per baix rendiment        (no posar el símbol %)]]</f>
        <v>0</v>
      </c>
      <c r="AY1120" s="131">
        <f>ROUND((AZ1120/100)*22.78356164*Taula1[[#This Row],[Espai reservat Administració (dies)]],2)</f>
        <v>0</v>
      </c>
      <c r="AZ1120" s="81">
        <f>Taula1[[#This Row],[% Jornada segons contracte
(no posar el símbol %) ]]-Taula1[[#This Row],[% Reducció salari per baix rendiment        (no posar el símbol %)]]</f>
        <v>0</v>
      </c>
      <c r="BA1120" s="82">
        <f t="shared" si="276"/>
        <v>0</v>
      </c>
      <c r="BB1120" s="41"/>
      <c r="BC1120" s="131">
        <f>IF(Taula1[[#This Row],[Grup justificat     (fer servir opcions de la llista desplegable)]]=1,AI1120,0)</f>
        <v>0</v>
      </c>
      <c r="BD1120" s="131">
        <f>IF(Taula1[[#This Row],[Grup justificat     (fer servir opcions de la llista desplegable)]]=2,AU1120,0)</f>
        <v>0</v>
      </c>
      <c r="BE1120" s="41"/>
      <c r="BF1120" s="131">
        <f>IF(Taula1[[#This Row],[Espai reservat Administració]]=1,AO1120,0)</f>
        <v>0</v>
      </c>
      <c r="BG1120" s="82">
        <f>IF(Taula1[[#This Row],[Espai reservat Administració]]=2,BA1120,0)</f>
        <v>0</v>
      </c>
      <c r="BH1120" s="41"/>
      <c r="BI1120" s="126">
        <f>IF(Taula1[[#This Row],[Grup justificat     (fer servir opcions de la llista desplegable)]]=1,1,0)</f>
        <v>0</v>
      </c>
      <c r="BJ1120" s="126">
        <f>IF(Taula1[[#This Row],[Espai reservat Administració]]=1,1,0)</f>
        <v>0</v>
      </c>
      <c r="BK1120" s="111"/>
      <c r="BL1120" s="126">
        <f>IF(Taula1[[#This Row],[Grup justificat     (fer servir opcions de la llista desplegable)]]=2,1,0)</f>
        <v>0</v>
      </c>
      <c r="BM1120" s="126">
        <f>IF(Taula1[[#This Row],[Espai reservat Administració]]=2,1,0)</f>
        <v>0</v>
      </c>
      <c r="BN1120" s="73"/>
      <c r="BO1120" s="73"/>
      <c r="BP1120" s="73"/>
      <c r="BQ1120" s="73"/>
      <c r="BR1120" s="73"/>
      <c r="BS1120" s="73"/>
      <c r="BT1120" s="73"/>
      <c r="BU1120" s="73"/>
      <c r="BV1120" s="73"/>
      <c r="BW1120" s="73"/>
      <c r="BX1120" s="73"/>
      <c r="BY1120" s="73"/>
      <c r="BZ1120" s="73"/>
      <c r="CA1120" s="73"/>
      <c r="CB1120" s="73"/>
      <c r="CC1120" s="73"/>
      <c r="CD1120" s="73"/>
      <c r="CE1120" s="73"/>
      <c r="CF1120" s="73"/>
      <c r="CG1120" s="63">
        <f t="shared" si="277"/>
        <v>0</v>
      </c>
      <c r="CH1120" s="63">
        <f t="shared" si="278"/>
        <v>0</v>
      </c>
      <c r="CI1120" s="73"/>
      <c r="CJ1120" s="63">
        <f>IF(Taula1[[#This Row],[Tipus de contracte                                  (fer servir opcions de la llista desplegable)]]="Indefinit",1,0)</f>
        <v>0</v>
      </c>
      <c r="CK1120" s="63">
        <f>IF(Taula1[[#This Row],[Tipus de contracte                                  (fer servir opcions de la llista desplegable)]]="Temporal, igual o superior a 6 mesos",1,0)</f>
        <v>0</v>
      </c>
      <c r="CL1120" s="63">
        <f>IF(Taula1[[#This Row],[Tipus de contracte                                  (fer servir opcions de la llista desplegable)]]="Substitució per IT",1,0)</f>
        <v>0</v>
      </c>
      <c r="CM1120" s="73"/>
      <c r="CN1120" s="63">
        <f>IF(Taula1[[#This Row],[Relació llocs de treball]]&gt;=1,1,0)</f>
        <v>0</v>
      </c>
      <c r="CO1120" s="73"/>
      <c r="CP1120" s="63">
        <f>IF(Taula1[[#This Row],[Identitat de gènere                                                          (fer servir opcions de la llista desplegable)]]="Home",1,0)</f>
        <v>0</v>
      </c>
      <c r="CQ1120" s="63">
        <f>IF(Taula1[[#This Row],[Identitat de gènere                                                          (fer servir opcions de la llista desplegable)]]="Dona",1,0)</f>
        <v>0</v>
      </c>
      <c r="CR1120" s="63">
        <f>IF(Taula1[[#This Row],[Identitat de gènere                                                          (fer servir opcions de la llista desplegable)]]="No binari",1,0)</f>
        <v>0</v>
      </c>
      <c r="CS1120" s="73"/>
      <c r="CT1120" s="63">
        <f t="shared" si="272"/>
        <v>0</v>
      </c>
      <c r="CU1120" s="64">
        <f t="shared" si="279"/>
        <v>0</v>
      </c>
      <c r="CW1120" s="64">
        <f t="shared" si="280"/>
        <v>0</v>
      </c>
      <c r="CX1120" s="64">
        <f t="shared" si="281"/>
        <v>0</v>
      </c>
      <c r="CY1120" s="64">
        <f t="shared" si="282"/>
        <v>0</v>
      </c>
      <c r="CZ1120" s="64">
        <f t="shared" si="283"/>
        <v>0</v>
      </c>
      <c r="DB1120" s="64">
        <f t="shared" si="284"/>
        <v>0</v>
      </c>
      <c r="DC1120" s="64">
        <f t="shared" si="285"/>
        <v>0</v>
      </c>
      <c r="DD1120" s="64">
        <f t="shared" si="286"/>
        <v>0</v>
      </c>
      <c r="DE1120" s="64">
        <f t="shared" si="287"/>
        <v>0</v>
      </c>
    </row>
    <row r="1121" spans="2:109" x14ac:dyDescent="0.3">
      <c r="B1121" s="167"/>
      <c r="C1121" s="186"/>
      <c r="D1121" s="2"/>
      <c r="E1121" s="67"/>
      <c r="F1121" s="5"/>
      <c r="G1121" s="5"/>
      <c r="H1121" s="187"/>
      <c r="I1121" s="111" t="str">
        <f ca="1">IF(Taula1[[#This Row],[Data naixement (format dd/mm/aaaa)]]="","0",DATEDIF(Taula1[[#This Row],[Data naixement (format dd/mm/aaaa)]],TODAY(),"Y"))</f>
        <v>0</v>
      </c>
      <c r="J1121" s="6"/>
      <c r="K1121" s="6"/>
      <c r="L1121" s="6"/>
      <c r="M1121" s="6"/>
      <c r="N1121" s="56"/>
      <c r="O1121" s="56"/>
      <c r="P1121" s="56"/>
      <c r="Q1121" s="6"/>
      <c r="R1121" s="7"/>
      <c r="S1121" s="143">
        <f>Taula1[[#This Row],[Mesos naturals sencers treballats període justificat (01/01/2023 - 31/03/2023)]]</f>
        <v>0</v>
      </c>
      <c r="T1121" s="194">
        <f>Taula1[[#This Row],[Dies treballats període justificat (01/01/2023 - 31/03/2023)              no comptabilitzats com a mes natural sencer]]</f>
        <v>0</v>
      </c>
      <c r="U1121" s="12"/>
      <c r="V1121" s="7"/>
      <c r="W1121" s="188"/>
      <c r="X1121" s="188"/>
      <c r="Y1121" s="188"/>
      <c r="Z1121" s="188"/>
      <c r="AA1121" s="190"/>
      <c r="AB1121" s="143">
        <f>Taula1[[#This Row],[Grup justificat     (fer servir opcions de la llista desplegable)]]</f>
        <v>0</v>
      </c>
      <c r="AC1121" s="182"/>
      <c r="AD1121" s="39"/>
      <c r="AE1121" s="131">
        <f>ROUND((AF1121/100)*756*Taula1[[#This Row],[Mesos naturals sencers treballats període justificat (01/01/2023 - 31/03/2023)]],2)</f>
        <v>0</v>
      </c>
      <c r="AF1121" s="81">
        <f>Taula1[[#This Row],[% Jornada segons contracte
(no posar el símbol %) ]]-Taula1[[#This Row],[% Reducció salari per baix rendiment        (no posar el símbol %)]]</f>
        <v>0</v>
      </c>
      <c r="AG1121" s="131">
        <f>ROUND((AH1121/100)*24.8547945*Taula1[[#This Row],[Dies treballats període justificat (01/01/2023 - 31/03/2023)              no comptabilitzats com a mes natural sencer]],2)</f>
        <v>0</v>
      </c>
      <c r="AH1121" s="79">
        <f>Taula1[[#This Row],[% Jornada segons contracte
(no posar el símbol %) ]]-Taula1[[#This Row],[% Reducció salari per baix rendiment        (no posar el símbol %)]]</f>
        <v>0</v>
      </c>
      <c r="AI1121" s="131">
        <f t="shared" si="273"/>
        <v>0</v>
      </c>
      <c r="AJ1121" s="39"/>
      <c r="AK1121" s="131">
        <f>ROUND((AL1121/100)*756*Taula1[[#This Row],[Espai reservat Administració  (mesos)]],2)</f>
        <v>0</v>
      </c>
      <c r="AL1121" s="81">
        <f>Taula1[[#This Row],[% Jornada segons contracte
(no posar el símbol %) ]]-Taula1[[#This Row],[% Reducció salari per baix rendiment        (no posar el símbol %)]]</f>
        <v>0</v>
      </c>
      <c r="AM1121" s="131">
        <f>ROUND((AN1121/100)*24.8547945*Taula1[[#This Row],[Espai reservat Administració (dies)]],2)</f>
        <v>0</v>
      </c>
      <c r="AN1121" s="79">
        <f>Taula1[[#This Row],[% Jornada segons contracte
(no posar el símbol %) ]]-Taula1[[#This Row],[% Reducció salari per baix rendiment        (no posar el símbol %)]]</f>
        <v>0</v>
      </c>
      <c r="AO1121" s="131">
        <f t="shared" si="274"/>
        <v>0</v>
      </c>
      <c r="AP1121" s="87"/>
      <c r="AQ1121" s="137">
        <f>ROUND((AR1121/100)*693*Taula1[[#This Row],[Mesos naturals sencers treballats període justificat (01/01/2023 - 31/03/2023)]],2)</f>
        <v>0</v>
      </c>
      <c r="AR1121" s="90">
        <f>Taula1[[#This Row],[% Jornada segons contracte
(no posar el símbol %) ]]-Taula1[[#This Row],[% Reducció salari per baix rendiment        (no posar el símbol %)]]</f>
        <v>0</v>
      </c>
      <c r="AS1121" s="137">
        <f>ROUND((AT1121/100)*22.78356164*Taula1[[#This Row],[Dies treballats període justificat (01/01/2023 - 31/03/2023)              no comptabilitzats com a mes natural sencer]],2)</f>
        <v>0</v>
      </c>
      <c r="AT1121" s="90">
        <f>Taula1[[#This Row],[% Jornada segons contracte
(no posar el símbol %) ]]-Taula1[[#This Row],[% Reducció salari per baix rendiment        (no posar el símbol %)]]</f>
        <v>0</v>
      </c>
      <c r="AU1121" s="137">
        <f t="shared" si="275"/>
        <v>0</v>
      </c>
      <c r="AV1121" s="87"/>
      <c r="AW1121" s="136">
        <f>ROUND((AX1121/100)*693*Taula1[[#This Row],[Espai reservat Administració  (mesos)]],2)</f>
        <v>0</v>
      </c>
      <c r="AX1121" s="90">
        <f>Taula1[[#This Row],[% Jornada segons contracte
(no posar el símbol %) ]]-Taula1[[#This Row],[% Reducció salari per baix rendiment        (no posar el símbol %)]]</f>
        <v>0</v>
      </c>
      <c r="AY1121" s="131">
        <f>ROUND((AZ1121/100)*22.78356164*Taula1[[#This Row],[Espai reservat Administració (dies)]],2)</f>
        <v>0</v>
      </c>
      <c r="AZ1121" s="81">
        <f>Taula1[[#This Row],[% Jornada segons contracte
(no posar el símbol %) ]]-Taula1[[#This Row],[% Reducció salari per baix rendiment        (no posar el símbol %)]]</f>
        <v>0</v>
      </c>
      <c r="BA1121" s="82">
        <f t="shared" si="276"/>
        <v>0</v>
      </c>
      <c r="BB1121" s="41"/>
      <c r="BC1121" s="131">
        <f>IF(Taula1[[#This Row],[Grup justificat     (fer servir opcions de la llista desplegable)]]=1,AI1121,0)</f>
        <v>0</v>
      </c>
      <c r="BD1121" s="131">
        <f>IF(Taula1[[#This Row],[Grup justificat     (fer servir opcions de la llista desplegable)]]=2,AU1121,0)</f>
        <v>0</v>
      </c>
      <c r="BE1121" s="41"/>
      <c r="BF1121" s="131">
        <f>IF(Taula1[[#This Row],[Espai reservat Administració]]=1,AO1121,0)</f>
        <v>0</v>
      </c>
      <c r="BG1121" s="82">
        <f>IF(Taula1[[#This Row],[Espai reservat Administració]]=2,BA1121,0)</f>
        <v>0</v>
      </c>
      <c r="BH1121" s="41"/>
      <c r="BI1121" s="126">
        <f>IF(Taula1[[#This Row],[Grup justificat     (fer servir opcions de la llista desplegable)]]=1,1,0)</f>
        <v>0</v>
      </c>
      <c r="BJ1121" s="126">
        <f>IF(Taula1[[#This Row],[Espai reservat Administració]]=1,1,0)</f>
        <v>0</v>
      </c>
      <c r="BK1121" s="111"/>
      <c r="BL1121" s="126">
        <f>IF(Taula1[[#This Row],[Grup justificat     (fer servir opcions de la llista desplegable)]]=2,1,0)</f>
        <v>0</v>
      </c>
      <c r="BM1121" s="126">
        <f>IF(Taula1[[#This Row],[Espai reservat Administració]]=2,1,0)</f>
        <v>0</v>
      </c>
      <c r="BN1121" s="73"/>
      <c r="BO1121" s="73"/>
      <c r="BP1121" s="73"/>
      <c r="BQ1121" s="73"/>
      <c r="BR1121" s="73"/>
      <c r="BS1121" s="73"/>
      <c r="BT1121" s="73"/>
      <c r="BU1121" s="73"/>
      <c r="BV1121" s="73"/>
      <c r="BW1121" s="73"/>
      <c r="BX1121" s="73"/>
      <c r="BY1121" s="73"/>
      <c r="BZ1121" s="73"/>
      <c r="CA1121" s="73"/>
      <c r="CB1121" s="73"/>
      <c r="CC1121" s="73"/>
      <c r="CD1121" s="73"/>
      <c r="CE1121" s="73"/>
      <c r="CF1121" s="73"/>
      <c r="CG1121" s="63">
        <f t="shared" si="277"/>
        <v>0</v>
      </c>
      <c r="CH1121" s="63">
        <f t="shared" si="278"/>
        <v>0</v>
      </c>
      <c r="CI1121" s="73"/>
      <c r="CJ1121" s="63">
        <f>IF(Taula1[[#This Row],[Tipus de contracte                                  (fer servir opcions de la llista desplegable)]]="Indefinit",1,0)</f>
        <v>0</v>
      </c>
      <c r="CK1121" s="63">
        <f>IF(Taula1[[#This Row],[Tipus de contracte                                  (fer servir opcions de la llista desplegable)]]="Temporal, igual o superior a 6 mesos",1,0)</f>
        <v>0</v>
      </c>
      <c r="CL1121" s="63">
        <f>IF(Taula1[[#This Row],[Tipus de contracte                                  (fer servir opcions de la llista desplegable)]]="Substitució per IT",1,0)</f>
        <v>0</v>
      </c>
      <c r="CM1121" s="73"/>
      <c r="CN1121" s="63">
        <f>IF(Taula1[[#This Row],[Relació llocs de treball]]&gt;=1,1,0)</f>
        <v>0</v>
      </c>
      <c r="CO1121" s="73"/>
      <c r="CP1121" s="63">
        <f>IF(Taula1[[#This Row],[Identitat de gènere                                                          (fer servir opcions de la llista desplegable)]]="Home",1,0)</f>
        <v>0</v>
      </c>
      <c r="CQ1121" s="63">
        <f>IF(Taula1[[#This Row],[Identitat de gènere                                                          (fer servir opcions de la llista desplegable)]]="Dona",1,0)</f>
        <v>0</v>
      </c>
      <c r="CR1121" s="63">
        <f>IF(Taula1[[#This Row],[Identitat de gènere                                                          (fer servir opcions de la llista desplegable)]]="No binari",1,0)</f>
        <v>0</v>
      </c>
      <c r="CS1121" s="73"/>
      <c r="CT1121" s="63">
        <f t="shared" si="272"/>
        <v>0</v>
      </c>
      <c r="CU1121" s="64">
        <f t="shared" si="279"/>
        <v>0</v>
      </c>
      <c r="CW1121" s="64">
        <f t="shared" si="280"/>
        <v>0</v>
      </c>
      <c r="CX1121" s="64">
        <f t="shared" si="281"/>
        <v>0</v>
      </c>
      <c r="CY1121" s="64">
        <f t="shared" si="282"/>
        <v>0</v>
      </c>
      <c r="CZ1121" s="64">
        <f t="shared" si="283"/>
        <v>0</v>
      </c>
      <c r="DB1121" s="64">
        <f t="shared" si="284"/>
        <v>0</v>
      </c>
      <c r="DC1121" s="64">
        <f t="shared" si="285"/>
        <v>0</v>
      </c>
      <c r="DD1121" s="64">
        <f t="shared" si="286"/>
        <v>0</v>
      </c>
      <c r="DE1121" s="64">
        <f t="shared" si="287"/>
        <v>0</v>
      </c>
    </row>
    <row r="1122" spans="2:109" x14ac:dyDescent="0.3">
      <c r="B1122" s="167"/>
      <c r="C1122" s="186"/>
      <c r="D1122" s="2"/>
      <c r="E1122" s="67"/>
      <c r="F1122" s="5"/>
      <c r="G1122" s="5"/>
      <c r="H1122" s="187"/>
      <c r="I1122" s="111" t="str">
        <f ca="1">IF(Taula1[[#This Row],[Data naixement (format dd/mm/aaaa)]]="","0",DATEDIF(Taula1[[#This Row],[Data naixement (format dd/mm/aaaa)]],TODAY(),"Y"))</f>
        <v>0</v>
      </c>
      <c r="J1122" s="6"/>
      <c r="K1122" s="6"/>
      <c r="L1122" s="6"/>
      <c r="M1122" s="6"/>
      <c r="N1122" s="56"/>
      <c r="O1122" s="56"/>
      <c r="P1122" s="56"/>
      <c r="Q1122" s="6"/>
      <c r="R1122" s="7"/>
      <c r="S1122" s="143">
        <f>Taula1[[#This Row],[Mesos naturals sencers treballats període justificat (01/01/2023 - 31/03/2023)]]</f>
        <v>0</v>
      </c>
      <c r="T1122" s="194">
        <f>Taula1[[#This Row],[Dies treballats període justificat (01/01/2023 - 31/03/2023)              no comptabilitzats com a mes natural sencer]]</f>
        <v>0</v>
      </c>
      <c r="U1122" s="12"/>
      <c r="V1122" s="7"/>
      <c r="W1122" s="188"/>
      <c r="X1122" s="188"/>
      <c r="Y1122" s="188"/>
      <c r="Z1122" s="188"/>
      <c r="AA1122" s="190"/>
      <c r="AB1122" s="143">
        <f>Taula1[[#This Row],[Grup justificat     (fer servir opcions de la llista desplegable)]]</f>
        <v>0</v>
      </c>
      <c r="AC1122" s="182"/>
      <c r="AD1122" s="39"/>
      <c r="AE1122" s="131">
        <f>ROUND((AF1122/100)*756*Taula1[[#This Row],[Mesos naturals sencers treballats període justificat (01/01/2023 - 31/03/2023)]],2)</f>
        <v>0</v>
      </c>
      <c r="AF1122" s="81">
        <f>Taula1[[#This Row],[% Jornada segons contracte
(no posar el símbol %) ]]-Taula1[[#This Row],[% Reducció salari per baix rendiment        (no posar el símbol %)]]</f>
        <v>0</v>
      </c>
      <c r="AG1122" s="131">
        <f>ROUND((AH1122/100)*24.8547945*Taula1[[#This Row],[Dies treballats període justificat (01/01/2023 - 31/03/2023)              no comptabilitzats com a mes natural sencer]],2)</f>
        <v>0</v>
      </c>
      <c r="AH1122" s="79">
        <f>Taula1[[#This Row],[% Jornada segons contracte
(no posar el símbol %) ]]-Taula1[[#This Row],[% Reducció salari per baix rendiment        (no posar el símbol %)]]</f>
        <v>0</v>
      </c>
      <c r="AI1122" s="131">
        <f t="shared" si="273"/>
        <v>0</v>
      </c>
      <c r="AJ1122" s="39"/>
      <c r="AK1122" s="131">
        <f>ROUND((AL1122/100)*756*Taula1[[#This Row],[Espai reservat Administració  (mesos)]],2)</f>
        <v>0</v>
      </c>
      <c r="AL1122" s="81">
        <f>Taula1[[#This Row],[% Jornada segons contracte
(no posar el símbol %) ]]-Taula1[[#This Row],[% Reducció salari per baix rendiment        (no posar el símbol %)]]</f>
        <v>0</v>
      </c>
      <c r="AM1122" s="131">
        <f>ROUND((AN1122/100)*24.8547945*Taula1[[#This Row],[Espai reservat Administració (dies)]],2)</f>
        <v>0</v>
      </c>
      <c r="AN1122" s="79">
        <f>Taula1[[#This Row],[% Jornada segons contracte
(no posar el símbol %) ]]-Taula1[[#This Row],[% Reducció salari per baix rendiment        (no posar el símbol %)]]</f>
        <v>0</v>
      </c>
      <c r="AO1122" s="131">
        <f t="shared" si="274"/>
        <v>0</v>
      </c>
      <c r="AP1122" s="87"/>
      <c r="AQ1122" s="137">
        <f>ROUND((AR1122/100)*693*Taula1[[#This Row],[Mesos naturals sencers treballats període justificat (01/01/2023 - 31/03/2023)]],2)</f>
        <v>0</v>
      </c>
      <c r="AR1122" s="90">
        <f>Taula1[[#This Row],[% Jornada segons contracte
(no posar el símbol %) ]]-Taula1[[#This Row],[% Reducció salari per baix rendiment        (no posar el símbol %)]]</f>
        <v>0</v>
      </c>
      <c r="AS1122" s="137">
        <f>ROUND((AT1122/100)*22.78356164*Taula1[[#This Row],[Dies treballats període justificat (01/01/2023 - 31/03/2023)              no comptabilitzats com a mes natural sencer]],2)</f>
        <v>0</v>
      </c>
      <c r="AT1122" s="90">
        <f>Taula1[[#This Row],[% Jornada segons contracte
(no posar el símbol %) ]]-Taula1[[#This Row],[% Reducció salari per baix rendiment        (no posar el símbol %)]]</f>
        <v>0</v>
      </c>
      <c r="AU1122" s="137">
        <f t="shared" si="275"/>
        <v>0</v>
      </c>
      <c r="AV1122" s="87"/>
      <c r="AW1122" s="136">
        <f>ROUND((AX1122/100)*693*Taula1[[#This Row],[Espai reservat Administració  (mesos)]],2)</f>
        <v>0</v>
      </c>
      <c r="AX1122" s="90">
        <f>Taula1[[#This Row],[% Jornada segons contracte
(no posar el símbol %) ]]-Taula1[[#This Row],[% Reducció salari per baix rendiment        (no posar el símbol %)]]</f>
        <v>0</v>
      </c>
      <c r="AY1122" s="131">
        <f>ROUND((AZ1122/100)*22.78356164*Taula1[[#This Row],[Espai reservat Administració (dies)]],2)</f>
        <v>0</v>
      </c>
      <c r="AZ1122" s="81">
        <f>Taula1[[#This Row],[% Jornada segons contracte
(no posar el símbol %) ]]-Taula1[[#This Row],[% Reducció salari per baix rendiment        (no posar el símbol %)]]</f>
        <v>0</v>
      </c>
      <c r="BA1122" s="82">
        <f t="shared" si="276"/>
        <v>0</v>
      </c>
      <c r="BB1122" s="41"/>
      <c r="BC1122" s="131">
        <f>IF(Taula1[[#This Row],[Grup justificat     (fer servir opcions de la llista desplegable)]]=1,AI1122,0)</f>
        <v>0</v>
      </c>
      <c r="BD1122" s="131">
        <f>IF(Taula1[[#This Row],[Grup justificat     (fer servir opcions de la llista desplegable)]]=2,AU1122,0)</f>
        <v>0</v>
      </c>
      <c r="BE1122" s="41"/>
      <c r="BF1122" s="131">
        <f>IF(Taula1[[#This Row],[Espai reservat Administració]]=1,AO1122,0)</f>
        <v>0</v>
      </c>
      <c r="BG1122" s="82">
        <f>IF(Taula1[[#This Row],[Espai reservat Administració]]=2,BA1122,0)</f>
        <v>0</v>
      </c>
      <c r="BH1122" s="41"/>
      <c r="BI1122" s="126">
        <f>IF(Taula1[[#This Row],[Grup justificat     (fer servir opcions de la llista desplegable)]]=1,1,0)</f>
        <v>0</v>
      </c>
      <c r="BJ1122" s="126">
        <f>IF(Taula1[[#This Row],[Espai reservat Administració]]=1,1,0)</f>
        <v>0</v>
      </c>
      <c r="BK1122" s="111"/>
      <c r="BL1122" s="126">
        <f>IF(Taula1[[#This Row],[Grup justificat     (fer servir opcions de la llista desplegable)]]=2,1,0)</f>
        <v>0</v>
      </c>
      <c r="BM1122" s="126">
        <f>IF(Taula1[[#This Row],[Espai reservat Administració]]=2,1,0)</f>
        <v>0</v>
      </c>
      <c r="BN1122" s="73"/>
      <c r="BO1122" s="73"/>
      <c r="BP1122" s="73"/>
      <c r="BQ1122" s="73"/>
      <c r="BR1122" s="73"/>
      <c r="BS1122" s="73"/>
      <c r="BT1122" s="73"/>
      <c r="BU1122" s="73"/>
      <c r="BV1122" s="73"/>
      <c r="BW1122" s="73"/>
      <c r="BX1122" s="73"/>
      <c r="BY1122" s="73"/>
      <c r="BZ1122" s="73"/>
      <c r="CA1122" s="73"/>
      <c r="CB1122" s="73"/>
      <c r="CC1122" s="73"/>
      <c r="CD1122" s="73"/>
      <c r="CE1122" s="73"/>
      <c r="CF1122" s="73"/>
      <c r="CG1122" s="63">
        <f t="shared" si="277"/>
        <v>0</v>
      </c>
      <c r="CH1122" s="63">
        <f t="shared" si="278"/>
        <v>0</v>
      </c>
      <c r="CI1122" s="73"/>
      <c r="CJ1122" s="63">
        <f>IF(Taula1[[#This Row],[Tipus de contracte                                  (fer servir opcions de la llista desplegable)]]="Indefinit",1,0)</f>
        <v>0</v>
      </c>
      <c r="CK1122" s="63">
        <f>IF(Taula1[[#This Row],[Tipus de contracte                                  (fer servir opcions de la llista desplegable)]]="Temporal, igual o superior a 6 mesos",1,0)</f>
        <v>0</v>
      </c>
      <c r="CL1122" s="63">
        <f>IF(Taula1[[#This Row],[Tipus de contracte                                  (fer servir opcions de la llista desplegable)]]="Substitució per IT",1,0)</f>
        <v>0</v>
      </c>
      <c r="CM1122" s="73"/>
      <c r="CN1122" s="63">
        <f>IF(Taula1[[#This Row],[Relació llocs de treball]]&gt;=1,1,0)</f>
        <v>0</v>
      </c>
      <c r="CO1122" s="73"/>
      <c r="CP1122" s="63">
        <f>IF(Taula1[[#This Row],[Identitat de gènere                                                          (fer servir opcions de la llista desplegable)]]="Home",1,0)</f>
        <v>0</v>
      </c>
      <c r="CQ1122" s="63">
        <f>IF(Taula1[[#This Row],[Identitat de gènere                                                          (fer servir opcions de la llista desplegable)]]="Dona",1,0)</f>
        <v>0</v>
      </c>
      <c r="CR1122" s="63">
        <f>IF(Taula1[[#This Row],[Identitat de gènere                                                          (fer servir opcions de la llista desplegable)]]="No binari",1,0)</f>
        <v>0</v>
      </c>
      <c r="CS1122" s="73"/>
      <c r="CT1122" s="63">
        <f t="shared" si="272"/>
        <v>0</v>
      </c>
      <c r="CU1122" s="64">
        <f t="shared" si="279"/>
        <v>0</v>
      </c>
      <c r="CW1122" s="64">
        <f t="shared" si="280"/>
        <v>0</v>
      </c>
      <c r="CX1122" s="64">
        <f t="shared" si="281"/>
        <v>0</v>
      </c>
      <c r="CY1122" s="64">
        <f t="shared" si="282"/>
        <v>0</v>
      </c>
      <c r="CZ1122" s="64">
        <f t="shared" si="283"/>
        <v>0</v>
      </c>
      <c r="DB1122" s="64">
        <f t="shared" si="284"/>
        <v>0</v>
      </c>
      <c r="DC1122" s="64">
        <f t="shared" si="285"/>
        <v>0</v>
      </c>
      <c r="DD1122" s="64">
        <f t="shared" si="286"/>
        <v>0</v>
      </c>
      <c r="DE1122" s="64">
        <f t="shared" si="287"/>
        <v>0</v>
      </c>
    </row>
    <row r="1123" spans="2:109" x14ac:dyDescent="0.3">
      <c r="B1123" s="167"/>
      <c r="C1123" s="186"/>
      <c r="D1123" s="2"/>
      <c r="E1123" s="67"/>
      <c r="F1123" s="5"/>
      <c r="G1123" s="5"/>
      <c r="H1123" s="187"/>
      <c r="I1123" s="111" t="str">
        <f ca="1">IF(Taula1[[#This Row],[Data naixement (format dd/mm/aaaa)]]="","0",DATEDIF(Taula1[[#This Row],[Data naixement (format dd/mm/aaaa)]],TODAY(),"Y"))</f>
        <v>0</v>
      </c>
      <c r="J1123" s="6"/>
      <c r="K1123" s="6"/>
      <c r="L1123" s="6"/>
      <c r="M1123" s="6"/>
      <c r="N1123" s="56"/>
      <c r="O1123" s="56"/>
      <c r="P1123" s="56"/>
      <c r="Q1123" s="6"/>
      <c r="R1123" s="7"/>
      <c r="S1123" s="143">
        <f>Taula1[[#This Row],[Mesos naturals sencers treballats període justificat (01/01/2023 - 31/03/2023)]]</f>
        <v>0</v>
      </c>
      <c r="T1123" s="194">
        <f>Taula1[[#This Row],[Dies treballats període justificat (01/01/2023 - 31/03/2023)              no comptabilitzats com a mes natural sencer]]</f>
        <v>0</v>
      </c>
      <c r="U1123" s="12"/>
      <c r="V1123" s="7"/>
      <c r="W1123" s="188"/>
      <c r="X1123" s="188"/>
      <c r="Y1123" s="188"/>
      <c r="Z1123" s="188"/>
      <c r="AA1123" s="190"/>
      <c r="AB1123" s="143">
        <f>Taula1[[#This Row],[Grup justificat     (fer servir opcions de la llista desplegable)]]</f>
        <v>0</v>
      </c>
      <c r="AC1123" s="182"/>
      <c r="AD1123" s="39"/>
      <c r="AE1123" s="131">
        <f>ROUND((AF1123/100)*756*Taula1[[#This Row],[Mesos naturals sencers treballats període justificat (01/01/2023 - 31/03/2023)]],2)</f>
        <v>0</v>
      </c>
      <c r="AF1123" s="81">
        <f>Taula1[[#This Row],[% Jornada segons contracte
(no posar el símbol %) ]]-Taula1[[#This Row],[% Reducció salari per baix rendiment        (no posar el símbol %)]]</f>
        <v>0</v>
      </c>
      <c r="AG1123" s="131">
        <f>ROUND((AH1123/100)*24.8547945*Taula1[[#This Row],[Dies treballats període justificat (01/01/2023 - 31/03/2023)              no comptabilitzats com a mes natural sencer]],2)</f>
        <v>0</v>
      </c>
      <c r="AH1123" s="79">
        <f>Taula1[[#This Row],[% Jornada segons contracte
(no posar el símbol %) ]]-Taula1[[#This Row],[% Reducció salari per baix rendiment        (no posar el símbol %)]]</f>
        <v>0</v>
      </c>
      <c r="AI1123" s="131">
        <f t="shared" si="273"/>
        <v>0</v>
      </c>
      <c r="AJ1123" s="39"/>
      <c r="AK1123" s="131">
        <f>ROUND((AL1123/100)*756*Taula1[[#This Row],[Espai reservat Administració  (mesos)]],2)</f>
        <v>0</v>
      </c>
      <c r="AL1123" s="81">
        <f>Taula1[[#This Row],[% Jornada segons contracte
(no posar el símbol %) ]]-Taula1[[#This Row],[% Reducció salari per baix rendiment        (no posar el símbol %)]]</f>
        <v>0</v>
      </c>
      <c r="AM1123" s="131">
        <f>ROUND((AN1123/100)*24.8547945*Taula1[[#This Row],[Espai reservat Administració (dies)]],2)</f>
        <v>0</v>
      </c>
      <c r="AN1123" s="79">
        <f>Taula1[[#This Row],[% Jornada segons contracte
(no posar el símbol %) ]]-Taula1[[#This Row],[% Reducció salari per baix rendiment        (no posar el símbol %)]]</f>
        <v>0</v>
      </c>
      <c r="AO1123" s="131">
        <f t="shared" si="274"/>
        <v>0</v>
      </c>
      <c r="AP1123" s="87"/>
      <c r="AQ1123" s="137">
        <f>ROUND((AR1123/100)*693*Taula1[[#This Row],[Mesos naturals sencers treballats període justificat (01/01/2023 - 31/03/2023)]],2)</f>
        <v>0</v>
      </c>
      <c r="AR1123" s="90">
        <f>Taula1[[#This Row],[% Jornada segons contracte
(no posar el símbol %) ]]-Taula1[[#This Row],[% Reducció salari per baix rendiment        (no posar el símbol %)]]</f>
        <v>0</v>
      </c>
      <c r="AS1123" s="137">
        <f>ROUND((AT1123/100)*22.78356164*Taula1[[#This Row],[Dies treballats període justificat (01/01/2023 - 31/03/2023)              no comptabilitzats com a mes natural sencer]],2)</f>
        <v>0</v>
      </c>
      <c r="AT1123" s="90">
        <f>Taula1[[#This Row],[% Jornada segons contracte
(no posar el símbol %) ]]-Taula1[[#This Row],[% Reducció salari per baix rendiment        (no posar el símbol %)]]</f>
        <v>0</v>
      </c>
      <c r="AU1123" s="137">
        <f t="shared" si="275"/>
        <v>0</v>
      </c>
      <c r="AV1123" s="87"/>
      <c r="AW1123" s="136">
        <f>ROUND((AX1123/100)*693*Taula1[[#This Row],[Espai reservat Administració  (mesos)]],2)</f>
        <v>0</v>
      </c>
      <c r="AX1123" s="90">
        <f>Taula1[[#This Row],[% Jornada segons contracte
(no posar el símbol %) ]]-Taula1[[#This Row],[% Reducció salari per baix rendiment        (no posar el símbol %)]]</f>
        <v>0</v>
      </c>
      <c r="AY1123" s="131">
        <f>ROUND((AZ1123/100)*22.78356164*Taula1[[#This Row],[Espai reservat Administració (dies)]],2)</f>
        <v>0</v>
      </c>
      <c r="AZ1123" s="81">
        <f>Taula1[[#This Row],[% Jornada segons contracte
(no posar el símbol %) ]]-Taula1[[#This Row],[% Reducció salari per baix rendiment        (no posar el símbol %)]]</f>
        <v>0</v>
      </c>
      <c r="BA1123" s="82">
        <f t="shared" si="276"/>
        <v>0</v>
      </c>
      <c r="BB1123" s="41"/>
      <c r="BC1123" s="131">
        <f>IF(Taula1[[#This Row],[Grup justificat     (fer servir opcions de la llista desplegable)]]=1,AI1123,0)</f>
        <v>0</v>
      </c>
      <c r="BD1123" s="131">
        <f>IF(Taula1[[#This Row],[Grup justificat     (fer servir opcions de la llista desplegable)]]=2,AU1123,0)</f>
        <v>0</v>
      </c>
      <c r="BE1123" s="41"/>
      <c r="BF1123" s="131">
        <f>IF(Taula1[[#This Row],[Espai reservat Administració]]=1,AO1123,0)</f>
        <v>0</v>
      </c>
      <c r="BG1123" s="82">
        <f>IF(Taula1[[#This Row],[Espai reservat Administració]]=2,BA1123,0)</f>
        <v>0</v>
      </c>
      <c r="BH1123" s="41"/>
      <c r="BI1123" s="126">
        <f>IF(Taula1[[#This Row],[Grup justificat     (fer servir opcions de la llista desplegable)]]=1,1,0)</f>
        <v>0</v>
      </c>
      <c r="BJ1123" s="126">
        <f>IF(Taula1[[#This Row],[Espai reservat Administració]]=1,1,0)</f>
        <v>0</v>
      </c>
      <c r="BK1123" s="111"/>
      <c r="BL1123" s="126">
        <f>IF(Taula1[[#This Row],[Grup justificat     (fer servir opcions de la llista desplegable)]]=2,1,0)</f>
        <v>0</v>
      </c>
      <c r="BM1123" s="126">
        <f>IF(Taula1[[#This Row],[Espai reservat Administració]]=2,1,0)</f>
        <v>0</v>
      </c>
      <c r="BN1123" s="73"/>
      <c r="BO1123" s="73"/>
      <c r="BP1123" s="73"/>
      <c r="BQ1123" s="73"/>
      <c r="BR1123" s="73"/>
      <c r="BS1123" s="73"/>
      <c r="BT1123" s="73"/>
      <c r="BU1123" s="73"/>
      <c r="BV1123" s="73"/>
      <c r="BW1123" s="73"/>
      <c r="BX1123" s="73"/>
      <c r="BY1123" s="73"/>
      <c r="BZ1123" s="73"/>
      <c r="CA1123" s="73"/>
      <c r="CB1123" s="73"/>
      <c r="CC1123" s="73"/>
      <c r="CD1123" s="73"/>
      <c r="CE1123" s="73"/>
      <c r="CF1123" s="73"/>
      <c r="CG1123" s="63">
        <f t="shared" si="277"/>
        <v>0</v>
      </c>
      <c r="CH1123" s="63">
        <f t="shared" si="278"/>
        <v>0</v>
      </c>
      <c r="CI1123" s="73"/>
      <c r="CJ1123" s="63">
        <f>IF(Taula1[[#This Row],[Tipus de contracte                                  (fer servir opcions de la llista desplegable)]]="Indefinit",1,0)</f>
        <v>0</v>
      </c>
      <c r="CK1123" s="63">
        <f>IF(Taula1[[#This Row],[Tipus de contracte                                  (fer servir opcions de la llista desplegable)]]="Temporal, igual o superior a 6 mesos",1,0)</f>
        <v>0</v>
      </c>
      <c r="CL1123" s="63">
        <f>IF(Taula1[[#This Row],[Tipus de contracte                                  (fer servir opcions de la llista desplegable)]]="Substitució per IT",1,0)</f>
        <v>0</v>
      </c>
      <c r="CM1123" s="73"/>
      <c r="CN1123" s="63">
        <f>IF(Taula1[[#This Row],[Relació llocs de treball]]&gt;=1,1,0)</f>
        <v>0</v>
      </c>
      <c r="CO1123" s="73"/>
      <c r="CP1123" s="63">
        <f>IF(Taula1[[#This Row],[Identitat de gènere                                                          (fer servir opcions de la llista desplegable)]]="Home",1,0)</f>
        <v>0</v>
      </c>
      <c r="CQ1123" s="63">
        <f>IF(Taula1[[#This Row],[Identitat de gènere                                                          (fer servir opcions de la llista desplegable)]]="Dona",1,0)</f>
        <v>0</v>
      </c>
      <c r="CR1123" s="63">
        <f>IF(Taula1[[#This Row],[Identitat de gènere                                                          (fer servir opcions de la llista desplegable)]]="No binari",1,0)</f>
        <v>0</v>
      </c>
      <c r="CS1123" s="73"/>
      <c r="CT1123" s="63">
        <f t="shared" si="272"/>
        <v>0</v>
      </c>
      <c r="CU1123" s="64">
        <f t="shared" si="279"/>
        <v>0</v>
      </c>
      <c r="CW1123" s="64">
        <f t="shared" si="280"/>
        <v>0</v>
      </c>
      <c r="CX1123" s="64">
        <f t="shared" si="281"/>
        <v>0</v>
      </c>
      <c r="CY1123" s="64">
        <f t="shared" si="282"/>
        <v>0</v>
      </c>
      <c r="CZ1123" s="64">
        <f t="shared" si="283"/>
        <v>0</v>
      </c>
      <c r="DB1123" s="64">
        <f t="shared" si="284"/>
        <v>0</v>
      </c>
      <c r="DC1123" s="64">
        <f t="shared" si="285"/>
        <v>0</v>
      </c>
      <c r="DD1123" s="64">
        <f t="shared" si="286"/>
        <v>0</v>
      </c>
      <c r="DE1123" s="64">
        <f t="shared" si="287"/>
        <v>0</v>
      </c>
    </row>
    <row r="1124" spans="2:109" x14ac:dyDescent="0.3">
      <c r="B1124" s="167"/>
      <c r="C1124" s="186"/>
      <c r="D1124" s="2"/>
      <c r="E1124" s="67"/>
      <c r="F1124" s="5"/>
      <c r="G1124" s="5"/>
      <c r="H1124" s="187"/>
      <c r="I1124" s="111" t="str">
        <f ca="1">IF(Taula1[[#This Row],[Data naixement (format dd/mm/aaaa)]]="","0",DATEDIF(Taula1[[#This Row],[Data naixement (format dd/mm/aaaa)]],TODAY(),"Y"))</f>
        <v>0</v>
      </c>
      <c r="J1124" s="6"/>
      <c r="K1124" s="6"/>
      <c r="L1124" s="6"/>
      <c r="M1124" s="6"/>
      <c r="N1124" s="56"/>
      <c r="O1124" s="56"/>
      <c r="P1124" s="56"/>
      <c r="Q1124" s="6"/>
      <c r="R1124" s="7"/>
      <c r="S1124" s="143">
        <f>Taula1[[#This Row],[Mesos naturals sencers treballats període justificat (01/01/2023 - 31/03/2023)]]</f>
        <v>0</v>
      </c>
      <c r="T1124" s="194">
        <f>Taula1[[#This Row],[Dies treballats període justificat (01/01/2023 - 31/03/2023)              no comptabilitzats com a mes natural sencer]]</f>
        <v>0</v>
      </c>
      <c r="U1124" s="12"/>
      <c r="V1124" s="7"/>
      <c r="W1124" s="188"/>
      <c r="X1124" s="188"/>
      <c r="Y1124" s="188"/>
      <c r="Z1124" s="188"/>
      <c r="AA1124" s="190"/>
      <c r="AB1124" s="143">
        <f>Taula1[[#This Row],[Grup justificat     (fer servir opcions de la llista desplegable)]]</f>
        <v>0</v>
      </c>
      <c r="AC1124" s="182"/>
      <c r="AD1124" s="39"/>
      <c r="AE1124" s="131">
        <f>ROUND((AF1124/100)*756*Taula1[[#This Row],[Mesos naturals sencers treballats període justificat (01/01/2023 - 31/03/2023)]],2)</f>
        <v>0</v>
      </c>
      <c r="AF1124" s="81">
        <f>Taula1[[#This Row],[% Jornada segons contracte
(no posar el símbol %) ]]-Taula1[[#This Row],[% Reducció salari per baix rendiment        (no posar el símbol %)]]</f>
        <v>0</v>
      </c>
      <c r="AG1124" s="131">
        <f>ROUND((AH1124/100)*24.8547945*Taula1[[#This Row],[Dies treballats període justificat (01/01/2023 - 31/03/2023)              no comptabilitzats com a mes natural sencer]],2)</f>
        <v>0</v>
      </c>
      <c r="AH1124" s="79">
        <f>Taula1[[#This Row],[% Jornada segons contracte
(no posar el símbol %) ]]-Taula1[[#This Row],[% Reducció salari per baix rendiment        (no posar el símbol %)]]</f>
        <v>0</v>
      </c>
      <c r="AI1124" s="131">
        <f t="shared" si="273"/>
        <v>0</v>
      </c>
      <c r="AJ1124" s="39"/>
      <c r="AK1124" s="131">
        <f>ROUND((AL1124/100)*756*Taula1[[#This Row],[Espai reservat Administració  (mesos)]],2)</f>
        <v>0</v>
      </c>
      <c r="AL1124" s="81">
        <f>Taula1[[#This Row],[% Jornada segons contracte
(no posar el símbol %) ]]-Taula1[[#This Row],[% Reducció salari per baix rendiment        (no posar el símbol %)]]</f>
        <v>0</v>
      </c>
      <c r="AM1124" s="131">
        <f>ROUND((AN1124/100)*24.8547945*Taula1[[#This Row],[Espai reservat Administració (dies)]],2)</f>
        <v>0</v>
      </c>
      <c r="AN1124" s="79">
        <f>Taula1[[#This Row],[% Jornada segons contracte
(no posar el símbol %) ]]-Taula1[[#This Row],[% Reducció salari per baix rendiment        (no posar el símbol %)]]</f>
        <v>0</v>
      </c>
      <c r="AO1124" s="131">
        <f t="shared" si="274"/>
        <v>0</v>
      </c>
      <c r="AP1124" s="87"/>
      <c r="AQ1124" s="137">
        <f>ROUND((AR1124/100)*693*Taula1[[#This Row],[Mesos naturals sencers treballats període justificat (01/01/2023 - 31/03/2023)]],2)</f>
        <v>0</v>
      </c>
      <c r="AR1124" s="90">
        <f>Taula1[[#This Row],[% Jornada segons contracte
(no posar el símbol %) ]]-Taula1[[#This Row],[% Reducció salari per baix rendiment        (no posar el símbol %)]]</f>
        <v>0</v>
      </c>
      <c r="AS1124" s="137">
        <f>ROUND((AT1124/100)*22.78356164*Taula1[[#This Row],[Dies treballats període justificat (01/01/2023 - 31/03/2023)              no comptabilitzats com a mes natural sencer]],2)</f>
        <v>0</v>
      </c>
      <c r="AT1124" s="90">
        <f>Taula1[[#This Row],[% Jornada segons contracte
(no posar el símbol %) ]]-Taula1[[#This Row],[% Reducció salari per baix rendiment        (no posar el símbol %)]]</f>
        <v>0</v>
      </c>
      <c r="AU1124" s="137">
        <f t="shared" si="275"/>
        <v>0</v>
      </c>
      <c r="AV1124" s="87"/>
      <c r="AW1124" s="136">
        <f>ROUND((AX1124/100)*693*Taula1[[#This Row],[Espai reservat Administració  (mesos)]],2)</f>
        <v>0</v>
      </c>
      <c r="AX1124" s="90">
        <f>Taula1[[#This Row],[% Jornada segons contracte
(no posar el símbol %) ]]-Taula1[[#This Row],[% Reducció salari per baix rendiment        (no posar el símbol %)]]</f>
        <v>0</v>
      </c>
      <c r="AY1124" s="131">
        <f>ROUND((AZ1124/100)*22.78356164*Taula1[[#This Row],[Espai reservat Administració (dies)]],2)</f>
        <v>0</v>
      </c>
      <c r="AZ1124" s="81">
        <f>Taula1[[#This Row],[% Jornada segons contracte
(no posar el símbol %) ]]-Taula1[[#This Row],[% Reducció salari per baix rendiment        (no posar el símbol %)]]</f>
        <v>0</v>
      </c>
      <c r="BA1124" s="82">
        <f t="shared" si="276"/>
        <v>0</v>
      </c>
      <c r="BB1124" s="41"/>
      <c r="BC1124" s="131">
        <f>IF(Taula1[[#This Row],[Grup justificat     (fer servir opcions de la llista desplegable)]]=1,AI1124,0)</f>
        <v>0</v>
      </c>
      <c r="BD1124" s="131">
        <f>IF(Taula1[[#This Row],[Grup justificat     (fer servir opcions de la llista desplegable)]]=2,AU1124,0)</f>
        <v>0</v>
      </c>
      <c r="BE1124" s="41"/>
      <c r="BF1124" s="131">
        <f>IF(Taula1[[#This Row],[Espai reservat Administració]]=1,AO1124,0)</f>
        <v>0</v>
      </c>
      <c r="BG1124" s="82">
        <f>IF(Taula1[[#This Row],[Espai reservat Administració]]=2,BA1124,0)</f>
        <v>0</v>
      </c>
      <c r="BH1124" s="41"/>
      <c r="BI1124" s="126">
        <f>IF(Taula1[[#This Row],[Grup justificat     (fer servir opcions de la llista desplegable)]]=1,1,0)</f>
        <v>0</v>
      </c>
      <c r="BJ1124" s="126">
        <f>IF(Taula1[[#This Row],[Espai reservat Administració]]=1,1,0)</f>
        <v>0</v>
      </c>
      <c r="BK1124" s="111"/>
      <c r="BL1124" s="126">
        <f>IF(Taula1[[#This Row],[Grup justificat     (fer servir opcions de la llista desplegable)]]=2,1,0)</f>
        <v>0</v>
      </c>
      <c r="BM1124" s="126">
        <f>IF(Taula1[[#This Row],[Espai reservat Administració]]=2,1,0)</f>
        <v>0</v>
      </c>
      <c r="BN1124" s="73"/>
      <c r="BO1124" s="73"/>
      <c r="BP1124" s="73"/>
      <c r="BQ1124" s="73"/>
      <c r="BR1124" s="73"/>
      <c r="BS1124" s="73"/>
      <c r="BT1124" s="73"/>
      <c r="BU1124" s="73"/>
      <c r="BV1124" s="73"/>
      <c r="BW1124" s="73"/>
      <c r="BX1124" s="73"/>
      <c r="BY1124" s="73"/>
      <c r="BZ1124" s="73"/>
      <c r="CA1124" s="73"/>
      <c r="CB1124" s="73"/>
      <c r="CC1124" s="73"/>
      <c r="CD1124" s="73"/>
      <c r="CE1124" s="73"/>
      <c r="CF1124" s="73"/>
      <c r="CG1124" s="63">
        <f t="shared" si="277"/>
        <v>0</v>
      </c>
      <c r="CH1124" s="63">
        <f t="shared" si="278"/>
        <v>0</v>
      </c>
      <c r="CI1124" s="73"/>
      <c r="CJ1124" s="63">
        <f>IF(Taula1[[#This Row],[Tipus de contracte                                  (fer servir opcions de la llista desplegable)]]="Indefinit",1,0)</f>
        <v>0</v>
      </c>
      <c r="CK1124" s="63">
        <f>IF(Taula1[[#This Row],[Tipus de contracte                                  (fer servir opcions de la llista desplegable)]]="Temporal, igual o superior a 6 mesos",1,0)</f>
        <v>0</v>
      </c>
      <c r="CL1124" s="63">
        <f>IF(Taula1[[#This Row],[Tipus de contracte                                  (fer servir opcions de la llista desplegable)]]="Substitució per IT",1,0)</f>
        <v>0</v>
      </c>
      <c r="CM1124" s="73"/>
      <c r="CN1124" s="63">
        <f>IF(Taula1[[#This Row],[Relació llocs de treball]]&gt;=1,1,0)</f>
        <v>0</v>
      </c>
      <c r="CO1124" s="73"/>
      <c r="CP1124" s="63">
        <f>IF(Taula1[[#This Row],[Identitat de gènere                                                          (fer servir opcions de la llista desplegable)]]="Home",1,0)</f>
        <v>0</v>
      </c>
      <c r="CQ1124" s="63">
        <f>IF(Taula1[[#This Row],[Identitat de gènere                                                          (fer servir opcions de la llista desplegable)]]="Dona",1,0)</f>
        <v>0</v>
      </c>
      <c r="CR1124" s="63">
        <f>IF(Taula1[[#This Row],[Identitat de gènere                                                          (fer servir opcions de la llista desplegable)]]="No binari",1,0)</f>
        <v>0</v>
      </c>
      <c r="CS1124" s="73"/>
      <c r="CT1124" s="63">
        <f t="shared" si="272"/>
        <v>0</v>
      </c>
      <c r="CU1124" s="64">
        <f t="shared" si="279"/>
        <v>0</v>
      </c>
      <c r="CW1124" s="64">
        <f t="shared" si="280"/>
        <v>0</v>
      </c>
      <c r="CX1124" s="64">
        <f t="shared" si="281"/>
        <v>0</v>
      </c>
      <c r="CY1124" s="64">
        <f t="shared" si="282"/>
        <v>0</v>
      </c>
      <c r="CZ1124" s="64">
        <f t="shared" si="283"/>
        <v>0</v>
      </c>
      <c r="DB1124" s="64">
        <f t="shared" si="284"/>
        <v>0</v>
      </c>
      <c r="DC1124" s="64">
        <f t="shared" si="285"/>
        <v>0</v>
      </c>
      <c r="DD1124" s="64">
        <f t="shared" si="286"/>
        <v>0</v>
      </c>
      <c r="DE1124" s="64">
        <f t="shared" si="287"/>
        <v>0</v>
      </c>
    </row>
    <row r="1125" spans="2:109" x14ac:dyDescent="0.3">
      <c r="B1125" s="167"/>
      <c r="C1125" s="186"/>
      <c r="D1125" s="2"/>
      <c r="E1125" s="67"/>
      <c r="F1125" s="5"/>
      <c r="G1125" s="5"/>
      <c r="H1125" s="187"/>
      <c r="I1125" s="111" t="str">
        <f ca="1">IF(Taula1[[#This Row],[Data naixement (format dd/mm/aaaa)]]="","0",DATEDIF(Taula1[[#This Row],[Data naixement (format dd/mm/aaaa)]],TODAY(),"Y"))</f>
        <v>0</v>
      </c>
      <c r="J1125" s="6"/>
      <c r="K1125" s="6"/>
      <c r="L1125" s="6"/>
      <c r="M1125" s="6"/>
      <c r="N1125" s="56"/>
      <c r="O1125" s="56"/>
      <c r="P1125" s="56"/>
      <c r="Q1125" s="6"/>
      <c r="R1125" s="7"/>
      <c r="S1125" s="143">
        <f>Taula1[[#This Row],[Mesos naturals sencers treballats període justificat (01/01/2023 - 31/03/2023)]]</f>
        <v>0</v>
      </c>
      <c r="T1125" s="194">
        <f>Taula1[[#This Row],[Dies treballats període justificat (01/01/2023 - 31/03/2023)              no comptabilitzats com a mes natural sencer]]</f>
        <v>0</v>
      </c>
      <c r="U1125" s="12"/>
      <c r="V1125" s="7"/>
      <c r="W1125" s="188"/>
      <c r="X1125" s="188"/>
      <c r="Y1125" s="188"/>
      <c r="Z1125" s="188"/>
      <c r="AA1125" s="190"/>
      <c r="AB1125" s="143">
        <f>Taula1[[#This Row],[Grup justificat     (fer servir opcions de la llista desplegable)]]</f>
        <v>0</v>
      </c>
      <c r="AC1125" s="182"/>
      <c r="AD1125" s="39"/>
      <c r="AE1125" s="131">
        <f>ROUND((AF1125/100)*756*Taula1[[#This Row],[Mesos naturals sencers treballats període justificat (01/01/2023 - 31/03/2023)]],2)</f>
        <v>0</v>
      </c>
      <c r="AF1125" s="81">
        <f>Taula1[[#This Row],[% Jornada segons contracte
(no posar el símbol %) ]]-Taula1[[#This Row],[% Reducció salari per baix rendiment        (no posar el símbol %)]]</f>
        <v>0</v>
      </c>
      <c r="AG1125" s="131">
        <f>ROUND((AH1125/100)*24.8547945*Taula1[[#This Row],[Dies treballats període justificat (01/01/2023 - 31/03/2023)              no comptabilitzats com a mes natural sencer]],2)</f>
        <v>0</v>
      </c>
      <c r="AH1125" s="79">
        <f>Taula1[[#This Row],[% Jornada segons contracte
(no posar el símbol %) ]]-Taula1[[#This Row],[% Reducció salari per baix rendiment        (no posar el símbol %)]]</f>
        <v>0</v>
      </c>
      <c r="AI1125" s="131">
        <f t="shared" si="273"/>
        <v>0</v>
      </c>
      <c r="AJ1125" s="39"/>
      <c r="AK1125" s="131">
        <f>ROUND((AL1125/100)*756*Taula1[[#This Row],[Espai reservat Administració  (mesos)]],2)</f>
        <v>0</v>
      </c>
      <c r="AL1125" s="81">
        <f>Taula1[[#This Row],[% Jornada segons contracte
(no posar el símbol %) ]]-Taula1[[#This Row],[% Reducció salari per baix rendiment        (no posar el símbol %)]]</f>
        <v>0</v>
      </c>
      <c r="AM1125" s="131">
        <f>ROUND((AN1125/100)*24.8547945*Taula1[[#This Row],[Espai reservat Administració (dies)]],2)</f>
        <v>0</v>
      </c>
      <c r="AN1125" s="79">
        <f>Taula1[[#This Row],[% Jornada segons contracte
(no posar el símbol %) ]]-Taula1[[#This Row],[% Reducció salari per baix rendiment        (no posar el símbol %)]]</f>
        <v>0</v>
      </c>
      <c r="AO1125" s="131">
        <f t="shared" si="274"/>
        <v>0</v>
      </c>
      <c r="AP1125" s="87"/>
      <c r="AQ1125" s="137">
        <f>ROUND((AR1125/100)*693*Taula1[[#This Row],[Mesos naturals sencers treballats període justificat (01/01/2023 - 31/03/2023)]],2)</f>
        <v>0</v>
      </c>
      <c r="AR1125" s="90">
        <f>Taula1[[#This Row],[% Jornada segons contracte
(no posar el símbol %) ]]-Taula1[[#This Row],[% Reducció salari per baix rendiment        (no posar el símbol %)]]</f>
        <v>0</v>
      </c>
      <c r="AS1125" s="137">
        <f>ROUND((AT1125/100)*22.78356164*Taula1[[#This Row],[Dies treballats període justificat (01/01/2023 - 31/03/2023)              no comptabilitzats com a mes natural sencer]],2)</f>
        <v>0</v>
      </c>
      <c r="AT1125" s="90">
        <f>Taula1[[#This Row],[% Jornada segons contracte
(no posar el símbol %) ]]-Taula1[[#This Row],[% Reducció salari per baix rendiment        (no posar el símbol %)]]</f>
        <v>0</v>
      </c>
      <c r="AU1125" s="137">
        <f t="shared" si="275"/>
        <v>0</v>
      </c>
      <c r="AV1125" s="87"/>
      <c r="AW1125" s="136">
        <f>ROUND((AX1125/100)*693*Taula1[[#This Row],[Espai reservat Administració  (mesos)]],2)</f>
        <v>0</v>
      </c>
      <c r="AX1125" s="90">
        <f>Taula1[[#This Row],[% Jornada segons contracte
(no posar el símbol %) ]]-Taula1[[#This Row],[% Reducció salari per baix rendiment        (no posar el símbol %)]]</f>
        <v>0</v>
      </c>
      <c r="AY1125" s="131">
        <f>ROUND((AZ1125/100)*22.78356164*Taula1[[#This Row],[Espai reservat Administració (dies)]],2)</f>
        <v>0</v>
      </c>
      <c r="AZ1125" s="81">
        <f>Taula1[[#This Row],[% Jornada segons contracte
(no posar el símbol %) ]]-Taula1[[#This Row],[% Reducció salari per baix rendiment        (no posar el símbol %)]]</f>
        <v>0</v>
      </c>
      <c r="BA1125" s="82">
        <f t="shared" si="276"/>
        <v>0</v>
      </c>
      <c r="BB1125" s="41"/>
      <c r="BC1125" s="131">
        <f>IF(Taula1[[#This Row],[Grup justificat     (fer servir opcions de la llista desplegable)]]=1,AI1125,0)</f>
        <v>0</v>
      </c>
      <c r="BD1125" s="131">
        <f>IF(Taula1[[#This Row],[Grup justificat     (fer servir opcions de la llista desplegable)]]=2,AU1125,0)</f>
        <v>0</v>
      </c>
      <c r="BE1125" s="41"/>
      <c r="BF1125" s="131">
        <f>IF(Taula1[[#This Row],[Espai reservat Administració]]=1,AO1125,0)</f>
        <v>0</v>
      </c>
      <c r="BG1125" s="82">
        <f>IF(Taula1[[#This Row],[Espai reservat Administració]]=2,BA1125,0)</f>
        <v>0</v>
      </c>
      <c r="BH1125" s="41"/>
      <c r="BI1125" s="126">
        <f>IF(Taula1[[#This Row],[Grup justificat     (fer servir opcions de la llista desplegable)]]=1,1,0)</f>
        <v>0</v>
      </c>
      <c r="BJ1125" s="126">
        <f>IF(Taula1[[#This Row],[Espai reservat Administració]]=1,1,0)</f>
        <v>0</v>
      </c>
      <c r="BK1125" s="111"/>
      <c r="BL1125" s="126">
        <f>IF(Taula1[[#This Row],[Grup justificat     (fer servir opcions de la llista desplegable)]]=2,1,0)</f>
        <v>0</v>
      </c>
      <c r="BM1125" s="126">
        <f>IF(Taula1[[#This Row],[Espai reservat Administració]]=2,1,0)</f>
        <v>0</v>
      </c>
      <c r="BN1125" s="73"/>
      <c r="BO1125" s="73"/>
      <c r="BP1125" s="73"/>
      <c r="BQ1125" s="73"/>
      <c r="BR1125" s="73"/>
      <c r="BS1125" s="73"/>
      <c r="BT1125" s="73"/>
      <c r="BU1125" s="73"/>
      <c r="BV1125" s="73"/>
      <c r="BW1125" s="73"/>
      <c r="BX1125" s="73"/>
      <c r="BY1125" s="73"/>
      <c r="BZ1125" s="73"/>
      <c r="CA1125" s="73"/>
      <c r="CB1125" s="73"/>
      <c r="CC1125" s="73"/>
      <c r="CD1125" s="73"/>
      <c r="CE1125" s="73"/>
      <c r="CF1125" s="73"/>
      <c r="CG1125" s="63">
        <f t="shared" si="277"/>
        <v>0</v>
      </c>
      <c r="CH1125" s="63">
        <f t="shared" si="278"/>
        <v>0</v>
      </c>
      <c r="CI1125" s="73"/>
      <c r="CJ1125" s="63">
        <f>IF(Taula1[[#This Row],[Tipus de contracte                                  (fer servir opcions de la llista desplegable)]]="Indefinit",1,0)</f>
        <v>0</v>
      </c>
      <c r="CK1125" s="63">
        <f>IF(Taula1[[#This Row],[Tipus de contracte                                  (fer servir opcions de la llista desplegable)]]="Temporal, igual o superior a 6 mesos",1,0)</f>
        <v>0</v>
      </c>
      <c r="CL1125" s="63">
        <f>IF(Taula1[[#This Row],[Tipus de contracte                                  (fer servir opcions de la llista desplegable)]]="Substitució per IT",1,0)</f>
        <v>0</v>
      </c>
      <c r="CM1125" s="73"/>
      <c r="CN1125" s="63">
        <f>IF(Taula1[[#This Row],[Relació llocs de treball]]&gt;=1,1,0)</f>
        <v>0</v>
      </c>
      <c r="CO1125" s="73"/>
      <c r="CP1125" s="63">
        <f>IF(Taula1[[#This Row],[Identitat de gènere                                                          (fer servir opcions de la llista desplegable)]]="Home",1,0)</f>
        <v>0</v>
      </c>
      <c r="CQ1125" s="63">
        <f>IF(Taula1[[#This Row],[Identitat de gènere                                                          (fer servir opcions de la llista desplegable)]]="Dona",1,0)</f>
        <v>0</v>
      </c>
      <c r="CR1125" s="63">
        <f>IF(Taula1[[#This Row],[Identitat de gènere                                                          (fer servir opcions de la llista desplegable)]]="No binari",1,0)</f>
        <v>0</v>
      </c>
      <c r="CS1125" s="73"/>
      <c r="CT1125" s="63">
        <f t="shared" si="272"/>
        <v>0</v>
      </c>
      <c r="CU1125" s="64">
        <f t="shared" si="279"/>
        <v>0</v>
      </c>
      <c r="CW1125" s="64">
        <f t="shared" si="280"/>
        <v>0</v>
      </c>
      <c r="CX1125" s="64">
        <f t="shared" si="281"/>
        <v>0</v>
      </c>
      <c r="CY1125" s="64">
        <f t="shared" si="282"/>
        <v>0</v>
      </c>
      <c r="CZ1125" s="64">
        <f t="shared" si="283"/>
        <v>0</v>
      </c>
      <c r="DB1125" s="64">
        <f t="shared" si="284"/>
        <v>0</v>
      </c>
      <c r="DC1125" s="64">
        <f t="shared" si="285"/>
        <v>0</v>
      </c>
      <c r="DD1125" s="64">
        <f t="shared" si="286"/>
        <v>0</v>
      </c>
      <c r="DE1125" s="64">
        <f t="shared" si="287"/>
        <v>0</v>
      </c>
    </row>
    <row r="1126" spans="2:109" x14ac:dyDescent="0.3">
      <c r="B1126" s="167"/>
      <c r="C1126" s="186"/>
      <c r="D1126" s="2"/>
      <c r="E1126" s="67"/>
      <c r="F1126" s="5"/>
      <c r="G1126" s="5"/>
      <c r="H1126" s="187"/>
      <c r="I1126" s="111" t="str">
        <f ca="1">IF(Taula1[[#This Row],[Data naixement (format dd/mm/aaaa)]]="","0",DATEDIF(Taula1[[#This Row],[Data naixement (format dd/mm/aaaa)]],TODAY(),"Y"))</f>
        <v>0</v>
      </c>
      <c r="J1126" s="6"/>
      <c r="K1126" s="6"/>
      <c r="L1126" s="6"/>
      <c r="M1126" s="6"/>
      <c r="N1126" s="56"/>
      <c r="O1126" s="56"/>
      <c r="P1126" s="56"/>
      <c r="Q1126" s="6"/>
      <c r="R1126" s="7"/>
      <c r="S1126" s="143">
        <f>Taula1[[#This Row],[Mesos naturals sencers treballats període justificat (01/01/2023 - 31/03/2023)]]</f>
        <v>0</v>
      </c>
      <c r="T1126" s="194">
        <f>Taula1[[#This Row],[Dies treballats període justificat (01/01/2023 - 31/03/2023)              no comptabilitzats com a mes natural sencer]]</f>
        <v>0</v>
      </c>
      <c r="U1126" s="12"/>
      <c r="V1126" s="7"/>
      <c r="W1126" s="188"/>
      <c r="X1126" s="188"/>
      <c r="Y1126" s="188"/>
      <c r="Z1126" s="188"/>
      <c r="AA1126" s="190"/>
      <c r="AB1126" s="143">
        <f>Taula1[[#This Row],[Grup justificat     (fer servir opcions de la llista desplegable)]]</f>
        <v>0</v>
      </c>
      <c r="AC1126" s="182"/>
      <c r="AD1126" s="39"/>
      <c r="AE1126" s="131">
        <f>ROUND((AF1126/100)*756*Taula1[[#This Row],[Mesos naturals sencers treballats període justificat (01/01/2023 - 31/03/2023)]],2)</f>
        <v>0</v>
      </c>
      <c r="AF1126" s="81">
        <f>Taula1[[#This Row],[% Jornada segons contracte
(no posar el símbol %) ]]-Taula1[[#This Row],[% Reducció salari per baix rendiment        (no posar el símbol %)]]</f>
        <v>0</v>
      </c>
      <c r="AG1126" s="131">
        <f>ROUND((AH1126/100)*24.8547945*Taula1[[#This Row],[Dies treballats període justificat (01/01/2023 - 31/03/2023)              no comptabilitzats com a mes natural sencer]],2)</f>
        <v>0</v>
      </c>
      <c r="AH1126" s="79">
        <f>Taula1[[#This Row],[% Jornada segons contracte
(no posar el símbol %) ]]-Taula1[[#This Row],[% Reducció salari per baix rendiment        (no posar el símbol %)]]</f>
        <v>0</v>
      </c>
      <c r="AI1126" s="131">
        <f t="shared" si="273"/>
        <v>0</v>
      </c>
      <c r="AJ1126" s="39"/>
      <c r="AK1126" s="131">
        <f>ROUND((AL1126/100)*756*Taula1[[#This Row],[Espai reservat Administració  (mesos)]],2)</f>
        <v>0</v>
      </c>
      <c r="AL1126" s="81">
        <f>Taula1[[#This Row],[% Jornada segons contracte
(no posar el símbol %) ]]-Taula1[[#This Row],[% Reducció salari per baix rendiment        (no posar el símbol %)]]</f>
        <v>0</v>
      </c>
      <c r="AM1126" s="131">
        <f>ROUND((AN1126/100)*24.8547945*Taula1[[#This Row],[Espai reservat Administració (dies)]],2)</f>
        <v>0</v>
      </c>
      <c r="AN1126" s="79">
        <f>Taula1[[#This Row],[% Jornada segons contracte
(no posar el símbol %) ]]-Taula1[[#This Row],[% Reducció salari per baix rendiment        (no posar el símbol %)]]</f>
        <v>0</v>
      </c>
      <c r="AO1126" s="131">
        <f t="shared" si="274"/>
        <v>0</v>
      </c>
      <c r="AP1126" s="87"/>
      <c r="AQ1126" s="137">
        <f>ROUND((AR1126/100)*693*Taula1[[#This Row],[Mesos naturals sencers treballats període justificat (01/01/2023 - 31/03/2023)]],2)</f>
        <v>0</v>
      </c>
      <c r="AR1126" s="90">
        <f>Taula1[[#This Row],[% Jornada segons contracte
(no posar el símbol %) ]]-Taula1[[#This Row],[% Reducció salari per baix rendiment        (no posar el símbol %)]]</f>
        <v>0</v>
      </c>
      <c r="AS1126" s="137">
        <f>ROUND((AT1126/100)*22.78356164*Taula1[[#This Row],[Dies treballats període justificat (01/01/2023 - 31/03/2023)              no comptabilitzats com a mes natural sencer]],2)</f>
        <v>0</v>
      </c>
      <c r="AT1126" s="90">
        <f>Taula1[[#This Row],[% Jornada segons contracte
(no posar el símbol %) ]]-Taula1[[#This Row],[% Reducció salari per baix rendiment        (no posar el símbol %)]]</f>
        <v>0</v>
      </c>
      <c r="AU1126" s="137">
        <f t="shared" si="275"/>
        <v>0</v>
      </c>
      <c r="AV1126" s="87"/>
      <c r="AW1126" s="136">
        <f>ROUND((AX1126/100)*693*Taula1[[#This Row],[Espai reservat Administració  (mesos)]],2)</f>
        <v>0</v>
      </c>
      <c r="AX1126" s="90">
        <f>Taula1[[#This Row],[% Jornada segons contracte
(no posar el símbol %) ]]-Taula1[[#This Row],[% Reducció salari per baix rendiment        (no posar el símbol %)]]</f>
        <v>0</v>
      </c>
      <c r="AY1126" s="131">
        <f>ROUND((AZ1126/100)*22.78356164*Taula1[[#This Row],[Espai reservat Administració (dies)]],2)</f>
        <v>0</v>
      </c>
      <c r="AZ1126" s="81">
        <f>Taula1[[#This Row],[% Jornada segons contracte
(no posar el símbol %) ]]-Taula1[[#This Row],[% Reducció salari per baix rendiment        (no posar el símbol %)]]</f>
        <v>0</v>
      </c>
      <c r="BA1126" s="82">
        <f t="shared" si="276"/>
        <v>0</v>
      </c>
      <c r="BB1126" s="41"/>
      <c r="BC1126" s="131">
        <f>IF(Taula1[[#This Row],[Grup justificat     (fer servir opcions de la llista desplegable)]]=1,AI1126,0)</f>
        <v>0</v>
      </c>
      <c r="BD1126" s="131">
        <f>IF(Taula1[[#This Row],[Grup justificat     (fer servir opcions de la llista desplegable)]]=2,AU1126,0)</f>
        <v>0</v>
      </c>
      <c r="BE1126" s="41"/>
      <c r="BF1126" s="131">
        <f>IF(Taula1[[#This Row],[Espai reservat Administració]]=1,AO1126,0)</f>
        <v>0</v>
      </c>
      <c r="BG1126" s="82">
        <f>IF(Taula1[[#This Row],[Espai reservat Administració]]=2,BA1126,0)</f>
        <v>0</v>
      </c>
      <c r="BH1126" s="41"/>
      <c r="BI1126" s="126">
        <f>IF(Taula1[[#This Row],[Grup justificat     (fer servir opcions de la llista desplegable)]]=1,1,0)</f>
        <v>0</v>
      </c>
      <c r="BJ1126" s="126">
        <f>IF(Taula1[[#This Row],[Espai reservat Administració]]=1,1,0)</f>
        <v>0</v>
      </c>
      <c r="BK1126" s="111"/>
      <c r="BL1126" s="126">
        <f>IF(Taula1[[#This Row],[Grup justificat     (fer servir opcions de la llista desplegable)]]=2,1,0)</f>
        <v>0</v>
      </c>
      <c r="BM1126" s="126">
        <f>IF(Taula1[[#This Row],[Espai reservat Administració]]=2,1,0)</f>
        <v>0</v>
      </c>
      <c r="BN1126" s="73"/>
      <c r="BO1126" s="73"/>
      <c r="BP1126" s="73"/>
      <c r="BQ1126" s="73"/>
      <c r="BR1126" s="73"/>
      <c r="BS1126" s="73"/>
      <c r="BT1126" s="73"/>
      <c r="BU1126" s="73"/>
      <c r="BV1126" s="73"/>
      <c r="BW1126" s="73"/>
      <c r="BX1126" s="73"/>
      <c r="BY1126" s="73"/>
      <c r="BZ1126" s="73"/>
      <c r="CA1126" s="73"/>
      <c r="CB1126" s="73"/>
      <c r="CC1126" s="73"/>
      <c r="CD1126" s="73"/>
      <c r="CE1126" s="73"/>
      <c r="CF1126" s="73"/>
      <c r="CG1126" s="63">
        <f t="shared" si="277"/>
        <v>0</v>
      </c>
      <c r="CH1126" s="63">
        <f t="shared" si="278"/>
        <v>0</v>
      </c>
      <c r="CI1126" s="73"/>
      <c r="CJ1126" s="63">
        <f>IF(Taula1[[#This Row],[Tipus de contracte                                  (fer servir opcions de la llista desplegable)]]="Indefinit",1,0)</f>
        <v>0</v>
      </c>
      <c r="CK1126" s="63">
        <f>IF(Taula1[[#This Row],[Tipus de contracte                                  (fer servir opcions de la llista desplegable)]]="Temporal, igual o superior a 6 mesos",1,0)</f>
        <v>0</v>
      </c>
      <c r="CL1126" s="63">
        <f>IF(Taula1[[#This Row],[Tipus de contracte                                  (fer servir opcions de la llista desplegable)]]="Substitució per IT",1,0)</f>
        <v>0</v>
      </c>
      <c r="CM1126" s="73"/>
      <c r="CN1126" s="63">
        <f>IF(Taula1[[#This Row],[Relació llocs de treball]]&gt;=1,1,0)</f>
        <v>0</v>
      </c>
      <c r="CO1126" s="73"/>
      <c r="CP1126" s="63">
        <f>IF(Taula1[[#This Row],[Identitat de gènere                                                          (fer servir opcions de la llista desplegable)]]="Home",1,0)</f>
        <v>0</v>
      </c>
      <c r="CQ1126" s="63">
        <f>IF(Taula1[[#This Row],[Identitat de gènere                                                          (fer servir opcions de la llista desplegable)]]="Dona",1,0)</f>
        <v>0</v>
      </c>
      <c r="CR1126" s="63">
        <f>IF(Taula1[[#This Row],[Identitat de gènere                                                          (fer servir opcions de la llista desplegable)]]="No binari",1,0)</f>
        <v>0</v>
      </c>
      <c r="CS1126" s="73"/>
      <c r="CT1126" s="63">
        <f t="shared" si="272"/>
        <v>0</v>
      </c>
      <c r="CU1126" s="64">
        <f t="shared" si="279"/>
        <v>0</v>
      </c>
      <c r="CW1126" s="64">
        <f t="shared" si="280"/>
        <v>0</v>
      </c>
      <c r="CX1126" s="64">
        <f t="shared" si="281"/>
        <v>0</v>
      </c>
      <c r="CY1126" s="64">
        <f t="shared" si="282"/>
        <v>0</v>
      </c>
      <c r="CZ1126" s="64">
        <f t="shared" si="283"/>
        <v>0</v>
      </c>
      <c r="DB1126" s="64">
        <f t="shared" si="284"/>
        <v>0</v>
      </c>
      <c r="DC1126" s="64">
        <f t="shared" si="285"/>
        <v>0</v>
      </c>
      <c r="DD1126" s="64">
        <f t="shared" si="286"/>
        <v>0</v>
      </c>
      <c r="DE1126" s="64">
        <f t="shared" si="287"/>
        <v>0</v>
      </c>
    </row>
    <row r="1127" spans="2:109" x14ac:dyDescent="0.3">
      <c r="B1127" s="167"/>
      <c r="C1127" s="186"/>
      <c r="D1127" s="2"/>
      <c r="E1127" s="67"/>
      <c r="F1127" s="5"/>
      <c r="G1127" s="5"/>
      <c r="H1127" s="187"/>
      <c r="I1127" s="111" t="str">
        <f ca="1">IF(Taula1[[#This Row],[Data naixement (format dd/mm/aaaa)]]="","0",DATEDIF(Taula1[[#This Row],[Data naixement (format dd/mm/aaaa)]],TODAY(),"Y"))</f>
        <v>0</v>
      </c>
      <c r="J1127" s="6"/>
      <c r="K1127" s="6"/>
      <c r="L1127" s="6"/>
      <c r="M1127" s="6"/>
      <c r="N1127" s="56"/>
      <c r="O1127" s="56"/>
      <c r="P1127" s="56"/>
      <c r="Q1127" s="6"/>
      <c r="R1127" s="7"/>
      <c r="S1127" s="143">
        <f>Taula1[[#This Row],[Mesos naturals sencers treballats període justificat (01/01/2023 - 31/03/2023)]]</f>
        <v>0</v>
      </c>
      <c r="T1127" s="194">
        <f>Taula1[[#This Row],[Dies treballats període justificat (01/01/2023 - 31/03/2023)              no comptabilitzats com a mes natural sencer]]</f>
        <v>0</v>
      </c>
      <c r="U1127" s="12"/>
      <c r="V1127" s="7"/>
      <c r="W1127" s="188"/>
      <c r="X1127" s="188"/>
      <c r="Y1127" s="188"/>
      <c r="Z1127" s="188"/>
      <c r="AA1127" s="190"/>
      <c r="AB1127" s="143">
        <f>Taula1[[#This Row],[Grup justificat     (fer servir opcions de la llista desplegable)]]</f>
        <v>0</v>
      </c>
      <c r="AC1127" s="182"/>
      <c r="AD1127" s="39"/>
      <c r="AE1127" s="131">
        <f>ROUND((AF1127/100)*756*Taula1[[#This Row],[Mesos naturals sencers treballats període justificat (01/01/2023 - 31/03/2023)]],2)</f>
        <v>0</v>
      </c>
      <c r="AF1127" s="81">
        <f>Taula1[[#This Row],[% Jornada segons contracte
(no posar el símbol %) ]]-Taula1[[#This Row],[% Reducció salari per baix rendiment        (no posar el símbol %)]]</f>
        <v>0</v>
      </c>
      <c r="AG1127" s="131">
        <f>ROUND((AH1127/100)*24.8547945*Taula1[[#This Row],[Dies treballats període justificat (01/01/2023 - 31/03/2023)              no comptabilitzats com a mes natural sencer]],2)</f>
        <v>0</v>
      </c>
      <c r="AH1127" s="79">
        <f>Taula1[[#This Row],[% Jornada segons contracte
(no posar el símbol %) ]]-Taula1[[#This Row],[% Reducció salari per baix rendiment        (no posar el símbol %)]]</f>
        <v>0</v>
      </c>
      <c r="AI1127" s="131">
        <f t="shared" si="273"/>
        <v>0</v>
      </c>
      <c r="AJ1127" s="39"/>
      <c r="AK1127" s="131">
        <f>ROUND((AL1127/100)*756*Taula1[[#This Row],[Espai reservat Administració  (mesos)]],2)</f>
        <v>0</v>
      </c>
      <c r="AL1127" s="81">
        <f>Taula1[[#This Row],[% Jornada segons contracte
(no posar el símbol %) ]]-Taula1[[#This Row],[% Reducció salari per baix rendiment        (no posar el símbol %)]]</f>
        <v>0</v>
      </c>
      <c r="AM1127" s="131">
        <f>ROUND((AN1127/100)*24.8547945*Taula1[[#This Row],[Espai reservat Administració (dies)]],2)</f>
        <v>0</v>
      </c>
      <c r="AN1127" s="79">
        <f>Taula1[[#This Row],[% Jornada segons contracte
(no posar el símbol %) ]]-Taula1[[#This Row],[% Reducció salari per baix rendiment        (no posar el símbol %)]]</f>
        <v>0</v>
      </c>
      <c r="AO1127" s="131">
        <f t="shared" si="274"/>
        <v>0</v>
      </c>
      <c r="AP1127" s="87"/>
      <c r="AQ1127" s="137">
        <f>ROUND((AR1127/100)*693*Taula1[[#This Row],[Mesos naturals sencers treballats període justificat (01/01/2023 - 31/03/2023)]],2)</f>
        <v>0</v>
      </c>
      <c r="AR1127" s="90">
        <f>Taula1[[#This Row],[% Jornada segons contracte
(no posar el símbol %) ]]-Taula1[[#This Row],[% Reducció salari per baix rendiment        (no posar el símbol %)]]</f>
        <v>0</v>
      </c>
      <c r="AS1127" s="137">
        <f>ROUND((AT1127/100)*22.78356164*Taula1[[#This Row],[Dies treballats període justificat (01/01/2023 - 31/03/2023)              no comptabilitzats com a mes natural sencer]],2)</f>
        <v>0</v>
      </c>
      <c r="AT1127" s="90">
        <f>Taula1[[#This Row],[% Jornada segons contracte
(no posar el símbol %) ]]-Taula1[[#This Row],[% Reducció salari per baix rendiment        (no posar el símbol %)]]</f>
        <v>0</v>
      </c>
      <c r="AU1127" s="137">
        <f t="shared" si="275"/>
        <v>0</v>
      </c>
      <c r="AV1127" s="87"/>
      <c r="AW1127" s="136">
        <f>ROUND((AX1127/100)*693*Taula1[[#This Row],[Espai reservat Administració  (mesos)]],2)</f>
        <v>0</v>
      </c>
      <c r="AX1127" s="90">
        <f>Taula1[[#This Row],[% Jornada segons contracte
(no posar el símbol %) ]]-Taula1[[#This Row],[% Reducció salari per baix rendiment        (no posar el símbol %)]]</f>
        <v>0</v>
      </c>
      <c r="AY1127" s="131">
        <f>ROUND((AZ1127/100)*22.78356164*Taula1[[#This Row],[Espai reservat Administració (dies)]],2)</f>
        <v>0</v>
      </c>
      <c r="AZ1127" s="81">
        <f>Taula1[[#This Row],[% Jornada segons contracte
(no posar el símbol %) ]]-Taula1[[#This Row],[% Reducció salari per baix rendiment        (no posar el símbol %)]]</f>
        <v>0</v>
      </c>
      <c r="BA1127" s="82">
        <f t="shared" si="276"/>
        <v>0</v>
      </c>
      <c r="BB1127" s="41"/>
      <c r="BC1127" s="131">
        <f>IF(Taula1[[#This Row],[Grup justificat     (fer servir opcions de la llista desplegable)]]=1,AI1127,0)</f>
        <v>0</v>
      </c>
      <c r="BD1127" s="131">
        <f>IF(Taula1[[#This Row],[Grup justificat     (fer servir opcions de la llista desplegable)]]=2,AU1127,0)</f>
        <v>0</v>
      </c>
      <c r="BE1127" s="41"/>
      <c r="BF1127" s="131">
        <f>IF(Taula1[[#This Row],[Espai reservat Administració]]=1,AO1127,0)</f>
        <v>0</v>
      </c>
      <c r="BG1127" s="82">
        <f>IF(Taula1[[#This Row],[Espai reservat Administració]]=2,BA1127,0)</f>
        <v>0</v>
      </c>
      <c r="BH1127" s="41"/>
      <c r="BI1127" s="126">
        <f>IF(Taula1[[#This Row],[Grup justificat     (fer servir opcions de la llista desplegable)]]=1,1,0)</f>
        <v>0</v>
      </c>
      <c r="BJ1127" s="126">
        <f>IF(Taula1[[#This Row],[Espai reservat Administració]]=1,1,0)</f>
        <v>0</v>
      </c>
      <c r="BK1127" s="111"/>
      <c r="BL1127" s="126">
        <f>IF(Taula1[[#This Row],[Grup justificat     (fer servir opcions de la llista desplegable)]]=2,1,0)</f>
        <v>0</v>
      </c>
      <c r="BM1127" s="126">
        <f>IF(Taula1[[#This Row],[Espai reservat Administració]]=2,1,0)</f>
        <v>0</v>
      </c>
      <c r="BN1127" s="73"/>
      <c r="BO1127" s="73"/>
      <c r="BP1127" s="73"/>
      <c r="BQ1127" s="73"/>
      <c r="BR1127" s="73"/>
      <c r="BS1127" s="73"/>
      <c r="BT1127" s="73"/>
      <c r="BU1127" s="73"/>
      <c r="BV1127" s="73"/>
      <c r="BW1127" s="73"/>
      <c r="BX1127" s="73"/>
      <c r="BY1127" s="73"/>
      <c r="BZ1127" s="73"/>
      <c r="CA1127" s="73"/>
      <c r="CB1127" s="73"/>
      <c r="CC1127" s="73"/>
      <c r="CD1127" s="73"/>
      <c r="CE1127" s="73"/>
      <c r="CF1127" s="73"/>
      <c r="CG1127" s="63">
        <f t="shared" si="277"/>
        <v>0</v>
      </c>
      <c r="CH1127" s="63">
        <f t="shared" si="278"/>
        <v>0</v>
      </c>
      <c r="CI1127" s="73"/>
      <c r="CJ1127" s="63">
        <f>IF(Taula1[[#This Row],[Tipus de contracte                                  (fer servir opcions de la llista desplegable)]]="Indefinit",1,0)</f>
        <v>0</v>
      </c>
      <c r="CK1127" s="63">
        <f>IF(Taula1[[#This Row],[Tipus de contracte                                  (fer servir opcions de la llista desplegable)]]="Temporal, igual o superior a 6 mesos",1,0)</f>
        <v>0</v>
      </c>
      <c r="CL1127" s="63">
        <f>IF(Taula1[[#This Row],[Tipus de contracte                                  (fer servir opcions de la llista desplegable)]]="Substitució per IT",1,0)</f>
        <v>0</v>
      </c>
      <c r="CM1127" s="73"/>
      <c r="CN1127" s="63">
        <f>IF(Taula1[[#This Row],[Relació llocs de treball]]&gt;=1,1,0)</f>
        <v>0</v>
      </c>
      <c r="CO1127" s="73"/>
      <c r="CP1127" s="63">
        <f>IF(Taula1[[#This Row],[Identitat de gènere                                                          (fer servir opcions de la llista desplegable)]]="Home",1,0)</f>
        <v>0</v>
      </c>
      <c r="CQ1127" s="63">
        <f>IF(Taula1[[#This Row],[Identitat de gènere                                                          (fer servir opcions de la llista desplegable)]]="Dona",1,0)</f>
        <v>0</v>
      </c>
      <c r="CR1127" s="63">
        <f>IF(Taula1[[#This Row],[Identitat de gènere                                                          (fer servir opcions de la llista desplegable)]]="No binari",1,0)</f>
        <v>0</v>
      </c>
      <c r="CS1127" s="73"/>
      <c r="CT1127" s="63">
        <f t="shared" si="272"/>
        <v>0</v>
      </c>
      <c r="CU1127" s="64">
        <f t="shared" si="279"/>
        <v>0</v>
      </c>
      <c r="CW1127" s="64">
        <f t="shared" si="280"/>
        <v>0</v>
      </c>
      <c r="CX1127" s="64">
        <f t="shared" si="281"/>
        <v>0</v>
      </c>
      <c r="CY1127" s="64">
        <f t="shared" si="282"/>
        <v>0</v>
      </c>
      <c r="CZ1127" s="64">
        <f t="shared" si="283"/>
        <v>0</v>
      </c>
      <c r="DB1127" s="64">
        <f t="shared" si="284"/>
        <v>0</v>
      </c>
      <c r="DC1127" s="64">
        <f t="shared" si="285"/>
        <v>0</v>
      </c>
      <c r="DD1127" s="64">
        <f t="shared" si="286"/>
        <v>0</v>
      </c>
      <c r="DE1127" s="64">
        <f t="shared" si="287"/>
        <v>0</v>
      </c>
    </row>
    <row r="1128" spans="2:109" x14ac:dyDescent="0.3">
      <c r="B1128" s="167"/>
      <c r="C1128" s="186"/>
      <c r="D1128" s="2"/>
      <c r="E1128" s="67"/>
      <c r="F1128" s="5"/>
      <c r="G1128" s="5"/>
      <c r="H1128" s="187"/>
      <c r="I1128" s="111" t="str">
        <f ca="1">IF(Taula1[[#This Row],[Data naixement (format dd/mm/aaaa)]]="","0",DATEDIF(Taula1[[#This Row],[Data naixement (format dd/mm/aaaa)]],TODAY(),"Y"))</f>
        <v>0</v>
      </c>
      <c r="J1128" s="6"/>
      <c r="K1128" s="6"/>
      <c r="L1128" s="6"/>
      <c r="M1128" s="6"/>
      <c r="N1128" s="56"/>
      <c r="O1128" s="56"/>
      <c r="P1128" s="56"/>
      <c r="Q1128" s="6"/>
      <c r="R1128" s="7"/>
      <c r="S1128" s="143">
        <f>Taula1[[#This Row],[Mesos naturals sencers treballats període justificat (01/01/2023 - 31/03/2023)]]</f>
        <v>0</v>
      </c>
      <c r="T1128" s="194">
        <f>Taula1[[#This Row],[Dies treballats període justificat (01/01/2023 - 31/03/2023)              no comptabilitzats com a mes natural sencer]]</f>
        <v>0</v>
      </c>
      <c r="U1128" s="12"/>
      <c r="V1128" s="7"/>
      <c r="W1128" s="188"/>
      <c r="X1128" s="188"/>
      <c r="Y1128" s="188"/>
      <c r="Z1128" s="188"/>
      <c r="AA1128" s="190"/>
      <c r="AB1128" s="143">
        <f>Taula1[[#This Row],[Grup justificat     (fer servir opcions de la llista desplegable)]]</f>
        <v>0</v>
      </c>
      <c r="AC1128" s="182"/>
      <c r="AD1128" s="39"/>
      <c r="AE1128" s="131">
        <f>ROUND((AF1128/100)*756*Taula1[[#This Row],[Mesos naturals sencers treballats període justificat (01/01/2023 - 31/03/2023)]],2)</f>
        <v>0</v>
      </c>
      <c r="AF1128" s="81">
        <f>Taula1[[#This Row],[% Jornada segons contracte
(no posar el símbol %) ]]-Taula1[[#This Row],[% Reducció salari per baix rendiment        (no posar el símbol %)]]</f>
        <v>0</v>
      </c>
      <c r="AG1128" s="131">
        <f>ROUND((AH1128/100)*24.8547945*Taula1[[#This Row],[Dies treballats període justificat (01/01/2023 - 31/03/2023)              no comptabilitzats com a mes natural sencer]],2)</f>
        <v>0</v>
      </c>
      <c r="AH1128" s="79">
        <f>Taula1[[#This Row],[% Jornada segons contracte
(no posar el símbol %) ]]-Taula1[[#This Row],[% Reducció salari per baix rendiment        (no posar el símbol %)]]</f>
        <v>0</v>
      </c>
      <c r="AI1128" s="131">
        <f t="shared" si="273"/>
        <v>0</v>
      </c>
      <c r="AJ1128" s="39"/>
      <c r="AK1128" s="131">
        <f>ROUND((AL1128/100)*756*Taula1[[#This Row],[Espai reservat Administració  (mesos)]],2)</f>
        <v>0</v>
      </c>
      <c r="AL1128" s="81">
        <f>Taula1[[#This Row],[% Jornada segons contracte
(no posar el símbol %) ]]-Taula1[[#This Row],[% Reducció salari per baix rendiment        (no posar el símbol %)]]</f>
        <v>0</v>
      </c>
      <c r="AM1128" s="131">
        <f>ROUND((AN1128/100)*24.8547945*Taula1[[#This Row],[Espai reservat Administració (dies)]],2)</f>
        <v>0</v>
      </c>
      <c r="AN1128" s="79">
        <f>Taula1[[#This Row],[% Jornada segons contracte
(no posar el símbol %) ]]-Taula1[[#This Row],[% Reducció salari per baix rendiment        (no posar el símbol %)]]</f>
        <v>0</v>
      </c>
      <c r="AO1128" s="131">
        <f t="shared" si="274"/>
        <v>0</v>
      </c>
      <c r="AP1128" s="87"/>
      <c r="AQ1128" s="137">
        <f>ROUND((AR1128/100)*693*Taula1[[#This Row],[Mesos naturals sencers treballats període justificat (01/01/2023 - 31/03/2023)]],2)</f>
        <v>0</v>
      </c>
      <c r="AR1128" s="90">
        <f>Taula1[[#This Row],[% Jornada segons contracte
(no posar el símbol %) ]]-Taula1[[#This Row],[% Reducció salari per baix rendiment        (no posar el símbol %)]]</f>
        <v>0</v>
      </c>
      <c r="AS1128" s="137">
        <f>ROUND((AT1128/100)*22.78356164*Taula1[[#This Row],[Dies treballats període justificat (01/01/2023 - 31/03/2023)              no comptabilitzats com a mes natural sencer]],2)</f>
        <v>0</v>
      </c>
      <c r="AT1128" s="90">
        <f>Taula1[[#This Row],[% Jornada segons contracte
(no posar el símbol %) ]]-Taula1[[#This Row],[% Reducció salari per baix rendiment        (no posar el símbol %)]]</f>
        <v>0</v>
      </c>
      <c r="AU1128" s="137">
        <f t="shared" si="275"/>
        <v>0</v>
      </c>
      <c r="AV1128" s="87"/>
      <c r="AW1128" s="136">
        <f>ROUND((AX1128/100)*693*Taula1[[#This Row],[Espai reservat Administració  (mesos)]],2)</f>
        <v>0</v>
      </c>
      <c r="AX1128" s="90">
        <f>Taula1[[#This Row],[% Jornada segons contracte
(no posar el símbol %) ]]-Taula1[[#This Row],[% Reducció salari per baix rendiment        (no posar el símbol %)]]</f>
        <v>0</v>
      </c>
      <c r="AY1128" s="131">
        <f>ROUND((AZ1128/100)*22.78356164*Taula1[[#This Row],[Espai reservat Administració (dies)]],2)</f>
        <v>0</v>
      </c>
      <c r="AZ1128" s="81">
        <f>Taula1[[#This Row],[% Jornada segons contracte
(no posar el símbol %) ]]-Taula1[[#This Row],[% Reducció salari per baix rendiment        (no posar el símbol %)]]</f>
        <v>0</v>
      </c>
      <c r="BA1128" s="82">
        <f t="shared" si="276"/>
        <v>0</v>
      </c>
      <c r="BB1128" s="41"/>
      <c r="BC1128" s="131">
        <f>IF(Taula1[[#This Row],[Grup justificat     (fer servir opcions de la llista desplegable)]]=1,AI1128,0)</f>
        <v>0</v>
      </c>
      <c r="BD1128" s="131">
        <f>IF(Taula1[[#This Row],[Grup justificat     (fer servir opcions de la llista desplegable)]]=2,AU1128,0)</f>
        <v>0</v>
      </c>
      <c r="BE1128" s="41"/>
      <c r="BF1128" s="131">
        <f>IF(Taula1[[#This Row],[Espai reservat Administració]]=1,AO1128,0)</f>
        <v>0</v>
      </c>
      <c r="BG1128" s="82">
        <f>IF(Taula1[[#This Row],[Espai reservat Administració]]=2,BA1128,0)</f>
        <v>0</v>
      </c>
      <c r="BH1128" s="41"/>
      <c r="BI1128" s="126">
        <f>IF(Taula1[[#This Row],[Grup justificat     (fer servir opcions de la llista desplegable)]]=1,1,0)</f>
        <v>0</v>
      </c>
      <c r="BJ1128" s="126">
        <f>IF(Taula1[[#This Row],[Espai reservat Administració]]=1,1,0)</f>
        <v>0</v>
      </c>
      <c r="BK1128" s="111"/>
      <c r="BL1128" s="126">
        <f>IF(Taula1[[#This Row],[Grup justificat     (fer servir opcions de la llista desplegable)]]=2,1,0)</f>
        <v>0</v>
      </c>
      <c r="BM1128" s="126">
        <f>IF(Taula1[[#This Row],[Espai reservat Administració]]=2,1,0)</f>
        <v>0</v>
      </c>
      <c r="BN1128" s="73"/>
      <c r="BO1128" s="73"/>
      <c r="BP1128" s="73"/>
      <c r="BQ1128" s="73"/>
      <c r="BR1128" s="73"/>
      <c r="BS1128" s="73"/>
      <c r="BT1128" s="73"/>
      <c r="BU1128" s="73"/>
      <c r="BV1128" s="73"/>
      <c r="BW1128" s="73"/>
      <c r="BX1128" s="73"/>
      <c r="BY1128" s="73"/>
      <c r="BZ1128" s="73"/>
      <c r="CA1128" s="73"/>
      <c r="CB1128" s="73"/>
      <c r="CC1128" s="73"/>
      <c r="CD1128" s="73"/>
      <c r="CE1128" s="73"/>
      <c r="CF1128" s="73"/>
      <c r="CG1128" s="63">
        <f t="shared" si="277"/>
        <v>0</v>
      </c>
      <c r="CH1128" s="63">
        <f t="shared" si="278"/>
        <v>0</v>
      </c>
      <c r="CI1128" s="73"/>
      <c r="CJ1128" s="63">
        <f>IF(Taula1[[#This Row],[Tipus de contracte                                  (fer servir opcions de la llista desplegable)]]="Indefinit",1,0)</f>
        <v>0</v>
      </c>
      <c r="CK1128" s="63">
        <f>IF(Taula1[[#This Row],[Tipus de contracte                                  (fer servir opcions de la llista desplegable)]]="Temporal, igual o superior a 6 mesos",1,0)</f>
        <v>0</v>
      </c>
      <c r="CL1128" s="63">
        <f>IF(Taula1[[#This Row],[Tipus de contracte                                  (fer servir opcions de la llista desplegable)]]="Substitució per IT",1,0)</f>
        <v>0</v>
      </c>
      <c r="CM1128" s="73"/>
      <c r="CN1128" s="63">
        <f>IF(Taula1[[#This Row],[Relació llocs de treball]]&gt;=1,1,0)</f>
        <v>0</v>
      </c>
      <c r="CO1128" s="73"/>
      <c r="CP1128" s="63">
        <f>IF(Taula1[[#This Row],[Identitat de gènere                                                          (fer servir opcions de la llista desplegable)]]="Home",1,0)</f>
        <v>0</v>
      </c>
      <c r="CQ1128" s="63">
        <f>IF(Taula1[[#This Row],[Identitat de gènere                                                          (fer servir opcions de la llista desplegable)]]="Dona",1,0)</f>
        <v>0</v>
      </c>
      <c r="CR1128" s="63">
        <f>IF(Taula1[[#This Row],[Identitat de gènere                                                          (fer servir opcions de la llista desplegable)]]="No binari",1,0)</f>
        <v>0</v>
      </c>
      <c r="CS1128" s="73"/>
      <c r="CT1128" s="63">
        <f t="shared" si="272"/>
        <v>0</v>
      </c>
      <c r="CU1128" s="64">
        <f t="shared" si="279"/>
        <v>0</v>
      </c>
      <c r="CW1128" s="64">
        <f t="shared" si="280"/>
        <v>0</v>
      </c>
      <c r="CX1128" s="64">
        <f t="shared" si="281"/>
        <v>0</v>
      </c>
      <c r="CY1128" s="64">
        <f t="shared" si="282"/>
        <v>0</v>
      </c>
      <c r="CZ1128" s="64">
        <f t="shared" si="283"/>
        <v>0</v>
      </c>
      <c r="DB1128" s="64">
        <f t="shared" si="284"/>
        <v>0</v>
      </c>
      <c r="DC1128" s="64">
        <f t="shared" si="285"/>
        <v>0</v>
      </c>
      <c r="DD1128" s="64">
        <f t="shared" si="286"/>
        <v>0</v>
      </c>
      <c r="DE1128" s="64">
        <f t="shared" si="287"/>
        <v>0</v>
      </c>
    </row>
    <row r="1129" spans="2:109" x14ac:dyDescent="0.3">
      <c r="B1129" s="167"/>
      <c r="C1129" s="186"/>
      <c r="D1129" s="2"/>
      <c r="E1129" s="67"/>
      <c r="F1129" s="5"/>
      <c r="G1129" s="5"/>
      <c r="H1129" s="187"/>
      <c r="I1129" s="111" t="str">
        <f ca="1">IF(Taula1[[#This Row],[Data naixement (format dd/mm/aaaa)]]="","0",DATEDIF(Taula1[[#This Row],[Data naixement (format dd/mm/aaaa)]],TODAY(),"Y"))</f>
        <v>0</v>
      </c>
      <c r="J1129" s="6"/>
      <c r="K1129" s="6"/>
      <c r="L1129" s="6"/>
      <c r="M1129" s="6"/>
      <c r="N1129" s="56"/>
      <c r="O1129" s="56"/>
      <c r="P1129" s="56"/>
      <c r="Q1129" s="6"/>
      <c r="R1129" s="7"/>
      <c r="S1129" s="143">
        <f>Taula1[[#This Row],[Mesos naturals sencers treballats període justificat (01/01/2023 - 31/03/2023)]]</f>
        <v>0</v>
      </c>
      <c r="T1129" s="194">
        <f>Taula1[[#This Row],[Dies treballats període justificat (01/01/2023 - 31/03/2023)              no comptabilitzats com a mes natural sencer]]</f>
        <v>0</v>
      </c>
      <c r="U1129" s="12"/>
      <c r="V1129" s="7"/>
      <c r="W1129" s="188"/>
      <c r="X1129" s="188"/>
      <c r="Y1129" s="188"/>
      <c r="Z1129" s="188"/>
      <c r="AA1129" s="190"/>
      <c r="AB1129" s="143">
        <f>Taula1[[#This Row],[Grup justificat     (fer servir opcions de la llista desplegable)]]</f>
        <v>0</v>
      </c>
      <c r="AC1129" s="182"/>
      <c r="AD1129" s="39"/>
      <c r="AE1129" s="131">
        <f>ROUND((AF1129/100)*756*Taula1[[#This Row],[Mesos naturals sencers treballats període justificat (01/01/2023 - 31/03/2023)]],2)</f>
        <v>0</v>
      </c>
      <c r="AF1129" s="81">
        <f>Taula1[[#This Row],[% Jornada segons contracte
(no posar el símbol %) ]]-Taula1[[#This Row],[% Reducció salari per baix rendiment        (no posar el símbol %)]]</f>
        <v>0</v>
      </c>
      <c r="AG1129" s="131">
        <f>ROUND((AH1129/100)*24.8547945*Taula1[[#This Row],[Dies treballats període justificat (01/01/2023 - 31/03/2023)              no comptabilitzats com a mes natural sencer]],2)</f>
        <v>0</v>
      </c>
      <c r="AH1129" s="79">
        <f>Taula1[[#This Row],[% Jornada segons contracte
(no posar el símbol %) ]]-Taula1[[#This Row],[% Reducció salari per baix rendiment        (no posar el símbol %)]]</f>
        <v>0</v>
      </c>
      <c r="AI1129" s="131">
        <f t="shared" si="273"/>
        <v>0</v>
      </c>
      <c r="AJ1129" s="39"/>
      <c r="AK1129" s="131">
        <f>ROUND((AL1129/100)*756*Taula1[[#This Row],[Espai reservat Administració  (mesos)]],2)</f>
        <v>0</v>
      </c>
      <c r="AL1129" s="81">
        <f>Taula1[[#This Row],[% Jornada segons contracte
(no posar el símbol %) ]]-Taula1[[#This Row],[% Reducció salari per baix rendiment        (no posar el símbol %)]]</f>
        <v>0</v>
      </c>
      <c r="AM1129" s="131">
        <f>ROUND((AN1129/100)*24.8547945*Taula1[[#This Row],[Espai reservat Administració (dies)]],2)</f>
        <v>0</v>
      </c>
      <c r="AN1129" s="79">
        <f>Taula1[[#This Row],[% Jornada segons contracte
(no posar el símbol %) ]]-Taula1[[#This Row],[% Reducció salari per baix rendiment        (no posar el símbol %)]]</f>
        <v>0</v>
      </c>
      <c r="AO1129" s="131">
        <f t="shared" si="274"/>
        <v>0</v>
      </c>
      <c r="AP1129" s="87"/>
      <c r="AQ1129" s="137">
        <f>ROUND((AR1129/100)*693*Taula1[[#This Row],[Mesos naturals sencers treballats període justificat (01/01/2023 - 31/03/2023)]],2)</f>
        <v>0</v>
      </c>
      <c r="AR1129" s="90">
        <f>Taula1[[#This Row],[% Jornada segons contracte
(no posar el símbol %) ]]-Taula1[[#This Row],[% Reducció salari per baix rendiment        (no posar el símbol %)]]</f>
        <v>0</v>
      </c>
      <c r="AS1129" s="137">
        <f>ROUND((AT1129/100)*22.78356164*Taula1[[#This Row],[Dies treballats període justificat (01/01/2023 - 31/03/2023)              no comptabilitzats com a mes natural sencer]],2)</f>
        <v>0</v>
      </c>
      <c r="AT1129" s="90">
        <f>Taula1[[#This Row],[% Jornada segons contracte
(no posar el símbol %) ]]-Taula1[[#This Row],[% Reducció salari per baix rendiment        (no posar el símbol %)]]</f>
        <v>0</v>
      </c>
      <c r="AU1129" s="137">
        <f t="shared" si="275"/>
        <v>0</v>
      </c>
      <c r="AV1129" s="87"/>
      <c r="AW1129" s="136">
        <f>ROUND((AX1129/100)*693*Taula1[[#This Row],[Espai reservat Administració  (mesos)]],2)</f>
        <v>0</v>
      </c>
      <c r="AX1129" s="90">
        <f>Taula1[[#This Row],[% Jornada segons contracte
(no posar el símbol %) ]]-Taula1[[#This Row],[% Reducció salari per baix rendiment        (no posar el símbol %)]]</f>
        <v>0</v>
      </c>
      <c r="AY1129" s="131">
        <f>ROUND((AZ1129/100)*22.78356164*Taula1[[#This Row],[Espai reservat Administració (dies)]],2)</f>
        <v>0</v>
      </c>
      <c r="AZ1129" s="81">
        <f>Taula1[[#This Row],[% Jornada segons contracte
(no posar el símbol %) ]]-Taula1[[#This Row],[% Reducció salari per baix rendiment        (no posar el símbol %)]]</f>
        <v>0</v>
      </c>
      <c r="BA1129" s="82">
        <f t="shared" si="276"/>
        <v>0</v>
      </c>
      <c r="BB1129" s="41"/>
      <c r="BC1129" s="131">
        <f>IF(Taula1[[#This Row],[Grup justificat     (fer servir opcions de la llista desplegable)]]=1,AI1129,0)</f>
        <v>0</v>
      </c>
      <c r="BD1129" s="131">
        <f>IF(Taula1[[#This Row],[Grup justificat     (fer servir opcions de la llista desplegable)]]=2,AU1129,0)</f>
        <v>0</v>
      </c>
      <c r="BE1129" s="41"/>
      <c r="BF1129" s="131">
        <f>IF(Taula1[[#This Row],[Espai reservat Administració]]=1,AO1129,0)</f>
        <v>0</v>
      </c>
      <c r="BG1129" s="82">
        <f>IF(Taula1[[#This Row],[Espai reservat Administració]]=2,BA1129,0)</f>
        <v>0</v>
      </c>
      <c r="BH1129" s="41"/>
      <c r="BI1129" s="126">
        <f>IF(Taula1[[#This Row],[Grup justificat     (fer servir opcions de la llista desplegable)]]=1,1,0)</f>
        <v>0</v>
      </c>
      <c r="BJ1129" s="126">
        <f>IF(Taula1[[#This Row],[Espai reservat Administració]]=1,1,0)</f>
        <v>0</v>
      </c>
      <c r="BK1129" s="111"/>
      <c r="BL1129" s="126">
        <f>IF(Taula1[[#This Row],[Grup justificat     (fer servir opcions de la llista desplegable)]]=2,1,0)</f>
        <v>0</v>
      </c>
      <c r="BM1129" s="126">
        <f>IF(Taula1[[#This Row],[Espai reservat Administració]]=2,1,0)</f>
        <v>0</v>
      </c>
      <c r="BN1129" s="73"/>
      <c r="BO1129" s="73"/>
      <c r="BP1129" s="73"/>
      <c r="BQ1129" s="73"/>
      <c r="BR1129" s="73"/>
      <c r="BS1129" s="73"/>
      <c r="BT1129" s="73"/>
      <c r="BU1129" s="73"/>
      <c r="BV1129" s="73"/>
      <c r="BW1129" s="73"/>
      <c r="BX1129" s="73"/>
      <c r="BY1129" s="73"/>
      <c r="BZ1129" s="73"/>
      <c r="CA1129" s="73"/>
      <c r="CB1129" s="73"/>
      <c r="CC1129" s="73"/>
      <c r="CD1129" s="73"/>
      <c r="CE1129" s="73"/>
      <c r="CF1129" s="73"/>
      <c r="CG1129" s="63">
        <f t="shared" si="277"/>
        <v>0</v>
      </c>
      <c r="CH1129" s="63">
        <f t="shared" si="278"/>
        <v>0</v>
      </c>
      <c r="CI1129" s="73"/>
      <c r="CJ1129" s="63">
        <f>IF(Taula1[[#This Row],[Tipus de contracte                                  (fer servir opcions de la llista desplegable)]]="Indefinit",1,0)</f>
        <v>0</v>
      </c>
      <c r="CK1129" s="63">
        <f>IF(Taula1[[#This Row],[Tipus de contracte                                  (fer servir opcions de la llista desplegable)]]="Temporal, igual o superior a 6 mesos",1,0)</f>
        <v>0</v>
      </c>
      <c r="CL1129" s="63">
        <f>IF(Taula1[[#This Row],[Tipus de contracte                                  (fer servir opcions de la llista desplegable)]]="Substitució per IT",1,0)</f>
        <v>0</v>
      </c>
      <c r="CM1129" s="73"/>
      <c r="CN1129" s="63">
        <f>IF(Taula1[[#This Row],[Relació llocs de treball]]&gt;=1,1,0)</f>
        <v>0</v>
      </c>
      <c r="CO1129" s="73"/>
      <c r="CP1129" s="63">
        <f>IF(Taula1[[#This Row],[Identitat de gènere                                                          (fer servir opcions de la llista desplegable)]]="Home",1,0)</f>
        <v>0</v>
      </c>
      <c r="CQ1129" s="63">
        <f>IF(Taula1[[#This Row],[Identitat de gènere                                                          (fer servir opcions de la llista desplegable)]]="Dona",1,0)</f>
        <v>0</v>
      </c>
      <c r="CR1129" s="63">
        <f>IF(Taula1[[#This Row],[Identitat de gènere                                                          (fer servir opcions de la llista desplegable)]]="No binari",1,0)</f>
        <v>0</v>
      </c>
      <c r="CS1129" s="73"/>
      <c r="CT1129" s="63">
        <f t="shared" si="272"/>
        <v>0</v>
      </c>
      <c r="CU1129" s="64">
        <f t="shared" si="279"/>
        <v>0</v>
      </c>
      <c r="CW1129" s="64">
        <f t="shared" si="280"/>
        <v>0</v>
      </c>
      <c r="CX1129" s="64">
        <f t="shared" si="281"/>
        <v>0</v>
      </c>
      <c r="CY1129" s="64">
        <f t="shared" si="282"/>
        <v>0</v>
      </c>
      <c r="CZ1129" s="64">
        <f t="shared" si="283"/>
        <v>0</v>
      </c>
      <c r="DB1129" s="64">
        <f t="shared" si="284"/>
        <v>0</v>
      </c>
      <c r="DC1129" s="64">
        <f t="shared" si="285"/>
        <v>0</v>
      </c>
      <c r="DD1129" s="64">
        <f t="shared" si="286"/>
        <v>0</v>
      </c>
      <c r="DE1129" s="64">
        <f t="shared" si="287"/>
        <v>0</v>
      </c>
    </row>
    <row r="1130" spans="2:109" x14ac:dyDescent="0.3">
      <c r="B1130" s="167"/>
      <c r="C1130" s="186"/>
      <c r="D1130" s="2"/>
      <c r="E1130" s="67"/>
      <c r="F1130" s="5"/>
      <c r="G1130" s="5"/>
      <c r="H1130" s="187"/>
      <c r="I1130" s="111" t="str">
        <f ca="1">IF(Taula1[[#This Row],[Data naixement (format dd/mm/aaaa)]]="","0",DATEDIF(Taula1[[#This Row],[Data naixement (format dd/mm/aaaa)]],TODAY(),"Y"))</f>
        <v>0</v>
      </c>
      <c r="J1130" s="6"/>
      <c r="K1130" s="6"/>
      <c r="L1130" s="6"/>
      <c r="M1130" s="6"/>
      <c r="N1130" s="56"/>
      <c r="O1130" s="56"/>
      <c r="P1130" s="56"/>
      <c r="Q1130" s="6"/>
      <c r="R1130" s="7"/>
      <c r="S1130" s="143">
        <f>Taula1[[#This Row],[Mesos naturals sencers treballats període justificat (01/01/2023 - 31/03/2023)]]</f>
        <v>0</v>
      </c>
      <c r="T1130" s="194">
        <f>Taula1[[#This Row],[Dies treballats període justificat (01/01/2023 - 31/03/2023)              no comptabilitzats com a mes natural sencer]]</f>
        <v>0</v>
      </c>
      <c r="U1130" s="12"/>
      <c r="V1130" s="7"/>
      <c r="W1130" s="188"/>
      <c r="X1130" s="188"/>
      <c r="Y1130" s="188"/>
      <c r="Z1130" s="188"/>
      <c r="AA1130" s="190"/>
      <c r="AB1130" s="143">
        <f>Taula1[[#This Row],[Grup justificat     (fer servir opcions de la llista desplegable)]]</f>
        <v>0</v>
      </c>
      <c r="AC1130" s="182"/>
      <c r="AD1130" s="39"/>
      <c r="AE1130" s="131">
        <f>ROUND((AF1130/100)*756*Taula1[[#This Row],[Mesos naturals sencers treballats període justificat (01/01/2023 - 31/03/2023)]],2)</f>
        <v>0</v>
      </c>
      <c r="AF1130" s="81">
        <f>Taula1[[#This Row],[% Jornada segons contracte
(no posar el símbol %) ]]-Taula1[[#This Row],[% Reducció salari per baix rendiment        (no posar el símbol %)]]</f>
        <v>0</v>
      </c>
      <c r="AG1130" s="131">
        <f>ROUND((AH1130/100)*24.8547945*Taula1[[#This Row],[Dies treballats període justificat (01/01/2023 - 31/03/2023)              no comptabilitzats com a mes natural sencer]],2)</f>
        <v>0</v>
      </c>
      <c r="AH1130" s="79">
        <f>Taula1[[#This Row],[% Jornada segons contracte
(no posar el símbol %) ]]-Taula1[[#This Row],[% Reducció salari per baix rendiment        (no posar el símbol %)]]</f>
        <v>0</v>
      </c>
      <c r="AI1130" s="131">
        <f t="shared" si="273"/>
        <v>0</v>
      </c>
      <c r="AJ1130" s="39"/>
      <c r="AK1130" s="131">
        <f>ROUND((AL1130/100)*756*Taula1[[#This Row],[Espai reservat Administració  (mesos)]],2)</f>
        <v>0</v>
      </c>
      <c r="AL1130" s="81">
        <f>Taula1[[#This Row],[% Jornada segons contracte
(no posar el símbol %) ]]-Taula1[[#This Row],[% Reducció salari per baix rendiment        (no posar el símbol %)]]</f>
        <v>0</v>
      </c>
      <c r="AM1130" s="131">
        <f>ROUND((AN1130/100)*24.8547945*Taula1[[#This Row],[Espai reservat Administració (dies)]],2)</f>
        <v>0</v>
      </c>
      <c r="AN1130" s="79">
        <f>Taula1[[#This Row],[% Jornada segons contracte
(no posar el símbol %) ]]-Taula1[[#This Row],[% Reducció salari per baix rendiment        (no posar el símbol %)]]</f>
        <v>0</v>
      </c>
      <c r="AO1130" s="131">
        <f t="shared" si="274"/>
        <v>0</v>
      </c>
      <c r="AP1130" s="87"/>
      <c r="AQ1130" s="137">
        <f>ROUND((AR1130/100)*693*Taula1[[#This Row],[Mesos naturals sencers treballats període justificat (01/01/2023 - 31/03/2023)]],2)</f>
        <v>0</v>
      </c>
      <c r="AR1130" s="90">
        <f>Taula1[[#This Row],[% Jornada segons contracte
(no posar el símbol %) ]]-Taula1[[#This Row],[% Reducció salari per baix rendiment        (no posar el símbol %)]]</f>
        <v>0</v>
      </c>
      <c r="AS1130" s="137">
        <f>ROUND((AT1130/100)*22.78356164*Taula1[[#This Row],[Dies treballats període justificat (01/01/2023 - 31/03/2023)              no comptabilitzats com a mes natural sencer]],2)</f>
        <v>0</v>
      </c>
      <c r="AT1130" s="90">
        <f>Taula1[[#This Row],[% Jornada segons contracte
(no posar el símbol %) ]]-Taula1[[#This Row],[% Reducció salari per baix rendiment        (no posar el símbol %)]]</f>
        <v>0</v>
      </c>
      <c r="AU1130" s="137">
        <f t="shared" si="275"/>
        <v>0</v>
      </c>
      <c r="AV1130" s="87"/>
      <c r="AW1130" s="136">
        <f>ROUND((AX1130/100)*693*Taula1[[#This Row],[Espai reservat Administració  (mesos)]],2)</f>
        <v>0</v>
      </c>
      <c r="AX1130" s="90">
        <f>Taula1[[#This Row],[% Jornada segons contracte
(no posar el símbol %) ]]-Taula1[[#This Row],[% Reducció salari per baix rendiment        (no posar el símbol %)]]</f>
        <v>0</v>
      </c>
      <c r="AY1130" s="131">
        <f>ROUND((AZ1130/100)*22.78356164*Taula1[[#This Row],[Espai reservat Administració (dies)]],2)</f>
        <v>0</v>
      </c>
      <c r="AZ1130" s="81">
        <f>Taula1[[#This Row],[% Jornada segons contracte
(no posar el símbol %) ]]-Taula1[[#This Row],[% Reducció salari per baix rendiment        (no posar el símbol %)]]</f>
        <v>0</v>
      </c>
      <c r="BA1130" s="82">
        <f t="shared" si="276"/>
        <v>0</v>
      </c>
      <c r="BB1130" s="41"/>
      <c r="BC1130" s="131">
        <f>IF(Taula1[[#This Row],[Grup justificat     (fer servir opcions de la llista desplegable)]]=1,AI1130,0)</f>
        <v>0</v>
      </c>
      <c r="BD1130" s="131">
        <f>IF(Taula1[[#This Row],[Grup justificat     (fer servir opcions de la llista desplegable)]]=2,AU1130,0)</f>
        <v>0</v>
      </c>
      <c r="BE1130" s="41"/>
      <c r="BF1130" s="131">
        <f>IF(Taula1[[#This Row],[Espai reservat Administració]]=1,AO1130,0)</f>
        <v>0</v>
      </c>
      <c r="BG1130" s="82">
        <f>IF(Taula1[[#This Row],[Espai reservat Administració]]=2,BA1130,0)</f>
        <v>0</v>
      </c>
      <c r="BH1130" s="41"/>
      <c r="BI1130" s="126">
        <f>IF(Taula1[[#This Row],[Grup justificat     (fer servir opcions de la llista desplegable)]]=1,1,0)</f>
        <v>0</v>
      </c>
      <c r="BJ1130" s="126">
        <f>IF(Taula1[[#This Row],[Espai reservat Administració]]=1,1,0)</f>
        <v>0</v>
      </c>
      <c r="BK1130" s="111"/>
      <c r="BL1130" s="126">
        <f>IF(Taula1[[#This Row],[Grup justificat     (fer servir opcions de la llista desplegable)]]=2,1,0)</f>
        <v>0</v>
      </c>
      <c r="BM1130" s="126">
        <f>IF(Taula1[[#This Row],[Espai reservat Administració]]=2,1,0)</f>
        <v>0</v>
      </c>
      <c r="BN1130" s="73"/>
      <c r="BO1130" s="73"/>
      <c r="BP1130" s="73"/>
      <c r="BQ1130" s="73"/>
      <c r="BR1130" s="73"/>
      <c r="BS1130" s="73"/>
      <c r="BT1130" s="73"/>
      <c r="BU1130" s="73"/>
      <c r="BV1130" s="73"/>
      <c r="BW1130" s="73"/>
      <c r="BX1130" s="73"/>
      <c r="BY1130" s="73"/>
      <c r="BZ1130" s="73"/>
      <c r="CA1130" s="73"/>
      <c r="CB1130" s="73"/>
      <c r="CC1130" s="73"/>
      <c r="CD1130" s="73"/>
      <c r="CE1130" s="73"/>
      <c r="CF1130" s="73"/>
      <c r="CG1130" s="63">
        <f t="shared" si="277"/>
        <v>0</v>
      </c>
      <c r="CH1130" s="63">
        <f t="shared" si="278"/>
        <v>0</v>
      </c>
      <c r="CI1130" s="73"/>
      <c r="CJ1130" s="63">
        <f>IF(Taula1[[#This Row],[Tipus de contracte                                  (fer servir opcions de la llista desplegable)]]="Indefinit",1,0)</f>
        <v>0</v>
      </c>
      <c r="CK1130" s="63">
        <f>IF(Taula1[[#This Row],[Tipus de contracte                                  (fer servir opcions de la llista desplegable)]]="Temporal, igual o superior a 6 mesos",1,0)</f>
        <v>0</v>
      </c>
      <c r="CL1130" s="63">
        <f>IF(Taula1[[#This Row],[Tipus de contracte                                  (fer servir opcions de la llista desplegable)]]="Substitució per IT",1,0)</f>
        <v>0</v>
      </c>
      <c r="CM1130" s="73"/>
      <c r="CN1130" s="63">
        <f>IF(Taula1[[#This Row],[Relació llocs de treball]]&gt;=1,1,0)</f>
        <v>0</v>
      </c>
      <c r="CO1130" s="73"/>
      <c r="CP1130" s="63">
        <f>IF(Taula1[[#This Row],[Identitat de gènere                                                          (fer servir opcions de la llista desplegable)]]="Home",1,0)</f>
        <v>0</v>
      </c>
      <c r="CQ1130" s="63">
        <f>IF(Taula1[[#This Row],[Identitat de gènere                                                          (fer servir opcions de la llista desplegable)]]="Dona",1,0)</f>
        <v>0</v>
      </c>
      <c r="CR1130" s="63">
        <f>IF(Taula1[[#This Row],[Identitat de gènere                                                          (fer servir opcions de la llista desplegable)]]="No binari",1,0)</f>
        <v>0</v>
      </c>
      <c r="CS1130" s="73"/>
      <c r="CT1130" s="63">
        <f t="shared" si="272"/>
        <v>0</v>
      </c>
      <c r="CU1130" s="64">
        <f t="shared" si="279"/>
        <v>0</v>
      </c>
      <c r="CW1130" s="64">
        <f t="shared" si="280"/>
        <v>0</v>
      </c>
      <c r="CX1130" s="64">
        <f t="shared" si="281"/>
        <v>0</v>
      </c>
      <c r="CY1130" s="64">
        <f t="shared" si="282"/>
        <v>0</v>
      </c>
      <c r="CZ1130" s="64">
        <f t="shared" si="283"/>
        <v>0</v>
      </c>
      <c r="DB1130" s="64">
        <f t="shared" si="284"/>
        <v>0</v>
      </c>
      <c r="DC1130" s="64">
        <f t="shared" si="285"/>
        <v>0</v>
      </c>
      <c r="DD1130" s="64">
        <f t="shared" si="286"/>
        <v>0</v>
      </c>
      <c r="DE1130" s="64">
        <f t="shared" si="287"/>
        <v>0</v>
      </c>
    </row>
    <row r="1131" spans="2:109" x14ac:dyDescent="0.3">
      <c r="B1131" s="167"/>
      <c r="C1131" s="186"/>
      <c r="D1131" s="2"/>
      <c r="E1131" s="67"/>
      <c r="F1131" s="5"/>
      <c r="G1131" s="5"/>
      <c r="H1131" s="187"/>
      <c r="I1131" s="111" t="str">
        <f ca="1">IF(Taula1[[#This Row],[Data naixement (format dd/mm/aaaa)]]="","0",DATEDIF(Taula1[[#This Row],[Data naixement (format dd/mm/aaaa)]],TODAY(),"Y"))</f>
        <v>0</v>
      </c>
      <c r="J1131" s="6"/>
      <c r="K1131" s="6"/>
      <c r="L1131" s="6"/>
      <c r="M1131" s="6"/>
      <c r="N1131" s="56"/>
      <c r="O1131" s="56"/>
      <c r="P1131" s="56"/>
      <c r="Q1131" s="6"/>
      <c r="R1131" s="7"/>
      <c r="S1131" s="143">
        <f>Taula1[[#This Row],[Mesos naturals sencers treballats període justificat (01/01/2023 - 31/03/2023)]]</f>
        <v>0</v>
      </c>
      <c r="T1131" s="194">
        <f>Taula1[[#This Row],[Dies treballats període justificat (01/01/2023 - 31/03/2023)              no comptabilitzats com a mes natural sencer]]</f>
        <v>0</v>
      </c>
      <c r="U1131" s="12"/>
      <c r="V1131" s="7"/>
      <c r="W1131" s="188"/>
      <c r="X1131" s="188"/>
      <c r="Y1131" s="188"/>
      <c r="Z1131" s="188"/>
      <c r="AA1131" s="190"/>
      <c r="AB1131" s="143">
        <f>Taula1[[#This Row],[Grup justificat     (fer servir opcions de la llista desplegable)]]</f>
        <v>0</v>
      </c>
      <c r="AC1131" s="182"/>
      <c r="AD1131" s="39"/>
      <c r="AE1131" s="131">
        <f>ROUND((AF1131/100)*756*Taula1[[#This Row],[Mesos naturals sencers treballats període justificat (01/01/2023 - 31/03/2023)]],2)</f>
        <v>0</v>
      </c>
      <c r="AF1131" s="81">
        <f>Taula1[[#This Row],[% Jornada segons contracte
(no posar el símbol %) ]]-Taula1[[#This Row],[% Reducció salari per baix rendiment        (no posar el símbol %)]]</f>
        <v>0</v>
      </c>
      <c r="AG1131" s="131">
        <f>ROUND((AH1131/100)*24.8547945*Taula1[[#This Row],[Dies treballats període justificat (01/01/2023 - 31/03/2023)              no comptabilitzats com a mes natural sencer]],2)</f>
        <v>0</v>
      </c>
      <c r="AH1131" s="79">
        <f>Taula1[[#This Row],[% Jornada segons contracte
(no posar el símbol %) ]]-Taula1[[#This Row],[% Reducció salari per baix rendiment        (no posar el símbol %)]]</f>
        <v>0</v>
      </c>
      <c r="AI1131" s="131">
        <f t="shared" si="273"/>
        <v>0</v>
      </c>
      <c r="AJ1131" s="39"/>
      <c r="AK1131" s="131">
        <f>ROUND((AL1131/100)*756*Taula1[[#This Row],[Espai reservat Administració  (mesos)]],2)</f>
        <v>0</v>
      </c>
      <c r="AL1131" s="81">
        <f>Taula1[[#This Row],[% Jornada segons contracte
(no posar el símbol %) ]]-Taula1[[#This Row],[% Reducció salari per baix rendiment        (no posar el símbol %)]]</f>
        <v>0</v>
      </c>
      <c r="AM1131" s="131">
        <f>ROUND((AN1131/100)*24.8547945*Taula1[[#This Row],[Espai reservat Administració (dies)]],2)</f>
        <v>0</v>
      </c>
      <c r="AN1131" s="79">
        <f>Taula1[[#This Row],[% Jornada segons contracte
(no posar el símbol %) ]]-Taula1[[#This Row],[% Reducció salari per baix rendiment        (no posar el símbol %)]]</f>
        <v>0</v>
      </c>
      <c r="AO1131" s="131">
        <f t="shared" si="274"/>
        <v>0</v>
      </c>
      <c r="AP1131" s="87"/>
      <c r="AQ1131" s="137">
        <f>ROUND((AR1131/100)*693*Taula1[[#This Row],[Mesos naturals sencers treballats període justificat (01/01/2023 - 31/03/2023)]],2)</f>
        <v>0</v>
      </c>
      <c r="AR1131" s="90">
        <f>Taula1[[#This Row],[% Jornada segons contracte
(no posar el símbol %) ]]-Taula1[[#This Row],[% Reducció salari per baix rendiment        (no posar el símbol %)]]</f>
        <v>0</v>
      </c>
      <c r="AS1131" s="137">
        <f>ROUND((AT1131/100)*22.78356164*Taula1[[#This Row],[Dies treballats període justificat (01/01/2023 - 31/03/2023)              no comptabilitzats com a mes natural sencer]],2)</f>
        <v>0</v>
      </c>
      <c r="AT1131" s="90">
        <f>Taula1[[#This Row],[% Jornada segons contracte
(no posar el símbol %) ]]-Taula1[[#This Row],[% Reducció salari per baix rendiment        (no posar el símbol %)]]</f>
        <v>0</v>
      </c>
      <c r="AU1131" s="137">
        <f t="shared" si="275"/>
        <v>0</v>
      </c>
      <c r="AV1131" s="87"/>
      <c r="AW1131" s="136">
        <f>ROUND((AX1131/100)*693*Taula1[[#This Row],[Espai reservat Administració  (mesos)]],2)</f>
        <v>0</v>
      </c>
      <c r="AX1131" s="90">
        <f>Taula1[[#This Row],[% Jornada segons contracte
(no posar el símbol %) ]]-Taula1[[#This Row],[% Reducció salari per baix rendiment        (no posar el símbol %)]]</f>
        <v>0</v>
      </c>
      <c r="AY1131" s="131">
        <f>ROUND((AZ1131/100)*22.78356164*Taula1[[#This Row],[Espai reservat Administració (dies)]],2)</f>
        <v>0</v>
      </c>
      <c r="AZ1131" s="81">
        <f>Taula1[[#This Row],[% Jornada segons contracte
(no posar el símbol %) ]]-Taula1[[#This Row],[% Reducció salari per baix rendiment        (no posar el símbol %)]]</f>
        <v>0</v>
      </c>
      <c r="BA1131" s="82">
        <f t="shared" si="276"/>
        <v>0</v>
      </c>
      <c r="BB1131" s="41"/>
      <c r="BC1131" s="131">
        <f>IF(Taula1[[#This Row],[Grup justificat     (fer servir opcions de la llista desplegable)]]=1,AI1131,0)</f>
        <v>0</v>
      </c>
      <c r="BD1131" s="131">
        <f>IF(Taula1[[#This Row],[Grup justificat     (fer servir opcions de la llista desplegable)]]=2,AU1131,0)</f>
        <v>0</v>
      </c>
      <c r="BE1131" s="41"/>
      <c r="BF1131" s="131">
        <f>IF(Taula1[[#This Row],[Espai reservat Administració]]=1,AO1131,0)</f>
        <v>0</v>
      </c>
      <c r="BG1131" s="82">
        <f>IF(Taula1[[#This Row],[Espai reservat Administració]]=2,BA1131,0)</f>
        <v>0</v>
      </c>
      <c r="BH1131" s="41"/>
      <c r="BI1131" s="126">
        <f>IF(Taula1[[#This Row],[Grup justificat     (fer servir opcions de la llista desplegable)]]=1,1,0)</f>
        <v>0</v>
      </c>
      <c r="BJ1131" s="126">
        <f>IF(Taula1[[#This Row],[Espai reservat Administració]]=1,1,0)</f>
        <v>0</v>
      </c>
      <c r="BK1131" s="111"/>
      <c r="BL1131" s="126">
        <f>IF(Taula1[[#This Row],[Grup justificat     (fer servir opcions de la llista desplegable)]]=2,1,0)</f>
        <v>0</v>
      </c>
      <c r="BM1131" s="126">
        <f>IF(Taula1[[#This Row],[Espai reservat Administració]]=2,1,0)</f>
        <v>0</v>
      </c>
      <c r="BN1131" s="73"/>
      <c r="BO1131" s="73"/>
      <c r="BP1131" s="73"/>
      <c r="BQ1131" s="73"/>
      <c r="BR1131" s="73"/>
      <c r="BS1131" s="73"/>
      <c r="BT1131" s="73"/>
      <c r="BU1131" s="73"/>
      <c r="BV1131" s="73"/>
      <c r="BW1131" s="73"/>
      <c r="BX1131" s="73"/>
      <c r="BY1131" s="73"/>
      <c r="BZ1131" s="73"/>
      <c r="CA1131" s="73"/>
      <c r="CB1131" s="73"/>
      <c r="CC1131" s="73"/>
      <c r="CD1131" s="73"/>
      <c r="CE1131" s="73"/>
      <c r="CF1131" s="73"/>
      <c r="CG1131" s="63">
        <f t="shared" si="277"/>
        <v>0</v>
      </c>
      <c r="CH1131" s="63">
        <f t="shared" si="278"/>
        <v>0</v>
      </c>
      <c r="CI1131" s="73"/>
      <c r="CJ1131" s="63">
        <f>IF(Taula1[[#This Row],[Tipus de contracte                                  (fer servir opcions de la llista desplegable)]]="Indefinit",1,0)</f>
        <v>0</v>
      </c>
      <c r="CK1131" s="63">
        <f>IF(Taula1[[#This Row],[Tipus de contracte                                  (fer servir opcions de la llista desplegable)]]="Temporal, igual o superior a 6 mesos",1,0)</f>
        <v>0</v>
      </c>
      <c r="CL1131" s="63">
        <f>IF(Taula1[[#This Row],[Tipus de contracte                                  (fer servir opcions de la llista desplegable)]]="Substitució per IT",1,0)</f>
        <v>0</v>
      </c>
      <c r="CM1131" s="73"/>
      <c r="CN1131" s="63">
        <f>IF(Taula1[[#This Row],[Relació llocs de treball]]&gt;=1,1,0)</f>
        <v>0</v>
      </c>
      <c r="CO1131" s="73"/>
      <c r="CP1131" s="63">
        <f>IF(Taula1[[#This Row],[Identitat de gènere                                                          (fer servir opcions de la llista desplegable)]]="Home",1,0)</f>
        <v>0</v>
      </c>
      <c r="CQ1131" s="63">
        <f>IF(Taula1[[#This Row],[Identitat de gènere                                                          (fer servir opcions de la llista desplegable)]]="Dona",1,0)</f>
        <v>0</v>
      </c>
      <c r="CR1131" s="63">
        <f>IF(Taula1[[#This Row],[Identitat de gènere                                                          (fer servir opcions de la llista desplegable)]]="No binari",1,0)</f>
        <v>0</v>
      </c>
      <c r="CS1131" s="73"/>
      <c r="CT1131" s="63">
        <f t="shared" si="272"/>
        <v>0</v>
      </c>
      <c r="CU1131" s="64">
        <f t="shared" si="279"/>
        <v>0</v>
      </c>
      <c r="CW1131" s="64">
        <f t="shared" si="280"/>
        <v>0</v>
      </c>
      <c r="CX1131" s="64">
        <f t="shared" si="281"/>
        <v>0</v>
      </c>
      <c r="CY1131" s="64">
        <f t="shared" si="282"/>
        <v>0</v>
      </c>
      <c r="CZ1131" s="64">
        <f t="shared" si="283"/>
        <v>0</v>
      </c>
      <c r="DB1131" s="64">
        <f t="shared" si="284"/>
        <v>0</v>
      </c>
      <c r="DC1131" s="64">
        <f t="shared" si="285"/>
        <v>0</v>
      </c>
      <c r="DD1131" s="64">
        <f t="shared" si="286"/>
        <v>0</v>
      </c>
      <c r="DE1131" s="64">
        <f t="shared" si="287"/>
        <v>0</v>
      </c>
    </row>
    <row r="1132" spans="2:109" x14ac:dyDescent="0.3">
      <c r="B1132" s="167"/>
      <c r="C1132" s="186"/>
      <c r="D1132" s="2"/>
      <c r="E1132" s="67"/>
      <c r="F1132" s="5"/>
      <c r="G1132" s="5"/>
      <c r="H1132" s="187"/>
      <c r="I1132" s="111" t="str">
        <f ca="1">IF(Taula1[[#This Row],[Data naixement (format dd/mm/aaaa)]]="","0",DATEDIF(Taula1[[#This Row],[Data naixement (format dd/mm/aaaa)]],TODAY(),"Y"))</f>
        <v>0</v>
      </c>
      <c r="J1132" s="6"/>
      <c r="K1132" s="6"/>
      <c r="L1132" s="6"/>
      <c r="M1132" s="6"/>
      <c r="N1132" s="56"/>
      <c r="O1132" s="56"/>
      <c r="P1132" s="56"/>
      <c r="Q1132" s="6"/>
      <c r="R1132" s="7"/>
      <c r="S1132" s="143">
        <f>Taula1[[#This Row],[Mesos naturals sencers treballats període justificat (01/01/2023 - 31/03/2023)]]</f>
        <v>0</v>
      </c>
      <c r="T1132" s="194">
        <f>Taula1[[#This Row],[Dies treballats període justificat (01/01/2023 - 31/03/2023)              no comptabilitzats com a mes natural sencer]]</f>
        <v>0</v>
      </c>
      <c r="U1132" s="12"/>
      <c r="V1132" s="7"/>
      <c r="W1132" s="188"/>
      <c r="X1132" s="188"/>
      <c r="Y1132" s="188"/>
      <c r="Z1132" s="188"/>
      <c r="AA1132" s="190"/>
      <c r="AB1132" s="143">
        <f>Taula1[[#This Row],[Grup justificat     (fer servir opcions de la llista desplegable)]]</f>
        <v>0</v>
      </c>
      <c r="AC1132" s="182"/>
      <c r="AD1132" s="39"/>
      <c r="AE1132" s="131">
        <f>ROUND((AF1132/100)*756*Taula1[[#This Row],[Mesos naturals sencers treballats període justificat (01/01/2023 - 31/03/2023)]],2)</f>
        <v>0</v>
      </c>
      <c r="AF1132" s="81">
        <f>Taula1[[#This Row],[% Jornada segons contracte
(no posar el símbol %) ]]-Taula1[[#This Row],[% Reducció salari per baix rendiment        (no posar el símbol %)]]</f>
        <v>0</v>
      </c>
      <c r="AG1132" s="131">
        <f>ROUND((AH1132/100)*24.8547945*Taula1[[#This Row],[Dies treballats període justificat (01/01/2023 - 31/03/2023)              no comptabilitzats com a mes natural sencer]],2)</f>
        <v>0</v>
      </c>
      <c r="AH1132" s="79">
        <f>Taula1[[#This Row],[% Jornada segons contracte
(no posar el símbol %) ]]-Taula1[[#This Row],[% Reducció salari per baix rendiment        (no posar el símbol %)]]</f>
        <v>0</v>
      </c>
      <c r="AI1132" s="131">
        <f t="shared" si="273"/>
        <v>0</v>
      </c>
      <c r="AJ1132" s="39"/>
      <c r="AK1132" s="131">
        <f>ROUND((AL1132/100)*756*Taula1[[#This Row],[Espai reservat Administració  (mesos)]],2)</f>
        <v>0</v>
      </c>
      <c r="AL1132" s="81">
        <f>Taula1[[#This Row],[% Jornada segons contracte
(no posar el símbol %) ]]-Taula1[[#This Row],[% Reducció salari per baix rendiment        (no posar el símbol %)]]</f>
        <v>0</v>
      </c>
      <c r="AM1132" s="131">
        <f>ROUND((AN1132/100)*24.8547945*Taula1[[#This Row],[Espai reservat Administració (dies)]],2)</f>
        <v>0</v>
      </c>
      <c r="AN1132" s="79">
        <f>Taula1[[#This Row],[% Jornada segons contracte
(no posar el símbol %) ]]-Taula1[[#This Row],[% Reducció salari per baix rendiment        (no posar el símbol %)]]</f>
        <v>0</v>
      </c>
      <c r="AO1132" s="131">
        <f t="shared" si="274"/>
        <v>0</v>
      </c>
      <c r="AP1132" s="87"/>
      <c r="AQ1132" s="137">
        <f>ROUND((AR1132/100)*693*Taula1[[#This Row],[Mesos naturals sencers treballats període justificat (01/01/2023 - 31/03/2023)]],2)</f>
        <v>0</v>
      </c>
      <c r="AR1132" s="90">
        <f>Taula1[[#This Row],[% Jornada segons contracte
(no posar el símbol %) ]]-Taula1[[#This Row],[% Reducció salari per baix rendiment        (no posar el símbol %)]]</f>
        <v>0</v>
      </c>
      <c r="AS1132" s="137">
        <f>ROUND((AT1132/100)*22.78356164*Taula1[[#This Row],[Dies treballats període justificat (01/01/2023 - 31/03/2023)              no comptabilitzats com a mes natural sencer]],2)</f>
        <v>0</v>
      </c>
      <c r="AT1132" s="90">
        <f>Taula1[[#This Row],[% Jornada segons contracte
(no posar el símbol %) ]]-Taula1[[#This Row],[% Reducció salari per baix rendiment        (no posar el símbol %)]]</f>
        <v>0</v>
      </c>
      <c r="AU1132" s="137">
        <f t="shared" si="275"/>
        <v>0</v>
      </c>
      <c r="AV1132" s="87"/>
      <c r="AW1132" s="136">
        <f>ROUND((AX1132/100)*693*Taula1[[#This Row],[Espai reservat Administració  (mesos)]],2)</f>
        <v>0</v>
      </c>
      <c r="AX1132" s="90">
        <f>Taula1[[#This Row],[% Jornada segons contracte
(no posar el símbol %) ]]-Taula1[[#This Row],[% Reducció salari per baix rendiment        (no posar el símbol %)]]</f>
        <v>0</v>
      </c>
      <c r="AY1132" s="131">
        <f>ROUND((AZ1132/100)*22.78356164*Taula1[[#This Row],[Espai reservat Administració (dies)]],2)</f>
        <v>0</v>
      </c>
      <c r="AZ1132" s="81">
        <f>Taula1[[#This Row],[% Jornada segons contracte
(no posar el símbol %) ]]-Taula1[[#This Row],[% Reducció salari per baix rendiment        (no posar el símbol %)]]</f>
        <v>0</v>
      </c>
      <c r="BA1132" s="82">
        <f t="shared" si="276"/>
        <v>0</v>
      </c>
      <c r="BB1132" s="41"/>
      <c r="BC1132" s="131">
        <f>IF(Taula1[[#This Row],[Grup justificat     (fer servir opcions de la llista desplegable)]]=1,AI1132,0)</f>
        <v>0</v>
      </c>
      <c r="BD1132" s="131">
        <f>IF(Taula1[[#This Row],[Grup justificat     (fer servir opcions de la llista desplegable)]]=2,AU1132,0)</f>
        <v>0</v>
      </c>
      <c r="BE1132" s="41"/>
      <c r="BF1132" s="131">
        <f>IF(Taula1[[#This Row],[Espai reservat Administració]]=1,AO1132,0)</f>
        <v>0</v>
      </c>
      <c r="BG1132" s="82">
        <f>IF(Taula1[[#This Row],[Espai reservat Administració]]=2,BA1132,0)</f>
        <v>0</v>
      </c>
      <c r="BH1132" s="41"/>
      <c r="BI1132" s="126">
        <f>IF(Taula1[[#This Row],[Grup justificat     (fer servir opcions de la llista desplegable)]]=1,1,0)</f>
        <v>0</v>
      </c>
      <c r="BJ1132" s="126">
        <f>IF(Taula1[[#This Row],[Espai reservat Administració]]=1,1,0)</f>
        <v>0</v>
      </c>
      <c r="BK1132" s="111"/>
      <c r="BL1132" s="126">
        <f>IF(Taula1[[#This Row],[Grup justificat     (fer servir opcions de la llista desplegable)]]=2,1,0)</f>
        <v>0</v>
      </c>
      <c r="BM1132" s="126">
        <f>IF(Taula1[[#This Row],[Espai reservat Administració]]=2,1,0)</f>
        <v>0</v>
      </c>
      <c r="BN1132" s="73"/>
      <c r="BO1132" s="73"/>
      <c r="BP1132" s="73"/>
      <c r="BQ1132" s="73"/>
      <c r="BR1132" s="73"/>
      <c r="BS1132" s="73"/>
      <c r="BT1132" s="73"/>
      <c r="BU1132" s="73"/>
      <c r="BV1132" s="73"/>
      <c r="BW1132" s="73"/>
      <c r="BX1132" s="73"/>
      <c r="BY1132" s="73"/>
      <c r="BZ1132" s="73"/>
      <c r="CA1132" s="73"/>
      <c r="CB1132" s="73"/>
      <c r="CC1132" s="73"/>
      <c r="CD1132" s="73"/>
      <c r="CE1132" s="73"/>
      <c r="CF1132" s="73"/>
      <c r="CG1132" s="63">
        <f t="shared" si="277"/>
        <v>0</v>
      </c>
      <c r="CH1132" s="63">
        <f t="shared" si="278"/>
        <v>0</v>
      </c>
      <c r="CI1132" s="73"/>
      <c r="CJ1132" s="63">
        <f>IF(Taula1[[#This Row],[Tipus de contracte                                  (fer servir opcions de la llista desplegable)]]="Indefinit",1,0)</f>
        <v>0</v>
      </c>
      <c r="CK1132" s="63">
        <f>IF(Taula1[[#This Row],[Tipus de contracte                                  (fer servir opcions de la llista desplegable)]]="Temporal, igual o superior a 6 mesos",1,0)</f>
        <v>0</v>
      </c>
      <c r="CL1132" s="63">
        <f>IF(Taula1[[#This Row],[Tipus de contracte                                  (fer servir opcions de la llista desplegable)]]="Substitució per IT",1,0)</f>
        <v>0</v>
      </c>
      <c r="CM1132" s="73"/>
      <c r="CN1132" s="63">
        <f>IF(Taula1[[#This Row],[Relació llocs de treball]]&gt;=1,1,0)</f>
        <v>0</v>
      </c>
      <c r="CO1132" s="73"/>
      <c r="CP1132" s="63">
        <f>IF(Taula1[[#This Row],[Identitat de gènere                                                          (fer servir opcions de la llista desplegable)]]="Home",1,0)</f>
        <v>0</v>
      </c>
      <c r="CQ1132" s="63">
        <f>IF(Taula1[[#This Row],[Identitat de gènere                                                          (fer servir opcions de la llista desplegable)]]="Dona",1,0)</f>
        <v>0</v>
      </c>
      <c r="CR1132" s="63">
        <f>IF(Taula1[[#This Row],[Identitat de gènere                                                          (fer servir opcions de la llista desplegable)]]="No binari",1,0)</f>
        <v>0</v>
      </c>
      <c r="CS1132" s="73"/>
      <c r="CT1132" s="63">
        <f t="shared" si="272"/>
        <v>0</v>
      </c>
      <c r="CU1132" s="64">
        <f t="shared" si="279"/>
        <v>0</v>
      </c>
      <c r="CW1132" s="64">
        <f t="shared" si="280"/>
        <v>0</v>
      </c>
      <c r="CX1132" s="64">
        <f t="shared" si="281"/>
        <v>0</v>
      </c>
      <c r="CY1132" s="64">
        <f t="shared" si="282"/>
        <v>0</v>
      </c>
      <c r="CZ1132" s="64">
        <f t="shared" si="283"/>
        <v>0</v>
      </c>
      <c r="DB1132" s="64">
        <f t="shared" si="284"/>
        <v>0</v>
      </c>
      <c r="DC1132" s="64">
        <f t="shared" si="285"/>
        <v>0</v>
      </c>
      <c r="DD1132" s="64">
        <f t="shared" si="286"/>
        <v>0</v>
      </c>
      <c r="DE1132" s="64">
        <f t="shared" si="287"/>
        <v>0</v>
      </c>
    </row>
    <row r="1133" spans="2:109" x14ac:dyDescent="0.3">
      <c r="B1133" s="167"/>
      <c r="C1133" s="186"/>
      <c r="D1133" s="2"/>
      <c r="E1133" s="67"/>
      <c r="F1133" s="5"/>
      <c r="G1133" s="5"/>
      <c r="H1133" s="187"/>
      <c r="I1133" s="111" t="str">
        <f ca="1">IF(Taula1[[#This Row],[Data naixement (format dd/mm/aaaa)]]="","0",DATEDIF(Taula1[[#This Row],[Data naixement (format dd/mm/aaaa)]],TODAY(),"Y"))</f>
        <v>0</v>
      </c>
      <c r="J1133" s="6"/>
      <c r="K1133" s="6"/>
      <c r="L1133" s="6"/>
      <c r="M1133" s="6"/>
      <c r="N1133" s="56"/>
      <c r="O1133" s="56"/>
      <c r="P1133" s="56"/>
      <c r="Q1133" s="6"/>
      <c r="R1133" s="7"/>
      <c r="S1133" s="143">
        <f>Taula1[[#This Row],[Mesos naturals sencers treballats període justificat (01/01/2023 - 31/03/2023)]]</f>
        <v>0</v>
      </c>
      <c r="T1133" s="194">
        <f>Taula1[[#This Row],[Dies treballats període justificat (01/01/2023 - 31/03/2023)              no comptabilitzats com a mes natural sencer]]</f>
        <v>0</v>
      </c>
      <c r="U1133" s="12"/>
      <c r="V1133" s="7"/>
      <c r="W1133" s="188"/>
      <c r="X1133" s="188"/>
      <c r="Y1133" s="188"/>
      <c r="Z1133" s="188"/>
      <c r="AA1133" s="190"/>
      <c r="AB1133" s="143">
        <f>Taula1[[#This Row],[Grup justificat     (fer servir opcions de la llista desplegable)]]</f>
        <v>0</v>
      </c>
      <c r="AC1133" s="182"/>
      <c r="AD1133" s="39"/>
      <c r="AE1133" s="131">
        <f>ROUND((AF1133/100)*756*Taula1[[#This Row],[Mesos naturals sencers treballats període justificat (01/01/2023 - 31/03/2023)]],2)</f>
        <v>0</v>
      </c>
      <c r="AF1133" s="81">
        <f>Taula1[[#This Row],[% Jornada segons contracte
(no posar el símbol %) ]]-Taula1[[#This Row],[% Reducció salari per baix rendiment        (no posar el símbol %)]]</f>
        <v>0</v>
      </c>
      <c r="AG1133" s="131">
        <f>ROUND((AH1133/100)*24.8547945*Taula1[[#This Row],[Dies treballats període justificat (01/01/2023 - 31/03/2023)              no comptabilitzats com a mes natural sencer]],2)</f>
        <v>0</v>
      </c>
      <c r="AH1133" s="79">
        <f>Taula1[[#This Row],[% Jornada segons contracte
(no posar el símbol %) ]]-Taula1[[#This Row],[% Reducció salari per baix rendiment        (no posar el símbol %)]]</f>
        <v>0</v>
      </c>
      <c r="AI1133" s="131">
        <f t="shared" si="273"/>
        <v>0</v>
      </c>
      <c r="AJ1133" s="39"/>
      <c r="AK1133" s="131">
        <f>ROUND((AL1133/100)*756*Taula1[[#This Row],[Espai reservat Administració  (mesos)]],2)</f>
        <v>0</v>
      </c>
      <c r="AL1133" s="81">
        <f>Taula1[[#This Row],[% Jornada segons contracte
(no posar el símbol %) ]]-Taula1[[#This Row],[% Reducció salari per baix rendiment        (no posar el símbol %)]]</f>
        <v>0</v>
      </c>
      <c r="AM1133" s="131">
        <f>ROUND((AN1133/100)*24.8547945*Taula1[[#This Row],[Espai reservat Administració (dies)]],2)</f>
        <v>0</v>
      </c>
      <c r="AN1133" s="79">
        <f>Taula1[[#This Row],[% Jornada segons contracte
(no posar el símbol %) ]]-Taula1[[#This Row],[% Reducció salari per baix rendiment        (no posar el símbol %)]]</f>
        <v>0</v>
      </c>
      <c r="AO1133" s="131">
        <f t="shared" si="274"/>
        <v>0</v>
      </c>
      <c r="AP1133" s="87"/>
      <c r="AQ1133" s="137">
        <f>ROUND((AR1133/100)*693*Taula1[[#This Row],[Mesos naturals sencers treballats període justificat (01/01/2023 - 31/03/2023)]],2)</f>
        <v>0</v>
      </c>
      <c r="AR1133" s="90">
        <f>Taula1[[#This Row],[% Jornada segons contracte
(no posar el símbol %) ]]-Taula1[[#This Row],[% Reducció salari per baix rendiment        (no posar el símbol %)]]</f>
        <v>0</v>
      </c>
      <c r="AS1133" s="137">
        <f>ROUND((AT1133/100)*22.78356164*Taula1[[#This Row],[Dies treballats període justificat (01/01/2023 - 31/03/2023)              no comptabilitzats com a mes natural sencer]],2)</f>
        <v>0</v>
      </c>
      <c r="AT1133" s="90">
        <f>Taula1[[#This Row],[% Jornada segons contracte
(no posar el símbol %) ]]-Taula1[[#This Row],[% Reducció salari per baix rendiment        (no posar el símbol %)]]</f>
        <v>0</v>
      </c>
      <c r="AU1133" s="137">
        <f t="shared" si="275"/>
        <v>0</v>
      </c>
      <c r="AV1133" s="87"/>
      <c r="AW1133" s="136">
        <f>ROUND((AX1133/100)*693*Taula1[[#This Row],[Espai reservat Administració  (mesos)]],2)</f>
        <v>0</v>
      </c>
      <c r="AX1133" s="90">
        <f>Taula1[[#This Row],[% Jornada segons contracte
(no posar el símbol %) ]]-Taula1[[#This Row],[% Reducció salari per baix rendiment        (no posar el símbol %)]]</f>
        <v>0</v>
      </c>
      <c r="AY1133" s="131">
        <f>ROUND((AZ1133/100)*22.78356164*Taula1[[#This Row],[Espai reservat Administració (dies)]],2)</f>
        <v>0</v>
      </c>
      <c r="AZ1133" s="81">
        <f>Taula1[[#This Row],[% Jornada segons contracte
(no posar el símbol %) ]]-Taula1[[#This Row],[% Reducció salari per baix rendiment        (no posar el símbol %)]]</f>
        <v>0</v>
      </c>
      <c r="BA1133" s="82">
        <f t="shared" si="276"/>
        <v>0</v>
      </c>
      <c r="BB1133" s="41"/>
      <c r="BC1133" s="131">
        <f>IF(Taula1[[#This Row],[Grup justificat     (fer servir opcions de la llista desplegable)]]=1,AI1133,0)</f>
        <v>0</v>
      </c>
      <c r="BD1133" s="131">
        <f>IF(Taula1[[#This Row],[Grup justificat     (fer servir opcions de la llista desplegable)]]=2,AU1133,0)</f>
        <v>0</v>
      </c>
      <c r="BE1133" s="41"/>
      <c r="BF1133" s="131">
        <f>IF(Taula1[[#This Row],[Espai reservat Administració]]=1,AO1133,0)</f>
        <v>0</v>
      </c>
      <c r="BG1133" s="82">
        <f>IF(Taula1[[#This Row],[Espai reservat Administració]]=2,BA1133,0)</f>
        <v>0</v>
      </c>
      <c r="BH1133" s="41"/>
      <c r="BI1133" s="126">
        <f>IF(Taula1[[#This Row],[Grup justificat     (fer servir opcions de la llista desplegable)]]=1,1,0)</f>
        <v>0</v>
      </c>
      <c r="BJ1133" s="126">
        <f>IF(Taula1[[#This Row],[Espai reservat Administració]]=1,1,0)</f>
        <v>0</v>
      </c>
      <c r="BK1133" s="111"/>
      <c r="BL1133" s="126">
        <f>IF(Taula1[[#This Row],[Grup justificat     (fer servir opcions de la llista desplegable)]]=2,1,0)</f>
        <v>0</v>
      </c>
      <c r="BM1133" s="126">
        <f>IF(Taula1[[#This Row],[Espai reservat Administració]]=2,1,0)</f>
        <v>0</v>
      </c>
      <c r="BN1133" s="73"/>
      <c r="BO1133" s="73"/>
      <c r="BP1133" s="73"/>
      <c r="BQ1133" s="73"/>
      <c r="BR1133" s="73"/>
      <c r="BS1133" s="73"/>
      <c r="BT1133" s="73"/>
      <c r="BU1133" s="73"/>
      <c r="BV1133" s="73"/>
      <c r="BW1133" s="73"/>
      <c r="BX1133" s="73"/>
      <c r="BY1133" s="73"/>
      <c r="BZ1133" s="73"/>
      <c r="CA1133" s="73"/>
      <c r="CB1133" s="73"/>
      <c r="CC1133" s="73"/>
      <c r="CD1133" s="73"/>
      <c r="CE1133" s="73"/>
      <c r="CF1133" s="73"/>
      <c r="CG1133" s="63">
        <f t="shared" si="277"/>
        <v>0</v>
      </c>
      <c r="CH1133" s="63">
        <f t="shared" si="278"/>
        <v>0</v>
      </c>
      <c r="CI1133" s="73"/>
      <c r="CJ1133" s="63">
        <f>IF(Taula1[[#This Row],[Tipus de contracte                                  (fer servir opcions de la llista desplegable)]]="Indefinit",1,0)</f>
        <v>0</v>
      </c>
      <c r="CK1133" s="63">
        <f>IF(Taula1[[#This Row],[Tipus de contracte                                  (fer servir opcions de la llista desplegable)]]="Temporal, igual o superior a 6 mesos",1,0)</f>
        <v>0</v>
      </c>
      <c r="CL1133" s="63">
        <f>IF(Taula1[[#This Row],[Tipus de contracte                                  (fer servir opcions de la llista desplegable)]]="Substitució per IT",1,0)</f>
        <v>0</v>
      </c>
      <c r="CM1133" s="73"/>
      <c r="CN1133" s="63">
        <f>IF(Taula1[[#This Row],[Relació llocs de treball]]&gt;=1,1,0)</f>
        <v>0</v>
      </c>
      <c r="CO1133" s="73"/>
      <c r="CP1133" s="63">
        <f>IF(Taula1[[#This Row],[Identitat de gènere                                                          (fer servir opcions de la llista desplegable)]]="Home",1,0)</f>
        <v>0</v>
      </c>
      <c r="CQ1133" s="63">
        <f>IF(Taula1[[#This Row],[Identitat de gènere                                                          (fer servir opcions de la llista desplegable)]]="Dona",1,0)</f>
        <v>0</v>
      </c>
      <c r="CR1133" s="63">
        <f>IF(Taula1[[#This Row],[Identitat de gènere                                                          (fer servir opcions de la llista desplegable)]]="No binari",1,0)</f>
        <v>0</v>
      </c>
      <c r="CS1133" s="73"/>
      <c r="CT1133" s="63">
        <f t="shared" si="272"/>
        <v>0</v>
      </c>
      <c r="CU1133" s="64">
        <f t="shared" si="279"/>
        <v>0</v>
      </c>
      <c r="CW1133" s="64">
        <f t="shared" si="280"/>
        <v>0</v>
      </c>
      <c r="CX1133" s="64">
        <f t="shared" si="281"/>
        <v>0</v>
      </c>
      <c r="CY1133" s="64">
        <f t="shared" si="282"/>
        <v>0</v>
      </c>
      <c r="CZ1133" s="64">
        <f t="shared" si="283"/>
        <v>0</v>
      </c>
      <c r="DB1133" s="64">
        <f t="shared" si="284"/>
        <v>0</v>
      </c>
      <c r="DC1133" s="64">
        <f t="shared" si="285"/>
        <v>0</v>
      </c>
      <c r="DD1133" s="64">
        <f t="shared" si="286"/>
        <v>0</v>
      </c>
      <c r="DE1133" s="64">
        <f t="shared" si="287"/>
        <v>0</v>
      </c>
    </row>
    <row r="1134" spans="2:109" x14ac:dyDescent="0.3">
      <c r="B1134" s="167"/>
      <c r="C1134" s="186"/>
      <c r="D1134" s="2"/>
      <c r="E1134" s="67"/>
      <c r="F1134" s="5"/>
      <c r="G1134" s="5"/>
      <c r="H1134" s="187"/>
      <c r="I1134" s="111" t="str">
        <f ca="1">IF(Taula1[[#This Row],[Data naixement (format dd/mm/aaaa)]]="","0",DATEDIF(Taula1[[#This Row],[Data naixement (format dd/mm/aaaa)]],TODAY(),"Y"))</f>
        <v>0</v>
      </c>
      <c r="J1134" s="6"/>
      <c r="K1134" s="6"/>
      <c r="L1134" s="6"/>
      <c r="M1134" s="6"/>
      <c r="N1134" s="56"/>
      <c r="O1134" s="56"/>
      <c r="P1134" s="56"/>
      <c r="Q1134" s="6"/>
      <c r="R1134" s="7"/>
      <c r="S1134" s="143">
        <f>Taula1[[#This Row],[Mesos naturals sencers treballats període justificat (01/01/2023 - 31/03/2023)]]</f>
        <v>0</v>
      </c>
      <c r="T1134" s="194">
        <f>Taula1[[#This Row],[Dies treballats període justificat (01/01/2023 - 31/03/2023)              no comptabilitzats com a mes natural sencer]]</f>
        <v>0</v>
      </c>
      <c r="U1134" s="12"/>
      <c r="V1134" s="7"/>
      <c r="W1134" s="188"/>
      <c r="X1134" s="188"/>
      <c r="Y1134" s="188"/>
      <c r="Z1134" s="188"/>
      <c r="AA1134" s="190"/>
      <c r="AB1134" s="143">
        <f>Taula1[[#This Row],[Grup justificat     (fer servir opcions de la llista desplegable)]]</f>
        <v>0</v>
      </c>
      <c r="AC1134" s="182"/>
      <c r="AD1134" s="39"/>
      <c r="AE1134" s="131">
        <f>ROUND((AF1134/100)*756*Taula1[[#This Row],[Mesos naturals sencers treballats període justificat (01/01/2023 - 31/03/2023)]],2)</f>
        <v>0</v>
      </c>
      <c r="AF1134" s="81">
        <f>Taula1[[#This Row],[% Jornada segons contracte
(no posar el símbol %) ]]-Taula1[[#This Row],[% Reducció salari per baix rendiment        (no posar el símbol %)]]</f>
        <v>0</v>
      </c>
      <c r="AG1134" s="131">
        <f>ROUND((AH1134/100)*24.8547945*Taula1[[#This Row],[Dies treballats període justificat (01/01/2023 - 31/03/2023)              no comptabilitzats com a mes natural sencer]],2)</f>
        <v>0</v>
      </c>
      <c r="AH1134" s="79">
        <f>Taula1[[#This Row],[% Jornada segons contracte
(no posar el símbol %) ]]-Taula1[[#This Row],[% Reducció salari per baix rendiment        (no posar el símbol %)]]</f>
        <v>0</v>
      </c>
      <c r="AI1134" s="131">
        <f t="shared" si="273"/>
        <v>0</v>
      </c>
      <c r="AJ1134" s="39"/>
      <c r="AK1134" s="131">
        <f>ROUND((AL1134/100)*756*Taula1[[#This Row],[Espai reservat Administració  (mesos)]],2)</f>
        <v>0</v>
      </c>
      <c r="AL1134" s="81">
        <f>Taula1[[#This Row],[% Jornada segons contracte
(no posar el símbol %) ]]-Taula1[[#This Row],[% Reducció salari per baix rendiment        (no posar el símbol %)]]</f>
        <v>0</v>
      </c>
      <c r="AM1134" s="131">
        <f>ROUND((AN1134/100)*24.8547945*Taula1[[#This Row],[Espai reservat Administració (dies)]],2)</f>
        <v>0</v>
      </c>
      <c r="AN1134" s="79">
        <f>Taula1[[#This Row],[% Jornada segons contracte
(no posar el símbol %) ]]-Taula1[[#This Row],[% Reducció salari per baix rendiment        (no posar el símbol %)]]</f>
        <v>0</v>
      </c>
      <c r="AO1134" s="131">
        <f t="shared" si="274"/>
        <v>0</v>
      </c>
      <c r="AP1134" s="87"/>
      <c r="AQ1134" s="137">
        <f>ROUND((AR1134/100)*693*Taula1[[#This Row],[Mesos naturals sencers treballats període justificat (01/01/2023 - 31/03/2023)]],2)</f>
        <v>0</v>
      </c>
      <c r="AR1134" s="90">
        <f>Taula1[[#This Row],[% Jornada segons contracte
(no posar el símbol %) ]]-Taula1[[#This Row],[% Reducció salari per baix rendiment        (no posar el símbol %)]]</f>
        <v>0</v>
      </c>
      <c r="AS1134" s="137">
        <f>ROUND((AT1134/100)*22.78356164*Taula1[[#This Row],[Dies treballats període justificat (01/01/2023 - 31/03/2023)              no comptabilitzats com a mes natural sencer]],2)</f>
        <v>0</v>
      </c>
      <c r="AT1134" s="90">
        <f>Taula1[[#This Row],[% Jornada segons contracte
(no posar el símbol %) ]]-Taula1[[#This Row],[% Reducció salari per baix rendiment        (no posar el símbol %)]]</f>
        <v>0</v>
      </c>
      <c r="AU1134" s="137">
        <f t="shared" si="275"/>
        <v>0</v>
      </c>
      <c r="AV1134" s="87"/>
      <c r="AW1134" s="136">
        <f>ROUND((AX1134/100)*693*Taula1[[#This Row],[Espai reservat Administració  (mesos)]],2)</f>
        <v>0</v>
      </c>
      <c r="AX1134" s="90">
        <f>Taula1[[#This Row],[% Jornada segons contracte
(no posar el símbol %) ]]-Taula1[[#This Row],[% Reducció salari per baix rendiment        (no posar el símbol %)]]</f>
        <v>0</v>
      </c>
      <c r="AY1134" s="131">
        <f>ROUND((AZ1134/100)*22.78356164*Taula1[[#This Row],[Espai reservat Administració (dies)]],2)</f>
        <v>0</v>
      </c>
      <c r="AZ1134" s="81">
        <f>Taula1[[#This Row],[% Jornada segons contracte
(no posar el símbol %) ]]-Taula1[[#This Row],[% Reducció salari per baix rendiment        (no posar el símbol %)]]</f>
        <v>0</v>
      </c>
      <c r="BA1134" s="82">
        <f t="shared" si="276"/>
        <v>0</v>
      </c>
      <c r="BB1134" s="41"/>
      <c r="BC1134" s="131">
        <f>IF(Taula1[[#This Row],[Grup justificat     (fer servir opcions de la llista desplegable)]]=1,AI1134,0)</f>
        <v>0</v>
      </c>
      <c r="BD1134" s="131">
        <f>IF(Taula1[[#This Row],[Grup justificat     (fer servir opcions de la llista desplegable)]]=2,AU1134,0)</f>
        <v>0</v>
      </c>
      <c r="BE1134" s="41"/>
      <c r="BF1134" s="131">
        <f>IF(Taula1[[#This Row],[Espai reservat Administració]]=1,AO1134,0)</f>
        <v>0</v>
      </c>
      <c r="BG1134" s="82">
        <f>IF(Taula1[[#This Row],[Espai reservat Administració]]=2,BA1134,0)</f>
        <v>0</v>
      </c>
      <c r="BH1134" s="41"/>
      <c r="BI1134" s="126">
        <f>IF(Taula1[[#This Row],[Grup justificat     (fer servir opcions de la llista desplegable)]]=1,1,0)</f>
        <v>0</v>
      </c>
      <c r="BJ1134" s="126">
        <f>IF(Taula1[[#This Row],[Espai reservat Administració]]=1,1,0)</f>
        <v>0</v>
      </c>
      <c r="BK1134" s="111"/>
      <c r="BL1134" s="126">
        <f>IF(Taula1[[#This Row],[Grup justificat     (fer servir opcions de la llista desplegable)]]=2,1,0)</f>
        <v>0</v>
      </c>
      <c r="BM1134" s="126">
        <f>IF(Taula1[[#This Row],[Espai reservat Administració]]=2,1,0)</f>
        <v>0</v>
      </c>
      <c r="BN1134" s="73"/>
      <c r="BO1134" s="73"/>
      <c r="BP1134" s="73"/>
      <c r="BQ1134" s="73"/>
      <c r="BR1134" s="73"/>
      <c r="BS1134" s="73"/>
      <c r="BT1134" s="73"/>
      <c r="BU1134" s="73"/>
      <c r="BV1134" s="73"/>
      <c r="BW1134" s="73"/>
      <c r="BX1134" s="73"/>
      <c r="BY1134" s="73"/>
      <c r="BZ1134" s="73"/>
      <c r="CA1134" s="73"/>
      <c r="CB1134" s="73"/>
      <c r="CC1134" s="73"/>
      <c r="CD1134" s="73"/>
      <c r="CE1134" s="73"/>
      <c r="CF1134" s="73"/>
      <c r="CG1134" s="63">
        <f t="shared" si="277"/>
        <v>0</v>
      </c>
      <c r="CH1134" s="63">
        <f t="shared" si="278"/>
        <v>0</v>
      </c>
      <c r="CI1134" s="73"/>
      <c r="CJ1134" s="63">
        <f>IF(Taula1[[#This Row],[Tipus de contracte                                  (fer servir opcions de la llista desplegable)]]="Indefinit",1,0)</f>
        <v>0</v>
      </c>
      <c r="CK1134" s="63">
        <f>IF(Taula1[[#This Row],[Tipus de contracte                                  (fer servir opcions de la llista desplegable)]]="Temporal, igual o superior a 6 mesos",1,0)</f>
        <v>0</v>
      </c>
      <c r="CL1134" s="63">
        <f>IF(Taula1[[#This Row],[Tipus de contracte                                  (fer servir opcions de la llista desplegable)]]="Substitució per IT",1,0)</f>
        <v>0</v>
      </c>
      <c r="CM1134" s="73"/>
      <c r="CN1134" s="63">
        <f>IF(Taula1[[#This Row],[Relació llocs de treball]]&gt;=1,1,0)</f>
        <v>0</v>
      </c>
      <c r="CO1134" s="73"/>
      <c r="CP1134" s="63">
        <f>IF(Taula1[[#This Row],[Identitat de gènere                                                          (fer servir opcions de la llista desplegable)]]="Home",1,0)</f>
        <v>0</v>
      </c>
      <c r="CQ1134" s="63">
        <f>IF(Taula1[[#This Row],[Identitat de gènere                                                          (fer servir opcions de la llista desplegable)]]="Dona",1,0)</f>
        <v>0</v>
      </c>
      <c r="CR1134" s="63">
        <f>IF(Taula1[[#This Row],[Identitat de gènere                                                          (fer servir opcions de la llista desplegable)]]="No binari",1,0)</f>
        <v>0</v>
      </c>
      <c r="CS1134" s="73"/>
      <c r="CT1134" s="63">
        <f t="shared" si="272"/>
        <v>0</v>
      </c>
      <c r="CU1134" s="64">
        <f t="shared" si="279"/>
        <v>0</v>
      </c>
      <c r="CW1134" s="64">
        <f t="shared" si="280"/>
        <v>0</v>
      </c>
      <c r="CX1134" s="64">
        <f t="shared" si="281"/>
        <v>0</v>
      </c>
      <c r="CY1134" s="64">
        <f t="shared" si="282"/>
        <v>0</v>
      </c>
      <c r="CZ1134" s="64">
        <f t="shared" si="283"/>
        <v>0</v>
      </c>
      <c r="DB1134" s="64">
        <f t="shared" si="284"/>
        <v>0</v>
      </c>
      <c r="DC1134" s="64">
        <f t="shared" si="285"/>
        <v>0</v>
      </c>
      <c r="DD1134" s="64">
        <f t="shared" si="286"/>
        <v>0</v>
      </c>
      <c r="DE1134" s="64">
        <f t="shared" si="287"/>
        <v>0</v>
      </c>
    </row>
    <row r="1135" spans="2:109" x14ac:dyDescent="0.3">
      <c r="B1135" s="167"/>
      <c r="C1135" s="186"/>
      <c r="D1135" s="2"/>
      <c r="E1135" s="67"/>
      <c r="F1135" s="5"/>
      <c r="G1135" s="5"/>
      <c r="H1135" s="187"/>
      <c r="I1135" s="111" t="str">
        <f ca="1">IF(Taula1[[#This Row],[Data naixement (format dd/mm/aaaa)]]="","0",DATEDIF(Taula1[[#This Row],[Data naixement (format dd/mm/aaaa)]],TODAY(),"Y"))</f>
        <v>0</v>
      </c>
      <c r="J1135" s="6"/>
      <c r="K1135" s="6"/>
      <c r="L1135" s="6"/>
      <c r="M1135" s="6"/>
      <c r="N1135" s="56"/>
      <c r="O1135" s="56"/>
      <c r="P1135" s="56"/>
      <c r="Q1135" s="6"/>
      <c r="R1135" s="7"/>
      <c r="S1135" s="143">
        <f>Taula1[[#This Row],[Mesos naturals sencers treballats període justificat (01/01/2023 - 31/03/2023)]]</f>
        <v>0</v>
      </c>
      <c r="T1135" s="194">
        <f>Taula1[[#This Row],[Dies treballats període justificat (01/01/2023 - 31/03/2023)              no comptabilitzats com a mes natural sencer]]</f>
        <v>0</v>
      </c>
      <c r="U1135" s="12"/>
      <c r="V1135" s="7"/>
      <c r="W1135" s="188"/>
      <c r="X1135" s="188"/>
      <c r="Y1135" s="188"/>
      <c r="Z1135" s="188"/>
      <c r="AA1135" s="190"/>
      <c r="AB1135" s="143">
        <f>Taula1[[#This Row],[Grup justificat     (fer servir opcions de la llista desplegable)]]</f>
        <v>0</v>
      </c>
      <c r="AC1135" s="182"/>
      <c r="AD1135" s="39"/>
      <c r="AE1135" s="131">
        <f>ROUND((AF1135/100)*756*Taula1[[#This Row],[Mesos naturals sencers treballats període justificat (01/01/2023 - 31/03/2023)]],2)</f>
        <v>0</v>
      </c>
      <c r="AF1135" s="81">
        <f>Taula1[[#This Row],[% Jornada segons contracte
(no posar el símbol %) ]]-Taula1[[#This Row],[% Reducció salari per baix rendiment        (no posar el símbol %)]]</f>
        <v>0</v>
      </c>
      <c r="AG1135" s="131">
        <f>ROUND((AH1135/100)*24.8547945*Taula1[[#This Row],[Dies treballats període justificat (01/01/2023 - 31/03/2023)              no comptabilitzats com a mes natural sencer]],2)</f>
        <v>0</v>
      </c>
      <c r="AH1135" s="79">
        <f>Taula1[[#This Row],[% Jornada segons contracte
(no posar el símbol %) ]]-Taula1[[#This Row],[% Reducció salari per baix rendiment        (no posar el símbol %)]]</f>
        <v>0</v>
      </c>
      <c r="AI1135" s="131">
        <f t="shared" si="273"/>
        <v>0</v>
      </c>
      <c r="AJ1135" s="39"/>
      <c r="AK1135" s="131">
        <f>ROUND((AL1135/100)*756*Taula1[[#This Row],[Espai reservat Administració  (mesos)]],2)</f>
        <v>0</v>
      </c>
      <c r="AL1135" s="81">
        <f>Taula1[[#This Row],[% Jornada segons contracte
(no posar el símbol %) ]]-Taula1[[#This Row],[% Reducció salari per baix rendiment        (no posar el símbol %)]]</f>
        <v>0</v>
      </c>
      <c r="AM1135" s="131">
        <f>ROUND((AN1135/100)*24.8547945*Taula1[[#This Row],[Espai reservat Administració (dies)]],2)</f>
        <v>0</v>
      </c>
      <c r="AN1135" s="79">
        <f>Taula1[[#This Row],[% Jornada segons contracte
(no posar el símbol %) ]]-Taula1[[#This Row],[% Reducció salari per baix rendiment        (no posar el símbol %)]]</f>
        <v>0</v>
      </c>
      <c r="AO1135" s="131">
        <f t="shared" si="274"/>
        <v>0</v>
      </c>
      <c r="AP1135" s="87"/>
      <c r="AQ1135" s="137">
        <f>ROUND((AR1135/100)*693*Taula1[[#This Row],[Mesos naturals sencers treballats període justificat (01/01/2023 - 31/03/2023)]],2)</f>
        <v>0</v>
      </c>
      <c r="AR1135" s="90">
        <f>Taula1[[#This Row],[% Jornada segons contracte
(no posar el símbol %) ]]-Taula1[[#This Row],[% Reducció salari per baix rendiment        (no posar el símbol %)]]</f>
        <v>0</v>
      </c>
      <c r="AS1135" s="137">
        <f>ROUND((AT1135/100)*22.78356164*Taula1[[#This Row],[Dies treballats període justificat (01/01/2023 - 31/03/2023)              no comptabilitzats com a mes natural sencer]],2)</f>
        <v>0</v>
      </c>
      <c r="AT1135" s="90">
        <f>Taula1[[#This Row],[% Jornada segons contracte
(no posar el símbol %) ]]-Taula1[[#This Row],[% Reducció salari per baix rendiment        (no posar el símbol %)]]</f>
        <v>0</v>
      </c>
      <c r="AU1135" s="137">
        <f t="shared" si="275"/>
        <v>0</v>
      </c>
      <c r="AV1135" s="87"/>
      <c r="AW1135" s="136">
        <f>ROUND((AX1135/100)*693*Taula1[[#This Row],[Espai reservat Administració  (mesos)]],2)</f>
        <v>0</v>
      </c>
      <c r="AX1135" s="90">
        <f>Taula1[[#This Row],[% Jornada segons contracte
(no posar el símbol %) ]]-Taula1[[#This Row],[% Reducció salari per baix rendiment        (no posar el símbol %)]]</f>
        <v>0</v>
      </c>
      <c r="AY1135" s="131">
        <f>ROUND((AZ1135/100)*22.78356164*Taula1[[#This Row],[Espai reservat Administració (dies)]],2)</f>
        <v>0</v>
      </c>
      <c r="AZ1135" s="81">
        <f>Taula1[[#This Row],[% Jornada segons contracte
(no posar el símbol %) ]]-Taula1[[#This Row],[% Reducció salari per baix rendiment        (no posar el símbol %)]]</f>
        <v>0</v>
      </c>
      <c r="BA1135" s="82">
        <f t="shared" si="276"/>
        <v>0</v>
      </c>
      <c r="BB1135" s="41"/>
      <c r="BC1135" s="131">
        <f>IF(Taula1[[#This Row],[Grup justificat     (fer servir opcions de la llista desplegable)]]=1,AI1135,0)</f>
        <v>0</v>
      </c>
      <c r="BD1135" s="131">
        <f>IF(Taula1[[#This Row],[Grup justificat     (fer servir opcions de la llista desplegable)]]=2,AU1135,0)</f>
        <v>0</v>
      </c>
      <c r="BE1135" s="41"/>
      <c r="BF1135" s="131">
        <f>IF(Taula1[[#This Row],[Espai reservat Administració]]=1,AO1135,0)</f>
        <v>0</v>
      </c>
      <c r="BG1135" s="82">
        <f>IF(Taula1[[#This Row],[Espai reservat Administració]]=2,BA1135,0)</f>
        <v>0</v>
      </c>
      <c r="BH1135" s="41"/>
      <c r="BI1135" s="126">
        <f>IF(Taula1[[#This Row],[Grup justificat     (fer servir opcions de la llista desplegable)]]=1,1,0)</f>
        <v>0</v>
      </c>
      <c r="BJ1135" s="126">
        <f>IF(Taula1[[#This Row],[Espai reservat Administració]]=1,1,0)</f>
        <v>0</v>
      </c>
      <c r="BK1135" s="111"/>
      <c r="BL1135" s="126">
        <f>IF(Taula1[[#This Row],[Grup justificat     (fer servir opcions de la llista desplegable)]]=2,1,0)</f>
        <v>0</v>
      </c>
      <c r="BM1135" s="126">
        <f>IF(Taula1[[#This Row],[Espai reservat Administració]]=2,1,0)</f>
        <v>0</v>
      </c>
      <c r="BN1135" s="73"/>
      <c r="BO1135" s="73"/>
      <c r="BP1135" s="73"/>
      <c r="BQ1135" s="73"/>
      <c r="BR1135" s="73"/>
      <c r="BS1135" s="73"/>
      <c r="BT1135" s="73"/>
      <c r="BU1135" s="73"/>
      <c r="BV1135" s="73"/>
      <c r="BW1135" s="73"/>
      <c r="BX1135" s="73"/>
      <c r="BY1135" s="73"/>
      <c r="BZ1135" s="73"/>
      <c r="CA1135" s="73"/>
      <c r="CB1135" s="73"/>
      <c r="CC1135" s="73"/>
      <c r="CD1135" s="73"/>
      <c r="CE1135" s="73"/>
      <c r="CF1135" s="73"/>
      <c r="CG1135" s="63">
        <f t="shared" si="277"/>
        <v>0</v>
      </c>
      <c r="CH1135" s="63">
        <f t="shared" si="278"/>
        <v>0</v>
      </c>
      <c r="CI1135" s="73"/>
      <c r="CJ1135" s="63">
        <f>IF(Taula1[[#This Row],[Tipus de contracte                                  (fer servir opcions de la llista desplegable)]]="Indefinit",1,0)</f>
        <v>0</v>
      </c>
      <c r="CK1135" s="63">
        <f>IF(Taula1[[#This Row],[Tipus de contracte                                  (fer servir opcions de la llista desplegable)]]="Temporal, igual o superior a 6 mesos",1,0)</f>
        <v>0</v>
      </c>
      <c r="CL1135" s="63">
        <f>IF(Taula1[[#This Row],[Tipus de contracte                                  (fer servir opcions de la llista desplegable)]]="Substitució per IT",1,0)</f>
        <v>0</v>
      </c>
      <c r="CM1135" s="73"/>
      <c r="CN1135" s="63">
        <f>IF(Taula1[[#This Row],[Relació llocs de treball]]&gt;=1,1,0)</f>
        <v>0</v>
      </c>
      <c r="CO1135" s="73"/>
      <c r="CP1135" s="63">
        <f>IF(Taula1[[#This Row],[Identitat de gènere                                                          (fer servir opcions de la llista desplegable)]]="Home",1,0)</f>
        <v>0</v>
      </c>
      <c r="CQ1135" s="63">
        <f>IF(Taula1[[#This Row],[Identitat de gènere                                                          (fer servir opcions de la llista desplegable)]]="Dona",1,0)</f>
        <v>0</v>
      </c>
      <c r="CR1135" s="63">
        <f>IF(Taula1[[#This Row],[Identitat de gènere                                                          (fer servir opcions de la llista desplegable)]]="No binari",1,0)</f>
        <v>0</v>
      </c>
      <c r="CS1135" s="73"/>
      <c r="CT1135" s="63">
        <f t="shared" si="272"/>
        <v>0</v>
      </c>
      <c r="CU1135" s="64">
        <f t="shared" si="279"/>
        <v>0</v>
      </c>
      <c r="CW1135" s="64">
        <f t="shared" si="280"/>
        <v>0</v>
      </c>
      <c r="CX1135" s="64">
        <f t="shared" si="281"/>
        <v>0</v>
      </c>
      <c r="CY1135" s="64">
        <f t="shared" si="282"/>
        <v>0</v>
      </c>
      <c r="CZ1135" s="64">
        <f t="shared" si="283"/>
        <v>0</v>
      </c>
      <c r="DB1135" s="64">
        <f t="shared" si="284"/>
        <v>0</v>
      </c>
      <c r="DC1135" s="64">
        <f t="shared" si="285"/>
        <v>0</v>
      </c>
      <c r="DD1135" s="64">
        <f t="shared" si="286"/>
        <v>0</v>
      </c>
      <c r="DE1135" s="64">
        <f t="shared" si="287"/>
        <v>0</v>
      </c>
    </row>
    <row r="1136" spans="2:109" x14ac:dyDescent="0.3">
      <c r="B1136" s="167"/>
      <c r="C1136" s="186"/>
      <c r="D1136" s="2"/>
      <c r="E1136" s="67"/>
      <c r="F1136" s="5"/>
      <c r="G1136" s="5"/>
      <c r="H1136" s="187"/>
      <c r="I1136" s="111" t="str">
        <f ca="1">IF(Taula1[[#This Row],[Data naixement (format dd/mm/aaaa)]]="","0",DATEDIF(Taula1[[#This Row],[Data naixement (format dd/mm/aaaa)]],TODAY(),"Y"))</f>
        <v>0</v>
      </c>
      <c r="J1136" s="6"/>
      <c r="K1136" s="6"/>
      <c r="L1136" s="6"/>
      <c r="M1136" s="6"/>
      <c r="N1136" s="56"/>
      <c r="O1136" s="56"/>
      <c r="P1136" s="56"/>
      <c r="Q1136" s="6"/>
      <c r="R1136" s="7"/>
      <c r="S1136" s="143">
        <f>Taula1[[#This Row],[Mesos naturals sencers treballats període justificat (01/01/2023 - 31/03/2023)]]</f>
        <v>0</v>
      </c>
      <c r="T1136" s="194">
        <f>Taula1[[#This Row],[Dies treballats període justificat (01/01/2023 - 31/03/2023)              no comptabilitzats com a mes natural sencer]]</f>
        <v>0</v>
      </c>
      <c r="U1136" s="12"/>
      <c r="V1136" s="7"/>
      <c r="W1136" s="188"/>
      <c r="X1136" s="188"/>
      <c r="Y1136" s="188"/>
      <c r="Z1136" s="188"/>
      <c r="AA1136" s="190"/>
      <c r="AB1136" s="143">
        <f>Taula1[[#This Row],[Grup justificat     (fer servir opcions de la llista desplegable)]]</f>
        <v>0</v>
      </c>
      <c r="AC1136" s="182"/>
      <c r="AD1136" s="39"/>
      <c r="AE1136" s="131">
        <f>ROUND((AF1136/100)*756*Taula1[[#This Row],[Mesos naturals sencers treballats període justificat (01/01/2023 - 31/03/2023)]],2)</f>
        <v>0</v>
      </c>
      <c r="AF1136" s="81">
        <f>Taula1[[#This Row],[% Jornada segons contracte
(no posar el símbol %) ]]-Taula1[[#This Row],[% Reducció salari per baix rendiment        (no posar el símbol %)]]</f>
        <v>0</v>
      </c>
      <c r="AG1136" s="131">
        <f>ROUND((AH1136/100)*24.8547945*Taula1[[#This Row],[Dies treballats període justificat (01/01/2023 - 31/03/2023)              no comptabilitzats com a mes natural sencer]],2)</f>
        <v>0</v>
      </c>
      <c r="AH1136" s="79">
        <f>Taula1[[#This Row],[% Jornada segons contracte
(no posar el símbol %) ]]-Taula1[[#This Row],[% Reducció salari per baix rendiment        (no posar el símbol %)]]</f>
        <v>0</v>
      </c>
      <c r="AI1136" s="131">
        <f t="shared" si="273"/>
        <v>0</v>
      </c>
      <c r="AJ1136" s="39"/>
      <c r="AK1136" s="131">
        <f>ROUND((AL1136/100)*756*Taula1[[#This Row],[Espai reservat Administració  (mesos)]],2)</f>
        <v>0</v>
      </c>
      <c r="AL1136" s="81">
        <f>Taula1[[#This Row],[% Jornada segons contracte
(no posar el símbol %) ]]-Taula1[[#This Row],[% Reducció salari per baix rendiment        (no posar el símbol %)]]</f>
        <v>0</v>
      </c>
      <c r="AM1136" s="131">
        <f>ROUND((AN1136/100)*24.8547945*Taula1[[#This Row],[Espai reservat Administració (dies)]],2)</f>
        <v>0</v>
      </c>
      <c r="AN1136" s="79">
        <f>Taula1[[#This Row],[% Jornada segons contracte
(no posar el símbol %) ]]-Taula1[[#This Row],[% Reducció salari per baix rendiment        (no posar el símbol %)]]</f>
        <v>0</v>
      </c>
      <c r="AO1136" s="131">
        <f t="shared" si="274"/>
        <v>0</v>
      </c>
      <c r="AP1136" s="87"/>
      <c r="AQ1136" s="137">
        <f>ROUND((AR1136/100)*693*Taula1[[#This Row],[Mesos naturals sencers treballats període justificat (01/01/2023 - 31/03/2023)]],2)</f>
        <v>0</v>
      </c>
      <c r="AR1136" s="90">
        <f>Taula1[[#This Row],[% Jornada segons contracte
(no posar el símbol %) ]]-Taula1[[#This Row],[% Reducció salari per baix rendiment        (no posar el símbol %)]]</f>
        <v>0</v>
      </c>
      <c r="AS1136" s="137">
        <f>ROUND((AT1136/100)*22.78356164*Taula1[[#This Row],[Dies treballats període justificat (01/01/2023 - 31/03/2023)              no comptabilitzats com a mes natural sencer]],2)</f>
        <v>0</v>
      </c>
      <c r="AT1136" s="90">
        <f>Taula1[[#This Row],[% Jornada segons contracte
(no posar el símbol %) ]]-Taula1[[#This Row],[% Reducció salari per baix rendiment        (no posar el símbol %)]]</f>
        <v>0</v>
      </c>
      <c r="AU1136" s="137">
        <f t="shared" si="275"/>
        <v>0</v>
      </c>
      <c r="AV1136" s="87"/>
      <c r="AW1136" s="136">
        <f>ROUND((AX1136/100)*693*Taula1[[#This Row],[Espai reservat Administració  (mesos)]],2)</f>
        <v>0</v>
      </c>
      <c r="AX1136" s="90">
        <f>Taula1[[#This Row],[% Jornada segons contracte
(no posar el símbol %) ]]-Taula1[[#This Row],[% Reducció salari per baix rendiment        (no posar el símbol %)]]</f>
        <v>0</v>
      </c>
      <c r="AY1136" s="131">
        <f>ROUND((AZ1136/100)*22.78356164*Taula1[[#This Row],[Espai reservat Administració (dies)]],2)</f>
        <v>0</v>
      </c>
      <c r="AZ1136" s="81">
        <f>Taula1[[#This Row],[% Jornada segons contracte
(no posar el símbol %) ]]-Taula1[[#This Row],[% Reducció salari per baix rendiment        (no posar el símbol %)]]</f>
        <v>0</v>
      </c>
      <c r="BA1136" s="82">
        <f t="shared" si="276"/>
        <v>0</v>
      </c>
      <c r="BB1136" s="41"/>
      <c r="BC1136" s="131">
        <f>IF(Taula1[[#This Row],[Grup justificat     (fer servir opcions de la llista desplegable)]]=1,AI1136,0)</f>
        <v>0</v>
      </c>
      <c r="BD1136" s="131">
        <f>IF(Taula1[[#This Row],[Grup justificat     (fer servir opcions de la llista desplegable)]]=2,AU1136,0)</f>
        <v>0</v>
      </c>
      <c r="BE1136" s="41"/>
      <c r="BF1136" s="131">
        <f>IF(Taula1[[#This Row],[Espai reservat Administració]]=1,AO1136,0)</f>
        <v>0</v>
      </c>
      <c r="BG1136" s="82">
        <f>IF(Taula1[[#This Row],[Espai reservat Administració]]=2,BA1136,0)</f>
        <v>0</v>
      </c>
      <c r="BH1136" s="41"/>
      <c r="BI1136" s="126">
        <f>IF(Taula1[[#This Row],[Grup justificat     (fer servir opcions de la llista desplegable)]]=1,1,0)</f>
        <v>0</v>
      </c>
      <c r="BJ1136" s="126">
        <f>IF(Taula1[[#This Row],[Espai reservat Administració]]=1,1,0)</f>
        <v>0</v>
      </c>
      <c r="BK1136" s="111"/>
      <c r="BL1136" s="126">
        <f>IF(Taula1[[#This Row],[Grup justificat     (fer servir opcions de la llista desplegable)]]=2,1,0)</f>
        <v>0</v>
      </c>
      <c r="BM1136" s="126">
        <f>IF(Taula1[[#This Row],[Espai reservat Administració]]=2,1,0)</f>
        <v>0</v>
      </c>
      <c r="BN1136" s="73"/>
      <c r="BO1136" s="73"/>
      <c r="BP1136" s="73"/>
      <c r="BQ1136" s="73"/>
      <c r="BR1136" s="73"/>
      <c r="BS1136" s="73"/>
      <c r="BT1136" s="73"/>
      <c r="BU1136" s="73"/>
      <c r="BV1136" s="73"/>
      <c r="BW1136" s="73"/>
      <c r="BX1136" s="73"/>
      <c r="BY1136" s="73"/>
      <c r="BZ1136" s="73"/>
      <c r="CA1136" s="73"/>
      <c r="CB1136" s="73"/>
      <c r="CC1136" s="73"/>
      <c r="CD1136" s="73"/>
      <c r="CE1136" s="73"/>
      <c r="CF1136" s="73"/>
      <c r="CG1136" s="63">
        <f t="shared" si="277"/>
        <v>0</v>
      </c>
      <c r="CH1136" s="63">
        <f t="shared" si="278"/>
        <v>0</v>
      </c>
      <c r="CI1136" s="73"/>
      <c r="CJ1136" s="63">
        <f>IF(Taula1[[#This Row],[Tipus de contracte                                  (fer servir opcions de la llista desplegable)]]="Indefinit",1,0)</f>
        <v>0</v>
      </c>
      <c r="CK1136" s="63">
        <f>IF(Taula1[[#This Row],[Tipus de contracte                                  (fer servir opcions de la llista desplegable)]]="Temporal, igual o superior a 6 mesos",1,0)</f>
        <v>0</v>
      </c>
      <c r="CL1136" s="63">
        <f>IF(Taula1[[#This Row],[Tipus de contracte                                  (fer servir opcions de la llista desplegable)]]="Substitució per IT",1,0)</f>
        <v>0</v>
      </c>
      <c r="CM1136" s="73"/>
      <c r="CN1136" s="63">
        <f>IF(Taula1[[#This Row],[Relació llocs de treball]]&gt;=1,1,0)</f>
        <v>0</v>
      </c>
      <c r="CO1136" s="73"/>
      <c r="CP1136" s="63">
        <f>IF(Taula1[[#This Row],[Identitat de gènere                                                          (fer servir opcions de la llista desplegable)]]="Home",1,0)</f>
        <v>0</v>
      </c>
      <c r="CQ1136" s="63">
        <f>IF(Taula1[[#This Row],[Identitat de gènere                                                          (fer servir opcions de la llista desplegable)]]="Dona",1,0)</f>
        <v>0</v>
      </c>
      <c r="CR1136" s="63">
        <f>IF(Taula1[[#This Row],[Identitat de gènere                                                          (fer servir opcions de la llista desplegable)]]="No binari",1,0)</f>
        <v>0</v>
      </c>
      <c r="CS1136" s="73"/>
      <c r="CT1136" s="63">
        <f t="shared" si="272"/>
        <v>0</v>
      </c>
      <c r="CU1136" s="64">
        <f t="shared" si="279"/>
        <v>0</v>
      </c>
      <c r="CW1136" s="64">
        <f t="shared" si="280"/>
        <v>0</v>
      </c>
      <c r="CX1136" s="64">
        <f t="shared" si="281"/>
        <v>0</v>
      </c>
      <c r="CY1136" s="64">
        <f t="shared" si="282"/>
        <v>0</v>
      </c>
      <c r="CZ1136" s="64">
        <f t="shared" si="283"/>
        <v>0</v>
      </c>
      <c r="DB1136" s="64">
        <f t="shared" si="284"/>
        <v>0</v>
      </c>
      <c r="DC1136" s="64">
        <f t="shared" si="285"/>
        <v>0</v>
      </c>
      <c r="DD1136" s="64">
        <f t="shared" si="286"/>
        <v>0</v>
      </c>
      <c r="DE1136" s="64">
        <f t="shared" si="287"/>
        <v>0</v>
      </c>
    </row>
    <row r="1137" spans="2:109" x14ac:dyDescent="0.3">
      <c r="B1137" s="167"/>
      <c r="C1137" s="186"/>
      <c r="D1137" s="2"/>
      <c r="E1137" s="67"/>
      <c r="F1137" s="5"/>
      <c r="G1137" s="5"/>
      <c r="H1137" s="187"/>
      <c r="I1137" s="111" t="str">
        <f ca="1">IF(Taula1[[#This Row],[Data naixement (format dd/mm/aaaa)]]="","0",DATEDIF(Taula1[[#This Row],[Data naixement (format dd/mm/aaaa)]],TODAY(),"Y"))</f>
        <v>0</v>
      </c>
      <c r="J1137" s="6"/>
      <c r="K1137" s="6"/>
      <c r="L1137" s="6"/>
      <c r="M1137" s="6"/>
      <c r="N1137" s="56"/>
      <c r="O1137" s="56"/>
      <c r="P1137" s="56"/>
      <c r="Q1137" s="6"/>
      <c r="R1137" s="7"/>
      <c r="S1137" s="143">
        <f>Taula1[[#This Row],[Mesos naturals sencers treballats període justificat (01/01/2023 - 31/03/2023)]]</f>
        <v>0</v>
      </c>
      <c r="T1137" s="194">
        <f>Taula1[[#This Row],[Dies treballats període justificat (01/01/2023 - 31/03/2023)              no comptabilitzats com a mes natural sencer]]</f>
        <v>0</v>
      </c>
      <c r="U1137" s="12"/>
      <c r="V1137" s="7"/>
      <c r="W1137" s="188"/>
      <c r="X1137" s="188"/>
      <c r="Y1137" s="188"/>
      <c r="Z1137" s="188"/>
      <c r="AA1137" s="190"/>
      <c r="AB1137" s="143">
        <f>Taula1[[#This Row],[Grup justificat     (fer servir opcions de la llista desplegable)]]</f>
        <v>0</v>
      </c>
      <c r="AC1137" s="182"/>
      <c r="AD1137" s="39"/>
      <c r="AE1137" s="131">
        <f>ROUND((AF1137/100)*756*Taula1[[#This Row],[Mesos naturals sencers treballats període justificat (01/01/2023 - 31/03/2023)]],2)</f>
        <v>0</v>
      </c>
      <c r="AF1137" s="81">
        <f>Taula1[[#This Row],[% Jornada segons contracte
(no posar el símbol %) ]]-Taula1[[#This Row],[% Reducció salari per baix rendiment        (no posar el símbol %)]]</f>
        <v>0</v>
      </c>
      <c r="AG1137" s="131">
        <f>ROUND((AH1137/100)*24.8547945*Taula1[[#This Row],[Dies treballats període justificat (01/01/2023 - 31/03/2023)              no comptabilitzats com a mes natural sencer]],2)</f>
        <v>0</v>
      </c>
      <c r="AH1137" s="79">
        <f>Taula1[[#This Row],[% Jornada segons contracte
(no posar el símbol %) ]]-Taula1[[#This Row],[% Reducció salari per baix rendiment        (no posar el símbol %)]]</f>
        <v>0</v>
      </c>
      <c r="AI1137" s="131">
        <f t="shared" si="273"/>
        <v>0</v>
      </c>
      <c r="AJ1137" s="39"/>
      <c r="AK1137" s="131">
        <f>ROUND((AL1137/100)*756*Taula1[[#This Row],[Espai reservat Administració  (mesos)]],2)</f>
        <v>0</v>
      </c>
      <c r="AL1137" s="81">
        <f>Taula1[[#This Row],[% Jornada segons contracte
(no posar el símbol %) ]]-Taula1[[#This Row],[% Reducció salari per baix rendiment        (no posar el símbol %)]]</f>
        <v>0</v>
      </c>
      <c r="AM1137" s="131">
        <f>ROUND((AN1137/100)*24.8547945*Taula1[[#This Row],[Espai reservat Administració (dies)]],2)</f>
        <v>0</v>
      </c>
      <c r="AN1137" s="79">
        <f>Taula1[[#This Row],[% Jornada segons contracte
(no posar el símbol %) ]]-Taula1[[#This Row],[% Reducció salari per baix rendiment        (no posar el símbol %)]]</f>
        <v>0</v>
      </c>
      <c r="AO1137" s="131">
        <f t="shared" si="274"/>
        <v>0</v>
      </c>
      <c r="AP1137" s="87"/>
      <c r="AQ1137" s="137">
        <f>ROUND((AR1137/100)*693*Taula1[[#This Row],[Mesos naturals sencers treballats període justificat (01/01/2023 - 31/03/2023)]],2)</f>
        <v>0</v>
      </c>
      <c r="AR1137" s="90">
        <f>Taula1[[#This Row],[% Jornada segons contracte
(no posar el símbol %) ]]-Taula1[[#This Row],[% Reducció salari per baix rendiment        (no posar el símbol %)]]</f>
        <v>0</v>
      </c>
      <c r="AS1137" s="137">
        <f>ROUND((AT1137/100)*22.78356164*Taula1[[#This Row],[Dies treballats període justificat (01/01/2023 - 31/03/2023)              no comptabilitzats com a mes natural sencer]],2)</f>
        <v>0</v>
      </c>
      <c r="AT1137" s="90">
        <f>Taula1[[#This Row],[% Jornada segons contracte
(no posar el símbol %) ]]-Taula1[[#This Row],[% Reducció salari per baix rendiment        (no posar el símbol %)]]</f>
        <v>0</v>
      </c>
      <c r="AU1137" s="137">
        <f t="shared" si="275"/>
        <v>0</v>
      </c>
      <c r="AV1137" s="87"/>
      <c r="AW1137" s="136">
        <f>ROUND((AX1137/100)*693*Taula1[[#This Row],[Espai reservat Administració  (mesos)]],2)</f>
        <v>0</v>
      </c>
      <c r="AX1137" s="90">
        <f>Taula1[[#This Row],[% Jornada segons contracte
(no posar el símbol %) ]]-Taula1[[#This Row],[% Reducció salari per baix rendiment        (no posar el símbol %)]]</f>
        <v>0</v>
      </c>
      <c r="AY1137" s="131">
        <f>ROUND((AZ1137/100)*22.78356164*Taula1[[#This Row],[Espai reservat Administració (dies)]],2)</f>
        <v>0</v>
      </c>
      <c r="AZ1137" s="81">
        <f>Taula1[[#This Row],[% Jornada segons contracte
(no posar el símbol %) ]]-Taula1[[#This Row],[% Reducció salari per baix rendiment        (no posar el símbol %)]]</f>
        <v>0</v>
      </c>
      <c r="BA1137" s="82">
        <f t="shared" si="276"/>
        <v>0</v>
      </c>
      <c r="BB1137" s="41"/>
      <c r="BC1137" s="131">
        <f>IF(Taula1[[#This Row],[Grup justificat     (fer servir opcions de la llista desplegable)]]=1,AI1137,0)</f>
        <v>0</v>
      </c>
      <c r="BD1137" s="131">
        <f>IF(Taula1[[#This Row],[Grup justificat     (fer servir opcions de la llista desplegable)]]=2,AU1137,0)</f>
        <v>0</v>
      </c>
      <c r="BE1137" s="41"/>
      <c r="BF1137" s="131">
        <f>IF(Taula1[[#This Row],[Espai reservat Administració]]=1,AO1137,0)</f>
        <v>0</v>
      </c>
      <c r="BG1137" s="82">
        <f>IF(Taula1[[#This Row],[Espai reservat Administració]]=2,BA1137,0)</f>
        <v>0</v>
      </c>
      <c r="BH1137" s="41"/>
      <c r="BI1137" s="126">
        <f>IF(Taula1[[#This Row],[Grup justificat     (fer servir opcions de la llista desplegable)]]=1,1,0)</f>
        <v>0</v>
      </c>
      <c r="BJ1137" s="126">
        <f>IF(Taula1[[#This Row],[Espai reservat Administració]]=1,1,0)</f>
        <v>0</v>
      </c>
      <c r="BK1137" s="111"/>
      <c r="BL1137" s="126">
        <f>IF(Taula1[[#This Row],[Grup justificat     (fer servir opcions de la llista desplegable)]]=2,1,0)</f>
        <v>0</v>
      </c>
      <c r="BM1137" s="126">
        <f>IF(Taula1[[#This Row],[Espai reservat Administració]]=2,1,0)</f>
        <v>0</v>
      </c>
      <c r="BN1137" s="73"/>
      <c r="BO1137" s="73"/>
      <c r="BP1137" s="73"/>
      <c r="BQ1137" s="73"/>
      <c r="BR1137" s="73"/>
      <c r="BS1137" s="73"/>
      <c r="BT1137" s="73"/>
      <c r="BU1137" s="73"/>
      <c r="BV1137" s="73"/>
      <c r="BW1137" s="73"/>
      <c r="BX1137" s="73"/>
      <c r="BY1137" s="73"/>
      <c r="BZ1137" s="73"/>
      <c r="CA1137" s="73"/>
      <c r="CB1137" s="73"/>
      <c r="CC1137" s="73"/>
      <c r="CD1137" s="73"/>
      <c r="CE1137" s="73"/>
      <c r="CF1137" s="73"/>
      <c r="CG1137" s="63">
        <f t="shared" si="277"/>
        <v>0</v>
      </c>
      <c r="CH1137" s="63">
        <f t="shared" si="278"/>
        <v>0</v>
      </c>
      <c r="CI1137" s="73"/>
      <c r="CJ1137" s="63">
        <f>IF(Taula1[[#This Row],[Tipus de contracte                                  (fer servir opcions de la llista desplegable)]]="Indefinit",1,0)</f>
        <v>0</v>
      </c>
      <c r="CK1137" s="63">
        <f>IF(Taula1[[#This Row],[Tipus de contracte                                  (fer servir opcions de la llista desplegable)]]="Temporal, igual o superior a 6 mesos",1,0)</f>
        <v>0</v>
      </c>
      <c r="CL1137" s="63">
        <f>IF(Taula1[[#This Row],[Tipus de contracte                                  (fer servir opcions de la llista desplegable)]]="Substitució per IT",1,0)</f>
        <v>0</v>
      </c>
      <c r="CM1137" s="73"/>
      <c r="CN1137" s="63">
        <f>IF(Taula1[[#This Row],[Relació llocs de treball]]&gt;=1,1,0)</f>
        <v>0</v>
      </c>
      <c r="CO1137" s="73"/>
      <c r="CP1137" s="63">
        <f>IF(Taula1[[#This Row],[Identitat de gènere                                                          (fer servir opcions de la llista desplegable)]]="Home",1,0)</f>
        <v>0</v>
      </c>
      <c r="CQ1137" s="63">
        <f>IF(Taula1[[#This Row],[Identitat de gènere                                                          (fer servir opcions de la llista desplegable)]]="Dona",1,0)</f>
        <v>0</v>
      </c>
      <c r="CR1137" s="63">
        <f>IF(Taula1[[#This Row],[Identitat de gènere                                                          (fer servir opcions de la llista desplegable)]]="No binari",1,0)</f>
        <v>0</v>
      </c>
      <c r="CS1137" s="73"/>
      <c r="CT1137" s="63">
        <f t="shared" si="272"/>
        <v>0</v>
      </c>
      <c r="CU1137" s="64">
        <f t="shared" si="279"/>
        <v>0</v>
      </c>
      <c r="CW1137" s="64">
        <f t="shared" si="280"/>
        <v>0</v>
      </c>
      <c r="CX1137" s="64">
        <f t="shared" si="281"/>
        <v>0</v>
      </c>
      <c r="CY1137" s="64">
        <f t="shared" si="282"/>
        <v>0</v>
      </c>
      <c r="CZ1137" s="64">
        <f t="shared" si="283"/>
        <v>0</v>
      </c>
      <c r="DB1137" s="64">
        <f t="shared" si="284"/>
        <v>0</v>
      </c>
      <c r="DC1137" s="64">
        <f t="shared" si="285"/>
        <v>0</v>
      </c>
      <c r="DD1137" s="64">
        <f t="shared" si="286"/>
        <v>0</v>
      </c>
      <c r="DE1137" s="64">
        <f t="shared" si="287"/>
        <v>0</v>
      </c>
    </row>
    <row r="1138" spans="2:109" x14ac:dyDescent="0.3">
      <c r="B1138" s="167"/>
      <c r="C1138" s="186"/>
      <c r="D1138" s="2"/>
      <c r="E1138" s="67"/>
      <c r="F1138" s="5"/>
      <c r="G1138" s="5"/>
      <c r="H1138" s="187"/>
      <c r="I1138" s="111" t="str">
        <f ca="1">IF(Taula1[[#This Row],[Data naixement (format dd/mm/aaaa)]]="","0",DATEDIF(Taula1[[#This Row],[Data naixement (format dd/mm/aaaa)]],TODAY(),"Y"))</f>
        <v>0</v>
      </c>
      <c r="J1138" s="6"/>
      <c r="K1138" s="6"/>
      <c r="L1138" s="6"/>
      <c r="M1138" s="6"/>
      <c r="N1138" s="56"/>
      <c r="O1138" s="56"/>
      <c r="P1138" s="56"/>
      <c r="Q1138" s="6"/>
      <c r="R1138" s="7"/>
      <c r="S1138" s="143">
        <f>Taula1[[#This Row],[Mesos naturals sencers treballats període justificat (01/01/2023 - 31/03/2023)]]</f>
        <v>0</v>
      </c>
      <c r="T1138" s="194">
        <f>Taula1[[#This Row],[Dies treballats període justificat (01/01/2023 - 31/03/2023)              no comptabilitzats com a mes natural sencer]]</f>
        <v>0</v>
      </c>
      <c r="U1138" s="12"/>
      <c r="V1138" s="7"/>
      <c r="W1138" s="188"/>
      <c r="X1138" s="188"/>
      <c r="Y1138" s="188"/>
      <c r="Z1138" s="188"/>
      <c r="AA1138" s="190"/>
      <c r="AB1138" s="143">
        <f>Taula1[[#This Row],[Grup justificat     (fer servir opcions de la llista desplegable)]]</f>
        <v>0</v>
      </c>
      <c r="AC1138" s="182"/>
      <c r="AD1138" s="39"/>
      <c r="AE1138" s="131">
        <f>ROUND((AF1138/100)*756*Taula1[[#This Row],[Mesos naturals sencers treballats període justificat (01/01/2023 - 31/03/2023)]],2)</f>
        <v>0</v>
      </c>
      <c r="AF1138" s="81">
        <f>Taula1[[#This Row],[% Jornada segons contracte
(no posar el símbol %) ]]-Taula1[[#This Row],[% Reducció salari per baix rendiment        (no posar el símbol %)]]</f>
        <v>0</v>
      </c>
      <c r="AG1138" s="131">
        <f>ROUND((AH1138/100)*24.8547945*Taula1[[#This Row],[Dies treballats període justificat (01/01/2023 - 31/03/2023)              no comptabilitzats com a mes natural sencer]],2)</f>
        <v>0</v>
      </c>
      <c r="AH1138" s="79">
        <f>Taula1[[#This Row],[% Jornada segons contracte
(no posar el símbol %) ]]-Taula1[[#This Row],[% Reducció salari per baix rendiment        (no posar el símbol %)]]</f>
        <v>0</v>
      </c>
      <c r="AI1138" s="131">
        <f t="shared" si="273"/>
        <v>0</v>
      </c>
      <c r="AJ1138" s="39"/>
      <c r="AK1138" s="131">
        <f>ROUND((AL1138/100)*756*Taula1[[#This Row],[Espai reservat Administració  (mesos)]],2)</f>
        <v>0</v>
      </c>
      <c r="AL1138" s="81">
        <f>Taula1[[#This Row],[% Jornada segons contracte
(no posar el símbol %) ]]-Taula1[[#This Row],[% Reducció salari per baix rendiment        (no posar el símbol %)]]</f>
        <v>0</v>
      </c>
      <c r="AM1138" s="131">
        <f>ROUND((AN1138/100)*24.8547945*Taula1[[#This Row],[Espai reservat Administració (dies)]],2)</f>
        <v>0</v>
      </c>
      <c r="AN1138" s="79">
        <f>Taula1[[#This Row],[% Jornada segons contracte
(no posar el símbol %) ]]-Taula1[[#This Row],[% Reducció salari per baix rendiment        (no posar el símbol %)]]</f>
        <v>0</v>
      </c>
      <c r="AO1138" s="131">
        <f t="shared" si="274"/>
        <v>0</v>
      </c>
      <c r="AP1138" s="87"/>
      <c r="AQ1138" s="137">
        <f>ROUND((AR1138/100)*693*Taula1[[#This Row],[Mesos naturals sencers treballats període justificat (01/01/2023 - 31/03/2023)]],2)</f>
        <v>0</v>
      </c>
      <c r="AR1138" s="90">
        <f>Taula1[[#This Row],[% Jornada segons contracte
(no posar el símbol %) ]]-Taula1[[#This Row],[% Reducció salari per baix rendiment        (no posar el símbol %)]]</f>
        <v>0</v>
      </c>
      <c r="AS1138" s="137">
        <f>ROUND((AT1138/100)*22.78356164*Taula1[[#This Row],[Dies treballats període justificat (01/01/2023 - 31/03/2023)              no comptabilitzats com a mes natural sencer]],2)</f>
        <v>0</v>
      </c>
      <c r="AT1138" s="90">
        <f>Taula1[[#This Row],[% Jornada segons contracte
(no posar el símbol %) ]]-Taula1[[#This Row],[% Reducció salari per baix rendiment        (no posar el símbol %)]]</f>
        <v>0</v>
      </c>
      <c r="AU1138" s="137">
        <f t="shared" si="275"/>
        <v>0</v>
      </c>
      <c r="AV1138" s="87"/>
      <c r="AW1138" s="136">
        <f>ROUND((AX1138/100)*693*Taula1[[#This Row],[Espai reservat Administració  (mesos)]],2)</f>
        <v>0</v>
      </c>
      <c r="AX1138" s="90">
        <f>Taula1[[#This Row],[% Jornada segons contracte
(no posar el símbol %) ]]-Taula1[[#This Row],[% Reducció salari per baix rendiment        (no posar el símbol %)]]</f>
        <v>0</v>
      </c>
      <c r="AY1138" s="131">
        <f>ROUND((AZ1138/100)*22.78356164*Taula1[[#This Row],[Espai reservat Administració (dies)]],2)</f>
        <v>0</v>
      </c>
      <c r="AZ1138" s="81">
        <f>Taula1[[#This Row],[% Jornada segons contracte
(no posar el símbol %) ]]-Taula1[[#This Row],[% Reducció salari per baix rendiment        (no posar el símbol %)]]</f>
        <v>0</v>
      </c>
      <c r="BA1138" s="82">
        <f t="shared" si="276"/>
        <v>0</v>
      </c>
      <c r="BB1138" s="41"/>
      <c r="BC1138" s="131">
        <f>IF(Taula1[[#This Row],[Grup justificat     (fer servir opcions de la llista desplegable)]]=1,AI1138,0)</f>
        <v>0</v>
      </c>
      <c r="BD1138" s="131">
        <f>IF(Taula1[[#This Row],[Grup justificat     (fer servir opcions de la llista desplegable)]]=2,AU1138,0)</f>
        <v>0</v>
      </c>
      <c r="BE1138" s="41"/>
      <c r="BF1138" s="131">
        <f>IF(Taula1[[#This Row],[Espai reservat Administració]]=1,AO1138,0)</f>
        <v>0</v>
      </c>
      <c r="BG1138" s="82">
        <f>IF(Taula1[[#This Row],[Espai reservat Administració]]=2,BA1138,0)</f>
        <v>0</v>
      </c>
      <c r="BH1138" s="41"/>
      <c r="BI1138" s="126">
        <f>IF(Taula1[[#This Row],[Grup justificat     (fer servir opcions de la llista desplegable)]]=1,1,0)</f>
        <v>0</v>
      </c>
      <c r="BJ1138" s="126">
        <f>IF(Taula1[[#This Row],[Espai reservat Administració]]=1,1,0)</f>
        <v>0</v>
      </c>
      <c r="BK1138" s="111"/>
      <c r="BL1138" s="126">
        <f>IF(Taula1[[#This Row],[Grup justificat     (fer servir opcions de la llista desplegable)]]=2,1,0)</f>
        <v>0</v>
      </c>
      <c r="BM1138" s="126">
        <f>IF(Taula1[[#This Row],[Espai reservat Administració]]=2,1,0)</f>
        <v>0</v>
      </c>
      <c r="BN1138" s="73"/>
      <c r="BO1138" s="73"/>
      <c r="BP1138" s="73"/>
      <c r="BQ1138" s="73"/>
      <c r="BR1138" s="73"/>
      <c r="BS1138" s="73"/>
      <c r="BT1138" s="73"/>
      <c r="BU1138" s="73"/>
      <c r="BV1138" s="73"/>
      <c r="BW1138" s="73"/>
      <c r="BX1138" s="73"/>
      <c r="BY1138" s="73"/>
      <c r="BZ1138" s="73"/>
      <c r="CA1138" s="73"/>
      <c r="CB1138" s="73"/>
      <c r="CC1138" s="73"/>
      <c r="CD1138" s="73"/>
      <c r="CE1138" s="73"/>
      <c r="CF1138" s="73"/>
      <c r="CG1138" s="63">
        <f t="shared" si="277"/>
        <v>0</v>
      </c>
      <c r="CH1138" s="63">
        <f t="shared" si="278"/>
        <v>0</v>
      </c>
      <c r="CI1138" s="73"/>
      <c r="CJ1138" s="63">
        <f>IF(Taula1[[#This Row],[Tipus de contracte                                  (fer servir opcions de la llista desplegable)]]="Indefinit",1,0)</f>
        <v>0</v>
      </c>
      <c r="CK1138" s="63">
        <f>IF(Taula1[[#This Row],[Tipus de contracte                                  (fer servir opcions de la llista desplegable)]]="Temporal, igual o superior a 6 mesos",1,0)</f>
        <v>0</v>
      </c>
      <c r="CL1138" s="63">
        <f>IF(Taula1[[#This Row],[Tipus de contracte                                  (fer servir opcions de la llista desplegable)]]="Substitució per IT",1,0)</f>
        <v>0</v>
      </c>
      <c r="CM1138" s="73"/>
      <c r="CN1138" s="63">
        <f>IF(Taula1[[#This Row],[Relació llocs de treball]]&gt;=1,1,0)</f>
        <v>0</v>
      </c>
      <c r="CO1138" s="73"/>
      <c r="CP1138" s="63">
        <f>IF(Taula1[[#This Row],[Identitat de gènere                                                          (fer servir opcions de la llista desplegable)]]="Home",1,0)</f>
        <v>0</v>
      </c>
      <c r="CQ1138" s="63">
        <f>IF(Taula1[[#This Row],[Identitat de gènere                                                          (fer servir opcions de la llista desplegable)]]="Dona",1,0)</f>
        <v>0</v>
      </c>
      <c r="CR1138" s="63">
        <f>IF(Taula1[[#This Row],[Identitat de gènere                                                          (fer servir opcions de la llista desplegable)]]="No binari",1,0)</f>
        <v>0</v>
      </c>
      <c r="CS1138" s="73"/>
      <c r="CT1138" s="63">
        <f t="shared" si="272"/>
        <v>0</v>
      </c>
      <c r="CU1138" s="64">
        <f t="shared" si="279"/>
        <v>0</v>
      </c>
      <c r="CW1138" s="64">
        <f t="shared" si="280"/>
        <v>0</v>
      </c>
      <c r="CX1138" s="64">
        <f t="shared" si="281"/>
        <v>0</v>
      </c>
      <c r="CY1138" s="64">
        <f t="shared" si="282"/>
        <v>0</v>
      </c>
      <c r="CZ1138" s="64">
        <f t="shared" si="283"/>
        <v>0</v>
      </c>
      <c r="DB1138" s="64">
        <f t="shared" si="284"/>
        <v>0</v>
      </c>
      <c r="DC1138" s="64">
        <f t="shared" si="285"/>
        <v>0</v>
      </c>
      <c r="DD1138" s="64">
        <f t="shared" si="286"/>
        <v>0</v>
      </c>
      <c r="DE1138" s="64">
        <f t="shared" si="287"/>
        <v>0</v>
      </c>
    </row>
    <row r="1139" spans="2:109" x14ac:dyDescent="0.3">
      <c r="B1139" s="167"/>
      <c r="C1139" s="186"/>
      <c r="D1139" s="2"/>
      <c r="E1139" s="67"/>
      <c r="F1139" s="5"/>
      <c r="G1139" s="5"/>
      <c r="H1139" s="187"/>
      <c r="I1139" s="111" t="str">
        <f ca="1">IF(Taula1[[#This Row],[Data naixement (format dd/mm/aaaa)]]="","0",DATEDIF(Taula1[[#This Row],[Data naixement (format dd/mm/aaaa)]],TODAY(),"Y"))</f>
        <v>0</v>
      </c>
      <c r="J1139" s="6"/>
      <c r="K1139" s="6"/>
      <c r="L1139" s="6"/>
      <c r="M1139" s="6"/>
      <c r="N1139" s="56"/>
      <c r="O1139" s="56"/>
      <c r="P1139" s="56"/>
      <c r="Q1139" s="6"/>
      <c r="R1139" s="7"/>
      <c r="S1139" s="143">
        <f>Taula1[[#This Row],[Mesos naturals sencers treballats període justificat (01/01/2023 - 31/03/2023)]]</f>
        <v>0</v>
      </c>
      <c r="T1139" s="194">
        <f>Taula1[[#This Row],[Dies treballats període justificat (01/01/2023 - 31/03/2023)              no comptabilitzats com a mes natural sencer]]</f>
        <v>0</v>
      </c>
      <c r="U1139" s="12"/>
      <c r="V1139" s="7"/>
      <c r="W1139" s="188"/>
      <c r="X1139" s="188"/>
      <c r="Y1139" s="188"/>
      <c r="Z1139" s="188"/>
      <c r="AA1139" s="190"/>
      <c r="AB1139" s="143">
        <f>Taula1[[#This Row],[Grup justificat     (fer servir opcions de la llista desplegable)]]</f>
        <v>0</v>
      </c>
      <c r="AC1139" s="182"/>
      <c r="AD1139" s="39"/>
      <c r="AE1139" s="131">
        <f>ROUND((AF1139/100)*756*Taula1[[#This Row],[Mesos naturals sencers treballats període justificat (01/01/2023 - 31/03/2023)]],2)</f>
        <v>0</v>
      </c>
      <c r="AF1139" s="81">
        <f>Taula1[[#This Row],[% Jornada segons contracte
(no posar el símbol %) ]]-Taula1[[#This Row],[% Reducció salari per baix rendiment        (no posar el símbol %)]]</f>
        <v>0</v>
      </c>
      <c r="AG1139" s="131">
        <f>ROUND((AH1139/100)*24.8547945*Taula1[[#This Row],[Dies treballats període justificat (01/01/2023 - 31/03/2023)              no comptabilitzats com a mes natural sencer]],2)</f>
        <v>0</v>
      </c>
      <c r="AH1139" s="79">
        <f>Taula1[[#This Row],[% Jornada segons contracte
(no posar el símbol %) ]]-Taula1[[#This Row],[% Reducció salari per baix rendiment        (no posar el símbol %)]]</f>
        <v>0</v>
      </c>
      <c r="AI1139" s="131">
        <f t="shared" si="273"/>
        <v>0</v>
      </c>
      <c r="AJ1139" s="39"/>
      <c r="AK1139" s="131">
        <f>ROUND((AL1139/100)*756*Taula1[[#This Row],[Espai reservat Administració  (mesos)]],2)</f>
        <v>0</v>
      </c>
      <c r="AL1139" s="81">
        <f>Taula1[[#This Row],[% Jornada segons contracte
(no posar el símbol %) ]]-Taula1[[#This Row],[% Reducció salari per baix rendiment        (no posar el símbol %)]]</f>
        <v>0</v>
      </c>
      <c r="AM1139" s="131">
        <f>ROUND((AN1139/100)*24.8547945*Taula1[[#This Row],[Espai reservat Administració (dies)]],2)</f>
        <v>0</v>
      </c>
      <c r="AN1139" s="79">
        <f>Taula1[[#This Row],[% Jornada segons contracte
(no posar el símbol %) ]]-Taula1[[#This Row],[% Reducció salari per baix rendiment        (no posar el símbol %)]]</f>
        <v>0</v>
      </c>
      <c r="AO1139" s="131">
        <f t="shared" si="274"/>
        <v>0</v>
      </c>
      <c r="AP1139" s="87"/>
      <c r="AQ1139" s="137">
        <f>ROUND((AR1139/100)*693*Taula1[[#This Row],[Mesos naturals sencers treballats període justificat (01/01/2023 - 31/03/2023)]],2)</f>
        <v>0</v>
      </c>
      <c r="AR1139" s="90">
        <f>Taula1[[#This Row],[% Jornada segons contracte
(no posar el símbol %) ]]-Taula1[[#This Row],[% Reducció salari per baix rendiment        (no posar el símbol %)]]</f>
        <v>0</v>
      </c>
      <c r="AS1139" s="137">
        <f>ROUND((AT1139/100)*22.78356164*Taula1[[#This Row],[Dies treballats període justificat (01/01/2023 - 31/03/2023)              no comptabilitzats com a mes natural sencer]],2)</f>
        <v>0</v>
      </c>
      <c r="AT1139" s="90">
        <f>Taula1[[#This Row],[% Jornada segons contracte
(no posar el símbol %) ]]-Taula1[[#This Row],[% Reducció salari per baix rendiment        (no posar el símbol %)]]</f>
        <v>0</v>
      </c>
      <c r="AU1139" s="137">
        <f t="shared" si="275"/>
        <v>0</v>
      </c>
      <c r="AV1139" s="87"/>
      <c r="AW1139" s="136">
        <f>ROUND((AX1139/100)*693*Taula1[[#This Row],[Espai reservat Administració  (mesos)]],2)</f>
        <v>0</v>
      </c>
      <c r="AX1139" s="90">
        <f>Taula1[[#This Row],[% Jornada segons contracte
(no posar el símbol %) ]]-Taula1[[#This Row],[% Reducció salari per baix rendiment        (no posar el símbol %)]]</f>
        <v>0</v>
      </c>
      <c r="AY1139" s="131">
        <f>ROUND((AZ1139/100)*22.78356164*Taula1[[#This Row],[Espai reservat Administració (dies)]],2)</f>
        <v>0</v>
      </c>
      <c r="AZ1139" s="81">
        <f>Taula1[[#This Row],[% Jornada segons contracte
(no posar el símbol %) ]]-Taula1[[#This Row],[% Reducció salari per baix rendiment        (no posar el símbol %)]]</f>
        <v>0</v>
      </c>
      <c r="BA1139" s="82">
        <f t="shared" si="276"/>
        <v>0</v>
      </c>
      <c r="BB1139" s="41"/>
      <c r="BC1139" s="131">
        <f>IF(Taula1[[#This Row],[Grup justificat     (fer servir opcions de la llista desplegable)]]=1,AI1139,0)</f>
        <v>0</v>
      </c>
      <c r="BD1139" s="131">
        <f>IF(Taula1[[#This Row],[Grup justificat     (fer servir opcions de la llista desplegable)]]=2,AU1139,0)</f>
        <v>0</v>
      </c>
      <c r="BE1139" s="41"/>
      <c r="BF1139" s="131">
        <f>IF(Taula1[[#This Row],[Espai reservat Administració]]=1,AO1139,0)</f>
        <v>0</v>
      </c>
      <c r="BG1139" s="82">
        <f>IF(Taula1[[#This Row],[Espai reservat Administració]]=2,BA1139,0)</f>
        <v>0</v>
      </c>
      <c r="BH1139" s="41"/>
      <c r="BI1139" s="126">
        <f>IF(Taula1[[#This Row],[Grup justificat     (fer servir opcions de la llista desplegable)]]=1,1,0)</f>
        <v>0</v>
      </c>
      <c r="BJ1139" s="126">
        <f>IF(Taula1[[#This Row],[Espai reservat Administració]]=1,1,0)</f>
        <v>0</v>
      </c>
      <c r="BK1139" s="111"/>
      <c r="BL1139" s="126">
        <f>IF(Taula1[[#This Row],[Grup justificat     (fer servir opcions de la llista desplegable)]]=2,1,0)</f>
        <v>0</v>
      </c>
      <c r="BM1139" s="126">
        <f>IF(Taula1[[#This Row],[Espai reservat Administració]]=2,1,0)</f>
        <v>0</v>
      </c>
      <c r="BN1139" s="73"/>
      <c r="BO1139" s="73"/>
      <c r="BP1139" s="73"/>
      <c r="BQ1139" s="73"/>
      <c r="BR1139" s="73"/>
      <c r="BS1139" s="73"/>
      <c r="BT1139" s="73"/>
      <c r="BU1139" s="73"/>
      <c r="BV1139" s="73"/>
      <c r="BW1139" s="73"/>
      <c r="BX1139" s="73"/>
      <c r="BY1139" s="73"/>
      <c r="BZ1139" s="73"/>
      <c r="CA1139" s="73"/>
      <c r="CB1139" s="73"/>
      <c r="CC1139" s="73"/>
      <c r="CD1139" s="73"/>
      <c r="CE1139" s="73"/>
      <c r="CF1139" s="73"/>
      <c r="CG1139" s="63">
        <f t="shared" si="277"/>
        <v>0</v>
      </c>
      <c r="CH1139" s="63">
        <f t="shared" si="278"/>
        <v>0</v>
      </c>
      <c r="CI1139" s="73"/>
      <c r="CJ1139" s="63">
        <f>IF(Taula1[[#This Row],[Tipus de contracte                                  (fer servir opcions de la llista desplegable)]]="Indefinit",1,0)</f>
        <v>0</v>
      </c>
      <c r="CK1139" s="63">
        <f>IF(Taula1[[#This Row],[Tipus de contracte                                  (fer servir opcions de la llista desplegable)]]="Temporal, igual o superior a 6 mesos",1,0)</f>
        <v>0</v>
      </c>
      <c r="CL1139" s="63">
        <f>IF(Taula1[[#This Row],[Tipus de contracte                                  (fer servir opcions de la llista desplegable)]]="Substitució per IT",1,0)</f>
        <v>0</v>
      </c>
      <c r="CM1139" s="73"/>
      <c r="CN1139" s="63">
        <f>IF(Taula1[[#This Row],[Relació llocs de treball]]&gt;=1,1,0)</f>
        <v>0</v>
      </c>
      <c r="CO1139" s="73"/>
      <c r="CP1139" s="63">
        <f>IF(Taula1[[#This Row],[Identitat de gènere                                                          (fer servir opcions de la llista desplegable)]]="Home",1,0)</f>
        <v>0</v>
      </c>
      <c r="CQ1139" s="63">
        <f>IF(Taula1[[#This Row],[Identitat de gènere                                                          (fer servir opcions de la llista desplegable)]]="Dona",1,0)</f>
        <v>0</v>
      </c>
      <c r="CR1139" s="63">
        <f>IF(Taula1[[#This Row],[Identitat de gènere                                                          (fer servir opcions de la llista desplegable)]]="No binari",1,0)</f>
        <v>0</v>
      </c>
      <c r="CS1139" s="73"/>
      <c r="CT1139" s="63">
        <f t="shared" si="272"/>
        <v>0</v>
      </c>
      <c r="CU1139" s="64">
        <f t="shared" si="279"/>
        <v>0</v>
      </c>
      <c r="CW1139" s="64">
        <f t="shared" si="280"/>
        <v>0</v>
      </c>
      <c r="CX1139" s="64">
        <f t="shared" si="281"/>
        <v>0</v>
      </c>
      <c r="CY1139" s="64">
        <f t="shared" si="282"/>
        <v>0</v>
      </c>
      <c r="CZ1139" s="64">
        <f t="shared" si="283"/>
        <v>0</v>
      </c>
      <c r="DB1139" s="64">
        <f t="shared" si="284"/>
        <v>0</v>
      </c>
      <c r="DC1139" s="64">
        <f t="shared" si="285"/>
        <v>0</v>
      </c>
      <c r="DD1139" s="64">
        <f t="shared" si="286"/>
        <v>0</v>
      </c>
      <c r="DE1139" s="64">
        <f t="shared" si="287"/>
        <v>0</v>
      </c>
    </row>
    <row r="1140" spans="2:109" x14ac:dyDescent="0.3">
      <c r="B1140" s="167"/>
      <c r="C1140" s="186"/>
      <c r="D1140" s="2"/>
      <c r="E1140" s="67"/>
      <c r="F1140" s="5"/>
      <c r="G1140" s="5"/>
      <c r="H1140" s="187"/>
      <c r="I1140" s="111" t="str">
        <f ca="1">IF(Taula1[[#This Row],[Data naixement (format dd/mm/aaaa)]]="","0",DATEDIF(Taula1[[#This Row],[Data naixement (format dd/mm/aaaa)]],TODAY(),"Y"))</f>
        <v>0</v>
      </c>
      <c r="J1140" s="6"/>
      <c r="K1140" s="6"/>
      <c r="L1140" s="6"/>
      <c r="M1140" s="6"/>
      <c r="N1140" s="56"/>
      <c r="O1140" s="56"/>
      <c r="P1140" s="56"/>
      <c r="Q1140" s="6"/>
      <c r="R1140" s="7"/>
      <c r="S1140" s="143">
        <f>Taula1[[#This Row],[Mesos naturals sencers treballats període justificat (01/01/2023 - 31/03/2023)]]</f>
        <v>0</v>
      </c>
      <c r="T1140" s="194">
        <f>Taula1[[#This Row],[Dies treballats període justificat (01/01/2023 - 31/03/2023)              no comptabilitzats com a mes natural sencer]]</f>
        <v>0</v>
      </c>
      <c r="U1140" s="12"/>
      <c r="V1140" s="7"/>
      <c r="W1140" s="188"/>
      <c r="X1140" s="188"/>
      <c r="Y1140" s="188"/>
      <c r="Z1140" s="188"/>
      <c r="AA1140" s="190"/>
      <c r="AB1140" s="143">
        <f>Taula1[[#This Row],[Grup justificat     (fer servir opcions de la llista desplegable)]]</f>
        <v>0</v>
      </c>
      <c r="AC1140" s="182"/>
      <c r="AD1140" s="39"/>
      <c r="AE1140" s="131">
        <f>ROUND((AF1140/100)*756*Taula1[[#This Row],[Mesos naturals sencers treballats període justificat (01/01/2023 - 31/03/2023)]],2)</f>
        <v>0</v>
      </c>
      <c r="AF1140" s="81">
        <f>Taula1[[#This Row],[% Jornada segons contracte
(no posar el símbol %) ]]-Taula1[[#This Row],[% Reducció salari per baix rendiment        (no posar el símbol %)]]</f>
        <v>0</v>
      </c>
      <c r="AG1140" s="131">
        <f>ROUND((AH1140/100)*24.8547945*Taula1[[#This Row],[Dies treballats període justificat (01/01/2023 - 31/03/2023)              no comptabilitzats com a mes natural sencer]],2)</f>
        <v>0</v>
      </c>
      <c r="AH1140" s="79">
        <f>Taula1[[#This Row],[% Jornada segons contracte
(no posar el símbol %) ]]-Taula1[[#This Row],[% Reducció salari per baix rendiment        (no posar el símbol %)]]</f>
        <v>0</v>
      </c>
      <c r="AI1140" s="131">
        <f t="shared" si="273"/>
        <v>0</v>
      </c>
      <c r="AJ1140" s="39"/>
      <c r="AK1140" s="131">
        <f>ROUND((AL1140/100)*756*Taula1[[#This Row],[Espai reservat Administració  (mesos)]],2)</f>
        <v>0</v>
      </c>
      <c r="AL1140" s="81">
        <f>Taula1[[#This Row],[% Jornada segons contracte
(no posar el símbol %) ]]-Taula1[[#This Row],[% Reducció salari per baix rendiment        (no posar el símbol %)]]</f>
        <v>0</v>
      </c>
      <c r="AM1140" s="131">
        <f>ROUND((AN1140/100)*24.8547945*Taula1[[#This Row],[Espai reservat Administració (dies)]],2)</f>
        <v>0</v>
      </c>
      <c r="AN1140" s="79">
        <f>Taula1[[#This Row],[% Jornada segons contracte
(no posar el símbol %) ]]-Taula1[[#This Row],[% Reducció salari per baix rendiment        (no posar el símbol %)]]</f>
        <v>0</v>
      </c>
      <c r="AO1140" s="131">
        <f t="shared" si="274"/>
        <v>0</v>
      </c>
      <c r="AP1140" s="87"/>
      <c r="AQ1140" s="137">
        <f>ROUND((AR1140/100)*693*Taula1[[#This Row],[Mesos naturals sencers treballats període justificat (01/01/2023 - 31/03/2023)]],2)</f>
        <v>0</v>
      </c>
      <c r="AR1140" s="90">
        <f>Taula1[[#This Row],[% Jornada segons contracte
(no posar el símbol %) ]]-Taula1[[#This Row],[% Reducció salari per baix rendiment        (no posar el símbol %)]]</f>
        <v>0</v>
      </c>
      <c r="AS1140" s="137">
        <f>ROUND((AT1140/100)*22.78356164*Taula1[[#This Row],[Dies treballats període justificat (01/01/2023 - 31/03/2023)              no comptabilitzats com a mes natural sencer]],2)</f>
        <v>0</v>
      </c>
      <c r="AT1140" s="90">
        <f>Taula1[[#This Row],[% Jornada segons contracte
(no posar el símbol %) ]]-Taula1[[#This Row],[% Reducció salari per baix rendiment        (no posar el símbol %)]]</f>
        <v>0</v>
      </c>
      <c r="AU1140" s="137">
        <f t="shared" si="275"/>
        <v>0</v>
      </c>
      <c r="AV1140" s="87"/>
      <c r="AW1140" s="136">
        <f>ROUND((AX1140/100)*693*Taula1[[#This Row],[Espai reservat Administració  (mesos)]],2)</f>
        <v>0</v>
      </c>
      <c r="AX1140" s="90">
        <f>Taula1[[#This Row],[% Jornada segons contracte
(no posar el símbol %) ]]-Taula1[[#This Row],[% Reducció salari per baix rendiment        (no posar el símbol %)]]</f>
        <v>0</v>
      </c>
      <c r="AY1140" s="131">
        <f>ROUND((AZ1140/100)*22.78356164*Taula1[[#This Row],[Espai reservat Administració (dies)]],2)</f>
        <v>0</v>
      </c>
      <c r="AZ1140" s="81">
        <f>Taula1[[#This Row],[% Jornada segons contracte
(no posar el símbol %) ]]-Taula1[[#This Row],[% Reducció salari per baix rendiment        (no posar el símbol %)]]</f>
        <v>0</v>
      </c>
      <c r="BA1140" s="82">
        <f t="shared" si="276"/>
        <v>0</v>
      </c>
      <c r="BB1140" s="41"/>
      <c r="BC1140" s="131">
        <f>IF(Taula1[[#This Row],[Grup justificat     (fer servir opcions de la llista desplegable)]]=1,AI1140,0)</f>
        <v>0</v>
      </c>
      <c r="BD1140" s="131">
        <f>IF(Taula1[[#This Row],[Grup justificat     (fer servir opcions de la llista desplegable)]]=2,AU1140,0)</f>
        <v>0</v>
      </c>
      <c r="BE1140" s="41"/>
      <c r="BF1140" s="131">
        <f>IF(Taula1[[#This Row],[Espai reservat Administració]]=1,AO1140,0)</f>
        <v>0</v>
      </c>
      <c r="BG1140" s="82">
        <f>IF(Taula1[[#This Row],[Espai reservat Administració]]=2,BA1140,0)</f>
        <v>0</v>
      </c>
      <c r="BH1140" s="41"/>
      <c r="BI1140" s="126">
        <f>IF(Taula1[[#This Row],[Grup justificat     (fer servir opcions de la llista desplegable)]]=1,1,0)</f>
        <v>0</v>
      </c>
      <c r="BJ1140" s="126">
        <f>IF(Taula1[[#This Row],[Espai reservat Administració]]=1,1,0)</f>
        <v>0</v>
      </c>
      <c r="BK1140" s="111"/>
      <c r="BL1140" s="126">
        <f>IF(Taula1[[#This Row],[Grup justificat     (fer servir opcions de la llista desplegable)]]=2,1,0)</f>
        <v>0</v>
      </c>
      <c r="BM1140" s="126">
        <f>IF(Taula1[[#This Row],[Espai reservat Administració]]=2,1,0)</f>
        <v>0</v>
      </c>
      <c r="BN1140" s="73"/>
      <c r="BO1140" s="73"/>
      <c r="BP1140" s="73"/>
      <c r="BQ1140" s="73"/>
      <c r="BR1140" s="73"/>
      <c r="BS1140" s="73"/>
      <c r="BT1140" s="73"/>
      <c r="BU1140" s="73"/>
      <c r="BV1140" s="73"/>
      <c r="BW1140" s="73"/>
      <c r="BX1140" s="73"/>
      <c r="BY1140" s="73"/>
      <c r="BZ1140" s="73"/>
      <c r="CA1140" s="73"/>
      <c r="CB1140" s="73"/>
      <c r="CC1140" s="73"/>
      <c r="CD1140" s="73"/>
      <c r="CE1140" s="73"/>
      <c r="CF1140" s="73"/>
      <c r="CG1140" s="63">
        <f t="shared" si="277"/>
        <v>0</v>
      </c>
      <c r="CH1140" s="63">
        <f t="shared" si="278"/>
        <v>0</v>
      </c>
      <c r="CI1140" s="73"/>
      <c r="CJ1140" s="63">
        <f>IF(Taula1[[#This Row],[Tipus de contracte                                  (fer servir opcions de la llista desplegable)]]="Indefinit",1,0)</f>
        <v>0</v>
      </c>
      <c r="CK1140" s="63">
        <f>IF(Taula1[[#This Row],[Tipus de contracte                                  (fer servir opcions de la llista desplegable)]]="Temporal, igual o superior a 6 mesos",1,0)</f>
        <v>0</v>
      </c>
      <c r="CL1140" s="63">
        <f>IF(Taula1[[#This Row],[Tipus de contracte                                  (fer servir opcions de la llista desplegable)]]="Substitució per IT",1,0)</f>
        <v>0</v>
      </c>
      <c r="CM1140" s="73"/>
      <c r="CN1140" s="63">
        <f>IF(Taula1[[#This Row],[Relació llocs de treball]]&gt;=1,1,0)</f>
        <v>0</v>
      </c>
      <c r="CO1140" s="73"/>
      <c r="CP1140" s="63">
        <f>IF(Taula1[[#This Row],[Identitat de gènere                                                          (fer servir opcions de la llista desplegable)]]="Home",1,0)</f>
        <v>0</v>
      </c>
      <c r="CQ1140" s="63">
        <f>IF(Taula1[[#This Row],[Identitat de gènere                                                          (fer servir opcions de la llista desplegable)]]="Dona",1,0)</f>
        <v>0</v>
      </c>
      <c r="CR1140" s="63">
        <f>IF(Taula1[[#This Row],[Identitat de gènere                                                          (fer servir opcions de la llista desplegable)]]="No binari",1,0)</f>
        <v>0</v>
      </c>
      <c r="CS1140" s="73"/>
      <c r="CT1140" s="63">
        <f t="shared" si="272"/>
        <v>0</v>
      </c>
      <c r="CU1140" s="64">
        <f t="shared" si="279"/>
        <v>0</v>
      </c>
      <c r="CW1140" s="64">
        <f t="shared" si="280"/>
        <v>0</v>
      </c>
      <c r="CX1140" s="64">
        <f t="shared" si="281"/>
        <v>0</v>
      </c>
      <c r="CY1140" s="64">
        <f t="shared" si="282"/>
        <v>0</v>
      </c>
      <c r="CZ1140" s="64">
        <f t="shared" si="283"/>
        <v>0</v>
      </c>
      <c r="DB1140" s="64">
        <f t="shared" si="284"/>
        <v>0</v>
      </c>
      <c r="DC1140" s="64">
        <f t="shared" si="285"/>
        <v>0</v>
      </c>
      <c r="DD1140" s="64">
        <f t="shared" si="286"/>
        <v>0</v>
      </c>
      <c r="DE1140" s="64">
        <f t="shared" si="287"/>
        <v>0</v>
      </c>
    </row>
    <row r="1141" spans="2:109" x14ac:dyDescent="0.3">
      <c r="B1141" s="167"/>
      <c r="C1141" s="186"/>
      <c r="D1141" s="2"/>
      <c r="E1141" s="67"/>
      <c r="F1141" s="5"/>
      <c r="G1141" s="5"/>
      <c r="H1141" s="187"/>
      <c r="I1141" s="111" t="str">
        <f ca="1">IF(Taula1[[#This Row],[Data naixement (format dd/mm/aaaa)]]="","0",DATEDIF(Taula1[[#This Row],[Data naixement (format dd/mm/aaaa)]],TODAY(),"Y"))</f>
        <v>0</v>
      </c>
      <c r="J1141" s="6"/>
      <c r="K1141" s="6"/>
      <c r="L1141" s="6"/>
      <c r="M1141" s="6"/>
      <c r="N1141" s="56"/>
      <c r="O1141" s="56"/>
      <c r="P1141" s="56"/>
      <c r="Q1141" s="6"/>
      <c r="R1141" s="7"/>
      <c r="S1141" s="143">
        <f>Taula1[[#This Row],[Mesos naturals sencers treballats període justificat (01/01/2023 - 31/03/2023)]]</f>
        <v>0</v>
      </c>
      <c r="T1141" s="194">
        <f>Taula1[[#This Row],[Dies treballats període justificat (01/01/2023 - 31/03/2023)              no comptabilitzats com a mes natural sencer]]</f>
        <v>0</v>
      </c>
      <c r="U1141" s="12"/>
      <c r="V1141" s="7"/>
      <c r="W1141" s="188"/>
      <c r="X1141" s="188"/>
      <c r="Y1141" s="188"/>
      <c r="Z1141" s="188"/>
      <c r="AA1141" s="190"/>
      <c r="AB1141" s="143">
        <f>Taula1[[#This Row],[Grup justificat     (fer servir opcions de la llista desplegable)]]</f>
        <v>0</v>
      </c>
      <c r="AC1141" s="182"/>
      <c r="AD1141" s="39"/>
      <c r="AE1141" s="131">
        <f>ROUND((AF1141/100)*756*Taula1[[#This Row],[Mesos naturals sencers treballats període justificat (01/01/2023 - 31/03/2023)]],2)</f>
        <v>0</v>
      </c>
      <c r="AF1141" s="81">
        <f>Taula1[[#This Row],[% Jornada segons contracte
(no posar el símbol %) ]]-Taula1[[#This Row],[% Reducció salari per baix rendiment        (no posar el símbol %)]]</f>
        <v>0</v>
      </c>
      <c r="AG1141" s="131">
        <f>ROUND((AH1141/100)*24.8547945*Taula1[[#This Row],[Dies treballats període justificat (01/01/2023 - 31/03/2023)              no comptabilitzats com a mes natural sencer]],2)</f>
        <v>0</v>
      </c>
      <c r="AH1141" s="79">
        <f>Taula1[[#This Row],[% Jornada segons contracte
(no posar el símbol %) ]]-Taula1[[#This Row],[% Reducció salari per baix rendiment        (no posar el símbol %)]]</f>
        <v>0</v>
      </c>
      <c r="AI1141" s="131">
        <f t="shared" si="273"/>
        <v>0</v>
      </c>
      <c r="AJ1141" s="39"/>
      <c r="AK1141" s="131">
        <f>ROUND((AL1141/100)*756*Taula1[[#This Row],[Espai reservat Administració  (mesos)]],2)</f>
        <v>0</v>
      </c>
      <c r="AL1141" s="81">
        <f>Taula1[[#This Row],[% Jornada segons contracte
(no posar el símbol %) ]]-Taula1[[#This Row],[% Reducció salari per baix rendiment        (no posar el símbol %)]]</f>
        <v>0</v>
      </c>
      <c r="AM1141" s="131">
        <f>ROUND((AN1141/100)*24.8547945*Taula1[[#This Row],[Espai reservat Administració (dies)]],2)</f>
        <v>0</v>
      </c>
      <c r="AN1141" s="79">
        <f>Taula1[[#This Row],[% Jornada segons contracte
(no posar el símbol %) ]]-Taula1[[#This Row],[% Reducció salari per baix rendiment        (no posar el símbol %)]]</f>
        <v>0</v>
      </c>
      <c r="AO1141" s="131">
        <f t="shared" si="274"/>
        <v>0</v>
      </c>
      <c r="AP1141" s="87"/>
      <c r="AQ1141" s="137">
        <f>ROUND((AR1141/100)*693*Taula1[[#This Row],[Mesos naturals sencers treballats període justificat (01/01/2023 - 31/03/2023)]],2)</f>
        <v>0</v>
      </c>
      <c r="AR1141" s="90">
        <f>Taula1[[#This Row],[% Jornada segons contracte
(no posar el símbol %) ]]-Taula1[[#This Row],[% Reducció salari per baix rendiment        (no posar el símbol %)]]</f>
        <v>0</v>
      </c>
      <c r="AS1141" s="137">
        <f>ROUND((AT1141/100)*22.78356164*Taula1[[#This Row],[Dies treballats període justificat (01/01/2023 - 31/03/2023)              no comptabilitzats com a mes natural sencer]],2)</f>
        <v>0</v>
      </c>
      <c r="AT1141" s="90">
        <f>Taula1[[#This Row],[% Jornada segons contracte
(no posar el símbol %) ]]-Taula1[[#This Row],[% Reducció salari per baix rendiment        (no posar el símbol %)]]</f>
        <v>0</v>
      </c>
      <c r="AU1141" s="137">
        <f t="shared" si="275"/>
        <v>0</v>
      </c>
      <c r="AV1141" s="87"/>
      <c r="AW1141" s="136">
        <f>ROUND((AX1141/100)*693*Taula1[[#This Row],[Espai reservat Administració  (mesos)]],2)</f>
        <v>0</v>
      </c>
      <c r="AX1141" s="90">
        <f>Taula1[[#This Row],[% Jornada segons contracte
(no posar el símbol %) ]]-Taula1[[#This Row],[% Reducció salari per baix rendiment        (no posar el símbol %)]]</f>
        <v>0</v>
      </c>
      <c r="AY1141" s="131">
        <f>ROUND((AZ1141/100)*22.78356164*Taula1[[#This Row],[Espai reservat Administració (dies)]],2)</f>
        <v>0</v>
      </c>
      <c r="AZ1141" s="81">
        <f>Taula1[[#This Row],[% Jornada segons contracte
(no posar el símbol %) ]]-Taula1[[#This Row],[% Reducció salari per baix rendiment        (no posar el símbol %)]]</f>
        <v>0</v>
      </c>
      <c r="BA1141" s="82">
        <f t="shared" si="276"/>
        <v>0</v>
      </c>
      <c r="BB1141" s="41"/>
      <c r="BC1141" s="131">
        <f>IF(Taula1[[#This Row],[Grup justificat     (fer servir opcions de la llista desplegable)]]=1,AI1141,0)</f>
        <v>0</v>
      </c>
      <c r="BD1141" s="131">
        <f>IF(Taula1[[#This Row],[Grup justificat     (fer servir opcions de la llista desplegable)]]=2,AU1141,0)</f>
        <v>0</v>
      </c>
      <c r="BE1141" s="41"/>
      <c r="BF1141" s="131">
        <f>IF(Taula1[[#This Row],[Espai reservat Administració]]=1,AO1141,0)</f>
        <v>0</v>
      </c>
      <c r="BG1141" s="82">
        <f>IF(Taula1[[#This Row],[Espai reservat Administració]]=2,BA1141,0)</f>
        <v>0</v>
      </c>
      <c r="BH1141" s="41"/>
      <c r="BI1141" s="126">
        <f>IF(Taula1[[#This Row],[Grup justificat     (fer servir opcions de la llista desplegable)]]=1,1,0)</f>
        <v>0</v>
      </c>
      <c r="BJ1141" s="126">
        <f>IF(Taula1[[#This Row],[Espai reservat Administració]]=1,1,0)</f>
        <v>0</v>
      </c>
      <c r="BK1141" s="111"/>
      <c r="BL1141" s="126">
        <f>IF(Taula1[[#This Row],[Grup justificat     (fer servir opcions de la llista desplegable)]]=2,1,0)</f>
        <v>0</v>
      </c>
      <c r="BM1141" s="126">
        <f>IF(Taula1[[#This Row],[Espai reservat Administració]]=2,1,0)</f>
        <v>0</v>
      </c>
      <c r="BN1141" s="73"/>
      <c r="BO1141" s="73"/>
      <c r="BP1141" s="73"/>
      <c r="BQ1141" s="73"/>
      <c r="BR1141" s="73"/>
      <c r="BS1141" s="73"/>
      <c r="BT1141" s="73"/>
      <c r="BU1141" s="73"/>
      <c r="BV1141" s="73"/>
      <c r="BW1141" s="73"/>
      <c r="BX1141" s="73"/>
      <c r="BY1141" s="73"/>
      <c r="BZ1141" s="73"/>
      <c r="CA1141" s="73"/>
      <c r="CB1141" s="73"/>
      <c r="CC1141" s="73"/>
      <c r="CD1141" s="73"/>
      <c r="CE1141" s="73"/>
      <c r="CF1141" s="73"/>
      <c r="CG1141" s="63">
        <f t="shared" si="277"/>
        <v>0</v>
      </c>
      <c r="CH1141" s="63">
        <f t="shared" si="278"/>
        <v>0</v>
      </c>
      <c r="CI1141" s="73"/>
      <c r="CJ1141" s="63">
        <f>IF(Taula1[[#This Row],[Tipus de contracte                                  (fer servir opcions de la llista desplegable)]]="Indefinit",1,0)</f>
        <v>0</v>
      </c>
      <c r="CK1141" s="63">
        <f>IF(Taula1[[#This Row],[Tipus de contracte                                  (fer servir opcions de la llista desplegable)]]="Temporal, igual o superior a 6 mesos",1,0)</f>
        <v>0</v>
      </c>
      <c r="CL1141" s="63">
        <f>IF(Taula1[[#This Row],[Tipus de contracte                                  (fer servir opcions de la llista desplegable)]]="Substitució per IT",1,0)</f>
        <v>0</v>
      </c>
      <c r="CM1141" s="73"/>
      <c r="CN1141" s="63">
        <f>IF(Taula1[[#This Row],[Relació llocs de treball]]&gt;=1,1,0)</f>
        <v>0</v>
      </c>
      <c r="CO1141" s="73"/>
      <c r="CP1141" s="63">
        <f>IF(Taula1[[#This Row],[Identitat de gènere                                                          (fer servir opcions de la llista desplegable)]]="Home",1,0)</f>
        <v>0</v>
      </c>
      <c r="CQ1141" s="63">
        <f>IF(Taula1[[#This Row],[Identitat de gènere                                                          (fer servir opcions de la llista desplegable)]]="Dona",1,0)</f>
        <v>0</v>
      </c>
      <c r="CR1141" s="63">
        <f>IF(Taula1[[#This Row],[Identitat de gènere                                                          (fer servir opcions de la llista desplegable)]]="No binari",1,0)</f>
        <v>0</v>
      </c>
      <c r="CS1141" s="73"/>
      <c r="CT1141" s="63">
        <f t="shared" si="272"/>
        <v>0</v>
      </c>
      <c r="CU1141" s="64">
        <f t="shared" si="279"/>
        <v>0</v>
      </c>
      <c r="CW1141" s="64">
        <f t="shared" si="280"/>
        <v>0</v>
      </c>
      <c r="CX1141" s="64">
        <f t="shared" si="281"/>
        <v>0</v>
      </c>
      <c r="CY1141" s="64">
        <f t="shared" si="282"/>
        <v>0</v>
      </c>
      <c r="CZ1141" s="64">
        <f t="shared" si="283"/>
        <v>0</v>
      </c>
      <c r="DB1141" s="64">
        <f t="shared" si="284"/>
        <v>0</v>
      </c>
      <c r="DC1141" s="64">
        <f t="shared" si="285"/>
        <v>0</v>
      </c>
      <c r="DD1141" s="64">
        <f t="shared" si="286"/>
        <v>0</v>
      </c>
      <c r="DE1141" s="64">
        <f t="shared" si="287"/>
        <v>0</v>
      </c>
    </row>
    <row r="1142" spans="2:109" x14ac:dyDescent="0.3">
      <c r="B1142" s="167"/>
      <c r="C1142" s="186"/>
      <c r="D1142" s="2"/>
      <c r="E1142" s="67"/>
      <c r="F1142" s="5"/>
      <c r="G1142" s="5"/>
      <c r="H1142" s="187"/>
      <c r="I1142" s="111" t="str">
        <f ca="1">IF(Taula1[[#This Row],[Data naixement (format dd/mm/aaaa)]]="","0",DATEDIF(Taula1[[#This Row],[Data naixement (format dd/mm/aaaa)]],TODAY(),"Y"))</f>
        <v>0</v>
      </c>
      <c r="J1142" s="6"/>
      <c r="K1142" s="6"/>
      <c r="L1142" s="6"/>
      <c r="M1142" s="6"/>
      <c r="N1142" s="56"/>
      <c r="O1142" s="56"/>
      <c r="P1142" s="56"/>
      <c r="Q1142" s="6"/>
      <c r="R1142" s="7"/>
      <c r="S1142" s="143">
        <f>Taula1[[#This Row],[Mesos naturals sencers treballats període justificat (01/01/2023 - 31/03/2023)]]</f>
        <v>0</v>
      </c>
      <c r="T1142" s="194">
        <f>Taula1[[#This Row],[Dies treballats període justificat (01/01/2023 - 31/03/2023)              no comptabilitzats com a mes natural sencer]]</f>
        <v>0</v>
      </c>
      <c r="U1142" s="12"/>
      <c r="V1142" s="7"/>
      <c r="W1142" s="188"/>
      <c r="X1142" s="188"/>
      <c r="Y1142" s="188"/>
      <c r="Z1142" s="188"/>
      <c r="AA1142" s="190"/>
      <c r="AB1142" s="143">
        <f>Taula1[[#This Row],[Grup justificat     (fer servir opcions de la llista desplegable)]]</f>
        <v>0</v>
      </c>
      <c r="AC1142" s="182"/>
      <c r="AD1142" s="39"/>
      <c r="AE1142" s="131">
        <f>ROUND((AF1142/100)*756*Taula1[[#This Row],[Mesos naturals sencers treballats període justificat (01/01/2023 - 31/03/2023)]],2)</f>
        <v>0</v>
      </c>
      <c r="AF1142" s="81">
        <f>Taula1[[#This Row],[% Jornada segons contracte
(no posar el símbol %) ]]-Taula1[[#This Row],[% Reducció salari per baix rendiment        (no posar el símbol %)]]</f>
        <v>0</v>
      </c>
      <c r="AG1142" s="131">
        <f>ROUND((AH1142/100)*24.8547945*Taula1[[#This Row],[Dies treballats període justificat (01/01/2023 - 31/03/2023)              no comptabilitzats com a mes natural sencer]],2)</f>
        <v>0</v>
      </c>
      <c r="AH1142" s="79">
        <f>Taula1[[#This Row],[% Jornada segons contracte
(no posar el símbol %) ]]-Taula1[[#This Row],[% Reducció salari per baix rendiment        (no posar el símbol %)]]</f>
        <v>0</v>
      </c>
      <c r="AI1142" s="131">
        <f t="shared" si="273"/>
        <v>0</v>
      </c>
      <c r="AJ1142" s="39"/>
      <c r="AK1142" s="131">
        <f>ROUND((AL1142/100)*756*Taula1[[#This Row],[Espai reservat Administració  (mesos)]],2)</f>
        <v>0</v>
      </c>
      <c r="AL1142" s="81">
        <f>Taula1[[#This Row],[% Jornada segons contracte
(no posar el símbol %) ]]-Taula1[[#This Row],[% Reducció salari per baix rendiment        (no posar el símbol %)]]</f>
        <v>0</v>
      </c>
      <c r="AM1142" s="131">
        <f>ROUND((AN1142/100)*24.8547945*Taula1[[#This Row],[Espai reservat Administració (dies)]],2)</f>
        <v>0</v>
      </c>
      <c r="AN1142" s="79">
        <f>Taula1[[#This Row],[% Jornada segons contracte
(no posar el símbol %) ]]-Taula1[[#This Row],[% Reducció salari per baix rendiment        (no posar el símbol %)]]</f>
        <v>0</v>
      </c>
      <c r="AO1142" s="131">
        <f t="shared" si="274"/>
        <v>0</v>
      </c>
      <c r="AP1142" s="87"/>
      <c r="AQ1142" s="137">
        <f>ROUND((AR1142/100)*693*Taula1[[#This Row],[Mesos naturals sencers treballats període justificat (01/01/2023 - 31/03/2023)]],2)</f>
        <v>0</v>
      </c>
      <c r="AR1142" s="90">
        <f>Taula1[[#This Row],[% Jornada segons contracte
(no posar el símbol %) ]]-Taula1[[#This Row],[% Reducció salari per baix rendiment        (no posar el símbol %)]]</f>
        <v>0</v>
      </c>
      <c r="AS1142" s="137">
        <f>ROUND((AT1142/100)*22.78356164*Taula1[[#This Row],[Dies treballats període justificat (01/01/2023 - 31/03/2023)              no comptabilitzats com a mes natural sencer]],2)</f>
        <v>0</v>
      </c>
      <c r="AT1142" s="90">
        <f>Taula1[[#This Row],[% Jornada segons contracte
(no posar el símbol %) ]]-Taula1[[#This Row],[% Reducció salari per baix rendiment        (no posar el símbol %)]]</f>
        <v>0</v>
      </c>
      <c r="AU1142" s="137">
        <f t="shared" si="275"/>
        <v>0</v>
      </c>
      <c r="AV1142" s="87"/>
      <c r="AW1142" s="136">
        <f>ROUND((AX1142/100)*693*Taula1[[#This Row],[Espai reservat Administració  (mesos)]],2)</f>
        <v>0</v>
      </c>
      <c r="AX1142" s="90">
        <f>Taula1[[#This Row],[% Jornada segons contracte
(no posar el símbol %) ]]-Taula1[[#This Row],[% Reducció salari per baix rendiment        (no posar el símbol %)]]</f>
        <v>0</v>
      </c>
      <c r="AY1142" s="131">
        <f>ROUND((AZ1142/100)*22.78356164*Taula1[[#This Row],[Espai reservat Administració (dies)]],2)</f>
        <v>0</v>
      </c>
      <c r="AZ1142" s="81">
        <f>Taula1[[#This Row],[% Jornada segons contracte
(no posar el símbol %) ]]-Taula1[[#This Row],[% Reducció salari per baix rendiment        (no posar el símbol %)]]</f>
        <v>0</v>
      </c>
      <c r="BA1142" s="82">
        <f t="shared" si="276"/>
        <v>0</v>
      </c>
      <c r="BB1142" s="41"/>
      <c r="BC1142" s="131">
        <f>IF(Taula1[[#This Row],[Grup justificat     (fer servir opcions de la llista desplegable)]]=1,AI1142,0)</f>
        <v>0</v>
      </c>
      <c r="BD1142" s="131">
        <f>IF(Taula1[[#This Row],[Grup justificat     (fer servir opcions de la llista desplegable)]]=2,AU1142,0)</f>
        <v>0</v>
      </c>
      <c r="BE1142" s="41"/>
      <c r="BF1142" s="131">
        <f>IF(Taula1[[#This Row],[Espai reservat Administració]]=1,AO1142,0)</f>
        <v>0</v>
      </c>
      <c r="BG1142" s="82">
        <f>IF(Taula1[[#This Row],[Espai reservat Administració]]=2,BA1142,0)</f>
        <v>0</v>
      </c>
      <c r="BH1142" s="41"/>
      <c r="BI1142" s="126">
        <f>IF(Taula1[[#This Row],[Grup justificat     (fer servir opcions de la llista desplegable)]]=1,1,0)</f>
        <v>0</v>
      </c>
      <c r="BJ1142" s="126">
        <f>IF(Taula1[[#This Row],[Espai reservat Administració]]=1,1,0)</f>
        <v>0</v>
      </c>
      <c r="BK1142" s="111"/>
      <c r="BL1142" s="126">
        <f>IF(Taula1[[#This Row],[Grup justificat     (fer servir opcions de la llista desplegable)]]=2,1,0)</f>
        <v>0</v>
      </c>
      <c r="BM1142" s="126">
        <f>IF(Taula1[[#This Row],[Espai reservat Administració]]=2,1,0)</f>
        <v>0</v>
      </c>
      <c r="BN1142" s="73"/>
      <c r="BO1142" s="73"/>
      <c r="BP1142" s="73"/>
      <c r="BQ1142" s="73"/>
      <c r="BR1142" s="73"/>
      <c r="BS1142" s="73"/>
      <c r="BT1142" s="73"/>
      <c r="BU1142" s="73"/>
      <c r="BV1142" s="73"/>
      <c r="BW1142" s="73"/>
      <c r="BX1142" s="73"/>
      <c r="BY1142" s="73"/>
      <c r="BZ1142" s="73"/>
      <c r="CA1142" s="73"/>
      <c r="CB1142" s="73"/>
      <c r="CC1142" s="73"/>
      <c r="CD1142" s="73"/>
      <c r="CE1142" s="73"/>
      <c r="CF1142" s="73"/>
      <c r="CG1142" s="63">
        <f t="shared" si="277"/>
        <v>0</v>
      </c>
      <c r="CH1142" s="63">
        <f t="shared" si="278"/>
        <v>0</v>
      </c>
      <c r="CI1142" s="73"/>
      <c r="CJ1142" s="63">
        <f>IF(Taula1[[#This Row],[Tipus de contracte                                  (fer servir opcions de la llista desplegable)]]="Indefinit",1,0)</f>
        <v>0</v>
      </c>
      <c r="CK1142" s="63">
        <f>IF(Taula1[[#This Row],[Tipus de contracte                                  (fer servir opcions de la llista desplegable)]]="Temporal, igual o superior a 6 mesos",1,0)</f>
        <v>0</v>
      </c>
      <c r="CL1142" s="63">
        <f>IF(Taula1[[#This Row],[Tipus de contracte                                  (fer servir opcions de la llista desplegable)]]="Substitució per IT",1,0)</f>
        <v>0</v>
      </c>
      <c r="CM1142" s="73"/>
      <c r="CN1142" s="63">
        <f>IF(Taula1[[#This Row],[Relació llocs de treball]]&gt;=1,1,0)</f>
        <v>0</v>
      </c>
      <c r="CO1142" s="73"/>
      <c r="CP1142" s="63">
        <f>IF(Taula1[[#This Row],[Identitat de gènere                                                          (fer servir opcions de la llista desplegable)]]="Home",1,0)</f>
        <v>0</v>
      </c>
      <c r="CQ1142" s="63">
        <f>IF(Taula1[[#This Row],[Identitat de gènere                                                          (fer servir opcions de la llista desplegable)]]="Dona",1,0)</f>
        <v>0</v>
      </c>
      <c r="CR1142" s="63">
        <f>IF(Taula1[[#This Row],[Identitat de gènere                                                          (fer servir opcions de la llista desplegable)]]="No binari",1,0)</f>
        <v>0</v>
      </c>
      <c r="CS1142" s="73"/>
      <c r="CT1142" s="63">
        <f t="shared" si="272"/>
        <v>0</v>
      </c>
      <c r="CU1142" s="64">
        <f t="shared" si="279"/>
        <v>0</v>
      </c>
      <c r="CW1142" s="64">
        <f t="shared" si="280"/>
        <v>0</v>
      </c>
      <c r="CX1142" s="64">
        <f t="shared" si="281"/>
        <v>0</v>
      </c>
      <c r="CY1142" s="64">
        <f t="shared" si="282"/>
        <v>0</v>
      </c>
      <c r="CZ1142" s="64">
        <f t="shared" si="283"/>
        <v>0</v>
      </c>
      <c r="DB1142" s="64">
        <f t="shared" si="284"/>
        <v>0</v>
      </c>
      <c r="DC1142" s="64">
        <f t="shared" si="285"/>
        <v>0</v>
      </c>
      <c r="DD1142" s="64">
        <f t="shared" si="286"/>
        <v>0</v>
      </c>
      <c r="DE1142" s="64">
        <f t="shared" si="287"/>
        <v>0</v>
      </c>
    </row>
    <row r="1143" spans="2:109" x14ac:dyDescent="0.3">
      <c r="B1143" s="167"/>
      <c r="C1143" s="186"/>
      <c r="D1143" s="2"/>
      <c r="E1143" s="67"/>
      <c r="F1143" s="5"/>
      <c r="G1143" s="5"/>
      <c r="H1143" s="187"/>
      <c r="I1143" s="111" t="str">
        <f ca="1">IF(Taula1[[#This Row],[Data naixement (format dd/mm/aaaa)]]="","0",DATEDIF(Taula1[[#This Row],[Data naixement (format dd/mm/aaaa)]],TODAY(),"Y"))</f>
        <v>0</v>
      </c>
      <c r="J1143" s="6"/>
      <c r="K1143" s="6"/>
      <c r="L1143" s="6"/>
      <c r="M1143" s="6"/>
      <c r="N1143" s="56"/>
      <c r="O1143" s="56"/>
      <c r="P1143" s="56"/>
      <c r="Q1143" s="6"/>
      <c r="R1143" s="7"/>
      <c r="S1143" s="143">
        <f>Taula1[[#This Row],[Mesos naturals sencers treballats període justificat (01/01/2023 - 31/03/2023)]]</f>
        <v>0</v>
      </c>
      <c r="T1143" s="194">
        <f>Taula1[[#This Row],[Dies treballats període justificat (01/01/2023 - 31/03/2023)              no comptabilitzats com a mes natural sencer]]</f>
        <v>0</v>
      </c>
      <c r="U1143" s="12"/>
      <c r="V1143" s="7"/>
      <c r="W1143" s="188"/>
      <c r="X1143" s="188"/>
      <c r="Y1143" s="188"/>
      <c r="Z1143" s="188"/>
      <c r="AA1143" s="190"/>
      <c r="AB1143" s="143">
        <f>Taula1[[#This Row],[Grup justificat     (fer servir opcions de la llista desplegable)]]</f>
        <v>0</v>
      </c>
      <c r="AC1143" s="182"/>
      <c r="AD1143" s="39"/>
      <c r="AE1143" s="131">
        <f>ROUND((AF1143/100)*756*Taula1[[#This Row],[Mesos naturals sencers treballats període justificat (01/01/2023 - 31/03/2023)]],2)</f>
        <v>0</v>
      </c>
      <c r="AF1143" s="81">
        <f>Taula1[[#This Row],[% Jornada segons contracte
(no posar el símbol %) ]]-Taula1[[#This Row],[% Reducció salari per baix rendiment        (no posar el símbol %)]]</f>
        <v>0</v>
      </c>
      <c r="AG1143" s="131">
        <f>ROUND((AH1143/100)*24.8547945*Taula1[[#This Row],[Dies treballats període justificat (01/01/2023 - 31/03/2023)              no comptabilitzats com a mes natural sencer]],2)</f>
        <v>0</v>
      </c>
      <c r="AH1143" s="79">
        <f>Taula1[[#This Row],[% Jornada segons contracte
(no posar el símbol %) ]]-Taula1[[#This Row],[% Reducció salari per baix rendiment        (no posar el símbol %)]]</f>
        <v>0</v>
      </c>
      <c r="AI1143" s="131">
        <f t="shared" si="273"/>
        <v>0</v>
      </c>
      <c r="AJ1143" s="39"/>
      <c r="AK1143" s="131">
        <f>ROUND((AL1143/100)*756*Taula1[[#This Row],[Espai reservat Administració  (mesos)]],2)</f>
        <v>0</v>
      </c>
      <c r="AL1143" s="81">
        <f>Taula1[[#This Row],[% Jornada segons contracte
(no posar el símbol %) ]]-Taula1[[#This Row],[% Reducció salari per baix rendiment        (no posar el símbol %)]]</f>
        <v>0</v>
      </c>
      <c r="AM1143" s="131">
        <f>ROUND((AN1143/100)*24.8547945*Taula1[[#This Row],[Espai reservat Administració (dies)]],2)</f>
        <v>0</v>
      </c>
      <c r="AN1143" s="79">
        <f>Taula1[[#This Row],[% Jornada segons contracte
(no posar el símbol %) ]]-Taula1[[#This Row],[% Reducció salari per baix rendiment        (no posar el símbol %)]]</f>
        <v>0</v>
      </c>
      <c r="AO1143" s="131">
        <f t="shared" si="274"/>
        <v>0</v>
      </c>
      <c r="AP1143" s="87"/>
      <c r="AQ1143" s="137">
        <f>ROUND((AR1143/100)*693*Taula1[[#This Row],[Mesos naturals sencers treballats període justificat (01/01/2023 - 31/03/2023)]],2)</f>
        <v>0</v>
      </c>
      <c r="AR1143" s="90">
        <f>Taula1[[#This Row],[% Jornada segons contracte
(no posar el símbol %) ]]-Taula1[[#This Row],[% Reducció salari per baix rendiment        (no posar el símbol %)]]</f>
        <v>0</v>
      </c>
      <c r="AS1143" s="137">
        <f>ROUND((AT1143/100)*22.78356164*Taula1[[#This Row],[Dies treballats període justificat (01/01/2023 - 31/03/2023)              no comptabilitzats com a mes natural sencer]],2)</f>
        <v>0</v>
      </c>
      <c r="AT1143" s="90">
        <f>Taula1[[#This Row],[% Jornada segons contracte
(no posar el símbol %) ]]-Taula1[[#This Row],[% Reducció salari per baix rendiment        (no posar el símbol %)]]</f>
        <v>0</v>
      </c>
      <c r="AU1143" s="137">
        <f t="shared" si="275"/>
        <v>0</v>
      </c>
      <c r="AV1143" s="87"/>
      <c r="AW1143" s="136">
        <f>ROUND((AX1143/100)*693*Taula1[[#This Row],[Espai reservat Administració  (mesos)]],2)</f>
        <v>0</v>
      </c>
      <c r="AX1143" s="90">
        <f>Taula1[[#This Row],[% Jornada segons contracte
(no posar el símbol %) ]]-Taula1[[#This Row],[% Reducció salari per baix rendiment        (no posar el símbol %)]]</f>
        <v>0</v>
      </c>
      <c r="AY1143" s="131">
        <f>ROUND((AZ1143/100)*22.78356164*Taula1[[#This Row],[Espai reservat Administració (dies)]],2)</f>
        <v>0</v>
      </c>
      <c r="AZ1143" s="81">
        <f>Taula1[[#This Row],[% Jornada segons contracte
(no posar el símbol %) ]]-Taula1[[#This Row],[% Reducció salari per baix rendiment        (no posar el símbol %)]]</f>
        <v>0</v>
      </c>
      <c r="BA1143" s="82">
        <f t="shared" si="276"/>
        <v>0</v>
      </c>
      <c r="BB1143" s="41"/>
      <c r="BC1143" s="131">
        <f>IF(Taula1[[#This Row],[Grup justificat     (fer servir opcions de la llista desplegable)]]=1,AI1143,0)</f>
        <v>0</v>
      </c>
      <c r="BD1143" s="131">
        <f>IF(Taula1[[#This Row],[Grup justificat     (fer servir opcions de la llista desplegable)]]=2,AU1143,0)</f>
        <v>0</v>
      </c>
      <c r="BE1143" s="41"/>
      <c r="BF1143" s="131">
        <f>IF(Taula1[[#This Row],[Espai reservat Administració]]=1,AO1143,0)</f>
        <v>0</v>
      </c>
      <c r="BG1143" s="82">
        <f>IF(Taula1[[#This Row],[Espai reservat Administració]]=2,BA1143,0)</f>
        <v>0</v>
      </c>
      <c r="BH1143" s="41"/>
      <c r="BI1143" s="126">
        <f>IF(Taula1[[#This Row],[Grup justificat     (fer servir opcions de la llista desplegable)]]=1,1,0)</f>
        <v>0</v>
      </c>
      <c r="BJ1143" s="126">
        <f>IF(Taula1[[#This Row],[Espai reservat Administració]]=1,1,0)</f>
        <v>0</v>
      </c>
      <c r="BK1143" s="111"/>
      <c r="BL1143" s="126">
        <f>IF(Taula1[[#This Row],[Grup justificat     (fer servir opcions de la llista desplegable)]]=2,1,0)</f>
        <v>0</v>
      </c>
      <c r="BM1143" s="126">
        <f>IF(Taula1[[#This Row],[Espai reservat Administració]]=2,1,0)</f>
        <v>0</v>
      </c>
      <c r="BN1143" s="73"/>
      <c r="BO1143" s="73"/>
      <c r="BP1143" s="73"/>
      <c r="BQ1143" s="73"/>
      <c r="BR1143" s="73"/>
      <c r="BS1143" s="73"/>
      <c r="BT1143" s="73"/>
      <c r="BU1143" s="73"/>
      <c r="BV1143" s="73"/>
      <c r="BW1143" s="73"/>
      <c r="BX1143" s="73"/>
      <c r="BY1143" s="73"/>
      <c r="BZ1143" s="73"/>
      <c r="CA1143" s="73"/>
      <c r="CB1143" s="73"/>
      <c r="CC1143" s="73"/>
      <c r="CD1143" s="73"/>
      <c r="CE1143" s="73"/>
      <c r="CF1143" s="73"/>
      <c r="CG1143" s="63">
        <f t="shared" si="277"/>
        <v>0</v>
      </c>
      <c r="CH1143" s="63">
        <f t="shared" si="278"/>
        <v>0</v>
      </c>
      <c r="CI1143" s="73"/>
      <c r="CJ1143" s="63">
        <f>IF(Taula1[[#This Row],[Tipus de contracte                                  (fer servir opcions de la llista desplegable)]]="Indefinit",1,0)</f>
        <v>0</v>
      </c>
      <c r="CK1143" s="63">
        <f>IF(Taula1[[#This Row],[Tipus de contracte                                  (fer servir opcions de la llista desplegable)]]="Temporal, igual o superior a 6 mesos",1,0)</f>
        <v>0</v>
      </c>
      <c r="CL1143" s="63">
        <f>IF(Taula1[[#This Row],[Tipus de contracte                                  (fer servir opcions de la llista desplegable)]]="Substitució per IT",1,0)</f>
        <v>0</v>
      </c>
      <c r="CM1143" s="73"/>
      <c r="CN1143" s="63">
        <f>IF(Taula1[[#This Row],[Relació llocs de treball]]&gt;=1,1,0)</f>
        <v>0</v>
      </c>
      <c r="CO1143" s="73"/>
      <c r="CP1143" s="63">
        <f>IF(Taula1[[#This Row],[Identitat de gènere                                                          (fer servir opcions de la llista desplegable)]]="Home",1,0)</f>
        <v>0</v>
      </c>
      <c r="CQ1143" s="63">
        <f>IF(Taula1[[#This Row],[Identitat de gènere                                                          (fer servir opcions de la llista desplegable)]]="Dona",1,0)</f>
        <v>0</v>
      </c>
      <c r="CR1143" s="63">
        <f>IF(Taula1[[#This Row],[Identitat de gènere                                                          (fer servir opcions de la llista desplegable)]]="No binari",1,0)</f>
        <v>0</v>
      </c>
      <c r="CS1143" s="73"/>
      <c r="CT1143" s="63">
        <f t="shared" si="272"/>
        <v>0</v>
      </c>
      <c r="CU1143" s="64">
        <f t="shared" si="279"/>
        <v>0</v>
      </c>
      <c r="CW1143" s="64">
        <f t="shared" si="280"/>
        <v>0</v>
      </c>
      <c r="CX1143" s="64">
        <f t="shared" si="281"/>
        <v>0</v>
      </c>
      <c r="CY1143" s="64">
        <f t="shared" si="282"/>
        <v>0</v>
      </c>
      <c r="CZ1143" s="64">
        <f t="shared" si="283"/>
        <v>0</v>
      </c>
      <c r="DB1143" s="64">
        <f t="shared" si="284"/>
        <v>0</v>
      </c>
      <c r="DC1143" s="64">
        <f t="shared" si="285"/>
        <v>0</v>
      </c>
      <c r="DD1143" s="64">
        <f t="shared" si="286"/>
        <v>0</v>
      </c>
      <c r="DE1143" s="64">
        <f t="shared" si="287"/>
        <v>0</v>
      </c>
    </row>
    <row r="1144" spans="2:109" x14ac:dyDescent="0.3">
      <c r="B1144" s="167"/>
      <c r="C1144" s="186"/>
      <c r="D1144" s="2"/>
      <c r="E1144" s="67"/>
      <c r="F1144" s="5"/>
      <c r="G1144" s="5"/>
      <c r="H1144" s="187"/>
      <c r="I1144" s="111" t="str">
        <f ca="1">IF(Taula1[[#This Row],[Data naixement (format dd/mm/aaaa)]]="","0",DATEDIF(Taula1[[#This Row],[Data naixement (format dd/mm/aaaa)]],TODAY(),"Y"))</f>
        <v>0</v>
      </c>
      <c r="J1144" s="6"/>
      <c r="K1144" s="6"/>
      <c r="L1144" s="6"/>
      <c r="M1144" s="6"/>
      <c r="N1144" s="56"/>
      <c r="O1144" s="56"/>
      <c r="P1144" s="56"/>
      <c r="Q1144" s="6"/>
      <c r="R1144" s="7"/>
      <c r="S1144" s="143">
        <f>Taula1[[#This Row],[Mesos naturals sencers treballats període justificat (01/01/2023 - 31/03/2023)]]</f>
        <v>0</v>
      </c>
      <c r="T1144" s="194">
        <f>Taula1[[#This Row],[Dies treballats període justificat (01/01/2023 - 31/03/2023)              no comptabilitzats com a mes natural sencer]]</f>
        <v>0</v>
      </c>
      <c r="U1144" s="12"/>
      <c r="V1144" s="7"/>
      <c r="W1144" s="188"/>
      <c r="X1144" s="188"/>
      <c r="Y1144" s="188"/>
      <c r="Z1144" s="188"/>
      <c r="AA1144" s="190"/>
      <c r="AB1144" s="143">
        <f>Taula1[[#This Row],[Grup justificat     (fer servir opcions de la llista desplegable)]]</f>
        <v>0</v>
      </c>
      <c r="AC1144" s="182"/>
      <c r="AD1144" s="39"/>
      <c r="AE1144" s="131">
        <f>ROUND((AF1144/100)*756*Taula1[[#This Row],[Mesos naturals sencers treballats període justificat (01/01/2023 - 31/03/2023)]],2)</f>
        <v>0</v>
      </c>
      <c r="AF1144" s="81">
        <f>Taula1[[#This Row],[% Jornada segons contracte
(no posar el símbol %) ]]-Taula1[[#This Row],[% Reducció salari per baix rendiment        (no posar el símbol %)]]</f>
        <v>0</v>
      </c>
      <c r="AG1144" s="131">
        <f>ROUND((AH1144/100)*24.8547945*Taula1[[#This Row],[Dies treballats període justificat (01/01/2023 - 31/03/2023)              no comptabilitzats com a mes natural sencer]],2)</f>
        <v>0</v>
      </c>
      <c r="AH1144" s="79">
        <f>Taula1[[#This Row],[% Jornada segons contracte
(no posar el símbol %) ]]-Taula1[[#This Row],[% Reducció salari per baix rendiment        (no posar el símbol %)]]</f>
        <v>0</v>
      </c>
      <c r="AI1144" s="131">
        <f t="shared" si="273"/>
        <v>0</v>
      </c>
      <c r="AJ1144" s="39"/>
      <c r="AK1144" s="131">
        <f>ROUND((AL1144/100)*756*Taula1[[#This Row],[Espai reservat Administració  (mesos)]],2)</f>
        <v>0</v>
      </c>
      <c r="AL1144" s="81">
        <f>Taula1[[#This Row],[% Jornada segons contracte
(no posar el símbol %) ]]-Taula1[[#This Row],[% Reducció salari per baix rendiment        (no posar el símbol %)]]</f>
        <v>0</v>
      </c>
      <c r="AM1144" s="131">
        <f>ROUND((AN1144/100)*24.8547945*Taula1[[#This Row],[Espai reservat Administració (dies)]],2)</f>
        <v>0</v>
      </c>
      <c r="AN1144" s="79">
        <f>Taula1[[#This Row],[% Jornada segons contracte
(no posar el símbol %) ]]-Taula1[[#This Row],[% Reducció salari per baix rendiment        (no posar el símbol %)]]</f>
        <v>0</v>
      </c>
      <c r="AO1144" s="131">
        <f t="shared" si="274"/>
        <v>0</v>
      </c>
      <c r="AP1144" s="87"/>
      <c r="AQ1144" s="137">
        <f>ROUND((AR1144/100)*693*Taula1[[#This Row],[Mesos naturals sencers treballats període justificat (01/01/2023 - 31/03/2023)]],2)</f>
        <v>0</v>
      </c>
      <c r="AR1144" s="90">
        <f>Taula1[[#This Row],[% Jornada segons contracte
(no posar el símbol %) ]]-Taula1[[#This Row],[% Reducció salari per baix rendiment        (no posar el símbol %)]]</f>
        <v>0</v>
      </c>
      <c r="AS1144" s="137">
        <f>ROUND((AT1144/100)*22.78356164*Taula1[[#This Row],[Dies treballats període justificat (01/01/2023 - 31/03/2023)              no comptabilitzats com a mes natural sencer]],2)</f>
        <v>0</v>
      </c>
      <c r="AT1144" s="90">
        <f>Taula1[[#This Row],[% Jornada segons contracte
(no posar el símbol %) ]]-Taula1[[#This Row],[% Reducció salari per baix rendiment        (no posar el símbol %)]]</f>
        <v>0</v>
      </c>
      <c r="AU1144" s="137">
        <f t="shared" si="275"/>
        <v>0</v>
      </c>
      <c r="AV1144" s="87"/>
      <c r="AW1144" s="136">
        <f>ROUND((AX1144/100)*693*Taula1[[#This Row],[Espai reservat Administració  (mesos)]],2)</f>
        <v>0</v>
      </c>
      <c r="AX1144" s="90">
        <f>Taula1[[#This Row],[% Jornada segons contracte
(no posar el símbol %) ]]-Taula1[[#This Row],[% Reducció salari per baix rendiment        (no posar el símbol %)]]</f>
        <v>0</v>
      </c>
      <c r="AY1144" s="131">
        <f>ROUND((AZ1144/100)*22.78356164*Taula1[[#This Row],[Espai reservat Administració (dies)]],2)</f>
        <v>0</v>
      </c>
      <c r="AZ1144" s="81">
        <f>Taula1[[#This Row],[% Jornada segons contracte
(no posar el símbol %) ]]-Taula1[[#This Row],[% Reducció salari per baix rendiment        (no posar el símbol %)]]</f>
        <v>0</v>
      </c>
      <c r="BA1144" s="82">
        <f t="shared" si="276"/>
        <v>0</v>
      </c>
      <c r="BB1144" s="41"/>
      <c r="BC1144" s="131">
        <f>IF(Taula1[[#This Row],[Grup justificat     (fer servir opcions de la llista desplegable)]]=1,AI1144,0)</f>
        <v>0</v>
      </c>
      <c r="BD1144" s="131">
        <f>IF(Taula1[[#This Row],[Grup justificat     (fer servir opcions de la llista desplegable)]]=2,AU1144,0)</f>
        <v>0</v>
      </c>
      <c r="BE1144" s="41"/>
      <c r="BF1144" s="131">
        <f>IF(Taula1[[#This Row],[Espai reservat Administració]]=1,AO1144,0)</f>
        <v>0</v>
      </c>
      <c r="BG1144" s="82">
        <f>IF(Taula1[[#This Row],[Espai reservat Administració]]=2,BA1144,0)</f>
        <v>0</v>
      </c>
      <c r="BH1144" s="41"/>
      <c r="BI1144" s="126">
        <f>IF(Taula1[[#This Row],[Grup justificat     (fer servir opcions de la llista desplegable)]]=1,1,0)</f>
        <v>0</v>
      </c>
      <c r="BJ1144" s="126">
        <f>IF(Taula1[[#This Row],[Espai reservat Administració]]=1,1,0)</f>
        <v>0</v>
      </c>
      <c r="BK1144" s="111"/>
      <c r="BL1144" s="126">
        <f>IF(Taula1[[#This Row],[Grup justificat     (fer servir opcions de la llista desplegable)]]=2,1,0)</f>
        <v>0</v>
      </c>
      <c r="BM1144" s="126">
        <f>IF(Taula1[[#This Row],[Espai reservat Administració]]=2,1,0)</f>
        <v>0</v>
      </c>
      <c r="BN1144" s="73"/>
      <c r="BO1144" s="73"/>
      <c r="BP1144" s="73"/>
      <c r="BQ1144" s="73"/>
      <c r="BR1144" s="73"/>
      <c r="BS1144" s="73"/>
      <c r="BT1144" s="73"/>
      <c r="BU1144" s="73"/>
      <c r="BV1144" s="73"/>
      <c r="BW1144" s="73"/>
      <c r="BX1144" s="73"/>
      <c r="BY1144" s="73"/>
      <c r="BZ1144" s="73"/>
      <c r="CA1144" s="73"/>
      <c r="CB1144" s="73"/>
      <c r="CC1144" s="73"/>
      <c r="CD1144" s="73"/>
      <c r="CE1144" s="73"/>
      <c r="CF1144" s="73"/>
      <c r="CG1144" s="63">
        <f t="shared" si="277"/>
        <v>0</v>
      </c>
      <c r="CH1144" s="63">
        <f t="shared" si="278"/>
        <v>0</v>
      </c>
      <c r="CI1144" s="73"/>
      <c r="CJ1144" s="63">
        <f>IF(Taula1[[#This Row],[Tipus de contracte                                  (fer servir opcions de la llista desplegable)]]="Indefinit",1,0)</f>
        <v>0</v>
      </c>
      <c r="CK1144" s="63">
        <f>IF(Taula1[[#This Row],[Tipus de contracte                                  (fer servir opcions de la llista desplegable)]]="Temporal, igual o superior a 6 mesos",1,0)</f>
        <v>0</v>
      </c>
      <c r="CL1144" s="63">
        <f>IF(Taula1[[#This Row],[Tipus de contracte                                  (fer servir opcions de la llista desplegable)]]="Substitució per IT",1,0)</f>
        <v>0</v>
      </c>
      <c r="CM1144" s="73"/>
      <c r="CN1144" s="63">
        <f>IF(Taula1[[#This Row],[Relació llocs de treball]]&gt;=1,1,0)</f>
        <v>0</v>
      </c>
      <c r="CO1144" s="73"/>
      <c r="CP1144" s="63">
        <f>IF(Taula1[[#This Row],[Identitat de gènere                                                          (fer servir opcions de la llista desplegable)]]="Home",1,0)</f>
        <v>0</v>
      </c>
      <c r="CQ1144" s="63">
        <f>IF(Taula1[[#This Row],[Identitat de gènere                                                          (fer servir opcions de la llista desplegable)]]="Dona",1,0)</f>
        <v>0</v>
      </c>
      <c r="CR1144" s="63">
        <f>IF(Taula1[[#This Row],[Identitat de gènere                                                          (fer servir opcions de la llista desplegable)]]="No binari",1,0)</f>
        <v>0</v>
      </c>
      <c r="CS1144" s="73"/>
      <c r="CT1144" s="63">
        <f t="shared" si="272"/>
        <v>0</v>
      </c>
      <c r="CU1144" s="64">
        <f t="shared" si="279"/>
        <v>0</v>
      </c>
      <c r="CW1144" s="64">
        <f t="shared" si="280"/>
        <v>0</v>
      </c>
      <c r="CX1144" s="64">
        <f t="shared" si="281"/>
        <v>0</v>
      </c>
      <c r="CY1144" s="64">
        <f t="shared" si="282"/>
        <v>0</v>
      </c>
      <c r="CZ1144" s="64">
        <f t="shared" si="283"/>
        <v>0</v>
      </c>
      <c r="DB1144" s="64">
        <f t="shared" si="284"/>
        <v>0</v>
      </c>
      <c r="DC1144" s="64">
        <f t="shared" si="285"/>
        <v>0</v>
      </c>
      <c r="DD1144" s="64">
        <f t="shared" si="286"/>
        <v>0</v>
      </c>
      <c r="DE1144" s="64">
        <f t="shared" si="287"/>
        <v>0</v>
      </c>
    </row>
    <row r="1145" spans="2:109" x14ac:dyDescent="0.3">
      <c r="B1145" s="167"/>
      <c r="C1145" s="186"/>
      <c r="D1145" s="2"/>
      <c r="E1145" s="67"/>
      <c r="F1145" s="5"/>
      <c r="G1145" s="5"/>
      <c r="H1145" s="187"/>
      <c r="I1145" s="111" t="str">
        <f ca="1">IF(Taula1[[#This Row],[Data naixement (format dd/mm/aaaa)]]="","0",DATEDIF(Taula1[[#This Row],[Data naixement (format dd/mm/aaaa)]],TODAY(),"Y"))</f>
        <v>0</v>
      </c>
      <c r="J1145" s="6"/>
      <c r="K1145" s="6"/>
      <c r="L1145" s="6"/>
      <c r="M1145" s="6"/>
      <c r="N1145" s="56"/>
      <c r="O1145" s="56"/>
      <c r="P1145" s="56"/>
      <c r="Q1145" s="6"/>
      <c r="R1145" s="7"/>
      <c r="S1145" s="143">
        <f>Taula1[[#This Row],[Mesos naturals sencers treballats període justificat (01/01/2023 - 31/03/2023)]]</f>
        <v>0</v>
      </c>
      <c r="T1145" s="194">
        <f>Taula1[[#This Row],[Dies treballats període justificat (01/01/2023 - 31/03/2023)              no comptabilitzats com a mes natural sencer]]</f>
        <v>0</v>
      </c>
      <c r="U1145" s="12"/>
      <c r="V1145" s="7"/>
      <c r="W1145" s="188"/>
      <c r="X1145" s="188"/>
      <c r="Y1145" s="188"/>
      <c r="Z1145" s="188"/>
      <c r="AA1145" s="190"/>
      <c r="AB1145" s="143">
        <f>Taula1[[#This Row],[Grup justificat     (fer servir opcions de la llista desplegable)]]</f>
        <v>0</v>
      </c>
      <c r="AC1145" s="182"/>
      <c r="AD1145" s="39"/>
      <c r="AE1145" s="131">
        <f>ROUND((AF1145/100)*756*Taula1[[#This Row],[Mesos naturals sencers treballats període justificat (01/01/2023 - 31/03/2023)]],2)</f>
        <v>0</v>
      </c>
      <c r="AF1145" s="81">
        <f>Taula1[[#This Row],[% Jornada segons contracte
(no posar el símbol %) ]]-Taula1[[#This Row],[% Reducció salari per baix rendiment        (no posar el símbol %)]]</f>
        <v>0</v>
      </c>
      <c r="AG1145" s="131">
        <f>ROUND((AH1145/100)*24.8547945*Taula1[[#This Row],[Dies treballats període justificat (01/01/2023 - 31/03/2023)              no comptabilitzats com a mes natural sencer]],2)</f>
        <v>0</v>
      </c>
      <c r="AH1145" s="79">
        <f>Taula1[[#This Row],[% Jornada segons contracte
(no posar el símbol %) ]]-Taula1[[#This Row],[% Reducció salari per baix rendiment        (no posar el símbol %)]]</f>
        <v>0</v>
      </c>
      <c r="AI1145" s="131">
        <f t="shared" si="273"/>
        <v>0</v>
      </c>
      <c r="AJ1145" s="39"/>
      <c r="AK1145" s="131">
        <f>ROUND((AL1145/100)*756*Taula1[[#This Row],[Espai reservat Administració  (mesos)]],2)</f>
        <v>0</v>
      </c>
      <c r="AL1145" s="81">
        <f>Taula1[[#This Row],[% Jornada segons contracte
(no posar el símbol %) ]]-Taula1[[#This Row],[% Reducció salari per baix rendiment        (no posar el símbol %)]]</f>
        <v>0</v>
      </c>
      <c r="AM1145" s="131">
        <f>ROUND((AN1145/100)*24.8547945*Taula1[[#This Row],[Espai reservat Administració (dies)]],2)</f>
        <v>0</v>
      </c>
      <c r="AN1145" s="79">
        <f>Taula1[[#This Row],[% Jornada segons contracte
(no posar el símbol %) ]]-Taula1[[#This Row],[% Reducció salari per baix rendiment        (no posar el símbol %)]]</f>
        <v>0</v>
      </c>
      <c r="AO1145" s="131">
        <f t="shared" si="274"/>
        <v>0</v>
      </c>
      <c r="AP1145" s="87"/>
      <c r="AQ1145" s="137">
        <f>ROUND((AR1145/100)*693*Taula1[[#This Row],[Mesos naturals sencers treballats període justificat (01/01/2023 - 31/03/2023)]],2)</f>
        <v>0</v>
      </c>
      <c r="AR1145" s="90">
        <f>Taula1[[#This Row],[% Jornada segons contracte
(no posar el símbol %) ]]-Taula1[[#This Row],[% Reducció salari per baix rendiment        (no posar el símbol %)]]</f>
        <v>0</v>
      </c>
      <c r="AS1145" s="137">
        <f>ROUND((AT1145/100)*22.78356164*Taula1[[#This Row],[Dies treballats període justificat (01/01/2023 - 31/03/2023)              no comptabilitzats com a mes natural sencer]],2)</f>
        <v>0</v>
      </c>
      <c r="AT1145" s="90">
        <f>Taula1[[#This Row],[% Jornada segons contracte
(no posar el símbol %) ]]-Taula1[[#This Row],[% Reducció salari per baix rendiment        (no posar el símbol %)]]</f>
        <v>0</v>
      </c>
      <c r="AU1145" s="137">
        <f t="shared" si="275"/>
        <v>0</v>
      </c>
      <c r="AV1145" s="87"/>
      <c r="AW1145" s="136">
        <f>ROUND((AX1145/100)*693*Taula1[[#This Row],[Espai reservat Administració  (mesos)]],2)</f>
        <v>0</v>
      </c>
      <c r="AX1145" s="90">
        <f>Taula1[[#This Row],[% Jornada segons contracte
(no posar el símbol %) ]]-Taula1[[#This Row],[% Reducció salari per baix rendiment        (no posar el símbol %)]]</f>
        <v>0</v>
      </c>
      <c r="AY1145" s="131">
        <f>ROUND((AZ1145/100)*22.78356164*Taula1[[#This Row],[Espai reservat Administració (dies)]],2)</f>
        <v>0</v>
      </c>
      <c r="AZ1145" s="81">
        <f>Taula1[[#This Row],[% Jornada segons contracte
(no posar el símbol %) ]]-Taula1[[#This Row],[% Reducció salari per baix rendiment        (no posar el símbol %)]]</f>
        <v>0</v>
      </c>
      <c r="BA1145" s="82">
        <f t="shared" si="276"/>
        <v>0</v>
      </c>
      <c r="BB1145" s="41"/>
      <c r="BC1145" s="131">
        <f>IF(Taula1[[#This Row],[Grup justificat     (fer servir opcions de la llista desplegable)]]=1,AI1145,0)</f>
        <v>0</v>
      </c>
      <c r="BD1145" s="131">
        <f>IF(Taula1[[#This Row],[Grup justificat     (fer servir opcions de la llista desplegable)]]=2,AU1145,0)</f>
        <v>0</v>
      </c>
      <c r="BE1145" s="41"/>
      <c r="BF1145" s="131">
        <f>IF(Taula1[[#This Row],[Espai reservat Administració]]=1,AO1145,0)</f>
        <v>0</v>
      </c>
      <c r="BG1145" s="82">
        <f>IF(Taula1[[#This Row],[Espai reservat Administració]]=2,BA1145,0)</f>
        <v>0</v>
      </c>
      <c r="BH1145" s="41"/>
      <c r="BI1145" s="126">
        <f>IF(Taula1[[#This Row],[Grup justificat     (fer servir opcions de la llista desplegable)]]=1,1,0)</f>
        <v>0</v>
      </c>
      <c r="BJ1145" s="126">
        <f>IF(Taula1[[#This Row],[Espai reservat Administració]]=1,1,0)</f>
        <v>0</v>
      </c>
      <c r="BK1145" s="111"/>
      <c r="BL1145" s="126">
        <f>IF(Taula1[[#This Row],[Grup justificat     (fer servir opcions de la llista desplegable)]]=2,1,0)</f>
        <v>0</v>
      </c>
      <c r="BM1145" s="126">
        <f>IF(Taula1[[#This Row],[Espai reservat Administració]]=2,1,0)</f>
        <v>0</v>
      </c>
      <c r="BN1145" s="73"/>
      <c r="BO1145" s="73"/>
      <c r="BP1145" s="73"/>
      <c r="BQ1145" s="73"/>
      <c r="BR1145" s="73"/>
      <c r="BS1145" s="73"/>
      <c r="BT1145" s="73"/>
      <c r="BU1145" s="73"/>
      <c r="BV1145" s="73"/>
      <c r="BW1145" s="73"/>
      <c r="BX1145" s="73"/>
      <c r="BY1145" s="73"/>
      <c r="BZ1145" s="73"/>
      <c r="CA1145" s="73"/>
      <c r="CB1145" s="73"/>
      <c r="CC1145" s="73"/>
      <c r="CD1145" s="73"/>
      <c r="CE1145" s="73"/>
      <c r="CF1145" s="73"/>
      <c r="CG1145" s="63">
        <f t="shared" si="277"/>
        <v>0</v>
      </c>
      <c r="CH1145" s="63">
        <f t="shared" si="278"/>
        <v>0</v>
      </c>
      <c r="CI1145" s="73"/>
      <c r="CJ1145" s="63">
        <f>IF(Taula1[[#This Row],[Tipus de contracte                                  (fer servir opcions de la llista desplegable)]]="Indefinit",1,0)</f>
        <v>0</v>
      </c>
      <c r="CK1145" s="63">
        <f>IF(Taula1[[#This Row],[Tipus de contracte                                  (fer servir opcions de la llista desplegable)]]="Temporal, igual o superior a 6 mesos",1,0)</f>
        <v>0</v>
      </c>
      <c r="CL1145" s="63">
        <f>IF(Taula1[[#This Row],[Tipus de contracte                                  (fer servir opcions de la llista desplegable)]]="Substitució per IT",1,0)</f>
        <v>0</v>
      </c>
      <c r="CM1145" s="73"/>
      <c r="CN1145" s="63">
        <f>IF(Taula1[[#This Row],[Relació llocs de treball]]&gt;=1,1,0)</f>
        <v>0</v>
      </c>
      <c r="CO1145" s="73"/>
      <c r="CP1145" s="63">
        <f>IF(Taula1[[#This Row],[Identitat de gènere                                                          (fer servir opcions de la llista desplegable)]]="Home",1,0)</f>
        <v>0</v>
      </c>
      <c r="CQ1145" s="63">
        <f>IF(Taula1[[#This Row],[Identitat de gènere                                                          (fer servir opcions de la llista desplegable)]]="Dona",1,0)</f>
        <v>0</v>
      </c>
      <c r="CR1145" s="63">
        <f>IF(Taula1[[#This Row],[Identitat de gènere                                                          (fer servir opcions de la llista desplegable)]]="No binari",1,0)</f>
        <v>0</v>
      </c>
      <c r="CS1145" s="73"/>
      <c r="CT1145" s="63">
        <f t="shared" si="272"/>
        <v>0</v>
      </c>
      <c r="CU1145" s="64">
        <f t="shared" si="279"/>
        <v>0</v>
      </c>
      <c r="CW1145" s="64">
        <f t="shared" si="280"/>
        <v>0</v>
      </c>
      <c r="CX1145" s="64">
        <f t="shared" si="281"/>
        <v>0</v>
      </c>
      <c r="CY1145" s="64">
        <f t="shared" si="282"/>
        <v>0</v>
      </c>
      <c r="CZ1145" s="64">
        <f t="shared" si="283"/>
        <v>0</v>
      </c>
      <c r="DB1145" s="64">
        <f t="shared" si="284"/>
        <v>0</v>
      </c>
      <c r="DC1145" s="64">
        <f t="shared" si="285"/>
        <v>0</v>
      </c>
      <c r="DD1145" s="64">
        <f t="shared" si="286"/>
        <v>0</v>
      </c>
      <c r="DE1145" s="64">
        <f t="shared" si="287"/>
        <v>0</v>
      </c>
    </row>
    <row r="1146" spans="2:109" x14ac:dyDescent="0.3">
      <c r="B1146" s="167"/>
      <c r="C1146" s="186"/>
      <c r="D1146" s="2"/>
      <c r="E1146" s="67"/>
      <c r="F1146" s="5"/>
      <c r="G1146" s="5"/>
      <c r="H1146" s="187"/>
      <c r="I1146" s="111" t="str">
        <f ca="1">IF(Taula1[[#This Row],[Data naixement (format dd/mm/aaaa)]]="","0",DATEDIF(Taula1[[#This Row],[Data naixement (format dd/mm/aaaa)]],TODAY(),"Y"))</f>
        <v>0</v>
      </c>
      <c r="J1146" s="6"/>
      <c r="K1146" s="6"/>
      <c r="L1146" s="6"/>
      <c r="M1146" s="6"/>
      <c r="N1146" s="56"/>
      <c r="O1146" s="56"/>
      <c r="P1146" s="56"/>
      <c r="Q1146" s="6"/>
      <c r="R1146" s="7"/>
      <c r="S1146" s="143">
        <f>Taula1[[#This Row],[Mesos naturals sencers treballats període justificat (01/01/2023 - 31/03/2023)]]</f>
        <v>0</v>
      </c>
      <c r="T1146" s="194">
        <f>Taula1[[#This Row],[Dies treballats període justificat (01/01/2023 - 31/03/2023)              no comptabilitzats com a mes natural sencer]]</f>
        <v>0</v>
      </c>
      <c r="U1146" s="12"/>
      <c r="V1146" s="7"/>
      <c r="W1146" s="188"/>
      <c r="X1146" s="188"/>
      <c r="Y1146" s="188"/>
      <c r="Z1146" s="188"/>
      <c r="AA1146" s="190"/>
      <c r="AB1146" s="143">
        <f>Taula1[[#This Row],[Grup justificat     (fer servir opcions de la llista desplegable)]]</f>
        <v>0</v>
      </c>
      <c r="AC1146" s="182"/>
      <c r="AD1146" s="39"/>
      <c r="AE1146" s="131">
        <f>ROUND((AF1146/100)*756*Taula1[[#This Row],[Mesos naturals sencers treballats període justificat (01/01/2023 - 31/03/2023)]],2)</f>
        <v>0</v>
      </c>
      <c r="AF1146" s="81">
        <f>Taula1[[#This Row],[% Jornada segons contracte
(no posar el símbol %) ]]-Taula1[[#This Row],[% Reducció salari per baix rendiment        (no posar el símbol %)]]</f>
        <v>0</v>
      </c>
      <c r="AG1146" s="131">
        <f>ROUND((AH1146/100)*24.8547945*Taula1[[#This Row],[Dies treballats període justificat (01/01/2023 - 31/03/2023)              no comptabilitzats com a mes natural sencer]],2)</f>
        <v>0</v>
      </c>
      <c r="AH1146" s="79">
        <f>Taula1[[#This Row],[% Jornada segons contracte
(no posar el símbol %) ]]-Taula1[[#This Row],[% Reducció salari per baix rendiment        (no posar el símbol %)]]</f>
        <v>0</v>
      </c>
      <c r="AI1146" s="131">
        <f t="shared" si="273"/>
        <v>0</v>
      </c>
      <c r="AJ1146" s="39"/>
      <c r="AK1146" s="131">
        <f>ROUND((AL1146/100)*756*Taula1[[#This Row],[Espai reservat Administració  (mesos)]],2)</f>
        <v>0</v>
      </c>
      <c r="AL1146" s="81">
        <f>Taula1[[#This Row],[% Jornada segons contracte
(no posar el símbol %) ]]-Taula1[[#This Row],[% Reducció salari per baix rendiment        (no posar el símbol %)]]</f>
        <v>0</v>
      </c>
      <c r="AM1146" s="131">
        <f>ROUND((AN1146/100)*24.8547945*Taula1[[#This Row],[Espai reservat Administració (dies)]],2)</f>
        <v>0</v>
      </c>
      <c r="AN1146" s="79">
        <f>Taula1[[#This Row],[% Jornada segons contracte
(no posar el símbol %) ]]-Taula1[[#This Row],[% Reducció salari per baix rendiment        (no posar el símbol %)]]</f>
        <v>0</v>
      </c>
      <c r="AO1146" s="131">
        <f t="shared" si="274"/>
        <v>0</v>
      </c>
      <c r="AP1146" s="87"/>
      <c r="AQ1146" s="137">
        <f>ROUND((AR1146/100)*693*Taula1[[#This Row],[Mesos naturals sencers treballats període justificat (01/01/2023 - 31/03/2023)]],2)</f>
        <v>0</v>
      </c>
      <c r="AR1146" s="90">
        <f>Taula1[[#This Row],[% Jornada segons contracte
(no posar el símbol %) ]]-Taula1[[#This Row],[% Reducció salari per baix rendiment        (no posar el símbol %)]]</f>
        <v>0</v>
      </c>
      <c r="AS1146" s="137">
        <f>ROUND((AT1146/100)*22.78356164*Taula1[[#This Row],[Dies treballats període justificat (01/01/2023 - 31/03/2023)              no comptabilitzats com a mes natural sencer]],2)</f>
        <v>0</v>
      </c>
      <c r="AT1146" s="90">
        <f>Taula1[[#This Row],[% Jornada segons contracte
(no posar el símbol %) ]]-Taula1[[#This Row],[% Reducció salari per baix rendiment        (no posar el símbol %)]]</f>
        <v>0</v>
      </c>
      <c r="AU1146" s="137">
        <f t="shared" si="275"/>
        <v>0</v>
      </c>
      <c r="AV1146" s="87"/>
      <c r="AW1146" s="136">
        <f>ROUND((AX1146/100)*693*Taula1[[#This Row],[Espai reservat Administració  (mesos)]],2)</f>
        <v>0</v>
      </c>
      <c r="AX1146" s="90">
        <f>Taula1[[#This Row],[% Jornada segons contracte
(no posar el símbol %) ]]-Taula1[[#This Row],[% Reducció salari per baix rendiment        (no posar el símbol %)]]</f>
        <v>0</v>
      </c>
      <c r="AY1146" s="131">
        <f>ROUND((AZ1146/100)*22.78356164*Taula1[[#This Row],[Espai reservat Administració (dies)]],2)</f>
        <v>0</v>
      </c>
      <c r="AZ1146" s="81">
        <f>Taula1[[#This Row],[% Jornada segons contracte
(no posar el símbol %) ]]-Taula1[[#This Row],[% Reducció salari per baix rendiment        (no posar el símbol %)]]</f>
        <v>0</v>
      </c>
      <c r="BA1146" s="82">
        <f t="shared" si="276"/>
        <v>0</v>
      </c>
      <c r="BB1146" s="41"/>
      <c r="BC1146" s="131">
        <f>IF(Taula1[[#This Row],[Grup justificat     (fer servir opcions de la llista desplegable)]]=1,AI1146,0)</f>
        <v>0</v>
      </c>
      <c r="BD1146" s="131">
        <f>IF(Taula1[[#This Row],[Grup justificat     (fer servir opcions de la llista desplegable)]]=2,AU1146,0)</f>
        <v>0</v>
      </c>
      <c r="BE1146" s="41"/>
      <c r="BF1146" s="131">
        <f>IF(Taula1[[#This Row],[Espai reservat Administració]]=1,AO1146,0)</f>
        <v>0</v>
      </c>
      <c r="BG1146" s="82">
        <f>IF(Taula1[[#This Row],[Espai reservat Administració]]=2,BA1146,0)</f>
        <v>0</v>
      </c>
      <c r="BH1146" s="41"/>
      <c r="BI1146" s="126">
        <f>IF(Taula1[[#This Row],[Grup justificat     (fer servir opcions de la llista desplegable)]]=1,1,0)</f>
        <v>0</v>
      </c>
      <c r="BJ1146" s="126">
        <f>IF(Taula1[[#This Row],[Espai reservat Administració]]=1,1,0)</f>
        <v>0</v>
      </c>
      <c r="BK1146" s="111"/>
      <c r="BL1146" s="126">
        <f>IF(Taula1[[#This Row],[Grup justificat     (fer servir opcions de la llista desplegable)]]=2,1,0)</f>
        <v>0</v>
      </c>
      <c r="BM1146" s="126">
        <f>IF(Taula1[[#This Row],[Espai reservat Administració]]=2,1,0)</f>
        <v>0</v>
      </c>
      <c r="BN1146" s="73"/>
      <c r="BO1146" s="73"/>
      <c r="BP1146" s="73"/>
      <c r="BQ1146" s="73"/>
      <c r="BR1146" s="73"/>
      <c r="BS1146" s="73"/>
      <c r="BT1146" s="73"/>
      <c r="BU1146" s="73"/>
      <c r="BV1146" s="73"/>
      <c r="BW1146" s="73"/>
      <c r="BX1146" s="73"/>
      <c r="BY1146" s="73"/>
      <c r="BZ1146" s="73"/>
      <c r="CA1146" s="73"/>
      <c r="CB1146" s="73"/>
      <c r="CC1146" s="73"/>
      <c r="CD1146" s="73"/>
      <c r="CE1146" s="73"/>
      <c r="CF1146" s="73"/>
      <c r="CG1146" s="63">
        <f t="shared" si="277"/>
        <v>0</v>
      </c>
      <c r="CH1146" s="63">
        <f t="shared" si="278"/>
        <v>0</v>
      </c>
      <c r="CI1146" s="73"/>
      <c r="CJ1146" s="63">
        <f>IF(Taula1[[#This Row],[Tipus de contracte                                  (fer servir opcions de la llista desplegable)]]="Indefinit",1,0)</f>
        <v>0</v>
      </c>
      <c r="CK1146" s="63">
        <f>IF(Taula1[[#This Row],[Tipus de contracte                                  (fer servir opcions de la llista desplegable)]]="Temporal, igual o superior a 6 mesos",1,0)</f>
        <v>0</v>
      </c>
      <c r="CL1146" s="63">
        <f>IF(Taula1[[#This Row],[Tipus de contracte                                  (fer servir opcions de la llista desplegable)]]="Substitució per IT",1,0)</f>
        <v>0</v>
      </c>
      <c r="CM1146" s="73"/>
      <c r="CN1146" s="63">
        <f>IF(Taula1[[#This Row],[Relació llocs de treball]]&gt;=1,1,0)</f>
        <v>0</v>
      </c>
      <c r="CO1146" s="73"/>
      <c r="CP1146" s="63">
        <f>IF(Taula1[[#This Row],[Identitat de gènere                                                          (fer servir opcions de la llista desplegable)]]="Home",1,0)</f>
        <v>0</v>
      </c>
      <c r="CQ1146" s="63">
        <f>IF(Taula1[[#This Row],[Identitat de gènere                                                          (fer servir opcions de la llista desplegable)]]="Dona",1,0)</f>
        <v>0</v>
      </c>
      <c r="CR1146" s="63">
        <f>IF(Taula1[[#This Row],[Identitat de gènere                                                          (fer servir opcions de la llista desplegable)]]="No binari",1,0)</f>
        <v>0</v>
      </c>
      <c r="CS1146" s="73"/>
      <c r="CT1146" s="63">
        <f t="shared" si="272"/>
        <v>0</v>
      </c>
      <c r="CU1146" s="64">
        <f t="shared" si="279"/>
        <v>0</v>
      </c>
      <c r="CW1146" s="64">
        <f t="shared" si="280"/>
        <v>0</v>
      </c>
      <c r="CX1146" s="64">
        <f t="shared" si="281"/>
        <v>0</v>
      </c>
      <c r="CY1146" s="64">
        <f t="shared" si="282"/>
        <v>0</v>
      </c>
      <c r="CZ1146" s="64">
        <f t="shared" si="283"/>
        <v>0</v>
      </c>
      <c r="DB1146" s="64">
        <f t="shared" si="284"/>
        <v>0</v>
      </c>
      <c r="DC1146" s="64">
        <f t="shared" si="285"/>
        <v>0</v>
      </c>
      <c r="DD1146" s="64">
        <f t="shared" si="286"/>
        <v>0</v>
      </c>
      <c r="DE1146" s="64">
        <f t="shared" si="287"/>
        <v>0</v>
      </c>
    </row>
    <row r="1147" spans="2:109" x14ac:dyDescent="0.3">
      <c r="B1147" s="167"/>
      <c r="C1147" s="186"/>
      <c r="D1147" s="2"/>
      <c r="E1147" s="67"/>
      <c r="F1147" s="5"/>
      <c r="G1147" s="5"/>
      <c r="H1147" s="187"/>
      <c r="I1147" s="111" t="str">
        <f ca="1">IF(Taula1[[#This Row],[Data naixement (format dd/mm/aaaa)]]="","0",DATEDIF(Taula1[[#This Row],[Data naixement (format dd/mm/aaaa)]],TODAY(),"Y"))</f>
        <v>0</v>
      </c>
      <c r="J1147" s="6"/>
      <c r="K1147" s="6"/>
      <c r="L1147" s="6"/>
      <c r="M1147" s="6"/>
      <c r="N1147" s="56"/>
      <c r="O1147" s="56"/>
      <c r="P1147" s="56"/>
      <c r="Q1147" s="6"/>
      <c r="R1147" s="7"/>
      <c r="S1147" s="143">
        <f>Taula1[[#This Row],[Mesos naturals sencers treballats període justificat (01/01/2023 - 31/03/2023)]]</f>
        <v>0</v>
      </c>
      <c r="T1147" s="194">
        <f>Taula1[[#This Row],[Dies treballats període justificat (01/01/2023 - 31/03/2023)              no comptabilitzats com a mes natural sencer]]</f>
        <v>0</v>
      </c>
      <c r="U1147" s="12"/>
      <c r="V1147" s="7"/>
      <c r="W1147" s="188"/>
      <c r="X1147" s="188"/>
      <c r="Y1147" s="188"/>
      <c r="Z1147" s="188"/>
      <c r="AA1147" s="190"/>
      <c r="AB1147" s="143">
        <f>Taula1[[#This Row],[Grup justificat     (fer servir opcions de la llista desplegable)]]</f>
        <v>0</v>
      </c>
      <c r="AC1147" s="182"/>
      <c r="AD1147" s="39"/>
      <c r="AE1147" s="131">
        <f>ROUND((AF1147/100)*756*Taula1[[#This Row],[Mesos naturals sencers treballats període justificat (01/01/2023 - 31/03/2023)]],2)</f>
        <v>0</v>
      </c>
      <c r="AF1147" s="81">
        <f>Taula1[[#This Row],[% Jornada segons contracte
(no posar el símbol %) ]]-Taula1[[#This Row],[% Reducció salari per baix rendiment        (no posar el símbol %)]]</f>
        <v>0</v>
      </c>
      <c r="AG1147" s="131">
        <f>ROUND((AH1147/100)*24.8547945*Taula1[[#This Row],[Dies treballats període justificat (01/01/2023 - 31/03/2023)              no comptabilitzats com a mes natural sencer]],2)</f>
        <v>0</v>
      </c>
      <c r="AH1147" s="79">
        <f>Taula1[[#This Row],[% Jornada segons contracte
(no posar el símbol %) ]]-Taula1[[#This Row],[% Reducció salari per baix rendiment        (no posar el símbol %)]]</f>
        <v>0</v>
      </c>
      <c r="AI1147" s="131">
        <f t="shared" si="273"/>
        <v>0</v>
      </c>
      <c r="AJ1147" s="39"/>
      <c r="AK1147" s="131">
        <f>ROUND((AL1147/100)*756*Taula1[[#This Row],[Espai reservat Administració  (mesos)]],2)</f>
        <v>0</v>
      </c>
      <c r="AL1147" s="81">
        <f>Taula1[[#This Row],[% Jornada segons contracte
(no posar el símbol %) ]]-Taula1[[#This Row],[% Reducció salari per baix rendiment        (no posar el símbol %)]]</f>
        <v>0</v>
      </c>
      <c r="AM1147" s="131">
        <f>ROUND((AN1147/100)*24.8547945*Taula1[[#This Row],[Espai reservat Administració (dies)]],2)</f>
        <v>0</v>
      </c>
      <c r="AN1147" s="79">
        <f>Taula1[[#This Row],[% Jornada segons contracte
(no posar el símbol %) ]]-Taula1[[#This Row],[% Reducció salari per baix rendiment        (no posar el símbol %)]]</f>
        <v>0</v>
      </c>
      <c r="AO1147" s="131">
        <f t="shared" si="274"/>
        <v>0</v>
      </c>
      <c r="AP1147" s="87"/>
      <c r="AQ1147" s="137">
        <f>ROUND((AR1147/100)*693*Taula1[[#This Row],[Mesos naturals sencers treballats període justificat (01/01/2023 - 31/03/2023)]],2)</f>
        <v>0</v>
      </c>
      <c r="AR1147" s="90">
        <f>Taula1[[#This Row],[% Jornada segons contracte
(no posar el símbol %) ]]-Taula1[[#This Row],[% Reducció salari per baix rendiment        (no posar el símbol %)]]</f>
        <v>0</v>
      </c>
      <c r="AS1147" s="137">
        <f>ROUND((AT1147/100)*22.78356164*Taula1[[#This Row],[Dies treballats període justificat (01/01/2023 - 31/03/2023)              no comptabilitzats com a mes natural sencer]],2)</f>
        <v>0</v>
      </c>
      <c r="AT1147" s="90">
        <f>Taula1[[#This Row],[% Jornada segons contracte
(no posar el símbol %) ]]-Taula1[[#This Row],[% Reducció salari per baix rendiment        (no posar el símbol %)]]</f>
        <v>0</v>
      </c>
      <c r="AU1147" s="137">
        <f t="shared" si="275"/>
        <v>0</v>
      </c>
      <c r="AV1147" s="87"/>
      <c r="AW1147" s="136">
        <f>ROUND((AX1147/100)*693*Taula1[[#This Row],[Espai reservat Administració  (mesos)]],2)</f>
        <v>0</v>
      </c>
      <c r="AX1147" s="90">
        <f>Taula1[[#This Row],[% Jornada segons contracte
(no posar el símbol %) ]]-Taula1[[#This Row],[% Reducció salari per baix rendiment        (no posar el símbol %)]]</f>
        <v>0</v>
      </c>
      <c r="AY1147" s="131">
        <f>ROUND((AZ1147/100)*22.78356164*Taula1[[#This Row],[Espai reservat Administració (dies)]],2)</f>
        <v>0</v>
      </c>
      <c r="AZ1147" s="81">
        <f>Taula1[[#This Row],[% Jornada segons contracte
(no posar el símbol %) ]]-Taula1[[#This Row],[% Reducció salari per baix rendiment        (no posar el símbol %)]]</f>
        <v>0</v>
      </c>
      <c r="BA1147" s="82">
        <f t="shared" si="276"/>
        <v>0</v>
      </c>
      <c r="BB1147" s="41"/>
      <c r="BC1147" s="131">
        <f>IF(Taula1[[#This Row],[Grup justificat     (fer servir opcions de la llista desplegable)]]=1,AI1147,0)</f>
        <v>0</v>
      </c>
      <c r="BD1147" s="131">
        <f>IF(Taula1[[#This Row],[Grup justificat     (fer servir opcions de la llista desplegable)]]=2,AU1147,0)</f>
        <v>0</v>
      </c>
      <c r="BE1147" s="41"/>
      <c r="BF1147" s="131">
        <f>IF(Taula1[[#This Row],[Espai reservat Administració]]=1,AO1147,0)</f>
        <v>0</v>
      </c>
      <c r="BG1147" s="82">
        <f>IF(Taula1[[#This Row],[Espai reservat Administració]]=2,BA1147,0)</f>
        <v>0</v>
      </c>
      <c r="BH1147" s="41"/>
      <c r="BI1147" s="126">
        <f>IF(Taula1[[#This Row],[Grup justificat     (fer servir opcions de la llista desplegable)]]=1,1,0)</f>
        <v>0</v>
      </c>
      <c r="BJ1147" s="126">
        <f>IF(Taula1[[#This Row],[Espai reservat Administració]]=1,1,0)</f>
        <v>0</v>
      </c>
      <c r="BK1147" s="111"/>
      <c r="BL1147" s="126">
        <f>IF(Taula1[[#This Row],[Grup justificat     (fer servir opcions de la llista desplegable)]]=2,1,0)</f>
        <v>0</v>
      </c>
      <c r="BM1147" s="126">
        <f>IF(Taula1[[#This Row],[Espai reservat Administració]]=2,1,0)</f>
        <v>0</v>
      </c>
      <c r="BN1147" s="73"/>
      <c r="BO1147" s="73"/>
      <c r="BP1147" s="73"/>
      <c r="BQ1147" s="73"/>
      <c r="BR1147" s="73"/>
      <c r="BS1147" s="73"/>
      <c r="BT1147" s="73"/>
      <c r="BU1147" s="73"/>
      <c r="BV1147" s="73"/>
      <c r="BW1147" s="73"/>
      <c r="BX1147" s="73"/>
      <c r="BY1147" s="73"/>
      <c r="BZ1147" s="73"/>
      <c r="CA1147" s="73"/>
      <c r="CB1147" s="73"/>
      <c r="CC1147" s="73"/>
      <c r="CD1147" s="73"/>
      <c r="CE1147" s="73"/>
      <c r="CF1147" s="73"/>
      <c r="CG1147" s="63">
        <f t="shared" si="277"/>
        <v>0</v>
      </c>
      <c r="CH1147" s="63">
        <f t="shared" si="278"/>
        <v>0</v>
      </c>
      <c r="CI1147" s="73"/>
      <c r="CJ1147" s="63">
        <f>IF(Taula1[[#This Row],[Tipus de contracte                                  (fer servir opcions de la llista desplegable)]]="Indefinit",1,0)</f>
        <v>0</v>
      </c>
      <c r="CK1147" s="63">
        <f>IF(Taula1[[#This Row],[Tipus de contracte                                  (fer servir opcions de la llista desplegable)]]="Temporal, igual o superior a 6 mesos",1,0)</f>
        <v>0</v>
      </c>
      <c r="CL1147" s="63">
        <f>IF(Taula1[[#This Row],[Tipus de contracte                                  (fer servir opcions de la llista desplegable)]]="Substitució per IT",1,0)</f>
        <v>0</v>
      </c>
      <c r="CM1147" s="73"/>
      <c r="CN1147" s="63">
        <f>IF(Taula1[[#This Row],[Relació llocs de treball]]&gt;=1,1,0)</f>
        <v>0</v>
      </c>
      <c r="CO1147" s="73"/>
      <c r="CP1147" s="63">
        <f>IF(Taula1[[#This Row],[Identitat de gènere                                                          (fer servir opcions de la llista desplegable)]]="Home",1,0)</f>
        <v>0</v>
      </c>
      <c r="CQ1147" s="63">
        <f>IF(Taula1[[#This Row],[Identitat de gènere                                                          (fer servir opcions de la llista desplegable)]]="Dona",1,0)</f>
        <v>0</v>
      </c>
      <c r="CR1147" s="63">
        <f>IF(Taula1[[#This Row],[Identitat de gènere                                                          (fer servir opcions de la llista desplegable)]]="No binari",1,0)</f>
        <v>0</v>
      </c>
      <c r="CS1147" s="73"/>
      <c r="CT1147" s="63">
        <f t="shared" si="272"/>
        <v>0</v>
      </c>
      <c r="CU1147" s="64">
        <f t="shared" si="279"/>
        <v>0</v>
      </c>
      <c r="CW1147" s="64">
        <f t="shared" si="280"/>
        <v>0</v>
      </c>
      <c r="CX1147" s="64">
        <f t="shared" si="281"/>
        <v>0</v>
      </c>
      <c r="CY1147" s="64">
        <f t="shared" si="282"/>
        <v>0</v>
      </c>
      <c r="CZ1147" s="64">
        <f t="shared" si="283"/>
        <v>0</v>
      </c>
      <c r="DB1147" s="64">
        <f t="shared" si="284"/>
        <v>0</v>
      </c>
      <c r="DC1147" s="64">
        <f t="shared" si="285"/>
        <v>0</v>
      </c>
      <c r="DD1147" s="64">
        <f t="shared" si="286"/>
        <v>0</v>
      </c>
      <c r="DE1147" s="64">
        <f t="shared" si="287"/>
        <v>0</v>
      </c>
    </row>
    <row r="1148" spans="2:109" x14ac:dyDescent="0.3">
      <c r="B1148" s="167"/>
      <c r="C1148" s="186"/>
      <c r="D1148" s="2"/>
      <c r="E1148" s="67"/>
      <c r="F1148" s="5"/>
      <c r="G1148" s="5"/>
      <c r="H1148" s="187"/>
      <c r="I1148" s="111" t="str">
        <f ca="1">IF(Taula1[[#This Row],[Data naixement (format dd/mm/aaaa)]]="","0",DATEDIF(Taula1[[#This Row],[Data naixement (format dd/mm/aaaa)]],TODAY(),"Y"))</f>
        <v>0</v>
      </c>
      <c r="J1148" s="6"/>
      <c r="K1148" s="6"/>
      <c r="L1148" s="6"/>
      <c r="M1148" s="6"/>
      <c r="N1148" s="56"/>
      <c r="O1148" s="56"/>
      <c r="P1148" s="56"/>
      <c r="Q1148" s="6"/>
      <c r="R1148" s="7"/>
      <c r="S1148" s="143">
        <f>Taula1[[#This Row],[Mesos naturals sencers treballats període justificat (01/01/2023 - 31/03/2023)]]</f>
        <v>0</v>
      </c>
      <c r="T1148" s="194">
        <f>Taula1[[#This Row],[Dies treballats període justificat (01/01/2023 - 31/03/2023)              no comptabilitzats com a mes natural sencer]]</f>
        <v>0</v>
      </c>
      <c r="U1148" s="12"/>
      <c r="V1148" s="7"/>
      <c r="W1148" s="188"/>
      <c r="X1148" s="188"/>
      <c r="Y1148" s="188"/>
      <c r="Z1148" s="188"/>
      <c r="AA1148" s="190"/>
      <c r="AB1148" s="143">
        <f>Taula1[[#This Row],[Grup justificat     (fer servir opcions de la llista desplegable)]]</f>
        <v>0</v>
      </c>
      <c r="AC1148" s="182"/>
      <c r="AD1148" s="39"/>
      <c r="AE1148" s="131">
        <f>ROUND((AF1148/100)*756*Taula1[[#This Row],[Mesos naturals sencers treballats període justificat (01/01/2023 - 31/03/2023)]],2)</f>
        <v>0</v>
      </c>
      <c r="AF1148" s="81">
        <f>Taula1[[#This Row],[% Jornada segons contracte
(no posar el símbol %) ]]-Taula1[[#This Row],[% Reducció salari per baix rendiment        (no posar el símbol %)]]</f>
        <v>0</v>
      </c>
      <c r="AG1148" s="131">
        <f>ROUND((AH1148/100)*24.8547945*Taula1[[#This Row],[Dies treballats període justificat (01/01/2023 - 31/03/2023)              no comptabilitzats com a mes natural sencer]],2)</f>
        <v>0</v>
      </c>
      <c r="AH1148" s="79">
        <f>Taula1[[#This Row],[% Jornada segons contracte
(no posar el símbol %) ]]-Taula1[[#This Row],[% Reducció salari per baix rendiment        (no posar el símbol %)]]</f>
        <v>0</v>
      </c>
      <c r="AI1148" s="131">
        <f t="shared" si="273"/>
        <v>0</v>
      </c>
      <c r="AJ1148" s="39"/>
      <c r="AK1148" s="131">
        <f>ROUND((AL1148/100)*756*Taula1[[#This Row],[Espai reservat Administració  (mesos)]],2)</f>
        <v>0</v>
      </c>
      <c r="AL1148" s="81">
        <f>Taula1[[#This Row],[% Jornada segons contracte
(no posar el símbol %) ]]-Taula1[[#This Row],[% Reducció salari per baix rendiment        (no posar el símbol %)]]</f>
        <v>0</v>
      </c>
      <c r="AM1148" s="131">
        <f>ROUND((AN1148/100)*24.8547945*Taula1[[#This Row],[Espai reservat Administració (dies)]],2)</f>
        <v>0</v>
      </c>
      <c r="AN1148" s="79">
        <f>Taula1[[#This Row],[% Jornada segons contracte
(no posar el símbol %) ]]-Taula1[[#This Row],[% Reducció salari per baix rendiment        (no posar el símbol %)]]</f>
        <v>0</v>
      </c>
      <c r="AO1148" s="131">
        <f t="shared" si="274"/>
        <v>0</v>
      </c>
      <c r="AP1148" s="87"/>
      <c r="AQ1148" s="137">
        <f>ROUND((AR1148/100)*693*Taula1[[#This Row],[Mesos naturals sencers treballats període justificat (01/01/2023 - 31/03/2023)]],2)</f>
        <v>0</v>
      </c>
      <c r="AR1148" s="90">
        <f>Taula1[[#This Row],[% Jornada segons contracte
(no posar el símbol %) ]]-Taula1[[#This Row],[% Reducció salari per baix rendiment        (no posar el símbol %)]]</f>
        <v>0</v>
      </c>
      <c r="AS1148" s="137">
        <f>ROUND((AT1148/100)*22.78356164*Taula1[[#This Row],[Dies treballats període justificat (01/01/2023 - 31/03/2023)              no comptabilitzats com a mes natural sencer]],2)</f>
        <v>0</v>
      </c>
      <c r="AT1148" s="90">
        <f>Taula1[[#This Row],[% Jornada segons contracte
(no posar el símbol %) ]]-Taula1[[#This Row],[% Reducció salari per baix rendiment        (no posar el símbol %)]]</f>
        <v>0</v>
      </c>
      <c r="AU1148" s="137">
        <f t="shared" si="275"/>
        <v>0</v>
      </c>
      <c r="AV1148" s="87"/>
      <c r="AW1148" s="136">
        <f>ROUND((AX1148/100)*693*Taula1[[#This Row],[Espai reservat Administració  (mesos)]],2)</f>
        <v>0</v>
      </c>
      <c r="AX1148" s="90">
        <f>Taula1[[#This Row],[% Jornada segons contracte
(no posar el símbol %) ]]-Taula1[[#This Row],[% Reducció salari per baix rendiment        (no posar el símbol %)]]</f>
        <v>0</v>
      </c>
      <c r="AY1148" s="131">
        <f>ROUND((AZ1148/100)*22.78356164*Taula1[[#This Row],[Espai reservat Administració (dies)]],2)</f>
        <v>0</v>
      </c>
      <c r="AZ1148" s="81">
        <f>Taula1[[#This Row],[% Jornada segons contracte
(no posar el símbol %) ]]-Taula1[[#This Row],[% Reducció salari per baix rendiment        (no posar el símbol %)]]</f>
        <v>0</v>
      </c>
      <c r="BA1148" s="82">
        <f t="shared" si="276"/>
        <v>0</v>
      </c>
      <c r="BB1148" s="41"/>
      <c r="BC1148" s="131">
        <f>IF(Taula1[[#This Row],[Grup justificat     (fer servir opcions de la llista desplegable)]]=1,AI1148,0)</f>
        <v>0</v>
      </c>
      <c r="BD1148" s="131">
        <f>IF(Taula1[[#This Row],[Grup justificat     (fer servir opcions de la llista desplegable)]]=2,AU1148,0)</f>
        <v>0</v>
      </c>
      <c r="BE1148" s="41"/>
      <c r="BF1148" s="131">
        <f>IF(Taula1[[#This Row],[Espai reservat Administració]]=1,AO1148,0)</f>
        <v>0</v>
      </c>
      <c r="BG1148" s="82">
        <f>IF(Taula1[[#This Row],[Espai reservat Administració]]=2,BA1148,0)</f>
        <v>0</v>
      </c>
      <c r="BH1148" s="41"/>
      <c r="BI1148" s="126">
        <f>IF(Taula1[[#This Row],[Grup justificat     (fer servir opcions de la llista desplegable)]]=1,1,0)</f>
        <v>0</v>
      </c>
      <c r="BJ1148" s="126">
        <f>IF(Taula1[[#This Row],[Espai reservat Administració]]=1,1,0)</f>
        <v>0</v>
      </c>
      <c r="BK1148" s="111"/>
      <c r="BL1148" s="126">
        <f>IF(Taula1[[#This Row],[Grup justificat     (fer servir opcions de la llista desplegable)]]=2,1,0)</f>
        <v>0</v>
      </c>
      <c r="BM1148" s="126">
        <f>IF(Taula1[[#This Row],[Espai reservat Administració]]=2,1,0)</f>
        <v>0</v>
      </c>
      <c r="BN1148" s="73"/>
      <c r="BO1148" s="73"/>
      <c r="BP1148" s="73"/>
      <c r="BQ1148" s="73"/>
      <c r="BR1148" s="73"/>
      <c r="BS1148" s="73"/>
      <c r="BT1148" s="73"/>
      <c r="BU1148" s="73"/>
      <c r="BV1148" s="73"/>
      <c r="BW1148" s="73"/>
      <c r="BX1148" s="73"/>
      <c r="BY1148" s="73"/>
      <c r="BZ1148" s="73"/>
      <c r="CA1148" s="73"/>
      <c r="CB1148" s="73"/>
      <c r="CC1148" s="73"/>
      <c r="CD1148" s="73"/>
      <c r="CE1148" s="73"/>
      <c r="CF1148" s="73"/>
      <c r="CG1148" s="63">
        <f t="shared" si="277"/>
        <v>0</v>
      </c>
      <c r="CH1148" s="63">
        <f t="shared" si="278"/>
        <v>0</v>
      </c>
      <c r="CI1148" s="73"/>
      <c r="CJ1148" s="63">
        <f>IF(Taula1[[#This Row],[Tipus de contracte                                  (fer servir opcions de la llista desplegable)]]="Indefinit",1,0)</f>
        <v>0</v>
      </c>
      <c r="CK1148" s="63">
        <f>IF(Taula1[[#This Row],[Tipus de contracte                                  (fer servir opcions de la llista desplegable)]]="Temporal, igual o superior a 6 mesos",1,0)</f>
        <v>0</v>
      </c>
      <c r="CL1148" s="63">
        <f>IF(Taula1[[#This Row],[Tipus de contracte                                  (fer servir opcions de la llista desplegable)]]="Substitució per IT",1,0)</f>
        <v>0</v>
      </c>
      <c r="CM1148" s="73"/>
      <c r="CN1148" s="63">
        <f>IF(Taula1[[#This Row],[Relació llocs de treball]]&gt;=1,1,0)</f>
        <v>0</v>
      </c>
      <c r="CO1148" s="73"/>
      <c r="CP1148" s="63">
        <f>IF(Taula1[[#This Row],[Identitat de gènere                                                          (fer servir opcions de la llista desplegable)]]="Home",1,0)</f>
        <v>0</v>
      </c>
      <c r="CQ1148" s="63">
        <f>IF(Taula1[[#This Row],[Identitat de gènere                                                          (fer servir opcions de la llista desplegable)]]="Dona",1,0)</f>
        <v>0</v>
      </c>
      <c r="CR1148" s="63">
        <f>IF(Taula1[[#This Row],[Identitat de gènere                                                          (fer servir opcions de la llista desplegable)]]="No binari",1,0)</f>
        <v>0</v>
      </c>
      <c r="CS1148" s="73"/>
      <c r="CT1148" s="63">
        <f t="shared" si="272"/>
        <v>0</v>
      </c>
      <c r="CU1148" s="64">
        <f t="shared" si="279"/>
        <v>0</v>
      </c>
      <c r="CW1148" s="64">
        <f t="shared" si="280"/>
        <v>0</v>
      </c>
      <c r="CX1148" s="64">
        <f t="shared" si="281"/>
        <v>0</v>
      </c>
      <c r="CY1148" s="64">
        <f t="shared" si="282"/>
        <v>0</v>
      </c>
      <c r="CZ1148" s="64">
        <f t="shared" si="283"/>
        <v>0</v>
      </c>
      <c r="DB1148" s="64">
        <f t="shared" si="284"/>
        <v>0</v>
      </c>
      <c r="DC1148" s="64">
        <f t="shared" si="285"/>
        <v>0</v>
      </c>
      <c r="DD1148" s="64">
        <f t="shared" si="286"/>
        <v>0</v>
      </c>
      <c r="DE1148" s="64">
        <f t="shared" si="287"/>
        <v>0</v>
      </c>
    </row>
    <row r="1149" spans="2:109" x14ac:dyDescent="0.3">
      <c r="B1149" s="167"/>
      <c r="C1149" s="186"/>
      <c r="D1149" s="2"/>
      <c r="E1149" s="67"/>
      <c r="F1149" s="5"/>
      <c r="G1149" s="5"/>
      <c r="H1149" s="187"/>
      <c r="I1149" s="111" t="str">
        <f ca="1">IF(Taula1[[#This Row],[Data naixement (format dd/mm/aaaa)]]="","0",DATEDIF(Taula1[[#This Row],[Data naixement (format dd/mm/aaaa)]],TODAY(),"Y"))</f>
        <v>0</v>
      </c>
      <c r="J1149" s="6"/>
      <c r="K1149" s="6"/>
      <c r="L1149" s="6"/>
      <c r="M1149" s="6"/>
      <c r="N1149" s="56"/>
      <c r="O1149" s="56"/>
      <c r="P1149" s="56"/>
      <c r="Q1149" s="6"/>
      <c r="R1149" s="7"/>
      <c r="S1149" s="143">
        <f>Taula1[[#This Row],[Mesos naturals sencers treballats període justificat (01/01/2023 - 31/03/2023)]]</f>
        <v>0</v>
      </c>
      <c r="T1149" s="194">
        <f>Taula1[[#This Row],[Dies treballats període justificat (01/01/2023 - 31/03/2023)              no comptabilitzats com a mes natural sencer]]</f>
        <v>0</v>
      </c>
      <c r="U1149" s="12"/>
      <c r="V1149" s="7"/>
      <c r="W1149" s="188"/>
      <c r="X1149" s="188"/>
      <c r="Y1149" s="188"/>
      <c r="Z1149" s="188"/>
      <c r="AA1149" s="190"/>
      <c r="AB1149" s="143">
        <f>Taula1[[#This Row],[Grup justificat     (fer servir opcions de la llista desplegable)]]</f>
        <v>0</v>
      </c>
      <c r="AC1149" s="182"/>
      <c r="AD1149" s="39"/>
      <c r="AE1149" s="131">
        <f>ROUND((AF1149/100)*756*Taula1[[#This Row],[Mesos naturals sencers treballats període justificat (01/01/2023 - 31/03/2023)]],2)</f>
        <v>0</v>
      </c>
      <c r="AF1149" s="81">
        <f>Taula1[[#This Row],[% Jornada segons contracte
(no posar el símbol %) ]]-Taula1[[#This Row],[% Reducció salari per baix rendiment        (no posar el símbol %)]]</f>
        <v>0</v>
      </c>
      <c r="AG1149" s="131">
        <f>ROUND((AH1149/100)*24.8547945*Taula1[[#This Row],[Dies treballats període justificat (01/01/2023 - 31/03/2023)              no comptabilitzats com a mes natural sencer]],2)</f>
        <v>0</v>
      </c>
      <c r="AH1149" s="79">
        <f>Taula1[[#This Row],[% Jornada segons contracte
(no posar el símbol %) ]]-Taula1[[#This Row],[% Reducció salari per baix rendiment        (no posar el símbol %)]]</f>
        <v>0</v>
      </c>
      <c r="AI1149" s="131">
        <f t="shared" si="273"/>
        <v>0</v>
      </c>
      <c r="AJ1149" s="39"/>
      <c r="AK1149" s="131">
        <f>ROUND((AL1149/100)*756*Taula1[[#This Row],[Espai reservat Administració  (mesos)]],2)</f>
        <v>0</v>
      </c>
      <c r="AL1149" s="81">
        <f>Taula1[[#This Row],[% Jornada segons contracte
(no posar el símbol %) ]]-Taula1[[#This Row],[% Reducció salari per baix rendiment        (no posar el símbol %)]]</f>
        <v>0</v>
      </c>
      <c r="AM1149" s="131">
        <f>ROUND((AN1149/100)*24.8547945*Taula1[[#This Row],[Espai reservat Administració (dies)]],2)</f>
        <v>0</v>
      </c>
      <c r="AN1149" s="79">
        <f>Taula1[[#This Row],[% Jornada segons contracte
(no posar el símbol %) ]]-Taula1[[#This Row],[% Reducció salari per baix rendiment        (no posar el símbol %)]]</f>
        <v>0</v>
      </c>
      <c r="AO1149" s="131">
        <f t="shared" si="274"/>
        <v>0</v>
      </c>
      <c r="AP1149" s="87"/>
      <c r="AQ1149" s="137">
        <f>ROUND((AR1149/100)*693*Taula1[[#This Row],[Mesos naturals sencers treballats període justificat (01/01/2023 - 31/03/2023)]],2)</f>
        <v>0</v>
      </c>
      <c r="AR1149" s="90">
        <f>Taula1[[#This Row],[% Jornada segons contracte
(no posar el símbol %) ]]-Taula1[[#This Row],[% Reducció salari per baix rendiment        (no posar el símbol %)]]</f>
        <v>0</v>
      </c>
      <c r="AS1149" s="137">
        <f>ROUND((AT1149/100)*22.78356164*Taula1[[#This Row],[Dies treballats període justificat (01/01/2023 - 31/03/2023)              no comptabilitzats com a mes natural sencer]],2)</f>
        <v>0</v>
      </c>
      <c r="AT1149" s="90">
        <f>Taula1[[#This Row],[% Jornada segons contracte
(no posar el símbol %) ]]-Taula1[[#This Row],[% Reducció salari per baix rendiment        (no posar el símbol %)]]</f>
        <v>0</v>
      </c>
      <c r="AU1149" s="137">
        <f t="shared" si="275"/>
        <v>0</v>
      </c>
      <c r="AV1149" s="87"/>
      <c r="AW1149" s="136">
        <f>ROUND((AX1149/100)*693*Taula1[[#This Row],[Espai reservat Administració  (mesos)]],2)</f>
        <v>0</v>
      </c>
      <c r="AX1149" s="90">
        <f>Taula1[[#This Row],[% Jornada segons contracte
(no posar el símbol %) ]]-Taula1[[#This Row],[% Reducció salari per baix rendiment        (no posar el símbol %)]]</f>
        <v>0</v>
      </c>
      <c r="AY1149" s="131">
        <f>ROUND((AZ1149/100)*22.78356164*Taula1[[#This Row],[Espai reservat Administració (dies)]],2)</f>
        <v>0</v>
      </c>
      <c r="AZ1149" s="81">
        <f>Taula1[[#This Row],[% Jornada segons contracte
(no posar el símbol %) ]]-Taula1[[#This Row],[% Reducció salari per baix rendiment        (no posar el símbol %)]]</f>
        <v>0</v>
      </c>
      <c r="BA1149" s="82">
        <f t="shared" si="276"/>
        <v>0</v>
      </c>
      <c r="BB1149" s="41"/>
      <c r="BC1149" s="131">
        <f>IF(Taula1[[#This Row],[Grup justificat     (fer servir opcions de la llista desplegable)]]=1,AI1149,0)</f>
        <v>0</v>
      </c>
      <c r="BD1149" s="131">
        <f>IF(Taula1[[#This Row],[Grup justificat     (fer servir opcions de la llista desplegable)]]=2,AU1149,0)</f>
        <v>0</v>
      </c>
      <c r="BE1149" s="41"/>
      <c r="BF1149" s="131">
        <f>IF(Taula1[[#This Row],[Espai reservat Administració]]=1,AO1149,0)</f>
        <v>0</v>
      </c>
      <c r="BG1149" s="82">
        <f>IF(Taula1[[#This Row],[Espai reservat Administració]]=2,BA1149,0)</f>
        <v>0</v>
      </c>
      <c r="BH1149" s="41"/>
      <c r="BI1149" s="126">
        <f>IF(Taula1[[#This Row],[Grup justificat     (fer servir opcions de la llista desplegable)]]=1,1,0)</f>
        <v>0</v>
      </c>
      <c r="BJ1149" s="126">
        <f>IF(Taula1[[#This Row],[Espai reservat Administració]]=1,1,0)</f>
        <v>0</v>
      </c>
      <c r="BK1149" s="111"/>
      <c r="BL1149" s="126">
        <f>IF(Taula1[[#This Row],[Grup justificat     (fer servir opcions de la llista desplegable)]]=2,1,0)</f>
        <v>0</v>
      </c>
      <c r="BM1149" s="126">
        <f>IF(Taula1[[#This Row],[Espai reservat Administració]]=2,1,0)</f>
        <v>0</v>
      </c>
      <c r="BN1149" s="73"/>
      <c r="BO1149" s="73"/>
      <c r="BP1149" s="73"/>
      <c r="BQ1149" s="73"/>
      <c r="BR1149" s="73"/>
      <c r="BS1149" s="73"/>
      <c r="BT1149" s="73"/>
      <c r="BU1149" s="73"/>
      <c r="BV1149" s="73"/>
      <c r="BW1149" s="73"/>
      <c r="BX1149" s="73"/>
      <c r="BY1149" s="73"/>
      <c r="BZ1149" s="73"/>
      <c r="CA1149" s="73"/>
      <c r="CB1149" s="73"/>
      <c r="CC1149" s="73"/>
      <c r="CD1149" s="73"/>
      <c r="CE1149" s="73"/>
      <c r="CF1149" s="73"/>
      <c r="CG1149" s="63">
        <f t="shared" si="277"/>
        <v>0</v>
      </c>
      <c r="CH1149" s="63">
        <f t="shared" si="278"/>
        <v>0</v>
      </c>
      <c r="CI1149" s="73"/>
      <c r="CJ1149" s="63">
        <f>IF(Taula1[[#This Row],[Tipus de contracte                                  (fer servir opcions de la llista desplegable)]]="Indefinit",1,0)</f>
        <v>0</v>
      </c>
      <c r="CK1149" s="63">
        <f>IF(Taula1[[#This Row],[Tipus de contracte                                  (fer servir opcions de la llista desplegable)]]="Temporal, igual o superior a 6 mesos",1,0)</f>
        <v>0</v>
      </c>
      <c r="CL1149" s="63">
        <f>IF(Taula1[[#This Row],[Tipus de contracte                                  (fer servir opcions de la llista desplegable)]]="Substitució per IT",1,0)</f>
        <v>0</v>
      </c>
      <c r="CM1149" s="73"/>
      <c r="CN1149" s="63">
        <f>IF(Taula1[[#This Row],[Relació llocs de treball]]&gt;=1,1,0)</f>
        <v>0</v>
      </c>
      <c r="CO1149" s="73"/>
      <c r="CP1149" s="63">
        <f>IF(Taula1[[#This Row],[Identitat de gènere                                                          (fer servir opcions de la llista desplegable)]]="Home",1,0)</f>
        <v>0</v>
      </c>
      <c r="CQ1149" s="63">
        <f>IF(Taula1[[#This Row],[Identitat de gènere                                                          (fer servir opcions de la llista desplegable)]]="Dona",1,0)</f>
        <v>0</v>
      </c>
      <c r="CR1149" s="63">
        <f>IF(Taula1[[#This Row],[Identitat de gènere                                                          (fer servir opcions de la llista desplegable)]]="No binari",1,0)</f>
        <v>0</v>
      </c>
      <c r="CS1149" s="73"/>
      <c r="CT1149" s="63">
        <f t="shared" si="272"/>
        <v>0</v>
      </c>
      <c r="CU1149" s="64">
        <f t="shared" si="279"/>
        <v>0</v>
      </c>
      <c r="CW1149" s="64">
        <f t="shared" si="280"/>
        <v>0</v>
      </c>
      <c r="CX1149" s="64">
        <f t="shared" si="281"/>
        <v>0</v>
      </c>
      <c r="CY1149" s="64">
        <f t="shared" si="282"/>
        <v>0</v>
      </c>
      <c r="CZ1149" s="64">
        <f t="shared" si="283"/>
        <v>0</v>
      </c>
      <c r="DB1149" s="64">
        <f t="shared" si="284"/>
        <v>0</v>
      </c>
      <c r="DC1149" s="64">
        <f t="shared" si="285"/>
        <v>0</v>
      </c>
      <c r="DD1149" s="64">
        <f t="shared" si="286"/>
        <v>0</v>
      </c>
      <c r="DE1149" s="64">
        <f t="shared" si="287"/>
        <v>0</v>
      </c>
    </row>
    <row r="1150" spans="2:109" x14ac:dyDescent="0.3">
      <c r="B1150" s="167"/>
      <c r="C1150" s="186"/>
      <c r="D1150" s="2"/>
      <c r="E1150" s="67"/>
      <c r="F1150" s="5"/>
      <c r="G1150" s="5"/>
      <c r="H1150" s="187"/>
      <c r="I1150" s="111" t="str">
        <f ca="1">IF(Taula1[[#This Row],[Data naixement (format dd/mm/aaaa)]]="","0",DATEDIF(Taula1[[#This Row],[Data naixement (format dd/mm/aaaa)]],TODAY(),"Y"))</f>
        <v>0</v>
      </c>
      <c r="J1150" s="6"/>
      <c r="K1150" s="6"/>
      <c r="L1150" s="6"/>
      <c r="M1150" s="6"/>
      <c r="N1150" s="56"/>
      <c r="O1150" s="56"/>
      <c r="P1150" s="56"/>
      <c r="Q1150" s="6"/>
      <c r="R1150" s="7"/>
      <c r="S1150" s="143">
        <f>Taula1[[#This Row],[Mesos naturals sencers treballats període justificat (01/01/2023 - 31/03/2023)]]</f>
        <v>0</v>
      </c>
      <c r="T1150" s="194">
        <f>Taula1[[#This Row],[Dies treballats període justificat (01/01/2023 - 31/03/2023)              no comptabilitzats com a mes natural sencer]]</f>
        <v>0</v>
      </c>
      <c r="U1150" s="12"/>
      <c r="V1150" s="7"/>
      <c r="W1150" s="188"/>
      <c r="X1150" s="188"/>
      <c r="Y1150" s="188"/>
      <c r="Z1150" s="188"/>
      <c r="AA1150" s="190"/>
      <c r="AB1150" s="143">
        <f>Taula1[[#This Row],[Grup justificat     (fer servir opcions de la llista desplegable)]]</f>
        <v>0</v>
      </c>
      <c r="AC1150" s="182"/>
      <c r="AD1150" s="39"/>
      <c r="AE1150" s="131">
        <f>ROUND((AF1150/100)*756*Taula1[[#This Row],[Mesos naturals sencers treballats període justificat (01/01/2023 - 31/03/2023)]],2)</f>
        <v>0</v>
      </c>
      <c r="AF1150" s="81">
        <f>Taula1[[#This Row],[% Jornada segons contracte
(no posar el símbol %) ]]-Taula1[[#This Row],[% Reducció salari per baix rendiment        (no posar el símbol %)]]</f>
        <v>0</v>
      </c>
      <c r="AG1150" s="131">
        <f>ROUND((AH1150/100)*24.8547945*Taula1[[#This Row],[Dies treballats període justificat (01/01/2023 - 31/03/2023)              no comptabilitzats com a mes natural sencer]],2)</f>
        <v>0</v>
      </c>
      <c r="AH1150" s="79">
        <f>Taula1[[#This Row],[% Jornada segons contracte
(no posar el símbol %) ]]-Taula1[[#This Row],[% Reducció salari per baix rendiment        (no posar el símbol %)]]</f>
        <v>0</v>
      </c>
      <c r="AI1150" s="131">
        <f t="shared" si="273"/>
        <v>0</v>
      </c>
      <c r="AJ1150" s="39"/>
      <c r="AK1150" s="131">
        <f>ROUND((AL1150/100)*756*Taula1[[#This Row],[Espai reservat Administració  (mesos)]],2)</f>
        <v>0</v>
      </c>
      <c r="AL1150" s="81">
        <f>Taula1[[#This Row],[% Jornada segons contracte
(no posar el símbol %) ]]-Taula1[[#This Row],[% Reducció salari per baix rendiment        (no posar el símbol %)]]</f>
        <v>0</v>
      </c>
      <c r="AM1150" s="131">
        <f>ROUND((AN1150/100)*24.8547945*Taula1[[#This Row],[Espai reservat Administració (dies)]],2)</f>
        <v>0</v>
      </c>
      <c r="AN1150" s="79">
        <f>Taula1[[#This Row],[% Jornada segons contracte
(no posar el símbol %) ]]-Taula1[[#This Row],[% Reducció salari per baix rendiment        (no posar el símbol %)]]</f>
        <v>0</v>
      </c>
      <c r="AO1150" s="131">
        <f t="shared" si="274"/>
        <v>0</v>
      </c>
      <c r="AP1150" s="87"/>
      <c r="AQ1150" s="137">
        <f>ROUND((AR1150/100)*693*Taula1[[#This Row],[Mesos naturals sencers treballats període justificat (01/01/2023 - 31/03/2023)]],2)</f>
        <v>0</v>
      </c>
      <c r="AR1150" s="90">
        <f>Taula1[[#This Row],[% Jornada segons contracte
(no posar el símbol %) ]]-Taula1[[#This Row],[% Reducció salari per baix rendiment        (no posar el símbol %)]]</f>
        <v>0</v>
      </c>
      <c r="AS1150" s="137">
        <f>ROUND((AT1150/100)*22.78356164*Taula1[[#This Row],[Dies treballats període justificat (01/01/2023 - 31/03/2023)              no comptabilitzats com a mes natural sencer]],2)</f>
        <v>0</v>
      </c>
      <c r="AT1150" s="90">
        <f>Taula1[[#This Row],[% Jornada segons contracte
(no posar el símbol %) ]]-Taula1[[#This Row],[% Reducció salari per baix rendiment        (no posar el símbol %)]]</f>
        <v>0</v>
      </c>
      <c r="AU1150" s="137">
        <f t="shared" si="275"/>
        <v>0</v>
      </c>
      <c r="AV1150" s="87"/>
      <c r="AW1150" s="136">
        <f>ROUND((AX1150/100)*693*Taula1[[#This Row],[Espai reservat Administració  (mesos)]],2)</f>
        <v>0</v>
      </c>
      <c r="AX1150" s="90">
        <f>Taula1[[#This Row],[% Jornada segons contracte
(no posar el símbol %) ]]-Taula1[[#This Row],[% Reducció salari per baix rendiment        (no posar el símbol %)]]</f>
        <v>0</v>
      </c>
      <c r="AY1150" s="131">
        <f>ROUND((AZ1150/100)*22.78356164*Taula1[[#This Row],[Espai reservat Administració (dies)]],2)</f>
        <v>0</v>
      </c>
      <c r="AZ1150" s="81">
        <f>Taula1[[#This Row],[% Jornada segons contracte
(no posar el símbol %) ]]-Taula1[[#This Row],[% Reducció salari per baix rendiment        (no posar el símbol %)]]</f>
        <v>0</v>
      </c>
      <c r="BA1150" s="82">
        <f t="shared" si="276"/>
        <v>0</v>
      </c>
      <c r="BB1150" s="41"/>
      <c r="BC1150" s="131">
        <f>IF(Taula1[[#This Row],[Grup justificat     (fer servir opcions de la llista desplegable)]]=1,AI1150,0)</f>
        <v>0</v>
      </c>
      <c r="BD1150" s="131">
        <f>IF(Taula1[[#This Row],[Grup justificat     (fer servir opcions de la llista desplegable)]]=2,AU1150,0)</f>
        <v>0</v>
      </c>
      <c r="BE1150" s="41"/>
      <c r="BF1150" s="131">
        <f>IF(Taula1[[#This Row],[Espai reservat Administració]]=1,AO1150,0)</f>
        <v>0</v>
      </c>
      <c r="BG1150" s="82">
        <f>IF(Taula1[[#This Row],[Espai reservat Administració]]=2,BA1150,0)</f>
        <v>0</v>
      </c>
      <c r="BH1150" s="41"/>
      <c r="BI1150" s="126">
        <f>IF(Taula1[[#This Row],[Grup justificat     (fer servir opcions de la llista desplegable)]]=1,1,0)</f>
        <v>0</v>
      </c>
      <c r="BJ1150" s="126">
        <f>IF(Taula1[[#This Row],[Espai reservat Administració]]=1,1,0)</f>
        <v>0</v>
      </c>
      <c r="BK1150" s="111"/>
      <c r="BL1150" s="126">
        <f>IF(Taula1[[#This Row],[Grup justificat     (fer servir opcions de la llista desplegable)]]=2,1,0)</f>
        <v>0</v>
      </c>
      <c r="BM1150" s="126">
        <f>IF(Taula1[[#This Row],[Espai reservat Administració]]=2,1,0)</f>
        <v>0</v>
      </c>
      <c r="BN1150" s="73"/>
      <c r="BO1150" s="73"/>
      <c r="BP1150" s="73"/>
      <c r="BQ1150" s="73"/>
      <c r="BR1150" s="73"/>
      <c r="BS1150" s="73"/>
      <c r="BT1150" s="73"/>
      <c r="BU1150" s="73"/>
      <c r="BV1150" s="73"/>
      <c r="BW1150" s="73"/>
      <c r="BX1150" s="73"/>
      <c r="BY1150" s="73"/>
      <c r="BZ1150" s="73"/>
      <c r="CA1150" s="73"/>
      <c r="CB1150" s="73"/>
      <c r="CC1150" s="73"/>
      <c r="CD1150" s="73"/>
      <c r="CE1150" s="73"/>
      <c r="CF1150" s="73"/>
      <c r="CG1150" s="63">
        <f t="shared" si="277"/>
        <v>0</v>
      </c>
      <c r="CH1150" s="63">
        <f t="shared" si="278"/>
        <v>0</v>
      </c>
      <c r="CI1150" s="73"/>
      <c r="CJ1150" s="63">
        <f>IF(Taula1[[#This Row],[Tipus de contracte                                  (fer servir opcions de la llista desplegable)]]="Indefinit",1,0)</f>
        <v>0</v>
      </c>
      <c r="CK1150" s="63">
        <f>IF(Taula1[[#This Row],[Tipus de contracte                                  (fer servir opcions de la llista desplegable)]]="Temporal, igual o superior a 6 mesos",1,0)</f>
        <v>0</v>
      </c>
      <c r="CL1150" s="63">
        <f>IF(Taula1[[#This Row],[Tipus de contracte                                  (fer servir opcions de la llista desplegable)]]="Substitució per IT",1,0)</f>
        <v>0</v>
      </c>
      <c r="CM1150" s="73"/>
      <c r="CN1150" s="63">
        <f>IF(Taula1[[#This Row],[Relació llocs de treball]]&gt;=1,1,0)</f>
        <v>0</v>
      </c>
      <c r="CO1150" s="73"/>
      <c r="CP1150" s="63">
        <f>IF(Taula1[[#This Row],[Identitat de gènere                                                          (fer servir opcions de la llista desplegable)]]="Home",1,0)</f>
        <v>0</v>
      </c>
      <c r="CQ1150" s="63">
        <f>IF(Taula1[[#This Row],[Identitat de gènere                                                          (fer servir opcions de la llista desplegable)]]="Dona",1,0)</f>
        <v>0</v>
      </c>
      <c r="CR1150" s="63">
        <f>IF(Taula1[[#This Row],[Identitat de gènere                                                          (fer servir opcions de la llista desplegable)]]="No binari",1,0)</f>
        <v>0</v>
      </c>
      <c r="CS1150" s="73"/>
      <c r="CT1150" s="63">
        <f t="shared" si="272"/>
        <v>0</v>
      </c>
      <c r="CU1150" s="64">
        <f t="shared" si="279"/>
        <v>0</v>
      </c>
      <c r="CW1150" s="64">
        <f t="shared" si="280"/>
        <v>0</v>
      </c>
      <c r="CX1150" s="64">
        <f t="shared" si="281"/>
        <v>0</v>
      </c>
      <c r="CY1150" s="64">
        <f t="shared" si="282"/>
        <v>0</v>
      </c>
      <c r="CZ1150" s="64">
        <f t="shared" si="283"/>
        <v>0</v>
      </c>
      <c r="DB1150" s="64">
        <f t="shared" si="284"/>
        <v>0</v>
      </c>
      <c r="DC1150" s="64">
        <f t="shared" si="285"/>
        <v>0</v>
      </c>
      <c r="DD1150" s="64">
        <f t="shared" si="286"/>
        <v>0</v>
      </c>
      <c r="DE1150" s="64">
        <f t="shared" si="287"/>
        <v>0</v>
      </c>
    </row>
    <row r="1151" spans="2:109" x14ac:dyDescent="0.3">
      <c r="B1151" s="167"/>
      <c r="C1151" s="186"/>
      <c r="D1151" s="2"/>
      <c r="E1151" s="67"/>
      <c r="F1151" s="5"/>
      <c r="G1151" s="5"/>
      <c r="H1151" s="187"/>
      <c r="I1151" s="111" t="str">
        <f ca="1">IF(Taula1[[#This Row],[Data naixement (format dd/mm/aaaa)]]="","0",DATEDIF(Taula1[[#This Row],[Data naixement (format dd/mm/aaaa)]],TODAY(),"Y"))</f>
        <v>0</v>
      </c>
      <c r="J1151" s="6"/>
      <c r="K1151" s="6"/>
      <c r="L1151" s="6"/>
      <c r="M1151" s="6"/>
      <c r="N1151" s="56"/>
      <c r="O1151" s="56"/>
      <c r="P1151" s="56"/>
      <c r="Q1151" s="6"/>
      <c r="R1151" s="7"/>
      <c r="S1151" s="143">
        <f>Taula1[[#This Row],[Mesos naturals sencers treballats període justificat (01/01/2023 - 31/03/2023)]]</f>
        <v>0</v>
      </c>
      <c r="T1151" s="194">
        <f>Taula1[[#This Row],[Dies treballats període justificat (01/01/2023 - 31/03/2023)              no comptabilitzats com a mes natural sencer]]</f>
        <v>0</v>
      </c>
      <c r="U1151" s="12"/>
      <c r="V1151" s="7"/>
      <c r="W1151" s="188"/>
      <c r="X1151" s="188"/>
      <c r="Y1151" s="188"/>
      <c r="Z1151" s="188"/>
      <c r="AA1151" s="190"/>
      <c r="AB1151" s="143">
        <f>Taula1[[#This Row],[Grup justificat     (fer servir opcions de la llista desplegable)]]</f>
        <v>0</v>
      </c>
      <c r="AC1151" s="182"/>
      <c r="AD1151" s="39"/>
      <c r="AE1151" s="131">
        <f>ROUND((AF1151/100)*756*Taula1[[#This Row],[Mesos naturals sencers treballats període justificat (01/01/2023 - 31/03/2023)]],2)</f>
        <v>0</v>
      </c>
      <c r="AF1151" s="81">
        <f>Taula1[[#This Row],[% Jornada segons contracte
(no posar el símbol %) ]]-Taula1[[#This Row],[% Reducció salari per baix rendiment        (no posar el símbol %)]]</f>
        <v>0</v>
      </c>
      <c r="AG1151" s="131">
        <f>ROUND((AH1151/100)*24.8547945*Taula1[[#This Row],[Dies treballats període justificat (01/01/2023 - 31/03/2023)              no comptabilitzats com a mes natural sencer]],2)</f>
        <v>0</v>
      </c>
      <c r="AH1151" s="79">
        <f>Taula1[[#This Row],[% Jornada segons contracte
(no posar el símbol %) ]]-Taula1[[#This Row],[% Reducció salari per baix rendiment        (no posar el símbol %)]]</f>
        <v>0</v>
      </c>
      <c r="AI1151" s="131">
        <f t="shared" si="273"/>
        <v>0</v>
      </c>
      <c r="AJ1151" s="39"/>
      <c r="AK1151" s="131">
        <f>ROUND((AL1151/100)*756*Taula1[[#This Row],[Espai reservat Administració  (mesos)]],2)</f>
        <v>0</v>
      </c>
      <c r="AL1151" s="81">
        <f>Taula1[[#This Row],[% Jornada segons contracte
(no posar el símbol %) ]]-Taula1[[#This Row],[% Reducció salari per baix rendiment        (no posar el símbol %)]]</f>
        <v>0</v>
      </c>
      <c r="AM1151" s="131">
        <f>ROUND((AN1151/100)*24.8547945*Taula1[[#This Row],[Espai reservat Administració (dies)]],2)</f>
        <v>0</v>
      </c>
      <c r="AN1151" s="79">
        <f>Taula1[[#This Row],[% Jornada segons contracte
(no posar el símbol %) ]]-Taula1[[#This Row],[% Reducció salari per baix rendiment        (no posar el símbol %)]]</f>
        <v>0</v>
      </c>
      <c r="AO1151" s="131">
        <f t="shared" si="274"/>
        <v>0</v>
      </c>
      <c r="AP1151" s="87"/>
      <c r="AQ1151" s="137">
        <f>ROUND((AR1151/100)*693*Taula1[[#This Row],[Mesos naturals sencers treballats període justificat (01/01/2023 - 31/03/2023)]],2)</f>
        <v>0</v>
      </c>
      <c r="AR1151" s="90">
        <f>Taula1[[#This Row],[% Jornada segons contracte
(no posar el símbol %) ]]-Taula1[[#This Row],[% Reducció salari per baix rendiment        (no posar el símbol %)]]</f>
        <v>0</v>
      </c>
      <c r="AS1151" s="137">
        <f>ROUND((AT1151/100)*22.78356164*Taula1[[#This Row],[Dies treballats període justificat (01/01/2023 - 31/03/2023)              no comptabilitzats com a mes natural sencer]],2)</f>
        <v>0</v>
      </c>
      <c r="AT1151" s="90">
        <f>Taula1[[#This Row],[% Jornada segons contracte
(no posar el símbol %) ]]-Taula1[[#This Row],[% Reducció salari per baix rendiment        (no posar el símbol %)]]</f>
        <v>0</v>
      </c>
      <c r="AU1151" s="137">
        <f t="shared" si="275"/>
        <v>0</v>
      </c>
      <c r="AV1151" s="87"/>
      <c r="AW1151" s="136">
        <f>ROUND((AX1151/100)*693*Taula1[[#This Row],[Espai reservat Administració  (mesos)]],2)</f>
        <v>0</v>
      </c>
      <c r="AX1151" s="90">
        <f>Taula1[[#This Row],[% Jornada segons contracte
(no posar el símbol %) ]]-Taula1[[#This Row],[% Reducció salari per baix rendiment        (no posar el símbol %)]]</f>
        <v>0</v>
      </c>
      <c r="AY1151" s="131">
        <f>ROUND((AZ1151/100)*22.78356164*Taula1[[#This Row],[Espai reservat Administració (dies)]],2)</f>
        <v>0</v>
      </c>
      <c r="AZ1151" s="81">
        <f>Taula1[[#This Row],[% Jornada segons contracte
(no posar el símbol %) ]]-Taula1[[#This Row],[% Reducció salari per baix rendiment        (no posar el símbol %)]]</f>
        <v>0</v>
      </c>
      <c r="BA1151" s="82">
        <f t="shared" si="276"/>
        <v>0</v>
      </c>
      <c r="BB1151" s="41"/>
      <c r="BC1151" s="131">
        <f>IF(Taula1[[#This Row],[Grup justificat     (fer servir opcions de la llista desplegable)]]=1,AI1151,0)</f>
        <v>0</v>
      </c>
      <c r="BD1151" s="131">
        <f>IF(Taula1[[#This Row],[Grup justificat     (fer servir opcions de la llista desplegable)]]=2,AU1151,0)</f>
        <v>0</v>
      </c>
      <c r="BE1151" s="41"/>
      <c r="BF1151" s="131">
        <f>IF(Taula1[[#This Row],[Espai reservat Administració]]=1,AO1151,0)</f>
        <v>0</v>
      </c>
      <c r="BG1151" s="82">
        <f>IF(Taula1[[#This Row],[Espai reservat Administració]]=2,BA1151,0)</f>
        <v>0</v>
      </c>
      <c r="BH1151" s="41"/>
      <c r="BI1151" s="126">
        <f>IF(Taula1[[#This Row],[Grup justificat     (fer servir opcions de la llista desplegable)]]=1,1,0)</f>
        <v>0</v>
      </c>
      <c r="BJ1151" s="126">
        <f>IF(Taula1[[#This Row],[Espai reservat Administració]]=1,1,0)</f>
        <v>0</v>
      </c>
      <c r="BK1151" s="111"/>
      <c r="BL1151" s="126">
        <f>IF(Taula1[[#This Row],[Grup justificat     (fer servir opcions de la llista desplegable)]]=2,1,0)</f>
        <v>0</v>
      </c>
      <c r="BM1151" s="126">
        <f>IF(Taula1[[#This Row],[Espai reservat Administració]]=2,1,0)</f>
        <v>0</v>
      </c>
      <c r="BN1151" s="73"/>
      <c r="BO1151" s="73"/>
      <c r="BP1151" s="73"/>
      <c r="BQ1151" s="73"/>
      <c r="BR1151" s="73"/>
      <c r="BS1151" s="73"/>
      <c r="BT1151" s="73"/>
      <c r="BU1151" s="73"/>
      <c r="BV1151" s="73"/>
      <c r="BW1151" s="73"/>
      <c r="BX1151" s="73"/>
      <c r="BY1151" s="73"/>
      <c r="BZ1151" s="73"/>
      <c r="CA1151" s="73"/>
      <c r="CB1151" s="73"/>
      <c r="CC1151" s="73"/>
      <c r="CD1151" s="73"/>
      <c r="CE1151" s="73"/>
      <c r="CF1151" s="73"/>
      <c r="CG1151" s="63">
        <f t="shared" si="277"/>
        <v>0</v>
      </c>
      <c r="CH1151" s="63">
        <f t="shared" si="278"/>
        <v>0</v>
      </c>
      <c r="CI1151" s="73"/>
      <c r="CJ1151" s="63">
        <f>IF(Taula1[[#This Row],[Tipus de contracte                                  (fer servir opcions de la llista desplegable)]]="Indefinit",1,0)</f>
        <v>0</v>
      </c>
      <c r="CK1151" s="63">
        <f>IF(Taula1[[#This Row],[Tipus de contracte                                  (fer servir opcions de la llista desplegable)]]="Temporal, igual o superior a 6 mesos",1,0)</f>
        <v>0</v>
      </c>
      <c r="CL1151" s="63">
        <f>IF(Taula1[[#This Row],[Tipus de contracte                                  (fer servir opcions de la llista desplegable)]]="Substitució per IT",1,0)</f>
        <v>0</v>
      </c>
      <c r="CM1151" s="73"/>
      <c r="CN1151" s="63">
        <f>IF(Taula1[[#This Row],[Relació llocs de treball]]&gt;=1,1,0)</f>
        <v>0</v>
      </c>
      <c r="CO1151" s="73"/>
      <c r="CP1151" s="63">
        <f>IF(Taula1[[#This Row],[Identitat de gènere                                                          (fer servir opcions de la llista desplegable)]]="Home",1,0)</f>
        <v>0</v>
      </c>
      <c r="CQ1151" s="63">
        <f>IF(Taula1[[#This Row],[Identitat de gènere                                                          (fer servir opcions de la llista desplegable)]]="Dona",1,0)</f>
        <v>0</v>
      </c>
      <c r="CR1151" s="63">
        <f>IF(Taula1[[#This Row],[Identitat de gènere                                                          (fer servir opcions de la llista desplegable)]]="No binari",1,0)</f>
        <v>0</v>
      </c>
      <c r="CS1151" s="73"/>
      <c r="CT1151" s="63">
        <f t="shared" si="272"/>
        <v>0</v>
      </c>
      <c r="CU1151" s="64">
        <f t="shared" si="279"/>
        <v>0</v>
      </c>
      <c r="CW1151" s="64">
        <f t="shared" si="280"/>
        <v>0</v>
      </c>
      <c r="CX1151" s="64">
        <f t="shared" si="281"/>
        <v>0</v>
      </c>
      <c r="CY1151" s="64">
        <f t="shared" si="282"/>
        <v>0</v>
      </c>
      <c r="CZ1151" s="64">
        <f t="shared" si="283"/>
        <v>0</v>
      </c>
      <c r="DB1151" s="64">
        <f t="shared" si="284"/>
        <v>0</v>
      </c>
      <c r="DC1151" s="64">
        <f t="shared" si="285"/>
        <v>0</v>
      </c>
      <c r="DD1151" s="64">
        <f t="shared" si="286"/>
        <v>0</v>
      </c>
      <c r="DE1151" s="64">
        <f t="shared" si="287"/>
        <v>0</v>
      </c>
    </row>
    <row r="1152" spans="2:109" x14ac:dyDescent="0.3">
      <c r="B1152" s="167"/>
      <c r="C1152" s="186"/>
      <c r="D1152" s="2"/>
      <c r="E1152" s="67"/>
      <c r="F1152" s="5"/>
      <c r="G1152" s="5"/>
      <c r="H1152" s="187"/>
      <c r="I1152" s="111" t="str">
        <f ca="1">IF(Taula1[[#This Row],[Data naixement (format dd/mm/aaaa)]]="","0",DATEDIF(Taula1[[#This Row],[Data naixement (format dd/mm/aaaa)]],TODAY(),"Y"))</f>
        <v>0</v>
      </c>
      <c r="J1152" s="6"/>
      <c r="K1152" s="6"/>
      <c r="L1152" s="6"/>
      <c r="M1152" s="6"/>
      <c r="N1152" s="56"/>
      <c r="O1152" s="56"/>
      <c r="P1152" s="56"/>
      <c r="Q1152" s="6"/>
      <c r="R1152" s="7"/>
      <c r="S1152" s="143">
        <f>Taula1[[#This Row],[Mesos naturals sencers treballats període justificat (01/01/2023 - 31/03/2023)]]</f>
        <v>0</v>
      </c>
      <c r="T1152" s="194">
        <f>Taula1[[#This Row],[Dies treballats període justificat (01/01/2023 - 31/03/2023)              no comptabilitzats com a mes natural sencer]]</f>
        <v>0</v>
      </c>
      <c r="U1152" s="12"/>
      <c r="V1152" s="7"/>
      <c r="W1152" s="188"/>
      <c r="X1152" s="188"/>
      <c r="Y1152" s="188"/>
      <c r="Z1152" s="188"/>
      <c r="AA1152" s="190"/>
      <c r="AB1152" s="143">
        <f>Taula1[[#This Row],[Grup justificat     (fer servir opcions de la llista desplegable)]]</f>
        <v>0</v>
      </c>
      <c r="AC1152" s="182"/>
      <c r="AD1152" s="39"/>
      <c r="AE1152" s="131">
        <f>ROUND((AF1152/100)*756*Taula1[[#This Row],[Mesos naturals sencers treballats període justificat (01/01/2023 - 31/03/2023)]],2)</f>
        <v>0</v>
      </c>
      <c r="AF1152" s="81">
        <f>Taula1[[#This Row],[% Jornada segons contracte
(no posar el símbol %) ]]-Taula1[[#This Row],[% Reducció salari per baix rendiment        (no posar el símbol %)]]</f>
        <v>0</v>
      </c>
      <c r="AG1152" s="131">
        <f>ROUND((AH1152/100)*24.8547945*Taula1[[#This Row],[Dies treballats període justificat (01/01/2023 - 31/03/2023)              no comptabilitzats com a mes natural sencer]],2)</f>
        <v>0</v>
      </c>
      <c r="AH1152" s="79">
        <f>Taula1[[#This Row],[% Jornada segons contracte
(no posar el símbol %) ]]-Taula1[[#This Row],[% Reducció salari per baix rendiment        (no posar el símbol %)]]</f>
        <v>0</v>
      </c>
      <c r="AI1152" s="131">
        <f t="shared" si="273"/>
        <v>0</v>
      </c>
      <c r="AJ1152" s="39"/>
      <c r="AK1152" s="131">
        <f>ROUND((AL1152/100)*756*Taula1[[#This Row],[Espai reservat Administració  (mesos)]],2)</f>
        <v>0</v>
      </c>
      <c r="AL1152" s="81">
        <f>Taula1[[#This Row],[% Jornada segons contracte
(no posar el símbol %) ]]-Taula1[[#This Row],[% Reducció salari per baix rendiment        (no posar el símbol %)]]</f>
        <v>0</v>
      </c>
      <c r="AM1152" s="131">
        <f>ROUND((AN1152/100)*24.8547945*Taula1[[#This Row],[Espai reservat Administració (dies)]],2)</f>
        <v>0</v>
      </c>
      <c r="AN1152" s="79">
        <f>Taula1[[#This Row],[% Jornada segons contracte
(no posar el símbol %) ]]-Taula1[[#This Row],[% Reducció salari per baix rendiment        (no posar el símbol %)]]</f>
        <v>0</v>
      </c>
      <c r="AO1152" s="131">
        <f t="shared" si="274"/>
        <v>0</v>
      </c>
      <c r="AP1152" s="87"/>
      <c r="AQ1152" s="137">
        <f>ROUND((AR1152/100)*693*Taula1[[#This Row],[Mesos naturals sencers treballats període justificat (01/01/2023 - 31/03/2023)]],2)</f>
        <v>0</v>
      </c>
      <c r="AR1152" s="90">
        <f>Taula1[[#This Row],[% Jornada segons contracte
(no posar el símbol %) ]]-Taula1[[#This Row],[% Reducció salari per baix rendiment        (no posar el símbol %)]]</f>
        <v>0</v>
      </c>
      <c r="AS1152" s="137">
        <f>ROUND((AT1152/100)*22.78356164*Taula1[[#This Row],[Dies treballats període justificat (01/01/2023 - 31/03/2023)              no comptabilitzats com a mes natural sencer]],2)</f>
        <v>0</v>
      </c>
      <c r="AT1152" s="90">
        <f>Taula1[[#This Row],[% Jornada segons contracte
(no posar el símbol %) ]]-Taula1[[#This Row],[% Reducció salari per baix rendiment        (no posar el símbol %)]]</f>
        <v>0</v>
      </c>
      <c r="AU1152" s="137">
        <f t="shared" si="275"/>
        <v>0</v>
      </c>
      <c r="AV1152" s="87"/>
      <c r="AW1152" s="136">
        <f>ROUND((AX1152/100)*693*Taula1[[#This Row],[Espai reservat Administració  (mesos)]],2)</f>
        <v>0</v>
      </c>
      <c r="AX1152" s="90">
        <f>Taula1[[#This Row],[% Jornada segons contracte
(no posar el símbol %) ]]-Taula1[[#This Row],[% Reducció salari per baix rendiment        (no posar el símbol %)]]</f>
        <v>0</v>
      </c>
      <c r="AY1152" s="131">
        <f>ROUND((AZ1152/100)*22.78356164*Taula1[[#This Row],[Espai reservat Administració (dies)]],2)</f>
        <v>0</v>
      </c>
      <c r="AZ1152" s="81">
        <f>Taula1[[#This Row],[% Jornada segons contracte
(no posar el símbol %) ]]-Taula1[[#This Row],[% Reducció salari per baix rendiment        (no posar el símbol %)]]</f>
        <v>0</v>
      </c>
      <c r="BA1152" s="82">
        <f t="shared" si="276"/>
        <v>0</v>
      </c>
      <c r="BB1152" s="41"/>
      <c r="BC1152" s="131">
        <f>IF(Taula1[[#This Row],[Grup justificat     (fer servir opcions de la llista desplegable)]]=1,AI1152,0)</f>
        <v>0</v>
      </c>
      <c r="BD1152" s="131">
        <f>IF(Taula1[[#This Row],[Grup justificat     (fer servir opcions de la llista desplegable)]]=2,AU1152,0)</f>
        <v>0</v>
      </c>
      <c r="BE1152" s="41"/>
      <c r="BF1152" s="131">
        <f>IF(Taula1[[#This Row],[Espai reservat Administració]]=1,AO1152,0)</f>
        <v>0</v>
      </c>
      <c r="BG1152" s="82">
        <f>IF(Taula1[[#This Row],[Espai reservat Administració]]=2,BA1152,0)</f>
        <v>0</v>
      </c>
      <c r="BH1152" s="41"/>
      <c r="BI1152" s="126">
        <f>IF(Taula1[[#This Row],[Grup justificat     (fer servir opcions de la llista desplegable)]]=1,1,0)</f>
        <v>0</v>
      </c>
      <c r="BJ1152" s="126">
        <f>IF(Taula1[[#This Row],[Espai reservat Administració]]=1,1,0)</f>
        <v>0</v>
      </c>
      <c r="BK1152" s="111"/>
      <c r="BL1152" s="126">
        <f>IF(Taula1[[#This Row],[Grup justificat     (fer servir opcions de la llista desplegable)]]=2,1,0)</f>
        <v>0</v>
      </c>
      <c r="BM1152" s="126">
        <f>IF(Taula1[[#This Row],[Espai reservat Administració]]=2,1,0)</f>
        <v>0</v>
      </c>
      <c r="BN1152" s="73"/>
      <c r="BO1152" s="73"/>
      <c r="BP1152" s="73"/>
      <c r="BQ1152" s="73"/>
      <c r="BR1152" s="73"/>
      <c r="BS1152" s="73"/>
      <c r="BT1152" s="73"/>
      <c r="BU1152" s="73"/>
      <c r="BV1152" s="73"/>
      <c r="BW1152" s="73"/>
      <c r="BX1152" s="73"/>
      <c r="BY1152" s="73"/>
      <c r="BZ1152" s="73"/>
      <c r="CA1152" s="73"/>
      <c r="CB1152" s="73"/>
      <c r="CC1152" s="73"/>
      <c r="CD1152" s="73"/>
      <c r="CE1152" s="73"/>
      <c r="CF1152" s="73"/>
      <c r="CG1152" s="63">
        <f t="shared" si="277"/>
        <v>0</v>
      </c>
      <c r="CH1152" s="63">
        <f t="shared" si="278"/>
        <v>0</v>
      </c>
      <c r="CI1152" s="73"/>
      <c r="CJ1152" s="63">
        <f>IF(Taula1[[#This Row],[Tipus de contracte                                  (fer servir opcions de la llista desplegable)]]="Indefinit",1,0)</f>
        <v>0</v>
      </c>
      <c r="CK1152" s="63">
        <f>IF(Taula1[[#This Row],[Tipus de contracte                                  (fer servir opcions de la llista desplegable)]]="Temporal, igual o superior a 6 mesos",1,0)</f>
        <v>0</v>
      </c>
      <c r="CL1152" s="63">
        <f>IF(Taula1[[#This Row],[Tipus de contracte                                  (fer servir opcions de la llista desplegable)]]="Substitució per IT",1,0)</f>
        <v>0</v>
      </c>
      <c r="CM1152" s="73"/>
      <c r="CN1152" s="63">
        <f>IF(Taula1[[#This Row],[Relació llocs de treball]]&gt;=1,1,0)</f>
        <v>0</v>
      </c>
      <c r="CO1152" s="73"/>
      <c r="CP1152" s="63">
        <f>IF(Taula1[[#This Row],[Identitat de gènere                                                          (fer servir opcions de la llista desplegable)]]="Home",1,0)</f>
        <v>0</v>
      </c>
      <c r="CQ1152" s="63">
        <f>IF(Taula1[[#This Row],[Identitat de gènere                                                          (fer servir opcions de la llista desplegable)]]="Dona",1,0)</f>
        <v>0</v>
      </c>
      <c r="CR1152" s="63">
        <f>IF(Taula1[[#This Row],[Identitat de gènere                                                          (fer servir opcions de la llista desplegable)]]="No binari",1,0)</f>
        <v>0</v>
      </c>
      <c r="CS1152" s="73"/>
      <c r="CT1152" s="63">
        <f t="shared" si="272"/>
        <v>0</v>
      </c>
      <c r="CU1152" s="64">
        <f t="shared" si="279"/>
        <v>0</v>
      </c>
      <c r="CW1152" s="64">
        <f t="shared" si="280"/>
        <v>0</v>
      </c>
      <c r="CX1152" s="64">
        <f t="shared" si="281"/>
        <v>0</v>
      </c>
      <c r="CY1152" s="64">
        <f t="shared" si="282"/>
        <v>0</v>
      </c>
      <c r="CZ1152" s="64">
        <f t="shared" si="283"/>
        <v>0</v>
      </c>
      <c r="DB1152" s="64">
        <f t="shared" si="284"/>
        <v>0</v>
      </c>
      <c r="DC1152" s="64">
        <f t="shared" si="285"/>
        <v>0</v>
      </c>
      <c r="DD1152" s="64">
        <f t="shared" si="286"/>
        <v>0</v>
      </c>
      <c r="DE1152" s="64">
        <f t="shared" si="287"/>
        <v>0</v>
      </c>
    </row>
    <row r="1153" spans="2:109" x14ac:dyDescent="0.3">
      <c r="B1153" s="167"/>
      <c r="C1153" s="186"/>
      <c r="D1153" s="2"/>
      <c r="E1153" s="67"/>
      <c r="F1153" s="5"/>
      <c r="G1153" s="5"/>
      <c r="H1153" s="187"/>
      <c r="I1153" s="111" t="str">
        <f ca="1">IF(Taula1[[#This Row],[Data naixement (format dd/mm/aaaa)]]="","0",DATEDIF(Taula1[[#This Row],[Data naixement (format dd/mm/aaaa)]],TODAY(),"Y"))</f>
        <v>0</v>
      </c>
      <c r="J1153" s="6"/>
      <c r="K1153" s="6"/>
      <c r="L1153" s="6"/>
      <c r="M1153" s="6"/>
      <c r="N1153" s="56"/>
      <c r="O1153" s="56"/>
      <c r="P1153" s="56"/>
      <c r="Q1153" s="6"/>
      <c r="R1153" s="7"/>
      <c r="S1153" s="143">
        <f>Taula1[[#This Row],[Mesos naturals sencers treballats període justificat (01/01/2023 - 31/03/2023)]]</f>
        <v>0</v>
      </c>
      <c r="T1153" s="194">
        <f>Taula1[[#This Row],[Dies treballats període justificat (01/01/2023 - 31/03/2023)              no comptabilitzats com a mes natural sencer]]</f>
        <v>0</v>
      </c>
      <c r="U1153" s="12"/>
      <c r="V1153" s="7"/>
      <c r="W1153" s="188"/>
      <c r="X1153" s="188"/>
      <c r="Y1153" s="188"/>
      <c r="Z1153" s="188"/>
      <c r="AA1153" s="190"/>
      <c r="AB1153" s="143">
        <f>Taula1[[#This Row],[Grup justificat     (fer servir opcions de la llista desplegable)]]</f>
        <v>0</v>
      </c>
      <c r="AC1153" s="182"/>
      <c r="AD1153" s="39"/>
      <c r="AE1153" s="131">
        <f>ROUND((AF1153/100)*756*Taula1[[#This Row],[Mesos naturals sencers treballats període justificat (01/01/2023 - 31/03/2023)]],2)</f>
        <v>0</v>
      </c>
      <c r="AF1153" s="81">
        <f>Taula1[[#This Row],[% Jornada segons contracte
(no posar el símbol %) ]]-Taula1[[#This Row],[% Reducció salari per baix rendiment        (no posar el símbol %)]]</f>
        <v>0</v>
      </c>
      <c r="AG1153" s="131">
        <f>ROUND((AH1153/100)*24.8547945*Taula1[[#This Row],[Dies treballats període justificat (01/01/2023 - 31/03/2023)              no comptabilitzats com a mes natural sencer]],2)</f>
        <v>0</v>
      </c>
      <c r="AH1153" s="79">
        <f>Taula1[[#This Row],[% Jornada segons contracte
(no posar el símbol %) ]]-Taula1[[#This Row],[% Reducció salari per baix rendiment        (no posar el símbol %)]]</f>
        <v>0</v>
      </c>
      <c r="AI1153" s="131">
        <f t="shared" si="273"/>
        <v>0</v>
      </c>
      <c r="AJ1153" s="39"/>
      <c r="AK1153" s="131">
        <f>ROUND((AL1153/100)*756*Taula1[[#This Row],[Espai reservat Administració  (mesos)]],2)</f>
        <v>0</v>
      </c>
      <c r="AL1153" s="81">
        <f>Taula1[[#This Row],[% Jornada segons contracte
(no posar el símbol %) ]]-Taula1[[#This Row],[% Reducció salari per baix rendiment        (no posar el símbol %)]]</f>
        <v>0</v>
      </c>
      <c r="AM1153" s="131">
        <f>ROUND((AN1153/100)*24.8547945*Taula1[[#This Row],[Espai reservat Administració (dies)]],2)</f>
        <v>0</v>
      </c>
      <c r="AN1153" s="79">
        <f>Taula1[[#This Row],[% Jornada segons contracte
(no posar el símbol %) ]]-Taula1[[#This Row],[% Reducció salari per baix rendiment        (no posar el símbol %)]]</f>
        <v>0</v>
      </c>
      <c r="AO1153" s="131">
        <f t="shared" si="274"/>
        <v>0</v>
      </c>
      <c r="AP1153" s="87"/>
      <c r="AQ1153" s="137">
        <f>ROUND((AR1153/100)*693*Taula1[[#This Row],[Mesos naturals sencers treballats període justificat (01/01/2023 - 31/03/2023)]],2)</f>
        <v>0</v>
      </c>
      <c r="AR1153" s="90">
        <f>Taula1[[#This Row],[% Jornada segons contracte
(no posar el símbol %) ]]-Taula1[[#This Row],[% Reducció salari per baix rendiment        (no posar el símbol %)]]</f>
        <v>0</v>
      </c>
      <c r="AS1153" s="137">
        <f>ROUND((AT1153/100)*22.78356164*Taula1[[#This Row],[Dies treballats període justificat (01/01/2023 - 31/03/2023)              no comptabilitzats com a mes natural sencer]],2)</f>
        <v>0</v>
      </c>
      <c r="AT1153" s="90">
        <f>Taula1[[#This Row],[% Jornada segons contracte
(no posar el símbol %) ]]-Taula1[[#This Row],[% Reducció salari per baix rendiment        (no posar el símbol %)]]</f>
        <v>0</v>
      </c>
      <c r="AU1153" s="137">
        <f t="shared" si="275"/>
        <v>0</v>
      </c>
      <c r="AV1153" s="87"/>
      <c r="AW1153" s="136">
        <f>ROUND((AX1153/100)*693*Taula1[[#This Row],[Espai reservat Administració  (mesos)]],2)</f>
        <v>0</v>
      </c>
      <c r="AX1153" s="90">
        <f>Taula1[[#This Row],[% Jornada segons contracte
(no posar el símbol %) ]]-Taula1[[#This Row],[% Reducció salari per baix rendiment        (no posar el símbol %)]]</f>
        <v>0</v>
      </c>
      <c r="AY1153" s="131">
        <f>ROUND((AZ1153/100)*22.78356164*Taula1[[#This Row],[Espai reservat Administració (dies)]],2)</f>
        <v>0</v>
      </c>
      <c r="AZ1153" s="81">
        <f>Taula1[[#This Row],[% Jornada segons contracte
(no posar el símbol %) ]]-Taula1[[#This Row],[% Reducció salari per baix rendiment        (no posar el símbol %)]]</f>
        <v>0</v>
      </c>
      <c r="BA1153" s="82">
        <f t="shared" si="276"/>
        <v>0</v>
      </c>
      <c r="BB1153" s="41"/>
      <c r="BC1153" s="131">
        <f>IF(Taula1[[#This Row],[Grup justificat     (fer servir opcions de la llista desplegable)]]=1,AI1153,0)</f>
        <v>0</v>
      </c>
      <c r="BD1153" s="131">
        <f>IF(Taula1[[#This Row],[Grup justificat     (fer servir opcions de la llista desplegable)]]=2,AU1153,0)</f>
        <v>0</v>
      </c>
      <c r="BE1153" s="41"/>
      <c r="BF1153" s="131">
        <f>IF(Taula1[[#This Row],[Espai reservat Administració]]=1,AO1153,0)</f>
        <v>0</v>
      </c>
      <c r="BG1153" s="82">
        <f>IF(Taula1[[#This Row],[Espai reservat Administració]]=2,BA1153,0)</f>
        <v>0</v>
      </c>
      <c r="BH1153" s="41"/>
      <c r="BI1153" s="126">
        <f>IF(Taula1[[#This Row],[Grup justificat     (fer servir opcions de la llista desplegable)]]=1,1,0)</f>
        <v>0</v>
      </c>
      <c r="BJ1153" s="126">
        <f>IF(Taula1[[#This Row],[Espai reservat Administració]]=1,1,0)</f>
        <v>0</v>
      </c>
      <c r="BK1153" s="111"/>
      <c r="BL1153" s="126">
        <f>IF(Taula1[[#This Row],[Grup justificat     (fer servir opcions de la llista desplegable)]]=2,1,0)</f>
        <v>0</v>
      </c>
      <c r="BM1153" s="126">
        <f>IF(Taula1[[#This Row],[Espai reservat Administració]]=2,1,0)</f>
        <v>0</v>
      </c>
      <c r="BN1153" s="73"/>
      <c r="BO1153" s="73"/>
      <c r="BP1153" s="73"/>
      <c r="BQ1153" s="73"/>
      <c r="BR1153" s="73"/>
      <c r="BS1153" s="73"/>
      <c r="BT1153" s="73"/>
      <c r="BU1153" s="73"/>
      <c r="BV1153" s="73"/>
      <c r="BW1153" s="73"/>
      <c r="BX1153" s="73"/>
      <c r="BY1153" s="73"/>
      <c r="BZ1153" s="73"/>
      <c r="CA1153" s="73"/>
      <c r="CB1153" s="73"/>
      <c r="CC1153" s="73"/>
      <c r="CD1153" s="73"/>
      <c r="CE1153" s="73"/>
      <c r="CF1153" s="73"/>
      <c r="CG1153" s="63">
        <f t="shared" si="277"/>
        <v>0</v>
      </c>
      <c r="CH1153" s="63">
        <f t="shared" si="278"/>
        <v>0</v>
      </c>
      <c r="CI1153" s="73"/>
      <c r="CJ1153" s="63">
        <f>IF(Taula1[[#This Row],[Tipus de contracte                                  (fer servir opcions de la llista desplegable)]]="Indefinit",1,0)</f>
        <v>0</v>
      </c>
      <c r="CK1153" s="63">
        <f>IF(Taula1[[#This Row],[Tipus de contracte                                  (fer servir opcions de la llista desplegable)]]="Temporal, igual o superior a 6 mesos",1,0)</f>
        <v>0</v>
      </c>
      <c r="CL1153" s="63">
        <f>IF(Taula1[[#This Row],[Tipus de contracte                                  (fer servir opcions de la llista desplegable)]]="Substitució per IT",1,0)</f>
        <v>0</v>
      </c>
      <c r="CM1153" s="73"/>
      <c r="CN1153" s="63">
        <f>IF(Taula1[[#This Row],[Relació llocs de treball]]&gt;=1,1,0)</f>
        <v>0</v>
      </c>
      <c r="CO1153" s="73"/>
      <c r="CP1153" s="63">
        <f>IF(Taula1[[#This Row],[Identitat de gènere                                                          (fer servir opcions de la llista desplegable)]]="Home",1,0)</f>
        <v>0</v>
      </c>
      <c r="CQ1153" s="63">
        <f>IF(Taula1[[#This Row],[Identitat de gènere                                                          (fer servir opcions de la llista desplegable)]]="Dona",1,0)</f>
        <v>0</v>
      </c>
      <c r="CR1153" s="63">
        <f>IF(Taula1[[#This Row],[Identitat de gènere                                                          (fer servir opcions de la llista desplegable)]]="No binari",1,0)</f>
        <v>0</v>
      </c>
      <c r="CS1153" s="73"/>
      <c r="CT1153" s="63">
        <f t="shared" si="272"/>
        <v>0</v>
      </c>
      <c r="CU1153" s="64">
        <f t="shared" si="279"/>
        <v>0</v>
      </c>
      <c r="CW1153" s="64">
        <f t="shared" si="280"/>
        <v>0</v>
      </c>
      <c r="CX1153" s="64">
        <f t="shared" si="281"/>
        <v>0</v>
      </c>
      <c r="CY1153" s="64">
        <f t="shared" si="282"/>
        <v>0</v>
      </c>
      <c r="CZ1153" s="64">
        <f t="shared" si="283"/>
        <v>0</v>
      </c>
      <c r="DB1153" s="64">
        <f t="shared" si="284"/>
        <v>0</v>
      </c>
      <c r="DC1153" s="64">
        <f t="shared" si="285"/>
        <v>0</v>
      </c>
      <c r="DD1153" s="64">
        <f t="shared" si="286"/>
        <v>0</v>
      </c>
      <c r="DE1153" s="64">
        <f t="shared" si="287"/>
        <v>0</v>
      </c>
    </row>
    <row r="1154" spans="2:109" x14ac:dyDescent="0.3">
      <c r="B1154" s="167"/>
      <c r="C1154" s="186"/>
      <c r="D1154" s="2"/>
      <c r="E1154" s="67"/>
      <c r="F1154" s="5"/>
      <c r="G1154" s="5"/>
      <c r="H1154" s="187"/>
      <c r="I1154" s="111" t="str">
        <f ca="1">IF(Taula1[[#This Row],[Data naixement (format dd/mm/aaaa)]]="","0",DATEDIF(Taula1[[#This Row],[Data naixement (format dd/mm/aaaa)]],TODAY(),"Y"))</f>
        <v>0</v>
      </c>
      <c r="J1154" s="6"/>
      <c r="K1154" s="6"/>
      <c r="L1154" s="6"/>
      <c r="M1154" s="6"/>
      <c r="N1154" s="56"/>
      <c r="O1154" s="56"/>
      <c r="P1154" s="56"/>
      <c r="Q1154" s="6"/>
      <c r="R1154" s="7"/>
      <c r="S1154" s="143">
        <f>Taula1[[#This Row],[Mesos naturals sencers treballats període justificat (01/01/2023 - 31/03/2023)]]</f>
        <v>0</v>
      </c>
      <c r="T1154" s="194">
        <f>Taula1[[#This Row],[Dies treballats període justificat (01/01/2023 - 31/03/2023)              no comptabilitzats com a mes natural sencer]]</f>
        <v>0</v>
      </c>
      <c r="U1154" s="12"/>
      <c r="V1154" s="7"/>
      <c r="W1154" s="188"/>
      <c r="X1154" s="188"/>
      <c r="Y1154" s="188"/>
      <c r="Z1154" s="188"/>
      <c r="AA1154" s="190"/>
      <c r="AB1154" s="143">
        <f>Taula1[[#This Row],[Grup justificat     (fer servir opcions de la llista desplegable)]]</f>
        <v>0</v>
      </c>
      <c r="AC1154" s="182"/>
      <c r="AD1154" s="39"/>
      <c r="AE1154" s="131">
        <f>ROUND((AF1154/100)*756*Taula1[[#This Row],[Mesos naturals sencers treballats període justificat (01/01/2023 - 31/03/2023)]],2)</f>
        <v>0</v>
      </c>
      <c r="AF1154" s="81">
        <f>Taula1[[#This Row],[% Jornada segons contracte
(no posar el símbol %) ]]-Taula1[[#This Row],[% Reducció salari per baix rendiment        (no posar el símbol %)]]</f>
        <v>0</v>
      </c>
      <c r="AG1154" s="131">
        <f>ROUND((AH1154/100)*24.8547945*Taula1[[#This Row],[Dies treballats període justificat (01/01/2023 - 31/03/2023)              no comptabilitzats com a mes natural sencer]],2)</f>
        <v>0</v>
      </c>
      <c r="AH1154" s="79">
        <f>Taula1[[#This Row],[% Jornada segons contracte
(no posar el símbol %) ]]-Taula1[[#This Row],[% Reducció salari per baix rendiment        (no posar el símbol %)]]</f>
        <v>0</v>
      </c>
      <c r="AI1154" s="131">
        <f t="shared" si="273"/>
        <v>0</v>
      </c>
      <c r="AJ1154" s="39"/>
      <c r="AK1154" s="131">
        <f>ROUND((AL1154/100)*756*Taula1[[#This Row],[Espai reservat Administració  (mesos)]],2)</f>
        <v>0</v>
      </c>
      <c r="AL1154" s="81">
        <f>Taula1[[#This Row],[% Jornada segons contracte
(no posar el símbol %) ]]-Taula1[[#This Row],[% Reducció salari per baix rendiment        (no posar el símbol %)]]</f>
        <v>0</v>
      </c>
      <c r="AM1154" s="131">
        <f>ROUND((AN1154/100)*24.8547945*Taula1[[#This Row],[Espai reservat Administració (dies)]],2)</f>
        <v>0</v>
      </c>
      <c r="AN1154" s="79">
        <f>Taula1[[#This Row],[% Jornada segons contracte
(no posar el símbol %) ]]-Taula1[[#This Row],[% Reducció salari per baix rendiment        (no posar el símbol %)]]</f>
        <v>0</v>
      </c>
      <c r="AO1154" s="131">
        <f t="shared" si="274"/>
        <v>0</v>
      </c>
      <c r="AP1154" s="87"/>
      <c r="AQ1154" s="137">
        <f>ROUND((AR1154/100)*693*Taula1[[#This Row],[Mesos naturals sencers treballats període justificat (01/01/2023 - 31/03/2023)]],2)</f>
        <v>0</v>
      </c>
      <c r="AR1154" s="90">
        <f>Taula1[[#This Row],[% Jornada segons contracte
(no posar el símbol %) ]]-Taula1[[#This Row],[% Reducció salari per baix rendiment        (no posar el símbol %)]]</f>
        <v>0</v>
      </c>
      <c r="AS1154" s="137">
        <f>ROUND((AT1154/100)*22.78356164*Taula1[[#This Row],[Dies treballats període justificat (01/01/2023 - 31/03/2023)              no comptabilitzats com a mes natural sencer]],2)</f>
        <v>0</v>
      </c>
      <c r="AT1154" s="90">
        <f>Taula1[[#This Row],[% Jornada segons contracte
(no posar el símbol %) ]]-Taula1[[#This Row],[% Reducció salari per baix rendiment        (no posar el símbol %)]]</f>
        <v>0</v>
      </c>
      <c r="AU1154" s="137">
        <f t="shared" si="275"/>
        <v>0</v>
      </c>
      <c r="AV1154" s="87"/>
      <c r="AW1154" s="136">
        <f>ROUND((AX1154/100)*693*Taula1[[#This Row],[Espai reservat Administració  (mesos)]],2)</f>
        <v>0</v>
      </c>
      <c r="AX1154" s="90">
        <f>Taula1[[#This Row],[% Jornada segons contracte
(no posar el símbol %) ]]-Taula1[[#This Row],[% Reducció salari per baix rendiment        (no posar el símbol %)]]</f>
        <v>0</v>
      </c>
      <c r="AY1154" s="131">
        <f>ROUND((AZ1154/100)*22.78356164*Taula1[[#This Row],[Espai reservat Administració (dies)]],2)</f>
        <v>0</v>
      </c>
      <c r="AZ1154" s="81">
        <f>Taula1[[#This Row],[% Jornada segons contracte
(no posar el símbol %) ]]-Taula1[[#This Row],[% Reducció salari per baix rendiment        (no posar el símbol %)]]</f>
        <v>0</v>
      </c>
      <c r="BA1154" s="82">
        <f t="shared" si="276"/>
        <v>0</v>
      </c>
      <c r="BB1154" s="41"/>
      <c r="BC1154" s="131">
        <f>IF(Taula1[[#This Row],[Grup justificat     (fer servir opcions de la llista desplegable)]]=1,AI1154,0)</f>
        <v>0</v>
      </c>
      <c r="BD1154" s="131">
        <f>IF(Taula1[[#This Row],[Grup justificat     (fer servir opcions de la llista desplegable)]]=2,AU1154,0)</f>
        <v>0</v>
      </c>
      <c r="BE1154" s="41"/>
      <c r="BF1154" s="131">
        <f>IF(Taula1[[#This Row],[Espai reservat Administració]]=1,AO1154,0)</f>
        <v>0</v>
      </c>
      <c r="BG1154" s="82">
        <f>IF(Taula1[[#This Row],[Espai reservat Administració]]=2,BA1154,0)</f>
        <v>0</v>
      </c>
      <c r="BH1154" s="41"/>
      <c r="BI1154" s="126">
        <f>IF(Taula1[[#This Row],[Grup justificat     (fer servir opcions de la llista desplegable)]]=1,1,0)</f>
        <v>0</v>
      </c>
      <c r="BJ1154" s="126">
        <f>IF(Taula1[[#This Row],[Espai reservat Administració]]=1,1,0)</f>
        <v>0</v>
      </c>
      <c r="BK1154" s="111"/>
      <c r="BL1154" s="126">
        <f>IF(Taula1[[#This Row],[Grup justificat     (fer servir opcions de la llista desplegable)]]=2,1,0)</f>
        <v>0</v>
      </c>
      <c r="BM1154" s="126">
        <f>IF(Taula1[[#This Row],[Espai reservat Administració]]=2,1,0)</f>
        <v>0</v>
      </c>
      <c r="BN1154" s="73"/>
      <c r="BO1154" s="73"/>
      <c r="BP1154" s="73"/>
      <c r="BQ1154" s="73"/>
      <c r="BR1154" s="73"/>
      <c r="BS1154" s="73"/>
      <c r="BT1154" s="73"/>
      <c r="BU1154" s="73"/>
      <c r="BV1154" s="73"/>
      <c r="BW1154" s="73"/>
      <c r="BX1154" s="73"/>
      <c r="BY1154" s="73"/>
      <c r="BZ1154" s="73"/>
      <c r="CA1154" s="73"/>
      <c r="CB1154" s="73"/>
      <c r="CC1154" s="73"/>
      <c r="CD1154" s="73"/>
      <c r="CE1154" s="73"/>
      <c r="CF1154" s="73"/>
      <c r="CG1154" s="63">
        <f t="shared" si="277"/>
        <v>0</v>
      </c>
      <c r="CH1154" s="63">
        <f t="shared" si="278"/>
        <v>0</v>
      </c>
      <c r="CI1154" s="73"/>
      <c r="CJ1154" s="63">
        <f>IF(Taula1[[#This Row],[Tipus de contracte                                  (fer servir opcions de la llista desplegable)]]="Indefinit",1,0)</f>
        <v>0</v>
      </c>
      <c r="CK1154" s="63">
        <f>IF(Taula1[[#This Row],[Tipus de contracte                                  (fer servir opcions de la llista desplegable)]]="Temporal, igual o superior a 6 mesos",1,0)</f>
        <v>0</v>
      </c>
      <c r="CL1154" s="63">
        <f>IF(Taula1[[#This Row],[Tipus de contracte                                  (fer servir opcions de la llista desplegable)]]="Substitució per IT",1,0)</f>
        <v>0</v>
      </c>
      <c r="CM1154" s="73"/>
      <c r="CN1154" s="63">
        <f>IF(Taula1[[#This Row],[Relació llocs de treball]]&gt;=1,1,0)</f>
        <v>0</v>
      </c>
      <c r="CO1154" s="73"/>
      <c r="CP1154" s="63">
        <f>IF(Taula1[[#This Row],[Identitat de gènere                                                          (fer servir opcions de la llista desplegable)]]="Home",1,0)</f>
        <v>0</v>
      </c>
      <c r="CQ1154" s="63">
        <f>IF(Taula1[[#This Row],[Identitat de gènere                                                          (fer servir opcions de la llista desplegable)]]="Dona",1,0)</f>
        <v>0</v>
      </c>
      <c r="CR1154" s="63">
        <f>IF(Taula1[[#This Row],[Identitat de gènere                                                          (fer servir opcions de la llista desplegable)]]="No binari",1,0)</f>
        <v>0</v>
      </c>
      <c r="CS1154" s="73"/>
      <c r="CT1154" s="63">
        <f t="shared" si="272"/>
        <v>0</v>
      </c>
      <c r="CU1154" s="64">
        <f t="shared" si="279"/>
        <v>0</v>
      </c>
      <c r="CW1154" s="64">
        <f t="shared" si="280"/>
        <v>0</v>
      </c>
      <c r="CX1154" s="64">
        <f t="shared" si="281"/>
        <v>0</v>
      </c>
      <c r="CY1154" s="64">
        <f t="shared" si="282"/>
        <v>0</v>
      </c>
      <c r="CZ1154" s="64">
        <f t="shared" si="283"/>
        <v>0</v>
      </c>
      <c r="DB1154" s="64">
        <f t="shared" si="284"/>
        <v>0</v>
      </c>
      <c r="DC1154" s="64">
        <f t="shared" si="285"/>
        <v>0</v>
      </c>
      <c r="DD1154" s="64">
        <f t="shared" si="286"/>
        <v>0</v>
      </c>
      <c r="DE1154" s="64">
        <f t="shared" si="287"/>
        <v>0</v>
      </c>
    </row>
    <row r="1155" spans="2:109" x14ac:dyDescent="0.3">
      <c r="B1155" s="167"/>
      <c r="C1155" s="186"/>
      <c r="D1155" s="2"/>
      <c r="E1155" s="67"/>
      <c r="F1155" s="5"/>
      <c r="G1155" s="5"/>
      <c r="H1155" s="187"/>
      <c r="I1155" s="111" t="str">
        <f ca="1">IF(Taula1[[#This Row],[Data naixement (format dd/mm/aaaa)]]="","0",DATEDIF(Taula1[[#This Row],[Data naixement (format dd/mm/aaaa)]],TODAY(),"Y"))</f>
        <v>0</v>
      </c>
      <c r="J1155" s="6"/>
      <c r="K1155" s="6"/>
      <c r="L1155" s="6"/>
      <c r="M1155" s="6"/>
      <c r="N1155" s="56"/>
      <c r="O1155" s="56"/>
      <c r="P1155" s="56"/>
      <c r="Q1155" s="6"/>
      <c r="R1155" s="7"/>
      <c r="S1155" s="143">
        <f>Taula1[[#This Row],[Mesos naturals sencers treballats període justificat (01/01/2023 - 31/03/2023)]]</f>
        <v>0</v>
      </c>
      <c r="T1155" s="194">
        <f>Taula1[[#This Row],[Dies treballats període justificat (01/01/2023 - 31/03/2023)              no comptabilitzats com a mes natural sencer]]</f>
        <v>0</v>
      </c>
      <c r="U1155" s="12"/>
      <c r="V1155" s="7"/>
      <c r="W1155" s="188"/>
      <c r="X1155" s="188"/>
      <c r="Y1155" s="188"/>
      <c r="Z1155" s="188"/>
      <c r="AA1155" s="190"/>
      <c r="AB1155" s="143">
        <f>Taula1[[#This Row],[Grup justificat     (fer servir opcions de la llista desplegable)]]</f>
        <v>0</v>
      </c>
      <c r="AC1155" s="182"/>
      <c r="AD1155" s="39"/>
      <c r="AE1155" s="131">
        <f>ROUND((AF1155/100)*756*Taula1[[#This Row],[Mesos naturals sencers treballats període justificat (01/01/2023 - 31/03/2023)]],2)</f>
        <v>0</v>
      </c>
      <c r="AF1155" s="81">
        <f>Taula1[[#This Row],[% Jornada segons contracte
(no posar el símbol %) ]]-Taula1[[#This Row],[% Reducció salari per baix rendiment        (no posar el símbol %)]]</f>
        <v>0</v>
      </c>
      <c r="AG1155" s="131">
        <f>ROUND((AH1155/100)*24.8547945*Taula1[[#This Row],[Dies treballats període justificat (01/01/2023 - 31/03/2023)              no comptabilitzats com a mes natural sencer]],2)</f>
        <v>0</v>
      </c>
      <c r="AH1155" s="79">
        <f>Taula1[[#This Row],[% Jornada segons contracte
(no posar el símbol %) ]]-Taula1[[#This Row],[% Reducció salari per baix rendiment        (no posar el símbol %)]]</f>
        <v>0</v>
      </c>
      <c r="AI1155" s="131">
        <f t="shared" si="273"/>
        <v>0</v>
      </c>
      <c r="AJ1155" s="39"/>
      <c r="AK1155" s="131">
        <f>ROUND((AL1155/100)*756*Taula1[[#This Row],[Espai reservat Administració  (mesos)]],2)</f>
        <v>0</v>
      </c>
      <c r="AL1155" s="81">
        <f>Taula1[[#This Row],[% Jornada segons contracte
(no posar el símbol %) ]]-Taula1[[#This Row],[% Reducció salari per baix rendiment        (no posar el símbol %)]]</f>
        <v>0</v>
      </c>
      <c r="AM1155" s="131">
        <f>ROUND((AN1155/100)*24.8547945*Taula1[[#This Row],[Espai reservat Administració (dies)]],2)</f>
        <v>0</v>
      </c>
      <c r="AN1155" s="79">
        <f>Taula1[[#This Row],[% Jornada segons contracte
(no posar el símbol %) ]]-Taula1[[#This Row],[% Reducció salari per baix rendiment        (no posar el símbol %)]]</f>
        <v>0</v>
      </c>
      <c r="AO1155" s="131">
        <f t="shared" si="274"/>
        <v>0</v>
      </c>
      <c r="AP1155" s="87"/>
      <c r="AQ1155" s="137">
        <f>ROUND((AR1155/100)*693*Taula1[[#This Row],[Mesos naturals sencers treballats període justificat (01/01/2023 - 31/03/2023)]],2)</f>
        <v>0</v>
      </c>
      <c r="AR1155" s="90">
        <f>Taula1[[#This Row],[% Jornada segons contracte
(no posar el símbol %) ]]-Taula1[[#This Row],[% Reducció salari per baix rendiment        (no posar el símbol %)]]</f>
        <v>0</v>
      </c>
      <c r="AS1155" s="137">
        <f>ROUND((AT1155/100)*22.78356164*Taula1[[#This Row],[Dies treballats període justificat (01/01/2023 - 31/03/2023)              no comptabilitzats com a mes natural sencer]],2)</f>
        <v>0</v>
      </c>
      <c r="AT1155" s="90">
        <f>Taula1[[#This Row],[% Jornada segons contracte
(no posar el símbol %) ]]-Taula1[[#This Row],[% Reducció salari per baix rendiment        (no posar el símbol %)]]</f>
        <v>0</v>
      </c>
      <c r="AU1155" s="137">
        <f t="shared" si="275"/>
        <v>0</v>
      </c>
      <c r="AV1155" s="87"/>
      <c r="AW1155" s="136">
        <f>ROUND((AX1155/100)*693*Taula1[[#This Row],[Espai reservat Administració  (mesos)]],2)</f>
        <v>0</v>
      </c>
      <c r="AX1155" s="90">
        <f>Taula1[[#This Row],[% Jornada segons contracte
(no posar el símbol %) ]]-Taula1[[#This Row],[% Reducció salari per baix rendiment        (no posar el símbol %)]]</f>
        <v>0</v>
      </c>
      <c r="AY1155" s="131">
        <f>ROUND((AZ1155/100)*22.78356164*Taula1[[#This Row],[Espai reservat Administració (dies)]],2)</f>
        <v>0</v>
      </c>
      <c r="AZ1155" s="81">
        <f>Taula1[[#This Row],[% Jornada segons contracte
(no posar el símbol %) ]]-Taula1[[#This Row],[% Reducció salari per baix rendiment        (no posar el símbol %)]]</f>
        <v>0</v>
      </c>
      <c r="BA1155" s="82">
        <f t="shared" si="276"/>
        <v>0</v>
      </c>
      <c r="BB1155" s="41"/>
      <c r="BC1155" s="131">
        <f>IF(Taula1[[#This Row],[Grup justificat     (fer servir opcions de la llista desplegable)]]=1,AI1155,0)</f>
        <v>0</v>
      </c>
      <c r="BD1155" s="131">
        <f>IF(Taula1[[#This Row],[Grup justificat     (fer servir opcions de la llista desplegable)]]=2,AU1155,0)</f>
        <v>0</v>
      </c>
      <c r="BE1155" s="41"/>
      <c r="BF1155" s="131">
        <f>IF(Taula1[[#This Row],[Espai reservat Administració]]=1,AO1155,0)</f>
        <v>0</v>
      </c>
      <c r="BG1155" s="82">
        <f>IF(Taula1[[#This Row],[Espai reservat Administració]]=2,BA1155,0)</f>
        <v>0</v>
      </c>
      <c r="BH1155" s="41"/>
      <c r="BI1155" s="126">
        <f>IF(Taula1[[#This Row],[Grup justificat     (fer servir opcions de la llista desplegable)]]=1,1,0)</f>
        <v>0</v>
      </c>
      <c r="BJ1155" s="126">
        <f>IF(Taula1[[#This Row],[Espai reservat Administració]]=1,1,0)</f>
        <v>0</v>
      </c>
      <c r="BK1155" s="111"/>
      <c r="BL1155" s="126">
        <f>IF(Taula1[[#This Row],[Grup justificat     (fer servir opcions de la llista desplegable)]]=2,1,0)</f>
        <v>0</v>
      </c>
      <c r="BM1155" s="126">
        <f>IF(Taula1[[#This Row],[Espai reservat Administració]]=2,1,0)</f>
        <v>0</v>
      </c>
      <c r="BN1155" s="73"/>
      <c r="BO1155" s="73"/>
      <c r="BP1155" s="73"/>
      <c r="BQ1155" s="73"/>
      <c r="BR1155" s="73"/>
      <c r="BS1155" s="73"/>
      <c r="BT1155" s="73"/>
      <c r="BU1155" s="73"/>
      <c r="BV1155" s="73"/>
      <c r="BW1155" s="73"/>
      <c r="BX1155" s="73"/>
      <c r="BY1155" s="73"/>
      <c r="BZ1155" s="73"/>
      <c r="CA1155" s="73"/>
      <c r="CB1155" s="73"/>
      <c r="CC1155" s="73"/>
      <c r="CD1155" s="73"/>
      <c r="CE1155" s="73"/>
      <c r="CF1155" s="73"/>
      <c r="CG1155" s="63">
        <f t="shared" si="277"/>
        <v>0</v>
      </c>
      <c r="CH1155" s="63">
        <f t="shared" si="278"/>
        <v>0</v>
      </c>
      <c r="CI1155" s="73"/>
      <c r="CJ1155" s="63">
        <f>IF(Taula1[[#This Row],[Tipus de contracte                                  (fer servir opcions de la llista desplegable)]]="Indefinit",1,0)</f>
        <v>0</v>
      </c>
      <c r="CK1155" s="63">
        <f>IF(Taula1[[#This Row],[Tipus de contracte                                  (fer servir opcions de la llista desplegable)]]="Temporal, igual o superior a 6 mesos",1,0)</f>
        <v>0</v>
      </c>
      <c r="CL1155" s="63">
        <f>IF(Taula1[[#This Row],[Tipus de contracte                                  (fer servir opcions de la llista desplegable)]]="Substitució per IT",1,0)</f>
        <v>0</v>
      </c>
      <c r="CM1155" s="73"/>
      <c r="CN1155" s="63">
        <f>IF(Taula1[[#This Row],[Relació llocs de treball]]&gt;=1,1,0)</f>
        <v>0</v>
      </c>
      <c r="CO1155" s="73"/>
      <c r="CP1155" s="63">
        <f>IF(Taula1[[#This Row],[Identitat de gènere                                                          (fer servir opcions de la llista desplegable)]]="Home",1,0)</f>
        <v>0</v>
      </c>
      <c r="CQ1155" s="63">
        <f>IF(Taula1[[#This Row],[Identitat de gènere                                                          (fer servir opcions de la llista desplegable)]]="Dona",1,0)</f>
        <v>0</v>
      </c>
      <c r="CR1155" s="63">
        <f>IF(Taula1[[#This Row],[Identitat de gènere                                                          (fer servir opcions de la llista desplegable)]]="No binari",1,0)</f>
        <v>0</v>
      </c>
      <c r="CS1155" s="73"/>
      <c r="CT1155" s="63">
        <f t="shared" si="272"/>
        <v>0</v>
      </c>
      <c r="CU1155" s="64">
        <f t="shared" si="279"/>
        <v>0</v>
      </c>
      <c r="CW1155" s="64">
        <f t="shared" si="280"/>
        <v>0</v>
      </c>
      <c r="CX1155" s="64">
        <f t="shared" si="281"/>
        <v>0</v>
      </c>
      <c r="CY1155" s="64">
        <f t="shared" si="282"/>
        <v>0</v>
      </c>
      <c r="CZ1155" s="64">
        <f t="shared" si="283"/>
        <v>0</v>
      </c>
      <c r="DB1155" s="64">
        <f t="shared" si="284"/>
        <v>0</v>
      </c>
      <c r="DC1155" s="64">
        <f t="shared" si="285"/>
        <v>0</v>
      </c>
      <c r="DD1155" s="64">
        <f t="shared" si="286"/>
        <v>0</v>
      </c>
      <c r="DE1155" s="64">
        <f t="shared" si="287"/>
        <v>0</v>
      </c>
    </row>
    <row r="1156" spans="2:109" x14ac:dyDescent="0.3">
      <c r="B1156" s="167"/>
      <c r="C1156" s="186"/>
      <c r="D1156" s="2"/>
      <c r="E1156" s="67"/>
      <c r="F1156" s="5"/>
      <c r="G1156" s="5"/>
      <c r="H1156" s="187"/>
      <c r="I1156" s="111" t="str">
        <f ca="1">IF(Taula1[[#This Row],[Data naixement (format dd/mm/aaaa)]]="","0",DATEDIF(Taula1[[#This Row],[Data naixement (format dd/mm/aaaa)]],TODAY(),"Y"))</f>
        <v>0</v>
      </c>
      <c r="J1156" s="6"/>
      <c r="K1156" s="6"/>
      <c r="L1156" s="6"/>
      <c r="M1156" s="6"/>
      <c r="N1156" s="56"/>
      <c r="O1156" s="56"/>
      <c r="P1156" s="56"/>
      <c r="Q1156" s="6"/>
      <c r="R1156" s="7"/>
      <c r="S1156" s="143">
        <f>Taula1[[#This Row],[Mesos naturals sencers treballats període justificat (01/01/2023 - 31/03/2023)]]</f>
        <v>0</v>
      </c>
      <c r="T1156" s="194">
        <f>Taula1[[#This Row],[Dies treballats període justificat (01/01/2023 - 31/03/2023)              no comptabilitzats com a mes natural sencer]]</f>
        <v>0</v>
      </c>
      <c r="U1156" s="12"/>
      <c r="V1156" s="7"/>
      <c r="W1156" s="188"/>
      <c r="X1156" s="188"/>
      <c r="Y1156" s="188"/>
      <c r="Z1156" s="188"/>
      <c r="AA1156" s="190"/>
      <c r="AB1156" s="143">
        <f>Taula1[[#This Row],[Grup justificat     (fer servir opcions de la llista desplegable)]]</f>
        <v>0</v>
      </c>
      <c r="AC1156" s="182"/>
      <c r="AD1156" s="39"/>
      <c r="AE1156" s="131">
        <f>ROUND((AF1156/100)*756*Taula1[[#This Row],[Mesos naturals sencers treballats període justificat (01/01/2023 - 31/03/2023)]],2)</f>
        <v>0</v>
      </c>
      <c r="AF1156" s="81">
        <f>Taula1[[#This Row],[% Jornada segons contracte
(no posar el símbol %) ]]-Taula1[[#This Row],[% Reducció salari per baix rendiment        (no posar el símbol %)]]</f>
        <v>0</v>
      </c>
      <c r="AG1156" s="131">
        <f>ROUND((AH1156/100)*24.8547945*Taula1[[#This Row],[Dies treballats període justificat (01/01/2023 - 31/03/2023)              no comptabilitzats com a mes natural sencer]],2)</f>
        <v>0</v>
      </c>
      <c r="AH1156" s="79">
        <f>Taula1[[#This Row],[% Jornada segons contracte
(no posar el símbol %) ]]-Taula1[[#This Row],[% Reducció salari per baix rendiment        (no posar el símbol %)]]</f>
        <v>0</v>
      </c>
      <c r="AI1156" s="131">
        <f t="shared" si="273"/>
        <v>0</v>
      </c>
      <c r="AJ1156" s="39"/>
      <c r="AK1156" s="131">
        <f>ROUND((AL1156/100)*756*Taula1[[#This Row],[Espai reservat Administració  (mesos)]],2)</f>
        <v>0</v>
      </c>
      <c r="AL1156" s="81">
        <f>Taula1[[#This Row],[% Jornada segons contracte
(no posar el símbol %) ]]-Taula1[[#This Row],[% Reducció salari per baix rendiment        (no posar el símbol %)]]</f>
        <v>0</v>
      </c>
      <c r="AM1156" s="131">
        <f>ROUND((AN1156/100)*24.8547945*Taula1[[#This Row],[Espai reservat Administració (dies)]],2)</f>
        <v>0</v>
      </c>
      <c r="AN1156" s="79">
        <f>Taula1[[#This Row],[% Jornada segons contracte
(no posar el símbol %) ]]-Taula1[[#This Row],[% Reducció salari per baix rendiment        (no posar el símbol %)]]</f>
        <v>0</v>
      </c>
      <c r="AO1156" s="131">
        <f t="shared" si="274"/>
        <v>0</v>
      </c>
      <c r="AP1156" s="87"/>
      <c r="AQ1156" s="137">
        <f>ROUND((AR1156/100)*693*Taula1[[#This Row],[Mesos naturals sencers treballats període justificat (01/01/2023 - 31/03/2023)]],2)</f>
        <v>0</v>
      </c>
      <c r="AR1156" s="90">
        <f>Taula1[[#This Row],[% Jornada segons contracte
(no posar el símbol %) ]]-Taula1[[#This Row],[% Reducció salari per baix rendiment        (no posar el símbol %)]]</f>
        <v>0</v>
      </c>
      <c r="AS1156" s="137">
        <f>ROUND((AT1156/100)*22.78356164*Taula1[[#This Row],[Dies treballats període justificat (01/01/2023 - 31/03/2023)              no comptabilitzats com a mes natural sencer]],2)</f>
        <v>0</v>
      </c>
      <c r="AT1156" s="90">
        <f>Taula1[[#This Row],[% Jornada segons contracte
(no posar el símbol %) ]]-Taula1[[#This Row],[% Reducció salari per baix rendiment        (no posar el símbol %)]]</f>
        <v>0</v>
      </c>
      <c r="AU1156" s="137">
        <f t="shared" si="275"/>
        <v>0</v>
      </c>
      <c r="AV1156" s="87"/>
      <c r="AW1156" s="136">
        <f>ROUND((AX1156/100)*693*Taula1[[#This Row],[Espai reservat Administració  (mesos)]],2)</f>
        <v>0</v>
      </c>
      <c r="AX1156" s="90">
        <f>Taula1[[#This Row],[% Jornada segons contracte
(no posar el símbol %) ]]-Taula1[[#This Row],[% Reducció salari per baix rendiment        (no posar el símbol %)]]</f>
        <v>0</v>
      </c>
      <c r="AY1156" s="131">
        <f>ROUND((AZ1156/100)*22.78356164*Taula1[[#This Row],[Espai reservat Administració (dies)]],2)</f>
        <v>0</v>
      </c>
      <c r="AZ1156" s="81">
        <f>Taula1[[#This Row],[% Jornada segons contracte
(no posar el símbol %) ]]-Taula1[[#This Row],[% Reducció salari per baix rendiment        (no posar el símbol %)]]</f>
        <v>0</v>
      </c>
      <c r="BA1156" s="82">
        <f t="shared" si="276"/>
        <v>0</v>
      </c>
      <c r="BB1156" s="41"/>
      <c r="BC1156" s="131">
        <f>IF(Taula1[[#This Row],[Grup justificat     (fer servir opcions de la llista desplegable)]]=1,AI1156,0)</f>
        <v>0</v>
      </c>
      <c r="BD1156" s="131">
        <f>IF(Taula1[[#This Row],[Grup justificat     (fer servir opcions de la llista desplegable)]]=2,AU1156,0)</f>
        <v>0</v>
      </c>
      <c r="BE1156" s="41"/>
      <c r="BF1156" s="131">
        <f>IF(Taula1[[#This Row],[Espai reservat Administració]]=1,AO1156,0)</f>
        <v>0</v>
      </c>
      <c r="BG1156" s="82">
        <f>IF(Taula1[[#This Row],[Espai reservat Administració]]=2,BA1156,0)</f>
        <v>0</v>
      </c>
      <c r="BH1156" s="41"/>
      <c r="BI1156" s="126">
        <f>IF(Taula1[[#This Row],[Grup justificat     (fer servir opcions de la llista desplegable)]]=1,1,0)</f>
        <v>0</v>
      </c>
      <c r="BJ1156" s="126">
        <f>IF(Taula1[[#This Row],[Espai reservat Administració]]=1,1,0)</f>
        <v>0</v>
      </c>
      <c r="BK1156" s="111"/>
      <c r="BL1156" s="126">
        <f>IF(Taula1[[#This Row],[Grup justificat     (fer servir opcions de la llista desplegable)]]=2,1,0)</f>
        <v>0</v>
      </c>
      <c r="BM1156" s="126">
        <f>IF(Taula1[[#This Row],[Espai reservat Administració]]=2,1,0)</f>
        <v>0</v>
      </c>
      <c r="BN1156" s="73"/>
      <c r="BO1156" s="73"/>
      <c r="BP1156" s="73"/>
      <c r="BQ1156" s="73"/>
      <c r="BR1156" s="73"/>
      <c r="BS1156" s="73"/>
      <c r="BT1156" s="73"/>
      <c r="BU1156" s="73"/>
      <c r="BV1156" s="73"/>
      <c r="BW1156" s="73"/>
      <c r="BX1156" s="73"/>
      <c r="BY1156" s="73"/>
      <c r="BZ1156" s="73"/>
      <c r="CA1156" s="73"/>
      <c r="CB1156" s="73"/>
      <c r="CC1156" s="73"/>
      <c r="CD1156" s="73"/>
      <c r="CE1156" s="73"/>
      <c r="CF1156" s="73"/>
      <c r="CG1156" s="63">
        <f t="shared" si="277"/>
        <v>0</v>
      </c>
      <c r="CH1156" s="63">
        <f t="shared" si="278"/>
        <v>0</v>
      </c>
      <c r="CI1156" s="73"/>
      <c r="CJ1156" s="63">
        <f>IF(Taula1[[#This Row],[Tipus de contracte                                  (fer servir opcions de la llista desplegable)]]="Indefinit",1,0)</f>
        <v>0</v>
      </c>
      <c r="CK1156" s="63">
        <f>IF(Taula1[[#This Row],[Tipus de contracte                                  (fer servir opcions de la llista desplegable)]]="Temporal, igual o superior a 6 mesos",1,0)</f>
        <v>0</v>
      </c>
      <c r="CL1156" s="63">
        <f>IF(Taula1[[#This Row],[Tipus de contracte                                  (fer servir opcions de la llista desplegable)]]="Substitució per IT",1,0)</f>
        <v>0</v>
      </c>
      <c r="CM1156" s="73"/>
      <c r="CN1156" s="63">
        <f>IF(Taula1[[#This Row],[Relació llocs de treball]]&gt;=1,1,0)</f>
        <v>0</v>
      </c>
      <c r="CO1156" s="73"/>
      <c r="CP1156" s="63">
        <f>IF(Taula1[[#This Row],[Identitat de gènere                                                          (fer servir opcions de la llista desplegable)]]="Home",1,0)</f>
        <v>0</v>
      </c>
      <c r="CQ1156" s="63">
        <f>IF(Taula1[[#This Row],[Identitat de gènere                                                          (fer servir opcions de la llista desplegable)]]="Dona",1,0)</f>
        <v>0</v>
      </c>
      <c r="CR1156" s="63">
        <f>IF(Taula1[[#This Row],[Identitat de gènere                                                          (fer servir opcions de la llista desplegable)]]="No binari",1,0)</f>
        <v>0</v>
      </c>
      <c r="CS1156" s="73"/>
      <c r="CT1156" s="63">
        <f t="shared" si="272"/>
        <v>0</v>
      </c>
      <c r="CU1156" s="64">
        <f t="shared" si="279"/>
        <v>0</v>
      </c>
      <c r="CW1156" s="64">
        <f t="shared" si="280"/>
        <v>0</v>
      </c>
      <c r="CX1156" s="64">
        <f t="shared" si="281"/>
        <v>0</v>
      </c>
      <c r="CY1156" s="64">
        <f t="shared" si="282"/>
        <v>0</v>
      </c>
      <c r="CZ1156" s="64">
        <f t="shared" si="283"/>
        <v>0</v>
      </c>
      <c r="DB1156" s="64">
        <f t="shared" si="284"/>
        <v>0</v>
      </c>
      <c r="DC1156" s="64">
        <f t="shared" si="285"/>
        <v>0</v>
      </c>
      <c r="DD1156" s="64">
        <f t="shared" si="286"/>
        <v>0</v>
      </c>
      <c r="DE1156" s="64">
        <f t="shared" si="287"/>
        <v>0</v>
      </c>
    </row>
    <row r="1157" spans="2:109" x14ac:dyDescent="0.3">
      <c r="B1157" s="167"/>
      <c r="C1157" s="186"/>
      <c r="D1157" s="2"/>
      <c r="E1157" s="67"/>
      <c r="F1157" s="5"/>
      <c r="G1157" s="5"/>
      <c r="H1157" s="187"/>
      <c r="I1157" s="111" t="str">
        <f ca="1">IF(Taula1[[#This Row],[Data naixement (format dd/mm/aaaa)]]="","0",DATEDIF(Taula1[[#This Row],[Data naixement (format dd/mm/aaaa)]],TODAY(),"Y"))</f>
        <v>0</v>
      </c>
      <c r="J1157" s="6"/>
      <c r="K1157" s="6"/>
      <c r="L1157" s="6"/>
      <c r="M1157" s="6"/>
      <c r="N1157" s="56"/>
      <c r="O1157" s="56"/>
      <c r="P1157" s="56"/>
      <c r="Q1157" s="6"/>
      <c r="R1157" s="7"/>
      <c r="S1157" s="143">
        <f>Taula1[[#This Row],[Mesos naturals sencers treballats període justificat (01/01/2023 - 31/03/2023)]]</f>
        <v>0</v>
      </c>
      <c r="T1157" s="194">
        <f>Taula1[[#This Row],[Dies treballats període justificat (01/01/2023 - 31/03/2023)              no comptabilitzats com a mes natural sencer]]</f>
        <v>0</v>
      </c>
      <c r="U1157" s="12"/>
      <c r="V1157" s="7"/>
      <c r="W1157" s="188"/>
      <c r="X1157" s="188"/>
      <c r="Y1157" s="188"/>
      <c r="Z1157" s="188"/>
      <c r="AA1157" s="190"/>
      <c r="AB1157" s="143">
        <f>Taula1[[#This Row],[Grup justificat     (fer servir opcions de la llista desplegable)]]</f>
        <v>0</v>
      </c>
      <c r="AC1157" s="182"/>
      <c r="AD1157" s="39"/>
      <c r="AE1157" s="131">
        <f>ROUND((AF1157/100)*756*Taula1[[#This Row],[Mesos naturals sencers treballats període justificat (01/01/2023 - 31/03/2023)]],2)</f>
        <v>0</v>
      </c>
      <c r="AF1157" s="81">
        <f>Taula1[[#This Row],[% Jornada segons contracte
(no posar el símbol %) ]]-Taula1[[#This Row],[% Reducció salari per baix rendiment        (no posar el símbol %)]]</f>
        <v>0</v>
      </c>
      <c r="AG1157" s="131">
        <f>ROUND((AH1157/100)*24.8547945*Taula1[[#This Row],[Dies treballats període justificat (01/01/2023 - 31/03/2023)              no comptabilitzats com a mes natural sencer]],2)</f>
        <v>0</v>
      </c>
      <c r="AH1157" s="79">
        <f>Taula1[[#This Row],[% Jornada segons contracte
(no posar el símbol %) ]]-Taula1[[#This Row],[% Reducció salari per baix rendiment        (no posar el símbol %)]]</f>
        <v>0</v>
      </c>
      <c r="AI1157" s="131">
        <f t="shared" si="273"/>
        <v>0</v>
      </c>
      <c r="AJ1157" s="39"/>
      <c r="AK1157" s="131">
        <f>ROUND((AL1157/100)*756*Taula1[[#This Row],[Espai reservat Administració  (mesos)]],2)</f>
        <v>0</v>
      </c>
      <c r="AL1157" s="81">
        <f>Taula1[[#This Row],[% Jornada segons contracte
(no posar el símbol %) ]]-Taula1[[#This Row],[% Reducció salari per baix rendiment        (no posar el símbol %)]]</f>
        <v>0</v>
      </c>
      <c r="AM1157" s="131">
        <f>ROUND((AN1157/100)*24.8547945*Taula1[[#This Row],[Espai reservat Administració (dies)]],2)</f>
        <v>0</v>
      </c>
      <c r="AN1157" s="79">
        <f>Taula1[[#This Row],[% Jornada segons contracte
(no posar el símbol %) ]]-Taula1[[#This Row],[% Reducció salari per baix rendiment        (no posar el símbol %)]]</f>
        <v>0</v>
      </c>
      <c r="AO1157" s="131">
        <f t="shared" si="274"/>
        <v>0</v>
      </c>
      <c r="AP1157" s="87"/>
      <c r="AQ1157" s="137">
        <f>ROUND((AR1157/100)*693*Taula1[[#This Row],[Mesos naturals sencers treballats període justificat (01/01/2023 - 31/03/2023)]],2)</f>
        <v>0</v>
      </c>
      <c r="AR1157" s="90">
        <f>Taula1[[#This Row],[% Jornada segons contracte
(no posar el símbol %) ]]-Taula1[[#This Row],[% Reducció salari per baix rendiment        (no posar el símbol %)]]</f>
        <v>0</v>
      </c>
      <c r="AS1157" s="137">
        <f>ROUND((AT1157/100)*22.78356164*Taula1[[#This Row],[Dies treballats període justificat (01/01/2023 - 31/03/2023)              no comptabilitzats com a mes natural sencer]],2)</f>
        <v>0</v>
      </c>
      <c r="AT1157" s="90">
        <f>Taula1[[#This Row],[% Jornada segons contracte
(no posar el símbol %) ]]-Taula1[[#This Row],[% Reducció salari per baix rendiment        (no posar el símbol %)]]</f>
        <v>0</v>
      </c>
      <c r="AU1157" s="137">
        <f t="shared" si="275"/>
        <v>0</v>
      </c>
      <c r="AV1157" s="87"/>
      <c r="AW1157" s="136">
        <f>ROUND((AX1157/100)*693*Taula1[[#This Row],[Espai reservat Administració  (mesos)]],2)</f>
        <v>0</v>
      </c>
      <c r="AX1157" s="90">
        <f>Taula1[[#This Row],[% Jornada segons contracte
(no posar el símbol %) ]]-Taula1[[#This Row],[% Reducció salari per baix rendiment        (no posar el símbol %)]]</f>
        <v>0</v>
      </c>
      <c r="AY1157" s="131">
        <f>ROUND((AZ1157/100)*22.78356164*Taula1[[#This Row],[Espai reservat Administració (dies)]],2)</f>
        <v>0</v>
      </c>
      <c r="AZ1157" s="81">
        <f>Taula1[[#This Row],[% Jornada segons contracte
(no posar el símbol %) ]]-Taula1[[#This Row],[% Reducció salari per baix rendiment        (no posar el símbol %)]]</f>
        <v>0</v>
      </c>
      <c r="BA1157" s="82">
        <f t="shared" si="276"/>
        <v>0</v>
      </c>
      <c r="BB1157" s="41"/>
      <c r="BC1157" s="131">
        <f>IF(Taula1[[#This Row],[Grup justificat     (fer servir opcions de la llista desplegable)]]=1,AI1157,0)</f>
        <v>0</v>
      </c>
      <c r="BD1157" s="131">
        <f>IF(Taula1[[#This Row],[Grup justificat     (fer servir opcions de la llista desplegable)]]=2,AU1157,0)</f>
        <v>0</v>
      </c>
      <c r="BE1157" s="41"/>
      <c r="BF1157" s="131">
        <f>IF(Taula1[[#This Row],[Espai reservat Administració]]=1,AO1157,0)</f>
        <v>0</v>
      </c>
      <c r="BG1157" s="82">
        <f>IF(Taula1[[#This Row],[Espai reservat Administració]]=2,BA1157,0)</f>
        <v>0</v>
      </c>
      <c r="BH1157" s="41"/>
      <c r="BI1157" s="126">
        <f>IF(Taula1[[#This Row],[Grup justificat     (fer servir opcions de la llista desplegable)]]=1,1,0)</f>
        <v>0</v>
      </c>
      <c r="BJ1157" s="126">
        <f>IF(Taula1[[#This Row],[Espai reservat Administració]]=1,1,0)</f>
        <v>0</v>
      </c>
      <c r="BK1157" s="111"/>
      <c r="BL1157" s="126">
        <f>IF(Taula1[[#This Row],[Grup justificat     (fer servir opcions de la llista desplegable)]]=2,1,0)</f>
        <v>0</v>
      </c>
      <c r="BM1157" s="126">
        <f>IF(Taula1[[#This Row],[Espai reservat Administració]]=2,1,0)</f>
        <v>0</v>
      </c>
      <c r="BN1157" s="73"/>
      <c r="BO1157" s="73"/>
      <c r="BP1157" s="73"/>
      <c r="BQ1157" s="73"/>
      <c r="BR1157" s="73"/>
      <c r="BS1157" s="73"/>
      <c r="BT1157" s="73"/>
      <c r="BU1157" s="73"/>
      <c r="BV1157" s="73"/>
      <c r="BW1157" s="73"/>
      <c r="BX1157" s="73"/>
      <c r="BY1157" s="73"/>
      <c r="BZ1157" s="73"/>
      <c r="CA1157" s="73"/>
      <c r="CB1157" s="73"/>
      <c r="CC1157" s="73"/>
      <c r="CD1157" s="73"/>
      <c r="CE1157" s="73"/>
      <c r="CF1157" s="73"/>
      <c r="CG1157" s="63">
        <f t="shared" si="277"/>
        <v>0</v>
      </c>
      <c r="CH1157" s="63">
        <f t="shared" si="278"/>
        <v>0</v>
      </c>
      <c r="CI1157" s="73"/>
      <c r="CJ1157" s="63">
        <f>IF(Taula1[[#This Row],[Tipus de contracte                                  (fer servir opcions de la llista desplegable)]]="Indefinit",1,0)</f>
        <v>0</v>
      </c>
      <c r="CK1157" s="63">
        <f>IF(Taula1[[#This Row],[Tipus de contracte                                  (fer servir opcions de la llista desplegable)]]="Temporal, igual o superior a 6 mesos",1,0)</f>
        <v>0</v>
      </c>
      <c r="CL1157" s="63">
        <f>IF(Taula1[[#This Row],[Tipus de contracte                                  (fer servir opcions de la llista desplegable)]]="Substitució per IT",1,0)</f>
        <v>0</v>
      </c>
      <c r="CM1157" s="73"/>
      <c r="CN1157" s="63">
        <f>IF(Taula1[[#This Row],[Relació llocs de treball]]&gt;=1,1,0)</f>
        <v>0</v>
      </c>
      <c r="CO1157" s="73"/>
      <c r="CP1157" s="63">
        <f>IF(Taula1[[#This Row],[Identitat de gènere                                                          (fer servir opcions de la llista desplegable)]]="Home",1,0)</f>
        <v>0</v>
      </c>
      <c r="CQ1157" s="63">
        <f>IF(Taula1[[#This Row],[Identitat de gènere                                                          (fer servir opcions de la llista desplegable)]]="Dona",1,0)</f>
        <v>0</v>
      </c>
      <c r="CR1157" s="63">
        <f>IF(Taula1[[#This Row],[Identitat de gènere                                                          (fer servir opcions de la llista desplegable)]]="No binari",1,0)</f>
        <v>0</v>
      </c>
      <c r="CS1157" s="73"/>
      <c r="CT1157" s="63">
        <f t="shared" si="272"/>
        <v>0</v>
      </c>
      <c r="CU1157" s="64">
        <f t="shared" si="279"/>
        <v>0</v>
      </c>
      <c r="CW1157" s="64">
        <f t="shared" si="280"/>
        <v>0</v>
      </c>
      <c r="CX1157" s="64">
        <f t="shared" si="281"/>
        <v>0</v>
      </c>
      <c r="CY1157" s="64">
        <f t="shared" si="282"/>
        <v>0</v>
      </c>
      <c r="CZ1157" s="64">
        <f t="shared" si="283"/>
        <v>0</v>
      </c>
      <c r="DB1157" s="64">
        <f t="shared" si="284"/>
        <v>0</v>
      </c>
      <c r="DC1157" s="64">
        <f t="shared" si="285"/>
        <v>0</v>
      </c>
      <c r="DD1157" s="64">
        <f t="shared" si="286"/>
        <v>0</v>
      </c>
      <c r="DE1157" s="64">
        <f t="shared" si="287"/>
        <v>0</v>
      </c>
    </row>
    <row r="1158" spans="2:109" x14ac:dyDescent="0.3">
      <c r="B1158" s="167"/>
      <c r="C1158" s="186"/>
      <c r="D1158" s="2"/>
      <c r="E1158" s="67"/>
      <c r="F1158" s="5"/>
      <c r="G1158" s="5"/>
      <c r="H1158" s="187"/>
      <c r="I1158" s="111" t="str">
        <f ca="1">IF(Taula1[[#This Row],[Data naixement (format dd/mm/aaaa)]]="","0",DATEDIF(Taula1[[#This Row],[Data naixement (format dd/mm/aaaa)]],TODAY(),"Y"))</f>
        <v>0</v>
      </c>
      <c r="J1158" s="6"/>
      <c r="K1158" s="6"/>
      <c r="L1158" s="6"/>
      <c r="M1158" s="6"/>
      <c r="N1158" s="56"/>
      <c r="O1158" s="56"/>
      <c r="P1158" s="56"/>
      <c r="Q1158" s="6"/>
      <c r="R1158" s="7"/>
      <c r="S1158" s="143">
        <f>Taula1[[#This Row],[Mesos naturals sencers treballats període justificat (01/01/2023 - 31/03/2023)]]</f>
        <v>0</v>
      </c>
      <c r="T1158" s="194">
        <f>Taula1[[#This Row],[Dies treballats període justificat (01/01/2023 - 31/03/2023)              no comptabilitzats com a mes natural sencer]]</f>
        <v>0</v>
      </c>
      <c r="U1158" s="12"/>
      <c r="V1158" s="7"/>
      <c r="W1158" s="188"/>
      <c r="X1158" s="188"/>
      <c r="Y1158" s="188"/>
      <c r="Z1158" s="188"/>
      <c r="AA1158" s="190"/>
      <c r="AB1158" s="143">
        <f>Taula1[[#This Row],[Grup justificat     (fer servir opcions de la llista desplegable)]]</f>
        <v>0</v>
      </c>
      <c r="AC1158" s="182"/>
      <c r="AD1158" s="39"/>
      <c r="AE1158" s="131">
        <f>ROUND((AF1158/100)*756*Taula1[[#This Row],[Mesos naturals sencers treballats període justificat (01/01/2023 - 31/03/2023)]],2)</f>
        <v>0</v>
      </c>
      <c r="AF1158" s="81">
        <f>Taula1[[#This Row],[% Jornada segons contracte
(no posar el símbol %) ]]-Taula1[[#This Row],[% Reducció salari per baix rendiment        (no posar el símbol %)]]</f>
        <v>0</v>
      </c>
      <c r="AG1158" s="131">
        <f>ROUND((AH1158/100)*24.8547945*Taula1[[#This Row],[Dies treballats període justificat (01/01/2023 - 31/03/2023)              no comptabilitzats com a mes natural sencer]],2)</f>
        <v>0</v>
      </c>
      <c r="AH1158" s="79">
        <f>Taula1[[#This Row],[% Jornada segons contracte
(no posar el símbol %) ]]-Taula1[[#This Row],[% Reducció salari per baix rendiment        (no posar el símbol %)]]</f>
        <v>0</v>
      </c>
      <c r="AI1158" s="131">
        <f t="shared" si="273"/>
        <v>0</v>
      </c>
      <c r="AJ1158" s="39"/>
      <c r="AK1158" s="131">
        <f>ROUND((AL1158/100)*756*Taula1[[#This Row],[Espai reservat Administració  (mesos)]],2)</f>
        <v>0</v>
      </c>
      <c r="AL1158" s="81">
        <f>Taula1[[#This Row],[% Jornada segons contracte
(no posar el símbol %) ]]-Taula1[[#This Row],[% Reducció salari per baix rendiment        (no posar el símbol %)]]</f>
        <v>0</v>
      </c>
      <c r="AM1158" s="131">
        <f>ROUND((AN1158/100)*24.8547945*Taula1[[#This Row],[Espai reservat Administració (dies)]],2)</f>
        <v>0</v>
      </c>
      <c r="AN1158" s="79">
        <f>Taula1[[#This Row],[% Jornada segons contracte
(no posar el símbol %) ]]-Taula1[[#This Row],[% Reducció salari per baix rendiment        (no posar el símbol %)]]</f>
        <v>0</v>
      </c>
      <c r="AO1158" s="131">
        <f t="shared" si="274"/>
        <v>0</v>
      </c>
      <c r="AP1158" s="87"/>
      <c r="AQ1158" s="137">
        <f>ROUND((AR1158/100)*693*Taula1[[#This Row],[Mesos naturals sencers treballats període justificat (01/01/2023 - 31/03/2023)]],2)</f>
        <v>0</v>
      </c>
      <c r="AR1158" s="90">
        <f>Taula1[[#This Row],[% Jornada segons contracte
(no posar el símbol %) ]]-Taula1[[#This Row],[% Reducció salari per baix rendiment        (no posar el símbol %)]]</f>
        <v>0</v>
      </c>
      <c r="AS1158" s="137">
        <f>ROUND((AT1158/100)*22.78356164*Taula1[[#This Row],[Dies treballats període justificat (01/01/2023 - 31/03/2023)              no comptabilitzats com a mes natural sencer]],2)</f>
        <v>0</v>
      </c>
      <c r="AT1158" s="90">
        <f>Taula1[[#This Row],[% Jornada segons contracte
(no posar el símbol %) ]]-Taula1[[#This Row],[% Reducció salari per baix rendiment        (no posar el símbol %)]]</f>
        <v>0</v>
      </c>
      <c r="AU1158" s="137">
        <f t="shared" si="275"/>
        <v>0</v>
      </c>
      <c r="AV1158" s="87"/>
      <c r="AW1158" s="136">
        <f>ROUND((AX1158/100)*693*Taula1[[#This Row],[Espai reservat Administració  (mesos)]],2)</f>
        <v>0</v>
      </c>
      <c r="AX1158" s="90">
        <f>Taula1[[#This Row],[% Jornada segons contracte
(no posar el símbol %) ]]-Taula1[[#This Row],[% Reducció salari per baix rendiment        (no posar el símbol %)]]</f>
        <v>0</v>
      </c>
      <c r="AY1158" s="131">
        <f>ROUND((AZ1158/100)*22.78356164*Taula1[[#This Row],[Espai reservat Administració (dies)]],2)</f>
        <v>0</v>
      </c>
      <c r="AZ1158" s="81">
        <f>Taula1[[#This Row],[% Jornada segons contracte
(no posar el símbol %) ]]-Taula1[[#This Row],[% Reducció salari per baix rendiment        (no posar el símbol %)]]</f>
        <v>0</v>
      </c>
      <c r="BA1158" s="82">
        <f t="shared" si="276"/>
        <v>0</v>
      </c>
      <c r="BB1158" s="41"/>
      <c r="BC1158" s="131">
        <f>IF(Taula1[[#This Row],[Grup justificat     (fer servir opcions de la llista desplegable)]]=1,AI1158,0)</f>
        <v>0</v>
      </c>
      <c r="BD1158" s="131">
        <f>IF(Taula1[[#This Row],[Grup justificat     (fer servir opcions de la llista desplegable)]]=2,AU1158,0)</f>
        <v>0</v>
      </c>
      <c r="BE1158" s="41"/>
      <c r="BF1158" s="131">
        <f>IF(Taula1[[#This Row],[Espai reservat Administració]]=1,AO1158,0)</f>
        <v>0</v>
      </c>
      <c r="BG1158" s="82">
        <f>IF(Taula1[[#This Row],[Espai reservat Administració]]=2,BA1158,0)</f>
        <v>0</v>
      </c>
      <c r="BH1158" s="41"/>
      <c r="BI1158" s="126">
        <f>IF(Taula1[[#This Row],[Grup justificat     (fer servir opcions de la llista desplegable)]]=1,1,0)</f>
        <v>0</v>
      </c>
      <c r="BJ1158" s="126">
        <f>IF(Taula1[[#This Row],[Espai reservat Administració]]=1,1,0)</f>
        <v>0</v>
      </c>
      <c r="BK1158" s="111"/>
      <c r="BL1158" s="126">
        <f>IF(Taula1[[#This Row],[Grup justificat     (fer servir opcions de la llista desplegable)]]=2,1,0)</f>
        <v>0</v>
      </c>
      <c r="BM1158" s="126">
        <f>IF(Taula1[[#This Row],[Espai reservat Administració]]=2,1,0)</f>
        <v>0</v>
      </c>
      <c r="BN1158" s="73"/>
      <c r="BO1158" s="73"/>
      <c r="BP1158" s="73"/>
      <c r="BQ1158" s="73"/>
      <c r="BR1158" s="73"/>
      <c r="BS1158" s="73"/>
      <c r="BT1158" s="73"/>
      <c r="BU1158" s="73"/>
      <c r="BV1158" s="73"/>
      <c r="BW1158" s="73"/>
      <c r="BX1158" s="73"/>
      <c r="BY1158" s="73"/>
      <c r="BZ1158" s="73"/>
      <c r="CA1158" s="73"/>
      <c r="CB1158" s="73"/>
      <c r="CC1158" s="73"/>
      <c r="CD1158" s="73"/>
      <c r="CE1158" s="73"/>
      <c r="CF1158" s="73"/>
      <c r="CG1158" s="63">
        <f t="shared" si="277"/>
        <v>0</v>
      </c>
      <c r="CH1158" s="63">
        <f t="shared" si="278"/>
        <v>0</v>
      </c>
      <c r="CI1158" s="73"/>
      <c r="CJ1158" s="63">
        <f>IF(Taula1[[#This Row],[Tipus de contracte                                  (fer servir opcions de la llista desplegable)]]="Indefinit",1,0)</f>
        <v>0</v>
      </c>
      <c r="CK1158" s="63">
        <f>IF(Taula1[[#This Row],[Tipus de contracte                                  (fer servir opcions de la llista desplegable)]]="Temporal, igual o superior a 6 mesos",1,0)</f>
        <v>0</v>
      </c>
      <c r="CL1158" s="63">
        <f>IF(Taula1[[#This Row],[Tipus de contracte                                  (fer servir opcions de la llista desplegable)]]="Substitució per IT",1,0)</f>
        <v>0</v>
      </c>
      <c r="CM1158" s="73"/>
      <c r="CN1158" s="63">
        <f>IF(Taula1[[#This Row],[Relació llocs de treball]]&gt;=1,1,0)</f>
        <v>0</v>
      </c>
      <c r="CO1158" s="73"/>
      <c r="CP1158" s="63">
        <f>IF(Taula1[[#This Row],[Identitat de gènere                                                          (fer servir opcions de la llista desplegable)]]="Home",1,0)</f>
        <v>0</v>
      </c>
      <c r="CQ1158" s="63">
        <f>IF(Taula1[[#This Row],[Identitat de gènere                                                          (fer servir opcions de la llista desplegable)]]="Dona",1,0)</f>
        <v>0</v>
      </c>
      <c r="CR1158" s="63">
        <f>IF(Taula1[[#This Row],[Identitat de gènere                                                          (fer servir opcions de la llista desplegable)]]="No binari",1,0)</f>
        <v>0</v>
      </c>
      <c r="CS1158" s="73"/>
      <c r="CT1158" s="63">
        <f t="shared" si="272"/>
        <v>0</v>
      </c>
      <c r="CU1158" s="64">
        <f t="shared" si="279"/>
        <v>0</v>
      </c>
      <c r="CW1158" s="64">
        <f t="shared" si="280"/>
        <v>0</v>
      </c>
      <c r="CX1158" s="64">
        <f t="shared" si="281"/>
        <v>0</v>
      </c>
      <c r="CY1158" s="64">
        <f t="shared" si="282"/>
        <v>0</v>
      </c>
      <c r="CZ1158" s="64">
        <f t="shared" si="283"/>
        <v>0</v>
      </c>
      <c r="DB1158" s="64">
        <f t="shared" si="284"/>
        <v>0</v>
      </c>
      <c r="DC1158" s="64">
        <f t="shared" si="285"/>
        <v>0</v>
      </c>
      <c r="DD1158" s="64">
        <f t="shared" si="286"/>
        <v>0</v>
      </c>
      <c r="DE1158" s="64">
        <f t="shared" si="287"/>
        <v>0</v>
      </c>
    </row>
    <row r="1159" spans="2:109" x14ac:dyDescent="0.3">
      <c r="B1159" s="167"/>
      <c r="C1159" s="186"/>
      <c r="D1159" s="2"/>
      <c r="E1159" s="67"/>
      <c r="F1159" s="5"/>
      <c r="G1159" s="5"/>
      <c r="H1159" s="187"/>
      <c r="I1159" s="111" t="str">
        <f ca="1">IF(Taula1[[#This Row],[Data naixement (format dd/mm/aaaa)]]="","0",DATEDIF(Taula1[[#This Row],[Data naixement (format dd/mm/aaaa)]],TODAY(),"Y"))</f>
        <v>0</v>
      </c>
      <c r="J1159" s="6"/>
      <c r="K1159" s="6"/>
      <c r="L1159" s="6"/>
      <c r="M1159" s="6"/>
      <c r="N1159" s="56"/>
      <c r="O1159" s="56"/>
      <c r="P1159" s="56"/>
      <c r="Q1159" s="6"/>
      <c r="R1159" s="7"/>
      <c r="S1159" s="143">
        <f>Taula1[[#This Row],[Mesos naturals sencers treballats període justificat (01/01/2023 - 31/03/2023)]]</f>
        <v>0</v>
      </c>
      <c r="T1159" s="194">
        <f>Taula1[[#This Row],[Dies treballats període justificat (01/01/2023 - 31/03/2023)              no comptabilitzats com a mes natural sencer]]</f>
        <v>0</v>
      </c>
      <c r="U1159" s="12"/>
      <c r="V1159" s="7"/>
      <c r="W1159" s="188"/>
      <c r="X1159" s="188"/>
      <c r="Y1159" s="188"/>
      <c r="Z1159" s="188"/>
      <c r="AA1159" s="190"/>
      <c r="AB1159" s="143">
        <f>Taula1[[#This Row],[Grup justificat     (fer servir opcions de la llista desplegable)]]</f>
        <v>0</v>
      </c>
      <c r="AC1159" s="182"/>
      <c r="AD1159" s="39"/>
      <c r="AE1159" s="131">
        <f>ROUND((AF1159/100)*756*Taula1[[#This Row],[Mesos naturals sencers treballats període justificat (01/01/2023 - 31/03/2023)]],2)</f>
        <v>0</v>
      </c>
      <c r="AF1159" s="81">
        <f>Taula1[[#This Row],[% Jornada segons contracte
(no posar el símbol %) ]]-Taula1[[#This Row],[% Reducció salari per baix rendiment        (no posar el símbol %)]]</f>
        <v>0</v>
      </c>
      <c r="AG1159" s="131">
        <f>ROUND((AH1159/100)*24.8547945*Taula1[[#This Row],[Dies treballats període justificat (01/01/2023 - 31/03/2023)              no comptabilitzats com a mes natural sencer]],2)</f>
        <v>0</v>
      </c>
      <c r="AH1159" s="79">
        <f>Taula1[[#This Row],[% Jornada segons contracte
(no posar el símbol %) ]]-Taula1[[#This Row],[% Reducció salari per baix rendiment        (no posar el símbol %)]]</f>
        <v>0</v>
      </c>
      <c r="AI1159" s="131">
        <f t="shared" si="273"/>
        <v>0</v>
      </c>
      <c r="AJ1159" s="39"/>
      <c r="AK1159" s="131">
        <f>ROUND((AL1159/100)*756*Taula1[[#This Row],[Espai reservat Administració  (mesos)]],2)</f>
        <v>0</v>
      </c>
      <c r="AL1159" s="81">
        <f>Taula1[[#This Row],[% Jornada segons contracte
(no posar el símbol %) ]]-Taula1[[#This Row],[% Reducció salari per baix rendiment        (no posar el símbol %)]]</f>
        <v>0</v>
      </c>
      <c r="AM1159" s="131">
        <f>ROUND((AN1159/100)*24.8547945*Taula1[[#This Row],[Espai reservat Administració (dies)]],2)</f>
        <v>0</v>
      </c>
      <c r="AN1159" s="79">
        <f>Taula1[[#This Row],[% Jornada segons contracte
(no posar el símbol %) ]]-Taula1[[#This Row],[% Reducció salari per baix rendiment        (no posar el símbol %)]]</f>
        <v>0</v>
      </c>
      <c r="AO1159" s="131">
        <f t="shared" si="274"/>
        <v>0</v>
      </c>
      <c r="AP1159" s="87"/>
      <c r="AQ1159" s="137">
        <f>ROUND((AR1159/100)*693*Taula1[[#This Row],[Mesos naturals sencers treballats període justificat (01/01/2023 - 31/03/2023)]],2)</f>
        <v>0</v>
      </c>
      <c r="AR1159" s="90">
        <f>Taula1[[#This Row],[% Jornada segons contracte
(no posar el símbol %) ]]-Taula1[[#This Row],[% Reducció salari per baix rendiment        (no posar el símbol %)]]</f>
        <v>0</v>
      </c>
      <c r="AS1159" s="137">
        <f>ROUND((AT1159/100)*22.78356164*Taula1[[#This Row],[Dies treballats període justificat (01/01/2023 - 31/03/2023)              no comptabilitzats com a mes natural sencer]],2)</f>
        <v>0</v>
      </c>
      <c r="AT1159" s="90">
        <f>Taula1[[#This Row],[% Jornada segons contracte
(no posar el símbol %) ]]-Taula1[[#This Row],[% Reducció salari per baix rendiment        (no posar el símbol %)]]</f>
        <v>0</v>
      </c>
      <c r="AU1159" s="137">
        <f t="shared" si="275"/>
        <v>0</v>
      </c>
      <c r="AV1159" s="87"/>
      <c r="AW1159" s="136">
        <f>ROUND((AX1159/100)*693*Taula1[[#This Row],[Espai reservat Administració  (mesos)]],2)</f>
        <v>0</v>
      </c>
      <c r="AX1159" s="90">
        <f>Taula1[[#This Row],[% Jornada segons contracte
(no posar el símbol %) ]]-Taula1[[#This Row],[% Reducció salari per baix rendiment        (no posar el símbol %)]]</f>
        <v>0</v>
      </c>
      <c r="AY1159" s="131">
        <f>ROUND((AZ1159/100)*22.78356164*Taula1[[#This Row],[Espai reservat Administració (dies)]],2)</f>
        <v>0</v>
      </c>
      <c r="AZ1159" s="81">
        <f>Taula1[[#This Row],[% Jornada segons contracte
(no posar el símbol %) ]]-Taula1[[#This Row],[% Reducció salari per baix rendiment        (no posar el símbol %)]]</f>
        <v>0</v>
      </c>
      <c r="BA1159" s="82">
        <f t="shared" si="276"/>
        <v>0</v>
      </c>
      <c r="BB1159" s="41"/>
      <c r="BC1159" s="131">
        <f>IF(Taula1[[#This Row],[Grup justificat     (fer servir opcions de la llista desplegable)]]=1,AI1159,0)</f>
        <v>0</v>
      </c>
      <c r="BD1159" s="131">
        <f>IF(Taula1[[#This Row],[Grup justificat     (fer servir opcions de la llista desplegable)]]=2,AU1159,0)</f>
        <v>0</v>
      </c>
      <c r="BE1159" s="41"/>
      <c r="BF1159" s="131">
        <f>IF(Taula1[[#This Row],[Espai reservat Administració]]=1,AO1159,0)</f>
        <v>0</v>
      </c>
      <c r="BG1159" s="82">
        <f>IF(Taula1[[#This Row],[Espai reservat Administració]]=2,BA1159,0)</f>
        <v>0</v>
      </c>
      <c r="BH1159" s="41"/>
      <c r="BI1159" s="126">
        <f>IF(Taula1[[#This Row],[Grup justificat     (fer servir opcions de la llista desplegable)]]=1,1,0)</f>
        <v>0</v>
      </c>
      <c r="BJ1159" s="126">
        <f>IF(Taula1[[#This Row],[Espai reservat Administració]]=1,1,0)</f>
        <v>0</v>
      </c>
      <c r="BK1159" s="111"/>
      <c r="BL1159" s="126">
        <f>IF(Taula1[[#This Row],[Grup justificat     (fer servir opcions de la llista desplegable)]]=2,1,0)</f>
        <v>0</v>
      </c>
      <c r="BM1159" s="126">
        <f>IF(Taula1[[#This Row],[Espai reservat Administració]]=2,1,0)</f>
        <v>0</v>
      </c>
      <c r="BN1159" s="73"/>
      <c r="BO1159" s="73"/>
      <c r="BP1159" s="73"/>
      <c r="BQ1159" s="73"/>
      <c r="BR1159" s="73"/>
      <c r="BS1159" s="73"/>
      <c r="BT1159" s="73"/>
      <c r="BU1159" s="73"/>
      <c r="BV1159" s="73"/>
      <c r="BW1159" s="73"/>
      <c r="BX1159" s="73"/>
      <c r="BY1159" s="73"/>
      <c r="BZ1159" s="73"/>
      <c r="CA1159" s="73"/>
      <c r="CB1159" s="73"/>
      <c r="CC1159" s="73"/>
      <c r="CD1159" s="73"/>
      <c r="CE1159" s="73"/>
      <c r="CF1159" s="73"/>
      <c r="CG1159" s="63">
        <f t="shared" si="277"/>
        <v>0</v>
      </c>
      <c r="CH1159" s="63">
        <f t="shared" si="278"/>
        <v>0</v>
      </c>
      <c r="CI1159" s="73"/>
      <c r="CJ1159" s="63">
        <f>IF(Taula1[[#This Row],[Tipus de contracte                                  (fer servir opcions de la llista desplegable)]]="Indefinit",1,0)</f>
        <v>0</v>
      </c>
      <c r="CK1159" s="63">
        <f>IF(Taula1[[#This Row],[Tipus de contracte                                  (fer servir opcions de la llista desplegable)]]="Temporal, igual o superior a 6 mesos",1,0)</f>
        <v>0</v>
      </c>
      <c r="CL1159" s="63">
        <f>IF(Taula1[[#This Row],[Tipus de contracte                                  (fer servir opcions de la llista desplegable)]]="Substitució per IT",1,0)</f>
        <v>0</v>
      </c>
      <c r="CM1159" s="73"/>
      <c r="CN1159" s="63">
        <f>IF(Taula1[[#This Row],[Relació llocs de treball]]&gt;=1,1,0)</f>
        <v>0</v>
      </c>
      <c r="CO1159" s="73"/>
      <c r="CP1159" s="63">
        <f>IF(Taula1[[#This Row],[Identitat de gènere                                                          (fer servir opcions de la llista desplegable)]]="Home",1,0)</f>
        <v>0</v>
      </c>
      <c r="CQ1159" s="63">
        <f>IF(Taula1[[#This Row],[Identitat de gènere                                                          (fer servir opcions de la llista desplegable)]]="Dona",1,0)</f>
        <v>0</v>
      </c>
      <c r="CR1159" s="63">
        <f>IF(Taula1[[#This Row],[Identitat de gènere                                                          (fer servir opcions de la llista desplegable)]]="No binari",1,0)</f>
        <v>0</v>
      </c>
      <c r="CS1159" s="73"/>
      <c r="CT1159" s="63">
        <f t="shared" ref="CT1159:CT1222" si="288">IF(F1159="Home",1,0)</f>
        <v>0</v>
      </c>
      <c r="CU1159" s="64">
        <f t="shared" si="279"/>
        <v>0</v>
      </c>
      <c r="CW1159" s="64">
        <f t="shared" si="280"/>
        <v>0</v>
      </c>
      <c r="CX1159" s="64">
        <f t="shared" si="281"/>
        <v>0</v>
      </c>
      <c r="CY1159" s="64">
        <f t="shared" si="282"/>
        <v>0</v>
      </c>
      <c r="CZ1159" s="64">
        <f t="shared" si="283"/>
        <v>0</v>
      </c>
      <c r="DB1159" s="64">
        <f t="shared" si="284"/>
        <v>0</v>
      </c>
      <c r="DC1159" s="64">
        <f t="shared" si="285"/>
        <v>0</v>
      </c>
      <c r="DD1159" s="64">
        <f t="shared" si="286"/>
        <v>0</v>
      </c>
      <c r="DE1159" s="64">
        <f t="shared" si="287"/>
        <v>0</v>
      </c>
    </row>
    <row r="1160" spans="2:109" x14ac:dyDescent="0.3">
      <c r="B1160" s="167"/>
      <c r="C1160" s="186"/>
      <c r="D1160" s="2"/>
      <c r="E1160" s="67"/>
      <c r="F1160" s="5"/>
      <c r="G1160" s="5"/>
      <c r="H1160" s="187"/>
      <c r="I1160" s="111" t="str">
        <f ca="1">IF(Taula1[[#This Row],[Data naixement (format dd/mm/aaaa)]]="","0",DATEDIF(Taula1[[#This Row],[Data naixement (format dd/mm/aaaa)]],TODAY(),"Y"))</f>
        <v>0</v>
      </c>
      <c r="J1160" s="6"/>
      <c r="K1160" s="6"/>
      <c r="L1160" s="6"/>
      <c r="M1160" s="6"/>
      <c r="N1160" s="56"/>
      <c r="O1160" s="56"/>
      <c r="P1160" s="56"/>
      <c r="Q1160" s="6"/>
      <c r="R1160" s="7"/>
      <c r="S1160" s="143">
        <f>Taula1[[#This Row],[Mesos naturals sencers treballats període justificat (01/01/2023 - 31/03/2023)]]</f>
        <v>0</v>
      </c>
      <c r="T1160" s="194">
        <f>Taula1[[#This Row],[Dies treballats període justificat (01/01/2023 - 31/03/2023)              no comptabilitzats com a mes natural sencer]]</f>
        <v>0</v>
      </c>
      <c r="U1160" s="12"/>
      <c r="V1160" s="7"/>
      <c r="W1160" s="188"/>
      <c r="X1160" s="188"/>
      <c r="Y1160" s="188"/>
      <c r="Z1160" s="188"/>
      <c r="AA1160" s="190"/>
      <c r="AB1160" s="143">
        <f>Taula1[[#This Row],[Grup justificat     (fer servir opcions de la llista desplegable)]]</f>
        <v>0</v>
      </c>
      <c r="AC1160" s="182"/>
      <c r="AD1160" s="39"/>
      <c r="AE1160" s="131">
        <f>ROUND((AF1160/100)*756*Taula1[[#This Row],[Mesos naturals sencers treballats període justificat (01/01/2023 - 31/03/2023)]],2)</f>
        <v>0</v>
      </c>
      <c r="AF1160" s="81">
        <f>Taula1[[#This Row],[% Jornada segons contracte
(no posar el símbol %) ]]-Taula1[[#This Row],[% Reducció salari per baix rendiment        (no posar el símbol %)]]</f>
        <v>0</v>
      </c>
      <c r="AG1160" s="131">
        <f>ROUND((AH1160/100)*24.8547945*Taula1[[#This Row],[Dies treballats període justificat (01/01/2023 - 31/03/2023)              no comptabilitzats com a mes natural sencer]],2)</f>
        <v>0</v>
      </c>
      <c r="AH1160" s="79">
        <f>Taula1[[#This Row],[% Jornada segons contracte
(no posar el símbol %) ]]-Taula1[[#This Row],[% Reducció salari per baix rendiment        (no posar el símbol %)]]</f>
        <v>0</v>
      </c>
      <c r="AI1160" s="131">
        <f t="shared" ref="AI1160:AI1223" si="289">ROUND(AE1160+AG1160,2)</f>
        <v>0</v>
      </c>
      <c r="AJ1160" s="39"/>
      <c r="AK1160" s="131">
        <f>ROUND((AL1160/100)*756*Taula1[[#This Row],[Espai reservat Administració  (mesos)]],2)</f>
        <v>0</v>
      </c>
      <c r="AL1160" s="81">
        <f>Taula1[[#This Row],[% Jornada segons contracte
(no posar el símbol %) ]]-Taula1[[#This Row],[% Reducció salari per baix rendiment        (no posar el símbol %)]]</f>
        <v>0</v>
      </c>
      <c r="AM1160" s="131">
        <f>ROUND((AN1160/100)*24.8547945*Taula1[[#This Row],[Espai reservat Administració (dies)]],2)</f>
        <v>0</v>
      </c>
      <c r="AN1160" s="79">
        <f>Taula1[[#This Row],[% Jornada segons contracte
(no posar el símbol %) ]]-Taula1[[#This Row],[% Reducció salari per baix rendiment        (no posar el símbol %)]]</f>
        <v>0</v>
      </c>
      <c r="AO1160" s="131">
        <f t="shared" ref="AO1160:AO1223" si="290">ROUND(AK1160+AM1160,2)</f>
        <v>0</v>
      </c>
      <c r="AP1160" s="87"/>
      <c r="AQ1160" s="137">
        <f>ROUND((AR1160/100)*693*Taula1[[#This Row],[Mesos naturals sencers treballats període justificat (01/01/2023 - 31/03/2023)]],2)</f>
        <v>0</v>
      </c>
      <c r="AR1160" s="90">
        <f>Taula1[[#This Row],[% Jornada segons contracte
(no posar el símbol %) ]]-Taula1[[#This Row],[% Reducció salari per baix rendiment        (no posar el símbol %)]]</f>
        <v>0</v>
      </c>
      <c r="AS1160" s="137">
        <f>ROUND((AT1160/100)*22.78356164*Taula1[[#This Row],[Dies treballats període justificat (01/01/2023 - 31/03/2023)              no comptabilitzats com a mes natural sencer]],2)</f>
        <v>0</v>
      </c>
      <c r="AT1160" s="90">
        <f>Taula1[[#This Row],[% Jornada segons contracte
(no posar el símbol %) ]]-Taula1[[#This Row],[% Reducció salari per baix rendiment        (no posar el símbol %)]]</f>
        <v>0</v>
      </c>
      <c r="AU1160" s="137">
        <f t="shared" ref="AU1160:AU1223" si="291">ROUND(AQ1160+AS1160,2)</f>
        <v>0</v>
      </c>
      <c r="AV1160" s="87"/>
      <c r="AW1160" s="136">
        <f>ROUND((AX1160/100)*693*Taula1[[#This Row],[Espai reservat Administració  (mesos)]],2)</f>
        <v>0</v>
      </c>
      <c r="AX1160" s="90">
        <f>Taula1[[#This Row],[% Jornada segons contracte
(no posar el símbol %) ]]-Taula1[[#This Row],[% Reducció salari per baix rendiment        (no posar el símbol %)]]</f>
        <v>0</v>
      </c>
      <c r="AY1160" s="131">
        <f>ROUND((AZ1160/100)*22.78356164*Taula1[[#This Row],[Espai reservat Administració (dies)]],2)</f>
        <v>0</v>
      </c>
      <c r="AZ1160" s="81">
        <f>Taula1[[#This Row],[% Jornada segons contracte
(no posar el símbol %) ]]-Taula1[[#This Row],[% Reducció salari per baix rendiment        (no posar el símbol %)]]</f>
        <v>0</v>
      </c>
      <c r="BA1160" s="82">
        <f t="shared" ref="BA1160:BA1223" si="292">ROUND(AW1160+AY1160,2)</f>
        <v>0</v>
      </c>
      <c r="BB1160" s="41"/>
      <c r="BC1160" s="131">
        <f>IF(Taula1[[#This Row],[Grup justificat     (fer servir opcions de la llista desplegable)]]=1,AI1160,0)</f>
        <v>0</v>
      </c>
      <c r="BD1160" s="131">
        <f>IF(Taula1[[#This Row],[Grup justificat     (fer servir opcions de la llista desplegable)]]=2,AU1160,0)</f>
        <v>0</v>
      </c>
      <c r="BE1160" s="41"/>
      <c r="BF1160" s="131">
        <f>IF(Taula1[[#This Row],[Espai reservat Administració]]=1,AO1160,0)</f>
        <v>0</v>
      </c>
      <c r="BG1160" s="82">
        <f>IF(Taula1[[#This Row],[Espai reservat Administració]]=2,BA1160,0)</f>
        <v>0</v>
      </c>
      <c r="BH1160" s="41"/>
      <c r="BI1160" s="126">
        <f>IF(Taula1[[#This Row],[Grup justificat     (fer servir opcions de la llista desplegable)]]=1,1,0)</f>
        <v>0</v>
      </c>
      <c r="BJ1160" s="126">
        <f>IF(Taula1[[#This Row],[Espai reservat Administració]]=1,1,0)</f>
        <v>0</v>
      </c>
      <c r="BK1160" s="111"/>
      <c r="BL1160" s="126">
        <f>IF(Taula1[[#This Row],[Grup justificat     (fer servir opcions de la llista desplegable)]]=2,1,0)</f>
        <v>0</v>
      </c>
      <c r="BM1160" s="126">
        <f>IF(Taula1[[#This Row],[Espai reservat Administració]]=2,1,0)</f>
        <v>0</v>
      </c>
      <c r="BN1160" s="73"/>
      <c r="BO1160" s="73"/>
      <c r="BP1160" s="73"/>
      <c r="BQ1160" s="73"/>
      <c r="BR1160" s="73"/>
      <c r="BS1160" s="73"/>
      <c r="BT1160" s="73"/>
      <c r="BU1160" s="73"/>
      <c r="BV1160" s="73"/>
      <c r="BW1160" s="73"/>
      <c r="BX1160" s="73"/>
      <c r="BY1160" s="73"/>
      <c r="BZ1160" s="73"/>
      <c r="CA1160" s="73"/>
      <c r="CB1160" s="73"/>
      <c r="CC1160" s="73"/>
      <c r="CD1160" s="73"/>
      <c r="CE1160" s="73"/>
      <c r="CF1160" s="73"/>
      <c r="CG1160" s="63">
        <f t="shared" ref="CG1160:CG1223" si="293">IF(V1160="Sí",1,0)</f>
        <v>0</v>
      </c>
      <c r="CH1160" s="63">
        <f t="shared" ref="CH1160:CH1223" si="294">IF(V1160="No",1,0)</f>
        <v>0</v>
      </c>
      <c r="CI1160" s="73"/>
      <c r="CJ1160" s="63">
        <f>IF(Taula1[[#This Row],[Tipus de contracte                                  (fer servir opcions de la llista desplegable)]]="Indefinit",1,0)</f>
        <v>0</v>
      </c>
      <c r="CK1160" s="63">
        <f>IF(Taula1[[#This Row],[Tipus de contracte                                  (fer servir opcions de la llista desplegable)]]="Temporal, igual o superior a 6 mesos",1,0)</f>
        <v>0</v>
      </c>
      <c r="CL1160" s="63">
        <f>IF(Taula1[[#This Row],[Tipus de contracte                                  (fer servir opcions de la llista desplegable)]]="Substitució per IT",1,0)</f>
        <v>0</v>
      </c>
      <c r="CM1160" s="73"/>
      <c r="CN1160" s="63">
        <f>IF(Taula1[[#This Row],[Relació llocs de treball]]&gt;=1,1,0)</f>
        <v>0</v>
      </c>
      <c r="CO1160" s="73"/>
      <c r="CP1160" s="63">
        <f>IF(Taula1[[#This Row],[Identitat de gènere                                                          (fer servir opcions de la llista desplegable)]]="Home",1,0)</f>
        <v>0</v>
      </c>
      <c r="CQ1160" s="63">
        <f>IF(Taula1[[#This Row],[Identitat de gènere                                                          (fer servir opcions de la llista desplegable)]]="Dona",1,0)</f>
        <v>0</v>
      </c>
      <c r="CR1160" s="63">
        <f>IF(Taula1[[#This Row],[Identitat de gènere                                                          (fer servir opcions de la llista desplegable)]]="No binari",1,0)</f>
        <v>0</v>
      </c>
      <c r="CS1160" s="73"/>
      <c r="CT1160" s="63">
        <f t="shared" si="288"/>
        <v>0</v>
      </c>
      <c r="CU1160" s="64">
        <f t="shared" ref="CU1160:CU1223" si="295">IF(F1160="Dona",1,0)</f>
        <v>0</v>
      </c>
      <c r="CW1160" s="64">
        <f t="shared" ref="CW1160:CW1223" si="296">IF(AA1160=1,1,0)</f>
        <v>0</v>
      </c>
      <c r="CX1160" s="64">
        <f t="shared" ref="CX1160:CX1223" si="297">IF(AA1160=2,1,0)</f>
        <v>0</v>
      </c>
      <c r="CY1160" s="64">
        <f t="shared" ref="CY1160:CY1223" si="298">IF(AA1160=3,1,0)</f>
        <v>0</v>
      </c>
      <c r="CZ1160" s="64">
        <f t="shared" ref="CZ1160:CZ1223" si="299">IF(AA1160=4,1,0)</f>
        <v>0</v>
      </c>
      <c r="DB1160" s="64">
        <f t="shared" ref="DB1160:DB1223" si="300">IF(AB1160=1,1,0)</f>
        <v>0</v>
      </c>
      <c r="DC1160" s="64">
        <f t="shared" ref="DC1160:DC1223" si="301">IF(AB1160=2,1,0)</f>
        <v>0</v>
      </c>
      <c r="DD1160" s="64">
        <f t="shared" ref="DD1160:DD1223" si="302">IF(AB1160=3,1,0)</f>
        <v>0</v>
      </c>
      <c r="DE1160" s="64">
        <f t="shared" ref="DE1160:DE1223" si="303">IF(AB1160=4,1,0)</f>
        <v>0</v>
      </c>
    </row>
    <row r="1161" spans="2:109" x14ac:dyDescent="0.3">
      <c r="B1161" s="167"/>
      <c r="C1161" s="186"/>
      <c r="D1161" s="2"/>
      <c r="E1161" s="67"/>
      <c r="F1161" s="5"/>
      <c r="G1161" s="5"/>
      <c r="H1161" s="187"/>
      <c r="I1161" s="111" t="str">
        <f ca="1">IF(Taula1[[#This Row],[Data naixement (format dd/mm/aaaa)]]="","0",DATEDIF(Taula1[[#This Row],[Data naixement (format dd/mm/aaaa)]],TODAY(),"Y"))</f>
        <v>0</v>
      </c>
      <c r="J1161" s="6"/>
      <c r="K1161" s="6"/>
      <c r="L1161" s="6"/>
      <c r="M1161" s="6"/>
      <c r="N1161" s="56"/>
      <c r="O1161" s="56"/>
      <c r="P1161" s="56"/>
      <c r="Q1161" s="6"/>
      <c r="R1161" s="7"/>
      <c r="S1161" s="143">
        <f>Taula1[[#This Row],[Mesos naturals sencers treballats període justificat (01/01/2023 - 31/03/2023)]]</f>
        <v>0</v>
      </c>
      <c r="T1161" s="194">
        <f>Taula1[[#This Row],[Dies treballats període justificat (01/01/2023 - 31/03/2023)              no comptabilitzats com a mes natural sencer]]</f>
        <v>0</v>
      </c>
      <c r="U1161" s="12"/>
      <c r="V1161" s="7"/>
      <c r="W1161" s="188"/>
      <c r="X1161" s="188"/>
      <c r="Y1161" s="188"/>
      <c r="Z1161" s="188"/>
      <c r="AA1161" s="190"/>
      <c r="AB1161" s="143">
        <f>Taula1[[#This Row],[Grup justificat     (fer servir opcions de la llista desplegable)]]</f>
        <v>0</v>
      </c>
      <c r="AC1161" s="182"/>
      <c r="AD1161" s="39"/>
      <c r="AE1161" s="131">
        <f>ROUND((AF1161/100)*756*Taula1[[#This Row],[Mesos naturals sencers treballats període justificat (01/01/2023 - 31/03/2023)]],2)</f>
        <v>0</v>
      </c>
      <c r="AF1161" s="81">
        <f>Taula1[[#This Row],[% Jornada segons contracte
(no posar el símbol %) ]]-Taula1[[#This Row],[% Reducció salari per baix rendiment        (no posar el símbol %)]]</f>
        <v>0</v>
      </c>
      <c r="AG1161" s="131">
        <f>ROUND((AH1161/100)*24.8547945*Taula1[[#This Row],[Dies treballats període justificat (01/01/2023 - 31/03/2023)              no comptabilitzats com a mes natural sencer]],2)</f>
        <v>0</v>
      </c>
      <c r="AH1161" s="79">
        <f>Taula1[[#This Row],[% Jornada segons contracte
(no posar el símbol %) ]]-Taula1[[#This Row],[% Reducció salari per baix rendiment        (no posar el símbol %)]]</f>
        <v>0</v>
      </c>
      <c r="AI1161" s="131">
        <f t="shared" si="289"/>
        <v>0</v>
      </c>
      <c r="AJ1161" s="39"/>
      <c r="AK1161" s="131">
        <f>ROUND((AL1161/100)*756*Taula1[[#This Row],[Espai reservat Administració  (mesos)]],2)</f>
        <v>0</v>
      </c>
      <c r="AL1161" s="81">
        <f>Taula1[[#This Row],[% Jornada segons contracte
(no posar el símbol %) ]]-Taula1[[#This Row],[% Reducció salari per baix rendiment        (no posar el símbol %)]]</f>
        <v>0</v>
      </c>
      <c r="AM1161" s="131">
        <f>ROUND((AN1161/100)*24.8547945*Taula1[[#This Row],[Espai reservat Administració (dies)]],2)</f>
        <v>0</v>
      </c>
      <c r="AN1161" s="79">
        <f>Taula1[[#This Row],[% Jornada segons contracte
(no posar el símbol %) ]]-Taula1[[#This Row],[% Reducció salari per baix rendiment        (no posar el símbol %)]]</f>
        <v>0</v>
      </c>
      <c r="AO1161" s="131">
        <f t="shared" si="290"/>
        <v>0</v>
      </c>
      <c r="AP1161" s="87"/>
      <c r="AQ1161" s="137">
        <f>ROUND((AR1161/100)*693*Taula1[[#This Row],[Mesos naturals sencers treballats període justificat (01/01/2023 - 31/03/2023)]],2)</f>
        <v>0</v>
      </c>
      <c r="AR1161" s="90">
        <f>Taula1[[#This Row],[% Jornada segons contracte
(no posar el símbol %) ]]-Taula1[[#This Row],[% Reducció salari per baix rendiment        (no posar el símbol %)]]</f>
        <v>0</v>
      </c>
      <c r="AS1161" s="137">
        <f>ROUND((AT1161/100)*22.78356164*Taula1[[#This Row],[Dies treballats període justificat (01/01/2023 - 31/03/2023)              no comptabilitzats com a mes natural sencer]],2)</f>
        <v>0</v>
      </c>
      <c r="AT1161" s="90">
        <f>Taula1[[#This Row],[% Jornada segons contracte
(no posar el símbol %) ]]-Taula1[[#This Row],[% Reducció salari per baix rendiment        (no posar el símbol %)]]</f>
        <v>0</v>
      </c>
      <c r="AU1161" s="137">
        <f t="shared" si="291"/>
        <v>0</v>
      </c>
      <c r="AV1161" s="87"/>
      <c r="AW1161" s="136">
        <f>ROUND((AX1161/100)*693*Taula1[[#This Row],[Espai reservat Administració  (mesos)]],2)</f>
        <v>0</v>
      </c>
      <c r="AX1161" s="90">
        <f>Taula1[[#This Row],[% Jornada segons contracte
(no posar el símbol %) ]]-Taula1[[#This Row],[% Reducció salari per baix rendiment        (no posar el símbol %)]]</f>
        <v>0</v>
      </c>
      <c r="AY1161" s="131">
        <f>ROUND((AZ1161/100)*22.78356164*Taula1[[#This Row],[Espai reservat Administració (dies)]],2)</f>
        <v>0</v>
      </c>
      <c r="AZ1161" s="81">
        <f>Taula1[[#This Row],[% Jornada segons contracte
(no posar el símbol %) ]]-Taula1[[#This Row],[% Reducció salari per baix rendiment        (no posar el símbol %)]]</f>
        <v>0</v>
      </c>
      <c r="BA1161" s="82">
        <f t="shared" si="292"/>
        <v>0</v>
      </c>
      <c r="BB1161" s="41"/>
      <c r="BC1161" s="131">
        <f>IF(Taula1[[#This Row],[Grup justificat     (fer servir opcions de la llista desplegable)]]=1,AI1161,0)</f>
        <v>0</v>
      </c>
      <c r="BD1161" s="131">
        <f>IF(Taula1[[#This Row],[Grup justificat     (fer servir opcions de la llista desplegable)]]=2,AU1161,0)</f>
        <v>0</v>
      </c>
      <c r="BE1161" s="41"/>
      <c r="BF1161" s="131">
        <f>IF(Taula1[[#This Row],[Espai reservat Administració]]=1,AO1161,0)</f>
        <v>0</v>
      </c>
      <c r="BG1161" s="82">
        <f>IF(Taula1[[#This Row],[Espai reservat Administració]]=2,BA1161,0)</f>
        <v>0</v>
      </c>
      <c r="BH1161" s="41"/>
      <c r="BI1161" s="126">
        <f>IF(Taula1[[#This Row],[Grup justificat     (fer servir opcions de la llista desplegable)]]=1,1,0)</f>
        <v>0</v>
      </c>
      <c r="BJ1161" s="126">
        <f>IF(Taula1[[#This Row],[Espai reservat Administració]]=1,1,0)</f>
        <v>0</v>
      </c>
      <c r="BK1161" s="111"/>
      <c r="BL1161" s="126">
        <f>IF(Taula1[[#This Row],[Grup justificat     (fer servir opcions de la llista desplegable)]]=2,1,0)</f>
        <v>0</v>
      </c>
      <c r="BM1161" s="126">
        <f>IF(Taula1[[#This Row],[Espai reservat Administració]]=2,1,0)</f>
        <v>0</v>
      </c>
      <c r="BN1161" s="73"/>
      <c r="BO1161" s="73"/>
      <c r="BP1161" s="73"/>
      <c r="BQ1161" s="73"/>
      <c r="BR1161" s="73"/>
      <c r="BS1161" s="73"/>
      <c r="BT1161" s="73"/>
      <c r="BU1161" s="73"/>
      <c r="BV1161" s="73"/>
      <c r="BW1161" s="73"/>
      <c r="BX1161" s="73"/>
      <c r="BY1161" s="73"/>
      <c r="BZ1161" s="73"/>
      <c r="CA1161" s="73"/>
      <c r="CB1161" s="73"/>
      <c r="CC1161" s="73"/>
      <c r="CD1161" s="73"/>
      <c r="CE1161" s="73"/>
      <c r="CF1161" s="73"/>
      <c r="CG1161" s="63">
        <f t="shared" si="293"/>
        <v>0</v>
      </c>
      <c r="CH1161" s="63">
        <f t="shared" si="294"/>
        <v>0</v>
      </c>
      <c r="CI1161" s="73"/>
      <c r="CJ1161" s="63">
        <f>IF(Taula1[[#This Row],[Tipus de contracte                                  (fer servir opcions de la llista desplegable)]]="Indefinit",1,0)</f>
        <v>0</v>
      </c>
      <c r="CK1161" s="63">
        <f>IF(Taula1[[#This Row],[Tipus de contracte                                  (fer servir opcions de la llista desplegable)]]="Temporal, igual o superior a 6 mesos",1,0)</f>
        <v>0</v>
      </c>
      <c r="CL1161" s="63">
        <f>IF(Taula1[[#This Row],[Tipus de contracte                                  (fer servir opcions de la llista desplegable)]]="Substitució per IT",1,0)</f>
        <v>0</v>
      </c>
      <c r="CM1161" s="73"/>
      <c r="CN1161" s="63">
        <f>IF(Taula1[[#This Row],[Relació llocs de treball]]&gt;=1,1,0)</f>
        <v>0</v>
      </c>
      <c r="CO1161" s="73"/>
      <c r="CP1161" s="63">
        <f>IF(Taula1[[#This Row],[Identitat de gènere                                                          (fer servir opcions de la llista desplegable)]]="Home",1,0)</f>
        <v>0</v>
      </c>
      <c r="CQ1161" s="63">
        <f>IF(Taula1[[#This Row],[Identitat de gènere                                                          (fer servir opcions de la llista desplegable)]]="Dona",1,0)</f>
        <v>0</v>
      </c>
      <c r="CR1161" s="63">
        <f>IF(Taula1[[#This Row],[Identitat de gènere                                                          (fer servir opcions de la llista desplegable)]]="No binari",1,0)</f>
        <v>0</v>
      </c>
      <c r="CS1161" s="73"/>
      <c r="CT1161" s="63">
        <f t="shared" si="288"/>
        <v>0</v>
      </c>
      <c r="CU1161" s="64">
        <f t="shared" si="295"/>
        <v>0</v>
      </c>
      <c r="CW1161" s="64">
        <f t="shared" si="296"/>
        <v>0</v>
      </c>
      <c r="CX1161" s="64">
        <f t="shared" si="297"/>
        <v>0</v>
      </c>
      <c r="CY1161" s="64">
        <f t="shared" si="298"/>
        <v>0</v>
      </c>
      <c r="CZ1161" s="64">
        <f t="shared" si="299"/>
        <v>0</v>
      </c>
      <c r="DB1161" s="64">
        <f t="shared" si="300"/>
        <v>0</v>
      </c>
      <c r="DC1161" s="64">
        <f t="shared" si="301"/>
        <v>0</v>
      </c>
      <c r="DD1161" s="64">
        <f t="shared" si="302"/>
        <v>0</v>
      </c>
      <c r="DE1161" s="64">
        <f t="shared" si="303"/>
        <v>0</v>
      </c>
    </row>
    <row r="1162" spans="2:109" x14ac:dyDescent="0.3">
      <c r="B1162" s="167"/>
      <c r="C1162" s="186"/>
      <c r="D1162" s="2"/>
      <c r="E1162" s="67"/>
      <c r="F1162" s="5"/>
      <c r="G1162" s="5"/>
      <c r="H1162" s="187"/>
      <c r="I1162" s="111" t="str">
        <f ca="1">IF(Taula1[[#This Row],[Data naixement (format dd/mm/aaaa)]]="","0",DATEDIF(Taula1[[#This Row],[Data naixement (format dd/mm/aaaa)]],TODAY(),"Y"))</f>
        <v>0</v>
      </c>
      <c r="J1162" s="6"/>
      <c r="K1162" s="6"/>
      <c r="L1162" s="6"/>
      <c r="M1162" s="6"/>
      <c r="N1162" s="56"/>
      <c r="O1162" s="56"/>
      <c r="P1162" s="56"/>
      <c r="Q1162" s="6"/>
      <c r="R1162" s="7"/>
      <c r="S1162" s="143">
        <f>Taula1[[#This Row],[Mesos naturals sencers treballats període justificat (01/01/2023 - 31/03/2023)]]</f>
        <v>0</v>
      </c>
      <c r="T1162" s="194">
        <f>Taula1[[#This Row],[Dies treballats període justificat (01/01/2023 - 31/03/2023)              no comptabilitzats com a mes natural sencer]]</f>
        <v>0</v>
      </c>
      <c r="U1162" s="12"/>
      <c r="V1162" s="7"/>
      <c r="W1162" s="188"/>
      <c r="X1162" s="188"/>
      <c r="Y1162" s="188"/>
      <c r="Z1162" s="188"/>
      <c r="AA1162" s="190"/>
      <c r="AB1162" s="143">
        <f>Taula1[[#This Row],[Grup justificat     (fer servir opcions de la llista desplegable)]]</f>
        <v>0</v>
      </c>
      <c r="AC1162" s="182"/>
      <c r="AD1162" s="39"/>
      <c r="AE1162" s="131">
        <f>ROUND((AF1162/100)*756*Taula1[[#This Row],[Mesos naturals sencers treballats període justificat (01/01/2023 - 31/03/2023)]],2)</f>
        <v>0</v>
      </c>
      <c r="AF1162" s="81">
        <f>Taula1[[#This Row],[% Jornada segons contracte
(no posar el símbol %) ]]-Taula1[[#This Row],[% Reducció salari per baix rendiment        (no posar el símbol %)]]</f>
        <v>0</v>
      </c>
      <c r="AG1162" s="131">
        <f>ROUND((AH1162/100)*24.8547945*Taula1[[#This Row],[Dies treballats període justificat (01/01/2023 - 31/03/2023)              no comptabilitzats com a mes natural sencer]],2)</f>
        <v>0</v>
      </c>
      <c r="AH1162" s="79">
        <f>Taula1[[#This Row],[% Jornada segons contracte
(no posar el símbol %) ]]-Taula1[[#This Row],[% Reducció salari per baix rendiment        (no posar el símbol %)]]</f>
        <v>0</v>
      </c>
      <c r="AI1162" s="131">
        <f t="shared" si="289"/>
        <v>0</v>
      </c>
      <c r="AJ1162" s="39"/>
      <c r="AK1162" s="131">
        <f>ROUND((AL1162/100)*756*Taula1[[#This Row],[Espai reservat Administració  (mesos)]],2)</f>
        <v>0</v>
      </c>
      <c r="AL1162" s="81">
        <f>Taula1[[#This Row],[% Jornada segons contracte
(no posar el símbol %) ]]-Taula1[[#This Row],[% Reducció salari per baix rendiment        (no posar el símbol %)]]</f>
        <v>0</v>
      </c>
      <c r="AM1162" s="131">
        <f>ROUND((AN1162/100)*24.8547945*Taula1[[#This Row],[Espai reservat Administració (dies)]],2)</f>
        <v>0</v>
      </c>
      <c r="AN1162" s="79">
        <f>Taula1[[#This Row],[% Jornada segons contracte
(no posar el símbol %) ]]-Taula1[[#This Row],[% Reducció salari per baix rendiment        (no posar el símbol %)]]</f>
        <v>0</v>
      </c>
      <c r="AO1162" s="131">
        <f t="shared" si="290"/>
        <v>0</v>
      </c>
      <c r="AP1162" s="87"/>
      <c r="AQ1162" s="137">
        <f>ROUND((AR1162/100)*693*Taula1[[#This Row],[Mesos naturals sencers treballats període justificat (01/01/2023 - 31/03/2023)]],2)</f>
        <v>0</v>
      </c>
      <c r="AR1162" s="90">
        <f>Taula1[[#This Row],[% Jornada segons contracte
(no posar el símbol %) ]]-Taula1[[#This Row],[% Reducció salari per baix rendiment        (no posar el símbol %)]]</f>
        <v>0</v>
      </c>
      <c r="AS1162" s="137">
        <f>ROUND((AT1162/100)*22.78356164*Taula1[[#This Row],[Dies treballats període justificat (01/01/2023 - 31/03/2023)              no comptabilitzats com a mes natural sencer]],2)</f>
        <v>0</v>
      </c>
      <c r="AT1162" s="90">
        <f>Taula1[[#This Row],[% Jornada segons contracte
(no posar el símbol %) ]]-Taula1[[#This Row],[% Reducció salari per baix rendiment        (no posar el símbol %)]]</f>
        <v>0</v>
      </c>
      <c r="AU1162" s="137">
        <f t="shared" si="291"/>
        <v>0</v>
      </c>
      <c r="AV1162" s="87"/>
      <c r="AW1162" s="136">
        <f>ROUND((AX1162/100)*693*Taula1[[#This Row],[Espai reservat Administració  (mesos)]],2)</f>
        <v>0</v>
      </c>
      <c r="AX1162" s="90">
        <f>Taula1[[#This Row],[% Jornada segons contracte
(no posar el símbol %) ]]-Taula1[[#This Row],[% Reducció salari per baix rendiment        (no posar el símbol %)]]</f>
        <v>0</v>
      </c>
      <c r="AY1162" s="131">
        <f>ROUND((AZ1162/100)*22.78356164*Taula1[[#This Row],[Espai reservat Administració (dies)]],2)</f>
        <v>0</v>
      </c>
      <c r="AZ1162" s="81">
        <f>Taula1[[#This Row],[% Jornada segons contracte
(no posar el símbol %) ]]-Taula1[[#This Row],[% Reducció salari per baix rendiment        (no posar el símbol %)]]</f>
        <v>0</v>
      </c>
      <c r="BA1162" s="82">
        <f t="shared" si="292"/>
        <v>0</v>
      </c>
      <c r="BB1162" s="41"/>
      <c r="BC1162" s="131">
        <f>IF(Taula1[[#This Row],[Grup justificat     (fer servir opcions de la llista desplegable)]]=1,AI1162,0)</f>
        <v>0</v>
      </c>
      <c r="BD1162" s="131">
        <f>IF(Taula1[[#This Row],[Grup justificat     (fer servir opcions de la llista desplegable)]]=2,AU1162,0)</f>
        <v>0</v>
      </c>
      <c r="BE1162" s="41"/>
      <c r="BF1162" s="131">
        <f>IF(Taula1[[#This Row],[Espai reservat Administració]]=1,AO1162,0)</f>
        <v>0</v>
      </c>
      <c r="BG1162" s="82">
        <f>IF(Taula1[[#This Row],[Espai reservat Administració]]=2,BA1162,0)</f>
        <v>0</v>
      </c>
      <c r="BH1162" s="41"/>
      <c r="BI1162" s="126">
        <f>IF(Taula1[[#This Row],[Grup justificat     (fer servir opcions de la llista desplegable)]]=1,1,0)</f>
        <v>0</v>
      </c>
      <c r="BJ1162" s="126">
        <f>IF(Taula1[[#This Row],[Espai reservat Administració]]=1,1,0)</f>
        <v>0</v>
      </c>
      <c r="BK1162" s="111"/>
      <c r="BL1162" s="126">
        <f>IF(Taula1[[#This Row],[Grup justificat     (fer servir opcions de la llista desplegable)]]=2,1,0)</f>
        <v>0</v>
      </c>
      <c r="BM1162" s="126">
        <f>IF(Taula1[[#This Row],[Espai reservat Administració]]=2,1,0)</f>
        <v>0</v>
      </c>
      <c r="BN1162" s="73"/>
      <c r="BO1162" s="73"/>
      <c r="BP1162" s="73"/>
      <c r="BQ1162" s="73"/>
      <c r="BR1162" s="73"/>
      <c r="BS1162" s="73"/>
      <c r="BT1162" s="73"/>
      <c r="BU1162" s="73"/>
      <c r="BV1162" s="73"/>
      <c r="BW1162" s="73"/>
      <c r="BX1162" s="73"/>
      <c r="BY1162" s="73"/>
      <c r="BZ1162" s="73"/>
      <c r="CA1162" s="73"/>
      <c r="CB1162" s="73"/>
      <c r="CC1162" s="73"/>
      <c r="CD1162" s="73"/>
      <c r="CE1162" s="73"/>
      <c r="CF1162" s="73"/>
      <c r="CG1162" s="63">
        <f t="shared" si="293"/>
        <v>0</v>
      </c>
      <c r="CH1162" s="63">
        <f t="shared" si="294"/>
        <v>0</v>
      </c>
      <c r="CI1162" s="73"/>
      <c r="CJ1162" s="63">
        <f>IF(Taula1[[#This Row],[Tipus de contracte                                  (fer servir opcions de la llista desplegable)]]="Indefinit",1,0)</f>
        <v>0</v>
      </c>
      <c r="CK1162" s="63">
        <f>IF(Taula1[[#This Row],[Tipus de contracte                                  (fer servir opcions de la llista desplegable)]]="Temporal, igual o superior a 6 mesos",1,0)</f>
        <v>0</v>
      </c>
      <c r="CL1162" s="63">
        <f>IF(Taula1[[#This Row],[Tipus de contracte                                  (fer servir opcions de la llista desplegable)]]="Substitució per IT",1,0)</f>
        <v>0</v>
      </c>
      <c r="CM1162" s="73"/>
      <c r="CN1162" s="63">
        <f>IF(Taula1[[#This Row],[Relació llocs de treball]]&gt;=1,1,0)</f>
        <v>0</v>
      </c>
      <c r="CO1162" s="73"/>
      <c r="CP1162" s="63">
        <f>IF(Taula1[[#This Row],[Identitat de gènere                                                          (fer servir opcions de la llista desplegable)]]="Home",1,0)</f>
        <v>0</v>
      </c>
      <c r="CQ1162" s="63">
        <f>IF(Taula1[[#This Row],[Identitat de gènere                                                          (fer servir opcions de la llista desplegable)]]="Dona",1,0)</f>
        <v>0</v>
      </c>
      <c r="CR1162" s="63">
        <f>IF(Taula1[[#This Row],[Identitat de gènere                                                          (fer servir opcions de la llista desplegable)]]="No binari",1,0)</f>
        <v>0</v>
      </c>
      <c r="CS1162" s="73"/>
      <c r="CT1162" s="63">
        <f t="shared" si="288"/>
        <v>0</v>
      </c>
      <c r="CU1162" s="64">
        <f t="shared" si="295"/>
        <v>0</v>
      </c>
      <c r="CW1162" s="64">
        <f t="shared" si="296"/>
        <v>0</v>
      </c>
      <c r="CX1162" s="64">
        <f t="shared" si="297"/>
        <v>0</v>
      </c>
      <c r="CY1162" s="64">
        <f t="shared" si="298"/>
        <v>0</v>
      </c>
      <c r="CZ1162" s="64">
        <f t="shared" si="299"/>
        <v>0</v>
      </c>
      <c r="DB1162" s="64">
        <f t="shared" si="300"/>
        <v>0</v>
      </c>
      <c r="DC1162" s="64">
        <f t="shared" si="301"/>
        <v>0</v>
      </c>
      <c r="DD1162" s="64">
        <f t="shared" si="302"/>
        <v>0</v>
      </c>
      <c r="DE1162" s="64">
        <f t="shared" si="303"/>
        <v>0</v>
      </c>
    </row>
    <row r="1163" spans="2:109" x14ac:dyDescent="0.3">
      <c r="B1163" s="167"/>
      <c r="C1163" s="186"/>
      <c r="D1163" s="2"/>
      <c r="E1163" s="67"/>
      <c r="F1163" s="5"/>
      <c r="G1163" s="5"/>
      <c r="H1163" s="187"/>
      <c r="I1163" s="111" t="str">
        <f ca="1">IF(Taula1[[#This Row],[Data naixement (format dd/mm/aaaa)]]="","0",DATEDIF(Taula1[[#This Row],[Data naixement (format dd/mm/aaaa)]],TODAY(),"Y"))</f>
        <v>0</v>
      </c>
      <c r="J1163" s="6"/>
      <c r="K1163" s="6"/>
      <c r="L1163" s="6"/>
      <c r="M1163" s="6"/>
      <c r="N1163" s="56"/>
      <c r="O1163" s="56"/>
      <c r="P1163" s="56"/>
      <c r="Q1163" s="6"/>
      <c r="R1163" s="7"/>
      <c r="S1163" s="143">
        <f>Taula1[[#This Row],[Mesos naturals sencers treballats període justificat (01/01/2023 - 31/03/2023)]]</f>
        <v>0</v>
      </c>
      <c r="T1163" s="194">
        <f>Taula1[[#This Row],[Dies treballats període justificat (01/01/2023 - 31/03/2023)              no comptabilitzats com a mes natural sencer]]</f>
        <v>0</v>
      </c>
      <c r="U1163" s="12"/>
      <c r="V1163" s="7"/>
      <c r="W1163" s="188"/>
      <c r="X1163" s="188"/>
      <c r="Y1163" s="188"/>
      <c r="Z1163" s="188"/>
      <c r="AA1163" s="190"/>
      <c r="AB1163" s="143">
        <f>Taula1[[#This Row],[Grup justificat     (fer servir opcions de la llista desplegable)]]</f>
        <v>0</v>
      </c>
      <c r="AC1163" s="182"/>
      <c r="AD1163" s="39"/>
      <c r="AE1163" s="131">
        <f>ROUND((AF1163/100)*756*Taula1[[#This Row],[Mesos naturals sencers treballats període justificat (01/01/2023 - 31/03/2023)]],2)</f>
        <v>0</v>
      </c>
      <c r="AF1163" s="81">
        <f>Taula1[[#This Row],[% Jornada segons contracte
(no posar el símbol %) ]]-Taula1[[#This Row],[% Reducció salari per baix rendiment        (no posar el símbol %)]]</f>
        <v>0</v>
      </c>
      <c r="AG1163" s="131">
        <f>ROUND((AH1163/100)*24.8547945*Taula1[[#This Row],[Dies treballats període justificat (01/01/2023 - 31/03/2023)              no comptabilitzats com a mes natural sencer]],2)</f>
        <v>0</v>
      </c>
      <c r="AH1163" s="79">
        <f>Taula1[[#This Row],[% Jornada segons contracte
(no posar el símbol %) ]]-Taula1[[#This Row],[% Reducció salari per baix rendiment        (no posar el símbol %)]]</f>
        <v>0</v>
      </c>
      <c r="AI1163" s="131">
        <f t="shared" si="289"/>
        <v>0</v>
      </c>
      <c r="AJ1163" s="39"/>
      <c r="AK1163" s="131">
        <f>ROUND((AL1163/100)*756*Taula1[[#This Row],[Espai reservat Administració  (mesos)]],2)</f>
        <v>0</v>
      </c>
      <c r="AL1163" s="81">
        <f>Taula1[[#This Row],[% Jornada segons contracte
(no posar el símbol %) ]]-Taula1[[#This Row],[% Reducció salari per baix rendiment        (no posar el símbol %)]]</f>
        <v>0</v>
      </c>
      <c r="AM1163" s="131">
        <f>ROUND((AN1163/100)*24.8547945*Taula1[[#This Row],[Espai reservat Administració (dies)]],2)</f>
        <v>0</v>
      </c>
      <c r="AN1163" s="79">
        <f>Taula1[[#This Row],[% Jornada segons contracte
(no posar el símbol %) ]]-Taula1[[#This Row],[% Reducció salari per baix rendiment        (no posar el símbol %)]]</f>
        <v>0</v>
      </c>
      <c r="AO1163" s="131">
        <f t="shared" si="290"/>
        <v>0</v>
      </c>
      <c r="AP1163" s="87"/>
      <c r="AQ1163" s="137">
        <f>ROUND((AR1163/100)*693*Taula1[[#This Row],[Mesos naturals sencers treballats període justificat (01/01/2023 - 31/03/2023)]],2)</f>
        <v>0</v>
      </c>
      <c r="AR1163" s="90">
        <f>Taula1[[#This Row],[% Jornada segons contracte
(no posar el símbol %) ]]-Taula1[[#This Row],[% Reducció salari per baix rendiment        (no posar el símbol %)]]</f>
        <v>0</v>
      </c>
      <c r="AS1163" s="137">
        <f>ROUND((AT1163/100)*22.78356164*Taula1[[#This Row],[Dies treballats període justificat (01/01/2023 - 31/03/2023)              no comptabilitzats com a mes natural sencer]],2)</f>
        <v>0</v>
      </c>
      <c r="AT1163" s="90">
        <f>Taula1[[#This Row],[% Jornada segons contracte
(no posar el símbol %) ]]-Taula1[[#This Row],[% Reducció salari per baix rendiment        (no posar el símbol %)]]</f>
        <v>0</v>
      </c>
      <c r="AU1163" s="137">
        <f t="shared" si="291"/>
        <v>0</v>
      </c>
      <c r="AV1163" s="87"/>
      <c r="AW1163" s="136">
        <f>ROUND((AX1163/100)*693*Taula1[[#This Row],[Espai reservat Administració  (mesos)]],2)</f>
        <v>0</v>
      </c>
      <c r="AX1163" s="90">
        <f>Taula1[[#This Row],[% Jornada segons contracte
(no posar el símbol %) ]]-Taula1[[#This Row],[% Reducció salari per baix rendiment        (no posar el símbol %)]]</f>
        <v>0</v>
      </c>
      <c r="AY1163" s="131">
        <f>ROUND((AZ1163/100)*22.78356164*Taula1[[#This Row],[Espai reservat Administració (dies)]],2)</f>
        <v>0</v>
      </c>
      <c r="AZ1163" s="81">
        <f>Taula1[[#This Row],[% Jornada segons contracte
(no posar el símbol %) ]]-Taula1[[#This Row],[% Reducció salari per baix rendiment        (no posar el símbol %)]]</f>
        <v>0</v>
      </c>
      <c r="BA1163" s="82">
        <f t="shared" si="292"/>
        <v>0</v>
      </c>
      <c r="BB1163" s="41"/>
      <c r="BC1163" s="131">
        <f>IF(Taula1[[#This Row],[Grup justificat     (fer servir opcions de la llista desplegable)]]=1,AI1163,0)</f>
        <v>0</v>
      </c>
      <c r="BD1163" s="131">
        <f>IF(Taula1[[#This Row],[Grup justificat     (fer servir opcions de la llista desplegable)]]=2,AU1163,0)</f>
        <v>0</v>
      </c>
      <c r="BE1163" s="41"/>
      <c r="BF1163" s="131">
        <f>IF(Taula1[[#This Row],[Espai reservat Administració]]=1,AO1163,0)</f>
        <v>0</v>
      </c>
      <c r="BG1163" s="82">
        <f>IF(Taula1[[#This Row],[Espai reservat Administració]]=2,BA1163,0)</f>
        <v>0</v>
      </c>
      <c r="BH1163" s="41"/>
      <c r="BI1163" s="126">
        <f>IF(Taula1[[#This Row],[Grup justificat     (fer servir opcions de la llista desplegable)]]=1,1,0)</f>
        <v>0</v>
      </c>
      <c r="BJ1163" s="126">
        <f>IF(Taula1[[#This Row],[Espai reservat Administració]]=1,1,0)</f>
        <v>0</v>
      </c>
      <c r="BK1163" s="111"/>
      <c r="BL1163" s="126">
        <f>IF(Taula1[[#This Row],[Grup justificat     (fer servir opcions de la llista desplegable)]]=2,1,0)</f>
        <v>0</v>
      </c>
      <c r="BM1163" s="126">
        <f>IF(Taula1[[#This Row],[Espai reservat Administració]]=2,1,0)</f>
        <v>0</v>
      </c>
      <c r="BN1163" s="73"/>
      <c r="BO1163" s="73"/>
      <c r="BP1163" s="73"/>
      <c r="BQ1163" s="73"/>
      <c r="BR1163" s="73"/>
      <c r="BS1163" s="73"/>
      <c r="BT1163" s="73"/>
      <c r="BU1163" s="73"/>
      <c r="BV1163" s="73"/>
      <c r="BW1163" s="73"/>
      <c r="BX1163" s="73"/>
      <c r="BY1163" s="73"/>
      <c r="BZ1163" s="73"/>
      <c r="CA1163" s="73"/>
      <c r="CB1163" s="73"/>
      <c r="CC1163" s="73"/>
      <c r="CD1163" s="73"/>
      <c r="CE1163" s="73"/>
      <c r="CF1163" s="73"/>
      <c r="CG1163" s="63">
        <f t="shared" si="293"/>
        <v>0</v>
      </c>
      <c r="CH1163" s="63">
        <f t="shared" si="294"/>
        <v>0</v>
      </c>
      <c r="CI1163" s="73"/>
      <c r="CJ1163" s="63">
        <f>IF(Taula1[[#This Row],[Tipus de contracte                                  (fer servir opcions de la llista desplegable)]]="Indefinit",1,0)</f>
        <v>0</v>
      </c>
      <c r="CK1163" s="63">
        <f>IF(Taula1[[#This Row],[Tipus de contracte                                  (fer servir opcions de la llista desplegable)]]="Temporal, igual o superior a 6 mesos",1,0)</f>
        <v>0</v>
      </c>
      <c r="CL1163" s="63">
        <f>IF(Taula1[[#This Row],[Tipus de contracte                                  (fer servir opcions de la llista desplegable)]]="Substitució per IT",1,0)</f>
        <v>0</v>
      </c>
      <c r="CM1163" s="73"/>
      <c r="CN1163" s="63">
        <f>IF(Taula1[[#This Row],[Relació llocs de treball]]&gt;=1,1,0)</f>
        <v>0</v>
      </c>
      <c r="CO1163" s="73"/>
      <c r="CP1163" s="63">
        <f>IF(Taula1[[#This Row],[Identitat de gènere                                                          (fer servir opcions de la llista desplegable)]]="Home",1,0)</f>
        <v>0</v>
      </c>
      <c r="CQ1163" s="63">
        <f>IF(Taula1[[#This Row],[Identitat de gènere                                                          (fer servir opcions de la llista desplegable)]]="Dona",1,0)</f>
        <v>0</v>
      </c>
      <c r="CR1163" s="63">
        <f>IF(Taula1[[#This Row],[Identitat de gènere                                                          (fer servir opcions de la llista desplegable)]]="No binari",1,0)</f>
        <v>0</v>
      </c>
      <c r="CS1163" s="73"/>
      <c r="CT1163" s="63">
        <f t="shared" si="288"/>
        <v>0</v>
      </c>
      <c r="CU1163" s="64">
        <f t="shared" si="295"/>
        <v>0</v>
      </c>
      <c r="CW1163" s="64">
        <f t="shared" si="296"/>
        <v>0</v>
      </c>
      <c r="CX1163" s="64">
        <f t="shared" si="297"/>
        <v>0</v>
      </c>
      <c r="CY1163" s="64">
        <f t="shared" si="298"/>
        <v>0</v>
      </c>
      <c r="CZ1163" s="64">
        <f t="shared" si="299"/>
        <v>0</v>
      </c>
      <c r="DB1163" s="64">
        <f t="shared" si="300"/>
        <v>0</v>
      </c>
      <c r="DC1163" s="64">
        <f t="shared" si="301"/>
        <v>0</v>
      </c>
      <c r="DD1163" s="64">
        <f t="shared" si="302"/>
        <v>0</v>
      </c>
      <c r="DE1163" s="64">
        <f t="shared" si="303"/>
        <v>0</v>
      </c>
    </row>
    <row r="1164" spans="2:109" x14ac:dyDescent="0.3">
      <c r="B1164" s="167"/>
      <c r="C1164" s="186"/>
      <c r="D1164" s="2"/>
      <c r="E1164" s="67"/>
      <c r="F1164" s="5"/>
      <c r="G1164" s="5"/>
      <c r="H1164" s="187"/>
      <c r="I1164" s="111" t="str">
        <f ca="1">IF(Taula1[[#This Row],[Data naixement (format dd/mm/aaaa)]]="","0",DATEDIF(Taula1[[#This Row],[Data naixement (format dd/mm/aaaa)]],TODAY(),"Y"))</f>
        <v>0</v>
      </c>
      <c r="J1164" s="6"/>
      <c r="K1164" s="6"/>
      <c r="L1164" s="6"/>
      <c r="M1164" s="6"/>
      <c r="N1164" s="56"/>
      <c r="O1164" s="56"/>
      <c r="P1164" s="56"/>
      <c r="Q1164" s="6"/>
      <c r="R1164" s="7"/>
      <c r="S1164" s="143">
        <f>Taula1[[#This Row],[Mesos naturals sencers treballats període justificat (01/01/2023 - 31/03/2023)]]</f>
        <v>0</v>
      </c>
      <c r="T1164" s="194">
        <f>Taula1[[#This Row],[Dies treballats període justificat (01/01/2023 - 31/03/2023)              no comptabilitzats com a mes natural sencer]]</f>
        <v>0</v>
      </c>
      <c r="U1164" s="12"/>
      <c r="V1164" s="7"/>
      <c r="W1164" s="188"/>
      <c r="X1164" s="188"/>
      <c r="Y1164" s="188"/>
      <c r="Z1164" s="188"/>
      <c r="AA1164" s="190"/>
      <c r="AB1164" s="143">
        <f>Taula1[[#This Row],[Grup justificat     (fer servir opcions de la llista desplegable)]]</f>
        <v>0</v>
      </c>
      <c r="AC1164" s="182"/>
      <c r="AD1164" s="39"/>
      <c r="AE1164" s="131">
        <f>ROUND((AF1164/100)*756*Taula1[[#This Row],[Mesos naturals sencers treballats període justificat (01/01/2023 - 31/03/2023)]],2)</f>
        <v>0</v>
      </c>
      <c r="AF1164" s="81">
        <f>Taula1[[#This Row],[% Jornada segons contracte
(no posar el símbol %) ]]-Taula1[[#This Row],[% Reducció salari per baix rendiment        (no posar el símbol %)]]</f>
        <v>0</v>
      </c>
      <c r="AG1164" s="131">
        <f>ROUND((AH1164/100)*24.8547945*Taula1[[#This Row],[Dies treballats període justificat (01/01/2023 - 31/03/2023)              no comptabilitzats com a mes natural sencer]],2)</f>
        <v>0</v>
      </c>
      <c r="AH1164" s="79">
        <f>Taula1[[#This Row],[% Jornada segons contracte
(no posar el símbol %) ]]-Taula1[[#This Row],[% Reducció salari per baix rendiment        (no posar el símbol %)]]</f>
        <v>0</v>
      </c>
      <c r="AI1164" s="131">
        <f t="shared" si="289"/>
        <v>0</v>
      </c>
      <c r="AJ1164" s="39"/>
      <c r="AK1164" s="131">
        <f>ROUND((AL1164/100)*756*Taula1[[#This Row],[Espai reservat Administració  (mesos)]],2)</f>
        <v>0</v>
      </c>
      <c r="AL1164" s="81">
        <f>Taula1[[#This Row],[% Jornada segons contracte
(no posar el símbol %) ]]-Taula1[[#This Row],[% Reducció salari per baix rendiment        (no posar el símbol %)]]</f>
        <v>0</v>
      </c>
      <c r="AM1164" s="131">
        <f>ROUND((AN1164/100)*24.8547945*Taula1[[#This Row],[Espai reservat Administració (dies)]],2)</f>
        <v>0</v>
      </c>
      <c r="AN1164" s="79">
        <f>Taula1[[#This Row],[% Jornada segons contracte
(no posar el símbol %) ]]-Taula1[[#This Row],[% Reducció salari per baix rendiment        (no posar el símbol %)]]</f>
        <v>0</v>
      </c>
      <c r="AO1164" s="131">
        <f t="shared" si="290"/>
        <v>0</v>
      </c>
      <c r="AP1164" s="87"/>
      <c r="AQ1164" s="137">
        <f>ROUND((AR1164/100)*693*Taula1[[#This Row],[Mesos naturals sencers treballats període justificat (01/01/2023 - 31/03/2023)]],2)</f>
        <v>0</v>
      </c>
      <c r="AR1164" s="90">
        <f>Taula1[[#This Row],[% Jornada segons contracte
(no posar el símbol %) ]]-Taula1[[#This Row],[% Reducció salari per baix rendiment        (no posar el símbol %)]]</f>
        <v>0</v>
      </c>
      <c r="AS1164" s="137">
        <f>ROUND((AT1164/100)*22.78356164*Taula1[[#This Row],[Dies treballats període justificat (01/01/2023 - 31/03/2023)              no comptabilitzats com a mes natural sencer]],2)</f>
        <v>0</v>
      </c>
      <c r="AT1164" s="90">
        <f>Taula1[[#This Row],[% Jornada segons contracte
(no posar el símbol %) ]]-Taula1[[#This Row],[% Reducció salari per baix rendiment        (no posar el símbol %)]]</f>
        <v>0</v>
      </c>
      <c r="AU1164" s="137">
        <f t="shared" si="291"/>
        <v>0</v>
      </c>
      <c r="AV1164" s="87"/>
      <c r="AW1164" s="136">
        <f>ROUND((AX1164/100)*693*Taula1[[#This Row],[Espai reservat Administració  (mesos)]],2)</f>
        <v>0</v>
      </c>
      <c r="AX1164" s="90">
        <f>Taula1[[#This Row],[% Jornada segons contracte
(no posar el símbol %) ]]-Taula1[[#This Row],[% Reducció salari per baix rendiment        (no posar el símbol %)]]</f>
        <v>0</v>
      </c>
      <c r="AY1164" s="131">
        <f>ROUND((AZ1164/100)*22.78356164*Taula1[[#This Row],[Espai reservat Administració (dies)]],2)</f>
        <v>0</v>
      </c>
      <c r="AZ1164" s="81">
        <f>Taula1[[#This Row],[% Jornada segons contracte
(no posar el símbol %) ]]-Taula1[[#This Row],[% Reducció salari per baix rendiment        (no posar el símbol %)]]</f>
        <v>0</v>
      </c>
      <c r="BA1164" s="82">
        <f t="shared" si="292"/>
        <v>0</v>
      </c>
      <c r="BB1164" s="41"/>
      <c r="BC1164" s="131">
        <f>IF(Taula1[[#This Row],[Grup justificat     (fer servir opcions de la llista desplegable)]]=1,AI1164,0)</f>
        <v>0</v>
      </c>
      <c r="BD1164" s="131">
        <f>IF(Taula1[[#This Row],[Grup justificat     (fer servir opcions de la llista desplegable)]]=2,AU1164,0)</f>
        <v>0</v>
      </c>
      <c r="BE1164" s="41"/>
      <c r="BF1164" s="131">
        <f>IF(Taula1[[#This Row],[Espai reservat Administració]]=1,AO1164,0)</f>
        <v>0</v>
      </c>
      <c r="BG1164" s="82">
        <f>IF(Taula1[[#This Row],[Espai reservat Administració]]=2,BA1164,0)</f>
        <v>0</v>
      </c>
      <c r="BH1164" s="41"/>
      <c r="BI1164" s="126">
        <f>IF(Taula1[[#This Row],[Grup justificat     (fer servir opcions de la llista desplegable)]]=1,1,0)</f>
        <v>0</v>
      </c>
      <c r="BJ1164" s="126">
        <f>IF(Taula1[[#This Row],[Espai reservat Administració]]=1,1,0)</f>
        <v>0</v>
      </c>
      <c r="BK1164" s="111"/>
      <c r="BL1164" s="126">
        <f>IF(Taula1[[#This Row],[Grup justificat     (fer servir opcions de la llista desplegable)]]=2,1,0)</f>
        <v>0</v>
      </c>
      <c r="BM1164" s="126">
        <f>IF(Taula1[[#This Row],[Espai reservat Administració]]=2,1,0)</f>
        <v>0</v>
      </c>
      <c r="BN1164" s="73"/>
      <c r="BO1164" s="73"/>
      <c r="BP1164" s="73"/>
      <c r="BQ1164" s="73"/>
      <c r="BR1164" s="73"/>
      <c r="BS1164" s="73"/>
      <c r="BT1164" s="73"/>
      <c r="BU1164" s="73"/>
      <c r="BV1164" s="73"/>
      <c r="BW1164" s="73"/>
      <c r="BX1164" s="73"/>
      <c r="BY1164" s="73"/>
      <c r="BZ1164" s="73"/>
      <c r="CA1164" s="73"/>
      <c r="CB1164" s="73"/>
      <c r="CC1164" s="73"/>
      <c r="CD1164" s="73"/>
      <c r="CE1164" s="73"/>
      <c r="CF1164" s="73"/>
      <c r="CG1164" s="63">
        <f t="shared" si="293"/>
        <v>0</v>
      </c>
      <c r="CH1164" s="63">
        <f t="shared" si="294"/>
        <v>0</v>
      </c>
      <c r="CI1164" s="73"/>
      <c r="CJ1164" s="63">
        <f>IF(Taula1[[#This Row],[Tipus de contracte                                  (fer servir opcions de la llista desplegable)]]="Indefinit",1,0)</f>
        <v>0</v>
      </c>
      <c r="CK1164" s="63">
        <f>IF(Taula1[[#This Row],[Tipus de contracte                                  (fer servir opcions de la llista desplegable)]]="Temporal, igual o superior a 6 mesos",1,0)</f>
        <v>0</v>
      </c>
      <c r="CL1164" s="63">
        <f>IF(Taula1[[#This Row],[Tipus de contracte                                  (fer servir opcions de la llista desplegable)]]="Substitució per IT",1,0)</f>
        <v>0</v>
      </c>
      <c r="CM1164" s="73"/>
      <c r="CN1164" s="63">
        <f>IF(Taula1[[#This Row],[Relació llocs de treball]]&gt;=1,1,0)</f>
        <v>0</v>
      </c>
      <c r="CO1164" s="73"/>
      <c r="CP1164" s="63">
        <f>IF(Taula1[[#This Row],[Identitat de gènere                                                          (fer servir opcions de la llista desplegable)]]="Home",1,0)</f>
        <v>0</v>
      </c>
      <c r="CQ1164" s="63">
        <f>IF(Taula1[[#This Row],[Identitat de gènere                                                          (fer servir opcions de la llista desplegable)]]="Dona",1,0)</f>
        <v>0</v>
      </c>
      <c r="CR1164" s="63">
        <f>IF(Taula1[[#This Row],[Identitat de gènere                                                          (fer servir opcions de la llista desplegable)]]="No binari",1,0)</f>
        <v>0</v>
      </c>
      <c r="CS1164" s="73"/>
      <c r="CT1164" s="63">
        <f t="shared" si="288"/>
        <v>0</v>
      </c>
      <c r="CU1164" s="64">
        <f t="shared" si="295"/>
        <v>0</v>
      </c>
      <c r="CW1164" s="64">
        <f t="shared" si="296"/>
        <v>0</v>
      </c>
      <c r="CX1164" s="64">
        <f t="shared" si="297"/>
        <v>0</v>
      </c>
      <c r="CY1164" s="64">
        <f t="shared" si="298"/>
        <v>0</v>
      </c>
      <c r="CZ1164" s="64">
        <f t="shared" si="299"/>
        <v>0</v>
      </c>
      <c r="DB1164" s="64">
        <f t="shared" si="300"/>
        <v>0</v>
      </c>
      <c r="DC1164" s="64">
        <f t="shared" si="301"/>
        <v>0</v>
      </c>
      <c r="DD1164" s="64">
        <f t="shared" si="302"/>
        <v>0</v>
      </c>
      <c r="DE1164" s="64">
        <f t="shared" si="303"/>
        <v>0</v>
      </c>
    </row>
    <row r="1165" spans="2:109" x14ac:dyDescent="0.3">
      <c r="B1165" s="167"/>
      <c r="C1165" s="186"/>
      <c r="D1165" s="2"/>
      <c r="E1165" s="67"/>
      <c r="F1165" s="5"/>
      <c r="G1165" s="5"/>
      <c r="H1165" s="187"/>
      <c r="I1165" s="111" t="str">
        <f ca="1">IF(Taula1[[#This Row],[Data naixement (format dd/mm/aaaa)]]="","0",DATEDIF(Taula1[[#This Row],[Data naixement (format dd/mm/aaaa)]],TODAY(),"Y"))</f>
        <v>0</v>
      </c>
      <c r="J1165" s="6"/>
      <c r="K1165" s="6"/>
      <c r="L1165" s="6"/>
      <c r="M1165" s="6"/>
      <c r="N1165" s="56"/>
      <c r="O1165" s="56"/>
      <c r="P1165" s="56"/>
      <c r="Q1165" s="6"/>
      <c r="R1165" s="7"/>
      <c r="S1165" s="143">
        <f>Taula1[[#This Row],[Mesos naturals sencers treballats període justificat (01/01/2023 - 31/03/2023)]]</f>
        <v>0</v>
      </c>
      <c r="T1165" s="194">
        <f>Taula1[[#This Row],[Dies treballats període justificat (01/01/2023 - 31/03/2023)              no comptabilitzats com a mes natural sencer]]</f>
        <v>0</v>
      </c>
      <c r="U1165" s="12"/>
      <c r="V1165" s="7"/>
      <c r="W1165" s="188"/>
      <c r="X1165" s="188"/>
      <c r="Y1165" s="188"/>
      <c r="Z1165" s="188"/>
      <c r="AA1165" s="190"/>
      <c r="AB1165" s="143">
        <f>Taula1[[#This Row],[Grup justificat     (fer servir opcions de la llista desplegable)]]</f>
        <v>0</v>
      </c>
      <c r="AC1165" s="182"/>
      <c r="AD1165" s="39"/>
      <c r="AE1165" s="131">
        <f>ROUND((AF1165/100)*756*Taula1[[#This Row],[Mesos naturals sencers treballats període justificat (01/01/2023 - 31/03/2023)]],2)</f>
        <v>0</v>
      </c>
      <c r="AF1165" s="81">
        <f>Taula1[[#This Row],[% Jornada segons contracte
(no posar el símbol %) ]]-Taula1[[#This Row],[% Reducció salari per baix rendiment        (no posar el símbol %)]]</f>
        <v>0</v>
      </c>
      <c r="AG1165" s="131">
        <f>ROUND((AH1165/100)*24.8547945*Taula1[[#This Row],[Dies treballats període justificat (01/01/2023 - 31/03/2023)              no comptabilitzats com a mes natural sencer]],2)</f>
        <v>0</v>
      </c>
      <c r="AH1165" s="79">
        <f>Taula1[[#This Row],[% Jornada segons contracte
(no posar el símbol %) ]]-Taula1[[#This Row],[% Reducció salari per baix rendiment        (no posar el símbol %)]]</f>
        <v>0</v>
      </c>
      <c r="AI1165" s="131">
        <f t="shared" si="289"/>
        <v>0</v>
      </c>
      <c r="AJ1165" s="39"/>
      <c r="AK1165" s="131">
        <f>ROUND((AL1165/100)*756*Taula1[[#This Row],[Espai reservat Administració  (mesos)]],2)</f>
        <v>0</v>
      </c>
      <c r="AL1165" s="81">
        <f>Taula1[[#This Row],[% Jornada segons contracte
(no posar el símbol %) ]]-Taula1[[#This Row],[% Reducció salari per baix rendiment        (no posar el símbol %)]]</f>
        <v>0</v>
      </c>
      <c r="AM1165" s="131">
        <f>ROUND((AN1165/100)*24.8547945*Taula1[[#This Row],[Espai reservat Administració (dies)]],2)</f>
        <v>0</v>
      </c>
      <c r="AN1165" s="79">
        <f>Taula1[[#This Row],[% Jornada segons contracte
(no posar el símbol %) ]]-Taula1[[#This Row],[% Reducció salari per baix rendiment        (no posar el símbol %)]]</f>
        <v>0</v>
      </c>
      <c r="AO1165" s="131">
        <f t="shared" si="290"/>
        <v>0</v>
      </c>
      <c r="AP1165" s="87"/>
      <c r="AQ1165" s="137">
        <f>ROUND((AR1165/100)*693*Taula1[[#This Row],[Mesos naturals sencers treballats període justificat (01/01/2023 - 31/03/2023)]],2)</f>
        <v>0</v>
      </c>
      <c r="AR1165" s="90">
        <f>Taula1[[#This Row],[% Jornada segons contracte
(no posar el símbol %) ]]-Taula1[[#This Row],[% Reducció salari per baix rendiment        (no posar el símbol %)]]</f>
        <v>0</v>
      </c>
      <c r="AS1165" s="137">
        <f>ROUND((AT1165/100)*22.78356164*Taula1[[#This Row],[Dies treballats període justificat (01/01/2023 - 31/03/2023)              no comptabilitzats com a mes natural sencer]],2)</f>
        <v>0</v>
      </c>
      <c r="AT1165" s="90">
        <f>Taula1[[#This Row],[% Jornada segons contracte
(no posar el símbol %) ]]-Taula1[[#This Row],[% Reducció salari per baix rendiment        (no posar el símbol %)]]</f>
        <v>0</v>
      </c>
      <c r="AU1165" s="137">
        <f t="shared" si="291"/>
        <v>0</v>
      </c>
      <c r="AV1165" s="87"/>
      <c r="AW1165" s="136">
        <f>ROUND((AX1165/100)*693*Taula1[[#This Row],[Espai reservat Administració  (mesos)]],2)</f>
        <v>0</v>
      </c>
      <c r="AX1165" s="90">
        <f>Taula1[[#This Row],[% Jornada segons contracte
(no posar el símbol %) ]]-Taula1[[#This Row],[% Reducció salari per baix rendiment        (no posar el símbol %)]]</f>
        <v>0</v>
      </c>
      <c r="AY1165" s="131">
        <f>ROUND((AZ1165/100)*22.78356164*Taula1[[#This Row],[Espai reservat Administració (dies)]],2)</f>
        <v>0</v>
      </c>
      <c r="AZ1165" s="81">
        <f>Taula1[[#This Row],[% Jornada segons contracte
(no posar el símbol %) ]]-Taula1[[#This Row],[% Reducció salari per baix rendiment        (no posar el símbol %)]]</f>
        <v>0</v>
      </c>
      <c r="BA1165" s="82">
        <f t="shared" si="292"/>
        <v>0</v>
      </c>
      <c r="BB1165" s="41"/>
      <c r="BC1165" s="131">
        <f>IF(Taula1[[#This Row],[Grup justificat     (fer servir opcions de la llista desplegable)]]=1,AI1165,0)</f>
        <v>0</v>
      </c>
      <c r="BD1165" s="131">
        <f>IF(Taula1[[#This Row],[Grup justificat     (fer servir opcions de la llista desplegable)]]=2,AU1165,0)</f>
        <v>0</v>
      </c>
      <c r="BE1165" s="41"/>
      <c r="BF1165" s="131">
        <f>IF(Taula1[[#This Row],[Espai reservat Administració]]=1,AO1165,0)</f>
        <v>0</v>
      </c>
      <c r="BG1165" s="82">
        <f>IF(Taula1[[#This Row],[Espai reservat Administració]]=2,BA1165,0)</f>
        <v>0</v>
      </c>
      <c r="BH1165" s="41"/>
      <c r="BI1165" s="126">
        <f>IF(Taula1[[#This Row],[Grup justificat     (fer servir opcions de la llista desplegable)]]=1,1,0)</f>
        <v>0</v>
      </c>
      <c r="BJ1165" s="126">
        <f>IF(Taula1[[#This Row],[Espai reservat Administració]]=1,1,0)</f>
        <v>0</v>
      </c>
      <c r="BK1165" s="111"/>
      <c r="BL1165" s="126">
        <f>IF(Taula1[[#This Row],[Grup justificat     (fer servir opcions de la llista desplegable)]]=2,1,0)</f>
        <v>0</v>
      </c>
      <c r="BM1165" s="126">
        <f>IF(Taula1[[#This Row],[Espai reservat Administració]]=2,1,0)</f>
        <v>0</v>
      </c>
      <c r="BN1165" s="73"/>
      <c r="BO1165" s="73"/>
      <c r="BP1165" s="73"/>
      <c r="BQ1165" s="73"/>
      <c r="BR1165" s="73"/>
      <c r="BS1165" s="73"/>
      <c r="BT1165" s="73"/>
      <c r="BU1165" s="73"/>
      <c r="BV1165" s="73"/>
      <c r="BW1165" s="73"/>
      <c r="BX1165" s="73"/>
      <c r="BY1165" s="73"/>
      <c r="BZ1165" s="73"/>
      <c r="CA1165" s="73"/>
      <c r="CB1165" s="73"/>
      <c r="CC1165" s="73"/>
      <c r="CD1165" s="73"/>
      <c r="CE1165" s="73"/>
      <c r="CF1165" s="73"/>
      <c r="CG1165" s="63">
        <f t="shared" si="293"/>
        <v>0</v>
      </c>
      <c r="CH1165" s="63">
        <f t="shared" si="294"/>
        <v>0</v>
      </c>
      <c r="CI1165" s="73"/>
      <c r="CJ1165" s="63">
        <f>IF(Taula1[[#This Row],[Tipus de contracte                                  (fer servir opcions de la llista desplegable)]]="Indefinit",1,0)</f>
        <v>0</v>
      </c>
      <c r="CK1165" s="63">
        <f>IF(Taula1[[#This Row],[Tipus de contracte                                  (fer servir opcions de la llista desplegable)]]="Temporal, igual o superior a 6 mesos",1,0)</f>
        <v>0</v>
      </c>
      <c r="CL1165" s="63">
        <f>IF(Taula1[[#This Row],[Tipus de contracte                                  (fer servir opcions de la llista desplegable)]]="Substitució per IT",1,0)</f>
        <v>0</v>
      </c>
      <c r="CM1165" s="73"/>
      <c r="CN1165" s="63">
        <f>IF(Taula1[[#This Row],[Relació llocs de treball]]&gt;=1,1,0)</f>
        <v>0</v>
      </c>
      <c r="CO1165" s="73"/>
      <c r="CP1165" s="63">
        <f>IF(Taula1[[#This Row],[Identitat de gènere                                                          (fer servir opcions de la llista desplegable)]]="Home",1,0)</f>
        <v>0</v>
      </c>
      <c r="CQ1165" s="63">
        <f>IF(Taula1[[#This Row],[Identitat de gènere                                                          (fer servir opcions de la llista desplegable)]]="Dona",1,0)</f>
        <v>0</v>
      </c>
      <c r="CR1165" s="63">
        <f>IF(Taula1[[#This Row],[Identitat de gènere                                                          (fer servir opcions de la llista desplegable)]]="No binari",1,0)</f>
        <v>0</v>
      </c>
      <c r="CS1165" s="73"/>
      <c r="CT1165" s="63">
        <f t="shared" si="288"/>
        <v>0</v>
      </c>
      <c r="CU1165" s="64">
        <f t="shared" si="295"/>
        <v>0</v>
      </c>
      <c r="CW1165" s="64">
        <f t="shared" si="296"/>
        <v>0</v>
      </c>
      <c r="CX1165" s="64">
        <f t="shared" si="297"/>
        <v>0</v>
      </c>
      <c r="CY1165" s="64">
        <f t="shared" si="298"/>
        <v>0</v>
      </c>
      <c r="CZ1165" s="64">
        <f t="shared" si="299"/>
        <v>0</v>
      </c>
      <c r="DB1165" s="64">
        <f t="shared" si="300"/>
        <v>0</v>
      </c>
      <c r="DC1165" s="64">
        <f t="shared" si="301"/>
        <v>0</v>
      </c>
      <c r="DD1165" s="64">
        <f t="shared" si="302"/>
        <v>0</v>
      </c>
      <c r="DE1165" s="64">
        <f t="shared" si="303"/>
        <v>0</v>
      </c>
    </row>
    <row r="1166" spans="2:109" x14ac:dyDescent="0.3">
      <c r="B1166" s="167"/>
      <c r="C1166" s="186"/>
      <c r="D1166" s="2"/>
      <c r="E1166" s="67"/>
      <c r="F1166" s="5"/>
      <c r="G1166" s="5"/>
      <c r="H1166" s="187"/>
      <c r="I1166" s="111" t="str">
        <f ca="1">IF(Taula1[[#This Row],[Data naixement (format dd/mm/aaaa)]]="","0",DATEDIF(Taula1[[#This Row],[Data naixement (format dd/mm/aaaa)]],TODAY(),"Y"))</f>
        <v>0</v>
      </c>
      <c r="J1166" s="6"/>
      <c r="K1166" s="6"/>
      <c r="L1166" s="6"/>
      <c r="M1166" s="6"/>
      <c r="N1166" s="56"/>
      <c r="O1166" s="56"/>
      <c r="P1166" s="56"/>
      <c r="Q1166" s="6"/>
      <c r="R1166" s="7"/>
      <c r="S1166" s="143">
        <f>Taula1[[#This Row],[Mesos naturals sencers treballats període justificat (01/01/2023 - 31/03/2023)]]</f>
        <v>0</v>
      </c>
      <c r="T1166" s="194">
        <f>Taula1[[#This Row],[Dies treballats període justificat (01/01/2023 - 31/03/2023)              no comptabilitzats com a mes natural sencer]]</f>
        <v>0</v>
      </c>
      <c r="U1166" s="12"/>
      <c r="V1166" s="7"/>
      <c r="W1166" s="188"/>
      <c r="X1166" s="188"/>
      <c r="Y1166" s="188"/>
      <c r="Z1166" s="188"/>
      <c r="AA1166" s="190"/>
      <c r="AB1166" s="143">
        <f>Taula1[[#This Row],[Grup justificat     (fer servir opcions de la llista desplegable)]]</f>
        <v>0</v>
      </c>
      <c r="AC1166" s="182"/>
      <c r="AD1166" s="39"/>
      <c r="AE1166" s="131">
        <f>ROUND((AF1166/100)*756*Taula1[[#This Row],[Mesos naturals sencers treballats període justificat (01/01/2023 - 31/03/2023)]],2)</f>
        <v>0</v>
      </c>
      <c r="AF1166" s="81">
        <f>Taula1[[#This Row],[% Jornada segons contracte
(no posar el símbol %) ]]-Taula1[[#This Row],[% Reducció salari per baix rendiment        (no posar el símbol %)]]</f>
        <v>0</v>
      </c>
      <c r="AG1166" s="131">
        <f>ROUND((AH1166/100)*24.8547945*Taula1[[#This Row],[Dies treballats període justificat (01/01/2023 - 31/03/2023)              no comptabilitzats com a mes natural sencer]],2)</f>
        <v>0</v>
      </c>
      <c r="AH1166" s="79">
        <f>Taula1[[#This Row],[% Jornada segons contracte
(no posar el símbol %) ]]-Taula1[[#This Row],[% Reducció salari per baix rendiment        (no posar el símbol %)]]</f>
        <v>0</v>
      </c>
      <c r="AI1166" s="131">
        <f t="shared" si="289"/>
        <v>0</v>
      </c>
      <c r="AJ1166" s="39"/>
      <c r="AK1166" s="131">
        <f>ROUND((AL1166/100)*756*Taula1[[#This Row],[Espai reservat Administració  (mesos)]],2)</f>
        <v>0</v>
      </c>
      <c r="AL1166" s="81">
        <f>Taula1[[#This Row],[% Jornada segons contracte
(no posar el símbol %) ]]-Taula1[[#This Row],[% Reducció salari per baix rendiment        (no posar el símbol %)]]</f>
        <v>0</v>
      </c>
      <c r="AM1166" s="131">
        <f>ROUND((AN1166/100)*24.8547945*Taula1[[#This Row],[Espai reservat Administració (dies)]],2)</f>
        <v>0</v>
      </c>
      <c r="AN1166" s="79">
        <f>Taula1[[#This Row],[% Jornada segons contracte
(no posar el símbol %) ]]-Taula1[[#This Row],[% Reducció salari per baix rendiment        (no posar el símbol %)]]</f>
        <v>0</v>
      </c>
      <c r="AO1166" s="131">
        <f t="shared" si="290"/>
        <v>0</v>
      </c>
      <c r="AP1166" s="87"/>
      <c r="AQ1166" s="137">
        <f>ROUND((AR1166/100)*693*Taula1[[#This Row],[Mesos naturals sencers treballats període justificat (01/01/2023 - 31/03/2023)]],2)</f>
        <v>0</v>
      </c>
      <c r="AR1166" s="90">
        <f>Taula1[[#This Row],[% Jornada segons contracte
(no posar el símbol %) ]]-Taula1[[#This Row],[% Reducció salari per baix rendiment        (no posar el símbol %)]]</f>
        <v>0</v>
      </c>
      <c r="AS1166" s="137">
        <f>ROUND((AT1166/100)*22.78356164*Taula1[[#This Row],[Dies treballats període justificat (01/01/2023 - 31/03/2023)              no comptabilitzats com a mes natural sencer]],2)</f>
        <v>0</v>
      </c>
      <c r="AT1166" s="90">
        <f>Taula1[[#This Row],[% Jornada segons contracte
(no posar el símbol %) ]]-Taula1[[#This Row],[% Reducció salari per baix rendiment        (no posar el símbol %)]]</f>
        <v>0</v>
      </c>
      <c r="AU1166" s="137">
        <f t="shared" si="291"/>
        <v>0</v>
      </c>
      <c r="AV1166" s="87"/>
      <c r="AW1166" s="136">
        <f>ROUND((AX1166/100)*693*Taula1[[#This Row],[Espai reservat Administració  (mesos)]],2)</f>
        <v>0</v>
      </c>
      <c r="AX1166" s="90">
        <f>Taula1[[#This Row],[% Jornada segons contracte
(no posar el símbol %) ]]-Taula1[[#This Row],[% Reducció salari per baix rendiment        (no posar el símbol %)]]</f>
        <v>0</v>
      </c>
      <c r="AY1166" s="131">
        <f>ROUND((AZ1166/100)*22.78356164*Taula1[[#This Row],[Espai reservat Administració (dies)]],2)</f>
        <v>0</v>
      </c>
      <c r="AZ1166" s="81">
        <f>Taula1[[#This Row],[% Jornada segons contracte
(no posar el símbol %) ]]-Taula1[[#This Row],[% Reducció salari per baix rendiment        (no posar el símbol %)]]</f>
        <v>0</v>
      </c>
      <c r="BA1166" s="82">
        <f t="shared" si="292"/>
        <v>0</v>
      </c>
      <c r="BB1166" s="41"/>
      <c r="BC1166" s="131">
        <f>IF(Taula1[[#This Row],[Grup justificat     (fer servir opcions de la llista desplegable)]]=1,AI1166,0)</f>
        <v>0</v>
      </c>
      <c r="BD1166" s="131">
        <f>IF(Taula1[[#This Row],[Grup justificat     (fer servir opcions de la llista desplegable)]]=2,AU1166,0)</f>
        <v>0</v>
      </c>
      <c r="BE1166" s="41"/>
      <c r="BF1166" s="131">
        <f>IF(Taula1[[#This Row],[Espai reservat Administració]]=1,AO1166,0)</f>
        <v>0</v>
      </c>
      <c r="BG1166" s="82">
        <f>IF(Taula1[[#This Row],[Espai reservat Administració]]=2,BA1166,0)</f>
        <v>0</v>
      </c>
      <c r="BH1166" s="41"/>
      <c r="BI1166" s="126">
        <f>IF(Taula1[[#This Row],[Grup justificat     (fer servir opcions de la llista desplegable)]]=1,1,0)</f>
        <v>0</v>
      </c>
      <c r="BJ1166" s="126">
        <f>IF(Taula1[[#This Row],[Espai reservat Administració]]=1,1,0)</f>
        <v>0</v>
      </c>
      <c r="BK1166" s="111"/>
      <c r="BL1166" s="126">
        <f>IF(Taula1[[#This Row],[Grup justificat     (fer servir opcions de la llista desplegable)]]=2,1,0)</f>
        <v>0</v>
      </c>
      <c r="BM1166" s="126">
        <f>IF(Taula1[[#This Row],[Espai reservat Administració]]=2,1,0)</f>
        <v>0</v>
      </c>
      <c r="BN1166" s="73"/>
      <c r="BO1166" s="73"/>
      <c r="BP1166" s="73"/>
      <c r="BQ1166" s="73"/>
      <c r="BR1166" s="73"/>
      <c r="BS1166" s="73"/>
      <c r="BT1166" s="73"/>
      <c r="BU1166" s="73"/>
      <c r="BV1166" s="73"/>
      <c r="BW1166" s="73"/>
      <c r="BX1166" s="73"/>
      <c r="BY1166" s="73"/>
      <c r="BZ1166" s="73"/>
      <c r="CA1166" s="73"/>
      <c r="CB1166" s="73"/>
      <c r="CC1166" s="73"/>
      <c r="CD1166" s="73"/>
      <c r="CE1166" s="73"/>
      <c r="CF1166" s="73"/>
      <c r="CG1166" s="63">
        <f t="shared" si="293"/>
        <v>0</v>
      </c>
      <c r="CH1166" s="63">
        <f t="shared" si="294"/>
        <v>0</v>
      </c>
      <c r="CI1166" s="73"/>
      <c r="CJ1166" s="63">
        <f>IF(Taula1[[#This Row],[Tipus de contracte                                  (fer servir opcions de la llista desplegable)]]="Indefinit",1,0)</f>
        <v>0</v>
      </c>
      <c r="CK1166" s="63">
        <f>IF(Taula1[[#This Row],[Tipus de contracte                                  (fer servir opcions de la llista desplegable)]]="Temporal, igual o superior a 6 mesos",1,0)</f>
        <v>0</v>
      </c>
      <c r="CL1166" s="63">
        <f>IF(Taula1[[#This Row],[Tipus de contracte                                  (fer servir opcions de la llista desplegable)]]="Substitució per IT",1,0)</f>
        <v>0</v>
      </c>
      <c r="CM1166" s="73"/>
      <c r="CN1166" s="63">
        <f>IF(Taula1[[#This Row],[Relació llocs de treball]]&gt;=1,1,0)</f>
        <v>0</v>
      </c>
      <c r="CO1166" s="73"/>
      <c r="CP1166" s="63">
        <f>IF(Taula1[[#This Row],[Identitat de gènere                                                          (fer servir opcions de la llista desplegable)]]="Home",1,0)</f>
        <v>0</v>
      </c>
      <c r="CQ1166" s="63">
        <f>IF(Taula1[[#This Row],[Identitat de gènere                                                          (fer servir opcions de la llista desplegable)]]="Dona",1,0)</f>
        <v>0</v>
      </c>
      <c r="CR1166" s="63">
        <f>IF(Taula1[[#This Row],[Identitat de gènere                                                          (fer servir opcions de la llista desplegable)]]="No binari",1,0)</f>
        <v>0</v>
      </c>
      <c r="CS1166" s="73"/>
      <c r="CT1166" s="63">
        <f t="shared" si="288"/>
        <v>0</v>
      </c>
      <c r="CU1166" s="64">
        <f t="shared" si="295"/>
        <v>0</v>
      </c>
      <c r="CW1166" s="64">
        <f t="shared" si="296"/>
        <v>0</v>
      </c>
      <c r="CX1166" s="64">
        <f t="shared" si="297"/>
        <v>0</v>
      </c>
      <c r="CY1166" s="64">
        <f t="shared" si="298"/>
        <v>0</v>
      </c>
      <c r="CZ1166" s="64">
        <f t="shared" si="299"/>
        <v>0</v>
      </c>
      <c r="DB1166" s="64">
        <f t="shared" si="300"/>
        <v>0</v>
      </c>
      <c r="DC1166" s="64">
        <f t="shared" si="301"/>
        <v>0</v>
      </c>
      <c r="DD1166" s="64">
        <f t="shared" si="302"/>
        <v>0</v>
      </c>
      <c r="DE1166" s="64">
        <f t="shared" si="303"/>
        <v>0</v>
      </c>
    </row>
    <row r="1167" spans="2:109" x14ac:dyDescent="0.3">
      <c r="B1167" s="167"/>
      <c r="C1167" s="186"/>
      <c r="D1167" s="2"/>
      <c r="E1167" s="67"/>
      <c r="F1167" s="5"/>
      <c r="G1167" s="5"/>
      <c r="H1167" s="187"/>
      <c r="I1167" s="111" t="str">
        <f ca="1">IF(Taula1[[#This Row],[Data naixement (format dd/mm/aaaa)]]="","0",DATEDIF(Taula1[[#This Row],[Data naixement (format dd/mm/aaaa)]],TODAY(),"Y"))</f>
        <v>0</v>
      </c>
      <c r="J1167" s="6"/>
      <c r="K1167" s="6"/>
      <c r="L1167" s="6"/>
      <c r="M1167" s="6"/>
      <c r="N1167" s="56"/>
      <c r="O1167" s="56"/>
      <c r="P1167" s="56"/>
      <c r="Q1167" s="6"/>
      <c r="R1167" s="7"/>
      <c r="S1167" s="143">
        <f>Taula1[[#This Row],[Mesos naturals sencers treballats període justificat (01/01/2023 - 31/03/2023)]]</f>
        <v>0</v>
      </c>
      <c r="T1167" s="194">
        <f>Taula1[[#This Row],[Dies treballats període justificat (01/01/2023 - 31/03/2023)              no comptabilitzats com a mes natural sencer]]</f>
        <v>0</v>
      </c>
      <c r="U1167" s="12"/>
      <c r="V1167" s="7"/>
      <c r="W1167" s="188"/>
      <c r="X1167" s="188"/>
      <c r="Y1167" s="188"/>
      <c r="Z1167" s="188"/>
      <c r="AA1167" s="190"/>
      <c r="AB1167" s="143">
        <f>Taula1[[#This Row],[Grup justificat     (fer servir opcions de la llista desplegable)]]</f>
        <v>0</v>
      </c>
      <c r="AC1167" s="182"/>
      <c r="AD1167" s="39"/>
      <c r="AE1167" s="131">
        <f>ROUND((AF1167/100)*756*Taula1[[#This Row],[Mesos naturals sencers treballats període justificat (01/01/2023 - 31/03/2023)]],2)</f>
        <v>0</v>
      </c>
      <c r="AF1167" s="81">
        <f>Taula1[[#This Row],[% Jornada segons contracte
(no posar el símbol %) ]]-Taula1[[#This Row],[% Reducció salari per baix rendiment        (no posar el símbol %)]]</f>
        <v>0</v>
      </c>
      <c r="AG1167" s="131">
        <f>ROUND((AH1167/100)*24.8547945*Taula1[[#This Row],[Dies treballats període justificat (01/01/2023 - 31/03/2023)              no comptabilitzats com a mes natural sencer]],2)</f>
        <v>0</v>
      </c>
      <c r="AH1167" s="79">
        <f>Taula1[[#This Row],[% Jornada segons contracte
(no posar el símbol %) ]]-Taula1[[#This Row],[% Reducció salari per baix rendiment        (no posar el símbol %)]]</f>
        <v>0</v>
      </c>
      <c r="AI1167" s="131">
        <f t="shared" si="289"/>
        <v>0</v>
      </c>
      <c r="AJ1167" s="39"/>
      <c r="AK1167" s="131">
        <f>ROUND((AL1167/100)*756*Taula1[[#This Row],[Espai reservat Administració  (mesos)]],2)</f>
        <v>0</v>
      </c>
      <c r="AL1167" s="81">
        <f>Taula1[[#This Row],[% Jornada segons contracte
(no posar el símbol %) ]]-Taula1[[#This Row],[% Reducció salari per baix rendiment        (no posar el símbol %)]]</f>
        <v>0</v>
      </c>
      <c r="AM1167" s="131">
        <f>ROUND((AN1167/100)*24.8547945*Taula1[[#This Row],[Espai reservat Administració (dies)]],2)</f>
        <v>0</v>
      </c>
      <c r="AN1167" s="79">
        <f>Taula1[[#This Row],[% Jornada segons contracte
(no posar el símbol %) ]]-Taula1[[#This Row],[% Reducció salari per baix rendiment        (no posar el símbol %)]]</f>
        <v>0</v>
      </c>
      <c r="AO1167" s="131">
        <f t="shared" si="290"/>
        <v>0</v>
      </c>
      <c r="AP1167" s="87"/>
      <c r="AQ1167" s="137">
        <f>ROUND((AR1167/100)*693*Taula1[[#This Row],[Mesos naturals sencers treballats període justificat (01/01/2023 - 31/03/2023)]],2)</f>
        <v>0</v>
      </c>
      <c r="AR1167" s="90">
        <f>Taula1[[#This Row],[% Jornada segons contracte
(no posar el símbol %) ]]-Taula1[[#This Row],[% Reducció salari per baix rendiment        (no posar el símbol %)]]</f>
        <v>0</v>
      </c>
      <c r="AS1167" s="137">
        <f>ROUND((AT1167/100)*22.78356164*Taula1[[#This Row],[Dies treballats període justificat (01/01/2023 - 31/03/2023)              no comptabilitzats com a mes natural sencer]],2)</f>
        <v>0</v>
      </c>
      <c r="AT1167" s="90">
        <f>Taula1[[#This Row],[% Jornada segons contracte
(no posar el símbol %) ]]-Taula1[[#This Row],[% Reducció salari per baix rendiment        (no posar el símbol %)]]</f>
        <v>0</v>
      </c>
      <c r="AU1167" s="137">
        <f t="shared" si="291"/>
        <v>0</v>
      </c>
      <c r="AV1167" s="87"/>
      <c r="AW1167" s="136">
        <f>ROUND((AX1167/100)*693*Taula1[[#This Row],[Espai reservat Administració  (mesos)]],2)</f>
        <v>0</v>
      </c>
      <c r="AX1167" s="90">
        <f>Taula1[[#This Row],[% Jornada segons contracte
(no posar el símbol %) ]]-Taula1[[#This Row],[% Reducció salari per baix rendiment        (no posar el símbol %)]]</f>
        <v>0</v>
      </c>
      <c r="AY1167" s="131">
        <f>ROUND((AZ1167/100)*22.78356164*Taula1[[#This Row],[Espai reservat Administració (dies)]],2)</f>
        <v>0</v>
      </c>
      <c r="AZ1167" s="81">
        <f>Taula1[[#This Row],[% Jornada segons contracte
(no posar el símbol %) ]]-Taula1[[#This Row],[% Reducció salari per baix rendiment        (no posar el símbol %)]]</f>
        <v>0</v>
      </c>
      <c r="BA1167" s="82">
        <f t="shared" si="292"/>
        <v>0</v>
      </c>
      <c r="BB1167" s="41"/>
      <c r="BC1167" s="131">
        <f>IF(Taula1[[#This Row],[Grup justificat     (fer servir opcions de la llista desplegable)]]=1,AI1167,0)</f>
        <v>0</v>
      </c>
      <c r="BD1167" s="131">
        <f>IF(Taula1[[#This Row],[Grup justificat     (fer servir opcions de la llista desplegable)]]=2,AU1167,0)</f>
        <v>0</v>
      </c>
      <c r="BE1167" s="41"/>
      <c r="BF1167" s="131">
        <f>IF(Taula1[[#This Row],[Espai reservat Administració]]=1,AO1167,0)</f>
        <v>0</v>
      </c>
      <c r="BG1167" s="82">
        <f>IF(Taula1[[#This Row],[Espai reservat Administració]]=2,BA1167,0)</f>
        <v>0</v>
      </c>
      <c r="BH1167" s="41"/>
      <c r="BI1167" s="126">
        <f>IF(Taula1[[#This Row],[Grup justificat     (fer servir opcions de la llista desplegable)]]=1,1,0)</f>
        <v>0</v>
      </c>
      <c r="BJ1167" s="126">
        <f>IF(Taula1[[#This Row],[Espai reservat Administració]]=1,1,0)</f>
        <v>0</v>
      </c>
      <c r="BK1167" s="111"/>
      <c r="BL1167" s="126">
        <f>IF(Taula1[[#This Row],[Grup justificat     (fer servir opcions de la llista desplegable)]]=2,1,0)</f>
        <v>0</v>
      </c>
      <c r="BM1167" s="126">
        <f>IF(Taula1[[#This Row],[Espai reservat Administració]]=2,1,0)</f>
        <v>0</v>
      </c>
      <c r="BN1167" s="73"/>
      <c r="BO1167" s="73"/>
      <c r="BP1167" s="73"/>
      <c r="BQ1167" s="73"/>
      <c r="BR1167" s="73"/>
      <c r="BS1167" s="73"/>
      <c r="BT1167" s="73"/>
      <c r="BU1167" s="73"/>
      <c r="BV1167" s="73"/>
      <c r="BW1167" s="73"/>
      <c r="BX1167" s="73"/>
      <c r="BY1167" s="73"/>
      <c r="BZ1167" s="73"/>
      <c r="CA1167" s="73"/>
      <c r="CB1167" s="73"/>
      <c r="CC1167" s="73"/>
      <c r="CD1167" s="73"/>
      <c r="CE1167" s="73"/>
      <c r="CF1167" s="73"/>
      <c r="CG1167" s="63">
        <f t="shared" si="293"/>
        <v>0</v>
      </c>
      <c r="CH1167" s="63">
        <f t="shared" si="294"/>
        <v>0</v>
      </c>
      <c r="CI1167" s="73"/>
      <c r="CJ1167" s="63">
        <f>IF(Taula1[[#This Row],[Tipus de contracte                                  (fer servir opcions de la llista desplegable)]]="Indefinit",1,0)</f>
        <v>0</v>
      </c>
      <c r="CK1167" s="63">
        <f>IF(Taula1[[#This Row],[Tipus de contracte                                  (fer servir opcions de la llista desplegable)]]="Temporal, igual o superior a 6 mesos",1,0)</f>
        <v>0</v>
      </c>
      <c r="CL1167" s="63">
        <f>IF(Taula1[[#This Row],[Tipus de contracte                                  (fer servir opcions de la llista desplegable)]]="Substitució per IT",1,0)</f>
        <v>0</v>
      </c>
      <c r="CM1167" s="73"/>
      <c r="CN1167" s="63">
        <f>IF(Taula1[[#This Row],[Relació llocs de treball]]&gt;=1,1,0)</f>
        <v>0</v>
      </c>
      <c r="CO1167" s="73"/>
      <c r="CP1167" s="63">
        <f>IF(Taula1[[#This Row],[Identitat de gènere                                                          (fer servir opcions de la llista desplegable)]]="Home",1,0)</f>
        <v>0</v>
      </c>
      <c r="CQ1167" s="63">
        <f>IF(Taula1[[#This Row],[Identitat de gènere                                                          (fer servir opcions de la llista desplegable)]]="Dona",1,0)</f>
        <v>0</v>
      </c>
      <c r="CR1167" s="63">
        <f>IF(Taula1[[#This Row],[Identitat de gènere                                                          (fer servir opcions de la llista desplegable)]]="No binari",1,0)</f>
        <v>0</v>
      </c>
      <c r="CS1167" s="73"/>
      <c r="CT1167" s="63">
        <f t="shared" si="288"/>
        <v>0</v>
      </c>
      <c r="CU1167" s="64">
        <f t="shared" si="295"/>
        <v>0</v>
      </c>
      <c r="CW1167" s="64">
        <f t="shared" si="296"/>
        <v>0</v>
      </c>
      <c r="CX1167" s="64">
        <f t="shared" si="297"/>
        <v>0</v>
      </c>
      <c r="CY1167" s="64">
        <f t="shared" si="298"/>
        <v>0</v>
      </c>
      <c r="CZ1167" s="64">
        <f t="shared" si="299"/>
        <v>0</v>
      </c>
      <c r="DB1167" s="64">
        <f t="shared" si="300"/>
        <v>0</v>
      </c>
      <c r="DC1167" s="64">
        <f t="shared" si="301"/>
        <v>0</v>
      </c>
      <c r="DD1167" s="64">
        <f t="shared" si="302"/>
        <v>0</v>
      </c>
      <c r="DE1167" s="64">
        <f t="shared" si="303"/>
        <v>0</v>
      </c>
    </row>
    <row r="1168" spans="2:109" x14ac:dyDescent="0.3">
      <c r="B1168" s="167"/>
      <c r="C1168" s="186"/>
      <c r="D1168" s="2"/>
      <c r="E1168" s="67"/>
      <c r="F1168" s="5"/>
      <c r="G1168" s="5"/>
      <c r="H1168" s="187"/>
      <c r="I1168" s="111" t="str">
        <f ca="1">IF(Taula1[[#This Row],[Data naixement (format dd/mm/aaaa)]]="","0",DATEDIF(Taula1[[#This Row],[Data naixement (format dd/mm/aaaa)]],TODAY(),"Y"))</f>
        <v>0</v>
      </c>
      <c r="J1168" s="6"/>
      <c r="K1168" s="6"/>
      <c r="L1168" s="6"/>
      <c r="M1168" s="6"/>
      <c r="N1168" s="56"/>
      <c r="O1168" s="56"/>
      <c r="P1168" s="56"/>
      <c r="Q1168" s="6"/>
      <c r="R1168" s="7"/>
      <c r="S1168" s="143">
        <f>Taula1[[#This Row],[Mesos naturals sencers treballats període justificat (01/01/2023 - 31/03/2023)]]</f>
        <v>0</v>
      </c>
      <c r="T1168" s="194">
        <f>Taula1[[#This Row],[Dies treballats període justificat (01/01/2023 - 31/03/2023)              no comptabilitzats com a mes natural sencer]]</f>
        <v>0</v>
      </c>
      <c r="U1168" s="12"/>
      <c r="V1168" s="7"/>
      <c r="W1168" s="188"/>
      <c r="X1168" s="188"/>
      <c r="Y1168" s="188"/>
      <c r="Z1168" s="188"/>
      <c r="AA1168" s="190"/>
      <c r="AB1168" s="143">
        <f>Taula1[[#This Row],[Grup justificat     (fer servir opcions de la llista desplegable)]]</f>
        <v>0</v>
      </c>
      <c r="AC1168" s="182"/>
      <c r="AD1168" s="39"/>
      <c r="AE1168" s="131">
        <f>ROUND((AF1168/100)*756*Taula1[[#This Row],[Mesos naturals sencers treballats període justificat (01/01/2023 - 31/03/2023)]],2)</f>
        <v>0</v>
      </c>
      <c r="AF1168" s="81">
        <f>Taula1[[#This Row],[% Jornada segons contracte
(no posar el símbol %) ]]-Taula1[[#This Row],[% Reducció salari per baix rendiment        (no posar el símbol %)]]</f>
        <v>0</v>
      </c>
      <c r="AG1168" s="131">
        <f>ROUND((AH1168/100)*24.8547945*Taula1[[#This Row],[Dies treballats període justificat (01/01/2023 - 31/03/2023)              no comptabilitzats com a mes natural sencer]],2)</f>
        <v>0</v>
      </c>
      <c r="AH1168" s="79">
        <f>Taula1[[#This Row],[% Jornada segons contracte
(no posar el símbol %) ]]-Taula1[[#This Row],[% Reducció salari per baix rendiment        (no posar el símbol %)]]</f>
        <v>0</v>
      </c>
      <c r="AI1168" s="131">
        <f t="shared" si="289"/>
        <v>0</v>
      </c>
      <c r="AJ1168" s="39"/>
      <c r="AK1168" s="131">
        <f>ROUND((AL1168/100)*756*Taula1[[#This Row],[Espai reservat Administració  (mesos)]],2)</f>
        <v>0</v>
      </c>
      <c r="AL1168" s="81">
        <f>Taula1[[#This Row],[% Jornada segons contracte
(no posar el símbol %) ]]-Taula1[[#This Row],[% Reducció salari per baix rendiment        (no posar el símbol %)]]</f>
        <v>0</v>
      </c>
      <c r="AM1168" s="131">
        <f>ROUND((AN1168/100)*24.8547945*Taula1[[#This Row],[Espai reservat Administració (dies)]],2)</f>
        <v>0</v>
      </c>
      <c r="AN1168" s="79">
        <f>Taula1[[#This Row],[% Jornada segons contracte
(no posar el símbol %) ]]-Taula1[[#This Row],[% Reducció salari per baix rendiment        (no posar el símbol %)]]</f>
        <v>0</v>
      </c>
      <c r="AO1168" s="131">
        <f t="shared" si="290"/>
        <v>0</v>
      </c>
      <c r="AP1168" s="87"/>
      <c r="AQ1168" s="137">
        <f>ROUND((AR1168/100)*693*Taula1[[#This Row],[Mesos naturals sencers treballats període justificat (01/01/2023 - 31/03/2023)]],2)</f>
        <v>0</v>
      </c>
      <c r="AR1168" s="90">
        <f>Taula1[[#This Row],[% Jornada segons contracte
(no posar el símbol %) ]]-Taula1[[#This Row],[% Reducció salari per baix rendiment        (no posar el símbol %)]]</f>
        <v>0</v>
      </c>
      <c r="AS1168" s="137">
        <f>ROUND((AT1168/100)*22.78356164*Taula1[[#This Row],[Dies treballats període justificat (01/01/2023 - 31/03/2023)              no comptabilitzats com a mes natural sencer]],2)</f>
        <v>0</v>
      </c>
      <c r="AT1168" s="90">
        <f>Taula1[[#This Row],[% Jornada segons contracte
(no posar el símbol %) ]]-Taula1[[#This Row],[% Reducció salari per baix rendiment        (no posar el símbol %)]]</f>
        <v>0</v>
      </c>
      <c r="AU1168" s="137">
        <f t="shared" si="291"/>
        <v>0</v>
      </c>
      <c r="AV1168" s="87"/>
      <c r="AW1168" s="136">
        <f>ROUND((AX1168/100)*693*Taula1[[#This Row],[Espai reservat Administració  (mesos)]],2)</f>
        <v>0</v>
      </c>
      <c r="AX1168" s="90">
        <f>Taula1[[#This Row],[% Jornada segons contracte
(no posar el símbol %) ]]-Taula1[[#This Row],[% Reducció salari per baix rendiment        (no posar el símbol %)]]</f>
        <v>0</v>
      </c>
      <c r="AY1168" s="131">
        <f>ROUND((AZ1168/100)*22.78356164*Taula1[[#This Row],[Espai reservat Administració (dies)]],2)</f>
        <v>0</v>
      </c>
      <c r="AZ1168" s="81">
        <f>Taula1[[#This Row],[% Jornada segons contracte
(no posar el símbol %) ]]-Taula1[[#This Row],[% Reducció salari per baix rendiment        (no posar el símbol %)]]</f>
        <v>0</v>
      </c>
      <c r="BA1168" s="82">
        <f t="shared" si="292"/>
        <v>0</v>
      </c>
      <c r="BB1168" s="41"/>
      <c r="BC1168" s="131">
        <f>IF(Taula1[[#This Row],[Grup justificat     (fer servir opcions de la llista desplegable)]]=1,AI1168,0)</f>
        <v>0</v>
      </c>
      <c r="BD1168" s="131">
        <f>IF(Taula1[[#This Row],[Grup justificat     (fer servir opcions de la llista desplegable)]]=2,AU1168,0)</f>
        <v>0</v>
      </c>
      <c r="BE1168" s="41"/>
      <c r="BF1168" s="131">
        <f>IF(Taula1[[#This Row],[Espai reservat Administració]]=1,AO1168,0)</f>
        <v>0</v>
      </c>
      <c r="BG1168" s="82">
        <f>IF(Taula1[[#This Row],[Espai reservat Administració]]=2,BA1168,0)</f>
        <v>0</v>
      </c>
      <c r="BH1168" s="41"/>
      <c r="BI1168" s="126">
        <f>IF(Taula1[[#This Row],[Grup justificat     (fer servir opcions de la llista desplegable)]]=1,1,0)</f>
        <v>0</v>
      </c>
      <c r="BJ1168" s="126">
        <f>IF(Taula1[[#This Row],[Espai reservat Administració]]=1,1,0)</f>
        <v>0</v>
      </c>
      <c r="BK1168" s="111"/>
      <c r="BL1168" s="126">
        <f>IF(Taula1[[#This Row],[Grup justificat     (fer servir opcions de la llista desplegable)]]=2,1,0)</f>
        <v>0</v>
      </c>
      <c r="BM1168" s="126">
        <f>IF(Taula1[[#This Row],[Espai reservat Administració]]=2,1,0)</f>
        <v>0</v>
      </c>
      <c r="BN1168" s="73"/>
      <c r="BO1168" s="73"/>
      <c r="BP1168" s="73"/>
      <c r="BQ1168" s="73"/>
      <c r="BR1168" s="73"/>
      <c r="BS1168" s="73"/>
      <c r="BT1168" s="73"/>
      <c r="BU1168" s="73"/>
      <c r="BV1168" s="73"/>
      <c r="BW1168" s="73"/>
      <c r="BX1168" s="73"/>
      <c r="BY1168" s="73"/>
      <c r="BZ1168" s="73"/>
      <c r="CA1168" s="73"/>
      <c r="CB1168" s="73"/>
      <c r="CC1168" s="73"/>
      <c r="CD1168" s="73"/>
      <c r="CE1168" s="73"/>
      <c r="CF1168" s="73"/>
      <c r="CG1168" s="63">
        <f t="shared" si="293"/>
        <v>0</v>
      </c>
      <c r="CH1168" s="63">
        <f t="shared" si="294"/>
        <v>0</v>
      </c>
      <c r="CI1168" s="73"/>
      <c r="CJ1168" s="63">
        <f>IF(Taula1[[#This Row],[Tipus de contracte                                  (fer servir opcions de la llista desplegable)]]="Indefinit",1,0)</f>
        <v>0</v>
      </c>
      <c r="CK1168" s="63">
        <f>IF(Taula1[[#This Row],[Tipus de contracte                                  (fer servir opcions de la llista desplegable)]]="Temporal, igual o superior a 6 mesos",1,0)</f>
        <v>0</v>
      </c>
      <c r="CL1168" s="63">
        <f>IF(Taula1[[#This Row],[Tipus de contracte                                  (fer servir opcions de la llista desplegable)]]="Substitució per IT",1,0)</f>
        <v>0</v>
      </c>
      <c r="CM1168" s="73"/>
      <c r="CN1168" s="63">
        <f>IF(Taula1[[#This Row],[Relació llocs de treball]]&gt;=1,1,0)</f>
        <v>0</v>
      </c>
      <c r="CO1168" s="73"/>
      <c r="CP1168" s="63">
        <f>IF(Taula1[[#This Row],[Identitat de gènere                                                          (fer servir opcions de la llista desplegable)]]="Home",1,0)</f>
        <v>0</v>
      </c>
      <c r="CQ1168" s="63">
        <f>IF(Taula1[[#This Row],[Identitat de gènere                                                          (fer servir opcions de la llista desplegable)]]="Dona",1,0)</f>
        <v>0</v>
      </c>
      <c r="CR1168" s="63">
        <f>IF(Taula1[[#This Row],[Identitat de gènere                                                          (fer servir opcions de la llista desplegable)]]="No binari",1,0)</f>
        <v>0</v>
      </c>
      <c r="CS1168" s="73"/>
      <c r="CT1168" s="63">
        <f t="shared" si="288"/>
        <v>0</v>
      </c>
      <c r="CU1168" s="64">
        <f t="shared" si="295"/>
        <v>0</v>
      </c>
      <c r="CW1168" s="64">
        <f t="shared" si="296"/>
        <v>0</v>
      </c>
      <c r="CX1168" s="64">
        <f t="shared" si="297"/>
        <v>0</v>
      </c>
      <c r="CY1168" s="64">
        <f t="shared" si="298"/>
        <v>0</v>
      </c>
      <c r="CZ1168" s="64">
        <f t="shared" si="299"/>
        <v>0</v>
      </c>
      <c r="DB1168" s="64">
        <f t="shared" si="300"/>
        <v>0</v>
      </c>
      <c r="DC1168" s="64">
        <f t="shared" si="301"/>
        <v>0</v>
      </c>
      <c r="DD1168" s="64">
        <f t="shared" si="302"/>
        <v>0</v>
      </c>
      <c r="DE1168" s="64">
        <f t="shared" si="303"/>
        <v>0</v>
      </c>
    </row>
    <row r="1169" spans="2:109" x14ac:dyDescent="0.3">
      <c r="B1169" s="167"/>
      <c r="C1169" s="186"/>
      <c r="D1169" s="2"/>
      <c r="E1169" s="67"/>
      <c r="F1169" s="5"/>
      <c r="G1169" s="5"/>
      <c r="H1169" s="187"/>
      <c r="I1169" s="111" t="str">
        <f ca="1">IF(Taula1[[#This Row],[Data naixement (format dd/mm/aaaa)]]="","0",DATEDIF(Taula1[[#This Row],[Data naixement (format dd/mm/aaaa)]],TODAY(),"Y"))</f>
        <v>0</v>
      </c>
      <c r="J1169" s="6"/>
      <c r="K1169" s="6"/>
      <c r="L1169" s="6"/>
      <c r="M1169" s="6"/>
      <c r="N1169" s="56"/>
      <c r="O1169" s="56"/>
      <c r="P1169" s="56"/>
      <c r="Q1169" s="6"/>
      <c r="R1169" s="7"/>
      <c r="S1169" s="143">
        <f>Taula1[[#This Row],[Mesos naturals sencers treballats període justificat (01/01/2023 - 31/03/2023)]]</f>
        <v>0</v>
      </c>
      <c r="T1169" s="194">
        <f>Taula1[[#This Row],[Dies treballats període justificat (01/01/2023 - 31/03/2023)              no comptabilitzats com a mes natural sencer]]</f>
        <v>0</v>
      </c>
      <c r="U1169" s="12"/>
      <c r="V1169" s="7"/>
      <c r="W1169" s="188"/>
      <c r="X1169" s="188"/>
      <c r="Y1169" s="188"/>
      <c r="Z1169" s="188"/>
      <c r="AA1169" s="190"/>
      <c r="AB1169" s="143">
        <f>Taula1[[#This Row],[Grup justificat     (fer servir opcions de la llista desplegable)]]</f>
        <v>0</v>
      </c>
      <c r="AC1169" s="182"/>
      <c r="AD1169" s="39"/>
      <c r="AE1169" s="131">
        <f>ROUND((AF1169/100)*756*Taula1[[#This Row],[Mesos naturals sencers treballats període justificat (01/01/2023 - 31/03/2023)]],2)</f>
        <v>0</v>
      </c>
      <c r="AF1169" s="81">
        <f>Taula1[[#This Row],[% Jornada segons contracte
(no posar el símbol %) ]]-Taula1[[#This Row],[% Reducció salari per baix rendiment        (no posar el símbol %)]]</f>
        <v>0</v>
      </c>
      <c r="AG1169" s="131">
        <f>ROUND((AH1169/100)*24.8547945*Taula1[[#This Row],[Dies treballats període justificat (01/01/2023 - 31/03/2023)              no comptabilitzats com a mes natural sencer]],2)</f>
        <v>0</v>
      </c>
      <c r="AH1169" s="79">
        <f>Taula1[[#This Row],[% Jornada segons contracte
(no posar el símbol %) ]]-Taula1[[#This Row],[% Reducció salari per baix rendiment        (no posar el símbol %)]]</f>
        <v>0</v>
      </c>
      <c r="AI1169" s="131">
        <f t="shared" si="289"/>
        <v>0</v>
      </c>
      <c r="AJ1169" s="39"/>
      <c r="AK1169" s="131">
        <f>ROUND((AL1169/100)*756*Taula1[[#This Row],[Espai reservat Administració  (mesos)]],2)</f>
        <v>0</v>
      </c>
      <c r="AL1169" s="81">
        <f>Taula1[[#This Row],[% Jornada segons contracte
(no posar el símbol %) ]]-Taula1[[#This Row],[% Reducció salari per baix rendiment        (no posar el símbol %)]]</f>
        <v>0</v>
      </c>
      <c r="AM1169" s="131">
        <f>ROUND((AN1169/100)*24.8547945*Taula1[[#This Row],[Espai reservat Administració (dies)]],2)</f>
        <v>0</v>
      </c>
      <c r="AN1169" s="79">
        <f>Taula1[[#This Row],[% Jornada segons contracte
(no posar el símbol %) ]]-Taula1[[#This Row],[% Reducció salari per baix rendiment        (no posar el símbol %)]]</f>
        <v>0</v>
      </c>
      <c r="AO1169" s="131">
        <f t="shared" si="290"/>
        <v>0</v>
      </c>
      <c r="AP1169" s="87"/>
      <c r="AQ1169" s="137">
        <f>ROUND((AR1169/100)*693*Taula1[[#This Row],[Mesos naturals sencers treballats període justificat (01/01/2023 - 31/03/2023)]],2)</f>
        <v>0</v>
      </c>
      <c r="AR1169" s="90">
        <f>Taula1[[#This Row],[% Jornada segons contracte
(no posar el símbol %) ]]-Taula1[[#This Row],[% Reducció salari per baix rendiment        (no posar el símbol %)]]</f>
        <v>0</v>
      </c>
      <c r="AS1169" s="137">
        <f>ROUND((AT1169/100)*22.78356164*Taula1[[#This Row],[Dies treballats període justificat (01/01/2023 - 31/03/2023)              no comptabilitzats com a mes natural sencer]],2)</f>
        <v>0</v>
      </c>
      <c r="AT1169" s="90">
        <f>Taula1[[#This Row],[% Jornada segons contracte
(no posar el símbol %) ]]-Taula1[[#This Row],[% Reducció salari per baix rendiment        (no posar el símbol %)]]</f>
        <v>0</v>
      </c>
      <c r="AU1169" s="137">
        <f t="shared" si="291"/>
        <v>0</v>
      </c>
      <c r="AV1169" s="87"/>
      <c r="AW1169" s="136">
        <f>ROUND((AX1169/100)*693*Taula1[[#This Row],[Espai reservat Administració  (mesos)]],2)</f>
        <v>0</v>
      </c>
      <c r="AX1169" s="90">
        <f>Taula1[[#This Row],[% Jornada segons contracte
(no posar el símbol %) ]]-Taula1[[#This Row],[% Reducció salari per baix rendiment        (no posar el símbol %)]]</f>
        <v>0</v>
      </c>
      <c r="AY1169" s="131">
        <f>ROUND((AZ1169/100)*22.78356164*Taula1[[#This Row],[Espai reservat Administració (dies)]],2)</f>
        <v>0</v>
      </c>
      <c r="AZ1169" s="81">
        <f>Taula1[[#This Row],[% Jornada segons contracte
(no posar el símbol %) ]]-Taula1[[#This Row],[% Reducció salari per baix rendiment        (no posar el símbol %)]]</f>
        <v>0</v>
      </c>
      <c r="BA1169" s="82">
        <f t="shared" si="292"/>
        <v>0</v>
      </c>
      <c r="BB1169" s="41"/>
      <c r="BC1169" s="131">
        <f>IF(Taula1[[#This Row],[Grup justificat     (fer servir opcions de la llista desplegable)]]=1,AI1169,0)</f>
        <v>0</v>
      </c>
      <c r="BD1169" s="131">
        <f>IF(Taula1[[#This Row],[Grup justificat     (fer servir opcions de la llista desplegable)]]=2,AU1169,0)</f>
        <v>0</v>
      </c>
      <c r="BE1169" s="41"/>
      <c r="BF1169" s="131">
        <f>IF(Taula1[[#This Row],[Espai reservat Administració]]=1,AO1169,0)</f>
        <v>0</v>
      </c>
      <c r="BG1169" s="82">
        <f>IF(Taula1[[#This Row],[Espai reservat Administració]]=2,BA1169,0)</f>
        <v>0</v>
      </c>
      <c r="BH1169" s="41"/>
      <c r="BI1169" s="126">
        <f>IF(Taula1[[#This Row],[Grup justificat     (fer servir opcions de la llista desplegable)]]=1,1,0)</f>
        <v>0</v>
      </c>
      <c r="BJ1169" s="126">
        <f>IF(Taula1[[#This Row],[Espai reservat Administració]]=1,1,0)</f>
        <v>0</v>
      </c>
      <c r="BK1169" s="111"/>
      <c r="BL1169" s="126">
        <f>IF(Taula1[[#This Row],[Grup justificat     (fer servir opcions de la llista desplegable)]]=2,1,0)</f>
        <v>0</v>
      </c>
      <c r="BM1169" s="126">
        <f>IF(Taula1[[#This Row],[Espai reservat Administració]]=2,1,0)</f>
        <v>0</v>
      </c>
      <c r="BN1169" s="73"/>
      <c r="BO1169" s="73"/>
      <c r="BP1169" s="73"/>
      <c r="BQ1169" s="73"/>
      <c r="BR1169" s="73"/>
      <c r="BS1169" s="73"/>
      <c r="BT1169" s="73"/>
      <c r="BU1169" s="73"/>
      <c r="BV1169" s="73"/>
      <c r="BW1169" s="73"/>
      <c r="BX1169" s="73"/>
      <c r="BY1169" s="73"/>
      <c r="BZ1169" s="73"/>
      <c r="CA1169" s="73"/>
      <c r="CB1169" s="73"/>
      <c r="CC1169" s="73"/>
      <c r="CD1169" s="73"/>
      <c r="CE1169" s="73"/>
      <c r="CF1169" s="73"/>
      <c r="CG1169" s="63">
        <f t="shared" si="293"/>
        <v>0</v>
      </c>
      <c r="CH1169" s="63">
        <f t="shared" si="294"/>
        <v>0</v>
      </c>
      <c r="CI1169" s="73"/>
      <c r="CJ1169" s="63">
        <f>IF(Taula1[[#This Row],[Tipus de contracte                                  (fer servir opcions de la llista desplegable)]]="Indefinit",1,0)</f>
        <v>0</v>
      </c>
      <c r="CK1169" s="63">
        <f>IF(Taula1[[#This Row],[Tipus de contracte                                  (fer servir opcions de la llista desplegable)]]="Temporal, igual o superior a 6 mesos",1,0)</f>
        <v>0</v>
      </c>
      <c r="CL1169" s="63">
        <f>IF(Taula1[[#This Row],[Tipus de contracte                                  (fer servir opcions de la llista desplegable)]]="Substitució per IT",1,0)</f>
        <v>0</v>
      </c>
      <c r="CM1169" s="73"/>
      <c r="CN1169" s="63">
        <f>IF(Taula1[[#This Row],[Relació llocs de treball]]&gt;=1,1,0)</f>
        <v>0</v>
      </c>
      <c r="CO1169" s="73"/>
      <c r="CP1169" s="63">
        <f>IF(Taula1[[#This Row],[Identitat de gènere                                                          (fer servir opcions de la llista desplegable)]]="Home",1,0)</f>
        <v>0</v>
      </c>
      <c r="CQ1169" s="63">
        <f>IF(Taula1[[#This Row],[Identitat de gènere                                                          (fer servir opcions de la llista desplegable)]]="Dona",1,0)</f>
        <v>0</v>
      </c>
      <c r="CR1169" s="63">
        <f>IF(Taula1[[#This Row],[Identitat de gènere                                                          (fer servir opcions de la llista desplegable)]]="No binari",1,0)</f>
        <v>0</v>
      </c>
      <c r="CS1169" s="73"/>
      <c r="CT1169" s="63">
        <f t="shared" si="288"/>
        <v>0</v>
      </c>
      <c r="CU1169" s="64">
        <f t="shared" si="295"/>
        <v>0</v>
      </c>
      <c r="CW1169" s="64">
        <f t="shared" si="296"/>
        <v>0</v>
      </c>
      <c r="CX1169" s="64">
        <f t="shared" si="297"/>
        <v>0</v>
      </c>
      <c r="CY1169" s="64">
        <f t="shared" si="298"/>
        <v>0</v>
      </c>
      <c r="CZ1169" s="64">
        <f t="shared" si="299"/>
        <v>0</v>
      </c>
      <c r="DB1169" s="64">
        <f t="shared" si="300"/>
        <v>0</v>
      </c>
      <c r="DC1169" s="64">
        <f t="shared" si="301"/>
        <v>0</v>
      </c>
      <c r="DD1169" s="64">
        <f t="shared" si="302"/>
        <v>0</v>
      </c>
      <c r="DE1169" s="64">
        <f t="shared" si="303"/>
        <v>0</v>
      </c>
    </row>
    <row r="1170" spans="2:109" x14ac:dyDescent="0.3">
      <c r="B1170" s="167"/>
      <c r="C1170" s="186"/>
      <c r="D1170" s="2"/>
      <c r="E1170" s="67"/>
      <c r="F1170" s="5"/>
      <c r="G1170" s="5"/>
      <c r="H1170" s="187"/>
      <c r="I1170" s="111" t="str">
        <f ca="1">IF(Taula1[[#This Row],[Data naixement (format dd/mm/aaaa)]]="","0",DATEDIF(Taula1[[#This Row],[Data naixement (format dd/mm/aaaa)]],TODAY(),"Y"))</f>
        <v>0</v>
      </c>
      <c r="J1170" s="6"/>
      <c r="K1170" s="6"/>
      <c r="L1170" s="6"/>
      <c r="M1170" s="6"/>
      <c r="N1170" s="56"/>
      <c r="O1170" s="56"/>
      <c r="P1170" s="56"/>
      <c r="Q1170" s="6"/>
      <c r="R1170" s="7"/>
      <c r="S1170" s="143">
        <f>Taula1[[#This Row],[Mesos naturals sencers treballats període justificat (01/01/2023 - 31/03/2023)]]</f>
        <v>0</v>
      </c>
      <c r="T1170" s="194">
        <f>Taula1[[#This Row],[Dies treballats període justificat (01/01/2023 - 31/03/2023)              no comptabilitzats com a mes natural sencer]]</f>
        <v>0</v>
      </c>
      <c r="U1170" s="12"/>
      <c r="V1170" s="7"/>
      <c r="W1170" s="188"/>
      <c r="X1170" s="188"/>
      <c r="Y1170" s="188"/>
      <c r="Z1170" s="188"/>
      <c r="AA1170" s="190"/>
      <c r="AB1170" s="143">
        <f>Taula1[[#This Row],[Grup justificat     (fer servir opcions de la llista desplegable)]]</f>
        <v>0</v>
      </c>
      <c r="AC1170" s="182"/>
      <c r="AD1170" s="39"/>
      <c r="AE1170" s="131">
        <f>ROUND((AF1170/100)*756*Taula1[[#This Row],[Mesos naturals sencers treballats període justificat (01/01/2023 - 31/03/2023)]],2)</f>
        <v>0</v>
      </c>
      <c r="AF1170" s="81">
        <f>Taula1[[#This Row],[% Jornada segons contracte
(no posar el símbol %) ]]-Taula1[[#This Row],[% Reducció salari per baix rendiment        (no posar el símbol %)]]</f>
        <v>0</v>
      </c>
      <c r="AG1170" s="131">
        <f>ROUND((AH1170/100)*24.8547945*Taula1[[#This Row],[Dies treballats període justificat (01/01/2023 - 31/03/2023)              no comptabilitzats com a mes natural sencer]],2)</f>
        <v>0</v>
      </c>
      <c r="AH1170" s="79">
        <f>Taula1[[#This Row],[% Jornada segons contracte
(no posar el símbol %) ]]-Taula1[[#This Row],[% Reducció salari per baix rendiment        (no posar el símbol %)]]</f>
        <v>0</v>
      </c>
      <c r="AI1170" s="131">
        <f t="shared" si="289"/>
        <v>0</v>
      </c>
      <c r="AJ1170" s="39"/>
      <c r="AK1170" s="131">
        <f>ROUND((AL1170/100)*756*Taula1[[#This Row],[Espai reservat Administració  (mesos)]],2)</f>
        <v>0</v>
      </c>
      <c r="AL1170" s="81">
        <f>Taula1[[#This Row],[% Jornada segons contracte
(no posar el símbol %) ]]-Taula1[[#This Row],[% Reducció salari per baix rendiment        (no posar el símbol %)]]</f>
        <v>0</v>
      </c>
      <c r="AM1170" s="131">
        <f>ROUND((AN1170/100)*24.8547945*Taula1[[#This Row],[Espai reservat Administració (dies)]],2)</f>
        <v>0</v>
      </c>
      <c r="AN1170" s="79">
        <f>Taula1[[#This Row],[% Jornada segons contracte
(no posar el símbol %) ]]-Taula1[[#This Row],[% Reducció salari per baix rendiment        (no posar el símbol %)]]</f>
        <v>0</v>
      </c>
      <c r="AO1170" s="131">
        <f t="shared" si="290"/>
        <v>0</v>
      </c>
      <c r="AP1170" s="87"/>
      <c r="AQ1170" s="137">
        <f>ROUND((AR1170/100)*693*Taula1[[#This Row],[Mesos naturals sencers treballats període justificat (01/01/2023 - 31/03/2023)]],2)</f>
        <v>0</v>
      </c>
      <c r="AR1170" s="90">
        <f>Taula1[[#This Row],[% Jornada segons contracte
(no posar el símbol %) ]]-Taula1[[#This Row],[% Reducció salari per baix rendiment        (no posar el símbol %)]]</f>
        <v>0</v>
      </c>
      <c r="AS1170" s="137">
        <f>ROUND((AT1170/100)*22.78356164*Taula1[[#This Row],[Dies treballats període justificat (01/01/2023 - 31/03/2023)              no comptabilitzats com a mes natural sencer]],2)</f>
        <v>0</v>
      </c>
      <c r="AT1170" s="90">
        <f>Taula1[[#This Row],[% Jornada segons contracte
(no posar el símbol %) ]]-Taula1[[#This Row],[% Reducció salari per baix rendiment        (no posar el símbol %)]]</f>
        <v>0</v>
      </c>
      <c r="AU1170" s="137">
        <f t="shared" si="291"/>
        <v>0</v>
      </c>
      <c r="AV1170" s="87"/>
      <c r="AW1170" s="136">
        <f>ROUND((AX1170/100)*693*Taula1[[#This Row],[Espai reservat Administració  (mesos)]],2)</f>
        <v>0</v>
      </c>
      <c r="AX1170" s="90">
        <f>Taula1[[#This Row],[% Jornada segons contracte
(no posar el símbol %) ]]-Taula1[[#This Row],[% Reducció salari per baix rendiment        (no posar el símbol %)]]</f>
        <v>0</v>
      </c>
      <c r="AY1170" s="131">
        <f>ROUND((AZ1170/100)*22.78356164*Taula1[[#This Row],[Espai reservat Administració (dies)]],2)</f>
        <v>0</v>
      </c>
      <c r="AZ1170" s="81">
        <f>Taula1[[#This Row],[% Jornada segons contracte
(no posar el símbol %) ]]-Taula1[[#This Row],[% Reducció salari per baix rendiment        (no posar el símbol %)]]</f>
        <v>0</v>
      </c>
      <c r="BA1170" s="82">
        <f t="shared" si="292"/>
        <v>0</v>
      </c>
      <c r="BB1170" s="41"/>
      <c r="BC1170" s="131">
        <f>IF(Taula1[[#This Row],[Grup justificat     (fer servir opcions de la llista desplegable)]]=1,AI1170,0)</f>
        <v>0</v>
      </c>
      <c r="BD1170" s="131">
        <f>IF(Taula1[[#This Row],[Grup justificat     (fer servir opcions de la llista desplegable)]]=2,AU1170,0)</f>
        <v>0</v>
      </c>
      <c r="BE1170" s="41"/>
      <c r="BF1170" s="131">
        <f>IF(Taula1[[#This Row],[Espai reservat Administració]]=1,AO1170,0)</f>
        <v>0</v>
      </c>
      <c r="BG1170" s="82">
        <f>IF(Taula1[[#This Row],[Espai reservat Administració]]=2,BA1170,0)</f>
        <v>0</v>
      </c>
      <c r="BH1170" s="41"/>
      <c r="BI1170" s="126">
        <f>IF(Taula1[[#This Row],[Grup justificat     (fer servir opcions de la llista desplegable)]]=1,1,0)</f>
        <v>0</v>
      </c>
      <c r="BJ1170" s="126">
        <f>IF(Taula1[[#This Row],[Espai reservat Administració]]=1,1,0)</f>
        <v>0</v>
      </c>
      <c r="BK1170" s="111"/>
      <c r="BL1170" s="126">
        <f>IF(Taula1[[#This Row],[Grup justificat     (fer servir opcions de la llista desplegable)]]=2,1,0)</f>
        <v>0</v>
      </c>
      <c r="BM1170" s="126">
        <f>IF(Taula1[[#This Row],[Espai reservat Administració]]=2,1,0)</f>
        <v>0</v>
      </c>
      <c r="BN1170" s="73"/>
      <c r="BO1170" s="73"/>
      <c r="BP1170" s="73"/>
      <c r="BQ1170" s="73"/>
      <c r="BR1170" s="73"/>
      <c r="BS1170" s="73"/>
      <c r="BT1170" s="73"/>
      <c r="BU1170" s="73"/>
      <c r="BV1170" s="73"/>
      <c r="BW1170" s="73"/>
      <c r="BX1170" s="73"/>
      <c r="BY1170" s="73"/>
      <c r="BZ1170" s="73"/>
      <c r="CA1170" s="73"/>
      <c r="CB1170" s="73"/>
      <c r="CC1170" s="73"/>
      <c r="CD1170" s="73"/>
      <c r="CE1170" s="73"/>
      <c r="CF1170" s="73"/>
      <c r="CG1170" s="63">
        <f t="shared" si="293"/>
        <v>0</v>
      </c>
      <c r="CH1170" s="63">
        <f t="shared" si="294"/>
        <v>0</v>
      </c>
      <c r="CI1170" s="73"/>
      <c r="CJ1170" s="63">
        <f>IF(Taula1[[#This Row],[Tipus de contracte                                  (fer servir opcions de la llista desplegable)]]="Indefinit",1,0)</f>
        <v>0</v>
      </c>
      <c r="CK1170" s="63">
        <f>IF(Taula1[[#This Row],[Tipus de contracte                                  (fer servir opcions de la llista desplegable)]]="Temporal, igual o superior a 6 mesos",1,0)</f>
        <v>0</v>
      </c>
      <c r="CL1170" s="63">
        <f>IF(Taula1[[#This Row],[Tipus de contracte                                  (fer servir opcions de la llista desplegable)]]="Substitució per IT",1,0)</f>
        <v>0</v>
      </c>
      <c r="CM1170" s="73"/>
      <c r="CN1170" s="63">
        <f>IF(Taula1[[#This Row],[Relació llocs de treball]]&gt;=1,1,0)</f>
        <v>0</v>
      </c>
      <c r="CO1170" s="73"/>
      <c r="CP1170" s="63">
        <f>IF(Taula1[[#This Row],[Identitat de gènere                                                          (fer servir opcions de la llista desplegable)]]="Home",1,0)</f>
        <v>0</v>
      </c>
      <c r="CQ1170" s="63">
        <f>IF(Taula1[[#This Row],[Identitat de gènere                                                          (fer servir opcions de la llista desplegable)]]="Dona",1,0)</f>
        <v>0</v>
      </c>
      <c r="CR1170" s="63">
        <f>IF(Taula1[[#This Row],[Identitat de gènere                                                          (fer servir opcions de la llista desplegable)]]="No binari",1,0)</f>
        <v>0</v>
      </c>
      <c r="CS1170" s="73"/>
      <c r="CT1170" s="63">
        <f t="shared" si="288"/>
        <v>0</v>
      </c>
      <c r="CU1170" s="64">
        <f t="shared" si="295"/>
        <v>0</v>
      </c>
      <c r="CW1170" s="64">
        <f t="shared" si="296"/>
        <v>0</v>
      </c>
      <c r="CX1170" s="64">
        <f t="shared" si="297"/>
        <v>0</v>
      </c>
      <c r="CY1170" s="64">
        <f t="shared" si="298"/>
        <v>0</v>
      </c>
      <c r="CZ1170" s="64">
        <f t="shared" si="299"/>
        <v>0</v>
      </c>
      <c r="DB1170" s="64">
        <f t="shared" si="300"/>
        <v>0</v>
      </c>
      <c r="DC1170" s="64">
        <f t="shared" si="301"/>
        <v>0</v>
      </c>
      <c r="DD1170" s="64">
        <f t="shared" si="302"/>
        <v>0</v>
      </c>
      <c r="DE1170" s="64">
        <f t="shared" si="303"/>
        <v>0</v>
      </c>
    </row>
    <row r="1171" spans="2:109" x14ac:dyDescent="0.3">
      <c r="B1171" s="167"/>
      <c r="C1171" s="186"/>
      <c r="D1171" s="2"/>
      <c r="E1171" s="67"/>
      <c r="F1171" s="5"/>
      <c r="G1171" s="5"/>
      <c r="H1171" s="187"/>
      <c r="I1171" s="111" t="str">
        <f ca="1">IF(Taula1[[#This Row],[Data naixement (format dd/mm/aaaa)]]="","0",DATEDIF(Taula1[[#This Row],[Data naixement (format dd/mm/aaaa)]],TODAY(),"Y"))</f>
        <v>0</v>
      </c>
      <c r="J1171" s="6"/>
      <c r="K1171" s="6"/>
      <c r="L1171" s="6"/>
      <c r="M1171" s="6"/>
      <c r="N1171" s="56"/>
      <c r="O1171" s="56"/>
      <c r="P1171" s="56"/>
      <c r="Q1171" s="6"/>
      <c r="R1171" s="7"/>
      <c r="S1171" s="143">
        <f>Taula1[[#This Row],[Mesos naturals sencers treballats període justificat (01/01/2023 - 31/03/2023)]]</f>
        <v>0</v>
      </c>
      <c r="T1171" s="194">
        <f>Taula1[[#This Row],[Dies treballats període justificat (01/01/2023 - 31/03/2023)              no comptabilitzats com a mes natural sencer]]</f>
        <v>0</v>
      </c>
      <c r="U1171" s="12"/>
      <c r="V1171" s="7"/>
      <c r="W1171" s="188"/>
      <c r="X1171" s="188"/>
      <c r="Y1171" s="188"/>
      <c r="Z1171" s="188"/>
      <c r="AA1171" s="190"/>
      <c r="AB1171" s="143">
        <f>Taula1[[#This Row],[Grup justificat     (fer servir opcions de la llista desplegable)]]</f>
        <v>0</v>
      </c>
      <c r="AC1171" s="182"/>
      <c r="AD1171" s="39"/>
      <c r="AE1171" s="131">
        <f>ROUND((AF1171/100)*756*Taula1[[#This Row],[Mesos naturals sencers treballats període justificat (01/01/2023 - 31/03/2023)]],2)</f>
        <v>0</v>
      </c>
      <c r="AF1171" s="81">
        <f>Taula1[[#This Row],[% Jornada segons contracte
(no posar el símbol %) ]]-Taula1[[#This Row],[% Reducció salari per baix rendiment        (no posar el símbol %)]]</f>
        <v>0</v>
      </c>
      <c r="AG1171" s="131">
        <f>ROUND((AH1171/100)*24.8547945*Taula1[[#This Row],[Dies treballats període justificat (01/01/2023 - 31/03/2023)              no comptabilitzats com a mes natural sencer]],2)</f>
        <v>0</v>
      </c>
      <c r="AH1171" s="79">
        <f>Taula1[[#This Row],[% Jornada segons contracte
(no posar el símbol %) ]]-Taula1[[#This Row],[% Reducció salari per baix rendiment        (no posar el símbol %)]]</f>
        <v>0</v>
      </c>
      <c r="AI1171" s="131">
        <f t="shared" si="289"/>
        <v>0</v>
      </c>
      <c r="AJ1171" s="39"/>
      <c r="AK1171" s="131">
        <f>ROUND((AL1171/100)*756*Taula1[[#This Row],[Espai reservat Administració  (mesos)]],2)</f>
        <v>0</v>
      </c>
      <c r="AL1171" s="81">
        <f>Taula1[[#This Row],[% Jornada segons contracte
(no posar el símbol %) ]]-Taula1[[#This Row],[% Reducció salari per baix rendiment        (no posar el símbol %)]]</f>
        <v>0</v>
      </c>
      <c r="AM1171" s="131">
        <f>ROUND((AN1171/100)*24.8547945*Taula1[[#This Row],[Espai reservat Administració (dies)]],2)</f>
        <v>0</v>
      </c>
      <c r="AN1171" s="79">
        <f>Taula1[[#This Row],[% Jornada segons contracte
(no posar el símbol %) ]]-Taula1[[#This Row],[% Reducció salari per baix rendiment        (no posar el símbol %)]]</f>
        <v>0</v>
      </c>
      <c r="AO1171" s="131">
        <f t="shared" si="290"/>
        <v>0</v>
      </c>
      <c r="AP1171" s="87"/>
      <c r="AQ1171" s="137">
        <f>ROUND((AR1171/100)*693*Taula1[[#This Row],[Mesos naturals sencers treballats període justificat (01/01/2023 - 31/03/2023)]],2)</f>
        <v>0</v>
      </c>
      <c r="AR1171" s="90">
        <f>Taula1[[#This Row],[% Jornada segons contracte
(no posar el símbol %) ]]-Taula1[[#This Row],[% Reducció salari per baix rendiment        (no posar el símbol %)]]</f>
        <v>0</v>
      </c>
      <c r="AS1171" s="137">
        <f>ROUND((AT1171/100)*22.78356164*Taula1[[#This Row],[Dies treballats període justificat (01/01/2023 - 31/03/2023)              no comptabilitzats com a mes natural sencer]],2)</f>
        <v>0</v>
      </c>
      <c r="AT1171" s="90">
        <f>Taula1[[#This Row],[% Jornada segons contracte
(no posar el símbol %) ]]-Taula1[[#This Row],[% Reducció salari per baix rendiment        (no posar el símbol %)]]</f>
        <v>0</v>
      </c>
      <c r="AU1171" s="137">
        <f t="shared" si="291"/>
        <v>0</v>
      </c>
      <c r="AV1171" s="87"/>
      <c r="AW1171" s="136">
        <f>ROUND((AX1171/100)*693*Taula1[[#This Row],[Espai reservat Administració  (mesos)]],2)</f>
        <v>0</v>
      </c>
      <c r="AX1171" s="90">
        <f>Taula1[[#This Row],[% Jornada segons contracte
(no posar el símbol %) ]]-Taula1[[#This Row],[% Reducció salari per baix rendiment        (no posar el símbol %)]]</f>
        <v>0</v>
      </c>
      <c r="AY1171" s="131">
        <f>ROUND((AZ1171/100)*22.78356164*Taula1[[#This Row],[Espai reservat Administració (dies)]],2)</f>
        <v>0</v>
      </c>
      <c r="AZ1171" s="81">
        <f>Taula1[[#This Row],[% Jornada segons contracte
(no posar el símbol %) ]]-Taula1[[#This Row],[% Reducció salari per baix rendiment        (no posar el símbol %)]]</f>
        <v>0</v>
      </c>
      <c r="BA1171" s="82">
        <f t="shared" si="292"/>
        <v>0</v>
      </c>
      <c r="BB1171" s="41"/>
      <c r="BC1171" s="131">
        <f>IF(Taula1[[#This Row],[Grup justificat     (fer servir opcions de la llista desplegable)]]=1,AI1171,0)</f>
        <v>0</v>
      </c>
      <c r="BD1171" s="131">
        <f>IF(Taula1[[#This Row],[Grup justificat     (fer servir opcions de la llista desplegable)]]=2,AU1171,0)</f>
        <v>0</v>
      </c>
      <c r="BE1171" s="41"/>
      <c r="BF1171" s="131">
        <f>IF(Taula1[[#This Row],[Espai reservat Administració]]=1,AO1171,0)</f>
        <v>0</v>
      </c>
      <c r="BG1171" s="82">
        <f>IF(Taula1[[#This Row],[Espai reservat Administració]]=2,BA1171,0)</f>
        <v>0</v>
      </c>
      <c r="BH1171" s="41"/>
      <c r="BI1171" s="126">
        <f>IF(Taula1[[#This Row],[Grup justificat     (fer servir opcions de la llista desplegable)]]=1,1,0)</f>
        <v>0</v>
      </c>
      <c r="BJ1171" s="126">
        <f>IF(Taula1[[#This Row],[Espai reservat Administració]]=1,1,0)</f>
        <v>0</v>
      </c>
      <c r="BK1171" s="111"/>
      <c r="BL1171" s="126">
        <f>IF(Taula1[[#This Row],[Grup justificat     (fer servir opcions de la llista desplegable)]]=2,1,0)</f>
        <v>0</v>
      </c>
      <c r="BM1171" s="126">
        <f>IF(Taula1[[#This Row],[Espai reservat Administració]]=2,1,0)</f>
        <v>0</v>
      </c>
      <c r="BN1171" s="73"/>
      <c r="BO1171" s="73"/>
      <c r="BP1171" s="73"/>
      <c r="BQ1171" s="73"/>
      <c r="BR1171" s="73"/>
      <c r="BS1171" s="73"/>
      <c r="BT1171" s="73"/>
      <c r="BU1171" s="73"/>
      <c r="BV1171" s="73"/>
      <c r="BW1171" s="73"/>
      <c r="BX1171" s="73"/>
      <c r="BY1171" s="73"/>
      <c r="BZ1171" s="73"/>
      <c r="CA1171" s="73"/>
      <c r="CB1171" s="73"/>
      <c r="CC1171" s="73"/>
      <c r="CD1171" s="73"/>
      <c r="CE1171" s="73"/>
      <c r="CF1171" s="73"/>
      <c r="CG1171" s="63">
        <f t="shared" si="293"/>
        <v>0</v>
      </c>
      <c r="CH1171" s="63">
        <f t="shared" si="294"/>
        <v>0</v>
      </c>
      <c r="CI1171" s="73"/>
      <c r="CJ1171" s="63">
        <f>IF(Taula1[[#This Row],[Tipus de contracte                                  (fer servir opcions de la llista desplegable)]]="Indefinit",1,0)</f>
        <v>0</v>
      </c>
      <c r="CK1171" s="63">
        <f>IF(Taula1[[#This Row],[Tipus de contracte                                  (fer servir opcions de la llista desplegable)]]="Temporal, igual o superior a 6 mesos",1,0)</f>
        <v>0</v>
      </c>
      <c r="CL1171" s="63">
        <f>IF(Taula1[[#This Row],[Tipus de contracte                                  (fer servir opcions de la llista desplegable)]]="Substitució per IT",1,0)</f>
        <v>0</v>
      </c>
      <c r="CM1171" s="73"/>
      <c r="CN1171" s="63">
        <f>IF(Taula1[[#This Row],[Relació llocs de treball]]&gt;=1,1,0)</f>
        <v>0</v>
      </c>
      <c r="CO1171" s="73"/>
      <c r="CP1171" s="63">
        <f>IF(Taula1[[#This Row],[Identitat de gènere                                                          (fer servir opcions de la llista desplegable)]]="Home",1,0)</f>
        <v>0</v>
      </c>
      <c r="CQ1171" s="63">
        <f>IF(Taula1[[#This Row],[Identitat de gènere                                                          (fer servir opcions de la llista desplegable)]]="Dona",1,0)</f>
        <v>0</v>
      </c>
      <c r="CR1171" s="63">
        <f>IF(Taula1[[#This Row],[Identitat de gènere                                                          (fer servir opcions de la llista desplegable)]]="No binari",1,0)</f>
        <v>0</v>
      </c>
      <c r="CS1171" s="73"/>
      <c r="CT1171" s="63">
        <f t="shared" si="288"/>
        <v>0</v>
      </c>
      <c r="CU1171" s="64">
        <f t="shared" si="295"/>
        <v>0</v>
      </c>
      <c r="CW1171" s="64">
        <f t="shared" si="296"/>
        <v>0</v>
      </c>
      <c r="CX1171" s="64">
        <f t="shared" si="297"/>
        <v>0</v>
      </c>
      <c r="CY1171" s="64">
        <f t="shared" si="298"/>
        <v>0</v>
      </c>
      <c r="CZ1171" s="64">
        <f t="shared" si="299"/>
        <v>0</v>
      </c>
      <c r="DB1171" s="64">
        <f t="shared" si="300"/>
        <v>0</v>
      </c>
      <c r="DC1171" s="64">
        <f t="shared" si="301"/>
        <v>0</v>
      </c>
      <c r="DD1171" s="64">
        <f t="shared" si="302"/>
        <v>0</v>
      </c>
      <c r="DE1171" s="64">
        <f t="shared" si="303"/>
        <v>0</v>
      </c>
    </row>
    <row r="1172" spans="2:109" x14ac:dyDescent="0.3">
      <c r="B1172" s="167"/>
      <c r="C1172" s="186"/>
      <c r="D1172" s="2"/>
      <c r="E1172" s="67"/>
      <c r="F1172" s="5"/>
      <c r="G1172" s="5"/>
      <c r="H1172" s="187"/>
      <c r="I1172" s="111" t="str">
        <f ca="1">IF(Taula1[[#This Row],[Data naixement (format dd/mm/aaaa)]]="","0",DATEDIF(Taula1[[#This Row],[Data naixement (format dd/mm/aaaa)]],TODAY(),"Y"))</f>
        <v>0</v>
      </c>
      <c r="J1172" s="6"/>
      <c r="K1172" s="6"/>
      <c r="L1172" s="6"/>
      <c r="M1172" s="6"/>
      <c r="N1172" s="56"/>
      <c r="O1172" s="56"/>
      <c r="P1172" s="56"/>
      <c r="Q1172" s="6"/>
      <c r="R1172" s="7"/>
      <c r="S1172" s="143">
        <f>Taula1[[#This Row],[Mesos naturals sencers treballats període justificat (01/01/2023 - 31/03/2023)]]</f>
        <v>0</v>
      </c>
      <c r="T1172" s="194">
        <f>Taula1[[#This Row],[Dies treballats període justificat (01/01/2023 - 31/03/2023)              no comptabilitzats com a mes natural sencer]]</f>
        <v>0</v>
      </c>
      <c r="U1172" s="12"/>
      <c r="V1172" s="7"/>
      <c r="W1172" s="188"/>
      <c r="X1172" s="188"/>
      <c r="Y1172" s="188"/>
      <c r="Z1172" s="188"/>
      <c r="AA1172" s="190"/>
      <c r="AB1172" s="143">
        <f>Taula1[[#This Row],[Grup justificat     (fer servir opcions de la llista desplegable)]]</f>
        <v>0</v>
      </c>
      <c r="AC1172" s="182"/>
      <c r="AD1172" s="39"/>
      <c r="AE1172" s="131">
        <f>ROUND((AF1172/100)*756*Taula1[[#This Row],[Mesos naturals sencers treballats període justificat (01/01/2023 - 31/03/2023)]],2)</f>
        <v>0</v>
      </c>
      <c r="AF1172" s="81">
        <f>Taula1[[#This Row],[% Jornada segons contracte
(no posar el símbol %) ]]-Taula1[[#This Row],[% Reducció salari per baix rendiment        (no posar el símbol %)]]</f>
        <v>0</v>
      </c>
      <c r="AG1172" s="131">
        <f>ROUND((AH1172/100)*24.8547945*Taula1[[#This Row],[Dies treballats període justificat (01/01/2023 - 31/03/2023)              no comptabilitzats com a mes natural sencer]],2)</f>
        <v>0</v>
      </c>
      <c r="AH1172" s="79">
        <f>Taula1[[#This Row],[% Jornada segons contracte
(no posar el símbol %) ]]-Taula1[[#This Row],[% Reducció salari per baix rendiment        (no posar el símbol %)]]</f>
        <v>0</v>
      </c>
      <c r="AI1172" s="131">
        <f t="shared" si="289"/>
        <v>0</v>
      </c>
      <c r="AJ1172" s="39"/>
      <c r="AK1172" s="131">
        <f>ROUND((AL1172/100)*756*Taula1[[#This Row],[Espai reservat Administració  (mesos)]],2)</f>
        <v>0</v>
      </c>
      <c r="AL1172" s="81">
        <f>Taula1[[#This Row],[% Jornada segons contracte
(no posar el símbol %) ]]-Taula1[[#This Row],[% Reducció salari per baix rendiment        (no posar el símbol %)]]</f>
        <v>0</v>
      </c>
      <c r="AM1172" s="131">
        <f>ROUND((AN1172/100)*24.8547945*Taula1[[#This Row],[Espai reservat Administració (dies)]],2)</f>
        <v>0</v>
      </c>
      <c r="AN1172" s="79">
        <f>Taula1[[#This Row],[% Jornada segons contracte
(no posar el símbol %) ]]-Taula1[[#This Row],[% Reducció salari per baix rendiment        (no posar el símbol %)]]</f>
        <v>0</v>
      </c>
      <c r="AO1172" s="131">
        <f t="shared" si="290"/>
        <v>0</v>
      </c>
      <c r="AP1172" s="87"/>
      <c r="AQ1172" s="137">
        <f>ROUND((AR1172/100)*693*Taula1[[#This Row],[Mesos naturals sencers treballats període justificat (01/01/2023 - 31/03/2023)]],2)</f>
        <v>0</v>
      </c>
      <c r="AR1172" s="90">
        <f>Taula1[[#This Row],[% Jornada segons contracte
(no posar el símbol %) ]]-Taula1[[#This Row],[% Reducció salari per baix rendiment        (no posar el símbol %)]]</f>
        <v>0</v>
      </c>
      <c r="AS1172" s="137">
        <f>ROUND((AT1172/100)*22.78356164*Taula1[[#This Row],[Dies treballats període justificat (01/01/2023 - 31/03/2023)              no comptabilitzats com a mes natural sencer]],2)</f>
        <v>0</v>
      </c>
      <c r="AT1172" s="90">
        <f>Taula1[[#This Row],[% Jornada segons contracte
(no posar el símbol %) ]]-Taula1[[#This Row],[% Reducció salari per baix rendiment        (no posar el símbol %)]]</f>
        <v>0</v>
      </c>
      <c r="AU1172" s="137">
        <f t="shared" si="291"/>
        <v>0</v>
      </c>
      <c r="AV1172" s="87"/>
      <c r="AW1172" s="136">
        <f>ROUND((AX1172/100)*693*Taula1[[#This Row],[Espai reservat Administració  (mesos)]],2)</f>
        <v>0</v>
      </c>
      <c r="AX1172" s="90">
        <f>Taula1[[#This Row],[% Jornada segons contracte
(no posar el símbol %) ]]-Taula1[[#This Row],[% Reducció salari per baix rendiment        (no posar el símbol %)]]</f>
        <v>0</v>
      </c>
      <c r="AY1172" s="131">
        <f>ROUND((AZ1172/100)*22.78356164*Taula1[[#This Row],[Espai reservat Administració (dies)]],2)</f>
        <v>0</v>
      </c>
      <c r="AZ1172" s="81">
        <f>Taula1[[#This Row],[% Jornada segons contracte
(no posar el símbol %) ]]-Taula1[[#This Row],[% Reducció salari per baix rendiment        (no posar el símbol %)]]</f>
        <v>0</v>
      </c>
      <c r="BA1172" s="82">
        <f t="shared" si="292"/>
        <v>0</v>
      </c>
      <c r="BB1172" s="41"/>
      <c r="BC1172" s="131">
        <f>IF(Taula1[[#This Row],[Grup justificat     (fer servir opcions de la llista desplegable)]]=1,AI1172,0)</f>
        <v>0</v>
      </c>
      <c r="BD1172" s="131">
        <f>IF(Taula1[[#This Row],[Grup justificat     (fer servir opcions de la llista desplegable)]]=2,AU1172,0)</f>
        <v>0</v>
      </c>
      <c r="BE1172" s="41"/>
      <c r="BF1172" s="131">
        <f>IF(Taula1[[#This Row],[Espai reservat Administració]]=1,AO1172,0)</f>
        <v>0</v>
      </c>
      <c r="BG1172" s="82">
        <f>IF(Taula1[[#This Row],[Espai reservat Administració]]=2,BA1172,0)</f>
        <v>0</v>
      </c>
      <c r="BH1172" s="41"/>
      <c r="BI1172" s="126">
        <f>IF(Taula1[[#This Row],[Grup justificat     (fer servir opcions de la llista desplegable)]]=1,1,0)</f>
        <v>0</v>
      </c>
      <c r="BJ1172" s="126">
        <f>IF(Taula1[[#This Row],[Espai reservat Administració]]=1,1,0)</f>
        <v>0</v>
      </c>
      <c r="BK1172" s="111"/>
      <c r="BL1172" s="126">
        <f>IF(Taula1[[#This Row],[Grup justificat     (fer servir opcions de la llista desplegable)]]=2,1,0)</f>
        <v>0</v>
      </c>
      <c r="BM1172" s="126">
        <f>IF(Taula1[[#This Row],[Espai reservat Administració]]=2,1,0)</f>
        <v>0</v>
      </c>
      <c r="BN1172" s="73"/>
      <c r="BO1172" s="73"/>
      <c r="BP1172" s="73"/>
      <c r="BQ1172" s="73"/>
      <c r="BR1172" s="73"/>
      <c r="BS1172" s="73"/>
      <c r="BT1172" s="73"/>
      <c r="BU1172" s="73"/>
      <c r="BV1172" s="73"/>
      <c r="BW1172" s="73"/>
      <c r="BX1172" s="73"/>
      <c r="BY1172" s="73"/>
      <c r="BZ1172" s="73"/>
      <c r="CA1172" s="73"/>
      <c r="CB1172" s="73"/>
      <c r="CC1172" s="73"/>
      <c r="CD1172" s="73"/>
      <c r="CE1172" s="73"/>
      <c r="CF1172" s="73"/>
      <c r="CG1172" s="63">
        <f t="shared" si="293"/>
        <v>0</v>
      </c>
      <c r="CH1172" s="63">
        <f t="shared" si="294"/>
        <v>0</v>
      </c>
      <c r="CI1172" s="73"/>
      <c r="CJ1172" s="63">
        <f>IF(Taula1[[#This Row],[Tipus de contracte                                  (fer servir opcions de la llista desplegable)]]="Indefinit",1,0)</f>
        <v>0</v>
      </c>
      <c r="CK1172" s="63">
        <f>IF(Taula1[[#This Row],[Tipus de contracte                                  (fer servir opcions de la llista desplegable)]]="Temporal, igual o superior a 6 mesos",1,0)</f>
        <v>0</v>
      </c>
      <c r="CL1172" s="63">
        <f>IF(Taula1[[#This Row],[Tipus de contracte                                  (fer servir opcions de la llista desplegable)]]="Substitució per IT",1,0)</f>
        <v>0</v>
      </c>
      <c r="CM1172" s="73"/>
      <c r="CN1172" s="63">
        <f>IF(Taula1[[#This Row],[Relació llocs de treball]]&gt;=1,1,0)</f>
        <v>0</v>
      </c>
      <c r="CO1172" s="73"/>
      <c r="CP1172" s="63">
        <f>IF(Taula1[[#This Row],[Identitat de gènere                                                          (fer servir opcions de la llista desplegable)]]="Home",1,0)</f>
        <v>0</v>
      </c>
      <c r="CQ1172" s="63">
        <f>IF(Taula1[[#This Row],[Identitat de gènere                                                          (fer servir opcions de la llista desplegable)]]="Dona",1,0)</f>
        <v>0</v>
      </c>
      <c r="CR1172" s="63">
        <f>IF(Taula1[[#This Row],[Identitat de gènere                                                          (fer servir opcions de la llista desplegable)]]="No binari",1,0)</f>
        <v>0</v>
      </c>
      <c r="CS1172" s="73"/>
      <c r="CT1172" s="63">
        <f t="shared" si="288"/>
        <v>0</v>
      </c>
      <c r="CU1172" s="64">
        <f t="shared" si="295"/>
        <v>0</v>
      </c>
      <c r="CW1172" s="64">
        <f t="shared" si="296"/>
        <v>0</v>
      </c>
      <c r="CX1172" s="64">
        <f t="shared" si="297"/>
        <v>0</v>
      </c>
      <c r="CY1172" s="64">
        <f t="shared" si="298"/>
        <v>0</v>
      </c>
      <c r="CZ1172" s="64">
        <f t="shared" si="299"/>
        <v>0</v>
      </c>
      <c r="DB1172" s="64">
        <f t="shared" si="300"/>
        <v>0</v>
      </c>
      <c r="DC1172" s="64">
        <f t="shared" si="301"/>
        <v>0</v>
      </c>
      <c r="DD1172" s="64">
        <f t="shared" si="302"/>
        <v>0</v>
      </c>
      <c r="DE1172" s="64">
        <f t="shared" si="303"/>
        <v>0</v>
      </c>
    </row>
    <row r="1173" spans="2:109" x14ac:dyDescent="0.3">
      <c r="B1173" s="167"/>
      <c r="C1173" s="186"/>
      <c r="D1173" s="2"/>
      <c r="E1173" s="67"/>
      <c r="F1173" s="5"/>
      <c r="G1173" s="5"/>
      <c r="H1173" s="187"/>
      <c r="I1173" s="111" t="str">
        <f ca="1">IF(Taula1[[#This Row],[Data naixement (format dd/mm/aaaa)]]="","0",DATEDIF(Taula1[[#This Row],[Data naixement (format dd/mm/aaaa)]],TODAY(),"Y"))</f>
        <v>0</v>
      </c>
      <c r="J1173" s="6"/>
      <c r="K1173" s="6"/>
      <c r="L1173" s="6"/>
      <c r="M1173" s="6"/>
      <c r="N1173" s="56"/>
      <c r="O1173" s="56"/>
      <c r="P1173" s="56"/>
      <c r="Q1173" s="6"/>
      <c r="R1173" s="7"/>
      <c r="S1173" s="143">
        <f>Taula1[[#This Row],[Mesos naturals sencers treballats període justificat (01/01/2023 - 31/03/2023)]]</f>
        <v>0</v>
      </c>
      <c r="T1173" s="194">
        <f>Taula1[[#This Row],[Dies treballats període justificat (01/01/2023 - 31/03/2023)              no comptabilitzats com a mes natural sencer]]</f>
        <v>0</v>
      </c>
      <c r="U1173" s="12"/>
      <c r="V1173" s="7"/>
      <c r="W1173" s="188"/>
      <c r="X1173" s="188"/>
      <c r="Y1173" s="188"/>
      <c r="Z1173" s="188"/>
      <c r="AA1173" s="190"/>
      <c r="AB1173" s="143">
        <f>Taula1[[#This Row],[Grup justificat     (fer servir opcions de la llista desplegable)]]</f>
        <v>0</v>
      </c>
      <c r="AC1173" s="182"/>
      <c r="AD1173" s="39"/>
      <c r="AE1173" s="131">
        <f>ROUND((AF1173/100)*756*Taula1[[#This Row],[Mesos naturals sencers treballats període justificat (01/01/2023 - 31/03/2023)]],2)</f>
        <v>0</v>
      </c>
      <c r="AF1173" s="81">
        <f>Taula1[[#This Row],[% Jornada segons contracte
(no posar el símbol %) ]]-Taula1[[#This Row],[% Reducció salari per baix rendiment        (no posar el símbol %)]]</f>
        <v>0</v>
      </c>
      <c r="AG1173" s="131">
        <f>ROUND((AH1173/100)*24.8547945*Taula1[[#This Row],[Dies treballats període justificat (01/01/2023 - 31/03/2023)              no comptabilitzats com a mes natural sencer]],2)</f>
        <v>0</v>
      </c>
      <c r="AH1173" s="79">
        <f>Taula1[[#This Row],[% Jornada segons contracte
(no posar el símbol %) ]]-Taula1[[#This Row],[% Reducció salari per baix rendiment        (no posar el símbol %)]]</f>
        <v>0</v>
      </c>
      <c r="AI1173" s="131">
        <f t="shared" si="289"/>
        <v>0</v>
      </c>
      <c r="AJ1173" s="39"/>
      <c r="AK1173" s="131">
        <f>ROUND((AL1173/100)*756*Taula1[[#This Row],[Espai reservat Administració  (mesos)]],2)</f>
        <v>0</v>
      </c>
      <c r="AL1173" s="81">
        <f>Taula1[[#This Row],[% Jornada segons contracte
(no posar el símbol %) ]]-Taula1[[#This Row],[% Reducció salari per baix rendiment        (no posar el símbol %)]]</f>
        <v>0</v>
      </c>
      <c r="AM1173" s="131">
        <f>ROUND((AN1173/100)*24.8547945*Taula1[[#This Row],[Espai reservat Administració (dies)]],2)</f>
        <v>0</v>
      </c>
      <c r="AN1173" s="79">
        <f>Taula1[[#This Row],[% Jornada segons contracte
(no posar el símbol %) ]]-Taula1[[#This Row],[% Reducció salari per baix rendiment        (no posar el símbol %)]]</f>
        <v>0</v>
      </c>
      <c r="AO1173" s="131">
        <f t="shared" si="290"/>
        <v>0</v>
      </c>
      <c r="AP1173" s="87"/>
      <c r="AQ1173" s="137">
        <f>ROUND((AR1173/100)*693*Taula1[[#This Row],[Mesos naturals sencers treballats període justificat (01/01/2023 - 31/03/2023)]],2)</f>
        <v>0</v>
      </c>
      <c r="AR1173" s="90">
        <f>Taula1[[#This Row],[% Jornada segons contracte
(no posar el símbol %) ]]-Taula1[[#This Row],[% Reducció salari per baix rendiment        (no posar el símbol %)]]</f>
        <v>0</v>
      </c>
      <c r="AS1173" s="137">
        <f>ROUND((AT1173/100)*22.78356164*Taula1[[#This Row],[Dies treballats període justificat (01/01/2023 - 31/03/2023)              no comptabilitzats com a mes natural sencer]],2)</f>
        <v>0</v>
      </c>
      <c r="AT1173" s="90">
        <f>Taula1[[#This Row],[% Jornada segons contracte
(no posar el símbol %) ]]-Taula1[[#This Row],[% Reducció salari per baix rendiment        (no posar el símbol %)]]</f>
        <v>0</v>
      </c>
      <c r="AU1173" s="137">
        <f t="shared" si="291"/>
        <v>0</v>
      </c>
      <c r="AV1173" s="87"/>
      <c r="AW1173" s="136">
        <f>ROUND((AX1173/100)*693*Taula1[[#This Row],[Espai reservat Administració  (mesos)]],2)</f>
        <v>0</v>
      </c>
      <c r="AX1173" s="90">
        <f>Taula1[[#This Row],[% Jornada segons contracte
(no posar el símbol %) ]]-Taula1[[#This Row],[% Reducció salari per baix rendiment        (no posar el símbol %)]]</f>
        <v>0</v>
      </c>
      <c r="AY1173" s="131">
        <f>ROUND((AZ1173/100)*22.78356164*Taula1[[#This Row],[Espai reservat Administració (dies)]],2)</f>
        <v>0</v>
      </c>
      <c r="AZ1173" s="81">
        <f>Taula1[[#This Row],[% Jornada segons contracte
(no posar el símbol %) ]]-Taula1[[#This Row],[% Reducció salari per baix rendiment        (no posar el símbol %)]]</f>
        <v>0</v>
      </c>
      <c r="BA1173" s="82">
        <f t="shared" si="292"/>
        <v>0</v>
      </c>
      <c r="BB1173" s="41"/>
      <c r="BC1173" s="131">
        <f>IF(Taula1[[#This Row],[Grup justificat     (fer servir opcions de la llista desplegable)]]=1,AI1173,0)</f>
        <v>0</v>
      </c>
      <c r="BD1173" s="131">
        <f>IF(Taula1[[#This Row],[Grup justificat     (fer servir opcions de la llista desplegable)]]=2,AU1173,0)</f>
        <v>0</v>
      </c>
      <c r="BE1173" s="41"/>
      <c r="BF1173" s="131">
        <f>IF(Taula1[[#This Row],[Espai reservat Administració]]=1,AO1173,0)</f>
        <v>0</v>
      </c>
      <c r="BG1173" s="82">
        <f>IF(Taula1[[#This Row],[Espai reservat Administració]]=2,BA1173,0)</f>
        <v>0</v>
      </c>
      <c r="BH1173" s="41"/>
      <c r="BI1173" s="126">
        <f>IF(Taula1[[#This Row],[Grup justificat     (fer servir opcions de la llista desplegable)]]=1,1,0)</f>
        <v>0</v>
      </c>
      <c r="BJ1173" s="126">
        <f>IF(Taula1[[#This Row],[Espai reservat Administració]]=1,1,0)</f>
        <v>0</v>
      </c>
      <c r="BK1173" s="111"/>
      <c r="BL1173" s="126">
        <f>IF(Taula1[[#This Row],[Grup justificat     (fer servir opcions de la llista desplegable)]]=2,1,0)</f>
        <v>0</v>
      </c>
      <c r="BM1173" s="126">
        <f>IF(Taula1[[#This Row],[Espai reservat Administració]]=2,1,0)</f>
        <v>0</v>
      </c>
      <c r="BN1173" s="73"/>
      <c r="BO1173" s="73"/>
      <c r="BP1173" s="73"/>
      <c r="BQ1173" s="73"/>
      <c r="BR1173" s="73"/>
      <c r="BS1173" s="73"/>
      <c r="BT1173" s="73"/>
      <c r="BU1173" s="73"/>
      <c r="BV1173" s="73"/>
      <c r="BW1173" s="73"/>
      <c r="BX1173" s="73"/>
      <c r="BY1173" s="73"/>
      <c r="BZ1173" s="73"/>
      <c r="CA1173" s="73"/>
      <c r="CB1173" s="73"/>
      <c r="CC1173" s="73"/>
      <c r="CD1173" s="73"/>
      <c r="CE1173" s="73"/>
      <c r="CF1173" s="73"/>
      <c r="CG1173" s="63">
        <f t="shared" si="293"/>
        <v>0</v>
      </c>
      <c r="CH1173" s="63">
        <f t="shared" si="294"/>
        <v>0</v>
      </c>
      <c r="CI1173" s="73"/>
      <c r="CJ1173" s="63">
        <f>IF(Taula1[[#This Row],[Tipus de contracte                                  (fer servir opcions de la llista desplegable)]]="Indefinit",1,0)</f>
        <v>0</v>
      </c>
      <c r="CK1173" s="63">
        <f>IF(Taula1[[#This Row],[Tipus de contracte                                  (fer servir opcions de la llista desplegable)]]="Temporal, igual o superior a 6 mesos",1,0)</f>
        <v>0</v>
      </c>
      <c r="CL1173" s="63">
        <f>IF(Taula1[[#This Row],[Tipus de contracte                                  (fer servir opcions de la llista desplegable)]]="Substitució per IT",1,0)</f>
        <v>0</v>
      </c>
      <c r="CM1173" s="73"/>
      <c r="CN1173" s="63">
        <f>IF(Taula1[[#This Row],[Relació llocs de treball]]&gt;=1,1,0)</f>
        <v>0</v>
      </c>
      <c r="CO1173" s="73"/>
      <c r="CP1173" s="63">
        <f>IF(Taula1[[#This Row],[Identitat de gènere                                                          (fer servir opcions de la llista desplegable)]]="Home",1,0)</f>
        <v>0</v>
      </c>
      <c r="CQ1173" s="63">
        <f>IF(Taula1[[#This Row],[Identitat de gènere                                                          (fer servir opcions de la llista desplegable)]]="Dona",1,0)</f>
        <v>0</v>
      </c>
      <c r="CR1173" s="63">
        <f>IF(Taula1[[#This Row],[Identitat de gènere                                                          (fer servir opcions de la llista desplegable)]]="No binari",1,0)</f>
        <v>0</v>
      </c>
      <c r="CS1173" s="73"/>
      <c r="CT1173" s="63">
        <f t="shared" si="288"/>
        <v>0</v>
      </c>
      <c r="CU1173" s="64">
        <f t="shared" si="295"/>
        <v>0</v>
      </c>
      <c r="CW1173" s="64">
        <f t="shared" si="296"/>
        <v>0</v>
      </c>
      <c r="CX1173" s="64">
        <f t="shared" si="297"/>
        <v>0</v>
      </c>
      <c r="CY1173" s="64">
        <f t="shared" si="298"/>
        <v>0</v>
      </c>
      <c r="CZ1173" s="64">
        <f t="shared" si="299"/>
        <v>0</v>
      </c>
      <c r="DB1173" s="64">
        <f t="shared" si="300"/>
        <v>0</v>
      </c>
      <c r="DC1173" s="64">
        <f t="shared" si="301"/>
        <v>0</v>
      </c>
      <c r="DD1173" s="64">
        <f t="shared" si="302"/>
        <v>0</v>
      </c>
      <c r="DE1173" s="64">
        <f t="shared" si="303"/>
        <v>0</v>
      </c>
    </row>
    <row r="1174" spans="2:109" x14ac:dyDescent="0.3">
      <c r="B1174" s="167"/>
      <c r="C1174" s="186"/>
      <c r="D1174" s="2"/>
      <c r="E1174" s="67"/>
      <c r="F1174" s="5"/>
      <c r="G1174" s="5"/>
      <c r="H1174" s="187"/>
      <c r="I1174" s="111" t="str">
        <f ca="1">IF(Taula1[[#This Row],[Data naixement (format dd/mm/aaaa)]]="","0",DATEDIF(Taula1[[#This Row],[Data naixement (format dd/mm/aaaa)]],TODAY(),"Y"))</f>
        <v>0</v>
      </c>
      <c r="J1174" s="6"/>
      <c r="K1174" s="6"/>
      <c r="L1174" s="6"/>
      <c r="M1174" s="6"/>
      <c r="N1174" s="56"/>
      <c r="O1174" s="56"/>
      <c r="P1174" s="56"/>
      <c r="Q1174" s="6"/>
      <c r="R1174" s="7"/>
      <c r="S1174" s="143">
        <f>Taula1[[#This Row],[Mesos naturals sencers treballats període justificat (01/01/2023 - 31/03/2023)]]</f>
        <v>0</v>
      </c>
      <c r="T1174" s="194">
        <f>Taula1[[#This Row],[Dies treballats període justificat (01/01/2023 - 31/03/2023)              no comptabilitzats com a mes natural sencer]]</f>
        <v>0</v>
      </c>
      <c r="U1174" s="12"/>
      <c r="V1174" s="7"/>
      <c r="W1174" s="188"/>
      <c r="X1174" s="188"/>
      <c r="Y1174" s="188"/>
      <c r="Z1174" s="188"/>
      <c r="AA1174" s="190"/>
      <c r="AB1174" s="143">
        <f>Taula1[[#This Row],[Grup justificat     (fer servir opcions de la llista desplegable)]]</f>
        <v>0</v>
      </c>
      <c r="AC1174" s="182"/>
      <c r="AD1174" s="39"/>
      <c r="AE1174" s="131">
        <f>ROUND((AF1174/100)*756*Taula1[[#This Row],[Mesos naturals sencers treballats període justificat (01/01/2023 - 31/03/2023)]],2)</f>
        <v>0</v>
      </c>
      <c r="AF1174" s="81">
        <f>Taula1[[#This Row],[% Jornada segons contracte
(no posar el símbol %) ]]-Taula1[[#This Row],[% Reducció salari per baix rendiment        (no posar el símbol %)]]</f>
        <v>0</v>
      </c>
      <c r="AG1174" s="131">
        <f>ROUND((AH1174/100)*24.8547945*Taula1[[#This Row],[Dies treballats període justificat (01/01/2023 - 31/03/2023)              no comptabilitzats com a mes natural sencer]],2)</f>
        <v>0</v>
      </c>
      <c r="AH1174" s="79">
        <f>Taula1[[#This Row],[% Jornada segons contracte
(no posar el símbol %) ]]-Taula1[[#This Row],[% Reducció salari per baix rendiment        (no posar el símbol %)]]</f>
        <v>0</v>
      </c>
      <c r="AI1174" s="131">
        <f t="shared" si="289"/>
        <v>0</v>
      </c>
      <c r="AJ1174" s="39"/>
      <c r="AK1174" s="131">
        <f>ROUND((AL1174/100)*756*Taula1[[#This Row],[Espai reservat Administració  (mesos)]],2)</f>
        <v>0</v>
      </c>
      <c r="AL1174" s="81">
        <f>Taula1[[#This Row],[% Jornada segons contracte
(no posar el símbol %) ]]-Taula1[[#This Row],[% Reducció salari per baix rendiment        (no posar el símbol %)]]</f>
        <v>0</v>
      </c>
      <c r="AM1174" s="131">
        <f>ROUND((AN1174/100)*24.8547945*Taula1[[#This Row],[Espai reservat Administració (dies)]],2)</f>
        <v>0</v>
      </c>
      <c r="AN1174" s="79">
        <f>Taula1[[#This Row],[% Jornada segons contracte
(no posar el símbol %) ]]-Taula1[[#This Row],[% Reducció salari per baix rendiment        (no posar el símbol %)]]</f>
        <v>0</v>
      </c>
      <c r="AO1174" s="131">
        <f t="shared" si="290"/>
        <v>0</v>
      </c>
      <c r="AP1174" s="87"/>
      <c r="AQ1174" s="137">
        <f>ROUND((AR1174/100)*693*Taula1[[#This Row],[Mesos naturals sencers treballats període justificat (01/01/2023 - 31/03/2023)]],2)</f>
        <v>0</v>
      </c>
      <c r="AR1174" s="90">
        <f>Taula1[[#This Row],[% Jornada segons contracte
(no posar el símbol %) ]]-Taula1[[#This Row],[% Reducció salari per baix rendiment        (no posar el símbol %)]]</f>
        <v>0</v>
      </c>
      <c r="AS1174" s="137">
        <f>ROUND((AT1174/100)*22.78356164*Taula1[[#This Row],[Dies treballats període justificat (01/01/2023 - 31/03/2023)              no comptabilitzats com a mes natural sencer]],2)</f>
        <v>0</v>
      </c>
      <c r="AT1174" s="90">
        <f>Taula1[[#This Row],[% Jornada segons contracte
(no posar el símbol %) ]]-Taula1[[#This Row],[% Reducció salari per baix rendiment        (no posar el símbol %)]]</f>
        <v>0</v>
      </c>
      <c r="AU1174" s="137">
        <f t="shared" si="291"/>
        <v>0</v>
      </c>
      <c r="AV1174" s="87"/>
      <c r="AW1174" s="136">
        <f>ROUND((AX1174/100)*693*Taula1[[#This Row],[Espai reservat Administració  (mesos)]],2)</f>
        <v>0</v>
      </c>
      <c r="AX1174" s="90">
        <f>Taula1[[#This Row],[% Jornada segons contracte
(no posar el símbol %) ]]-Taula1[[#This Row],[% Reducció salari per baix rendiment        (no posar el símbol %)]]</f>
        <v>0</v>
      </c>
      <c r="AY1174" s="131">
        <f>ROUND((AZ1174/100)*22.78356164*Taula1[[#This Row],[Espai reservat Administració (dies)]],2)</f>
        <v>0</v>
      </c>
      <c r="AZ1174" s="81">
        <f>Taula1[[#This Row],[% Jornada segons contracte
(no posar el símbol %) ]]-Taula1[[#This Row],[% Reducció salari per baix rendiment        (no posar el símbol %)]]</f>
        <v>0</v>
      </c>
      <c r="BA1174" s="82">
        <f t="shared" si="292"/>
        <v>0</v>
      </c>
      <c r="BB1174" s="41"/>
      <c r="BC1174" s="131">
        <f>IF(Taula1[[#This Row],[Grup justificat     (fer servir opcions de la llista desplegable)]]=1,AI1174,0)</f>
        <v>0</v>
      </c>
      <c r="BD1174" s="131">
        <f>IF(Taula1[[#This Row],[Grup justificat     (fer servir opcions de la llista desplegable)]]=2,AU1174,0)</f>
        <v>0</v>
      </c>
      <c r="BE1174" s="41"/>
      <c r="BF1174" s="131">
        <f>IF(Taula1[[#This Row],[Espai reservat Administració]]=1,AO1174,0)</f>
        <v>0</v>
      </c>
      <c r="BG1174" s="82">
        <f>IF(Taula1[[#This Row],[Espai reservat Administració]]=2,BA1174,0)</f>
        <v>0</v>
      </c>
      <c r="BH1174" s="41"/>
      <c r="BI1174" s="126">
        <f>IF(Taula1[[#This Row],[Grup justificat     (fer servir opcions de la llista desplegable)]]=1,1,0)</f>
        <v>0</v>
      </c>
      <c r="BJ1174" s="126">
        <f>IF(Taula1[[#This Row],[Espai reservat Administració]]=1,1,0)</f>
        <v>0</v>
      </c>
      <c r="BK1174" s="111"/>
      <c r="BL1174" s="126">
        <f>IF(Taula1[[#This Row],[Grup justificat     (fer servir opcions de la llista desplegable)]]=2,1,0)</f>
        <v>0</v>
      </c>
      <c r="BM1174" s="126">
        <f>IF(Taula1[[#This Row],[Espai reservat Administració]]=2,1,0)</f>
        <v>0</v>
      </c>
      <c r="BN1174" s="73"/>
      <c r="BO1174" s="73"/>
      <c r="BP1174" s="73"/>
      <c r="BQ1174" s="73"/>
      <c r="BR1174" s="73"/>
      <c r="BS1174" s="73"/>
      <c r="BT1174" s="73"/>
      <c r="BU1174" s="73"/>
      <c r="BV1174" s="73"/>
      <c r="BW1174" s="73"/>
      <c r="BX1174" s="73"/>
      <c r="BY1174" s="73"/>
      <c r="BZ1174" s="73"/>
      <c r="CA1174" s="73"/>
      <c r="CB1174" s="73"/>
      <c r="CC1174" s="73"/>
      <c r="CD1174" s="73"/>
      <c r="CE1174" s="73"/>
      <c r="CF1174" s="73"/>
      <c r="CG1174" s="63">
        <f t="shared" si="293"/>
        <v>0</v>
      </c>
      <c r="CH1174" s="63">
        <f t="shared" si="294"/>
        <v>0</v>
      </c>
      <c r="CI1174" s="73"/>
      <c r="CJ1174" s="63">
        <f>IF(Taula1[[#This Row],[Tipus de contracte                                  (fer servir opcions de la llista desplegable)]]="Indefinit",1,0)</f>
        <v>0</v>
      </c>
      <c r="CK1174" s="63">
        <f>IF(Taula1[[#This Row],[Tipus de contracte                                  (fer servir opcions de la llista desplegable)]]="Temporal, igual o superior a 6 mesos",1,0)</f>
        <v>0</v>
      </c>
      <c r="CL1174" s="63">
        <f>IF(Taula1[[#This Row],[Tipus de contracte                                  (fer servir opcions de la llista desplegable)]]="Substitució per IT",1,0)</f>
        <v>0</v>
      </c>
      <c r="CM1174" s="73"/>
      <c r="CN1174" s="63">
        <f>IF(Taula1[[#This Row],[Relació llocs de treball]]&gt;=1,1,0)</f>
        <v>0</v>
      </c>
      <c r="CO1174" s="73"/>
      <c r="CP1174" s="63">
        <f>IF(Taula1[[#This Row],[Identitat de gènere                                                          (fer servir opcions de la llista desplegable)]]="Home",1,0)</f>
        <v>0</v>
      </c>
      <c r="CQ1174" s="63">
        <f>IF(Taula1[[#This Row],[Identitat de gènere                                                          (fer servir opcions de la llista desplegable)]]="Dona",1,0)</f>
        <v>0</v>
      </c>
      <c r="CR1174" s="63">
        <f>IF(Taula1[[#This Row],[Identitat de gènere                                                          (fer servir opcions de la llista desplegable)]]="No binari",1,0)</f>
        <v>0</v>
      </c>
      <c r="CS1174" s="73"/>
      <c r="CT1174" s="63">
        <f t="shared" si="288"/>
        <v>0</v>
      </c>
      <c r="CU1174" s="64">
        <f t="shared" si="295"/>
        <v>0</v>
      </c>
      <c r="CW1174" s="64">
        <f t="shared" si="296"/>
        <v>0</v>
      </c>
      <c r="CX1174" s="64">
        <f t="shared" si="297"/>
        <v>0</v>
      </c>
      <c r="CY1174" s="64">
        <f t="shared" si="298"/>
        <v>0</v>
      </c>
      <c r="CZ1174" s="64">
        <f t="shared" si="299"/>
        <v>0</v>
      </c>
      <c r="DB1174" s="64">
        <f t="shared" si="300"/>
        <v>0</v>
      </c>
      <c r="DC1174" s="64">
        <f t="shared" si="301"/>
        <v>0</v>
      </c>
      <c r="DD1174" s="64">
        <f t="shared" si="302"/>
        <v>0</v>
      </c>
      <c r="DE1174" s="64">
        <f t="shared" si="303"/>
        <v>0</v>
      </c>
    </row>
    <row r="1175" spans="2:109" x14ac:dyDescent="0.3">
      <c r="B1175" s="167"/>
      <c r="C1175" s="186"/>
      <c r="D1175" s="2"/>
      <c r="E1175" s="67"/>
      <c r="F1175" s="5"/>
      <c r="G1175" s="5"/>
      <c r="H1175" s="187"/>
      <c r="I1175" s="111" t="str">
        <f ca="1">IF(Taula1[[#This Row],[Data naixement (format dd/mm/aaaa)]]="","0",DATEDIF(Taula1[[#This Row],[Data naixement (format dd/mm/aaaa)]],TODAY(),"Y"))</f>
        <v>0</v>
      </c>
      <c r="J1175" s="6"/>
      <c r="K1175" s="6"/>
      <c r="L1175" s="6"/>
      <c r="M1175" s="6"/>
      <c r="N1175" s="56"/>
      <c r="O1175" s="56"/>
      <c r="P1175" s="56"/>
      <c r="Q1175" s="6"/>
      <c r="R1175" s="7"/>
      <c r="S1175" s="143">
        <f>Taula1[[#This Row],[Mesos naturals sencers treballats període justificat (01/01/2023 - 31/03/2023)]]</f>
        <v>0</v>
      </c>
      <c r="T1175" s="194">
        <f>Taula1[[#This Row],[Dies treballats període justificat (01/01/2023 - 31/03/2023)              no comptabilitzats com a mes natural sencer]]</f>
        <v>0</v>
      </c>
      <c r="U1175" s="12"/>
      <c r="V1175" s="7"/>
      <c r="W1175" s="188"/>
      <c r="X1175" s="188"/>
      <c r="Y1175" s="188"/>
      <c r="Z1175" s="188"/>
      <c r="AA1175" s="190"/>
      <c r="AB1175" s="143">
        <f>Taula1[[#This Row],[Grup justificat     (fer servir opcions de la llista desplegable)]]</f>
        <v>0</v>
      </c>
      <c r="AC1175" s="182"/>
      <c r="AD1175" s="39"/>
      <c r="AE1175" s="131">
        <f>ROUND((AF1175/100)*756*Taula1[[#This Row],[Mesos naturals sencers treballats període justificat (01/01/2023 - 31/03/2023)]],2)</f>
        <v>0</v>
      </c>
      <c r="AF1175" s="81">
        <f>Taula1[[#This Row],[% Jornada segons contracte
(no posar el símbol %) ]]-Taula1[[#This Row],[% Reducció salari per baix rendiment        (no posar el símbol %)]]</f>
        <v>0</v>
      </c>
      <c r="AG1175" s="131">
        <f>ROUND((AH1175/100)*24.8547945*Taula1[[#This Row],[Dies treballats període justificat (01/01/2023 - 31/03/2023)              no comptabilitzats com a mes natural sencer]],2)</f>
        <v>0</v>
      </c>
      <c r="AH1175" s="79">
        <f>Taula1[[#This Row],[% Jornada segons contracte
(no posar el símbol %) ]]-Taula1[[#This Row],[% Reducció salari per baix rendiment        (no posar el símbol %)]]</f>
        <v>0</v>
      </c>
      <c r="AI1175" s="131">
        <f t="shared" si="289"/>
        <v>0</v>
      </c>
      <c r="AJ1175" s="39"/>
      <c r="AK1175" s="131">
        <f>ROUND((AL1175/100)*756*Taula1[[#This Row],[Espai reservat Administració  (mesos)]],2)</f>
        <v>0</v>
      </c>
      <c r="AL1175" s="81">
        <f>Taula1[[#This Row],[% Jornada segons contracte
(no posar el símbol %) ]]-Taula1[[#This Row],[% Reducció salari per baix rendiment        (no posar el símbol %)]]</f>
        <v>0</v>
      </c>
      <c r="AM1175" s="131">
        <f>ROUND((AN1175/100)*24.8547945*Taula1[[#This Row],[Espai reservat Administració (dies)]],2)</f>
        <v>0</v>
      </c>
      <c r="AN1175" s="79">
        <f>Taula1[[#This Row],[% Jornada segons contracte
(no posar el símbol %) ]]-Taula1[[#This Row],[% Reducció salari per baix rendiment        (no posar el símbol %)]]</f>
        <v>0</v>
      </c>
      <c r="AO1175" s="131">
        <f t="shared" si="290"/>
        <v>0</v>
      </c>
      <c r="AP1175" s="87"/>
      <c r="AQ1175" s="137">
        <f>ROUND((AR1175/100)*693*Taula1[[#This Row],[Mesos naturals sencers treballats període justificat (01/01/2023 - 31/03/2023)]],2)</f>
        <v>0</v>
      </c>
      <c r="AR1175" s="90">
        <f>Taula1[[#This Row],[% Jornada segons contracte
(no posar el símbol %) ]]-Taula1[[#This Row],[% Reducció salari per baix rendiment        (no posar el símbol %)]]</f>
        <v>0</v>
      </c>
      <c r="AS1175" s="137">
        <f>ROUND((AT1175/100)*22.78356164*Taula1[[#This Row],[Dies treballats període justificat (01/01/2023 - 31/03/2023)              no comptabilitzats com a mes natural sencer]],2)</f>
        <v>0</v>
      </c>
      <c r="AT1175" s="90">
        <f>Taula1[[#This Row],[% Jornada segons contracte
(no posar el símbol %) ]]-Taula1[[#This Row],[% Reducció salari per baix rendiment        (no posar el símbol %)]]</f>
        <v>0</v>
      </c>
      <c r="AU1175" s="137">
        <f t="shared" si="291"/>
        <v>0</v>
      </c>
      <c r="AV1175" s="87"/>
      <c r="AW1175" s="136">
        <f>ROUND((AX1175/100)*693*Taula1[[#This Row],[Espai reservat Administració  (mesos)]],2)</f>
        <v>0</v>
      </c>
      <c r="AX1175" s="90">
        <f>Taula1[[#This Row],[% Jornada segons contracte
(no posar el símbol %) ]]-Taula1[[#This Row],[% Reducció salari per baix rendiment        (no posar el símbol %)]]</f>
        <v>0</v>
      </c>
      <c r="AY1175" s="131">
        <f>ROUND((AZ1175/100)*22.78356164*Taula1[[#This Row],[Espai reservat Administració (dies)]],2)</f>
        <v>0</v>
      </c>
      <c r="AZ1175" s="81">
        <f>Taula1[[#This Row],[% Jornada segons contracte
(no posar el símbol %) ]]-Taula1[[#This Row],[% Reducció salari per baix rendiment        (no posar el símbol %)]]</f>
        <v>0</v>
      </c>
      <c r="BA1175" s="82">
        <f t="shared" si="292"/>
        <v>0</v>
      </c>
      <c r="BB1175" s="41"/>
      <c r="BC1175" s="131">
        <f>IF(Taula1[[#This Row],[Grup justificat     (fer servir opcions de la llista desplegable)]]=1,AI1175,0)</f>
        <v>0</v>
      </c>
      <c r="BD1175" s="131">
        <f>IF(Taula1[[#This Row],[Grup justificat     (fer servir opcions de la llista desplegable)]]=2,AU1175,0)</f>
        <v>0</v>
      </c>
      <c r="BE1175" s="41"/>
      <c r="BF1175" s="131">
        <f>IF(Taula1[[#This Row],[Espai reservat Administració]]=1,AO1175,0)</f>
        <v>0</v>
      </c>
      <c r="BG1175" s="82">
        <f>IF(Taula1[[#This Row],[Espai reservat Administració]]=2,BA1175,0)</f>
        <v>0</v>
      </c>
      <c r="BH1175" s="41"/>
      <c r="BI1175" s="126">
        <f>IF(Taula1[[#This Row],[Grup justificat     (fer servir opcions de la llista desplegable)]]=1,1,0)</f>
        <v>0</v>
      </c>
      <c r="BJ1175" s="126">
        <f>IF(Taula1[[#This Row],[Espai reservat Administració]]=1,1,0)</f>
        <v>0</v>
      </c>
      <c r="BK1175" s="111"/>
      <c r="BL1175" s="126">
        <f>IF(Taula1[[#This Row],[Grup justificat     (fer servir opcions de la llista desplegable)]]=2,1,0)</f>
        <v>0</v>
      </c>
      <c r="BM1175" s="126">
        <f>IF(Taula1[[#This Row],[Espai reservat Administració]]=2,1,0)</f>
        <v>0</v>
      </c>
      <c r="BN1175" s="73"/>
      <c r="BO1175" s="73"/>
      <c r="BP1175" s="73"/>
      <c r="BQ1175" s="73"/>
      <c r="BR1175" s="73"/>
      <c r="BS1175" s="73"/>
      <c r="BT1175" s="73"/>
      <c r="BU1175" s="73"/>
      <c r="BV1175" s="73"/>
      <c r="BW1175" s="73"/>
      <c r="BX1175" s="73"/>
      <c r="BY1175" s="73"/>
      <c r="BZ1175" s="73"/>
      <c r="CA1175" s="73"/>
      <c r="CB1175" s="73"/>
      <c r="CC1175" s="73"/>
      <c r="CD1175" s="73"/>
      <c r="CE1175" s="73"/>
      <c r="CF1175" s="73"/>
      <c r="CG1175" s="63">
        <f t="shared" si="293"/>
        <v>0</v>
      </c>
      <c r="CH1175" s="63">
        <f t="shared" si="294"/>
        <v>0</v>
      </c>
      <c r="CI1175" s="73"/>
      <c r="CJ1175" s="63">
        <f>IF(Taula1[[#This Row],[Tipus de contracte                                  (fer servir opcions de la llista desplegable)]]="Indefinit",1,0)</f>
        <v>0</v>
      </c>
      <c r="CK1175" s="63">
        <f>IF(Taula1[[#This Row],[Tipus de contracte                                  (fer servir opcions de la llista desplegable)]]="Temporal, igual o superior a 6 mesos",1,0)</f>
        <v>0</v>
      </c>
      <c r="CL1175" s="63">
        <f>IF(Taula1[[#This Row],[Tipus de contracte                                  (fer servir opcions de la llista desplegable)]]="Substitució per IT",1,0)</f>
        <v>0</v>
      </c>
      <c r="CM1175" s="73"/>
      <c r="CN1175" s="63">
        <f>IF(Taula1[[#This Row],[Relació llocs de treball]]&gt;=1,1,0)</f>
        <v>0</v>
      </c>
      <c r="CO1175" s="73"/>
      <c r="CP1175" s="63">
        <f>IF(Taula1[[#This Row],[Identitat de gènere                                                          (fer servir opcions de la llista desplegable)]]="Home",1,0)</f>
        <v>0</v>
      </c>
      <c r="CQ1175" s="63">
        <f>IF(Taula1[[#This Row],[Identitat de gènere                                                          (fer servir opcions de la llista desplegable)]]="Dona",1,0)</f>
        <v>0</v>
      </c>
      <c r="CR1175" s="63">
        <f>IF(Taula1[[#This Row],[Identitat de gènere                                                          (fer servir opcions de la llista desplegable)]]="No binari",1,0)</f>
        <v>0</v>
      </c>
      <c r="CS1175" s="73"/>
      <c r="CT1175" s="63">
        <f t="shared" si="288"/>
        <v>0</v>
      </c>
      <c r="CU1175" s="64">
        <f t="shared" si="295"/>
        <v>0</v>
      </c>
      <c r="CW1175" s="64">
        <f t="shared" si="296"/>
        <v>0</v>
      </c>
      <c r="CX1175" s="64">
        <f t="shared" si="297"/>
        <v>0</v>
      </c>
      <c r="CY1175" s="64">
        <f t="shared" si="298"/>
        <v>0</v>
      </c>
      <c r="CZ1175" s="64">
        <f t="shared" si="299"/>
        <v>0</v>
      </c>
      <c r="DB1175" s="64">
        <f t="shared" si="300"/>
        <v>0</v>
      </c>
      <c r="DC1175" s="64">
        <f t="shared" si="301"/>
        <v>0</v>
      </c>
      <c r="DD1175" s="64">
        <f t="shared" si="302"/>
        <v>0</v>
      </c>
      <c r="DE1175" s="64">
        <f t="shared" si="303"/>
        <v>0</v>
      </c>
    </row>
    <row r="1176" spans="2:109" x14ac:dyDescent="0.3">
      <c r="B1176" s="167"/>
      <c r="C1176" s="186"/>
      <c r="D1176" s="2"/>
      <c r="E1176" s="67"/>
      <c r="F1176" s="5"/>
      <c r="G1176" s="5"/>
      <c r="H1176" s="187"/>
      <c r="I1176" s="111" t="str">
        <f ca="1">IF(Taula1[[#This Row],[Data naixement (format dd/mm/aaaa)]]="","0",DATEDIF(Taula1[[#This Row],[Data naixement (format dd/mm/aaaa)]],TODAY(),"Y"))</f>
        <v>0</v>
      </c>
      <c r="J1176" s="6"/>
      <c r="K1176" s="6"/>
      <c r="L1176" s="6"/>
      <c r="M1176" s="6"/>
      <c r="N1176" s="56"/>
      <c r="O1176" s="56"/>
      <c r="P1176" s="56"/>
      <c r="Q1176" s="6"/>
      <c r="R1176" s="7"/>
      <c r="S1176" s="143">
        <f>Taula1[[#This Row],[Mesos naturals sencers treballats període justificat (01/01/2023 - 31/03/2023)]]</f>
        <v>0</v>
      </c>
      <c r="T1176" s="194">
        <f>Taula1[[#This Row],[Dies treballats període justificat (01/01/2023 - 31/03/2023)              no comptabilitzats com a mes natural sencer]]</f>
        <v>0</v>
      </c>
      <c r="U1176" s="12"/>
      <c r="V1176" s="7"/>
      <c r="W1176" s="188"/>
      <c r="X1176" s="188"/>
      <c r="Y1176" s="188"/>
      <c r="Z1176" s="188"/>
      <c r="AA1176" s="190"/>
      <c r="AB1176" s="143">
        <f>Taula1[[#This Row],[Grup justificat     (fer servir opcions de la llista desplegable)]]</f>
        <v>0</v>
      </c>
      <c r="AC1176" s="182"/>
      <c r="AD1176" s="39"/>
      <c r="AE1176" s="131">
        <f>ROUND((AF1176/100)*756*Taula1[[#This Row],[Mesos naturals sencers treballats període justificat (01/01/2023 - 31/03/2023)]],2)</f>
        <v>0</v>
      </c>
      <c r="AF1176" s="81">
        <f>Taula1[[#This Row],[% Jornada segons contracte
(no posar el símbol %) ]]-Taula1[[#This Row],[% Reducció salari per baix rendiment        (no posar el símbol %)]]</f>
        <v>0</v>
      </c>
      <c r="AG1176" s="131">
        <f>ROUND((AH1176/100)*24.8547945*Taula1[[#This Row],[Dies treballats període justificat (01/01/2023 - 31/03/2023)              no comptabilitzats com a mes natural sencer]],2)</f>
        <v>0</v>
      </c>
      <c r="AH1176" s="79">
        <f>Taula1[[#This Row],[% Jornada segons contracte
(no posar el símbol %) ]]-Taula1[[#This Row],[% Reducció salari per baix rendiment        (no posar el símbol %)]]</f>
        <v>0</v>
      </c>
      <c r="AI1176" s="131">
        <f t="shared" si="289"/>
        <v>0</v>
      </c>
      <c r="AJ1176" s="39"/>
      <c r="AK1176" s="131">
        <f>ROUND((AL1176/100)*756*Taula1[[#This Row],[Espai reservat Administració  (mesos)]],2)</f>
        <v>0</v>
      </c>
      <c r="AL1176" s="81">
        <f>Taula1[[#This Row],[% Jornada segons contracte
(no posar el símbol %) ]]-Taula1[[#This Row],[% Reducció salari per baix rendiment        (no posar el símbol %)]]</f>
        <v>0</v>
      </c>
      <c r="AM1176" s="131">
        <f>ROUND((AN1176/100)*24.8547945*Taula1[[#This Row],[Espai reservat Administració (dies)]],2)</f>
        <v>0</v>
      </c>
      <c r="AN1176" s="79">
        <f>Taula1[[#This Row],[% Jornada segons contracte
(no posar el símbol %) ]]-Taula1[[#This Row],[% Reducció salari per baix rendiment        (no posar el símbol %)]]</f>
        <v>0</v>
      </c>
      <c r="AO1176" s="131">
        <f t="shared" si="290"/>
        <v>0</v>
      </c>
      <c r="AP1176" s="87"/>
      <c r="AQ1176" s="137">
        <f>ROUND((AR1176/100)*693*Taula1[[#This Row],[Mesos naturals sencers treballats període justificat (01/01/2023 - 31/03/2023)]],2)</f>
        <v>0</v>
      </c>
      <c r="AR1176" s="90">
        <f>Taula1[[#This Row],[% Jornada segons contracte
(no posar el símbol %) ]]-Taula1[[#This Row],[% Reducció salari per baix rendiment        (no posar el símbol %)]]</f>
        <v>0</v>
      </c>
      <c r="AS1176" s="137">
        <f>ROUND((AT1176/100)*22.78356164*Taula1[[#This Row],[Dies treballats període justificat (01/01/2023 - 31/03/2023)              no comptabilitzats com a mes natural sencer]],2)</f>
        <v>0</v>
      </c>
      <c r="AT1176" s="90">
        <f>Taula1[[#This Row],[% Jornada segons contracte
(no posar el símbol %) ]]-Taula1[[#This Row],[% Reducció salari per baix rendiment        (no posar el símbol %)]]</f>
        <v>0</v>
      </c>
      <c r="AU1176" s="137">
        <f t="shared" si="291"/>
        <v>0</v>
      </c>
      <c r="AV1176" s="87"/>
      <c r="AW1176" s="136">
        <f>ROUND((AX1176/100)*693*Taula1[[#This Row],[Espai reservat Administració  (mesos)]],2)</f>
        <v>0</v>
      </c>
      <c r="AX1176" s="90">
        <f>Taula1[[#This Row],[% Jornada segons contracte
(no posar el símbol %) ]]-Taula1[[#This Row],[% Reducció salari per baix rendiment        (no posar el símbol %)]]</f>
        <v>0</v>
      </c>
      <c r="AY1176" s="131">
        <f>ROUND((AZ1176/100)*22.78356164*Taula1[[#This Row],[Espai reservat Administració (dies)]],2)</f>
        <v>0</v>
      </c>
      <c r="AZ1176" s="81">
        <f>Taula1[[#This Row],[% Jornada segons contracte
(no posar el símbol %) ]]-Taula1[[#This Row],[% Reducció salari per baix rendiment        (no posar el símbol %)]]</f>
        <v>0</v>
      </c>
      <c r="BA1176" s="82">
        <f t="shared" si="292"/>
        <v>0</v>
      </c>
      <c r="BB1176" s="41"/>
      <c r="BC1176" s="131">
        <f>IF(Taula1[[#This Row],[Grup justificat     (fer servir opcions de la llista desplegable)]]=1,AI1176,0)</f>
        <v>0</v>
      </c>
      <c r="BD1176" s="131">
        <f>IF(Taula1[[#This Row],[Grup justificat     (fer servir opcions de la llista desplegable)]]=2,AU1176,0)</f>
        <v>0</v>
      </c>
      <c r="BE1176" s="41"/>
      <c r="BF1176" s="131">
        <f>IF(Taula1[[#This Row],[Espai reservat Administració]]=1,AO1176,0)</f>
        <v>0</v>
      </c>
      <c r="BG1176" s="82">
        <f>IF(Taula1[[#This Row],[Espai reservat Administració]]=2,BA1176,0)</f>
        <v>0</v>
      </c>
      <c r="BH1176" s="41"/>
      <c r="BI1176" s="126">
        <f>IF(Taula1[[#This Row],[Grup justificat     (fer servir opcions de la llista desplegable)]]=1,1,0)</f>
        <v>0</v>
      </c>
      <c r="BJ1176" s="126">
        <f>IF(Taula1[[#This Row],[Espai reservat Administració]]=1,1,0)</f>
        <v>0</v>
      </c>
      <c r="BK1176" s="111"/>
      <c r="BL1176" s="126">
        <f>IF(Taula1[[#This Row],[Grup justificat     (fer servir opcions de la llista desplegable)]]=2,1,0)</f>
        <v>0</v>
      </c>
      <c r="BM1176" s="126">
        <f>IF(Taula1[[#This Row],[Espai reservat Administració]]=2,1,0)</f>
        <v>0</v>
      </c>
      <c r="BN1176" s="73"/>
      <c r="BO1176" s="73"/>
      <c r="BP1176" s="73"/>
      <c r="BQ1176" s="73"/>
      <c r="BR1176" s="73"/>
      <c r="BS1176" s="73"/>
      <c r="BT1176" s="73"/>
      <c r="BU1176" s="73"/>
      <c r="BV1176" s="73"/>
      <c r="BW1176" s="73"/>
      <c r="BX1176" s="73"/>
      <c r="BY1176" s="73"/>
      <c r="BZ1176" s="73"/>
      <c r="CA1176" s="73"/>
      <c r="CB1176" s="73"/>
      <c r="CC1176" s="73"/>
      <c r="CD1176" s="73"/>
      <c r="CE1176" s="73"/>
      <c r="CF1176" s="73"/>
      <c r="CG1176" s="63">
        <f t="shared" si="293"/>
        <v>0</v>
      </c>
      <c r="CH1176" s="63">
        <f t="shared" si="294"/>
        <v>0</v>
      </c>
      <c r="CI1176" s="73"/>
      <c r="CJ1176" s="63">
        <f>IF(Taula1[[#This Row],[Tipus de contracte                                  (fer servir opcions de la llista desplegable)]]="Indefinit",1,0)</f>
        <v>0</v>
      </c>
      <c r="CK1176" s="63">
        <f>IF(Taula1[[#This Row],[Tipus de contracte                                  (fer servir opcions de la llista desplegable)]]="Temporal, igual o superior a 6 mesos",1,0)</f>
        <v>0</v>
      </c>
      <c r="CL1176" s="63">
        <f>IF(Taula1[[#This Row],[Tipus de contracte                                  (fer servir opcions de la llista desplegable)]]="Substitució per IT",1,0)</f>
        <v>0</v>
      </c>
      <c r="CM1176" s="73"/>
      <c r="CN1176" s="63">
        <f>IF(Taula1[[#This Row],[Relació llocs de treball]]&gt;=1,1,0)</f>
        <v>0</v>
      </c>
      <c r="CO1176" s="73"/>
      <c r="CP1176" s="63">
        <f>IF(Taula1[[#This Row],[Identitat de gènere                                                          (fer servir opcions de la llista desplegable)]]="Home",1,0)</f>
        <v>0</v>
      </c>
      <c r="CQ1176" s="63">
        <f>IF(Taula1[[#This Row],[Identitat de gènere                                                          (fer servir opcions de la llista desplegable)]]="Dona",1,0)</f>
        <v>0</v>
      </c>
      <c r="CR1176" s="63">
        <f>IF(Taula1[[#This Row],[Identitat de gènere                                                          (fer servir opcions de la llista desplegable)]]="No binari",1,0)</f>
        <v>0</v>
      </c>
      <c r="CS1176" s="73"/>
      <c r="CT1176" s="63">
        <f t="shared" si="288"/>
        <v>0</v>
      </c>
      <c r="CU1176" s="64">
        <f t="shared" si="295"/>
        <v>0</v>
      </c>
      <c r="CW1176" s="64">
        <f t="shared" si="296"/>
        <v>0</v>
      </c>
      <c r="CX1176" s="64">
        <f t="shared" si="297"/>
        <v>0</v>
      </c>
      <c r="CY1176" s="64">
        <f t="shared" si="298"/>
        <v>0</v>
      </c>
      <c r="CZ1176" s="64">
        <f t="shared" si="299"/>
        <v>0</v>
      </c>
      <c r="DB1176" s="64">
        <f t="shared" si="300"/>
        <v>0</v>
      </c>
      <c r="DC1176" s="64">
        <f t="shared" si="301"/>
        <v>0</v>
      </c>
      <c r="DD1176" s="64">
        <f t="shared" si="302"/>
        <v>0</v>
      </c>
      <c r="DE1176" s="64">
        <f t="shared" si="303"/>
        <v>0</v>
      </c>
    </row>
    <row r="1177" spans="2:109" x14ac:dyDescent="0.3">
      <c r="B1177" s="167"/>
      <c r="C1177" s="186"/>
      <c r="D1177" s="2"/>
      <c r="E1177" s="67"/>
      <c r="F1177" s="5"/>
      <c r="G1177" s="5"/>
      <c r="H1177" s="187"/>
      <c r="I1177" s="111" t="str">
        <f ca="1">IF(Taula1[[#This Row],[Data naixement (format dd/mm/aaaa)]]="","0",DATEDIF(Taula1[[#This Row],[Data naixement (format dd/mm/aaaa)]],TODAY(),"Y"))</f>
        <v>0</v>
      </c>
      <c r="J1177" s="6"/>
      <c r="K1177" s="6"/>
      <c r="L1177" s="6"/>
      <c r="M1177" s="6"/>
      <c r="N1177" s="56"/>
      <c r="O1177" s="56"/>
      <c r="P1177" s="56"/>
      <c r="Q1177" s="6"/>
      <c r="R1177" s="7"/>
      <c r="S1177" s="143">
        <f>Taula1[[#This Row],[Mesos naturals sencers treballats període justificat (01/01/2023 - 31/03/2023)]]</f>
        <v>0</v>
      </c>
      <c r="T1177" s="194">
        <f>Taula1[[#This Row],[Dies treballats període justificat (01/01/2023 - 31/03/2023)              no comptabilitzats com a mes natural sencer]]</f>
        <v>0</v>
      </c>
      <c r="U1177" s="12"/>
      <c r="V1177" s="7"/>
      <c r="W1177" s="188"/>
      <c r="X1177" s="188"/>
      <c r="Y1177" s="188"/>
      <c r="Z1177" s="188"/>
      <c r="AA1177" s="190"/>
      <c r="AB1177" s="143">
        <f>Taula1[[#This Row],[Grup justificat     (fer servir opcions de la llista desplegable)]]</f>
        <v>0</v>
      </c>
      <c r="AC1177" s="182"/>
      <c r="AD1177" s="39"/>
      <c r="AE1177" s="131">
        <f>ROUND((AF1177/100)*756*Taula1[[#This Row],[Mesos naturals sencers treballats període justificat (01/01/2023 - 31/03/2023)]],2)</f>
        <v>0</v>
      </c>
      <c r="AF1177" s="81">
        <f>Taula1[[#This Row],[% Jornada segons contracte
(no posar el símbol %) ]]-Taula1[[#This Row],[% Reducció salari per baix rendiment        (no posar el símbol %)]]</f>
        <v>0</v>
      </c>
      <c r="AG1177" s="131">
        <f>ROUND((AH1177/100)*24.8547945*Taula1[[#This Row],[Dies treballats període justificat (01/01/2023 - 31/03/2023)              no comptabilitzats com a mes natural sencer]],2)</f>
        <v>0</v>
      </c>
      <c r="AH1177" s="79">
        <f>Taula1[[#This Row],[% Jornada segons contracte
(no posar el símbol %) ]]-Taula1[[#This Row],[% Reducció salari per baix rendiment        (no posar el símbol %)]]</f>
        <v>0</v>
      </c>
      <c r="AI1177" s="131">
        <f t="shared" si="289"/>
        <v>0</v>
      </c>
      <c r="AJ1177" s="39"/>
      <c r="AK1177" s="131">
        <f>ROUND((AL1177/100)*756*Taula1[[#This Row],[Espai reservat Administració  (mesos)]],2)</f>
        <v>0</v>
      </c>
      <c r="AL1177" s="81">
        <f>Taula1[[#This Row],[% Jornada segons contracte
(no posar el símbol %) ]]-Taula1[[#This Row],[% Reducció salari per baix rendiment        (no posar el símbol %)]]</f>
        <v>0</v>
      </c>
      <c r="AM1177" s="131">
        <f>ROUND((AN1177/100)*24.8547945*Taula1[[#This Row],[Espai reservat Administració (dies)]],2)</f>
        <v>0</v>
      </c>
      <c r="AN1177" s="79">
        <f>Taula1[[#This Row],[% Jornada segons contracte
(no posar el símbol %) ]]-Taula1[[#This Row],[% Reducció salari per baix rendiment        (no posar el símbol %)]]</f>
        <v>0</v>
      </c>
      <c r="AO1177" s="131">
        <f t="shared" si="290"/>
        <v>0</v>
      </c>
      <c r="AP1177" s="87"/>
      <c r="AQ1177" s="137">
        <f>ROUND((AR1177/100)*693*Taula1[[#This Row],[Mesos naturals sencers treballats període justificat (01/01/2023 - 31/03/2023)]],2)</f>
        <v>0</v>
      </c>
      <c r="AR1177" s="90">
        <f>Taula1[[#This Row],[% Jornada segons contracte
(no posar el símbol %) ]]-Taula1[[#This Row],[% Reducció salari per baix rendiment        (no posar el símbol %)]]</f>
        <v>0</v>
      </c>
      <c r="AS1177" s="137">
        <f>ROUND((AT1177/100)*22.78356164*Taula1[[#This Row],[Dies treballats període justificat (01/01/2023 - 31/03/2023)              no comptabilitzats com a mes natural sencer]],2)</f>
        <v>0</v>
      </c>
      <c r="AT1177" s="90">
        <f>Taula1[[#This Row],[% Jornada segons contracte
(no posar el símbol %) ]]-Taula1[[#This Row],[% Reducció salari per baix rendiment        (no posar el símbol %)]]</f>
        <v>0</v>
      </c>
      <c r="AU1177" s="137">
        <f t="shared" si="291"/>
        <v>0</v>
      </c>
      <c r="AV1177" s="87"/>
      <c r="AW1177" s="136">
        <f>ROUND((AX1177/100)*693*Taula1[[#This Row],[Espai reservat Administració  (mesos)]],2)</f>
        <v>0</v>
      </c>
      <c r="AX1177" s="90">
        <f>Taula1[[#This Row],[% Jornada segons contracte
(no posar el símbol %) ]]-Taula1[[#This Row],[% Reducció salari per baix rendiment        (no posar el símbol %)]]</f>
        <v>0</v>
      </c>
      <c r="AY1177" s="131">
        <f>ROUND((AZ1177/100)*22.78356164*Taula1[[#This Row],[Espai reservat Administració (dies)]],2)</f>
        <v>0</v>
      </c>
      <c r="AZ1177" s="81">
        <f>Taula1[[#This Row],[% Jornada segons contracte
(no posar el símbol %) ]]-Taula1[[#This Row],[% Reducció salari per baix rendiment        (no posar el símbol %)]]</f>
        <v>0</v>
      </c>
      <c r="BA1177" s="82">
        <f t="shared" si="292"/>
        <v>0</v>
      </c>
      <c r="BB1177" s="41"/>
      <c r="BC1177" s="131">
        <f>IF(Taula1[[#This Row],[Grup justificat     (fer servir opcions de la llista desplegable)]]=1,AI1177,0)</f>
        <v>0</v>
      </c>
      <c r="BD1177" s="131">
        <f>IF(Taula1[[#This Row],[Grup justificat     (fer servir opcions de la llista desplegable)]]=2,AU1177,0)</f>
        <v>0</v>
      </c>
      <c r="BE1177" s="41"/>
      <c r="BF1177" s="131">
        <f>IF(Taula1[[#This Row],[Espai reservat Administració]]=1,AO1177,0)</f>
        <v>0</v>
      </c>
      <c r="BG1177" s="82">
        <f>IF(Taula1[[#This Row],[Espai reservat Administració]]=2,BA1177,0)</f>
        <v>0</v>
      </c>
      <c r="BH1177" s="41"/>
      <c r="BI1177" s="126">
        <f>IF(Taula1[[#This Row],[Grup justificat     (fer servir opcions de la llista desplegable)]]=1,1,0)</f>
        <v>0</v>
      </c>
      <c r="BJ1177" s="126">
        <f>IF(Taula1[[#This Row],[Espai reservat Administració]]=1,1,0)</f>
        <v>0</v>
      </c>
      <c r="BK1177" s="111"/>
      <c r="BL1177" s="126">
        <f>IF(Taula1[[#This Row],[Grup justificat     (fer servir opcions de la llista desplegable)]]=2,1,0)</f>
        <v>0</v>
      </c>
      <c r="BM1177" s="126">
        <f>IF(Taula1[[#This Row],[Espai reservat Administració]]=2,1,0)</f>
        <v>0</v>
      </c>
      <c r="BN1177" s="73"/>
      <c r="BO1177" s="73"/>
      <c r="BP1177" s="73"/>
      <c r="BQ1177" s="73"/>
      <c r="BR1177" s="73"/>
      <c r="BS1177" s="73"/>
      <c r="BT1177" s="73"/>
      <c r="BU1177" s="73"/>
      <c r="BV1177" s="73"/>
      <c r="BW1177" s="73"/>
      <c r="BX1177" s="73"/>
      <c r="BY1177" s="73"/>
      <c r="BZ1177" s="73"/>
      <c r="CA1177" s="73"/>
      <c r="CB1177" s="73"/>
      <c r="CC1177" s="73"/>
      <c r="CD1177" s="73"/>
      <c r="CE1177" s="73"/>
      <c r="CF1177" s="73"/>
      <c r="CG1177" s="63">
        <f t="shared" si="293"/>
        <v>0</v>
      </c>
      <c r="CH1177" s="63">
        <f t="shared" si="294"/>
        <v>0</v>
      </c>
      <c r="CI1177" s="73"/>
      <c r="CJ1177" s="63">
        <f>IF(Taula1[[#This Row],[Tipus de contracte                                  (fer servir opcions de la llista desplegable)]]="Indefinit",1,0)</f>
        <v>0</v>
      </c>
      <c r="CK1177" s="63">
        <f>IF(Taula1[[#This Row],[Tipus de contracte                                  (fer servir opcions de la llista desplegable)]]="Temporal, igual o superior a 6 mesos",1,0)</f>
        <v>0</v>
      </c>
      <c r="CL1177" s="63">
        <f>IF(Taula1[[#This Row],[Tipus de contracte                                  (fer servir opcions de la llista desplegable)]]="Substitució per IT",1,0)</f>
        <v>0</v>
      </c>
      <c r="CM1177" s="73"/>
      <c r="CN1177" s="63">
        <f>IF(Taula1[[#This Row],[Relació llocs de treball]]&gt;=1,1,0)</f>
        <v>0</v>
      </c>
      <c r="CO1177" s="73"/>
      <c r="CP1177" s="63">
        <f>IF(Taula1[[#This Row],[Identitat de gènere                                                          (fer servir opcions de la llista desplegable)]]="Home",1,0)</f>
        <v>0</v>
      </c>
      <c r="CQ1177" s="63">
        <f>IF(Taula1[[#This Row],[Identitat de gènere                                                          (fer servir opcions de la llista desplegable)]]="Dona",1,0)</f>
        <v>0</v>
      </c>
      <c r="CR1177" s="63">
        <f>IF(Taula1[[#This Row],[Identitat de gènere                                                          (fer servir opcions de la llista desplegable)]]="No binari",1,0)</f>
        <v>0</v>
      </c>
      <c r="CS1177" s="73"/>
      <c r="CT1177" s="63">
        <f t="shared" si="288"/>
        <v>0</v>
      </c>
      <c r="CU1177" s="64">
        <f t="shared" si="295"/>
        <v>0</v>
      </c>
      <c r="CW1177" s="64">
        <f t="shared" si="296"/>
        <v>0</v>
      </c>
      <c r="CX1177" s="64">
        <f t="shared" si="297"/>
        <v>0</v>
      </c>
      <c r="CY1177" s="64">
        <f t="shared" si="298"/>
        <v>0</v>
      </c>
      <c r="CZ1177" s="64">
        <f t="shared" si="299"/>
        <v>0</v>
      </c>
      <c r="DB1177" s="64">
        <f t="shared" si="300"/>
        <v>0</v>
      </c>
      <c r="DC1177" s="64">
        <f t="shared" si="301"/>
        <v>0</v>
      </c>
      <c r="DD1177" s="64">
        <f t="shared" si="302"/>
        <v>0</v>
      </c>
      <c r="DE1177" s="64">
        <f t="shared" si="303"/>
        <v>0</v>
      </c>
    </row>
    <row r="1178" spans="2:109" x14ac:dyDescent="0.3">
      <c r="B1178" s="167"/>
      <c r="C1178" s="186"/>
      <c r="D1178" s="2"/>
      <c r="E1178" s="67"/>
      <c r="F1178" s="5"/>
      <c r="G1178" s="5"/>
      <c r="H1178" s="187"/>
      <c r="I1178" s="111" t="str">
        <f ca="1">IF(Taula1[[#This Row],[Data naixement (format dd/mm/aaaa)]]="","0",DATEDIF(Taula1[[#This Row],[Data naixement (format dd/mm/aaaa)]],TODAY(),"Y"))</f>
        <v>0</v>
      </c>
      <c r="J1178" s="6"/>
      <c r="K1178" s="6"/>
      <c r="L1178" s="6"/>
      <c r="M1178" s="6"/>
      <c r="N1178" s="56"/>
      <c r="O1178" s="56"/>
      <c r="P1178" s="56"/>
      <c r="Q1178" s="6"/>
      <c r="R1178" s="7"/>
      <c r="S1178" s="143">
        <f>Taula1[[#This Row],[Mesos naturals sencers treballats període justificat (01/01/2023 - 31/03/2023)]]</f>
        <v>0</v>
      </c>
      <c r="T1178" s="194">
        <f>Taula1[[#This Row],[Dies treballats període justificat (01/01/2023 - 31/03/2023)              no comptabilitzats com a mes natural sencer]]</f>
        <v>0</v>
      </c>
      <c r="U1178" s="12"/>
      <c r="V1178" s="7"/>
      <c r="W1178" s="188"/>
      <c r="X1178" s="188"/>
      <c r="Y1178" s="188"/>
      <c r="Z1178" s="188"/>
      <c r="AA1178" s="190"/>
      <c r="AB1178" s="143">
        <f>Taula1[[#This Row],[Grup justificat     (fer servir opcions de la llista desplegable)]]</f>
        <v>0</v>
      </c>
      <c r="AC1178" s="182"/>
      <c r="AD1178" s="39"/>
      <c r="AE1178" s="131">
        <f>ROUND((AF1178/100)*756*Taula1[[#This Row],[Mesos naturals sencers treballats període justificat (01/01/2023 - 31/03/2023)]],2)</f>
        <v>0</v>
      </c>
      <c r="AF1178" s="81">
        <f>Taula1[[#This Row],[% Jornada segons contracte
(no posar el símbol %) ]]-Taula1[[#This Row],[% Reducció salari per baix rendiment        (no posar el símbol %)]]</f>
        <v>0</v>
      </c>
      <c r="AG1178" s="131">
        <f>ROUND((AH1178/100)*24.8547945*Taula1[[#This Row],[Dies treballats període justificat (01/01/2023 - 31/03/2023)              no comptabilitzats com a mes natural sencer]],2)</f>
        <v>0</v>
      </c>
      <c r="AH1178" s="79">
        <f>Taula1[[#This Row],[% Jornada segons contracte
(no posar el símbol %) ]]-Taula1[[#This Row],[% Reducció salari per baix rendiment        (no posar el símbol %)]]</f>
        <v>0</v>
      </c>
      <c r="AI1178" s="131">
        <f t="shared" si="289"/>
        <v>0</v>
      </c>
      <c r="AJ1178" s="39"/>
      <c r="AK1178" s="131">
        <f>ROUND((AL1178/100)*756*Taula1[[#This Row],[Espai reservat Administració  (mesos)]],2)</f>
        <v>0</v>
      </c>
      <c r="AL1178" s="81">
        <f>Taula1[[#This Row],[% Jornada segons contracte
(no posar el símbol %) ]]-Taula1[[#This Row],[% Reducció salari per baix rendiment        (no posar el símbol %)]]</f>
        <v>0</v>
      </c>
      <c r="AM1178" s="131">
        <f>ROUND((AN1178/100)*24.8547945*Taula1[[#This Row],[Espai reservat Administració (dies)]],2)</f>
        <v>0</v>
      </c>
      <c r="AN1178" s="79">
        <f>Taula1[[#This Row],[% Jornada segons contracte
(no posar el símbol %) ]]-Taula1[[#This Row],[% Reducció salari per baix rendiment        (no posar el símbol %)]]</f>
        <v>0</v>
      </c>
      <c r="AO1178" s="131">
        <f t="shared" si="290"/>
        <v>0</v>
      </c>
      <c r="AP1178" s="87"/>
      <c r="AQ1178" s="137">
        <f>ROUND((AR1178/100)*693*Taula1[[#This Row],[Mesos naturals sencers treballats període justificat (01/01/2023 - 31/03/2023)]],2)</f>
        <v>0</v>
      </c>
      <c r="AR1178" s="90">
        <f>Taula1[[#This Row],[% Jornada segons contracte
(no posar el símbol %) ]]-Taula1[[#This Row],[% Reducció salari per baix rendiment        (no posar el símbol %)]]</f>
        <v>0</v>
      </c>
      <c r="AS1178" s="137">
        <f>ROUND((AT1178/100)*22.78356164*Taula1[[#This Row],[Dies treballats període justificat (01/01/2023 - 31/03/2023)              no comptabilitzats com a mes natural sencer]],2)</f>
        <v>0</v>
      </c>
      <c r="AT1178" s="90">
        <f>Taula1[[#This Row],[% Jornada segons contracte
(no posar el símbol %) ]]-Taula1[[#This Row],[% Reducció salari per baix rendiment        (no posar el símbol %)]]</f>
        <v>0</v>
      </c>
      <c r="AU1178" s="137">
        <f t="shared" si="291"/>
        <v>0</v>
      </c>
      <c r="AV1178" s="87"/>
      <c r="AW1178" s="136">
        <f>ROUND((AX1178/100)*693*Taula1[[#This Row],[Espai reservat Administració  (mesos)]],2)</f>
        <v>0</v>
      </c>
      <c r="AX1178" s="90">
        <f>Taula1[[#This Row],[% Jornada segons contracte
(no posar el símbol %) ]]-Taula1[[#This Row],[% Reducció salari per baix rendiment        (no posar el símbol %)]]</f>
        <v>0</v>
      </c>
      <c r="AY1178" s="131">
        <f>ROUND((AZ1178/100)*22.78356164*Taula1[[#This Row],[Espai reservat Administració (dies)]],2)</f>
        <v>0</v>
      </c>
      <c r="AZ1178" s="81">
        <f>Taula1[[#This Row],[% Jornada segons contracte
(no posar el símbol %) ]]-Taula1[[#This Row],[% Reducció salari per baix rendiment        (no posar el símbol %)]]</f>
        <v>0</v>
      </c>
      <c r="BA1178" s="82">
        <f t="shared" si="292"/>
        <v>0</v>
      </c>
      <c r="BB1178" s="41"/>
      <c r="BC1178" s="131">
        <f>IF(Taula1[[#This Row],[Grup justificat     (fer servir opcions de la llista desplegable)]]=1,AI1178,0)</f>
        <v>0</v>
      </c>
      <c r="BD1178" s="131">
        <f>IF(Taula1[[#This Row],[Grup justificat     (fer servir opcions de la llista desplegable)]]=2,AU1178,0)</f>
        <v>0</v>
      </c>
      <c r="BE1178" s="41"/>
      <c r="BF1178" s="131">
        <f>IF(Taula1[[#This Row],[Espai reservat Administració]]=1,AO1178,0)</f>
        <v>0</v>
      </c>
      <c r="BG1178" s="82">
        <f>IF(Taula1[[#This Row],[Espai reservat Administració]]=2,BA1178,0)</f>
        <v>0</v>
      </c>
      <c r="BH1178" s="41"/>
      <c r="BI1178" s="126">
        <f>IF(Taula1[[#This Row],[Grup justificat     (fer servir opcions de la llista desplegable)]]=1,1,0)</f>
        <v>0</v>
      </c>
      <c r="BJ1178" s="126">
        <f>IF(Taula1[[#This Row],[Espai reservat Administració]]=1,1,0)</f>
        <v>0</v>
      </c>
      <c r="BK1178" s="111"/>
      <c r="BL1178" s="126">
        <f>IF(Taula1[[#This Row],[Grup justificat     (fer servir opcions de la llista desplegable)]]=2,1,0)</f>
        <v>0</v>
      </c>
      <c r="BM1178" s="126">
        <f>IF(Taula1[[#This Row],[Espai reservat Administració]]=2,1,0)</f>
        <v>0</v>
      </c>
      <c r="BN1178" s="73"/>
      <c r="BO1178" s="73"/>
      <c r="BP1178" s="73"/>
      <c r="BQ1178" s="73"/>
      <c r="BR1178" s="73"/>
      <c r="BS1178" s="73"/>
      <c r="BT1178" s="73"/>
      <c r="BU1178" s="73"/>
      <c r="BV1178" s="73"/>
      <c r="BW1178" s="73"/>
      <c r="BX1178" s="73"/>
      <c r="BY1178" s="73"/>
      <c r="BZ1178" s="73"/>
      <c r="CA1178" s="73"/>
      <c r="CB1178" s="73"/>
      <c r="CC1178" s="73"/>
      <c r="CD1178" s="73"/>
      <c r="CE1178" s="73"/>
      <c r="CF1178" s="73"/>
      <c r="CG1178" s="63">
        <f t="shared" si="293"/>
        <v>0</v>
      </c>
      <c r="CH1178" s="63">
        <f t="shared" si="294"/>
        <v>0</v>
      </c>
      <c r="CI1178" s="73"/>
      <c r="CJ1178" s="63">
        <f>IF(Taula1[[#This Row],[Tipus de contracte                                  (fer servir opcions de la llista desplegable)]]="Indefinit",1,0)</f>
        <v>0</v>
      </c>
      <c r="CK1178" s="63">
        <f>IF(Taula1[[#This Row],[Tipus de contracte                                  (fer servir opcions de la llista desplegable)]]="Temporal, igual o superior a 6 mesos",1,0)</f>
        <v>0</v>
      </c>
      <c r="CL1178" s="63">
        <f>IF(Taula1[[#This Row],[Tipus de contracte                                  (fer servir opcions de la llista desplegable)]]="Substitució per IT",1,0)</f>
        <v>0</v>
      </c>
      <c r="CM1178" s="73"/>
      <c r="CN1178" s="63">
        <f>IF(Taula1[[#This Row],[Relació llocs de treball]]&gt;=1,1,0)</f>
        <v>0</v>
      </c>
      <c r="CO1178" s="73"/>
      <c r="CP1178" s="63">
        <f>IF(Taula1[[#This Row],[Identitat de gènere                                                          (fer servir opcions de la llista desplegable)]]="Home",1,0)</f>
        <v>0</v>
      </c>
      <c r="CQ1178" s="63">
        <f>IF(Taula1[[#This Row],[Identitat de gènere                                                          (fer servir opcions de la llista desplegable)]]="Dona",1,0)</f>
        <v>0</v>
      </c>
      <c r="CR1178" s="63">
        <f>IF(Taula1[[#This Row],[Identitat de gènere                                                          (fer servir opcions de la llista desplegable)]]="No binari",1,0)</f>
        <v>0</v>
      </c>
      <c r="CS1178" s="73"/>
      <c r="CT1178" s="63">
        <f t="shared" si="288"/>
        <v>0</v>
      </c>
      <c r="CU1178" s="64">
        <f t="shared" si="295"/>
        <v>0</v>
      </c>
      <c r="CW1178" s="64">
        <f t="shared" si="296"/>
        <v>0</v>
      </c>
      <c r="CX1178" s="64">
        <f t="shared" si="297"/>
        <v>0</v>
      </c>
      <c r="CY1178" s="64">
        <f t="shared" si="298"/>
        <v>0</v>
      </c>
      <c r="CZ1178" s="64">
        <f t="shared" si="299"/>
        <v>0</v>
      </c>
      <c r="DB1178" s="64">
        <f t="shared" si="300"/>
        <v>0</v>
      </c>
      <c r="DC1178" s="64">
        <f t="shared" si="301"/>
        <v>0</v>
      </c>
      <c r="DD1178" s="64">
        <f t="shared" si="302"/>
        <v>0</v>
      </c>
      <c r="DE1178" s="64">
        <f t="shared" si="303"/>
        <v>0</v>
      </c>
    </row>
    <row r="1179" spans="2:109" x14ac:dyDescent="0.3">
      <c r="B1179" s="167"/>
      <c r="C1179" s="186"/>
      <c r="D1179" s="2"/>
      <c r="E1179" s="67"/>
      <c r="F1179" s="5"/>
      <c r="G1179" s="5"/>
      <c r="H1179" s="187"/>
      <c r="I1179" s="111" t="str">
        <f ca="1">IF(Taula1[[#This Row],[Data naixement (format dd/mm/aaaa)]]="","0",DATEDIF(Taula1[[#This Row],[Data naixement (format dd/mm/aaaa)]],TODAY(),"Y"))</f>
        <v>0</v>
      </c>
      <c r="J1179" s="6"/>
      <c r="K1179" s="6"/>
      <c r="L1179" s="6"/>
      <c r="M1179" s="6"/>
      <c r="N1179" s="56"/>
      <c r="O1179" s="56"/>
      <c r="P1179" s="56"/>
      <c r="Q1179" s="6"/>
      <c r="R1179" s="7"/>
      <c r="S1179" s="143">
        <f>Taula1[[#This Row],[Mesos naturals sencers treballats període justificat (01/01/2023 - 31/03/2023)]]</f>
        <v>0</v>
      </c>
      <c r="T1179" s="194">
        <f>Taula1[[#This Row],[Dies treballats període justificat (01/01/2023 - 31/03/2023)              no comptabilitzats com a mes natural sencer]]</f>
        <v>0</v>
      </c>
      <c r="U1179" s="12"/>
      <c r="V1179" s="7"/>
      <c r="W1179" s="188"/>
      <c r="X1179" s="188"/>
      <c r="Y1179" s="188"/>
      <c r="Z1179" s="188"/>
      <c r="AA1179" s="190"/>
      <c r="AB1179" s="143">
        <f>Taula1[[#This Row],[Grup justificat     (fer servir opcions de la llista desplegable)]]</f>
        <v>0</v>
      </c>
      <c r="AC1179" s="182"/>
      <c r="AD1179" s="39"/>
      <c r="AE1179" s="131">
        <f>ROUND((AF1179/100)*756*Taula1[[#This Row],[Mesos naturals sencers treballats període justificat (01/01/2023 - 31/03/2023)]],2)</f>
        <v>0</v>
      </c>
      <c r="AF1179" s="81">
        <f>Taula1[[#This Row],[% Jornada segons contracte
(no posar el símbol %) ]]-Taula1[[#This Row],[% Reducció salari per baix rendiment        (no posar el símbol %)]]</f>
        <v>0</v>
      </c>
      <c r="AG1179" s="131">
        <f>ROUND((AH1179/100)*24.8547945*Taula1[[#This Row],[Dies treballats període justificat (01/01/2023 - 31/03/2023)              no comptabilitzats com a mes natural sencer]],2)</f>
        <v>0</v>
      </c>
      <c r="AH1179" s="79">
        <f>Taula1[[#This Row],[% Jornada segons contracte
(no posar el símbol %) ]]-Taula1[[#This Row],[% Reducció salari per baix rendiment        (no posar el símbol %)]]</f>
        <v>0</v>
      </c>
      <c r="AI1179" s="131">
        <f t="shared" si="289"/>
        <v>0</v>
      </c>
      <c r="AJ1179" s="39"/>
      <c r="AK1179" s="131">
        <f>ROUND((AL1179/100)*756*Taula1[[#This Row],[Espai reservat Administració  (mesos)]],2)</f>
        <v>0</v>
      </c>
      <c r="AL1179" s="81">
        <f>Taula1[[#This Row],[% Jornada segons contracte
(no posar el símbol %) ]]-Taula1[[#This Row],[% Reducció salari per baix rendiment        (no posar el símbol %)]]</f>
        <v>0</v>
      </c>
      <c r="AM1179" s="131">
        <f>ROUND((AN1179/100)*24.8547945*Taula1[[#This Row],[Espai reservat Administració (dies)]],2)</f>
        <v>0</v>
      </c>
      <c r="AN1179" s="79">
        <f>Taula1[[#This Row],[% Jornada segons contracte
(no posar el símbol %) ]]-Taula1[[#This Row],[% Reducció salari per baix rendiment        (no posar el símbol %)]]</f>
        <v>0</v>
      </c>
      <c r="AO1179" s="131">
        <f t="shared" si="290"/>
        <v>0</v>
      </c>
      <c r="AP1179" s="87"/>
      <c r="AQ1179" s="137">
        <f>ROUND((AR1179/100)*693*Taula1[[#This Row],[Mesos naturals sencers treballats període justificat (01/01/2023 - 31/03/2023)]],2)</f>
        <v>0</v>
      </c>
      <c r="AR1179" s="90">
        <f>Taula1[[#This Row],[% Jornada segons contracte
(no posar el símbol %) ]]-Taula1[[#This Row],[% Reducció salari per baix rendiment        (no posar el símbol %)]]</f>
        <v>0</v>
      </c>
      <c r="AS1179" s="137">
        <f>ROUND((AT1179/100)*22.78356164*Taula1[[#This Row],[Dies treballats període justificat (01/01/2023 - 31/03/2023)              no comptabilitzats com a mes natural sencer]],2)</f>
        <v>0</v>
      </c>
      <c r="AT1179" s="90">
        <f>Taula1[[#This Row],[% Jornada segons contracte
(no posar el símbol %) ]]-Taula1[[#This Row],[% Reducció salari per baix rendiment        (no posar el símbol %)]]</f>
        <v>0</v>
      </c>
      <c r="AU1179" s="137">
        <f t="shared" si="291"/>
        <v>0</v>
      </c>
      <c r="AV1179" s="87"/>
      <c r="AW1179" s="136">
        <f>ROUND((AX1179/100)*693*Taula1[[#This Row],[Espai reservat Administració  (mesos)]],2)</f>
        <v>0</v>
      </c>
      <c r="AX1179" s="90">
        <f>Taula1[[#This Row],[% Jornada segons contracte
(no posar el símbol %) ]]-Taula1[[#This Row],[% Reducció salari per baix rendiment        (no posar el símbol %)]]</f>
        <v>0</v>
      </c>
      <c r="AY1179" s="131">
        <f>ROUND((AZ1179/100)*22.78356164*Taula1[[#This Row],[Espai reservat Administració (dies)]],2)</f>
        <v>0</v>
      </c>
      <c r="AZ1179" s="81">
        <f>Taula1[[#This Row],[% Jornada segons contracte
(no posar el símbol %) ]]-Taula1[[#This Row],[% Reducció salari per baix rendiment        (no posar el símbol %)]]</f>
        <v>0</v>
      </c>
      <c r="BA1179" s="82">
        <f t="shared" si="292"/>
        <v>0</v>
      </c>
      <c r="BB1179" s="41"/>
      <c r="BC1179" s="131">
        <f>IF(Taula1[[#This Row],[Grup justificat     (fer servir opcions de la llista desplegable)]]=1,AI1179,0)</f>
        <v>0</v>
      </c>
      <c r="BD1179" s="131">
        <f>IF(Taula1[[#This Row],[Grup justificat     (fer servir opcions de la llista desplegable)]]=2,AU1179,0)</f>
        <v>0</v>
      </c>
      <c r="BE1179" s="41"/>
      <c r="BF1179" s="131">
        <f>IF(Taula1[[#This Row],[Espai reservat Administració]]=1,AO1179,0)</f>
        <v>0</v>
      </c>
      <c r="BG1179" s="82">
        <f>IF(Taula1[[#This Row],[Espai reservat Administració]]=2,BA1179,0)</f>
        <v>0</v>
      </c>
      <c r="BH1179" s="41"/>
      <c r="BI1179" s="126">
        <f>IF(Taula1[[#This Row],[Grup justificat     (fer servir opcions de la llista desplegable)]]=1,1,0)</f>
        <v>0</v>
      </c>
      <c r="BJ1179" s="126">
        <f>IF(Taula1[[#This Row],[Espai reservat Administració]]=1,1,0)</f>
        <v>0</v>
      </c>
      <c r="BK1179" s="111"/>
      <c r="BL1179" s="126">
        <f>IF(Taula1[[#This Row],[Grup justificat     (fer servir opcions de la llista desplegable)]]=2,1,0)</f>
        <v>0</v>
      </c>
      <c r="BM1179" s="126">
        <f>IF(Taula1[[#This Row],[Espai reservat Administració]]=2,1,0)</f>
        <v>0</v>
      </c>
      <c r="BN1179" s="73"/>
      <c r="BO1179" s="73"/>
      <c r="BP1179" s="73"/>
      <c r="BQ1179" s="73"/>
      <c r="BR1179" s="73"/>
      <c r="BS1179" s="73"/>
      <c r="BT1179" s="73"/>
      <c r="BU1179" s="73"/>
      <c r="BV1179" s="73"/>
      <c r="BW1179" s="73"/>
      <c r="BX1179" s="73"/>
      <c r="BY1179" s="73"/>
      <c r="BZ1179" s="73"/>
      <c r="CA1179" s="73"/>
      <c r="CB1179" s="73"/>
      <c r="CC1179" s="73"/>
      <c r="CD1179" s="73"/>
      <c r="CE1179" s="73"/>
      <c r="CF1179" s="73"/>
      <c r="CG1179" s="63">
        <f t="shared" si="293"/>
        <v>0</v>
      </c>
      <c r="CH1179" s="63">
        <f t="shared" si="294"/>
        <v>0</v>
      </c>
      <c r="CI1179" s="73"/>
      <c r="CJ1179" s="63">
        <f>IF(Taula1[[#This Row],[Tipus de contracte                                  (fer servir opcions de la llista desplegable)]]="Indefinit",1,0)</f>
        <v>0</v>
      </c>
      <c r="CK1179" s="63">
        <f>IF(Taula1[[#This Row],[Tipus de contracte                                  (fer servir opcions de la llista desplegable)]]="Temporal, igual o superior a 6 mesos",1,0)</f>
        <v>0</v>
      </c>
      <c r="CL1179" s="63">
        <f>IF(Taula1[[#This Row],[Tipus de contracte                                  (fer servir opcions de la llista desplegable)]]="Substitució per IT",1,0)</f>
        <v>0</v>
      </c>
      <c r="CM1179" s="73"/>
      <c r="CN1179" s="63">
        <f>IF(Taula1[[#This Row],[Relació llocs de treball]]&gt;=1,1,0)</f>
        <v>0</v>
      </c>
      <c r="CO1179" s="73"/>
      <c r="CP1179" s="63">
        <f>IF(Taula1[[#This Row],[Identitat de gènere                                                          (fer servir opcions de la llista desplegable)]]="Home",1,0)</f>
        <v>0</v>
      </c>
      <c r="CQ1179" s="63">
        <f>IF(Taula1[[#This Row],[Identitat de gènere                                                          (fer servir opcions de la llista desplegable)]]="Dona",1,0)</f>
        <v>0</v>
      </c>
      <c r="CR1179" s="63">
        <f>IF(Taula1[[#This Row],[Identitat de gènere                                                          (fer servir opcions de la llista desplegable)]]="No binari",1,0)</f>
        <v>0</v>
      </c>
      <c r="CS1179" s="73"/>
      <c r="CT1179" s="63">
        <f t="shared" si="288"/>
        <v>0</v>
      </c>
      <c r="CU1179" s="64">
        <f t="shared" si="295"/>
        <v>0</v>
      </c>
      <c r="CW1179" s="64">
        <f t="shared" si="296"/>
        <v>0</v>
      </c>
      <c r="CX1179" s="64">
        <f t="shared" si="297"/>
        <v>0</v>
      </c>
      <c r="CY1179" s="64">
        <f t="shared" si="298"/>
        <v>0</v>
      </c>
      <c r="CZ1179" s="64">
        <f t="shared" si="299"/>
        <v>0</v>
      </c>
      <c r="DB1179" s="64">
        <f t="shared" si="300"/>
        <v>0</v>
      </c>
      <c r="DC1179" s="64">
        <f t="shared" si="301"/>
        <v>0</v>
      </c>
      <c r="DD1179" s="64">
        <f t="shared" si="302"/>
        <v>0</v>
      </c>
      <c r="DE1179" s="64">
        <f t="shared" si="303"/>
        <v>0</v>
      </c>
    </row>
    <row r="1180" spans="2:109" x14ac:dyDescent="0.3">
      <c r="B1180" s="167"/>
      <c r="C1180" s="186"/>
      <c r="D1180" s="2"/>
      <c r="E1180" s="67"/>
      <c r="F1180" s="5"/>
      <c r="G1180" s="5"/>
      <c r="H1180" s="187"/>
      <c r="I1180" s="111" t="str">
        <f ca="1">IF(Taula1[[#This Row],[Data naixement (format dd/mm/aaaa)]]="","0",DATEDIF(Taula1[[#This Row],[Data naixement (format dd/mm/aaaa)]],TODAY(),"Y"))</f>
        <v>0</v>
      </c>
      <c r="J1180" s="6"/>
      <c r="K1180" s="6"/>
      <c r="L1180" s="6"/>
      <c r="M1180" s="6"/>
      <c r="N1180" s="56"/>
      <c r="O1180" s="56"/>
      <c r="P1180" s="56"/>
      <c r="Q1180" s="6"/>
      <c r="R1180" s="7"/>
      <c r="S1180" s="143">
        <f>Taula1[[#This Row],[Mesos naturals sencers treballats període justificat (01/01/2023 - 31/03/2023)]]</f>
        <v>0</v>
      </c>
      <c r="T1180" s="194">
        <f>Taula1[[#This Row],[Dies treballats període justificat (01/01/2023 - 31/03/2023)              no comptabilitzats com a mes natural sencer]]</f>
        <v>0</v>
      </c>
      <c r="U1180" s="12"/>
      <c r="V1180" s="7"/>
      <c r="W1180" s="188"/>
      <c r="X1180" s="188"/>
      <c r="Y1180" s="188"/>
      <c r="Z1180" s="188"/>
      <c r="AA1180" s="190"/>
      <c r="AB1180" s="143">
        <f>Taula1[[#This Row],[Grup justificat     (fer servir opcions de la llista desplegable)]]</f>
        <v>0</v>
      </c>
      <c r="AC1180" s="182"/>
      <c r="AD1180" s="39"/>
      <c r="AE1180" s="131">
        <f>ROUND((AF1180/100)*756*Taula1[[#This Row],[Mesos naturals sencers treballats període justificat (01/01/2023 - 31/03/2023)]],2)</f>
        <v>0</v>
      </c>
      <c r="AF1180" s="81">
        <f>Taula1[[#This Row],[% Jornada segons contracte
(no posar el símbol %) ]]-Taula1[[#This Row],[% Reducció salari per baix rendiment        (no posar el símbol %)]]</f>
        <v>0</v>
      </c>
      <c r="AG1180" s="131">
        <f>ROUND((AH1180/100)*24.8547945*Taula1[[#This Row],[Dies treballats període justificat (01/01/2023 - 31/03/2023)              no comptabilitzats com a mes natural sencer]],2)</f>
        <v>0</v>
      </c>
      <c r="AH1180" s="79">
        <f>Taula1[[#This Row],[% Jornada segons contracte
(no posar el símbol %) ]]-Taula1[[#This Row],[% Reducció salari per baix rendiment        (no posar el símbol %)]]</f>
        <v>0</v>
      </c>
      <c r="AI1180" s="131">
        <f t="shared" si="289"/>
        <v>0</v>
      </c>
      <c r="AJ1180" s="39"/>
      <c r="AK1180" s="131">
        <f>ROUND((AL1180/100)*756*Taula1[[#This Row],[Espai reservat Administració  (mesos)]],2)</f>
        <v>0</v>
      </c>
      <c r="AL1180" s="81">
        <f>Taula1[[#This Row],[% Jornada segons contracte
(no posar el símbol %) ]]-Taula1[[#This Row],[% Reducció salari per baix rendiment        (no posar el símbol %)]]</f>
        <v>0</v>
      </c>
      <c r="AM1180" s="131">
        <f>ROUND((AN1180/100)*24.8547945*Taula1[[#This Row],[Espai reservat Administració (dies)]],2)</f>
        <v>0</v>
      </c>
      <c r="AN1180" s="79">
        <f>Taula1[[#This Row],[% Jornada segons contracte
(no posar el símbol %) ]]-Taula1[[#This Row],[% Reducció salari per baix rendiment        (no posar el símbol %)]]</f>
        <v>0</v>
      </c>
      <c r="AO1180" s="131">
        <f t="shared" si="290"/>
        <v>0</v>
      </c>
      <c r="AP1180" s="87"/>
      <c r="AQ1180" s="137">
        <f>ROUND((AR1180/100)*693*Taula1[[#This Row],[Mesos naturals sencers treballats període justificat (01/01/2023 - 31/03/2023)]],2)</f>
        <v>0</v>
      </c>
      <c r="AR1180" s="90">
        <f>Taula1[[#This Row],[% Jornada segons contracte
(no posar el símbol %) ]]-Taula1[[#This Row],[% Reducció salari per baix rendiment        (no posar el símbol %)]]</f>
        <v>0</v>
      </c>
      <c r="AS1180" s="137">
        <f>ROUND((AT1180/100)*22.78356164*Taula1[[#This Row],[Dies treballats període justificat (01/01/2023 - 31/03/2023)              no comptabilitzats com a mes natural sencer]],2)</f>
        <v>0</v>
      </c>
      <c r="AT1180" s="90">
        <f>Taula1[[#This Row],[% Jornada segons contracte
(no posar el símbol %) ]]-Taula1[[#This Row],[% Reducció salari per baix rendiment        (no posar el símbol %)]]</f>
        <v>0</v>
      </c>
      <c r="AU1180" s="137">
        <f t="shared" si="291"/>
        <v>0</v>
      </c>
      <c r="AV1180" s="87"/>
      <c r="AW1180" s="136">
        <f>ROUND((AX1180/100)*693*Taula1[[#This Row],[Espai reservat Administració  (mesos)]],2)</f>
        <v>0</v>
      </c>
      <c r="AX1180" s="90">
        <f>Taula1[[#This Row],[% Jornada segons contracte
(no posar el símbol %) ]]-Taula1[[#This Row],[% Reducció salari per baix rendiment        (no posar el símbol %)]]</f>
        <v>0</v>
      </c>
      <c r="AY1180" s="131">
        <f>ROUND((AZ1180/100)*22.78356164*Taula1[[#This Row],[Espai reservat Administració (dies)]],2)</f>
        <v>0</v>
      </c>
      <c r="AZ1180" s="81">
        <f>Taula1[[#This Row],[% Jornada segons contracte
(no posar el símbol %) ]]-Taula1[[#This Row],[% Reducció salari per baix rendiment        (no posar el símbol %)]]</f>
        <v>0</v>
      </c>
      <c r="BA1180" s="82">
        <f t="shared" si="292"/>
        <v>0</v>
      </c>
      <c r="BB1180" s="41"/>
      <c r="BC1180" s="131">
        <f>IF(Taula1[[#This Row],[Grup justificat     (fer servir opcions de la llista desplegable)]]=1,AI1180,0)</f>
        <v>0</v>
      </c>
      <c r="BD1180" s="131">
        <f>IF(Taula1[[#This Row],[Grup justificat     (fer servir opcions de la llista desplegable)]]=2,AU1180,0)</f>
        <v>0</v>
      </c>
      <c r="BE1180" s="41"/>
      <c r="BF1180" s="131">
        <f>IF(Taula1[[#This Row],[Espai reservat Administració]]=1,AO1180,0)</f>
        <v>0</v>
      </c>
      <c r="BG1180" s="82">
        <f>IF(Taula1[[#This Row],[Espai reservat Administració]]=2,BA1180,0)</f>
        <v>0</v>
      </c>
      <c r="BH1180" s="41"/>
      <c r="BI1180" s="126">
        <f>IF(Taula1[[#This Row],[Grup justificat     (fer servir opcions de la llista desplegable)]]=1,1,0)</f>
        <v>0</v>
      </c>
      <c r="BJ1180" s="126">
        <f>IF(Taula1[[#This Row],[Espai reservat Administració]]=1,1,0)</f>
        <v>0</v>
      </c>
      <c r="BK1180" s="111"/>
      <c r="BL1180" s="126">
        <f>IF(Taula1[[#This Row],[Grup justificat     (fer servir opcions de la llista desplegable)]]=2,1,0)</f>
        <v>0</v>
      </c>
      <c r="BM1180" s="126">
        <f>IF(Taula1[[#This Row],[Espai reservat Administració]]=2,1,0)</f>
        <v>0</v>
      </c>
      <c r="BN1180" s="73"/>
      <c r="BO1180" s="73"/>
      <c r="BP1180" s="73"/>
      <c r="BQ1180" s="73"/>
      <c r="BR1180" s="73"/>
      <c r="BS1180" s="73"/>
      <c r="BT1180" s="73"/>
      <c r="BU1180" s="73"/>
      <c r="BV1180" s="73"/>
      <c r="BW1180" s="73"/>
      <c r="BX1180" s="73"/>
      <c r="BY1180" s="73"/>
      <c r="BZ1180" s="73"/>
      <c r="CA1180" s="73"/>
      <c r="CB1180" s="73"/>
      <c r="CC1180" s="73"/>
      <c r="CD1180" s="73"/>
      <c r="CE1180" s="73"/>
      <c r="CF1180" s="73"/>
      <c r="CG1180" s="63">
        <f t="shared" si="293"/>
        <v>0</v>
      </c>
      <c r="CH1180" s="63">
        <f t="shared" si="294"/>
        <v>0</v>
      </c>
      <c r="CI1180" s="73"/>
      <c r="CJ1180" s="63">
        <f>IF(Taula1[[#This Row],[Tipus de contracte                                  (fer servir opcions de la llista desplegable)]]="Indefinit",1,0)</f>
        <v>0</v>
      </c>
      <c r="CK1180" s="63">
        <f>IF(Taula1[[#This Row],[Tipus de contracte                                  (fer servir opcions de la llista desplegable)]]="Temporal, igual o superior a 6 mesos",1,0)</f>
        <v>0</v>
      </c>
      <c r="CL1180" s="63">
        <f>IF(Taula1[[#This Row],[Tipus de contracte                                  (fer servir opcions de la llista desplegable)]]="Substitució per IT",1,0)</f>
        <v>0</v>
      </c>
      <c r="CM1180" s="73"/>
      <c r="CN1180" s="63">
        <f>IF(Taula1[[#This Row],[Relació llocs de treball]]&gt;=1,1,0)</f>
        <v>0</v>
      </c>
      <c r="CO1180" s="73"/>
      <c r="CP1180" s="63">
        <f>IF(Taula1[[#This Row],[Identitat de gènere                                                          (fer servir opcions de la llista desplegable)]]="Home",1,0)</f>
        <v>0</v>
      </c>
      <c r="CQ1180" s="63">
        <f>IF(Taula1[[#This Row],[Identitat de gènere                                                          (fer servir opcions de la llista desplegable)]]="Dona",1,0)</f>
        <v>0</v>
      </c>
      <c r="CR1180" s="63">
        <f>IF(Taula1[[#This Row],[Identitat de gènere                                                          (fer servir opcions de la llista desplegable)]]="No binari",1,0)</f>
        <v>0</v>
      </c>
      <c r="CS1180" s="73"/>
      <c r="CT1180" s="63">
        <f t="shared" si="288"/>
        <v>0</v>
      </c>
      <c r="CU1180" s="64">
        <f t="shared" si="295"/>
        <v>0</v>
      </c>
      <c r="CW1180" s="64">
        <f t="shared" si="296"/>
        <v>0</v>
      </c>
      <c r="CX1180" s="64">
        <f t="shared" si="297"/>
        <v>0</v>
      </c>
      <c r="CY1180" s="64">
        <f t="shared" si="298"/>
        <v>0</v>
      </c>
      <c r="CZ1180" s="64">
        <f t="shared" si="299"/>
        <v>0</v>
      </c>
      <c r="DB1180" s="64">
        <f t="shared" si="300"/>
        <v>0</v>
      </c>
      <c r="DC1180" s="64">
        <f t="shared" si="301"/>
        <v>0</v>
      </c>
      <c r="DD1180" s="64">
        <f t="shared" si="302"/>
        <v>0</v>
      </c>
      <c r="DE1180" s="64">
        <f t="shared" si="303"/>
        <v>0</v>
      </c>
    </row>
    <row r="1181" spans="2:109" x14ac:dyDescent="0.3">
      <c r="B1181" s="167"/>
      <c r="C1181" s="186"/>
      <c r="D1181" s="2"/>
      <c r="E1181" s="67"/>
      <c r="F1181" s="5"/>
      <c r="G1181" s="5"/>
      <c r="H1181" s="187"/>
      <c r="I1181" s="111" t="str">
        <f ca="1">IF(Taula1[[#This Row],[Data naixement (format dd/mm/aaaa)]]="","0",DATEDIF(Taula1[[#This Row],[Data naixement (format dd/mm/aaaa)]],TODAY(),"Y"))</f>
        <v>0</v>
      </c>
      <c r="J1181" s="6"/>
      <c r="K1181" s="6"/>
      <c r="L1181" s="6"/>
      <c r="M1181" s="6"/>
      <c r="N1181" s="56"/>
      <c r="O1181" s="56"/>
      <c r="P1181" s="56"/>
      <c r="Q1181" s="6"/>
      <c r="R1181" s="7"/>
      <c r="S1181" s="143">
        <f>Taula1[[#This Row],[Mesos naturals sencers treballats període justificat (01/01/2023 - 31/03/2023)]]</f>
        <v>0</v>
      </c>
      <c r="T1181" s="194">
        <f>Taula1[[#This Row],[Dies treballats període justificat (01/01/2023 - 31/03/2023)              no comptabilitzats com a mes natural sencer]]</f>
        <v>0</v>
      </c>
      <c r="U1181" s="12"/>
      <c r="V1181" s="7"/>
      <c r="W1181" s="188"/>
      <c r="X1181" s="188"/>
      <c r="Y1181" s="188"/>
      <c r="Z1181" s="188"/>
      <c r="AA1181" s="190"/>
      <c r="AB1181" s="143">
        <f>Taula1[[#This Row],[Grup justificat     (fer servir opcions de la llista desplegable)]]</f>
        <v>0</v>
      </c>
      <c r="AC1181" s="182"/>
      <c r="AD1181" s="39"/>
      <c r="AE1181" s="131">
        <f>ROUND((AF1181/100)*756*Taula1[[#This Row],[Mesos naturals sencers treballats període justificat (01/01/2023 - 31/03/2023)]],2)</f>
        <v>0</v>
      </c>
      <c r="AF1181" s="81">
        <f>Taula1[[#This Row],[% Jornada segons contracte
(no posar el símbol %) ]]-Taula1[[#This Row],[% Reducció salari per baix rendiment        (no posar el símbol %)]]</f>
        <v>0</v>
      </c>
      <c r="AG1181" s="131">
        <f>ROUND((AH1181/100)*24.8547945*Taula1[[#This Row],[Dies treballats període justificat (01/01/2023 - 31/03/2023)              no comptabilitzats com a mes natural sencer]],2)</f>
        <v>0</v>
      </c>
      <c r="AH1181" s="79">
        <f>Taula1[[#This Row],[% Jornada segons contracte
(no posar el símbol %) ]]-Taula1[[#This Row],[% Reducció salari per baix rendiment        (no posar el símbol %)]]</f>
        <v>0</v>
      </c>
      <c r="AI1181" s="131">
        <f t="shared" si="289"/>
        <v>0</v>
      </c>
      <c r="AJ1181" s="39"/>
      <c r="AK1181" s="131">
        <f>ROUND((AL1181/100)*756*Taula1[[#This Row],[Espai reservat Administració  (mesos)]],2)</f>
        <v>0</v>
      </c>
      <c r="AL1181" s="81">
        <f>Taula1[[#This Row],[% Jornada segons contracte
(no posar el símbol %) ]]-Taula1[[#This Row],[% Reducció salari per baix rendiment        (no posar el símbol %)]]</f>
        <v>0</v>
      </c>
      <c r="AM1181" s="131">
        <f>ROUND((AN1181/100)*24.8547945*Taula1[[#This Row],[Espai reservat Administració (dies)]],2)</f>
        <v>0</v>
      </c>
      <c r="AN1181" s="79">
        <f>Taula1[[#This Row],[% Jornada segons contracte
(no posar el símbol %) ]]-Taula1[[#This Row],[% Reducció salari per baix rendiment        (no posar el símbol %)]]</f>
        <v>0</v>
      </c>
      <c r="AO1181" s="131">
        <f t="shared" si="290"/>
        <v>0</v>
      </c>
      <c r="AP1181" s="87"/>
      <c r="AQ1181" s="137">
        <f>ROUND((AR1181/100)*693*Taula1[[#This Row],[Mesos naturals sencers treballats període justificat (01/01/2023 - 31/03/2023)]],2)</f>
        <v>0</v>
      </c>
      <c r="AR1181" s="90">
        <f>Taula1[[#This Row],[% Jornada segons contracte
(no posar el símbol %) ]]-Taula1[[#This Row],[% Reducció salari per baix rendiment        (no posar el símbol %)]]</f>
        <v>0</v>
      </c>
      <c r="AS1181" s="137">
        <f>ROUND((AT1181/100)*22.78356164*Taula1[[#This Row],[Dies treballats període justificat (01/01/2023 - 31/03/2023)              no comptabilitzats com a mes natural sencer]],2)</f>
        <v>0</v>
      </c>
      <c r="AT1181" s="90">
        <f>Taula1[[#This Row],[% Jornada segons contracte
(no posar el símbol %) ]]-Taula1[[#This Row],[% Reducció salari per baix rendiment        (no posar el símbol %)]]</f>
        <v>0</v>
      </c>
      <c r="AU1181" s="137">
        <f t="shared" si="291"/>
        <v>0</v>
      </c>
      <c r="AV1181" s="87"/>
      <c r="AW1181" s="136">
        <f>ROUND((AX1181/100)*693*Taula1[[#This Row],[Espai reservat Administració  (mesos)]],2)</f>
        <v>0</v>
      </c>
      <c r="AX1181" s="90">
        <f>Taula1[[#This Row],[% Jornada segons contracte
(no posar el símbol %) ]]-Taula1[[#This Row],[% Reducció salari per baix rendiment        (no posar el símbol %)]]</f>
        <v>0</v>
      </c>
      <c r="AY1181" s="131">
        <f>ROUND((AZ1181/100)*22.78356164*Taula1[[#This Row],[Espai reservat Administració (dies)]],2)</f>
        <v>0</v>
      </c>
      <c r="AZ1181" s="81">
        <f>Taula1[[#This Row],[% Jornada segons contracte
(no posar el símbol %) ]]-Taula1[[#This Row],[% Reducció salari per baix rendiment        (no posar el símbol %)]]</f>
        <v>0</v>
      </c>
      <c r="BA1181" s="82">
        <f t="shared" si="292"/>
        <v>0</v>
      </c>
      <c r="BB1181" s="41"/>
      <c r="BC1181" s="131">
        <f>IF(Taula1[[#This Row],[Grup justificat     (fer servir opcions de la llista desplegable)]]=1,AI1181,0)</f>
        <v>0</v>
      </c>
      <c r="BD1181" s="131">
        <f>IF(Taula1[[#This Row],[Grup justificat     (fer servir opcions de la llista desplegable)]]=2,AU1181,0)</f>
        <v>0</v>
      </c>
      <c r="BE1181" s="41"/>
      <c r="BF1181" s="131">
        <f>IF(Taula1[[#This Row],[Espai reservat Administració]]=1,AO1181,0)</f>
        <v>0</v>
      </c>
      <c r="BG1181" s="82">
        <f>IF(Taula1[[#This Row],[Espai reservat Administració]]=2,BA1181,0)</f>
        <v>0</v>
      </c>
      <c r="BH1181" s="41"/>
      <c r="BI1181" s="126">
        <f>IF(Taula1[[#This Row],[Grup justificat     (fer servir opcions de la llista desplegable)]]=1,1,0)</f>
        <v>0</v>
      </c>
      <c r="BJ1181" s="126">
        <f>IF(Taula1[[#This Row],[Espai reservat Administració]]=1,1,0)</f>
        <v>0</v>
      </c>
      <c r="BK1181" s="111"/>
      <c r="BL1181" s="126">
        <f>IF(Taula1[[#This Row],[Grup justificat     (fer servir opcions de la llista desplegable)]]=2,1,0)</f>
        <v>0</v>
      </c>
      <c r="BM1181" s="126">
        <f>IF(Taula1[[#This Row],[Espai reservat Administració]]=2,1,0)</f>
        <v>0</v>
      </c>
      <c r="BN1181" s="73"/>
      <c r="BO1181" s="73"/>
      <c r="BP1181" s="73"/>
      <c r="BQ1181" s="73"/>
      <c r="BR1181" s="73"/>
      <c r="BS1181" s="73"/>
      <c r="BT1181" s="73"/>
      <c r="BU1181" s="73"/>
      <c r="BV1181" s="73"/>
      <c r="BW1181" s="73"/>
      <c r="BX1181" s="73"/>
      <c r="BY1181" s="73"/>
      <c r="BZ1181" s="73"/>
      <c r="CA1181" s="73"/>
      <c r="CB1181" s="73"/>
      <c r="CC1181" s="73"/>
      <c r="CD1181" s="73"/>
      <c r="CE1181" s="73"/>
      <c r="CF1181" s="73"/>
      <c r="CG1181" s="63">
        <f t="shared" si="293"/>
        <v>0</v>
      </c>
      <c r="CH1181" s="63">
        <f t="shared" si="294"/>
        <v>0</v>
      </c>
      <c r="CI1181" s="73"/>
      <c r="CJ1181" s="63">
        <f>IF(Taula1[[#This Row],[Tipus de contracte                                  (fer servir opcions de la llista desplegable)]]="Indefinit",1,0)</f>
        <v>0</v>
      </c>
      <c r="CK1181" s="63">
        <f>IF(Taula1[[#This Row],[Tipus de contracte                                  (fer servir opcions de la llista desplegable)]]="Temporal, igual o superior a 6 mesos",1,0)</f>
        <v>0</v>
      </c>
      <c r="CL1181" s="63">
        <f>IF(Taula1[[#This Row],[Tipus de contracte                                  (fer servir opcions de la llista desplegable)]]="Substitució per IT",1,0)</f>
        <v>0</v>
      </c>
      <c r="CM1181" s="73"/>
      <c r="CN1181" s="63">
        <f>IF(Taula1[[#This Row],[Relació llocs de treball]]&gt;=1,1,0)</f>
        <v>0</v>
      </c>
      <c r="CO1181" s="73"/>
      <c r="CP1181" s="63">
        <f>IF(Taula1[[#This Row],[Identitat de gènere                                                          (fer servir opcions de la llista desplegable)]]="Home",1,0)</f>
        <v>0</v>
      </c>
      <c r="CQ1181" s="63">
        <f>IF(Taula1[[#This Row],[Identitat de gènere                                                          (fer servir opcions de la llista desplegable)]]="Dona",1,0)</f>
        <v>0</v>
      </c>
      <c r="CR1181" s="63">
        <f>IF(Taula1[[#This Row],[Identitat de gènere                                                          (fer servir opcions de la llista desplegable)]]="No binari",1,0)</f>
        <v>0</v>
      </c>
      <c r="CS1181" s="73"/>
      <c r="CT1181" s="63">
        <f t="shared" si="288"/>
        <v>0</v>
      </c>
      <c r="CU1181" s="64">
        <f t="shared" si="295"/>
        <v>0</v>
      </c>
      <c r="CW1181" s="64">
        <f t="shared" si="296"/>
        <v>0</v>
      </c>
      <c r="CX1181" s="64">
        <f t="shared" si="297"/>
        <v>0</v>
      </c>
      <c r="CY1181" s="64">
        <f t="shared" si="298"/>
        <v>0</v>
      </c>
      <c r="CZ1181" s="64">
        <f t="shared" si="299"/>
        <v>0</v>
      </c>
      <c r="DB1181" s="64">
        <f t="shared" si="300"/>
        <v>0</v>
      </c>
      <c r="DC1181" s="64">
        <f t="shared" si="301"/>
        <v>0</v>
      </c>
      <c r="DD1181" s="64">
        <f t="shared" si="302"/>
        <v>0</v>
      </c>
      <c r="DE1181" s="64">
        <f t="shared" si="303"/>
        <v>0</v>
      </c>
    </row>
    <row r="1182" spans="2:109" x14ac:dyDescent="0.3">
      <c r="B1182" s="167"/>
      <c r="C1182" s="186"/>
      <c r="D1182" s="2"/>
      <c r="E1182" s="67"/>
      <c r="F1182" s="5"/>
      <c r="G1182" s="5"/>
      <c r="H1182" s="187"/>
      <c r="I1182" s="111" t="str">
        <f ca="1">IF(Taula1[[#This Row],[Data naixement (format dd/mm/aaaa)]]="","0",DATEDIF(Taula1[[#This Row],[Data naixement (format dd/mm/aaaa)]],TODAY(),"Y"))</f>
        <v>0</v>
      </c>
      <c r="J1182" s="6"/>
      <c r="K1182" s="6"/>
      <c r="L1182" s="6"/>
      <c r="M1182" s="6"/>
      <c r="N1182" s="56"/>
      <c r="O1182" s="56"/>
      <c r="P1182" s="56"/>
      <c r="Q1182" s="6"/>
      <c r="R1182" s="7"/>
      <c r="S1182" s="143">
        <f>Taula1[[#This Row],[Mesos naturals sencers treballats període justificat (01/01/2023 - 31/03/2023)]]</f>
        <v>0</v>
      </c>
      <c r="T1182" s="194">
        <f>Taula1[[#This Row],[Dies treballats període justificat (01/01/2023 - 31/03/2023)              no comptabilitzats com a mes natural sencer]]</f>
        <v>0</v>
      </c>
      <c r="U1182" s="12"/>
      <c r="V1182" s="7"/>
      <c r="W1182" s="188"/>
      <c r="X1182" s="188"/>
      <c r="Y1182" s="188"/>
      <c r="Z1182" s="188"/>
      <c r="AA1182" s="190"/>
      <c r="AB1182" s="143">
        <f>Taula1[[#This Row],[Grup justificat     (fer servir opcions de la llista desplegable)]]</f>
        <v>0</v>
      </c>
      <c r="AC1182" s="182"/>
      <c r="AD1182" s="39"/>
      <c r="AE1182" s="131">
        <f>ROUND((AF1182/100)*756*Taula1[[#This Row],[Mesos naturals sencers treballats període justificat (01/01/2023 - 31/03/2023)]],2)</f>
        <v>0</v>
      </c>
      <c r="AF1182" s="81">
        <f>Taula1[[#This Row],[% Jornada segons contracte
(no posar el símbol %) ]]-Taula1[[#This Row],[% Reducció salari per baix rendiment        (no posar el símbol %)]]</f>
        <v>0</v>
      </c>
      <c r="AG1182" s="131">
        <f>ROUND((AH1182/100)*24.8547945*Taula1[[#This Row],[Dies treballats període justificat (01/01/2023 - 31/03/2023)              no comptabilitzats com a mes natural sencer]],2)</f>
        <v>0</v>
      </c>
      <c r="AH1182" s="79">
        <f>Taula1[[#This Row],[% Jornada segons contracte
(no posar el símbol %) ]]-Taula1[[#This Row],[% Reducció salari per baix rendiment        (no posar el símbol %)]]</f>
        <v>0</v>
      </c>
      <c r="AI1182" s="131">
        <f t="shared" si="289"/>
        <v>0</v>
      </c>
      <c r="AJ1182" s="39"/>
      <c r="AK1182" s="131">
        <f>ROUND((AL1182/100)*756*Taula1[[#This Row],[Espai reservat Administració  (mesos)]],2)</f>
        <v>0</v>
      </c>
      <c r="AL1182" s="81">
        <f>Taula1[[#This Row],[% Jornada segons contracte
(no posar el símbol %) ]]-Taula1[[#This Row],[% Reducció salari per baix rendiment        (no posar el símbol %)]]</f>
        <v>0</v>
      </c>
      <c r="AM1182" s="131">
        <f>ROUND((AN1182/100)*24.8547945*Taula1[[#This Row],[Espai reservat Administració (dies)]],2)</f>
        <v>0</v>
      </c>
      <c r="AN1182" s="79">
        <f>Taula1[[#This Row],[% Jornada segons contracte
(no posar el símbol %) ]]-Taula1[[#This Row],[% Reducció salari per baix rendiment        (no posar el símbol %)]]</f>
        <v>0</v>
      </c>
      <c r="AO1182" s="131">
        <f t="shared" si="290"/>
        <v>0</v>
      </c>
      <c r="AP1182" s="87"/>
      <c r="AQ1182" s="137">
        <f>ROUND((AR1182/100)*693*Taula1[[#This Row],[Mesos naturals sencers treballats període justificat (01/01/2023 - 31/03/2023)]],2)</f>
        <v>0</v>
      </c>
      <c r="AR1182" s="90">
        <f>Taula1[[#This Row],[% Jornada segons contracte
(no posar el símbol %) ]]-Taula1[[#This Row],[% Reducció salari per baix rendiment        (no posar el símbol %)]]</f>
        <v>0</v>
      </c>
      <c r="AS1182" s="137">
        <f>ROUND((AT1182/100)*22.78356164*Taula1[[#This Row],[Dies treballats període justificat (01/01/2023 - 31/03/2023)              no comptabilitzats com a mes natural sencer]],2)</f>
        <v>0</v>
      </c>
      <c r="AT1182" s="90">
        <f>Taula1[[#This Row],[% Jornada segons contracte
(no posar el símbol %) ]]-Taula1[[#This Row],[% Reducció salari per baix rendiment        (no posar el símbol %)]]</f>
        <v>0</v>
      </c>
      <c r="AU1182" s="137">
        <f t="shared" si="291"/>
        <v>0</v>
      </c>
      <c r="AV1182" s="87"/>
      <c r="AW1182" s="136">
        <f>ROUND((AX1182/100)*693*Taula1[[#This Row],[Espai reservat Administració  (mesos)]],2)</f>
        <v>0</v>
      </c>
      <c r="AX1182" s="90">
        <f>Taula1[[#This Row],[% Jornada segons contracte
(no posar el símbol %) ]]-Taula1[[#This Row],[% Reducció salari per baix rendiment        (no posar el símbol %)]]</f>
        <v>0</v>
      </c>
      <c r="AY1182" s="131">
        <f>ROUND((AZ1182/100)*22.78356164*Taula1[[#This Row],[Espai reservat Administració (dies)]],2)</f>
        <v>0</v>
      </c>
      <c r="AZ1182" s="81">
        <f>Taula1[[#This Row],[% Jornada segons contracte
(no posar el símbol %) ]]-Taula1[[#This Row],[% Reducció salari per baix rendiment        (no posar el símbol %)]]</f>
        <v>0</v>
      </c>
      <c r="BA1182" s="82">
        <f t="shared" si="292"/>
        <v>0</v>
      </c>
      <c r="BB1182" s="41"/>
      <c r="BC1182" s="131">
        <f>IF(Taula1[[#This Row],[Grup justificat     (fer servir opcions de la llista desplegable)]]=1,AI1182,0)</f>
        <v>0</v>
      </c>
      <c r="BD1182" s="131">
        <f>IF(Taula1[[#This Row],[Grup justificat     (fer servir opcions de la llista desplegable)]]=2,AU1182,0)</f>
        <v>0</v>
      </c>
      <c r="BE1182" s="41"/>
      <c r="BF1182" s="131">
        <f>IF(Taula1[[#This Row],[Espai reservat Administració]]=1,AO1182,0)</f>
        <v>0</v>
      </c>
      <c r="BG1182" s="82">
        <f>IF(Taula1[[#This Row],[Espai reservat Administració]]=2,BA1182,0)</f>
        <v>0</v>
      </c>
      <c r="BH1182" s="41"/>
      <c r="BI1182" s="126">
        <f>IF(Taula1[[#This Row],[Grup justificat     (fer servir opcions de la llista desplegable)]]=1,1,0)</f>
        <v>0</v>
      </c>
      <c r="BJ1182" s="126">
        <f>IF(Taula1[[#This Row],[Espai reservat Administració]]=1,1,0)</f>
        <v>0</v>
      </c>
      <c r="BK1182" s="111"/>
      <c r="BL1182" s="126">
        <f>IF(Taula1[[#This Row],[Grup justificat     (fer servir opcions de la llista desplegable)]]=2,1,0)</f>
        <v>0</v>
      </c>
      <c r="BM1182" s="126">
        <f>IF(Taula1[[#This Row],[Espai reservat Administració]]=2,1,0)</f>
        <v>0</v>
      </c>
      <c r="BN1182" s="73"/>
      <c r="BO1182" s="73"/>
      <c r="BP1182" s="73"/>
      <c r="BQ1182" s="73"/>
      <c r="BR1182" s="73"/>
      <c r="BS1182" s="73"/>
      <c r="BT1182" s="73"/>
      <c r="BU1182" s="73"/>
      <c r="BV1182" s="73"/>
      <c r="BW1182" s="73"/>
      <c r="BX1182" s="73"/>
      <c r="BY1182" s="73"/>
      <c r="BZ1182" s="73"/>
      <c r="CA1182" s="73"/>
      <c r="CB1182" s="73"/>
      <c r="CC1182" s="73"/>
      <c r="CD1182" s="73"/>
      <c r="CE1182" s="73"/>
      <c r="CF1182" s="73"/>
      <c r="CG1182" s="63">
        <f t="shared" si="293"/>
        <v>0</v>
      </c>
      <c r="CH1182" s="63">
        <f t="shared" si="294"/>
        <v>0</v>
      </c>
      <c r="CI1182" s="73"/>
      <c r="CJ1182" s="63">
        <f>IF(Taula1[[#This Row],[Tipus de contracte                                  (fer servir opcions de la llista desplegable)]]="Indefinit",1,0)</f>
        <v>0</v>
      </c>
      <c r="CK1182" s="63">
        <f>IF(Taula1[[#This Row],[Tipus de contracte                                  (fer servir opcions de la llista desplegable)]]="Temporal, igual o superior a 6 mesos",1,0)</f>
        <v>0</v>
      </c>
      <c r="CL1182" s="63">
        <f>IF(Taula1[[#This Row],[Tipus de contracte                                  (fer servir opcions de la llista desplegable)]]="Substitució per IT",1,0)</f>
        <v>0</v>
      </c>
      <c r="CM1182" s="73"/>
      <c r="CN1182" s="63">
        <f>IF(Taula1[[#This Row],[Relació llocs de treball]]&gt;=1,1,0)</f>
        <v>0</v>
      </c>
      <c r="CO1182" s="73"/>
      <c r="CP1182" s="63">
        <f>IF(Taula1[[#This Row],[Identitat de gènere                                                          (fer servir opcions de la llista desplegable)]]="Home",1,0)</f>
        <v>0</v>
      </c>
      <c r="CQ1182" s="63">
        <f>IF(Taula1[[#This Row],[Identitat de gènere                                                          (fer servir opcions de la llista desplegable)]]="Dona",1,0)</f>
        <v>0</v>
      </c>
      <c r="CR1182" s="63">
        <f>IF(Taula1[[#This Row],[Identitat de gènere                                                          (fer servir opcions de la llista desplegable)]]="No binari",1,0)</f>
        <v>0</v>
      </c>
      <c r="CS1182" s="73"/>
      <c r="CT1182" s="63">
        <f t="shared" si="288"/>
        <v>0</v>
      </c>
      <c r="CU1182" s="64">
        <f t="shared" si="295"/>
        <v>0</v>
      </c>
      <c r="CW1182" s="64">
        <f t="shared" si="296"/>
        <v>0</v>
      </c>
      <c r="CX1182" s="64">
        <f t="shared" si="297"/>
        <v>0</v>
      </c>
      <c r="CY1182" s="64">
        <f t="shared" si="298"/>
        <v>0</v>
      </c>
      <c r="CZ1182" s="64">
        <f t="shared" si="299"/>
        <v>0</v>
      </c>
      <c r="DB1182" s="64">
        <f t="shared" si="300"/>
        <v>0</v>
      </c>
      <c r="DC1182" s="64">
        <f t="shared" si="301"/>
        <v>0</v>
      </c>
      <c r="DD1182" s="64">
        <f t="shared" si="302"/>
        <v>0</v>
      </c>
      <c r="DE1182" s="64">
        <f t="shared" si="303"/>
        <v>0</v>
      </c>
    </row>
    <row r="1183" spans="2:109" x14ac:dyDescent="0.3">
      <c r="B1183" s="167"/>
      <c r="C1183" s="186"/>
      <c r="D1183" s="2"/>
      <c r="E1183" s="67"/>
      <c r="F1183" s="5"/>
      <c r="G1183" s="5"/>
      <c r="H1183" s="187"/>
      <c r="I1183" s="111" t="str">
        <f ca="1">IF(Taula1[[#This Row],[Data naixement (format dd/mm/aaaa)]]="","0",DATEDIF(Taula1[[#This Row],[Data naixement (format dd/mm/aaaa)]],TODAY(),"Y"))</f>
        <v>0</v>
      </c>
      <c r="J1183" s="6"/>
      <c r="K1183" s="6"/>
      <c r="L1183" s="6"/>
      <c r="M1183" s="6"/>
      <c r="N1183" s="56"/>
      <c r="O1183" s="56"/>
      <c r="P1183" s="56"/>
      <c r="Q1183" s="6"/>
      <c r="R1183" s="7"/>
      <c r="S1183" s="143">
        <f>Taula1[[#This Row],[Mesos naturals sencers treballats període justificat (01/01/2023 - 31/03/2023)]]</f>
        <v>0</v>
      </c>
      <c r="T1183" s="194">
        <f>Taula1[[#This Row],[Dies treballats període justificat (01/01/2023 - 31/03/2023)              no comptabilitzats com a mes natural sencer]]</f>
        <v>0</v>
      </c>
      <c r="U1183" s="12"/>
      <c r="V1183" s="7"/>
      <c r="W1183" s="188"/>
      <c r="X1183" s="188"/>
      <c r="Y1183" s="188"/>
      <c r="Z1183" s="188"/>
      <c r="AA1183" s="190"/>
      <c r="AB1183" s="143">
        <f>Taula1[[#This Row],[Grup justificat     (fer servir opcions de la llista desplegable)]]</f>
        <v>0</v>
      </c>
      <c r="AC1183" s="182"/>
      <c r="AD1183" s="39"/>
      <c r="AE1183" s="131">
        <f>ROUND((AF1183/100)*756*Taula1[[#This Row],[Mesos naturals sencers treballats període justificat (01/01/2023 - 31/03/2023)]],2)</f>
        <v>0</v>
      </c>
      <c r="AF1183" s="81">
        <f>Taula1[[#This Row],[% Jornada segons contracte
(no posar el símbol %) ]]-Taula1[[#This Row],[% Reducció salari per baix rendiment        (no posar el símbol %)]]</f>
        <v>0</v>
      </c>
      <c r="AG1183" s="131">
        <f>ROUND((AH1183/100)*24.8547945*Taula1[[#This Row],[Dies treballats període justificat (01/01/2023 - 31/03/2023)              no comptabilitzats com a mes natural sencer]],2)</f>
        <v>0</v>
      </c>
      <c r="AH1183" s="79">
        <f>Taula1[[#This Row],[% Jornada segons contracte
(no posar el símbol %) ]]-Taula1[[#This Row],[% Reducció salari per baix rendiment        (no posar el símbol %)]]</f>
        <v>0</v>
      </c>
      <c r="AI1183" s="131">
        <f t="shared" si="289"/>
        <v>0</v>
      </c>
      <c r="AJ1183" s="39"/>
      <c r="AK1183" s="131">
        <f>ROUND((AL1183/100)*756*Taula1[[#This Row],[Espai reservat Administració  (mesos)]],2)</f>
        <v>0</v>
      </c>
      <c r="AL1183" s="81">
        <f>Taula1[[#This Row],[% Jornada segons contracte
(no posar el símbol %) ]]-Taula1[[#This Row],[% Reducció salari per baix rendiment        (no posar el símbol %)]]</f>
        <v>0</v>
      </c>
      <c r="AM1183" s="131">
        <f>ROUND((AN1183/100)*24.8547945*Taula1[[#This Row],[Espai reservat Administració (dies)]],2)</f>
        <v>0</v>
      </c>
      <c r="AN1183" s="79">
        <f>Taula1[[#This Row],[% Jornada segons contracte
(no posar el símbol %) ]]-Taula1[[#This Row],[% Reducció salari per baix rendiment        (no posar el símbol %)]]</f>
        <v>0</v>
      </c>
      <c r="AO1183" s="131">
        <f t="shared" si="290"/>
        <v>0</v>
      </c>
      <c r="AP1183" s="87"/>
      <c r="AQ1183" s="137">
        <f>ROUND((AR1183/100)*693*Taula1[[#This Row],[Mesos naturals sencers treballats període justificat (01/01/2023 - 31/03/2023)]],2)</f>
        <v>0</v>
      </c>
      <c r="AR1183" s="90">
        <f>Taula1[[#This Row],[% Jornada segons contracte
(no posar el símbol %) ]]-Taula1[[#This Row],[% Reducció salari per baix rendiment        (no posar el símbol %)]]</f>
        <v>0</v>
      </c>
      <c r="AS1183" s="137">
        <f>ROUND((AT1183/100)*22.78356164*Taula1[[#This Row],[Dies treballats període justificat (01/01/2023 - 31/03/2023)              no comptabilitzats com a mes natural sencer]],2)</f>
        <v>0</v>
      </c>
      <c r="AT1183" s="90">
        <f>Taula1[[#This Row],[% Jornada segons contracte
(no posar el símbol %) ]]-Taula1[[#This Row],[% Reducció salari per baix rendiment        (no posar el símbol %)]]</f>
        <v>0</v>
      </c>
      <c r="AU1183" s="137">
        <f t="shared" si="291"/>
        <v>0</v>
      </c>
      <c r="AV1183" s="87"/>
      <c r="AW1183" s="136">
        <f>ROUND((AX1183/100)*693*Taula1[[#This Row],[Espai reservat Administració  (mesos)]],2)</f>
        <v>0</v>
      </c>
      <c r="AX1183" s="90">
        <f>Taula1[[#This Row],[% Jornada segons contracte
(no posar el símbol %) ]]-Taula1[[#This Row],[% Reducció salari per baix rendiment        (no posar el símbol %)]]</f>
        <v>0</v>
      </c>
      <c r="AY1183" s="131">
        <f>ROUND((AZ1183/100)*22.78356164*Taula1[[#This Row],[Espai reservat Administració (dies)]],2)</f>
        <v>0</v>
      </c>
      <c r="AZ1183" s="81">
        <f>Taula1[[#This Row],[% Jornada segons contracte
(no posar el símbol %) ]]-Taula1[[#This Row],[% Reducció salari per baix rendiment        (no posar el símbol %)]]</f>
        <v>0</v>
      </c>
      <c r="BA1183" s="82">
        <f t="shared" si="292"/>
        <v>0</v>
      </c>
      <c r="BB1183" s="41"/>
      <c r="BC1183" s="131">
        <f>IF(Taula1[[#This Row],[Grup justificat     (fer servir opcions de la llista desplegable)]]=1,AI1183,0)</f>
        <v>0</v>
      </c>
      <c r="BD1183" s="131">
        <f>IF(Taula1[[#This Row],[Grup justificat     (fer servir opcions de la llista desplegable)]]=2,AU1183,0)</f>
        <v>0</v>
      </c>
      <c r="BE1183" s="41"/>
      <c r="BF1183" s="131">
        <f>IF(Taula1[[#This Row],[Espai reservat Administració]]=1,AO1183,0)</f>
        <v>0</v>
      </c>
      <c r="BG1183" s="82">
        <f>IF(Taula1[[#This Row],[Espai reservat Administració]]=2,BA1183,0)</f>
        <v>0</v>
      </c>
      <c r="BH1183" s="41"/>
      <c r="BI1183" s="126">
        <f>IF(Taula1[[#This Row],[Grup justificat     (fer servir opcions de la llista desplegable)]]=1,1,0)</f>
        <v>0</v>
      </c>
      <c r="BJ1183" s="126">
        <f>IF(Taula1[[#This Row],[Espai reservat Administració]]=1,1,0)</f>
        <v>0</v>
      </c>
      <c r="BK1183" s="111"/>
      <c r="BL1183" s="126">
        <f>IF(Taula1[[#This Row],[Grup justificat     (fer servir opcions de la llista desplegable)]]=2,1,0)</f>
        <v>0</v>
      </c>
      <c r="BM1183" s="126">
        <f>IF(Taula1[[#This Row],[Espai reservat Administració]]=2,1,0)</f>
        <v>0</v>
      </c>
      <c r="BN1183" s="73"/>
      <c r="BO1183" s="73"/>
      <c r="BP1183" s="73"/>
      <c r="BQ1183" s="73"/>
      <c r="BR1183" s="73"/>
      <c r="BS1183" s="73"/>
      <c r="BT1183" s="73"/>
      <c r="BU1183" s="73"/>
      <c r="BV1183" s="73"/>
      <c r="BW1183" s="73"/>
      <c r="BX1183" s="73"/>
      <c r="BY1183" s="73"/>
      <c r="BZ1183" s="73"/>
      <c r="CA1183" s="73"/>
      <c r="CB1183" s="73"/>
      <c r="CC1183" s="73"/>
      <c r="CD1183" s="73"/>
      <c r="CE1183" s="73"/>
      <c r="CF1183" s="73"/>
      <c r="CG1183" s="63">
        <f t="shared" si="293"/>
        <v>0</v>
      </c>
      <c r="CH1183" s="63">
        <f t="shared" si="294"/>
        <v>0</v>
      </c>
      <c r="CI1183" s="73"/>
      <c r="CJ1183" s="63">
        <f>IF(Taula1[[#This Row],[Tipus de contracte                                  (fer servir opcions de la llista desplegable)]]="Indefinit",1,0)</f>
        <v>0</v>
      </c>
      <c r="CK1183" s="63">
        <f>IF(Taula1[[#This Row],[Tipus de contracte                                  (fer servir opcions de la llista desplegable)]]="Temporal, igual o superior a 6 mesos",1,0)</f>
        <v>0</v>
      </c>
      <c r="CL1183" s="63">
        <f>IF(Taula1[[#This Row],[Tipus de contracte                                  (fer servir opcions de la llista desplegable)]]="Substitució per IT",1,0)</f>
        <v>0</v>
      </c>
      <c r="CM1183" s="73"/>
      <c r="CN1183" s="63">
        <f>IF(Taula1[[#This Row],[Relació llocs de treball]]&gt;=1,1,0)</f>
        <v>0</v>
      </c>
      <c r="CO1183" s="73"/>
      <c r="CP1183" s="63">
        <f>IF(Taula1[[#This Row],[Identitat de gènere                                                          (fer servir opcions de la llista desplegable)]]="Home",1,0)</f>
        <v>0</v>
      </c>
      <c r="CQ1183" s="63">
        <f>IF(Taula1[[#This Row],[Identitat de gènere                                                          (fer servir opcions de la llista desplegable)]]="Dona",1,0)</f>
        <v>0</v>
      </c>
      <c r="CR1183" s="63">
        <f>IF(Taula1[[#This Row],[Identitat de gènere                                                          (fer servir opcions de la llista desplegable)]]="No binari",1,0)</f>
        <v>0</v>
      </c>
      <c r="CS1183" s="73"/>
      <c r="CT1183" s="63">
        <f t="shared" si="288"/>
        <v>0</v>
      </c>
      <c r="CU1183" s="64">
        <f t="shared" si="295"/>
        <v>0</v>
      </c>
      <c r="CW1183" s="64">
        <f t="shared" si="296"/>
        <v>0</v>
      </c>
      <c r="CX1183" s="64">
        <f t="shared" si="297"/>
        <v>0</v>
      </c>
      <c r="CY1183" s="64">
        <f t="shared" si="298"/>
        <v>0</v>
      </c>
      <c r="CZ1183" s="64">
        <f t="shared" si="299"/>
        <v>0</v>
      </c>
      <c r="DB1183" s="64">
        <f t="shared" si="300"/>
        <v>0</v>
      </c>
      <c r="DC1183" s="64">
        <f t="shared" si="301"/>
        <v>0</v>
      </c>
      <c r="DD1183" s="64">
        <f t="shared" si="302"/>
        <v>0</v>
      </c>
      <c r="DE1183" s="64">
        <f t="shared" si="303"/>
        <v>0</v>
      </c>
    </row>
    <row r="1184" spans="2:109" x14ac:dyDescent="0.3">
      <c r="B1184" s="167"/>
      <c r="C1184" s="186"/>
      <c r="D1184" s="2"/>
      <c r="E1184" s="67"/>
      <c r="F1184" s="5"/>
      <c r="G1184" s="5"/>
      <c r="H1184" s="187"/>
      <c r="I1184" s="111" t="str">
        <f ca="1">IF(Taula1[[#This Row],[Data naixement (format dd/mm/aaaa)]]="","0",DATEDIF(Taula1[[#This Row],[Data naixement (format dd/mm/aaaa)]],TODAY(),"Y"))</f>
        <v>0</v>
      </c>
      <c r="J1184" s="6"/>
      <c r="K1184" s="6"/>
      <c r="L1184" s="6"/>
      <c r="M1184" s="6"/>
      <c r="N1184" s="56"/>
      <c r="O1184" s="56"/>
      <c r="P1184" s="56"/>
      <c r="Q1184" s="6"/>
      <c r="R1184" s="7"/>
      <c r="S1184" s="143">
        <f>Taula1[[#This Row],[Mesos naturals sencers treballats període justificat (01/01/2023 - 31/03/2023)]]</f>
        <v>0</v>
      </c>
      <c r="T1184" s="194">
        <f>Taula1[[#This Row],[Dies treballats període justificat (01/01/2023 - 31/03/2023)              no comptabilitzats com a mes natural sencer]]</f>
        <v>0</v>
      </c>
      <c r="U1184" s="12"/>
      <c r="V1184" s="7"/>
      <c r="W1184" s="188"/>
      <c r="X1184" s="188"/>
      <c r="Y1184" s="188"/>
      <c r="Z1184" s="188"/>
      <c r="AA1184" s="190"/>
      <c r="AB1184" s="143">
        <f>Taula1[[#This Row],[Grup justificat     (fer servir opcions de la llista desplegable)]]</f>
        <v>0</v>
      </c>
      <c r="AC1184" s="182"/>
      <c r="AD1184" s="39"/>
      <c r="AE1184" s="131">
        <f>ROUND((AF1184/100)*756*Taula1[[#This Row],[Mesos naturals sencers treballats període justificat (01/01/2023 - 31/03/2023)]],2)</f>
        <v>0</v>
      </c>
      <c r="AF1184" s="81">
        <f>Taula1[[#This Row],[% Jornada segons contracte
(no posar el símbol %) ]]-Taula1[[#This Row],[% Reducció salari per baix rendiment        (no posar el símbol %)]]</f>
        <v>0</v>
      </c>
      <c r="AG1184" s="131">
        <f>ROUND((AH1184/100)*24.8547945*Taula1[[#This Row],[Dies treballats període justificat (01/01/2023 - 31/03/2023)              no comptabilitzats com a mes natural sencer]],2)</f>
        <v>0</v>
      </c>
      <c r="AH1184" s="79">
        <f>Taula1[[#This Row],[% Jornada segons contracte
(no posar el símbol %) ]]-Taula1[[#This Row],[% Reducció salari per baix rendiment        (no posar el símbol %)]]</f>
        <v>0</v>
      </c>
      <c r="AI1184" s="131">
        <f t="shared" si="289"/>
        <v>0</v>
      </c>
      <c r="AJ1184" s="39"/>
      <c r="AK1184" s="131">
        <f>ROUND((AL1184/100)*756*Taula1[[#This Row],[Espai reservat Administració  (mesos)]],2)</f>
        <v>0</v>
      </c>
      <c r="AL1184" s="81">
        <f>Taula1[[#This Row],[% Jornada segons contracte
(no posar el símbol %) ]]-Taula1[[#This Row],[% Reducció salari per baix rendiment        (no posar el símbol %)]]</f>
        <v>0</v>
      </c>
      <c r="AM1184" s="131">
        <f>ROUND((AN1184/100)*24.8547945*Taula1[[#This Row],[Espai reservat Administració (dies)]],2)</f>
        <v>0</v>
      </c>
      <c r="AN1184" s="79">
        <f>Taula1[[#This Row],[% Jornada segons contracte
(no posar el símbol %) ]]-Taula1[[#This Row],[% Reducció salari per baix rendiment        (no posar el símbol %)]]</f>
        <v>0</v>
      </c>
      <c r="AO1184" s="131">
        <f t="shared" si="290"/>
        <v>0</v>
      </c>
      <c r="AP1184" s="87"/>
      <c r="AQ1184" s="137">
        <f>ROUND((AR1184/100)*693*Taula1[[#This Row],[Mesos naturals sencers treballats període justificat (01/01/2023 - 31/03/2023)]],2)</f>
        <v>0</v>
      </c>
      <c r="AR1184" s="90">
        <f>Taula1[[#This Row],[% Jornada segons contracte
(no posar el símbol %) ]]-Taula1[[#This Row],[% Reducció salari per baix rendiment        (no posar el símbol %)]]</f>
        <v>0</v>
      </c>
      <c r="AS1184" s="137">
        <f>ROUND((AT1184/100)*22.78356164*Taula1[[#This Row],[Dies treballats període justificat (01/01/2023 - 31/03/2023)              no comptabilitzats com a mes natural sencer]],2)</f>
        <v>0</v>
      </c>
      <c r="AT1184" s="90">
        <f>Taula1[[#This Row],[% Jornada segons contracte
(no posar el símbol %) ]]-Taula1[[#This Row],[% Reducció salari per baix rendiment        (no posar el símbol %)]]</f>
        <v>0</v>
      </c>
      <c r="AU1184" s="137">
        <f t="shared" si="291"/>
        <v>0</v>
      </c>
      <c r="AV1184" s="87"/>
      <c r="AW1184" s="136">
        <f>ROUND((AX1184/100)*693*Taula1[[#This Row],[Espai reservat Administració  (mesos)]],2)</f>
        <v>0</v>
      </c>
      <c r="AX1184" s="90">
        <f>Taula1[[#This Row],[% Jornada segons contracte
(no posar el símbol %) ]]-Taula1[[#This Row],[% Reducció salari per baix rendiment        (no posar el símbol %)]]</f>
        <v>0</v>
      </c>
      <c r="AY1184" s="131">
        <f>ROUND((AZ1184/100)*22.78356164*Taula1[[#This Row],[Espai reservat Administració (dies)]],2)</f>
        <v>0</v>
      </c>
      <c r="AZ1184" s="81">
        <f>Taula1[[#This Row],[% Jornada segons contracte
(no posar el símbol %) ]]-Taula1[[#This Row],[% Reducció salari per baix rendiment        (no posar el símbol %)]]</f>
        <v>0</v>
      </c>
      <c r="BA1184" s="82">
        <f t="shared" si="292"/>
        <v>0</v>
      </c>
      <c r="BB1184" s="41"/>
      <c r="BC1184" s="131">
        <f>IF(Taula1[[#This Row],[Grup justificat     (fer servir opcions de la llista desplegable)]]=1,AI1184,0)</f>
        <v>0</v>
      </c>
      <c r="BD1184" s="131">
        <f>IF(Taula1[[#This Row],[Grup justificat     (fer servir opcions de la llista desplegable)]]=2,AU1184,0)</f>
        <v>0</v>
      </c>
      <c r="BE1184" s="41"/>
      <c r="BF1184" s="131">
        <f>IF(Taula1[[#This Row],[Espai reservat Administració]]=1,AO1184,0)</f>
        <v>0</v>
      </c>
      <c r="BG1184" s="82">
        <f>IF(Taula1[[#This Row],[Espai reservat Administració]]=2,BA1184,0)</f>
        <v>0</v>
      </c>
      <c r="BH1184" s="41"/>
      <c r="BI1184" s="126">
        <f>IF(Taula1[[#This Row],[Grup justificat     (fer servir opcions de la llista desplegable)]]=1,1,0)</f>
        <v>0</v>
      </c>
      <c r="BJ1184" s="126">
        <f>IF(Taula1[[#This Row],[Espai reservat Administració]]=1,1,0)</f>
        <v>0</v>
      </c>
      <c r="BK1184" s="111"/>
      <c r="BL1184" s="126">
        <f>IF(Taula1[[#This Row],[Grup justificat     (fer servir opcions de la llista desplegable)]]=2,1,0)</f>
        <v>0</v>
      </c>
      <c r="BM1184" s="126">
        <f>IF(Taula1[[#This Row],[Espai reservat Administració]]=2,1,0)</f>
        <v>0</v>
      </c>
      <c r="BN1184" s="73"/>
      <c r="BO1184" s="73"/>
      <c r="BP1184" s="73"/>
      <c r="BQ1184" s="73"/>
      <c r="BR1184" s="73"/>
      <c r="BS1184" s="73"/>
      <c r="BT1184" s="73"/>
      <c r="BU1184" s="73"/>
      <c r="BV1184" s="73"/>
      <c r="BW1184" s="73"/>
      <c r="BX1184" s="73"/>
      <c r="BY1184" s="73"/>
      <c r="BZ1184" s="73"/>
      <c r="CA1184" s="73"/>
      <c r="CB1184" s="73"/>
      <c r="CC1184" s="73"/>
      <c r="CD1184" s="73"/>
      <c r="CE1184" s="73"/>
      <c r="CF1184" s="73"/>
      <c r="CG1184" s="63">
        <f t="shared" si="293"/>
        <v>0</v>
      </c>
      <c r="CH1184" s="63">
        <f t="shared" si="294"/>
        <v>0</v>
      </c>
      <c r="CI1184" s="73"/>
      <c r="CJ1184" s="63">
        <f>IF(Taula1[[#This Row],[Tipus de contracte                                  (fer servir opcions de la llista desplegable)]]="Indefinit",1,0)</f>
        <v>0</v>
      </c>
      <c r="CK1184" s="63">
        <f>IF(Taula1[[#This Row],[Tipus de contracte                                  (fer servir opcions de la llista desplegable)]]="Temporal, igual o superior a 6 mesos",1,0)</f>
        <v>0</v>
      </c>
      <c r="CL1184" s="63">
        <f>IF(Taula1[[#This Row],[Tipus de contracte                                  (fer servir opcions de la llista desplegable)]]="Substitució per IT",1,0)</f>
        <v>0</v>
      </c>
      <c r="CM1184" s="73"/>
      <c r="CN1184" s="63">
        <f>IF(Taula1[[#This Row],[Relació llocs de treball]]&gt;=1,1,0)</f>
        <v>0</v>
      </c>
      <c r="CO1184" s="73"/>
      <c r="CP1184" s="63">
        <f>IF(Taula1[[#This Row],[Identitat de gènere                                                          (fer servir opcions de la llista desplegable)]]="Home",1,0)</f>
        <v>0</v>
      </c>
      <c r="CQ1184" s="63">
        <f>IF(Taula1[[#This Row],[Identitat de gènere                                                          (fer servir opcions de la llista desplegable)]]="Dona",1,0)</f>
        <v>0</v>
      </c>
      <c r="CR1184" s="63">
        <f>IF(Taula1[[#This Row],[Identitat de gènere                                                          (fer servir opcions de la llista desplegable)]]="No binari",1,0)</f>
        <v>0</v>
      </c>
      <c r="CS1184" s="73"/>
      <c r="CT1184" s="63">
        <f t="shared" si="288"/>
        <v>0</v>
      </c>
      <c r="CU1184" s="64">
        <f t="shared" si="295"/>
        <v>0</v>
      </c>
      <c r="CW1184" s="64">
        <f t="shared" si="296"/>
        <v>0</v>
      </c>
      <c r="CX1184" s="64">
        <f t="shared" si="297"/>
        <v>0</v>
      </c>
      <c r="CY1184" s="64">
        <f t="shared" si="298"/>
        <v>0</v>
      </c>
      <c r="CZ1184" s="64">
        <f t="shared" si="299"/>
        <v>0</v>
      </c>
      <c r="DB1184" s="64">
        <f t="shared" si="300"/>
        <v>0</v>
      </c>
      <c r="DC1184" s="64">
        <f t="shared" si="301"/>
        <v>0</v>
      </c>
      <c r="DD1184" s="64">
        <f t="shared" si="302"/>
        <v>0</v>
      </c>
      <c r="DE1184" s="64">
        <f t="shared" si="303"/>
        <v>0</v>
      </c>
    </row>
    <row r="1185" spans="2:109" x14ac:dyDescent="0.3">
      <c r="B1185" s="167"/>
      <c r="C1185" s="186"/>
      <c r="D1185" s="2"/>
      <c r="E1185" s="67"/>
      <c r="F1185" s="5"/>
      <c r="G1185" s="5"/>
      <c r="H1185" s="187"/>
      <c r="I1185" s="111" t="str">
        <f ca="1">IF(Taula1[[#This Row],[Data naixement (format dd/mm/aaaa)]]="","0",DATEDIF(Taula1[[#This Row],[Data naixement (format dd/mm/aaaa)]],TODAY(),"Y"))</f>
        <v>0</v>
      </c>
      <c r="J1185" s="6"/>
      <c r="K1185" s="6"/>
      <c r="L1185" s="6"/>
      <c r="M1185" s="6"/>
      <c r="N1185" s="56"/>
      <c r="O1185" s="56"/>
      <c r="P1185" s="56"/>
      <c r="Q1185" s="6"/>
      <c r="R1185" s="7"/>
      <c r="S1185" s="143">
        <f>Taula1[[#This Row],[Mesos naturals sencers treballats període justificat (01/01/2023 - 31/03/2023)]]</f>
        <v>0</v>
      </c>
      <c r="T1185" s="194">
        <f>Taula1[[#This Row],[Dies treballats període justificat (01/01/2023 - 31/03/2023)              no comptabilitzats com a mes natural sencer]]</f>
        <v>0</v>
      </c>
      <c r="U1185" s="12"/>
      <c r="V1185" s="7"/>
      <c r="W1185" s="188"/>
      <c r="X1185" s="188"/>
      <c r="Y1185" s="188"/>
      <c r="Z1185" s="188"/>
      <c r="AA1185" s="190"/>
      <c r="AB1185" s="143">
        <f>Taula1[[#This Row],[Grup justificat     (fer servir opcions de la llista desplegable)]]</f>
        <v>0</v>
      </c>
      <c r="AC1185" s="182"/>
      <c r="AD1185" s="39"/>
      <c r="AE1185" s="131">
        <f>ROUND((AF1185/100)*756*Taula1[[#This Row],[Mesos naturals sencers treballats període justificat (01/01/2023 - 31/03/2023)]],2)</f>
        <v>0</v>
      </c>
      <c r="AF1185" s="81">
        <f>Taula1[[#This Row],[% Jornada segons contracte
(no posar el símbol %) ]]-Taula1[[#This Row],[% Reducció salari per baix rendiment        (no posar el símbol %)]]</f>
        <v>0</v>
      </c>
      <c r="AG1185" s="131">
        <f>ROUND((AH1185/100)*24.8547945*Taula1[[#This Row],[Dies treballats període justificat (01/01/2023 - 31/03/2023)              no comptabilitzats com a mes natural sencer]],2)</f>
        <v>0</v>
      </c>
      <c r="AH1185" s="79">
        <f>Taula1[[#This Row],[% Jornada segons contracte
(no posar el símbol %) ]]-Taula1[[#This Row],[% Reducció salari per baix rendiment        (no posar el símbol %)]]</f>
        <v>0</v>
      </c>
      <c r="AI1185" s="131">
        <f t="shared" si="289"/>
        <v>0</v>
      </c>
      <c r="AJ1185" s="39"/>
      <c r="AK1185" s="131">
        <f>ROUND((AL1185/100)*756*Taula1[[#This Row],[Espai reservat Administració  (mesos)]],2)</f>
        <v>0</v>
      </c>
      <c r="AL1185" s="81">
        <f>Taula1[[#This Row],[% Jornada segons contracte
(no posar el símbol %) ]]-Taula1[[#This Row],[% Reducció salari per baix rendiment        (no posar el símbol %)]]</f>
        <v>0</v>
      </c>
      <c r="AM1185" s="131">
        <f>ROUND((AN1185/100)*24.8547945*Taula1[[#This Row],[Espai reservat Administració (dies)]],2)</f>
        <v>0</v>
      </c>
      <c r="AN1185" s="79">
        <f>Taula1[[#This Row],[% Jornada segons contracte
(no posar el símbol %) ]]-Taula1[[#This Row],[% Reducció salari per baix rendiment        (no posar el símbol %)]]</f>
        <v>0</v>
      </c>
      <c r="AO1185" s="131">
        <f t="shared" si="290"/>
        <v>0</v>
      </c>
      <c r="AP1185" s="87"/>
      <c r="AQ1185" s="137">
        <f>ROUND((AR1185/100)*693*Taula1[[#This Row],[Mesos naturals sencers treballats període justificat (01/01/2023 - 31/03/2023)]],2)</f>
        <v>0</v>
      </c>
      <c r="AR1185" s="90">
        <f>Taula1[[#This Row],[% Jornada segons contracte
(no posar el símbol %) ]]-Taula1[[#This Row],[% Reducció salari per baix rendiment        (no posar el símbol %)]]</f>
        <v>0</v>
      </c>
      <c r="AS1185" s="137">
        <f>ROUND((AT1185/100)*22.78356164*Taula1[[#This Row],[Dies treballats període justificat (01/01/2023 - 31/03/2023)              no comptabilitzats com a mes natural sencer]],2)</f>
        <v>0</v>
      </c>
      <c r="AT1185" s="90">
        <f>Taula1[[#This Row],[% Jornada segons contracte
(no posar el símbol %) ]]-Taula1[[#This Row],[% Reducció salari per baix rendiment        (no posar el símbol %)]]</f>
        <v>0</v>
      </c>
      <c r="AU1185" s="137">
        <f t="shared" si="291"/>
        <v>0</v>
      </c>
      <c r="AV1185" s="87"/>
      <c r="AW1185" s="136">
        <f>ROUND((AX1185/100)*693*Taula1[[#This Row],[Espai reservat Administració  (mesos)]],2)</f>
        <v>0</v>
      </c>
      <c r="AX1185" s="90">
        <f>Taula1[[#This Row],[% Jornada segons contracte
(no posar el símbol %) ]]-Taula1[[#This Row],[% Reducció salari per baix rendiment        (no posar el símbol %)]]</f>
        <v>0</v>
      </c>
      <c r="AY1185" s="131">
        <f>ROUND((AZ1185/100)*22.78356164*Taula1[[#This Row],[Espai reservat Administració (dies)]],2)</f>
        <v>0</v>
      </c>
      <c r="AZ1185" s="81">
        <f>Taula1[[#This Row],[% Jornada segons contracte
(no posar el símbol %) ]]-Taula1[[#This Row],[% Reducció salari per baix rendiment        (no posar el símbol %)]]</f>
        <v>0</v>
      </c>
      <c r="BA1185" s="82">
        <f t="shared" si="292"/>
        <v>0</v>
      </c>
      <c r="BB1185" s="41"/>
      <c r="BC1185" s="131">
        <f>IF(Taula1[[#This Row],[Grup justificat     (fer servir opcions de la llista desplegable)]]=1,AI1185,0)</f>
        <v>0</v>
      </c>
      <c r="BD1185" s="131">
        <f>IF(Taula1[[#This Row],[Grup justificat     (fer servir opcions de la llista desplegable)]]=2,AU1185,0)</f>
        <v>0</v>
      </c>
      <c r="BE1185" s="41"/>
      <c r="BF1185" s="131">
        <f>IF(Taula1[[#This Row],[Espai reservat Administració]]=1,AO1185,0)</f>
        <v>0</v>
      </c>
      <c r="BG1185" s="82">
        <f>IF(Taula1[[#This Row],[Espai reservat Administració]]=2,BA1185,0)</f>
        <v>0</v>
      </c>
      <c r="BH1185" s="41"/>
      <c r="BI1185" s="126">
        <f>IF(Taula1[[#This Row],[Grup justificat     (fer servir opcions de la llista desplegable)]]=1,1,0)</f>
        <v>0</v>
      </c>
      <c r="BJ1185" s="126">
        <f>IF(Taula1[[#This Row],[Espai reservat Administració]]=1,1,0)</f>
        <v>0</v>
      </c>
      <c r="BK1185" s="111"/>
      <c r="BL1185" s="126">
        <f>IF(Taula1[[#This Row],[Grup justificat     (fer servir opcions de la llista desplegable)]]=2,1,0)</f>
        <v>0</v>
      </c>
      <c r="BM1185" s="126">
        <f>IF(Taula1[[#This Row],[Espai reservat Administració]]=2,1,0)</f>
        <v>0</v>
      </c>
      <c r="BN1185" s="73"/>
      <c r="BO1185" s="73"/>
      <c r="BP1185" s="73"/>
      <c r="BQ1185" s="73"/>
      <c r="BR1185" s="73"/>
      <c r="BS1185" s="73"/>
      <c r="BT1185" s="73"/>
      <c r="BU1185" s="73"/>
      <c r="BV1185" s="73"/>
      <c r="BW1185" s="73"/>
      <c r="BX1185" s="73"/>
      <c r="BY1185" s="73"/>
      <c r="BZ1185" s="73"/>
      <c r="CA1185" s="73"/>
      <c r="CB1185" s="73"/>
      <c r="CC1185" s="73"/>
      <c r="CD1185" s="73"/>
      <c r="CE1185" s="73"/>
      <c r="CF1185" s="73"/>
      <c r="CG1185" s="63">
        <f t="shared" si="293"/>
        <v>0</v>
      </c>
      <c r="CH1185" s="63">
        <f t="shared" si="294"/>
        <v>0</v>
      </c>
      <c r="CI1185" s="73"/>
      <c r="CJ1185" s="63">
        <f>IF(Taula1[[#This Row],[Tipus de contracte                                  (fer servir opcions de la llista desplegable)]]="Indefinit",1,0)</f>
        <v>0</v>
      </c>
      <c r="CK1185" s="63">
        <f>IF(Taula1[[#This Row],[Tipus de contracte                                  (fer servir opcions de la llista desplegable)]]="Temporal, igual o superior a 6 mesos",1,0)</f>
        <v>0</v>
      </c>
      <c r="CL1185" s="63">
        <f>IF(Taula1[[#This Row],[Tipus de contracte                                  (fer servir opcions de la llista desplegable)]]="Substitució per IT",1,0)</f>
        <v>0</v>
      </c>
      <c r="CM1185" s="73"/>
      <c r="CN1185" s="63">
        <f>IF(Taula1[[#This Row],[Relació llocs de treball]]&gt;=1,1,0)</f>
        <v>0</v>
      </c>
      <c r="CO1185" s="73"/>
      <c r="CP1185" s="63">
        <f>IF(Taula1[[#This Row],[Identitat de gènere                                                          (fer servir opcions de la llista desplegable)]]="Home",1,0)</f>
        <v>0</v>
      </c>
      <c r="CQ1185" s="63">
        <f>IF(Taula1[[#This Row],[Identitat de gènere                                                          (fer servir opcions de la llista desplegable)]]="Dona",1,0)</f>
        <v>0</v>
      </c>
      <c r="CR1185" s="63">
        <f>IF(Taula1[[#This Row],[Identitat de gènere                                                          (fer servir opcions de la llista desplegable)]]="No binari",1,0)</f>
        <v>0</v>
      </c>
      <c r="CS1185" s="73"/>
      <c r="CT1185" s="63">
        <f t="shared" si="288"/>
        <v>0</v>
      </c>
      <c r="CU1185" s="64">
        <f t="shared" si="295"/>
        <v>0</v>
      </c>
      <c r="CW1185" s="64">
        <f t="shared" si="296"/>
        <v>0</v>
      </c>
      <c r="CX1185" s="64">
        <f t="shared" si="297"/>
        <v>0</v>
      </c>
      <c r="CY1185" s="64">
        <f t="shared" si="298"/>
        <v>0</v>
      </c>
      <c r="CZ1185" s="64">
        <f t="shared" si="299"/>
        <v>0</v>
      </c>
      <c r="DB1185" s="64">
        <f t="shared" si="300"/>
        <v>0</v>
      </c>
      <c r="DC1185" s="64">
        <f t="shared" si="301"/>
        <v>0</v>
      </c>
      <c r="DD1185" s="64">
        <f t="shared" si="302"/>
        <v>0</v>
      </c>
      <c r="DE1185" s="64">
        <f t="shared" si="303"/>
        <v>0</v>
      </c>
    </row>
    <row r="1186" spans="2:109" x14ac:dyDescent="0.3">
      <c r="B1186" s="167"/>
      <c r="C1186" s="186"/>
      <c r="D1186" s="2"/>
      <c r="E1186" s="67"/>
      <c r="F1186" s="5"/>
      <c r="G1186" s="5"/>
      <c r="H1186" s="187"/>
      <c r="I1186" s="111" t="str">
        <f ca="1">IF(Taula1[[#This Row],[Data naixement (format dd/mm/aaaa)]]="","0",DATEDIF(Taula1[[#This Row],[Data naixement (format dd/mm/aaaa)]],TODAY(),"Y"))</f>
        <v>0</v>
      </c>
      <c r="J1186" s="6"/>
      <c r="K1186" s="6"/>
      <c r="L1186" s="6"/>
      <c r="M1186" s="6"/>
      <c r="N1186" s="56"/>
      <c r="O1186" s="56"/>
      <c r="P1186" s="56"/>
      <c r="Q1186" s="6"/>
      <c r="R1186" s="7"/>
      <c r="S1186" s="143">
        <f>Taula1[[#This Row],[Mesos naturals sencers treballats període justificat (01/01/2023 - 31/03/2023)]]</f>
        <v>0</v>
      </c>
      <c r="T1186" s="194">
        <f>Taula1[[#This Row],[Dies treballats període justificat (01/01/2023 - 31/03/2023)              no comptabilitzats com a mes natural sencer]]</f>
        <v>0</v>
      </c>
      <c r="U1186" s="12"/>
      <c r="V1186" s="7"/>
      <c r="W1186" s="188"/>
      <c r="X1186" s="188"/>
      <c r="Y1186" s="188"/>
      <c r="Z1186" s="188"/>
      <c r="AA1186" s="190"/>
      <c r="AB1186" s="143">
        <f>Taula1[[#This Row],[Grup justificat     (fer servir opcions de la llista desplegable)]]</f>
        <v>0</v>
      </c>
      <c r="AC1186" s="182"/>
      <c r="AD1186" s="39"/>
      <c r="AE1186" s="131">
        <f>ROUND((AF1186/100)*756*Taula1[[#This Row],[Mesos naturals sencers treballats període justificat (01/01/2023 - 31/03/2023)]],2)</f>
        <v>0</v>
      </c>
      <c r="AF1186" s="81">
        <f>Taula1[[#This Row],[% Jornada segons contracte
(no posar el símbol %) ]]-Taula1[[#This Row],[% Reducció salari per baix rendiment        (no posar el símbol %)]]</f>
        <v>0</v>
      </c>
      <c r="AG1186" s="131">
        <f>ROUND((AH1186/100)*24.8547945*Taula1[[#This Row],[Dies treballats període justificat (01/01/2023 - 31/03/2023)              no comptabilitzats com a mes natural sencer]],2)</f>
        <v>0</v>
      </c>
      <c r="AH1186" s="79">
        <f>Taula1[[#This Row],[% Jornada segons contracte
(no posar el símbol %) ]]-Taula1[[#This Row],[% Reducció salari per baix rendiment        (no posar el símbol %)]]</f>
        <v>0</v>
      </c>
      <c r="AI1186" s="131">
        <f t="shared" si="289"/>
        <v>0</v>
      </c>
      <c r="AJ1186" s="39"/>
      <c r="AK1186" s="131">
        <f>ROUND((AL1186/100)*756*Taula1[[#This Row],[Espai reservat Administració  (mesos)]],2)</f>
        <v>0</v>
      </c>
      <c r="AL1186" s="81">
        <f>Taula1[[#This Row],[% Jornada segons contracte
(no posar el símbol %) ]]-Taula1[[#This Row],[% Reducció salari per baix rendiment        (no posar el símbol %)]]</f>
        <v>0</v>
      </c>
      <c r="AM1186" s="131">
        <f>ROUND((AN1186/100)*24.8547945*Taula1[[#This Row],[Espai reservat Administració (dies)]],2)</f>
        <v>0</v>
      </c>
      <c r="AN1186" s="79">
        <f>Taula1[[#This Row],[% Jornada segons contracte
(no posar el símbol %) ]]-Taula1[[#This Row],[% Reducció salari per baix rendiment        (no posar el símbol %)]]</f>
        <v>0</v>
      </c>
      <c r="AO1186" s="131">
        <f t="shared" si="290"/>
        <v>0</v>
      </c>
      <c r="AP1186" s="87"/>
      <c r="AQ1186" s="137">
        <f>ROUND((AR1186/100)*693*Taula1[[#This Row],[Mesos naturals sencers treballats període justificat (01/01/2023 - 31/03/2023)]],2)</f>
        <v>0</v>
      </c>
      <c r="AR1186" s="90">
        <f>Taula1[[#This Row],[% Jornada segons contracte
(no posar el símbol %) ]]-Taula1[[#This Row],[% Reducció salari per baix rendiment        (no posar el símbol %)]]</f>
        <v>0</v>
      </c>
      <c r="AS1186" s="137">
        <f>ROUND((AT1186/100)*22.78356164*Taula1[[#This Row],[Dies treballats període justificat (01/01/2023 - 31/03/2023)              no comptabilitzats com a mes natural sencer]],2)</f>
        <v>0</v>
      </c>
      <c r="AT1186" s="90">
        <f>Taula1[[#This Row],[% Jornada segons contracte
(no posar el símbol %) ]]-Taula1[[#This Row],[% Reducció salari per baix rendiment        (no posar el símbol %)]]</f>
        <v>0</v>
      </c>
      <c r="AU1186" s="137">
        <f t="shared" si="291"/>
        <v>0</v>
      </c>
      <c r="AV1186" s="87"/>
      <c r="AW1186" s="136">
        <f>ROUND((AX1186/100)*693*Taula1[[#This Row],[Espai reservat Administració  (mesos)]],2)</f>
        <v>0</v>
      </c>
      <c r="AX1186" s="90">
        <f>Taula1[[#This Row],[% Jornada segons contracte
(no posar el símbol %) ]]-Taula1[[#This Row],[% Reducció salari per baix rendiment        (no posar el símbol %)]]</f>
        <v>0</v>
      </c>
      <c r="AY1186" s="131">
        <f>ROUND((AZ1186/100)*22.78356164*Taula1[[#This Row],[Espai reservat Administració (dies)]],2)</f>
        <v>0</v>
      </c>
      <c r="AZ1186" s="81">
        <f>Taula1[[#This Row],[% Jornada segons contracte
(no posar el símbol %) ]]-Taula1[[#This Row],[% Reducció salari per baix rendiment        (no posar el símbol %)]]</f>
        <v>0</v>
      </c>
      <c r="BA1186" s="82">
        <f t="shared" si="292"/>
        <v>0</v>
      </c>
      <c r="BB1186" s="41"/>
      <c r="BC1186" s="131">
        <f>IF(Taula1[[#This Row],[Grup justificat     (fer servir opcions de la llista desplegable)]]=1,AI1186,0)</f>
        <v>0</v>
      </c>
      <c r="BD1186" s="131">
        <f>IF(Taula1[[#This Row],[Grup justificat     (fer servir opcions de la llista desplegable)]]=2,AU1186,0)</f>
        <v>0</v>
      </c>
      <c r="BE1186" s="41"/>
      <c r="BF1186" s="131">
        <f>IF(Taula1[[#This Row],[Espai reservat Administració]]=1,AO1186,0)</f>
        <v>0</v>
      </c>
      <c r="BG1186" s="82">
        <f>IF(Taula1[[#This Row],[Espai reservat Administració]]=2,BA1186,0)</f>
        <v>0</v>
      </c>
      <c r="BH1186" s="41"/>
      <c r="BI1186" s="126">
        <f>IF(Taula1[[#This Row],[Grup justificat     (fer servir opcions de la llista desplegable)]]=1,1,0)</f>
        <v>0</v>
      </c>
      <c r="BJ1186" s="126">
        <f>IF(Taula1[[#This Row],[Espai reservat Administració]]=1,1,0)</f>
        <v>0</v>
      </c>
      <c r="BK1186" s="111"/>
      <c r="BL1186" s="126">
        <f>IF(Taula1[[#This Row],[Grup justificat     (fer servir opcions de la llista desplegable)]]=2,1,0)</f>
        <v>0</v>
      </c>
      <c r="BM1186" s="126">
        <f>IF(Taula1[[#This Row],[Espai reservat Administració]]=2,1,0)</f>
        <v>0</v>
      </c>
      <c r="BN1186" s="73"/>
      <c r="BO1186" s="73"/>
      <c r="BP1186" s="73"/>
      <c r="BQ1186" s="73"/>
      <c r="BR1186" s="73"/>
      <c r="BS1186" s="73"/>
      <c r="BT1186" s="73"/>
      <c r="BU1186" s="73"/>
      <c r="BV1186" s="73"/>
      <c r="BW1186" s="73"/>
      <c r="BX1186" s="73"/>
      <c r="BY1186" s="73"/>
      <c r="BZ1186" s="73"/>
      <c r="CA1186" s="73"/>
      <c r="CB1186" s="73"/>
      <c r="CC1186" s="73"/>
      <c r="CD1186" s="73"/>
      <c r="CE1186" s="73"/>
      <c r="CF1186" s="73"/>
      <c r="CG1186" s="63">
        <f t="shared" si="293"/>
        <v>0</v>
      </c>
      <c r="CH1186" s="63">
        <f t="shared" si="294"/>
        <v>0</v>
      </c>
      <c r="CI1186" s="73"/>
      <c r="CJ1186" s="63">
        <f>IF(Taula1[[#This Row],[Tipus de contracte                                  (fer servir opcions de la llista desplegable)]]="Indefinit",1,0)</f>
        <v>0</v>
      </c>
      <c r="CK1186" s="63">
        <f>IF(Taula1[[#This Row],[Tipus de contracte                                  (fer servir opcions de la llista desplegable)]]="Temporal, igual o superior a 6 mesos",1,0)</f>
        <v>0</v>
      </c>
      <c r="CL1186" s="63">
        <f>IF(Taula1[[#This Row],[Tipus de contracte                                  (fer servir opcions de la llista desplegable)]]="Substitució per IT",1,0)</f>
        <v>0</v>
      </c>
      <c r="CM1186" s="73"/>
      <c r="CN1186" s="63">
        <f>IF(Taula1[[#This Row],[Relació llocs de treball]]&gt;=1,1,0)</f>
        <v>0</v>
      </c>
      <c r="CO1186" s="73"/>
      <c r="CP1186" s="63">
        <f>IF(Taula1[[#This Row],[Identitat de gènere                                                          (fer servir opcions de la llista desplegable)]]="Home",1,0)</f>
        <v>0</v>
      </c>
      <c r="CQ1186" s="63">
        <f>IF(Taula1[[#This Row],[Identitat de gènere                                                          (fer servir opcions de la llista desplegable)]]="Dona",1,0)</f>
        <v>0</v>
      </c>
      <c r="CR1186" s="63">
        <f>IF(Taula1[[#This Row],[Identitat de gènere                                                          (fer servir opcions de la llista desplegable)]]="No binari",1,0)</f>
        <v>0</v>
      </c>
      <c r="CS1186" s="73"/>
      <c r="CT1186" s="63">
        <f t="shared" si="288"/>
        <v>0</v>
      </c>
      <c r="CU1186" s="64">
        <f t="shared" si="295"/>
        <v>0</v>
      </c>
      <c r="CW1186" s="64">
        <f t="shared" si="296"/>
        <v>0</v>
      </c>
      <c r="CX1186" s="64">
        <f t="shared" si="297"/>
        <v>0</v>
      </c>
      <c r="CY1186" s="64">
        <f t="shared" si="298"/>
        <v>0</v>
      </c>
      <c r="CZ1186" s="64">
        <f t="shared" si="299"/>
        <v>0</v>
      </c>
      <c r="DB1186" s="64">
        <f t="shared" si="300"/>
        <v>0</v>
      </c>
      <c r="DC1186" s="64">
        <f t="shared" si="301"/>
        <v>0</v>
      </c>
      <c r="DD1186" s="64">
        <f t="shared" si="302"/>
        <v>0</v>
      </c>
      <c r="DE1186" s="64">
        <f t="shared" si="303"/>
        <v>0</v>
      </c>
    </row>
    <row r="1187" spans="2:109" x14ac:dyDescent="0.3">
      <c r="B1187" s="167"/>
      <c r="C1187" s="186"/>
      <c r="D1187" s="2"/>
      <c r="E1187" s="67"/>
      <c r="F1187" s="5"/>
      <c r="G1187" s="5"/>
      <c r="H1187" s="187"/>
      <c r="I1187" s="111" t="str">
        <f ca="1">IF(Taula1[[#This Row],[Data naixement (format dd/mm/aaaa)]]="","0",DATEDIF(Taula1[[#This Row],[Data naixement (format dd/mm/aaaa)]],TODAY(),"Y"))</f>
        <v>0</v>
      </c>
      <c r="J1187" s="6"/>
      <c r="K1187" s="6"/>
      <c r="L1187" s="6"/>
      <c r="M1187" s="6"/>
      <c r="N1187" s="56"/>
      <c r="O1187" s="56"/>
      <c r="P1187" s="56"/>
      <c r="Q1187" s="6"/>
      <c r="R1187" s="7"/>
      <c r="S1187" s="143">
        <f>Taula1[[#This Row],[Mesos naturals sencers treballats període justificat (01/01/2023 - 31/03/2023)]]</f>
        <v>0</v>
      </c>
      <c r="T1187" s="194">
        <f>Taula1[[#This Row],[Dies treballats període justificat (01/01/2023 - 31/03/2023)              no comptabilitzats com a mes natural sencer]]</f>
        <v>0</v>
      </c>
      <c r="U1187" s="12"/>
      <c r="V1187" s="7"/>
      <c r="W1187" s="188"/>
      <c r="X1187" s="188"/>
      <c r="Y1187" s="188"/>
      <c r="Z1187" s="188"/>
      <c r="AA1187" s="190"/>
      <c r="AB1187" s="143">
        <f>Taula1[[#This Row],[Grup justificat     (fer servir opcions de la llista desplegable)]]</f>
        <v>0</v>
      </c>
      <c r="AC1187" s="182"/>
      <c r="AD1187" s="39"/>
      <c r="AE1187" s="131">
        <f>ROUND((AF1187/100)*756*Taula1[[#This Row],[Mesos naturals sencers treballats període justificat (01/01/2023 - 31/03/2023)]],2)</f>
        <v>0</v>
      </c>
      <c r="AF1187" s="81">
        <f>Taula1[[#This Row],[% Jornada segons contracte
(no posar el símbol %) ]]-Taula1[[#This Row],[% Reducció salari per baix rendiment        (no posar el símbol %)]]</f>
        <v>0</v>
      </c>
      <c r="AG1187" s="131">
        <f>ROUND((AH1187/100)*24.8547945*Taula1[[#This Row],[Dies treballats període justificat (01/01/2023 - 31/03/2023)              no comptabilitzats com a mes natural sencer]],2)</f>
        <v>0</v>
      </c>
      <c r="AH1187" s="79">
        <f>Taula1[[#This Row],[% Jornada segons contracte
(no posar el símbol %) ]]-Taula1[[#This Row],[% Reducció salari per baix rendiment        (no posar el símbol %)]]</f>
        <v>0</v>
      </c>
      <c r="AI1187" s="131">
        <f t="shared" si="289"/>
        <v>0</v>
      </c>
      <c r="AJ1187" s="39"/>
      <c r="AK1187" s="131">
        <f>ROUND((AL1187/100)*756*Taula1[[#This Row],[Espai reservat Administració  (mesos)]],2)</f>
        <v>0</v>
      </c>
      <c r="AL1187" s="81">
        <f>Taula1[[#This Row],[% Jornada segons contracte
(no posar el símbol %) ]]-Taula1[[#This Row],[% Reducció salari per baix rendiment        (no posar el símbol %)]]</f>
        <v>0</v>
      </c>
      <c r="AM1187" s="131">
        <f>ROUND((AN1187/100)*24.8547945*Taula1[[#This Row],[Espai reservat Administració (dies)]],2)</f>
        <v>0</v>
      </c>
      <c r="AN1187" s="79">
        <f>Taula1[[#This Row],[% Jornada segons contracte
(no posar el símbol %) ]]-Taula1[[#This Row],[% Reducció salari per baix rendiment        (no posar el símbol %)]]</f>
        <v>0</v>
      </c>
      <c r="AO1187" s="131">
        <f t="shared" si="290"/>
        <v>0</v>
      </c>
      <c r="AP1187" s="87"/>
      <c r="AQ1187" s="137">
        <f>ROUND((AR1187/100)*693*Taula1[[#This Row],[Mesos naturals sencers treballats període justificat (01/01/2023 - 31/03/2023)]],2)</f>
        <v>0</v>
      </c>
      <c r="AR1187" s="90">
        <f>Taula1[[#This Row],[% Jornada segons contracte
(no posar el símbol %) ]]-Taula1[[#This Row],[% Reducció salari per baix rendiment        (no posar el símbol %)]]</f>
        <v>0</v>
      </c>
      <c r="AS1187" s="137">
        <f>ROUND((AT1187/100)*22.78356164*Taula1[[#This Row],[Dies treballats període justificat (01/01/2023 - 31/03/2023)              no comptabilitzats com a mes natural sencer]],2)</f>
        <v>0</v>
      </c>
      <c r="AT1187" s="90">
        <f>Taula1[[#This Row],[% Jornada segons contracte
(no posar el símbol %) ]]-Taula1[[#This Row],[% Reducció salari per baix rendiment        (no posar el símbol %)]]</f>
        <v>0</v>
      </c>
      <c r="AU1187" s="137">
        <f t="shared" si="291"/>
        <v>0</v>
      </c>
      <c r="AV1187" s="87"/>
      <c r="AW1187" s="136">
        <f>ROUND((AX1187/100)*693*Taula1[[#This Row],[Espai reservat Administració  (mesos)]],2)</f>
        <v>0</v>
      </c>
      <c r="AX1187" s="90">
        <f>Taula1[[#This Row],[% Jornada segons contracte
(no posar el símbol %) ]]-Taula1[[#This Row],[% Reducció salari per baix rendiment        (no posar el símbol %)]]</f>
        <v>0</v>
      </c>
      <c r="AY1187" s="131">
        <f>ROUND((AZ1187/100)*22.78356164*Taula1[[#This Row],[Espai reservat Administració (dies)]],2)</f>
        <v>0</v>
      </c>
      <c r="AZ1187" s="81">
        <f>Taula1[[#This Row],[% Jornada segons contracte
(no posar el símbol %) ]]-Taula1[[#This Row],[% Reducció salari per baix rendiment        (no posar el símbol %)]]</f>
        <v>0</v>
      </c>
      <c r="BA1187" s="82">
        <f t="shared" si="292"/>
        <v>0</v>
      </c>
      <c r="BB1187" s="41"/>
      <c r="BC1187" s="131">
        <f>IF(Taula1[[#This Row],[Grup justificat     (fer servir opcions de la llista desplegable)]]=1,AI1187,0)</f>
        <v>0</v>
      </c>
      <c r="BD1187" s="131">
        <f>IF(Taula1[[#This Row],[Grup justificat     (fer servir opcions de la llista desplegable)]]=2,AU1187,0)</f>
        <v>0</v>
      </c>
      <c r="BE1187" s="41"/>
      <c r="BF1187" s="131">
        <f>IF(Taula1[[#This Row],[Espai reservat Administració]]=1,AO1187,0)</f>
        <v>0</v>
      </c>
      <c r="BG1187" s="82">
        <f>IF(Taula1[[#This Row],[Espai reservat Administració]]=2,BA1187,0)</f>
        <v>0</v>
      </c>
      <c r="BH1187" s="41"/>
      <c r="BI1187" s="126">
        <f>IF(Taula1[[#This Row],[Grup justificat     (fer servir opcions de la llista desplegable)]]=1,1,0)</f>
        <v>0</v>
      </c>
      <c r="BJ1187" s="126">
        <f>IF(Taula1[[#This Row],[Espai reservat Administració]]=1,1,0)</f>
        <v>0</v>
      </c>
      <c r="BK1187" s="111"/>
      <c r="BL1187" s="126">
        <f>IF(Taula1[[#This Row],[Grup justificat     (fer servir opcions de la llista desplegable)]]=2,1,0)</f>
        <v>0</v>
      </c>
      <c r="BM1187" s="126">
        <f>IF(Taula1[[#This Row],[Espai reservat Administració]]=2,1,0)</f>
        <v>0</v>
      </c>
      <c r="BN1187" s="73"/>
      <c r="BO1187" s="73"/>
      <c r="BP1187" s="73"/>
      <c r="BQ1187" s="73"/>
      <c r="BR1187" s="73"/>
      <c r="BS1187" s="73"/>
      <c r="BT1187" s="73"/>
      <c r="BU1187" s="73"/>
      <c r="BV1187" s="73"/>
      <c r="BW1187" s="73"/>
      <c r="BX1187" s="73"/>
      <c r="BY1187" s="73"/>
      <c r="BZ1187" s="73"/>
      <c r="CA1187" s="73"/>
      <c r="CB1187" s="73"/>
      <c r="CC1187" s="73"/>
      <c r="CD1187" s="73"/>
      <c r="CE1187" s="73"/>
      <c r="CF1187" s="73"/>
      <c r="CG1187" s="63">
        <f t="shared" si="293"/>
        <v>0</v>
      </c>
      <c r="CH1187" s="63">
        <f t="shared" si="294"/>
        <v>0</v>
      </c>
      <c r="CI1187" s="73"/>
      <c r="CJ1187" s="63">
        <f>IF(Taula1[[#This Row],[Tipus de contracte                                  (fer servir opcions de la llista desplegable)]]="Indefinit",1,0)</f>
        <v>0</v>
      </c>
      <c r="CK1187" s="63">
        <f>IF(Taula1[[#This Row],[Tipus de contracte                                  (fer servir opcions de la llista desplegable)]]="Temporal, igual o superior a 6 mesos",1,0)</f>
        <v>0</v>
      </c>
      <c r="CL1187" s="63">
        <f>IF(Taula1[[#This Row],[Tipus de contracte                                  (fer servir opcions de la llista desplegable)]]="Substitució per IT",1,0)</f>
        <v>0</v>
      </c>
      <c r="CM1187" s="73"/>
      <c r="CN1187" s="63">
        <f>IF(Taula1[[#This Row],[Relació llocs de treball]]&gt;=1,1,0)</f>
        <v>0</v>
      </c>
      <c r="CO1187" s="73"/>
      <c r="CP1187" s="63">
        <f>IF(Taula1[[#This Row],[Identitat de gènere                                                          (fer servir opcions de la llista desplegable)]]="Home",1,0)</f>
        <v>0</v>
      </c>
      <c r="CQ1187" s="63">
        <f>IF(Taula1[[#This Row],[Identitat de gènere                                                          (fer servir opcions de la llista desplegable)]]="Dona",1,0)</f>
        <v>0</v>
      </c>
      <c r="CR1187" s="63">
        <f>IF(Taula1[[#This Row],[Identitat de gènere                                                          (fer servir opcions de la llista desplegable)]]="No binari",1,0)</f>
        <v>0</v>
      </c>
      <c r="CS1187" s="73"/>
      <c r="CT1187" s="63">
        <f t="shared" si="288"/>
        <v>0</v>
      </c>
      <c r="CU1187" s="64">
        <f t="shared" si="295"/>
        <v>0</v>
      </c>
      <c r="CW1187" s="64">
        <f t="shared" si="296"/>
        <v>0</v>
      </c>
      <c r="CX1187" s="64">
        <f t="shared" si="297"/>
        <v>0</v>
      </c>
      <c r="CY1187" s="64">
        <f t="shared" si="298"/>
        <v>0</v>
      </c>
      <c r="CZ1187" s="64">
        <f t="shared" si="299"/>
        <v>0</v>
      </c>
      <c r="DB1187" s="64">
        <f t="shared" si="300"/>
        <v>0</v>
      </c>
      <c r="DC1187" s="64">
        <f t="shared" si="301"/>
        <v>0</v>
      </c>
      <c r="DD1187" s="64">
        <f t="shared" si="302"/>
        <v>0</v>
      </c>
      <c r="DE1187" s="64">
        <f t="shared" si="303"/>
        <v>0</v>
      </c>
    </row>
    <row r="1188" spans="2:109" x14ac:dyDescent="0.3">
      <c r="B1188" s="167"/>
      <c r="C1188" s="186"/>
      <c r="D1188" s="2"/>
      <c r="E1188" s="67"/>
      <c r="F1188" s="5"/>
      <c r="G1188" s="5"/>
      <c r="H1188" s="187"/>
      <c r="I1188" s="111" t="str">
        <f ca="1">IF(Taula1[[#This Row],[Data naixement (format dd/mm/aaaa)]]="","0",DATEDIF(Taula1[[#This Row],[Data naixement (format dd/mm/aaaa)]],TODAY(),"Y"))</f>
        <v>0</v>
      </c>
      <c r="J1188" s="6"/>
      <c r="K1188" s="6"/>
      <c r="L1188" s="6"/>
      <c r="M1188" s="6"/>
      <c r="N1188" s="56"/>
      <c r="O1188" s="56"/>
      <c r="P1188" s="56"/>
      <c r="Q1188" s="6"/>
      <c r="R1188" s="7"/>
      <c r="S1188" s="143">
        <f>Taula1[[#This Row],[Mesos naturals sencers treballats període justificat (01/01/2023 - 31/03/2023)]]</f>
        <v>0</v>
      </c>
      <c r="T1188" s="194">
        <f>Taula1[[#This Row],[Dies treballats període justificat (01/01/2023 - 31/03/2023)              no comptabilitzats com a mes natural sencer]]</f>
        <v>0</v>
      </c>
      <c r="U1188" s="12"/>
      <c r="V1188" s="7"/>
      <c r="W1188" s="188"/>
      <c r="X1188" s="188"/>
      <c r="Y1188" s="188"/>
      <c r="Z1188" s="188"/>
      <c r="AA1188" s="190"/>
      <c r="AB1188" s="143">
        <f>Taula1[[#This Row],[Grup justificat     (fer servir opcions de la llista desplegable)]]</f>
        <v>0</v>
      </c>
      <c r="AC1188" s="182"/>
      <c r="AD1188" s="39"/>
      <c r="AE1188" s="131">
        <f>ROUND((AF1188/100)*756*Taula1[[#This Row],[Mesos naturals sencers treballats període justificat (01/01/2023 - 31/03/2023)]],2)</f>
        <v>0</v>
      </c>
      <c r="AF1188" s="81">
        <f>Taula1[[#This Row],[% Jornada segons contracte
(no posar el símbol %) ]]-Taula1[[#This Row],[% Reducció salari per baix rendiment        (no posar el símbol %)]]</f>
        <v>0</v>
      </c>
      <c r="AG1188" s="131">
        <f>ROUND((AH1188/100)*24.8547945*Taula1[[#This Row],[Dies treballats període justificat (01/01/2023 - 31/03/2023)              no comptabilitzats com a mes natural sencer]],2)</f>
        <v>0</v>
      </c>
      <c r="AH1188" s="79">
        <f>Taula1[[#This Row],[% Jornada segons contracte
(no posar el símbol %) ]]-Taula1[[#This Row],[% Reducció salari per baix rendiment        (no posar el símbol %)]]</f>
        <v>0</v>
      </c>
      <c r="AI1188" s="131">
        <f t="shared" si="289"/>
        <v>0</v>
      </c>
      <c r="AJ1188" s="39"/>
      <c r="AK1188" s="131">
        <f>ROUND((AL1188/100)*756*Taula1[[#This Row],[Espai reservat Administració  (mesos)]],2)</f>
        <v>0</v>
      </c>
      <c r="AL1188" s="81">
        <f>Taula1[[#This Row],[% Jornada segons contracte
(no posar el símbol %) ]]-Taula1[[#This Row],[% Reducció salari per baix rendiment        (no posar el símbol %)]]</f>
        <v>0</v>
      </c>
      <c r="AM1188" s="131">
        <f>ROUND((AN1188/100)*24.8547945*Taula1[[#This Row],[Espai reservat Administració (dies)]],2)</f>
        <v>0</v>
      </c>
      <c r="AN1188" s="79">
        <f>Taula1[[#This Row],[% Jornada segons contracte
(no posar el símbol %) ]]-Taula1[[#This Row],[% Reducció salari per baix rendiment        (no posar el símbol %)]]</f>
        <v>0</v>
      </c>
      <c r="AO1188" s="131">
        <f t="shared" si="290"/>
        <v>0</v>
      </c>
      <c r="AP1188" s="87"/>
      <c r="AQ1188" s="137">
        <f>ROUND((AR1188/100)*693*Taula1[[#This Row],[Mesos naturals sencers treballats període justificat (01/01/2023 - 31/03/2023)]],2)</f>
        <v>0</v>
      </c>
      <c r="AR1188" s="90">
        <f>Taula1[[#This Row],[% Jornada segons contracte
(no posar el símbol %) ]]-Taula1[[#This Row],[% Reducció salari per baix rendiment        (no posar el símbol %)]]</f>
        <v>0</v>
      </c>
      <c r="AS1188" s="137">
        <f>ROUND((AT1188/100)*22.78356164*Taula1[[#This Row],[Dies treballats període justificat (01/01/2023 - 31/03/2023)              no comptabilitzats com a mes natural sencer]],2)</f>
        <v>0</v>
      </c>
      <c r="AT1188" s="90">
        <f>Taula1[[#This Row],[% Jornada segons contracte
(no posar el símbol %) ]]-Taula1[[#This Row],[% Reducció salari per baix rendiment        (no posar el símbol %)]]</f>
        <v>0</v>
      </c>
      <c r="AU1188" s="137">
        <f t="shared" si="291"/>
        <v>0</v>
      </c>
      <c r="AV1188" s="87"/>
      <c r="AW1188" s="136">
        <f>ROUND((AX1188/100)*693*Taula1[[#This Row],[Espai reservat Administració  (mesos)]],2)</f>
        <v>0</v>
      </c>
      <c r="AX1188" s="90">
        <f>Taula1[[#This Row],[% Jornada segons contracte
(no posar el símbol %) ]]-Taula1[[#This Row],[% Reducció salari per baix rendiment        (no posar el símbol %)]]</f>
        <v>0</v>
      </c>
      <c r="AY1188" s="131">
        <f>ROUND((AZ1188/100)*22.78356164*Taula1[[#This Row],[Espai reservat Administració (dies)]],2)</f>
        <v>0</v>
      </c>
      <c r="AZ1188" s="81">
        <f>Taula1[[#This Row],[% Jornada segons contracte
(no posar el símbol %) ]]-Taula1[[#This Row],[% Reducció salari per baix rendiment        (no posar el símbol %)]]</f>
        <v>0</v>
      </c>
      <c r="BA1188" s="82">
        <f t="shared" si="292"/>
        <v>0</v>
      </c>
      <c r="BB1188" s="41"/>
      <c r="BC1188" s="131">
        <f>IF(Taula1[[#This Row],[Grup justificat     (fer servir opcions de la llista desplegable)]]=1,AI1188,0)</f>
        <v>0</v>
      </c>
      <c r="BD1188" s="131">
        <f>IF(Taula1[[#This Row],[Grup justificat     (fer servir opcions de la llista desplegable)]]=2,AU1188,0)</f>
        <v>0</v>
      </c>
      <c r="BE1188" s="41"/>
      <c r="BF1188" s="131">
        <f>IF(Taula1[[#This Row],[Espai reservat Administració]]=1,AO1188,0)</f>
        <v>0</v>
      </c>
      <c r="BG1188" s="82">
        <f>IF(Taula1[[#This Row],[Espai reservat Administració]]=2,BA1188,0)</f>
        <v>0</v>
      </c>
      <c r="BH1188" s="41"/>
      <c r="BI1188" s="126">
        <f>IF(Taula1[[#This Row],[Grup justificat     (fer servir opcions de la llista desplegable)]]=1,1,0)</f>
        <v>0</v>
      </c>
      <c r="BJ1188" s="126">
        <f>IF(Taula1[[#This Row],[Espai reservat Administració]]=1,1,0)</f>
        <v>0</v>
      </c>
      <c r="BK1188" s="111"/>
      <c r="BL1188" s="126">
        <f>IF(Taula1[[#This Row],[Grup justificat     (fer servir opcions de la llista desplegable)]]=2,1,0)</f>
        <v>0</v>
      </c>
      <c r="BM1188" s="126">
        <f>IF(Taula1[[#This Row],[Espai reservat Administració]]=2,1,0)</f>
        <v>0</v>
      </c>
      <c r="BN1188" s="73"/>
      <c r="BO1188" s="73"/>
      <c r="BP1188" s="73"/>
      <c r="BQ1188" s="73"/>
      <c r="BR1188" s="73"/>
      <c r="BS1188" s="73"/>
      <c r="BT1188" s="73"/>
      <c r="BU1188" s="73"/>
      <c r="BV1188" s="73"/>
      <c r="BW1188" s="73"/>
      <c r="BX1188" s="73"/>
      <c r="BY1188" s="73"/>
      <c r="BZ1188" s="73"/>
      <c r="CA1188" s="73"/>
      <c r="CB1188" s="73"/>
      <c r="CC1188" s="73"/>
      <c r="CD1188" s="73"/>
      <c r="CE1188" s="73"/>
      <c r="CF1188" s="73"/>
      <c r="CG1188" s="63">
        <f t="shared" si="293"/>
        <v>0</v>
      </c>
      <c r="CH1188" s="63">
        <f t="shared" si="294"/>
        <v>0</v>
      </c>
      <c r="CI1188" s="73"/>
      <c r="CJ1188" s="63">
        <f>IF(Taula1[[#This Row],[Tipus de contracte                                  (fer servir opcions de la llista desplegable)]]="Indefinit",1,0)</f>
        <v>0</v>
      </c>
      <c r="CK1188" s="63">
        <f>IF(Taula1[[#This Row],[Tipus de contracte                                  (fer servir opcions de la llista desplegable)]]="Temporal, igual o superior a 6 mesos",1,0)</f>
        <v>0</v>
      </c>
      <c r="CL1188" s="63">
        <f>IF(Taula1[[#This Row],[Tipus de contracte                                  (fer servir opcions de la llista desplegable)]]="Substitució per IT",1,0)</f>
        <v>0</v>
      </c>
      <c r="CM1188" s="73"/>
      <c r="CN1188" s="63">
        <f>IF(Taula1[[#This Row],[Relació llocs de treball]]&gt;=1,1,0)</f>
        <v>0</v>
      </c>
      <c r="CO1188" s="73"/>
      <c r="CP1188" s="63">
        <f>IF(Taula1[[#This Row],[Identitat de gènere                                                          (fer servir opcions de la llista desplegable)]]="Home",1,0)</f>
        <v>0</v>
      </c>
      <c r="CQ1188" s="63">
        <f>IF(Taula1[[#This Row],[Identitat de gènere                                                          (fer servir opcions de la llista desplegable)]]="Dona",1,0)</f>
        <v>0</v>
      </c>
      <c r="CR1188" s="63">
        <f>IF(Taula1[[#This Row],[Identitat de gènere                                                          (fer servir opcions de la llista desplegable)]]="No binari",1,0)</f>
        <v>0</v>
      </c>
      <c r="CS1188" s="73"/>
      <c r="CT1188" s="63">
        <f t="shared" si="288"/>
        <v>0</v>
      </c>
      <c r="CU1188" s="64">
        <f t="shared" si="295"/>
        <v>0</v>
      </c>
      <c r="CW1188" s="64">
        <f t="shared" si="296"/>
        <v>0</v>
      </c>
      <c r="CX1188" s="64">
        <f t="shared" si="297"/>
        <v>0</v>
      </c>
      <c r="CY1188" s="64">
        <f t="shared" si="298"/>
        <v>0</v>
      </c>
      <c r="CZ1188" s="64">
        <f t="shared" si="299"/>
        <v>0</v>
      </c>
      <c r="DB1188" s="64">
        <f t="shared" si="300"/>
        <v>0</v>
      </c>
      <c r="DC1188" s="64">
        <f t="shared" si="301"/>
        <v>0</v>
      </c>
      <c r="DD1188" s="64">
        <f t="shared" si="302"/>
        <v>0</v>
      </c>
      <c r="DE1188" s="64">
        <f t="shared" si="303"/>
        <v>0</v>
      </c>
    </row>
    <row r="1189" spans="2:109" x14ac:dyDescent="0.3">
      <c r="B1189" s="167"/>
      <c r="C1189" s="186"/>
      <c r="D1189" s="2"/>
      <c r="E1189" s="67"/>
      <c r="F1189" s="5"/>
      <c r="G1189" s="5"/>
      <c r="H1189" s="187"/>
      <c r="I1189" s="111" t="str">
        <f ca="1">IF(Taula1[[#This Row],[Data naixement (format dd/mm/aaaa)]]="","0",DATEDIF(Taula1[[#This Row],[Data naixement (format dd/mm/aaaa)]],TODAY(),"Y"))</f>
        <v>0</v>
      </c>
      <c r="J1189" s="6"/>
      <c r="K1189" s="6"/>
      <c r="L1189" s="6"/>
      <c r="M1189" s="6"/>
      <c r="N1189" s="56"/>
      <c r="O1189" s="56"/>
      <c r="P1189" s="56"/>
      <c r="Q1189" s="6"/>
      <c r="R1189" s="7"/>
      <c r="S1189" s="143">
        <f>Taula1[[#This Row],[Mesos naturals sencers treballats període justificat (01/01/2023 - 31/03/2023)]]</f>
        <v>0</v>
      </c>
      <c r="T1189" s="194">
        <f>Taula1[[#This Row],[Dies treballats període justificat (01/01/2023 - 31/03/2023)              no comptabilitzats com a mes natural sencer]]</f>
        <v>0</v>
      </c>
      <c r="U1189" s="12"/>
      <c r="V1189" s="7"/>
      <c r="W1189" s="188"/>
      <c r="X1189" s="188"/>
      <c r="Y1189" s="188"/>
      <c r="Z1189" s="188"/>
      <c r="AA1189" s="190"/>
      <c r="AB1189" s="143">
        <f>Taula1[[#This Row],[Grup justificat     (fer servir opcions de la llista desplegable)]]</f>
        <v>0</v>
      </c>
      <c r="AC1189" s="182"/>
      <c r="AD1189" s="39"/>
      <c r="AE1189" s="131">
        <f>ROUND((AF1189/100)*756*Taula1[[#This Row],[Mesos naturals sencers treballats període justificat (01/01/2023 - 31/03/2023)]],2)</f>
        <v>0</v>
      </c>
      <c r="AF1189" s="81">
        <f>Taula1[[#This Row],[% Jornada segons contracte
(no posar el símbol %) ]]-Taula1[[#This Row],[% Reducció salari per baix rendiment        (no posar el símbol %)]]</f>
        <v>0</v>
      </c>
      <c r="AG1189" s="131">
        <f>ROUND((AH1189/100)*24.8547945*Taula1[[#This Row],[Dies treballats període justificat (01/01/2023 - 31/03/2023)              no comptabilitzats com a mes natural sencer]],2)</f>
        <v>0</v>
      </c>
      <c r="AH1189" s="79">
        <f>Taula1[[#This Row],[% Jornada segons contracte
(no posar el símbol %) ]]-Taula1[[#This Row],[% Reducció salari per baix rendiment        (no posar el símbol %)]]</f>
        <v>0</v>
      </c>
      <c r="AI1189" s="131">
        <f t="shared" si="289"/>
        <v>0</v>
      </c>
      <c r="AJ1189" s="39"/>
      <c r="AK1189" s="131">
        <f>ROUND((AL1189/100)*756*Taula1[[#This Row],[Espai reservat Administració  (mesos)]],2)</f>
        <v>0</v>
      </c>
      <c r="AL1189" s="81">
        <f>Taula1[[#This Row],[% Jornada segons contracte
(no posar el símbol %) ]]-Taula1[[#This Row],[% Reducció salari per baix rendiment        (no posar el símbol %)]]</f>
        <v>0</v>
      </c>
      <c r="AM1189" s="131">
        <f>ROUND((AN1189/100)*24.8547945*Taula1[[#This Row],[Espai reservat Administració (dies)]],2)</f>
        <v>0</v>
      </c>
      <c r="AN1189" s="79">
        <f>Taula1[[#This Row],[% Jornada segons contracte
(no posar el símbol %) ]]-Taula1[[#This Row],[% Reducció salari per baix rendiment        (no posar el símbol %)]]</f>
        <v>0</v>
      </c>
      <c r="AO1189" s="131">
        <f t="shared" si="290"/>
        <v>0</v>
      </c>
      <c r="AP1189" s="87"/>
      <c r="AQ1189" s="137">
        <f>ROUND((AR1189/100)*693*Taula1[[#This Row],[Mesos naturals sencers treballats període justificat (01/01/2023 - 31/03/2023)]],2)</f>
        <v>0</v>
      </c>
      <c r="AR1189" s="90">
        <f>Taula1[[#This Row],[% Jornada segons contracte
(no posar el símbol %) ]]-Taula1[[#This Row],[% Reducció salari per baix rendiment        (no posar el símbol %)]]</f>
        <v>0</v>
      </c>
      <c r="AS1189" s="137">
        <f>ROUND((AT1189/100)*22.78356164*Taula1[[#This Row],[Dies treballats període justificat (01/01/2023 - 31/03/2023)              no comptabilitzats com a mes natural sencer]],2)</f>
        <v>0</v>
      </c>
      <c r="AT1189" s="90">
        <f>Taula1[[#This Row],[% Jornada segons contracte
(no posar el símbol %) ]]-Taula1[[#This Row],[% Reducció salari per baix rendiment        (no posar el símbol %)]]</f>
        <v>0</v>
      </c>
      <c r="AU1189" s="137">
        <f t="shared" si="291"/>
        <v>0</v>
      </c>
      <c r="AV1189" s="87"/>
      <c r="AW1189" s="136">
        <f>ROUND((AX1189/100)*693*Taula1[[#This Row],[Espai reservat Administració  (mesos)]],2)</f>
        <v>0</v>
      </c>
      <c r="AX1189" s="90">
        <f>Taula1[[#This Row],[% Jornada segons contracte
(no posar el símbol %) ]]-Taula1[[#This Row],[% Reducció salari per baix rendiment        (no posar el símbol %)]]</f>
        <v>0</v>
      </c>
      <c r="AY1189" s="131">
        <f>ROUND((AZ1189/100)*22.78356164*Taula1[[#This Row],[Espai reservat Administració (dies)]],2)</f>
        <v>0</v>
      </c>
      <c r="AZ1189" s="81">
        <f>Taula1[[#This Row],[% Jornada segons contracte
(no posar el símbol %) ]]-Taula1[[#This Row],[% Reducció salari per baix rendiment        (no posar el símbol %)]]</f>
        <v>0</v>
      </c>
      <c r="BA1189" s="82">
        <f t="shared" si="292"/>
        <v>0</v>
      </c>
      <c r="BB1189" s="41"/>
      <c r="BC1189" s="131">
        <f>IF(Taula1[[#This Row],[Grup justificat     (fer servir opcions de la llista desplegable)]]=1,AI1189,0)</f>
        <v>0</v>
      </c>
      <c r="BD1189" s="131">
        <f>IF(Taula1[[#This Row],[Grup justificat     (fer servir opcions de la llista desplegable)]]=2,AU1189,0)</f>
        <v>0</v>
      </c>
      <c r="BE1189" s="41"/>
      <c r="BF1189" s="131">
        <f>IF(Taula1[[#This Row],[Espai reservat Administració]]=1,AO1189,0)</f>
        <v>0</v>
      </c>
      <c r="BG1189" s="82">
        <f>IF(Taula1[[#This Row],[Espai reservat Administració]]=2,BA1189,0)</f>
        <v>0</v>
      </c>
      <c r="BH1189" s="41"/>
      <c r="BI1189" s="126">
        <f>IF(Taula1[[#This Row],[Grup justificat     (fer servir opcions de la llista desplegable)]]=1,1,0)</f>
        <v>0</v>
      </c>
      <c r="BJ1189" s="126">
        <f>IF(Taula1[[#This Row],[Espai reservat Administració]]=1,1,0)</f>
        <v>0</v>
      </c>
      <c r="BK1189" s="111"/>
      <c r="BL1189" s="126">
        <f>IF(Taula1[[#This Row],[Grup justificat     (fer servir opcions de la llista desplegable)]]=2,1,0)</f>
        <v>0</v>
      </c>
      <c r="BM1189" s="126">
        <f>IF(Taula1[[#This Row],[Espai reservat Administració]]=2,1,0)</f>
        <v>0</v>
      </c>
      <c r="BN1189" s="73"/>
      <c r="BO1189" s="73"/>
      <c r="BP1189" s="73"/>
      <c r="BQ1189" s="73"/>
      <c r="BR1189" s="73"/>
      <c r="BS1189" s="73"/>
      <c r="BT1189" s="73"/>
      <c r="BU1189" s="73"/>
      <c r="BV1189" s="73"/>
      <c r="BW1189" s="73"/>
      <c r="BX1189" s="73"/>
      <c r="BY1189" s="73"/>
      <c r="BZ1189" s="73"/>
      <c r="CA1189" s="73"/>
      <c r="CB1189" s="73"/>
      <c r="CC1189" s="73"/>
      <c r="CD1189" s="73"/>
      <c r="CE1189" s="73"/>
      <c r="CF1189" s="73"/>
      <c r="CG1189" s="63">
        <f t="shared" si="293"/>
        <v>0</v>
      </c>
      <c r="CH1189" s="63">
        <f t="shared" si="294"/>
        <v>0</v>
      </c>
      <c r="CI1189" s="73"/>
      <c r="CJ1189" s="63">
        <f>IF(Taula1[[#This Row],[Tipus de contracte                                  (fer servir opcions de la llista desplegable)]]="Indefinit",1,0)</f>
        <v>0</v>
      </c>
      <c r="CK1189" s="63">
        <f>IF(Taula1[[#This Row],[Tipus de contracte                                  (fer servir opcions de la llista desplegable)]]="Temporal, igual o superior a 6 mesos",1,0)</f>
        <v>0</v>
      </c>
      <c r="CL1189" s="63">
        <f>IF(Taula1[[#This Row],[Tipus de contracte                                  (fer servir opcions de la llista desplegable)]]="Substitució per IT",1,0)</f>
        <v>0</v>
      </c>
      <c r="CM1189" s="73"/>
      <c r="CN1189" s="63">
        <f>IF(Taula1[[#This Row],[Relació llocs de treball]]&gt;=1,1,0)</f>
        <v>0</v>
      </c>
      <c r="CO1189" s="73"/>
      <c r="CP1189" s="63">
        <f>IF(Taula1[[#This Row],[Identitat de gènere                                                          (fer servir opcions de la llista desplegable)]]="Home",1,0)</f>
        <v>0</v>
      </c>
      <c r="CQ1189" s="63">
        <f>IF(Taula1[[#This Row],[Identitat de gènere                                                          (fer servir opcions de la llista desplegable)]]="Dona",1,0)</f>
        <v>0</v>
      </c>
      <c r="CR1189" s="63">
        <f>IF(Taula1[[#This Row],[Identitat de gènere                                                          (fer servir opcions de la llista desplegable)]]="No binari",1,0)</f>
        <v>0</v>
      </c>
      <c r="CS1189" s="73"/>
      <c r="CT1189" s="63">
        <f t="shared" si="288"/>
        <v>0</v>
      </c>
      <c r="CU1189" s="64">
        <f t="shared" si="295"/>
        <v>0</v>
      </c>
      <c r="CW1189" s="64">
        <f t="shared" si="296"/>
        <v>0</v>
      </c>
      <c r="CX1189" s="64">
        <f t="shared" si="297"/>
        <v>0</v>
      </c>
      <c r="CY1189" s="64">
        <f t="shared" si="298"/>
        <v>0</v>
      </c>
      <c r="CZ1189" s="64">
        <f t="shared" si="299"/>
        <v>0</v>
      </c>
      <c r="DB1189" s="64">
        <f t="shared" si="300"/>
        <v>0</v>
      </c>
      <c r="DC1189" s="64">
        <f t="shared" si="301"/>
        <v>0</v>
      </c>
      <c r="DD1189" s="64">
        <f t="shared" si="302"/>
        <v>0</v>
      </c>
      <c r="DE1189" s="64">
        <f t="shared" si="303"/>
        <v>0</v>
      </c>
    </row>
    <row r="1190" spans="2:109" x14ac:dyDescent="0.3">
      <c r="B1190" s="167"/>
      <c r="C1190" s="186"/>
      <c r="D1190" s="2"/>
      <c r="E1190" s="67"/>
      <c r="F1190" s="5"/>
      <c r="G1190" s="5"/>
      <c r="H1190" s="187"/>
      <c r="I1190" s="111" t="str">
        <f ca="1">IF(Taula1[[#This Row],[Data naixement (format dd/mm/aaaa)]]="","0",DATEDIF(Taula1[[#This Row],[Data naixement (format dd/mm/aaaa)]],TODAY(),"Y"))</f>
        <v>0</v>
      </c>
      <c r="J1190" s="6"/>
      <c r="K1190" s="6"/>
      <c r="L1190" s="6"/>
      <c r="M1190" s="6"/>
      <c r="N1190" s="56"/>
      <c r="O1190" s="56"/>
      <c r="P1190" s="56"/>
      <c r="Q1190" s="6"/>
      <c r="R1190" s="7"/>
      <c r="S1190" s="143">
        <f>Taula1[[#This Row],[Mesos naturals sencers treballats període justificat (01/01/2023 - 31/03/2023)]]</f>
        <v>0</v>
      </c>
      <c r="T1190" s="194">
        <f>Taula1[[#This Row],[Dies treballats període justificat (01/01/2023 - 31/03/2023)              no comptabilitzats com a mes natural sencer]]</f>
        <v>0</v>
      </c>
      <c r="U1190" s="12"/>
      <c r="V1190" s="7"/>
      <c r="W1190" s="188"/>
      <c r="X1190" s="188"/>
      <c r="Y1190" s="188"/>
      <c r="Z1190" s="188"/>
      <c r="AA1190" s="190"/>
      <c r="AB1190" s="143">
        <f>Taula1[[#This Row],[Grup justificat     (fer servir opcions de la llista desplegable)]]</f>
        <v>0</v>
      </c>
      <c r="AC1190" s="182"/>
      <c r="AD1190" s="39"/>
      <c r="AE1190" s="131">
        <f>ROUND((AF1190/100)*756*Taula1[[#This Row],[Mesos naturals sencers treballats període justificat (01/01/2023 - 31/03/2023)]],2)</f>
        <v>0</v>
      </c>
      <c r="AF1190" s="81">
        <f>Taula1[[#This Row],[% Jornada segons contracte
(no posar el símbol %) ]]-Taula1[[#This Row],[% Reducció salari per baix rendiment        (no posar el símbol %)]]</f>
        <v>0</v>
      </c>
      <c r="AG1190" s="131">
        <f>ROUND((AH1190/100)*24.8547945*Taula1[[#This Row],[Dies treballats període justificat (01/01/2023 - 31/03/2023)              no comptabilitzats com a mes natural sencer]],2)</f>
        <v>0</v>
      </c>
      <c r="AH1190" s="79">
        <f>Taula1[[#This Row],[% Jornada segons contracte
(no posar el símbol %) ]]-Taula1[[#This Row],[% Reducció salari per baix rendiment        (no posar el símbol %)]]</f>
        <v>0</v>
      </c>
      <c r="AI1190" s="131">
        <f t="shared" si="289"/>
        <v>0</v>
      </c>
      <c r="AJ1190" s="39"/>
      <c r="AK1190" s="131">
        <f>ROUND((AL1190/100)*756*Taula1[[#This Row],[Espai reservat Administració  (mesos)]],2)</f>
        <v>0</v>
      </c>
      <c r="AL1190" s="81">
        <f>Taula1[[#This Row],[% Jornada segons contracte
(no posar el símbol %) ]]-Taula1[[#This Row],[% Reducció salari per baix rendiment        (no posar el símbol %)]]</f>
        <v>0</v>
      </c>
      <c r="AM1190" s="131">
        <f>ROUND((AN1190/100)*24.8547945*Taula1[[#This Row],[Espai reservat Administració (dies)]],2)</f>
        <v>0</v>
      </c>
      <c r="AN1190" s="79">
        <f>Taula1[[#This Row],[% Jornada segons contracte
(no posar el símbol %) ]]-Taula1[[#This Row],[% Reducció salari per baix rendiment        (no posar el símbol %)]]</f>
        <v>0</v>
      </c>
      <c r="AO1190" s="131">
        <f t="shared" si="290"/>
        <v>0</v>
      </c>
      <c r="AP1190" s="87"/>
      <c r="AQ1190" s="137">
        <f>ROUND((AR1190/100)*693*Taula1[[#This Row],[Mesos naturals sencers treballats període justificat (01/01/2023 - 31/03/2023)]],2)</f>
        <v>0</v>
      </c>
      <c r="AR1190" s="90">
        <f>Taula1[[#This Row],[% Jornada segons contracte
(no posar el símbol %) ]]-Taula1[[#This Row],[% Reducció salari per baix rendiment        (no posar el símbol %)]]</f>
        <v>0</v>
      </c>
      <c r="AS1190" s="137">
        <f>ROUND((AT1190/100)*22.78356164*Taula1[[#This Row],[Dies treballats període justificat (01/01/2023 - 31/03/2023)              no comptabilitzats com a mes natural sencer]],2)</f>
        <v>0</v>
      </c>
      <c r="AT1190" s="90">
        <f>Taula1[[#This Row],[% Jornada segons contracte
(no posar el símbol %) ]]-Taula1[[#This Row],[% Reducció salari per baix rendiment        (no posar el símbol %)]]</f>
        <v>0</v>
      </c>
      <c r="AU1190" s="137">
        <f t="shared" si="291"/>
        <v>0</v>
      </c>
      <c r="AV1190" s="87"/>
      <c r="AW1190" s="136">
        <f>ROUND((AX1190/100)*693*Taula1[[#This Row],[Espai reservat Administració  (mesos)]],2)</f>
        <v>0</v>
      </c>
      <c r="AX1190" s="90">
        <f>Taula1[[#This Row],[% Jornada segons contracte
(no posar el símbol %) ]]-Taula1[[#This Row],[% Reducció salari per baix rendiment        (no posar el símbol %)]]</f>
        <v>0</v>
      </c>
      <c r="AY1190" s="131">
        <f>ROUND((AZ1190/100)*22.78356164*Taula1[[#This Row],[Espai reservat Administració (dies)]],2)</f>
        <v>0</v>
      </c>
      <c r="AZ1190" s="81">
        <f>Taula1[[#This Row],[% Jornada segons contracte
(no posar el símbol %) ]]-Taula1[[#This Row],[% Reducció salari per baix rendiment        (no posar el símbol %)]]</f>
        <v>0</v>
      </c>
      <c r="BA1190" s="82">
        <f t="shared" si="292"/>
        <v>0</v>
      </c>
      <c r="BB1190" s="41"/>
      <c r="BC1190" s="131">
        <f>IF(Taula1[[#This Row],[Grup justificat     (fer servir opcions de la llista desplegable)]]=1,AI1190,0)</f>
        <v>0</v>
      </c>
      <c r="BD1190" s="131">
        <f>IF(Taula1[[#This Row],[Grup justificat     (fer servir opcions de la llista desplegable)]]=2,AU1190,0)</f>
        <v>0</v>
      </c>
      <c r="BE1190" s="41"/>
      <c r="BF1190" s="131">
        <f>IF(Taula1[[#This Row],[Espai reservat Administració]]=1,AO1190,0)</f>
        <v>0</v>
      </c>
      <c r="BG1190" s="82">
        <f>IF(Taula1[[#This Row],[Espai reservat Administració]]=2,BA1190,0)</f>
        <v>0</v>
      </c>
      <c r="BH1190" s="41"/>
      <c r="BI1190" s="126">
        <f>IF(Taula1[[#This Row],[Grup justificat     (fer servir opcions de la llista desplegable)]]=1,1,0)</f>
        <v>0</v>
      </c>
      <c r="BJ1190" s="126">
        <f>IF(Taula1[[#This Row],[Espai reservat Administració]]=1,1,0)</f>
        <v>0</v>
      </c>
      <c r="BK1190" s="111"/>
      <c r="BL1190" s="126">
        <f>IF(Taula1[[#This Row],[Grup justificat     (fer servir opcions de la llista desplegable)]]=2,1,0)</f>
        <v>0</v>
      </c>
      <c r="BM1190" s="126">
        <f>IF(Taula1[[#This Row],[Espai reservat Administració]]=2,1,0)</f>
        <v>0</v>
      </c>
      <c r="BN1190" s="73"/>
      <c r="BO1190" s="73"/>
      <c r="BP1190" s="73"/>
      <c r="BQ1190" s="73"/>
      <c r="BR1190" s="73"/>
      <c r="BS1190" s="73"/>
      <c r="BT1190" s="73"/>
      <c r="BU1190" s="73"/>
      <c r="BV1190" s="73"/>
      <c r="BW1190" s="73"/>
      <c r="BX1190" s="73"/>
      <c r="BY1190" s="73"/>
      <c r="BZ1190" s="73"/>
      <c r="CA1190" s="73"/>
      <c r="CB1190" s="73"/>
      <c r="CC1190" s="73"/>
      <c r="CD1190" s="73"/>
      <c r="CE1190" s="73"/>
      <c r="CF1190" s="73"/>
      <c r="CG1190" s="63">
        <f t="shared" si="293"/>
        <v>0</v>
      </c>
      <c r="CH1190" s="63">
        <f t="shared" si="294"/>
        <v>0</v>
      </c>
      <c r="CI1190" s="73"/>
      <c r="CJ1190" s="63">
        <f>IF(Taula1[[#This Row],[Tipus de contracte                                  (fer servir opcions de la llista desplegable)]]="Indefinit",1,0)</f>
        <v>0</v>
      </c>
      <c r="CK1190" s="63">
        <f>IF(Taula1[[#This Row],[Tipus de contracte                                  (fer servir opcions de la llista desplegable)]]="Temporal, igual o superior a 6 mesos",1,0)</f>
        <v>0</v>
      </c>
      <c r="CL1190" s="63">
        <f>IF(Taula1[[#This Row],[Tipus de contracte                                  (fer servir opcions de la llista desplegable)]]="Substitució per IT",1,0)</f>
        <v>0</v>
      </c>
      <c r="CM1190" s="73"/>
      <c r="CN1190" s="63">
        <f>IF(Taula1[[#This Row],[Relació llocs de treball]]&gt;=1,1,0)</f>
        <v>0</v>
      </c>
      <c r="CO1190" s="73"/>
      <c r="CP1190" s="63">
        <f>IF(Taula1[[#This Row],[Identitat de gènere                                                          (fer servir opcions de la llista desplegable)]]="Home",1,0)</f>
        <v>0</v>
      </c>
      <c r="CQ1190" s="63">
        <f>IF(Taula1[[#This Row],[Identitat de gènere                                                          (fer servir opcions de la llista desplegable)]]="Dona",1,0)</f>
        <v>0</v>
      </c>
      <c r="CR1190" s="63">
        <f>IF(Taula1[[#This Row],[Identitat de gènere                                                          (fer servir opcions de la llista desplegable)]]="No binari",1,0)</f>
        <v>0</v>
      </c>
      <c r="CS1190" s="73"/>
      <c r="CT1190" s="63">
        <f t="shared" si="288"/>
        <v>0</v>
      </c>
      <c r="CU1190" s="64">
        <f t="shared" si="295"/>
        <v>0</v>
      </c>
      <c r="CW1190" s="64">
        <f t="shared" si="296"/>
        <v>0</v>
      </c>
      <c r="CX1190" s="64">
        <f t="shared" si="297"/>
        <v>0</v>
      </c>
      <c r="CY1190" s="64">
        <f t="shared" si="298"/>
        <v>0</v>
      </c>
      <c r="CZ1190" s="64">
        <f t="shared" si="299"/>
        <v>0</v>
      </c>
      <c r="DB1190" s="64">
        <f t="shared" si="300"/>
        <v>0</v>
      </c>
      <c r="DC1190" s="64">
        <f t="shared" si="301"/>
        <v>0</v>
      </c>
      <c r="DD1190" s="64">
        <f t="shared" si="302"/>
        <v>0</v>
      </c>
      <c r="DE1190" s="64">
        <f t="shared" si="303"/>
        <v>0</v>
      </c>
    </row>
    <row r="1191" spans="2:109" x14ac:dyDescent="0.3">
      <c r="B1191" s="167"/>
      <c r="C1191" s="186"/>
      <c r="D1191" s="2"/>
      <c r="E1191" s="67"/>
      <c r="F1191" s="5"/>
      <c r="G1191" s="5"/>
      <c r="H1191" s="187"/>
      <c r="I1191" s="111" t="str">
        <f ca="1">IF(Taula1[[#This Row],[Data naixement (format dd/mm/aaaa)]]="","0",DATEDIF(Taula1[[#This Row],[Data naixement (format dd/mm/aaaa)]],TODAY(),"Y"))</f>
        <v>0</v>
      </c>
      <c r="J1191" s="6"/>
      <c r="K1191" s="6"/>
      <c r="L1191" s="6"/>
      <c r="M1191" s="6"/>
      <c r="N1191" s="56"/>
      <c r="O1191" s="56"/>
      <c r="P1191" s="56"/>
      <c r="Q1191" s="6"/>
      <c r="R1191" s="7"/>
      <c r="S1191" s="143">
        <f>Taula1[[#This Row],[Mesos naturals sencers treballats període justificat (01/01/2023 - 31/03/2023)]]</f>
        <v>0</v>
      </c>
      <c r="T1191" s="194">
        <f>Taula1[[#This Row],[Dies treballats període justificat (01/01/2023 - 31/03/2023)              no comptabilitzats com a mes natural sencer]]</f>
        <v>0</v>
      </c>
      <c r="U1191" s="12"/>
      <c r="V1191" s="7"/>
      <c r="W1191" s="188"/>
      <c r="X1191" s="188"/>
      <c r="Y1191" s="188"/>
      <c r="Z1191" s="188"/>
      <c r="AA1191" s="190"/>
      <c r="AB1191" s="143">
        <f>Taula1[[#This Row],[Grup justificat     (fer servir opcions de la llista desplegable)]]</f>
        <v>0</v>
      </c>
      <c r="AC1191" s="182"/>
      <c r="AD1191" s="39"/>
      <c r="AE1191" s="131">
        <f>ROUND((AF1191/100)*756*Taula1[[#This Row],[Mesos naturals sencers treballats període justificat (01/01/2023 - 31/03/2023)]],2)</f>
        <v>0</v>
      </c>
      <c r="AF1191" s="81">
        <f>Taula1[[#This Row],[% Jornada segons contracte
(no posar el símbol %) ]]-Taula1[[#This Row],[% Reducció salari per baix rendiment        (no posar el símbol %)]]</f>
        <v>0</v>
      </c>
      <c r="AG1191" s="131">
        <f>ROUND((AH1191/100)*24.8547945*Taula1[[#This Row],[Dies treballats període justificat (01/01/2023 - 31/03/2023)              no comptabilitzats com a mes natural sencer]],2)</f>
        <v>0</v>
      </c>
      <c r="AH1191" s="79">
        <f>Taula1[[#This Row],[% Jornada segons contracte
(no posar el símbol %) ]]-Taula1[[#This Row],[% Reducció salari per baix rendiment        (no posar el símbol %)]]</f>
        <v>0</v>
      </c>
      <c r="AI1191" s="131">
        <f t="shared" si="289"/>
        <v>0</v>
      </c>
      <c r="AJ1191" s="39"/>
      <c r="AK1191" s="131">
        <f>ROUND((AL1191/100)*756*Taula1[[#This Row],[Espai reservat Administració  (mesos)]],2)</f>
        <v>0</v>
      </c>
      <c r="AL1191" s="81">
        <f>Taula1[[#This Row],[% Jornada segons contracte
(no posar el símbol %) ]]-Taula1[[#This Row],[% Reducció salari per baix rendiment        (no posar el símbol %)]]</f>
        <v>0</v>
      </c>
      <c r="AM1191" s="131">
        <f>ROUND((AN1191/100)*24.8547945*Taula1[[#This Row],[Espai reservat Administració (dies)]],2)</f>
        <v>0</v>
      </c>
      <c r="AN1191" s="79">
        <f>Taula1[[#This Row],[% Jornada segons contracte
(no posar el símbol %) ]]-Taula1[[#This Row],[% Reducció salari per baix rendiment        (no posar el símbol %)]]</f>
        <v>0</v>
      </c>
      <c r="AO1191" s="131">
        <f t="shared" si="290"/>
        <v>0</v>
      </c>
      <c r="AP1191" s="87"/>
      <c r="AQ1191" s="137">
        <f>ROUND((AR1191/100)*693*Taula1[[#This Row],[Mesos naturals sencers treballats període justificat (01/01/2023 - 31/03/2023)]],2)</f>
        <v>0</v>
      </c>
      <c r="AR1191" s="90">
        <f>Taula1[[#This Row],[% Jornada segons contracte
(no posar el símbol %) ]]-Taula1[[#This Row],[% Reducció salari per baix rendiment        (no posar el símbol %)]]</f>
        <v>0</v>
      </c>
      <c r="AS1191" s="137">
        <f>ROUND((AT1191/100)*22.78356164*Taula1[[#This Row],[Dies treballats període justificat (01/01/2023 - 31/03/2023)              no comptabilitzats com a mes natural sencer]],2)</f>
        <v>0</v>
      </c>
      <c r="AT1191" s="90">
        <f>Taula1[[#This Row],[% Jornada segons contracte
(no posar el símbol %) ]]-Taula1[[#This Row],[% Reducció salari per baix rendiment        (no posar el símbol %)]]</f>
        <v>0</v>
      </c>
      <c r="AU1191" s="137">
        <f t="shared" si="291"/>
        <v>0</v>
      </c>
      <c r="AV1191" s="87"/>
      <c r="AW1191" s="136">
        <f>ROUND((AX1191/100)*693*Taula1[[#This Row],[Espai reservat Administració  (mesos)]],2)</f>
        <v>0</v>
      </c>
      <c r="AX1191" s="90">
        <f>Taula1[[#This Row],[% Jornada segons contracte
(no posar el símbol %) ]]-Taula1[[#This Row],[% Reducció salari per baix rendiment        (no posar el símbol %)]]</f>
        <v>0</v>
      </c>
      <c r="AY1191" s="131">
        <f>ROUND((AZ1191/100)*22.78356164*Taula1[[#This Row],[Espai reservat Administració (dies)]],2)</f>
        <v>0</v>
      </c>
      <c r="AZ1191" s="81">
        <f>Taula1[[#This Row],[% Jornada segons contracte
(no posar el símbol %) ]]-Taula1[[#This Row],[% Reducció salari per baix rendiment        (no posar el símbol %)]]</f>
        <v>0</v>
      </c>
      <c r="BA1191" s="82">
        <f t="shared" si="292"/>
        <v>0</v>
      </c>
      <c r="BB1191" s="41"/>
      <c r="BC1191" s="131">
        <f>IF(Taula1[[#This Row],[Grup justificat     (fer servir opcions de la llista desplegable)]]=1,AI1191,0)</f>
        <v>0</v>
      </c>
      <c r="BD1191" s="131">
        <f>IF(Taula1[[#This Row],[Grup justificat     (fer servir opcions de la llista desplegable)]]=2,AU1191,0)</f>
        <v>0</v>
      </c>
      <c r="BE1191" s="41"/>
      <c r="BF1191" s="131">
        <f>IF(Taula1[[#This Row],[Espai reservat Administració]]=1,AO1191,0)</f>
        <v>0</v>
      </c>
      <c r="BG1191" s="82">
        <f>IF(Taula1[[#This Row],[Espai reservat Administració]]=2,BA1191,0)</f>
        <v>0</v>
      </c>
      <c r="BH1191" s="41"/>
      <c r="BI1191" s="126">
        <f>IF(Taula1[[#This Row],[Grup justificat     (fer servir opcions de la llista desplegable)]]=1,1,0)</f>
        <v>0</v>
      </c>
      <c r="BJ1191" s="126">
        <f>IF(Taula1[[#This Row],[Espai reservat Administració]]=1,1,0)</f>
        <v>0</v>
      </c>
      <c r="BK1191" s="111"/>
      <c r="BL1191" s="126">
        <f>IF(Taula1[[#This Row],[Grup justificat     (fer servir opcions de la llista desplegable)]]=2,1,0)</f>
        <v>0</v>
      </c>
      <c r="BM1191" s="126">
        <f>IF(Taula1[[#This Row],[Espai reservat Administració]]=2,1,0)</f>
        <v>0</v>
      </c>
      <c r="BN1191" s="73"/>
      <c r="BO1191" s="73"/>
      <c r="BP1191" s="73"/>
      <c r="BQ1191" s="73"/>
      <c r="BR1191" s="73"/>
      <c r="BS1191" s="73"/>
      <c r="BT1191" s="73"/>
      <c r="BU1191" s="73"/>
      <c r="BV1191" s="73"/>
      <c r="BW1191" s="73"/>
      <c r="BX1191" s="73"/>
      <c r="BY1191" s="73"/>
      <c r="BZ1191" s="73"/>
      <c r="CA1191" s="73"/>
      <c r="CB1191" s="73"/>
      <c r="CC1191" s="73"/>
      <c r="CD1191" s="73"/>
      <c r="CE1191" s="73"/>
      <c r="CF1191" s="73"/>
      <c r="CG1191" s="63">
        <f t="shared" si="293"/>
        <v>0</v>
      </c>
      <c r="CH1191" s="63">
        <f t="shared" si="294"/>
        <v>0</v>
      </c>
      <c r="CI1191" s="73"/>
      <c r="CJ1191" s="63">
        <f>IF(Taula1[[#This Row],[Tipus de contracte                                  (fer servir opcions de la llista desplegable)]]="Indefinit",1,0)</f>
        <v>0</v>
      </c>
      <c r="CK1191" s="63">
        <f>IF(Taula1[[#This Row],[Tipus de contracte                                  (fer servir opcions de la llista desplegable)]]="Temporal, igual o superior a 6 mesos",1,0)</f>
        <v>0</v>
      </c>
      <c r="CL1191" s="63">
        <f>IF(Taula1[[#This Row],[Tipus de contracte                                  (fer servir opcions de la llista desplegable)]]="Substitució per IT",1,0)</f>
        <v>0</v>
      </c>
      <c r="CM1191" s="73"/>
      <c r="CN1191" s="63">
        <f>IF(Taula1[[#This Row],[Relació llocs de treball]]&gt;=1,1,0)</f>
        <v>0</v>
      </c>
      <c r="CO1191" s="73"/>
      <c r="CP1191" s="63">
        <f>IF(Taula1[[#This Row],[Identitat de gènere                                                          (fer servir opcions de la llista desplegable)]]="Home",1,0)</f>
        <v>0</v>
      </c>
      <c r="CQ1191" s="63">
        <f>IF(Taula1[[#This Row],[Identitat de gènere                                                          (fer servir opcions de la llista desplegable)]]="Dona",1,0)</f>
        <v>0</v>
      </c>
      <c r="CR1191" s="63">
        <f>IF(Taula1[[#This Row],[Identitat de gènere                                                          (fer servir opcions de la llista desplegable)]]="No binari",1,0)</f>
        <v>0</v>
      </c>
      <c r="CS1191" s="73"/>
      <c r="CT1191" s="63">
        <f t="shared" si="288"/>
        <v>0</v>
      </c>
      <c r="CU1191" s="64">
        <f t="shared" si="295"/>
        <v>0</v>
      </c>
      <c r="CW1191" s="64">
        <f t="shared" si="296"/>
        <v>0</v>
      </c>
      <c r="CX1191" s="64">
        <f t="shared" si="297"/>
        <v>0</v>
      </c>
      <c r="CY1191" s="64">
        <f t="shared" si="298"/>
        <v>0</v>
      </c>
      <c r="CZ1191" s="64">
        <f t="shared" si="299"/>
        <v>0</v>
      </c>
      <c r="DB1191" s="64">
        <f t="shared" si="300"/>
        <v>0</v>
      </c>
      <c r="DC1191" s="64">
        <f t="shared" si="301"/>
        <v>0</v>
      </c>
      <c r="DD1191" s="64">
        <f t="shared" si="302"/>
        <v>0</v>
      </c>
      <c r="DE1191" s="64">
        <f t="shared" si="303"/>
        <v>0</v>
      </c>
    </row>
    <row r="1192" spans="2:109" x14ac:dyDescent="0.3">
      <c r="B1192" s="167"/>
      <c r="C1192" s="186"/>
      <c r="D1192" s="2"/>
      <c r="E1192" s="67"/>
      <c r="F1192" s="5"/>
      <c r="G1192" s="5"/>
      <c r="H1192" s="187"/>
      <c r="I1192" s="111" t="str">
        <f ca="1">IF(Taula1[[#This Row],[Data naixement (format dd/mm/aaaa)]]="","0",DATEDIF(Taula1[[#This Row],[Data naixement (format dd/mm/aaaa)]],TODAY(),"Y"))</f>
        <v>0</v>
      </c>
      <c r="J1192" s="6"/>
      <c r="K1192" s="6"/>
      <c r="L1192" s="6"/>
      <c r="M1192" s="6"/>
      <c r="N1192" s="56"/>
      <c r="O1192" s="56"/>
      <c r="P1192" s="56"/>
      <c r="Q1192" s="6"/>
      <c r="R1192" s="7"/>
      <c r="S1192" s="143">
        <f>Taula1[[#This Row],[Mesos naturals sencers treballats període justificat (01/01/2023 - 31/03/2023)]]</f>
        <v>0</v>
      </c>
      <c r="T1192" s="194">
        <f>Taula1[[#This Row],[Dies treballats període justificat (01/01/2023 - 31/03/2023)              no comptabilitzats com a mes natural sencer]]</f>
        <v>0</v>
      </c>
      <c r="U1192" s="12"/>
      <c r="V1192" s="7"/>
      <c r="W1192" s="188"/>
      <c r="X1192" s="188"/>
      <c r="Y1192" s="188"/>
      <c r="Z1192" s="188"/>
      <c r="AA1192" s="190"/>
      <c r="AB1192" s="143">
        <f>Taula1[[#This Row],[Grup justificat     (fer servir opcions de la llista desplegable)]]</f>
        <v>0</v>
      </c>
      <c r="AC1192" s="182"/>
      <c r="AD1192" s="39"/>
      <c r="AE1192" s="131">
        <f>ROUND((AF1192/100)*756*Taula1[[#This Row],[Mesos naturals sencers treballats període justificat (01/01/2023 - 31/03/2023)]],2)</f>
        <v>0</v>
      </c>
      <c r="AF1192" s="81">
        <f>Taula1[[#This Row],[% Jornada segons contracte
(no posar el símbol %) ]]-Taula1[[#This Row],[% Reducció salari per baix rendiment        (no posar el símbol %)]]</f>
        <v>0</v>
      </c>
      <c r="AG1192" s="131">
        <f>ROUND((AH1192/100)*24.8547945*Taula1[[#This Row],[Dies treballats període justificat (01/01/2023 - 31/03/2023)              no comptabilitzats com a mes natural sencer]],2)</f>
        <v>0</v>
      </c>
      <c r="AH1192" s="79">
        <f>Taula1[[#This Row],[% Jornada segons contracte
(no posar el símbol %) ]]-Taula1[[#This Row],[% Reducció salari per baix rendiment        (no posar el símbol %)]]</f>
        <v>0</v>
      </c>
      <c r="AI1192" s="131">
        <f t="shared" si="289"/>
        <v>0</v>
      </c>
      <c r="AJ1192" s="39"/>
      <c r="AK1192" s="131">
        <f>ROUND((AL1192/100)*756*Taula1[[#This Row],[Espai reservat Administració  (mesos)]],2)</f>
        <v>0</v>
      </c>
      <c r="AL1192" s="81">
        <f>Taula1[[#This Row],[% Jornada segons contracte
(no posar el símbol %) ]]-Taula1[[#This Row],[% Reducció salari per baix rendiment        (no posar el símbol %)]]</f>
        <v>0</v>
      </c>
      <c r="AM1192" s="131">
        <f>ROUND((AN1192/100)*24.8547945*Taula1[[#This Row],[Espai reservat Administració (dies)]],2)</f>
        <v>0</v>
      </c>
      <c r="AN1192" s="79">
        <f>Taula1[[#This Row],[% Jornada segons contracte
(no posar el símbol %) ]]-Taula1[[#This Row],[% Reducció salari per baix rendiment        (no posar el símbol %)]]</f>
        <v>0</v>
      </c>
      <c r="AO1192" s="131">
        <f t="shared" si="290"/>
        <v>0</v>
      </c>
      <c r="AP1192" s="87"/>
      <c r="AQ1192" s="137">
        <f>ROUND((AR1192/100)*693*Taula1[[#This Row],[Mesos naturals sencers treballats període justificat (01/01/2023 - 31/03/2023)]],2)</f>
        <v>0</v>
      </c>
      <c r="AR1192" s="90">
        <f>Taula1[[#This Row],[% Jornada segons contracte
(no posar el símbol %) ]]-Taula1[[#This Row],[% Reducció salari per baix rendiment        (no posar el símbol %)]]</f>
        <v>0</v>
      </c>
      <c r="AS1192" s="137">
        <f>ROUND((AT1192/100)*22.78356164*Taula1[[#This Row],[Dies treballats període justificat (01/01/2023 - 31/03/2023)              no comptabilitzats com a mes natural sencer]],2)</f>
        <v>0</v>
      </c>
      <c r="AT1192" s="90">
        <f>Taula1[[#This Row],[% Jornada segons contracte
(no posar el símbol %) ]]-Taula1[[#This Row],[% Reducció salari per baix rendiment        (no posar el símbol %)]]</f>
        <v>0</v>
      </c>
      <c r="AU1192" s="137">
        <f t="shared" si="291"/>
        <v>0</v>
      </c>
      <c r="AV1192" s="87"/>
      <c r="AW1192" s="136">
        <f>ROUND((AX1192/100)*693*Taula1[[#This Row],[Espai reservat Administració  (mesos)]],2)</f>
        <v>0</v>
      </c>
      <c r="AX1192" s="90">
        <f>Taula1[[#This Row],[% Jornada segons contracte
(no posar el símbol %) ]]-Taula1[[#This Row],[% Reducció salari per baix rendiment        (no posar el símbol %)]]</f>
        <v>0</v>
      </c>
      <c r="AY1192" s="131">
        <f>ROUND((AZ1192/100)*22.78356164*Taula1[[#This Row],[Espai reservat Administració (dies)]],2)</f>
        <v>0</v>
      </c>
      <c r="AZ1192" s="81">
        <f>Taula1[[#This Row],[% Jornada segons contracte
(no posar el símbol %) ]]-Taula1[[#This Row],[% Reducció salari per baix rendiment        (no posar el símbol %)]]</f>
        <v>0</v>
      </c>
      <c r="BA1192" s="82">
        <f t="shared" si="292"/>
        <v>0</v>
      </c>
      <c r="BB1192" s="41"/>
      <c r="BC1192" s="131">
        <f>IF(Taula1[[#This Row],[Grup justificat     (fer servir opcions de la llista desplegable)]]=1,AI1192,0)</f>
        <v>0</v>
      </c>
      <c r="BD1192" s="131">
        <f>IF(Taula1[[#This Row],[Grup justificat     (fer servir opcions de la llista desplegable)]]=2,AU1192,0)</f>
        <v>0</v>
      </c>
      <c r="BE1192" s="41"/>
      <c r="BF1192" s="131">
        <f>IF(Taula1[[#This Row],[Espai reservat Administració]]=1,AO1192,0)</f>
        <v>0</v>
      </c>
      <c r="BG1192" s="82">
        <f>IF(Taula1[[#This Row],[Espai reservat Administració]]=2,BA1192,0)</f>
        <v>0</v>
      </c>
      <c r="BH1192" s="41"/>
      <c r="BI1192" s="126">
        <f>IF(Taula1[[#This Row],[Grup justificat     (fer servir opcions de la llista desplegable)]]=1,1,0)</f>
        <v>0</v>
      </c>
      <c r="BJ1192" s="126">
        <f>IF(Taula1[[#This Row],[Espai reservat Administració]]=1,1,0)</f>
        <v>0</v>
      </c>
      <c r="BK1192" s="111"/>
      <c r="BL1192" s="126">
        <f>IF(Taula1[[#This Row],[Grup justificat     (fer servir opcions de la llista desplegable)]]=2,1,0)</f>
        <v>0</v>
      </c>
      <c r="BM1192" s="126">
        <f>IF(Taula1[[#This Row],[Espai reservat Administració]]=2,1,0)</f>
        <v>0</v>
      </c>
      <c r="BN1192" s="73"/>
      <c r="BO1192" s="73"/>
      <c r="BP1192" s="73"/>
      <c r="BQ1192" s="73"/>
      <c r="BR1192" s="73"/>
      <c r="BS1192" s="73"/>
      <c r="BT1192" s="73"/>
      <c r="BU1192" s="73"/>
      <c r="BV1192" s="73"/>
      <c r="BW1192" s="73"/>
      <c r="BX1192" s="73"/>
      <c r="BY1192" s="73"/>
      <c r="BZ1192" s="73"/>
      <c r="CA1192" s="73"/>
      <c r="CB1192" s="73"/>
      <c r="CC1192" s="73"/>
      <c r="CD1192" s="73"/>
      <c r="CE1192" s="73"/>
      <c r="CF1192" s="73"/>
      <c r="CG1192" s="63">
        <f t="shared" si="293"/>
        <v>0</v>
      </c>
      <c r="CH1192" s="63">
        <f t="shared" si="294"/>
        <v>0</v>
      </c>
      <c r="CI1192" s="73"/>
      <c r="CJ1192" s="63">
        <f>IF(Taula1[[#This Row],[Tipus de contracte                                  (fer servir opcions de la llista desplegable)]]="Indefinit",1,0)</f>
        <v>0</v>
      </c>
      <c r="CK1192" s="63">
        <f>IF(Taula1[[#This Row],[Tipus de contracte                                  (fer servir opcions de la llista desplegable)]]="Temporal, igual o superior a 6 mesos",1,0)</f>
        <v>0</v>
      </c>
      <c r="CL1192" s="63">
        <f>IF(Taula1[[#This Row],[Tipus de contracte                                  (fer servir opcions de la llista desplegable)]]="Substitució per IT",1,0)</f>
        <v>0</v>
      </c>
      <c r="CM1192" s="73"/>
      <c r="CN1192" s="63">
        <f>IF(Taula1[[#This Row],[Relació llocs de treball]]&gt;=1,1,0)</f>
        <v>0</v>
      </c>
      <c r="CO1192" s="73"/>
      <c r="CP1192" s="63">
        <f>IF(Taula1[[#This Row],[Identitat de gènere                                                          (fer servir opcions de la llista desplegable)]]="Home",1,0)</f>
        <v>0</v>
      </c>
      <c r="CQ1192" s="63">
        <f>IF(Taula1[[#This Row],[Identitat de gènere                                                          (fer servir opcions de la llista desplegable)]]="Dona",1,0)</f>
        <v>0</v>
      </c>
      <c r="CR1192" s="63">
        <f>IF(Taula1[[#This Row],[Identitat de gènere                                                          (fer servir opcions de la llista desplegable)]]="No binari",1,0)</f>
        <v>0</v>
      </c>
      <c r="CS1192" s="73"/>
      <c r="CT1192" s="63">
        <f t="shared" si="288"/>
        <v>0</v>
      </c>
      <c r="CU1192" s="64">
        <f t="shared" si="295"/>
        <v>0</v>
      </c>
      <c r="CW1192" s="64">
        <f t="shared" si="296"/>
        <v>0</v>
      </c>
      <c r="CX1192" s="64">
        <f t="shared" si="297"/>
        <v>0</v>
      </c>
      <c r="CY1192" s="64">
        <f t="shared" si="298"/>
        <v>0</v>
      </c>
      <c r="CZ1192" s="64">
        <f t="shared" si="299"/>
        <v>0</v>
      </c>
      <c r="DB1192" s="64">
        <f t="shared" si="300"/>
        <v>0</v>
      </c>
      <c r="DC1192" s="64">
        <f t="shared" si="301"/>
        <v>0</v>
      </c>
      <c r="DD1192" s="64">
        <f t="shared" si="302"/>
        <v>0</v>
      </c>
      <c r="DE1192" s="64">
        <f t="shared" si="303"/>
        <v>0</v>
      </c>
    </row>
    <row r="1193" spans="2:109" x14ac:dyDescent="0.3">
      <c r="B1193" s="167"/>
      <c r="C1193" s="186"/>
      <c r="D1193" s="2"/>
      <c r="E1193" s="67"/>
      <c r="F1193" s="5"/>
      <c r="G1193" s="5"/>
      <c r="H1193" s="187"/>
      <c r="I1193" s="111" t="str">
        <f ca="1">IF(Taula1[[#This Row],[Data naixement (format dd/mm/aaaa)]]="","0",DATEDIF(Taula1[[#This Row],[Data naixement (format dd/mm/aaaa)]],TODAY(),"Y"))</f>
        <v>0</v>
      </c>
      <c r="J1193" s="6"/>
      <c r="K1193" s="6"/>
      <c r="L1193" s="6"/>
      <c r="M1193" s="6"/>
      <c r="N1193" s="56"/>
      <c r="O1193" s="56"/>
      <c r="P1193" s="56"/>
      <c r="Q1193" s="6"/>
      <c r="R1193" s="7"/>
      <c r="S1193" s="143">
        <f>Taula1[[#This Row],[Mesos naturals sencers treballats període justificat (01/01/2023 - 31/03/2023)]]</f>
        <v>0</v>
      </c>
      <c r="T1193" s="194">
        <f>Taula1[[#This Row],[Dies treballats període justificat (01/01/2023 - 31/03/2023)              no comptabilitzats com a mes natural sencer]]</f>
        <v>0</v>
      </c>
      <c r="U1193" s="12"/>
      <c r="V1193" s="7"/>
      <c r="W1193" s="188"/>
      <c r="X1193" s="188"/>
      <c r="Y1193" s="188"/>
      <c r="Z1193" s="188"/>
      <c r="AA1193" s="190"/>
      <c r="AB1193" s="143">
        <f>Taula1[[#This Row],[Grup justificat     (fer servir opcions de la llista desplegable)]]</f>
        <v>0</v>
      </c>
      <c r="AC1193" s="182"/>
      <c r="AD1193" s="39"/>
      <c r="AE1193" s="131">
        <f>ROUND((AF1193/100)*756*Taula1[[#This Row],[Mesos naturals sencers treballats període justificat (01/01/2023 - 31/03/2023)]],2)</f>
        <v>0</v>
      </c>
      <c r="AF1193" s="81">
        <f>Taula1[[#This Row],[% Jornada segons contracte
(no posar el símbol %) ]]-Taula1[[#This Row],[% Reducció salari per baix rendiment        (no posar el símbol %)]]</f>
        <v>0</v>
      </c>
      <c r="AG1193" s="131">
        <f>ROUND((AH1193/100)*24.8547945*Taula1[[#This Row],[Dies treballats període justificat (01/01/2023 - 31/03/2023)              no comptabilitzats com a mes natural sencer]],2)</f>
        <v>0</v>
      </c>
      <c r="AH1193" s="79">
        <f>Taula1[[#This Row],[% Jornada segons contracte
(no posar el símbol %) ]]-Taula1[[#This Row],[% Reducció salari per baix rendiment        (no posar el símbol %)]]</f>
        <v>0</v>
      </c>
      <c r="AI1193" s="131">
        <f t="shared" si="289"/>
        <v>0</v>
      </c>
      <c r="AJ1193" s="39"/>
      <c r="AK1193" s="131">
        <f>ROUND((AL1193/100)*756*Taula1[[#This Row],[Espai reservat Administració  (mesos)]],2)</f>
        <v>0</v>
      </c>
      <c r="AL1193" s="81">
        <f>Taula1[[#This Row],[% Jornada segons contracte
(no posar el símbol %) ]]-Taula1[[#This Row],[% Reducció salari per baix rendiment        (no posar el símbol %)]]</f>
        <v>0</v>
      </c>
      <c r="AM1193" s="131">
        <f>ROUND((AN1193/100)*24.8547945*Taula1[[#This Row],[Espai reservat Administració (dies)]],2)</f>
        <v>0</v>
      </c>
      <c r="AN1193" s="79">
        <f>Taula1[[#This Row],[% Jornada segons contracte
(no posar el símbol %) ]]-Taula1[[#This Row],[% Reducció salari per baix rendiment        (no posar el símbol %)]]</f>
        <v>0</v>
      </c>
      <c r="AO1193" s="131">
        <f t="shared" si="290"/>
        <v>0</v>
      </c>
      <c r="AP1193" s="87"/>
      <c r="AQ1193" s="137">
        <f>ROUND((AR1193/100)*693*Taula1[[#This Row],[Mesos naturals sencers treballats període justificat (01/01/2023 - 31/03/2023)]],2)</f>
        <v>0</v>
      </c>
      <c r="AR1193" s="90">
        <f>Taula1[[#This Row],[% Jornada segons contracte
(no posar el símbol %) ]]-Taula1[[#This Row],[% Reducció salari per baix rendiment        (no posar el símbol %)]]</f>
        <v>0</v>
      </c>
      <c r="AS1193" s="137">
        <f>ROUND((AT1193/100)*22.78356164*Taula1[[#This Row],[Dies treballats període justificat (01/01/2023 - 31/03/2023)              no comptabilitzats com a mes natural sencer]],2)</f>
        <v>0</v>
      </c>
      <c r="AT1193" s="90">
        <f>Taula1[[#This Row],[% Jornada segons contracte
(no posar el símbol %) ]]-Taula1[[#This Row],[% Reducció salari per baix rendiment        (no posar el símbol %)]]</f>
        <v>0</v>
      </c>
      <c r="AU1193" s="137">
        <f t="shared" si="291"/>
        <v>0</v>
      </c>
      <c r="AV1193" s="87"/>
      <c r="AW1193" s="136">
        <f>ROUND((AX1193/100)*693*Taula1[[#This Row],[Espai reservat Administració  (mesos)]],2)</f>
        <v>0</v>
      </c>
      <c r="AX1193" s="90">
        <f>Taula1[[#This Row],[% Jornada segons contracte
(no posar el símbol %) ]]-Taula1[[#This Row],[% Reducció salari per baix rendiment        (no posar el símbol %)]]</f>
        <v>0</v>
      </c>
      <c r="AY1193" s="131">
        <f>ROUND((AZ1193/100)*22.78356164*Taula1[[#This Row],[Espai reservat Administració (dies)]],2)</f>
        <v>0</v>
      </c>
      <c r="AZ1193" s="81">
        <f>Taula1[[#This Row],[% Jornada segons contracte
(no posar el símbol %) ]]-Taula1[[#This Row],[% Reducció salari per baix rendiment        (no posar el símbol %)]]</f>
        <v>0</v>
      </c>
      <c r="BA1193" s="82">
        <f t="shared" si="292"/>
        <v>0</v>
      </c>
      <c r="BB1193" s="41"/>
      <c r="BC1193" s="131">
        <f>IF(Taula1[[#This Row],[Grup justificat     (fer servir opcions de la llista desplegable)]]=1,AI1193,0)</f>
        <v>0</v>
      </c>
      <c r="BD1193" s="131">
        <f>IF(Taula1[[#This Row],[Grup justificat     (fer servir opcions de la llista desplegable)]]=2,AU1193,0)</f>
        <v>0</v>
      </c>
      <c r="BE1193" s="41"/>
      <c r="BF1193" s="131">
        <f>IF(Taula1[[#This Row],[Espai reservat Administració]]=1,AO1193,0)</f>
        <v>0</v>
      </c>
      <c r="BG1193" s="82">
        <f>IF(Taula1[[#This Row],[Espai reservat Administració]]=2,BA1193,0)</f>
        <v>0</v>
      </c>
      <c r="BH1193" s="41"/>
      <c r="BI1193" s="126">
        <f>IF(Taula1[[#This Row],[Grup justificat     (fer servir opcions de la llista desplegable)]]=1,1,0)</f>
        <v>0</v>
      </c>
      <c r="BJ1193" s="126">
        <f>IF(Taula1[[#This Row],[Espai reservat Administració]]=1,1,0)</f>
        <v>0</v>
      </c>
      <c r="BK1193" s="111"/>
      <c r="BL1193" s="126">
        <f>IF(Taula1[[#This Row],[Grup justificat     (fer servir opcions de la llista desplegable)]]=2,1,0)</f>
        <v>0</v>
      </c>
      <c r="BM1193" s="126">
        <f>IF(Taula1[[#This Row],[Espai reservat Administració]]=2,1,0)</f>
        <v>0</v>
      </c>
      <c r="BN1193" s="73"/>
      <c r="BO1193" s="73"/>
      <c r="BP1193" s="73"/>
      <c r="BQ1193" s="73"/>
      <c r="BR1193" s="73"/>
      <c r="BS1193" s="73"/>
      <c r="BT1193" s="73"/>
      <c r="BU1193" s="73"/>
      <c r="BV1193" s="73"/>
      <c r="BW1193" s="73"/>
      <c r="BX1193" s="73"/>
      <c r="BY1193" s="73"/>
      <c r="BZ1193" s="73"/>
      <c r="CA1193" s="73"/>
      <c r="CB1193" s="73"/>
      <c r="CC1193" s="73"/>
      <c r="CD1193" s="73"/>
      <c r="CE1193" s="73"/>
      <c r="CF1193" s="73"/>
      <c r="CG1193" s="63">
        <f t="shared" si="293"/>
        <v>0</v>
      </c>
      <c r="CH1193" s="63">
        <f t="shared" si="294"/>
        <v>0</v>
      </c>
      <c r="CI1193" s="73"/>
      <c r="CJ1193" s="63">
        <f>IF(Taula1[[#This Row],[Tipus de contracte                                  (fer servir opcions de la llista desplegable)]]="Indefinit",1,0)</f>
        <v>0</v>
      </c>
      <c r="CK1193" s="63">
        <f>IF(Taula1[[#This Row],[Tipus de contracte                                  (fer servir opcions de la llista desplegable)]]="Temporal, igual o superior a 6 mesos",1,0)</f>
        <v>0</v>
      </c>
      <c r="CL1193" s="63">
        <f>IF(Taula1[[#This Row],[Tipus de contracte                                  (fer servir opcions de la llista desplegable)]]="Substitució per IT",1,0)</f>
        <v>0</v>
      </c>
      <c r="CM1193" s="73"/>
      <c r="CN1193" s="63">
        <f>IF(Taula1[[#This Row],[Relació llocs de treball]]&gt;=1,1,0)</f>
        <v>0</v>
      </c>
      <c r="CO1193" s="73"/>
      <c r="CP1193" s="63">
        <f>IF(Taula1[[#This Row],[Identitat de gènere                                                          (fer servir opcions de la llista desplegable)]]="Home",1,0)</f>
        <v>0</v>
      </c>
      <c r="CQ1193" s="63">
        <f>IF(Taula1[[#This Row],[Identitat de gènere                                                          (fer servir opcions de la llista desplegable)]]="Dona",1,0)</f>
        <v>0</v>
      </c>
      <c r="CR1193" s="63">
        <f>IF(Taula1[[#This Row],[Identitat de gènere                                                          (fer servir opcions de la llista desplegable)]]="No binari",1,0)</f>
        <v>0</v>
      </c>
      <c r="CS1193" s="73"/>
      <c r="CT1193" s="63">
        <f t="shared" si="288"/>
        <v>0</v>
      </c>
      <c r="CU1193" s="64">
        <f t="shared" si="295"/>
        <v>0</v>
      </c>
      <c r="CW1193" s="64">
        <f t="shared" si="296"/>
        <v>0</v>
      </c>
      <c r="CX1193" s="64">
        <f t="shared" si="297"/>
        <v>0</v>
      </c>
      <c r="CY1193" s="64">
        <f t="shared" si="298"/>
        <v>0</v>
      </c>
      <c r="CZ1193" s="64">
        <f t="shared" si="299"/>
        <v>0</v>
      </c>
      <c r="DB1193" s="64">
        <f t="shared" si="300"/>
        <v>0</v>
      </c>
      <c r="DC1193" s="64">
        <f t="shared" si="301"/>
        <v>0</v>
      </c>
      <c r="DD1193" s="64">
        <f t="shared" si="302"/>
        <v>0</v>
      </c>
      <c r="DE1193" s="64">
        <f t="shared" si="303"/>
        <v>0</v>
      </c>
    </row>
    <row r="1194" spans="2:109" x14ac:dyDescent="0.3">
      <c r="B1194" s="167"/>
      <c r="C1194" s="186"/>
      <c r="D1194" s="2"/>
      <c r="E1194" s="67"/>
      <c r="F1194" s="5"/>
      <c r="G1194" s="5"/>
      <c r="H1194" s="187"/>
      <c r="I1194" s="111" t="str">
        <f ca="1">IF(Taula1[[#This Row],[Data naixement (format dd/mm/aaaa)]]="","0",DATEDIF(Taula1[[#This Row],[Data naixement (format dd/mm/aaaa)]],TODAY(),"Y"))</f>
        <v>0</v>
      </c>
      <c r="J1194" s="6"/>
      <c r="K1194" s="6"/>
      <c r="L1194" s="6"/>
      <c r="M1194" s="6"/>
      <c r="N1194" s="56"/>
      <c r="O1194" s="56"/>
      <c r="P1194" s="56"/>
      <c r="Q1194" s="6"/>
      <c r="R1194" s="7"/>
      <c r="S1194" s="143">
        <f>Taula1[[#This Row],[Mesos naturals sencers treballats període justificat (01/01/2023 - 31/03/2023)]]</f>
        <v>0</v>
      </c>
      <c r="T1194" s="194">
        <f>Taula1[[#This Row],[Dies treballats període justificat (01/01/2023 - 31/03/2023)              no comptabilitzats com a mes natural sencer]]</f>
        <v>0</v>
      </c>
      <c r="U1194" s="12"/>
      <c r="V1194" s="7"/>
      <c r="W1194" s="188"/>
      <c r="X1194" s="188"/>
      <c r="Y1194" s="188"/>
      <c r="Z1194" s="188"/>
      <c r="AA1194" s="190"/>
      <c r="AB1194" s="143">
        <f>Taula1[[#This Row],[Grup justificat     (fer servir opcions de la llista desplegable)]]</f>
        <v>0</v>
      </c>
      <c r="AC1194" s="182"/>
      <c r="AD1194" s="39"/>
      <c r="AE1194" s="131">
        <f>ROUND((AF1194/100)*756*Taula1[[#This Row],[Mesos naturals sencers treballats període justificat (01/01/2023 - 31/03/2023)]],2)</f>
        <v>0</v>
      </c>
      <c r="AF1194" s="81">
        <f>Taula1[[#This Row],[% Jornada segons contracte
(no posar el símbol %) ]]-Taula1[[#This Row],[% Reducció salari per baix rendiment        (no posar el símbol %)]]</f>
        <v>0</v>
      </c>
      <c r="AG1194" s="131">
        <f>ROUND((AH1194/100)*24.8547945*Taula1[[#This Row],[Dies treballats període justificat (01/01/2023 - 31/03/2023)              no comptabilitzats com a mes natural sencer]],2)</f>
        <v>0</v>
      </c>
      <c r="AH1194" s="79">
        <f>Taula1[[#This Row],[% Jornada segons contracte
(no posar el símbol %) ]]-Taula1[[#This Row],[% Reducció salari per baix rendiment        (no posar el símbol %)]]</f>
        <v>0</v>
      </c>
      <c r="AI1194" s="131">
        <f t="shared" si="289"/>
        <v>0</v>
      </c>
      <c r="AJ1194" s="39"/>
      <c r="AK1194" s="131">
        <f>ROUND((AL1194/100)*756*Taula1[[#This Row],[Espai reservat Administració  (mesos)]],2)</f>
        <v>0</v>
      </c>
      <c r="AL1194" s="81">
        <f>Taula1[[#This Row],[% Jornada segons contracte
(no posar el símbol %) ]]-Taula1[[#This Row],[% Reducció salari per baix rendiment        (no posar el símbol %)]]</f>
        <v>0</v>
      </c>
      <c r="AM1194" s="131">
        <f>ROUND((AN1194/100)*24.8547945*Taula1[[#This Row],[Espai reservat Administració (dies)]],2)</f>
        <v>0</v>
      </c>
      <c r="AN1194" s="79">
        <f>Taula1[[#This Row],[% Jornada segons contracte
(no posar el símbol %) ]]-Taula1[[#This Row],[% Reducció salari per baix rendiment        (no posar el símbol %)]]</f>
        <v>0</v>
      </c>
      <c r="AO1194" s="131">
        <f t="shared" si="290"/>
        <v>0</v>
      </c>
      <c r="AP1194" s="87"/>
      <c r="AQ1194" s="137">
        <f>ROUND((AR1194/100)*693*Taula1[[#This Row],[Mesos naturals sencers treballats període justificat (01/01/2023 - 31/03/2023)]],2)</f>
        <v>0</v>
      </c>
      <c r="AR1194" s="90">
        <f>Taula1[[#This Row],[% Jornada segons contracte
(no posar el símbol %) ]]-Taula1[[#This Row],[% Reducció salari per baix rendiment        (no posar el símbol %)]]</f>
        <v>0</v>
      </c>
      <c r="AS1194" s="137">
        <f>ROUND((AT1194/100)*22.78356164*Taula1[[#This Row],[Dies treballats període justificat (01/01/2023 - 31/03/2023)              no comptabilitzats com a mes natural sencer]],2)</f>
        <v>0</v>
      </c>
      <c r="AT1194" s="90">
        <f>Taula1[[#This Row],[% Jornada segons contracte
(no posar el símbol %) ]]-Taula1[[#This Row],[% Reducció salari per baix rendiment        (no posar el símbol %)]]</f>
        <v>0</v>
      </c>
      <c r="AU1194" s="137">
        <f t="shared" si="291"/>
        <v>0</v>
      </c>
      <c r="AV1194" s="87"/>
      <c r="AW1194" s="136">
        <f>ROUND((AX1194/100)*693*Taula1[[#This Row],[Espai reservat Administració  (mesos)]],2)</f>
        <v>0</v>
      </c>
      <c r="AX1194" s="90">
        <f>Taula1[[#This Row],[% Jornada segons contracte
(no posar el símbol %) ]]-Taula1[[#This Row],[% Reducció salari per baix rendiment        (no posar el símbol %)]]</f>
        <v>0</v>
      </c>
      <c r="AY1194" s="131">
        <f>ROUND((AZ1194/100)*22.78356164*Taula1[[#This Row],[Espai reservat Administració (dies)]],2)</f>
        <v>0</v>
      </c>
      <c r="AZ1194" s="81">
        <f>Taula1[[#This Row],[% Jornada segons contracte
(no posar el símbol %) ]]-Taula1[[#This Row],[% Reducció salari per baix rendiment        (no posar el símbol %)]]</f>
        <v>0</v>
      </c>
      <c r="BA1194" s="82">
        <f t="shared" si="292"/>
        <v>0</v>
      </c>
      <c r="BB1194" s="41"/>
      <c r="BC1194" s="131">
        <f>IF(Taula1[[#This Row],[Grup justificat     (fer servir opcions de la llista desplegable)]]=1,AI1194,0)</f>
        <v>0</v>
      </c>
      <c r="BD1194" s="131">
        <f>IF(Taula1[[#This Row],[Grup justificat     (fer servir opcions de la llista desplegable)]]=2,AU1194,0)</f>
        <v>0</v>
      </c>
      <c r="BE1194" s="41"/>
      <c r="BF1194" s="131">
        <f>IF(Taula1[[#This Row],[Espai reservat Administració]]=1,AO1194,0)</f>
        <v>0</v>
      </c>
      <c r="BG1194" s="82">
        <f>IF(Taula1[[#This Row],[Espai reservat Administració]]=2,BA1194,0)</f>
        <v>0</v>
      </c>
      <c r="BH1194" s="41"/>
      <c r="BI1194" s="126">
        <f>IF(Taula1[[#This Row],[Grup justificat     (fer servir opcions de la llista desplegable)]]=1,1,0)</f>
        <v>0</v>
      </c>
      <c r="BJ1194" s="126">
        <f>IF(Taula1[[#This Row],[Espai reservat Administració]]=1,1,0)</f>
        <v>0</v>
      </c>
      <c r="BK1194" s="111"/>
      <c r="BL1194" s="126">
        <f>IF(Taula1[[#This Row],[Grup justificat     (fer servir opcions de la llista desplegable)]]=2,1,0)</f>
        <v>0</v>
      </c>
      <c r="BM1194" s="126">
        <f>IF(Taula1[[#This Row],[Espai reservat Administració]]=2,1,0)</f>
        <v>0</v>
      </c>
      <c r="BN1194" s="73"/>
      <c r="BO1194" s="73"/>
      <c r="BP1194" s="73"/>
      <c r="BQ1194" s="73"/>
      <c r="BR1194" s="73"/>
      <c r="BS1194" s="73"/>
      <c r="BT1194" s="73"/>
      <c r="BU1194" s="73"/>
      <c r="BV1194" s="73"/>
      <c r="BW1194" s="73"/>
      <c r="BX1194" s="73"/>
      <c r="BY1194" s="73"/>
      <c r="BZ1194" s="73"/>
      <c r="CA1194" s="73"/>
      <c r="CB1194" s="73"/>
      <c r="CC1194" s="73"/>
      <c r="CD1194" s="73"/>
      <c r="CE1194" s="73"/>
      <c r="CF1194" s="73"/>
      <c r="CG1194" s="63">
        <f t="shared" si="293"/>
        <v>0</v>
      </c>
      <c r="CH1194" s="63">
        <f t="shared" si="294"/>
        <v>0</v>
      </c>
      <c r="CI1194" s="73"/>
      <c r="CJ1194" s="63">
        <f>IF(Taula1[[#This Row],[Tipus de contracte                                  (fer servir opcions de la llista desplegable)]]="Indefinit",1,0)</f>
        <v>0</v>
      </c>
      <c r="CK1194" s="63">
        <f>IF(Taula1[[#This Row],[Tipus de contracte                                  (fer servir opcions de la llista desplegable)]]="Temporal, igual o superior a 6 mesos",1,0)</f>
        <v>0</v>
      </c>
      <c r="CL1194" s="63">
        <f>IF(Taula1[[#This Row],[Tipus de contracte                                  (fer servir opcions de la llista desplegable)]]="Substitució per IT",1,0)</f>
        <v>0</v>
      </c>
      <c r="CM1194" s="73"/>
      <c r="CN1194" s="63">
        <f>IF(Taula1[[#This Row],[Relació llocs de treball]]&gt;=1,1,0)</f>
        <v>0</v>
      </c>
      <c r="CO1194" s="73"/>
      <c r="CP1194" s="63">
        <f>IF(Taula1[[#This Row],[Identitat de gènere                                                          (fer servir opcions de la llista desplegable)]]="Home",1,0)</f>
        <v>0</v>
      </c>
      <c r="CQ1194" s="63">
        <f>IF(Taula1[[#This Row],[Identitat de gènere                                                          (fer servir opcions de la llista desplegable)]]="Dona",1,0)</f>
        <v>0</v>
      </c>
      <c r="CR1194" s="63">
        <f>IF(Taula1[[#This Row],[Identitat de gènere                                                          (fer servir opcions de la llista desplegable)]]="No binari",1,0)</f>
        <v>0</v>
      </c>
      <c r="CS1194" s="73"/>
      <c r="CT1194" s="63">
        <f t="shared" si="288"/>
        <v>0</v>
      </c>
      <c r="CU1194" s="64">
        <f t="shared" si="295"/>
        <v>0</v>
      </c>
      <c r="CW1194" s="64">
        <f t="shared" si="296"/>
        <v>0</v>
      </c>
      <c r="CX1194" s="64">
        <f t="shared" si="297"/>
        <v>0</v>
      </c>
      <c r="CY1194" s="64">
        <f t="shared" si="298"/>
        <v>0</v>
      </c>
      <c r="CZ1194" s="64">
        <f t="shared" si="299"/>
        <v>0</v>
      </c>
      <c r="DB1194" s="64">
        <f t="shared" si="300"/>
        <v>0</v>
      </c>
      <c r="DC1194" s="64">
        <f t="shared" si="301"/>
        <v>0</v>
      </c>
      <c r="DD1194" s="64">
        <f t="shared" si="302"/>
        <v>0</v>
      </c>
      <c r="DE1194" s="64">
        <f t="shared" si="303"/>
        <v>0</v>
      </c>
    </row>
    <row r="1195" spans="2:109" x14ac:dyDescent="0.3">
      <c r="B1195" s="167"/>
      <c r="C1195" s="186"/>
      <c r="D1195" s="2"/>
      <c r="E1195" s="67"/>
      <c r="F1195" s="5"/>
      <c r="G1195" s="5"/>
      <c r="H1195" s="187"/>
      <c r="I1195" s="111" t="str">
        <f ca="1">IF(Taula1[[#This Row],[Data naixement (format dd/mm/aaaa)]]="","0",DATEDIF(Taula1[[#This Row],[Data naixement (format dd/mm/aaaa)]],TODAY(),"Y"))</f>
        <v>0</v>
      </c>
      <c r="J1195" s="6"/>
      <c r="K1195" s="6"/>
      <c r="L1195" s="6"/>
      <c r="M1195" s="6"/>
      <c r="N1195" s="56"/>
      <c r="O1195" s="56"/>
      <c r="P1195" s="56"/>
      <c r="Q1195" s="6"/>
      <c r="R1195" s="7"/>
      <c r="S1195" s="143">
        <f>Taula1[[#This Row],[Mesos naturals sencers treballats període justificat (01/01/2023 - 31/03/2023)]]</f>
        <v>0</v>
      </c>
      <c r="T1195" s="194">
        <f>Taula1[[#This Row],[Dies treballats període justificat (01/01/2023 - 31/03/2023)              no comptabilitzats com a mes natural sencer]]</f>
        <v>0</v>
      </c>
      <c r="U1195" s="12"/>
      <c r="V1195" s="7"/>
      <c r="W1195" s="188"/>
      <c r="X1195" s="188"/>
      <c r="Y1195" s="188"/>
      <c r="Z1195" s="188"/>
      <c r="AA1195" s="190"/>
      <c r="AB1195" s="143">
        <f>Taula1[[#This Row],[Grup justificat     (fer servir opcions de la llista desplegable)]]</f>
        <v>0</v>
      </c>
      <c r="AC1195" s="182"/>
      <c r="AD1195" s="39"/>
      <c r="AE1195" s="131">
        <f>ROUND((AF1195/100)*756*Taula1[[#This Row],[Mesos naturals sencers treballats període justificat (01/01/2023 - 31/03/2023)]],2)</f>
        <v>0</v>
      </c>
      <c r="AF1195" s="81">
        <f>Taula1[[#This Row],[% Jornada segons contracte
(no posar el símbol %) ]]-Taula1[[#This Row],[% Reducció salari per baix rendiment        (no posar el símbol %)]]</f>
        <v>0</v>
      </c>
      <c r="AG1195" s="131">
        <f>ROUND((AH1195/100)*24.8547945*Taula1[[#This Row],[Dies treballats període justificat (01/01/2023 - 31/03/2023)              no comptabilitzats com a mes natural sencer]],2)</f>
        <v>0</v>
      </c>
      <c r="AH1195" s="79">
        <f>Taula1[[#This Row],[% Jornada segons contracte
(no posar el símbol %) ]]-Taula1[[#This Row],[% Reducció salari per baix rendiment        (no posar el símbol %)]]</f>
        <v>0</v>
      </c>
      <c r="AI1195" s="131">
        <f t="shared" si="289"/>
        <v>0</v>
      </c>
      <c r="AJ1195" s="39"/>
      <c r="AK1195" s="131">
        <f>ROUND((AL1195/100)*756*Taula1[[#This Row],[Espai reservat Administració  (mesos)]],2)</f>
        <v>0</v>
      </c>
      <c r="AL1195" s="81">
        <f>Taula1[[#This Row],[% Jornada segons contracte
(no posar el símbol %) ]]-Taula1[[#This Row],[% Reducció salari per baix rendiment        (no posar el símbol %)]]</f>
        <v>0</v>
      </c>
      <c r="AM1195" s="131">
        <f>ROUND((AN1195/100)*24.8547945*Taula1[[#This Row],[Espai reservat Administració (dies)]],2)</f>
        <v>0</v>
      </c>
      <c r="AN1195" s="79">
        <f>Taula1[[#This Row],[% Jornada segons contracte
(no posar el símbol %) ]]-Taula1[[#This Row],[% Reducció salari per baix rendiment        (no posar el símbol %)]]</f>
        <v>0</v>
      </c>
      <c r="AO1195" s="131">
        <f t="shared" si="290"/>
        <v>0</v>
      </c>
      <c r="AP1195" s="87"/>
      <c r="AQ1195" s="137">
        <f>ROUND((AR1195/100)*693*Taula1[[#This Row],[Mesos naturals sencers treballats període justificat (01/01/2023 - 31/03/2023)]],2)</f>
        <v>0</v>
      </c>
      <c r="AR1195" s="90">
        <f>Taula1[[#This Row],[% Jornada segons contracte
(no posar el símbol %) ]]-Taula1[[#This Row],[% Reducció salari per baix rendiment        (no posar el símbol %)]]</f>
        <v>0</v>
      </c>
      <c r="AS1195" s="137">
        <f>ROUND((AT1195/100)*22.78356164*Taula1[[#This Row],[Dies treballats període justificat (01/01/2023 - 31/03/2023)              no comptabilitzats com a mes natural sencer]],2)</f>
        <v>0</v>
      </c>
      <c r="AT1195" s="90">
        <f>Taula1[[#This Row],[% Jornada segons contracte
(no posar el símbol %) ]]-Taula1[[#This Row],[% Reducció salari per baix rendiment        (no posar el símbol %)]]</f>
        <v>0</v>
      </c>
      <c r="AU1195" s="137">
        <f t="shared" si="291"/>
        <v>0</v>
      </c>
      <c r="AV1195" s="87"/>
      <c r="AW1195" s="136">
        <f>ROUND((AX1195/100)*693*Taula1[[#This Row],[Espai reservat Administració  (mesos)]],2)</f>
        <v>0</v>
      </c>
      <c r="AX1195" s="90">
        <f>Taula1[[#This Row],[% Jornada segons contracte
(no posar el símbol %) ]]-Taula1[[#This Row],[% Reducció salari per baix rendiment        (no posar el símbol %)]]</f>
        <v>0</v>
      </c>
      <c r="AY1195" s="131">
        <f>ROUND((AZ1195/100)*22.78356164*Taula1[[#This Row],[Espai reservat Administració (dies)]],2)</f>
        <v>0</v>
      </c>
      <c r="AZ1195" s="81">
        <f>Taula1[[#This Row],[% Jornada segons contracte
(no posar el símbol %) ]]-Taula1[[#This Row],[% Reducció salari per baix rendiment        (no posar el símbol %)]]</f>
        <v>0</v>
      </c>
      <c r="BA1195" s="82">
        <f t="shared" si="292"/>
        <v>0</v>
      </c>
      <c r="BB1195" s="41"/>
      <c r="BC1195" s="131">
        <f>IF(Taula1[[#This Row],[Grup justificat     (fer servir opcions de la llista desplegable)]]=1,AI1195,0)</f>
        <v>0</v>
      </c>
      <c r="BD1195" s="131">
        <f>IF(Taula1[[#This Row],[Grup justificat     (fer servir opcions de la llista desplegable)]]=2,AU1195,0)</f>
        <v>0</v>
      </c>
      <c r="BE1195" s="41"/>
      <c r="BF1195" s="131">
        <f>IF(Taula1[[#This Row],[Espai reservat Administració]]=1,AO1195,0)</f>
        <v>0</v>
      </c>
      <c r="BG1195" s="82">
        <f>IF(Taula1[[#This Row],[Espai reservat Administració]]=2,BA1195,0)</f>
        <v>0</v>
      </c>
      <c r="BH1195" s="41"/>
      <c r="BI1195" s="126">
        <f>IF(Taula1[[#This Row],[Grup justificat     (fer servir opcions de la llista desplegable)]]=1,1,0)</f>
        <v>0</v>
      </c>
      <c r="BJ1195" s="126">
        <f>IF(Taula1[[#This Row],[Espai reservat Administració]]=1,1,0)</f>
        <v>0</v>
      </c>
      <c r="BK1195" s="111"/>
      <c r="BL1195" s="126">
        <f>IF(Taula1[[#This Row],[Grup justificat     (fer servir opcions de la llista desplegable)]]=2,1,0)</f>
        <v>0</v>
      </c>
      <c r="BM1195" s="126">
        <f>IF(Taula1[[#This Row],[Espai reservat Administració]]=2,1,0)</f>
        <v>0</v>
      </c>
      <c r="BN1195" s="73"/>
      <c r="BO1195" s="73"/>
      <c r="BP1195" s="73"/>
      <c r="BQ1195" s="73"/>
      <c r="BR1195" s="73"/>
      <c r="BS1195" s="73"/>
      <c r="BT1195" s="73"/>
      <c r="BU1195" s="73"/>
      <c r="BV1195" s="73"/>
      <c r="BW1195" s="73"/>
      <c r="BX1195" s="73"/>
      <c r="BY1195" s="73"/>
      <c r="BZ1195" s="73"/>
      <c r="CA1195" s="73"/>
      <c r="CB1195" s="73"/>
      <c r="CC1195" s="73"/>
      <c r="CD1195" s="73"/>
      <c r="CE1195" s="73"/>
      <c r="CF1195" s="73"/>
      <c r="CG1195" s="63">
        <f t="shared" si="293"/>
        <v>0</v>
      </c>
      <c r="CH1195" s="63">
        <f t="shared" si="294"/>
        <v>0</v>
      </c>
      <c r="CI1195" s="73"/>
      <c r="CJ1195" s="63">
        <f>IF(Taula1[[#This Row],[Tipus de contracte                                  (fer servir opcions de la llista desplegable)]]="Indefinit",1,0)</f>
        <v>0</v>
      </c>
      <c r="CK1195" s="63">
        <f>IF(Taula1[[#This Row],[Tipus de contracte                                  (fer servir opcions de la llista desplegable)]]="Temporal, igual o superior a 6 mesos",1,0)</f>
        <v>0</v>
      </c>
      <c r="CL1195" s="63">
        <f>IF(Taula1[[#This Row],[Tipus de contracte                                  (fer servir opcions de la llista desplegable)]]="Substitució per IT",1,0)</f>
        <v>0</v>
      </c>
      <c r="CM1195" s="73"/>
      <c r="CN1195" s="63">
        <f>IF(Taula1[[#This Row],[Relació llocs de treball]]&gt;=1,1,0)</f>
        <v>0</v>
      </c>
      <c r="CO1195" s="73"/>
      <c r="CP1195" s="63">
        <f>IF(Taula1[[#This Row],[Identitat de gènere                                                          (fer servir opcions de la llista desplegable)]]="Home",1,0)</f>
        <v>0</v>
      </c>
      <c r="CQ1195" s="63">
        <f>IF(Taula1[[#This Row],[Identitat de gènere                                                          (fer servir opcions de la llista desplegable)]]="Dona",1,0)</f>
        <v>0</v>
      </c>
      <c r="CR1195" s="63">
        <f>IF(Taula1[[#This Row],[Identitat de gènere                                                          (fer servir opcions de la llista desplegable)]]="No binari",1,0)</f>
        <v>0</v>
      </c>
      <c r="CS1195" s="73"/>
      <c r="CT1195" s="63">
        <f t="shared" si="288"/>
        <v>0</v>
      </c>
      <c r="CU1195" s="64">
        <f t="shared" si="295"/>
        <v>0</v>
      </c>
      <c r="CW1195" s="64">
        <f t="shared" si="296"/>
        <v>0</v>
      </c>
      <c r="CX1195" s="64">
        <f t="shared" si="297"/>
        <v>0</v>
      </c>
      <c r="CY1195" s="64">
        <f t="shared" si="298"/>
        <v>0</v>
      </c>
      <c r="CZ1195" s="64">
        <f t="shared" si="299"/>
        <v>0</v>
      </c>
      <c r="DB1195" s="64">
        <f t="shared" si="300"/>
        <v>0</v>
      </c>
      <c r="DC1195" s="64">
        <f t="shared" si="301"/>
        <v>0</v>
      </c>
      <c r="DD1195" s="64">
        <f t="shared" si="302"/>
        <v>0</v>
      </c>
      <c r="DE1195" s="64">
        <f t="shared" si="303"/>
        <v>0</v>
      </c>
    </row>
    <row r="1196" spans="2:109" x14ac:dyDescent="0.3">
      <c r="B1196" s="167"/>
      <c r="C1196" s="186"/>
      <c r="D1196" s="2"/>
      <c r="E1196" s="67"/>
      <c r="F1196" s="5"/>
      <c r="G1196" s="5"/>
      <c r="H1196" s="187"/>
      <c r="I1196" s="111" t="str">
        <f ca="1">IF(Taula1[[#This Row],[Data naixement (format dd/mm/aaaa)]]="","0",DATEDIF(Taula1[[#This Row],[Data naixement (format dd/mm/aaaa)]],TODAY(),"Y"))</f>
        <v>0</v>
      </c>
      <c r="J1196" s="6"/>
      <c r="K1196" s="6"/>
      <c r="L1196" s="6"/>
      <c r="M1196" s="6"/>
      <c r="N1196" s="56"/>
      <c r="O1196" s="56"/>
      <c r="P1196" s="56"/>
      <c r="Q1196" s="6"/>
      <c r="R1196" s="7"/>
      <c r="S1196" s="143">
        <f>Taula1[[#This Row],[Mesos naturals sencers treballats període justificat (01/01/2023 - 31/03/2023)]]</f>
        <v>0</v>
      </c>
      <c r="T1196" s="194">
        <f>Taula1[[#This Row],[Dies treballats període justificat (01/01/2023 - 31/03/2023)              no comptabilitzats com a mes natural sencer]]</f>
        <v>0</v>
      </c>
      <c r="U1196" s="12"/>
      <c r="V1196" s="7"/>
      <c r="W1196" s="188"/>
      <c r="X1196" s="188"/>
      <c r="Y1196" s="188"/>
      <c r="Z1196" s="188"/>
      <c r="AA1196" s="190"/>
      <c r="AB1196" s="143">
        <f>Taula1[[#This Row],[Grup justificat     (fer servir opcions de la llista desplegable)]]</f>
        <v>0</v>
      </c>
      <c r="AC1196" s="182"/>
      <c r="AD1196" s="39"/>
      <c r="AE1196" s="131">
        <f>ROUND((AF1196/100)*756*Taula1[[#This Row],[Mesos naturals sencers treballats període justificat (01/01/2023 - 31/03/2023)]],2)</f>
        <v>0</v>
      </c>
      <c r="AF1196" s="81">
        <f>Taula1[[#This Row],[% Jornada segons contracte
(no posar el símbol %) ]]-Taula1[[#This Row],[% Reducció salari per baix rendiment        (no posar el símbol %)]]</f>
        <v>0</v>
      </c>
      <c r="AG1196" s="131">
        <f>ROUND((AH1196/100)*24.8547945*Taula1[[#This Row],[Dies treballats període justificat (01/01/2023 - 31/03/2023)              no comptabilitzats com a mes natural sencer]],2)</f>
        <v>0</v>
      </c>
      <c r="AH1196" s="79">
        <f>Taula1[[#This Row],[% Jornada segons contracte
(no posar el símbol %) ]]-Taula1[[#This Row],[% Reducció salari per baix rendiment        (no posar el símbol %)]]</f>
        <v>0</v>
      </c>
      <c r="AI1196" s="131">
        <f t="shared" si="289"/>
        <v>0</v>
      </c>
      <c r="AJ1196" s="39"/>
      <c r="AK1196" s="131">
        <f>ROUND((AL1196/100)*756*Taula1[[#This Row],[Espai reservat Administració  (mesos)]],2)</f>
        <v>0</v>
      </c>
      <c r="AL1196" s="81">
        <f>Taula1[[#This Row],[% Jornada segons contracte
(no posar el símbol %) ]]-Taula1[[#This Row],[% Reducció salari per baix rendiment        (no posar el símbol %)]]</f>
        <v>0</v>
      </c>
      <c r="AM1196" s="131">
        <f>ROUND((AN1196/100)*24.8547945*Taula1[[#This Row],[Espai reservat Administració (dies)]],2)</f>
        <v>0</v>
      </c>
      <c r="AN1196" s="79">
        <f>Taula1[[#This Row],[% Jornada segons contracte
(no posar el símbol %) ]]-Taula1[[#This Row],[% Reducció salari per baix rendiment        (no posar el símbol %)]]</f>
        <v>0</v>
      </c>
      <c r="AO1196" s="131">
        <f t="shared" si="290"/>
        <v>0</v>
      </c>
      <c r="AP1196" s="87"/>
      <c r="AQ1196" s="137">
        <f>ROUND((AR1196/100)*693*Taula1[[#This Row],[Mesos naturals sencers treballats període justificat (01/01/2023 - 31/03/2023)]],2)</f>
        <v>0</v>
      </c>
      <c r="AR1196" s="90">
        <f>Taula1[[#This Row],[% Jornada segons contracte
(no posar el símbol %) ]]-Taula1[[#This Row],[% Reducció salari per baix rendiment        (no posar el símbol %)]]</f>
        <v>0</v>
      </c>
      <c r="AS1196" s="137">
        <f>ROUND((AT1196/100)*22.78356164*Taula1[[#This Row],[Dies treballats període justificat (01/01/2023 - 31/03/2023)              no comptabilitzats com a mes natural sencer]],2)</f>
        <v>0</v>
      </c>
      <c r="AT1196" s="90">
        <f>Taula1[[#This Row],[% Jornada segons contracte
(no posar el símbol %) ]]-Taula1[[#This Row],[% Reducció salari per baix rendiment        (no posar el símbol %)]]</f>
        <v>0</v>
      </c>
      <c r="AU1196" s="137">
        <f t="shared" si="291"/>
        <v>0</v>
      </c>
      <c r="AV1196" s="87"/>
      <c r="AW1196" s="136">
        <f>ROUND((AX1196/100)*693*Taula1[[#This Row],[Espai reservat Administració  (mesos)]],2)</f>
        <v>0</v>
      </c>
      <c r="AX1196" s="90">
        <f>Taula1[[#This Row],[% Jornada segons contracte
(no posar el símbol %) ]]-Taula1[[#This Row],[% Reducció salari per baix rendiment        (no posar el símbol %)]]</f>
        <v>0</v>
      </c>
      <c r="AY1196" s="131">
        <f>ROUND((AZ1196/100)*22.78356164*Taula1[[#This Row],[Espai reservat Administració (dies)]],2)</f>
        <v>0</v>
      </c>
      <c r="AZ1196" s="81">
        <f>Taula1[[#This Row],[% Jornada segons contracte
(no posar el símbol %) ]]-Taula1[[#This Row],[% Reducció salari per baix rendiment        (no posar el símbol %)]]</f>
        <v>0</v>
      </c>
      <c r="BA1196" s="82">
        <f t="shared" si="292"/>
        <v>0</v>
      </c>
      <c r="BB1196" s="41"/>
      <c r="BC1196" s="131">
        <f>IF(Taula1[[#This Row],[Grup justificat     (fer servir opcions de la llista desplegable)]]=1,AI1196,0)</f>
        <v>0</v>
      </c>
      <c r="BD1196" s="131">
        <f>IF(Taula1[[#This Row],[Grup justificat     (fer servir opcions de la llista desplegable)]]=2,AU1196,0)</f>
        <v>0</v>
      </c>
      <c r="BE1196" s="41"/>
      <c r="BF1196" s="131">
        <f>IF(Taula1[[#This Row],[Espai reservat Administració]]=1,AO1196,0)</f>
        <v>0</v>
      </c>
      <c r="BG1196" s="82">
        <f>IF(Taula1[[#This Row],[Espai reservat Administració]]=2,BA1196,0)</f>
        <v>0</v>
      </c>
      <c r="BH1196" s="41"/>
      <c r="BI1196" s="126">
        <f>IF(Taula1[[#This Row],[Grup justificat     (fer servir opcions de la llista desplegable)]]=1,1,0)</f>
        <v>0</v>
      </c>
      <c r="BJ1196" s="126">
        <f>IF(Taula1[[#This Row],[Espai reservat Administració]]=1,1,0)</f>
        <v>0</v>
      </c>
      <c r="BK1196" s="111"/>
      <c r="BL1196" s="126">
        <f>IF(Taula1[[#This Row],[Grup justificat     (fer servir opcions de la llista desplegable)]]=2,1,0)</f>
        <v>0</v>
      </c>
      <c r="BM1196" s="126">
        <f>IF(Taula1[[#This Row],[Espai reservat Administració]]=2,1,0)</f>
        <v>0</v>
      </c>
      <c r="BN1196" s="73"/>
      <c r="BO1196" s="73"/>
      <c r="BP1196" s="73"/>
      <c r="BQ1196" s="73"/>
      <c r="BR1196" s="73"/>
      <c r="BS1196" s="73"/>
      <c r="BT1196" s="73"/>
      <c r="BU1196" s="73"/>
      <c r="BV1196" s="73"/>
      <c r="BW1196" s="73"/>
      <c r="BX1196" s="73"/>
      <c r="BY1196" s="73"/>
      <c r="BZ1196" s="73"/>
      <c r="CA1196" s="73"/>
      <c r="CB1196" s="73"/>
      <c r="CC1196" s="73"/>
      <c r="CD1196" s="73"/>
      <c r="CE1196" s="73"/>
      <c r="CF1196" s="73"/>
      <c r="CG1196" s="63">
        <f t="shared" si="293"/>
        <v>0</v>
      </c>
      <c r="CH1196" s="63">
        <f t="shared" si="294"/>
        <v>0</v>
      </c>
      <c r="CI1196" s="73"/>
      <c r="CJ1196" s="63">
        <f>IF(Taula1[[#This Row],[Tipus de contracte                                  (fer servir opcions de la llista desplegable)]]="Indefinit",1,0)</f>
        <v>0</v>
      </c>
      <c r="CK1196" s="63">
        <f>IF(Taula1[[#This Row],[Tipus de contracte                                  (fer servir opcions de la llista desplegable)]]="Temporal, igual o superior a 6 mesos",1,0)</f>
        <v>0</v>
      </c>
      <c r="CL1196" s="63">
        <f>IF(Taula1[[#This Row],[Tipus de contracte                                  (fer servir opcions de la llista desplegable)]]="Substitució per IT",1,0)</f>
        <v>0</v>
      </c>
      <c r="CM1196" s="73"/>
      <c r="CN1196" s="63">
        <f>IF(Taula1[[#This Row],[Relació llocs de treball]]&gt;=1,1,0)</f>
        <v>0</v>
      </c>
      <c r="CO1196" s="73"/>
      <c r="CP1196" s="63">
        <f>IF(Taula1[[#This Row],[Identitat de gènere                                                          (fer servir opcions de la llista desplegable)]]="Home",1,0)</f>
        <v>0</v>
      </c>
      <c r="CQ1196" s="63">
        <f>IF(Taula1[[#This Row],[Identitat de gènere                                                          (fer servir opcions de la llista desplegable)]]="Dona",1,0)</f>
        <v>0</v>
      </c>
      <c r="CR1196" s="63">
        <f>IF(Taula1[[#This Row],[Identitat de gènere                                                          (fer servir opcions de la llista desplegable)]]="No binari",1,0)</f>
        <v>0</v>
      </c>
      <c r="CS1196" s="73"/>
      <c r="CT1196" s="63">
        <f t="shared" si="288"/>
        <v>0</v>
      </c>
      <c r="CU1196" s="64">
        <f t="shared" si="295"/>
        <v>0</v>
      </c>
      <c r="CW1196" s="64">
        <f t="shared" si="296"/>
        <v>0</v>
      </c>
      <c r="CX1196" s="64">
        <f t="shared" si="297"/>
        <v>0</v>
      </c>
      <c r="CY1196" s="64">
        <f t="shared" si="298"/>
        <v>0</v>
      </c>
      <c r="CZ1196" s="64">
        <f t="shared" si="299"/>
        <v>0</v>
      </c>
      <c r="DB1196" s="64">
        <f t="shared" si="300"/>
        <v>0</v>
      </c>
      <c r="DC1196" s="64">
        <f t="shared" si="301"/>
        <v>0</v>
      </c>
      <c r="DD1196" s="64">
        <f t="shared" si="302"/>
        <v>0</v>
      </c>
      <c r="DE1196" s="64">
        <f t="shared" si="303"/>
        <v>0</v>
      </c>
    </row>
    <row r="1197" spans="2:109" x14ac:dyDescent="0.3">
      <c r="B1197" s="167"/>
      <c r="C1197" s="186"/>
      <c r="D1197" s="2"/>
      <c r="E1197" s="67"/>
      <c r="F1197" s="5"/>
      <c r="G1197" s="5"/>
      <c r="H1197" s="187"/>
      <c r="I1197" s="111" t="str">
        <f ca="1">IF(Taula1[[#This Row],[Data naixement (format dd/mm/aaaa)]]="","0",DATEDIF(Taula1[[#This Row],[Data naixement (format dd/mm/aaaa)]],TODAY(),"Y"))</f>
        <v>0</v>
      </c>
      <c r="J1197" s="6"/>
      <c r="K1197" s="6"/>
      <c r="L1197" s="6"/>
      <c r="M1197" s="6"/>
      <c r="N1197" s="56"/>
      <c r="O1197" s="56"/>
      <c r="P1197" s="56"/>
      <c r="Q1197" s="6"/>
      <c r="R1197" s="7"/>
      <c r="S1197" s="143">
        <f>Taula1[[#This Row],[Mesos naturals sencers treballats període justificat (01/01/2023 - 31/03/2023)]]</f>
        <v>0</v>
      </c>
      <c r="T1197" s="194">
        <f>Taula1[[#This Row],[Dies treballats període justificat (01/01/2023 - 31/03/2023)              no comptabilitzats com a mes natural sencer]]</f>
        <v>0</v>
      </c>
      <c r="U1197" s="12"/>
      <c r="V1197" s="7"/>
      <c r="W1197" s="188"/>
      <c r="X1197" s="188"/>
      <c r="Y1197" s="188"/>
      <c r="Z1197" s="188"/>
      <c r="AA1197" s="190"/>
      <c r="AB1197" s="143">
        <f>Taula1[[#This Row],[Grup justificat     (fer servir opcions de la llista desplegable)]]</f>
        <v>0</v>
      </c>
      <c r="AC1197" s="182"/>
      <c r="AD1197" s="39"/>
      <c r="AE1197" s="131">
        <f>ROUND((AF1197/100)*756*Taula1[[#This Row],[Mesos naturals sencers treballats període justificat (01/01/2023 - 31/03/2023)]],2)</f>
        <v>0</v>
      </c>
      <c r="AF1197" s="81">
        <f>Taula1[[#This Row],[% Jornada segons contracte
(no posar el símbol %) ]]-Taula1[[#This Row],[% Reducció salari per baix rendiment        (no posar el símbol %)]]</f>
        <v>0</v>
      </c>
      <c r="AG1197" s="131">
        <f>ROUND((AH1197/100)*24.8547945*Taula1[[#This Row],[Dies treballats període justificat (01/01/2023 - 31/03/2023)              no comptabilitzats com a mes natural sencer]],2)</f>
        <v>0</v>
      </c>
      <c r="AH1197" s="79">
        <f>Taula1[[#This Row],[% Jornada segons contracte
(no posar el símbol %) ]]-Taula1[[#This Row],[% Reducció salari per baix rendiment        (no posar el símbol %)]]</f>
        <v>0</v>
      </c>
      <c r="AI1197" s="131">
        <f t="shared" si="289"/>
        <v>0</v>
      </c>
      <c r="AJ1197" s="39"/>
      <c r="AK1197" s="131">
        <f>ROUND((AL1197/100)*756*Taula1[[#This Row],[Espai reservat Administració  (mesos)]],2)</f>
        <v>0</v>
      </c>
      <c r="AL1197" s="81">
        <f>Taula1[[#This Row],[% Jornada segons contracte
(no posar el símbol %) ]]-Taula1[[#This Row],[% Reducció salari per baix rendiment        (no posar el símbol %)]]</f>
        <v>0</v>
      </c>
      <c r="AM1197" s="131">
        <f>ROUND((AN1197/100)*24.8547945*Taula1[[#This Row],[Espai reservat Administració (dies)]],2)</f>
        <v>0</v>
      </c>
      <c r="AN1197" s="79">
        <f>Taula1[[#This Row],[% Jornada segons contracte
(no posar el símbol %) ]]-Taula1[[#This Row],[% Reducció salari per baix rendiment        (no posar el símbol %)]]</f>
        <v>0</v>
      </c>
      <c r="AO1197" s="131">
        <f t="shared" si="290"/>
        <v>0</v>
      </c>
      <c r="AP1197" s="87"/>
      <c r="AQ1197" s="137">
        <f>ROUND((AR1197/100)*693*Taula1[[#This Row],[Mesos naturals sencers treballats període justificat (01/01/2023 - 31/03/2023)]],2)</f>
        <v>0</v>
      </c>
      <c r="AR1197" s="90">
        <f>Taula1[[#This Row],[% Jornada segons contracte
(no posar el símbol %) ]]-Taula1[[#This Row],[% Reducció salari per baix rendiment        (no posar el símbol %)]]</f>
        <v>0</v>
      </c>
      <c r="AS1197" s="137">
        <f>ROUND((AT1197/100)*22.78356164*Taula1[[#This Row],[Dies treballats període justificat (01/01/2023 - 31/03/2023)              no comptabilitzats com a mes natural sencer]],2)</f>
        <v>0</v>
      </c>
      <c r="AT1197" s="90">
        <f>Taula1[[#This Row],[% Jornada segons contracte
(no posar el símbol %) ]]-Taula1[[#This Row],[% Reducció salari per baix rendiment        (no posar el símbol %)]]</f>
        <v>0</v>
      </c>
      <c r="AU1197" s="137">
        <f t="shared" si="291"/>
        <v>0</v>
      </c>
      <c r="AV1197" s="87"/>
      <c r="AW1197" s="136">
        <f>ROUND((AX1197/100)*693*Taula1[[#This Row],[Espai reservat Administració  (mesos)]],2)</f>
        <v>0</v>
      </c>
      <c r="AX1197" s="90">
        <f>Taula1[[#This Row],[% Jornada segons contracte
(no posar el símbol %) ]]-Taula1[[#This Row],[% Reducció salari per baix rendiment        (no posar el símbol %)]]</f>
        <v>0</v>
      </c>
      <c r="AY1197" s="131">
        <f>ROUND((AZ1197/100)*22.78356164*Taula1[[#This Row],[Espai reservat Administració (dies)]],2)</f>
        <v>0</v>
      </c>
      <c r="AZ1197" s="81">
        <f>Taula1[[#This Row],[% Jornada segons contracte
(no posar el símbol %) ]]-Taula1[[#This Row],[% Reducció salari per baix rendiment        (no posar el símbol %)]]</f>
        <v>0</v>
      </c>
      <c r="BA1197" s="82">
        <f t="shared" si="292"/>
        <v>0</v>
      </c>
      <c r="BB1197" s="41"/>
      <c r="BC1197" s="131">
        <f>IF(Taula1[[#This Row],[Grup justificat     (fer servir opcions de la llista desplegable)]]=1,AI1197,0)</f>
        <v>0</v>
      </c>
      <c r="BD1197" s="131">
        <f>IF(Taula1[[#This Row],[Grup justificat     (fer servir opcions de la llista desplegable)]]=2,AU1197,0)</f>
        <v>0</v>
      </c>
      <c r="BE1197" s="41"/>
      <c r="BF1197" s="131">
        <f>IF(Taula1[[#This Row],[Espai reservat Administració]]=1,AO1197,0)</f>
        <v>0</v>
      </c>
      <c r="BG1197" s="82">
        <f>IF(Taula1[[#This Row],[Espai reservat Administració]]=2,BA1197,0)</f>
        <v>0</v>
      </c>
      <c r="BH1197" s="41"/>
      <c r="BI1197" s="126">
        <f>IF(Taula1[[#This Row],[Grup justificat     (fer servir opcions de la llista desplegable)]]=1,1,0)</f>
        <v>0</v>
      </c>
      <c r="BJ1197" s="126">
        <f>IF(Taula1[[#This Row],[Espai reservat Administració]]=1,1,0)</f>
        <v>0</v>
      </c>
      <c r="BK1197" s="111"/>
      <c r="BL1197" s="126">
        <f>IF(Taula1[[#This Row],[Grup justificat     (fer servir opcions de la llista desplegable)]]=2,1,0)</f>
        <v>0</v>
      </c>
      <c r="BM1197" s="126">
        <f>IF(Taula1[[#This Row],[Espai reservat Administració]]=2,1,0)</f>
        <v>0</v>
      </c>
      <c r="BN1197" s="73"/>
      <c r="BO1197" s="73"/>
      <c r="BP1197" s="73"/>
      <c r="BQ1197" s="73"/>
      <c r="BR1197" s="73"/>
      <c r="BS1197" s="73"/>
      <c r="BT1197" s="73"/>
      <c r="BU1197" s="73"/>
      <c r="BV1197" s="73"/>
      <c r="BW1197" s="73"/>
      <c r="BX1197" s="73"/>
      <c r="BY1197" s="73"/>
      <c r="BZ1197" s="73"/>
      <c r="CA1197" s="73"/>
      <c r="CB1197" s="73"/>
      <c r="CC1197" s="73"/>
      <c r="CD1197" s="73"/>
      <c r="CE1197" s="73"/>
      <c r="CF1197" s="73"/>
      <c r="CG1197" s="63">
        <f t="shared" si="293"/>
        <v>0</v>
      </c>
      <c r="CH1197" s="63">
        <f t="shared" si="294"/>
        <v>0</v>
      </c>
      <c r="CI1197" s="73"/>
      <c r="CJ1197" s="63">
        <f>IF(Taula1[[#This Row],[Tipus de contracte                                  (fer servir opcions de la llista desplegable)]]="Indefinit",1,0)</f>
        <v>0</v>
      </c>
      <c r="CK1197" s="63">
        <f>IF(Taula1[[#This Row],[Tipus de contracte                                  (fer servir opcions de la llista desplegable)]]="Temporal, igual o superior a 6 mesos",1,0)</f>
        <v>0</v>
      </c>
      <c r="CL1197" s="63">
        <f>IF(Taula1[[#This Row],[Tipus de contracte                                  (fer servir opcions de la llista desplegable)]]="Substitució per IT",1,0)</f>
        <v>0</v>
      </c>
      <c r="CM1197" s="73"/>
      <c r="CN1197" s="63">
        <f>IF(Taula1[[#This Row],[Relació llocs de treball]]&gt;=1,1,0)</f>
        <v>0</v>
      </c>
      <c r="CO1197" s="73"/>
      <c r="CP1197" s="63">
        <f>IF(Taula1[[#This Row],[Identitat de gènere                                                          (fer servir opcions de la llista desplegable)]]="Home",1,0)</f>
        <v>0</v>
      </c>
      <c r="CQ1197" s="63">
        <f>IF(Taula1[[#This Row],[Identitat de gènere                                                          (fer servir opcions de la llista desplegable)]]="Dona",1,0)</f>
        <v>0</v>
      </c>
      <c r="CR1197" s="63">
        <f>IF(Taula1[[#This Row],[Identitat de gènere                                                          (fer servir opcions de la llista desplegable)]]="No binari",1,0)</f>
        <v>0</v>
      </c>
      <c r="CS1197" s="73"/>
      <c r="CT1197" s="63">
        <f t="shared" si="288"/>
        <v>0</v>
      </c>
      <c r="CU1197" s="64">
        <f t="shared" si="295"/>
        <v>0</v>
      </c>
      <c r="CW1197" s="64">
        <f t="shared" si="296"/>
        <v>0</v>
      </c>
      <c r="CX1197" s="64">
        <f t="shared" si="297"/>
        <v>0</v>
      </c>
      <c r="CY1197" s="64">
        <f t="shared" si="298"/>
        <v>0</v>
      </c>
      <c r="CZ1197" s="64">
        <f t="shared" si="299"/>
        <v>0</v>
      </c>
      <c r="DB1197" s="64">
        <f t="shared" si="300"/>
        <v>0</v>
      </c>
      <c r="DC1197" s="64">
        <f t="shared" si="301"/>
        <v>0</v>
      </c>
      <c r="DD1197" s="64">
        <f t="shared" si="302"/>
        <v>0</v>
      </c>
      <c r="DE1197" s="64">
        <f t="shared" si="303"/>
        <v>0</v>
      </c>
    </row>
    <row r="1198" spans="2:109" x14ac:dyDescent="0.3">
      <c r="B1198" s="167"/>
      <c r="C1198" s="186"/>
      <c r="D1198" s="2"/>
      <c r="E1198" s="67"/>
      <c r="F1198" s="5"/>
      <c r="G1198" s="5"/>
      <c r="H1198" s="187"/>
      <c r="I1198" s="111" t="str">
        <f ca="1">IF(Taula1[[#This Row],[Data naixement (format dd/mm/aaaa)]]="","0",DATEDIF(Taula1[[#This Row],[Data naixement (format dd/mm/aaaa)]],TODAY(),"Y"))</f>
        <v>0</v>
      </c>
      <c r="J1198" s="6"/>
      <c r="K1198" s="6"/>
      <c r="L1198" s="6"/>
      <c r="M1198" s="6"/>
      <c r="N1198" s="56"/>
      <c r="O1198" s="56"/>
      <c r="P1198" s="56"/>
      <c r="Q1198" s="6"/>
      <c r="R1198" s="7"/>
      <c r="S1198" s="143">
        <f>Taula1[[#This Row],[Mesos naturals sencers treballats període justificat (01/01/2023 - 31/03/2023)]]</f>
        <v>0</v>
      </c>
      <c r="T1198" s="194">
        <f>Taula1[[#This Row],[Dies treballats període justificat (01/01/2023 - 31/03/2023)              no comptabilitzats com a mes natural sencer]]</f>
        <v>0</v>
      </c>
      <c r="U1198" s="12"/>
      <c r="V1198" s="7"/>
      <c r="W1198" s="188"/>
      <c r="X1198" s="188"/>
      <c r="Y1198" s="188"/>
      <c r="Z1198" s="188"/>
      <c r="AA1198" s="190"/>
      <c r="AB1198" s="143">
        <f>Taula1[[#This Row],[Grup justificat     (fer servir opcions de la llista desplegable)]]</f>
        <v>0</v>
      </c>
      <c r="AC1198" s="182"/>
      <c r="AD1198" s="39"/>
      <c r="AE1198" s="131">
        <f>ROUND((AF1198/100)*756*Taula1[[#This Row],[Mesos naturals sencers treballats període justificat (01/01/2023 - 31/03/2023)]],2)</f>
        <v>0</v>
      </c>
      <c r="AF1198" s="81">
        <f>Taula1[[#This Row],[% Jornada segons contracte
(no posar el símbol %) ]]-Taula1[[#This Row],[% Reducció salari per baix rendiment        (no posar el símbol %)]]</f>
        <v>0</v>
      </c>
      <c r="AG1198" s="131">
        <f>ROUND((AH1198/100)*24.8547945*Taula1[[#This Row],[Dies treballats període justificat (01/01/2023 - 31/03/2023)              no comptabilitzats com a mes natural sencer]],2)</f>
        <v>0</v>
      </c>
      <c r="AH1198" s="79">
        <f>Taula1[[#This Row],[% Jornada segons contracte
(no posar el símbol %) ]]-Taula1[[#This Row],[% Reducció salari per baix rendiment        (no posar el símbol %)]]</f>
        <v>0</v>
      </c>
      <c r="AI1198" s="131">
        <f t="shared" si="289"/>
        <v>0</v>
      </c>
      <c r="AJ1198" s="39"/>
      <c r="AK1198" s="131">
        <f>ROUND((AL1198/100)*756*Taula1[[#This Row],[Espai reservat Administració  (mesos)]],2)</f>
        <v>0</v>
      </c>
      <c r="AL1198" s="81">
        <f>Taula1[[#This Row],[% Jornada segons contracte
(no posar el símbol %) ]]-Taula1[[#This Row],[% Reducció salari per baix rendiment        (no posar el símbol %)]]</f>
        <v>0</v>
      </c>
      <c r="AM1198" s="131">
        <f>ROUND((AN1198/100)*24.8547945*Taula1[[#This Row],[Espai reservat Administració (dies)]],2)</f>
        <v>0</v>
      </c>
      <c r="AN1198" s="79">
        <f>Taula1[[#This Row],[% Jornada segons contracte
(no posar el símbol %) ]]-Taula1[[#This Row],[% Reducció salari per baix rendiment        (no posar el símbol %)]]</f>
        <v>0</v>
      </c>
      <c r="AO1198" s="131">
        <f t="shared" si="290"/>
        <v>0</v>
      </c>
      <c r="AP1198" s="87"/>
      <c r="AQ1198" s="137">
        <f>ROUND((AR1198/100)*693*Taula1[[#This Row],[Mesos naturals sencers treballats període justificat (01/01/2023 - 31/03/2023)]],2)</f>
        <v>0</v>
      </c>
      <c r="AR1198" s="90">
        <f>Taula1[[#This Row],[% Jornada segons contracte
(no posar el símbol %) ]]-Taula1[[#This Row],[% Reducció salari per baix rendiment        (no posar el símbol %)]]</f>
        <v>0</v>
      </c>
      <c r="AS1198" s="137">
        <f>ROUND((AT1198/100)*22.78356164*Taula1[[#This Row],[Dies treballats període justificat (01/01/2023 - 31/03/2023)              no comptabilitzats com a mes natural sencer]],2)</f>
        <v>0</v>
      </c>
      <c r="AT1198" s="90">
        <f>Taula1[[#This Row],[% Jornada segons contracte
(no posar el símbol %) ]]-Taula1[[#This Row],[% Reducció salari per baix rendiment        (no posar el símbol %)]]</f>
        <v>0</v>
      </c>
      <c r="AU1198" s="137">
        <f t="shared" si="291"/>
        <v>0</v>
      </c>
      <c r="AV1198" s="87"/>
      <c r="AW1198" s="136">
        <f>ROUND((AX1198/100)*693*Taula1[[#This Row],[Espai reservat Administració  (mesos)]],2)</f>
        <v>0</v>
      </c>
      <c r="AX1198" s="90">
        <f>Taula1[[#This Row],[% Jornada segons contracte
(no posar el símbol %) ]]-Taula1[[#This Row],[% Reducció salari per baix rendiment        (no posar el símbol %)]]</f>
        <v>0</v>
      </c>
      <c r="AY1198" s="131">
        <f>ROUND((AZ1198/100)*22.78356164*Taula1[[#This Row],[Espai reservat Administració (dies)]],2)</f>
        <v>0</v>
      </c>
      <c r="AZ1198" s="81">
        <f>Taula1[[#This Row],[% Jornada segons contracte
(no posar el símbol %) ]]-Taula1[[#This Row],[% Reducció salari per baix rendiment        (no posar el símbol %)]]</f>
        <v>0</v>
      </c>
      <c r="BA1198" s="82">
        <f t="shared" si="292"/>
        <v>0</v>
      </c>
      <c r="BB1198" s="41"/>
      <c r="BC1198" s="131">
        <f>IF(Taula1[[#This Row],[Grup justificat     (fer servir opcions de la llista desplegable)]]=1,AI1198,0)</f>
        <v>0</v>
      </c>
      <c r="BD1198" s="131">
        <f>IF(Taula1[[#This Row],[Grup justificat     (fer servir opcions de la llista desplegable)]]=2,AU1198,0)</f>
        <v>0</v>
      </c>
      <c r="BE1198" s="41"/>
      <c r="BF1198" s="131">
        <f>IF(Taula1[[#This Row],[Espai reservat Administració]]=1,AO1198,0)</f>
        <v>0</v>
      </c>
      <c r="BG1198" s="82">
        <f>IF(Taula1[[#This Row],[Espai reservat Administració]]=2,BA1198,0)</f>
        <v>0</v>
      </c>
      <c r="BH1198" s="41"/>
      <c r="BI1198" s="126">
        <f>IF(Taula1[[#This Row],[Grup justificat     (fer servir opcions de la llista desplegable)]]=1,1,0)</f>
        <v>0</v>
      </c>
      <c r="BJ1198" s="126">
        <f>IF(Taula1[[#This Row],[Espai reservat Administració]]=1,1,0)</f>
        <v>0</v>
      </c>
      <c r="BK1198" s="111"/>
      <c r="BL1198" s="126">
        <f>IF(Taula1[[#This Row],[Grup justificat     (fer servir opcions de la llista desplegable)]]=2,1,0)</f>
        <v>0</v>
      </c>
      <c r="BM1198" s="126">
        <f>IF(Taula1[[#This Row],[Espai reservat Administració]]=2,1,0)</f>
        <v>0</v>
      </c>
      <c r="BN1198" s="73"/>
      <c r="BO1198" s="73"/>
      <c r="BP1198" s="73"/>
      <c r="BQ1198" s="73"/>
      <c r="BR1198" s="73"/>
      <c r="BS1198" s="73"/>
      <c r="BT1198" s="73"/>
      <c r="BU1198" s="73"/>
      <c r="BV1198" s="73"/>
      <c r="BW1198" s="73"/>
      <c r="BX1198" s="73"/>
      <c r="BY1198" s="73"/>
      <c r="BZ1198" s="73"/>
      <c r="CA1198" s="73"/>
      <c r="CB1198" s="73"/>
      <c r="CC1198" s="73"/>
      <c r="CD1198" s="73"/>
      <c r="CE1198" s="73"/>
      <c r="CF1198" s="73"/>
      <c r="CG1198" s="63">
        <f t="shared" si="293"/>
        <v>0</v>
      </c>
      <c r="CH1198" s="63">
        <f t="shared" si="294"/>
        <v>0</v>
      </c>
      <c r="CI1198" s="73"/>
      <c r="CJ1198" s="63">
        <f>IF(Taula1[[#This Row],[Tipus de contracte                                  (fer servir opcions de la llista desplegable)]]="Indefinit",1,0)</f>
        <v>0</v>
      </c>
      <c r="CK1198" s="63">
        <f>IF(Taula1[[#This Row],[Tipus de contracte                                  (fer servir opcions de la llista desplegable)]]="Temporal, igual o superior a 6 mesos",1,0)</f>
        <v>0</v>
      </c>
      <c r="CL1198" s="63">
        <f>IF(Taula1[[#This Row],[Tipus de contracte                                  (fer servir opcions de la llista desplegable)]]="Substitució per IT",1,0)</f>
        <v>0</v>
      </c>
      <c r="CM1198" s="73"/>
      <c r="CN1198" s="63">
        <f>IF(Taula1[[#This Row],[Relació llocs de treball]]&gt;=1,1,0)</f>
        <v>0</v>
      </c>
      <c r="CO1198" s="73"/>
      <c r="CP1198" s="63">
        <f>IF(Taula1[[#This Row],[Identitat de gènere                                                          (fer servir opcions de la llista desplegable)]]="Home",1,0)</f>
        <v>0</v>
      </c>
      <c r="CQ1198" s="63">
        <f>IF(Taula1[[#This Row],[Identitat de gènere                                                          (fer servir opcions de la llista desplegable)]]="Dona",1,0)</f>
        <v>0</v>
      </c>
      <c r="CR1198" s="63">
        <f>IF(Taula1[[#This Row],[Identitat de gènere                                                          (fer servir opcions de la llista desplegable)]]="No binari",1,0)</f>
        <v>0</v>
      </c>
      <c r="CS1198" s="73"/>
      <c r="CT1198" s="63">
        <f t="shared" si="288"/>
        <v>0</v>
      </c>
      <c r="CU1198" s="64">
        <f t="shared" si="295"/>
        <v>0</v>
      </c>
      <c r="CW1198" s="64">
        <f t="shared" si="296"/>
        <v>0</v>
      </c>
      <c r="CX1198" s="64">
        <f t="shared" si="297"/>
        <v>0</v>
      </c>
      <c r="CY1198" s="64">
        <f t="shared" si="298"/>
        <v>0</v>
      </c>
      <c r="CZ1198" s="64">
        <f t="shared" si="299"/>
        <v>0</v>
      </c>
      <c r="DB1198" s="64">
        <f t="shared" si="300"/>
        <v>0</v>
      </c>
      <c r="DC1198" s="64">
        <f t="shared" si="301"/>
        <v>0</v>
      </c>
      <c r="DD1198" s="64">
        <f t="shared" si="302"/>
        <v>0</v>
      </c>
      <c r="DE1198" s="64">
        <f t="shared" si="303"/>
        <v>0</v>
      </c>
    </row>
    <row r="1199" spans="2:109" x14ac:dyDescent="0.3">
      <c r="B1199" s="167"/>
      <c r="C1199" s="186"/>
      <c r="D1199" s="2"/>
      <c r="E1199" s="67"/>
      <c r="F1199" s="5"/>
      <c r="G1199" s="5"/>
      <c r="H1199" s="187"/>
      <c r="I1199" s="111" t="str">
        <f ca="1">IF(Taula1[[#This Row],[Data naixement (format dd/mm/aaaa)]]="","0",DATEDIF(Taula1[[#This Row],[Data naixement (format dd/mm/aaaa)]],TODAY(),"Y"))</f>
        <v>0</v>
      </c>
      <c r="J1199" s="6"/>
      <c r="K1199" s="6"/>
      <c r="L1199" s="6"/>
      <c r="M1199" s="6"/>
      <c r="N1199" s="56"/>
      <c r="O1199" s="56"/>
      <c r="P1199" s="56"/>
      <c r="Q1199" s="6"/>
      <c r="R1199" s="7"/>
      <c r="S1199" s="143">
        <f>Taula1[[#This Row],[Mesos naturals sencers treballats període justificat (01/01/2023 - 31/03/2023)]]</f>
        <v>0</v>
      </c>
      <c r="T1199" s="194">
        <f>Taula1[[#This Row],[Dies treballats període justificat (01/01/2023 - 31/03/2023)              no comptabilitzats com a mes natural sencer]]</f>
        <v>0</v>
      </c>
      <c r="U1199" s="12"/>
      <c r="V1199" s="7"/>
      <c r="W1199" s="188"/>
      <c r="X1199" s="188"/>
      <c r="Y1199" s="188"/>
      <c r="Z1199" s="188"/>
      <c r="AA1199" s="190"/>
      <c r="AB1199" s="143">
        <f>Taula1[[#This Row],[Grup justificat     (fer servir opcions de la llista desplegable)]]</f>
        <v>0</v>
      </c>
      <c r="AC1199" s="182"/>
      <c r="AD1199" s="39"/>
      <c r="AE1199" s="131">
        <f>ROUND((AF1199/100)*756*Taula1[[#This Row],[Mesos naturals sencers treballats període justificat (01/01/2023 - 31/03/2023)]],2)</f>
        <v>0</v>
      </c>
      <c r="AF1199" s="81">
        <f>Taula1[[#This Row],[% Jornada segons contracte
(no posar el símbol %) ]]-Taula1[[#This Row],[% Reducció salari per baix rendiment        (no posar el símbol %)]]</f>
        <v>0</v>
      </c>
      <c r="AG1199" s="131">
        <f>ROUND((AH1199/100)*24.8547945*Taula1[[#This Row],[Dies treballats període justificat (01/01/2023 - 31/03/2023)              no comptabilitzats com a mes natural sencer]],2)</f>
        <v>0</v>
      </c>
      <c r="AH1199" s="79">
        <f>Taula1[[#This Row],[% Jornada segons contracte
(no posar el símbol %) ]]-Taula1[[#This Row],[% Reducció salari per baix rendiment        (no posar el símbol %)]]</f>
        <v>0</v>
      </c>
      <c r="AI1199" s="131">
        <f t="shared" si="289"/>
        <v>0</v>
      </c>
      <c r="AJ1199" s="39"/>
      <c r="AK1199" s="131">
        <f>ROUND((AL1199/100)*756*Taula1[[#This Row],[Espai reservat Administració  (mesos)]],2)</f>
        <v>0</v>
      </c>
      <c r="AL1199" s="81">
        <f>Taula1[[#This Row],[% Jornada segons contracte
(no posar el símbol %) ]]-Taula1[[#This Row],[% Reducció salari per baix rendiment        (no posar el símbol %)]]</f>
        <v>0</v>
      </c>
      <c r="AM1199" s="131">
        <f>ROUND((AN1199/100)*24.8547945*Taula1[[#This Row],[Espai reservat Administració (dies)]],2)</f>
        <v>0</v>
      </c>
      <c r="AN1199" s="79">
        <f>Taula1[[#This Row],[% Jornada segons contracte
(no posar el símbol %) ]]-Taula1[[#This Row],[% Reducció salari per baix rendiment        (no posar el símbol %)]]</f>
        <v>0</v>
      </c>
      <c r="AO1199" s="131">
        <f t="shared" si="290"/>
        <v>0</v>
      </c>
      <c r="AP1199" s="87"/>
      <c r="AQ1199" s="137">
        <f>ROUND((AR1199/100)*693*Taula1[[#This Row],[Mesos naturals sencers treballats període justificat (01/01/2023 - 31/03/2023)]],2)</f>
        <v>0</v>
      </c>
      <c r="AR1199" s="90">
        <f>Taula1[[#This Row],[% Jornada segons contracte
(no posar el símbol %) ]]-Taula1[[#This Row],[% Reducció salari per baix rendiment        (no posar el símbol %)]]</f>
        <v>0</v>
      </c>
      <c r="AS1199" s="137">
        <f>ROUND((AT1199/100)*22.78356164*Taula1[[#This Row],[Dies treballats període justificat (01/01/2023 - 31/03/2023)              no comptabilitzats com a mes natural sencer]],2)</f>
        <v>0</v>
      </c>
      <c r="AT1199" s="90">
        <f>Taula1[[#This Row],[% Jornada segons contracte
(no posar el símbol %) ]]-Taula1[[#This Row],[% Reducció salari per baix rendiment        (no posar el símbol %)]]</f>
        <v>0</v>
      </c>
      <c r="AU1199" s="137">
        <f t="shared" si="291"/>
        <v>0</v>
      </c>
      <c r="AV1199" s="87"/>
      <c r="AW1199" s="136">
        <f>ROUND((AX1199/100)*693*Taula1[[#This Row],[Espai reservat Administració  (mesos)]],2)</f>
        <v>0</v>
      </c>
      <c r="AX1199" s="90">
        <f>Taula1[[#This Row],[% Jornada segons contracte
(no posar el símbol %) ]]-Taula1[[#This Row],[% Reducció salari per baix rendiment        (no posar el símbol %)]]</f>
        <v>0</v>
      </c>
      <c r="AY1199" s="131">
        <f>ROUND((AZ1199/100)*22.78356164*Taula1[[#This Row],[Espai reservat Administració (dies)]],2)</f>
        <v>0</v>
      </c>
      <c r="AZ1199" s="81">
        <f>Taula1[[#This Row],[% Jornada segons contracte
(no posar el símbol %) ]]-Taula1[[#This Row],[% Reducció salari per baix rendiment        (no posar el símbol %)]]</f>
        <v>0</v>
      </c>
      <c r="BA1199" s="82">
        <f t="shared" si="292"/>
        <v>0</v>
      </c>
      <c r="BB1199" s="41"/>
      <c r="BC1199" s="131">
        <f>IF(Taula1[[#This Row],[Grup justificat     (fer servir opcions de la llista desplegable)]]=1,AI1199,0)</f>
        <v>0</v>
      </c>
      <c r="BD1199" s="131">
        <f>IF(Taula1[[#This Row],[Grup justificat     (fer servir opcions de la llista desplegable)]]=2,AU1199,0)</f>
        <v>0</v>
      </c>
      <c r="BE1199" s="41"/>
      <c r="BF1199" s="131">
        <f>IF(Taula1[[#This Row],[Espai reservat Administració]]=1,AO1199,0)</f>
        <v>0</v>
      </c>
      <c r="BG1199" s="82">
        <f>IF(Taula1[[#This Row],[Espai reservat Administració]]=2,BA1199,0)</f>
        <v>0</v>
      </c>
      <c r="BH1199" s="41"/>
      <c r="BI1199" s="126">
        <f>IF(Taula1[[#This Row],[Grup justificat     (fer servir opcions de la llista desplegable)]]=1,1,0)</f>
        <v>0</v>
      </c>
      <c r="BJ1199" s="126">
        <f>IF(Taula1[[#This Row],[Espai reservat Administració]]=1,1,0)</f>
        <v>0</v>
      </c>
      <c r="BK1199" s="111"/>
      <c r="BL1199" s="126">
        <f>IF(Taula1[[#This Row],[Grup justificat     (fer servir opcions de la llista desplegable)]]=2,1,0)</f>
        <v>0</v>
      </c>
      <c r="BM1199" s="126">
        <f>IF(Taula1[[#This Row],[Espai reservat Administració]]=2,1,0)</f>
        <v>0</v>
      </c>
      <c r="BN1199" s="73"/>
      <c r="BO1199" s="73"/>
      <c r="BP1199" s="73"/>
      <c r="BQ1199" s="73"/>
      <c r="BR1199" s="73"/>
      <c r="BS1199" s="73"/>
      <c r="BT1199" s="73"/>
      <c r="BU1199" s="73"/>
      <c r="BV1199" s="73"/>
      <c r="BW1199" s="73"/>
      <c r="BX1199" s="73"/>
      <c r="BY1199" s="73"/>
      <c r="BZ1199" s="73"/>
      <c r="CA1199" s="73"/>
      <c r="CB1199" s="73"/>
      <c r="CC1199" s="73"/>
      <c r="CD1199" s="73"/>
      <c r="CE1199" s="73"/>
      <c r="CF1199" s="73"/>
      <c r="CG1199" s="63">
        <f t="shared" si="293"/>
        <v>0</v>
      </c>
      <c r="CH1199" s="63">
        <f t="shared" si="294"/>
        <v>0</v>
      </c>
      <c r="CI1199" s="73"/>
      <c r="CJ1199" s="63">
        <f>IF(Taula1[[#This Row],[Tipus de contracte                                  (fer servir opcions de la llista desplegable)]]="Indefinit",1,0)</f>
        <v>0</v>
      </c>
      <c r="CK1199" s="63">
        <f>IF(Taula1[[#This Row],[Tipus de contracte                                  (fer servir opcions de la llista desplegable)]]="Temporal, igual o superior a 6 mesos",1,0)</f>
        <v>0</v>
      </c>
      <c r="CL1199" s="63">
        <f>IF(Taula1[[#This Row],[Tipus de contracte                                  (fer servir opcions de la llista desplegable)]]="Substitució per IT",1,0)</f>
        <v>0</v>
      </c>
      <c r="CM1199" s="73"/>
      <c r="CN1199" s="63">
        <f>IF(Taula1[[#This Row],[Relació llocs de treball]]&gt;=1,1,0)</f>
        <v>0</v>
      </c>
      <c r="CO1199" s="73"/>
      <c r="CP1199" s="63">
        <f>IF(Taula1[[#This Row],[Identitat de gènere                                                          (fer servir opcions de la llista desplegable)]]="Home",1,0)</f>
        <v>0</v>
      </c>
      <c r="CQ1199" s="63">
        <f>IF(Taula1[[#This Row],[Identitat de gènere                                                          (fer servir opcions de la llista desplegable)]]="Dona",1,0)</f>
        <v>0</v>
      </c>
      <c r="CR1199" s="63">
        <f>IF(Taula1[[#This Row],[Identitat de gènere                                                          (fer servir opcions de la llista desplegable)]]="No binari",1,0)</f>
        <v>0</v>
      </c>
      <c r="CS1199" s="73"/>
      <c r="CT1199" s="63">
        <f t="shared" si="288"/>
        <v>0</v>
      </c>
      <c r="CU1199" s="64">
        <f t="shared" si="295"/>
        <v>0</v>
      </c>
      <c r="CW1199" s="64">
        <f t="shared" si="296"/>
        <v>0</v>
      </c>
      <c r="CX1199" s="64">
        <f t="shared" si="297"/>
        <v>0</v>
      </c>
      <c r="CY1199" s="64">
        <f t="shared" si="298"/>
        <v>0</v>
      </c>
      <c r="CZ1199" s="64">
        <f t="shared" si="299"/>
        <v>0</v>
      </c>
      <c r="DB1199" s="64">
        <f t="shared" si="300"/>
        <v>0</v>
      </c>
      <c r="DC1199" s="64">
        <f t="shared" si="301"/>
        <v>0</v>
      </c>
      <c r="DD1199" s="64">
        <f t="shared" si="302"/>
        <v>0</v>
      </c>
      <c r="DE1199" s="64">
        <f t="shared" si="303"/>
        <v>0</v>
      </c>
    </row>
    <row r="1200" spans="2:109" x14ac:dyDescent="0.3">
      <c r="B1200" s="167"/>
      <c r="C1200" s="186"/>
      <c r="D1200" s="2"/>
      <c r="E1200" s="67"/>
      <c r="F1200" s="5"/>
      <c r="G1200" s="5"/>
      <c r="H1200" s="187"/>
      <c r="I1200" s="111" t="str">
        <f ca="1">IF(Taula1[[#This Row],[Data naixement (format dd/mm/aaaa)]]="","0",DATEDIF(Taula1[[#This Row],[Data naixement (format dd/mm/aaaa)]],TODAY(),"Y"))</f>
        <v>0</v>
      </c>
      <c r="J1200" s="6"/>
      <c r="K1200" s="6"/>
      <c r="L1200" s="6"/>
      <c r="M1200" s="6"/>
      <c r="N1200" s="56"/>
      <c r="O1200" s="56"/>
      <c r="P1200" s="56"/>
      <c r="Q1200" s="6"/>
      <c r="R1200" s="7"/>
      <c r="S1200" s="143">
        <f>Taula1[[#This Row],[Mesos naturals sencers treballats període justificat (01/01/2023 - 31/03/2023)]]</f>
        <v>0</v>
      </c>
      <c r="T1200" s="194">
        <f>Taula1[[#This Row],[Dies treballats període justificat (01/01/2023 - 31/03/2023)              no comptabilitzats com a mes natural sencer]]</f>
        <v>0</v>
      </c>
      <c r="U1200" s="12"/>
      <c r="V1200" s="7"/>
      <c r="W1200" s="188"/>
      <c r="X1200" s="188"/>
      <c r="Y1200" s="188"/>
      <c r="Z1200" s="188"/>
      <c r="AA1200" s="190"/>
      <c r="AB1200" s="143">
        <f>Taula1[[#This Row],[Grup justificat     (fer servir opcions de la llista desplegable)]]</f>
        <v>0</v>
      </c>
      <c r="AC1200" s="182"/>
      <c r="AD1200" s="39"/>
      <c r="AE1200" s="131">
        <f>ROUND((AF1200/100)*756*Taula1[[#This Row],[Mesos naturals sencers treballats període justificat (01/01/2023 - 31/03/2023)]],2)</f>
        <v>0</v>
      </c>
      <c r="AF1200" s="81">
        <f>Taula1[[#This Row],[% Jornada segons contracte
(no posar el símbol %) ]]-Taula1[[#This Row],[% Reducció salari per baix rendiment        (no posar el símbol %)]]</f>
        <v>0</v>
      </c>
      <c r="AG1200" s="131">
        <f>ROUND((AH1200/100)*24.8547945*Taula1[[#This Row],[Dies treballats període justificat (01/01/2023 - 31/03/2023)              no comptabilitzats com a mes natural sencer]],2)</f>
        <v>0</v>
      </c>
      <c r="AH1200" s="79">
        <f>Taula1[[#This Row],[% Jornada segons contracte
(no posar el símbol %) ]]-Taula1[[#This Row],[% Reducció salari per baix rendiment        (no posar el símbol %)]]</f>
        <v>0</v>
      </c>
      <c r="AI1200" s="131">
        <f t="shared" si="289"/>
        <v>0</v>
      </c>
      <c r="AJ1200" s="39"/>
      <c r="AK1200" s="131">
        <f>ROUND((AL1200/100)*756*Taula1[[#This Row],[Espai reservat Administració  (mesos)]],2)</f>
        <v>0</v>
      </c>
      <c r="AL1200" s="81">
        <f>Taula1[[#This Row],[% Jornada segons contracte
(no posar el símbol %) ]]-Taula1[[#This Row],[% Reducció salari per baix rendiment        (no posar el símbol %)]]</f>
        <v>0</v>
      </c>
      <c r="AM1200" s="131">
        <f>ROUND((AN1200/100)*24.8547945*Taula1[[#This Row],[Espai reservat Administració (dies)]],2)</f>
        <v>0</v>
      </c>
      <c r="AN1200" s="79">
        <f>Taula1[[#This Row],[% Jornada segons contracte
(no posar el símbol %) ]]-Taula1[[#This Row],[% Reducció salari per baix rendiment        (no posar el símbol %)]]</f>
        <v>0</v>
      </c>
      <c r="AO1200" s="131">
        <f t="shared" si="290"/>
        <v>0</v>
      </c>
      <c r="AP1200" s="87"/>
      <c r="AQ1200" s="137">
        <f>ROUND((AR1200/100)*693*Taula1[[#This Row],[Mesos naturals sencers treballats període justificat (01/01/2023 - 31/03/2023)]],2)</f>
        <v>0</v>
      </c>
      <c r="AR1200" s="90">
        <f>Taula1[[#This Row],[% Jornada segons contracte
(no posar el símbol %) ]]-Taula1[[#This Row],[% Reducció salari per baix rendiment        (no posar el símbol %)]]</f>
        <v>0</v>
      </c>
      <c r="AS1200" s="137">
        <f>ROUND((AT1200/100)*22.78356164*Taula1[[#This Row],[Dies treballats període justificat (01/01/2023 - 31/03/2023)              no comptabilitzats com a mes natural sencer]],2)</f>
        <v>0</v>
      </c>
      <c r="AT1200" s="90">
        <f>Taula1[[#This Row],[% Jornada segons contracte
(no posar el símbol %) ]]-Taula1[[#This Row],[% Reducció salari per baix rendiment        (no posar el símbol %)]]</f>
        <v>0</v>
      </c>
      <c r="AU1200" s="137">
        <f t="shared" si="291"/>
        <v>0</v>
      </c>
      <c r="AV1200" s="87"/>
      <c r="AW1200" s="136">
        <f>ROUND((AX1200/100)*693*Taula1[[#This Row],[Espai reservat Administració  (mesos)]],2)</f>
        <v>0</v>
      </c>
      <c r="AX1200" s="90">
        <f>Taula1[[#This Row],[% Jornada segons contracte
(no posar el símbol %) ]]-Taula1[[#This Row],[% Reducció salari per baix rendiment        (no posar el símbol %)]]</f>
        <v>0</v>
      </c>
      <c r="AY1200" s="131">
        <f>ROUND((AZ1200/100)*22.78356164*Taula1[[#This Row],[Espai reservat Administració (dies)]],2)</f>
        <v>0</v>
      </c>
      <c r="AZ1200" s="81">
        <f>Taula1[[#This Row],[% Jornada segons contracte
(no posar el símbol %) ]]-Taula1[[#This Row],[% Reducció salari per baix rendiment        (no posar el símbol %)]]</f>
        <v>0</v>
      </c>
      <c r="BA1200" s="82">
        <f t="shared" si="292"/>
        <v>0</v>
      </c>
      <c r="BB1200" s="41"/>
      <c r="BC1200" s="131">
        <f>IF(Taula1[[#This Row],[Grup justificat     (fer servir opcions de la llista desplegable)]]=1,AI1200,0)</f>
        <v>0</v>
      </c>
      <c r="BD1200" s="131">
        <f>IF(Taula1[[#This Row],[Grup justificat     (fer servir opcions de la llista desplegable)]]=2,AU1200,0)</f>
        <v>0</v>
      </c>
      <c r="BE1200" s="41"/>
      <c r="BF1200" s="131">
        <f>IF(Taula1[[#This Row],[Espai reservat Administració]]=1,AO1200,0)</f>
        <v>0</v>
      </c>
      <c r="BG1200" s="82">
        <f>IF(Taula1[[#This Row],[Espai reservat Administració]]=2,BA1200,0)</f>
        <v>0</v>
      </c>
      <c r="BH1200" s="41"/>
      <c r="BI1200" s="126">
        <f>IF(Taula1[[#This Row],[Grup justificat     (fer servir opcions de la llista desplegable)]]=1,1,0)</f>
        <v>0</v>
      </c>
      <c r="BJ1200" s="126">
        <f>IF(Taula1[[#This Row],[Espai reservat Administració]]=1,1,0)</f>
        <v>0</v>
      </c>
      <c r="BK1200" s="111"/>
      <c r="BL1200" s="126">
        <f>IF(Taula1[[#This Row],[Grup justificat     (fer servir opcions de la llista desplegable)]]=2,1,0)</f>
        <v>0</v>
      </c>
      <c r="BM1200" s="126">
        <f>IF(Taula1[[#This Row],[Espai reservat Administració]]=2,1,0)</f>
        <v>0</v>
      </c>
      <c r="BN1200" s="73"/>
      <c r="BO1200" s="73"/>
      <c r="BP1200" s="73"/>
      <c r="BQ1200" s="73"/>
      <c r="BR1200" s="73"/>
      <c r="BS1200" s="73"/>
      <c r="BT1200" s="73"/>
      <c r="BU1200" s="73"/>
      <c r="BV1200" s="73"/>
      <c r="BW1200" s="73"/>
      <c r="BX1200" s="73"/>
      <c r="BY1200" s="73"/>
      <c r="BZ1200" s="73"/>
      <c r="CA1200" s="73"/>
      <c r="CB1200" s="73"/>
      <c r="CC1200" s="73"/>
      <c r="CD1200" s="73"/>
      <c r="CE1200" s="73"/>
      <c r="CF1200" s="73"/>
      <c r="CG1200" s="63">
        <f t="shared" si="293"/>
        <v>0</v>
      </c>
      <c r="CH1200" s="63">
        <f t="shared" si="294"/>
        <v>0</v>
      </c>
      <c r="CI1200" s="73"/>
      <c r="CJ1200" s="63">
        <f>IF(Taula1[[#This Row],[Tipus de contracte                                  (fer servir opcions de la llista desplegable)]]="Indefinit",1,0)</f>
        <v>0</v>
      </c>
      <c r="CK1200" s="63">
        <f>IF(Taula1[[#This Row],[Tipus de contracte                                  (fer servir opcions de la llista desplegable)]]="Temporal, igual o superior a 6 mesos",1,0)</f>
        <v>0</v>
      </c>
      <c r="CL1200" s="63">
        <f>IF(Taula1[[#This Row],[Tipus de contracte                                  (fer servir opcions de la llista desplegable)]]="Substitució per IT",1,0)</f>
        <v>0</v>
      </c>
      <c r="CM1200" s="73"/>
      <c r="CN1200" s="63">
        <f>IF(Taula1[[#This Row],[Relació llocs de treball]]&gt;=1,1,0)</f>
        <v>0</v>
      </c>
      <c r="CO1200" s="73"/>
      <c r="CP1200" s="63">
        <f>IF(Taula1[[#This Row],[Identitat de gènere                                                          (fer servir opcions de la llista desplegable)]]="Home",1,0)</f>
        <v>0</v>
      </c>
      <c r="CQ1200" s="63">
        <f>IF(Taula1[[#This Row],[Identitat de gènere                                                          (fer servir opcions de la llista desplegable)]]="Dona",1,0)</f>
        <v>0</v>
      </c>
      <c r="CR1200" s="63">
        <f>IF(Taula1[[#This Row],[Identitat de gènere                                                          (fer servir opcions de la llista desplegable)]]="No binari",1,0)</f>
        <v>0</v>
      </c>
      <c r="CS1200" s="73"/>
      <c r="CT1200" s="63">
        <f t="shared" si="288"/>
        <v>0</v>
      </c>
      <c r="CU1200" s="64">
        <f t="shared" si="295"/>
        <v>0</v>
      </c>
      <c r="CW1200" s="64">
        <f t="shared" si="296"/>
        <v>0</v>
      </c>
      <c r="CX1200" s="64">
        <f t="shared" si="297"/>
        <v>0</v>
      </c>
      <c r="CY1200" s="64">
        <f t="shared" si="298"/>
        <v>0</v>
      </c>
      <c r="CZ1200" s="64">
        <f t="shared" si="299"/>
        <v>0</v>
      </c>
      <c r="DB1200" s="64">
        <f t="shared" si="300"/>
        <v>0</v>
      </c>
      <c r="DC1200" s="64">
        <f t="shared" si="301"/>
        <v>0</v>
      </c>
      <c r="DD1200" s="64">
        <f t="shared" si="302"/>
        <v>0</v>
      </c>
      <c r="DE1200" s="64">
        <f t="shared" si="303"/>
        <v>0</v>
      </c>
    </row>
    <row r="1201" spans="2:109" x14ac:dyDescent="0.3">
      <c r="B1201" s="167"/>
      <c r="C1201" s="186"/>
      <c r="D1201" s="2"/>
      <c r="E1201" s="67"/>
      <c r="F1201" s="5"/>
      <c r="G1201" s="5"/>
      <c r="H1201" s="187"/>
      <c r="I1201" s="111" t="str">
        <f ca="1">IF(Taula1[[#This Row],[Data naixement (format dd/mm/aaaa)]]="","0",DATEDIF(Taula1[[#This Row],[Data naixement (format dd/mm/aaaa)]],TODAY(),"Y"))</f>
        <v>0</v>
      </c>
      <c r="J1201" s="6"/>
      <c r="K1201" s="6"/>
      <c r="L1201" s="6"/>
      <c r="M1201" s="6"/>
      <c r="N1201" s="56"/>
      <c r="O1201" s="56"/>
      <c r="P1201" s="56"/>
      <c r="Q1201" s="6"/>
      <c r="R1201" s="7"/>
      <c r="S1201" s="143">
        <f>Taula1[[#This Row],[Mesos naturals sencers treballats període justificat (01/01/2023 - 31/03/2023)]]</f>
        <v>0</v>
      </c>
      <c r="T1201" s="194">
        <f>Taula1[[#This Row],[Dies treballats període justificat (01/01/2023 - 31/03/2023)              no comptabilitzats com a mes natural sencer]]</f>
        <v>0</v>
      </c>
      <c r="U1201" s="12"/>
      <c r="V1201" s="7"/>
      <c r="W1201" s="188"/>
      <c r="X1201" s="188"/>
      <c r="Y1201" s="188"/>
      <c r="Z1201" s="188"/>
      <c r="AA1201" s="190"/>
      <c r="AB1201" s="143">
        <f>Taula1[[#This Row],[Grup justificat     (fer servir opcions de la llista desplegable)]]</f>
        <v>0</v>
      </c>
      <c r="AC1201" s="182"/>
      <c r="AD1201" s="39"/>
      <c r="AE1201" s="131">
        <f>ROUND((AF1201/100)*756*Taula1[[#This Row],[Mesos naturals sencers treballats període justificat (01/01/2023 - 31/03/2023)]],2)</f>
        <v>0</v>
      </c>
      <c r="AF1201" s="81">
        <f>Taula1[[#This Row],[% Jornada segons contracte
(no posar el símbol %) ]]-Taula1[[#This Row],[% Reducció salari per baix rendiment        (no posar el símbol %)]]</f>
        <v>0</v>
      </c>
      <c r="AG1201" s="131">
        <f>ROUND((AH1201/100)*24.8547945*Taula1[[#This Row],[Dies treballats període justificat (01/01/2023 - 31/03/2023)              no comptabilitzats com a mes natural sencer]],2)</f>
        <v>0</v>
      </c>
      <c r="AH1201" s="79">
        <f>Taula1[[#This Row],[% Jornada segons contracte
(no posar el símbol %) ]]-Taula1[[#This Row],[% Reducció salari per baix rendiment        (no posar el símbol %)]]</f>
        <v>0</v>
      </c>
      <c r="AI1201" s="131">
        <f t="shared" si="289"/>
        <v>0</v>
      </c>
      <c r="AJ1201" s="39"/>
      <c r="AK1201" s="131">
        <f>ROUND((AL1201/100)*756*Taula1[[#This Row],[Espai reservat Administració  (mesos)]],2)</f>
        <v>0</v>
      </c>
      <c r="AL1201" s="81">
        <f>Taula1[[#This Row],[% Jornada segons contracte
(no posar el símbol %) ]]-Taula1[[#This Row],[% Reducció salari per baix rendiment        (no posar el símbol %)]]</f>
        <v>0</v>
      </c>
      <c r="AM1201" s="131">
        <f>ROUND((AN1201/100)*24.8547945*Taula1[[#This Row],[Espai reservat Administració (dies)]],2)</f>
        <v>0</v>
      </c>
      <c r="AN1201" s="79">
        <f>Taula1[[#This Row],[% Jornada segons contracte
(no posar el símbol %) ]]-Taula1[[#This Row],[% Reducció salari per baix rendiment        (no posar el símbol %)]]</f>
        <v>0</v>
      </c>
      <c r="AO1201" s="131">
        <f t="shared" si="290"/>
        <v>0</v>
      </c>
      <c r="AP1201" s="87"/>
      <c r="AQ1201" s="137">
        <f>ROUND((AR1201/100)*693*Taula1[[#This Row],[Mesos naturals sencers treballats període justificat (01/01/2023 - 31/03/2023)]],2)</f>
        <v>0</v>
      </c>
      <c r="AR1201" s="90">
        <f>Taula1[[#This Row],[% Jornada segons contracte
(no posar el símbol %) ]]-Taula1[[#This Row],[% Reducció salari per baix rendiment        (no posar el símbol %)]]</f>
        <v>0</v>
      </c>
      <c r="AS1201" s="137">
        <f>ROUND((AT1201/100)*22.78356164*Taula1[[#This Row],[Dies treballats període justificat (01/01/2023 - 31/03/2023)              no comptabilitzats com a mes natural sencer]],2)</f>
        <v>0</v>
      </c>
      <c r="AT1201" s="90">
        <f>Taula1[[#This Row],[% Jornada segons contracte
(no posar el símbol %) ]]-Taula1[[#This Row],[% Reducció salari per baix rendiment        (no posar el símbol %)]]</f>
        <v>0</v>
      </c>
      <c r="AU1201" s="137">
        <f t="shared" si="291"/>
        <v>0</v>
      </c>
      <c r="AV1201" s="87"/>
      <c r="AW1201" s="136">
        <f>ROUND((AX1201/100)*693*Taula1[[#This Row],[Espai reservat Administració  (mesos)]],2)</f>
        <v>0</v>
      </c>
      <c r="AX1201" s="90">
        <f>Taula1[[#This Row],[% Jornada segons contracte
(no posar el símbol %) ]]-Taula1[[#This Row],[% Reducció salari per baix rendiment        (no posar el símbol %)]]</f>
        <v>0</v>
      </c>
      <c r="AY1201" s="131">
        <f>ROUND((AZ1201/100)*22.78356164*Taula1[[#This Row],[Espai reservat Administració (dies)]],2)</f>
        <v>0</v>
      </c>
      <c r="AZ1201" s="81">
        <f>Taula1[[#This Row],[% Jornada segons contracte
(no posar el símbol %) ]]-Taula1[[#This Row],[% Reducció salari per baix rendiment        (no posar el símbol %)]]</f>
        <v>0</v>
      </c>
      <c r="BA1201" s="82">
        <f t="shared" si="292"/>
        <v>0</v>
      </c>
      <c r="BB1201" s="41"/>
      <c r="BC1201" s="131">
        <f>IF(Taula1[[#This Row],[Grup justificat     (fer servir opcions de la llista desplegable)]]=1,AI1201,0)</f>
        <v>0</v>
      </c>
      <c r="BD1201" s="131">
        <f>IF(Taula1[[#This Row],[Grup justificat     (fer servir opcions de la llista desplegable)]]=2,AU1201,0)</f>
        <v>0</v>
      </c>
      <c r="BE1201" s="41"/>
      <c r="BF1201" s="131">
        <f>IF(Taula1[[#This Row],[Espai reservat Administració]]=1,AO1201,0)</f>
        <v>0</v>
      </c>
      <c r="BG1201" s="82">
        <f>IF(Taula1[[#This Row],[Espai reservat Administració]]=2,BA1201,0)</f>
        <v>0</v>
      </c>
      <c r="BH1201" s="41"/>
      <c r="BI1201" s="126">
        <f>IF(Taula1[[#This Row],[Grup justificat     (fer servir opcions de la llista desplegable)]]=1,1,0)</f>
        <v>0</v>
      </c>
      <c r="BJ1201" s="126">
        <f>IF(Taula1[[#This Row],[Espai reservat Administració]]=1,1,0)</f>
        <v>0</v>
      </c>
      <c r="BK1201" s="111"/>
      <c r="BL1201" s="126">
        <f>IF(Taula1[[#This Row],[Grup justificat     (fer servir opcions de la llista desplegable)]]=2,1,0)</f>
        <v>0</v>
      </c>
      <c r="BM1201" s="126">
        <f>IF(Taula1[[#This Row],[Espai reservat Administració]]=2,1,0)</f>
        <v>0</v>
      </c>
      <c r="BN1201" s="73"/>
      <c r="BO1201" s="73"/>
      <c r="BP1201" s="73"/>
      <c r="BQ1201" s="73"/>
      <c r="BR1201" s="73"/>
      <c r="BS1201" s="73"/>
      <c r="BT1201" s="73"/>
      <c r="BU1201" s="73"/>
      <c r="BV1201" s="73"/>
      <c r="BW1201" s="73"/>
      <c r="BX1201" s="73"/>
      <c r="BY1201" s="73"/>
      <c r="BZ1201" s="73"/>
      <c r="CA1201" s="73"/>
      <c r="CB1201" s="73"/>
      <c r="CC1201" s="73"/>
      <c r="CD1201" s="73"/>
      <c r="CE1201" s="73"/>
      <c r="CF1201" s="73"/>
      <c r="CG1201" s="63">
        <f t="shared" si="293"/>
        <v>0</v>
      </c>
      <c r="CH1201" s="63">
        <f t="shared" si="294"/>
        <v>0</v>
      </c>
      <c r="CI1201" s="73"/>
      <c r="CJ1201" s="63">
        <f>IF(Taula1[[#This Row],[Tipus de contracte                                  (fer servir opcions de la llista desplegable)]]="Indefinit",1,0)</f>
        <v>0</v>
      </c>
      <c r="CK1201" s="63">
        <f>IF(Taula1[[#This Row],[Tipus de contracte                                  (fer servir opcions de la llista desplegable)]]="Temporal, igual o superior a 6 mesos",1,0)</f>
        <v>0</v>
      </c>
      <c r="CL1201" s="63">
        <f>IF(Taula1[[#This Row],[Tipus de contracte                                  (fer servir opcions de la llista desplegable)]]="Substitució per IT",1,0)</f>
        <v>0</v>
      </c>
      <c r="CM1201" s="73"/>
      <c r="CN1201" s="63">
        <f>IF(Taula1[[#This Row],[Relació llocs de treball]]&gt;=1,1,0)</f>
        <v>0</v>
      </c>
      <c r="CO1201" s="73"/>
      <c r="CP1201" s="63">
        <f>IF(Taula1[[#This Row],[Identitat de gènere                                                          (fer servir opcions de la llista desplegable)]]="Home",1,0)</f>
        <v>0</v>
      </c>
      <c r="CQ1201" s="63">
        <f>IF(Taula1[[#This Row],[Identitat de gènere                                                          (fer servir opcions de la llista desplegable)]]="Dona",1,0)</f>
        <v>0</v>
      </c>
      <c r="CR1201" s="63">
        <f>IF(Taula1[[#This Row],[Identitat de gènere                                                          (fer servir opcions de la llista desplegable)]]="No binari",1,0)</f>
        <v>0</v>
      </c>
      <c r="CS1201" s="73"/>
      <c r="CT1201" s="63">
        <f t="shared" si="288"/>
        <v>0</v>
      </c>
      <c r="CU1201" s="64">
        <f t="shared" si="295"/>
        <v>0</v>
      </c>
      <c r="CW1201" s="64">
        <f t="shared" si="296"/>
        <v>0</v>
      </c>
      <c r="CX1201" s="64">
        <f t="shared" si="297"/>
        <v>0</v>
      </c>
      <c r="CY1201" s="64">
        <f t="shared" si="298"/>
        <v>0</v>
      </c>
      <c r="CZ1201" s="64">
        <f t="shared" si="299"/>
        <v>0</v>
      </c>
      <c r="DB1201" s="64">
        <f t="shared" si="300"/>
        <v>0</v>
      </c>
      <c r="DC1201" s="64">
        <f t="shared" si="301"/>
        <v>0</v>
      </c>
      <c r="DD1201" s="64">
        <f t="shared" si="302"/>
        <v>0</v>
      </c>
      <c r="DE1201" s="64">
        <f t="shared" si="303"/>
        <v>0</v>
      </c>
    </row>
    <row r="1202" spans="2:109" x14ac:dyDescent="0.3">
      <c r="B1202" s="167"/>
      <c r="C1202" s="186"/>
      <c r="D1202" s="2"/>
      <c r="E1202" s="67"/>
      <c r="F1202" s="5"/>
      <c r="G1202" s="5"/>
      <c r="H1202" s="187"/>
      <c r="I1202" s="111" t="str">
        <f ca="1">IF(Taula1[[#This Row],[Data naixement (format dd/mm/aaaa)]]="","0",DATEDIF(Taula1[[#This Row],[Data naixement (format dd/mm/aaaa)]],TODAY(),"Y"))</f>
        <v>0</v>
      </c>
      <c r="J1202" s="6"/>
      <c r="K1202" s="6"/>
      <c r="L1202" s="6"/>
      <c r="M1202" s="6"/>
      <c r="N1202" s="56"/>
      <c r="O1202" s="56"/>
      <c r="P1202" s="56"/>
      <c r="Q1202" s="6"/>
      <c r="R1202" s="7"/>
      <c r="S1202" s="143">
        <f>Taula1[[#This Row],[Mesos naturals sencers treballats període justificat (01/01/2023 - 31/03/2023)]]</f>
        <v>0</v>
      </c>
      <c r="T1202" s="194">
        <f>Taula1[[#This Row],[Dies treballats període justificat (01/01/2023 - 31/03/2023)              no comptabilitzats com a mes natural sencer]]</f>
        <v>0</v>
      </c>
      <c r="U1202" s="12"/>
      <c r="V1202" s="7"/>
      <c r="W1202" s="188"/>
      <c r="X1202" s="188"/>
      <c r="Y1202" s="188"/>
      <c r="Z1202" s="188"/>
      <c r="AA1202" s="190"/>
      <c r="AB1202" s="143">
        <f>Taula1[[#This Row],[Grup justificat     (fer servir opcions de la llista desplegable)]]</f>
        <v>0</v>
      </c>
      <c r="AC1202" s="182"/>
      <c r="AD1202" s="39"/>
      <c r="AE1202" s="131">
        <f>ROUND((AF1202/100)*756*Taula1[[#This Row],[Mesos naturals sencers treballats període justificat (01/01/2023 - 31/03/2023)]],2)</f>
        <v>0</v>
      </c>
      <c r="AF1202" s="81">
        <f>Taula1[[#This Row],[% Jornada segons contracte
(no posar el símbol %) ]]-Taula1[[#This Row],[% Reducció salari per baix rendiment        (no posar el símbol %)]]</f>
        <v>0</v>
      </c>
      <c r="AG1202" s="131">
        <f>ROUND((AH1202/100)*24.8547945*Taula1[[#This Row],[Dies treballats període justificat (01/01/2023 - 31/03/2023)              no comptabilitzats com a mes natural sencer]],2)</f>
        <v>0</v>
      </c>
      <c r="AH1202" s="79">
        <f>Taula1[[#This Row],[% Jornada segons contracte
(no posar el símbol %) ]]-Taula1[[#This Row],[% Reducció salari per baix rendiment        (no posar el símbol %)]]</f>
        <v>0</v>
      </c>
      <c r="AI1202" s="131">
        <f t="shared" si="289"/>
        <v>0</v>
      </c>
      <c r="AJ1202" s="39"/>
      <c r="AK1202" s="131">
        <f>ROUND((AL1202/100)*756*Taula1[[#This Row],[Espai reservat Administració  (mesos)]],2)</f>
        <v>0</v>
      </c>
      <c r="AL1202" s="81">
        <f>Taula1[[#This Row],[% Jornada segons contracte
(no posar el símbol %) ]]-Taula1[[#This Row],[% Reducció salari per baix rendiment        (no posar el símbol %)]]</f>
        <v>0</v>
      </c>
      <c r="AM1202" s="131">
        <f>ROUND((AN1202/100)*24.8547945*Taula1[[#This Row],[Espai reservat Administració (dies)]],2)</f>
        <v>0</v>
      </c>
      <c r="AN1202" s="79">
        <f>Taula1[[#This Row],[% Jornada segons contracte
(no posar el símbol %) ]]-Taula1[[#This Row],[% Reducció salari per baix rendiment        (no posar el símbol %)]]</f>
        <v>0</v>
      </c>
      <c r="AO1202" s="131">
        <f t="shared" si="290"/>
        <v>0</v>
      </c>
      <c r="AP1202" s="87"/>
      <c r="AQ1202" s="137">
        <f>ROUND((AR1202/100)*693*Taula1[[#This Row],[Mesos naturals sencers treballats període justificat (01/01/2023 - 31/03/2023)]],2)</f>
        <v>0</v>
      </c>
      <c r="AR1202" s="90">
        <f>Taula1[[#This Row],[% Jornada segons contracte
(no posar el símbol %) ]]-Taula1[[#This Row],[% Reducció salari per baix rendiment        (no posar el símbol %)]]</f>
        <v>0</v>
      </c>
      <c r="AS1202" s="137">
        <f>ROUND((AT1202/100)*22.78356164*Taula1[[#This Row],[Dies treballats període justificat (01/01/2023 - 31/03/2023)              no comptabilitzats com a mes natural sencer]],2)</f>
        <v>0</v>
      </c>
      <c r="AT1202" s="90">
        <f>Taula1[[#This Row],[% Jornada segons contracte
(no posar el símbol %) ]]-Taula1[[#This Row],[% Reducció salari per baix rendiment        (no posar el símbol %)]]</f>
        <v>0</v>
      </c>
      <c r="AU1202" s="137">
        <f t="shared" si="291"/>
        <v>0</v>
      </c>
      <c r="AV1202" s="87"/>
      <c r="AW1202" s="136">
        <f>ROUND((AX1202/100)*693*Taula1[[#This Row],[Espai reservat Administració  (mesos)]],2)</f>
        <v>0</v>
      </c>
      <c r="AX1202" s="90">
        <f>Taula1[[#This Row],[% Jornada segons contracte
(no posar el símbol %) ]]-Taula1[[#This Row],[% Reducció salari per baix rendiment        (no posar el símbol %)]]</f>
        <v>0</v>
      </c>
      <c r="AY1202" s="131">
        <f>ROUND((AZ1202/100)*22.78356164*Taula1[[#This Row],[Espai reservat Administració (dies)]],2)</f>
        <v>0</v>
      </c>
      <c r="AZ1202" s="81">
        <f>Taula1[[#This Row],[% Jornada segons contracte
(no posar el símbol %) ]]-Taula1[[#This Row],[% Reducció salari per baix rendiment        (no posar el símbol %)]]</f>
        <v>0</v>
      </c>
      <c r="BA1202" s="82">
        <f t="shared" si="292"/>
        <v>0</v>
      </c>
      <c r="BB1202" s="41"/>
      <c r="BC1202" s="131">
        <f>IF(Taula1[[#This Row],[Grup justificat     (fer servir opcions de la llista desplegable)]]=1,AI1202,0)</f>
        <v>0</v>
      </c>
      <c r="BD1202" s="131">
        <f>IF(Taula1[[#This Row],[Grup justificat     (fer servir opcions de la llista desplegable)]]=2,AU1202,0)</f>
        <v>0</v>
      </c>
      <c r="BE1202" s="41"/>
      <c r="BF1202" s="131">
        <f>IF(Taula1[[#This Row],[Espai reservat Administració]]=1,AO1202,0)</f>
        <v>0</v>
      </c>
      <c r="BG1202" s="82">
        <f>IF(Taula1[[#This Row],[Espai reservat Administració]]=2,BA1202,0)</f>
        <v>0</v>
      </c>
      <c r="BH1202" s="41"/>
      <c r="BI1202" s="126">
        <f>IF(Taula1[[#This Row],[Grup justificat     (fer servir opcions de la llista desplegable)]]=1,1,0)</f>
        <v>0</v>
      </c>
      <c r="BJ1202" s="126">
        <f>IF(Taula1[[#This Row],[Espai reservat Administració]]=1,1,0)</f>
        <v>0</v>
      </c>
      <c r="BK1202" s="111"/>
      <c r="BL1202" s="126">
        <f>IF(Taula1[[#This Row],[Grup justificat     (fer servir opcions de la llista desplegable)]]=2,1,0)</f>
        <v>0</v>
      </c>
      <c r="BM1202" s="126">
        <f>IF(Taula1[[#This Row],[Espai reservat Administració]]=2,1,0)</f>
        <v>0</v>
      </c>
      <c r="BN1202" s="73"/>
      <c r="BO1202" s="73"/>
      <c r="BP1202" s="73"/>
      <c r="BQ1202" s="73"/>
      <c r="BR1202" s="73"/>
      <c r="BS1202" s="73"/>
      <c r="BT1202" s="73"/>
      <c r="BU1202" s="73"/>
      <c r="BV1202" s="73"/>
      <c r="BW1202" s="73"/>
      <c r="BX1202" s="73"/>
      <c r="BY1202" s="73"/>
      <c r="BZ1202" s="73"/>
      <c r="CA1202" s="73"/>
      <c r="CB1202" s="73"/>
      <c r="CC1202" s="73"/>
      <c r="CD1202" s="73"/>
      <c r="CE1202" s="73"/>
      <c r="CF1202" s="73"/>
      <c r="CG1202" s="63">
        <f t="shared" si="293"/>
        <v>0</v>
      </c>
      <c r="CH1202" s="63">
        <f t="shared" si="294"/>
        <v>0</v>
      </c>
      <c r="CI1202" s="73"/>
      <c r="CJ1202" s="63">
        <f>IF(Taula1[[#This Row],[Tipus de contracte                                  (fer servir opcions de la llista desplegable)]]="Indefinit",1,0)</f>
        <v>0</v>
      </c>
      <c r="CK1202" s="63">
        <f>IF(Taula1[[#This Row],[Tipus de contracte                                  (fer servir opcions de la llista desplegable)]]="Temporal, igual o superior a 6 mesos",1,0)</f>
        <v>0</v>
      </c>
      <c r="CL1202" s="63">
        <f>IF(Taula1[[#This Row],[Tipus de contracte                                  (fer servir opcions de la llista desplegable)]]="Substitució per IT",1,0)</f>
        <v>0</v>
      </c>
      <c r="CM1202" s="73"/>
      <c r="CN1202" s="63">
        <f>IF(Taula1[[#This Row],[Relació llocs de treball]]&gt;=1,1,0)</f>
        <v>0</v>
      </c>
      <c r="CO1202" s="73"/>
      <c r="CP1202" s="63">
        <f>IF(Taula1[[#This Row],[Identitat de gènere                                                          (fer servir opcions de la llista desplegable)]]="Home",1,0)</f>
        <v>0</v>
      </c>
      <c r="CQ1202" s="63">
        <f>IF(Taula1[[#This Row],[Identitat de gènere                                                          (fer servir opcions de la llista desplegable)]]="Dona",1,0)</f>
        <v>0</v>
      </c>
      <c r="CR1202" s="63">
        <f>IF(Taula1[[#This Row],[Identitat de gènere                                                          (fer servir opcions de la llista desplegable)]]="No binari",1,0)</f>
        <v>0</v>
      </c>
      <c r="CS1202" s="73"/>
      <c r="CT1202" s="63">
        <f t="shared" si="288"/>
        <v>0</v>
      </c>
      <c r="CU1202" s="64">
        <f t="shared" si="295"/>
        <v>0</v>
      </c>
      <c r="CW1202" s="64">
        <f t="shared" si="296"/>
        <v>0</v>
      </c>
      <c r="CX1202" s="64">
        <f t="shared" si="297"/>
        <v>0</v>
      </c>
      <c r="CY1202" s="64">
        <f t="shared" si="298"/>
        <v>0</v>
      </c>
      <c r="CZ1202" s="64">
        <f t="shared" si="299"/>
        <v>0</v>
      </c>
      <c r="DB1202" s="64">
        <f t="shared" si="300"/>
        <v>0</v>
      </c>
      <c r="DC1202" s="64">
        <f t="shared" si="301"/>
        <v>0</v>
      </c>
      <c r="DD1202" s="64">
        <f t="shared" si="302"/>
        <v>0</v>
      </c>
      <c r="DE1202" s="64">
        <f t="shared" si="303"/>
        <v>0</v>
      </c>
    </row>
    <row r="1203" spans="2:109" x14ac:dyDescent="0.3">
      <c r="B1203" s="167"/>
      <c r="C1203" s="186"/>
      <c r="D1203" s="2"/>
      <c r="E1203" s="67"/>
      <c r="F1203" s="5"/>
      <c r="G1203" s="5"/>
      <c r="H1203" s="187"/>
      <c r="I1203" s="111" t="str">
        <f ca="1">IF(Taula1[[#This Row],[Data naixement (format dd/mm/aaaa)]]="","0",DATEDIF(Taula1[[#This Row],[Data naixement (format dd/mm/aaaa)]],TODAY(),"Y"))</f>
        <v>0</v>
      </c>
      <c r="J1203" s="6"/>
      <c r="K1203" s="6"/>
      <c r="L1203" s="6"/>
      <c r="M1203" s="6"/>
      <c r="N1203" s="56"/>
      <c r="O1203" s="56"/>
      <c r="P1203" s="56"/>
      <c r="Q1203" s="6"/>
      <c r="R1203" s="7"/>
      <c r="S1203" s="143">
        <f>Taula1[[#This Row],[Mesos naturals sencers treballats període justificat (01/01/2023 - 31/03/2023)]]</f>
        <v>0</v>
      </c>
      <c r="T1203" s="194">
        <f>Taula1[[#This Row],[Dies treballats període justificat (01/01/2023 - 31/03/2023)              no comptabilitzats com a mes natural sencer]]</f>
        <v>0</v>
      </c>
      <c r="U1203" s="12"/>
      <c r="V1203" s="7"/>
      <c r="W1203" s="188"/>
      <c r="X1203" s="188"/>
      <c r="Y1203" s="188"/>
      <c r="Z1203" s="188"/>
      <c r="AA1203" s="190"/>
      <c r="AB1203" s="143">
        <f>Taula1[[#This Row],[Grup justificat     (fer servir opcions de la llista desplegable)]]</f>
        <v>0</v>
      </c>
      <c r="AC1203" s="182"/>
      <c r="AD1203" s="39"/>
      <c r="AE1203" s="131">
        <f>ROUND((AF1203/100)*756*Taula1[[#This Row],[Mesos naturals sencers treballats període justificat (01/01/2023 - 31/03/2023)]],2)</f>
        <v>0</v>
      </c>
      <c r="AF1203" s="81">
        <f>Taula1[[#This Row],[% Jornada segons contracte
(no posar el símbol %) ]]-Taula1[[#This Row],[% Reducció salari per baix rendiment        (no posar el símbol %)]]</f>
        <v>0</v>
      </c>
      <c r="AG1203" s="131">
        <f>ROUND((AH1203/100)*24.8547945*Taula1[[#This Row],[Dies treballats període justificat (01/01/2023 - 31/03/2023)              no comptabilitzats com a mes natural sencer]],2)</f>
        <v>0</v>
      </c>
      <c r="AH1203" s="79">
        <f>Taula1[[#This Row],[% Jornada segons contracte
(no posar el símbol %) ]]-Taula1[[#This Row],[% Reducció salari per baix rendiment        (no posar el símbol %)]]</f>
        <v>0</v>
      </c>
      <c r="AI1203" s="131">
        <f t="shared" si="289"/>
        <v>0</v>
      </c>
      <c r="AJ1203" s="39"/>
      <c r="AK1203" s="131">
        <f>ROUND((AL1203/100)*756*Taula1[[#This Row],[Espai reservat Administració  (mesos)]],2)</f>
        <v>0</v>
      </c>
      <c r="AL1203" s="81">
        <f>Taula1[[#This Row],[% Jornada segons contracte
(no posar el símbol %) ]]-Taula1[[#This Row],[% Reducció salari per baix rendiment        (no posar el símbol %)]]</f>
        <v>0</v>
      </c>
      <c r="AM1203" s="131">
        <f>ROUND((AN1203/100)*24.8547945*Taula1[[#This Row],[Espai reservat Administració (dies)]],2)</f>
        <v>0</v>
      </c>
      <c r="AN1203" s="79">
        <f>Taula1[[#This Row],[% Jornada segons contracte
(no posar el símbol %) ]]-Taula1[[#This Row],[% Reducció salari per baix rendiment        (no posar el símbol %)]]</f>
        <v>0</v>
      </c>
      <c r="AO1203" s="131">
        <f t="shared" si="290"/>
        <v>0</v>
      </c>
      <c r="AP1203" s="87"/>
      <c r="AQ1203" s="137">
        <f>ROUND((AR1203/100)*693*Taula1[[#This Row],[Mesos naturals sencers treballats període justificat (01/01/2023 - 31/03/2023)]],2)</f>
        <v>0</v>
      </c>
      <c r="AR1203" s="90">
        <f>Taula1[[#This Row],[% Jornada segons contracte
(no posar el símbol %) ]]-Taula1[[#This Row],[% Reducció salari per baix rendiment        (no posar el símbol %)]]</f>
        <v>0</v>
      </c>
      <c r="AS1203" s="137">
        <f>ROUND((AT1203/100)*22.78356164*Taula1[[#This Row],[Dies treballats període justificat (01/01/2023 - 31/03/2023)              no comptabilitzats com a mes natural sencer]],2)</f>
        <v>0</v>
      </c>
      <c r="AT1203" s="90">
        <f>Taula1[[#This Row],[% Jornada segons contracte
(no posar el símbol %) ]]-Taula1[[#This Row],[% Reducció salari per baix rendiment        (no posar el símbol %)]]</f>
        <v>0</v>
      </c>
      <c r="AU1203" s="137">
        <f t="shared" si="291"/>
        <v>0</v>
      </c>
      <c r="AV1203" s="87"/>
      <c r="AW1203" s="136">
        <f>ROUND((AX1203/100)*693*Taula1[[#This Row],[Espai reservat Administració  (mesos)]],2)</f>
        <v>0</v>
      </c>
      <c r="AX1203" s="90">
        <f>Taula1[[#This Row],[% Jornada segons contracte
(no posar el símbol %) ]]-Taula1[[#This Row],[% Reducció salari per baix rendiment        (no posar el símbol %)]]</f>
        <v>0</v>
      </c>
      <c r="AY1203" s="131">
        <f>ROUND((AZ1203/100)*22.78356164*Taula1[[#This Row],[Espai reservat Administració (dies)]],2)</f>
        <v>0</v>
      </c>
      <c r="AZ1203" s="81">
        <f>Taula1[[#This Row],[% Jornada segons contracte
(no posar el símbol %) ]]-Taula1[[#This Row],[% Reducció salari per baix rendiment        (no posar el símbol %)]]</f>
        <v>0</v>
      </c>
      <c r="BA1203" s="82">
        <f t="shared" si="292"/>
        <v>0</v>
      </c>
      <c r="BB1203" s="41"/>
      <c r="BC1203" s="131">
        <f>IF(Taula1[[#This Row],[Grup justificat     (fer servir opcions de la llista desplegable)]]=1,AI1203,0)</f>
        <v>0</v>
      </c>
      <c r="BD1203" s="131">
        <f>IF(Taula1[[#This Row],[Grup justificat     (fer servir opcions de la llista desplegable)]]=2,AU1203,0)</f>
        <v>0</v>
      </c>
      <c r="BE1203" s="41"/>
      <c r="BF1203" s="131">
        <f>IF(Taula1[[#This Row],[Espai reservat Administració]]=1,AO1203,0)</f>
        <v>0</v>
      </c>
      <c r="BG1203" s="82">
        <f>IF(Taula1[[#This Row],[Espai reservat Administració]]=2,BA1203,0)</f>
        <v>0</v>
      </c>
      <c r="BH1203" s="41"/>
      <c r="BI1203" s="126">
        <f>IF(Taula1[[#This Row],[Grup justificat     (fer servir opcions de la llista desplegable)]]=1,1,0)</f>
        <v>0</v>
      </c>
      <c r="BJ1203" s="126">
        <f>IF(Taula1[[#This Row],[Espai reservat Administració]]=1,1,0)</f>
        <v>0</v>
      </c>
      <c r="BK1203" s="111"/>
      <c r="BL1203" s="126">
        <f>IF(Taula1[[#This Row],[Grup justificat     (fer servir opcions de la llista desplegable)]]=2,1,0)</f>
        <v>0</v>
      </c>
      <c r="BM1203" s="126">
        <f>IF(Taula1[[#This Row],[Espai reservat Administració]]=2,1,0)</f>
        <v>0</v>
      </c>
      <c r="BN1203" s="73"/>
      <c r="BO1203" s="73"/>
      <c r="BP1203" s="73"/>
      <c r="BQ1203" s="73"/>
      <c r="BR1203" s="73"/>
      <c r="BS1203" s="73"/>
      <c r="BT1203" s="73"/>
      <c r="BU1203" s="73"/>
      <c r="BV1203" s="73"/>
      <c r="BW1203" s="73"/>
      <c r="BX1203" s="73"/>
      <c r="BY1203" s="73"/>
      <c r="BZ1203" s="73"/>
      <c r="CA1203" s="73"/>
      <c r="CB1203" s="73"/>
      <c r="CC1203" s="73"/>
      <c r="CD1203" s="73"/>
      <c r="CE1203" s="73"/>
      <c r="CF1203" s="73"/>
      <c r="CG1203" s="63">
        <f t="shared" si="293"/>
        <v>0</v>
      </c>
      <c r="CH1203" s="63">
        <f t="shared" si="294"/>
        <v>0</v>
      </c>
      <c r="CI1203" s="73"/>
      <c r="CJ1203" s="63">
        <f>IF(Taula1[[#This Row],[Tipus de contracte                                  (fer servir opcions de la llista desplegable)]]="Indefinit",1,0)</f>
        <v>0</v>
      </c>
      <c r="CK1203" s="63">
        <f>IF(Taula1[[#This Row],[Tipus de contracte                                  (fer servir opcions de la llista desplegable)]]="Temporal, igual o superior a 6 mesos",1,0)</f>
        <v>0</v>
      </c>
      <c r="CL1203" s="63">
        <f>IF(Taula1[[#This Row],[Tipus de contracte                                  (fer servir opcions de la llista desplegable)]]="Substitució per IT",1,0)</f>
        <v>0</v>
      </c>
      <c r="CM1203" s="73"/>
      <c r="CN1203" s="63">
        <f>IF(Taula1[[#This Row],[Relació llocs de treball]]&gt;=1,1,0)</f>
        <v>0</v>
      </c>
      <c r="CO1203" s="73"/>
      <c r="CP1203" s="63">
        <f>IF(Taula1[[#This Row],[Identitat de gènere                                                          (fer servir opcions de la llista desplegable)]]="Home",1,0)</f>
        <v>0</v>
      </c>
      <c r="CQ1203" s="63">
        <f>IF(Taula1[[#This Row],[Identitat de gènere                                                          (fer servir opcions de la llista desplegable)]]="Dona",1,0)</f>
        <v>0</v>
      </c>
      <c r="CR1203" s="63">
        <f>IF(Taula1[[#This Row],[Identitat de gènere                                                          (fer servir opcions de la llista desplegable)]]="No binari",1,0)</f>
        <v>0</v>
      </c>
      <c r="CS1203" s="73"/>
      <c r="CT1203" s="63">
        <f t="shared" si="288"/>
        <v>0</v>
      </c>
      <c r="CU1203" s="64">
        <f t="shared" si="295"/>
        <v>0</v>
      </c>
      <c r="CW1203" s="64">
        <f t="shared" si="296"/>
        <v>0</v>
      </c>
      <c r="CX1203" s="64">
        <f t="shared" si="297"/>
        <v>0</v>
      </c>
      <c r="CY1203" s="64">
        <f t="shared" si="298"/>
        <v>0</v>
      </c>
      <c r="CZ1203" s="64">
        <f t="shared" si="299"/>
        <v>0</v>
      </c>
      <c r="DB1203" s="64">
        <f t="shared" si="300"/>
        <v>0</v>
      </c>
      <c r="DC1203" s="64">
        <f t="shared" si="301"/>
        <v>0</v>
      </c>
      <c r="DD1203" s="64">
        <f t="shared" si="302"/>
        <v>0</v>
      </c>
      <c r="DE1203" s="64">
        <f t="shared" si="303"/>
        <v>0</v>
      </c>
    </row>
    <row r="1204" spans="2:109" x14ac:dyDescent="0.3">
      <c r="B1204" s="167"/>
      <c r="C1204" s="186"/>
      <c r="D1204" s="2"/>
      <c r="E1204" s="67"/>
      <c r="F1204" s="5"/>
      <c r="G1204" s="5"/>
      <c r="H1204" s="187"/>
      <c r="I1204" s="111" t="str">
        <f ca="1">IF(Taula1[[#This Row],[Data naixement (format dd/mm/aaaa)]]="","0",DATEDIF(Taula1[[#This Row],[Data naixement (format dd/mm/aaaa)]],TODAY(),"Y"))</f>
        <v>0</v>
      </c>
      <c r="J1204" s="6"/>
      <c r="K1204" s="6"/>
      <c r="L1204" s="6"/>
      <c r="M1204" s="6"/>
      <c r="N1204" s="56"/>
      <c r="O1204" s="56"/>
      <c r="P1204" s="56"/>
      <c r="Q1204" s="6"/>
      <c r="R1204" s="7"/>
      <c r="S1204" s="143">
        <f>Taula1[[#This Row],[Mesos naturals sencers treballats període justificat (01/01/2023 - 31/03/2023)]]</f>
        <v>0</v>
      </c>
      <c r="T1204" s="194">
        <f>Taula1[[#This Row],[Dies treballats període justificat (01/01/2023 - 31/03/2023)              no comptabilitzats com a mes natural sencer]]</f>
        <v>0</v>
      </c>
      <c r="U1204" s="12"/>
      <c r="V1204" s="7"/>
      <c r="W1204" s="188"/>
      <c r="X1204" s="188"/>
      <c r="Y1204" s="188"/>
      <c r="Z1204" s="188"/>
      <c r="AA1204" s="190"/>
      <c r="AB1204" s="143">
        <f>Taula1[[#This Row],[Grup justificat     (fer servir opcions de la llista desplegable)]]</f>
        <v>0</v>
      </c>
      <c r="AC1204" s="182"/>
      <c r="AD1204" s="39"/>
      <c r="AE1204" s="131">
        <f>ROUND((AF1204/100)*756*Taula1[[#This Row],[Mesos naturals sencers treballats període justificat (01/01/2023 - 31/03/2023)]],2)</f>
        <v>0</v>
      </c>
      <c r="AF1204" s="81">
        <f>Taula1[[#This Row],[% Jornada segons contracte
(no posar el símbol %) ]]-Taula1[[#This Row],[% Reducció salari per baix rendiment        (no posar el símbol %)]]</f>
        <v>0</v>
      </c>
      <c r="AG1204" s="131">
        <f>ROUND((AH1204/100)*24.8547945*Taula1[[#This Row],[Dies treballats període justificat (01/01/2023 - 31/03/2023)              no comptabilitzats com a mes natural sencer]],2)</f>
        <v>0</v>
      </c>
      <c r="AH1204" s="79">
        <f>Taula1[[#This Row],[% Jornada segons contracte
(no posar el símbol %) ]]-Taula1[[#This Row],[% Reducció salari per baix rendiment        (no posar el símbol %)]]</f>
        <v>0</v>
      </c>
      <c r="AI1204" s="131">
        <f t="shared" si="289"/>
        <v>0</v>
      </c>
      <c r="AJ1204" s="39"/>
      <c r="AK1204" s="131">
        <f>ROUND((AL1204/100)*756*Taula1[[#This Row],[Espai reservat Administració  (mesos)]],2)</f>
        <v>0</v>
      </c>
      <c r="AL1204" s="81">
        <f>Taula1[[#This Row],[% Jornada segons contracte
(no posar el símbol %) ]]-Taula1[[#This Row],[% Reducció salari per baix rendiment        (no posar el símbol %)]]</f>
        <v>0</v>
      </c>
      <c r="AM1204" s="131">
        <f>ROUND((AN1204/100)*24.8547945*Taula1[[#This Row],[Espai reservat Administració (dies)]],2)</f>
        <v>0</v>
      </c>
      <c r="AN1204" s="79">
        <f>Taula1[[#This Row],[% Jornada segons contracte
(no posar el símbol %) ]]-Taula1[[#This Row],[% Reducció salari per baix rendiment        (no posar el símbol %)]]</f>
        <v>0</v>
      </c>
      <c r="AO1204" s="131">
        <f t="shared" si="290"/>
        <v>0</v>
      </c>
      <c r="AP1204" s="87"/>
      <c r="AQ1204" s="137">
        <f>ROUND((AR1204/100)*693*Taula1[[#This Row],[Mesos naturals sencers treballats període justificat (01/01/2023 - 31/03/2023)]],2)</f>
        <v>0</v>
      </c>
      <c r="AR1204" s="90">
        <f>Taula1[[#This Row],[% Jornada segons contracte
(no posar el símbol %) ]]-Taula1[[#This Row],[% Reducció salari per baix rendiment        (no posar el símbol %)]]</f>
        <v>0</v>
      </c>
      <c r="AS1204" s="137">
        <f>ROUND((AT1204/100)*22.78356164*Taula1[[#This Row],[Dies treballats període justificat (01/01/2023 - 31/03/2023)              no comptabilitzats com a mes natural sencer]],2)</f>
        <v>0</v>
      </c>
      <c r="AT1204" s="90">
        <f>Taula1[[#This Row],[% Jornada segons contracte
(no posar el símbol %) ]]-Taula1[[#This Row],[% Reducció salari per baix rendiment        (no posar el símbol %)]]</f>
        <v>0</v>
      </c>
      <c r="AU1204" s="137">
        <f t="shared" si="291"/>
        <v>0</v>
      </c>
      <c r="AV1204" s="87"/>
      <c r="AW1204" s="136">
        <f>ROUND((AX1204/100)*693*Taula1[[#This Row],[Espai reservat Administració  (mesos)]],2)</f>
        <v>0</v>
      </c>
      <c r="AX1204" s="90">
        <f>Taula1[[#This Row],[% Jornada segons contracte
(no posar el símbol %) ]]-Taula1[[#This Row],[% Reducció salari per baix rendiment        (no posar el símbol %)]]</f>
        <v>0</v>
      </c>
      <c r="AY1204" s="131">
        <f>ROUND((AZ1204/100)*22.78356164*Taula1[[#This Row],[Espai reservat Administració (dies)]],2)</f>
        <v>0</v>
      </c>
      <c r="AZ1204" s="81">
        <f>Taula1[[#This Row],[% Jornada segons contracte
(no posar el símbol %) ]]-Taula1[[#This Row],[% Reducció salari per baix rendiment        (no posar el símbol %)]]</f>
        <v>0</v>
      </c>
      <c r="BA1204" s="82">
        <f t="shared" si="292"/>
        <v>0</v>
      </c>
      <c r="BB1204" s="41"/>
      <c r="BC1204" s="131">
        <f>IF(Taula1[[#This Row],[Grup justificat     (fer servir opcions de la llista desplegable)]]=1,AI1204,0)</f>
        <v>0</v>
      </c>
      <c r="BD1204" s="131">
        <f>IF(Taula1[[#This Row],[Grup justificat     (fer servir opcions de la llista desplegable)]]=2,AU1204,0)</f>
        <v>0</v>
      </c>
      <c r="BE1204" s="41"/>
      <c r="BF1204" s="131">
        <f>IF(Taula1[[#This Row],[Espai reservat Administració]]=1,AO1204,0)</f>
        <v>0</v>
      </c>
      <c r="BG1204" s="82">
        <f>IF(Taula1[[#This Row],[Espai reservat Administració]]=2,BA1204,0)</f>
        <v>0</v>
      </c>
      <c r="BH1204" s="41"/>
      <c r="BI1204" s="126">
        <f>IF(Taula1[[#This Row],[Grup justificat     (fer servir opcions de la llista desplegable)]]=1,1,0)</f>
        <v>0</v>
      </c>
      <c r="BJ1204" s="126">
        <f>IF(Taula1[[#This Row],[Espai reservat Administració]]=1,1,0)</f>
        <v>0</v>
      </c>
      <c r="BK1204" s="111"/>
      <c r="BL1204" s="126">
        <f>IF(Taula1[[#This Row],[Grup justificat     (fer servir opcions de la llista desplegable)]]=2,1,0)</f>
        <v>0</v>
      </c>
      <c r="BM1204" s="126">
        <f>IF(Taula1[[#This Row],[Espai reservat Administració]]=2,1,0)</f>
        <v>0</v>
      </c>
      <c r="BN1204" s="73"/>
      <c r="BO1204" s="73"/>
      <c r="BP1204" s="73"/>
      <c r="BQ1204" s="73"/>
      <c r="BR1204" s="73"/>
      <c r="BS1204" s="73"/>
      <c r="BT1204" s="73"/>
      <c r="BU1204" s="73"/>
      <c r="BV1204" s="73"/>
      <c r="BW1204" s="73"/>
      <c r="BX1204" s="73"/>
      <c r="BY1204" s="73"/>
      <c r="BZ1204" s="73"/>
      <c r="CA1204" s="73"/>
      <c r="CB1204" s="73"/>
      <c r="CC1204" s="73"/>
      <c r="CD1204" s="73"/>
      <c r="CE1204" s="73"/>
      <c r="CF1204" s="73"/>
      <c r="CG1204" s="63">
        <f t="shared" si="293"/>
        <v>0</v>
      </c>
      <c r="CH1204" s="63">
        <f t="shared" si="294"/>
        <v>0</v>
      </c>
      <c r="CI1204" s="73"/>
      <c r="CJ1204" s="63">
        <f>IF(Taula1[[#This Row],[Tipus de contracte                                  (fer servir opcions de la llista desplegable)]]="Indefinit",1,0)</f>
        <v>0</v>
      </c>
      <c r="CK1204" s="63">
        <f>IF(Taula1[[#This Row],[Tipus de contracte                                  (fer servir opcions de la llista desplegable)]]="Temporal, igual o superior a 6 mesos",1,0)</f>
        <v>0</v>
      </c>
      <c r="CL1204" s="63">
        <f>IF(Taula1[[#This Row],[Tipus de contracte                                  (fer servir opcions de la llista desplegable)]]="Substitució per IT",1,0)</f>
        <v>0</v>
      </c>
      <c r="CM1204" s="73"/>
      <c r="CN1204" s="63">
        <f>IF(Taula1[[#This Row],[Relació llocs de treball]]&gt;=1,1,0)</f>
        <v>0</v>
      </c>
      <c r="CO1204" s="73"/>
      <c r="CP1204" s="63">
        <f>IF(Taula1[[#This Row],[Identitat de gènere                                                          (fer servir opcions de la llista desplegable)]]="Home",1,0)</f>
        <v>0</v>
      </c>
      <c r="CQ1204" s="63">
        <f>IF(Taula1[[#This Row],[Identitat de gènere                                                          (fer servir opcions de la llista desplegable)]]="Dona",1,0)</f>
        <v>0</v>
      </c>
      <c r="CR1204" s="63">
        <f>IF(Taula1[[#This Row],[Identitat de gènere                                                          (fer servir opcions de la llista desplegable)]]="No binari",1,0)</f>
        <v>0</v>
      </c>
      <c r="CS1204" s="73"/>
      <c r="CT1204" s="63">
        <f t="shared" si="288"/>
        <v>0</v>
      </c>
      <c r="CU1204" s="64">
        <f t="shared" si="295"/>
        <v>0</v>
      </c>
      <c r="CW1204" s="64">
        <f t="shared" si="296"/>
        <v>0</v>
      </c>
      <c r="CX1204" s="64">
        <f t="shared" si="297"/>
        <v>0</v>
      </c>
      <c r="CY1204" s="64">
        <f t="shared" si="298"/>
        <v>0</v>
      </c>
      <c r="CZ1204" s="64">
        <f t="shared" si="299"/>
        <v>0</v>
      </c>
      <c r="DB1204" s="64">
        <f t="shared" si="300"/>
        <v>0</v>
      </c>
      <c r="DC1204" s="64">
        <f t="shared" si="301"/>
        <v>0</v>
      </c>
      <c r="DD1204" s="64">
        <f t="shared" si="302"/>
        <v>0</v>
      </c>
      <c r="DE1204" s="64">
        <f t="shared" si="303"/>
        <v>0</v>
      </c>
    </row>
    <row r="1205" spans="2:109" x14ac:dyDescent="0.3">
      <c r="B1205" s="167"/>
      <c r="C1205" s="186"/>
      <c r="D1205" s="2"/>
      <c r="E1205" s="67"/>
      <c r="F1205" s="5"/>
      <c r="G1205" s="5"/>
      <c r="H1205" s="187"/>
      <c r="I1205" s="111" t="str">
        <f ca="1">IF(Taula1[[#This Row],[Data naixement (format dd/mm/aaaa)]]="","0",DATEDIF(Taula1[[#This Row],[Data naixement (format dd/mm/aaaa)]],TODAY(),"Y"))</f>
        <v>0</v>
      </c>
      <c r="J1205" s="6"/>
      <c r="K1205" s="6"/>
      <c r="L1205" s="6"/>
      <c r="M1205" s="6"/>
      <c r="N1205" s="56"/>
      <c r="O1205" s="56"/>
      <c r="P1205" s="56"/>
      <c r="Q1205" s="6"/>
      <c r="R1205" s="7"/>
      <c r="S1205" s="143">
        <f>Taula1[[#This Row],[Mesos naturals sencers treballats període justificat (01/01/2023 - 31/03/2023)]]</f>
        <v>0</v>
      </c>
      <c r="T1205" s="194">
        <f>Taula1[[#This Row],[Dies treballats període justificat (01/01/2023 - 31/03/2023)              no comptabilitzats com a mes natural sencer]]</f>
        <v>0</v>
      </c>
      <c r="U1205" s="12"/>
      <c r="V1205" s="7"/>
      <c r="W1205" s="188"/>
      <c r="X1205" s="188"/>
      <c r="Y1205" s="188"/>
      <c r="Z1205" s="188"/>
      <c r="AA1205" s="190"/>
      <c r="AB1205" s="143">
        <f>Taula1[[#This Row],[Grup justificat     (fer servir opcions de la llista desplegable)]]</f>
        <v>0</v>
      </c>
      <c r="AC1205" s="182"/>
      <c r="AD1205" s="39"/>
      <c r="AE1205" s="131">
        <f>ROUND((AF1205/100)*756*Taula1[[#This Row],[Mesos naturals sencers treballats període justificat (01/01/2023 - 31/03/2023)]],2)</f>
        <v>0</v>
      </c>
      <c r="AF1205" s="81">
        <f>Taula1[[#This Row],[% Jornada segons contracte
(no posar el símbol %) ]]-Taula1[[#This Row],[% Reducció salari per baix rendiment        (no posar el símbol %)]]</f>
        <v>0</v>
      </c>
      <c r="AG1205" s="131">
        <f>ROUND((AH1205/100)*24.8547945*Taula1[[#This Row],[Dies treballats període justificat (01/01/2023 - 31/03/2023)              no comptabilitzats com a mes natural sencer]],2)</f>
        <v>0</v>
      </c>
      <c r="AH1205" s="79">
        <f>Taula1[[#This Row],[% Jornada segons contracte
(no posar el símbol %) ]]-Taula1[[#This Row],[% Reducció salari per baix rendiment        (no posar el símbol %)]]</f>
        <v>0</v>
      </c>
      <c r="AI1205" s="131">
        <f t="shared" si="289"/>
        <v>0</v>
      </c>
      <c r="AJ1205" s="39"/>
      <c r="AK1205" s="131">
        <f>ROUND((AL1205/100)*756*Taula1[[#This Row],[Espai reservat Administració  (mesos)]],2)</f>
        <v>0</v>
      </c>
      <c r="AL1205" s="81">
        <f>Taula1[[#This Row],[% Jornada segons contracte
(no posar el símbol %) ]]-Taula1[[#This Row],[% Reducció salari per baix rendiment        (no posar el símbol %)]]</f>
        <v>0</v>
      </c>
      <c r="AM1205" s="131">
        <f>ROUND((AN1205/100)*24.8547945*Taula1[[#This Row],[Espai reservat Administració (dies)]],2)</f>
        <v>0</v>
      </c>
      <c r="AN1205" s="79">
        <f>Taula1[[#This Row],[% Jornada segons contracte
(no posar el símbol %) ]]-Taula1[[#This Row],[% Reducció salari per baix rendiment        (no posar el símbol %)]]</f>
        <v>0</v>
      </c>
      <c r="AO1205" s="131">
        <f t="shared" si="290"/>
        <v>0</v>
      </c>
      <c r="AP1205" s="87"/>
      <c r="AQ1205" s="137">
        <f>ROUND((AR1205/100)*693*Taula1[[#This Row],[Mesos naturals sencers treballats període justificat (01/01/2023 - 31/03/2023)]],2)</f>
        <v>0</v>
      </c>
      <c r="AR1205" s="90">
        <f>Taula1[[#This Row],[% Jornada segons contracte
(no posar el símbol %) ]]-Taula1[[#This Row],[% Reducció salari per baix rendiment        (no posar el símbol %)]]</f>
        <v>0</v>
      </c>
      <c r="AS1205" s="137">
        <f>ROUND((AT1205/100)*22.78356164*Taula1[[#This Row],[Dies treballats període justificat (01/01/2023 - 31/03/2023)              no comptabilitzats com a mes natural sencer]],2)</f>
        <v>0</v>
      </c>
      <c r="AT1205" s="90">
        <f>Taula1[[#This Row],[% Jornada segons contracte
(no posar el símbol %) ]]-Taula1[[#This Row],[% Reducció salari per baix rendiment        (no posar el símbol %)]]</f>
        <v>0</v>
      </c>
      <c r="AU1205" s="137">
        <f t="shared" si="291"/>
        <v>0</v>
      </c>
      <c r="AV1205" s="87"/>
      <c r="AW1205" s="136">
        <f>ROUND((AX1205/100)*693*Taula1[[#This Row],[Espai reservat Administració  (mesos)]],2)</f>
        <v>0</v>
      </c>
      <c r="AX1205" s="90">
        <f>Taula1[[#This Row],[% Jornada segons contracte
(no posar el símbol %) ]]-Taula1[[#This Row],[% Reducció salari per baix rendiment        (no posar el símbol %)]]</f>
        <v>0</v>
      </c>
      <c r="AY1205" s="131">
        <f>ROUND((AZ1205/100)*22.78356164*Taula1[[#This Row],[Espai reservat Administració (dies)]],2)</f>
        <v>0</v>
      </c>
      <c r="AZ1205" s="81">
        <f>Taula1[[#This Row],[% Jornada segons contracte
(no posar el símbol %) ]]-Taula1[[#This Row],[% Reducció salari per baix rendiment        (no posar el símbol %)]]</f>
        <v>0</v>
      </c>
      <c r="BA1205" s="82">
        <f t="shared" si="292"/>
        <v>0</v>
      </c>
      <c r="BB1205" s="41"/>
      <c r="BC1205" s="131">
        <f>IF(Taula1[[#This Row],[Grup justificat     (fer servir opcions de la llista desplegable)]]=1,AI1205,0)</f>
        <v>0</v>
      </c>
      <c r="BD1205" s="131">
        <f>IF(Taula1[[#This Row],[Grup justificat     (fer servir opcions de la llista desplegable)]]=2,AU1205,0)</f>
        <v>0</v>
      </c>
      <c r="BE1205" s="41"/>
      <c r="BF1205" s="131">
        <f>IF(Taula1[[#This Row],[Espai reservat Administració]]=1,AO1205,0)</f>
        <v>0</v>
      </c>
      <c r="BG1205" s="82">
        <f>IF(Taula1[[#This Row],[Espai reservat Administració]]=2,BA1205,0)</f>
        <v>0</v>
      </c>
      <c r="BH1205" s="41"/>
      <c r="BI1205" s="126">
        <f>IF(Taula1[[#This Row],[Grup justificat     (fer servir opcions de la llista desplegable)]]=1,1,0)</f>
        <v>0</v>
      </c>
      <c r="BJ1205" s="126">
        <f>IF(Taula1[[#This Row],[Espai reservat Administració]]=1,1,0)</f>
        <v>0</v>
      </c>
      <c r="BK1205" s="111"/>
      <c r="BL1205" s="126">
        <f>IF(Taula1[[#This Row],[Grup justificat     (fer servir opcions de la llista desplegable)]]=2,1,0)</f>
        <v>0</v>
      </c>
      <c r="BM1205" s="126">
        <f>IF(Taula1[[#This Row],[Espai reservat Administració]]=2,1,0)</f>
        <v>0</v>
      </c>
      <c r="BN1205" s="73"/>
      <c r="BO1205" s="73"/>
      <c r="BP1205" s="73"/>
      <c r="BQ1205" s="73"/>
      <c r="BR1205" s="73"/>
      <c r="BS1205" s="73"/>
      <c r="BT1205" s="73"/>
      <c r="BU1205" s="73"/>
      <c r="BV1205" s="73"/>
      <c r="BW1205" s="73"/>
      <c r="BX1205" s="73"/>
      <c r="BY1205" s="73"/>
      <c r="BZ1205" s="73"/>
      <c r="CA1205" s="73"/>
      <c r="CB1205" s="73"/>
      <c r="CC1205" s="73"/>
      <c r="CD1205" s="73"/>
      <c r="CE1205" s="73"/>
      <c r="CF1205" s="73"/>
      <c r="CG1205" s="63">
        <f t="shared" si="293"/>
        <v>0</v>
      </c>
      <c r="CH1205" s="63">
        <f t="shared" si="294"/>
        <v>0</v>
      </c>
      <c r="CI1205" s="73"/>
      <c r="CJ1205" s="63">
        <f>IF(Taula1[[#This Row],[Tipus de contracte                                  (fer servir opcions de la llista desplegable)]]="Indefinit",1,0)</f>
        <v>0</v>
      </c>
      <c r="CK1205" s="63">
        <f>IF(Taula1[[#This Row],[Tipus de contracte                                  (fer servir opcions de la llista desplegable)]]="Temporal, igual o superior a 6 mesos",1,0)</f>
        <v>0</v>
      </c>
      <c r="CL1205" s="63">
        <f>IF(Taula1[[#This Row],[Tipus de contracte                                  (fer servir opcions de la llista desplegable)]]="Substitució per IT",1,0)</f>
        <v>0</v>
      </c>
      <c r="CM1205" s="73"/>
      <c r="CN1205" s="63">
        <f>IF(Taula1[[#This Row],[Relació llocs de treball]]&gt;=1,1,0)</f>
        <v>0</v>
      </c>
      <c r="CO1205" s="73"/>
      <c r="CP1205" s="63">
        <f>IF(Taula1[[#This Row],[Identitat de gènere                                                          (fer servir opcions de la llista desplegable)]]="Home",1,0)</f>
        <v>0</v>
      </c>
      <c r="CQ1205" s="63">
        <f>IF(Taula1[[#This Row],[Identitat de gènere                                                          (fer servir opcions de la llista desplegable)]]="Dona",1,0)</f>
        <v>0</v>
      </c>
      <c r="CR1205" s="63">
        <f>IF(Taula1[[#This Row],[Identitat de gènere                                                          (fer servir opcions de la llista desplegable)]]="No binari",1,0)</f>
        <v>0</v>
      </c>
      <c r="CS1205" s="73"/>
      <c r="CT1205" s="63">
        <f t="shared" si="288"/>
        <v>0</v>
      </c>
      <c r="CU1205" s="64">
        <f t="shared" si="295"/>
        <v>0</v>
      </c>
      <c r="CW1205" s="64">
        <f t="shared" si="296"/>
        <v>0</v>
      </c>
      <c r="CX1205" s="64">
        <f t="shared" si="297"/>
        <v>0</v>
      </c>
      <c r="CY1205" s="64">
        <f t="shared" si="298"/>
        <v>0</v>
      </c>
      <c r="CZ1205" s="64">
        <f t="shared" si="299"/>
        <v>0</v>
      </c>
      <c r="DB1205" s="64">
        <f t="shared" si="300"/>
        <v>0</v>
      </c>
      <c r="DC1205" s="64">
        <f t="shared" si="301"/>
        <v>0</v>
      </c>
      <c r="DD1205" s="64">
        <f t="shared" si="302"/>
        <v>0</v>
      </c>
      <c r="DE1205" s="64">
        <f t="shared" si="303"/>
        <v>0</v>
      </c>
    </row>
    <row r="1206" spans="2:109" x14ac:dyDescent="0.3">
      <c r="B1206" s="167"/>
      <c r="C1206" s="186"/>
      <c r="D1206" s="2"/>
      <c r="E1206" s="67"/>
      <c r="F1206" s="5"/>
      <c r="G1206" s="5"/>
      <c r="H1206" s="187"/>
      <c r="I1206" s="111" t="str">
        <f ca="1">IF(Taula1[[#This Row],[Data naixement (format dd/mm/aaaa)]]="","0",DATEDIF(Taula1[[#This Row],[Data naixement (format dd/mm/aaaa)]],TODAY(),"Y"))</f>
        <v>0</v>
      </c>
      <c r="J1206" s="6"/>
      <c r="K1206" s="6"/>
      <c r="L1206" s="6"/>
      <c r="M1206" s="6"/>
      <c r="N1206" s="56"/>
      <c r="O1206" s="56"/>
      <c r="P1206" s="56"/>
      <c r="Q1206" s="6"/>
      <c r="R1206" s="7"/>
      <c r="S1206" s="143">
        <f>Taula1[[#This Row],[Mesos naturals sencers treballats període justificat (01/01/2023 - 31/03/2023)]]</f>
        <v>0</v>
      </c>
      <c r="T1206" s="194">
        <f>Taula1[[#This Row],[Dies treballats període justificat (01/01/2023 - 31/03/2023)              no comptabilitzats com a mes natural sencer]]</f>
        <v>0</v>
      </c>
      <c r="U1206" s="12"/>
      <c r="V1206" s="7"/>
      <c r="W1206" s="188"/>
      <c r="X1206" s="188"/>
      <c r="Y1206" s="188"/>
      <c r="Z1206" s="188"/>
      <c r="AA1206" s="190"/>
      <c r="AB1206" s="143">
        <f>Taula1[[#This Row],[Grup justificat     (fer servir opcions de la llista desplegable)]]</f>
        <v>0</v>
      </c>
      <c r="AC1206" s="182"/>
      <c r="AD1206" s="39"/>
      <c r="AE1206" s="131">
        <f>ROUND((AF1206/100)*756*Taula1[[#This Row],[Mesos naturals sencers treballats període justificat (01/01/2023 - 31/03/2023)]],2)</f>
        <v>0</v>
      </c>
      <c r="AF1206" s="81">
        <f>Taula1[[#This Row],[% Jornada segons contracte
(no posar el símbol %) ]]-Taula1[[#This Row],[% Reducció salari per baix rendiment        (no posar el símbol %)]]</f>
        <v>0</v>
      </c>
      <c r="AG1206" s="131">
        <f>ROUND((AH1206/100)*24.8547945*Taula1[[#This Row],[Dies treballats període justificat (01/01/2023 - 31/03/2023)              no comptabilitzats com a mes natural sencer]],2)</f>
        <v>0</v>
      </c>
      <c r="AH1206" s="79">
        <f>Taula1[[#This Row],[% Jornada segons contracte
(no posar el símbol %) ]]-Taula1[[#This Row],[% Reducció salari per baix rendiment        (no posar el símbol %)]]</f>
        <v>0</v>
      </c>
      <c r="AI1206" s="131">
        <f t="shared" si="289"/>
        <v>0</v>
      </c>
      <c r="AJ1206" s="39"/>
      <c r="AK1206" s="131">
        <f>ROUND((AL1206/100)*756*Taula1[[#This Row],[Espai reservat Administració  (mesos)]],2)</f>
        <v>0</v>
      </c>
      <c r="AL1206" s="81">
        <f>Taula1[[#This Row],[% Jornada segons contracte
(no posar el símbol %) ]]-Taula1[[#This Row],[% Reducció salari per baix rendiment        (no posar el símbol %)]]</f>
        <v>0</v>
      </c>
      <c r="AM1206" s="131">
        <f>ROUND((AN1206/100)*24.8547945*Taula1[[#This Row],[Espai reservat Administració (dies)]],2)</f>
        <v>0</v>
      </c>
      <c r="AN1206" s="79">
        <f>Taula1[[#This Row],[% Jornada segons contracte
(no posar el símbol %) ]]-Taula1[[#This Row],[% Reducció salari per baix rendiment        (no posar el símbol %)]]</f>
        <v>0</v>
      </c>
      <c r="AO1206" s="131">
        <f t="shared" si="290"/>
        <v>0</v>
      </c>
      <c r="AP1206" s="87"/>
      <c r="AQ1206" s="137">
        <f>ROUND((AR1206/100)*693*Taula1[[#This Row],[Mesos naturals sencers treballats període justificat (01/01/2023 - 31/03/2023)]],2)</f>
        <v>0</v>
      </c>
      <c r="AR1206" s="90">
        <f>Taula1[[#This Row],[% Jornada segons contracte
(no posar el símbol %) ]]-Taula1[[#This Row],[% Reducció salari per baix rendiment        (no posar el símbol %)]]</f>
        <v>0</v>
      </c>
      <c r="AS1206" s="137">
        <f>ROUND((AT1206/100)*22.78356164*Taula1[[#This Row],[Dies treballats període justificat (01/01/2023 - 31/03/2023)              no comptabilitzats com a mes natural sencer]],2)</f>
        <v>0</v>
      </c>
      <c r="AT1206" s="90">
        <f>Taula1[[#This Row],[% Jornada segons contracte
(no posar el símbol %) ]]-Taula1[[#This Row],[% Reducció salari per baix rendiment        (no posar el símbol %)]]</f>
        <v>0</v>
      </c>
      <c r="AU1206" s="137">
        <f t="shared" si="291"/>
        <v>0</v>
      </c>
      <c r="AV1206" s="87"/>
      <c r="AW1206" s="136">
        <f>ROUND((AX1206/100)*693*Taula1[[#This Row],[Espai reservat Administració  (mesos)]],2)</f>
        <v>0</v>
      </c>
      <c r="AX1206" s="90">
        <f>Taula1[[#This Row],[% Jornada segons contracte
(no posar el símbol %) ]]-Taula1[[#This Row],[% Reducció salari per baix rendiment        (no posar el símbol %)]]</f>
        <v>0</v>
      </c>
      <c r="AY1206" s="131">
        <f>ROUND((AZ1206/100)*22.78356164*Taula1[[#This Row],[Espai reservat Administració (dies)]],2)</f>
        <v>0</v>
      </c>
      <c r="AZ1206" s="81">
        <f>Taula1[[#This Row],[% Jornada segons contracte
(no posar el símbol %) ]]-Taula1[[#This Row],[% Reducció salari per baix rendiment        (no posar el símbol %)]]</f>
        <v>0</v>
      </c>
      <c r="BA1206" s="82">
        <f t="shared" si="292"/>
        <v>0</v>
      </c>
      <c r="BB1206" s="41"/>
      <c r="BC1206" s="131">
        <f>IF(Taula1[[#This Row],[Grup justificat     (fer servir opcions de la llista desplegable)]]=1,AI1206,0)</f>
        <v>0</v>
      </c>
      <c r="BD1206" s="131">
        <f>IF(Taula1[[#This Row],[Grup justificat     (fer servir opcions de la llista desplegable)]]=2,AU1206,0)</f>
        <v>0</v>
      </c>
      <c r="BE1206" s="41"/>
      <c r="BF1206" s="131">
        <f>IF(Taula1[[#This Row],[Espai reservat Administració]]=1,AO1206,0)</f>
        <v>0</v>
      </c>
      <c r="BG1206" s="82">
        <f>IF(Taula1[[#This Row],[Espai reservat Administració]]=2,BA1206,0)</f>
        <v>0</v>
      </c>
      <c r="BH1206" s="41"/>
      <c r="BI1206" s="126">
        <f>IF(Taula1[[#This Row],[Grup justificat     (fer servir opcions de la llista desplegable)]]=1,1,0)</f>
        <v>0</v>
      </c>
      <c r="BJ1206" s="126">
        <f>IF(Taula1[[#This Row],[Espai reservat Administració]]=1,1,0)</f>
        <v>0</v>
      </c>
      <c r="BK1206" s="111"/>
      <c r="BL1206" s="126">
        <f>IF(Taula1[[#This Row],[Grup justificat     (fer servir opcions de la llista desplegable)]]=2,1,0)</f>
        <v>0</v>
      </c>
      <c r="BM1206" s="126">
        <f>IF(Taula1[[#This Row],[Espai reservat Administració]]=2,1,0)</f>
        <v>0</v>
      </c>
      <c r="BN1206" s="73"/>
      <c r="BO1206" s="73"/>
      <c r="BP1206" s="73"/>
      <c r="BQ1206" s="73"/>
      <c r="BR1206" s="73"/>
      <c r="BS1206" s="73"/>
      <c r="BT1206" s="73"/>
      <c r="BU1206" s="73"/>
      <c r="BV1206" s="73"/>
      <c r="BW1206" s="73"/>
      <c r="BX1206" s="73"/>
      <c r="BY1206" s="73"/>
      <c r="BZ1206" s="73"/>
      <c r="CA1206" s="73"/>
      <c r="CB1206" s="73"/>
      <c r="CC1206" s="73"/>
      <c r="CD1206" s="73"/>
      <c r="CE1206" s="73"/>
      <c r="CF1206" s="73"/>
      <c r="CG1206" s="63">
        <f t="shared" si="293"/>
        <v>0</v>
      </c>
      <c r="CH1206" s="63">
        <f t="shared" si="294"/>
        <v>0</v>
      </c>
      <c r="CI1206" s="73"/>
      <c r="CJ1206" s="63">
        <f>IF(Taula1[[#This Row],[Tipus de contracte                                  (fer servir opcions de la llista desplegable)]]="Indefinit",1,0)</f>
        <v>0</v>
      </c>
      <c r="CK1206" s="63">
        <f>IF(Taula1[[#This Row],[Tipus de contracte                                  (fer servir opcions de la llista desplegable)]]="Temporal, igual o superior a 6 mesos",1,0)</f>
        <v>0</v>
      </c>
      <c r="CL1206" s="63">
        <f>IF(Taula1[[#This Row],[Tipus de contracte                                  (fer servir opcions de la llista desplegable)]]="Substitució per IT",1,0)</f>
        <v>0</v>
      </c>
      <c r="CM1206" s="73"/>
      <c r="CN1206" s="63">
        <f>IF(Taula1[[#This Row],[Relació llocs de treball]]&gt;=1,1,0)</f>
        <v>0</v>
      </c>
      <c r="CO1206" s="73"/>
      <c r="CP1206" s="63">
        <f>IF(Taula1[[#This Row],[Identitat de gènere                                                          (fer servir opcions de la llista desplegable)]]="Home",1,0)</f>
        <v>0</v>
      </c>
      <c r="CQ1206" s="63">
        <f>IF(Taula1[[#This Row],[Identitat de gènere                                                          (fer servir opcions de la llista desplegable)]]="Dona",1,0)</f>
        <v>0</v>
      </c>
      <c r="CR1206" s="63">
        <f>IF(Taula1[[#This Row],[Identitat de gènere                                                          (fer servir opcions de la llista desplegable)]]="No binari",1,0)</f>
        <v>0</v>
      </c>
      <c r="CS1206" s="73"/>
      <c r="CT1206" s="63">
        <f t="shared" si="288"/>
        <v>0</v>
      </c>
      <c r="CU1206" s="64">
        <f t="shared" si="295"/>
        <v>0</v>
      </c>
      <c r="CW1206" s="64">
        <f t="shared" si="296"/>
        <v>0</v>
      </c>
      <c r="CX1206" s="64">
        <f t="shared" si="297"/>
        <v>0</v>
      </c>
      <c r="CY1206" s="64">
        <f t="shared" si="298"/>
        <v>0</v>
      </c>
      <c r="CZ1206" s="64">
        <f t="shared" si="299"/>
        <v>0</v>
      </c>
      <c r="DB1206" s="64">
        <f t="shared" si="300"/>
        <v>0</v>
      </c>
      <c r="DC1206" s="64">
        <f t="shared" si="301"/>
        <v>0</v>
      </c>
      <c r="DD1206" s="64">
        <f t="shared" si="302"/>
        <v>0</v>
      </c>
      <c r="DE1206" s="64">
        <f t="shared" si="303"/>
        <v>0</v>
      </c>
    </row>
    <row r="1207" spans="2:109" x14ac:dyDescent="0.3">
      <c r="B1207" s="167"/>
      <c r="C1207" s="186"/>
      <c r="D1207" s="2"/>
      <c r="E1207" s="67"/>
      <c r="F1207" s="5"/>
      <c r="G1207" s="5"/>
      <c r="H1207" s="187"/>
      <c r="I1207" s="111" t="str">
        <f ca="1">IF(Taula1[[#This Row],[Data naixement (format dd/mm/aaaa)]]="","0",DATEDIF(Taula1[[#This Row],[Data naixement (format dd/mm/aaaa)]],TODAY(),"Y"))</f>
        <v>0</v>
      </c>
      <c r="J1207" s="6"/>
      <c r="K1207" s="6"/>
      <c r="L1207" s="6"/>
      <c r="M1207" s="6"/>
      <c r="N1207" s="56"/>
      <c r="O1207" s="56"/>
      <c r="P1207" s="56"/>
      <c r="Q1207" s="6"/>
      <c r="R1207" s="7"/>
      <c r="S1207" s="143">
        <f>Taula1[[#This Row],[Mesos naturals sencers treballats període justificat (01/01/2023 - 31/03/2023)]]</f>
        <v>0</v>
      </c>
      <c r="T1207" s="194">
        <f>Taula1[[#This Row],[Dies treballats període justificat (01/01/2023 - 31/03/2023)              no comptabilitzats com a mes natural sencer]]</f>
        <v>0</v>
      </c>
      <c r="U1207" s="12"/>
      <c r="V1207" s="7"/>
      <c r="W1207" s="188"/>
      <c r="X1207" s="188"/>
      <c r="Y1207" s="188"/>
      <c r="Z1207" s="188"/>
      <c r="AA1207" s="190"/>
      <c r="AB1207" s="143">
        <f>Taula1[[#This Row],[Grup justificat     (fer servir opcions de la llista desplegable)]]</f>
        <v>0</v>
      </c>
      <c r="AC1207" s="182"/>
      <c r="AD1207" s="39"/>
      <c r="AE1207" s="131">
        <f>ROUND((AF1207/100)*756*Taula1[[#This Row],[Mesos naturals sencers treballats període justificat (01/01/2023 - 31/03/2023)]],2)</f>
        <v>0</v>
      </c>
      <c r="AF1207" s="81">
        <f>Taula1[[#This Row],[% Jornada segons contracte
(no posar el símbol %) ]]-Taula1[[#This Row],[% Reducció salari per baix rendiment        (no posar el símbol %)]]</f>
        <v>0</v>
      </c>
      <c r="AG1207" s="131">
        <f>ROUND((AH1207/100)*24.8547945*Taula1[[#This Row],[Dies treballats període justificat (01/01/2023 - 31/03/2023)              no comptabilitzats com a mes natural sencer]],2)</f>
        <v>0</v>
      </c>
      <c r="AH1207" s="79">
        <f>Taula1[[#This Row],[% Jornada segons contracte
(no posar el símbol %) ]]-Taula1[[#This Row],[% Reducció salari per baix rendiment        (no posar el símbol %)]]</f>
        <v>0</v>
      </c>
      <c r="AI1207" s="131">
        <f t="shared" si="289"/>
        <v>0</v>
      </c>
      <c r="AJ1207" s="39"/>
      <c r="AK1207" s="131">
        <f>ROUND((AL1207/100)*756*Taula1[[#This Row],[Espai reservat Administració  (mesos)]],2)</f>
        <v>0</v>
      </c>
      <c r="AL1207" s="81">
        <f>Taula1[[#This Row],[% Jornada segons contracte
(no posar el símbol %) ]]-Taula1[[#This Row],[% Reducció salari per baix rendiment        (no posar el símbol %)]]</f>
        <v>0</v>
      </c>
      <c r="AM1207" s="131">
        <f>ROUND((AN1207/100)*24.8547945*Taula1[[#This Row],[Espai reservat Administració (dies)]],2)</f>
        <v>0</v>
      </c>
      <c r="AN1207" s="79">
        <f>Taula1[[#This Row],[% Jornada segons contracte
(no posar el símbol %) ]]-Taula1[[#This Row],[% Reducció salari per baix rendiment        (no posar el símbol %)]]</f>
        <v>0</v>
      </c>
      <c r="AO1207" s="131">
        <f t="shared" si="290"/>
        <v>0</v>
      </c>
      <c r="AP1207" s="87"/>
      <c r="AQ1207" s="137">
        <f>ROUND((AR1207/100)*693*Taula1[[#This Row],[Mesos naturals sencers treballats període justificat (01/01/2023 - 31/03/2023)]],2)</f>
        <v>0</v>
      </c>
      <c r="AR1207" s="90">
        <f>Taula1[[#This Row],[% Jornada segons contracte
(no posar el símbol %) ]]-Taula1[[#This Row],[% Reducció salari per baix rendiment        (no posar el símbol %)]]</f>
        <v>0</v>
      </c>
      <c r="AS1207" s="137">
        <f>ROUND((AT1207/100)*22.78356164*Taula1[[#This Row],[Dies treballats període justificat (01/01/2023 - 31/03/2023)              no comptabilitzats com a mes natural sencer]],2)</f>
        <v>0</v>
      </c>
      <c r="AT1207" s="90">
        <f>Taula1[[#This Row],[% Jornada segons contracte
(no posar el símbol %) ]]-Taula1[[#This Row],[% Reducció salari per baix rendiment        (no posar el símbol %)]]</f>
        <v>0</v>
      </c>
      <c r="AU1207" s="137">
        <f t="shared" si="291"/>
        <v>0</v>
      </c>
      <c r="AV1207" s="87"/>
      <c r="AW1207" s="136">
        <f>ROUND((AX1207/100)*693*Taula1[[#This Row],[Espai reservat Administració  (mesos)]],2)</f>
        <v>0</v>
      </c>
      <c r="AX1207" s="90">
        <f>Taula1[[#This Row],[% Jornada segons contracte
(no posar el símbol %) ]]-Taula1[[#This Row],[% Reducció salari per baix rendiment        (no posar el símbol %)]]</f>
        <v>0</v>
      </c>
      <c r="AY1207" s="131">
        <f>ROUND((AZ1207/100)*22.78356164*Taula1[[#This Row],[Espai reservat Administració (dies)]],2)</f>
        <v>0</v>
      </c>
      <c r="AZ1207" s="81">
        <f>Taula1[[#This Row],[% Jornada segons contracte
(no posar el símbol %) ]]-Taula1[[#This Row],[% Reducció salari per baix rendiment        (no posar el símbol %)]]</f>
        <v>0</v>
      </c>
      <c r="BA1207" s="82">
        <f t="shared" si="292"/>
        <v>0</v>
      </c>
      <c r="BB1207" s="41"/>
      <c r="BC1207" s="131">
        <f>IF(Taula1[[#This Row],[Grup justificat     (fer servir opcions de la llista desplegable)]]=1,AI1207,0)</f>
        <v>0</v>
      </c>
      <c r="BD1207" s="131">
        <f>IF(Taula1[[#This Row],[Grup justificat     (fer servir opcions de la llista desplegable)]]=2,AU1207,0)</f>
        <v>0</v>
      </c>
      <c r="BE1207" s="41"/>
      <c r="BF1207" s="131">
        <f>IF(Taula1[[#This Row],[Espai reservat Administració]]=1,AO1207,0)</f>
        <v>0</v>
      </c>
      <c r="BG1207" s="82">
        <f>IF(Taula1[[#This Row],[Espai reservat Administració]]=2,BA1207,0)</f>
        <v>0</v>
      </c>
      <c r="BH1207" s="41"/>
      <c r="BI1207" s="126">
        <f>IF(Taula1[[#This Row],[Grup justificat     (fer servir opcions de la llista desplegable)]]=1,1,0)</f>
        <v>0</v>
      </c>
      <c r="BJ1207" s="126">
        <f>IF(Taula1[[#This Row],[Espai reservat Administració]]=1,1,0)</f>
        <v>0</v>
      </c>
      <c r="BK1207" s="111"/>
      <c r="BL1207" s="126">
        <f>IF(Taula1[[#This Row],[Grup justificat     (fer servir opcions de la llista desplegable)]]=2,1,0)</f>
        <v>0</v>
      </c>
      <c r="BM1207" s="126">
        <f>IF(Taula1[[#This Row],[Espai reservat Administració]]=2,1,0)</f>
        <v>0</v>
      </c>
      <c r="BN1207" s="73"/>
      <c r="BO1207" s="73"/>
      <c r="BP1207" s="73"/>
      <c r="BQ1207" s="73"/>
      <c r="BR1207" s="73"/>
      <c r="BS1207" s="73"/>
      <c r="BT1207" s="73"/>
      <c r="BU1207" s="73"/>
      <c r="BV1207" s="73"/>
      <c r="BW1207" s="73"/>
      <c r="BX1207" s="73"/>
      <c r="BY1207" s="73"/>
      <c r="BZ1207" s="73"/>
      <c r="CA1207" s="73"/>
      <c r="CB1207" s="73"/>
      <c r="CC1207" s="73"/>
      <c r="CD1207" s="73"/>
      <c r="CE1207" s="73"/>
      <c r="CF1207" s="73"/>
      <c r="CG1207" s="63">
        <f t="shared" si="293"/>
        <v>0</v>
      </c>
      <c r="CH1207" s="63">
        <f t="shared" si="294"/>
        <v>0</v>
      </c>
      <c r="CI1207" s="73"/>
      <c r="CJ1207" s="63">
        <f>IF(Taula1[[#This Row],[Tipus de contracte                                  (fer servir opcions de la llista desplegable)]]="Indefinit",1,0)</f>
        <v>0</v>
      </c>
      <c r="CK1207" s="63">
        <f>IF(Taula1[[#This Row],[Tipus de contracte                                  (fer servir opcions de la llista desplegable)]]="Temporal, igual o superior a 6 mesos",1,0)</f>
        <v>0</v>
      </c>
      <c r="CL1207" s="63">
        <f>IF(Taula1[[#This Row],[Tipus de contracte                                  (fer servir opcions de la llista desplegable)]]="Substitució per IT",1,0)</f>
        <v>0</v>
      </c>
      <c r="CM1207" s="73"/>
      <c r="CN1207" s="63">
        <f>IF(Taula1[[#This Row],[Relació llocs de treball]]&gt;=1,1,0)</f>
        <v>0</v>
      </c>
      <c r="CO1207" s="73"/>
      <c r="CP1207" s="63">
        <f>IF(Taula1[[#This Row],[Identitat de gènere                                                          (fer servir opcions de la llista desplegable)]]="Home",1,0)</f>
        <v>0</v>
      </c>
      <c r="CQ1207" s="63">
        <f>IF(Taula1[[#This Row],[Identitat de gènere                                                          (fer servir opcions de la llista desplegable)]]="Dona",1,0)</f>
        <v>0</v>
      </c>
      <c r="CR1207" s="63">
        <f>IF(Taula1[[#This Row],[Identitat de gènere                                                          (fer servir opcions de la llista desplegable)]]="No binari",1,0)</f>
        <v>0</v>
      </c>
      <c r="CS1207" s="73"/>
      <c r="CT1207" s="63">
        <f t="shared" si="288"/>
        <v>0</v>
      </c>
      <c r="CU1207" s="64">
        <f t="shared" si="295"/>
        <v>0</v>
      </c>
      <c r="CW1207" s="64">
        <f t="shared" si="296"/>
        <v>0</v>
      </c>
      <c r="CX1207" s="64">
        <f t="shared" si="297"/>
        <v>0</v>
      </c>
      <c r="CY1207" s="64">
        <f t="shared" si="298"/>
        <v>0</v>
      </c>
      <c r="CZ1207" s="64">
        <f t="shared" si="299"/>
        <v>0</v>
      </c>
      <c r="DB1207" s="64">
        <f t="shared" si="300"/>
        <v>0</v>
      </c>
      <c r="DC1207" s="64">
        <f t="shared" si="301"/>
        <v>0</v>
      </c>
      <c r="DD1207" s="64">
        <f t="shared" si="302"/>
        <v>0</v>
      </c>
      <c r="DE1207" s="64">
        <f t="shared" si="303"/>
        <v>0</v>
      </c>
    </row>
    <row r="1208" spans="2:109" x14ac:dyDescent="0.3">
      <c r="B1208" s="167"/>
      <c r="C1208" s="186"/>
      <c r="D1208" s="2"/>
      <c r="E1208" s="67"/>
      <c r="F1208" s="5"/>
      <c r="G1208" s="5"/>
      <c r="H1208" s="187"/>
      <c r="I1208" s="111" t="str">
        <f ca="1">IF(Taula1[[#This Row],[Data naixement (format dd/mm/aaaa)]]="","0",DATEDIF(Taula1[[#This Row],[Data naixement (format dd/mm/aaaa)]],TODAY(),"Y"))</f>
        <v>0</v>
      </c>
      <c r="J1208" s="6"/>
      <c r="K1208" s="6"/>
      <c r="L1208" s="6"/>
      <c r="M1208" s="6"/>
      <c r="N1208" s="56"/>
      <c r="O1208" s="56"/>
      <c r="P1208" s="56"/>
      <c r="Q1208" s="6"/>
      <c r="R1208" s="7"/>
      <c r="S1208" s="143">
        <f>Taula1[[#This Row],[Mesos naturals sencers treballats període justificat (01/01/2023 - 31/03/2023)]]</f>
        <v>0</v>
      </c>
      <c r="T1208" s="194">
        <f>Taula1[[#This Row],[Dies treballats període justificat (01/01/2023 - 31/03/2023)              no comptabilitzats com a mes natural sencer]]</f>
        <v>0</v>
      </c>
      <c r="U1208" s="12"/>
      <c r="V1208" s="7"/>
      <c r="W1208" s="188"/>
      <c r="X1208" s="188"/>
      <c r="Y1208" s="188"/>
      <c r="Z1208" s="188"/>
      <c r="AA1208" s="190"/>
      <c r="AB1208" s="143">
        <f>Taula1[[#This Row],[Grup justificat     (fer servir opcions de la llista desplegable)]]</f>
        <v>0</v>
      </c>
      <c r="AC1208" s="182"/>
      <c r="AD1208" s="39"/>
      <c r="AE1208" s="131">
        <f>ROUND((AF1208/100)*756*Taula1[[#This Row],[Mesos naturals sencers treballats període justificat (01/01/2023 - 31/03/2023)]],2)</f>
        <v>0</v>
      </c>
      <c r="AF1208" s="81">
        <f>Taula1[[#This Row],[% Jornada segons contracte
(no posar el símbol %) ]]-Taula1[[#This Row],[% Reducció salari per baix rendiment        (no posar el símbol %)]]</f>
        <v>0</v>
      </c>
      <c r="AG1208" s="131">
        <f>ROUND((AH1208/100)*24.8547945*Taula1[[#This Row],[Dies treballats període justificat (01/01/2023 - 31/03/2023)              no comptabilitzats com a mes natural sencer]],2)</f>
        <v>0</v>
      </c>
      <c r="AH1208" s="79">
        <f>Taula1[[#This Row],[% Jornada segons contracte
(no posar el símbol %) ]]-Taula1[[#This Row],[% Reducció salari per baix rendiment        (no posar el símbol %)]]</f>
        <v>0</v>
      </c>
      <c r="AI1208" s="131">
        <f t="shared" si="289"/>
        <v>0</v>
      </c>
      <c r="AJ1208" s="39"/>
      <c r="AK1208" s="131">
        <f>ROUND((AL1208/100)*756*Taula1[[#This Row],[Espai reservat Administració  (mesos)]],2)</f>
        <v>0</v>
      </c>
      <c r="AL1208" s="81">
        <f>Taula1[[#This Row],[% Jornada segons contracte
(no posar el símbol %) ]]-Taula1[[#This Row],[% Reducció salari per baix rendiment        (no posar el símbol %)]]</f>
        <v>0</v>
      </c>
      <c r="AM1208" s="131">
        <f>ROUND((AN1208/100)*24.8547945*Taula1[[#This Row],[Espai reservat Administració (dies)]],2)</f>
        <v>0</v>
      </c>
      <c r="AN1208" s="79">
        <f>Taula1[[#This Row],[% Jornada segons contracte
(no posar el símbol %) ]]-Taula1[[#This Row],[% Reducció salari per baix rendiment        (no posar el símbol %)]]</f>
        <v>0</v>
      </c>
      <c r="AO1208" s="131">
        <f t="shared" si="290"/>
        <v>0</v>
      </c>
      <c r="AP1208" s="87"/>
      <c r="AQ1208" s="137">
        <f>ROUND((AR1208/100)*693*Taula1[[#This Row],[Mesos naturals sencers treballats període justificat (01/01/2023 - 31/03/2023)]],2)</f>
        <v>0</v>
      </c>
      <c r="AR1208" s="90">
        <f>Taula1[[#This Row],[% Jornada segons contracte
(no posar el símbol %) ]]-Taula1[[#This Row],[% Reducció salari per baix rendiment        (no posar el símbol %)]]</f>
        <v>0</v>
      </c>
      <c r="AS1208" s="137">
        <f>ROUND((AT1208/100)*22.78356164*Taula1[[#This Row],[Dies treballats període justificat (01/01/2023 - 31/03/2023)              no comptabilitzats com a mes natural sencer]],2)</f>
        <v>0</v>
      </c>
      <c r="AT1208" s="90">
        <f>Taula1[[#This Row],[% Jornada segons contracte
(no posar el símbol %) ]]-Taula1[[#This Row],[% Reducció salari per baix rendiment        (no posar el símbol %)]]</f>
        <v>0</v>
      </c>
      <c r="AU1208" s="137">
        <f t="shared" si="291"/>
        <v>0</v>
      </c>
      <c r="AV1208" s="87"/>
      <c r="AW1208" s="136">
        <f>ROUND((AX1208/100)*693*Taula1[[#This Row],[Espai reservat Administració  (mesos)]],2)</f>
        <v>0</v>
      </c>
      <c r="AX1208" s="90">
        <f>Taula1[[#This Row],[% Jornada segons contracte
(no posar el símbol %) ]]-Taula1[[#This Row],[% Reducció salari per baix rendiment        (no posar el símbol %)]]</f>
        <v>0</v>
      </c>
      <c r="AY1208" s="131">
        <f>ROUND((AZ1208/100)*22.78356164*Taula1[[#This Row],[Espai reservat Administració (dies)]],2)</f>
        <v>0</v>
      </c>
      <c r="AZ1208" s="81">
        <f>Taula1[[#This Row],[% Jornada segons contracte
(no posar el símbol %) ]]-Taula1[[#This Row],[% Reducció salari per baix rendiment        (no posar el símbol %)]]</f>
        <v>0</v>
      </c>
      <c r="BA1208" s="82">
        <f t="shared" si="292"/>
        <v>0</v>
      </c>
      <c r="BB1208" s="41"/>
      <c r="BC1208" s="131">
        <f>IF(Taula1[[#This Row],[Grup justificat     (fer servir opcions de la llista desplegable)]]=1,AI1208,0)</f>
        <v>0</v>
      </c>
      <c r="BD1208" s="131">
        <f>IF(Taula1[[#This Row],[Grup justificat     (fer servir opcions de la llista desplegable)]]=2,AU1208,0)</f>
        <v>0</v>
      </c>
      <c r="BE1208" s="41"/>
      <c r="BF1208" s="131">
        <f>IF(Taula1[[#This Row],[Espai reservat Administració]]=1,AO1208,0)</f>
        <v>0</v>
      </c>
      <c r="BG1208" s="82">
        <f>IF(Taula1[[#This Row],[Espai reservat Administració]]=2,BA1208,0)</f>
        <v>0</v>
      </c>
      <c r="BH1208" s="41"/>
      <c r="BI1208" s="126">
        <f>IF(Taula1[[#This Row],[Grup justificat     (fer servir opcions de la llista desplegable)]]=1,1,0)</f>
        <v>0</v>
      </c>
      <c r="BJ1208" s="126">
        <f>IF(Taula1[[#This Row],[Espai reservat Administració]]=1,1,0)</f>
        <v>0</v>
      </c>
      <c r="BK1208" s="111"/>
      <c r="BL1208" s="126">
        <f>IF(Taula1[[#This Row],[Grup justificat     (fer servir opcions de la llista desplegable)]]=2,1,0)</f>
        <v>0</v>
      </c>
      <c r="BM1208" s="126">
        <f>IF(Taula1[[#This Row],[Espai reservat Administració]]=2,1,0)</f>
        <v>0</v>
      </c>
      <c r="BN1208" s="73"/>
      <c r="BO1208" s="73"/>
      <c r="BP1208" s="73"/>
      <c r="BQ1208" s="73"/>
      <c r="BR1208" s="73"/>
      <c r="BS1208" s="73"/>
      <c r="BT1208" s="73"/>
      <c r="BU1208" s="73"/>
      <c r="BV1208" s="73"/>
      <c r="BW1208" s="73"/>
      <c r="BX1208" s="73"/>
      <c r="BY1208" s="73"/>
      <c r="BZ1208" s="73"/>
      <c r="CA1208" s="73"/>
      <c r="CB1208" s="73"/>
      <c r="CC1208" s="73"/>
      <c r="CD1208" s="73"/>
      <c r="CE1208" s="73"/>
      <c r="CF1208" s="73"/>
      <c r="CG1208" s="63">
        <f t="shared" si="293"/>
        <v>0</v>
      </c>
      <c r="CH1208" s="63">
        <f t="shared" si="294"/>
        <v>0</v>
      </c>
      <c r="CI1208" s="73"/>
      <c r="CJ1208" s="63">
        <f>IF(Taula1[[#This Row],[Tipus de contracte                                  (fer servir opcions de la llista desplegable)]]="Indefinit",1,0)</f>
        <v>0</v>
      </c>
      <c r="CK1208" s="63">
        <f>IF(Taula1[[#This Row],[Tipus de contracte                                  (fer servir opcions de la llista desplegable)]]="Temporal, igual o superior a 6 mesos",1,0)</f>
        <v>0</v>
      </c>
      <c r="CL1208" s="63">
        <f>IF(Taula1[[#This Row],[Tipus de contracte                                  (fer servir opcions de la llista desplegable)]]="Substitució per IT",1,0)</f>
        <v>0</v>
      </c>
      <c r="CM1208" s="73"/>
      <c r="CN1208" s="63">
        <f>IF(Taula1[[#This Row],[Relació llocs de treball]]&gt;=1,1,0)</f>
        <v>0</v>
      </c>
      <c r="CO1208" s="73"/>
      <c r="CP1208" s="63">
        <f>IF(Taula1[[#This Row],[Identitat de gènere                                                          (fer servir opcions de la llista desplegable)]]="Home",1,0)</f>
        <v>0</v>
      </c>
      <c r="CQ1208" s="63">
        <f>IF(Taula1[[#This Row],[Identitat de gènere                                                          (fer servir opcions de la llista desplegable)]]="Dona",1,0)</f>
        <v>0</v>
      </c>
      <c r="CR1208" s="63">
        <f>IF(Taula1[[#This Row],[Identitat de gènere                                                          (fer servir opcions de la llista desplegable)]]="No binari",1,0)</f>
        <v>0</v>
      </c>
      <c r="CS1208" s="73"/>
      <c r="CT1208" s="63">
        <f t="shared" si="288"/>
        <v>0</v>
      </c>
      <c r="CU1208" s="64">
        <f t="shared" si="295"/>
        <v>0</v>
      </c>
      <c r="CW1208" s="64">
        <f t="shared" si="296"/>
        <v>0</v>
      </c>
      <c r="CX1208" s="64">
        <f t="shared" si="297"/>
        <v>0</v>
      </c>
      <c r="CY1208" s="64">
        <f t="shared" si="298"/>
        <v>0</v>
      </c>
      <c r="CZ1208" s="64">
        <f t="shared" si="299"/>
        <v>0</v>
      </c>
      <c r="DB1208" s="64">
        <f t="shared" si="300"/>
        <v>0</v>
      </c>
      <c r="DC1208" s="64">
        <f t="shared" si="301"/>
        <v>0</v>
      </c>
      <c r="DD1208" s="64">
        <f t="shared" si="302"/>
        <v>0</v>
      </c>
      <c r="DE1208" s="64">
        <f t="shared" si="303"/>
        <v>0</v>
      </c>
    </row>
    <row r="1209" spans="2:109" x14ac:dyDescent="0.3">
      <c r="B1209" s="167"/>
      <c r="C1209" s="186"/>
      <c r="D1209" s="2"/>
      <c r="E1209" s="67"/>
      <c r="F1209" s="5"/>
      <c r="G1209" s="5"/>
      <c r="H1209" s="187"/>
      <c r="I1209" s="111" t="str">
        <f ca="1">IF(Taula1[[#This Row],[Data naixement (format dd/mm/aaaa)]]="","0",DATEDIF(Taula1[[#This Row],[Data naixement (format dd/mm/aaaa)]],TODAY(),"Y"))</f>
        <v>0</v>
      </c>
      <c r="J1209" s="6"/>
      <c r="K1209" s="6"/>
      <c r="L1209" s="6"/>
      <c r="M1209" s="6"/>
      <c r="N1209" s="56"/>
      <c r="O1209" s="56"/>
      <c r="P1209" s="56"/>
      <c r="Q1209" s="6"/>
      <c r="R1209" s="7"/>
      <c r="S1209" s="143">
        <f>Taula1[[#This Row],[Mesos naturals sencers treballats període justificat (01/01/2023 - 31/03/2023)]]</f>
        <v>0</v>
      </c>
      <c r="T1209" s="194">
        <f>Taula1[[#This Row],[Dies treballats període justificat (01/01/2023 - 31/03/2023)              no comptabilitzats com a mes natural sencer]]</f>
        <v>0</v>
      </c>
      <c r="U1209" s="12"/>
      <c r="V1209" s="7"/>
      <c r="W1209" s="188"/>
      <c r="X1209" s="188"/>
      <c r="Y1209" s="188"/>
      <c r="Z1209" s="188"/>
      <c r="AA1209" s="190"/>
      <c r="AB1209" s="143">
        <f>Taula1[[#This Row],[Grup justificat     (fer servir opcions de la llista desplegable)]]</f>
        <v>0</v>
      </c>
      <c r="AC1209" s="182"/>
      <c r="AD1209" s="39"/>
      <c r="AE1209" s="131">
        <f>ROUND((AF1209/100)*756*Taula1[[#This Row],[Mesos naturals sencers treballats període justificat (01/01/2023 - 31/03/2023)]],2)</f>
        <v>0</v>
      </c>
      <c r="AF1209" s="81">
        <f>Taula1[[#This Row],[% Jornada segons contracte
(no posar el símbol %) ]]-Taula1[[#This Row],[% Reducció salari per baix rendiment        (no posar el símbol %)]]</f>
        <v>0</v>
      </c>
      <c r="AG1209" s="131">
        <f>ROUND((AH1209/100)*24.8547945*Taula1[[#This Row],[Dies treballats període justificat (01/01/2023 - 31/03/2023)              no comptabilitzats com a mes natural sencer]],2)</f>
        <v>0</v>
      </c>
      <c r="AH1209" s="79">
        <f>Taula1[[#This Row],[% Jornada segons contracte
(no posar el símbol %) ]]-Taula1[[#This Row],[% Reducció salari per baix rendiment        (no posar el símbol %)]]</f>
        <v>0</v>
      </c>
      <c r="AI1209" s="131">
        <f t="shared" si="289"/>
        <v>0</v>
      </c>
      <c r="AJ1209" s="39"/>
      <c r="AK1209" s="131">
        <f>ROUND((AL1209/100)*756*Taula1[[#This Row],[Espai reservat Administració  (mesos)]],2)</f>
        <v>0</v>
      </c>
      <c r="AL1209" s="81">
        <f>Taula1[[#This Row],[% Jornada segons contracte
(no posar el símbol %) ]]-Taula1[[#This Row],[% Reducció salari per baix rendiment        (no posar el símbol %)]]</f>
        <v>0</v>
      </c>
      <c r="AM1209" s="131">
        <f>ROUND((AN1209/100)*24.8547945*Taula1[[#This Row],[Espai reservat Administració (dies)]],2)</f>
        <v>0</v>
      </c>
      <c r="AN1209" s="79">
        <f>Taula1[[#This Row],[% Jornada segons contracte
(no posar el símbol %) ]]-Taula1[[#This Row],[% Reducció salari per baix rendiment        (no posar el símbol %)]]</f>
        <v>0</v>
      </c>
      <c r="AO1209" s="131">
        <f t="shared" si="290"/>
        <v>0</v>
      </c>
      <c r="AP1209" s="87"/>
      <c r="AQ1209" s="137">
        <f>ROUND((AR1209/100)*693*Taula1[[#This Row],[Mesos naturals sencers treballats període justificat (01/01/2023 - 31/03/2023)]],2)</f>
        <v>0</v>
      </c>
      <c r="AR1209" s="90">
        <f>Taula1[[#This Row],[% Jornada segons contracte
(no posar el símbol %) ]]-Taula1[[#This Row],[% Reducció salari per baix rendiment        (no posar el símbol %)]]</f>
        <v>0</v>
      </c>
      <c r="AS1209" s="137">
        <f>ROUND((AT1209/100)*22.78356164*Taula1[[#This Row],[Dies treballats període justificat (01/01/2023 - 31/03/2023)              no comptabilitzats com a mes natural sencer]],2)</f>
        <v>0</v>
      </c>
      <c r="AT1209" s="90">
        <f>Taula1[[#This Row],[% Jornada segons contracte
(no posar el símbol %) ]]-Taula1[[#This Row],[% Reducció salari per baix rendiment        (no posar el símbol %)]]</f>
        <v>0</v>
      </c>
      <c r="AU1209" s="137">
        <f t="shared" si="291"/>
        <v>0</v>
      </c>
      <c r="AV1209" s="87"/>
      <c r="AW1209" s="136">
        <f>ROUND((AX1209/100)*693*Taula1[[#This Row],[Espai reservat Administració  (mesos)]],2)</f>
        <v>0</v>
      </c>
      <c r="AX1209" s="90">
        <f>Taula1[[#This Row],[% Jornada segons contracte
(no posar el símbol %) ]]-Taula1[[#This Row],[% Reducció salari per baix rendiment        (no posar el símbol %)]]</f>
        <v>0</v>
      </c>
      <c r="AY1209" s="131">
        <f>ROUND((AZ1209/100)*22.78356164*Taula1[[#This Row],[Espai reservat Administració (dies)]],2)</f>
        <v>0</v>
      </c>
      <c r="AZ1209" s="81">
        <f>Taula1[[#This Row],[% Jornada segons contracte
(no posar el símbol %) ]]-Taula1[[#This Row],[% Reducció salari per baix rendiment        (no posar el símbol %)]]</f>
        <v>0</v>
      </c>
      <c r="BA1209" s="82">
        <f t="shared" si="292"/>
        <v>0</v>
      </c>
      <c r="BB1209" s="41"/>
      <c r="BC1209" s="131">
        <f>IF(Taula1[[#This Row],[Grup justificat     (fer servir opcions de la llista desplegable)]]=1,AI1209,0)</f>
        <v>0</v>
      </c>
      <c r="BD1209" s="131">
        <f>IF(Taula1[[#This Row],[Grup justificat     (fer servir opcions de la llista desplegable)]]=2,AU1209,0)</f>
        <v>0</v>
      </c>
      <c r="BE1209" s="41"/>
      <c r="BF1209" s="131">
        <f>IF(Taula1[[#This Row],[Espai reservat Administració]]=1,AO1209,0)</f>
        <v>0</v>
      </c>
      <c r="BG1209" s="82">
        <f>IF(Taula1[[#This Row],[Espai reservat Administració]]=2,BA1209,0)</f>
        <v>0</v>
      </c>
      <c r="BH1209" s="41"/>
      <c r="BI1209" s="126">
        <f>IF(Taula1[[#This Row],[Grup justificat     (fer servir opcions de la llista desplegable)]]=1,1,0)</f>
        <v>0</v>
      </c>
      <c r="BJ1209" s="126">
        <f>IF(Taula1[[#This Row],[Espai reservat Administració]]=1,1,0)</f>
        <v>0</v>
      </c>
      <c r="BK1209" s="111"/>
      <c r="BL1209" s="126">
        <f>IF(Taula1[[#This Row],[Grup justificat     (fer servir opcions de la llista desplegable)]]=2,1,0)</f>
        <v>0</v>
      </c>
      <c r="BM1209" s="126">
        <f>IF(Taula1[[#This Row],[Espai reservat Administració]]=2,1,0)</f>
        <v>0</v>
      </c>
      <c r="BN1209" s="73"/>
      <c r="BO1209" s="73"/>
      <c r="BP1209" s="73"/>
      <c r="BQ1209" s="73"/>
      <c r="BR1209" s="73"/>
      <c r="BS1209" s="73"/>
      <c r="BT1209" s="73"/>
      <c r="BU1209" s="73"/>
      <c r="BV1209" s="73"/>
      <c r="BW1209" s="73"/>
      <c r="BX1209" s="73"/>
      <c r="BY1209" s="73"/>
      <c r="BZ1209" s="73"/>
      <c r="CA1209" s="73"/>
      <c r="CB1209" s="73"/>
      <c r="CC1209" s="73"/>
      <c r="CD1209" s="73"/>
      <c r="CE1209" s="73"/>
      <c r="CF1209" s="73"/>
      <c r="CG1209" s="63">
        <f t="shared" si="293"/>
        <v>0</v>
      </c>
      <c r="CH1209" s="63">
        <f t="shared" si="294"/>
        <v>0</v>
      </c>
      <c r="CI1209" s="73"/>
      <c r="CJ1209" s="63">
        <f>IF(Taula1[[#This Row],[Tipus de contracte                                  (fer servir opcions de la llista desplegable)]]="Indefinit",1,0)</f>
        <v>0</v>
      </c>
      <c r="CK1209" s="63">
        <f>IF(Taula1[[#This Row],[Tipus de contracte                                  (fer servir opcions de la llista desplegable)]]="Temporal, igual o superior a 6 mesos",1,0)</f>
        <v>0</v>
      </c>
      <c r="CL1209" s="63">
        <f>IF(Taula1[[#This Row],[Tipus de contracte                                  (fer servir opcions de la llista desplegable)]]="Substitució per IT",1,0)</f>
        <v>0</v>
      </c>
      <c r="CM1209" s="73"/>
      <c r="CN1209" s="63">
        <f>IF(Taula1[[#This Row],[Relació llocs de treball]]&gt;=1,1,0)</f>
        <v>0</v>
      </c>
      <c r="CO1209" s="73"/>
      <c r="CP1209" s="63">
        <f>IF(Taula1[[#This Row],[Identitat de gènere                                                          (fer servir opcions de la llista desplegable)]]="Home",1,0)</f>
        <v>0</v>
      </c>
      <c r="CQ1209" s="63">
        <f>IF(Taula1[[#This Row],[Identitat de gènere                                                          (fer servir opcions de la llista desplegable)]]="Dona",1,0)</f>
        <v>0</v>
      </c>
      <c r="CR1209" s="63">
        <f>IF(Taula1[[#This Row],[Identitat de gènere                                                          (fer servir opcions de la llista desplegable)]]="No binari",1,0)</f>
        <v>0</v>
      </c>
      <c r="CS1209" s="73"/>
      <c r="CT1209" s="63">
        <f t="shared" si="288"/>
        <v>0</v>
      </c>
      <c r="CU1209" s="64">
        <f t="shared" si="295"/>
        <v>0</v>
      </c>
      <c r="CW1209" s="64">
        <f t="shared" si="296"/>
        <v>0</v>
      </c>
      <c r="CX1209" s="64">
        <f t="shared" si="297"/>
        <v>0</v>
      </c>
      <c r="CY1209" s="64">
        <f t="shared" si="298"/>
        <v>0</v>
      </c>
      <c r="CZ1209" s="64">
        <f t="shared" si="299"/>
        <v>0</v>
      </c>
      <c r="DB1209" s="64">
        <f t="shared" si="300"/>
        <v>0</v>
      </c>
      <c r="DC1209" s="64">
        <f t="shared" si="301"/>
        <v>0</v>
      </c>
      <c r="DD1209" s="64">
        <f t="shared" si="302"/>
        <v>0</v>
      </c>
      <c r="DE1209" s="64">
        <f t="shared" si="303"/>
        <v>0</v>
      </c>
    </row>
    <row r="1210" spans="2:109" x14ac:dyDescent="0.3">
      <c r="B1210" s="167"/>
      <c r="C1210" s="186"/>
      <c r="D1210" s="2"/>
      <c r="E1210" s="67"/>
      <c r="F1210" s="5"/>
      <c r="G1210" s="5"/>
      <c r="H1210" s="187"/>
      <c r="I1210" s="111" t="str">
        <f ca="1">IF(Taula1[[#This Row],[Data naixement (format dd/mm/aaaa)]]="","0",DATEDIF(Taula1[[#This Row],[Data naixement (format dd/mm/aaaa)]],TODAY(),"Y"))</f>
        <v>0</v>
      </c>
      <c r="J1210" s="6"/>
      <c r="K1210" s="6"/>
      <c r="L1210" s="6"/>
      <c r="M1210" s="6"/>
      <c r="N1210" s="56"/>
      <c r="O1210" s="56"/>
      <c r="P1210" s="56"/>
      <c r="Q1210" s="6"/>
      <c r="R1210" s="7"/>
      <c r="S1210" s="143">
        <f>Taula1[[#This Row],[Mesos naturals sencers treballats període justificat (01/01/2023 - 31/03/2023)]]</f>
        <v>0</v>
      </c>
      <c r="T1210" s="194">
        <f>Taula1[[#This Row],[Dies treballats període justificat (01/01/2023 - 31/03/2023)              no comptabilitzats com a mes natural sencer]]</f>
        <v>0</v>
      </c>
      <c r="U1210" s="12"/>
      <c r="V1210" s="7"/>
      <c r="W1210" s="188"/>
      <c r="X1210" s="188"/>
      <c r="Y1210" s="188"/>
      <c r="Z1210" s="188"/>
      <c r="AA1210" s="190"/>
      <c r="AB1210" s="143">
        <f>Taula1[[#This Row],[Grup justificat     (fer servir opcions de la llista desplegable)]]</f>
        <v>0</v>
      </c>
      <c r="AC1210" s="182"/>
      <c r="AD1210" s="39"/>
      <c r="AE1210" s="131">
        <f>ROUND((AF1210/100)*756*Taula1[[#This Row],[Mesos naturals sencers treballats període justificat (01/01/2023 - 31/03/2023)]],2)</f>
        <v>0</v>
      </c>
      <c r="AF1210" s="81">
        <f>Taula1[[#This Row],[% Jornada segons contracte
(no posar el símbol %) ]]-Taula1[[#This Row],[% Reducció salari per baix rendiment        (no posar el símbol %)]]</f>
        <v>0</v>
      </c>
      <c r="AG1210" s="131">
        <f>ROUND((AH1210/100)*24.8547945*Taula1[[#This Row],[Dies treballats període justificat (01/01/2023 - 31/03/2023)              no comptabilitzats com a mes natural sencer]],2)</f>
        <v>0</v>
      </c>
      <c r="AH1210" s="79">
        <f>Taula1[[#This Row],[% Jornada segons contracte
(no posar el símbol %) ]]-Taula1[[#This Row],[% Reducció salari per baix rendiment        (no posar el símbol %)]]</f>
        <v>0</v>
      </c>
      <c r="AI1210" s="131">
        <f t="shared" si="289"/>
        <v>0</v>
      </c>
      <c r="AJ1210" s="39"/>
      <c r="AK1210" s="131">
        <f>ROUND((AL1210/100)*756*Taula1[[#This Row],[Espai reservat Administració  (mesos)]],2)</f>
        <v>0</v>
      </c>
      <c r="AL1210" s="81">
        <f>Taula1[[#This Row],[% Jornada segons contracte
(no posar el símbol %) ]]-Taula1[[#This Row],[% Reducció salari per baix rendiment        (no posar el símbol %)]]</f>
        <v>0</v>
      </c>
      <c r="AM1210" s="131">
        <f>ROUND((AN1210/100)*24.8547945*Taula1[[#This Row],[Espai reservat Administració (dies)]],2)</f>
        <v>0</v>
      </c>
      <c r="AN1210" s="79">
        <f>Taula1[[#This Row],[% Jornada segons contracte
(no posar el símbol %) ]]-Taula1[[#This Row],[% Reducció salari per baix rendiment        (no posar el símbol %)]]</f>
        <v>0</v>
      </c>
      <c r="AO1210" s="131">
        <f t="shared" si="290"/>
        <v>0</v>
      </c>
      <c r="AP1210" s="87"/>
      <c r="AQ1210" s="137">
        <f>ROUND((AR1210/100)*693*Taula1[[#This Row],[Mesos naturals sencers treballats període justificat (01/01/2023 - 31/03/2023)]],2)</f>
        <v>0</v>
      </c>
      <c r="AR1210" s="90">
        <f>Taula1[[#This Row],[% Jornada segons contracte
(no posar el símbol %) ]]-Taula1[[#This Row],[% Reducció salari per baix rendiment        (no posar el símbol %)]]</f>
        <v>0</v>
      </c>
      <c r="AS1210" s="137">
        <f>ROUND((AT1210/100)*22.78356164*Taula1[[#This Row],[Dies treballats període justificat (01/01/2023 - 31/03/2023)              no comptabilitzats com a mes natural sencer]],2)</f>
        <v>0</v>
      </c>
      <c r="AT1210" s="90">
        <f>Taula1[[#This Row],[% Jornada segons contracte
(no posar el símbol %) ]]-Taula1[[#This Row],[% Reducció salari per baix rendiment        (no posar el símbol %)]]</f>
        <v>0</v>
      </c>
      <c r="AU1210" s="137">
        <f t="shared" si="291"/>
        <v>0</v>
      </c>
      <c r="AV1210" s="87"/>
      <c r="AW1210" s="136">
        <f>ROUND((AX1210/100)*693*Taula1[[#This Row],[Espai reservat Administració  (mesos)]],2)</f>
        <v>0</v>
      </c>
      <c r="AX1210" s="90">
        <f>Taula1[[#This Row],[% Jornada segons contracte
(no posar el símbol %) ]]-Taula1[[#This Row],[% Reducció salari per baix rendiment        (no posar el símbol %)]]</f>
        <v>0</v>
      </c>
      <c r="AY1210" s="131">
        <f>ROUND((AZ1210/100)*22.78356164*Taula1[[#This Row],[Espai reservat Administració (dies)]],2)</f>
        <v>0</v>
      </c>
      <c r="AZ1210" s="81">
        <f>Taula1[[#This Row],[% Jornada segons contracte
(no posar el símbol %) ]]-Taula1[[#This Row],[% Reducció salari per baix rendiment        (no posar el símbol %)]]</f>
        <v>0</v>
      </c>
      <c r="BA1210" s="82">
        <f t="shared" si="292"/>
        <v>0</v>
      </c>
      <c r="BB1210" s="41"/>
      <c r="BC1210" s="131">
        <f>IF(Taula1[[#This Row],[Grup justificat     (fer servir opcions de la llista desplegable)]]=1,AI1210,0)</f>
        <v>0</v>
      </c>
      <c r="BD1210" s="131">
        <f>IF(Taula1[[#This Row],[Grup justificat     (fer servir opcions de la llista desplegable)]]=2,AU1210,0)</f>
        <v>0</v>
      </c>
      <c r="BE1210" s="41"/>
      <c r="BF1210" s="131">
        <f>IF(Taula1[[#This Row],[Espai reservat Administració]]=1,AO1210,0)</f>
        <v>0</v>
      </c>
      <c r="BG1210" s="82">
        <f>IF(Taula1[[#This Row],[Espai reservat Administració]]=2,BA1210,0)</f>
        <v>0</v>
      </c>
      <c r="BH1210" s="41"/>
      <c r="BI1210" s="126">
        <f>IF(Taula1[[#This Row],[Grup justificat     (fer servir opcions de la llista desplegable)]]=1,1,0)</f>
        <v>0</v>
      </c>
      <c r="BJ1210" s="126">
        <f>IF(Taula1[[#This Row],[Espai reservat Administració]]=1,1,0)</f>
        <v>0</v>
      </c>
      <c r="BK1210" s="111"/>
      <c r="BL1210" s="126">
        <f>IF(Taula1[[#This Row],[Grup justificat     (fer servir opcions de la llista desplegable)]]=2,1,0)</f>
        <v>0</v>
      </c>
      <c r="BM1210" s="126">
        <f>IF(Taula1[[#This Row],[Espai reservat Administració]]=2,1,0)</f>
        <v>0</v>
      </c>
      <c r="BN1210" s="73"/>
      <c r="BO1210" s="73"/>
      <c r="BP1210" s="73"/>
      <c r="BQ1210" s="73"/>
      <c r="BR1210" s="73"/>
      <c r="BS1210" s="73"/>
      <c r="BT1210" s="73"/>
      <c r="BU1210" s="73"/>
      <c r="BV1210" s="73"/>
      <c r="BW1210" s="73"/>
      <c r="BX1210" s="73"/>
      <c r="BY1210" s="73"/>
      <c r="BZ1210" s="73"/>
      <c r="CA1210" s="73"/>
      <c r="CB1210" s="73"/>
      <c r="CC1210" s="73"/>
      <c r="CD1210" s="73"/>
      <c r="CE1210" s="73"/>
      <c r="CF1210" s="73"/>
      <c r="CG1210" s="63">
        <f t="shared" si="293"/>
        <v>0</v>
      </c>
      <c r="CH1210" s="63">
        <f t="shared" si="294"/>
        <v>0</v>
      </c>
      <c r="CI1210" s="73"/>
      <c r="CJ1210" s="63">
        <f>IF(Taula1[[#This Row],[Tipus de contracte                                  (fer servir opcions de la llista desplegable)]]="Indefinit",1,0)</f>
        <v>0</v>
      </c>
      <c r="CK1210" s="63">
        <f>IF(Taula1[[#This Row],[Tipus de contracte                                  (fer servir opcions de la llista desplegable)]]="Temporal, igual o superior a 6 mesos",1,0)</f>
        <v>0</v>
      </c>
      <c r="CL1210" s="63">
        <f>IF(Taula1[[#This Row],[Tipus de contracte                                  (fer servir opcions de la llista desplegable)]]="Substitució per IT",1,0)</f>
        <v>0</v>
      </c>
      <c r="CM1210" s="73"/>
      <c r="CN1210" s="63">
        <f>IF(Taula1[[#This Row],[Relació llocs de treball]]&gt;=1,1,0)</f>
        <v>0</v>
      </c>
      <c r="CO1210" s="73"/>
      <c r="CP1210" s="63">
        <f>IF(Taula1[[#This Row],[Identitat de gènere                                                          (fer servir opcions de la llista desplegable)]]="Home",1,0)</f>
        <v>0</v>
      </c>
      <c r="CQ1210" s="63">
        <f>IF(Taula1[[#This Row],[Identitat de gènere                                                          (fer servir opcions de la llista desplegable)]]="Dona",1,0)</f>
        <v>0</v>
      </c>
      <c r="CR1210" s="63">
        <f>IF(Taula1[[#This Row],[Identitat de gènere                                                          (fer servir opcions de la llista desplegable)]]="No binari",1,0)</f>
        <v>0</v>
      </c>
      <c r="CS1210" s="73"/>
      <c r="CT1210" s="63">
        <f t="shared" si="288"/>
        <v>0</v>
      </c>
      <c r="CU1210" s="64">
        <f t="shared" si="295"/>
        <v>0</v>
      </c>
      <c r="CW1210" s="64">
        <f t="shared" si="296"/>
        <v>0</v>
      </c>
      <c r="CX1210" s="64">
        <f t="shared" si="297"/>
        <v>0</v>
      </c>
      <c r="CY1210" s="64">
        <f t="shared" si="298"/>
        <v>0</v>
      </c>
      <c r="CZ1210" s="64">
        <f t="shared" si="299"/>
        <v>0</v>
      </c>
      <c r="DB1210" s="64">
        <f t="shared" si="300"/>
        <v>0</v>
      </c>
      <c r="DC1210" s="64">
        <f t="shared" si="301"/>
        <v>0</v>
      </c>
      <c r="DD1210" s="64">
        <f t="shared" si="302"/>
        <v>0</v>
      </c>
      <c r="DE1210" s="64">
        <f t="shared" si="303"/>
        <v>0</v>
      </c>
    </row>
    <row r="1211" spans="2:109" x14ac:dyDescent="0.3">
      <c r="B1211" s="167"/>
      <c r="C1211" s="186"/>
      <c r="D1211" s="2"/>
      <c r="E1211" s="67"/>
      <c r="F1211" s="5"/>
      <c r="G1211" s="5"/>
      <c r="H1211" s="187"/>
      <c r="I1211" s="111" t="str">
        <f ca="1">IF(Taula1[[#This Row],[Data naixement (format dd/mm/aaaa)]]="","0",DATEDIF(Taula1[[#This Row],[Data naixement (format dd/mm/aaaa)]],TODAY(),"Y"))</f>
        <v>0</v>
      </c>
      <c r="J1211" s="6"/>
      <c r="K1211" s="6"/>
      <c r="L1211" s="6"/>
      <c r="M1211" s="6"/>
      <c r="N1211" s="56"/>
      <c r="O1211" s="56"/>
      <c r="P1211" s="56"/>
      <c r="Q1211" s="6"/>
      <c r="R1211" s="7"/>
      <c r="S1211" s="143">
        <f>Taula1[[#This Row],[Mesos naturals sencers treballats període justificat (01/01/2023 - 31/03/2023)]]</f>
        <v>0</v>
      </c>
      <c r="T1211" s="194">
        <f>Taula1[[#This Row],[Dies treballats període justificat (01/01/2023 - 31/03/2023)              no comptabilitzats com a mes natural sencer]]</f>
        <v>0</v>
      </c>
      <c r="U1211" s="12"/>
      <c r="V1211" s="7"/>
      <c r="W1211" s="188"/>
      <c r="X1211" s="188"/>
      <c r="Y1211" s="188"/>
      <c r="Z1211" s="188"/>
      <c r="AA1211" s="190"/>
      <c r="AB1211" s="143">
        <f>Taula1[[#This Row],[Grup justificat     (fer servir opcions de la llista desplegable)]]</f>
        <v>0</v>
      </c>
      <c r="AC1211" s="182"/>
      <c r="AD1211" s="39"/>
      <c r="AE1211" s="131">
        <f>ROUND((AF1211/100)*756*Taula1[[#This Row],[Mesos naturals sencers treballats període justificat (01/01/2023 - 31/03/2023)]],2)</f>
        <v>0</v>
      </c>
      <c r="AF1211" s="81">
        <f>Taula1[[#This Row],[% Jornada segons contracte
(no posar el símbol %) ]]-Taula1[[#This Row],[% Reducció salari per baix rendiment        (no posar el símbol %)]]</f>
        <v>0</v>
      </c>
      <c r="AG1211" s="131">
        <f>ROUND((AH1211/100)*24.8547945*Taula1[[#This Row],[Dies treballats període justificat (01/01/2023 - 31/03/2023)              no comptabilitzats com a mes natural sencer]],2)</f>
        <v>0</v>
      </c>
      <c r="AH1211" s="79">
        <f>Taula1[[#This Row],[% Jornada segons contracte
(no posar el símbol %) ]]-Taula1[[#This Row],[% Reducció salari per baix rendiment        (no posar el símbol %)]]</f>
        <v>0</v>
      </c>
      <c r="AI1211" s="131">
        <f t="shared" si="289"/>
        <v>0</v>
      </c>
      <c r="AJ1211" s="39"/>
      <c r="AK1211" s="131">
        <f>ROUND((AL1211/100)*756*Taula1[[#This Row],[Espai reservat Administració  (mesos)]],2)</f>
        <v>0</v>
      </c>
      <c r="AL1211" s="81">
        <f>Taula1[[#This Row],[% Jornada segons contracte
(no posar el símbol %) ]]-Taula1[[#This Row],[% Reducció salari per baix rendiment        (no posar el símbol %)]]</f>
        <v>0</v>
      </c>
      <c r="AM1211" s="131">
        <f>ROUND((AN1211/100)*24.8547945*Taula1[[#This Row],[Espai reservat Administració (dies)]],2)</f>
        <v>0</v>
      </c>
      <c r="AN1211" s="79">
        <f>Taula1[[#This Row],[% Jornada segons contracte
(no posar el símbol %) ]]-Taula1[[#This Row],[% Reducció salari per baix rendiment        (no posar el símbol %)]]</f>
        <v>0</v>
      </c>
      <c r="AO1211" s="131">
        <f t="shared" si="290"/>
        <v>0</v>
      </c>
      <c r="AP1211" s="87"/>
      <c r="AQ1211" s="137">
        <f>ROUND((AR1211/100)*693*Taula1[[#This Row],[Mesos naturals sencers treballats període justificat (01/01/2023 - 31/03/2023)]],2)</f>
        <v>0</v>
      </c>
      <c r="AR1211" s="90">
        <f>Taula1[[#This Row],[% Jornada segons contracte
(no posar el símbol %) ]]-Taula1[[#This Row],[% Reducció salari per baix rendiment        (no posar el símbol %)]]</f>
        <v>0</v>
      </c>
      <c r="AS1211" s="137">
        <f>ROUND((AT1211/100)*22.78356164*Taula1[[#This Row],[Dies treballats període justificat (01/01/2023 - 31/03/2023)              no comptabilitzats com a mes natural sencer]],2)</f>
        <v>0</v>
      </c>
      <c r="AT1211" s="90">
        <f>Taula1[[#This Row],[% Jornada segons contracte
(no posar el símbol %) ]]-Taula1[[#This Row],[% Reducció salari per baix rendiment        (no posar el símbol %)]]</f>
        <v>0</v>
      </c>
      <c r="AU1211" s="137">
        <f t="shared" si="291"/>
        <v>0</v>
      </c>
      <c r="AV1211" s="87"/>
      <c r="AW1211" s="136">
        <f>ROUND((AX1211/100)*693*Taula1[[#This Row],[Espai reservat Administració  (mesos)]],2)</f>
        <v>0</v>
      </c>
      <c r="AX1211" s="90">
        <f>Taula1[[#This Row],[% Jornada segons contracte
(no posar el símbol %) ]]-Taula1[[#This Row],[% Reducció salari per baix rendiment        (no posar el símbol %)]]</f>
        <v>0</v>
      </c>
      <c r="AY1211" s="131">
        <f>ROUND((AZ1211/100)*22.78356164*Taula1[[#This Row],[Espai reservat Administració (dies)]],2)</f>
        <v>0</v>
      </c>
      <c r="AZ1211" s="81">
        <f>Taula1[[#This Row],[% Jornada segons contracte
(no posar el símbol %) ]]-Taula1[[#This Row],[% Reducció salari per baix rendiment        (no posar el símbol %)]]</f>
        <v>0</v>
      </c>
      <c r="BA1211" s="82">
        <f t="shared" si="292"/>
        <v>0</v>
      </c>
      <c r="BB1211" s="41"/>
      <c r="BC1211" s="131">
        <f>IF(Taula1[[#This Row],[Grup justificat     (fer servir opcions de la llista desplegable)]]=1,AI1211,0)</f>
        <v>0</v>
      </c>
      <c r="BD1211" s="131">
        <f>IF(Taula1[[#This Row],[Grup justificat     (fer servir opcions de la llista desplegable)]]=2,AU1211,0)</f>
        <v>0</v>
      </c>
      <c r="BE1211" s="41"/>
      <c r="BF1211" s="131">
        <f>IF(Taula1[[#This Row],[Espai reservat Administració]]=1,AO1211,0)</f>
        <v>0</v>
      </c>
      <c r="BG1211" s="82">
        <f>IF(Taula1[[#This Row],[Espai reservat Administració]]=2,BA1211,0)</f>
        <v>0</v>
      </c>
      <c r="BH1211" s="41"/>
      <c r="BI1211" s="126">
        <f>IF(Taula1[[#This Row],[Grup justificat     (fer servir opcions de la llista desplegable)]]=1,1,0)</f>
        <v>0</v>
      </c>
      <c r="BJ1211" s="126">
        <f>IF(Taula1[[#This Row],[Espai reservat Administració]]=1,1,0)</f>
        <v>0</v>
      </c>
      <c r="BK1211" s="111"/>
      <c r="BL1211" s="126">
        <f>IF(Taula1[[#This Row],[Grup justificat     (fer servir opcions de la llista desplegable)]]=2,1,0)</f>
        <v>0</v>
      </c>
      <c r="BM1211" s="126">
        <f>IF(Taula1[[#This Row],[Espai reservat Administració]]=2,1,0)</f>
        <v>0</v>
      </c>
      <c r="BN1211" s="73"/>
      <c r="BO1211" s="73"/>
      <c r="BP1211" s="73"/>
      <c r="BQ1211" s="73"/>
      <c r="BR1211" s="73"/>
      <c r="BS1211" s="73"/>
      <c r="BT1211" s="73"/>
      <c r="BU1211" s="73"/>
      <c r="BV1211" s="73"/>
      <c r="BW1211" s="73"/>
      <c r="BX1211" s="73"/>
      <c r="BY1211" s="73"/>
      <c r="BZ1211" s="73"/>
      <c r="CA1211" s="73"/>
      <c r="CB1211" s="73"/>
      <c r="CC1211" s="73"/>
      <c r="CD1211" s="73"/>
      <c r="CE1211" s="73"/>
      <c r="CF1211" s="73"/>
      <c r="CG1211" s="63">
        <f t="shared" si="293"/>
        <v>0</v>
      </c>
      <c r="CH1211" s="63">
        <f t="shared" si="294"/>
        <v>0</v>
      </c>
      <c r="CI1211" s="73"/>
      <c r="CJ1211" s="63">
        <f>IF(Taula1[[#This Row],[Tipus de contracte                                  (fer servir opcions de la llista desplegable)]]="Indefinit",1,0)</f>
        <v>0</v>
      </c>
      <c r="CK1211" s="63">
        <f>IF(Taula1[[#This Row],[Tipus de contracte                                  (fer servir opcions de la llista desplegable)]]="Temporal, igual o superior a 6 mesos",1,0)</f>
        <v>0</v>
      </c>
      <c r="CL1211" s="63">
        <f>IF(Taula1[[#This Row],[Tipus de contracte                                  (fer servir opcions de la llista desplegable)]]="Substitució per IT",1,0)</f>
        <v>0</v>
      </c>
      <c r="CM1211" s="73"/>
      <c r="CN1211" s="63">
        <f>IF(Taula1[[#This Row],[Relació llocs de treball]]&gt;=1,1,0)</f>
        <v>0</v>
      </c>
      <c r="CO1211" s="73"/>
      <c r="CP1211" s="63">
        <f>IF(Taula1[[#This Row],[Identitat de gènere                                                          (fer servir opcions de la llista desplegable)]]="Home",1,0)</f>
        <v>0</v>
      </c>
      <c r="CQ1211" s="63">
        <f>IF(Taula1[[#This Row],[Identitat de gènere                                                          (fer servir opcions de la llista desplegable)]]="Dona",1,0)</f>
        <v>0</v>
      </c>
      <c r="CR1211" s="63">
        <f>IF(Taula1[[#This Row],[Identitat de gènere                                                          (fer servir opcions de la llista desplegable)]]="No binari",1,0)</f>
        <v>0</v>
      </c>
      <c r="CS1211" s="73"/>
      <c r="CT1211" s="63">
        <f t="shared" si="288"/>
        <v>0</v>
      </c>
      <c r="CU1211" s="64">
        <f t="shared" si="295"/>
        <v>0</v>
      </c>
      <c r="CW1211" s="64">
        <f t="shared" si="296"/>
        <v>0</v>
      </c>
      <c r="CX1211" s="64">
        <f t="shared" si="297"/>
        <v>0</v>
      </c>
      <c r="CY1211" s="64">
        <f t="shared" si="298"/>
        <v>0</v>
      </c>
      <c r="CZ1211" s="64">
        <f t="shared" si="299"/>
        <v>0</v>
      </c>
      <c r="DB1211" s="64">
        <f t="shared" si="300"/>
        <v>0</v>
      </c>
      <c r="DC1211" s="64">
        <f t="shared" si="301"/>
        <v>0</v>
      </c>
      <c r="DD1211" s="64">
        <f t="shared" si="302"/>
        <v>0</v>
      </c>
      <c r="DE1211" s="64">
        <f t="shared" si="303"/>
        <v>0</v>
      </c>
    </row>
    <row r="1212" spans="2:109" x14ac:dyDescent="0.3">
      <c r="B1212" s="167"/>
      <c r="C1212" s="186"/>
      <c r="D1212" s="2"/>
      <c r="E1212" s="67"/>
      <c r="F1212" s="5"/>
      <c r="G1212" s="5"/>
      <c r="H1212" s="187"/>
      <c r="I1212" s="111" t="str">
        <f ca="1">IF(Taula1[[#This Row],[Data naixement (format dd/mm/aaaa)]]="","0",DATEDIF(Taula1[[#This Row],[Data naixement (format dd/mm/aaaa)]],TODAY(),"Y"))</f>
        <v>0</v>
      </c>
      <c r="J1212" s="6"/>
      <c r="K1212" s="6"/>
      <c r="L1212" s="6"/>
      <c r="M1212" s="6"/>
      <c r="N1212" s="56"/>
      <c r="O1212" s="56"/>
      <c r="P1212" s="56"/>
      <c r="Q1212" s="6"/>
      <c r="R1212" s="7"/>
      <c r="S1212" s="143">
        <f>Taula1[[#This Row],[Mesos naturals sencers treballats període justificat (01/01/2023 - 31/03/2023)]]</f>
        <v>0</v>
      </c>
      <c r="T1212" s="194">
        <f>Taula1[[#This Row],[Dies treballats període justificat (01/01/2023 - 31/03/2023)              no comptabilitzats com a mes natural sencer]]</f>
        <v>0</v>
      </c>
      <c r="U1212" s="12"/>
      <c r="V1212" s="7"/>
      <c r="W1212" s="188"/>
      <c r="X1212" s="188"/>
      <c r="Y1212" s="188"/>
      <c r="Z1212" s="188"/>
      <c r="AA1212" s="190"/>
      <c r="AB1212" s="143">
        <f>Taula1[[#This Row],[Grup justificat     (fer servir opcions de la llista desplegable)]]</f>
        <v>0</v>
      </c>
      <c r="AC1212" s="182"/>
      <c r="AD1212" s="39"/>
      <c r="AE1212" s="131">
        <f>ROUND((AF1212/100)*756*Taula1[[#This Row],[Mesos naturals sencers treballats període justificat (01/01/2023 - 31/03/2023)]],2)</f>
        <v>0</v>
      </c>
      <c r="AF1212" s="81">
        <f>Taula1[[#This Row],[% Jornada segons contracte
(no posar el símbol %) ]]-Taula1[[#This Row],[% Reducció salari per baix rendiment        (no posar el símbol %)]]</f>
        <v>0</v>
      </c>
      <c r="AG1212" s="131">
        <f>ROUND((AH1212/100)*24.8547945*Taula1[[#This Row],[Dies treballats període justificat (01/01/2023 - 31/03/2023)              no comptabilitzats com a mes natural sencer]],2)</f>
        <v>0</v>
      </c>
      <c r="AH1212" s="79">
        <f>Taula1[[#This Row],[% Jornada segons contracte
(no posar el símbol %) ]]-Taula1[[#This Row],[% Reducció salari per baix rendiment        (no posar el símbol %)]]</f>
        <v>0</v>
      </c>
      <c r="AI1212" s="131">
        <f t="shared" si="289"/>
        <v>0</v>
      </c>
      <c r="AJ1212" s="39"/>
      <c r="AK1212" s="131">
        <f>ROUND((AL1212/100)*756*Taula1[[#This Row],[Espai reservat Administració  (mesos)]],2)</f>
        <v>0</v>
      </c>
      <c r="AL1212" s="81">
        <f>Taula1[[#This Row],[% Jornada segons contracte
(no posar el símbol %) ]]-Taula1[[#This Row],[% Reducció salari per baix rendiment        (no posar el símbol %)]]</f>
        <v>0</v>
      </c>
      <c r="AM1212" s="131">
        <f>ROUND((AN1212/100)*24.8547945*Taula1[[#This Row],[Espai reservat Administració (dies)]],2)</f>
        <v>0</v>
      </c>
      <c r="AN1212" s="79">
        <f>Taula1[[#This Row],[% Jornada segons contracte
(no posar el símbol %) ]]-Taula1[[#This Row],[% Reducció salari per baix rendiment        (no posar el símbol %)]]</f>
        <v>0</v>
      </c>
      <c r="AO1212" s="131">
        <f t="shared" si="290"/>
        <v>0</v>
      </c>
      <c r="AP1212" s="87"/>
      <c r="AQ1212" s="137">
        <f>ROUND((AR1212/100)*693*Taula1[[#This Row],[Mesos naturals sencers treballats període justificat (01/01/2023 - 31/03/2023)]],2)</f>
        <v>0</v>
      </c>
      <c r="AR1212" s="90">
        <f>Taula1[[#This Row],[% Jornada segons contracte
(no posar el símbol %) ]]-Taula1[[#This Row],[% Reducció salari per baix rendiment        (no posar el símbol %)]]</f>
        <v>0</v>
      </c>
      <c r="AS1212" s="137">
        <f>ROUND((AT1212/100)*22.78356164*Taula1[[#This Row],[Dies treballats període justificat (01/01/2023 - 31/03/2023)              no comptabilitzats com a mes natural sencer]],2)</f>
        <v>0</v>
      </c>
      <c r="AT1212" s="90">
        <f>Taula1[[#This Row],[% Jornada segons contracte
(no posar el símbol %) ]]-Taula1[[#This Row],[% Reducció salari per baix rendiment        (no posar el símbol %)]]</f>
        <v>0</v>
      </c>
      <c r="AU1212" s="137">
        <f t="shared" si="291"/>
        <v>0</v>
      </c>
      <c r="AV1212" s="87"/>
      <c r="AW1212" s="136">
        <f>ROUND((AX1212/100)*693*Taula1[[#This Row],[Espai reservat Administració  (mesos)]],2)</f>
        <v>0</v>
      </c>
      <c r="AX1212" s="90">
        <f>Taula1[[#This Row],[% Jornada segons contracte
(no posar el símbol %) ]]-Taula1[[#This Row],[% Reducció salari per baix rendiment        (no posar el símbol %)]]</f>
        <v>0</v>
      </c>
      <c r="AY1212" s="131">
        <f>ROUND((AZ1212/100)*22.78356164*Taula1[[#This Row],[Espai reservat Administració (dies)]],2)</f>
        <v>0</v>
      </c>
      <c r="AZ1212" s="81">
        <f>Taula1[[#This Row],[% Jornada segons contracte
(no posar el símbol %) ]]-Taula1[[#This Row],[% Reducció salari per baix rendiment        (no posar el símbol %)]]</f>
        <v>0</v>
      </c>
      <c r="BA1212" s="82">
        <f t="shared" si="292"/>
        <v>0</v>
      </c>
      <c r="BB1212" s="41"/>
      <c r="BC1212" s="131">
        <f>IF(Taula1[[#This Row],[Grup justificat     (fer servir opcions de la llista desplegable)]]=1,AI1212,0)</f>
        <v>0</v>
      </c>
      <c r="BD1212" s="131">
        <f>IF(Taula1[[#This Row],[Grup justificat     (fer servir opcions de la llista desplegable)]]=2,AU1212,0)</f>
        <v>0</v>
      </c>
      <c r="BE1212" s="41"/>
      <c r="BF1212" s="131">
        <f>IF(Taula1[[#This Row],[Espai reservat Administració]]=1,AO1212,0)</f>
        <v>0</v>
      </c>
      <c r="BG1212" s="82">
        <f>IF(Taula1[[#This Row],[Espai reservat Administració]]=2,BA1212,0)</f>
        <v>0</v>
      </c>
      <c r="BH1212" s="41"/>
      <c r="BI1212" s="126">
        <f>IF(Taula1[[#This Row],[Grup justificat     (fer servir opcions de la llista desplegable)]]=1,1,0)</f>
        <v>0</v>
      </c>
      <c r="BJ1212" s="126">
        <f>IF(Taula1[[#This Row],[Espai reservat Administració]]=1,1,0)</f>
        <v>0</v>
      </c>
      <c r="BK1212" s="111"/>
      <c r="BL1212" s="126">
        <f>IF(Taula1[[#This Row],[Grup justificat     (fer servir opcions de la llista desplegable)]]=2,1,0)</f>
        <v>0</v>
      </c>
      <c r="BM1212" s="126">
        <f>IF(Taula1[[#This Row],[Espai reservat Administració]]=2,1,0)</f>
        <v>0</v>
      </c>
      <c r="BN1212" s="73"/>
      <c r="BO1212" s="73"/>
      <c r="BP1212" s="73"/>
      <c r="BQ1212" s="73"/>
      <c r="BR1212" s="73"/>
      <c r="BS1212" s="73"/>
      <c r="BT1212" s="73"/>
      <c r="BU1212" s="73"/>
      <c r="BV1212" s="73"/>
      <c r="BW1212" s="73"/>
      <c r="BX1212" s="73"/>
      <c r="BY1212" s="73"/>
      <c r="BZ1212" s="73"/>
      <c r="CA1212" s="73"/>
      <c r="CB1212" s="73"/>
      <c r="CC1212" s="73"/>
      <c r="CD1212" s="73"/>
      <c r="CE1212" s="73"/>
      <c r="CF1212" s="73"/>
      <c r="CG1212" s="63">
        <f t="shared" si="293"/>
        <v>0</v>
      </c>
      <c r="CH1212" s="63">
        <f t="shared" si="294"/>
        <v>0</v>
      </c>
      <c r="CI1212" s="73"/>
      <c r="CJ1212" s="63">
        <f>IF(Taula1[[#This Row],[Tipus de contracte                                  (fer servir opcions de la llista desplegable)]]="Indefinit",1,0)</f>
        <v>0</v>
      </c>
      <c r="CK1212" s="63">
        <f>IF(Taula1[[#This Row],[Tipus de contracte                                  (fer servir opcions de la llista desplegable)]]="Temporal, igual o superior a 6 mesos",1,0)</f>
        <v>0</v>
      </c>
      <c r="CL1212" s="63">
        <f>IF(Taula1[[#This Row],[Tipus de contracte                                  (fer servir opcions de la llista desplegable)]]="Substitució per IT",1,0)</f>
        <v>0</v>
      </c>
      <c r="CM1212" s="73"/>
      <c r="CN1212" s="63">
        <f>IF(Taula1[[#This Row],[Relació llocs de treball]]&gt;=1,1,0)</f>
        <v>0</v>
      </c>
      <c r="CO1212" s="73"/>
      <c r="CP1212" s="63">
        <f>IF(Taula1[[#This Row],[Identitat de gènere                                                          (fer servir opcions de la llista desplegable)]]="Home",1,0)</f>
        <v>0</v>
      </c>
      <c r="CQ1212" s="63">
        <f>IF(Taula1[[#This Row],[Identitat de gènere                                                          (fer servir opcions de la llista desplegable)]]="Dona",1,0)</f>
        <v>0</v>
      </c>
      <c r="CR1212" s="63">
        <f>IF(Taula1[[#This Row],[Identitat de gènere                                                          (fer servir opcions de la llista desplegable)]]="No binari",1,0)</f>
        <v>0</v>
      </c>
      <c r="CS1212" s="73"/>
      <c r="CT1212" s="63">
        <f t="shared" si="288"/>
        <v>0</v>
      </c>
      <c r="CU1212" s="64">
        <f t="shared" si="295"/>
        <v>0</v>
      </c>
      <c r="CW1212" s="64">
        <f t="shared" si="296"/>
        <v>0</v>
      </c>
      <c r="CX1212" s="64">
        <f t="shared" si="297"/>
        <v>0</v>
      </c>
      <c r="CY1212" s="64">
        <f t="shared" si="298"/>
        <v>0</v>
      </c>
      <c r="CZ1212" s="64">
        <f t="shared" si="299"/>
        <v>0</v>
      </c>
      <c r="DB1212" s="64">
        <f t="shared" si="300"/>
        <v>0</v>
      </c>
      <c r="DC1212" s="64">
        <f t="shared" si="301"/>
        <v>0</v>
      </c>
      <c r="DD1212" s="64">
        <f t="shared" si="302"/>
        <v>0</v>
      </c>
      <c r="DE1212" s="64">
        <f t="shared" si="303"/>
        <v>0</v>
      </c>
    </row>
    <row r="1213" spans="2:109" x14ac:dyDescent="0.3">
      <c r="B1213" s="167"/>
      <c r="C1213" s="186"/>
      <c r="D1213" s="2"/>
      <c r="E1213" s="67"/>
      <c r="F1213" s="5"/>
      <c r="G1213" s="5"/>
      <c r="H1213" s="187"/>
      <c r="I1213" s="111" t="str">
        <f ca="1">IF(Taula1[[#This Row],[Data naixement (format dd/mm/aaaa)]]="","0",DATEDIF(Taula1[[#This Row],[Data naixement (format dd/mm/aaaa)]],TODAY(),"Y"))</f>
        <v>0</v>
      </c>
      <c r="J1213" s="6"/>
      <c r="K1213" s="6"/>
      <c r="L1213" s="6"/>
      <c r="M1213" s="6"/>
      <c r="N1213" s="56"/>
      <c r="O1213" s="56"/>
      <c r="P1213" s="56"/>
      <c r="Q1213" s="6"/>
      <c r="R1213" s="7"/>
      <c r="S1213" s="143">
        <f>Taula1[[#This Row],[Mesos naturals sencers treballats període justificat (01/01/2023 - 31/03/2023)]]</f>
        <v>0</v>
      </c>
      <c r="T1213" s="194">
        <f>Taula1[[#This Row],[Dies treballats període justificat (01/01/2023 - 31/03/2023)              no comptabilitzats com a mes natural sencer]]</f>
        <v>0</v>
      </c>
      <c r="U1213" s="12"/>
      <c r="V1213" s="7"/>
      <c r="W1213" s="188"/>
      <c r="X1213" s="188"/>
      <c r="Y1213" s="188"/>
      <c r="Z1213" s="188"/>
      <c r="AA1213" s="190"/>
      <c r="AB1213" s="143">
        <f>Taula1[[#This Row],[Grup justificat     (fer servir opcions de la llista desplegable)]]</f>
        <v>0</v>
      </c>
      <c r="AC1213" s="182"/>
      <c r="AD1213" s="39"/>
      <c r="AE1213" s="131">
        <f>ROUND((AF1213/100)*756*Taula1[[#This Row],[Mesos naturals sencers treballats període justificat (01/01/2023 - 31/03/2023)]],2)</f>
        <v>0</v>
      </c>
      <c r="AF1213" s="81">
        <f>Taula1[[#This Row],[% Jornada segons contracte
(no posar el símbol %) ]]-Taula1[[#This Row],[% Reducció salari per baix rendiment        (no posar el símbol %)]]</f>
        <v>0</v>
      </c>
      <c r="AG1213" s="131">
        <f>ROUND((AH1213/100)*24.8547945*Taula1[[#This Row],[Dies treballats període justificat (01/01/2023 - 31/03/2023)              no comptabilitzats com a mes natural sencer]],2)</f>
        <v>0</v>
      </c>
      <c r="AH1213" s="79">
        <f>Taula1[[#This Row],[% Jornada segons contracte
(no posar el símbol %) ]]-Taula1[[#This Row],[% Reducció salari per baix rendiment        (no posar el símbol %)]]</f>
        <v>0</v>
      </c>
      <c r="AI1213" s="131">
        <f t="shared" si="289"/>
        <v>0</v>
      </c>
      <c r="AJ1213" s="39"/>
      <c r="AK1213" s="131">
        <f>ROUND((AL1213/100)*756*Taula1[[#This Row],[Espai reservat Administració  (mesos)]],2)</f>
        <v>0</v>
      </c>
      <c r="AL1213" s="81">
        <f>Taula1[[#This Row],[% Jornada segons contracte
(no posar el símbol %) ]]-Taula1[[#This Row],[% Reducció salari per baix rendiment        (no posar el símbol %)]]</f>
        <v>0</v>
      </c>
      <c r="AM1213" s="131">
        <f>ROUND((AN1213/100)*24.8547945*Taula1[[#This Row],[Espai reservat Administració (dies)]],2)</f>
        <v>0</v>
      </c>
      <c r="AN1213" s="79">
        <f>Taula1[[#This Row],[% Jornada segons contracte
(no posar el símbol %) ]]-Taula1[[#This Row],[% Reducció salari per baix rendiment        (no posar el símbol %)]]</f>
        <v>0</v>
      </c>
      <c r="AO1213" s="131">
        <f t="shared" si="290"/>
        <v>0</v>
      </c>
      <c r="AP1213" s="87"/>
      <c r="AQ1213" s="137">
        <f>ROUND((AR1213/100)*693*Taula1[[#This Row],[Mesos naturals sencers treballats període justificat (01/01/2023 - 31/03/2023)]],2)</f>
        <v>0</v>
      </c>
      <c r="AR1213" s="90">
        <f>Taula1[[#This Row],[% Jornada segons contracte
(no posar el símbol %) ]]-Taula1[[#This Row],[% Reducció salari per baix rendiment        (no posar el símbol %)]]</f>
        <v>0</v>
      </c>
      <c r="AS1213" s="137">
        <f>ROUND((AT1213/100)*22.78356164*Taula1[[#This Row],[Dies treballats període justificat (01/01/2023 - 31/03/2023)              no comptabilitzats com a mes natural sencer]],2)</f>
        <v>0</v>
      </c>
      <c r="AT1213" s="90">
        <f>Taula1[[#This Row],[% Jornada segons contracte
(no posar el símbol %) ]]-Taula1[[#This Row],[% Reducció salari per baix rendiment        (no posar el símbol %)]]</f>
        <v>0</v>
      </c>
      <c r="AU1213" s="137">
        <f t="shared" si="291"/>
        <v>0</v>
      </c>
      <c r="AV1213" s="87"/>
      <c r="AW1213" s="136">
        <f>ROUND((AX1213/100)*693*Taula1[[#This Row],[Espai reservat Administració  (mesos)]],2)</f>
        <v>0</v>
      </c>
      <c r="AX1213" s="90">
        <f>Taula1[[#This Row],[% Jornada segons contracte
(no posar el símbol %) ]]-Taula1[[#This Row],[% Reducció salari per baix rendiment        (no posar el símbol %)]]</f>
        <v>0</v>
      </c>
      <c r="AY1213" s="131">
        <f>ROUND((AZ1213/100)*22.78356164*Taula1[[#This Row],[Espai reservat Administració (dies)]],2)</f>
        <v>0</v>
      </c>
      <c r="AZ1213" s="81">
        <f>Taula1[[#This Row],[% Jornada segons contracte
(no posar el símbol %) ]]-Taula1[[#This Row],[% Reducció salari per baix rendiment        (no posar el símbol %)]]</f>
        <v>0</v>
      </c>
      <c r="BA1213" s="82">
        <f t="shared" si="292"/>
        <v>0</v>
      </c>
      <c r="BB1213" s="41"/>
      <c r="BC1213" s="131">
        <f>IF(Taula1[[#This Row],[Grup justificat     (fer servir opcions de la llista desplegable)]]=1,AI1213,0)</f>
        <v>0</v>
      </c>
      <c r="BD1213" s="131">
        <f>IF(Taula1[[#This Row],[Grup justificat     (fer servir opcions de la llista desplegable)]]=2,AU1213,0)</f>
        <v>0</v>
      </c>
      <c r="BE1213" s="41"/>
      <c r="BF1213" s="131">
        <f>IF(Taula1[[#This Row],[Espai reservat Administració]]=1,AO1213,0)</f>
        <v>0</v>
      </c>
      <c r="BG1213" s="82">
        <f>IF(Taula1[[#This Row],[Espai reservat Administració]]=2,BA1213,0)</f>
        <v>0</v>
      </c>
      <c r="BH1213" s="41"/>
      <c r="BI1213" s="126">
        <f>IF(Taula1[[#This Row],[Grup justificat     (fer servir opcions de la llista desplegable)]]=1,1,0)</f>
        <v>0</v>
      </c>
      <c r="BJ1213" s="126">
        <f>IF(Taula1[[#This Row],[Espai reservat Administració]]=1,1,0)</f>
        <v>0</v>
      </c>
      <c r="BK1213" s="111"/>
      <c r="BL1213" s="126">
        <f>IF(Taula1[[#This Row],[Grup justificat     (fer servir opcions de la llista desplegable)]]=2,1,0)</f>
        <v>0</v>
      </c>
      <c r="BM1213" s="126">
        <f>IF(Taula1[[#This Row],[Espai reservat Administració]]=2,1,0)</f>
        <v>0</v>
      </c>
      <c r="BN1213" s="73"/>
      <c r="BO1213" s="73"/>
      <c r="BP1213" s="73"/>
      <c r="BQ1213" s="73"/>
      <c r="BR1213" s="73"/>
      <c r="BS1213" s="73"/>
      <c r="BT1213" s="73"/>
      <c r="BU1213" s="73"/>
      <c r="BV1213" s="73"/>
      <c r="BW1213" s="73"/>
      <c r="BX1213" s="73"/>
      <c r="BY1213" s="73"/>
      <c r="BZ1213" s="73"/>
      <c r="CA1213" s="73"/>
      <c r="CB1213" s="73"/>
      <c r="CC1213" s="73"/>
      <c r="CD1213" s="73"/>
      <c r="CE1213" s="73"/>
      <c r="CF1213" s="73"/>
      <c r="CG1213" s="63">
        <f t="shared" si="293"/>
        <v>0</v>
      </c>
      <c r="CH1213" s="63">
        <f t="shared" si="294"/>
        <v>0</v>
      </c>
      <c r="CI1213" s="73"/>
      <c r="CJ1213" s="63">
        <f>IF(Taula1[[#This Row],[Tipus de contracte                                  (fer servir opcions de la llista desplegable)]]="Indefinit",1,0)</f>
        <v>0</v>
      </c>
      <c r="CK1213" s="63">
        <f>IF(Taula1[[#This Row],[Tipus de contracte                                  (fer servir opcions de la llista desplegable)]]="Temporal, igual o superior a 6 mesos",1,0)</f>
        <v>0</v>
      </c>
      <c r="CL1213" s="63">
        <f>IF(Taula1[[#This Row],[Tipus de contracte                                  (fer servir opcions de la llista desplegable)]]="Substitució per IT",1,0)</f>
        <v>0</v>
      </c>
      <c r="CM1213" s="73"/>
      <c r="CN1213" s="63">
        <f>IF(Taula1[[#This Row],[Relació llocs de treball]]&gt;=1,1,0)</f>
        <v>0</v>
      </c>
      <c r="CO1213" s="73"/>
      <c r="CP1213" s="63">
        <f>IF(Taula1[[#This Row],[Identitat de gènere                                                          (fer servir opcions de la llista desplegable)]]="Home",1,0)</f>
        <v>0</v>
      </c>
      <c r="CQ1213" s="63">
        <f>IF(Taula1[[#This Row],[Identitat de gènere                                                          (fer servir opcions de la llista desplegable)]]="Dona",1,0)</f>
        <v>0</v>
      </c>
      <c r="CR1213" s="63">
        <f>IF(Taula1[[#This Row],[Identitat de gènere                                                          (fer servir opcions de la llista desplegable)]]="No binari",1,0)</f>
        <v>0</v>
      </c>
      <c r="CS1213" s="73"/>
      <c r="CT1213" s="63">
        <f t="shared" si="288"/>
        <v>0</v>
      </c>
      <c r="CU1213" s="64">
        <f t="shared" si="295"/>
        <v>0</v>
      </c>
      <c r="CW1213" s="64">
        <f t="shared" si="296"/>
        <v>0</v>
      </c>
      <c r="CX1213" s="64">
        <f t="shared" si="297"/>
        <v>0</v>
      </c>
      <c r="CY1213" s="64">
        <f t="shared" si="298"/>
        <v>0</v>
      </c>
      <c r="CZ1213" s="64">
        <f t="shared" si="299"/>
        <v>0</v>
      </c>
      <c r="DB1213" s="64">
        <f t="shared" si="300"/>
        <v>0</v>
      </c>
      <c r="DC1213" s="64">
        <f t="shared" si="301"/>
        <v>0</v>
      </c>
      <c r="DD1213" s="64">
        <f t="shared" si="302"/>
        <v>0</v>
      </c>
      <c r="DE1213" s="64">
        <f t="shared" si="303"/>
        <v>0</v>
      </c>
    </row>
    <row r="1214" spans="2:109" x14ac:dyDescent="0.3">
      <c r="B1214" s="167"/>
      <c r="C1214" s="186"/>
      <c r="D1214" s="2"/>
      <c r="E1214" s="67"/>
      <c r="F1214" s="5"/>
      <c r="G1214" s="5"/>
      <c r="H1214" s="187"/>
      <c r="I1214" s="111" t="str">
        <f ca="1">IF(Taula1[[#This Row],[Data naixement (format dd/mm/aaaa)]]="","0",DATEDIF(Taula1[[#This Row],[Data naixement (format dd/mm/aaaa)]],TODAY(),"Y"))</f>
        <v>0</v>
      </c>
      <c r="J1214" s="6"/>
      <c r="K1214" s="6"/>
      <c r="L1214" s="6"/>
      <c r="M1214" s="6"/>
      <c r="N1214" s="56"/>
      <c r="O1214" s="56"/>
      <c r="P1214" s="56"/>
      <c r="Q1214" s="6"/>
      <c r="R1214" s="7"/>
      <c r="S1214" s="143">
        <f>Taula1[[#This Row],[Mesos naturals sencers treballats període justificat (01/01/2023 - 31/03/2023)]]</f>
        <v>0</v>
      </c>
      <c r="T1214" s="194">
        <f>Taula1[[#This Row],[Dies treballats període justificat (01/01/2023 - 31/03/2023)              no comptabilitzats com a mes natural sencer]]</f>
        <v>0</v>
      </c>
      <c r="U1214" s="12"/>
      <c r="V1214" s="7"/>
      <c r="W1214" s="188"/>
      <c r="X1214" s="188"/>
      <c r="Y1214" s="188"/>
      <c r="Z1214" s="188"/>
      <c r="AA1214" s="190"/>
      <c r="AB1214" s="143">
        <f>Taula1[[#This Row],[Grup justificat     (fer servir opcions de la llista desplegable)]]</f>
        <v>0</v>
      </c>
      <c r="AC1214" s="182"/>
      <c r="AD1214" s="39"/>
      <c r="AE1214" s="131">
        <f>ROUND((AF1214/100)*756*Taula1[[#This Row],[Mesos naturals sencers treballats període justificat (01/01/2023 - 31/03/2023)]],2)</f>
        <v>0</v>
      </c>
      <c r="AF1214" s="81">
        <f>Taula1[[#This Row],[% Jornada segons contracte
(no posar el símbol %) ]]-Taula1[[#This Row],[% Reducció salari per baix rendiment        (no posar el símbol %)]]</f>
        <v>0</v>
      </c>
      <c r="AG1214" s="131">
        <f>ROUND((AH1214/100)*24.8547945*Taula1[[#This Row],[Dies treballats període justificat (01/01/2023 - 31/03/2023)              no comptabilitzats com a mes natural sencer]],2)</f>
        <v>0</v>
      </c>
      <c r="AH1214" s="79">
        <f>Taula1[[#This Row],[% Jornada segons contracte
(no posar el símbol %) ]]-Taula1[[#This Row],[% Reducció salari per baix rendiment        (no posar el símbol %)]]</f>
        <v>0</v>
      </c>
      <c r="AI1214" s="131">
        <f t="shared" si="289"/>
        <v>0</v>
      </c>
      <c r="AJ1214" s="39"/>
      <c r="AK1214" s="131">
        <f>ROUND((AL1214/100)*756*Taula1[[#This Row],[Espai reservat Administració  (mesos)]],2)</f>
        <v>0</v>
      </c>
      <c r="AL1214" s="81">
        <f>Taula1[[#This Row],[% Jornada segons contracte
(no posar el símbol %) ]]-Taula1[[#This Row],[% Reducció salari per baix rendiment        (no posar el símbol %)]]</f>
        <v>0</v>
      </c>
      <c r="AM1214" s="131">
        <f>ROUND((AN1214/100)*24.8547945*Taula1[[#This Row],[Espai reservat Administració (dies)]],2)</f>
        <v>0</v>
      </c>
      <c r="AN1214" s="79">
        <f>Taula1[[#This Row],[% Jornada segons contracte
(no posar el símbol %) ]]-Taula1[[#This Row],[% Reducció salari per baix rendiment        (no posar el símbol %)]]</f>
        <v>0</v>
      </c>
      <c r="AO1214" s="131">
        <f t="shared" si="290"/>
        <v>0</v>
      </c>
      <c r="AP1214" s="87"/>
      <c r="AQ1214" s="137">
        <f>ROUND((AR1214/100)*693*Taula1[[#This Row],[Mesos naturals sencers treballats període justificat (01/01/2023 - 31/03/2023)]],2)</f>
        <v>0</v>
      </c>
      <c r="AR1214" s="90">
        <f>Taula1[[#This Row],[% Jornada segons contracte
(no posar el símbol %) ]]-Taula1[[#This Row],[% Reducció salari per baix rendiment        (no posar el símbol %)]]</f>
        <v>0</v>
      </c>
      <c r="AS1214" s="137">
        <f>ROUND((AT1214/100)*22.78356164*Taula1[[#This Row],[Dies treballats període justificat (01/01/2023 - 31/03/2023)              no comptabilitzats com a mes natural sencer]],2)</f>
        <v>0</v>
      </c>
      <c r="AT1214" s="90">
        <f>Taula1[[#This Row],[% Jornada segons contracte
(no posar el símbol %) ]]-Taula1[[#This Row],[% Reducció salari per baix rendiment        (no posar el símbol %)]]</f>
        <v>0</v>
      </c>
      <c r="AU1214" s="137">
        <f t="shared" si="291"/>
        <v>0</v>
      </c>
      <c r="AV1214" s="87"/>
      <c r="AW1214" s="136">
        <f>ROUND((AX1214/100)*693*Taula1[[#This Row],[Espai reservat Administració  (mesos)]],2)</f>
        <v>0</v>
      </c>
      <c r="AX1214" s="90">
        <f>Taula1[[#This Row],[% Jornada segons contracte
(no posar el símbol %) ]]-Taula1[[#This Row],[% Reducció salari per baix rendiment        (no posar el símbol %)]]</f>
        <v>0</v>
      </c>
      <c r="AY1214" s="131">
        <f>ROUND((AZ1214/100)*22.78356164*Taula1[[#This Row],[Espai reservat Administració (dies)]],2)</f>
        <v>0</v>
      </c>
      <c r="AZ1214" s="81">
        <f>Taula1[[#This Row],[% Jornada segons contracte
(no posar el símbol %) ]]-Taula1[[#This Row],[% Reducció salari per baix rendiment        (no posar el símbol %)]]</f>
        <v>0</v>
      </c>
      <c r="BA1214" s="82">
        <f t="shared" si="292"/>
        <v>0</v>
      </c>
      <c r="BB1214" s="41"/>
      <c r="BC1214" s="131">
        <f>IF(Taula1[[#This Row],[Grup justificat     (fer servir opcions de la llista desplegable)]]=1,AI1214,0)</f>
        <v>0</v>
      </c>
      <c r="BD1214" s="131">
        <f>IF(Taula1[[#This Row],[Grup justificat     (fer servir opcions de la llista desplegable)]]=2,AU1214,0)</f>
        <v>0</v>
      </c>
      <c r="BE1214" s="41"/>
      <c r="BF1214" s="131">
        <f>IF(Taula1[[#This Row],[Espai reservat Administració]]=1,AO1214,0)</f>
        <v>0</v>
      </c>
      <c r="BG1214" s="82">
        <f>IF(Taula1[[#This Row],[Espai reservat Administració]]=2,BA1214,0)</f>
        <v>0</v>
      </c>
      <c r="BH1214" s="41"/>
      <c r="BI1214" s="126">
        <f>IF(Taula1[[#This Row],[Grup justificat     (fer servir opcions de la llista desplegable)]]=1,1,0)</f>
        <v>0</v>
      </c>
      <c r="BJ1214" s="126">
        <f>IF(Taula1[[#This Row],[Espai reservat Administració]]=1,1,0)</f>
        <v>0</v>
      </c>
      <c r="BK1214" s="111"/>
      <c r="BL1214" s="126">
        <f>IF(Taula1[[#This Row],[Grup justificat     (fer servir opcions de la llista desplegable)]]=2,1,0)</f>
        <v>0</v>
      </c>
      <c r="BM1214" s="126">
        <f>IF(Taula1[[#This Row],[Espai reservat Administració]]=2,1,0)</f>
        <v>0</v>
      </c>
      <c r="BN1214" s="73"/>
      <c r="BO1214" s="73"/>
      <c r="BP1214" s="73"/>
      <c r="BQ1214" s="73"/>
      <c r="BR1214" s="73"/>
      <c r="BS1214" s="73"/>
      <c r="BT1214" s="73"/>
      <c r="BU1214" s="73"/>
      <c r="BV1214" s="73"/>
      <c r="BW1214" s="73"/>
      <c r="BX1214" s="73"/>
      <c r="BY1214" s="73"/>
      <c r="BZ1214" s="73"/>
      <c r="CA1214" s="73"/>
      <c r="CB1214" s="73"/>
      <c r="CC1214" s="73"/>
      <c r="CD1214" s="73"/>
      <c r="CE1214" s="73"/>
      <c r="CF1214" s="73"/>
      <c r="CG1214" s="63">
        <f t="shared" si="293"/>
        <v>0</v>
      </c>
      <c r="CH1214" s="63">
        <f t="shared" si="294"/>
        <v>0</v>
      </c>
      <c r="CI1214" s="73"/>
      <c r="CJ1214" s="63">
        <f>IF(Taula1[[#This Row],[Tipus de contracte                                  (fer servir opcions de la llista desplegable)]]="Indefinit",1,0)</f>
        <v>0</v>
      </c>
      <c r="CK1214" s="63">
        <f>IF(Taula1[[#This Row],[Tipus de contracte                                  (fer servir opcions de la llista desplegable)]]="Temporal, igual o superior a 6 mesos",1,0)</f>
        <v>0</v>
      </c>
      <c r="CL1214" s="63">
        <f>IF(Taula1[[#This Row],[Tipus de contracte                                  (fer servir opcions de la llista desplegable)]]="Substitució per IT",1,0)</f>
        <v>0</v>
      </c>
      <c r="CM1214" s="73"/>
      <c r="CN1214" s="63">
        <f>IF(Taula1[[#This Row],[Relació llocs de treball]]&gt;=1,1,0)</f>
        <v>0</v>
      </c>
      <c r="CO1214" s="73"/>
      <c r="CP1214" s="63">
        <f>IF(Taula1[[#This Row],[Identitat de gènere                                                          (fer servir opcions de la llista desplegable)]]="Home",1,0)</f>
        <v>0</v>
      </c>
      <c r="CQ1214" s="63">
        <f>IF(Taula1[[#This Row],[Identitat de gènere                                                          (fer servir opcions de la llista desplegable)]]="Dona",1,0)</f>
        <v>0</v>
      </c>
      <c r="CR1214" s="63">
        <f>IF(Taula1[[#This Row],[Identitat de gènere                                                          (fer servir opcions de la llista desplegable)]]="No binari",1,0)</f>
        <v>0</v>
      </c>
      <c r="CS1214" s="73"/>
      <c r="CT1214" s="63">
        <f t="shared" si="288"/>
        <v>0</v>
      </c>
      <c r="CU1214" s="64">
        <f t="shared" si="295"/>
        <v>0</v>
      </c>
      <c r="CW1214" s="64">
        <f t="shared" si="296"/>
        <v>0</v>
      </c>
      <c r="CX1214" s="64">
        <f t="shared" si="297"/>
        <v>0</v>
      </c>
      <c r="CY1214" s="64">
        <f t="shared" si="298"/>
        <v>0</v>
      </c>
      <c r="CZ1214" s="64">
        <f t="shared" si="299"/>
        <v>0</v>
      </c>
      <c r="DB1214" s="64">
        <f t="shared" si="300"/>
        <v>0</v>
      </c>
      <c r="DC1214" s="64">
        <f t="shared" si="301"/>
        <v>0</v>
      </c>
      <c r="DD1214" s="64">
        <f t="shared" si="302"/>
        <v>0</v>
      </c>
      <c r="DE1214" s="64">
        <f t="shared" si="303"/>
        <v>0</v>
      </c>
    </row>
    <row r="1215" spans="2:109" x14ac:dyDescent="0.3">
      <c r="B1215" s="167"/>
      <c r="C1215" s="186"/>
      <c r="D1215" s="2"/>
      <c r="E1215" s="67"/>
      <c r="F1215" s="5"/>
      <c r="G1215" s="5"/>
      <c r="H1215" s="187"/>
      <c r="I1215" s="111" t="str">
        <f ca="1">IF(Taula1[[#This Row],[Data naixement (format dd/mm/aaaa)]]="","0",DATEDIF(Taula1[[#This Row],[Data naixement (format dd/mm/aaaa)]],TODAY(),"Y"))</f>
        <v>0</v>
      </c>
      <c r="J1215" s="6"/>
      <c r="K1215" s="6"/>
      <c r="L1215" s="6"/>
      <c r="M1215" s="6"/>
      <c r="N1215" s="56"/>
      <c r="O1215" s="56"/>
      <c r="P1215" s="56"/>
      <c r="Q1215" s="6"/>
      <c r="R1215" s="7"/>
      <c r="S1215" s="143">
        <f>Taula1[[#This Row],[Mesos naturals sencers treballats període justificat (01/01/2023 - 31/03/2023)]]</f>
        <v>0</v>
      </c>
      <c r="T1215" s="194">
        <f>Taula1[[#This Row],[Dies treballats període justificat (01/01/2023 - 31/03/2023)              no comptabilitzats com a mes natural sencer]]</f>
        <v>0</v>
      </c>
      <c r="U1215" s="12"/>
      <c r="V1215" s="7"/>
      <c r="W1215" s="188"/>
      <c r="X1215" s="188"/>
      <c r="Y1215" s="188"/>
      <c r="Z1215" s="188"/>
      <c r="AA1215" s="190"/>
      <c r="AB1215" s="143">
        <f>Taula1[[#This Row],[Grup justificat     (fer servir opcions de la llista desplegable)]]</f>
        <v>0</v>
      </c>
      <c r="AC1215" s="182"/>
      <c r="AD1215" s="39"/>
      <c r="AE1215" s="131">
        <f>ROUND((AF1215/100)*756*Taula1[[#This Row],[Mesos naturals sencers treballats període justificat (01/01/2023 - 31/03/2023)]],2)</f>
        <v>0</v>
      </c>
      <c r="AF1215" s="81">
        <f>Taula1[[#This Row],[% Jornada segons contracte
(no posar el símbol %) ]]-Taula1[[#This Row],[% Reducció salari per baix rendiment        (no posar el símbol %)]]</f>
        <v>0</v>
      </c>
      <c r="AG1215" s="131">
        <f>ROUND((AH1215/100)*24.8547945*Taula1[[#This Row],[Dies treballats període justificat (01/01/2023 - 31/03/2023)              no comptabilitzats com a mes natural sencer]],2)</f>
        <v>0</v>
      </c>
      <c r="AH1215" s="79">
        <f>Taula1[[#This Row],[% Jornada segons contracte
(no posar el símbol %) ]]-Taula1[[#This Row],[% Reducció salari per baix rendiment        (no posar el símbol %)]]</f>
        <v>0</v>
      </c>
      <c r="AI1215" s="131">
        <f t="shared" si="289"/>
        <v>0</v>
      </c>
      <c r="AJ1215" s="39"/>
      <c r="AK1215" s="131">
        <f>ROUND((AL1215/100)*756*Taula1[[#This Row],[Espai reservat Administració  (mesos)]],2)</f>
        <v>0</v>
      </c>
      <c r="AL1215" s="81">
        <f>Taula1[[#This Row],[% Jornada segons contracte
(no posar el símbol %) ]]-Taula1[[#This Row],[% Reducció salari per baix rendiment        (no posar el símbol %)]]</f>
        <v>0</v>
      </c>
      <c r="AM1215" s="131">
        <f>ROUND((AN1215/100)*24.8547945*Taula1[[#This Row],[Espai reservat Administració (dies)]],2)</f>
        <v>0</v>
      </c>
      <c r="AN1215" s="79">
        <f>Taula1[[#This Row],[% Jornada segons contracte
(no posar el símbol %) ]]-Taula1[[#This Row],[% Reducció salari per baix rendiment        (no posar el símbol %)]]</f>
        <v>0</v>
      </c>
      <c r="AO1215" s="131">
        <f t="shared" si="290"/>
        <v>0</v>
      </c>
      <c r="AP1215" s="87"/>
      <c r="AQ1215" s="137">
        <f>ROUND((AR1215/100)*693*Taula1[[#This Row],[Mesos naturals sencers treballats període justificat (01/01/2023 - 31/03/2023)]],2)</f>
        <v>0</v>
      </c>
      <c r="AR1215" s="90">
        <f>Taula1[[#This Row],[% Jornada segons contracte
(no posar el símbol %) ]]-Taula1[[#This Row],[% Reducció salari per baix rendiment        (no posar el símbol %)]]</f>
        <v>0</v>
      </c>
      <c r="AS1215" s="137">
        <f>ROUND((AT1215/100)*22.78356164*Taula1[[#This Row],[Dies treballats període justificat (01/01/2023 - 31/03/2023)              no comptabilitzats com a mes natural sencer]],2)</f>
        <v>0</v>
      </c>
      <c r="AT1215" s="90">
        <f>Taula1[[#This Row],[% Jornada segons contracte
(no posar el símbol %) ]]-Taula1[[#This Row],[% Reducció salari per baix rendiment        (no posar el símbol %)]]</f>
        <v>0</v>
      </c>
      <c r="AU1215" s="137">
        <f t="shared" si="291"/>
        <v>0</v>
      </c>
      <c r="AV1215" s="87"/>
      <c r="AW1215" s="136">
        <f>ROUND((AX1215/100)*693*Taula1[[#This Row],[Espai reservat Administració  (mesos)]],2)</f>
        <v>0</v>
      </c>
      <c r="AX1215" s="90">
        <f>Taula1[[#This Row],[% Jornada segons contracte
(no posar el símbol %) ]]-Taula1[[#This Row],[% Reducció salari per baix rendiment        (no posar el símbol %)]]</f>
        <v>0</v>
      </c>
      <c r="AY1215" s="131">
        <f>ROUND((AZ1215/100)*22.78356164*Taula1[[#This Row],[Espai reservat Administració (dies)]],2)</f>
        <v>0</v>
      </c>
      <c r="AZ1215" s="81">
        <f>Taula1[[#This Row],[% Jornada segons contracte
(no posar el símbol %) ]]-Taula1[[#This Row],[% Reducció salari per baix rendiment        (no posar el símbol %)]]</f>
        <v>0</v>
      </c>
      <c r="BA1215" s="82">
        <f t="shared" si="292"/>
        <v>0</v>
      </c>
      <c r="BB1215" s="41"/>
      <c r="BC1215" s="131">
        <f>IF(Taula1[[#This Row],[Grup justificat     (fer servir opcions de la llista desplegable)]]=1,AI1215,0)</f>
        <v>0</v>
      </c>
      <c r="BD1215" s="131">
        <f>IF(Taula1[[#This Row],[Grup justificat     (fer servir opcions de la llista desplegable)]]=2,AU1215,0)</f>
        <v>0</v>
      </c>
      <c r="BE1215" s="41"/>
      <c r="BF1215" s="131">
        <f>IF(Taula1[[#This Row],[Espai reservat Administració]]=1,AO1215,0)</f>
        <v>0</v>
      </c>
      <c r="BG1215" s="82">
        <f>IF(Taula1[[#This Row],[Espai reservat Administració]]=2,BA1215,0)</f>
        <v>0</v>
      </c>
      <c r="BH1215" s="41"/>
      <c r="BI1215" s="126">
        <f>IF(Taula1[[#This Row],[Grup justificat     (fer servir opcions de la llista desplegable)]]=1,1,0)</f>
        <v>0</v>
      </c>
      <c r="BJ1215" s="126">
        <f>IF(Taula1[[#This Row],[Espai reservat Administració]]=1,1,0)</f>
        <v>0</v>
      </c>
      <c r="BK1215" s="111"/>
      <c r="BL1215" s="126">
        <f>IF(Taula1[[#This Row],[Grup justificat     (fer servir opcions de la llista desplegable)]]=2,1,0)</f>
        <v>0</v>
      </c>
      <c r="BM1215" s="126">
        <f>IF(Taula1[[#This Row],[Espai reservat Administració]]=2,1,0)</f>
        <v>0</v>
      </c>
      <c r="BN1215" s="73"/>
      <c r="BO1215" s="73"/>
      <c r="BP1215" s="73"/>
      <c r="BQ1215" s="73"/>
      <c r="BR1215" s="73"/>
      <c r="BS1215" s="73"/>
      <c r="BT1215" s="73"/>
      <c r="BU1215" s="73"/>
      <c r="BV1215" s="73"/>
      <c r="BW1215" s="73"/>
      <c r="BX1215" s="73"/>
      <c r="BY1215" s="73"/>
      <c r="BZ1215" s="73"/>
      <c r="CA1215" s="73"/>
      <c r="CB1215" s="73"/>
      <c r="CC1215" s="73"/>
      <c r="CD1215" s="73"/>
      <c r="CE1215" s="73"/>
      <c r="CF1215" s="73"/>
      <c r="CG1215" s="63">
        <f t="shared" si="293"/>
        <v>0</v>
      </c>
      <c r="CH1215" s="63">
        <f t="shared" si="294"/>
        <v>0</v>
      </c>
      <c r="CI1215" s="73"/>
      <c r="CJ1215" s="63">
        <f>IF(Taula1[[#This Row],[Tipus de contracte                                  (fer servir opcions de la llista desplegable)]]="Indefinit",1,0)</f>
        <v>0</v>
      </c>
      <c r="CK1215" s="63">
        <f>IF(Taula1[[#This Row],[Tipus de contracte                                  (fer servir opcions de la llista desplegable)]]="Temporal, igual o superior a 6 mesos",1,0)</f>
        <v>0</v>
      </c>
      <c r="CL1215" s="63">
        <f>IF(Taula1[[#This Row],[Tipus de contracte                                  (fer servir opcions de la llista desplegable)]]="Substitució per IT",1,0)</f>
        <v>0</v>
      </c>
      <c r="CM1215" s="73"/>
      <c r="CN1215" s="63">
        <f>IF(Taula1[[#This Row],[Relació llocs de treball]]&gt;=1,1,0)</f>
        <v>0</v>
      </c>
      <c r="CO1215" s="73"/>
      <c r="CP1215" s="63">
        <f>IF(Taula1[[#This Row],[Identitat de gènere                                                          (fer servir opcions de la llista desplegable)]]="Home",1,0)</f>
        <v>0</v>
      </c>
      <c r="CQ1215" s="63">
        <f>IF(Taula1[[#This Row],[Identitat de gènere                                                          (fer servir opcions de la llista desplegable)]]="Dona",1,0)</f>
        <v>0</v>
      </c>
      <c r="CR1215" s="63">
        <f>IF(Taula1[[#This Row],[Identitat de gènere                                                          (fer servir opcions de la llista desplegable)]]="No binari",1,0)</f>
        <v>0</v>
      </c>
      <c r="CS1215" s="73"/>
      <c r="CT1215" s="63">
        <f t="shared" si="288"/>
        <v>0</v>
      </c>
      <c r="CU1215" s="64">
        <f t="shared" si="295"/>
        <v>0</v>
      </c>
      <c r="CW1215" s="64">
        <f t="shared" si="296"/>
        <v>0</v>
      </c>
      <c r="CX1215" s="64">
        <f t="shared" si="297"/>
        <v>0</v>
      </c>
      <c r="CY1215" s="64">
        <f t="shared" si="298"/>
        <v>0</v>
      </c>
      <c r="CZ1215" s="64">
        <f t="shared" si="299"/>
        <v>0</v>
      </c>
      <c r="DB1215" s="64">
        <f t="shared" si="300"/>
        <v>0</v>
      </c>
      <c r="DC1215" s="64">
        <f t="shared" si="301"/>
        <v>0</v>
      </c>
      <c r="DD1215" s="64">
        <f t="shared" si="302"/>
        <v>0</v>
      </c>
      <c r="DE1215" s="64">
        <f t="shared" si="303"/>
        <v>0</v>
      </c>
    </row>
    <row r="1216" spans="2:109" x14ac:dyDescent="0.3">
      <c r="B1216" s="167"/>
      <c r="C1216" s="186"/>
      <c r="D1216" s="2"/>
      <c r="E1216" s="67"/>
      <c r="F1216" s="5"/>
      <c r="G1216" s="5"/>
      <c r="H1216" s="187"/>
      <c r="I1216" s="111" t="str">
        <f ca="1">IF(Taula1[[#This Row],[Data naixement (format dd/mm/aaaa)]]="","0",DATEDIF(Taula1[[#This Row],[Data naixement (format dd/mm/aaaa)]],TODAY(),"Y"))</f>
        <v>0</v>
      </c>
      <c r="J1216" s="6"/>
      <c r="K1216" s="6"/>
      <c r="L1216" s="6"/>
      <c r="M1216" s="6"/>
      <c r="N1216" s="56"/>
      <c r="O1216" s="56"/>
      <c r="P1216" s="56"/>
      <c r="Q1216" s="6"/>
      <c r="R1216" s="7"/>
      <c r="S1216" s="143">
        <f>Taula1[[#This Row],[Mesos naturals sencers treballats període justificat (01/01/2023 - 31/03/2023)]]</f>
        <v>0</v>
      </c>
      <c r="T1216" s="194">
        <f>Taula1[[#This Row],[Dies treballats període justificat (01/01/2023 - 31/03/2023)              no comptabilitzats com a mes natural sencer]]</f>
        <v>0</v>
      </c>
      <c r="U1216" s="12"/>
      <c r="V1216" s="7"/>
      <c r="W1216" s="188"/>
      <c r="X1216" s="188"/>
      <c r="Y1216" s="188"/>
      <c r="Z1216" s="188"/>
      <c r="AA1216" s="190"/>
      <c r="AB1216" s="143">
        <f>Taula1[[#This Row],[Grup justificat     (fer servir opcions de la llista desplegable)]]</f>
        <v>0</v>
      </c>
      <c r="AC1216" s="182"/>
      <c r="AD1216" s="39"/>
      <c r="AE1216" s="131">
        <f>ROUND((AF1216/100)*756*Taula1[[#This Row],[Mesos naturals sencers treballats període justificat (01/01/2023 - 31/03/2023)]],2)</f>
        <v>0</v>
      </c>
      <c r="AF1216" s="81">
        <f>Taula1[[#This Row],[% Jornada segons contracte
(no posar el símbol %) ]]-Taula1[[#This Row],[% Reducció salari per baix rendiment        (no posar el símbol %)]]</f>
        <v>0</v>
      </c>
      <c r="AG1216" s="131">
        <f>ROUND((AH1216/100)*24.8547945*Taula1[[#This Row],[Dies treballats període justificat (01/01/2023 - 31/03/2023)              no comptabilitzats com a mes natural sencer]],2)</f>
        <v>0</v>
      </c>
      <c r="AH1216" s="79">
        <f>Taula1[[#This Row],[% Jornada segons contracte
(no posar el símbol %) ]]-Taula1[[#This Row],[% Reducció salari per baix rendiment        (no posar el símbol %)]]</f>
        <v>0</v>
      </c>
      <c r="AI1216" s="131">
        <f t="shared" si="289"/>
        <v>0</v>
      </c>
      <c r="AJ1216" s="39"/>
      <c r="AK1216" s="131">
        <f>ROUND((AL1216/100)*756*Taula1[[#This Row],[Espai reservat Administració  (mesos)]],2)</f>
        <v>0</v>
      </c>
      <c r="AL1216" s="81">
        <f>Taula1[[#This Row],[% Jornada segons contracte
(no posar el símbol %) ]]-Taula1[[#This Row],[% Reducció salari per baix rendiment        (no posar el símbol %)]]</f>
        <v>0</v>
      </c>
      <c r="AM1216" s="131">
        <f>ROUND((AN1216/100)*24.8547945*Taula1[[#This Row],[Espai reservat Administració (dies)]],2)</f>
        <v>0</v>
      </c>
      <c r="AN1216" s="79">
        <f>Taula1[[#This Row],[% Jornada segons contracte
(no posar el símbol %) ]]-Taula1[[#This Row],[% Reducció salari per baix rendiment        (no posar el símbol %)]]</f>
        <v>0</v>
      </c>
      <c r="AO1216" s="131">
        <f t="shared" si="290"/>
        <v>0</v>
      </c>
      <c r="AP1216" s="87"/>
      <c r="AQ1216" s="137">
        <f>ROUND((AR1216/100)*693*Taula1[[#This Row],[Mesos naturals sencers treballats període justificat (01/01/2023 - 31/03/2023)]],2)</f>
        <v>0</v>
      </c>
      <c r="AR1216" s="90">
        <f>Taula1[[#This Row],[% Jornada segons contracte
(no posar el símbol %) ]]-Taula1[[#This Row],[% Reducció salari per baix rendiment        (no posar el símbol %)]]</f>
        <v>0</v>
      </c>
      <c r="AS1216" s="137">
        <f>ROUND((AT1216/100)*22.78356164*Taula1[[#This Row],[Dies treballats període justificat (01/01/2023 - 31/03/2023)              no comptabilitzats com a mes natural sencer]],2)</f>
        <v>0</v>
      </c>
      <c r="AT1216" s="90">
        <f>Taula1[[#This Row],[% Jornada segons contracte
(no posar el símbol %) ]]-Taula1[[#This Row],[% Reducció salari per baix rendiment        (no posar el símbol %)]]</f>
        <v>0</v>
      </c>
      <c r="AU1216" s="137">
        <f t="shared" si="291"/>
        <v>0</v>
      </c>
      <c r="AV1216" s="87"/>
      <c r="AW1216" s="136">
        <f>ROUND((AX1216/100)*693*Taula1[[#This Row],[Espai reservat Administració  (mesos)]],2)</f>
        <v>0</v>
      </c>
      <c r="AX1216" s="90">
        <f>Taula1[[#This Row],[% Jornada segons contracte
(no posar el símbol %) ]]-Taula1[[#This Row],[% Reducció salari per baix rendiment        (no posar el símbol %)]]</f>
        <v>0</v>
      </c>
      <c r="AY1216" s="131">
        <f>ROUND((AZ1216/100)*22.78356164*Taula1[[#This Row],[Espai reservat Administració (dies)]],2)</f>
        <v>0</v>
      </c>
      <c r="AZ1216" s="81">
        <f>Taula1[[#This Row],[% Jornada segons contracte
(no posar el símbol %) ]]-Taula1[[#This Row],[% Reducció salari per baix rendiment        (no posar el símbol %)]]</f>
        <v>0</v>
      </c>
      <c r="BA1216" s="82">
        <f t="shared" si="292"/>
        <v>0</v>
      </c>
      <c r="BB1216" s="41"/>
      <c r="BC1216" s="131">
        <f>IF(Taula1[[#This Row],[Grup justificat     (fer servir opcions de la llista desplegable)]]=1,AI1216,0)</f>
        <v>0</v>
      </c>
      <c r="BD1216" s="131">
        <f>IF(Taula1[[#This Row],[Grup justificat     (fer servir opcions de la llista desplegable)]]=2,AU1216,0)</f>
        <v>0</v>
      </c>
      <c r="BE1216" s="41"/>
      <c r="BF1216" s="131">
        <f>IF(Taula1[[#This Row],[Espai reservat Administració]]=1,AO1216,0)</f>
        <v>0</v>
      </c>
      <c r="BG1216" s="82">
        <f>IF(Taula1[[#This Row],[Espai reservat Administració]]=2,BA1216,0)</f>
        <v>0</v>
      </c>
      <c r="BH1216" s="41"/>
      <c r="BI1216" s="126">
        <f>IF(Taula1[[#This Row],[Grup justificat     (fer servir opcions de la llista desplegable)]]=1,1,0)</f>
        <v>0</v>
      </c>
      <c r="BJ1216" s="126">
        <f>IF(Taula1[[#This Row],[Espai reservat Administració]]=1,1,0)</f>
        <v>0</v>
      </c>
      <c r="BK1216" s="111"/>
      <c r="BL1216" s="126">
        <f>IF(Taula1[[#This Row],[Grup justificat     (fer servir opcions de la llista desplegable)]]=2,1,0)</f>
        <v>0</v>
      </c>
      <c r="BM1216" s="126">
        <f>IF(Taula1[[#This Row],[Espai reservat Administració]]=2,1,0)</f>
        <v>0</v>
      </c>
      <c r="BN1216" s="73"/>
      <c r="BO1216" s="73"/>
      <c r="BP1216" s="73"/>
      <c r="BQ1216" s="73"/>
      <c r="BR1216" s="73"/>
      <c r="BS1216" s="73"/>
      <c r="BT1216" s="73"/>
      <c r="BU1216" s="73"/>
      <c r="BV1216" s="73"/>
      <c r="BW1216" s="73"/>
      <c r="BX1216" s="73"/>
      <c r="BY1216" s="73"/>
      <c r="BZ1216" s="73"/>
      <c r="CA1216" s="73"/>
      <c r="CB1216" s="73"/>
      <c r="CC1216" s="73"/>
      <c r="CD1216" s="73"/>
      <c r="CE1216" s="73"/>
      <c r="CF1216" s="73"/>
      <c r="CG1216" s="63">
        <f t="shared" si="293"/>
        <v>0</v>
      </c>
      <c r="CH1216" s="63">
        <f t="shared" si="294"/>
        <v>0</v>
      </c>
      <c r="CI1216" s="73"/>
      <c r="CJ1216" s="63">
        <f>IF(Taula1[[#This Row],[Tipus de contracte                                  (fer servir opcions de la llista desplegable)]]="Indefinit",1,0)</f>
        <v>0</v>
      </c>
      <c r="CK1216" s="63">
        <f>IF(Taula1[[#This Row],[Tipus de contracte                                  (fer servir opcions de la llista desplegable)]]="Temporal, igual o superior a 6 mesos",1,0)</f>
        <v>0</v>
      </c>
      <c r="CL1216" s="63">
        <f>IF(Taula1[[#This Row],[Tipus de contracte                                  (fer servir opcions de la llista desplegable)]]="Substitució per IT",1,0)</f>
        <v>0</v>
      </c>
      <c r="CM1216" s="73"/>
      <c r="CN1216" s="63">
        <f>IF(Taula1[[#This Row],[Relació llocs de treball]]&gt;=1,1,0)</f>
        <v>0</v>
      </c>
      <c r="CO1216" s="73"/>
      <c r="CP1216" s="63">
        <f>IF(Taula1[[#This Row],[Identitat de gènere                                                          (fer servir opcions de la llista desplegable)]]="Home",1,0)</f>
        <v>0</v>
      </c>
      <c r="CQ1216" s="63">
        <f>IF(Taula1[[#This Row],[Identitat de gènere                                                          (fer servir opcions de la llista desplegable)]]="Dona",1,0)</f>
        <v>0</v>
      </c>
      <c r="CR1216" s="63">
        <f>IF(Taula1[[#This Row],[Identitat de gènere                                                          (fer servir opcions de la llista desplegable)]]="No binari",1,0)</f>
        <v>0</v>
      </c>
      <c r="CS1216" s="73"/>
      <c r="CT1216" s="63">
        <f t="shared" si="288"/>
        <v>0</v>
      </c>
      <c r="CU1216" s="64">
        <f t="shared" si="295"/>
        <v>0</v>
      </c>
      <c r="CW1216" s="64">
        <f t="shared" si="296"/>
        <v>0</v>
      </c>
      <c r="CX1216" s="64">
        <f t="shared" si="297"/>
        <v>0</v>
      </c>
      <c r="CY1216" s="64">
        <f t="shared" si="298"/>
        <v>0</v>
      </c>
      <c r="CZ1216" s="64">
        <f t="shared" si="299"/>
        <v>0</v>
      </c>
      <c r="DB1216" s="64">
        <f t="shared" si="300"/>
        <v>0</v>
      </c>
      <c r="DC1216" s="64">
        <f t="shared" si="301"/>
        <v>0</v>
      </c>
      <c r="DD1216" s="64">
        <f t="shared" si="302"/>
        <v>0</v>
      </c>
      <c r="DE1216" s="64">
        <f t="shared" si="303"/>
        <v>0</v>
      </c>
    </row>
    <row r="1217" spans="2:109" x14ac:dyDescent="0.3">
      <c r="B1217" s="167"/>
      <c r="C1217" s="186"/>
      <c r="D1217" s="2"/>
      <c r="E1217" s="67"/>
      <c r="F1217" s="5"/>
      <c r="G1217" s="5"/>
      <c r="H1217" s="187"/>
      <c r="I1217" s="111" t="str">
        <f ca="1">IF(Taula1[[#This Row],[Data naixement (format dd/mm/aaaa)]]="","0",DATEDIF(Taula1[[#This Row],[Data naixement (format dd/mm/aaaa)]],TODAY(),"Y"))</f>
        <v>0</v>
      </c>
      <c r="J1217" s="6"/>
      <c r="K1217" s="6"/>
      <c r="L1217" s="6"/>
      <c r="M1217" s="6"/>
      <c r="N1217" s="56"/>
      <c r="O1217" s="56"/>
      <c r="P1217" s="56"/>
      <c r="Q1217" s="6"/>
      <c r="R1217" s="7"/>
      <c r="S1217" s="143">
        <f>Taula1[[#This Row],[Mesos naturals sencers treballats període justificat (01/01/2023 - 31/03/2023)]]</f>
        <v>0</v>
      </c>
      <c r="T1217" s="194">
        <f>Taula1[[#This Row],[Dies treballats període justificat (01/01/2023 - 31/03/2023)              no comptabilitzats com a mes natural sencer]]</f>
        <v>0</v>
      </c>
      <c r="U1217" s="12"/>
      <c r="V1217" s="7"/>
      <c r="W1217" s="188"/>
      <c r="X1217" s="188"/>
      <c r="Y1217" s="188"/>
      <c r="Z1217" s="188"/>
      <c r="AA1217" s="190"/>
      <c r="AB1217" s="143">
        <f>Taula1[[#This Row],[Grup justificat     (fer servir opcions de la llista desplegable)]]</f>
        <v>0</v>
      </c>
      <c r="AC1217" s="182"/>
      <c r="AD1217" s="39"/>
      <c r="AE1217" s="131">
        <f>ROUND((AF1217/100)*756*Taula1[[#This Row],[Mesos naturals sencers treballats període justificat (01/01/2023 - 31/03/2023)]],2)</f>
        <v>0</v>
      </c>
      <c r="AF1217" s="81">
        <f>Taula1[[#This Row],[% Jornada segons contracte
(no posar el símbol %) ]]-Taula1[[#This Row],[% Reducció salari per baix rendiment        (no posar el símbol %)]]</f>
        <v>0</v>
      </c>
      <c r="AG1217" s="131">
        <f>ROUND((AH1217/100)*24.8547945*Taula1[[#This Row],[Dies treballats període justificat (01/01/2023 - 31/03/2023)              no comptabilitzats com a mes natural sencer]],2)</f>
        <v>0</v>
      </c>
      <c r="AH1217" s="79">
        <f>Taula1[[#This Row],[% Jornada segons contracte
(no posar el símbol %) ]]-Taula1[[#This Row],[% Reducció salari per baix rendiment        (no posar el símbol %)]]</f>
        <v>0</v>
      </c>
      <c r="AI1217" s="131">
        <f t="shared" si="289"/>
        <v>0</v>
      </c>
      <c r="AJ1217" s="39"/>
      <c r="AK1217" s="131">
        <f>ROUND((AL1217/100)*756*Taula1[[#This Row],[Espai reservat Administració  (mesos)]],2)</f>
        <v>0</v>
      </c>
      <c r="AL1217" s="81">
        <f>Taula1[[#This Row],[% Jornada segons contracte
(no posar el símbol %) ]]-Taula1[[#This Row],[% Reducció salari per baix rendiment        (no posar el símbol %)]]</f>
        <v>0</v>
      </c>
      <c r="AM1217" s="131">
        <f>ROUND((AN1217/100)*24.8547945*Taula1[[#This Row],[Espai reservat Administració (dies)]],2)</f>
        <v>0</v>
      </c>
      <c r="AN1217" s="79">
        <f>Taula1[[#This Row],[% Jornada segons contracte
(no posar el símbol %) ]]-Taula1[[#This Row],[% Reducció salari per baix rendiment        (no posar el símbol %)]]</f>
        <v>0</v>
      </c>
      <c r="AO1217" s="131">
        <f t="shared" si="290"/>
        <v>0</v>
      </c>
      <c r="AP1217" s="87"/>
      <c r="AQ1217" s="137">
        <f>ROUND((AR1217/100)*693*Taula1[[#This Row],[Mesos naturals sencers treballats període justificat (01/01/2023 - 31/03/2023)]],2)</f>
        <v>0</v>
      </c>
      <c r="AR1217" s="90">
        <f>Taula1[[#This Row],[% Jornada segons contracte
(no posar el símbol %) ]]-Taula1[[#This Row],[% Reducció salari per baix rendiment        (no posar el símbol %)]]</f>
        <v>0</v>
      </c>
      <c r="AS1217" s="137">
        <f>ROUND((AT1217/100)*22.78356164*Taula1[[#This Row],[Dies treballats període justificat (01/01/2023 - 31/03/2023)              no comptabilitzats com a mes natural sencer]],2)</f>
        <v>0</v>
      </c>
      <c r="AT1217" s="90">
        <f>Taula1[[#This Row],[% Jornada segons contracte
(no posar el símbol %) ]]-Taula1[[#This Row],[% Reducció salari per baix rendiment        (no posar el símbol %)]]</f>
        <v>0</v>
      </c>
      <c r="AU1217" s="137">
        <f t="shared" si="291"/>
        <v>0</v>
      </c>
      <c r="AV1217" s="87"/>
      <c r="AW1217" s="136">
        <f>ROUND((AX1217/100)*693*Taula1[[#This Row],[Espai reservat Administració  (mesos)]],2)</f>
        <v>0</v>
      </c>
      <c r="AX1217" s="90">
        <f>Taula1[[#This Row],[% Jornada segons contracte
(no posar el símbol %) ]]-Taula1[[#This Row],[% Reducció salari per baix rendiment        (no posar el símbol %)]]</f>
        <v>0</v>
      </c>
      <c r="AY1217" s="131">
        <f>ROUND((AZ1217/100)*22.78356164*Taula1[[#This Row],[Espai reservat Administració (dies)]],2)</f>
        <v>0</v>
      </c>
      <c r="AZ1217" s="81">
        <f>Taula1[[#This Row],[% Jornada segons contracte
(no posar el símbol %) ]]-Taula1[[#This Row],[% Reducció salari per baix rendiment        (no posar el símbol %)]]</f>
        <v>0</v>
      </c>
      <c r="BA1217" s="82">
        <f t="shared" si="292"/>
        <v>0</v>
      </c>
      <c r="BB1217" s="41"/>
      <c r="BC1217" s="131">
        <f>IF(Taula1[[#This Row],[Grup justificat     (fer servir opcions de la llista desplegable)]]=1,AI1217,0)</f>
        <v>0</v>
      </c>
      <c r="BD1217" s="131">
        <f>IF(Taula1[[#This Row],[Grup justificat     (fer servir opcions de la llista desplegable)]]=2,AU1217,0)</f>
        <v>0</v>
      </c>
      <c r="BE1217" s="41"/>
      <c r="BF1217" s="131">
        <f>IF(Taula1[[#This Row],[Espai reservat Administració]]=1,AO1217,0)</f>
        <v>0</v>
      </c>
      <c r="BG1217" s="82">
        <f>IF(Taula1[[#This Row],[Espai reservat Administració]]=2,BA1217,0)</f>
        <v>0</v>
      </c>
      <c r="BH1217" s="41"/>
      <c r="BI1217" s="126">
        <f>IF(Taula1[[#This Row],[Grup justificat     (fer servir opcions de la llista desplegable)]]=1,1,0)</f>
        <v>0</v>
      </c>
      <c r="BJ1217" s="126">
        <f>IF(Taula1[[#This Row],[Espai reservat Administració]]=1,1,0)</f>
        <v>0</v>
      </c>
      <c r="BK1217" s="111"/>
      <c r="BL1217" s="126">
        <f>IF(Taula1[[#This Row],[Grup justificat     (fer servir opcions de la llista desplegable)]]=2,1,0)</f>
        <v>0</v>
      </c>
      <c r="BM1217" s="126">
        <f>IF(Taula1[[#This Row],[Espai reservat Administració]]=2,1,0)</f>
        <v>0</v>
      </c>
      <c r="BN1217" s="73"/>
      <c r="BO1217" s="73"/>
      <c r="BP1217" s="73"/>
      <c r="BQ1217" s="73"/>
      <c r="BR1217" s="73"/>
      <c r="BS1217" s="73"/>
      <c r="BT1217" s="73"/>
      <c r="BU1217" s="73"/>
      <c r="BV1217" s="73"/>
      <c r="BW1217" s="73"/>
      <c r="BX1217" s="73"/>
      <c r="BY1217" s="73"/>
      <c r="BZ1217" s="73"/>
      <c r="CA1217" s="73"/>
      <c r="CB1217" s="73"/>
      <c r="CC1217" s="73"/>
      <c r="CD1217" s="73"/>
      <c r="CE1217" s="73"/>
      <c r="CF1217" s="73"/>
      <c r="CG1217" s="63">
        <f t="shared" si="293"/>
        <v>0</v>
      </c>
      <c r="CH1217" s="63">
        <f t="shared" si="294"/>
        <v>0</v>
      </c>
      <c r="CI1217" s="73"/>
      <c r="CJ1217" s="63">
        <f>IF(Taula1[[#This Row],[Tipus de contracte                                  (fer servir opcions de la llista desplegable)]]="Indefinit",1,0)</f>
        <v>0</v>
      </c>
      <c r="CK1217" s="63">
        <f>IF(Taula1[[#This Row],[Tipus de contracte                                  (fer servir opcions de la llista desplegable)]]="Temporal, igual o superior a 6 mesos",1,0)</f>
        <v>0</v>
      </c>
      <c r="CL1217" s="63">
        <f>IF(Taula1[[#This Row],[Tipus de contracte                                  (fer servir opcions de la llista desplegable)]]="Substitució per IT",1,0)</f>
        <v>0</v>
      </c>
      <c r="CM1217" s="73"/>
      <c r="CN1217" s="63">
        <f>IF(Taula1[[#This Row],[Relació llocs de treball]]&gt;=1,1,0)</f>
        <v>0</v>
      </c>
      <c r="CO1217" s="73"/>
      <c r="CP1217" s="63">
        <f>IF(Taula1[[#This Row],[Identitat de gènere                                                          (fer servir opcions de la llista desplegable)]]="Home",1,0)</f>
        <v>0</v>
      </c>
      <c r="CQ1217" s="63">
        <f>IF(Taula1[[#This Row],[Identitat de gènere                                                          (fer servir opcions de la llista desplegable)]]="Dona",1,0)</f>
        <v>0</v>
      </c>
      <c r="CR1217" s="63">
        <f>IF(Taula1[[#This Row],[Identitat de gènere                                                          (fer servir opcions de la llista desplegable)]]="No binari",1,0)</f>
        <v>0</v>
      </c>
      <c r="CS1217" s="73"/>
      <c r="CT1217" s="63">
        <f t="shared" si="288"/>
        <v>0</v>
      </c>
      <c r="CU1217" s="64">
        <f t="shared" si="295"/>
        <v>0</v>
      </c>
      <c r="CW1217" s="64">
        <f t="shared" si="296"/>
        <v>0</v>
      </c>
      <c r="CX1217" s="64">
        <f t="shared" si="297"/>
        <v>0</v>
      </c>
      <c r="CY1217" s="64">
        <f t="shared" si="298"/>
        <v>0</v>
      </c>
      <c r="CZ1217" s="64">
        <f t="shared" si="299"/>
        <v>0</v>
      </c>
      <c r="DB1217" s="64">
        <f t="shared" si="300"/>
        <v>0</v>
      </c>
      <c r="DC1217" s="64">
        <f t="shared" si="301"/>
        <v>0</v>
      </c>
      <c r="DD1217" s="64">
        <f t="shared" si="302"/>
        <v>0</v>
      </c>
      <c r="DE1217" s="64">
        <f t="shared" si="303"/>
        <v>0</v>
      </c>
    </row>
    <row r="1218" spans="2:109" x14ac:dyDescent="0.3">
      <c r="B1218" s="167"/>
      <c r="C1218" s="186"/>
      <c r="D1218" s="2"/>
      <c r="E1218" s="67"/>
      <c r="F1218" s="5"/>
      <c r="G1218" s="5"/>
      <c r="H1218" s="187"/>
      <c r="I1218" s="111" t="str">
        <f ca="1">IF(Taula1[[#This Row],[Data naixement (format dd/mm/aaaa)]]="","0",DATEDIF(Taula1[[#This Row],[Data naixement (format dd/mm/aaaa)]],TODAY(),"Y"))</f>
        <v>0</v>
      </c>
      <c r="J1218" s="6"/>
      <c r="K1218" s="6"/>
      <c r="L1218" s="6"/>
      <c r="M1218" s="6"/>
      <c r="N1218" s="56"/>
      <c r="O1218" s="56"/>
      <c r="P1218" s="56"/>
      <c r="Q1218" s="6"/>
      <c r="R1218" s="7"/>
      <c r="S1218" s="143">
        <f>Taula1[[#This Row],[Mesos naturals sencers treballats període justificat (01/01/2023 - 31/03/2023)]]</f>
        <v>0</v>
      </c>
      <c r="T1218" s="194">
        <f>Taula1[[#This Row],[Dies treballats període justificat (01/01/2023 - 31/03/2023)              no comptabilitzats com a mes natural sencer]]</f>
        <v>0</v>
      </c>
      <c r="U1218" s="12"/>
      <c r="V1218" s="7"/>
      <c r="W1218" s="188"/>
      <c r="X1218" s="188"/>
      <c r="Y1218" s="188"/>
      <c r="Z1218" s="188"/>
      <c r="AA1218" s="190"/>
      <c r="AB1218" s="143">
        <f>Taula1[[#This Row],[Grup justificat     (fer servir opcions de la llista desplegable)]]</f>
        <v>0</v>
      </c>
      <c r="AC1218" s="182"/>
      <c r="AD1218" s="39"/>
      <c r="AE1218" s="131">
        <f>ROUND((AF1218/100)*756*Taula1[[#This Row],[Mesos naturals sencers treballats període justificat (01/01/2023 - 31/03/2023)]],2)</f>
        <v>0</v>
      </c>
      <c r="AF1218" s="81">
        <f>Taula1[[#This Row],[% Jornada segons contracte
(no posar el símbol %) ]]-Taula1[[#This Row],[% Reducció salari per baix rendiment        (no posar el símbol %)]]</f>
        <v>0</v>
      </c>
      <c r="AG1218" s="131">
        <f>ROUND((AH1218/100)*24.8547945*Taula1[[#This Row],[Dies treballats període justificat (01/01/2023 - 31/03/2023)              no comptabilitzats com a mes natural sencer]],2)</f>
        <v>0</v>
      </c>
      <c r="AH1218" s="79">
        <f>Taula1[[#This Row],[% Jornada segons contracte
(no posar el símbol %) ]]-Taula1[[#This Row],[% Reducció salari per baix rendiment        (no posar el símbol %)]]</f>
        <v>0</v>
      </c>
      <c r="AI1218" s="131">
        <f t="shared" si="289"/>
        <v>0</v>
      </c>
      <c r="AJ1218" s="39"/>
      <c r="AK1218" s="131">
        <f>ROUND((AL1218/100)*756*Taula1[[#This Row],[Espai reservat Administració  (mesos)]],2)</f>
        <v>0</v>
      </c>
      <c r="AL1218" s="81">
        <f>Taula1[[#This Row],[% Jornada segons contracte
(no posar el símbol %) ]]-Taula1[[#This Row],[% Reducció salari per baix rendiment        (no posar el símbol %)]]</f>
        <v>0</v>
      </c>
      <c r="AM1218" s="131">
        <f>ROUND((AN1218/100)*24.8547945*Taula1[[#This Row],[Espai reservat Administració (dies)]],2)</f>
        <v>0</v>
      </c>
      <c r="AN1218" s="79">
        <f>Taula1[[#This Row],[% Jornada segons contracte
(no posar el símbol %) ]]-Taula1[[#This Row],[% Reducció salari per baix rendiment        (no posar el símbol %)]]</f>
        <v>0</v>
      </c>
      <c r="AO1218" s="131">
        <f t="shared" si="290"/>
        <v>0</v>
      </c>
      <c r="AP1218" s="87"/>
      <c r="AQ1218" s="137">
        <f>ROUND((AR1218/100)*693*Taula1[[#This Row],[Mesos naturals sencers treballats període justificat (01/01/2023 - 31/03/2023)]],2)</f>
        <v>0</v>
      </c>
      <c r="AR1218" s="90">
        <f>Taula1[[#This Row],[% Jornada segons contracte
(no posar el símbol %) ]]-Taula1[[#This Row],[% Reducció salari per baix rendiment        (no posar el símbol %)]]</f>
        <v>0</v>
      </c>
      <c r="AS1218" s="137">
        <f>ROUND((AT1218/100)*22.78356164*Taula1[[#This Row],[Dies treballats període justificat (01/01/2023 - 31/03/2023)              no comptabilitzats com a mes natural sencer]],2)</f>
        <v>0</v>
      </c>
      <c r="AT1218" s="90">
        <f>Taula1[[#This Row],[% Jornada segons contracte
(no posar el símbol %) ]]-Taula1[[#This Row],[% Reducció salari per baix rendiment        (no posar el símbol %)]]</f>
        <v>0</v>
      </c>
      <c r="AU1218" s="137">
        <f t="shared" si="291"/>
        <v>0</v>
      </c>
      <c r="AV1218" s="87"/>
      <c r="AW1218" s="136">
        <f>ROUND((AX1218/100)*693*Taula1[[#This Row],[Espai reservat Administració  (mesos)]],2)</f>
        <v>0</v>
      </c>
      <c r="AX1218" s="90">
        <f>Taula1[[#This Row],[% Jornada segons contracte
(no posar el símbol %) ]]-Taula1[[#This Row],[% Reducció salari per baix rendiment        (no posar el símbol %)]]</f>
        <v>0</v>
      </c>
      <c r="AY1218" s="131">
        <f>ROUND((AZ1218/100)*22.78356164*Taula1[[#This Row],[Espai reservat Administració (dies)]],2)</f>
        <v>0</v>
      </c>
      <c r="AZ1218" s="81">
        <f>Taula1[[#This Row],[% Jornada segons contracte
(no posar el símbol %) ]]-Taula1[[#This Row],[% Reducció salari per baix rendiment        (no posar el símbol %)]]</f>
        <v>0</v>
      </c>
      <c r="BA1218" s="82">
        <f t="shared" si="292"/>
        <v>0</v>
      </c>
      <c r="BB1218" s="41"/>
      <c r="BC1218" s="131">
        <f>IF(Taula1[[#This Row],[Grup justificat     (fer servir opcions de la llista desplegable)]]=1,AI1218,0)</f>
        <v>0</v>
      </c>
      <c r="BD1218" s="131">
        <f>IF(Taula1[[#This Row],[Grup justificat     (fer servir opcions de la llista desplegable)]]=2,AU1218,0)</f>
        <v>0</v>
      </c>
      <c r="BE1218" s="41"/>
      <c r="BF1218" s="131">
        <f>IF(Taula1[[#This Row],[Espai reservat Administració]]=1,AO1218,0)</f>
        <v>0</v>
      </c>
      <c r="BG1218" s="82">
        <f>IF(Taula1[[#This Row],[Espai reservat Administració]]=2,BA1218,0)</f>
        <v>0</v>
      </c>
      <c r="BH1218" s="41"/>
      <c r="BI1218" s="126">
        <f>IF(Taula1[[#This Row],[Grup justificat     (fer servir opcions de la llista desplegable)]]=1,1,0)</f>
        <v>0</v>
      </c>
      <c r="BJ1218" s="126">
        <f>IF(Taula1[[#This Row],[Espai reservat Administració]]=1,1,0)</f>
        <v>0</v>
      </c>
      <c r="BK1218" s="111"/>
      <c r="BL1218" s="126">
        <f>IF(Taula1[[#This Row],[Grup justificat     (fer servir opcions de la llista desplegable)]]=2,1,0)</f>
        <v>0</v>
      </c>
      <c r="BM1218" s="126">
        <f>IF(Taula1[[#This Row],[Espai reservat Administració]]=2,1,0)</f>
        <v>0</v>
      </c>
      <c r="BN1218" s="73"/>
      <c r="BO1218" s="73"/>
      <c r="BP1218" s="73"/>
      <c r="BQ1218" s="73"/>
      <c r="BR1218" s="73"/>
      <c r="BS1218" s="73"/>
      <c r="BT1218" s="73"/>
      <c r="BU1218" s="73"/>
      <c r="BV1218" s="73"/>
      <c r="BW1218" s="73"/>
      <c r="BX1218" s="73"/>
      <c r="BY1218" s="73"/>
      <c r="BZ1218" s="73"/>
      <c r="CA1218" s="73"/>
      <c r="CB1218" s="73"/>
      <c r="CC1218" s="73"/>
      <c r="CD1218" s="73"/>
      <c r="CE1218" s="73"/>
      <c r="CF1218" s="73"/>
      <c r="CG1218" s="63">
        <f t="shared" si="293"/>
        <v>0</v>
      </c>
      <c r="CH1218" s="63">
        <f t="shared" si="294"/>
        <v>0</v>
      </c>
      <c r="CI1218" s="73"/>
      <c r="CJ1218" s="63">
        <f>IF(Taula1[[#This Row],[Tipus de contracte                                  (fer servir opcions de la llista desplegable)]]="Indefinit",1,0)</f>
        <v>0</v>
      </c>
      <c r="CK1218" s="63">
        <f>IF(Taula1[[#This Row],[Tipus de contracte                                  (fer servir opcions de la llista desplegable)]]="Temporal, igual o superior a 6 mesos",1,0)</f>
        <v>0</v>
      </c>
      <c r="CL1218" s="63">
        <f>IF(Taula1[[#This Row],[Tipus de contracte                                  (fer servir opcions de la llista desplegable)]]="Substitució per IT",1,0)</f>
        <v>0</v>
      </c>
      <c r="CM1218" s="73"/>
      <c r="CN1218" s="63">
        <f>IF(Taula1[[#This Row],[Relació llocs de treball]]&gt;=1,1,0)</f>
        <v>0</v>
      </c>
      <c r="CO1218" s="73"/>
      <c r="CP1218" s="63">
        <f>IF(Taula1[[#This Row],[Identitat de gènere                                                          (fer servir opcions de la llista desplegable)]]="Home",1,0)</f>
        <v>0</v>
      </c>
      <c r="CQ1218" s="63">
        <f>IF(Taula1[[#This Row],[Identitat de gènere                                                          (fer servir opcions de la llista desplegable)]]="Dona",1,0)</f>
        <v>0</v>
      </c>
      <c r="CR1218" s="63">
        <f>IF(Taula1[[#This Row],[Identitat de gènere                                                          (fer servir opcions de la llista desplegable)]]="No binari",1,0)</f>
        <v>0</v>
      </c>
      <c r="CS1218" s="73"/>
      <c r="CT1218" s="63">
        <f t="shared" si="288"/>
        <v>0</v>
      </c>
      <c r="CU1218" s="64">
        <f t="shared" si="295"/>
        <v>0</v>
      </c>
      <c r="CW1218" s="64">
        <f t="shared" si="296"/>
        <v>0</v>
      </c>
      <c r="CX1218" s="64">
        <f t="shared" si="297"/>
        <v>0</v>
      </c>
      <c r="CY1218" s="64">
        <f t="shared" si="298"/>
        <v>0</v>
      </c>
      <c r="CZ1218" s="64">
        <f t="shared" si="299"/>
        <v>0</v>
      </c>
      <c r="DB1218" s="64">
        <f t="shared" si="300"/>
        <v>0</v>
      </c>
      <c r="DC1218" s="64">
        <f t="shared" si="301"/>
        <v>0</v>
      </c>
      <c r="DD1218" s="64">
        <f t="shared" si="302"/>
        <v>0</v>
      </c>
      <c r="DE1218" s="64">
        <f t="shared" si="303"/>
        <v>0</v>
      </c>
    </row>
    <row r="1219" spans="2:109" x14ac:dyDescent="0.3">
      <c r="B1219" s="167"/>
      <c r="C1219" s="186"/>
      <c r="D1219" s="2"/>
      <c r="E1219" s="67"/>
      <c r="F1219" s="5"/>
      <c r="G1219" s="5"/>
      <c r="H1219" s="187"/>
      <c r="I1219" s="111" t="str">
        <f ca="1">IF(Taula1[[#This Row],[Data naixement (format dd/mm/aaaa)]]="","0",DATEDIF(Taula1[[#This Row],[Data naixement (format dd/mm/aaaa)]],TODAY(),"Y"))</f>
        <v>0</v>
      </c>
      <c r="J1219" s="6"/>
      <c r="K1219" s="6"/>
      <c r="L1219" s="6"/>
      <c r="M1219" s="6"/>
      <c r="N1219" s="56"/>
      <c r="O1219" s="56"/>
      <c r="P1219" s="56"/>
      <c r="Q1219" s="6"/>
      <c r="R1219" s="7"/>
      <c r="S1219" s="143">
        <f>Taula1[[#This Row],[Mesos naturals sencers treballats període justificat (01/01/2023 - 31/03/2023)]]</f>
        <v>0</v>
      </c>
      <c r="T1219" s="194">
        <f>Taula1[[#This Row],[Dies treballats període justificat (01/01/2023 - 31/03/2023)              no comptabilitzats com a mes natural sencer]]</f>
        <v>0</v>
      </c>
      <c r="U1219" s="12"/>
      <c r="V1219" s="7"/>
      <c r="W1219" s="188"/>
      <c r="X1219" s="188"/>
      <c r="Y1219" s="188"/>
      <c r="Z1219" s="188"/>
      <c r="AA1219" s="190"/>
      <c r="AB1219" s="143">
        <f>Taula1[[#This Row],[Grup justificat     (fer servir opcions de la llista desplegable)]]</f>
        <v>0</v>
      </c>
      <c r="AC1219" s="182"/>
      <c r="AD1219" s="39"/>
      <c r="AE1219" s="131">
        <f>ROUND((AF1219/100)*756*Taula1[[#This Row],[Mesos naturals sencers treballats període justificat (01/01/2023 - 31/03/2023)]],2)</f>
        <v>0</v>
      </c>
      <c r="AF1219" s="81">
        <f>Taula1[[#This Row],[% Jornada segons contracte
(no posar el símbol %) ]]-Taula1[[#This Row],[% Reducció salari per baix rendiment        (no posar el símbol %)]]</f>
        <v>0</v>
      </c>
      <c r="AG1219" s="131">
        <f>ROUND((AH1219/100)*24.8547945*Taula1[[#This Row],[Dies treballats període justificat (01/01/2023 - 31/03/2023)              no comptabilitzats com a mes natural sencer]],2)</f>
        <v>0</v>
      </c>
      <c r="AH1219" s="79">
        <f>Taula1[[#This Row],[% Jornada segons contracte
(no posar el símbol %) ]]-Taula1[[#This Row],[% Reducció salari per baix rendiment        (no posar el símbol %)]]</f>
        <v>0</v>
      </c>
      <c r="AI1219" s="131">
        <f t="shared" si="289"/>
        <v>0</v>
      </c>
      <c r="AJ1219" s="39"/>
      <c r="AK1219" s="131">
        <f>ROUND((AL1219/100)*756*Taula1[[#This Row],[Espai reservat Administració  (mesos)]],2)</f>
        <v>0</v>
      </c>
      <c r="AL1219" s="81">
        <f>Taula1[[#This Row],[% Jornada segons contracte
(no posar el símbol %) ]]-Taula1[[#This Row],[% Reducció salari per baix rendiment        (no posar el símbol %)]]</f>
        <v>0</v>
      </c>
      <c r="AM1219" s="131">
        <f>ROUND((AN1219/100)*24.8547945*Taula1[[#This Row],[Espai reservat Administració (dies)]],2)</f>
        <v>0</v>
      </c>
      <c r="AN1219" s="79">
        <f>Taula1[[#This Row],[% Jornada segons contracte
(no posar el símbol %) ]]-Taula1[[#This Row],[% Reducció salari per baix rendiment        (no posar el símbol %)]]</f>
        <v>0</v>
      </c>
      <c r="AO1219" s="131">
        <f t="shared" si="290"/>
        <v>0</v>
      </c>
      <c r="AP1219" s="87"/>
      <c r="AQ1219" s="137">
        <f>ROUND((AR1219/100)*693*Taula1[[#This Row],[Mesos naturals sencers treballats període justificat (01/01/2023 - 31/03/2023)]],2)</f>
        <v>0</v>
      </c>
      <c r="AR1219" s="90">
        <f>Taula1[[#This Row],[% Jornada segons contracte
(no posar el símbol %) ]]-Taula1[[#This Row],[% Reducció salari per baix rendiment        (no posar el símbol %)]]</f>
        <v>0</v>
      </c>
      <c r="AS1219" s="137">
        <f>ROUND((AT1219/100)*22.78356164*Taula1[[#This Row],[Dies treballats període justificat (01/01/2023 - 31/03/2023)              no comptabilitzats com a mes natural sencer]],2)</f>
        <v>0</v>
      </c>
      <c r="AT1219" s="90">
        <f>Taula1[[#This Row],[% Jornada segons contracte
(no posar el símbol %) ]]-Taula1[[#This Row],[% Reducció salari per baix rendiment        (no posar el símbol %)]]</f>
        <v>0</v>
      </c>
      <c r="AU1219" s="137">
        <f t="shared" si="291"/>
        <v>0</v>
      </c>
      <c r="AV1219" s="87"/>
      <c r="AW1219" s="136">
        <f>ROUND((AX1219/100)*693*Taula1[[#This Row],[Espai reservat Administració  (mesos)]],2)</f>
        <v>0</v>
      </c>
      <c r="AX1219" s="90">
        <f>Taula1[[#This Row],[% Jornada segons contracte
(no posar el símbol %) ]]-Taula1[[#This Row],[% Reducció salari per baix rendiment        (no posar el símbol %)]]</f>
        <v>0</v>
      </c>
      <c r="AY1219" s="131">
        <f>ROUND((AZ1219/100)*22.78356164*Taula1[[#This Row],[Espai reservat Administració (dies)]],2)</f>
        <v>0</v>
      </c>
      <c r="AZ1219" s="81">
        <f>Taula1[[#This Row],[% Jornada segons contracte
(no posar el símbol %) ]]-Taula1[[#This Row],[% Reducció salari per baix rendiment        (no posar el símbol %)]]</f>
        <v>0</v>
      </c>
      <c r="BA1219" s="82">
        <f t="shared" si="292"/>
        <v>0</v>
      </c>
      <c r="BB1219" s="41"/>
      <c r="BC1219" s="131">
        <f>IF(Taula1[[#This Row],[Grup justificat     (fer servir opcions de la llista desplegable)]]=1,AI1219,0)</f>
        <v>0</v>
      </c>
      <c r="BD1219" s="131">
        <f>IF(Taula1[[#This Row],[Grup justificat     (fer servir opcions de la llista desplegable)]]=2,AU1219,0)</f>
        <v>0</v>
      </c>
      <c r="BE1219" s="41"/>
      <c r="BF1219" s="131">
        <f>IF(Taula1[[#This Row],[Espai reservat Administració]]=1,AO1219,0)</f>
        <v>0</v>
      </c>
      <c r="BG1219" s="82">
        <f>IF(Taula1[[#This Row],[Espai reservat Administració]]=2,BA1219,0)</f>
        <v>0</v>
      </c>
      <c r="BH1219" s="41"/>
      <c r="BI1219" s="126">
        <f>IF(Taula1[[#This Row],[Grup justificat     (fer servir opcions de la llista desplegable)]]=1,1,0)</f>
        <v>0</v>
      </c>
      <c r="BJ1219" s="126">
        <f>IF(Taula1[[#This Row],[Espai reservat Administració]]=1,1,0)</f>
        <v>0</v>
      </c>
      <c r="BK1219" s="111"/>
      <c r="BL1219" s="126">
        <f>IF(Taula1[[#This Row],[Grup justificat     (fer servir opcions de la llista desplegable)]]=2,1,0)</f>
        <v>0</v>
      </c>
      <c r="BM1219" s="126">
        <f>IF(Taula1[[#This Row],[Espai reservat Administració]]=2,1,0)</f>
        <v>0</v>
      </c>
      <c r="BN1219" s="73"/>
      <c r="BO1219" s="73"/>
      <c r="BP1219" s="73"/>
      <c r="BQ1219" s="73"/>
      <c r="BR1219" s="73"/>
      <c r="BS1219" s="73"/>
      <c r="BT1219" s="73"/>
      <c r="BU1219" s="73"/>
      <c r="BV1219" s="73"/>
      <c r="BW1219" s="73"/>
      <c r="BX1219" s="73"/>
      <c r="BY1219" s="73"/>
      <c r="BZ1219" s="73"/>
      <c r="CA1219" s="73"/>
      <c r="CB1219" s="73"/>
      <c r="CC1219" s="73"/>
      <c r="CD1219" s="73"/>
      <c r="CE1219" s="73"/>
      <c r="CF1219" s="73"/>
      <c r="CG1219" s="63">
        <f t="shared" si="293"/>
        <v>0</v>
      </c>
      <c r="CH1219" s="63">
        <f t="shared" si="294"/>
        <v>0</v>
      </c>
      <c r="CI1219" s="73"/>
      <c r="CJ1219" s="63">
        <f>IF(Taula1[[#This Row],[Tipus de contracte                                  (fer servir opcions de la llista desplegable)]]="Indefinit",1,0)</f>
        <v>0</v>
      </c>
      <c r="CK1219" s="63">
        <f>IF(Taula1[[#This Row],[Tipus de contracte                                  (fer servir opcions de la llista desplegable)]]="Temporal, igual o superior a 6 mesos",1,0)</f>
        <v>0</v>
      </c>
      <c r="CL1219" s="63">
        <f>IF(Taula1[[#This Row],[Tipus de contracte                                  (fer servir opcions de la llista desplegable)]]="Substitució per IT",1,0)</f>
        <v>0</v>
      </c>
      <c r="CM1219" s="73"/>
      <c r="CN1219" s="63">
        <f>IF(Taula1[[#This Row],[Relació llocs de treball]]&gt;=1,1,0)</f>
        <v>0</v>
      </c>
      <c r="CO1219" s="73"/>
      <c r="CP1219" s="63">
        <f>IF(Taula1[[#This Row],[Identitat de gènere                                                          (fer servir opcions de la llista desplegable)]]="Home",1,0)</f>
        <v>0</v>
      </c>
      <c r="CQ1219" s="63">
        <f>IF(Taula1[[#This Row],[Identitat de gènere                                                          (fer servir opcions de la llista desplegable)]]="Dona",1,0)</f>
        <v>0</v>
      </c>
      <c r="CR1219" s="63">
        <f>IF(Taula1[[#This Row],[Identitat de gènere                                                          (fer servir opcions de la llista desplegable)]]="No binari",1,0)</f>
        <v>0</v>
      </c>
      <c r="CS1219" s="73"/>
      <c r="CT1219" s="63">
        <f t="shared" si="288"/>
        <v>0</v>
      </c>
      <c r="CU1219" s="64">
        <f t="shared" si="295"/>
        <v>0</v>
      </c>
      <c r="CW1219" s="64">
        <f t="shared" si="296"/>
        <v>0</v>
      </c>
      <c r="CX1219" s="64">
        <f t="shared" si="297"/>
        <v>0</v>
      </c>
      <c r="CY1219" s="64">
        <f t="shared" si="298"/>
        <v>0</v>
      </c>
      <c r="CZ1219" s="64">
        <f t="shared" si="299"/>
        <v>0</v>
      </c>
      <c r="DB1219" s="64">
        <f t="shared" si="300"/>
        <v>0</v>
      </c>
      <c r="DC1219" s="64">
        <f t="shared" si="301"/>
        <v>0</v>
      </c>
      <c r="DD1219" s="64">
        <f t="shared" si="302"/>
        <v>0</v>
      </c>
      <c r="DE1219" s="64">
        <f t="shared" si="303"/>
        <v>0</v>
      </c>
    </row>
    <row r="1220" spans="2:109" x14ac:dyDescent="0.3">
      <c r="B1220" s="167"/>
      <c r="C1220" s="186"/>
      <c r="D1220" s="2"/>
      <c r="E1220" s="67"/>
      <c r="F1220" s="5"/>
      <c r="G1220" s="5"/>
      <c r="H1220" s="187"/>
      <c r="I1220" s="111" t="str">
        <f ca="1">IF(Taula1[[#This Row],[Data naixement (format dd/mm/aaaa)]]="","0",DATEDIF(Taula1[[#This Row],[Data naixement (format dd/mm/aaaa)]],TODAY(),"Y"))</f>
        <v>0</v>
      </c>
      <c r="J1220" s="6"/>
      <c r="K1220" s="6"/>
      <c r="L1220" s="6"/>
      <c r="M1220" s="6"/>
      <c r="N1220" s="56"/>
      <c r="O1220" s="56"/>
      <c r="P1220" s="56"/>
      <c r="Q1220" s="6"/>
      <c r="R1220" s="7"/>
      <c r="S1220" s="143">
        <f>Taula1[[#This Row],[Mesos naturals sencers treballats període justificat (01/01/2023 - 31/03/2023)]]</f>
        <v>0</v>
      </c>
      <c r="T1220" s="194">
        <f>Taula1[[#This Row],[Dies treballats període justificat (01/01/2023 - 31/03/2023)              no comptabilitzats com a mes natural sencer]]</f>
        <v>0</v>
      </c>
      <c r="U1220" s="12"/>
      <c r="V1220" s="7"/>
      <c r="W1220" s="188"/>
      <c r="X1220" s="188"/>
      <c r="Y1220" s="188"/>
      <c r="Z1220" s="188"/>
      <c r="AA1220" s="190"/>
      <c r="AB1220" s="143">
        <f>Taula1[[#This Row],[Grup justificat     (fer servir opcions de la llista desplegable)]]</f>
        <v>0</v>
      </c>
      <c r="AC1220" s="182"/>
      <c r="AD1220" s="39"/>
      <c r="AE1220" s="131">
        <f>ROUND((AF1220/100)*756*Taula1[[#This Row],[Mesos naturals sencers treballats període justificat (01/01/2023 - 31/03/2023)]],2)</f>
        <v>0</v>
      </c>
      <c r="AF1220" s="81">
        <f>Taula1[[#This Row],[% Jornada segons contracte
(no posar el símbol %) ]]-Taula1[[#This Row],[% Reducció salari per baix rendiment        (no posar el símbol %)]]</f>
        <v>0</v>
      </c>
      <c r="AG1220" s="131">
        <f>ROUND((AH1220/100)*24.8547945*Taula1[[#This Row],[Dies treballats període justificat (01/01/2023 - 31/03/2023)              no comptabilitzats com a mes natural sencer]],2)</f>
        <v>0</v>
      </c>
      <c r="AH1220" s="79">
        <f>Taula1[[#This Row],[% Jornada segons contracte
(no posar el símbol %) ]]-Taula1[[#This Row],[% Reducció salari per baix rendiment        (no posar el símbol %)]]</f>
        <v>0</v>
      </c>
      <c r="AI1220" s="131">
        <f t="shared" si="289"/>
        <v>0</v>
      </c>
      <c r="AJ1220" s="39"/>
      <c r="AK1220" s="131">
        <f>ROUND((AL1220/100)*756*Taula1[[#This Row],[Espai reservat Administració  (mesos)]],2)</f>
        <v>0</v>
      </c>
      <c r="AL1220" s="81">
        <f>Taula1[[#This Row],[% Jornada segons contracte
(no posar el símbol %) ]]-Taula1[[#This Row],[% Reducció salari per baix rendiment        (no posar el símbol %)]]</f>
        <v>0</v>
      </c>
      <c r="AM1220" s="131">
        <f>ROUND((AN1220/100)*24.8547945*Taula1[[#This Row],[Espai reservat Administració (dies)]],2)</f>
        <v>0</v>
      </c>
      <c r="AN1220" s="79">
        <f>Taula1[[#This Row],[% Jornada segons contracte
(no posar el símbol %) ]]-Taula1[[#This Row],[% Reducció salari per baix rendiment        (no posar el símbol %)]]</f>
        <v>0</v>
      </c>
      <c r="AO1220" s="131">
        <f t="shared" si="290"/>
        <v>0</v>
      </c>
      <c r="AP1220" s="87"/>
      <c r="AQ1220" s="137">
        <f>ROUND((AR1220/100)*693*Taula1[[#This Row],[Mesos naturals sencers treballats període justificat (01/01/2023 - 31/03/2023)]],2)</f>
        <v>0</v>
      </c>
      <c r="AR1220" s="90">
        <f>Taula1[[#This Row],[% Jornada segons contracte
(no posar el símbol %) ]]-Taula1[[#This Row],[% Reducció salari per baix rendiment        (no posar el símbol %)]]</f>
        <v>0</v>
      </c>
      <c r="AS1220" s="137">
        <f>ROUND((AT1220/100)*22.78356164*Taula1[[#This Row],[Dies treballats període justificat (01/01/2023 - 31/03/2023)              no comptabilitzats com a mes natural sencer]],2)</f>
        <v>0</v>
      </c>
      <c r="AT1220" s="90">
        <f>Taula1[[#This Row],[% Jornada segons contracte
(no posar el símbol %) ]]-Taula1[[#This Row],[% Reducció salari per baix rendiment        (no posar el símbol %)]]</f>
        <v>0</v>
      </c>
      <c r="AU1220" s="137">
        <f t="shared" si="291"/>
        <v>0</v>
      </c>
      <c r="AV1220" s="87"/>
      <c r="AW1220" s="136">
        <f>ROUND((AX1220/100)*693*Taula1[[#This Row],[Espai reservat Administració  (mesos)]],2)</f>
        <v>0</v>
      </c>
      <c r="AX1220" s="90">
        <f>Taula1[[#This Row],[% Jornada segons contracte
(no posar el símbol %) ]]-Taula1[[#This Row],[% Reducció salari per baix rendiment        (no posar el símbol %)]]</f>
        <v>0</v>
      </c>
      <c r="AY1220" s="131">
        <f>ROUND((AZ1220/100)*22.78356164*Taula1[[#This Row],[Espai reservat Administració (dies)]],2)</f>
        <v>0</v>
      </c>
      <c r="AZ1220" s="81">
        <f>Taula1[[#This Row],[% Jornada segons contracte
(no posar el símbol %) ]]-Taula1[[#This Row],[% Reducció salari per baix rendiment        (no posar el símbol %)]]</f>
        <v>0</v>
      </c>
      <c r="BA1220" s="82">
        <f t="shared" si="292"/>
        <v>0</v>
      </c>
      <c r="BB1220" s="41"/>
      <c r="BC1220" s="131">
        <f>IF(Taula1[[#This Row],[Grup justificat     (fer servir opcions de la llista desplegable)]]=1,AI1220,0)</f>
        <v>0</v>
      </c>
      <c r="BD1220" s="131">
        <f>IF(Taula1[[#This Row],[Grup justificat     (fer servir opcions de la llista desplegable)]]=2,AU1220,0)</f>
        <v>0</v>
      </c>
      <c r="BE1220" s="41"/>
      <c r="BF1220" s="131">
        <f>IF(Taula1[[#This Row],[Espai reservat Administració]]=1,AO1220,0)</f>
        <v>0</v>
      </c>
      <c r="BG1220" s="82">
        <f>IF(Taula1[[#This Row],[Espai reservat Administració]]=2,BA1220,0)</f>
        <v>0</v>
      </c>
      <c r="BH1220" s="41"/>
      <c r="BI1220" s="126">
        <f>IF(Taula1[[#This Row],[Grup justificat     (fer servir opcions de la llista desplegable)]]=1,1,0)</f>
        <v>0</v>
      </c>
      <c r="BJ1220" s="126">
        <f>IF(Taula1[[#This Row],[Espai reservat Administració]]=1,1,0)</f>
        <v>0</v>
      </c>
      <c r="BK1220" s="111"/>
      <c r="BL1220" s="126">
        <f>IF(Taula1[[#This Row],[Grup justificat     (fer servir opcions de la llista desplegable)]]=2,1,0)</f>
        <v>0</v>
      </c>
      <c r="BM1220" s="126">
        <f>IF(Taula1[[#This Row],[Espai reservat Administració]]=2,1,0)</f>
        <v>0</v>
      </c>
      <c r="BN1220" s="73"/>
      <c r="BO1220" s="73"/>
      <c r="BP1220" s="73"/>
      <c r="BQ1220" s="73"/>
      <c r="BR1220" s="73"/>
      <c r="BS1220" s="73"/>
      <c r="BT1220" s="73"/>
      <c r="BU1220" s="73"/>
      <c r="BV1220" s="73"/>
      <c r="BW1220" s="73"/>
      <c r="BX1220" s="73"/>
      <c r="BY1220" s="73"/>
      <c r="BZ1220" s="73"/>
      <c r="CA1220" s="73"/>
      <c r="CB1220" s="73"/>
      <c r="CC1220" s="73"/>
      <c r="CD1220" s="73"/>
      <c r="CE1220" s="73"/>
      <c r="CF1220" s="73"/>
      <c r="CG1220" s="63">
        <f t="shared" si="293"/>
        <v>0</v>
      </c>
      <c r="CH1220" s="63">
        <f t="shared" si="294"/>
        <v>0</v>
      </c>
      <c r="CI1220" s="73"/>
      <c r="CJ1220" s="63">
        <f>IF(Taula1[[#This Row],[Tipus de contracte                                  (fer servir opcions de la llista desplegable)]]="Indefinit",1,0)</f>
        <v>0</v>
      </c>
      <c r="CK1220" s="63">
        <f>IF(Taula1[[#This Row],[Tipus de contracte                                  (fer servir opcions de la llista desplegable)]]="Temporal, igual o superior a 6 mesos",1,0)</f>
        <v>0</v>
      </c>
      <c r="CL1220" s="63">
        <f>IF(Taula1[[#This Row],[Tipus de contracte                                  (fer servir opcions de la llista desplegable)]]="Substitució per IT",1,0)</f>
        <v>0</v>
      </c>
      <c r="CM1220" s="73"/>
      <c r="CN1220" s="63">
        <f>IF(Taula1[[#This Row],[Relació llocs de treball]]&gt;=1,1,0)</f>
        <v>0</v>
      </c>
      <c r="CO1220" s="73"/>
      <c r="CP1220" s="63">
        <f>IF(Taula1[[#This Row],[Identitat de gènere                                                          (fer servir opcions de la llista desplegable)]]="Home",1,0)</f>
        <v>0</v>
      </c>
      <c r="CQ1220" s="63">
        <f>IF(Taula1[[#This Row],[Identitat de gènere                                                          (fer servir opcions de la llista desplegable)]]="Dona",1,0)</f>
        <v>0</v>
      </c>
      <c r="CR1220" s="63">
        <f>IF(Taula1[[#This Row],[Identitat de gènere                                                          (fer servir opcions de la llista desplegable)]]="No binari",1,0)</f>
        <v>0</v>
      </c>
      <c r="CS1220" s="73"/>
      <c r="CT1220" s="63">
        <f t="shared" si="288"/>
        <v>0</v>
      </c>
      <c r="CU1220" s="64">
        <f t="shared" si="295"/>
        <v>0</v>
      </c>
      <c r="CW1220" s="64">
        <f t="shared" si="296"/>
        <v>0</v>
      </c>
      <c r="CX1220" s="64">
        <f t="shared" si="297"/>
        <v>0</v>
      </c>
      <c r="CY1220" s="64">
        <f t="shared" si="298"/>
        <v>0</v>
      </c>
      <c r="CZ1220" s="64">
        <f t="shared" si="299"/>
        <v>0</v>
      </c>
      <c r="DB1220" s="64">
        <f t="shared" si="300"/>
        <v>0</v>
      </c>
      <c r="DC1220" s="64">
        <f t="shared" si="301"/>
        <v>0</v>
      </c>
      <c r="DD1220" s="64">
        <f t="shared" si="302"/>
        <v>0</v>
      </c>
      <c r="DE1220" s="64">
        <f t="shared" si="303"/>
        <v>0</v>
      </c>
    </row>
    <row r="1221" spans="2:109" x14ac:dyDescent="0.3">
      <c r="B1221" s="167"/>
      <c r="C1221" s="186"/>
      <c r="D1221" s="2"/>
      <c r="E1221" s="67"/>
      <c r="F1221" s="5"/>
      <c r="G1221" s="5"/>
      <c r="H1221" s="187"/>
      <c r="I1221" s="111" t="str">
        <f ca="1">IF(Taula1[[#This Row],[Data naixement (format dd/mm/aaaa)]]="","0",DATEDIF(Taula1[[#This Row],[Data naixement (format dd/mm/aaaa)]],TODAY(),"Y"))</f>
        <v>0</v>
      </c>
      <c r="J1221" s="6"/>
      <c r="K1221" s="6"/>
      <c r="L1221" s="6"/>
      <c r="M1221" s="6"/>
      <c r="N1221" s="56"/>
      <c r="O1221" s="56"/>
      <c r="P1221" s="56"/>
      <c r="Q1221" s="6"/>
      <c r="R1221" s="7"/>
      <c r="S1221" s="143">
        <f>Taula1[[#This Row],[Mesos naturals sencers treballats període justificat (01/01/2023 - 31/03/2023)]]</f>
        <v>0</v>
      </c>
      <c r="T1221" s="194">
        <f>Taula1[[#This Row],[Dies treballats període justificat (01/01/2023 - 31/03/2023)              no comptabilitzats com a mes natural sencer]]</f>
        <v>0</v>
      </c>
      <c r="U1221" s="12"/>
      <c r="V1221" s="7"/>
      <c r="W1221" s="188"/>
      <c r="X1221" s="188"/>
      <c r="Y1221" s="188"/>
      <c r="Z1221" s="188"/>
      <c r="AA1221" s="190"/>
      <c r="AB1221" s="143">
        <f>Taula1[[#This Row],[Grup justificat     (fer servir opcions de la llista desplegable)]]</f>
        <v>0</v>
      </c>
      <c r="AC1221" s="182"/>
      <c r="AD1221" s="39"/>
      <c r="AE1221" s="131">
        <f>ROUND((AF1221/100)*756*Taula1[[#This Row],[Mesos naturals sencers treballats període justificat (01/01/2023 - 31/03/2023)]],2)</f>
        <v>0</v>
      </c>
      <c r="AF1221" s="81">
        <f>Taula1[[#This Row],[% Jornada segons contracte
(no posar el símbol %) ]]-Taula1[[#This Row],[% Reducció salari per baix rendiment        (no posar el símbol %)]]</f>
        <v>0</v>
      </c>
      <c r="AG1221" s="131">
        <f>ROUND((AH1221/100)*24.8547945*Taula1[[#This Row],[Dies treballats període justificat (01/01/2023 - 31/03/2023)              no comptabilitzats com a mes natural sencer]],2)</f>
        <v>0</v>
      </c>
      <c r="AH1221" s="79">
        <f>Taula1[[#This Row],[% Jornada segons contracte
(no posar el símbol %) ]]-Taula1[[#This Row],[% Reducció salari per baix rendiment        (no posar el símbol %)]]</f>
        <v>0</v>
      </c>
      <c r="AI1221" s="131">
        <f t="shared" si="289"/>
        <v>0</v>
      </c>
      <c r="AJ1221" s="39"/>
      <c r="AK1221" s="131">
        <f>ROUND((AL1221/100)*756*Taula1[[#This Row],[Espai reservat Administració  (mesos)]],2)</f>
        <v>0</v>
      </c>
      <c r="AL1221" s="81">
        <f>Taula1[[#This Row],[% Jornada segons contracte
(no posar el símbol %) ]]-Taula1[[#This Row],[% Reducció salari per baix rendiment        (no posar el símbol %)]]</f>
        <v>0</v>
      </c>
      <c r="AM1221" s="131">
        <f>ROUND((AN1221/100)*24.8547945*Taula1[[#This Row],[Espai reservat Administració (dies)]],2)</f>
        <v>0</v>
      </c>
      <c r="AN1221" s="79">
        <f>Taula1[[#This Row],[% Jornada segons contracte
(no posar el símbol %) ]]-Taula1[[#This Row],[% Reducció salari per baix rendiment        (no posar el símbol %)]]</f>
        <v>0</v>
      </c>
      <c r="AO1221" s="131">
        <f t="shared" si="290"/>
        <v>0</v>
      </c>
      <c r="AP1221" s="87"/>
      <c r="AQ1221" s="137">
        <f>ROUND((AR1221/100)*693*Taula1[[#This Row],[Mesos naturals sencers treballats període justificat (01/01/2023 - 31/03/2023)]],2)</f>
        <v>0</v>
      </c>
      <c r="AR1221" s="90">
        <f>Taula1[[#This Row],[% Jornada segons contracte
(no posar el símbol %) ]]-Taula1[[#This Row],[% Reducció salari per baix rendiment        (no posar el símbol %)]]</f>
        <v>0</v>
      </c>
      <c r="AS1221" s="137">
        <f>ROUND((AT1221/100)*22.78356164*Taula1[[#This Row],[Dies treballats període justificat (01/01/2023 - 31/03/2023)              no comptabilitzats com a mes natural sencer]],2)</f>
        <v>0</v>
      </c>
      <c r="AT1221" s="90">
        <f>Taula1[[#This Row],[% Jornada segons contracte
(no posar el símbol %) ]]-Taula1[[#This Row],[% Reducció salari per baix rendiment        (no posar el símbol %)]]</f>
        <v>0</v>
      </c>
      <c r="AU1221" s="137">
        <f t="shared" si="291"/>
        <v>0</v>
      </c>
      <c r="AV1221" s="87"/>
      <c r="AW1221" s="136">
        <f>ROUND((AX1221/100)*693*Taula1[[#This Row],[Espai reservat Administració  (mesos)]],2)</f>
        <v>0</v>
      </c>
      <c r="AX1221" s="90">
        <f>Taula1[[#This Row],[% Jornada segons contracte
(no posar el símbol %) ]]-Taula1[[#This Row],[% Reducció salari per baix rendiment        (no posar el símbol %)]]</f>
        <v>0</v>
      </c>
      <c r="AY1221" s="131">
        <f>ROUND((AZ1221/100)*22.78356164*Taula1[[#This Row],[Espai reservat Administració (dies)]],2)</f>
        <v>0</v>
      </c>
      <c r="AZ1221" s="81">
        <f>Taula1[[#This Row],[% Jornada segons contracte
(no posar el símbol %) ]]-Taula1[[#This Row],[% Reducció salari per baix rendiment        (no posar el símbol %)]]</f>
        <v>0</v>
      </c>
      <c r="BA1221" s="82">
        <f t="shared" si="292"/>
        <v>0</v>
      </c>
      <c r="BB1221" s="41"/>
      <c r="BC1221" s="131">
        <f>IF(Taula1[[#This Row],[Grup justificat     (fer servir opcions de la llista desplegable)]]=1,AI1221,0)</f>
        <v>0</v>
      </c>
      <c r="BD1221" s="131">
        <f>IF(Taula1[[#This Row],[Grup justificat     (fer servir opcions de la llista desplegable)]]=2,AU1221,0)</f>
        <v>0</v>
      </c>
      <c r="BE1221" s="41"/>
      <c r="BF1221" s="131">
        <f>IF(Taula1[[#This Row],[Espai reservat Administració]]=1,AO1221,0)</f>
        <v>0</v>
      </c>
      <c r="BG1221" s="82">
        <f>IF(Taula1[[#This Row],[Espai reservat Administració]]=2,BA1221,0)</f>
        <v>0</v>
      </c>
      <c r="BH1221" s="41"/>
      <c r="BI1221" s="126">
        <f>IF(Taula1[[#This Row],[Grup justificat     (fer servir opcions de la llista desplegable)]]=1,1,0)</f>
        <v>0</v>
      </c>
      <c r="BJ1221" s="126">
        <f>IF(Taula1[[#This Row],[Espai reservat Administració]]=1,1,0)</f>
        <v>0</v>
      </c>
      <c r="BK1221" s="111"/>
      <c r="BL1221" s="126">
        <f>IF(Taula1[[#This Row],[Grup justificat     (fer servir opcions de la llista desplegable)]]=2,1,0)</f>
        <v>0</v>
      </c>
      <c r="BM1221" s="126">
        <f>IF(Taula1[[#This Row],[Espai reservat Administració]]=2,1,0)</f>
        <v>0</v>
      </c>
      <c r="BN1221" s="73"/>
      <c r="BO1221" s="73"/>
      <c r="BP1221" s="73"/>
      <c r="BQ1221" s="73"/>
      <c r="BR1221" s="73"/>
      <c r="BS1221" s="73"/>
      <c r="BT1221" s="73"/>
      <c r="BU1221" s="73"/>
      <c r="BV1221" s="73"/>
      <c r="BW1221" s="73"/>
      <c r="BX1221" s="73"/>
      <c r="BY1221" s="73"/>
      <c r="BZ1221" s="73"/>
      <c r="CA1221" s="73"/>
      <c r="CB1221" s="73"/>
      <c r="CC1221" s="73"/>
      <c r="CD1221" s="73"/>
      <c r="CE1221" s="73"/>
      <c r="CF1221" s="73"/>
      <c r="CG1221" s="63">
        <f t="shared" si="293"/>
        <v>0</v>
      </c>
      <c r="CH1221" s="63">
        <f t="shared" si="294"/>
        <v>0</v>
      </c>
      <c r="CI1221" s="73"/>
      <c r="CJ1221" s="63">
        <f>IF(Taula1[[#This Row],[Tipus de contracte                                  (fer servir opcions de la llista desplegable)]]="Indefinit",1,0)</f>
        <v>0</v>
      </c>
      <c r="CK1221" s="63">
        <f>IF(Taula1[[#This Row],[Tipus de contracte                                  (fer servir opcions de la llista desplegable)]]="Temporal, igual o superior a 6 mesos",1,0)</f>
        <v>0</v>
      </c>
      <c r="CL1221" s="63">
        <f>IF(Taula1[[#This Row],[Tipus de contracte                                  (fer servir opcions de la llista desplegable)]]="Substitució per IT",1,0)</f>
        <v>0</v>
      </c>
      <c r="CM1221" s="73"/>
      <c r="CN1221" s="63">
        <f>IF(Taula1[[#This Row],[Relació llocs de treball]]&gt;=1,1,0)</f>
        <v>0</v>
      </c>
      <c r="CO1221" s="73"/>
      <c r="CP1221" s="63">
        <f>IF(Taula1[[#This Row],[Identitat de gènere                                                          (fer servir opcions de la llista desplegable)]]="Home",1,0)</f>
        <v>0</v>
      </c>
      <c r="CQ1221" s="63">
        <f>IF(Taula1[[#This Row],[Identitat de gènere                                                          (fer servir opcions de la llista desplegable)]]="Dona",1,0)</f>
        <v>0</v>
      </c>
      <c r="CR1221" s="63">
        <f>IF(Taula1[[#This Row],[Identitat de gènere                                                          (fer servir opcions de la llista desplegable)]]="No binari",1,0)</f>
        <v>0</v>
      </c>
      <c r="CS1221" s="73"/>
      <c r="CT1221" s="63">
        <f t="shared" si="288"/>
        <v>0</v>
      </c>
      <c r="CU1221" s="64">
        <f t="shared" si="295"/>
        <v>0</v>
      </c>
      <c r="CW1221" s="64">
        <f t="shared" si="296"/>
        <v>0</v>
      </c>
      <c r="CX1221" s="64">
        <f t="shared" si="297"/>
        <v>0</v>
      </c>
      <c r="CY1221" s="64">
        <f t="shared" si="298"/>
        <v>0</v>
      </c>
      <c r="CZ1221" s="64">
        <f t="shared" si="299"/>
        <v>0</v>
      </c>
      <c r="DB1221" s="64">
        <f t="shared" si="300"/>
        <v>0</v>
      </c>
      <c r="DC1221" s="64">
        <f t="shared" si="301"/>
        <v>0</v>
      </c>
      <c r="DD1221" s="64">
        <f t="shared" si="302"/>
        <v>0</v>
      </c>
      <c r="DE1221" s="64">
        <f t="shared" si="303"/>
        <v>0</v>
      </c>
    </row>
    <row r="1222" spans="2:109" x14ac:dyDescent="0.3">
      <c r="B1222" s="167"/>
      <c r="C1222" s="186"/>
      <c r="D1222" s="2"/>
      <c r="E1222" s="67"/>
      <c r="F1222" s="5"/>
      <c r="G1222" s="5"/>
      <c r="H1222" s="187"/>
      <c r="I1222" s="111" t="str">
        <f ca="1">IF(Taula1[[#This Row],[Data naixement (format dd/mm/aaaa)]]="","0",DATEDIF(Taula1[[#This Row],[Data naixement (format dd/mm/aaaa)]],TODAY(),"Y"))</f>
        <v>0</v>
      </c>
      <c r="J1222" s="6"/>
      <c r="K1222" s="6"/>
      <c r="L1222" s="6"/>
      <c r="M1222" s="6"/>
      <c r="N1222" s="56"/>
      <c r="O1222" s="56"/>
      <c r="P1222" s="56"/>
      <c r="Q1222" s="6"/>
      <c r="R1222" s="7"/>
      <c r="S1222" s="143">
        <f>Taula1[[#This Row],[Mesos naturals sencers treballats període justificat (01/01/2023 - 31/03/2023)]]</f>
        <v>0</v>
      </c>
      <c r="T1222" s="194">
        <f>Taula1[[#This Row],[Dies treballats període justificat (01/01/2023 - 31/03/2023)              no comptabilitzats com a mes natural sencer]]</f>
        <v>0</v>
      </c>
      <c r="U1222" s="12"/>
      <c r="V1222" s="7"/>
      <c r="W1222" s="188"/>
      <c r="X1222" s="188"/>
      <c r="Y1222" s="188"/>
      <c r="Z1222" s="188"/>
      <c r="AA1222" s="190"/>
      <c r="AB1222" s="143">
        <f>Taula1[[#This Row],[Grup justificat     (fer servir opcions de la llista desplegable)]]</f>
        <v>0</v>
      </c>
      <c r="AC1222" s="182"/>
      <c r="AD1222" s="39"/>
      <c r="AE1222" s="131">
        <f>ROUND((AF1222/100)*756*Taula1[[#This Row],[Mesos naturals sencers treballats període justificat (01/01/2023 - 31/03/2023)]],2)</f>
        <v>0</v>
      </c>
      <c r="AF1222" s="81">
        <f>Taula1[[#This Row],[% Jornada segons contracte
(no posar el símbol %) ]]-Taula1[[#This Row],[% Reducció salari per baix rendiment        (no posar el símbol %)]]</f>
        <v>0</v>
      </c>
      <c r="AG1222" s="131">
        <f>ROUND((AH1222/100)*24.8547945*Taula1[[#This Row],[Dies treballats període justificat (01/01/2023 - 31/03/2023)              no comptabilitzats com a mes natural sencer]],2)</f>
        <v>0</v>
      </c>
      <c r="AH1222" s="79">
        <f>Taula1[[#This Row],[% Jornada segons contracte
(no posar el símbol %) ]]-Taula1[[#This Row],[% Reducció salari per baix rendiment        (no posar el símbol %)]]</f>
        <v>0</v>
      </c>
      <c r="AI1222" s="131">
        <f t="shared" si="289"/>
        <v>0</v>
      </c>
      <c r="AJ1222" s="39"/>
      <c r="AK1222" s="131">
        <f>ROUND((AL1222/100)*756*Taula1[[#This Row],[Espai reservat Administració  (mesos)]],2)</f>
        <v>0</v>
      </c>
      <c r="AL1222" s="81">
        <f>Taula1[[#This Row],[% Jornada segons contracte
(no posar el símbol %) ]]-Taula1[[#This Row],[% Reducció salari per baix rendiment        (no posar el símbol %)]]</f>
        <v>0</v>
      </c>
      <c r="AM1222" s="131">
        <f>ROUND((AN1222/100)*24.8547945*Taula1[[#This Row],[Espai reservat Administració (dies)]],2)</f>
        <v>0</v>
      </c>
      <c r="AN1222" s="79">
        <f>Taula1[[#This Row],[% Jornada segons contracte
(no posar el símbol %) ]]-Taula1[[#This Row],[% Reducció salari per baix rendiment        (no posar el símbol %)]]</f>
        <v>0</v>
      </c>
      <c r="AO1222" s="131">
        <f t="shared" si="290"/>
        <v>0</v>
      </c>
      <c r="AP1222" s="87"/>
      <c r="AQ1222" s="137">
        <f>ROUND((AR1222/100)*693*Taula1[[#This Row],[Mesos naturals sencers treballats període justificat (01/01/2023 - 31/03/2023)]],2)</f>
        <v>0</v>
      </c>
      <c r="AR1222" s="90">
        <f>Taula1[[#This Row],[% Jornada segons contracte
(no posar el símbol %) ]]-Taula1[[#This Row],[% Reducció salari per baix rendiment        (no posar el símbol %)]]</f>
        <v>0</v>
      </c>
      <c r="AS1222" s="137">
        <f>ROUND((AT1222/100)*22.78356164*Taula1[[#This Row],[Dies treballats període justificat (01/01/2023 - 31/03/2023)              no comptabilitzats com a mes natural sencer]],2)</f>
        <v>0</v>
      </c>
      <c r="AT1222" s="90">
        <f>Taula1[[#This Row],[% Jornada segons contracte
(no posar el símbol %) ]]-Taula1[[#This Row],[% Reducció salari per baix rendiment        (no posar el símbol %)]]</f>
        <v>0</v>
      </c>
      <c r="AU1222" s="137">
        <f t="shared" si="291"/>
        <v>0</v>
      </c>
      <c r="AV1222" s="87"/>
      <c r="AW1222" s="136">
        <f>ROUND((AX1222/100)*693*Taula1[[#This Row],[Espai reservat Administració  (mesos)]],2)</f>
        <v>0</v>
      </c>
      <c r="AX1222" s="90">
        <f>Taula1[[#This Row],[% Jornada segons contracte
(no posar el símbol %) ]]-Taula1[[#This Row],[% Reducció salari per baix rendiment        (no posar el símbol %)]]</f>
        <v>0</v>
      </c>
      <c r="AY1222" s="131">
        <f>ROUND((AZ1222/100)*22.78356164*Taula1[[#This Row],[Espai reservat Administració (dies)]],2)</f>
        <v>0</v>
      </c>
      <c r="AZ1222" s="81">
        <f>Taula1[[#This Row],[% Jornada segons contracte
(no posar el símbol %) ]]-Taula1[[#This Row],[% Reducció salari per baix rendiment        (no posar el símbol %)]]</f>
        <v>0</v>
      </c>
      <c r="BA1222" s="82">
        <f t="shared" si="292"/>
        <v>0</v>
      </c>
      <c r="BB1222" s="41"/>
      <c r="BC1222" s="131">
        <f>IF(Taula1[[#This Row],[Grup justificat     (fer servir opcions de la llista desplegable)]]=1,AI1222,0)</f>
        <v>0</v>
      </c>
      <c r="BD1222" s="131">
        <f>IF(Taula1[[#This Row],[Grup justificat     (fer servir opcions de la llista desplegable)]]=2,AU1222,0)</f>
        <v>0</v>
      </c>
      <c r="BE1222" s="41"/>
      <c r="BF1222" s="131">
        <f>IF(Taula1[[#This Row],[Espai reservat Administració]]=1,AO1222,0)</f>
        <v>0</v>
      </c>
      <c r="BG1222" s="82">
        <f>IF(Taula1[[#This Row],[Espai reservat Administració]]=2,BA1222,0)</f>
        <v>0</v>
      </c>
      <c r="BH1222" s="41"/>
      <c r="BI1222" s="126">
        <f>IF(Taula1[[#This Row],[Grup justificat     (fer servir opcions de la llista desplegable)]]=1,1,0)</f>
        <v>0</v>
      </c>
      <c r="BJ1222" s="126">
        <f>IF(Taula1[[#This Row],[Espai reservat Administració]]=1,1,0)</f>
        <v>0</v>
      </c>
      <c r="BK1222" s="111"/>
      <c r="BL1222" s="126">
        <f>IF(Taula1[[#This Row],[Grup justificat     (fer servir opcions de la llista desplegable)]]=2,1,0)</f>
        <v>0</v>
      </c>
      <c r="BM1222" s="126">
        <f>IF(Taula1[[#This Row],[Espai reservat Administració]]=2,1,0)</f>
        <v>0</v>
      </c>
      <c r="BN1222" s="73"/>
      <c r="BO1222" s="73"/>
      <c r="BP1222" s="73"/>
      <c r="BQ1222" s="73"/>
      <c r="BR1222" s="73"/>
      <c r="BS1222" s="73"/>
      <c r="BT1222" s="73"/>
      <c r="BU1222" s="73"/>
      <c r="BV1222" s="73"/>
      <c r="BW1222" s="73"/>
      <c r="BX1222" s="73"/>
      <c r="BY1222" s="73"/>
      <c r="BZ1222" s="73"/>
      <c r="CA1222" s="73"/>
      <c r="CB1222" s="73"/>
      <c r="CC1222" s="73"/>
      <c r="CD1222" s="73"/>
      <c r="CE1222" s="73"/>
      <c r="CF1222" s="73"/>
      <c r="CG1222" s="63">
        <f t="shared" si="293"/>
        <v>0</v>
      </c>
      <c r="CH1222" s="63">
        <f t="shared" si="294"/>
        <v>0</v>
      </c>
      <c r="CI1222" s="73"/>
      <c r="CJ1222" s="63">
        <f>IF(Taula1[[#This Row],[Tipus de contracte                                  (fer servir opcions de la llista desplegable)]]="Indefinit",1,0)</f>
        <v>0</v>
      </c>
      <c r="CK1222" s="63">
        <f>IF(Taula1[[#This Row],[Tipus de contracte                                  (fer servir opcions de la llista desplegable)]]="Temporal, igual o superior a 6 mesos",1,0)</f>
        <v>0</v>
      </c>
      <c r="CL1222" s="63">
        <f>IF(Taula1[[#This Row],[Tipus de contracte                                  (fer servir opcions de la llista desplegable)]]="Substitució per IT",1,0)</f>
        <v>0</v>
      </c>
      <c r="CM1222" s="73"/>
      <c r="CN1222" s="63">
        <f>IF(Taula1[[#This Row],[Relació llocs de treball]]&gt;=1,1,0)</f>
        <v>0</v>
      </c>
      <c r="CO1222" s="73"/>
      <c r="CP1222" s="63">
        <f>IF(Taula1[[#This Row],[Identitat de gènere                                                          (fer servir opcions de la llista desplegable)]]="Home",1,0)</f>
        <v>0</v>
      </c>
      <c r="CQ1222" s="63">
        <f>IF(Taula1[[#This Row],[Identitat de gènere                                                          (fer servir opcions de la llista desplegable)]]="Dona",1,0)</f>
        <v>0</v>
      </c>
      <c r="CR1222" s="63">
        <f>IF(Taula1[[#This Row],[Identitat de gènere                                                          (fer servir opcions de la llista desplegable)]]="No binari",1,0)</f>
        <v>0</v>
      </c>
      <c r="CS1222" s="73"/>
      <c r="CT1222" s="63">
        <f t="shared" si="288"/>
        <v>0</v>
      </c>
      <c r="CU1222" s="64">
        <f t="shared" si="295"/>
        <v>0</v>
      </c>
      <c r="CW1222" s="64">
        <f t="shared" si="296"/>
        <v>0</v>
      </c>
      <c r="CX1222" s="64">
        <f t="shared" si="297"/>
        <v>0</v>
      </c>
      <c r="CY1222" s="64">
        <f t="shared" si="298"/>
        <v>0</v>
      </c>
      <c r="CZ1222" s="64">
        <f t="shared" si="299"/>
        <v>0</v>
      </c>
      <c r="DB1222" s="64">
        <f t="shared" si="300"/>
        <v>0</v>
      </c>
      <c r="DC1222" s="64">
        <f t="shared" si="301"/>
        <v>0</v>
      </c>
      <c r="DD1222" s="64">
        <f t="shared" si="302"/>
        <v>0</v>
      </c>
      <c r="DE1222" s="64">
        <f t="shared" si="303"/>
        <v>0</v>
      </c>
    </row>
    <row r="1223" spans="2:109" x14ac:dyDescent="0.3">
      <c r="B1223" s="167"/>
      <c r="C1223" s="186"/>
      <c r="D1223" s="2"/>
      <c r="E1223" s="67"/>
      <c r="F1223" s="5"/>
      <c r="G1223" s="5"/>
      <c r="H1223" s="187"/>
      <c r="I1223" s="111" t="str">
        <f ca="1">IF(Taula1[[#This Row],[Data naixement (format dd/mm/aaaa)]]="","0",DATEDIF(Taula1[[#This Row],[Data naixement (format dd/mm/aaaa)]],TODAY(),"Y"))</f>
        <v>0</v>
      </c>
      <c r="J1223" s="6"/>
      <c r="K1223" s="6"/>
      <c r="L1223" s="6"/>
      <c r="M1223" s="6"/>
      <c r="N1223" s="56"/>
      <c r="O1223" s="56"/>
      <c r="P1223" s="56"/>
      <c r="Q1223" s="6"/>
      <c r="R1223" s="7"/>
      <c r="S1223" s="143">
        <f>Taula1[[#This Row],[Mesos naturals sencers treballats període justificat (01/01/2023 - 31/03/2023)]]</f>
        <v>0</v>
      </c>
      <c r="T1223" s="194">
        <f>Taula1[[#This Row],[Dies treballats període justificat (01/01/2023 - 31/03/2023)              no comptabilitzats com a mes natural sencer]]</f>
        <v>0</v>
      </c>
      <c r="U1223" s="12"/>
      <c r="V1223" s="7"/>
      <c r="W1223" s="188"/>
      <c r="X1223" s="188"/>
      <c r="Y1223" s="188"/>
      <c r="Z1223" s="188"/>
      <c r="AA1223" s="190"/>
      <c r="AB1223" s="143">
        <f>Taula1[[#This Row],[Grup justificat     (fer servir opcions de la llista desplegable)]]</f>
        <v>0</v>
      </c>
      <c r="AC1223" s="182"/>
      <c r="AD1223" s="39"/>
      <c r="AE1223" s="131">
        <f>ROUND((AF1223/100)*756*Taula1[[#This Row],[Mesos naturals sencers treballats període justificat (01/01/2023 - 31/03/2023)]],2)</f>
        <v>0</v>
      </c>
      <c r="AF1223" s="81">
        <f>Taula1[[#This Row],[% Jornada segons contracte
(no posar el símbol %) ]]-Taula1[[#This Row],[% Reducció salari per baix rendiment        (no posar el símbol %)]]</f>
        <v>0</v>
      </c>
      <c r="AG1223" s="131">
        <f>ROUND((AH1223/100)*24.8547945*Taula1[[#This Row],[Dies treballats període justificat (01/01/2023 - 31/03/2023)              no comptabilitzats com a mes natural sencer]],2)</f>
        <v>0</v>
      </c>
      <c r="AH1223" s="79">
        <f>Taula1[[#This Row],[% Jornada segons contracte
(no posar el símbol %) ]]-Taula1[[#This Row],[% Reducció salari per baix rendiment        (no posar el símbol %)]]</f>
        <v>0</v>
      </c>
      <c r="AI1223" s="131">
        <f t="shared" si="289"/>
        <v>0</v>
      </c>
      <c r="AJ1223" s="39"/>
      <c r="AK1223" s="131">
        <f>ROUND((AL1223/100)*756*Taula1[[#This Row],[Espai reservat Administració  (mesos)]],2)</f>
        <v>0</v>
      </c>
      <c r="AL1223" s="81">
        <f>Taula1[[#This Row],[% Jornada segons contracte
(no posar el símbol %) ]]-Taula1[[#This Row],[% Reducció salari per baix rendiment        (no posar el símbol %)]]</f>
        <v>0</v>
      </c>
      <c r="AM1223" s="131">
        <f>ROUND((AN1223/100)*24.8547945*Taula1[[#This Row],[Espai reservat Administració (dies)]],2)</f>
        <v>0</v>
      </c>
      <c r="AN1223" s="79">
        <f>Taula1[[#This Row],[% Jornada segons contracte
(no posar el símbol %) ]]-Taula1[[#This Row],[% Reducció salari per baix rendiment        (no posar el símbol %)]]</f>
        <v>0</v>
      </c>
      <c r="AO1223" s="131">
        <f t="shared" si="290"/>
        <v>0</v>
      </c>
      <c r="AP1223" s="87"/>
      <c r="AQ1223" s="137">
        <f>ROUND((AR1223/100)*693*Taula1[[#This Row],[Mesos naturals sencers treballats període justificat (01/01/2023 - 31/03/2023)]],2)</f>
        <v>0</v>
      </c>
      <c r="AR1223" s="90">
        <f>Taula1[[#This Row],[% Jornada segons contracte
(no posar el símbol %) ]]-Taula1[[#This Row],[% Reducció salari per baix rendiment        (no posar el símbol %)]]</f>
        <v>0</v>
      </c>
      <c r="AS1223" s="137">
        <f>ROUND((AT1223/100)*22.78356164*Taula1[[#This Row],[Dies treballats període justificat (01/01/2023 - 31/03/2023)              no comptabilitzats com a mes natural sencer]],2)</f>
        <v>0</v>
      </c>
      <c r="AT1223" s="90">
        <f>Taula1[[#This Row],[% Jornada segons contracte
(no posar el símbol %) ]]-Taula1[[#This Row],[% Reducció salari per baix rendiment        (no posar el símbol %)]]</f>
        <v>0</v>
      </c>
      <c r="AU1223" s="137">
        <f t="shared" si="291"/>
        <v>0</v>
      </c>
      <c r="AV1223" s="87"/>
      <c r="AW1223" s="136">
        <f>ROUND((AX1223/100)*693*Taula1[[#This Row],[Espai reservat Administració  (mesos)]],2)</f>
        <v>0</v>
      </c>
      <c r="AX1223" s="90">
        <f>Taula1[[#This Row],[% Jornada segons contracte
(no posar el símbol %) ]]-Taula1[[#This Row],[% Reducció salari per baix rendiment        (no posar el símbol %)]]</f>
        <v>0</v>
      </c>
      <c r="AY1223" s="131">
        <f>ROUND((AZ1223/100)*22.78356164*Taula1[[#This Row],[Espai reservat Administració (dies)]],2)</f>
        <v>0</v>
      </c>
      <c r="AZ1223" s="81">
        <f>Taula1[[#This Row],[% Jornada segons contracte
(no posar el símbol %) ]]-Taula1[[#This Row],[% Reducció salari per baix rendiment        (no posar el símbol %)]]</f>
        <v>0</v>
      </c>
      <c r="BA1223" s="82">
        <f t="shared" si="292"/>
        <v>0</v>
      </c>
      <c r="BB1223" s="41"/>
      <c r="BC1223" s="131">
        <f>IF(Taula1[[#This Row],[Grup justificat     (fer servir opcions de la llista desplegable)]]=1,AI1223,0)</f>
        <v>0</v>
      </c>
      <c r="BD1223" s="131">
        <f>IF(Taula1[[#This Row],[Grup justificat     (fer servir opcions de la llista desplegable)]]=2,AU1223,0)</f>
        <v>0</v>
      </c>
      <c r="BE1223" s="41"/>
      <c r="BF1223" s="131">
        <f>IF(Taula1[[#This Row],[Espai reservat Administració]]=1,AO1223,0)</f>
        <v>0</v>
      </c>
      <c r="BG1223" s="82">
        <f>IF(Taula1[[#This Row],[Espai reservat Administració]]=2,BA1223,0)</f>
        <v>0</v>
      </c>
      <c r="BH1223" s="41"/>
      <c r="BI1223" s="126">
        <f>IF(Taula1[[#This Row],[Grup justificat     (fer servir opcions de la llista desplegable)]]=1,1,0)</f>
        <v>0</v>
      </c>
      <c r="BJ1223" s="126">
        <f>IF(Taula1[[#This Row],[Espai reservat Administració]]=1,1,0)</f>
        <v>0</v>
      </c>
      <c r="BK1223" s="111"/>
      <c r="BL1223" s="126">
        <f>IF(Taula1[[#This Row],[Grup justificat     (fer servir opcions de la llista desplegable)]]=2,1,0)</f>
        <v>0</v>
      </c>
      <c r="BM1223" s="126">
        <f>IF(Taula1[[#This Row],[Espai reservat Administració]]=2,1,0)</f>
        <v>0</v>
      </c>
      <c r="BN1223" s="73"/>
      <c r="BO1223" s="73"/>
      <c r="BP1223" s="73"/>
      <c r="BQ1223" s="73"/>
      <c r="BR1223" s="73"/>
      <c r="BS1223" s="73"/>
      <c r="BT1223" s="73"/>
      <c r="BU1223" s="73"/>
      <c r="BV1223" s="73"/>
      <c r="BW1223" s="73"/>
      <c r="BX1223" s="73"/>
      <c r="BY1223" s="73"/>
      <c r="BZ1223" s="73"/>
      <c r="CA1223" s="73"/>
      <c r="CB1223" s="73"/>
      <c r="CC1223" s="73"/>
      <c r="CD1223" s="73"/>
      <c r="CE1223" s="73"/>
      <c r="CF1223" s="73"/>
      <c r="CG1223" s="63">
        <f t="shared" si="293"/>
        <v>0</v>
      </c>
      <c r="CH1223" s="63">
        <f t="shared" si="294"/>
        <v>0</v>
      </c>
      <c r="CI1223" s="73"/>
      <c r="CJ1223" s="63">
        <f>IF(Taula1[[#This Row],[Tipus de contracte                                  (fer servir opcions de la llista desplegable)]]="Indefinit",1,0)</f>
        <v>0</v>
      </c>
      <c r="CK1223" s="63">
        <f>IF(Taula1[[#This Row],[Tipus de contracte                                  (fer servir opcions de la llista desplegable)]]="Temporal, igual o superior a 6 mesos",1,0)</f>
        <v>0</v>
      </c>
      <c r="CL1223" s="63">
        <f>IF(Taula1[[#This Row],[Tipus de contracte                                  (fer servir opcions de la llista desplegable)]]="Substitució per IT",1,0)</f>
        <v>0</v>
      </c>
      <c r="CM1223" s="73"/>
      <c r="CN1223" s="63">
        <f>IF(Taula1[[#This Row],[Relació llocs de treball]]&gt;=1,1,0)</f>
        <v>0</v>
      </c>
      <c r="CO1223" s="73"/>
      <c r="CP1223" s="63">
        <f>IF(Taula1[[#This Row],[Identitat de gènere                                                          (fer servir opcions de la llista desplegable)]]="Home",1,0)</f>
        <v>0</v>
      </c>
      <c r="CQ1223" s="63">
        <f>IF(Taula1[[#This Row],[Identitat de gènere                                                          (fer servir opcions de la llista desplegable)]]="Dona",1,0)</f>
        <v>0</v>
      </c>
      <c r="CR1223" s="63">
        <f>IF(Taula1[[#This Row],[Identitat de gènere                                                          (fer servir opcions de la llista desplegable)]]="No binari",1,0)</f>
        <v>0</v>
      </c>
      <c r="CS1223" s="73"/>
      <c r="CT1223" s="63">
        <f t="shared" ref="CT1223:CT1286" si="304">IF(F1223="Home",1,0)</f>
        <v>0</v>
      </c>
      <c r="CU1223" s="64">
        <f t="shared" si="295"/>
        <v>0</v>
      </c>
      <c r="CW1223" s="64">
        <f t="shared" si="296"/>
        <v>0</v>
      </c>
      <c r="CX1223" s="64">
        <f t="shared" si="297"/>
        <v>0</v>
      </c>
      <c r="CY1223" s="64">
        <f t="shared" si="298"/>
        <v>0</v>
      </c>
      <c r="CZ1223" s="64">
        <f t="shared" si="299"/>
        <v>0</v>
      </c>
      <c r="DB1223" s="64">
        <f t="shared" si="300"/>
        <v>0</v>
      </c>
      <c r="DC1223" s="64">
        <f t="shared" si="301"/>
        <v>0</v>
      </c>
      <c r="DD1223" s="64">
        <f t="shared" si="302"/>
        <v>0</v>
      </c>
      <c r="DE1223" s="64">
        <f t="shared" si="303"/>
        <v>0</v>
      </c>
    </row>
    <row r="1224" spans="2:109" x14ac:dyDescent="0.3">
      <c r="B1224" s="167"/>
      <c r="C1224" s="186"/>
      <c r="D1224" s="2"/>
      <c r="E1224" s="67"/>
      <c r="F1224" s="5"/>
      <c r="G1224" s="5"/>
      <c r="H1224" s="187"/>
      <c r="I1224" s="111" t="str">
        <f ca="1">IF(Taula1[[#This Row],[Data naixement (format dd/mm/aaaa)]]="","0",DATEDIF(Taula1[[#This Row],[Data naixement (format dd/mm/aaaa)]],TODAY(),"Y"))</f>
        <v>0</v>
      </c>
      <c r="J1224" s="6"/>
      <c r="K1224" s="6"/>
      <c r="L1224" s="6"/>
      <c r="M1224" s="6"/>
      <c r="N1224" s="56"/>
      <c r="O1224" s="56"/>
      <c r="P1224" s="56"/>
      <c r="Q1224" s="6"/>
      <c r="R1224" s="7"/>
      <c r="S1224" s="143">
        <f>Taula1[[#This Row],[Mesos naturals sencers treballats període justificat (01/01/2023 - 31/03/2023)]]</f>
        <v>0</v>
      </c>
      <c r="T1224" s="194">
        <f>Taula1[[#This Row],[Dies treballats període justificat (01/01/2023 - 31/03/2023)              no comptabilitzats com a mes natural sencer]]</f>
        <v>0</v>
      </c>
      <c r="U1224" s="12"/>
      <c r="V1224" s="7"/>
      <c r="W1224" s="188"/>
      <c r="X1224" s="188"/>
      <c r="Y1224" s="188"/>
      <c r="Z1224" s="188"/>
      <c r="AA1224" s="190"/>
      <c r="AB1224" s="143">
        <f>Taula1[[#This Row],[Grup justificat     (fer servir opcions de la llista desplegable)]]</f>
        <v>0</v>
      </c>
      <c r="AC1224" s="182"/>
      <c r="AD1224" s="39"/>
      <c r="AE1224" s="131">
        <f>ROUND((AF1224/100)*756*Taula1[[#This Row],[Mesos naturals sencers treballats període justificat (01/01/2023 - 31/03/2023)]],2)</f>
        <v>0</v>
      </c>
      <c r="AF1224" s="81">
        <f>Taula1[[#This Row],[% Jornada segons contracte
(no posar el símbol %) ]]-Taula1[[#This Row],[% Reducció salari per baix rendiment        (no posar el símbol %)]]</f>
        <v>0</v>
      </c>
      <c r="AG1224" s="131">
        <f>ROUND((AH1224/100)*24.8547945*Taula1[[#This Row],[Dies treballats període justificat (01/01/2023 - 31/03/2023)              no comptabilitzats com a mes natural sencer]],2)</f>
        <v>0</v>
      </c>
      <c r="AH1224" s="79">
        <f>Taula1[[#This Row],[% Jornada segons contracte
(no posar el símbol %) ]]-Taula1[[#This Row],[% Reducció salari per baix rendiment        (no posar el símbol %)]]</f>
        <v>0</v>
      </c>
      <c r="AI1224" s="131">
        <f t="shared" ref="AI1224:AI1287" si="305">ROUND(AE1224+AG1224,2)</f>
        <v>0</v>
      </c>
      <c r="AJ1224" s="39"/>
      <c r="AK1224" s="131">
        <f>ROUND((AL1224/100)*756*Taula1[[#This Row],[Espai reservat Administració  (mesos)]],2)</f>
        <v>0</v>
      </c>
      <c r="AL1224" s="81">
        <f>Taula1[[#This Row],[% Jornada segons contracte
(no posar el símbol %) ]]-Taula1[[#This Row],[% Reducció salari per baix rendiment        (no posar el símbol %)]]</f>
        <v>0</v>
      </c>
      <c r="AM1224" s="131">
        <f>ROUND((AN1224/100)*24.8547945*Taula1[[#This Row],[Espai reservat Administració (dies)]],2)</f>
        <v>0</v>
      </c>
      <c r="AN1224" s="79">
        <f>Taula1[[#This Row],[% Jornada segons contracte
(no posar el símbol %) ]]-Taula1[[#This Row],[% Reducció salari per baix rendiment        (no posar el símbol %)]]</f>
        <v>0</v>
      </c>
      <c r="AO1224" s="131">
        <f t="shared" ref="AO1224:AO1287" si="306">ROUND(AK1224+AM1224,2)</f>
        <v>0</v>
      </c>
      <c r="AP1224" s="87"/>
      <c r="AQ1224" s="137">
        <f>ROUND((AR1224/100)*693*Taula1[[#This Row],[Mesos naturals sencers treballats període justificat (01/01/2023 - 31/03/2023)]],2)</f>
        <v>0</v>
      </c>
      <c r="AR1224" s="90">
        <f>Taula1[[#This Row],[% Jornada segons contracte
(no posar el símbol %) ]]-Taula1[[#This Row],[% Reducció salari per baix rendiment        (no posar el símbol %)]]</f>
        <v>0</v>
      </c>
      <c r="AS1224" s="137">
        <f>ROUND((AT1224/100)*22.78356164*Taula1[[#This Row],[Dies treballats període justificat (01/01/2023 - 31/03/2023)              no comptabilitzats com a mes natural sencer]],2)</f>
        <v>0</v>
      </c>
      <c r="AT1224" s="90">
        <f>Taula1[[#This Row],[% Jornada segons contracte
(no posar el símbol %) ]]-Taula1[[#This Row],[% Reducció salari per baix rendiment        (no posar el símbol %)]]</f>
        <v>0</v>
      </c>
      <c r="AU1224" s="137">
        <f t="shared" ref="AU1224:AU1287" si="307">ROUND(AQ1224+AS1224,2)</f>
        <v>0</v>
      </c>
      <c r="AV1224" s="87"/>
      <c r="AW1224" s="136">
        <f>ROUND((AX1224/100)*693*Taula1[[#This Row],[Espai reservat Administració  (mesos)]],2)</f>
        <v>0</v>
      </c>
      <c r="AX1224" s="90">
        <f>Taula1[[#This Row],[% Jornada segons contracte
(no posar el símbol %) ]]-Taula1[[#This Row],[% Reducció salari per baix rendiment        (no posar el símbol %)]]</f>
        <v>0</v>
      </c>
      <c r="AY1224" s="131">
        <f>ROUND((AZ1224/100)*22.78356164*Taula1[[#This Row],[Espai reservat Administració (dies)]],2)</f>
        <v>0</v>
      </c>
      <c r="AZ1224" s="81">
        <f>Taula1[[#This Row],[% Jornada segons contracte
(no posar el símbol %) ]]-Taula1[[#This Row],[% Reducció salari per baix rendiment        (no posar el símbol %)]]</f>
        <v>0</v>
      </c>
      <c r="BA1224" s="82">
        <f t="shared" ref="BA1224:BA1287" si="308">ROUND(AW1224+AY1224,2)</f>
        <v>0</v>
      </c>
      <c r="BB1224" s="41"/>
      <c r="BC1224" s="131">
        <f>IF(Taula1[[#This Row],[Grup justificat     (fer servir opcions de la llista desplegable)]]=1,AI1224,0)</f>
        <v>0</v>
      </c>
      <c r="BD1224" s="131">
        <f>IF(Taula1[[#This Row],[Grup justificat     (fer servir opcions de la llista desplegable)]]=2,AU1224,0)</f>
        <v>0</v>
      </c>
      <c r="BE1224" s="41"/>
      <c r="BF1224" s="131">
        <f>IF(Taula1[[#This Row],[Espai reservat Administració]]=1,AO1224,0)</f>
        <v>0</v>
      </c>
      <c r="BG1224" s="82">
        <f>IF(Taula1[[#This Row],[Espai reservat Administració]]=2,BA1224,0)</f>
        <v>0</v>
      </c>
      <c r="BH1224" s="41"/>
      <c r="BI1224" s="126">
        <f>IF(Taula1[[#This Row],[Grup justificat     (fer servir opcions de la llista desplegable)]]=1,1,0)</f>
        <v>0</v>
      </c>
      <c r="BJ1224" s="126">
        <f>IF(Taula1[[#This Row],[Espai reservat Administració]]=1,1,0)</f>
        <v>0</v>
      </c>
      <c r="BK1224" s="111"/>
      <c r="BL1224" s="126">
        <f>IF(Taula1[[#This Row],[Grup justificat     (fer servir opcions de la llista desplegable)]]=2,1,0)</f>
        <v>0</v>
      </c>
      <c r="BM1224" s="126">
        <f>IF(Taula1[[#This Row],[Espai reservat Administració]]=2,1,0)</f>
        <v>0</v>
      </c>
      <c r="BN1224" s="73"/>
      <c r="BO1224" s="73"/>
      <c r="BP1224" s="73"/>
      <c r="BQ1224" s="73"/>
      <c r="BR1224" s="73"/>
      <c r="BS1224" s="73"/>
      <c r="BT1224" s="73"/>
      <c r="BU1224" s="73"/>
      <c r="BV1224" s="73"/>
      <c r="BW1224" s="73"/>
      <c r="BX1224" s="73"/>
      <c r="BY1224" s="73"/>
      <c r="BZ1224" s="73"/>
      <c r="CA1224" s="73"/>
      <c r="CB1224" s="73"/>
      <c r="CC1224" s="73"/>
      <c r="CD1224" s="73"/>
      <c r="CE1224" s="73"/>
      <c r="CF1224" s="73"/>
      <c r="CG1224" s="63">
        <f t="shared" ref="CG1224:CG1287" si="309">IF(V1224="Sí",1,0)</f>
        <v>0</v>
      </c>
      <c r="CH1224" s="63">
        <f t="shared" ref="CH1224:CH1287" si="310">IF(V1224="No",1,0)</f>
        <v>0</v>
      </c>
      <c r="CI1224" s="73"/>
      <c r="CJ1224" s="63">
        <f>IF(Taula1[[#This Row],[Tipus de contracte                                  (fer servir opcions de la llista desplegable)]]="Indefinit",1,0)</f>
        <v>0</v>
      </c>
      <c r="CK1224" s="63">
        <f>IF(Taula1[[#This Row],[Tipus de contracte                                  (fer servir opcions de la llista desplegable)]]="Temporal, igual o superior a 6 mesos",1,0)</f>
        <v>0</v>
      </c>
      <c r="CL1224" s="63">
        <f>IF(Taula1[[#This Row],[Tipus de contracte                                  (fer servir opcions de la llista desplegable)]]="Substitució per IT",1,0)</f>
        <v>0</v>
      </c>
      <c r="CM1224" s="73"/>
      <c r="CN1224" s="63">
        <f>IF(Taula1[[#This Row],[Relació llocs de treball]]&gt;=1,1,0)</f>
        <v>0</v>
      </c>
      <c r="CO1224" s="73"/>
      <c r="CP1224" s="63">
        <f>IF(Taula1[[#This Row],[Identitat de gènere                                                          (fer servir opcions de la llista desplegable)]]="Home",1,0)</f>
        <v>0</v>
      </c>
      <c r="CQ1224" s="63">
        <f>IF(Taula1[[#This Row],[Identitat de gènere                                                          (fer servir opcions de la llista desplegable)]]="Dona",1,0)</f>
        <v>0</v>
      </c>
      <c r="CR1224" s="63">
        <f>IF(Taula1[[#This Row],[Identitat de gènere                                                          (fer servir opcions de la llista desplegable)]]="No binari",1,0)</f>
        <v>0</v>
      </c>
      <c r="CS1224" s="73"/>
      <c r="CT1224" s="63">
        <f t="shared" si="304"/>
        <v>0</v>
      </c>
      <c r="CU1224" s="64">
        <f t="shared" ref="CU1224:CU1287" si="311">IF(F1224="Dona",1,0)</f>
        <v>0</v>
      </c>
      <c r="CW1224" s="64">
        <f t="shared" ref="CW1224:CW1287" si="312">IF(AA1224=1,1,0)</f>
        <v>0</v>
      </c>
      <c r="CX1224" s="64">
        <f t="shared" ref="CX1224:CX1287" si="313">IF(AA1224=2,1,0)</f>
        <v>0</v>
      </c>
      <c r="CY1224" s="64">
        <f t="shared" ref="CY1224:CY1287" si="314">IF(AA1224=3,1,0)</f>
        <v>0</v>
      </c>
      <c r="CZ1224" s="64">
        <f t="shared" ref="CZ1224:CZ1287" si="315">IF(AA1224=4,1,0)</f>
        <v>0</v>
      </c>
      <c r="DB1224" s="64">
        <f t="shared" ref="DB1224:DB1287" si="316">IF(AB1224=1,1,0)</f>
        <v>0</v>
      </c>
      <c r="DC1224" s="64">
        <f t="shared" ref="DC1224:DC1287" si="317">IF(AB1224=2,1,0)</f>
        <v>0</v>
      </c>
      <c r="DD1224" s="64">
        <f t="shared" ref="DD1224:DD1287" si="318">IF(AB1224=3,1,0)</f>
        <v>0</v>
      </c>
      <c r="DE1224" s="64">
        <f t="shared" ref="DE1224:DE1287" si="319">IF(AB1224=4,1,0)</f>
        <v>0</v>
      </c>
    </row>
    <row r="1225" spans="2:109" x14ac:dyDescent="0.3">
      <c r="B1225" s="167"/>
      <c r="C1225" s="186"/>
      <c r="D1225" s="2"/>
      <c r="E1225" s="67"/>
      <c r="F1225" s="5"/>
      <c r="G1225" s="5"/>
      <c r="H1225" s="187"/>
      <c r="I1225" s="111" t="str">
        <f ca="1">IF(Taula1[[#This Row],[Data naixement (format dd/mm/aaaa)]]="","0",DATEDIF(Taula1[[#This Row],[Data naixement (format dd/mm/aaaa)]],TODAY(),"Y"))</f>
        <v>0</v>
      </c>
      <c r="J1225" s="6"/>
      <c r="K1225" s="6"/>
      <c r="L1225" s="6"/>
      <c r="M1225" s="6"/>
      <c r="N1225" s="56"/>
      <c r="O1225" s="56"/>
      <c r="P1225" s="56"/>
      <c r="Q1225" s="6"/>
      <c r="R1225" s="7"/>
      <c r="S1225" s="143">
        <f>Taula1[[#This Row],[Mesos naturals sencers treballats període justificat (01/01/2023 - 31/03/2023)]]</f>
        <v>0</v>
      </c>
      <c r="T1225" s="194">
        <f>Taula1[[#This Row],[Dies treballats període justificat (01/01/2023 - 31/03/2023)              no comptabilitzats com a mes natural sencer]]</f>
        <v>0</v>
      </c>
      <c r="U1225" s="12"/>
      <c r="V1225" s="7"/>
      <c r="W1225" s="188"/>
      <c r="X1225" s="188"/>
      <c r="Y1225" s="188"/>
      <c r="Z1225" s="188"/>
      <c r="AA1225" s="190"/>
      <c r="AB1225" s="143">
        <f>Taula1[[#This Row],[Grup justificat     (fer servir opcions de la llista desplegable)]]</f>
        <v>0</v>
      </c>
      <c r="AC1225" s="182"/>
      <c r="AD1225" s="39"/>
      <c r="AE1225" s="131">
        <f>ROUND((AF1225/100)*756*Taula1[[#This Row],[Mesos naturals sencers treballats període justificat (01/01/2023 - 31/03/2023)]],2)</f>
        <v>0</v>
      </c>
      <c r="AF1225" s="81">
        <f>Taula1[[#This Row],[% Jornada segons contracte
(no posar el símbol %) ]]-Taula1[[#This Row],[% Reducció salari per baix rendiment        (no posar el símbol %)]]</f>
        <v>0</v>
      </c>
      <c r="AG1225" s="131">
        <f>ROUND((AH1225/100)*24.8547945*Taula1[[#This Row],[Dies treballats període justificat (01/01/2023 - 31/03/2023)              no comptabilitzats com a mes natural sencer]],2)</f>
        <v>0</v>
      </c>
      <c r="AH1225" s="79">
        <f>Taula1[[#This Row],[% Jornada segons contracte
(no posar el símbol %) ]]-Taula1[[#This Row],[% Reducció salari per baix rendiment        (no posar el símbol %)]]</f>
        <v>0</v>
      </c>
      <c r="AI1225" s="131">
        <f t="shared" si="305"/>
        <v>0</v>
      </c>
      <c r="AJ1225" s="39"/>
      <c r="AK1225" s="131">
        <f>ROUND((AL1225/100)*756*Taula1[[#This Row],[Espai reservat Administració  (mesos)]],2)</f>
        <v>0</v>
      </c>
      <c r="AL1225" s="81">
        <f>Taula1[[#This Row],[% Jornada segons contracte
(no posar el símbol %) ]]-Taula1[[#This Row],[% Reducció salari per baix rendiment        (no posar el símbol %)]]</f>
        <v>0</v>
      </c>
      <c r="AM1225" s="131">
        <f>ROUND((AN1225/100)*24.8547945*Taula1[[#This Row],[Espai reservat Administració (dies)]],2)</f>
        <v>0</v>
      </c>
      <c r="AN1225" s="79">
        <f>Taula1[[#This Row],[% Jornada segons contracte
(no posar el símbol %) ]]-Taula1[[#This Row],[% Reducció salari per baix rendiment        (no posar el símbol %)]]</f>
        <v>0</v>
      </c>
      <c r="AO1225" s="131">
        <f t="shared" si="306"/>
        <v>0</v>
      </c>
      <c r="AP1225" s="87"/>
      <c r="AQ1225" s="137">
        <f>ROUND((AR1225/100)*693*Taula1[[#This Row],[Mesos naturals sencers treballats període justificat (01/01/2023 - 31/03/2023)]],2)</f>
        <v>0</v>
      </c>
      <c r="AR1225" s="90">
        <f>Taula1[[#This Row],[% Jornada segons contracte
(no posar el símbol %) ]]-Taula1[[#This Row],[% Reducció salari per baix rendiment        (no posar el símbol %)]]</f>
        <v>0</v>
      </c>
      <c r="AS1225" s="137">
        <f>ROUND((AT1225/100)*22.78356164*Taula1[[#This Row],[Dies treballats període justificat (01/01/2023 - 31/03/2023)              no comptabilitzats com a mes natural sencer]],2)</f>
        <v>0</v>
      </c>
      <c r="AT1225" s="90">
        <f>Taula1[[#This Row],[% Jornada segons contracte
(no posar el símbol %) ]]-Taula1[[#This Row],[% Reducció salari per baix rendiment        (no posar el símbol %)]]</f>
        <v>0</v>
      </c>
      <c r="AU1225" s="137">
        <f t="shared" si="307"/>
        <v>0</v>
      </c>
      <c r="AV1225" s="87"/>
      <c r="AW1225" s="136">
        <f>ROUND((AX1225/100)*693*Taula1[[#This Row],[Espai reservat Administració  (mesos)]],2)</f>
        <v>0</v>
      </c>
      <c r="AX1225" s="90">
        <f>Taula1[[#This Row],[% Jornada segons contracte
(no posar el símbol %) ]]-Taula1[[#This Row],[% Reducció salari per baix rendiment        (no posar el símbol %)]]</f>
        <v>0</v>
      </c>
      <c r="AY1225" s="131">
        <f>ROUND((AZ1225/100)*22.78356164*Taula1[[#This Row],[Espai reservat Administració (dies)]],2)</f>
        <v>0</v>
      </c>
      <c r="AZ1225" s="81">
        <f>Taula1[[#This Row],[% Jornada segons contracte
(no posar el símbol %) ]]-Taula1[[#This Row],[% Reducció salari per baix rendiment        (no posar el símbol %)]]</f>
        <v>0</v>
      </c>
      <c r="BA1225" s="82">
        <f t="shared" si="308"/>
        <v>0</v>
      </c>
      <c r="BB1225" s="41"/>
      <c r="BC1225" s="131">
        <f>IF(Taula1[[#This Row],[Grup justificat     (fer servir opcions de la llista desplegable)]]=1,AI1225,0)</f>
        <v>0</v>
      </c>
      <c r="BD1225" s="131">
        <f>IF(Taula1[[#This Row],[Grup justificat     (fer servir opcions de la llista desplegable)]]=2,AU1225,0)</f>
        <v>0</v>
      </c>
      <c r="BE1225" s="41"/>
      <c r="BF1225" s="131">
        <f>IF(Taula1[[#This Row],[Espai reservat Administració]]=1,AO1225,0)</f>
        <v>0</v>
      </c>
      <c r="BG1225" s="82">
        <f>IF(Taula1[[#This Row],[Espai reservat Administració]]=2,BA1225,0)</f>
        <v>0</v>
      </c>
      <c r="BH1225" s="41"/>
      <c r="BI1225" s="126">
        <f>IF(Taula1[[#This Row],[Grup justificat     (fer servir opcions de la llista desplegable)]]=1,1,0)</f>
        <v>0</v>
      </c>
      <c r="BJ1225" s="126">
        <f>IF(Taula1[[#This Row],[Espai reservat Administració]]=1,1,0)</f>
        <v>0</v>
      </c>
      <c r="BK1225" s="111"/>
      <c r="BL1225" s="126">
        <f>IF(Taula1[[#This Row],[Grup justificat     (fer servir opcions de la llista desplegable)]]=2,1,0)</f>
        <v>0</v>
      </c>
      <c r="BM1225" s="126">
        <f>IF(Taula1[[#This Row],[Espai reservat Administració]]=2,1,0)</f>
        <v>0</v>
      </c>
      <c r="BN1225" s="73"/>
      <c r="BO1225" s="73"/>
      <c r="BP1225" s="73"/>
      <c r="BQ1225" s="73"/>
      <c r="BR1225" s="73"/>
      <c r="BS1225" s="73"/>
      <c r="BT1225" s="73"/>
      <c r="BU1225" s="73"/>
      <c r="BV1225" s="73"/>
      <c r="BW1225" s="73"/>
      <c r="BX1225" s="73"/>
      <c r="BY1225" s="73"/>
      <c r="BZ1225" s="73"/>
      <c r="CA1225" s="73"/>
      <c r="CB1225" s="73"/>
      <c r="CC1225" s="73"/>
      <c r="CD1225" s="73"/>
      <c r="CE1225" s="73"/>
      <c r="CF1225" s="73"/>
      <c r="CG1225" s="63">
        <f t="shared" si="309"/>
        <v>0</v>
      </c>
      <c r="CH1225" s="63">
        <f t="shared" si="310"/>
        <v>0</v>
      </c>
      <c r="CI1225" s="73"/>
      <c r="CJ1225" s="63">
        <f>IF(Taula1[[#This Row],[Tipus de contracte                                  (fer servir opcions de la llista desplegable)]]="Indefinit",1,0)</f>
        <v>0</v>
      </c>
      <c r="CK1225" s="63">
        <f>IF(Taula1[[#This Row],[Tipus de contracte                                  (fer servir opcions de la llista desplegable)]]="Temporal, igual o superior a 6 mesos",1,0)</f>
        <v>0</v>
      </c>
      <c r="CL1225" s="63">
        <f>IF(Taula1[[#This Row],[Tipus de contracte                                  (fer servir opcions de la llista desplegable)]]="Substitució per IT",1,0)</f>
        <v>0</v>
      </c>
      <c r="CM1225" s="73"/>
      <c r="CN1225" s="63">
        <f>IF(Taula1[[#This Row],[Relació llocs de treball]]&gt;=1,1,0)</f>
        <v>0</v>
      </c>
      <c r="CO1225" s="73"/>
      <c r="CP1225" s="63">
        <f>IF(Taula1[[#This Row],[Identitat de gènere                                                          (fer servir opcions de la llista desplegable)]]="Home",1,0)</f>
        <v>0</v>
      </c>
      <c r="CQ1225" s="63">
        <f>IF(Taula1[[#This Row],[Identitat de gènere                                                          (fer servir opcions de la llista desplegable)]]="Dona",1,0)</f>
        <v>0</v>
      </c>
      <c r="CR1225" s="63">
        <f>IF(Taula1[[#This Row],[Identitat de gènere                                                          (fer servir opcions de la llista desplegable)]]="No binari",1,0)</f>
        <v>0</v>
      </c>
      <c r="CS1225" s="73"/>
      <c r="CT1225" s="63">
        <f t="shared" si="304"/>
        <v>0</v>
      </c>
      <c r="CU1225" s="64">
        <f t="shared" si="311"/>
        <v>0</v>
      </c>
      <c r="CW1225" s="64">
        <f t="shared" si="312"/>
        <v>0</v>
      </c>
      <c r="CX1225" s="64">
        <f t="shared" si="313"/>
        <v>0</v>
      </c>
      <c r="CY1225" s="64">
        <f t="shared" si="314"/>
        <v>0</v>
      </c>
      <c r="CZ1225" s="64">
        <f t="shared" si="315"/>
        <v>0</v>
      </c>
      <c r="DB1225" s="64">
        <f t="shared" si="316"/>
        <v>0</v>
      </c>
      <c r="DC1225" s="64">
        <f t="shared" si="317"/>
        <v>0</v>
      </c>
      <c r="DD1225" s="64">
        <f t="shared" si="318"/>
        <v>0</v>
      </c>
      <c r="DE1225" s="64">
        <f t="shared" si="319"/>
        <v>0</v>
      </c>
    </row>
    <row r="1226" spans="2:109" x14ac:dyDescent="0.3">
      <c r="B1226" s="167"/>
      <c r="C1226" s="186"/>
      <c r="D1226" s="2"/>
      <c r="E1226" s="67"/>
      <c r="F1226" s="5"/>
      <c r="G1226" s="5"/>
      <c r="H1226" s="187"/>
      <c r="I1226" s="111" t="str">
        <f ca="1">IF(Taula1[[#This Row],[Data naixement (format dd/mm/aaaa)]]="","0",DATEDIF(Taula1[[#This Row],[Data naixement (format dd/mm/aaaa)]],TODAY(),"Y"))</f>
        <v>0</v>
      </c>
      <c r="J1226" s="6"/>
      <c r="K1226" s="6"/>
      <c r="L1226" s="6"/>
      <c r="M1226" s="6"/>
      <c r="N1226" s="56"/>
      <c r="O1226" s="56"/>
      <c r="P1226" s="56"/>
      <c r="Q1226" s="6"/>
      <c r="R1226" s="7"/>
      <c r="S1226" s="143">
        <f>Taula1[[#This Row],[Mesos naturals sencers treballats període justificat (01/01/2023 - 31/03/2023)]]</f>
        <v>0</v>
      </c>
      <c r="T1226" s="194">
        <f>Taula1[[#This Row],[Dies treballats període justificat (01/01/2023 - 31/03/2023)              no comptabilitzats com a mes natural sencer]]</f>
        <v>0</v>
      </c>
      <c r="U1226" s="12"/>
      <c r="V1226" s="7"/>
      <c r="W1226" s="188"/>
      <c r="X1226" s="188"/>
      <c r="Y1226" s="188"/>
      <c r="Z1226" s="188"/>
      <c r="AA1226" s="190"/>
      <c r="AB1226" s="143">
        <f>Taula1[[#This Row],[Grup justificat     (fer servir opcions de la llista desplegable)]]</f>
        <v>0</v>
      </c>
      <c r="AC1226" s="182"/>
      <c r="AD1226" s="39"/>
      <c r="AE1226" s="131">
        <f>ROUND((AF1226/100)*756*Taula1[[#This Row],[Mesos naturals sencers treballats període justificat (01/01/2023 - 31/03/2023)]],2)</f>
        <v>0</v>
      </c>
      <c r="AF1226" s="81">
        <f>Taula1[[#This Row],[% Jornada segons contracte
(no posar el símbol %) ]]-Taula1[[#This Row],[% Reducció salari per baix rendiment        (no posar el símbol %)]]</f>
        <v>0</v>
      </c>
      <c r="AG1226" s="131">
        <f>ROUND((AH1226/100)*24.8547945*Taula1[[#This Row],[Dies treballats període justificat (01/01/2023 - 31/03/2023)              no comptabilitzats com a mes natural sencer]],2)</f>
        <v>0</v>
      </c>
      <c r="AH1226" s="79">
        <f>Taula1[[#This Row],[% Jornada segons contracte
(no posar el símbol %) ]]-Taula1[[#This Row],[% Reducció salari per baix rendiment        (no posar el símbol %)]]</f>
        <v>0</v>
      </c>
      <c r="AI1226" s="131">
        <f t="shared" si="305"/>
        <v>0</v>
      </c>
      <c r="AJ1226" s="39"/>
      <c r="AK1226" s="131">
        <f>ROUND((AL1226/100)*756*Taula1[[#This Row],[Espai reservat Administració  (mesos)]],2)</f>
        <v>0</v>
      </c>
      <c r="AL1226" s="81">
        <f>Taula1[[#This Row],[% Jornada segons contracte
(no posar el símbol %) ]]-Taula1[[#This Row],[% Reducció salari per baix rendiment        (no posar el símbol %)]]</f>
        <v>0</v>
      </c>
      <c r="AM1226" s="131">
        <f>ROUND((AN1226/100)*24.8547945*Taula1[[#This Row],[Espai reservat Administració (dies)]],2)</f>
        <v>0</v>
      </c>
      <c r="AN1226" s="79">
        <f>Taula1[[#This Row],[% Jornada segons contracte
(no posar el símbol %) ]]-Taula1[[#This Row],[% Reducció salari per baix rendiment        (no posar el símbol %)]]</f>
        <v>0</v>
      </c>
      <c r="AO1226" s="131">
        <f t="shared" si="306"/>
        <v>0</v>
      </c>
      <c r="AP1226" s="87"/>
      <c r="AQ1226" s="137">
        <f>ROUND((AR1226/100)*693*Taula1[[#This Row],[Mesos naturals sencers treballats període justificat (01/01/2023 - 31/03/2023)]],2)</f>
        <v>0</v>
      </c>
      <c r="AR1226" s="90">
        <f>Taula1[[#This Row],[% Jornada segons contracte
(no posar el símbol %) ]]-Taula1[[#This Row],[% Reducció salari per baix rendiment        (no posar el símbol %)]]</f>
        <v>0</v>
      </c>
      <c r="AS1226" s="137">
        <f>ROUND((AT1226/100)*22.78356164*Taula1[[#This Row],[Dies treballats període justificat (01/01/2023 - 31/03/2023)              no comptabilitzats com a mes natural sencer]],2)</f>
        <v>0</v>
      </c>
      <c r="AT1226" s="90">
        <f>Taula1[[#This Row],[% Jornada segons contracte
(no posar el símbol %) ]]-Taula1[[#This Row],[% Reducció salari per baix rendiment        (no posar el símbol %)]]</f>
        <v>0</v>
      </c>
      <c r="AU1226" s="137">
        <f t="shared" si="307"/>
        <v>0</v>
      </c>
      <c r="AV1226" s="87"/>
      <c r="AW1226" s="136">
        <f>ROUND((AX1226/100)*693*Taula1[[#This Row],[Espai reservat Administració  (mesos)]],2)</f>
        <v>0</v>
      </c>
      <c r="AX1226" s="90">
        <f>Taula1[[#This Row],[% Jornada segons contracte
(no posar el símbol %) ]]-Taula1[[#This Row],[% Reducció salari per baix rendiment        (no posar el símbol %)]]</f>
        <v>0</v>
      </c>
      <c r="AY1226" s="131">
        <f>ROUND((AZ1226/100)*22.78356164*Taula1[[#This Row],[Espai reservat Administració (dies)]],2)</f>
        <v>0</v>
      </c>
      <c r="AZ1226" s="81">
        <f>Taula1[[#This Row],[% Jornada segons contracte
(no posar el símbol %) ]]-Taula1[[#This Row],[% Reducció salari per baix rendiment        (no posar el símbol %)]]</f>
        <v>0</v>
      </c>
      <c r="BA1226" s="82">
        <f t="shared" si="308"/>
        <v>0</v>
      </c>
      <c r="BB1226" s="41"/>
      <c r="BC1226" s="131">
        <f>IF(Taula1[[#This Row],[Grup justificat     (fer servir opcions de la llista desplegable)]]=1,AI1226,0)</f>
        <v>0</v>
      </c>
      <c r="BD1226" s="131">
        <f>IF(Taula1[[#This Row],[Grup justificat     (fer servir opcions de la llista desplegable)]]=2,AU1226,0)</f>
        <v>0</v>
      </c>
      <c r="BE1226" s="41"/>
      <c r="BF1226" s="131">
        <f>IF(Taula1[[#This Row],[Espai reservat Administració]]=1,AO1226,0)</f>
        <v>0</v>
      </c>
      <c r="BG1226" s="82">
        <f>IF(Taula1[[#This Row],[Espai reservat Administració]]=2,BA1226,0)</f>
        <v>0</v>
      </c>
      <c r="BH1226" s="41"/>
      <c r="BI1226" s="126">
        <f>IF(Taula1[[#This Row],[Grup justificat     (fer servir opcions de la llista desplegable)]]=1,1,0)</f>
        <v>0</v>
      </c>
      <c r="BJ1226" s="126">
        <f>IF(Taula1[[#This Row],[Espai reservat Administració]]=1,1,0)</f>
        <v>0</v>
      </c>
      <c r="BK1226" s="111"/>
      <c r="BL1226" s="126">
        <f>IF(Taula1[[#This Row],[Grup justificat     (fer servir opcions de la llista desplegable)]]=2,1,0)</f>
        <v>0</v>
      </c>
      <c r="BM1226" s="126">
        <f>IF(Taula1[[#This Row],[Espai reservat Administració]]=2,1,0)</f>
        <v>0</v>
      </c>
      <c r="BN1226" s="73"/>
      <c r="BO1226" s="73"/>
      <c r="BP1226" s="73"/>
      <c r="BQ1226" s="73"/>
      <c r="BR1226" s="73"/>
      <c r="BS1226" s="73"/>
      <c r="BT1226" s="73"/>
      <c r="BU1226" s="73"/>
      <c r="BV1226" s="73"/>
      <c r="BW1226" s="73"/>
      <c r="BX1226" s="73"/>
      <c r="BY1226" s="73"/>
      <c r="BZ1226" s="73"/>
      <c r="CA1226" s="73"/>
      <c r="CB1226" s="73"/>
      <c r="CC1226" s="73"/>
      <c r="CD1226" s="73"/>
      <c r="CE1226" s="73"/>
      <c r="CF1226" s="73"/>
      <c r="CG1226" s="63">
        <f t="shared" si="309"/>
        <v>0</v>
      </c>
      <c r="CH1226" s="63">
        <f t="shared" si="310"/>
        <v>0</v>
      </c>
      <c r="CI1226" s="73"/>
      <c r="CJ1226" s="63">
        <f>IF(Taula1[[#This Row],[Tipus de contracte                                  (fer servir opcions de la llista desplegable)]]="Indefinit",1,0)</f>
        <v>0</v>
      </c>
      <c r="CK1226" s="63">
        <f>IF(Taula1[[#This Row],[Tipus de contracte                                  (fer servir opcions de la llista desplegable)]]="Temporal, igual o superior a 6 mesos",1,0)</f>
        <v>0</v>
      </c>
      <c r="CL1226" s="63">
        <f>IF(Taula1[[#This Row],[Tipus de contracte                                  (fer servir opcions de la llista desplegable)]]="Substitució per IT",1,0)</f>
        <v>0</v>
      </c>
      <c r="CM1226" s="73"/>
      <c r="CN1226" s="63">
        <f>IF(Taula1[[#This Row],[Relació llocs de treball]]&gt;=1,1,0)</f>
        <v>0</v>
      </c>
      <c r="CO1226" s="73"/>
      <c r="CP1226" s="63">
        <f>IF(Taula1[[#This Row],[Identitat de gènere                                                          (fer servir opcions de la llista desplegable)]]="Home",1,0)</f>
        <v>0</v>
      </c>
      <c r="CQ1226" s="63">
        <f>IF(Taula1[[#This Row],[Identitat de gènere                                                          (fer servir opcions de la llista desplegable)]]="Dona",1,0)</f>
        <v>0</v>
      </c>
      <c r="CR1226" s="63">
        <f>IF(Taula1[[#This Row],[Identitat de gènere                                                          (fer servir opcions de la llista desplegable)]]="No binari",1,0)</f>
        <v>0</v>
      </c>
      <c r="CS1226" s="73"/>
      <c r="CT1226" s="63">
        <f t="shared" si="304"/>
        <v>0</v>
      </c>
      <c r="CU1226" s="64">
        <f t="shared" si="311"/>
        <v>0</v>
      </c>
      <c r="CW1226" s="64">
        <f t="shared" si="312"/>
        <v>0</v>
      </c>
      <c r="CX1226" s="64">
        <f t="shared" si="313"/>
        <v>0</v>
      </c>
      <c r="CY1226" s="64">
        <f t="shared" si="314"/>
        <v>0</v>
      </c>
      <c r="CZ1226" s="64">
        <f t="shared" si="315"/>
        <v>0</v>
      </c>
      <c r="DB1226" s="64">
        <f t="shared" si="316"/>
        <v>0</v>
      </c>
      <c r="DC1226" s="64">
        <f t="shared" si="317"/>
        <v>0</v>
      </c>
      <c r="DD1226" s="64">
        <f t="shared" si="318"/>
        <v>0</v>
      </c>
      <c r="DE1226" s="64">
        <f t="shared" si="319"/>
        <v>0</v>
      </c>
    </row>
    <row r="1227" spans="2:109" x14ac:dyDescent="0.3">
      <c r="B1227" s="167"/>
      <c r="C1227" s="186"/>
      <c r="D1227" s="2"/>
      <c r="E1227" s="67"/>
      <c r="F1227" s="5"/>
      <c r="G1227" s="5"/>
      <c r="H1227" s="187"/>
      <c r="I1227" s="111" t="str">
        <f ca="1">IF(Taula1[[#This Row],[Data naixement (format dd/mm/aaaa)]]="","0",DATEDIF(Taula1[[#This Row],[Data naixement (format dd/mm/aaaa)]],TODAY(),"Y"))</f>
        <v>0</v>
      </c>
      <c r="J1227" s="6"/>
      <c r="K1227" s="6"/>
      <c r="L1227" s="6"/>
      <c r="M1227" s="6"/>
      <c r="N1227" s="56"/>
      <c r="O1227" s="56"/>
      <c r="P1227" s="56"/>
      <c r="Q1227" s="6"/>
      <c r="R1227" s="7"/>
      <c r="S1227" s="143">
        <f>Taula1[[#This Row],[Mesos naturals sencers treballats període justificat (01/01/2023 - 31/03/2023)]]</f>
        <v>0</v>
      </c>
      <c r="T1227" s="194">
        <f>Taula1[[#This Row],[Dies treballats període justificat (01/01/2023 - 31/03/2023)              no comptabilitzats com a mes natural sencer]]</f>
        <v>0</v>
      </c>
      <c r="U1227" s="12"/>
      <c r="V1227" s="7"/>
      <c r="W1227" s="188"/>
      <c r="X1227" s="188"/>
      <c r="Y1227" s="188"/>
      <c r="Z1227" s="188"/>
      <c r="AA1227" s="190"/>
      <c r="AB1227" s="143">
        <f>Taula1[[#This Row],[Grup justificat     (fer servir opcions de la llista desplegable)]]</f>
        <v>0</v>
      </c>
      <c r="AC1227" s="182"/>
      <c r="AD1227" s="39"/>
      <c r="AE1227" s="131">
        <f>ROUND((AF1227/100)*756*Taula1[[#This Row],[Mesos naturals sencers treballats període justificat (01/01/2023 - 31/03/2023)]],2)</f>
        <v>0</v>
      </c>
      <c r="AF1227" s="81">
        <f>Taula1[[#This Row],[% Jornada segons contracte
(no posar el símbol %) ]]-Taula1[[#This Row],[% Reducció salari per baix rendiment        (no posar el símbol %)]]</f>
        <v>0</v>
      </c>
      <c r="AG1227" s="131">
        <f>ROUND((AH1227/100)*24.8547945*Taula1[[#This Row],[Dies treballats període justificat (01/01/2023 - 31/03/2023)              no comptabilitzats com a mes natural sencer]],2)</f>
        <v>0</v>
      </c>
      <c r="AH1227" s="79">
        <f>Taula1[[#This Row],[% Jornada segons contracte
(no posar el símbol %) ]]-Taula1[[#This Row],[% Reducció salari per baix rendiment        (no posar el símbol %)]]</f>
        <v>0</v>
      </c>
      <c r="AI1227" s="131">
        <f t="shared" si="305"/>
        <v>0</v>
      </c>
      <c r="AJ1227" s="39"/>
      <c r="AK1227" s="131">
        <f>ROUND((AL1227/100)*756*Taula1[[#This Row],[Espai reservat Administració  (mesos)]],2)</f>
        <v>0</v>
      </c>
      <c r="AL1227" s="81">
        <f>Taula1[[#This Row],[% Jornada segons contracte
(no posar el símbol %) ]]-Taula1[[#This Row],[% Reducció salari per baix rendiment        (no posar el símbol %)]]</f>
        <v>0</v>
      </c>
      <c r="AM1227" s="131">
        <f>ROUND((AN1227/100)*24.8547945*Taula1[[#This Row],[Espai reservat Administració (dies)]],2)</f>
        <v>0</v>
      </c>
      <c r="AN1227" s="79">
        <f>Taula1[[#This Row],[% Jornada segons contracte
(no posar el símbol %) ]]-Taula1[[#This Row],[% Reducció salari per baix rendiment        (no posar el símbol %)]]</f>
        <v>0</v>
      </c>
      <c r="AO1227" s="131">
        <f t="shared" si="306"/>
        <v>0</v>
      </c>
      <c r="AP1227" s="87"/>
      <c r="AQ1227" s="137">
        <f>ROUND((AR1227/100)*693*Taula1[[#This Row],[Mesos naturals sencers treballats període justificat (01/01/2023 - 31/03/2023)]],2)</f>
        <v>0</v>
      </c>
      <c r="AR1227" s="90">
        <f>Taula1[[#This Row],[% Jornada segons contracte
(no posar el símbol %) ]]-Taula1[[#This Row],[% Reducció salari per baix rendiment        (no posar el símbol %)]]</f>
        <v>0</v>
      </c>
      <c r="AS1227" s="137">
        <f>ROUND((AT1227/100)*22.78356164*Taula1[[#This Row],[Dies treballats període justificat (01/01/2023 - 31/03/2023)              no comptabilitzats com a mes natural sencer]],2)</f>
        <v>0</v>
      </c>
      <c r="AT1227" s="90">
        <f>Taula1[[#This Row],[% Jornada segons contracte
(no posar el símbol %) ]]-Taula1[[#This Row],[% Reducció salari per baix rendiment        (no posar el símbol %)]]</f>
        <v>0</v>
      </c>
      <c r="AU1227" s="137">
        <f t="shared" si="307"/>
        <v>0</v>
      </c>
      <c r="AV1227" s="87"/>
      <c r="AW1227" s="136">
        <f>ROUND((AX1227/100)*693*Taula1[[#This Row],[Espai reservat Administració  (mesos)]],2)</f>
        <v>0</v>
      </c>
      <c r="AX1227" s="90">
        <f>Taula1[[#This Row],[% Jornada segons contracte
(no posar el símbol %) ]]-Taula1[[#This Row],[% Reducció salari per baix rendiment        (no posar el símbol %)]]</f>
        <v>0</v>
      </c>
      <c r="AY1227" s="131">
        <f>ROUND((AZ1227/100)*22.78356164*Taula1[[#This Row],[Espai reservat Administració (dies)]],2)</f>
        <v>0</v>
      </c>
      <c r="AZ1227" s="81">
        <f>Taula1[[#This Row],[% Jornada segons contracte
(no posar el símbol %) ]]-Taula1[[#This Row],[% Reducció salari per baix rendiment        (no posar el símbol %)]]</f>
        <v>0</v>
      </c>
      <c r="BA1227" s="82">
        <f t="shared" si="308"/>
        <v>0</v>
      </c>
      <c r="BB1227" s="41"/>
      <c r="BC1227" s="131">
        <f>IF(Taula1[[#This Row],[Grup justificat     (fer servir opcions de la llista desplegable)]]=1,AI1227,0)</f>
        <v>0</v>
      </c>
      <c r="BD1227" s="131">
        <f>IF(Taula1[[#This Row],[Grup justificat     (fer servir opcions de la llista desplegable)]]=2,AU1227,0)</f>
        <v>0</v>
      </c>
      <c r="BE1227" s="41"/>
      <c r="BF1227" s="131">
        <f>IF(Taula1[[#This Row],[Espai reservat Administració]]=1,AO1227,0)</f>
        <v>0</v>
      </c>
      <c r="BG1227" s="82">
        <f>IF(Taula1[[#This Row],[Espai reservat Administració]]=2,BA1227,0)</f>
        <v>0</v>
      </c>
      <c r="BH1227" s="41"/>
      <c r="BI1227" s="126">
        <f>IF(Taula1[[#This Row],[Grup justificat     (fer servir opcions de la llista desplegable)]]=1,1,0)</f>
        <v>0</v>
      </c>
      <c r="BJ1227" s="126">
        <f>IF(Taula1[[#This Row],[Espai reservat Administració]]=1,1,0)</f>
        <v>0</v>
      </c>
      <c r="BK1227" s="111"/>
      <c r="BL1227" s="126">
        <f>IF(Taula1[[#This Row],[Grup justificat     (fer servir opcions de la llista desplegable)]]=2,1,0)</f>
        <v>0</v>
      </c>
      <c r="BM1227" s="126">
        <f>IF(Taula1[[#This Row],[Espai reservat Administració]]=2,1,0)</f>
        <v>0</v>
      </c>
      <c r="BN1227" s="73"/>
      <c r="BO1227" s="73"/>
      <c r="BP1227" s="73"/>
      <c r="BQ1227" s="73"/>
      <c r="BR1227" s="73"/>
      <c r="BS1227" s="73"/>
      <c r="BT1227" s="73"/>
      <c r="BU1227" s="73"/>
      <c r="BV1227" s="73"/>
      <c r="BW1227" s="73"/>
      <c r="BX1227" s="73"/>
      <c r="BY1227" s="73"/>
      <c r="BZ1227" s="73"/>
      <c r="CA1227" s="73"/>
      <c r="CB1227" s="73"/>
      <c r="CC1227" s="73"/>
      <c r="CD1227" s="73"/>
      <c r="CE1227" s="73"/>
      <c r="CF1227" s="73"/>
      <c r="CG1227" s="63">
        <f t="shared" si="309"/>
        <v>0</v>
      </c>
      <c r="CH1227" s="63">
        <f t="shared" si="310"/>
        <v>0</v>
      </c>
      <c r="CI1227" s="73"/>
      <c r="CJ1227" s="63">
        <f>IF(Taula1[[#This Row],[Tipus de contracte                                  (fer servir opcions de la llista desplegable)]]="Indefinit",1,0)</f>
        <v>0</v>
      </c>
      <c r="CK1227" s="63">
        <f>IF(Taula1[[#This Row],[Tipus de contracte                                  (fer servir opcions de la llista desplegable)]]="Temporal, igual o superior a 6 mesos",1,0)</f>
        <v>0</v>
      </c>
      <c r="CL1227" s="63">
        <f>IF(Taula1[[#This Row],[Tipus de contracte                                  (fer servir opcions de la llista desplegable)]]="Substitució per IT",1,0)</f>
        <v>0</v>
      </c>
      <c r="CM1227" s="73"/>
      <c r="CN1227" s="63">
        <f>IF(Taula1[[#This Row],[Relació llocs de treball]]&gt;=1,1,0)</f>
        <v>0</v>
      </c>
      <c r="CO1227" s="73"/>
      <c r="CP1227" s="63">
        <f>IF(Taula1[[#This Row],[Identitat de gènere                                                          (fer servir opcions de la llista desplegable)]]="Home",1,0)</f>
        <v>0</v>
      </c>
      <c r="CQ1227" s="63">
        <f>IF(Taula1[[#This Row],[Identitat de gènere                                                          (fer servir opcions de la llista desplegable)]]="Dona",1,0)</f>
        <v>0</v>
      </c>
      <c r="CR1227" s="63">
        <f>IF(Taula1[[#This Row],[Identitat de gènere                                                          (fer servir opcions de la llista desplegable)]]="No binari",1,0)</f>
        <v>0</v>
      </c>
      <c r="CS1227" s="73"/>
      <c r="CT1227" s="63">
        <f t="shared" si="304"/>
        <v>0</v>
      </c>
      <c r="CU1227" s="64">
        <f t="shared" si="311"/>
        <v>0</v>
      </c>
      <c r="CW1227" s="64">
        <f t="shared" si="312"/>
        <v>0</v>
      </c>
      <c r="CX1227" s="64">
        <f t="shared" si="313"/>
        <v>0</v>
      </c>
      <c r="CY1227" s="64">
        <f t="shared" si="314"/>
        <v>0</v>
      </c>
      <c r="CZ1227" s="64">
        <f t="shared" si="315"/>
        <v>0</v>
      </c>
      <c r="DB1227" s="64">
        <f t="shared" si="316"/>
        <v>0</v>
      </c>
      <c r="DC1227" s="64">
        <f t="shared" si="317"/>
        <v>0</v>
      </c>
      <c r="DD1227" s="64">
        <f t="shared" si="318"/>
        <v>0</v>
      </c>
      <c r="DE1227" s="64">
        <f t="shared" si="319"/>
        <v>0</v>
      </c>
    </row>
    <row r="1228" spans="2:109" x14ac:dyDescent="0.3">
      <c r="B1228" s="167"/>
      <c r="C1228" s="186"/>
      <c r="D1228" s="2"/>
      <c r="E1228" s="67"/>
      <c r="F1228" s="5"/>
      <c r="G1228" s="5"/>
      <c r="H1228" s="187"/>
      <c r="I1228" s="111" t="str">
        <f ca="1">IF(Taula1[[#This Row],[Data naixement (format dd/mm/aaaa)]]="","0",DATEDIF(Taula1[[#This Row],[Data naixement (format dd/mm/aaaa)]],TODAY(),"Y"))</f>
        <v>0</v>
      </c>
      <c r="J1228" s="6"/>
      <c r="K1228" s="6"/>
      <c r="L1228" s="6"/>
      <c r="M1228" s="6"/>
      <c r="N1228" s="56"/>
      <c r="O1228" s="56"/>
      <c r="P1228" s="56"/>
      <c r="Q1228" s="6"/>
      <c r="R1228" s="7"/>
      <c r="S1228" s="143">
        <f>Taula1[[#This Row],[Mesos naturals sencers treballats període justificat (01/01/2023 - 31/03/2023)]]</f>
        <v>0</v>
      </c>
      <c r="T1228" s="194">
        <f>Taula1[[#This Row],[Dies treballats període justificat (01/01/2023 - 31/03/2023)              no comptabilitzats com a mes natural sencer]]</f>
        <v>0</v>
      </c>
      <c r="U1228" s="12"/>
      <c r="V1228" s="7"/>
      <c r="W1228" s="188"/>
      <c r="X1228" s="188"/>
      <c r="Y1228" s="188"/>
      <c r="Z1228" s="188"/>
      <c r="AA1228" s="190"/>
      <c r="AB1228" s="143">
        <f>Taula1[[#This Row],[Grup justificat     (fer servir opcions de la llista desplegable)]]</f>
        <v>0</v>
      </c>
      <c r="AC1228" s="182"/>
      <c r="AD1228" s="39"/>
      <c r="AE1228" s="131">
        <f>ROUND((AF1228/100)*756*Taula1[[#This Row],[Mesos naturals sencers treballats període justificat (01/01/2023 - 31/03/2023)]],2)</f>
        <v>0</v>
      </c>
      <c r="AF1228" s="81">
        <f>Taula1[[#This Row],[% Jornada segons contracte
(no posar el símbol %) ]]-Taula1[[#This Row],[% Reducció salari per baix rendiment        (no posar el símbol %)]]</f>
        <v>0</v>
      </c>
      <c r="AG1228" s="131">
        <f>ROUND((AH1228/100)*24.8547945*Taula1[[#This Row],[Dies treballats període justificat (01/01/2023 - 31/03/2023)              no comptabilitzats com a mes natural sencer]],2)</f>
        <v>0</v>
      </c>
      <c r="AH1228" s="79">
        <f>Taula1[[#This Row],[% Jornada segons contracte
(no posar el símbol %) ]]-Taula1[[#This Row],[% Reducció salari per baix rendiment        (no posar el símbol %)]]</f>
        <v>0</v>
      </c>
      <c r="AI1228" s="131">
        <f t="shared" si="305"/>
        <v>0</v>
      </c>
      <c r="AJ1228" s="39"/>
      <c r="AK1228" s="131">
        <f>ROUND((AL1228/100)*756*Taula1[[#This Row],[Espai reservat Administració  (mesos)]],2)</f>
        <v>0</v>
      </c>
      <c r="AL1228" s="81">
        <f>Taula1[[#This Row],[% Jornada segons contracte
(no posar el símbol %) ]]-Taula1[[#This Row],[% Reducció salari per baix rendiment        (no posar el símbol %)]]</f>
        <v>0</v>
      </c>
      <c r="AM1228" s="131">
        <f>ROUND((AN1228/100)*24.8547945*Taula1[[#This Row],[Espai reservat Administració (dies)]],2)</f>
        <v>0</v>
      </c>
      <c r="AN1228" s="79">
        <f>Taula1[[#This Row],[% Jornada segons contracte
(no posar el símbol %) ]]-Taula1[[#This Row],[% Reducció salari per baix rendiment        (no posar el símbol %)]]</f>
        <v>0</v>
      </c>
      <c r="AO1228" s="131">
        <f t="shared" si="306"/>
        <v>0</v>
      </c>
      <c r="AP1228" s="87"/>
      <c r="AQ1228" s="137">
        <f>ROUND((AR1228/100)*693*Taula1[[#This Row],[Mesos naturals sencers treballats període justificat (01/01/2023 - 31/03/2023)]],2)</f>
        <v>0</v>
      </c>
      <c r="AR1228" s="90">
        <f>Taula1[[#This Row],[% Jornada segons contracte
(no posar el símbol %) ]]-Taula1[[#This Row],[% Reducció salari per baix rendiment        (no posar el símbol %)]]</f>
        <v>0</v>
      </c>
      <c r="AS1228" s="137">
        <f>ROUND((AT1228/100)*22.78356164*Taula1[[#This Row],[Dies treballats període justificat (01/01/2023 - 31/03/2023)              no comptabilitzats com a mes natural sencer]],2)</f>
        <v>0</v>
      </c>
      <c r="AT1228" s="90">
        <f>Taula1[[#This Row],[% Jornada segons contracte
(no posar el símbol %) ]]-Taula1[[#This Row],[% Reducció salari per baix rendiment        (no posar el símbol %)]]</f>
        <v>0</v>
      </c>
      <c r="AU1228" s="137">
        <f t="shared" si="307"/>
        <v>0</v>
      </c>
      <c r="AV1228" s="87"/>
      <c r="AW1228" s="136">
        <f>ROUND((AX1228/100)*693*Taula1[[#This Row],[Espai reservat Administració  (mesos)]],2)</f>
        <v>0</v>
      </c>
      <c r="AX1228" s="90">
        <f>Taula1[[#This Row],[% Jornada segons contracte
(no posar el símbol %) ]]-Taula1[[#This Row],[% Reducció salari per baix rendiment        (no posar el símbol %)]]</f>
        <v>0</v>
      </c>
      <c r="AY1228" s="131">
        <f>ROUND((AZ1228/100)*22.78356164*Taula1[[#This Row],[Espai reservat Administració (dies)]],2)</f>
        <v>0</v>
      </c>
      <c r="AZ1228" s="81">
        <f>Taula1[[#This Row],[% Jornada segons contracte
(no posar el símbol %) ]]-Taula1[[#This Row],[% Reducció salari per baix rendiment        (no posar el símbol %)]]</f>
        <v>0</v>
      </c>
      <c r="BA1228" s="82">
        <f t="shared" si="308"/>
        <v>0</v>
      </c>
      <c r="BB1228" s="41"/>
      <c r="BC1228" s="131">
        <f>IF(Taula1[[#This Row],[Grup justificat     (fer servir opcions de la llista desplegable)]]=1,AI1228,0)</f>
        <v>0</v>
      </c>
      <c r="BD1228" s="131">
        <f>IF(Taula1[[#This Row],[Grup justificat     (fer servir opcions de la llista desplegable)]]=2,AU1228,0)</f>
        <v>0</v>
      </c>
      <c r="BE1228" s="41"/>
      <c r="BF1228" s="131">
        <f>IF(Taula1[[#This Row],[Espai reservat Administració]]=1,AO1228,0)</f>
        <v>0</v>
      </c>
      <c r="BG1228" s="82">
        <f>IF(Taula1[[#This Row],[Espai reservat Administració]]=2,BA1228,0)</f>
        <v>0</v>
      </c>
      <c r="BH1228" s="41"/>
      <c r="BI1228" s="126">
        <f>IF(Taula1[[#This Row],[Grup justificat     (fer servir opcions de la llista desplegable)]]=1,1,0)</f>
        <v>0</v>
      </c>
      <c r="BJ1228" s="126">
        <f>IF(Taula1[[#This Row],[Espai reservat Administració]]=1,1,0)</f>
        <v>0</v>
      </c>
      <c r="BK1228" s="111"/>
      <c r="BL1228" s="126">
        <f>IF(Taula1[[#This Row],[Grup justificat     (fer servir opcions de la llista desplegable)]]=2,1,0)</f>
        <v>0</v>
      </c>
      <c r="BM1228" s="126">
        <f>IF(Taula1[[#This Row],[Espai reservat Administració]]=2,1,0)</f>
        <v>0</v>
      </c>
      <c r="BN1228" s="73"/>
      <c r="BO1228" s="73"/>
      <c r="BP1228" s="73"/>
      <c r="BQ1228" s="73"/>
      <c r="BR1228" s="73"/>
      <c r="BS1228" s="73"/>
      <c r="BT1228" s="73"/>
      <c r="BU1228" s="73"/>
      <c r="BV1228" s="73"/>
      <c r="BW1228" s="73"/>
      <c r="BX1228" s="73"/>
      <c r="BY1228" s="73"/>
      <c r="BZ1228" s="73"/>
      <c r="CA1228" s="73"/>
      <c r="CB1228" s="73"/>
      <c r="CC1228" s="73"/>
      <c r="CD1228" s="73"/>
      <c r="CE1228" s="73"/>
      <c r="CF1228" s="73"/>
      <c r="CG1228" s="63">
        <f t="shared" si="309"/>
        <v>0</v>
      </c>
      <c r="CH1228" s="63">
        <f t="shared" si="310"/>
        <v>0</v>
      </c>
      <c r="CI1228" s="73"/>
      <c r="CJ1228" s="63">
        <f>IF(Taula1[[#This Row],[Tipus de contracte                                  (fer servir opcions de la llista desplegable)]]="Indefinit",1,0)</f>
        <v>0</v>
      </c>
      <c r="CK1228" s="63">
        <f>IF(Taula1[[#This Row],[Tipus de contracte                                  (fer servir opcions de la llista desplegable)]]="Temporal, igual o superior a 6 mesos",1,0)</f>
        <v>0</v>
      </c>
      <c r="CL1228" s="63">
        <f>IF(Taula1[[#This Row],[Tipus de contracte                                  (fer servir opcions de la llista desplegable)]]="Substitució per IT",1,0)</f>
        <v>0</v>
      </c>
      <c r="CM1228" s="73"/>
      <c r="CN1228" s="63">
        <f>IF(Taula1[[#This Row],[Relació llocs de treball]]&gt;=1,1,0)</f>
        <v>0</v>
      </c>
      <c r="CO1228" s="73"/>
      <c r="CP1228" s="63">
        <f>IF(Taula1[[#This Row],[Identitat de gènere                                                          (fer servir opcions de la llista desplegable)]]="Home",1,0)</f>
        <v>0</v>
      </c>
      <c r="CQ1228" s="63">
        <f>IF(Taula1[[#This Row],[Identitat de gènere                                                          (fer servir opcions de la llista desplegable)]]="Dona",1,0)</f>
        <v>0</v>
      </c>
      <c r="CR1228" s="63">
        <f>IF(Taula1[[#This Row],[Identitat de gènere                                                          (fer servir opcions de la llista desplegable)]]="No binari",1,0)</f>
        <v>0</v>
      </c>
      <c r="CS1228" s="73"/>
      <c r="CT1228" s="63">
        <f t="shared" si="304"/>
        <v>0</v>
      </c>
      <c r="CU1228" s="64">
        <f t="shared" si="311"/>
        <v>0</v>
      </c>
      <c r="CW1228" s="64">
        <f t="shared" si="312"/>
        <v>0</v>
      </c>
      <c r="CX1228" s="64">
        <f t="shared" si="313"/>
        <v>0</v>
      </c>
      <c r="CY1228" s="64">
        <f t="shared" si="314"/>
        <v>0</v>
      </c>
      <c r="CZ1228" s="64">
        <f t="shared" si="315"/>
        <v>0</v>
      </c>
      <c r="DB1228" s="64">
        <f t="shared" si="316"/>
        <v>0</v>
      </c>
      <c r="DC1228" s="64">
        <f t="shared" si="317"/>
        <v>0</v>
      </c>
      <c r="DD1228" s="64">
        <f t="shared" si="318"/>
        <v>0</v>
      </c>
      <c r="DE1228" s="64">
        <f t="shared" si="319"/>
        <v>0</v>
      </c>
    </row>
    <row r="1229" spans="2:109" x14ac:dyDescent="0.3">
      <c r="B1229" s="167"/>
      <c r="C1229" s="186"/>
      <c r="D1229" s="2"/>
      <c r="E1229" s="67"/>
      <c r="F1229" s="5"/>
      <c r="G1229" s="5"/>
      <c r="H1229" s="187"/>
      <c r="I1229" s="111" t="str">
        <f ca="1">IF(Taula1[[#This Row],[Data naixement (format dd/mm/aaaa)]]="","0",DATEDIF(Taula1[[#This Row],[Data naixement (format dd/mm/aaaa)]],TODAY(),"Y"))</f>
        <v>0</v>
      </c>
      <c r="J1229" s="6"/>
      <c r="K1229" s="6"/>
      <c r="L1229" s="6"/>
      <c r="M1229" s="6"/>
      <c r="N1229" s="56"/>
      <c r="O1229" s="56"/>
      <c r="P1229" s="56"/>
      <c r="Q1229" s="6"/>
      <c r="R1229" s="7"/>
      <c r="S1229" s="143">
        <f>Taula1[[#This Row],[Mesos naturals sencers treballats període justificat (01/01/2023 - 31/03/2023)]]</f>
        <v>0</v>
      </c>
      <c r="T1229" s="194">
        <f>Taula1[[#This Row],[Dies treballats període justificat (01/01/2023 - 31/03/2023)              no comptabilitzats com a mes natural sencer]]</f>
        <v>0</v>
      </c>
      <c r="U1229" s="12"/>
      <c r="V1229" s="7"/>
      <c r="W1229" s="188"/>
      <c r="X1229" s="188"/>
      <c r="Y1229" s="188"/>
      <c r="Z1229" s="188"/>
      <c r="AA1229" s="190"/>
      <c r="AB1229" s="143">
        <f>Taula1[[#This Row],[Grup justificat     (fer servir opcions de la llista desplegable)]]</f>
        <v>0</v>
      </c>
      <c r="AC1229" s="182"/>
      <c r="AD1229" s="39"/>
      <c r="AE1229" s="131">
        <f>ROUND((AF1229/100)*756*Taula1[[#This Row],[Mesos naturals sencers treballats període justificat (01/01/2023 - 31/03/2023)]],2)</f>
        <v>0</v>
      </c>
      <c r="AF1229" s="81">
        <f>Taula1[[#This Row],[% Jornada segons contracte
(no posar el símbol %) ]]-Taula1[[#This Row],[% Reducció salari per baix rendiment        (no posar el símbol %)]]</f>
        <v>0</v>
      </c>
      <c r="AG1229" s="131">
        <f>ROUND((AH1229/100)*24.8547945*Taula1[[#This Row],[Dies treballats període justificat (01/01/2023 - 31/03/2023)              no comptabilitzats com a mes natural sencer]],2)</f>
        <v>0</v>
      </c>
      <c r="AH1229" s="79">
        <f>Taula1[[#This Row],[% Jornada segons contracte
(no posar el símbol %) ]]-Taula1[[#This Row],[% Reducció salari per baix rendiment        (no posar el símbol %)]]</f>
        <v>0</v>
      </c>
      <c r="AI1229" s="131">
        <f t="shared" si="305"/>
        <v>0</v>
      </c>
      <c r="AJ1229" s="39"/>
      <c r="AK1229" s="131">
        <f>ROUND((AL1229/100)*756*Taula1[[#This Row],[Espai reservat Administració  (mesos)]],2)</f>
        <v>0</v>
      </c>
      <c r="AL1229" s="81">
        <f>Taula1[[#This Row],[% Jornada segons contracte
(no posar el símbol %) ]]-Taula1[[#This Row],[% Reducció salari per baix rendiment        (no posar el símbol %)]]</f>
        <v>0</v>
      </c>
      <c r="AM1229" s="131">
        <f>ROUND((AN1229/100)*24.8547945*Taula1[[#This Row],[Espai reservat Administració (dies)]],2)</f>
        <v>0</v>
      </c>
      <c r="AN1229" s="79">
        <f>Taula1[[#This Row],[% Jornada segons contracte
(no posar el símbol %) ]]-Taula1[[#This Row],[% Reducció salari per baix rendiment        (no posar el símbol %)]]</f>
        <v>0</v>
      </c>
      <c r="AO1229" s="131">
        <f t="shared" si="306"/>
        <v>0</v>
      </c>
      <c r="AP1229" s="87"/>
      <c r="AQ1229" s="137">
        <f>ROUND((AR1229/100)*693*Taula1[[#This Row],[Mesos naturals sencers treballats període justificat (01/01/2023 - 31/03/2023)]],2)</f>
        <v>0</v>
      </c>
      <c r="AR1229" s="90">
        <f>Taula1[[#This Row],[% Jornada segons contracte
(no posar el símbol %) ]]-Taula1[[#This Row],[% Reducció salari per baix rendiment        (no posar el símbol %)]]</f>
        <v>0</v>
      </c>
      <c r="AS1229" s="137">
        <f>ROUND((AT1229/100)*22.78356164*Taula1[[#This Row],[Dies treballats període justificat (01/01/2023 - 31/03/2023)              no comptabilitzats com a mes natural sencer]],2)</f>
        <v>0</v>
      </c>
      <c r="AT1229" s="90">
        <f>Taula1[[#This Row],[% Jornada segons contracte
(no posar el símbol %) ]]-Taula1[[#This Row],[% Reducció salari per baix rendiment        (no posar el símbol %)]]</f>
        <v>0</v>
      </c>
      <c r="AU1229" s="137">
        <f t="shared" si="307"/>
        <v>0</v>
      </c>
      <c r="AV1229" s="87"/>
      <c r="AW1229" s="136">
        <f>ROUND((AX1229/100)*693*Taula1[[#This Row],[Espai reservat Administració  (mesos)]],2)</f>
        <v>0</v>
      </c>
      <c r="AX1229" s="90">
        <f>Taula1[[#This Row],[% Jornada segons contracte
(no posar el símbol %) ]]-Taula1[[#This Row],[% Reducció salari per baix rendiment        (no posar el símbol %)]]</f>
        <v>0</v>
      </c>
      <c r="AY1229" s="131">
        <f>ROUND((AZ1229/100)*22.78356164*Taula1[[#This Row],[Espai reservat Administració (dies)]],2)</f>
        <v>0</v>
      </c>
      <c r="AZ1229" s="81">
        <f>Taula1[[#This Row],[% Jornada segons contracte
(no posar el símbol %) ]]-Taula1[[#This Row],[% Reducció salari per baix rendiment        (no posar el símbol %)]]</f>
        <v>0</v>
      </c>
      <c r="BA1229" s="82">
        <f t="shared" si="308"/>
        <v>0</v>
      </c>
      <c r="BB1229" s="41"/>
      <c r="BC1229" s="131">
        <f>IF(Taula1[[#This Row],[Grup justificat     (fer servir opcions de la llista desplegable)]]=1,AI1229,0)</f>
        <v>0</v>
      </c>
      <c r="BD1229" s="131">
        <f>IF(Taula1[[#This Row],[Grup justificat     (fer servir opcions de la llista desplegable)]]=2,AU1229,0)</f>
        <v>0</v>
      </c>
      <c r="BE1229" s="41"/>
      <c r="BF1229" s="131">
        <f>IF(Taula1[[#This Row],[Espai reservat Administració]]=1,AO1229,0)</f>
        <v>0</v>
      </c>
      <c r="BG1229" s="82">
        <f>IF(Taula1[[#This Row],[Espai reservat Administració]]=2,BA1229,0)</f>
        <v>0</v>
      </c>
      <c r="BH1229" s="41"/>
      <c r="BI1229" s="126">
        <f>IF(Taula1[[#This Row],[Grup justificat     (fer servir opcions de la llista desplegable)]]=1,1,0)</f>
        <v>0</v>
      </c>
      <c r="BJ1229" s="126">
        <f>IF(Taula1[[#This Row],[Espai reservat Administració]]=1,1,0)</f>
        <v>0</v>
      </c>
      <c r="BK1229" s="111"/>
      <c r="BL1229" s="126">
        <f>IF(Taula1[[#This Row],[Grup justificat     (fer servir opcions de la llista desplegable)]]=2,1,0)</f>
        <v>0</v>
      </c>
      <c r="BM1229" s="126">
        <f>IF(Taula1[[#This Row],[Espai reservat Administració]]=2,1,0)</f>
        <v>0</v>
      </c>
      <c r="BN1229" s="73"/>
      <c r="BO1229" s="73"/>
      <c r="BP1229" s="73"/>
      <c r="BQ1229" s="73"/>
      <c r="BR1229" s="73"/>
      <c r="BS1229" s="73"/>
      <c r="BT1229" s="73"/>
      <c r="BU1229" s="73"/>
      <c r="BV1229" s="73"/>
      <c r="BW1229" s="73"/>
      <c r="BX1229" s="73"/>
      <c r="BY1229" s="73"/>
      <c r="BZ1229" s="73"/>
      <c r="CA1229" s="73"/>
      <c r="CB1229" s="73"/>
      <c r="CC1229" s="73"/>
      <c r="CD1229" s="73"/>
      <c r="CE1229" s="73"/>
      <c r="CF1229" s="73"/>
      <c r="CG1229" s="63">
        <f t="shared" si="309"/>
        <v>0</v>
      </c>
      <c r="CH1229" s="63">
        <f t="shared" si="310"/>
        <v>0</v>
      </c>
      <c r="CI1229" s="73"/>
      <c r="CJ1229" s="63">
        <f>IF(Taula1[[#This Row],[Tipus de contracte                                  (fer servir opcions de la llista desplegable)]]="Indefinit",1,0)</f>
        <v>0</v>
      </c>
      <c r="CK1229" s="63">
        <f>IF(Taula1[[#This Row],[Tipus de contracte                                  (fer servir opcions de la llista desplegable)]]="Temporal, igual o superior a 6 mesos",1,0)</f>
        <v>0</v>
      </c>
      <c r="CL1229" s="63">
        <f>IF(Taula1[[#This Row],[Tipus de contracte                                  (fer servir opcions de la llista desplegable)]]="Substitució per IT",1,0)</f>
        <v>0</v>
      </c>
      <c r="CM1229" s="73"/>
      <c r="CN1229" s="63">
        <f>IF(Taula1[[#This Row],[Relació llocs de treball]]&gt;=1,1,0)</f>
        <v>0</v>
      </c>
      <c r="CO1229" s="73"/>
      <c r="CP1229" s="63">
        <f>IF(Taula1[[#This Row],[Identitat de gènere                                                          (fer servir opcions de la llista desplegable)]]="Home",1,0)</f>
        <v>0</v>
      </c>
      <c r="CQ1229" s="63">
        <f>IF(Taula1[[#This Row],[Identitat de gènere                                                          (fer servir opcions de la llista desplegable)]]="Dona",1,0)</f>
        <v>0</v>
      </c>
      <c r="CR1229" s="63">
        <f>IF(Taula1[[#This Row],[Identitat de gènere                                                          (fer servir opcions de la llista desplegable)]]="No binari",1,0)</f>
        <v>0</v>
      </c>
      <c r="CS1229" s="73"/>
      <c r="CT1229" s="63">
        <f t="shared" si="304"/>
        <v>0</v>
      </c>
      <c r="CU1229" s="64">
        <f t="shared" si="311"/>
        <v>0</v>
      </c>
      <c r="CW1229" s="64">
        <f t="shared" si="312"/>
        <v>0</v>
      </c>
      <c r="CX1229" s="64">
        <f t="shared" si="313"/>
        <v>0</v>
      </c>
      <c r="CY1229" s="64">
        <f t="shared" si="314"/>
        <v>0</v>
      </c>
      <c r="CZ1229" s="64">
        <f t="shared" si="315"/>
        <v>0</v>
      </c>
      <c r="DB1229" s="64">
        <f t="shared" si="316"/>
        <v>0</v>
      </c>
      <c r="DC1229" s="64">
        <f t="shared" si="317"/>
        <v>0</v>
      </c>
      <c r="DD1229" s="64">
        <f t="shared" si="318"/>
        <v>0</v>
      </c>
      <c r="DE1229" s="64">
        <f t="shared" si="319"/>
        <v>0</v>
      </c>
    </row>
    <row r="1230" spans="2:109" x14ac:dyDescent="0.3">
      <c r="B1230" s="167"/>
      <c r="C1230" s="186"/>
      <c r="D1230" s="2"/>
      <c r="E1230" s="67"/>
      <c r="F1230" s="5"/>
      <c r="G1230" s="5"/>
      <c r="H1230" s="187"/>
      <c r="I1230" s="111" t="str">
        <f ca="1">IF(Taula1[[#This Row],[Data naixement (format dd/mm/aaaa)]]="","0",DATEDIF(Taula1[[#This Row],[Data naixement (format dd/mm/aaaa)]],TODAY(),"Y"))</f>
        <v>0</v>
      </c>
      <c r="J1230" s="6"/>
      <c r="K1230" s="6"/>
      <c r="L1230" s="6"/>
      <c r="M1230" s="6"/>
      <c r="N1230" s="56"/>
      <c r="O1230" s="56"/>
      <c r="P1230" s="56"/>
      <c r="Q1230" s="6"/>
      <c r="R1230" s="7"/>
      <c r="S1230" s="143">
        <f>Taula1[[#This Row],[Mesos naturals sencers treballats període justificat (01/01/2023 - 31/03/2023)]]</f>
        <v>0</v>
      </c>
      <c r="T1230" s="194">
        <f>Taula1[[#This Row],[Dies treballats període justificat (01/01/2023 - 31/03/2023)              no comptabilitzats com a mes natural sencer]]</f>
        <v>0</v>
      </c>
      <c r="U1230" s="12"/>
      <c r="V1230" s="7"/>
      <c r="W1230" s="188"/>
      <c r="X1230" s="188"/>
      <c r="Y1230" s="188"/>
      <c r="Z1230" s="188"/>
      <c r="AA1230" s="190"/>
      <c r="AB1230" s="143">
        <f>Taula1[[#This Row],[Grup justificat     (fer servir opcions de la llista desplegable)]]</f>
        <v>0</v>
      </c>
      <c r="AC1230" s="182"/>
      <c r="AD1230" s="39"/>
      <c r="AE1230" s="131">
        <f>ROUND((AF1230/100)*756*Taula1[[#This Row],[Mesos naturals sencers treballats període justificat (01/01/2023 - 31/03/2023)]],2)</f>
        <v>0</v>
      </c>
      <c r="AF1230" s="81">
        <f>Taula1[[#This Row],[% Jornada segons contracte
(no posar el símbol %) ]]-Taula1[[#This Row],[% Reducció salari per baix rendiment        (no posar el símbol %)]]</f>
        <v>0</v>
      </c>
      <c r="AG1230" s="131">
        <f>ROUND((AH1230/100)*24.8547945*Taula1[[#This Row],[Dies treballats període justificat (01/01/2023 - 31/03/2023)              no comptabilitzats com a mes natural sencer]],2)</f>
        <v>0</v>
      </c>
      <c r="AH1230" s="79">
        <f>Taula1[[#This Row],[% Jornada segons contracte
(no posar el símbol %) ]]-Taula1[[#This Row],[% Reducció salari per baix rendiment        (no posar el símbol %)]]</f>
        <v>0</v>
      </c>
      <c r="AI1230" s="131">
        <f t="shared" si="305"/>
        <v>0</v>
      </c>
      <c r="AJ1230" s="39"/>
      <c r="AK1230" s="131">
        <f>ROUND((AL1230/100)*756*Taula1[[#This Row],[Espai reservat Administració  (mesos)]],2)</f>
        <v>0</v>
      </c>
      <c r="AL1230" s="81">
        <f>Taula1[[#This Row],[% Jornada segons contracte
(no posar el símbol %) ]]-Taula1[[#This Row],[% Reducció salari per baix rendiment        (no posar el símbol %)]]</f>
        <v>0</v>
      </c>
      <c r="AM1230" s="131">
        <f>ROUND((AN1230/100)*24.8547945*Taula1[[#This Row],[Espai reservat Administració (dies)]],2)</f>
        <v>0</v>
      </c>
      <c r="AN1230" s="79">
        <f>Taula1[[#This Row],[% Jornada segons contracte
(no posar el símbol %) ]]-Taula1[[#This Row],[% Reducció salari per baix rendiment        (no posar el símbol %)]]</f>
        <v>0</v>
      </c>
      <c r="AO1230" s="131">
        <f t="shared" si="306"/>
        <v>0</v>
      </c>
      <c r="AP1230" s="87"/>
      <c r="AQ1230" s="137">
        <f>ROUND((AR1230/100)*693*Taula1[[#This Row],[Mesos naturals sencers treballats període justificat (01/01/2023 - 31/03/2023)]],2)</f>
        <v>0</v>
      </c>
      <c r="AR1230" s="90">
        <f>Taula1[[#This Row],[% Jornada segons contracte
(no posar el símbol %) ]]-Taula1[[#This Row],[% Reducció salari per baix rendiment        (no posar el símbol %)]]</f>
        <v>0</v>
      </c>
      <c r="AS1230" s="137">
        <f>ROUND((AT1230/100)*22.78356164*Taula1[[#This Row],[Dies treballats període justificat (01/01/2023 - 31/03/2023)              no comptabilitzats com a mes natural sencer]],2)</f>
        <v>0</v>
      </c>
      <c r="AT1230" s="90">
        <f>Taula1[[#This Row],[% Jornada segons contracte
(no posar el símbol %) ]]-Taula1[[#This Row],[% Reducció salari per baix rendiment        (no posar el símbol %)]]</f>
        <v>0</v>
      </c>
      <c r="AU1230" s="137">
        <f t="shared" si="307"/>
        <v>0</v>
      </c>
      <c r="AV1230" s="87"/>
      <c r="AW1230" s="136">
        <f>ROUND((AX1230/100)*693*Taula1[[#This Row],[Espai reservat Administració  (mesos)]],2)</f>
        <v>0</v>
      </c>
      <c r="AX1230" s="90">
        <f>Taula1[[#This Row],[% Jornada segons contracte
(no posar el símbol %) ]]-Taula1[[#This Row],[% Reducció salari per baix rendiment        (no posar el símbol %)]]</f>
        <v>0</v>
      </c>
      <c r="AY1230" s="131">
        <f>ROUND((AZ1230/100)*22.78356164*Taula1[[#This Row],[Espai reservat Administració (dies)]],2)</f>
        <v>0</v>
      </c>
      <c r="AZ1230" s="81">
        <f>Taula1[[#This Row],[% Jornada segons contracte
(no posar el símbol %) ]]-Taula1[[#This Row],[% Reducció salari per baix rendiment        (no posar el símbol %)]]</f>
        <v>0</v>
      </c>
      <c r="BA1230" s="82">
        <f t="shared" si="308"/>
        <v>0</v>
      </c>
      <c r="BB1230" s="41"/>
      <c r="BC1230" s="131">
        <f>IF(Taula1[[#This Row],[Grup justificat     (fer servir opcions de la llista desplegable)]]=1,AI1230,0)</f>
        <v>0</v>
      </c>
      <c r="BD1230" s="131">
        <f>IF(Taula1[[#This Row],[Grup justificat     (fer servir opcions de la llista desplegable)]]=2,AU1230,0)</f>
        <v>0</v>
      </c>
      <c r="BE1230" s="41"/>
      <c r="BF1230" s="131">
        <f>IF(Taula1[[#This Row],[Espai reservat Administració]]=1,AO1230,0)</f>
        <v>0</v>
      </c>
      <c r="BG1230" s="82">
        <f>IF(Taula1[[#This Row],[Espai reservat Administració]]=2,BA1230,0)</f>
        <v>0</v>
      </c>
      <c r="BH1230" s="41"/>
      <c r="BI1230" s="126">
        <f>IF(Taula1[[#This Row],[Grup justificat     (fer servir opcions de la llista desplegable)]]=1,1,0)</f>
        <v>0</v>
      </c>
      <c r="BJ1230" s="126">
        <f>IF(Taula1[[#This Row],[Espai reservat Administració]]=1,1,0)</f>
        <v>0</v>
      </c>
      <c r="BK1230" s="111"/>
      <c r="BL1230" s="126">
        <f>IF(Taula1[[#This Row],[Grup justificat     (fer servir opcions de la llista desplegable)]]=2,1,0)</f>
        <v>0</v>
      </c>
      <c r="BM1230" s="126">
        <f>IF(Taula1[[#This Row],[Espai reservat Administració]]=2,1,0)</f>
        <v>0</v>
      </c>
      <c r="BN1230" s="73"/>
      <c r="BO1230" s="73"/>
      <c r="BP1230" s="73"/>
      <c r="BQ1230" s="73"/>
      <c r="BR1230" s="73"/>
      <c r="BS1230" s="73"/>
      <c r="BT1230" s="73"/>
      <c r="BU1230" s="73"/>
      <c r="BV1230" s="73"/>
      <c r="BW1230" s="73"/>
      <c r="BX1230" s="73"/>
      <c r="BY1230" s="73"/>
      <c r="BZ1230" s="73"/>
      <c r="CA1230" s="73"/>
      <c r="CB1230" s="73"/>
      <c r="CC1230" s="73"/>
      <c r="CD1230" s="73"/>
      <c r="CE1230" s="73"/>
      <c r="CF1230" s="73"/>
      <c r="CG1230" s="63">
        <f t="shared" si="309"/>
        <v>0</v>
      </c>
      <c r="CH1230" s="63">
        <f t="shared" si="310"/>
        <v>0</v>
      </c>
      <c r="CI1230" s="73"/>
      <c r="CJ1230" s="63">
        <f>IF(Taula1[[#This Row],[Tipus de contracte                                  (fer servir opcions de la llista desplegable)]]="Indefinit",1,0)</f>
        <v>0</v>
      </c>
      <c r="CK1230" s="63">
        <f>IF(Taula1[[#This Row],[Tipus de contracte                                  (fer servir opcions de la llista desplegable)]]="Temporal, igual o superior a 6 mesos",1,0)</f>
        <v>0</v>
      </c>
      <c r="CL1230" s="63">
        <f>IF(Taula1[[#This Row],[Tipus de contracte                                  (fer servir opcions de la llista desplegable)]]="Substitució per IT",1,0)</f>
        <v>0</v>
      </c>
      <c r="CM1230" s="73"/>
      <c r="CN1230" s="63">
        <f>IF(Taula1[[#This Row],[Relació llocs de treball]]&gt;=1,1,0)</f>
        <v>0</v>
      </c>
      <c r="CO1230" s="73"/>
      <c r="CP1230" s="63">
        <f>IF(Taula1[[#This Row],[Identitat de gènere                                                          (fer servir opcions de la llista desplegable)]]="Home",1,0)</f>
        <v>0</v>
      </c>
      <c r="CQ1230" s="63">
        <f>IF(Taula1[[#This Row],[Identitat de gènere                                                          (fer servir opcions de la llista desplegable)]]="Dona",1,0)</f>
        <v>0</v>
      </c>
      <c r="CR1230" s="63">
        <f>IF(Taula1[[#This Row],[Identitat de gènere                                                          (fer servir opcions de la llista desplegable)]]="No binari",1,0)</f>
        <v>0</v>
      </c>
      <c r="CS1230" s="73"/>
      <c r="CT1230" s="63">
        <f t="shared" si="304"/>
        <v>0</v>
      </c>
      <c r="CU1230" s="64">
        <f t="shared" si="311"/>
        <v>0</v>
      </c>
      <c r="CW1230" s="64">
        <f t="shared" si="312"/>
        <v>0</v>
      </c>
      <c r="CX1230" s="64">
        <f t="shared" si="313"/>
        <v>0</v>
      </c>
      <c r="CY1230" s="64">
        <f t="shared" si="314"/>
        <v>0</v>
      </c>
      <c r="CZ1230" s="64">
        <f t="shared" si="315"/>
        <v>0</v>
      </c>
      <c r="DB1230" s="64">
        <f t="shared" si="316"/>
        <v>0</v>
      </c>
      <c r="DC1230" s="64">
        <f t="shared" si="317"/>
        <v>0</v>
      </c>
      <c r="DD1230" s="64">
        <f t="shared" si="318"/>
        <v>0</v>
      </c>
      <c r="DE1230" s="64">
        <f t="shared" si="319"/>
        <v>0</v>
      </c>
    </row>
    <row r="1231" spans="2:109" x14ac:dyDescent="0.3">
      <c r="B1231" s="167"/>
      <c r="C1231" s="186"/>
      <c r="D1231" s="2"/>
      <c r="E1231" s="67"/>
      <c r="F1231" s="5"/>
      <c r="G1231" s="5"/>
      <c r="H1231" s="187"/>
      <c r="I1231" s="111" t="str">
        <f ca="1">IF(Taula1[[#This Row],[Data naixement (format dd/mm/aaaa)]]="","0",DATEDIF(Taula1[[#This Row],[Data naixement (format dd/mm/aaaa)]],TODAY(),"Y"))</f>
        <v>0</v>
      </c>
      <c r="J1231" s="6"/>
      <c r="K1231" s="6"/>
      <c r="L1231" s="6"/>
      <c r="M1231" s="6"/>
      <c r="N1231" s="56"/>
      <c r="O1231" s="56"/>
      <c r="P1231" s="56"/>
      <c r="Q1231" s="6"/>
      <c r="R1231" s="7"/>
      <c r="S1231" s="143">
        <f>Taula1[[#This Row],[Mesos naturals sencers treballats període justificat (01/01/2023 - 31/03/2023)]]</f>
        <v>0</v>
      </c>
      <c r="T1231" s="194">
        <f>Taula1[[#This Row],[Dies treballats període justificat (01/01/2023 - 31/03/2023)              no comptabilitzats com a mes natural sencer]]</f>
        <v>0</v>
      </c>
      <c r="U1231" s="12"/>
      <c r="V1231" s="7"/>
      <c r="W1231" s="188"/>
      <c r="X1231" s="188"/>
      <c r="Y1231" s="188"/>
      <c r="Z1231" s="188"/>
      <c r="AA1231" s="190"/>
      <c r="AB1231" s="143">
        <f>Taula1[[#This Row],[Grup justificat     (fer servir opcions de la llista desplegable)]]</f>
        <v>0</v>
      </c>
      <c r="AC1231" s="182"/>
      <c r="AD1231" s="39"/>
      <c r="AE1231" s="131">
        <f>ROUND((AF1231/100)*756*Taula1[[#This Row],[Mesos naturals sencers treballats període justificat (01/01/2023 - 31/03/2023)]],2)</f>
        <v>0</v>
      </c>
      <c r="AF1231" s="81">
        <f>Taula1[[#This Row],[% Jornada segons contracte
(no posar el símbol %) ]]-Taula1[[#This Row],[% Reducció salari per baix rendiment        (no posar el símbol %)]]</f>
        <v>0</v>
      </c>
      <c r="AG1231" s="131">
        <f>ROUND((AH1231/100)*24.8547945*Taula1[[#This Row],[Dies treballats període justificat (01/01/2023 - 31/03/2023)              no comptabilitzats com a mes natural sencer]],2)</f>
        <v>0</v>
      </c>
      <c r="AH1231" s="79">
        <f>Taula1[[#This Row],[% Jornada segons contracte
(no posar el símbol %) ]]-Taula1[[#This Row],[% Reducció salari per baix rendiment        (no posar el símbol %)]]</f>
        <v>0</v>
      </c>
      <c r="AI1231" s="131">
        <f t="shared" si="305"/>
        <v>0</v>
      </c>
      <c r="AJ1231" s="39"/>
      <c r="AK1231" s="131">
        <f>ROUND((AL1231/100)*756*Taula1[[#This Row],[Espai reservat Administració  (mesos)]],2)</f>
        <v>0</v>
      </c>
      <c r="AL1231" s="81">
        <f>Taula1[[#This Row],[% Jornada segons contracte
(no posar el símbol %) ]]-Taula1[[#This Row],[% Reducció salari per baix rendiment        (no posar el símbol %)]]</f>
        <v>0</v>
      </c>
      <c r="AM1231" s="131">
        <f>ROUND((AN1231/100)*24.8547945*Taula1[[#This Row],[Espai reservat Administració (dies)]],2)</f>
        <v>0</v>
      </c>
      <c r="AN1231" s="79">
        <f>Taula1[[#This Row],[% Jornada segons contracte
(no posar el símbol %) ]]-Taula1[[#This Row],[% Reducció salari per baix rendiment        (no posar el símbol %)]]</f>
        <v>0</v>
      </c>
      <c r="AO1231" s="131">
        <f t="shared" si="306"/>
        <v>0</v>
      </c>
      <c r="AP1231" s="87"/>
      <c r="AQ1231" s="137">
        <f>ROUND((AR1231/100)*693*Taula1[[#This Row],[Mesos naturals sencers treballats període justificat (01/01/2023 - 31/03/2023)]],2)</f>
        <v>0</v>
      </c>
      <c r="AR1231" s="90">
        <f>Taula1[[#This Row],[% Jornada segons contracte
(no posar el símbol %) ]]-Taula1[[#This Row],[% Reducció salari per baix rendiment        (no posar el símbol %)]]</f>
        <v>0</v>
      </c>
      <c r="AS1231" s="137">
        <f>ROUND((AT1231/100)*22.78356164*Taula1[[#This Row],[Dies treballats període justificat (01/01/2023 - 31/03/2023)              no comptabilitzats com a mes natural sencer]],2)</f>
        <v>0</v>
      </c>
      <c r="AT1231" s="90">
        <f>Taula1[[#This Row],[% Jornada segons contracte
(no posar el símbol %) ]]-Taula1[[#This Row],[% Reducció salari per baix rendiment        (no posar el símbol %)]]</f>
        <v>0</v>
      </c>
      <c r="AU1231" s="137">
        <f t="shared" si="307"/>
        <v>0</v>
      </c>
      <c r="AV1231" s="87"/>
      <c r="AW1231" s="136">
        <f>ROUND((AX1231/100)*693*Taula1[[#This Row],[Espai reservat Administració  (mesos)]],2)</f>
        <v>0</v>
      </c>
      <c r="AX1231" s="90">
        <f>Taula1[[#This Row],[% Jornada segons contracte
(no posar el símbol %) ]]-Taula1[[#This Row],[% Reducció salari per baix rendiment        (no posar el símbol %)]]</f>
        <v>0</v>
      </c>
      <c r="AY1231" s="131">
        <f>ROUND((AZ1231/100)*22.78356164*Taula1[[#This Row],[Espai reservat Administració (dies)]],2)</f>
        <v>0</v>
      </c>
      <c r="AZ1231" s="81">
        <f>Taula1[[#This Row],[% Jornada segons contracte
(no posar el símbol %) ]]-Taula1[[#This Row],[% Reducció salari per baix rendiment        (no posar el símbol %)]]</f>
        <v>0</v>
      </c>
      <c r="BA1231" s="82">
        <f t="shared" si="308"/>
        <v>0</v>
      </c>
      <c r="BB1231" s="41"/>
      <c r="BC1231" s="131">
        <f>IF(Taula1[[#This Row],[Grup justificat     (fer servir opcions de la llista desplegable)]]=1,AI1231,0)</f>
        <v>0</v>
      </c>
      <c r="BD1231" s="131">
        <f>IF(Taula1[[#This Row],[Grup justificat     (fer servir opcions de la llista desplegable)]]=2,AU1231,0)</f>
        <v>0</v>
      </c>
      <c r="BE1231" s="41"/>
      <c r="BF1231" s="131">
        <f>IF(Taula1[[#This Row],[Espai reservat Administració]]=1,AO1231,0)</f>
        <v>0</v>
      </c>
      <c r="BG1231" s="82">
        <f>IF(Taula1[[#This Row],[Espai reservat Administració]]=2,BA1231,0)</f>
        <v>0</v>
      </c>
      <c r="BH1231" s="41"/>
      <c r="BI1231" s="126">
        <f>IF(Taula1[[#This Row],[Grup justificat     (fer servir opcions de la llista desplegable)]]=1,1,0)</f>
        <v>0</v>
      </c>
      <c r="BJ1231" s="126">
        <f>IF(Taula1[[#This Row],[Espai reservat Administració]]=1,1,0)</f>
        <v>0</v>
      </c>
      <c r="BK1231" s="111"/>
      <c r="BL1231" s="126">
        <f>IF(Taula1[[#This Row],[Grup justificat     (fer servir opcions de la llista desplegable)]]=2,1,0)</f>
        <v>0</v>
      </c>
      <c r="BM1231" s="126">
        <f>IF(Taula1[[#This Row],[Espai reservat Administració]]=2,1,0)</f>
        <v>0</v>
      </c>
      <c r="BN1231" s="73"/>
      <c r="BO1231" s="73"/>
      <c r="BP1231" s="73"/>
      <c r="BQ1231" s="73"/>
      <c r="BR1231" s="73"/>
      <c r="BS1231" s="73"/>
      <c r="BT1231" s="73"/>
      <c r="BU1231" s="73"/>
      <c r="BV1231" s="73"/>
      <c r="BW1231" s="73"/>
      <c r="BX1231" s="73"/>
      <c r="BY1231" s="73"/>
      <c r="BZ1231" s="73"/>
      <c r="CA1231" s="73"/>
      <c r="CB1231" s="73"/>
      <c r="CC1231" s="73"/>
      <c r="CD1231" s="73"/>
      <c r="CE1231" s="73"/>
      <c r="CF1231" s="73"/>
      <c r="CG1231" s="63">
        <f t="shared" si="309"/>
        <v>0</v>
      </c>
      <c r="CH1231" s="63">
        <f t="shared" si="310"/>
        <v>0</v>
      </c>
      <c r="CI1231" s="73"/>
      <c r="CJ1231" s="63">
        <f>IF(Taula1[[#This Row],[Tipus de contracte                                  (fer servir opcions de la llista desplegable)]]="Indefinit",1,0)</f>
        <v>0</v>
      </c>
      <c r="CK1231" s="63">
        <f>IF(Taula1[[#This Row],[Tipus de contracte                                  (fer servir opcions de la llista desplegable)]]="Temporal, igual o superior a 6 mesos",1,0)</f>
        <v>0</v>
      </c>
      <c r="CL1231" s="63">
        <f>IF(Taula1[[#This Row],[Tipus de contracte                                  (fer servir opcions de la llista desplegable)]]="Substitució per IT",1,0)</f>
        <v>0</v>
      </c>
      <c r="CM1231" s="73"/>
      <c r="CN1231" s="63">
        <f>IF(Taula1[[#This Row],[Relació llocs de treball]]&gt;=1,1,0)</f>
        <v>0</v>
      </c>
      <c r="CO1231" s="73"/>
      <c r="CP1231" s="63">
        <f>IF(Taula1[[#This Row],[Identitat de gènere                                                          (fer servir opcions de la llista desplegable)]]="Home",1,0)</f>
        <v>0</v>
      </c>
      <c r="CQ1231" s="63">
        <f>IF(Taula1[[#This Row],[Identitat de gènere                                                          (fer servir opcions de la llista desplegable)]]="Dona",1,0)</f>
        <v>0</v>
      </c>
      <c r="CR1231" s="63">
        <f>IF(Taula1[[#This Row],[Identitat de gènere                                                          (fer servir opcions de la llista desplegable)]]="No binari",1,0)</f>
        <v>0</v>
      </c>
      <c r="CS1231" s="73"/>
      <c r="CT1231" s="63">
        <f t="shared" si="304"/>
        <v>0</v>
      </c>
      <c r="CU1231" s="64">
        <f t="shared" si="311"/>
        <v>0</v>
      </c>
      <c r="CW1231" s="64">
        <f t="shared" si="312"/>
        <v>0</v>
      </c>
      <c r="CX1231" s="64">
        <f t="shared" si="313"/>
        <v>0</v>
      </c>
      <c r="CY1231" s="64">
        <f t="shared" si="314"/>
        <v>0</v>
      </c>
      <c r="CZ1231" s="64">
        <f t="shared" si="315"/>
        <v>0</v>
      </c>
      <c r="DB1231" s="64">
        <f t="shared" si="316"/>
        <v>0</v>
      </c>
      <c r="DC1231" s="64">
        <f t="shared" si="317"/>
        <v>0</v>
      </c>
      <c r="DD1231" s="64">
        <f t="shared" si="318"/>
        <v>0</v>
      </c>
      <c r="DE1231" s="64">
        <f t="shared" si="319"/>
        <v>0</v>
      </c>
    </row>
    <row r="1232" spans="2:109" x14ac:dyDescent="0.3">
      <c r="B1232" s="167"/>
      <c r="C1232" s="186"/>
      <c r="D1232" s="2"/>
      <c r="E1232" s="67"/>
      <c r="F1232" s="5"/>
      <c r="G1232" s="5"/>
      <c r="H1232" s="187"/>
      <c r="I1232" s="111" t="str">
        <f ca="1">IF(Taula1[[#This Row],[Data naixement (format dd/mm/aaaa)]]="","0",DATEDIF(Taula1[[#This Row],[Data naixement (format dd/mm/aaaa)]],TODAY(),"Y"))</f>
        <v>0</v>
      </c>
      <c r="J1232" s="6"/>
      <c r="K1232" s="6"/>
      <c r="L1232" s="6"/>
      <c r="M1232" s="6"/>
      <c r="N1232" s="56"/>
      <c r="O1232" s="56"/>
      <c r="P1232" s="56"/>
      <c r="Q1232" s="6"/>
      <c r="R1232" s="7"/>
      <c r="S1232" s="143">
        <f>Taula1[[#This Row],[Mesos naturals sencers treballats període justificat (01/01/2023 - 31/03/2023)]]</f>
        <v>0</v>
      </c>
      <c r="T1232" s="194">
        <f>Taula1[[#This Row],[Dies treballats període justificat (01/01/2023 - 31/03/2023)              no comptabilitzats com a mes natural sencer]]</f>
        <v>0</v>
      </c>
      <c r="U1232" s="12"/>
      <c r="V1232" s="7"/>
      <c r="W1232" s="188"/>
      <c r="X1232" s="188"/>
      <c r="Y1232" s="188"/>
      <c r="Z1232" s="188"/>
      <c r="AA1232" s="190"/>
      <c r="AB1232" s="143">
        <f>Taula1[[#This Row],[Grup justificat     (fer servir opcions de la llista desplegable)]]</f>
        <v>0</v>
      </c>
      <c r="AC1232" s="182"/>
      <c r="AD1232" s="39"/>
      <c r="AE1232" s="131">
        <f>ROUND((AF1232/100)*756*Taula1[[#This Row],[Mesos naturals sencers treballats període justificat (01/01/2023 - 31/03/2023)]],2)</f>
        <v>0</v>
      </c>
      <c r="AF1232" s="81">
        <f>Taula1[[#This Row],[% Jornada segons contracte
(no posar el símbol %) ]]-Taula1[[#This Row],[% Reducció salari per baix rendiment        (no posar el símbol %)]]</f>
        <v>0</v>
      </c>
      <c r="AG1232" s="131">
        <f>ROUND((AH1232/100)*24.8547945*Taula1[[#This Row],[Dies treballats període justificat (01/01/2023 - 31/03/2023)              no comptabilitzats com a mes natural sencer]],2)</f>
        <v>0</v>
      </c>
      <c r="AH1232" s="79">
        <f>Taula1[[#This Row],[% Jornada segons contracte
(no posar el símbol %) ]]-Taula1[[#This Row],[% Reducció salari per baix rendiment        (no posar el símbol %)]]</f>
        <v>0</v>
      </c>
      <c r="AI1232" s="131">
        <f t="shared" si="305"/>
        <v>0</v>
      </c>
      <c r="AJ1232" s="39"/>
      <c r="AK1232" s="131">
        <f>ROUND((AL1232/100)*756*Taula1[[#This Row],[Espai reservat Administració  (mesos)]],2)</f>
        <v>0</v>
      </c>
      <c r="AL1232" s="81">
        <f>Taula1[[#This Row],[% Jornada segons contracte
(no posar el símbol %) ]]-Taula1[[#This Row],[% Reducció salari per baix rendiment        (no posar el símbol %)]]</f>
        <v>0</v>
      </c>
      <c r="AM1232" s="131">
        <f>ROUND((AN1232/100)*24.8547945*Taula1[[#This Row],[Espai reservat Administració (dies)]],2)</f>
        <v>0</v>
      </c>
      <c r="AN1232" s="79">
        <f>Taula1[[#This Row],[% Jornada segons contracte
(no posar el símbol %) ]]-Taula1[[#This Row],[% Reducció salari per baix rendiment        (no posar el símbol %)]]</f>
        <v>0</v>
      </c>
      <c r="AO1232" s="131">
        <f t="shared" si="306"/>
        <v>0</v>
      </c>
      <c r="AP1232" s="87"/>
      <c r="AQ1232" s="137">
        <f>ROUND((AR1232/100)*693*Taula1[[#This Row],[Mesos naturals sencers treballats període justificat (01/01/2023 - 31/03/2023)]],2)</f>
        <v>0</v>
      </c>
      <c r="AR1232" s="90">
        <f>Taula1[[#This Row],[% Jornada segons contracte
(no posar el símbol %) ]]-Taula1[[#This Row],[% Reducció salari per baix rendiment        (no posar el símbol %)]]</f>
        <v>0</v>
      </c>
      <c r="AS1232" s="137">
        <f>ROUND((AT1232/100)*22.78356164*Taula1[[#This Row],[Dies treballats període justificat (01/01/2023 - 31/03/2023)              no comptabilitzats com a mes natural sencer]],2)</f>
        <v>0</v>
      </c>
      <c r="AT1232" s="90">
        <f>Taula1[[#This Row],[% Jornada segons contracte
(no posar el símbol %) ]]-Taula1[[#This Row],[% Reducció salari per baix rendiment        (no posar el símbol %)]]</f>
        <v>0</v>
      </c>
      <c r="AU1232" s="137">
        <f t="shared" si="307"/>
        <v>0</v>
      </c>
      <c r="AV1232" s="87"/>
      <c r="AW1232" s="136">
        <f>ROUND((AX1232/100)*693*Taula1[[#This Row],[Espai reservat Administració  (mesos)]],2)</f>
        <v>0</v>
      </c>
      <c r="AX1232" s="90">
        <f>Taula1[[#This Row],[% Jornada segons contracte
(no posar el símbol %) ]]-Taula1[[#This Row],[% Reducció salari per baix rendiment        (no posar el símbol %)]]</f>
        <v>0</v>
      </c>
      <c r="AY1232" s="131">
        <f>ROUND((AZ1232/100)*22.78356164*Taula1[[#This Row],[Espai reservat Administració (dies)]],2)</f>
        <v>0</v>
      </c>
      <c r="AZ1232" s="81">
        <f>Taula1[[#This Row],[% Jornada segons contracte
(no posar el símbol %) ]]-Taula1[[#This Row],[% Reducció salari per baix rendiment        (no posar el símbol %)]]</f>
        <v>0</v>
      </c>
      <c r="BA1232" s="82">
        <f t="shared" si="308"/>
        <v>0</v>
      </c>
      <c r="BB1232" s="41"/>
      <c r="BC1232" s="131">
        <f>IF(Taula1[[#This Row],[Grup justificat     (fer servir opcions de la llista desplegable)]]=1,AI1232,0)</f>
        <v>0</v>
      </c>
      <c r="BD1232" s="131">
        <f>IF(Taula1[[#This Row],[Grup justificat     (fer servir opcions de la llista desplegable)]]=2,AU1232,0)</f>
        <v>0</v>
      </c>
      <c r="BE1232" s="41"/>
      <c r="BF1232" s="131">
        <f>IF(Taula1[[#This Row],[Espai reservat Administració]]=1,AO1232,0)</f>
        <v>0</v>
      </c>
      <c r="BG1232" s="82">
        <f>IF(Taula1[[#This Row],[Espai reservat Administració]]=2,BA1232,0)</f>
        <v>0</v>
      </c>
      <c r="BH1232" s="41"/>
      <c r="BI1232" s="126">
        <f>IF(Taula1[[#This Row],[Grup justificat     (fer servir opcions de la llista desplegable)]]=1,1,0)</f>
        <v>0</v>
      </c>
      <c r="BJ1232" s="126">
        <f>IF(Taula1[[#This Row],[Espai reservat Administració]]=1,1,0)</f>
        <v>0</v>
      </c>
      <c r="BK1232" s="111"/>
      <c r="BL1232" s="126">
        <f>IF(Taula1[[#This Row],[Grup justificat     (fer servir opcions de la llista desplegable)]]=2,1,0)</f>
        <v>0</v>
      </c>
      <c r="BM1232" s="126">
        <f>IF(Taula1[[#This Row],[Espai reservat Administració]]=2,1,0)</f>
        <v>0</v>
      </c>
      <c r="BN1232" s="73"/>
      <c r="BO1232" s="73"/>
      <c r="BP1232" s="73"/>
      <c r="BQ1232" s="73"/>
      <c r="BR1232" s="73"/>
      <c r="BS1232" s="73"/>
      <c r="BT1232" s="73"/>
      <c r="BU1232" s="73"/>
      <c r="BV1232" s="73"/>
      <c r="BW1232" s="73"/>
      <c r="BX1232" s="73"/>
      <c r="BY1232" s="73"/>
      <c r="BZ1232" s="73"/>
      <c r="CA1232" s="73"/>
      <c r="CB1232" s="73"/>
      <c r="CC1232" s="73"/>
      <c r="CD1232" s="73"/>
      <c r="CE1232" s="73"/>
      <c r="CF1232" s="73"/>
      <c r="CG1232" s="63">
        <f t="shared" si="309"/>
        <v>0</v>
      </c>
      <c r="CH1232" s="63">
        <f t="shared" si="310"/>
        <v>0</v>
      </c>
      <c r="CI1232" s="73"/>
      <c r="CJ1232" s="63">
        <f>IF(Taula1[[#This Row],[Tipus de contracte                                  (fer servir opcions de la llista desplegable)]]="Indefinit",1,0)</f>
        <v>0</v>
      </c>
      <c r="CK1232" s="63">
        <f>IF(Taula1[[#This Row],[Tipus de contracte                                  (fer servir opcions de la llista desplegable)]]="Temporal, igual o superior a 6 mesos",1,0)</f>
        <v>0</v>
      </c>
      <c r="CL1232" s="63">
        <f>IF(Taula1[[#This Row],[Tipus de contracte                                  (fer servir opcions de la llista desplegable)]]="Substitució per IT",1,0)</f>
        <v>0</v>
      </c>
      <c r="CM1232" s="73"/>
      <c r="CN1232" s="63">
        <f>IF(Taula1[[#This Row],[Relació llocs de treball]]&gt;=1,1,0)</f>
        <v>0</v>
      </c>
      <c r="CO1232" s="73"/>
      <c r="CP1232" s="63">
        <f>IF(Taula1[[#This Row],[Identitat de gènere                                                          (fer servir opcions de la llista desplegable)]]="Home",1,0)</f>
        <v>0</v>
      </c>
      <c r="CQ1232" s="63">
        <f>IF(Taula1[[#This Row],[Identitat de gènere                                                          (fer servir opcions de la llista desplegable)]]="Dona",1,0)</f>
        <v>0</v>
      </c>
      <c r="CR1232" s="63">
        <f>IF(Taula1[[#This Row],[Identitat de gènere                                                          (fer servir opcions de la llista desplegable)]]="No binari",1,0)</f>
        <v>0</v>
      </c>
      <c r="CS1232" s="73"/>
      <c r="CT1232" s="63">
        <f t="shared" si="304"/>
        <v>0</v>
      </c>
      <c r="CU1232" s="64">
        <f t="shared" si="311"/>
        <v>0</v>
      </c>
      <c r="CW1232" s="64">
        <f t="shared" si="312"/>
        <v>0</v>
      </c>
      <c r="CX1232" s="64">
        <f t="shared" si="313"/>
        <v>0</v>
      </c>
      <c r="CY1232" s="64">
        <f t="shared" si="314"/>
        <v>0</v>
      </c>
      <c r="CZ1232" s="64">
        <f t="shared" si="315"/>
        <v>0</v>
      </c>
      <c r="DB1232" s="64">
        <f t="shared" si="316"/>
        <v>0</v>
      </c>
      <c r="DC1232" s="64">
        <f t="shared" si="317"/>
        <v>0</v>
      </c>
      <c r="DD1232" s="64">
        <f t="shared" si="318"/>
        <v>0</v>
      </c>
      <c r="DE1232" s="64">
        <f t="shared" si="319"/>
        <v>0</v>
      </c>
    </row>
    <row r="1233" spans="2:109" x14ac:dyDescent="0.3">
      <c r="B1233" s="167"/>
      <c r="C1233" s="186"/>
      <c r="D1233" s="2"/>
      <c r="E1233" s="67"/>
      <c r="F1233" s="5"/>
      <c r="G1233" s="5"/>
      <c r="H1233" s="187"/>
      <c r="I1233" s="111" t="str">
        <f ca="1">IF(Taula1[[#This Row],[Data naixement (format dd/mm/aaaa)]]="","0",DATEDIF(Taula1[[#This Row],[Data naixement (format dd/mm/aaaa)]],TODAY(),"Y"))</f>
        <v>0</v>
      </c>
      <c r="J1233" s="6"/>
      <c r="K1233" s="6"/>
      <c r="L1233" s="6"/>
      <c r="M1233" s="6"/>
      <c r="N1233" s="56"/>
      <c r="O1233" s="56"/>
      <c r="P1233" s="56"/>
      <c r="Q1233" s="6"/>
      <c r="R1233" s="7"/>
      <c r="S1233" s="143">
        <f>Taula1[[#This Row],[Mesos naturals sencers treballats període justificat (01/01/2023 - 31/03/2023)]]</f>
        <v>0</v>
      </c>
      <c r="T1233" s="194">
        <f>Taula1[[#This Row],[Dies treballats període justificat (01/01/2023 - 31/03/2023)              no comptabilitzats com a mes natural sencer]]</f>
        <v>0</v>
      </c>
      <c r="U1233" s="12"/>
      <c r="V1233" s="7"/>
      <c r="W1233" s="188"/>
      <c r="X1233" s="188"/>
      <c r="Y1233" s="188"/>
      <c r="Z1233" s="188"/>
      <c r="AA1233" s="190"/>
      <c r="AB1233" s="143">
        <f>Taula1[[#This Row],[Grup justificat     (fer servir opcions de la llista desplegable)]]</f>
        <v>0</v>
      </c>
      <c r="AC1233" s="182"/>
      <c r="AD1233" s="39"/>
      <c r="AE1233" s="131">
        <f>ROUND((AF1233/100)*756*Taula1[[#This Row],[Mesos naturals sencers treballats període justificat (01/01/2023 - 31/03/2023)]],2)</f>
        <v>0</v>
      </c>
      <c r="AF1233" s="81">
        <f>Taula1[[#This Row],[% Jornada segons contracte
(no posar el símbol %) ]]-Taula1[[#This Row],[% Reducció salari per baix rendiment        (no posar el símbol %)]]</f>
        <v>0</v>
      </c>
      <c r="AG1233" s="131">
        <f>ROUND((AH1233/100)*24.8547945*Taula1[[#This Row],[Dies treballats període justificat (01/01/2023 - 31/03/2023)              no comptabilitzats com a mes natural sencer]],2)</f>
        <v>0</v>
      </c>
      <c r="AH1233" s="79">
        <f>Taula1[[#This Row],[% Jornada segons contracte
(no posar el símbol %) ]]-Taula1[[#This Row],[% Reducció salari per baix rendiment        (no posar el símbol %)]]</f>
        <v>0</v>
      </c>
      <c r="AI1233" s="131">
        <f t="shared" si="305"/>
        <v>0</v>
      </c>
      <c r="AJ1233" s="39"/>
      <c r="AK1233" s="131">
        <f>ROUND((AL1233/100)*756*Taula1[[#This Row],[Espai reservat Administració  (mesos)]],2)</f>
        <v>0</v>
      </c>
      <c r="AL1233" s="81">
        <f>Taula1[[#This Row],[% Jornada segons contracte
(no posar el símbol %) ]]-Taula1[[#This Row],[% Reducció salari per baix rendiment        (no posar el símbol %)]]</f>
        <v>0</v>
      </c>
      <c r="AM1233" s="131">
        <f>ROUND((AN1233/100)*24.8547945*Taula1[[#This Row],[Espai reservat Administració (dies)]],2)</f>
        <v>0</v>
      </c>
      <c r="AN1233" s="79">
        <f>Taula1[[#This Row],[% Jornada segons contracte
(no posar el símbol %) ]]-Taula1[[#This Row],[% Reducció salari per baix rendiment        (no posar el símbol %)]]</f>
        <v>0</v>
      </c>
      <c r="AO1233" s="131">
        <f t="shared" si="306"/>
        <v>0</v>
      </c>
      <c r="AP1233" s="87"/>
      <c r="AQ1233" s="137">
        <f>ROUND((AR1233/100)*693*Taula1[[#This Row],[Mesos naturals sencers treballats període justificat (01/01/2023 - 31/03/2023)]],2)</f>
        <v>0</v>
      </c>
      <c r="AR1233" s="90">
        <f>Taula1[[#This Row],[% Jornada segons contracte
(no posar el símbol %) ]]-Taula1[[#This Row],[% Reducció salari per baix rendiment        (no posar el símbol %)]]</f>
        <v>0</v>
      </c>
      <c r="AS1233" s="137">
        <f>ROUND((AT1233/100)*22.78356164*Taula1[[#This Row],[Dies treballats període justificat (01/01/2023 - 31/03/2023)              no comptabilitzats com a mes natural sencer]],2)</f>
        <v>0</v>
      </c>
      <c r="AT1233" s="90">
        <f>Taula1[[#This Row],[% Jornada segons contracte
(no posar el símbol %) ]]-Taula1[[#This Row],[% Reducció salari per baix rendiment        (no posar el símbol %)]]</f>
        <v>0</v>
      </c>
      <c r="AU1233" s="137">
        <f t="shared" si="307"/>
        <v>0</v>
      </c>
      <c r="AV1233" s="87"/>
      <c r="AW1233" s="136">
        <f>ROUND((AX1233/100)*693*Taula1[[#This Row],[Espai reservat Administració  (mesos)]],2)</f>
        <v>0</v>
      </c>
      <c r="AX1233" s="90">
        <f>Taula1[[#This Row],[% Jornada segons contracte
(no posar el símbol %) ]]-Taula1[[#This Row],[% Reducció salari per baix rendiment        (no posar el símbol %)]]</f>
        <v>0</v>
      </c>
      <c r="AY1233" s="131">
        <f>ROUND((AZ1233/100)*22.78356164*Taula1[[#This Row],[Espai reservat Administració (dies)]],2)</f>
        <v>0</v>
      </c>
      <c r="AZ1233" s="81">
        <f>Taula1[[#This Row],[% Jornada segons contracte
(no posar el símbol %) ]]-Taula1[[#This Row],[% Reducció salari per baix rendiment        (no posar el símbol %)]]</f>
        <v>0</v>
      </c>
      <c r="BA1233" s="82">
        <f t="shared" si="308"/>
        <v>0</v>
      </c>
      <c r="BB1233" s="41"/>
      <c r="BC1233" s="131">
        <f>IF(Taula1[[#This Row],[Grup justificat     (fer servir opcions de la llista desplegable)]]=1,AI1233,0)</f>
        <v>0</v>
      </c>
      <c r="BD1233" s="131">
        <f>IF(Taula1[[#This Row],[Grup justificat     (fer servir opcions de la llista desplegable)]]=2,AU1233,0)</f>
        <v>0</v>
      </c>
      <c r="BE1233" s="41"/>
      <c r="BF1233" s="131">
        <f>IF(Taula1[[#This Row],[Espai reservat Administració]]=1,AO1233,0)</f>
        <v>0</v>
      </c>
      <c r="BG1233" s="82">
        <f>IF(Taula1[[#This Row],[Espai reservat Administració]]=2,BA1233,0)</f>
        <v>0</v>
      </c>
      <c r="BH1233" s="41"/>
      <c r="BI1233" s="126">
        <f>IF(Taula1[[#This Row],[Grup justificat     (fer servir opcions de la llista desplegable)]]=1,1,0)</f>
        <v>0</v>
      </c>
      <c r="BJ1233" s="126">
        <f>IF(Taula1[[#This Row],[Espai reservat Administració]]=1,1,0)</f>
        <v>0</v>
      </c>
      <c r="BK1233" s="111"/>
      <c r="BL1233" s="126">
        <f>IF(Taula1[[#This Row],[Grup justificat     (fer servir opcions de la llista desplegable)]]=2,1,0)</f>
        <v>0</v>
      </c>
      <c r="BM1233" s="126">
        <f>IF(Taula1[[#This Row],[Espai reservat Administració]]=2,1,0)</f>
        <v>0</v>
      </c>
      <c r="BN1233" s="73"/>
      <c r="BO1233" s="73"/>
      <c r="BP1233" s="73"/>
      <c r="BQ1233" s="73"/>
      <c r="BR1233" s="73"/>
      <c r="BS1233" s="73"/>
      <c r="BT1233" s="73"/>
      <c r="BU1233" s="73"/>
      <c r="BV1233" s="73"/>
      <c r="BW1233" s="73"/>
      <c r="BX1233" s="73"/>
      <c r="BY1233" s="73"/>
      <c r="BZ1233" s="73"/>
      <c r="CA1233" s="73"/>
      <c r="CB1233" s="73"/>
      <c r="CC1233" s="73"/>
      <c r="CD1233" s="73"/>
      <c r="CE1233" s="73"/>
      <c r="CF1233" s="73"/>
      <c r="CG1233" s="63">
        <f t="shared" si="309"/>
        <v>0</v>
      </c>
      <c r="CH1233" s="63">
        <f t="shared" si="310"/>
        <v>0</v>
      </c>
      <c r="CI1233" s="73"/>
      <c r="CJ1233" s="63">
        <f>IF(Taula1[[#This Row],[Tipus de contracte                                  (fer servir opcions de la llista desplegable)]]="Indefinit",1,0)</f>
        <v>0</v>
      </c>
      <c r="CK1233" s="63">
        <f>IF(Taula1[[#This Row],[Tipus de contracte                                  (fer servir opcions de la llista desplegable)]]="Temporal, igual o superior a 6 mesos",1,0)</f>
        <v>0</v>
      </c>
      <c r="CL1233" s="63">
        <f>IF(Taula1[[#This Row],[Tipus de contracte                                  (fer servir opcions de la llista desplegable)]]="Substitució per IT",1,0)</f>
        <v>0</v>
      </c>
      <c r="CM1233" s="73"/>
      <c r="CN1233" s="63">
        <f>IF(Taula1[[#This Row],[Relació llocs de treball]]&gt;=1,1,0)</f>
        <v>0</v>
      </c>
      <c r="CO1233" s="73"/>
      <c r="CP1233" s="63">
        <f>IF(Taula1[[#This Row],[Identitat de gènere                                                          (fer servir opcions de la llista desplegable)]]="Home",1,0)</f>
        <v>0</v>
      </c>
      <c r="CQ1233" s="63">
        <f>IF(Taula1[[#This Row],[Identitat de gènere                                                          (fer servir opcions de la llista desplegable)]]="Dona",1,0)</f>
        <v>0</v>
      </c>
      <c r="CR1233" s="63">
        <f>IF(Taula1[[#This Row],[Identitat de gènere                                                          (fer servir opcions de la llista desplegable)]]="No binari",1,0)</f>
        <v>0</v>
      </c>
      <c r="CS1233" s="73"/>
      <c r="CT1233" s="63">
        <f t="shared" si="304"/>
        <v>0</v>
      </c>
      <c r="CU1233" s="64">
        <f t="shared" si="311"/>
        <v>0</v>
      </c>
      <c r="CW1233" s="64">
        <f t="shared" si="312"/>
        <v>0</v>
      </c>
      <c r="CX1233" s="64">
        <f t="shared" si="313"/>
        <v>0</v>
      </c>
      <c r="CY1233" s="64">
        <f t="shared" si="314"/>
        <v>0</v>
      </c>
      <c r="CZ1233" s="64">
        <f t="shared" si="315"/>
        <v>0</v>
      </c>
      <c r="DB1233" s="64">
        <f t="shared" si="316"/>
        <v>0</v>
      </c>
      <c r="DC1233" s="64">
        <f t="shared" si="317"/>
        <v>0</v>
      </c>
      <c r="DD1233" s="64">
        <f t="shared" si="318"/>
        <v>0</v>
      </c>
      <c r="DE1233" s="64">
        <f t="shared" si="319"/>
        <v>0</v>
      </c>
    </row>
    <row r="1234" spans="2:109" x14ac:dyDescent="0.3">
      <c r="B1234" s="167"/>
      <c r="C1234" s="186"/>
      <c r="D1234" s="2"/>
      <c r="E1234" s="67"/>
      <c r="F1234" s="5"/>
      <c r="G1234" s="5"/>
      <c r="H1234" s="187"/>
      <c r="I1234" s="111" t="str">
        <f ca="1">IF(Taula1[[#This Row],[Data naixement (format dd/mm/aaaa)]]="","0",DATEDIF(Taula1[[#This Row],[Data naixement (format dd/mm/aaaa)]],TODAY(),"Y"))</f>
        <v>0</v>
      </c>
      <c r="J1234" s="6"/>
      <c r="K1234" s="6"/>
      <c r="L1234" s="6"/>
      <c r="M1234" s="6"/>
      <c r="N1234" s="56"/>
      <c r="O1234" s="56"/>
      <c r="P1234" s="56"/>
      <c r="Q1234" s="6"/>
      <c r="R1234" s="7"/>
      <c r="S1234" s="143">
        <f>Taula1[[#This Row],[Mesos naturals sencers treballats període justificat (01/01/2023 - 31/03/2023)]]</f>
        <v>0</v>
      </c>
      <c r="T1234" s="194">
        <f>Taula1[[#This Row],[Dies treballats període justificat (01/01/2023 - 31/03/2023)              no comptabilitzats com a mes natural sencer]]</f>
        <v>0</v>
      </c>
      <c r="U1234" s="12"/>
      <c r="V1234" s="7"/>
      <c r="W1234" s="188"/>
      <c r="X1234" s="188"/>
      <c r="Y1234" s="188"/>
      <c r="Z1234" s="188"/>
      <c r="AA1234" s="190"/>
      <c r="AB1234" s="143">
        <f>Taula1[[#This Row],[Grup justificat     (fer servir opcions de la llista desplegable)]]</f>
        <v>0</v>
      </c>
      <c r="AC1234" s="182"/>
      <c r="AD1234" s="39"/>
      <c r="AE1234" s="131">
        <f>ROUND((AF1234/100)*756*Taula1[[#This Row],[Mesos naturals sencers treballats període justificat (01/01/2023 - 31/03/2023)]],2)</f>
        <v>0</v>
      </c>
      <c r="AF1234" s="81">
        <f>Taula1[[#This Row],[% Jornada segons contracte
(no posar el símbol %) ]]-Taula1[[#This Row],[% Reducció salari per baix rendiment        (no posar el símbol %)]]</f>
        <v>0</v>
      </c>
      <c r="AG1234" s="131">
        <f>ROUND((AH1234/100)*24.8547945*Taula1[[#This Row],[Dies treballats període justificat (01/01/2023 - 31/03/2023)              no comptabilitzats com a mes natural sencer]],2)</f>
        <v>0</v>
      </c>
      <c r="AH1234" s="79">
        <f>Taula1[[#This Row],[% Jornada segons contracte
(no posar el símbol %) ]]-Taula1[[#This Row],[% Reducció salari per baix rendiment        (no posar el símbol %)]]</f>
        <v>0</v>
      </c>
      <c r="AI1234" s="131">
        <f t="shared" si="305"/>
        <v>0</v>
      </c>
      <c r="AJ1234" s="39"/>
      <c r="AK1234" s="131">
        <f>ROUND((AL1234/100)*756*Taula1[[#This Row],[Espai reservat Administració  (mesos)]],2)</f>
        <v>0</v>
      </c>
      <c r="AL1234" s="81">
        <f>Taula1[[#This Row],[% Jornada segons contracte
(no posar el símbol %) ]]-Taula1[[#This Row],[% Reducció salari per baix rendiment        (no posar el símbol %)]]</f>
        <v>0</v>
      </c>
      <c r="AM1234" s="131">
        <f>ROUND((AN1234/100)*24.8547945*Taula1[[#This Row],[Espai reservat Administració (dies)]],2)</f>
        <v>0</v>
      </c>
      <c r="AN1234" s="79">
        <f>Taula1[[#This Row],[% Jornada segons contracte
(no posar el símbol %) ]]-Taula1[[#This Row],[% Reducció salari per baix rendiment        (no posar el símbol %)]]</f>
        <v>0</v>
      </c>
      <c r="AO1234" s="131">
        <f t="shared" si="306"/>
        <v>0</v>
      </c>
      <c r="AP1234" s="87"/>
      <c r="AQ1234" s="137">
        <f>ROUND((AR1234/100)*693*Taula1[[#This Row],[Mesos naturals sencers treballats període justificat (01/01/2023 - 31/03/2023)]],2)</f>
        <v>0</v>
      </c>
      <c r="AR1234" s="90">
        <f>Taula1[[#This Row],[% Jornada segons contracte
(no posar el símbol %) ]]-Taula1[[#This Row],[% Reducció salari per baix rendiment        (no posar el símbol %)]]</f>
        <v>0</v>
      </c>
      <c r="AS1234" s="137">
        <f>ROUND((AT1234/100)*22.78356164*Taula1[[#This Row],[Dies treballats període justificat (01/01/2023 - 31/03/2023)              no comptabilitzats com a mes natural sencer]],2)</f>
        <v>0</v>
      </c>
      <c r="AT1234" s="90">
        <f>Taula1[[#This Row],[% Jornada segons contracte
(no posar el símbol %) ]]-Taula1[[#This Row],[% Reducció salari per baix rendiment        (no posar el símbol %)]]</f>
        <v>0</v>
      </c>
      <c r="AU1234" s="137">
        <f t="shared" si="307"/>
        <v>0</v>
      </c>
      <c r="AV1234" s="87"/>
      <c r="AW1234" s="136">
        <f>ROUND((AX1234/100)*693*Taula1[[#This Row],[Espai reservat Administració  (mesos)]],2)</f>
        <v>0</v>
      </c>
      <c r="AX1234" s="90">
        <f>Taula1[[#This Row],[% Jornada segons contracte
(no posar el símbol %) ]]-Taula1[[#This Row],[% Reducció salari per baix rendiment        (no posar el símbol %)]]</f>
        <v>0</v>
      </c>
      <c r="AY1234" s="131">
        <f>ROUND((AZ1234/100)*22.78356164*Taula1[[#This Row],[Espai reservat Administració (dies)]],2)</f>
        <v>0</v>
      </c>
      <c r="AZ1234" s="81">
        <f>Taula1[[#This Row],[% Jornada segons contracte
(no posar el símbol %) ]]-Taula1[[#This Row],[% Reducció salari per baix rendiment        (no posar el símbol %)]]</f>
        <v>0</v>
      </c>
      <c r="BA1234" s="82">
        <f t="shared" si="308"/>
        <v>0</v>
      </c>
      <c r="BB1234" s="41"/>
      <c r="BC1234" s="131">
        <f>IF(Taula1[[#This Row],[Grup justificat     (fer servir opcions de la llista desplegable)]]=1,AI1234,0)</f>
        <v>0</v>
      </c>
      <c r="BD1234" s="131">
        <f>IF(Taula1[[#This Row],[Grup justificat     (fer servir opcions de la llista desplegable)]]=2,AU1234,0)</f>
        <v>0</v>
      </c>
      <c r="BE1234" s="41"/>
      <c r="BF1234" s="131">
        <f>IF(Taula1[[#This Row],[Espai reservat Administració]]=1,AO1234,0)</f>
        <v>0</v>
      </c>
      <c r="BG1234" s="82">
        <f>IF(Taula1[[#This Row],[Espai reservat Administració]]=2,BA1234,0)</f>
        <v>0</v>
      </c>
      <c r="BH1234" s="41"/>
      <c r="BI1234" s="126">
        <f>IF(Taula1[[#This Row],[Grup justificat     (fer servir opcions de la llista desplegable)]]=1,1,0)</f>
        <v>0</v>
      </c>
      <c r="BJ1234" s="126">
        <f>IF(Taula1[[#This Row],[Espai reservat Administració]]=1,1,0)</f>
        <v>0</v>
      </c>
      <c r="BK1234" s="111"/>
      <c r="BL1234" s="126">
        <f>IF(Taula1[[#This Row],[Grup justificat     (fer servir opcions de la llista desplegable)]]=2,1,0)</f>
        <v>0</v>
      </c>
      <c r="BM1234" s="126">
        <f>IF(Taula1[[#This Row],[Espai reservat Administració]]=2,1,0)</f>
        <v>0</v>
      </c>
      <c r="BN1234" s="73"/>
      <c r="BO1234" s="73"/>
      <c r="BP1234" s="73"/>
      <c r="BQ1234" s="73"/>
      <c r="BR1234" s="73"/>
      <c r="BS1234" s="73"/>
      <c r="BT1234" s="73"/>
      <c r="BU1234" s="73"/>
      <c r="BV1234" s="73"/>
      <c r="BW1234" s="73"/>
      <c r="BX1234" s="73"/>
      <c r="BY1234" s="73"/>
      <c r="BZ1234" s="73"/>
      <c r="CA1234" s="73"/>
      <c r="CB1234" s="73"/>
      <c r="CC1234" s="73"/>
      <c r="CD1234" s="73"/>
      <c r="CE1234" s="73"/>
      <c r="CF1234" s="73"/>
      <c r="CG1234" s="63">
        <f t="shared" si="309"/>
        <v>0</v>
      </c>
      <c r="CH1234" s="63">
        <f t="shared" si="310"/>
        <v>0</v>
      </c>
      <c r="CI1234" s="73"/>
      <c r="CJ1234" s="63">
        <f>IF(Taula1[[#This Row],[Tipus de contracte                                  (fer servir opcions de la llista desplegable)]]="Indefinit",1,0)</f>
        <v>0</v>
      </c>
      <c r="CK1234" s="63">
        <f>IF(Taula1[[#This Row],[Tipus de contracte                                  (fer servir opcions de la llista desplegable)]]="Temporal, igual o superior a 6 mesos",1,0)</f>
        <v>0</v>
      </c>
      <c r="CL1234" s="63">
        <f>IF(Taula1[[#This Row],[Tipus de contracte                                  (fer servir opcions de la llista desplegable)]]="Substitució per IT",1,0)</f>
        <v>0</v>
      </c>
      <c r="CM1234" s="73"/>
      <c r="CN1234" s="63">
        <f>IF(Taula1[[#This Row],[Relació llocs de treball]]&gt;=1,1,0)</f>
        <v>0</v>
      </c>
      <c r="CO1234" s="73"/>
      <c r="CP1234" s="63">
        <f>IF(Taula1[[#This Row],[Identitat de gènere                                                          (fer servir opcions de la llista desplegable)]]="Home",1,0)</f>
        <v>0</v>
      </c>
      <c r="CQ1234" s="63">
        <f>IF(Taula1[[#This Row],[Identitat de gènere                                                          (fer servir opcions de la llista desplegable)]]="Dona",1,0)</f>
        <v>0</v>
      </c>
      <c r="CR1234" s="63">
        <f>IF(Taula1[[#This Row],[Identitat de gènere                                                          (fer servir opcions de la llista desplegable)]]="No binari",1,0)</f>
        <v>0</v>
      </c>
      <c r="CS1234" s="73"/>
      <c r="CT1234" s="63">
        <f t="shared" si="304"/>
        <v>0</v>
      </c>
      <c r="CU1234" s="64">
        <f t="shared" si="311"/>
        <v>0</v>
      </c>
      <c r="CW1234" s="64">
        <f t="shared" si="312"/>
        <v>0</v>
      </c>
      <c r="CX1234" s="64">
        <f t="shared" si="313"/>
        <v>0</v>
      </c>
      <c r="CY1234" s="64">
        <f t="shared" si="314"/>
        <v>0</v>
      </c>
      <c r="CZ1234" s="64">
        <f t="shared" si="315"/>
        <v>0</v>
      </c>
      <c r="DB1234" s="64">
        <f t="shared" si="316"/>
        <v>0</v>
      </c>
      <c r="DC1234" s="64">
        <f t="shared" si="317"/>
        <v>0</v>
      </c>
      <c r="DD1234" s="64">
        <f t="shared" si="318"/>
        <v>0</v>
      </c>
      <c r="DE1234" s="64">
        <f t="shared" si="319"/>
        <v>0</v>
      </c>
    </row>
    <row r="1235" spans="2:109" x14ac:dyDescent="0.3">
      <c r="B1235" s="167"/>
      <c r="C1235" s="186"/>
      <c r="D1235" s="2"/>
      <c r="E1235" s="67"/>
      <c r="F1235" s="5"/>
      <c r="G1235" s="5"/>
      <c r="H1235" s="187"/>
      <c r="I1235" s="111" t="str">
        <f ca="1">IF(Taula1[[#This Row],[Data naixement (format dd/mm/aaaa)]]="","0",DATEDIF(Taula1[[#This Row],[Data naixement (format dd/mm/aaaa)]],TODAY(),"Y"))</f>
        <v>0</v>
      </c>
      <c r="J1235" s="6"/>
      <c r="K1235" s="6"/>
      <c r="L1235" s="6"/>
      <c r="M1235" s="6"/>
      <c r="N1235" s="56"/>
      <c r="O1235" s="56"/>
      <c r="P1235" s="56"/>
      <c r="Q1235" s="6"/>
      <c r="R1235" s="7"/>
      <c r="S1235" s="143">
        <f>Taula1[[#This Row],[Mesos naturals sencers treballats període justificat (01/01/2023 - 31/03/2023)]]</f>
        <v>0</v>
      </c>
      <c r="T1235" s="194">
        <f>Taula1[[#This Row],[Dies treballats període justificat (01/01/2023 - 31/03/2023)              no comptabilitzats com a mes natural sencer]]</f>
        <v>0</v>
      </c>
      <c r="U1235" s="12"/>
      <c r="V1235" s="7"/>
      <c r="W1235" s="188"/>
      <c r="X1235" s="188"/>
      <c r="Y1235" s="188"/>
      <c r="Z1235" s="188"/>
      <c r="AA1235" s="190"/>
      <c r="AB1235" s="143">
        <f>Taula1[[#This Row],[Grup justificat     (fer servir opcions de la llista desplegable)]]</f>
        <v>0</v>
      </c>
      <c r="AC1235" s="182"/>
      <c r="AD1235" s="39"/>
      <c r="AE1235" s="131">
        <f>ROUND((AF1235/100)*756*Taula1[[#This Row],[Mesos naturals sencers treballats període justificat (01/01/2023 - 31/03/2023)]],2)</f>
        <v>0</v>
      </c>
      <c r="AF1235" s="81">
        <f>Taula1[[#This Row],[% Jornada segons contracte
(no posar el símbol %) ]]-Taula1[[#This Row],[% Reducció salari per baix rendiment        (no posar el símbol %)]]</f>
        <v>0</v>
      </c>
      <c r="AG1235" s="131">
        <f>ROUND((AH1235/100)*24.8547945*Taula1[[#This Row],[Dies treballats període justificat (01/01/2023 - 31/03/2023)              no comptabilitzats com a mes natural sencer]],2)</f>
        <v>0</v>
      </c>
      <c r="AH1235" s="79">
        <f>Taula1[[#This Row],[% Jornada segons contracte
(no posar el símbol %) ]]-Taula1[[#This Row],[% Reducció salari per baix rendiment        (no posar el símbol %)]]</f>
        <v>0</v>
      </c>
      <c r="AI1235" s="131">
        <f t="shared" si="305"/>
        <v>0</v>
      </c>
      <c r="AJ1235" s="39"/>
      <c r="AK1235" s="131">
        <f>ROUND((AL1235/100)*756*Taula1[[#This Row],[Espai reservat Administració  (mesos)]],2)</f>
        <v>0</v>
      </c>
      <c r="AL1235" s="81">
        <f>Taula1[[#This Row],[% Jornada segons contracte
(no posar el símbol %) ]]-Taula1[[#This Row],[% Reducció salari per baix rendiment        (no posar el símbol %)]]</f>
        <v>0</v>
      </c>
      <c r="AM1235" s="131">
        <f>ROUND((AN1235/100)*24.8547945*Taula1[[#This Row],[Espai reservat Administració (dies)]],2)</f>
        <v>0</v>
      </c>
      <c r="AN1235" s="79">
        <f>Taula1[[#This Row],[% Jornada segons contracte
(no posar el símbol %) ]]-Taula1[[#This Row],[% Reducció salari per baix rendiment        (no posar el símbol %)]]</f>
        <v>0</v>
      </c>
      <c r="AO1235" s="131">
        <f t="shared" si="306"/>
        <v>0</v>
      </c>
      <c r="AP1235" s="87"/>
      <c r="AQ1235" s="137">
        <f>ROUND((AR1235/100)*693*Taula1[[#This Row],[Mesos naturals sencers treballats període justificat (01/01/2023 - 31/03/2023)]],2)</f>
        <v>0</v>
      </c>
      <c r="AR1235" s="90">
        <f>Taula1[[#This Row],[% Jornada segons contracte
(no posar el símbol %) ]]-Taula1[[#This Row],[% Reducció salari per baix rendiment        (no posar el símbol %)]]</f>
        <v>0</v>
      </c>
      <c r="AS1235" s="137">
        <f>ROUND((AT1235/100)*22.78356164*Taula1[[#This Row],[Dies treballats període justificat (01/01/2023 - 31/03/2023)              no comptabilitzats com a mes natural sencer]],2)</f>
        <v>0</v>
      </c>
      <c r="AT1235" s="90">
        <f>Taula1[[#This Row],[% Jornada segons contracte
(no posar el símbol %) ]]-Taula1[[#This Row],[% Reducció salari per baix rendiment        (no posar el símbol %)]]</f>
        <v>0</v>
      </c>
      <c r="AU1235" s="137">
        <f t="shared" si="307"/>
        <v>0</v>
      </c>
      <c r="AV1235" s="87"/>
      <c r="AW1235" s="136">
        <f>ROUND((AX1235/100)*693*Taula1[[#This Row],[Espai reservat Administració  (mesos)]],2)</f>
        <v>0</v>
      </c>
      <c r="AX1235" s="90">
        <f>Taula1[[#This Row],[% Jornada segons contracte
(no posar el símbol %) ]]-Taula1[[#This Row],[% Reducció salari per baix rendiment        (no posar el símbol %)]]</f>
        <v>0</v>
      </c>
      <c r="AY1235" s="131">
        <f>ROUND((AZ1235/100)*22.78356164*Taula1[[#This Row],[Espai reservat Administració (dies)]],2)</f>
        <v>0</v>
      </c>
      <c r="AZ1235" s="81">
        <f>Taula1[[#This Row],[% Jornada segons contracte
(no posar el símbol %) ]]-Taula1[[#This Row],[% Reducció salari per baix rendiment        (no posar el símbol %)]]</f>
        <v>0</v>
      </c>
      <c r="BA1235" s="82">
        <f t="shared" si="308"/>
        <v>0</v>
      </c>
      <c r="BB1235" s="41"/>
      <c r="BC1235" s="131">
        <f>IF(Taula1[[#This Row],[Grup justificat     (fer servir opcions de la llista desplegable)]]=1,AI1235,0)</f>
        <v>0</v>
      </c>
      <c r="BD1235" s="131">
        <f>IF(Taula1[[#This Row],[Grup justificat     (fer servir opcions de la llista desplegable)]]=2,AU1235,0)</f>
        <v>0</v>
      </c>
      <c r="BE1235" s="41"/>
      <c r="BF1235" s="131">
        <f>IF(Taula1[[#This Row],[Espai reservat Administració]]=1,AO1235,0)</f>
        <v>0</v>
      </c>
      <c r="BG1235" s="82">
        <f>IF(Taula1[[#This Row],[Espai reservat Administració]]=2,BA1235,0)</f>
        <v>0</v>
      </c>
      <c r="BH1235" s="41"/>
      <c r="BI1235" s="126">
        <f>IF(Taula1[[#This Row],[Grup justificat     (fer servir opcions de la llista desplegable)]]=1,1,0)</f>
        <v>0</v>
      </c>
      <c r="BJ1235" s="126">
        <f>IF(Taula1[[#This Row],[Espai reservat Administració]]=1,1,0)</f>
        <v>0</v>
      </c>
      <c r="BK1235" s="111"/>
      <c r="BL1235" s="126">
        <f>IF(Taula1[[#This Row],[Grup justificat     (fer servir opcions de la llista desplegable)]]=2,1,0)</f>
        <v>0</v>
      </c>
      <c r="BM1235" s="126">
        <f>IF(Taula1[[#This Row],[Espai reservat Administració]]=2,1,0)</f>
        <v>0</v>
      </c>
      <c r="BN1235" s="73"/>
      <c r="BO1235" s="73"/>
      <c r="BP1235" s="73"/>
      <c r="BQ1235" s="73"/>
      <c r="BR1235" s="73"/>
      <c r="BS1235" s="73"/>
      <c r="BT1235" s="73"/>
      <c r="BU1235" s="73"/>
      <c r="BV1235" s="73"/>
      <c r="BW1235" s="73"/>
      <c r="BX1235" s="73"/>
      <c r="BY1235" s="73"/>
      <c r="BZ1235" s="73"/>
      <c r="CA1235" s="73"/>
      <c r="CB1235" s="73"/>
      <c r="CC1235" s="73"/>
      <c r="CD1235" s="73"/>
      <c r="CE1235" s="73"/>
      <c r="CF1235" s="73"/>
      <c r="CG1235" s="63">
        <f t="shared" si="309"/>
        <v>0</v>
      </c>
      <c r="CH1235" s="63">
        <f t="shared" si="310"/>
        <v>0</v>
      </c>
      <c r="CI1235" s="73"/>
      <c r="CJ1235" s="63">
        <f>IF(Taula1[[#This Row],[Tipus de contracte                                  (fer servir opcions de la llista desplegable)]]="Indefinit",1,0)</f>
        <v>0</v>
      </c>
      <c r="CK1235" s="63">
        <f>IF(Taula1[[#This Row],[Tipus de contracte                                  (fer servir opcions de la llista desplegable)]]="Temporal, igual o superior a 6 mesos",1,0)</f>
        <v>0</v>
      </c>
      <c r="CL1235" s="63">
        <f>IF(Taula1[[#This Row],[Tipus de contracte                                  (fer servir opcions de la llista desplegable)]]="Substitució per IT",1,0)</f>
        <v>0</v>
      </c>
      <c r="CM1235" s="73"/>
      <c r="CN1235" s="63">
        <f>IF(Taula1[[#This Row],[Relació llocs de treball]]&gt;=1,1,0)</f>
        <v>0</v>
      </c>
      <c r="CO1235" s="73"/>
      <c r="CP1235" s="63">
        <f>IF(Taula1[[#This Row],[Identitat de gènere                                                          (fer servir opcions de la llista desplegable)]]="Home",1,0)</f>
        <v>0</v>
      </c>
      <c r="CQ1235" s="63">
        <f>IF(Taula1[[#This Row],[Identitat de gènere                                                          (fer servir opcions de la llista desplegable)]]="Dona",1,0)</f>
        <v>0</v>
      </c>
      <c r="CR1235" s="63">
        <f>IF(Taula1[[#This Row],[Identitat de gènere                                                          (fer servir opcions de la llista desplegable)]]="No binari",1,0)</f>
        <v>0</v>
      </c>
      <c r="CS1235" s="73"/>
      <c r="CT1235" s="63">
        <f t="shared" si="304"/>
        <v>0</v>
      </c>
      <c r="CU1235" s="64">
        <f t="shared" si="311"/>
        <v>0</v>
      </c>
      <c r="CW1235" s="64">
        <f t="shared" si="312"/>
        <v>0</v>
      </c>
      <c r="CX1235" s="64">
        <f t="shared" si="313"/>
        <v>0</v>
      </c>
      <c r="CY1235" s="64">
        <f t="shared" si="314"/>
        <v>0</v>
      </c>
      <c r="CZ1235" s="64">
        <f t="shared" si="315"/>
        <v>0</v>
      </c>
      <c r="DB1235" s="64">
        <f t="shared" si="316"/>
        <v>0</v>
      </c>
      <c r="DC1235" s="64">
        <f t="shared" si="317"/>
        <v>0</v>
      </c>
      <c r="DD1235" s="64">
        <f t="shared" si="318"/>
        <v>0</v>
      </c>
      <c r="DE1235" s="64">
        <f t="shared" si="319"/>
        <v>0</v>
      </c>
    </row>
    <row r="1236" spans="2:109" x14ac:dyDescent="0.3">
      <c r="B1236" s="167"/>
      <c r="C1236" s="186"/>
      <c r="D1236" s="2"/>
      <c r="E1236" s="67"/>
      <c r="F1236" s="5"/>
      <c r="G1236" s="5"/>
      <c r="H1236" s="187"/>
      <c r="I1236" s="111" t="str">
        <f ca="1">IF(Taula1[[#This Row],[Data naixement (format dd/mm/aaaa)]]="","0",DATEDIF(Taula1[[#This Row],[Data naixement (format dd/mm/aaaa)]],TODAY(),"Y"))</f>
        <v>0</v>
      </c>
      <c r="J1236" s="6"/>
      <c r="K1236" s="6"/>
      <c r="L1236" s="6"/>
      <c r="M1236" s="6"/>
      <c r="N1236" s="56"/>
      <c r="O1236" s="56"/>
      <c r="P1236" s="56"/>
      <c r="Q1236" s="6"/>
      <c r="R1236" s="7"/>
      <c r="S1236" s="143">
        <f>Taula1[[#This Row],[Mesos naturals sencers treballats període justificat (01/01/2023 - 31/03/2023)]]</f>
        <v>0</v>
      </c>
      <c r="T1236" s="194">
        <f>Taula1[[#This Row],[Dies treballats període justificat (01/01/2023 - 31/03/2023)              no comptabilitzats com a mes natural sencer]]</f>
        <v>0</v>
      </c>
      <c r="U1236" s="12"/>
      <c r="V1236" s="7"/>
      <c r="W1236" s="188"/>
      <c r="X1236" s="188"/>
      <c r="Y1236" s="188"/>
      <c r="Z1236" s="188"/>
      <c r="AA1236" s="190"/>
      <c r="AB1236" s="143">
        <f>Taula1[[#This Row],[Grup justificat     (fer servir opcions de la llista desplegable)]]</f>
        <v>0</v>
      </c>
      <c r="AC1236" s="182"/>
      <c r="AD1236" s="39"/>
      <c r="AE1236" s="131">
        <f>ROUND((AF1236/100)*756*Taula1[[#This Row],[Mesos naturals sencers treballats període justificat (01/01/2023 - 31/03/2023)]],2)</f>
        <v>0</v>
      </c>
      <c r="AF1236" s="81">
        <f>Taula1[[#This Row],[% Jornada segons contracte
(no posar el símbol %) ]]-Taula1[[#This Row],[% Reducció salari per baix rendiment        (no posar el símbol %)]]</f>
        <v>0</v>
      </c>
      <c r="AG1236" s="131">
        <f>ROUND((AH1236/100)*24.8547945*Taula1[[#This Row],[Dies treballats període justificat (01/01/2023 - 31/03/2023)              no comptabilitzats com a mes natural sencer]],2)</f>
        <v>0</v>
      </c>
      <c r="AH1236" s="79">
        <f>Taula1[[#This Row],[% Jornada segons contracte
(no posar el símbol %) ]]-Taula1[[#This Row],[% Reducció salari per baix rendiment        (no posar el símbol %)]]</f>
        <v>0</v>
      </c>
      <c r="AI1236" s="131">
        <f t="shared" si="305"/>
        <v>0</v>
      </c>
      <c r="AJ1236" s="39"/>
      <c r="AK1236" s="131">
        <f>ROUND((AL1236/100)*756*Taula1[[#This Row],[Espai reservat Administració  (mesos)]],2)</f>
        <v>0</v>
      </c>
      <c r="AL1236" s="81">
        <f>Taula1[[#This Row],[% Jornada segons contracte
(no posar el símbol %) ]]-Taula1[[#This Row],[% Reducció salari per baix rendiment        (no posar el símbol %)]]</f>
        <v>0</v>
      </c>
      <c r="AM1236" s="131">
        <f>ROUND((AN1236/100)*24.8547945*Taula1[[#This Row],[Espai reservat Administració (dies)]],2)</f>
        <v>0</v>
      </c>
      <c r="AN1236" s="79">
        <f>Taula1[[#This Row],[% Jornada segons contracte
(no posar el símbol %) ]]-Taula1[[#This Row],[% Reducció salari per baix rendiment        (no posar el símbol %)]]</f>
        <v>0</v>
      </c>
      <c r="AO1236" s="131">
        <f t="shared" si="306"/>
        <v>0</v>
      </c>
      <c r="AP1236" s="87"/>
      <c r="AQ1236" s="137">
        <f>ROUND((AR1236/100)*693*Taula1[[#This Row],[Mesos naturals sencers treballats període justificat (01/01/2023 - 31/03/2023)]],2)</f>
        <v>0</v>
      </c>
      <c r="AR1236" s="90">
        <f>Taula1[[#This Row],[% Jornada segons contracte
(no posar el símbol %) ]]-Taula1[[#This Row],[% Reducció salari per baix rendiment        (no posar el símbol %)]]</f>
        <v>0</v>
      </c>
      <c r="AS1236" s="137">
        <f>ROUND((AT1236/100)*22.78356164*Taula1[[#This Row],[Dies treballats període justificat (01/01/2023 - 31/03/2023)              no comptabilitzats com a mes natural sencer]],2)</f>
        <v>0</v>
      </c>
      <c r="AT1236" s="90">
        <f>Taula1[[#This Row],[% Jornada segons contracte
(no posar el símbol %) ]]-Taula1[[#This Row],[% Reducció salari per baix rendiment        (no posar el símbol %)]]</f>
        <v>0</v>
      </c>
      <c r="AU1236" s="137">
        <f t="shared" si="307"/>
        <v>0</v>
      </c>
      <c r="AV1236" s="87"/>
      <c r="AW1236" s="136">
        <f>ROUND((AX1236/100)*693*Taula1[[#This Row],[Espai reservat Administració  (mesos)]],2)</f>
        <v>0</v>
      </c>
      <c r="AX1236" s="90">
        <f>Taula1[[#This Row],[% Jornada segons contracte
(no posar el símbol %) ]]-Taula1[[#This Row],[% Reducció salari per baix rendiment        (no posar el símbol %)]]</f>
        <v>0</v>
      </c>
      <c r="AY1236" s="131">
        <f>ROUND((AZ1236/100)*22.78356164*Taula1[[#This Row],[Espai reservat Administració (dies)]],2)</f>
        <v>0</v>
      </c>
      <c r="AZ1236" s="81">
        <f>Taula1[[#This Row],[% Jornada segons contracte
(no posar el símbol %) ]]-Taula1[[#This Row],[% Reducció salari per baix rendiment        (no posar el símbol %)]]</f>
        <v>0</v>
      </c>
      <c r="BA1236" s="82">
        <f t="shared" si="308"/>
        <v>0</v>
      </c>
      <c r="BB1236" s="41"/>
      <c r="BC1236" s="131">
        <f>IF(Taula1[[#This Row],[Grup justificat     (fer servir opcions de la llista desplegable)]]=1,AI1236,0)</f>
        <v>0</v>
      </c>
      <c r="BD1236" s="131">
        <f>IF(Taula1[[#This Row],[Grup justificat     (fer servir opcions de la llista desplegable)]]=2,AU1236,0)</f>
        <v>0</v>
      </c>
      <c r="BE1236" s="41"/>
      <c r="BF1236" s="131">
        <f>IF(Taula1[[#This Row],[Espai reservat Administració]]=1,AO1236,0)</f>
        <v>0</v>
      </c>
      <c r="BG1236" s="82">
        <f>IF(Taula1[[#This Row],[Espai reservat Administració]]=2,BA1236,0)</f>
        <v>0</v>
      </c>
      <c r="BH1236" s="41"/>
      <c r="BI1236" s="126">
        <f>IF(Taula1[[#This Row],[Grup justificat     (fer servir opcions de la llista desplegable)]]=1,1,0)</f>
        <v>0</v>
      </c>
      <c r="BJ1236" s="126">
        <f>IF(Taula1[[#This Row],[Espai reservat Administració]]=1,1,0)</f>
        <v>0</v>
      </c>
      <c r="BK1236" s="111"/>
      <c r="BL1236" s="126">
        <f>IF(Taula1[[#This Row],[Grup justificat     (fer servir opcions de la llista desplegable)]]=2,1,0)</f>
        <v>0</v>
      </c>
      <c r="BM1236" s="126">
        <f>IF(Taula1[[#This Row],[Espai reservat Administració]]=2,1,0)</f>
        <v>0</v>
      </c>
      <c r="BN1236" s="73"/>
      <c r="BO1236" s="73"/>
      <c r="BP1236" s="73"/>
      <c r="BQ1236" s="73"/>
      <c r="BR1236" s="73"/>
      <c r="BS1236" s="73"/>
      <c r="BT1236" s="73"/>
      <c r="BU1236" s="73"/>
      <c r="BV1236" s="73"/>
      <c r="BW1236" s="73"/>
      <c r="BX1236" s="73"/>
      <c r="BY1236" s="73"/>
      <c r="BZ1236" s="73"/>
      <c r="CA1236" s="73"/>
      <c r="CB1236" s="73"/>
      <c r="CC1236" s="73"/>
      <c r="CD1236" s="73"/>
      <c r="CE1236" s="73"/>
      <c r="CF1236" s="73"/>
      <c r="CG1236" s="63">
        <f t="shared" si="309"/>
        <v>0</v>
      </c>
      <c r="CH1236" s="63">
        <f t="shared" si="310"/>
        <v>0</v>
      </c>
      <c r="CI1236" s="73"/>
      <c r="CJ1236" s="63">
        <f>IF(Taula1[[#This Row],[Tipus de contracte                                  (fer servir opcions de la llista desplegable)]]="Indefinit",1,0)</f>
        <v>0</v>
      </c>
      <c r="CK1236" s="63">
        <f>IF(Taula1[[#This Row],[Tipus de contracte                                  (fer servir opcions de la llista desplegable)]]="Temporal, igual o superior a 6 mesos",1,0)</f>
        <v>0</v>
      </c>
      <c r="CL1236" s="63">
        <f>IF(Taula1[[#This Row],[Tipus de contracte                                  (fer servir opcions de la llista desplegable)]]="Substitució per IT",1,0)</f>
        <v>0</v>
      </c>
      <c r="CM1236" s="73"/>
      <c r="CN1236" s="63">
        <f>IF(Taula1[[#This Row],[Relació llocs de treball]]&gt;=1,1,0)</f>
        <v>0</v>
      </c>
      <c r="CO1236" s="73"/>
      <c r="CP1236" s="63">
        <f>IF(Taula1[[#This Row],[Identitat de gènere                                                          (fer servir opcions de la llista desplegable)]]="Home",1,0)</f>
        <v>0</v>
      </c>
      <c r="CQ1236" s="63">
        <f>IF(Taula1[[#This Row],[Identitat de gènere                                                          (fer servir opcions de la llista desplegable)]]="Dona",1,0)</f>
        <v>0</v>
      </c>
      <c r="CR1236" s="63">
        <f>IF(Taula1[[#This Row],[Identitat de gènere                                                          (fer servir opcions de la llista desplegable)]]="No binari",1,0)</f>
        <v>0</v>
      </c>
      <c r="CS1236" s="73"/>
      <c r="CT1236" s="63">
        <f t="shared" si="304"/>
        <v>0</v>
      </c>
      <c r="CU1236" s="64">
        <f t="shared" si="311"/>
        <v>0</v>
      </c>
      <c r="CW1236" s="64">
        <f t="shared" si="312"/>
        <v>0</v>
      </c>
      <c r="CX1236" s="64">
        <f t="shared" si="313"/>
        <v>0</v>
      </c>
      <c r="CY1236" s="64">
        <f t="shared" si="314"/>
        <v>0</v>
      </c>
      <c r="CZ1236" s="64">
        <f t="shared" si="315"/>
        <v>0</v>
      </c>
      <c r="DB1236" s="64">
        <f t="shared" si="316"/>
        <v>0</v>
      </c>
      <c r="DC1236" s="64">
        <f t="shared" si="317"/>
        <v>0</v>
      </c>
      <c r="DD1236" s="64">
        <f t="shared" si="318"/>
        <v>0</v>
      </c>
      <c r="DE1236" s="64">
        <f t="shared" si="319"/>
        <v>0</v>
      </c>
    </row>
    <row r="1237" spans="2:109" x14ac:dyDescent="0.3">
      <c r="B1237" s="167"/>
      <c r="C1237" s="186"/>
      <c r="D1237" s="2"/>
      <c r="E1237" s="67"/>
      <c r="F1237" s="5"/>
      <c r="G1237" s="5"/>
      <c r="H1237" s="187"/>
      <c r="I1237" s="111" t="str">
        <f ca="1">IF(Taula1[[#This Row],[Data naixement (format dd/mm/aaaa)]]="","0",DATEDIF(Taula1[[#This Row],[Data naixement (format dd/mm/aaaa)]],TODAY(),"Y"))</f>
        <v>0</v>
      </c>
      <c r="J1237" s="6"/>
      <c r="K1237" s="6"/>
      <c r="L1237" s="6"/>
      <c r="M1237" s="6"/>
      <c r="N1237" s="56"/>
      <c r="O1237" s="56"/>
      <c r="P1237" s="56"/>
      <c r="Q1237" s="6"/>
      <c r="R1237" s="7"/>
      <c r="S1237" s="143">
        <f>Taula1[[#This Row],[Mesos naturals sencers treballats període justificat (01/01/2023 - 31/03/2023)]]</f>
        <v>0</v>
      </c>
      <c r="T1237" s="194">
        <f>Taula1[[#This Row],[Dies treballats període justificat (01/01/2023 - 31/03/2023)              no comptabilitzats com a mes natural sencer]]</f>
        <v>0</v>
      </c>
      <c r="U1237" s="12"/>
      <c r="V1237" s="7"/>
      <c r="W1237" s="188"/>
      <c r="X1237" s="188"/>
      <c r="Y1237" s="188"/>
      <c r="Z1237" s="188"/>
      <c r="AA1237" s="190"/>
      <c r="AB1237" s="143">
        <f>Taula1[[#This Row],[Grup justificat     (fer servir opcions de la llista desplegable)]]</f>
        <v>0</v>
      </c>
      <c r="AC1237" s="182"/>
      <c r="AD1237" s="39"/>
      <c r="AE1237" s="131">
        <f>ROUND((AF1237/100)*756*Taula1[[#This Row],[Mesos naturals sencers treballats període justificat (01/01/2023 - 31/03/2023)]],2)</f>
        <v>0</v>
      </c>
      <c r="AF1237" s="81">
        <f>Taula1[[#This Row],[% Jornada segons contracte
(no posar el símbol %) ]]-Taula1[[#This Row],[% Reducció salari per baix rendiment        (no posar el símbol %)]]</f>
        <v>0</v>
      </c>
      <c r="AG1237" s="131">
        <f>ROUND((AH1237/100)*24.8547945*Taula1[[#This Row],[Dies treballats període justificat (01/01/2023 - 31/03/2023)              no comptabilitzats com a mes natural sencer]],2)</f>
        <v>0</v>
      </c>
      <c r="AH1237" s="79">
        <f>Taula1[[#This Row],[% Jornada segons contracte
(no posar el símbol %) ]]-Taula1[[#This Row],[% Reducció salari per baix rendiment        (no posar el símbol %)]]</f>
        <v>0</v>
      </c>
      <c r="AI1237" s="131">
        <f t="shared" si="305"/>
        <v>0</v>
      </c>
      <c r="AJ1237" s="39"/>
      <c r="AK1237" s="131">
        <f>ROUND((AL1237/100)*756*Taula1[[#This Row],[Espai reservat Administració  (mesos)]],2)</f>
        <v>0</v>
      </c>
      <c r="AL1237" s="81">
        <f>Taula1[[#This Row],[% Jornada segons contracte
(no posar el símbol %) ]]-Taula1[[#This Row],[% Reducció salari per baix rendiment        (no posar el símbol %)]]</f>
        <v>0</v>
      </c>
      <c r="AM1237" s="131">
        <f>ROUND((AN1237/100)*24.8547945*Taula1[[#This Row],[Espai reservat Administració (dies)]],2)</f>
        <v>0</v>
      </c>
      <c r="AN1237" s="79">
        <f>Taula1[[#This Row],[% Jornada segons contracte
(no posar el símbol %) ]]-Taula1[[#This Row],[% Reducció salari per baix rendiment        (no posar el símbol %)]]</f>
        <v>0</v>
      </c>
      <c r="AO1237" s="131">
        <f t="shared" si="306"/>
        <v>0</v>
      </c>
      <c r="AP1237" s="87"/>
      <c r="AQ1237" s="137">
        <f>ROUND((AR1237/100)*693*Taula1[[#This Row],[Mesos naturals sencers treballats període justificat (01/01/2023 - 31/03/2023)]],2)</f>
        <v>0</v>
      </c>
      <c r="AR1237" s="90">
        <f>Taula1[[#This Row],[% Jornada segons contracte
(no posar el símbol %) ]]-Taula1[[#This Row],[% Reducció salari per baix rendiment        (no posar el símbol %)]]</f>
        <v>0</v>
      </c>
      <c r="AS1237" s="137">
        <f>ROUND((AT1237/100)*22.78356164*Taula1[[#This Row],[Dies treballats període justificat (01/01/2023 - 31/03/2023)              no comptabilitzats com a mes natural sencer]],2)</f>
        <v>0</v>
      </c>
      <c r="AT1237" s="90">
        <f>Taula1[[#This Row],[% Jornada segons contracte
(no posar el símbol %) ]]-Taula1[[#This Row],[% Reducció salari per baix rendiment        (no posar el símbol %)]]</f>
        <v>0</v>
      </c>
      <c r="AU1237" s="137">
        <f t="shared" si="307"/>
        <v>0</v>
      </c>
      <c r="AV1237" s="87"/>
      <c r="AW1237" s="136">
        <f>ROUND((AX1237/100)*693*Taula1[[#This Row],[Espai reservat Administració  (mesos)]],2)</f>
        <v>0</v>
      </c>
      <c r="AX1237" s="90">
        <f>Taula1[[#This Row],[% Jornada segons contracte
(no posar el símbol %) ]]-Taula1[[#This Row],[% Reducció salari per baix rendiment        (no posar el símbol %)]]</f>
        <v>0</v>
      </c>
      <c r="AY1237" s="131">
        <f>ROUND((AZ1237/100)*22.78356164*Taula1[[#This Row],[Espai reservat Administració (dies)]],2)</f>
        <v>0</v>
      </c>
      <c r="AZ1237" s="81">
        <f>Taula1[[#This Row],[% Jornada segons contracte
(no posar el símbol %) ]]-Taula1[[#This Row],[% Reducció salari per baix rendiment        (no posar el símbol %)]]</f>
        <v>0</v>
      </c>
      <c r="BA1237" s="82">
        <f t="shared" si="308"/>
        <v>0</v>
      </c>
      <c r="BB1237" s="41"/>
      <c r="BC1237" s="131">
        <f>IF(Taula1[[#This Row],[Grup justificat     (fer servir opcions de la llista desplegable)]]=1,AI1237,0)</f>
        <v>0</v>
      </c>
      <c r="BD1237" s="131">
        <f>IF(Taula1[[#This Row],[Grup justificat     (fer servir opcions de la llista desplegable)]]=2,AU1237,0)</f>
        <v>0</v>
      </c>
      <c r="BE1237" s="41"/>
      <c r="BF1237" s="131">
        <f>IF(Taula1[[#This Row],[Espai reservat Administració]]=1,AO1237,0)</f>
        <v>0</v>
      </c>
      <c r="BG1237" s="82">
        <f>IF(Taula1[[#This Row],[Espai reservat Administració]]=2,BA1237,0)</f>
        <v>0</v>
      </c>
      <c r="BH1237" s="41"/>
      <c r="BI1237" s="126">
        <f>IF(Taula1[[#This Row],[Grup justificat     (fer servir opcions de la llista desplegable)]]=1,1,0)</f>
        <v>0</v>
      </c>
      <c r="BJ1237" s="126">
        <f>IF(Taula1[[#This Row],[Espai reservat Administració]]=1,1,0)</f>
        <v>0</v>
      </c>
      <c r="BK1237" s="111"/>
      <c r="BL1237" s="126">
        <f>IF(Taula1[[#This Row],[Grup justificat     (fer servir opcions de la llista desplegable)]]=2,1,0)</f>
        <v>0</v>
      </c>
      <c r="BM1237" s="126">
        <f>IF(Taula1[[#This Row],[Espai reservat Administració]]=2,1,0)</f>
        <v>0</v>
      </c>
      <c r="BN1237" s="73"/>
      <c r="BO1237" s="73"/>
      <c r="BP1237" s="73"/>
      <c r="BQ1237" s="73"/>
      <c r="BR1237" s="73"/>
      <c r="BS1237" s="73"/>
      <c r="BT1237" s="73"/>
      <c r="BU1237" s="73"/>
      <c r="BV1237" s="73"/>
      <c r="BW1237" s="73"/>
      <c r="BX1237" s="73"/>
      <c r="BY1237" s="73"/>
      <c r="BZ1237" s="73"/>
      <c r="CA1237" s="73"/>
      <c r="CB1237" s="73"/>
      <c r="CC1237" s="73"/>
      <c r="CD1237" s="73"/>
      <c r="CE1237" s="73"/>
      <c r="CF1237" s="73"/>
      <c r="CG1237" s="63">
        <f t="shared" si="309"/>
        <v>0</v>
      </c>
      <c r="CH1237" s="63">
        <f t="shared" si="310"/>
        <v>0</v>
      </c>
      <c r="CI1237" s="73"/>
      <c r="CJ1237" s="63">
        <f>IF(Taula1[[#This Row],[Tipus de contracte                                  (fer servir opcions de la llista desplegable)]]="Indefinit",1,0)</f>
        <v>0</v>
      </c>
      <c r="CK1237" s="63">
        <f>IF(Taula1[[#This Row],[Tipus de contracte                                  (fer servir opcions de la llista desplegable)]]="Temporal, igual o superior a 6 mesos",1,0)</f>
        <v>0</v>
      </c>
      <c r="CL1237" s="63">
        <f>IF(Taula1[[#This Row],[Tipus de contracte                                  (fer servir opcions de la llista desplegable)]]="Substitució per IT",1,0)</f>
        <v>0</v>
      </c>
      <c r="CM1237" s="73"/>
      <c r="CN1237" s="63">
        <f>IF(Taula1[[#This Row],[Relació llocs de treball]]&gt;=1,1,0)</f>
        <v>0</v>
      </c>
      <c r="CO1237" s="73"/>
      <c r="CP1237" s="63">
        <f>IF(Taula1[[#This Row],[Identitat de gènere                                                          (fer servir opcions de la llista desplegable)]]="Home",1,0)</f>
        <v>0</v>
      </c>
      <c r="CQ1237" s="63">
        <f>IF(Taula1[[#This Row],[Identitat de gènere                                                          (fer servir opcions de la llista desplegable)]]="Dona",1,0)</f>
        <v>0</v>
      </c>
      <c r="CR1237" s="63">
        <f>IF(Taula1[[#This Row],[Identitat de gènere                                                          (fer servir opcions de la llista desplegable)]]="No binari",1,0)</f>
        <v>0</v>
      </c>
      <c r="CS1237" s="73"/>
      <c r="CT1237" s="63">
        <f t="shared" si="304"/>
        <v>0</v>
      </c>
      <c r="CU1237" s="64">
        <f t="shared" si="311"/>
        <v>0</v>
      </c>
      <c r="CW1237" s="64">
        <f t="shared" si="312"/>
        <v>0</v>
      </c>
      <c r="CX1237" s="64">
        <f t="shared" si="313"/>
        <v>0</v>
      </c>
      <c r="CY1237" s="64">
        <f t="shared" si="314"/>
        <v>0</v>
      </c>
      <c r="CZ1237" s="64">
        <f t="shared" si="315"/>
        <v>0</v>
      </c>
      <c r="DB1237" s="64">
        <f t="shared" si="316"/>
        <v>0</v>
      </c>
      <c r="DC1237" s="64">
        <f t="shared" si="317"/>
        <v>0</v>
      </c>
      <c r="DD1237" s="64">
        <f t="shared" si="318"/>
        <v>0</v>
      </c>
      <c r="DE1237" s="64">
        <f t="shared" si="319"/>
        <v>0</v>
      </c>
    </row>
    <row r="1238" spans="2:109" x14ac:dyDescent="0.3">
      <c r="B1238" s="167"/>
      <c r="C1238" s="186"/>
      <c r="D1238" s="2"/>
      <c r="E1238" s="67"/>
      <c r="F1238" s="5"/>
      <c r="G1238" s="5"/>
      <c r="H1238" s="187"/>
      <c r="I1238" s="111" t="str">
        <f ca="1">IF(Taula1[[#This Row],[Data naixement (format dd/mm/aaaa)]]="","0",DATEDIF(Taula1[[#This Row],[Data naixement (format dd/mm/aaaa)]],TODAY(),"Y"))</f>
        <v>0</v>
      </c>
      <c r="J1238" s="6"/>
      <c r="K1238" s="6"/>
      <c r="L1238" s="6"/>
      <c r="M1238" s="6"/>
      <c r="N1238" s="56"/>
      <c r="O1238" s="56"/>
      <c r="P1238" s="56"/>
      <c r="Q1238" s="6"/>
      <c r="R1238" s="7"/>
      <c r="S1238" s="143">
        <f>Taula1[[#This Row],[Mesos naturals sencers treballats període justificat (01/01/2023 - 31/03/2023)]]</f>
        <v>0</v>
      </c>
      <c r="T1238" s="194">
        <f>Taula1[[#This Row],[Dies treballats període justificat (01/01/2023 - 31/03/2023)              no comptabilitzats com a mes natural sencer]]</f>
        <v>0</v>
      </c>
      <c r="U1238" s="12"/>
      <c r="V1238" s="7"/>
      <c r="W1238" s="188"/>
      <c r="X1238" s="188"/>
      <c r="Y1238" s="188"/>
      <c r="Z1238" s="188"/>
      <c r="AA1238" s="190"/>
      <c r="AB1238" s="143">
        <f>Taula1[[#This Row],[Grup justificat     (fer servir opcions de la llista desplegable)]]</f>
        <v>0</v>
      </c>
      <c r="AC1238" s="182"/>
      <c r="AD1238" s="39"/>
      <c r="AE1238" s="131">
        <f>ROUND((AF1238/100)*756*Taula1[[#This Row],[Mesos naturals sencers treballats període justificat (01/01/2023 - 31/03/2023)]],2)</f>
        <v>0</v>
      </c>
      <c r="AF1238" s="81">
        <f>Taula1[[#This Row],[% Jornada segons contracte
(no posar el símbol %) ]]-Taula1[[#This Row],[% Reducció salari per baix rendiment        (no posar el símbol %)]]</f>
        <v>0</v>
      </c>
      <c r="AG1238" s="131">
        <f>ROUND((AH1238/100)*24.8547945*Taula1[[#This Row],[Dies treballats període justificat (01/01/2023 - 31/03/2023)              no comptabilitzats com a mes natural sencer]],2)</f>
        <v>0</v>
      </c>
      <c r="AH1238" s="79">
        <f>Taula1[[#This Row],[% Jornada segons contracte
(no posar el símbol %) ]]-Taula1[[#This Row],[% Reducció salari per baix rendiment        (no posar el símbol %)]]</f>
        <v>0</v>
      </c>
      <c r="AI1238" s="131">
        <f t="shared" si="305"/>
        <v>0</v>
      </c>
      <c r="AJ1238" s="39"/>
      <c r="AK1238" s="131">
        <f>ROUND((AL1238/100)*756*Taula1[[#This Row],[Espai reservat Administració  (mesos)]],2)</f>
        <v>0</v>
      </c>
      <c r="AL1238" s="81">
        <f>Taula1[[#This Row],[% Jornada segons contracte
(no posar el símbol %) ]]-Taula1[[#This Row],[% Reducció salari per baix rendiment        (no posar el símbol %)]]</f>
        <v>0</v>
      </c>
      <c r="AM1238" s="131">
        <f>ROUND((AN1238/100)*24.8547945*Taula1[[#This Row],[Espai reservat Administració (dies)]],2)</f>
        <v>0</v>
      </c>
      <c r="AN1238" s="79">
        <f>Taula1[[#This Row],[% Jornada segons contracte
(no posar el símbol %) ]]-Taula1[[#This Row],[% Reducció salari per baix rendiment        (no posar el símbol %)]]</f>
        <v>0</v>
      </c>
      <c r="AO1238" s="131">
        <f t="shared" si="306"/>
        <v>0</v>
      </c>
      <c r="AP1238" s="87"/>
      <c r="AQ1238" s="137">
        <f>ROUND((AR1238/100)*693*Taula1[[#This Row],[Mesos naturals sencers treballats període justificat (01/01/2023 - 31/03/2023)]],2)</f>
        <v>0</v>
      </c>
      <c r="AR1238" s="90">
        <f>Taula1[[#This Row],[% Jornada segons contracte
(no posar el símbol %) ]]-Taula1[[#This Row],[% Reducció salari per baix rendiment        (no posar el símbol %)]]</f>
        <v>0</v>
      </c>
      <c r="AS1238" s="137">
        <f>ROUND((AT1238/100)*22.78356164*Taula1[[#This Row],[Dies treballats període justificat (01/01/2023 - 31/03/2023)              no comptabilitzats com a mes natural sencer]],2)</f>
        <v>0</v>
      </c>
      <c r="AT1238" s="90">
        <f>Taula1[[#This Row],[% Jornada segons contracte
(no posar el símbol %) ]]-Taula1[[#This Row],[% Reducció salari per baix rendiment        (no posar el símbol %)]]</f>
        <v>0</v>
      </c>
      <c r="AU1238" s="137">
        <f t="shared" si="307"/>
        <v>0</v>
      </c>
      <c r="AV1238" s="87"/>
      <c r="AW1238" s="136">
        <f>ROUND((AX1238/100)*693*Taula1[[#This Row],[Espai reservat Administració  (mesos)]],2)</f>
        <v>0</v>
      </c>
      <c r="AX1238" s="90">
        <f>Taula1[[#This Row],[% Jornada segons contracte
(no posar el símbol %) ]]-Taula1[[#This Row],[% Reducció salari per baix rendiment        (no posar el símbol %)]]</f>
        <v>0</v>
      </c>
      <c r="AY1238" s="131">
        <f>ROUND((AZ1238/100)*22.78356164*Taula1[[#This Row],[Espai reservat Administració (dies)]],2)</f>
        <v>0</v>
      </c>
      <c r="AZ1238" s="81">
        <f>Taula1[[#This Row],[% Jornada segons contracte
(no posar el símbol %) ]]-Taula1[[#This Row],[% Reducció salari per baix rendiment        (no posar el símbol %)]]</f>
        <v>0</v>
      </c>
      <c r="BA1238" s="82">
        <f t="shared" si="308"/>
        <v>0</v>
      </c>
      <c r="BB1238" s="41"/>
      <c r="BC1238" s="131">
        <f>IF(Taula1[[#This Row],[Grup justificat     (fer servir opcions de la llista desplegable)]]=1,AI1238,0)</f>
        <v>0</v>
      </c>
      <c r="BD1238" s="131">
        <f>IF(Taula1[[#This Row],[Grup justificat     (fer servir opcions de la llista desplegable)]]=2,AU1238,0)</f>
        <v>0</v>
      </c>
      <c r="BE1238" s="41"/>
      <c r="BF1238" s="131">
        <f>IF(Taula1[[#This Row],[Espai reservat Administració]]=1,AO1238,0)</f>
        <v>0</v>
      </c>
      <c r="BG1238" s="82">
        <f>IF(Taula1[[#This Row],[Espai reservat Administració]]=2,BA1238,0)</f>
        <v>0</v>
      </c>
      <c r="BH1238" s="41"/>
      <c r="BI1238" s="126">
        <f>IF(Taula1[[#This Row],[Grup justificat     (fer servir opcions de la llista desplegable)]]=1,1,0)</f>
        <v>0</v>
      </c>
      <c r="BJ1238" s="126">
        <f>IF(Taula1[[#This Row],[Espai reservat Administració]]=1,1,0)</f>
        <v>0</v>
      </c>
      <c r="BK1238" s="111"/>
      <c r="BL1238" s="126">
        <f>IF(Taula1[[#This Row],[Grup justificat     (fer servir opcions de la llista desplegable)]]=2,1,0)</f>
        <v>0</v>
      </c>
      <c r="BM1238" s="126">
        <f>IF(Taula1[[#This Row],[Espai reservat Administració]]=2,1,0)</f>
        <v>0</v>
      </c>
      <c r="BN1238" s="73"/>
      <c r="BO1238" s="73"/>
      <c r="BP1238" s="73"/>
      <c r="BQ1238" s="73"/>
      <c r="BR1238" s="73"/>
      <c r="BS1238" s="73"/>
      <c r="BT1238" s="73"/>
      <c r="BU1238" s="73"/>
      <c r="BV1238" s="73"/>
      <c r="BW1238" s="73"/>
      <c r="BX1238" s="73"/>
      <c r="BY1238" s="73"/>
      <c r="BZ1238" s="73"/>
      <c r="CA1238" s="73"/>
      <c r="CB1238" s="73"/>
      <c r="CC1238" s="73"/>
      <c r="CD1238" s="73"/>
      <c r="CE1238" s="73"/>
      <c r="CF1238" s="73"/>
      <c r="CG1238" s="63">
        <f t="shared" si="309"/>
        <v>0</v>
      </c>
      <c r="CH1238" s="63">
        <f t="shared" si="310"/>
        <v>0</v>
      </c>
      <c r="CI1238" s="73"/>
      <c r="CJ1238" s="63">
        <f>IF(Taula1[[#This Row],[Tipus de contracte                                  (fer servir opcions de la llista desplegable)]]="Indefinit",1,0)</f>
        <v>0</v>
      </c>
      <c r="CK1238" s="63">
        <f>IF(Taula1[[#This Row],[Tipus de contracte                                  (fer servir opcions de la llista desplegable)]]="Temporal, igual o superior a 6 mesos",1,0)</f>
        <v>0</v>
      </c>
      <c r="CL1238" s="63">
        <f>IF(Taula1[[#This Row],[Tipus de contracte                                  (fer servir opcions de la llista desplegable)]]="Substitució per IT",1,0)</f>
        <v>0</v>
      </c>
      <c r="CM1238" s="73"/>
      <c r="CN1238" s="63">
        <f>IF(Taula1[[#This Row],[Relació llocs de treball]]&gt;=1,1,0)</f>
        <v>0</v>
      </c>
      <c r="CO1238" s="73"/>
      <c r="CP1238" s="63">
        <f>IF(Taula1[[#This Row],[Identitat de gènere                                                          (fer servir opcions de la llista desplegable)]]="Home",1,0)</f>
        <v>0</v>
      </c>
      <c r="CQ1238" s="63">
        <f>IF(Taula1[[#This Row],[Identitat de gènere                                                          (fer servir opcions de la llista desplegable)]]="Dona",1,0)</f>
        <v>0</v>
      </c>
      <c r="CR1238" s="63">
        <f>IF(Taula1[[#This Row],[Identitat de gènere                                                          (fer servir opcions de la llista desplegable)]]="No binari",1,0)</f>
        <v>0</v>
      </c>
      <c r="CS1238" s="73"/>
      <c r="CT1238" s="63">
        <f t="shared" si="304"/>
        <v>0</v>
      </c>
      <c r="CU1238" s="64">
        <f t="shared" si="311"/>
        <v>0</v>
      </c>
      <c r="CW1238" s="64">
        <f t="shared" si="312"/>
        <v>0</v>
      </c>
      <c r="CX1238" s="64">
        <f t="shared" si="313"/>
        <v>0</v>
      </c>
      <c r="CY1238" s="64">
        <f t="shared" si="314"/>
        <v>0</v>
      </c>
      <c r="CZ1238" s="64">
        <f t="shared" si="315"/>
        <v>0</v>
      </c>
      <c r="DB1238" s="64">
        <f t="shared" si="316"/>
        <v>0</v>
      </c>
      <c r="DC1238" s="64">
        <f t="shared" si="317"/>
        <v>0</v>
      </c>
      <c r="DD1238" s="64">
        <f t="shared" si="318"/>
        <v>0</v>
      </c>
      <c r="DE1238" s="64">
        <f t="shared" si="319"/>
        <v>0</v>
      </c>
    </row>
    <row r="1239" spans="2:109" x14ac:dyDescent="0.3">
      <c r="B1239" s="167"/>
      <c r="C1239" s="186"/>
      <c r="D1239" s="2"/>
      <c r="E1239" s="67"/>
      <c r="F1239" s="5"/>
      <c r="G1239" s="5"/>
      <c r="H1239" s="187"/>
      <c r="I1239" s="111" t="str">
        <f ca="1">IF(Taula1[[#This Row],[Data naixement (format dd/mm/aaaa)]]="","0",DATEDIF(Taula1[[#This Row],[Data naixement (format dd/mm/aaaa)]],TODAY(),"Y"))</f>
        <v>0</v>
      </c>
      <c r="J1239" s="6"/>
      <c r="K1239" s="6"/>
      <c r="L1239" s="6"/>
      <c r="M1239" s="6"/>
      <c r="N1239" s="56"/>
      <c r="O1239" s="56"/>
      <c r="P1239" s="56"/>
      <c r="Q1239" s="6"/>
      <c r="R1239" s="7"/>
      <c r="S1239" s="143">
        <f>Taula1[[#This Row],[Mesos naturals sencers treballats període justificat (01/01/2023 - 31/03/2023)]]</f>
        <v>0</v>
      </c>
      <c r="T1239" s="194">
        <f>Taula1[[#This Row],[Dies treballats període justificat (01/01/2023 - 31/03/2023)              no comptabilitzats com a mes natural sencer]]</f>
        <v>0</v>
      </c>
      <c r="U1239" s="12"/>
      <c r="V1239" s="7"/>
      <c r="W1239" s="188"/>
      <c r="X1239" s="188"/>
      <c r="Y1239" s="188"/>
      <c r="Z1239" s="188"/>
      <c r="AA1239" s="190"/>
      <c r="AB1239" s="143">
        <f>Taula1[[#This Row],[Grup justificat     (fer servir opcions de la llista desplegable)]]</f>
        <v>0</v>
      </c>
      <c r="AC1239" s="182"/>
      <c r="AD1239" s="39"/>
      <c r="AE1239" s="131">
        <f>ROUND((AF1239/100)*756*Taula1[[#This Row],[Mesos naturals sencers treballats període justificat (01/01/2023 - 31/03/2023)]],2)</f>
        <v>0</v>
      </c>
      <c r="AF1239" s="81">
        <f>Taula1[[#This Row],[% Jornada segons contracte
(no posar el símbol %) ]]-Taula1[[#This Row],[% Reducció salari per baix rendiment        (no posar el símbol %)]]</f>
        <v>0</v>
      </c>
      <c r="AG1239" s="131">
        <f>ROUND((AH1239/100)*24.8547945*Taula1[[#This Row],[Dies treballats període justificat (01/01/2023 - 31/03/2023)              no comptabilitzats com a mes natural sencer]],2)</f>
        <v>0</v>
      </c>
      <c r="AH1239" s="79">
        <f>Taula1[[#This Row],[% Jornada segons contracte
(no posar el símbol %) ]]-Taula1[[#This Row],[% Reducció salari per baix rendiment        (no posar el símbol %)]]</f>
        <v>0</v>
      </c>
      <c r="AI1239" s="131">
        <f t="shared" si="305"/>
        <v>0</v>
      </c>
      <c r="AJ1239" s="39"/>
      <c r="AK1239" s="131">
        <f>ROUND((AL1239/100)*756*Taula1[[#This Row],[Espai reservat Administració  (mesos)]],2)</f>
        <v>0</v>
      </c>
      <c r="AL1239" s="81">
        <f>Taula1[[#This Row],[% Jornada segons contracte
(no posar el símbol %) ]]-Taula1[[#This Row],[% Reducció salari per baix rendiment        (no posar el símbol %)]]</f>
        <v>0</v>
      </c>
      <c r="AM1239" s="131">
        <f>ROUND((AN1239/100)*24.8547945*Taula1[[#This Row],[Espai reservat Administració (dies)]],2)</f>
        <v>0</v>
      </c>
      <c r="AN1239" s="79">
        <f>Taula1[[#This Row],[% Jornada segons contracte
(no posar el símbol %) ]]-Taula1[[#This Row],[% Reducció salari per baix rendiment        (no posar el símbol %)]]</f>
        <v>0</v>
      </c>
      <c r="AO1239" s="131">
        <f t="shared" si="306"/>
        <v>0</v>
      </c>
      <c r="AP1239" s="87"/>
      <c r="AQ1239" s="137">
        <f>ROUND((AR1239/100)*693*Taula1[[#This Row],[Mesos naturals sencers treballats període justificat (01/01/2023 - 31/03/2023)]],2)</f>
        <v>0</v>
      </c>
      <c r="AR1239" s="90">
        <f>Taula1[[#This Row],[% Jornada segons contracte
(no posar el símbol %) ]]-Taula1[[#This Row],[% Reducció salari per baix rendiment        (no posar el símbol %)]]</f>
        <v>0</v>
      </c>
      <c r="AS1239" s="137">
        <f>ROUND((AT1239/100)*22.78356164*Taula1[[#This Row],[Dies treballats període justificat (01/01/2023 - 31/03/2023)              no comptabilitzats com a mes natural sencer]],2)</f>
        <v>0</v>
      </c>
      <c r="AT1239" s="90">
        <f>Taula1[[#This Row],[% Jornada segons contracte
(no posar el símbol %) ]]-Taula1[[#This Row],[% Reducció salari per baix rendiment        (no posar el símbol %)]]</f>
        <v>0</v>
      </c>
      <c r="AU1239" s="137">
        <f t="shared" si="307"/>
        <v>0</v>
      </c>
      <c r="AV1239" s="87"/>
      <c r="AW1239" s="136">
        <f>ROUND((AX1239/100)*693*Taula1[[#This Row],[Espai reservat Administració  (mesos)]],2)</f>
        <v>0</v>
      </c>
      <c r="AX1239" s="90">
        <f>Taula1[[#This Row],[% Jornada segons contracte
(no posar el símbol %) ]]-Taula1[[#This Row],[% Reducció salari per baix rendiment        (no posar el símbol %)]]</f>
        <v>0</v>
      </c>
      <c r="AY1239" s="131">
        <f>ROUND((AZ1239/100)*22.78356164*Taula1[[#This Row],[Espai reservat Administració (dies)]],2)</f>
        <v>0</v>
      </c>
      <c r="AZ1239" s="81">
        <f>Taula1[[#This Row],[% Jornada segons contracte
(no posar el símbol %) ]]-Taula1[[#This Row],[% Reducció salari per baix rendiment        (no posar el símbol %)]]</f>
        <v>0</v>
      </c>
      <c r="BA1239" s="82">
        <f t="shared" si="308"/>
        <v>0</v>
      </c>
      <c r="BB1239" s="41"/>
      <c r="BC1239" s="131">
        <f>IF(Taula1[[#This Row],[Grup justificat     (fer servir opcions de la llista desplegable)]]=1,AI1239,0)</f>
        <v>0</v>
      </c>
      <c r="BD1239" s="131">
        <f>IF(Taula1[[#This Row],[Grup justificat     (fer servir opcions de la llista desplegable)]]=2,AU1239,0)</f>
        <v>0</v>
      </c>
      <c r="BE1239" s="41"/>
      <c r="BF1239" s="131">
        <f>IF(Taula1[[#This Row],[Espai reservat Administració]]=1,AO1239,0)</f>
        <v>0</v>
      </c>
      <c r="BG1239" s="82">
        <f>IF(Taula1[[#This Row],[Espai reservat Administració]]=2,BA1239,0)</f>
        <v>0</v>
      </c>
      <c r="BH1239" s="41"/>
      <c r="BI1239" s="126">
        <f>IF(Taula1[[#This Row],[Grup justificat     (fer servir opcions de la llista desplegable)]]=1,1,0)</f>
        <v>0</v>
      </c>
      <c r="BJ1239" s="126">
        <f>IF(Taula1[[#This Row],[Espai reservat Administració]]=1,1,0)</f>
        <v>0</v>
      </c>
      <c r="BK1239" s="111"/>
      <c r="BL1239" s="126">
        <f>IF(Taula1[[#This Row],[Grup justificat     (fer servir opcions de la llista desplegable)]]=2,1,0)</f>
        <v>0</v>
      </c>
      <c r="BM1239" s="126">
        <f>IF(Taula1[[#This Row],[Espai reservat Administració]]=2,1,0)</f>
        <v>0</v>
      </c>
      <c r="BN1239" s="73"/>
      <c r="BO1239" s="73"/>
      <c r="BP1239" s="73"/>
      <c r="BQ1239" s="73"/>
      <c r="BR1239" s="73"/>
      <c r="BS1239" s="73"/>
      <c r="BT1239" s="73"/>
      <c r="BU1239" s="73"/>
      <c r="BV1239" s="73"/>
      <c r="BW1239" s="73"/>
      <c r="BX1239" s="73"/>
      <c r="BY1239" s="73"/>
      <c r="BZ1239" s="73"/>
      <c r="CA1239" s="73"/>
      <c r="CB1239" s="73"/>
      <c r="CC1239" s="73"/>
      <c r="CD1239" s="73"/>
      <c r="CE1239" s="73"/>
      <c r="CF1239" s="73"/>
      <c r="CG1239" s="63">
        <f t="shared" si="309"/>
        <v>0</v>
      </c>
      <c r="CH1239" s="63">
        <f t="shared" si="310"/>
        <v>0</v>
      </c>
      <c r="CI1239" s="73"/>
      <c r="CJ1239" s="63">
        <f>IF(Taula1[[#This Row],[Tipus de contracte                                  (fer servir opcions de la llista desplegable)]]="Indefinit",1,0)</f>
        <v>0</v>
      </c>
      <c r="CK1239" s="63">
        <f>IF(Taula1[[#This Row],[Tipus de contracte                                  (fer servir opcions de la llista desplegable)]]="Temporal, igual o superior a 6 mesos",1,0)</f>
        <v>0</v>
      </c>
      <c r="CL1239" s="63">
        <f>IF(Taula1[[#This Row],[Tipus de contracte                                  (fer servir opcions de la llista desplegable)]]="Substitució per IT",1,0)</f>
        <v>0</v>
      </c>
      <c r="CM1239" s="73"/>
      <c r="CN1239" s="63">
        <f>IF(Taula1[[#This Row],[Relació llocs de treball]]&gt;=1,1,0)</f>
        <v>0</v>
      </c>
      <c r="CO1239" s="73"/>
      <c r="CP1239" s="63">
        <f>IF(Taula1[[#This Row],[Identitat de gènere                                                          (fer servir opcions de la llista desplegable)]]="Home",1,0)</f>
        <v>0</v>
      </c>
      <c r="CQ1239" s="63">
        <f>IF(Taula1[[#This Row],[Identitat de gènere                                                          (fer servir opcions de la llista desplegable)]]="Dona",1,0)</f>
        <v>0</v>
      </c>
      <c r="CR1239" s="63">
        <f>IF(Taula1[[#This Row],[Identitat de gènere                                                          (fer servir opcions de la llista desplegable)]]="No binari",1,0)</f>
        <v>0</v>
      </c>
      <c r="CS1239" s="73"/>
      <c r="CT1239" s="63">
        <f t="shared" si="304"/>
        <v>0</v>
      </c>
      <c r="CU1239" s="64">
        <f t="shared" si="311"/>
        <v>0</v>
      </c>
      <c r="CW1239" s="64">
        <f t="shared" si="312"/>
        <v>0</v>
      </c>
      <c r="CX1239" s="64">
        <f t="shared" si="313"/>
        <v>0</v>
      </c>
      <c r="CY1239" s="64">
        <f t="shared" si="314"/>
        <v>0</v>
      </c>
      <c r="CZ1239" s="64">
        <f t="shared" si="315"/>
        <v>0</v>
      </c>
      <c r="DB1239" s="64">
        <f t="shared" si="316"/>
        <v>0</v>
      </c>
      <c r="DC1239" s="64">
        <f t="shared" si="317"/>
        <v>0</v>
      </c>
      <c r="DD1239" s="64">
        <f t="shared" si="318"/>
        <v>0</v>
      </c>
      <c r="DE1239" s="64">
        <f t="shared" si="319"/>
        <v>0</v>
      </c>
    </row>
    <row r="1240" spans="2:109" x14ac:dyDescent="0.3">
      <c r="B1240" s="167"/>
      <c r="C1240" s="186"/>
      <c r="D1240" s="2"/>
      <c r="E1240" s="67"/>
      <c r="F1240" s="5"/>
      <c r="G1240" s="5"/>
      <c r="H1240" s="187"/>
      <c r="I1240" s="111" t="str">
        <f ca="1">IF(Taula1[[#This Row],[Data naixement (format dd/mm/aaaa)]]="","0",DATEDIF(Taula1[[#This Row],[Data naixement (format dd/mm/aaaa)]],TODAY(),"Y"))</f>
        <v>0</v>
      </c>
      <c r="J1240" s="6"/>
      <c r="K1240" s="6"/>
      <c r="L1240" s="6"/>
      <c r="M1240" s="6"/>
      <c r="N1240" s="56"/>
      <c r="O1240" s="56"/>
      <c r="P1240" s="56"/>
      <c r="Q1240" s="6"/>
      <c r="R1240" s="7"/>
      <c r="S1240" s="143">
        <f>Taula1[[#This Row],[Mesos naturals sencers treballats període justificat (01/01/2023 - 31/03/2023)]]</f>
        <v>0</v>
      </c>
      <c r="T1240" s="194">
        <f>Taula1[[#This Row],[Dies treballats període justificat (01/01/2023 - 31/03/2023)              no comptabilitzats com a mes natural sencer]]</f>
        <v>0</v>
      </c>
      <c r="U1240" s="12"/>
      <c r="V1240" s="7"/>
      <c r="W1240" s="188"/>
      <c r="X1240" s="188"/>
      <c r="Y1240" s="188"/>
      <c r="Z1240" s="188"/>
      <c r="AA1240" s="190"/>
      <c r="AB1240" s="143">
        <f>Taula1[[#This Row],[Grup justificat     (fer servir opcions de la llista desplegable)]]</f>
        <v>0</v>
      </c>
      <c r="AC1240" s="182"/>
      <c r="AD1240" s="39"/>
      <c r="AE1240" s="131">
        <f>ROUND((AF1240/100)*756*Taula1[[#This Row],[Mesos naturals sencers treballats període justificat (01/01/2023 - 31/03/2023)]],2)</f>
        <v>0</v>
      </c>
      <c r="AF1240" s="81">
        <f>Taula1[[#This Row],[% Jornada segons contracte
(no posar el símbol %) ]]-Taula1[[#This Row],[% Reducció salari per baix rendiment        (no posar el símbol %)]]</f>
        <v>0</v>
      </c>
      <c r="AG1240" s="131">
        <f>ROUND((AH1240/100)*24.8547945*Taula1[[#This Row],[Dies treballats període justificat (01/01/2023 - 31/03/2023)              no comptabilitzats com a mes natural sencer]],2)</f>
        <v>0</v>
      </c>
      <c r="AH1240" s="79">
        <f>Taula1[[#This Row],[% Jornada segons contracte
(no posar el símbol %) ]]-Taula1[[#This Row],[% Reducció salari per baix rendiment        (no posar el símbol %)]]</f>
        <v>0</v>
      </c>
      <c r="AI1240" s="131">
        <f t="shared" si="305"/>
        <v>0</v>
      </c>
      <c r="AJ1240" s="39"/>
      <c r="AK1240" s="131">
        <f>ROUND((AL1240/100)*756*Taula1[[#This Row],[Espai reservat Administració  (mesos)]],2)</f>
        <v>0</v>
      </c>
      <c r="AL1240" s="81">
        <f>Taula1[[#This Row],[% Jornada segons contracte
(no posar el símbol %) ]]-Taula1[[#This Row],[% Reducció salari per baix rendiment        (no posar el símbol %)]]</f>
        <v>0</v>
      </c>
      <c r="AM1240" s="131">
        <f>ROUND((AN1240/100)*24.8547945*Taula1[[#This Row],[Espai reservat Administració (dies)]],2)</f>
        <v>0</v>
      </c>
      <c r="AN1240" s="79">
        <f>Taula1[[#This Row],[% Jornada segons contracte
(no posar el símbol %) ]]-Taula1[[#This Row],[% Reducció salari per baix rendiment        (no posar el símbol %)]]</f>
        <v>0</v>
      </c>
      <c r="AO1240" s="131">
        <f t="shared" si="306"/>
        <v>0</v>
      </c>
      <c r="AP1240" s="87"/>
      <c r="AQ1240" s="137">
        <f>ROUND((AR1240/100)*693*Taula1[[#This Row],[Mesos naturals sencers treballats període justificat (01/01/2023 - 31/03/2023)]],2)</f>
        <v>0</v>
      </c>
      <c r="AR1240" s="90">
        <f>Taula1[[#This Row],[% Jornada segons contracte
(no posar el símbol %) ]]-Taula1[[#This Row],[% Reducció salari per baix rendiment        (no posar el símbol %)]]</f>
        <v>0</v>
      </c>
      <c r="AS1240" s="137">
        <f>ROUND((AT1240/100)*22.78356164*Taula1[[#This Row],[Dies treballats període justificat (01/01/2023 - 31/03/2023)              no comptabilitzats com a mes natural sencer]],2)</f>
        <v>0</v>
      </c>
      <c r="AT1240" s="90">
        <f>Taula1[[#This Row],[% Jornada segons contracte
(no posar el símbol %) ]]-Taula1[[#This Row],[% Reducció salari per baix rendiment        (no posar el símbol %)]]</f>
        <v>0</v>
      </c>
      <c r="AU1240" s="137">
        <f t="shared" si="307"/>
        <v>0</v>
      </c>
      <c r="AV1240" s="87"/>
      <c r="AW1240" s="136">
        <f>ROUND((AX1240/100)*693*Taula1[[#This Row],[Espai reservat Administració  (mesos)]],2)</f>
        <v>0</v>
      </c>
      <c r="AX1240" s="90">
        <f>Taula1[[#This Row],[% Jornada segons contracte
(no posar el símbol %) ]]-Taula1[[#This Row],[% Reducció salari per baix rendiment        (no posar el símbol %)]]</f>
        <v>0</v>
      </c>
      <c r="AY1240" s="131">
        <f>ROUND((AZ1240/100)*22.78356164*Taula1[[#This Row],[Espai reservat Administració (dies)]],2)</f>
        <v>0</v>
      </c>
      <c r="AZ1240" s="81">
        <f>Taula1[[#This Row],[% Jornada segons contracte
(no posar el símbol %) ]]-Taula1[[#This Row],[% Reducció salari per baix rendiment        (no posar el símbol %)]]</f>
        <v>0</v>
      </c>
      <c r="BA1240" s="82">
        <f t="shared" si="308"/>
        <v>0</v>
      </c>
      <c r="BB1240" s="41"/>
      <c r="BC1240" s="131">
        <f>IF(Taula1[[#This Row],[Grup justificat     (fer servir opcions de la llista desplegable)]]=1,AI1240,0)</f>
        <v>0</v>
      </c>
      <c r="BD1240" s="131">
        <f>IF(Taula1[[#This Row],[Grup justificat     (fer servir opcions de la llista desplegable)]]=2,AU1240,0)</f>
        <v>0</v>
      </c>
      <c r="BE1240" s="41"/>
      <c r="BF1240" s="131">
        <f>IF(Taula1[[#This Row],[Espai reservat Administració]]=1,AO1240,0)</f>
        <v>0</v>
      </c>
      <c r="BG1240" s="82">
        <f>IF(Taula1[[#This Row],[Espai reservat Administració]]=2,BA1240,0)</f>
        <v>0</v>
      </c>
      <c r="BH1240" s="41"/>
      <c r="BI1240" s="126">
        <f>IF(Taula1[[#This Row],[Grup justificat     (fer servir opcions de la llista desplegable)]]=1,1,0)</f>
        <v>0</v>
      </c>
      <c r="BJ1240" s="126">
        <f>IF(Taula1[[#This Row],[Espai reservat Administració]]=1,1,0)</f>
        <v>0</v>
      </c>
      <c r="BK1240" s="111"/>
      <c r="BL1240" s="126">
        <f>IF(Taula1[[#This Row],[Grup justificat     (fer servir opcions de la llista desplegable)]]=2,1,0)</f>
        <v>0</v>
      </c>
      <c r="BM1240" s="126">
        <f>IF(Taula1[[#This Row],[Espai reservat Administració]]=2,1,0)</f>
        <v>0</v>
      </c>
      <c r="BN1240" s="73"/>
      <c r="BO1240" s="73"/>
      <c r="BP1240" s="73"/>
      <c r="BQ1240" s="73"/>
      <c r="BR1240" s="73"/>
      <c r="BS1240" s="73"/>
      <c r="BT1240" s="73"/>
      <c r="BU1240" s="73"/>
      <c r="BV1240" s="73"/>
      <c r="BW1240" s="73"/>
      <c r="BX1240" s="73"/>
      <c r="BY1240" s="73"/>
      <c r="BZ1240" s="73"/>
      <c r="CA1240" s="73"/>
      <c r="CB1240" s="73"/>
      <c r="CC1240" s="73"/>
      <c r="CD1240" s="73"/>
      <c r="CE1240" s="73"/>
      <c r="CF1240" s="73"/>
      <c r="CG1240" s="63">
        <f t="shared" si="309"/>
        <v>0</v>
      </c>
      <c r="CH1240" s="63">
        <f t="shared" si="310"/>
        <v>0</v>
      </c>
      <c r="CI1240" s="73"/>
      <c r="CJ1240" s="63">
        <f>IF(Taula1[[#This Row],[Tipus de contracte                                  (fer servir opcions de la llista desplegable)]]="Indefinit",1,0)</f>
        <v>0</v>
      </c>
      <c r="CK1240" s="63">
        <f>IF(Taula1[[#This Row],[Tipus de contracte                                  (fer servir opcions de la llista desplegable)]]="Temporal, igual o superior a 6 mesos",1,0)</f>
        <v>0</v>
      </c>
      <c r="CL1240" s="63">
        <f>IF(Taula1[[#This Row],[Tipus de contracte                                  (fer servir opcions de la llista desplegable)]]="Substitució per IT",1,0)</f>
        <v>0</v>
      </c>
      <c r="CM1240" s="73"/>
      <c r="CN1240" s="63">
        <f>IF(Taula1[[#This Row],[Relació llocs de treball]]&gt;=1,1,0)</f>
        <v>0</v>
      </c>
      <c r="CO1240" s="73"/>
      <c r="CP1240" s="63">
        <f>IF(Taula1[[#This Row],[Identitat de gènere                                                          (fer servir opcions de la llista desplegable)]]="Home",1,0)</f>
        <v>0</v>
      </c>
      <c r="CQ1240" s="63">
        <f>IF(Taula1[[#This Row],[Identitat de gènere                                                          (fer servir opcions de la llista desplegable)]]="Dona",1,0)</f>
        <v>0</v>
      </c>
      <c r="CR1240" s="63">
        <f>IF(Taula1[[#This Row],[Identitat de gènere                                                          (fer servir opcions de la llista desplegable)]]="No binari",1,0)</f>
        <v>0</v>
      </c>
      <c r="CS1240" s="73"/>
      <c r="CT1240" s="63">
        <f t="shared" si="304"/>
        <v>0</v>
      </c>
      <c r="CU1240" s="64">
        <f t="shared" si="311"/>
        <v>0</v>
      </c>
      <c r="CW1240" s="64">
        <f t="shared" si="312"/>
        <v>0</v>
      </c>
      <c r="CX1240" s="64">
        <f t="shared" si="313"/>
        <v>0</v>
      </c>
      <c r="CY1240" s="64">
        <f t="shared" si="314"/>
        <v>0</v>
      </c>
      <c r="CZ1240" s="64">
        <f t="shared" si="315"/>
        <v>0</v>
      </c>
      <c r="DB1240" s="64">
        <f t="shared" si="316"/>
        <v>0</v>
      </c>
      <c r="DC1240" s="64">
        <f t="shared" si="317"/>
        <v>0</v>
      </c>
      <c r="DD1240" s="64">
        <f t="shared" si="318"/>
        <v>0</v>
      </c>
      <c r="DE1240" s="64">
        <f t="shared" si="319"/>
        <v>0</v>
      </c>
    </row>
    <row r="1241" spans="2:109" x14ac:dyDescent="0.3">
      <c r="B1241" s="167"/>
      <c r="C1241" s="186"/>
      <c r="D1241" s="2"/>
      <c r="E1241" s="67"/>
      <c r="F1241" s="5"/>
      <c r="G1241" s="5"/>
      <c r="H1241" s="187"/>
      <c r="I1241" s="111" t="str">
        <f ca="1">IF(Taula1[[#This Row],[Data naixement (format dd/mm/aaaa)]]="","0",DATEDIF(Taula1[[#This Row],[Data naixement (format dd/mm/aaaa)]],TODAY(),"Y"))</f>
        <v>0</v>
      </c>
      <c r="J1241" s="6"/>
      <c r="K1241" s="6"/>
      <c r="L1241" s="6"/>
      <c r="M1241" s="6"/>
      <c r="N1241" s="56"/>
      <c r="O1241" s="56"/>
      <c r="P1241" s="56"/>
      <c r="Q1241" s="6"/>
      <c r="R1241" s="7"/>
      <c r="S1241" s="143">
        <f>Taula1[[#This Row],[Mesos naturals sencers treballats període justificat (01/01/2023 - 31/03/2023)]]</f>
        <v>0</v>
      </c>
      <c r="T1241" s="194">
        <f>Taula1[[#This Row],[Dies treballats període justificat (01/01/2023 - 31/03/2023)              no comptabilitzats com a mes natural sencer]]</f>
        <v>0</v>
      </c>
      <c r="U1241" s="12"/>
      <c r="V1241" s="7"/>
      <c r="W1241" s="188"/>
      <c r="X1241" s="188"/>
      <c r="Y1241" s="188"/>
      <c r="Z1241" s="188"/>
      <c r="AA1241" s="190"/>
      <c r="AB1241" s="143">
        <f>Taula1[[#This Row],[Grup justificat     (fer servir opcions de la llista desplegable)]]</f>
        <v>0</v>
      </c>
      <c r="AC1241" s="182"/>
      <c r="AD1241" s="39"/>
      <c r="AE1241" s="131">
        <f>ROUND((AF1241/100)*756*Taula1[[#This Row],[Mesos naturals sencers treballats període justificat (01/01/2023 - 31/03/2023)]],2)</f>
        <v>0</v>
      </c>
      <c r="AF1241" s="81">
        <f>Taula1[[#This Row],[% Jornada segons contracte
(no posar el símbol %) ]]-Taula1[[#This Row],[% Reducció salari per baix rendiment        (no posar el símbol %)]]</f>
        <v>0</v>
      </c>
      <c r="AG1241" s="131">
        <f>ROUND((AH1241/100)*24.8547945*Taula1[[#This Row],[Dies treballats període justificat (01/01/2023 - 31/03/2023)              no comptabilitzats com a mes natural sencer]],2)</f>
        <v>0</v>
      </c>
      <c r="AH1241" s="79">
        <f>Taula1[[#This Row],[% Jornada segons contracte
(no posar el símbol %) ]]-Taula1[[#This Row],[% Reducció salari per baix rendiment        (no posar el símbol %)]]</f>
        <v>0</v>
      </c>
      <c r="AI1241" s="131">
        <f t="shared" si="305"/>
        <v>0</v>
      </c>
      <c r="AJ1241" s="39"/>
      <c r="AK1241" s="131">
        <f>ROUND((AL1241/100)*756*Taula1[[#This Row],[Espai reservat Administració  (mesos)]],2)</f>
        <v>0</v>
      </c>
      <c r="AL1241" s="81">
        <f>Taula1[[#This Row],[% Jornada segons contracte
(no posar el símbol %) ]]-Taula1[[#This Row],[% Reducció salari per baix rendiment        (no posar el símbol %)]]</f>
        <v>0</v>
      </c>
      <c r="AM1241" s="131">
        <f>ROUND((AN1241/100)*24.8547945*Taula1[[#This Row],[Espai reservat Administració (dies)]],2)</f>
        <v>0</v>
      </c>
      <c r="AN1241" s="79">
        <f>Taula1[[#This Row],[% Jornada segons contracte
(no posar el símbol %) ]]-Taula1[[#This Row],[% Reducció salari per baix rendiment        (no posar el símbol %)]]</f>
        <v>0</v>
      </c>
      <c r="AO1241" s="131">
        <f t="shared" si="306"/>
        <v>0</v>
      </c>
      <c r="AP1241" s="87"/>
      <c r="AQ1241" s="137">
        <f>ROUND((AR1241/100)*693*Taula1[[#This Row],[Mesos naturals sencers treballats període justificat (01/01/2023 - 31/03/2023)]],2)</f>
        <v>0</v>
      </c>
      <c r="AR1241" s="90">
        <f>Taula1[[#This Row],[% Jornada segons contracte
(no posar el símbol %) ]]-Taula1[[#This Row],[% Reducció salari per baix rendiment        (no posar el símbol %)]]</f>
        <v>0</v>
      </c>
      <c r="AS1241" s="137">
        <f>ROUND((AT1241/100)*22.78356164*Taula1[[#This Row],[Dies treballats període justificat (01/01/2023 - 31/03/2023)              no comptabilitzats com a mes natural sencer]],2)</f>
        <v>0</v>
      </c>
      <c r="AT1241" s="90">
        <f>Taula1[[#This Row],[% Jornada segons contracte
(no posar el símbol %) ]]-Taula1[[#This Row],[% Reducció salari per baix rendiment        (no posar el símbol %)]]</f>
        <v>0</v>
      </c>
      <c r="AU1241" s="137">
        <f t="shared" si="307"/>
        <v>0</v>
      </c>
      <c r="AV1241" s="87"/>
      <c r="AW1241" s="136">
        <f>ROUND((AX1241/100)*693*Taula1[[#This Row],[Espai reservat Administració  (mesos)]],2)</f>
        <v>0</v>
      </c>
      <c r="AX1241" s="90">
        <f>Taula1[[#This Row],[% Jornada segons contracte
(no posar el símbol %) ]]-Taula1[[#This Row],[% Reducció salari per baix rendiment        (no posar el símbol %)]]</f>
        <v>0</v>
      </c>
      <c r="AY1241" s="131">
        <f>ROUND((AZ1241/100)*22.78356164*Taula1[[#This Row],[Espai reservat Administració (dies)]],2)</f>
        <v>0</v>
      </c>
      <c r="AZ1241" s="81">
        <f>Taula1[[#This Row],[% Jornada segons contracte
(no posar el símbol %) ]]-Taula1[[#This Row],[% Reducció salari per baix rendiment        (no posar el símbol %)]]</f>
        <v>0</v>
      </c>
      <c r="BA1241" s="82">
        <f t="shared" si="308"/>
        <v>0</v>
      </c>
      <c r="BB1241" s="41"/>
      <c r="BC1241" s="131">
        <f>IF(Taula1[[#This Row],[Grup justificat     (fer servir opcions de la llista desplegable)]]=1,AI1241,0)</f>
        <v>0</v>
      </c>
      <c r="BD1241" s="131">
        <f>IF(Taula1[[#This Row],[Grup justificat     (fer servir opcions de la llista desplegable)]]=2,AU1241,0)</f>
        <v>0</v>
      </c>
      <c r="BE1241" s="41"/>
      <c r="BF1241" s="131">
        <f>IF(Taula1[[#This Row],[Espai reservat Administració]]=1,AO1241,0)</f>
        <v>0</v>
      </c>
      <c r="BG1241" s="82">
        <f>IF(Taula1[[#This Row],[Espai reservat Administració]]=2,BA1241,0)</f>
        <v>0</v>
      </c>
      <c r="BH1241" s="41"/>
      <c r="BI1241" s="126">
        <f>IF(Taula1[[#This Row],[Grup justificat     (fer servir opcions de la llista desplegable)]]=1,1,0)</f>
        <v>0</v>
      </c>
      <c r="BJ1241" s="126">
        <f>IF(Taula1[[#This Row],[Espai reservat Administració]]=1,1,0)</f>
        <v>0</v>
      </c>
      <c r="BK1241" s="111"/>
      <c r="BL1241" s="126">
        <f>IF(Taula1[[#This Row],[Grup justificat     (fer servir opcions de la llista desplegable)]]=2,1,0)</f>
        <v>0</v>
      </c>
      <c r="BM1241" s="126">
        <f>IF(Taula1[[#This Row],[Espai reservat Administració]]=2,1,0)</f>
        <v>0</v>
      </c>
      <c r="BN1241" s="73"/>
      <c r="BO1241" s="73"/>
      <c r="BP1241" s="73"/>
      <c r="BQ1241" s="73"/>
      <c r="BR1241" s="73"/>
      <c r="BS1241" s="73"/>
      <c r="BT1241" s="73"/>
      <c r="BU1241" s="73"/>
      <c r="BV1241" s="73"/>
      <c r="BW1241" s="73"/>
      <c r="BX1241" s="73"/>
      <c r="BY1241" s="73"/>
      <c r="BZ1241" s="73"/>
      <c r="CA1241" s="73"/>
      <c r="CB1241" s="73"/>
      <c r="CC1241" s="73"/>
      <c r="CD1241" s="73"/>
      <c r="CE1241" s="73"/>
      <c r="CF1241" s="73"/>
      <c r="CG1241" s="63">
        <f t="shared" si="309"/>
        <v>0</v>
      </c>
      <c r="CH1241" s="63">
        <f t="shared" si="310"/>
        <v>0</v>
      </c>
      <c r="CI1241" s="73"/>
      <c r="CJ1241" s="63">
        <f>IF(Taula1[[#This Row],[Tipus de contracte                                  (fer servir opcions de la llista desplegable)]]="Indefinit",1,0)</f>
        <v>0</v>
      </c>
      <c r="CK1241" s="63">
        <f>IF(Taula1[[#This Row],[Tipus de contracte                                  (fer servir opcions de la llista desplegable)]]="Temporal, igual o superior a 6 mesos",1,0)</f>
        <v>0</v>
      </c>
      <c r="CL1241" s="63">
        <f>IF(Taula1[[#This Row],[Tipus de contracte                                  (fer servir opcions de la llista desplegable)]]="Substitució per IT",1,0)</f>
        <v>0</v>
      </c>
      <c r="CM1241" s="73"/>
      <c r="CN1241" s="63">
        <f>IF(Taula1[[#This Row],[Relació llocs de treball]]&gt;=1,1,0)</f>
        <v>0</v>
      </c>
      <c r="CO1241" s="73"/>
      <c r="CP1241" s="63">
        <f>IF(Taula1[[#This Row],[Identitat de gènere                                                          (fer servir opcions de la llista desplegable)]]="Home",1,0)</f>
        <v>0</v>
      </c>
      <c r="CQ1241" s="63">
        <f>IF(Taula1[[#This Row],[Identitat de gènere                                                          (fer servir opcions de la llista desplegable)]]="Dona",1,0)</f>
        <v>0</v>
      </c>
      <c r="CR1241" s="63">
        <f>IF(Taula1[[#This Row],[Identitat de gènere                                                          (fer servir opcions de la llista desplegable)]]="No binari",1,0)</f>
        <v>0</v>
      </c>
      <c r="CS1241" s="73"/>
      <c r="CT1241" s="63">
        <f t="shared" si="304"/>
        <v>0</v>
      </c>
      <c r="CU1241" s="64">
        <f t="shared" si="311"/>
        <v>0</v>
      </c>
      <c r="CW1241" s="64">
        <f t="shared" si="312"/>
        <v>0</v>
      </c>
      <c r="CX1241" s="64">
        <f t="shared" si="313"/>
        <v>0</v>
      </c>
      <c r="CY1241" s="64">
        <f t="shared" si="314"/>
        <v>0</v>
      </c>
      <c r="CZ1241" s="64">
        <f t="shared" si="315"/>
        <v>0</v>
      </c>
      <c r="DB1241" s="64">
        <f t="shared" si="316"/>
        <v>0</v>
      </c>
      <c r="DC1241" s="64">
        <f t="shared" si="317"/>
        <v>0</v>
      </c>
      <c r="DD1241" s="64">
        <f t="shared" si="318"/>
        <v>0</v>
      </c>
      <c r="DE1241" s="64">
        <f t="shared" si="319"/>
        <v>0</v>
      </c>
    </row>
    <row r="1242" spans="2:109" x14ac:dyDescent="0.3">
      <c r="B1242" s="167"/>
      <c r="C1242" s="186"/>
      <c r="D1242" s="2"/>
      <c r="E1242" s="67"/>
      <c r="F1242" s="5"/>
      <c r="G1242" s="5"/>
      <c r="H1242" s="187"/>
      <c r="I1242" s="111" t="str">
        <f ca="1">IF(Taula1[[#This Row],[Data naixement (format dd/mm/aaaa)]]="","0",DATEDIF(Taula1[[#This Row],[Data naixement (format dd/mm/aaaa)]],TODAY(),"Y"))</f>
        <v>0</v>
      </c>
      <c r="J1242" s="6"/>
      <c r="K1242" s="6"/>
      <c r="L1242" s="6"/>
      <c r="M1242" s="6"/>
      <c r="N1242" s="56"/>
      <c r="O1242" s="56"/>
      <c r="P1242" s="56"/>
      <c r="Q1242" s="6"/>
      <c r="R1242" s="7"/>
      <c r="S1242" s="143">
        <f>Taula1[[#This Row],[Mesos naturals sencers treballats període justificat (01/01/2023 - 31/03/2023)]]</f>
        <v>0</v>
      </c>
      <c r="T1242" s="194">
        <f>Taula1[[#This Row],[Dies treballats període justificat (01/01/2023 - 31/03/2023)              no comptabilitzats com a mes natural sencer]]</f>
        <v>0</v>
      </c>
      <c r="U1242" s="12"/>
      <c r="V1242" s="7"/>
      <c r="W1242" s="188"/>
      <c r="X1242" s="188"/>
      <c r="Y1242" s="188"/>
      <c r="Z1242" s="188"/>
      <c r="AA1242" s="190"/>
      <c r="AB1242" s="143">
        <f>Taula1[[#This Row],[Grup justificat     (fer servir opcions de la llista desplegable)]]</f>
        <v>0</v>
      </c>
      <c r="AC1242" s="182"/>
      <c r="AD1242" s="39"/>
      <c r="AE1242" s="131">
        <f>ROUND((AF1242/100)*756*Taula1[[#This Row],[Mesos naturals sencers treballats període justificat (01/01/2023 - 31/03/2023)]],2)</f>
        <v>0</v>
      </c>
      <c r="AF1242" s="81">
        <f>Taula1[[#This Row],[% Jornada segons contracte
(no posar el símbol %) ]]-Taula1[[#This Row],[% Reducció salari per baix rendiment        (no posar el símbol %)]]</f>
        <v>0</v>
      </c>
      <c r="AG1242" s="131">
        <f>ROUND((AH1242/100)*24.8547945*Taula1[[#This Row],[Dies treballats període justificat (01/01/2023 - 31/03/2023)              no comptabilitzats com a mes natural sencer]],2)</f>
        <v>0</v>
      </c>
      <c r="AH1242" s="79">
        <f>Taula1[[#This Row],[% Jornada segons contracte
(no posar el símbol %) ]]-Taula1[[#This Row],[% Reducció salari per baix rendiment        (no posar el símbol %)]]</f>
        <v>0</v>
      </c>
      <c r="AI1242" s="131">
        <f t="shared" si="305"/>
        <v>0</v>
      </c>
      <c r="AJ1242" s="39"/>
      <c r="AK1242" s="131">
        <f>ROUND((AL1242/100)*756*Taula1[[#This Row],[Espai reservat Administració  (mesos)]],2)</f>
        <v>0</v>
      </c>
      <c r="AL1242" s="81">
        <f>Taula1[[#This Row],[% Jornada segons contracte
(no posar el símbol %) ]]-Taula1[[#This Row],[% Reducció salari per baix rendiment        (no posar el símbol %)]]</f>
        <v>0</v>
      </c>
      <c r="AM1242" s="131">
        <f>ROUND((AN1242/100)*24.8547945*Taula1[[#This Row],[Espai reservat Administració (dies)]],2)</f>
        <v>0</v>
      </c>
      <c r="AN1242" s="79">
        <f>Taula1[[#This Row],[% Jornada segons contracte
(no posar el símbol %) ]]-Taula1[[#This Row],[% Reducció salari per baix rendiment        (no posar el símbol %)]]</f>
        <v>0</v>
      </c>
      <c r="AO1242" s="131">
        <f t="shared" si="306"/>
        <v>0</v>
      </c>
      <c r="AP1242" s="87"/>
      <c r="AQ1242" s="137">
        <f>ROUND((AR1242/100)*693*Taula1[[#This Row],[Mesos naturals sencers treballats període justificat (01/01/2023 - 31/03/2023)]],2)</f>
        <v>0</v>
      </c>
      <c r="AR1242" s="90">
        <f>Taula1[[#This Row],[% Jornada segons contracte
(no posar el símbol %) ]]-Taula1[[#This Row],[% Reducció salari per baix rendiment        (no posar el símbol %)]]</f>
        <v>0</v>
      </c>
      <c r="AS1242" s="137">
        <f>ROUND((AT1242/100)*22.78356164*Taula1[[#This Row],[Dies treballats període justificat (01/01/2023 - 31/03/2023)              no comptabilitzats com a mes natural sencer]],2)</f>
        <v>0</v>
      </c>
      <c r="AT1242" s="90">
        <f>Taula1[[#This Row],[% Jornada segons contracte
(no posar el símbol %) ]]-Taula1[[#This Row],[% Reducció salari per baix rendiment        (no posar el símbol %)]]</f>
        <v>0</v>
      </c>
      <c r="AU1242" s="137">
        <f t="shared" si="307"/>
        <v>0</v>
      </c>
      <c r="AV1242" s="87"/>
      <c r="AW1242" s="136">
        <f>ROUND((AX1242/100)*693*Taula1[[#This Row],[Espai reservat Administració  (mesos)]],2)</f>
        <v>0</v>
      </c>
      <c r="AX1242" s="90">
        <f>Taula1[[#This Row],[% Jornada segons contracte
(no posar el símbol %) ]]-Taula1[[#This Row],[% Reducció salari per baix rendiment        (no posar el símbol %)]]</f>
        <v>0</v>
      </c>
      <c r="AY1242" s="131">
        <f>ROUND((AZ1242/100)*22.78356164*Taula1[[#This Row],[Espai reservat Administració (dies)]],2)</f>
        <v>0</v>
      </c>
      <c r="AZ1242" s="81">
        <f>Taula1[[#This Row],[% Jornada segons contracte
(no posar el símbol %) ]]-Taula1[[#This Row],[% Reducció salari per baix rendiment        (no posar el símbol %)]]</f>
        <v>0</v>
      </c>
      <c r="BA1242" s="82">
        <f t="shared" si="308"/>
        <v>0</v>
      </c>
      <c r="BB1242" s="41"/>
      <c r="BC1242" s="131">
        <f>IF(Taula1[[#This Row],[Grup justificat     (fer servir opcions de la llista desplegable)]]=1,AI1242,0)</f>
        <v>0</v>
      </c>
      <c r="BD1242" s="131">
        <f>IF(Taula1[[#This Row],[Grup justificat     (fer servir opcions de la llista desplegable)]]=2,AU1242,0)</f>
        <v>0</v>
      </c>
      <c r="BE1242" s="41"/>
      <c r="BF1242" s="131">
        <f>IF(Taula1[[#This Row],[Espai reservat Administració]]=1,AO1242,0)</f>
        <v>0</v>
      </c>
      <c r="BG1242" s="82">
        <f>IF(Taula1[[#This Row],[Espai reservat Administració]]=2,BA1242,0)</f>
        <v>0</v>
      </c>
      <c r="BH1242" s="41"/>
      <c r="BI1242" s="126">
        <f>IF(Taula1[[#This Row],[Grup justificat     (fer servir opcions de la llista desplegable)]]=1,1,0)</f>
        <v>0</v>
      </c>
      <c r="BJ1242" s="126">
        <f>IF(Taula1[[#This Row],[Espai reservat Administració]]=1,1,0)</f>
        <v>0</v>
      </c>
      <c r="BK1242" s="111"/>
      <c r="BL1242" s="126">
        <f>IF(Taula1[[#This Row],[Grup justificat     (fer servir opcions de la llista desplegable)]]=2,1,0)</f>
        <v>0</v>
      </c>
      <c r="BM1242" s="126">
        <f>IF(Taula1[[#This Row],[Espai reservat Administració]]=2,1,0)</f>
        <v>0</v>
      </c>
      <c r="BN1242" s="73"/>
      <c r="BO1242" s="73"/>
      <c r="BP1242" s="73"/>
      <c r="BQ1242" s="73"/>
      <c r="BR1242" s="73"/>
      <c r="BS1242" s="73"/>
      <c r="BT1242" s="73"/>
      <c r="BU1242" s="73"/>
      <c r="BV1242" s="73"/>
      <c r="BW1242" s="73"/>
      <c r="BX1242" s="73"/>
      <c r="BY1242" s="73"/>
      <c r="BZ1242" s="73"/>
      <c r="CA1242" s="73"/>
      <c r="CB1242" s="73"/>
      <c r="CC1242" s="73"/>
      <c r="CD1242" s="73"/>
      <c r="CE1242" s="73"/>
      <c r="CF1242" s="73"/>
      <c r="CG1242" s="63">
        <f t="shared" si="309"/>
        <v>0</v>
      </c>
      <c r="CH1242" s="63">
        <f t="shared" si="310"/>
        <v>0</v>
      </c>
      <c r="CI1242" s="73"/>
      <c r="CJ1242" s="63">
        <f>IF(Taula1[[#This Row],[Tipus de contracte                                  (fer servir opcions de la llista desplegable)]]="Indefinit",1,0)</f>
        <v>0</v>
      </c>
      <c r="CK1242" s="63">
        <f>IF(Taula1[[#This Row],[Tipus de contracte                                  (fer servir opcions de la llista desplegable)]]="Temporal, igual o superior a 6 mesos",1,0)</f>
        <v>0</v>
      </c>
      <c r="CL1242" s="63">
        <f>IF(Taula1[[#This Row],[Tipus de contracte                                  (fer servir opcions de la llista desplegable)]]="Substitució per IT",1,0)</f>
        <v>0</v>
      </c>
      <c r="CM1242" s="73"/>
      <c r="CN1242" s="63">
        <f>IF(Taula1[[#This Row],[Relació llocs de treball]]&gt;=1,1,0)</f>
        <v>0</v>
      </c>
      <c r="CO1242" s="73"/>
      <c r="CP1242" s="63">
        <f>IF(Taula1[[#This Row],[Identitat de gènere                                                          (fer servir opcions de la llista desplegable)]]="Home",1,0)</f>
        <v>0</v>
      </c>
      <c r="CQ1242" s="63">
        <f>IF(Taula1[[#This Row],[Identitat de gènere                                                          (fer servir opcions de la llista desplegable)]]="Dona",1,0)</f>
        <v>0</v>
      </c>
      <c r="CR1242" s="63">
        <f>IF(Taula1[[#This Row],[Identitat de gènere                                                          (fer servir opcions de la llista desplegable)]]="No binari",1,0)</f>
        <v>0</v>
      </c>
      <c r="CS1242" s="73"/>
      <c r="CT1242" s="63">
        <f t="shared" si="304"/>
        <v>0</v>
      </c>
      <c r="CU1242" s="64">
        <f t="shared" si="311"/>
        <v>0</v>
      </c>
      <c r="CW1242" s="64">
        <f t="shared" si="312"/>
        <v>0</v>
      </c>
      <c r="CX1242" s="64">
        <f t="shared" si="313"/>
        <v>0</v>
      </c>
      <c r="CY1242" s="64">
        <f t="shared" si="314"/>
        <v>0</v>
      </c>
      <c r="CZ1242" s="64">
        <f t="shared" si="315"/>
        <v>0</v>
      </c>
      <c r="DB1242" s="64">
        <f t="shared" si="316"/>
        <v>0</v>
      </c>
      <c r="DC1242" s="64">
        <f t="shared" si="317"/>
        <v>0</v>
      </c>
      <c r="DD1242" s="64">
        <f t="shared" si="318"/>
        <v>0</v>
      </c>
      <c r="DE1242" s="64">
        <f t="shared" si="319"/>
        <v>0</v>
      </c>
    </row>
    <row r="1243" spans="2:109" x14ac:dyDescent="0.3">
      <c r="B1243" s="167"/>
      <c r="C1243" s="186"/>
      <c r="D1243" s="2"/>
      <c r="E1243" s="67"/>
      <c r="F1243" s="5"/>
      <c r="G1243" s="5"/>
      <c r="H1243" s="187"/>
      <c r="I1243" s="111" t="str">
        <f ca="1">IF(Taula1[[#This Row],[Data naixement (format dd/mm/aaaa)]]="","0",DATEDIF(Taula1[[#This Row],[Data naixement (format dd/mm/aaaa)]],TODAY(),"Y"))</f>
        <v>0</v>
      </c>
      <c r="J1243" s="6"/>
      <c r="K1243" s="6"/>
      <c r="L1243" s="6"/>
      <c r="M1243" s="6"/>
      <c r="N1243" s="56"/>
      <c r="O1243" s="56"/>
      <c r="P1243" s="56"/>
      <c r="Q1243" s="6"/>
      <c r="R1243" s="7"/>
      <c r="S1243" s="143">
        <f>Taula1[[#This Row],[Mesos naturals sencers treballats període justificat (01/01/2023 - 31/03/2023)]]</f>
        <v>0</v>
      </c>
      <c r="T1243" s="194">
        <f>Taula1[[#This Row],[Dies treballats període justificat (01/01/2023 - 31/03/2023)              no comptabilitzats com a mes natural sencer]]</f>
        <v>0</v>
      </c>
      <c r="U1243" s="12"/>
      <c r="V1243" s="7"/>
      <c r="W1243" s="188"/>
      <c r="X1243" s="188"/>
      <c r="Y1243" s="188"/>
      <c r="Z1243" s="188"/>
      <c r="AA1243" s="190"/>
      <c r="AB1243" s="143">
        <f>Taula1[[#This Row],[Grup justificat     (fer servir opcions de la llista desplegable)]]</f>
        <v>0</v>
      </c>
      <c r="AC1243" s="182"/>
      <c r="AD1243" s="39"/>
      <c r="AE1243" s="131">
        <f>ROUND((AF1243/100)*756*Taula1[[#This Row],[Mesos naturals sencers treballats període justificat (01/01/2023 - 31/03/2023)]],2)</f>
        <v>0</v>
      </c>
      <c r="AF1243" s="81">
        <f>Taula1[[#This Row],[% Jornada segons contracte
(no posar el símbol %) ]]-Taula1[[#This Row],[% Reducció salari per baix rendiment        (no posar el símbol %)]]</f>
        <v>0</v>
      </c>
      <c r="AG1243" s="131">
        <f>ROUND((AH1243/100)*24.8547945*Taula1[[#This Row],[Dies treballats període justificat (01/01/2023 - 31/03/2023)              no comptabilitzats com a mes natural sencer]],2)</f>
        <v>0</v>
      </c>
      <c r="AH1243" s="79">
        <f>Taula1[[#This Row],[% Jornada segons contracte
(no posar el símbol %) ]]-Taula1[[#This Row],[% Reducció salari per baix rendiment        (no posar el símbol %)]]</f>
        <v>0</v>
      </c>
      <c r="AI1243" s="131">
        <f t="shared" si="305"/>
        <v>0</v>
      </c>
      <c r="AJ1243" s="39"/>
      <c r="AK1243" s="131">
        <f>ROUND((AL1243/100)*756*Taula1[[#This Row],[Espai reservat Administració  (mesos)]],2)</f>
        <v>0</v>
      </c>
      <c r="AL1243" s="81">
        <f>Taula1[[#This Row],[% Jornada segons contracte
(no posar el símbol %) ]]-Taula1[[#This Row],[% Reducció salari per baix rendiment        (no posar el símbol %)]]</f>
        <v>0</v>
      </c>
      <c r="AM1243" s="131">
        <f>ROUND((AN1243/100)*24.8547945*Taula1[[#This Row],[Espai reservat Administració (dies)]],2)</f>
        <v>0</v>
      </c>
      <c r="AN1243" s="79">
        <f>Taula1[[#This Row],[% Jornada segons contracte
(no posar el símbol %) ]]-Taula1[[#This Row],[% Reducció salari per baix rendiment        (no posar el símbol %)]]</f>
        <v>0</v>
      </c>
      <c r="AO1243" s="131">
        <f t="shared" si="306"/>
        <v>0</v>
      </c>
      <c r="AP1243" s="87"/>
      <c r="AQ1243" s="137">
        <f>ROUND((AR1243/100)*693*Taula1[[#This Row],[Mesos naturals sencers treballats període justificat (01/01/2023 - 31/03/2023)]],2)</f>
        <v>0</v>
      </c>
      <c r="AR1243" s="90">
        <f>Taula1[[#This Row],[% Jornada segons contracte
(no posar el símbol %) ]]-Taula1[[#This Row],[% Reducció salari per baix rendiment        (no posar el símbol %)]]</f>
        <v>0</v>
      </c>
      <c r="AS1243" s="137">
        <f>ROUND((AT1243/100)*22.78356164*Taula1[[#This Row],[Dies treballats període justificat (01/01/2023 - 31/03/2023)              no comptabilitzats com a mes natural sencer]],2)</f>
        <v>0</v>
      </c>
      <c r="AT1243" s="90">
        <f>Taula1[[#This Row],[% Jornada segons contracte
(no posar el símbol %) ]]-Taula1[[#This Row],[% Reducció salari per baix rendiment        (no posar el símbol %)]]</f>
        <v>0</v>
      </c>
      <c r="AU1243" s="137">
        <f t="shared" si="307"/>
        <v>0</v>
      </c>
      <c r="AV1243" s="87"/>
      <c r="AW1243" s="136">
        <f>ROUND((AX1243/100)*693*Taula1[[#This Row],[Espai reservat Administració  (mesos)]],2)</f>
        <v>0</v>
      </c>
      <c r="AX1243" s="90">
        <f>Taula1[[#This Row],[% Jornada segons contracte
(no posar el símbol %) ]]-Taula1[[#This Row],[% Reducció salari per baix rendiment        (no posar el símbol %)]]</f>
        <v>0</v>
      </c>
      <c r="AY1243" s="131">
        <f>ROUND((AZ1243/100)*22.78356164*Taula1[[#This Row],[Espai reservat Administració (dies)]],2)</f>
        <v>0</v>
      </c>
      <c r="AZ1243" s="81">
        <f>Taula1[[#This Row],[% Jornada segons contracte
(no posar el símbol %) ]]-Taula1[[#This Row],[% Reducció salari per baix rendiment        (no posar el símbol %)]]</f>
        <v>0</v>
      </c>
      <c r="BA1243" s="82">
        <f t="shared" si="308"/>
        <v>0</v>
      </c>
      <c r="BB1243" s="41"/>
      <c r="BC1243" s="131">
        <f>IF(Taula1[[#This Row],[Grup justificat     (fer servir opcions de la llista desplegable)]]=1,AI1243,0)</f>
        <v>0</v>
      </c>
      <c r="BD1243" s="131">
        <f>IF(Taula1[[#This Row],[Grup justificat     (fer servir opcions de la llista desplegable)]]=2,AU1243,0)</f>
        <v>0</v>
      </c>
      <c r="BE1243" s="41"/>
      <c r="BF1243" s="131">
        <f>IF(Taula1[[#This Row],[Espai reservat Administració]]=1,AO1243,0)</f>
        <v>0</v>
      </c>
      <c r="BG1243" s="82">
        <f>IF(Taula1[[#This Row],[Espai reservat Administració]]=2,BA1243,0)</f>
        <v>0</v>
      </c>
      <c r="BH1243" s="41"/>
      <c r="BI1243" s="126">
        <f>IF(Taula1[[#This Row],[Grup justificat     (fer servir opcions de la llista desplegable)]]=1,1,0)</f>
        <v>0</v>
      </c>
      <c r="BJ1243" s="126">
        <f>IF(Taula1[[#This Row],[Espai reservat Administració]]=1,1,0)</f>
        <v>0</v>
      </c>
      <c r="BK1243" s="111"/>
      <c r="BL1243" s="126">
        <f>IF(Taula1[[#This Row],[Grup justificat     (fer servir opcions de la llista desplegable)]]=2,1,0)</f>
        <v>0</v>
      </c>
      <c r="BM1243" s="126">
        <f>IF(Taula1[[#This Row],[Espai reservat Administració]]=2,1,0)</f>
        <v>0</v>
      </c>
      <c r="BN1243" s="73"/>
      <c r="BO1243" s="73"/>
      <c r="BP1243" s="73"/>
      <c r="BQ1243" s="73"/>
      <c r="BR1243" s="73"/>
      <c r="BS1243" s="73"/>
      <c r="BT1243" s="73"/>
      <c r="BU1243" s="73"/>
      <c r="BV1243" s="73"/>
      <c r="BW1243" s="73"/>
      <c r="BX1243" s="73"/>
      <c r="BY1243" s="73"/>
      <c r="BZ1243" s="73"/>
      <c r="CA1243" s="73"/>
      <c r="CB1243" s="73"/>
      <c r="CC1243" s="73"/>
      <c r="CD1243" s="73"/>
      <c r="CE1243" s="73"/>
      <c r="CF1243" s="73"/>
      <c r="CG1243" s="63">
        <f t="shared" si="309"/>
        <v>0</v>
      </c>
      <c r="CH1243" s="63">
        <f t="shared" si="310"/>
        <v>0</v>
      </c>
      <c r="CI1243" s="73"/>
      <c r="CJ1243" s="63">
        <f>IF(Taula1[[#This Row],[Tipus de contracte                                  (fer servir opcions de la llista desplegable)]]="Indefinit",1,0)</f>
        <v>0</v>
      </c>
      <c r="CK1243" s="63">
        <f>IF(Taula1[[#This Row],[Tipus de contracte                                  (fer servir opcions de la llista desplegable)]]="Temporal, igual o superior a 6 mesos",1,0)</f>
        <v>0</v>
      </c>
      <c r="CL1243" s="63">
        <f>IF(Taula1[[#This Row],[Tipus de contracte                                  (fer servir opcions de la llista desplegable)]]="Substitució per IT",1,0)</f>
        <v>0</v>
      </c>
      <c r="CM1243" s="73"/>
      <c r="CN1243" s="63">
        <f>IF(Taula1[[#This Row],[Relació llocs de treball]]&gt;=1,1,0)</f>
        <v>0</v>
      </c>
      <c r="CO1243" s="73"/>
      <c r="CP1243" s="63">
        <f>IF(Taula1[[#This Row],[Identitat de gènere                                                          (fer servir opcions de la llista desplegable)]]="Home",1,0)</f>
        <v>0</v>
      </c>
      <c r="CQ1243" s="63">
        <f>IF(Taula1[[#This Row],[Identitat de gènere                                                          (fer servir opcions de la llista desplegable)]]="Dona",1,0)</f>
        <v>0</v>
      </c>
      <c r="CR1243" s="63">
        <f>IF(Taula1[[#This Row],[Identitat de gènere                                                          (fer servir opcions de la llista desplegable)]]="No binari",1,0)</f>
        <v>0</v>
      </c>
      <c r="CS1243" s="73"/>
      <c r="CT1243" s="63">
        <f t="shared" si="304"/>
        <v>0</v>
      </c>
      <c r="CU1243" s="64">
        <f t="shared" si="311"/>
        <v>0</v>
      </c>
      <c r="CW1243" s="64">
        <f t="shared" si="312"/>
        <v>0</v>
      </c>
      <c r="CX1243" s="64">
        <f t="shared" si="313"/>
        <v>0</v>
      </c>
      <c r="CY1243" s="64">
        <f t="shared" si="314"/>
        <v>0</v>
      </c>
      <c r="CZ1243" s="64">
        <f t="shared" si="315"/>
        <v>0</v>
      </c>
      <c r="DB1243" s="64">
        <f t="shared" si="316"/>
        <v>0</v>
      </c>
      <c r="DC1243" s="64">
        <f t="shared" si="317"/>
        <v>0</v>
      </c>
      <c r="DD1243" s="64">
        <f t="shared" si="318"/>
        <v>0</v>
      </c>
      <c r="DE1243" s="64">
        <f t="shared" si="319"/>
        <v>0</v>
      </c>
    </row>
    <row r="1244" spans="2:109" x14ac:dyDescent="0.3">
      <c r="B1244" s="167"/>
      <c r="C1244" s="186"/>
      <c r="D1244" s="2"/>
      <c r="E1244" s="67"/>
      <c r="F1244" s="5"/>
      <c r="G1244" s="5"/>
      <c r="H1244" s="187"/>
      <c r="I1244" s="111" t="str">
        <f ca="1">IF(Taula1[[#This Row],[Data naixement (format dd/mm/aaaa)]]="","0",DATEDIF(Taula1[[#This Row],[Data naixement (format dd/mm/aaaa)]],TODAY(),"Y"))</f>
        <v>0</v>
      </c>
      <c r="J1244" s="6"/>
      <c r="K1244" s="6"/>
      <c r="L1244" s="6"/>
      <c r="M1244" s="6"/>
      <c r="N1244" s="56"/>
      <c r="O1244" s="56"/>
      <c r="P1244" s="56"/>
      <c r="Q1244" s="6"/>
      <c r="R1244" s="7"/>
      <c r="S1244" s="143">
        <f>Taula1[[#This Row],[Mesos naturals sencers treballats període justificat (01/01/2023 - 31/03/2023)]]</f>
        <v>0</v>
      </c>
      <c r="T1244" s="194">
        <f>Taula1[[#This Row],[Dies treballats període justificat (01/01/2023 - 31/03/2023)              no comptabilitzats com a mes natural sencer]]</f>
        <v>0</v>
      </c>
      <c r="U1244" s="12"/>
      <c r="V1244" s="7"/>
      <c r="W1244" s="188"/>
      <c r="X1244" s="188"/>
      <c r="Y1244" s="188"/>
      <c r="Z1244" s="188"/>
      <c r="AA1244" s="190"/>
      <c r="AB1244" s="143">
        <f>Taula1[[#This Row],[Grup justificat     (fer servir opcions de la llista desplegable)]]</f>
        <v>0</v>
      </c>
      <c r="AC1244" s="182"/>
      <c r="AD1244" s="39"/>
      <c r="AE1244" s="131">
        <f>ROUND((AF1244/100)*756*Taula1[[#This Row],[Mesos naturals sencers treballats període justificat (01/01/2023 - 31/03/2023)]],2)</f>
        <v>0</v>
      </c>
      <c r="AF1244" s="81">
        <f>Taula1[[#This Row],[% Jornada segons contracte
(no posar el símbol %) ]]-Taula1[[#This Row],[% Reducció salari per baix rendiment        (no posar el símbol %)]]</f>
        <v>0</v>
      </c>
      <c r="AG1244" s="131">
        <f>ROUND((AH1244/100)*24.8547945*Taula1[[#This Row],[Dies treballats període justificat (01/01/2023 - 31/03/2023)              no comptabilitzats com a mes natural sencer]],2)</f>
        <v>0</v>
      </c>
      <c r="AH1244" s="79">
        <f>Taula1[[#This Row],[% Jornada segons contracte
(no posar el símbol %) ]]-Taula1[[#This Row],[% Reducció salari per baix rendiment        (no posar el símbol %)]]</f>
        <v>0</v>
      </c>
      <c r="AI1244" s="131">
        <f t="shared" si="305"/>
        <v>0</v>
      </c>
      <c r="AJ1244" s="39"/>
      <c r="AK1244" s="131">
        <f>ROUND((AL1244/100)*756*Taula1[[#This Row],[Espai reservat Administració  (mesos)]],2)</f>
        <v>0</v>
      </c>
      <c r="AL1244" s="81">
        <f>Taula1[[#This Row],[% Jornada segons contracte
(no posar el símbol %) ]]-Taula1[[#This Row],[% Reducció salari per baix rendiment        (no posar el símbol %)]]</f>
        <v>0</v>
      </c>
      <c r="AM1244" s="131">
        <f>ROUND((AN1244/100)*24.8547945*Taula1[[#This Row],[Espai reservat Administració (dies)]],2)</f>
        <v>0</v>
      </c>
      <c r="AN1244" s="79">
        <f>Taula1[[#This Row],[% Jornada segons contracte
(no posar el símbol %) ]]-Taula1[[#This Row],[% Reducció salari per baix rendiment        (no posar el símbol %)]]</f>
        <v>0</v>
      </c>
      <c r="AO1244" s="131">
        <f t="shared" si="306"/>
        <v>0</v>
      </c>
      <c r="AP1244" s="87"/>
      <c r="AQ1244" s="137">
        <f>ROUND((AR1244/100)*693*Taula1[[#This Row],[Mesos naturals sencers treballats període justificat (01/01/2023 - 31/03/2023)]],2)</f>
        <v>0</v>
      </c>
      <c r="AR1244" s="90">
        <f>Taula1[[#This Row],[% Jornada segons contracte
(no posar el símbol %) ]]-Taula1[[#This Row],[% Reducció salari per baix rendiment        (no posar el símbol %)]]</f>
        <v>0</v>
      </c>
      <c r="AS1244" s="137">
        <f>ROUND((AT1244/100)*22.78356164*Taula1[[#This Row],[Dies treballats període justificat (01/01/2023 - 31/03/2023)              no comptabilitzats com a mes natural sencer]],2)</f>
        <v>0</v>
      </c>
      <c r="AT1244" s="90">
        <f>Taula1[[#This Row],[% Jornada segons contracte
(no posar el símbol %) ]]-Taula1[[#This Row],[% Reducció salari per baix rendiment        (no posar el símbol %)]]</f>
        <v>0</v>
      </c>
      <c r="AU1244" s="137">
        <f t="shared" si="307"/>
        <v>0</v>
      </c>
      <c r="AV1244" s="87"/>
      <c r="AW1244" s="136">
        <f>ROUND((AX1244/100)*693*Taula1[[#This Row],[Espai reservat Administració  (mesos)]],2)</f>
        <v>0</v>
      </c>
      <c r="AX1244" s="90">
        <f>Taula1[[#This Row],[% Jornada segons contracte
(no posar el símbol %) ]]-Taula1[[#This Row],[% Reducció salari per baix rendiment        (no posar el símbol %)]]</f>
        <v>0</v>
      </c>
      <c r="AY1244" s="131">
        <f>ROUND((AZ1244/100)*22.78356164*Taula1[[#This Row],[Espai reservat Administració (dies)]],2)</f>
        <v>0</v>
      </c>
      <c r="AZ1244" s="81">
        <f>Taula1[[#This Row],[% Jornada segons contracte
(no posar el símbol %) ]]-Taula1[[#This Row],[% Reducció salari per baix rendiment        (no posar el símbol %)]]</f>
        <v>0</v>
      </c>
      <c r="BA1244" s="82">
        <f t="shared" si="308"/>
        <v>0</v>
      </c>
      <c r="BB1244" s="41"/>
      <c r="BC1244" s="131">
        <f>IF(Taula1[[#This Row],[Grup justificat     (fer servir opcions de la llista desplegable)]]=1,AI1244,0)</f>
        <v>0</v>
      </c>
      <c r="BD1244" s="131">
        <f>IF(Taula1[[#This Row],[Grup justificat     (fer servir opcions de la llista desplegable)]]=2,AU1244,0)</f>
        <v>0</v>
      </c>
      <c r="BE1244" s="41"/>
      <c r="BF1244" s="131">
        <f>IF(Taula1[[#This Row],[Espai reservat Administració]]=1,AO1244,0)</f>
        <v>0</v>
      </c>
      <c r="BG1244" s="82">
        <f>IF(Taula1[[#This Row],[Espai reservat Administració]]=2,BA1244,0)</f>
        <v>0</v>
      </c>
      <c r="BH1244" s="41"/>
      <c r="BI1244" s="126">
        <f>IF(Taula1[[#This Row],[Grup justificat     (fer servir opcions de la llista desplegable)]]=1,1,0)</f>
        <v>0</v>
      </c>
      <c r="BJ1244" s="126">
        <f>IF(Taula1[[#This Row],[Espai reservat Administració]]=1,1,0)</f>
        <v>0</v>
      </c>
      <c r="BK1244" s="111"/>
      <c r="BL1244" s="126">
        <f>IF(Taula1[[#This Row],[Grup justificat     (fer servir opcions de la llista desplegable)]]=2,1,0)</f>
        <v>0</v>
      </c>
      <c r="BM1244" s="126">
        <f>IF(Taula1[[#This Row],[Espai reservat Administració]]=2,1,0)</f>
        <v>0</v>
      </c>
      <c r="BN1244" s="73"/>
      <c r="BO1244" s="73"/>
      <c r="BP1244" s="73"/>
      <c r="BQ1244" s="73"/>
      <c r="BR1244" s="73"/>
      <c r="BS1244" s="73"/>
      <c r="BT1244" s="73"/>
      <c r="BU1244" s="73"/>
      <c r="BV1244" s="73"/>
      <c r="BW1244" s="73"/>
      <c r="BX1244" s="73"/>
      <c r="BY1244" s="73"/>
      <c r="BZ1244" s="73"/>
      <c r="CA1244" s="73"/>
      <c r="CB1244" s="73"/>
      <c r="CC1244" s="73"/>
      <c r="CD1244" s="73"/>
      <c r="CE1244" s="73"/>
      <c r="CF1244" s="73"/>
      <c r="CG1244" s="63">
        <f t="shared" si="309"/>
        <v>0</v>
      </c>
      <c r="CH1244" s="63">
        <f t="shared" si="310"/>
        <v>0</v>
      </c>
      <c r="CI1244" s="73"/>
      <c r="CJ1244" s="63">
        <f>IF(Taula1[[#This Row],[Tipus de contracte                                  (fer servir opcions de la llista desplegable)]]="Indefinit",1,0)</f>
        <v>0</v>
      </c>
      <c r="CK1244" s="63">
        <f>IF(Taula1[[#This Row],[Tipus de contracte                                  (fer servir opcions de la llista desplegable)]]="Temporal, igual o superior a 6 mesos",1,0)</f>
        <v>0</v>
      </c>
      <c r="CL1244" s="63">
        <f>IF(Taula1[[#This Row],[Tipus de contracte                                  (fer servir opcions de la llista desplegable)]]="Substitució per IT",1,0)</f>
        <v>0</v>
      </c>
      <c r="CM1244" s="73"/>
      <c r="CN1244" s="63">
        <f>IF(Taula1[[#This Row],[Relació llocs de treball]]&gt;=1,1,0)</f>
        <v>0</v>
      </c>
      <c r="CO1244" s="73"/>
      <c r="CP1244" s="63">
        <f>IF(Taula1[[#This Row],[Identitat de gènere                                                          (fer servir opcions de la llista desplegable)]]="Home",1,0)</f>
        <v>0</v>
      </c>
      <c r="CQ1244" s="63">
        <f>IF(Taula1[[#This Row],[Identitat de gènere                                                          (fer servir opcions de la llista desplegable)]]="Dona",1,0)</f>
        <v>0</v>
      </c>
      <c r="CR1244" s="63">
        <f>IF(Taula1[[#This Row],[Identitat de gènere                                                          (fer servir opcions de la llista desplegable)]]="No binari",1,0)</f>
        <v>0</v>
      </c>
      <c r="CS1244" s="73"/>
      <c r="CT1244" s="63">
        <f t="shared" si="304"/>
        <v>0</v>
      </c>
      <c r="CU1244" s="64">
        <f t="shared" si="311"/>
        <v>0</v>
      </c>
      <c r="CW1244" s="64">
        <f t="shared" si="312"/>
        <v>0</v>
      </c>
      <c r="CX1244" s="64">
        <f t="shared" si="313"/>
        <v>0</v>
      </c>
      <c r="CY1244" s="64">
        <f t="shared" si="314"/>
        <v>0</v>
      </c>
      <c r="CZ1244" s="64">
        <f t="shared" si="315"/>
        <v>0</v>
      </c>
      <c r="DB1244" s="64">
        <f t="shared" si="316"/>
        <v>0</v>
      </c>
      <c r="DC1244" s="64">
        <f t="shared" si="317"/>
        <v>0</v>
      </c>
      <c r="DD1244" s="64">
        <f t="shared" si="318"/>
        <v>0</v>
      </c>
      <c r="DE1244" s="64">
        <f t="shared" si="319"/>
        <v>0</v>
      </c>
    </row>
    <row r="1245" spans="2:109" x14ac:dyDescent="0.3">
      <c r="B1245" s="167"/>
      <c r="C1245" s="186"/>
      <c r="D1245" s="2"/>
      <c r="E1245" s="67"/>
      <c r="F1245" s="5"/>
      <c r="G1245" s="5"/>
      <c r="H1245" s="187"/>
      <c r="I1245" s="111" t="str">
        <f ca="1">IF(Taula1[[#This Row],[Data naixement (format dd/mm/aaaa)]]="","0",DATEDIF(Taula1[[#This Row],[Data naixement (format dd/mm/aaaa)]],TODAY(),"Y"))</f>
        <v>0</v>
      </c>
      <c r="J1245" s="6"/>
      <c r="K1245" s="6"/>
      <c r="L1245" s="6"/>
      <c r="M1245" s="6"/>
      <c r="N1245" s="56"/>
      <c r="O1245" s="56"/>
      <c r="P1245" s="56"/>
      <c r="Q1245" s="6"/>
      <c r="R1245" s="7"/>
      <c r="S1245" s="143">
        <f>Taula1[[#This Row],[Mesos naturals sencers treballats període justificat (01/01/2023 - 31/03/2023)]]</f>
        <v>0</v>
      </c>
      <c r="T1245" s="194">
        <f>Taula1[[#This Row],[Dies treballats període justificat (01/01/2023 - 31/03/2023)              no comptabilitzats com a mes natural sencer]]</f>
        <v>0</v>
      </c>
      <c r="U1245" s="12"/>
      <c r="V1245" s="7"/>
      <c r="W1245" s="188"/>
      <c r="X1245" s="188"/>
      <c r="Y1245" s="188"/>
      <c r="Z1245" s="188"/>
      <c r="AA1245" s="190"/>
      <c r="AB1245" s="143">
        <f>Taula1[[#This Row],[Grup justificat     (fer servir opcions de la llista desplegable)]]</f>
        <v>0</v>
      </c>
      <c r="AC1245" s="182"/>
      <c r="AD1245" s="39"/>
      <c r="AE1245" s="131">
        <f>ROUND((AF1245/100)*756*Taula1[[#This Row],[Mesos naturals sencers treballats període justificat (01/01/2023 - 31/03/2023)]],2)</f>
        <v>0</v>
      </c>
      <c r="AF1245" s="81">
        <f>Taula1[[#This Row],[% Jornada segons contracte
(no posar el símbol %) ]]-Taula1[[#This Row],[% Reducció salari per baix rendiment        (no posar el símbol %)]]</f>
        <v>0</v>
      </c>
      <c r="AG1245" s="131">
        <f>ROUND((AH1245/100)*24.8547945*Taula1[[#This Row],[Dies treballats període justificat (01/01/2023 - 31/03/2023)              no comptabilitzats com a mes natural sencer]],2)</f>
        <v>0</v>
      </c>
      <c r="AH1245" s="79">
        <f>Taula1[[#This Row],[% Jornada segons contracte
(no posar el símbol %) ]]-Taula1[[#This Row],[% Reducció salari per baix rendiment        (no posar el símbol %)]]</f>
        <v>0</v>
      </c>
      <c r="AI1245" s="131">
        <f t="shared" si="305"/>
        <v>0</v>
      </c>
      <c r="AJ1245" s="39"/>
      <c r="AK1245" s="131">
        <f>ROUND((AL1245/100)*756*Taula1[[#This Row],[Espai reservat Administració  (mesos)]],2)</f>
        <v>0</v>
      </c>
      <c r="AL1245" s="81">
        <f>Taula1[[#This Row],[% Jornada segons contracte
(no posar el símbol %) ]]-Taula1[[#This Row],[% Reducció salari per baix rendiment        (no posar el símbol %)]]</f>
        <v>0</v>
      </c>
      <c r="AM1245" s="131">
        <f>ROUND((AN1245/100)*24.8547945*Taula1[[#This Row],[Espai reservat Administració (dies)]],2)</f>
        <v>0</v>
      </c>
      <c r="AN1245" s="79">
        <f>Taula1[[#This Row],[% Jornada segons contracte
(no posar el símbol %) ]]-Taula1[[#This Row],[% Reducció salari per baix rendiment        (no posar el símbol %)]]</f>
        <v>0</v>
      </c>
      <c r="AO1245" s="131">
        <f t="shared" si="306"/>
        <v>0</v>
      </c>
      <c r="AP1245" s="87"/>
      <c r="AQ1245" s="137">
        <f>ROUND((AR1245/100)*693*Taula1[[#This Row],[Mesos naturals sencers treballats període justificat (01/01/2023 - 31/03/2023)]],2)</f>
        <v>0</v>
      </c>
      <c r="AR1245" s="90">
        <f>Taula1[[#This Row],[% Jornada segons contracte
(no posar el símbol %) ]]-Taula1[[#This Row],[% Reducció salari per baix rendiment        (no posar el símbol %)]]</f>
        <v>0</v>
      </c>
      <c r="AS1245" s="137">
        <f>ROUND((AT1245/100)*22.78356164*Taula1[[#This Row],[Dies treballats període justificat (01/01/2023 - 31/03/2023)              no comptabilitzats com a mes natural sencer]],2)</f>
        <v>0</v>
      </c>
      <c r="AT1245" s="90">
        <f>Taula1[[#This Row],[% Jornada segons contracte
(no posar el símbol %) ]]-Taula1[[#This Row],[% Reducció salari per baix rendiment        (no posar el símbol %)]]</f>
        <v>0</v>
      </c>
      <c r="AU1245" s="137">
        <f t="shared" si="307"/>
        <v>0</v>
      </c>
      <c r="AV1245" s="87"/>
      <c r="AW1245" s="136">
        <f>ROUND((AX1245/100)*693*Taula1[[#This Row],[Espai reservat Administració  (mesos)]],2)</f>
        <v>0</v>
      </c>
      <c r="AX1245" s="90">
        <f>Taula1[[#This Row],[% Jornada segons contracte
(no posar el símbol %) ]]-Taula1[[#This Row],[% Reducció salari per baix rendiment        (no posar el símbol %)]]</f>
        <v>0</v>
      </c>
      <c r="AY1245" s="131">
        <f>ROUND((AZ1245/100)*22.78356164*Taula1[[#This Row],[Espai reservat Administració (dies)]],2)</f>
        <v>0</v>
      </c>
      <c r="AZ1245" s="81">
        <f>Taula1[[#This Row],[% Jornada segons contracte
(no posar el símbol %) ]]-Taula1[[#This Row],[% Reducció salari per baix rendiment        (no posar el símbol %)]]</f>
        <v>0</v>
      </c>
      <c r="BA1245" s="82">
        <f t="shared" si="308"/>
        <v>0</v>
      </c>
      <c r="BB1245" s="41"/>
      <c r="BC1245" s="131">
        <f>IF(Taula1[[#This Row],[Grup justificat     (fer servir opcions de la llista desplegable)]]=1,AI1245,0)</f>
        <v>0</v>
      </c>
      <c r="BD1245" s="131">
        <f>IF(Taula1[[#This Row],[Grup justificat     (fer servir opcions de la llista desplegable)]]=2,AU1245,0)</f>
        <v>0</v>
      </c>
      <c r="BE1245" s="41"/>
      <c r="BF1245" s="131">
        <f>IF(Taula1[[#This Row],[Espai reservat Administració]]=1,AO1245,0)</f>
        <v>0</v>
      </c>
      <c r="BG1245" s="82">
        <f>IF(Taula1[[#This Row],[Espai reservat Administració]]=2,BA1245,0)</f>
        <v>0</v>
      </c>
      <c r="BH1245" s="41"/>
      <c r="BI1245" s="126">
        <f>IF(Taula1[[#This Row],[Grup justificat     (fer servir opcions de la llista desplegable)]]=1,1,0)</f>
        <v>0</v>
      </c>
      <c r="BJ1245" s="126">
        <f>IF(Taula1[[#This Row],[Espai reservat Administració]]=1,1,0)</f>
        <v>0</v>
      </c>
      <c r="BK1245" s="111"/>
      <c r="BL1245" s="126">
        <f>IF(Taula1[[#This Row],[Grup justificat     (fer servir opcions de la llista desplegable)]]=2,1,0)</f>
        <v>0</v>
      </c>
      <c r="BM1245" s="126">
        <f>IF(Taula1[[#This Row],[Espai reservat Administració]]=2,1,0)</f>
        <v>0</v>
      </c>
      <c r="BN1245" s="73"/>
      <c r="BO1245" s="73"/>
      <c r="BP1245" s="73"/>
      <c r="BQ1245" s="73"/>
      <c r="BR1245" s="73"/>
      <c r="BS1245" s="73"/>
      <c r="BT1245" s="73"/>
      <c r="BU1245" s="73"/>
      <c r="BV1245" s="73"/>
      <c r="BW1245" s="73"/>
      <c r="BX1245" s="73"/>
      <c r="BY1245" s="73"/>
      <c r="BZ1245" s="73"/>
      <c r="CA1245" s="73"/>
      <c r="CB1245" s="73"/>
      <c r="CC1245" s="73"/>
      <c r="CD1245" s="73"/>
      <c r="CE1245" s="73"/>
      <c r="CF1245" s="73"/>
      <c r="CG1245" s="63">
        <f t="shared" si="309"/>
        <v>0</v>
      </c>
      <c r="CH1245" s="63">
        <f t="shared" si="310"/>
        <v>0</v>
      </c>
      <c r="CI1245" s="73"/>
      <c r="CJ1245" s="63">
        <f>IF(Taula1[[#This Row],[Tipus de contracte                                  (fer servir opcions de la llista desplegable)]]="Indefinit",1,0)</f>
        <v>0</v>
      </c>
      <c r="CK1245" s="63">
        <f>IF(Taula1[[#This Row],[Tipus de contracte                                  (fer servir opcions de la llista desplegable)]]="Temporal, igual o superior a 6 mesos",1,0)</f>
        <v>0</v>
      </c>
      <c r="CL1245" s="63">
        <f>IF(Taula1[[#This Row],[Tipus de contracte                                  (fer servir opcions de la llista desplegable)]]="Substitució per IT",1,0)</f>
        <v>0</v>
      </c>
      <c r="CM1245" s="73"/>
      <c r="CN1245" s="63">
        <f>IF(Taula1[[#This Row],[Relació llocs de treball]]&gt;=1,1,0)</f>
        <v>0</v>
      </c>
      <c r="CO1245" s="73"/>
      <c r="CP1245" s="63">
        <f>IF(Taula1[[#This Row],[Identitat de gènere                                                          (fer servir opcions de la llista desplegable)]]="Home",1,0)</f>
        <v>0</v>
      </c>
      <c r="CQ1245" s="63">
        <f>IF(Taula1[[#This Row],[Identitat de gènere                                                          (fer servir opcions de la llista desplegable)]]="Dona",1,0)</f>
        <v>0</v>
      </c>
      <c r="CR1245" s="63">
        <f>IF(Taula1[[#This Row],[Identitat de gènere                                                          (fer servir opcions de la llista desplegable)]]="No binari",1,0)</f>
        <v>0</v>
      </c>
      <c r="CS1245" s="73"/>
      <c r="CT1245" s="63">
        <f t="shared" si="304"/>
        <v>0</v>
      </c>
      <c r="CU1245" s="64">
        <f t="shared" si="311"/>
        <v>0</v>
      </c>
      <c r="CW1245" s="64">
        <f t="shared" si="312"/>
        <v>0</v>
      </c>
      <c r="CX1245" s="64">
        <f t="shared" si="313"/>
        <v>0</v>
      </c>
      <c r="CY1245" s="64">
        <f t="shared" si="314"/>
        <v>0</v>
      </c>
      <c r="CZ1245" s="64">
        <f t="shared" si="315"/>
        <v>0</v>
      </c>
      <c r="DB1245" s="64">
        <f t="shared" si="316"/>
        <v>0</v>
      </c>
      <c r="DC1245" s="64">
        <f t="shared" si="317"/>
        <v>0</v>
      </c>
      <c r="DD1245" s="64">
        <f t="shared" si="318"/>
        <v>0</v>
      </c>
      <c r="DE1245" s="64">
        <f t="shared" si="319"/>
        <v>0</v>
      </c>
    </row>
    <row r="1246" spans="2:109" x14ac:dyDescent="0.3">
      <c r="B1246" s="167"/>
      <c r="C1246" s="186"/>
      <c r="D1246" s="2"/>
      <c r="E1246" s="67"/>
      <c r="F1246" s="5"/>
      <c r="G1246" s="5"/>
      <c r="H1246" s="187"/>
      <c r="I1246" s="111" t="str">
        <f ca="1">IF(Taula1[[#This Row],[Data naixement (format dd/mm/aaaa)]]="","0",DATEDIF(Taula1[[#This Row],[Data naixement (format dd/mm/aaaa)]],TODAY(),"Y"))</f>
        <v>0</v>
      </c>
      <c r="J1246" s="6"/>
      <c r="K1246" s="6"/>
      <c r="L1246" s="6"/>
      <c r="M1246" s="6"/>
      <c r="N1246" s="56"/>
      <c r="O1246" s="56"/>
      <c r="P1246" s="56"/>
      <c r="Q1246" s="6"/>
      <c r="R1246" s="7"/>
      <c r="S1246" s="143">
        <f>Taula1[[#This Row],[Mesos naturals sencers treballats període justificat (01/01/2023 - 31/03/2023)]]</f>
        <v>0</v>
      </c>
      <c r="T1246" s="194">
        <f>Taula1[[#This Row],[Dies treballats període justificat (01/01/2023 - 31/03/2023)              no comptabilitzats com a mes natural sencer]]</f>
        <v>0</v>
      </c>
      <c r="U1246" s="12"/>
      <c r="V1246" s="7"/>
      <c r="W1246" s="188"/>
      <c r="X1246" s="188"/>
      <c r="Y1246" s="188"/>
      <c r="Z1246" s="188"/>
      <c r="AA1246" s="190"/>
      <c r="AB1246" s="143">
        <f>Taula1[[#This Row],[Grup justificat     (fer servir opcions de la llista desplegable)]]</f>
        <v>0</v>
      </c>
      <c r="AC1246" s="182"/>
      <c r="AD1246" s="39"/>
      <c r="AE1246" s="131">
        <f>ROUND((AF1246/100)*756*Taula1[[#This Row],[Mesos naturals sencers treballats període justificat (01/01/2023 - 31/03/2023)]],2)</f>
        <v>0</v>
      </c>
      <c r="AF1246" s="81">
        <f>Taula1[[#This Row],[% Jornada segons contracte
(no posar el símbol %) ]]-Taula1[[#This Row],[% Reducció salari per baix rendiment        (no posar el símbol %)]]</f>
        <v>0</v>
      </c>
      <c r="AG1246" s="131">
        <f>ROUND((AH1246/100)*24.8547945*Taula1[[#This Row],[Dies treballats període justificat (01/01/2023 - 31/03/2023)              no comptabilitzats com a mes natural sencer]],2)</f>
        <v>0</v>
      </c>
      <c r="AH1246" s="79">
        <f>Taula1[[#This Row],[% Jornada segons contracte
(no posar el símbol %) ]]-Taula1[[#This Row],[% Reducció salari per baix rendiment        (no posar el símbol %)]]</f>
        <v>0</v>
      </c>
      <c r="AI1246" s="131">
        <f t="shared" si="305"/>
        <v>0</v>
      </c>
      <c r="AJ1246" s="39"/>
      <c r="AK1246" s="131">
        <f>ROUND((AL1246/100)*756*Taula1[[#This Row],[Espai reservat Administració  (mesos)]],2)</f>
        <v>0</v>
      </c>
      <c r="AL1246" s="81">
        <f>Taula1[[#This Row],[% Jornada segons contracte
(no posar el símbol %) ]]-Taula1[[#This Row],[% Reducció salari per baix rendiment        (no posar el símbol %)]]</f>
        <v>0</v>
      </c>
      <c r="AM1246" s="131">
        <f>ROUND((AN1246/100)*24.8547945*Taula1[[#This Row],[Espai reservat Administració (dies)]],2)</f>
        <v>0</v>
      </c>
      <c r="AN1246" s="79">
        <f>Taula1[[#This Row],[% Jornada segons contracte
(no posar el símbol %) ]]-Taula1[[#This Row],[% Reducció salari per baix rendiment        (no posar el símbol %)]]</f>
        <v>0</v>
      </c>
      <c r="AO1246" s="131">
        <f t="shared" si="306"/>
        <v>0</v>
      </c>
      <c r="AP1246" s="87"/>
      <c r="AQ1246" s="137">
        <f>ROUND((AR1246/100)*693*Taula1[[#This Row],[Mesos naturals sencers treballats període justificat (01/01/2023 - 31/03/2023)]],2)</f>
        <v>0</v>
      </c>
      <c r="AR1246" s="90">
        <f>Taula1[[#This Row],[% Jornada segons contracte
(no posar el símbol %) ]]-Taula1[[#This Row],[% Reducció salari per baix rendiment        (no posar el símbol %)]]</f>
        <v>0</v>
      </c>
      <c r="AS1246" s="137">
        <f>ROUND((AT1246/100)*22.78356164*Taula1[[#This Row],[Dies treballats període justificat (01/01/2023 - 31/03/2023)              no comptabilitzats com a mes natural sencer]],2)</f>
        <v>0</v>
      </c>
      <c r="AT1246" s="90">
        <f>Taula1[[#This Row],[% Jornada segons contracte
(no posar el símbol %) ]]-Taula1[[#This Row],[% Reducció salari per baix rendiment        (no posar el símbol %)]]</f>
        <v>0</v>
      </c>
      <c r="AU1246" s="137">
        <f t="shared" si="307"/>
        <v>0</v>
      </c>
      <c r="AV1246" s="87"/>
      <c r="AW1246" s="136">
        <f>ROUND((AX1246/100)*693*Taula1[[#This Row],[Espai reservat Administració  (mesos)]],2)</f>
        <v>0</v>
      </c>
      <c r="AX1246" s="90">
        <f>Taula1[[#This Row],[% Jornada segons contracte
(no posar el símbol %) ]]-Taula1[[#This Row],[% Reducció salari per baix rendiment        (no posar el símbol %)]]</f>
        <v>0</v>
      </c>
      <c r="AY1246" s="131">
        <f>ROUND((AZ1246/100)*22.78356164*Taula1[[#This Row],[Espai reservat Administració (dies)]],2)</f>
        <v>0</v>
      </c>
      <c r="AZ1246" s="81">
        <f>Taula1[[#This Row],[% Jornada segons contracte
(no posar el símbol %) ]]-Taula1[[#This Row],[% Reducció salari per baix rendiment        (no posar el símbol %)]]</f>
        <v>0</v>
      </c>
      <c r="BA1246" s="82">
        <f t="shared" si="308"/>
        <v>0</v>
      </c>
      <c r="BB1246" s="41"/>
      <c r="BC1246" s="131">
        <f>IF(Taula1[[#This Row],[Grup justificat     (fer servir opcions de la llista desplegable)]]=1,AI1246,0)</f>
        <v>0</v>
      </c>
      <c r="BD1246" s="131">
        <f>IF(Taula1[[#This Row],[Grup justificat     (fer servir opcions de la llista desplegable)]]=2,AU1246,0)</f>
        <v>0</v>
      </c>
      <c r="BE1246" s="41"/>
      <c r="BF1246" s="131">
        <f>IF(Taula1[[#This Row],[Espai reservat Administració]]=1,AO1246,0)</f>
        <v>0</v>
      </c>
      <c r="BG1246" s="82">
        <f>IF(Taula1[[#This Row],[Espai reservat Administració]]=2,BA1246,0)</f>
        <v>0</v>
      </c>
      <c r="BH1246" s="41"/>
      <c r="BI1246" s="126">
        <f>IF(Taula1[[#This Row],[Grup justificat     (fer servir opcions de la llista desplegable)]]=1,1,0)</f>
        <v>0</v>
      </c>
      <c r="BJ1246" s="126">
        <f>IF(Taula1[[#This Row],[Espai reservat Administració]]=1,1,0)</f>
        <v>0</v>
      </c>
      <c r="BK1246" s="111"/>
      <c r="BL1246" s="126">
        <f>IF(Taula1[[#This Row],[Grup justificat     (fer servir opcions de la llista desplegable)]]=2,1,0)</f>
        <v>0</v>
      </c>
      <c r="BM1246" s="126">
        <f>IF(Taula1[[#This Row],[Espai reservat Administració]]=2,1,0)</f>
        <v>0</v>
      </c>
      <c r="BN1246" s="73"/>
      <c r="BO1246" s="73"/>
      <c r="BP1246" s="73"/>
      <c r="BQ1246" s="73"/>
      <c r="BR1246" s="73"/>
      <c r="BS1246" s="73"/>
      <c r="BT1246" s="73"/>
      <c r="BU1246" s="73"/>
      <c r="BV1246" s="73"/>
      <c r="BW1246" s="73"/>
      <c r="BX1246" s="73"/>
      <c r="BY1246" s="73"/>
      <c r="BZ1246" s="73"/>
      <c r="CA1246" s="73"/>
      <c r="CB1246" s="73"/>
      <c r="CC1246" s="73"/>
      <c r="CD1246" s="73"/>
      <c r="CE1246" s="73"/>
      <c r="CF1246" s="73"/>
      <c r="CG1246" s="63">
        <f t="shared" si="309"/>
        <v>0</v>
      </c>
      <c r="CH1246" s="63">
        <f t="shared" si="310"/>
        <v>0</v>
      </c>
      <c r="CI1246" s="73"/>
      <c r="CJ1246" s="63">
        <f>IF(Taula1[[#This Row],[Tipus de contracte                                  (fer servir opcions de la llista desplegable)]]="Indefinit",1,0)</f>
        <v>0</v>
      </c>
      <c r="CK1246" s="63">
        <f>IF(Taula1[[#This Row],[Tipus de contracte                                  (fer servir opcions de la llista desplegable)]]="Temporal, igual o superior a 6 mesos",1,0)</f>
        <v>0</v>
      </c>
      <c r="CL1246" s="63">
        <f>IF(Taula1[[#This Row],[Tipus de contracte                                  (fer servir opcions de la llista desplegable)]]="Substitució per IT",1,0)</f>
        <v>0</v>
      </c>
      <c r="CM1246" s="73"/>
      <c r="CN1246" s="63">
        <f>IF(Taula1[[#This Row],[Relació llocs de treball]]&gt;=1,1,0)</f>
        <v>0</v>
      </c>
      <c r="CO1246" s="73"/>
      <c r="CP1246" s="63">
        <f>IF(Taula1[[#This Row],[Identitat de gènere                                                          (fer servir opcions de la llista desplegable)]]="Home",1,0)</f>
        <v>0</v>
      </c>
      <c r="CQ1246" s="63">
        <f>IF(Taula1[[#This Row],[Identitat de gènere                                                          (fer servir opcions de la llista desplegable)]]="Dona",1,0)</f>
        <v>0</v>
      </c>
      <c r="CR1246" s="63">
        <f>IF(Taula1[[#This Row],[Identitat de gènere                                                          (fer servir opcions de la llista desplegable)]]="No binari",1,0)</f>
        <v>0</v>
      </c>
      <c r="CS1246" s="73"/>
      <c r="CT1246" s="63">
        <f t="shared" si="304"/>
        <v>0</v>
      </c>
      <c r="CU1246" s="64">
        <f t="shared" si="311"/>
        <v>0</v>
      </c>
      <c r="CW1246" s="64">
        <f t="shared" si="312"/>
        <v>0</v>
      </c>
      <c r="CX1246" s="64">
        <f t="shared" si="313"/>
        <v>0</v>
      </c>
      <c r="CY1246" s="64">
        <f t="shared" si="314"/>
        <v>0</v>
      </c>
      <c r="CZ1246" s="64">
        <f t="shared" si="315"/>
        <v>0</v>
      </c>
      <c r="DB1246" s="64">
        <f t="shared" si="316"/>
        <v>0</v>
      </c>
      <c r="DC1246" s="64">
        <f t="shared" si="317"/>
        <v>0</v>
      </c>
      <c r="DD1246" s="64">
        <f t="shared" si="318"/>
        <v>0</v>
      </c>
      <c r="DE1246" s="64">
        <f t="shared" si="319"/>
        <v>0</v>
      </c>
    </row>
    <row r="1247" spans="2:109" x14ac:dyDescent="0.3">
      <c r="B1247" s="167"/>
      <c r="C1247" s="186"/>
      <c r="D1247" s="2"/>
      <c r="E1247" s="67"/>
      <c r="F1247" s="5"/>
      <c r="G1247" s="5"/>
      <c r="H1247" s="187"/>
      <c r="I1247" s="111" t="str">
        <f ca="1">IF(Taula1[[#This Row],[Data naixement (format dd/mm/aaaa)]]="","0",DATEDIF(Taula1[[#This Row],[Data naixement (format dd/mm/aaaa)]],TODAY(),"Y"))</f>
        <v>0</v>
      </c>
      <c r="J1247" s="6"/>
      <c r="K1247" s="6"/>
      <c r="L1247" s="6"/>
      <c r="M1247" s="6"/>
      <c r="N1247" s="56"/>
      <c r="O1247" s="56"/>
      <c r="P1247" s="56"/>
      <c r="Q1247" s="6"/>
      <c r="R1247" s="7"/>
      <c r="S1247" s="143">
        <f>Taula1[[#This Row],[Mesos naturals sencers treballats període justificat (01/01/2023 - 31/03/2023)]]</f>
        <v>0</v>
      </c>
      <c r="T1247" s="194">
        <f>Taula1[[#This Row],[Dies treballats període justificat (01/01/2023 - 31/03/2023)              no comptabilitzats com a mes natural sencer]]</f>
        <v>0</v>
      </c>
      <c r="U1247" s="12"/>
      <c r="V1247" s="7"/>
      <c r="W1247" s="188"/>
      <c r="X1247" s="188"/>
      <c r="Y1247" s="188"/>
      <c r="Z1247" s="188"/>
      <c r="AA1247" s="190"/>
      <c r="AB1247" s="143">
        <f>Taula1[[#This Row],[Grup justificat     (fer servir opcions de la llista desplegable)]]</f>
        <v>0</v>
      </c>
      <c r="AC1247" s="182"/>
      <c r="AD1247" s="39"/>
      <c r="AE1247" s="131">
        <f>ROUND((AF1247/100)*756*Taula1[[#This Row],[Mesos naturals sencers treballats període justificat (01/01/2023 - 31/03/2023)]],2)</f>
        <v>0</v>
      </c>
      <c r="AF1247" s="81">
        <f>Taula1[[#This Row],[% Jornada segons contracte
(no posar el símbol %) ]]-Taula1[[#This Row],[% Reducció salari per baix rendiment        (no posar el símbol %)]]</f>
        <v>0</v>
      </c>
      <c r="AG1247" s="131">
        <f>ROUND((AH1247/100)*24.8547945*Taula1[[#This Row],[Dies treballats període justificat (01/01/2023 - 31/03/2023)              no comptabilitzats com a mes natural sencer]],2)</f>
        <v>0</v>
      </c>
      <c r="AH1247" s="79">
        <f>Taula1[[#This Row],[% Jornada segons contracte
(no posar el símbol %) ]]-Taula1[[#This Row],[% Reducció salari per baix rendiment        (no posar el símbol %)]]</f>
        <v>0</v>
      </c>
      <c r="AI1247" s="131">
        <f t="shared" si="305"/>
        <v>0</v>
      </c>
      <c r="AJ1247" s="39"/>
      <c r="AK1247" s="131">
        <f>ROUND((AL1247/100)*756*Taula1[[#This Row],[Espai reservat Administració  (mesos)]],2)</f>
        <v>0</v>
      </c>
      <c r="AL1247" s="81">
        <f>Taula1[[#This Row],[% Jornada segons contracte
(no posar el símbol %) ]]-Taula1[[#This Row],[% Reducció salari per baix rendiment        (no posar el símbol %)]]</f>
        <v>0</v>
      </c>
      <c r="AM1247" s="131">
        <f>ROUND((AN1247/100)*24.8547945*Taula1[[#This Row],[Espai reservat Administració (dies)]],2)</f>
        <v>0</v>
      </c>
      <c r="AN1247" s="79">
        <f>Taula1[[#This Row],[% Jornada segons contracte
(no posar el símbol %) ]]-Taula1[[#This Row],[% Reducció salari per baix rendiment        (no posar el símbol %)]]</f>
        <v>0</v>
      </c>
      <c r="AO1247" s="131">
        <f t="shared" si="306"/>
        <v>0</v>
      </c>
      <c r="AP1247" s="87"/>
      <c r="AQ1247" s="137">
        <f>ROUND((AR1247/100)*693*Taula1[[#This Row],[Mesos naturals sencers treballats període justificat (01/01/2023 - 31/03/2023)]],2)</f>
        <v>0</v>
      </c>
      <c r="AR1247" s="90">
        <f>Taula1[[#This Row],[% Jornada segons contracte
(no posar el símbol %) ]]-Taula1[[#This Row],[% Reducció salari per baix rendiment        (no posar el símbol %)]]</f>
        <v>0</v>
      </c>
      <c r="AS1247" s="137">
        <f>ROUND((AT1247/100)*22.78356164*Taula1[[#This Row],[Dies treballats període justificat (01/01/2023 - 31/03/2023)              no comptabilitzats com a mes natural sencer]],2)</f>
        <v>0</v>
      </c>
      <c r="AT1247" s="90">
        <f>Taula1[[#This Row],[% Jornada segons contracte
(no posar el símbol %) ]]-Taula1[[#This Row],[% Reducció salari per baix rendiment        (no posar el símbol %)]]</f>
        <v>0</v>
      </c>
      <c r="AU1247" s="137">
        <f t="shared" si="307"/>
        <v>0</v>
      </c>
      <c r="AV1247" s="87"/>
      <c r="AW1247" s="136">
        <f>ROUND((AX1247/100)*693*Taula1[[#This Row],[Espai reservat Administració  (mesos)]],2)</f>
        <v>0</v>
      </c>
      <c r="AX1247" s="90">
        <f>Taula1[[#This Row],[% Jornada segons contracte
(no posar el símbol %) ]]-Taula1[[#This Row],[% Reducció salari per baix rendiment        (no posar el símbol %)]]</f>
        <v>0</v>
      </c>
      <c r="AY1247" s="131">
        <f>ROUND((AZ1247/100)*22.78356164*Taula1[[#This Row],[Espai reservat Administració (dies)]],2)</f>
        <v>0</v>
      </c>
      <c r="AZ1247" s="81">
        <f>Taula1[[#This Row],[% Jornada segons contracte
(no posar el símbol %) ]]-Taula1[[#This Row],[% Reducció salari per baix rendiment        (no posar el símbol %)]]</f>
        <v>0</v>
      </c>
      <c r="BA1247" s="82">
        <f t="shared" si="308"/>
        <v>0</v>
      </c>
      <c r="BB1247" s="41"/>
      <c r="BC1247" s="131">
        <f>IF(Taula1[[#This Row],[Grup justificat     (fer servir opcions de la llista desplegable)]]=1,AI1247,0)</f>
        <v>0</v>
      </c>
      <c r="BD1247" s="131">
        <f>IF(Taula1[[#This Row],[Grup justificat     (fer servir opcions de la llista desplegable)]]=2,AU1247,0)</f>
        <v>0</v>
      </c>
      <c r="BE1247" s="41"/>
      <c r="BF1247" s="131">
        <f>IF(Taula1[[#This Row],[Espai reservat Administració]]=1,AO1247,0)</f>
        <v>0</v>
      </c>
      <c r="BG1247" s="82">
        <f>IF(Taula1[[#This Row],[Espai reservat Administració]]=2,BA1247,0)</f>
        <v>0</v>
      </c>
      <c r="BH1247" s="41"/>
      <c r="BI1247" s="126">
        <f>IF(Taula1[[#This Row],[Grup justificat     (fer servir opcions de la llista desplegable)]]=1,1,0)</f>
        <v>0</v>
      </c>
      <c r="BJ1247" s="126">
        <f>IF(Taula1[[#This Row],[Espai reservat Administració]]=1,1,0)</f>
        <v>0</v>
      </c>
      <c r="BK1247" s="111"/>
      <c r="BL1247" s="126">
        <f>IF(Taula1[[#This Row],[Grup justificat     (fer servir opcions de la llista desplegable)]]=2,1,0)</f>
        <v>0</v>
      </c>
      <c r="BM1247" s="126">
        <f>IF(Taula1[[#This Row],[Espai reservat Administració]]=2,1,0)</f>
        <v>0</v>
      </c>
      <c r="BN1247" s="73"/>
      <c r="BO1247" s="73"/>
      <c r="BP1247" s="73"/>
      <c r="BQ1247" s="73"/>
      <c r="BR1247" s="73"/>
      <c r="BS1247" s="73"/>
      <c r="BT1247" s="73"/>
      <c r="BU1247" s="73"/>
      <c r="BV1247" s="73"/>
      <c r="BW1247" s="73"/>
      <c r="BX1247" s="73"/>
      <c r="BY1247" s="73"/>
      <c r="BZ1247" s="73"/>
      <c r="CA1247" s="73"/>
      <c r="CB1247" s="73"/>
      <c r="CC1247" s="73"/>
      <c r="CD1247" s="73"/>
      <c r="CE1247" s="73"/>
      <c r="CF1247" s="73"/>
      <c r="CG1247" s="63">
        <f t="shared" si="309"/>
        <v>0</v>
      </c>
      <c r="CH1247" s="63">
        <f t="shared" si="310"/>
        <v>0</v>
      </c>
      <c r="CI1247" s="73"/>
      <c r="CJ1247" s="63">
        <f>IF(Taula1[[#This Row],[Tipus de contracte                                  (fer servir opcions de la llista desplegable)]]="Indefinit",1,0)</f>
        <v>0</v>
      </c>
      <c r="CK1247" s="63">
        <f>IF(Taula1[[#This Row],[Tipus de contracte                                  (fer servir opcions de la llista desplegable)]]="Temporal, igual o superior a 6 mesos",1,0)</f>
        <v>0</v>
      </c>
      <c r="CL1247" s="63">
        <f>IF(Taula1[[#This Row],[Tipus de contracte                                  (fer servir opcions de la llista desplegable)]]="Substitució per IT",1,0)</f>
        <v>0</v>
      </c>
      <c r="CM1247" s="73"/>
      <c r="CN1247" s="63">
        <f>IF(Taula1[[#This Row],[Relació llocs de treball]]&gt;=1,1,0)</f>
        <v>0</v>
      </c>
      <c r="CO1247" s="73"/>
      <c r="CP1247" s="63">
        <f>IF(Taula1[[#This Row],[Identitat de gènere                                                          (fer servir opcions de la llista desplegable)]]="Home",1,0)</f>
        <v>0</v>
      </c>
      <c r="CQ1247" s="63">
        <f>IF(Taula1[[#This Row],[Identitat de gènere                                                          (fer servir opcions de la llista desplegable)]]="Dona",1,0)</f>
        <v>0</v>
      </c>
      <c r="CR1247" s="63">
        <f>IF(Taula1[[#This Row],[Identitat de gènere                                                          (fer servir opcions de la llista desplegable)]]="No binari",1,0)</f>
        <v>0</v>
      </c>
      <c r="CS1247" s="73"/>
      <c r="CT1247" s="63">
        <f t="shared" si="304"/>
        <v>0</v>
      </c>
      <c r="CU1247" s="64">
        <f t="shared" si="311"/>
        <v>0</v>
      </c>
      <c r="CW1247" s="64">
        <f t="shared" si="312"/>
        <v>0</v>
      </c>
      <c r="CX1247" s="64">
        <f t="shared" si="313"/>
        <v>0</v>
      </c>
      <c r="CY1247" s="64">
        <f t="shared" si="314"/>
        <v>0</v>
      </c>
      <c r="CZ1247" s="64">
        <f t="shared" si="315"/>
        <v>0</v>
      </c>
      <c r="DB1247" s="64">
        <f t="shared" si="316"/>
        <v>0</v>
      </c>
      <c r="DC1247" s="64">
        <f t="shared" si="317"/>
        <v>0</v>
      </c>
      <c r="DD1247" s="64">
        <f t="shared" si="318"/>
        <v>0</v>
      </c>
      <c r="DE1247" s="64">
        <f t="shared" si="319"/>
        <v>0</v>
      </c>
    </row>
    <row r="1248" spans="2:109" x14ac:dyDescent="0.3">
      <c r="B1248" s="167"/>
      <c r="C1248" s="186"/>
      <c r="D1248" s="2"/>
      <c r="E1248" s="67"/>
      <c r="F1248" s="5"/>
      <c r="G1248" s="5"/>
      <c r="H1248" s="187"/>
      <c r="I1248" s="111" t="str">
        <f ca="1">IF(Taula1[[#This Row],[Data naixement (format dd/mm/aaaa)]]="","0",DATEDIF(Taula1[[#This Row],[Data naixement (format dd/mm/aaaa)]],TODAY(),"Y"))</f>
        <v>0</v>
      </c>
      <c r="J1248" s="6"/>
      <c r="K1248" s="6"/>
      <c r="L1248" s="6"/>
      <c r="M1248" s="6"/>
      <c r="N1248" s="56"/>
      <c r="O1248" s="56"/>
      <c r="P1248" s="56"/>
      <c r="Q1248" s="6"/>
      <c r="R1248" s="7"/>
      <c r="S1248" s="143">
        <f>Taula1[[#This Row],[Mesos naturals sencers treballats període justificat (01/01/2023 - 31/03/2023)]]</f>
        <v>0</v>
      </c>
      <c r="T1248" s="194">
        <f>Taula1[[#This Row],[Dies treballats període justificat (01/01/2023 - 31/03/2023)              no comptabilitzats com a mes natural sencer]]</f>
        <v>0</v>
      </c>
      <c r="U1248" s="12"/>
      <c r="V1248" s="7"/>
      <c r="W1248" s="188"/>
      <c r="X1248" s="188"/>
      <c r="Y1248" s="188"/>
      <c r="Z1248" s="188"/>
      <c r="AA1248" s="190"/>
      <c r="AB1248" s="143">
        <f>Taula1[[#This Row],[Grup justificat     (fer servir opcions de la llista desplegable)]]</f>
        <v>0</v>
      </c>
      <c r="AC1248" s="182"/>
      <c r="AD1248" s="39"/>
      <c r="AE1248" s="131">
        <f>ROUND((AF1248/100)*756*Taula1[[#This Row],[Mesos naturals sencers treballats període justificat (01/01/2023 - 31/03/2023)]],2)</f>
        <v>0</v>
      </c>
      <c r="AF1248" s="81">
        <f>Taula1[[#This Row],[% Jornada segons contracte
(no posar el símbol %) ]]-Taula1[[#This Row],[% Reducció salari per baix rendiment        (no posar el símbol %)]]</f>
        <v>0</v>
      </c>
      <c r="AG1248" s="131">
        <f>ROUND((AH1248/100)*24.8547945*Taula1[[#This Row],[Dies treballats període justificat (01/01/2023 - 31/03/2023)              no comptabilitzats com a mes natural sencer]],2)</f>
        <v>0</v>
      </c>
      <c r="AH1248" s="79">
        <f>Taula1[[#This Row],[% Jornada segons contracte
(no posar el símbol %) ]]-Taula1[[#This Row],[% Reducció salari per baix rendiment        (no posar el símbol %)]]</f>
        <v>0</v>
      </c>
      <c r="AI1248" s="131">
        <f t="shared" si="305"/>
        <v>0</v>
      </c>
      <c r="AJ1248" s="39"/>
      <c r="AK1248" s="131">
        <f>ROUND((AL1248/100)*756*Taula1[[#This Row],[Espai reservat Administració  (mesos)]],2)</f>
        <v>0</v>
      </c>
      <c r="AL1248" s="81">
        <f>Taula1[[#This Row],[% Jornada segons contracte
(no posar el símbol %) ]]-Taula1[[#This Row],[% Reducció salari per baix rendiment        (no posar el símbol %)]]</f>
        <v>0</v>
      </c>
      <c r="AM1248" s="131">
        <f>ROUND((AN1248/100)*24.8547945*Taula1[[#This Row],[Espai reservat Administració (dies)]],2)</f>
        <v>0</v>
      </c>
      <c r="AN1248" s="79">
        <f>Taula1[[#This Row],[% Jornada segons contracte
(no posar el símbol %) ]]-Taula1[[#This Row],[% Reducció salari per baix rendiment        (no posar el símbol %)]]</f>
        <v>0</v>
      </c>
      <c r="AO1248" s="131">
        <f t="shared" si="306"/>
        <v>0</v>
      </c>
      <c r="AP1248" s="87"/>
      <c r="AQ1248" s="137">
        <f>ROUND((AR1248/100)*693*Taula1[[#This Row],[Mesos naturals sencers treballats període justificat (01/01/2023 - 31/03/2023)]],2)</f>
        <v>0</v>
      </c>
      <c r="AR1248" s="90">
        <f>Taula1[[#This Row],[% Jornada segons contracte
(no posar el símbol %) ]]-Taula1[[#This Row],[% Reducció salari per baix rendiment        (no posar el símbol %)]]</f>
        <v>0</v>
      </c>
      <c r="AS1248" s="137">
        <f>ROUND((AT1248/100)*22.78356164*Taula1[[#This Row],[Dies treballats període justificat (01/01/2023 - 31/03/2023)              no comptabilitzats com a mes natural sencer]],2)</f>
        <v>0</v>
      </c>
      <c r="AT1248" s="90">
        <f>Taula1[[#This Row],[% Jornada segons contracte
(no posar el símbol %) ]]-Taula1[[#This Row],[% Reducció salari per baix rendiment        (no posar el símbol %)]]</f>
        <v>0</v>
      </c>
      <c r="AU1248" s="137">
        <f t="shared" si="307"/>
        <v>0</v>
      </c>
      <c r="AV1248" s="87"/>
      <c r="AW1248" s="136">
        <f>ROUND((AX1248/100)*693*Taula1[[#This Row],[Espai reservat Administració  (mesos)]],2)</f>
        <v>0</v>
      </c>
      <c r="AX1248" s="90">
        <f>Taula1[[#This Row],[% Jornada segons contracte
(no posar el símbol %) ]]-Taula1[[#This Row],[% Reducció salari per baix rendiment        (no posar el símbol %)]]</f>
        <v>0</v>
      </c>
      <c r="AY1248" s="131">
        <f>ROUND((AZ1248/100)*22.78356164*Taula1[[#This Row],[Espai reservat Administració (dies)]],2)</f>
        <v>0</v>
      </c>
      <c r="AZ1248" s="81">
        <f>Taula1[[#This Row],[% Jornada segons contracte
(no posar el símbol %) ]]-Taula1[[#This Row],[% Reducció salari per baix rendiment        (no posar el símbol %)]]</f>
        <v>0</v>
      </c>
      <c r="BA1248" s="82">
        <f t="shared" si="308"/>
        <v>0</v>
      </c>
      <c r="BB1248" s="41"/>
      <c r="BC1248" s="131">
        <f>IF(Taula1[[#This Row],[Grup justificat     (fer servir opcions de la llista desplegable)]]=1,AI1248,0)</f>
        <v>0</v>
      </c>
      <c r="BD1248" s="131">
        <f>IF(Taula1[[#This Row],[Grup justificat     (fer servir opcions de la llista desplegable)]]=2,AU1248,0)</f>
        <v>0</v>
      </c>
      <c r="BE1248" s="41"/>
      <c r="BF1248" s="131">
        <f>IF(Taula1[[#This Row],[Espai reservat Administració]]=1,AO1248,0)</f>
        <v>0</v>
      </c>
      <c r="BG1248" s="82">
        <f>IF(Taula1[[#This Row],[Espai reservat Administració]]=2,BA1248,0)</f>
        <v>0</v>
      </c>
      <c r="BH1248" s="41"/>
      <c r="BI1248" s="126">
        <f>IF(Taula1[[#This Row],[Grup justificat     (fer servir opcions de la llista desplegable)]]=1,1,0)</f>
        <v>0</v>
      </c>
      <c r="BJ1248" s="126">
        <f>IF(Taula1[[#This Row],[Espai reservat Administració]]=1,1,0)</f>
        <v>0</v>
      </c>
      <c r="BK1248" s="111"/>
      <c r="BL1248" s="126">
        <f>IF(Taula1[[#This Row],[Grup justificat     (fer servir opcions de la llista desplegable)]]=2,1,0)</f>
        <v>0</v>
      </c>
      <c r="BM1248" s="126">
        <f>IF(Taula1[[#This Row],[Espai reservat Administració]]=2,1,0)</f>
        <v>0</v>
      </c>
      <c r="BN1248" s="73"/>
      <c r="BO1248" s="73"/>
      <c r="BP1248" s="73"/>
      <c r="BQ1248" s="73"/>
      <c r="BR1248" s="73"/>
      <c r="BS1248" s="73"/>
      <c r="BT1248" s="73"/>
      <c r="BU1248" s="73"/>
      <c r="BV1248" s="73"/>
      <c r="BW1248" s="73"/>
      <c r="BX1248" s="73"/>
      <c r="BY1248" s="73"/>
      <c r="BZ1248" s="73"/>
      <c r="CA1248" s="73"/>
      <c r="CB1248" s="73"/>
      <c r="CC1248" s="73"/>
      <c r="CD1248" s="73"/>
      <c r="CE1248" s="73"/>
      <c r="CF1248" s="73"/>
      <c r="CG1248" s="63">
        <f t="shared" si="309"/>
        <v>0</v>
      </c>
      <c r="CH1248" s="63">
        <f t="shared" si="310"/>
        <v>0</v>
      </c>
      <c r="CI1248" s="73"/>
      <c r="CJ1248" s="63">
        <f>IF(Taula1[[#This Row],[Tipus de contracte                                  (fer servir opcions de la llista desplegable)]]="Indefinit",1,0)</f>
        <v>0</v>
      </c>
      <c r="CK1248" s="63">
        <f>IF(Taula1[[#This Row],[Tipus de contracte                                  (fer servir opcions de la llista desplegable)]]="Temporal, igual o superior a 6 mesos",1,0)</f>
        <v>0</v>
      </c>
      <c r="CL1248" s="63">
        <f>IF(Taula1[[#This Row],[Tipus de contracte                                  (fer servir opcions de la llista desplegable)]]="Substitució per IT",1,0)</f>
        <v>0</v>
      </c>
      <c r="CM1248" s="73"/>
      <c r="CN1248" s="63">
        <f>IF(Taula1[[#This Row],[Relació llocs de treball]]&gt;=1,1,0)</f>
        <v>0</v>
      </c>
      <c r="CO1248" s="73"/>
      <c r="CP1248" s="63">
        <f>IF(Taula1[[#This Row],[Identitat de gènere                                                          (fer servir opcions de la llista desplegable)]]="Home",1,0)</f>
        <v>0</v>
      </c>
      <c r="CQ1248" s="63">
        <f>IF(Taula1[[#This Row],[Identitat de gènere                                                          (fer servir opcions de la llista desplegable)]]="Dona",1,0)</f>
        <v>0</v>
      </c>
      <c r="CR1248" s="63">
        <f>IF(Taula1[[#This Row],[Identitat de gènere                                                          (fer servir opcions de la llista desplegable)]]="No binari",1,0)</f>
        <v>0</v>
      </c>
      <c r="CS1248" s="73"/>
      <c r="CT1248" s="63">
        <f t="shared" si="304"/>
        <v>0</v>
      </c>
      <c r="CU1248" s="64">
        <f t="shared" si="311"/>
        <v>0</v>
      </c>
      <c r="CW1248" s="64">
        <f t="shared" si="312"/>
        <v>0</v>
      </c>
      <c r="CX1248" s="64">
        <f t="shared" si="313"/>
        <v>0</v>
      </c>
      <c r="CY1248" s="64">
        <f t="shared" si="314"/>
        <v>0</v>
      </c>
      <c r="CZ1248" s="64">
        <f t="shared" si="315"/>
        <v>0</v>
      </c>
      <c r="DB1248" s="64">
        <f t="shared" si="316"/>
        <v>0</v>
      </c>
      <c r="DC1248" s="64">
        <f t="shared" si="317"/>
        <v>0</v>
      </c>
      <c r="DD1248" s="64">
        <f t="shared" si="318"/>
        <v>0</v>
      </c>
      <c r="DE1248" s="64">
        <f t="shared" si="319"/>
        <v>0</v>
      </c>
    </row>
    <row r="1249" spans="2:109" x14ac:dyDescent="0.3">
      <c r="B1249" s="167"/>
      <c r="C1249" s="186"/>
      <c r="D1249" s="2"/>
      <c r="E1249" s="67"/>
      <c r="F1249" s="5"/>
      <c r="G1249" s="5"/>
      <c r="H1249" s="187"/>
      <c r="I1249" s="111" t="str">
        <f ca="1">IF(Taula1[[#This Row],[Data naixement (format dd/mm/aaaa)]]="","0",DATEDIF(Taula1[[#This Row],[Data naixement (format dd/mm/aaaa)]],TODAY(),"Y"))</f>
        <v>0</v>
      </c>
      <c r="J1249" s="6"/>
      <c r="K1249" s="6"/>
      <c r="L1249" s="6"/>
      <c r="M1249" s="6"/>
      <c r="N1249" s="56"/>
      <c r="O1249" s="56"/>
      <c r="P1249" s="56"/>
      <c r="Q1249" s="6"/>
      <c r="R1249" s="7"/>
      <c r="S1249" s="143">
        <f>Taula1[[#This Row],[Mesos naturals sencers treballats període justificat (01/01/2023 - 31/03/2023)]]</f>
        <v>0</v>
      </c>
      <c r="T1249" s="194">
        <f>Taula1[[#This Row],[Dies treballats període justificat (01/01/2023 - 31/03/2023)              no comptabilitzats com a mes natural sencer]]</f>
        <v>0</v>
      </c>
      <c r="U1249" s="12"/>
      <c r="V1249" s="7"/>
      <c r="W1249" s="188"/>
      <c r="X1249" s="188"/>
      <c r="Y1249" s="188"/>
      <c r="Z1249" s="188"/>
      <c r="AA1249" s="190"/>
      <c r="AB1249" s="143">
        <f>Taula1[[#This Row],[Grup justificat     (fer servir opcions de la llista desplegable)]]</f>
        <v>0</v>
      </c>
      <c r="AC1249" s="182"/>
      <c r="AD1249" s="39"/>
      <c r="AE1249" s="131">
        <f>ROUND((AF1249/100)*756*Taula1[[#This Row],[Mesos naturals sencers treballats període justificat (01/01/2023 - 31/03/2023)]],2)</f>
        <v>0</v>
      </c>
      <c r="AF1249" s="81">
        <f>Taula1[[#This Row],[% Jornada segons contracte
(no posar el símbol %) ]]-Taula1[[#This Row],[% Reducció salari per baix rendiment        (no posar el símbol %)]]</f>
        <v>0</v>
      </c>
      <c r="AG1249" s="131">
        <f>ROUND((AH1249/100)*24.8547945*Taula1[[#This Row],[Dies treballats període justificat (01/01/2023 - 31/03/2023)              no comptabilitzats com a mes natural sencer]],2)</f>
        <v>0</v>
      </c>
      <c r="AH1249" s="79">
        <f>Taula1[[#This Row],[% Jornada segons contracte
(no posar el símbol %) ]]-Taula1[[#This Row],[% Reducció salari per baix rendiment        (no posar el símbol %)]]</f>
        <v>0</v>
      </c>
      <c r="AI1249" s="131">
        <f t="shared" si="305"/>
        <v>0</v>
      </c>
      <c r="AJ1249" s="39"/>
      <c r="AK1249" s="131">
        <f>ROUND((AL1249/100)*756*Taula1[[#This Row],[Espai reservat Administració  (mesos)]],2)</f>
        <v>0</v>
      </c>
      <c r="AL1249" s="81">
        <f>Taula1[[#This Row],[% Jornada segons contracte
(no posar el símbol %) ]]-Taula1[[#This Row],[% Reducció salari per baix rendiment        (no posar el símbol %)]]</f>
        <v>0</v>
      </c>
      <c r="AM1249" s="131">
        <f>ROUND((AN1249/100)*24.8547945*Taula1[[#This Row],[Espai reservat Administració (dies)]],2)</f>
        <v>0</v>
      </c>
      <c r="AN1249" s="79">
        <f>Taula1[[#This Row],[% Jornada segons contracte
(no posar el símbol %) ]]-Taula1[[#This Row],[% Reducció salari per baix rendiment        (no posar el símbol %)]]</f>
        <v>0</v>
      </c>
      <c r="AO1249" s="131">
        <f t="shared" si="306"/>
        <v>0</v>
      </c>
      <c r="AP1249" s="87"/>
      <c r="AQ1249" s="137">
        <f>ROUND((AR1249/100)*693*Taula1[[#This Row],[Mesos naturals sencers treballats període justificat (01/01/2023 - 31/03/2023)]],2)</f>
        <v>0</v>
      </c>
      <c r="AR1249" s="90">
        <f>Taula1[[#This Row],[% Jornada segons contracte
(no posar el símbol %) ]]-Taula1[[#This Row],[% Reducció salari per baix rendiment        (no posar el símbol %)]]</f>
        <v>0</v>
      </c>
      <c r="AS1249" s="137">
        <f>ROUND((AT1249/100)*22.78356164*Taula1[[#This Row],[Dies treballats període justificat (01/01/2023 - 31/03/2023)              no comptabilitzats com a mes natural sencer]],2)</f>
        <v>0</v>
      </c>
      <c r="AT1249" s="90">
        <f>Taula1[[#This Row],[% Jornada segons contracte
(no posar el símbol %) ]]-Taula1[[#This Row],[% Reducció salari per baix rendiment        (no posar el símbol %)]]</f>
        <v>0</v>
      </c>
      <c r="AU1249" s="137">
        <f t="shared" si="307"/>
        <v>0</v>
      </c>
      <c r="AV1249" s="87"/>
      <c r="AW1249" s="136">
        <f>ROUND((AX1249/100)*693*Taula1[[#This Row],[Espai reservat Administració  (mesos)]],2)</f>
        <v>0</v>
      </c>
      <c r="AX1249" s="90">
        <f>Taula1[[#This Row],[% Jornada segons contracte
(no posar el símbol %) ]]-Taula1[[#This Row],[% Reducció salari per baix rendiment        (no posar el símbol %)]]</f>
        <v>0</v>
      </c>
      <c r="AY1249" s="131">
        <f>ROUND((AZ1249/100)*22.78356164*Taula1[[#This Row],[Espai reservat Administració (dies)]],2)</f>
        <v>0</v>
      </c>
      <c r="AZ1249" s="81">
        <f>Taula1[[#This Row],[% Jornada segons contracte
(no posar el símbol %) ]]-Taula1[[#This Row],[% Reducció salari per baix rendiment        (no posar el símbol %)]]</f>
        <v>0</v>
      </c>
      <c r="BA1249" s="82">
        <f t="shared" si="308"/>
        <v>0</v>
      </c>
      <c r="BB1249" s="41"/>
      <c r="BC1249" s="131">
        <f>IF(Taula1[[#This Row],[Grup justificat     (fer servir opcions de la llista desplegable)]]=1,AI1249,0)</f>
        <v>0</v>
      </c>
      <c r="BD1249" s="131">
        <f>IF(Taula1[[#This Row],[Grup justificat     (fer servir opcions de la llista desplegable)]]=2,AU1249,0)</f>
        <v>0</v>
      </c>
      <c r="BE1249" s="41"/>
      <c r="BF1249" s="131">
        <f>IF(Taula1[[#This Row],[Espai reservat Administració]]=1,AO1249,0)</f>
        <v>0</v>
      </c>
      <c r="BG1249" s="82">
        <f>IF(Taula1[[#This Row],[Espai reservat Administració]]=2,BA1249,0)</f>
        <v>0</v>
      </c>
      <c r="BH1249" s="41"/>
      <c r="BI1249" s="126">
        <f>IF(Taula1[[#This Row],[Grup justificat     (fer servir opcions de la llista desplegable)]]=1,1,0)</f>
        <v>0</v>
      </c>
      <c r="BJ1249" s="126">
        <f>IF(Taula1[[#This Row],[Espai reservat Administració]]=1,1,0)</f>
        <v>0</v>
      </c>
      <c r="BK1249" s="111"/>
      <c r="BL1249" s="126">
        <f>IF(Taula1[[#This Row],[Grup justificat     (fer servir opcions de la llista desplegable)]]=2,1,0)</f>
        <v>0</v>
      </c>
      <c r="BM1249" s="126">
        <f>IF(Taula1[[#This Row],[Espai reservat Administració]]=2,1,0)</f>
        <v>0</v>
      </c>
      <c r="BN1249" s="73"/>
      <c r="BO1249" s="73"/>
      <c r="BP1249" s="73"/>
      <c r="BQ1249" s="73"/>
      <c r="BR1249" s="73"/>
      <c r="BS1249" s="73"/>
      <c r="BT1249" s="73"/>
      <c r="BU1249" s="73"/>
      <c r="BV1249" s="73"/>
      <c r="BW1249" s="73"/>
      <c r="BX1249" s="73"/>
      <c r="BY1249" s="73"/>
      <c r="BZ1249" s="73"/>
      <c r="CA1249" s="73"/>
      <c r="CB1249" s="73"/>
      <c r="CC1249" s="73"/>
      <c r="CD1249" s="73"/>
      <c r="CE1249" s="73"/>
      <c r="CF1249" s="73"/>
      <c r="CG1249" s="63">
        <f t="shared" si="309"/>
        <v>0</v>
      </c>
      <c r="CH1249" s="63">
        <f t="shared" si="310"/>
        <v>0</v>
      </c>
      <c r="CI1249" s="73"/>
      <c r="CJ1249" s="63">
        <f>IF(Taula1[[#This Row],[Tipus de contracte                                  (fer servir opcions de la llista desplegable)]]="Indefinit",1,0)</f>
        <v>0</v>
      </c>
      <c r="CK1249" s="63">
        <f>IF(Taula1[[#This Row],[Tipus de contracte                                  (fer servir opcions de la llista desplegable)]]="Temporal, igual o superior a 6 mesos",1,0)</f>
        <v>0</v>
      </c>
      <c r="CL1249" s="63">
        <f>IF(Taula1[[#This Row],[Tipus de contracte                                  (fer servir opcions de la llista desplegable)]]="Substitució per IT",1,0)</f>
        <v>0</v>
      </c>
      <c r="CM1249" s="73"/>
      <c r="CN1249" s="63">
        <f>IF(Taula1[[#This Row],[Relació llocs de treball]]&gt;=1,1,0)</f>
        <v>0</v>
      </c>
      <c r="CO1249" s="73"/>
      <c r="CP1249" s="63">
        <f>IF(Taula1[[#This Row],[Identitat de gènere                                                          (fer servir opcions de la llista desplegable)]]="Home",1,0)</f>
        <v>0</v>
      </c>
      <c r="CQ1249" s="63">
        <f>IF(Taula1[[#This Row],[Identitat de gènere                                                          (fer servir opcions de la llista desplegable)]]="Dona",1,0)</f>
        <v>0</v>
      </c>
      <c r="CR1249" s="63">
        <f>IF(Taula1[[#This Row],[Identitat de gènere                                                          (fer servir opcions de la llista desplegable)]]="No binari",1,0)</f>
        <v>0</v>
      </c>
      <c r="CS1249" s="73"/>
      <c r="CT1249" s="63">
        <f t="shared" si="304"/>
        <v>0</v>
      </c>
      <c r="CU1249" s="64">
        <f t="shared" si="311"/>
        <v>0</v>
      </c>
      <c r="CW1249" s="64">
        <f t="shared" si="312"/>
        <v>0</v>
      </c>
      <c r="CX1249" s="64">
        <f t="shared" si="313"/>
        <v>0</v>
      </c>
      <c r="CY1249" s="64">
        <f t="shared" si="314"/>
        <v>0</v>
      </c>
      <c r="CZ1249" s="64">
        <f t="shared" si="315"/>
        <v>0</v>
      </c>
      <c r="DB1249" s="64">
        <f t="shared" si="316"/>
        <v>0</v>
      </c>
      <c r="DC1249" s="64">
        <f t="shared" si="317"/>
        <v>0</v>
      </c>
      <c r="DD1249" s="64">
        <f t="shared" si="318"/>
        <v>0</v>
      </c>
      <c r="DE1249" s="64">
        <f t="shared" si="319"/>
        <v>0</v>
      </c>
    </row>
    <row r="1250" spans="2:109" x14ac:dyDescent="0.3">
      <c r="B1250" s="167"/>
      <c r="C1250" s="186"/>
      <c r="D1250" s="2"/>
      <c r="E1250" s="67"/>
      <c r="F1250" s="5"/>
      <c r="G1250" s="5"/>
      <c r="H1250" s="187"/>
      <c r="I1250" s="111" t="str">
        <f ca="1">IF(Taula1[[#This Row],[Data naixement (format dd/mm/aaaa)]]="","0",DATEDIF(Taula1[[#This Row],[Data naixement (format dd/mm/aaaa)]],TODAY(),"Y"))</f>
        <v>0</v>
      </c>
      <c r="J1250" s="6"/>
      <c r="K1250" s="6"/>
      <c r="L1250" s="6"/>
      <c r="M1250" s="6"/>
      <c r="N1250" s="56"/>
      <c r="O1250" s="56"/>
      <c r="P1250" s="56"/>
      <c r="Q1250" s="6"/>
      <c r="R1250" s="7"/>
      <c r="S1250" s="143">
        <f>Taula1[[#This Row],[Mesos naturals sencers treballats període justificat (01/01/2023 - 31/03/2023)]]</f>
        <v>0</v>
      </c>
      <c r="T1250" s="194">
        <f>Taula1[[#This Row],[Dies treballats període justificat (01/01/2023 - 31/03/2023)              no comptabilitzats com a mes natural sencer]]</f>
        <v>0</v>
      </c>
      <c r="U1250" s="12"/>
      <c r="V1250" s="7"/>
      <c r="W1250" s="188"/>
      <c r="X1250" s="188"/>
      <c r="Y1250" s="188"/>
      <c r="Z1250" s="188"/>
      <c r="AA1250" s="190"/>
      <c r="AB1250" s="143">
        <f>Taula1[[#This Row],[Grup justificat     (fer servir opcions de la llista desplegable)]]</f>
        <v>0</v>
      </c>
      <c r="AC1250" s="182"/>
      <c r="AD1250" s="39"/>
      <c r="AE1250" s="131">
        <f>ROUND((AF1250/100)*756*Taula1[[#This Row],[Mesos naturals sencers treballats període justificat (01/01/2023 - 31/03/2023)]],2)</f>
        <v>0</v>
      </c>
      <c r="AF1250" s="81">
        <f>Taula1[[#This Row],[% Jornada segons contracte
(no posar el símbol %) ]]-Taula1[[#This Row],[% Reducció salari per baix rendiment        (no posar el símbol %)]]</f>
        <v>0</v>
      </c>
      <c r="AG1250" s="131">
        <f>ROUND((AH1250/100)*24.8547945*Taula1[[#This Row],[Dies treballats període justificat (01/01/2023 - 31/03/2023)              no comptabilitzats com a mes natural sencer]],2)</f>
        <v>0</v>
      </c>
      <c r="AH1250" s="79">
        <f>Taula1[[#This Row],[% Jornada segons contracte
(no posar el símbol %) ]]-Taula1[[#This Row],[% Reducció salari per baix rendiment        (no posar el símbol %)]]</f>
        <v>0</v>
      </c>
      <c r="AI1250" s="131">
        <f t="shared" si="305"/>
        <v>0</v>
      </c>
      <c r="AJ1250" s="39"/>
      <c r="AK1250" s="131">
        <f>ROUND((AL1250/100)*756*Taula1[[#This Row],[Espai reservat Administració  (mesos)]],2)</f>
        <v>0</v>
      </c>
      <c r="AL1250" s="81">
        <f>Taula1[[#This Row],[% Jornada segons contracte
(no posar el símbol %) ]]-Taula1[[#This Row],[% Reducció salari per baix rendiment        (no posar el símbol %)]]</f>
        <v>0</v>
      </c>
      <c r="AM1250" s="131">
        <f>ROUND((AN1250/100)*24.8547945*Taula1[[#This Row],[Espai reservat Administració (dies)]],2)</f>
        <v>0</v>
      </c>
      <c r="AN1250" s="79">
        <f>Taula1[[#This Row],[% Jornada segons contracte
(no posar el símbol %) ]]-Taula1[[#This Row],[% Reducció salari per baix rendiment        (no posar el símbol %)]]</f>
        <v>0</v>
      </c>
      <c r="AO1250" s="131">
        <f t="shared" si="306"/>
        <v>0</v>
      </c>
      <c r="AP1250" s="87"/>
      <c r="AQ1250" s="137">
        <f>ROUND((AR1250/100)*693*Taula1[[#This Row],[Mesos naturals sencers treballats període justificat (01/01/2023 - 31/03/2023)]],2)</f>
        <v>0</v>
      </c>
      <c r="AR1250" s="90">
        <f>Taula1[[#This Row],[% Jornada segons contracte
(no posar el símbol %) ]]-Taula1[[#This Row],[% Reducció salari per baix rendiment        (no posar el símbol %)]]</f>
        <v>0</v>
      </c>
      <c r="AS1250" s="137">
        <f>ROUND((AT1250/100)*22.78356164*Taula1[[#This Row],[Dies treballats període justificat (01/01/2023 - 31/03/2023)              no comptabilitzats com a mes natural sencer]],2)</f>
        <v>0</v>
      </c>
      <c r="AT1250" s="90">
        <f>Taula1[[#This Row],[% Jornada segons contracte
(no posar el símbol %) ]]-Taula1[[#This Row],[% Reducció salari per baix rendiment        (no posar el símbol %)]]</f>
        <v>0</v>
      </c>
      <c r="AU1250" s="137">
        <f t="shared" si="307"/>
        <v>0</v>
      </c>
      <c r="AV1250" s="87"/>
      <c r="AW1250" s="136">
        <f>ROUND((AX1250/100)*693*Taula1[[#This Row],[Espai reservat Administració  (mesos)]],2)</f>
        <v>0</v>
      </c>
      <c r="AX1250" s="90">
        <f>Taula1[[#This Row],[% Jornada segons contracte
(no posar el símbol %) ]]-Taula1[[#This Row],[% Reducció salari per baix rendiment        (no posar el símbol %)]]</f>
        <v>0</v>
      </c>
      <c r="AY1250" s="131">
        <f>ROUND((AZ1250/100)*22.78356164*Taula1[[#This Row],[Espai reservat Administració (dies)]],2)</f>
        <v>0</v>
      </c>
      <c r="AZ1250" s="81">
        <f>Taula1[[#This Row],[% Jornada segons contracte
(no posar el símbol %) ]]-Taula1[[#This Row],[% Reducció salari per baix rendiment        (no posar el símbol %)]]</f>
        <v>0</v>
      </c>
      <c r="BA1250" s="82">
        <f t="shared" si="308"/>
        <v>0</v>
      </c>
      <c r="BB1250" s="41"/>
      <c r="BC1250" s="131">
        <f>IF(Taula1[[#This Row],[Grup justificat     (fer servir opcions de la llista desplegable)]]=1,AI1250,0)</f>
        <v>0</v>
      </c>
      <c r="BD1250" s="131">
        <f>IF(Taula1[[#This Row],[Grup justificat     (fer servir opcions de la llista desplegable)]]=2,AU1250,0)</f>
        <v>0</v>
      </c>
      <c r="BE1250" s="41"/>
      <c r="BF1250" s="131">
        <f>IF(Taula1[[#This Row],[Espai reservat Administració]]=1,AO1250,0)</f>
        <v>0</v>
      </c>
      <c r="BG1250" s="82">
        <f>IF(Taula1[[#This Row],[Espai reservat Administració]]=2,BA1250,0)</f>
        <v>0</v>
      </c>
      <c r="BH1250" s="41"/>
      <c r="BI1250" s="126">
        <f>IF(Taula1[[#This Row],[Grup justificat     (fer servir opcions de la llista desplegable)]]=1,1,0)</f>
        <v>0</v>
      </c>
      <c r="BJ1250" s="126">
        <f>IF(Taula1[[#This Row],[Espai reservat Administració]]=1,1,0)</f>
        <v>0</v>
      </c>
      <c r="BK1250" s="111"/>
      <c r="BL1250" s="126">
        <f>IF(Taula1[[#This Row],[Grup justificat     (fer servir opcions de la llista desplegable)]]=2,1,0)</f>
        <v>0</v>
      </c>
      <c r="BM1250" s="126">
        <f>IF(Taula1[[#This Row],[Espai reservat Administració]]=2,1,0)</f>
        <v>0</v>
      </c>
      <c r="BN1250" s="73"/>
      <c r="BO1250" s="73"/>
      <c r="BP1250" s="73"/>
      <c r="BQ1250" s="73"/>
      <c r="BR1250" s="73"/>
      <c r="BS1250" s="73"/>
      <c r="BT1250" s="73"/>
      <c r="BU1250" s="73"/>
      <c r="BV1250" s="73"/>
      <c r="BW1250" s="73"/>
      <c r="BX1250" s="73"/>
      <c r="BY1250" s="73"/>
      <c r="BZ1250" s="73"/>
      <c r="CA1250" s="73"/>
      <c r="CB1250" s="73"/>
      <c r="CC1250" s="73"/>
      <c r="CD1250" s="73"/>
      <c r="CE1250" s="73"/>
      <c r="CF1250" s="73"/>
      <c r="CG1250" s="63">
        <f t="shared" si="309"/>
        <v>0</v>
      </c>
      <c r="CH1250" s="63">
        <f t="shared" si="310"/>
        <v>0</v>
      </c>
      <c r="CI1250" s="73"/>
      <c r="CJ1250" s="63">
        <f>IF(Taula1[[#This Row],[Tipus de contracte                                  (fer servir opcions de la llista desplegable)]]="Indefinit",1,0)</f>
        <v>0</v>
      </c>
      <c r="CK1250" s="63">
        <f>IF(Taula1[[#This Row],[Tipus de contracte                                  (fer servir opcions de la llista desplegable)]]="Temporal, igual o superior a 6 mesos",1,0)</f>
        <v>0</v>
      </c>
      <c r="CL1250" s="63">
        <f>IF(Taula1[[#This Row],[Tipus de contracte                                  (fer servir opcions de la llista desplegable)]]="Substitució per IT",1,0)</f>
        <v>0</v>
      </c>
      <c r="CM1250" s="73"/>
      <c r="CN1250" s="63">
        <f>IF(Taula1[[#This Row],[Relació llocs de treball]]&gt;=1,1,0)</f>
        <v>0</v>
      </c>
      <c r="CO1250" s="73"/>
      <c r="CP1250" s="63">
        <f>IF(Taula1[[#This Row],[Identitat de gènere                                                          (fer servir opcions de la llista desplegable)]]="Home",1,0)</f>
        <v>0</v>
      </c>
      <c r="CQ1250" s="63">
        <f>IF(Taula1[[#This Row],[Identitat de gènere                                                          (fer servir opcions de la llista desplegable)]]="Dona",1,0)</f>
        <v>0</v>
      </c>
      <c r="CR1250" s="63">
        <f>IF(Taula1[[#This Row],[Identitat de gènere                                                          (fer servir opcions de la llista desplegable)]]="No binari",1,0)</f>
        <v>0</v>
      </c>
      <c r="CS1250" s="73"/>
      <c r="CT1250" s="63">
        <f t="shared" si="304"/>
        <v>0</v>
      </c>
      <c r="CU1250" s="64">
        <f t="shared" si="311"/>
        <v>0</v>
      </c>
      <c r="CW1250" s="64">
        <f t="shared" si="312"/>
        <v>0</v>
      </c>
      <c r="CX1250" s="64">
        <f t="shared" si="313"/>
        <v>0</v>
      </c>
      <c r="CY1250" s="64">
        <f t="shared" si="314"/>
        <v>0</v>
      </c>
      <c r="CZ1250" s="64">
        <f t="shared" si="315"/>
        <v>0</v>
      </c>
      <c r="DB1250" s="64">
        <f t="shared" si="316"/>
        <v>0</v>
      </c>
      <c r="DC1250" s="64">
        <f t="shared" si="317"/>
        <v>0</v>
      </c>
      <c r="DD1250" s="64">
        <f t="shared" si="318"/>
        <v>0</v>
      </c>
      <c r="DE1250" s="64">
        <f t="shared" si="319"/>
        <v>0</v>
      </c>
    </row>
    <row r="1251" spans="2:109" x14ac:dyDescent="0.3">
      <c r="B1251" s="167"/>
      <c r="C1251" s="186"/>
      <c r="D1251" s="2"/>
      <c r="E1251" s="67"/>
      <c r="F1251" s="5"/>
      <c r="G1251" s="5"/>
      <c r="H1251" s="187"/>
      <c r="I1251" s="111" t="str">
        <f ca="1">IF(Taula1[[#This Row],[Data naixement (format dd/mm/aaaa)]]="","0",DATEDIF(Taula1[[#This Row],[Data naixement (format dd/mm/aaaa)]],TODAY(),"Y"))</f>
        <v>0</v>
      </c>
      <c r="J1251" s="6"/>
      <c r="K1251" s="6"/>
      <c r="L1251" s="6"/>
      <c r="M1251" s="6"/>
      <c r="N1251" s="56"/>
      <c r="O1251" s="56"/>
      <c r="P1251" s="56"/>
      <c r="Q1251" s="6"/>
      <c r="R1251" s="7"/>
      <c r="S1251" s="143">
        <f>Taula1[[#This Row],[Mesos naturals sencers treballats període justificat (01/01/2023 - 31/03/2023)]]</f>
        <v>0</v>
      </c>
      <c r="T1251" s="194">
        <f>Taula1[[#This Row],[Dies treballats període justificat (01/01/2023 - 31/03/2023)              no comptabilitzats com a mes natural sencer]]</f>
        <v>0</v>
      </c>
      <c r="U1251" s="12"/>
      <c r="V1251" s="7"/>
      <c r="W1251" s="188"/>
      <c r="X1251" s="188"/>
      <c r="Y1251" s="188"/>
      <c r="Z1251" s="188"/>
      <c r="AA1251" s="190"/>
      <c r="AB1251" s="143">
        <f>Taula1[[#This Row],[Grup justificat     (fer servir opcions de la llista desplegable)]]</f>
        <v>0</v>
      </c>
      <c r="AC1251" s="182"/>
      <c r="AD1251" s="39"/>
      <c r="AE1251" s="131">
        <f>ROUND((AF1251/100)*756*Taula1[[#This Row],[Mesos naturals sencers treballats període justificat (01/01/2023 - 31/03/2023)]],2)</f>
        <v>0</v>
      </c>
      <c r="AF1251" s="81">
        <f>Taula1[[#This Row],[% Jornada segons contracte
(no posar el símbol %) ]]-Taula1[[#This Row],[% Reducció salari per baix rendiment        (no posar el símbol %)]]</f>
        <v>0</v>
      </c>
      <c r="AG1251" s="131">
        <f>ROUND((AH1251/100)*24.8547945*Taula1[[#This Row],[Dies treballats període justificat (01/01/2023 - 31/03/2023)              no comptabilitzats com a mes natural sencer]],2)</f>
        <v>0</v>
      </c>
      <c r="AH1251" s="79">
        <f>Taula1[[#This Row],[% Jornada segons contracte
(no posar el símbol %) ]]-Taula1[[#This Row],[% Reducció salari per baix rendiment        (no posar el símbol %)]]</f>
        <v>0</v>
      </c>
      <c r="AI1251" s="131">
        <f t="shared" si="305"/>
        <v>0</v>
      </c>
      <c r="AJ1251" s="39"/>
      <c r="AK1251" s="131">
        <f>ROUND((AL1251/100)*756*Taula1[[#This Row],[Espai reservat Administració  (mesos)]],2)</f>
        <v>0</v>
      </c>
      <c r="AL1251" s="81">
        <f>Taula1[[#This Row],[% Jornada segons contracte
(no posar el símbol %) ]]-Taula1[[#This Row],[% Reducció salari per baix rendiment        (no posar el símbol %)]]</f>
        <v>0</v>
      </c>
      <c r="AM1251" s="131">
        <f>ROUND((AN1251/100)*24.8547945*Taula1[[#This Row],[Espai reservat Administració (dies)]],2)</f>
        <v>0</v>
      </c>
      <c r="AN1251" s="79">
        <f>Taula1[[#This Row],[% Jornada segons contracte
(no posar el símbol %) ]]-Taula1[[#This Row],[% Reducció salari per baix rendiment        (no posar el símbol %)]]</f>
        <v>0</v>
      </c>
      <c r="AO1251" s="131">
        <f t="shared" si="306"/>
        <v>0</v>
      </c>
      <c r="AP1251" s="87"/>
      <c r="AQ1251" s="137">
        <f>ROUND((AR1251/100)*693*Taula1[[#This Row],[Mesos naturals sencers treballats període justificat (01/01/2023 - 31/03/2023)]],2)</f>
        <v>0</v>
      </c>
      <c r="AR1251" s="90">
        <f>Taula1[[#This Row],[% Jornada segons contracte
(no posar el símbol %) ]]-Taula1[[#This Row],[% Reducció salari per baix rendiment        (no posar el símbol %)]]</f>
        <v>0</v>
      </c>
      <c r="AS1251" s="137">
        <f>ROUND((AT1251/100)*22.78356164*Taula1[[#This Row],[Dies treballats període justificat (01/01/2023 - 31/03/2023)              no comptabilitzats com a mes natural sencer]],2)</f>
        <v>0</v>
      </c>
      <c r="AT1251" s="90">
        <f>Taula1[[#This Row],[% Jornada segons contracte
(no posar el símbol %) ]]-Taula1[[#This Row],[% Reducció salari per baix rendiment        (no posar el símbol %)]]</f>
        <v>0</v>
      </c>
      <c r="AU1251" s="137">
        <f t="shared" si="307"/>
        <v>0</v>
      </c>
      <c r="AV1251" s="87"/>
      <c r="AW1251" s="136">
        <f>ROUND((AX1251/100)*693*Taula1[[#This Row],[Espai reservat Administració  (mesos)]],2)</f>
        <v>0</v>
      </c>
      <c r="AX1251" s="90">
        <f>Taula1[[#This Row],[% Jornada segons contracte
(no posar el símbol %) ]]-Taula1[[#This Row],[% Reducció salari per baix rendiment        (no posar el símbol %)]]</f>
        <v>0</v>
      </c>
      <c r="AY1251" s="131">
        <f>ROUND((AZ1251/100)*22.78356164*Taula1[[#This Row],[Espai reservat Administració (dies)]],2)</f>
        <v>0</v>
      </c>
      <c r="AZ1251" s="81">
        <f>Taula1[[#This Row],[% Jornada segons contracte
(no posar el símbol %) ]]-Taula1[[#This Row],[% Reducció salari per baix rendiment        (no posar el símbol %)]]</f>
        <v>0</v>
      </c>
      <c r="BA1251" s="82">
        <f t="shared" si="308"/>
        <v>0</v>
      </c>
      <c r="BB1251" s="41"/>
      <c r="BC1251" s="131">
        <f>IF(Taula1[[#This Row],[Grup justificat     (fer servir opcions de la llista desplegable)]]=1,AI1251,0)</f>
        <v>0</v>
      </c>
      <c r="BD1251" s="131">
        <f>IF(Taula1[[#This Row],[Grup justificat     (fer servir opcions de la llista desplegable)]]=2,AU1251,0)</f>
        <v>0</v>
      </c>
      <c r="BE1251" s="41"/>
      <c r="BF1251" s="131">
        <f>IF(Taula1[[#This Row],[Espai reservat Administració]]=1,AO1251,0)</f>
        <v>0</v>
      </c>
      <c r="BG1251" s="82">
        <f>IF(Taula1[[#This Row],[Espai reservat Administració]]=2,BA1251,0)</f>
        <v>0</v>
      </c>
      <c r="BH1251" s="41"/>
      <c r="BI1251" s="126">
        <f>IF(Taula1[[#This Row],[Grup justificat     (fer servir opcions de la llista desplegable)]]=1,1,0)</f>
        <v>0</v>
      </c>
      <c r="BJ1251" s="126">
        <f>IF(Taula1[[#This Row],[Espai reservat Administració]]=1,1,0)</f>
        <v>0</v>
      </c>
      <c r="BK1251" s="111"/>
      <c r="BL1251" s="126">
        <f>IF(Taula1[[#This Row],[Grup justificat     (fer servir opcions de la llista desplegable)]]=2,1,0)</f>
        <v>0</v>
      </c>
      <c r="BM1251" s="126">
        <f>IF(Taula1[[#This Row],[Espai reservat Administració]]=2,1,0)</f>
        <v>0</v>
      </c>
      <c r="BN1251" s="73"/>
      <c r="BO1251" s="73"/>
      <c r="BP1251" s="73"/>
      <c r="BQ1251" s="73"/>
      <c r="BR1251" s="73"/>
      <c r="BS1251" s="73"/>
      <c r="BT1251" s="73"/>
      <c r="BU1251" s="73"/>
      <c r="BV1251" s="73"/>
      <c r="BW1251" s="73"/>
      <c r="BX1251" s="73"/>
      <c r="BY1251" s="73"/>
      <c r="BZ1251" s="73"/>
      <c r="CA1251" s="73"/>
      <c r="CB1251" s="73"/>
      <c r="CC1251" s="73"/>
      <c r="CD1251" s="73"/>
      <c r="CE1251" s="73"/>
      <c r="CF1251" s="73"/>
      <c r="CG1251" s="63">
        <f t="shared" si="309"/>
        <v>0</v>
      </c>
      <c r="CH1251" s="63">
        <f t="shared" si="310"/>
        <v>0</v>
      </c>
      <c r="CI1251" s="73"/>
      <c r="CJ1251" s="63">
        <f>IF(Taula1[[#This Row],[Tipus de contracte                                  (fer servir opcions de la llista desplegable)]]="Indefinit",1,0)</f>
        <v>0</v>
      </c>
      <c r="CK1251" s="63">
        <f>IF(Taula1[[#This Row],[Tipus de contracte                                  (fer servir opcions de la llista desplegable)]]="Temporal, igual o superior a 6 mesos",1,0)</f>
        <v>0</v>
      </c>
      <c r="CL1251" s="63">
        <f>IF(Taula1[[#This Row],[Tipus de contracte                                  (fer servir opcions de la llista desplegable)]]="Substitució per IT",1,0)</f>
        <v>0</v>
      </c>
      <c r="CM1251" s="73"/>
      <c r="CN1251" s="63">
        <f>IF(Taula1[[#This Row],[Relació llocs de treball]]&gt;=1,1,0)</f>
        <v>0</v>
      </c>
      <c r="CO1251" s="73"/>
      <c r="CP1251" s="63">
        <f>IF(Taula1[[#This Row],[Identitat de gènere                                                          (fer servir opcions de la llista desplegable)]]="Home",1,0)</f>
        <v>0</v>
      </c>
      <c r="CQ1251" s="63">
        <f>IF(Taula1[[#This Row],[Identitat de gènere                                                          (fer servir opcions de la llista desplegable)]]="Dona",1,0)</f>
        <v>0</v>
      </c>
      <c r="CR1251" s="63">
        <f>IF(Taula1[[#This Row],[Identitat de gènere                                                          (fer servir opcions de la llista desplegable)]]="No binari",1,0)</f>
        <v>0</v>
      </c>
      <c r="CS1251" s="73"/>
      <c r="CT1251" s="63">
        <f t="shared" si="304"/>
        <v>0</v>
      </c>
      <c r="CU1251" s="64">
        <f t="shared" si="311"/>
        <v>0</v>
      </c>
      <c r="CW1251" s="64">
        <f t="shared" si="312"/>
        <v>0</v>
      </c>
      <c r="CX1251" s="64">
        <f t="shared" si="313"/>
        <v>0</v>
      </c>
      <c r="CY1251" s="64">
        <f t="shared" si="314"/>
        <v>0</v>
      </c>
      <c r="CZ1251" s="64">
        <f t="shared" si="315"/>
        <v>0</v>
      </c>
      <c r="DB1251" s="64">
        <f t="shared" si="316"/>
        <v>0</v>
      </c>
      <c r="DC1251" s="64">
        <f t="shared" si="317"/>
        <v>0</v>
      </c>
      <c r="DD1251" s="64">
        <f t="shared" si="318"/>
        <v>0</v>
      </c>
      <c r="DE1251" s="64">
        <f t="shared" si="319"/>
        <v>0</v>
      </c>
    </row>
    <row r="1252" spans="2:109" x14ac:dyDescent="0.3">
      <c r="B1252" s="167"/>
      <c r="C1252" s="186"/>
      <c r="D1252" s="2"/>
      <c r="E1252" s="67"/>
      <c r="F1252" s="5"/>
      <c r="G1252" s="5"/>
      <c r="H1252" s="187"/>
      <c r="I1252" s="111" t="str">
        <f ca="1">IF(Taula1[[#This Row],[Data naixement (format dd/mm/aaaa)]]="","0",DATEDIF(Taula1[[#This Row],[Data naixement (format dd/mm/aaaa)]],TODAY(),"Y"))</f>
        <v>0</v>
      </c>
      <c r="J1252" s="6"/>
      <c r="K1252" s="6"/>
      <c r="L1252" s="6"/>
      <c r="M1252" s="6"/>
      <c r="N1252" s="56"/>
      <c r="O1252" s="56"/>
      <c r="P1252" s="56"/>
      <c r="Q1252" s="6"/>
      <c r="R1252" s="7"/>
      <c r="S1252" s="143">
        <f>Taula1[[#This Row],[Mesos naturals sencers treballats període justificat (01/01/2023 - 31/03/2023)]]</f>
        <v>0</v>
      </c>
      <c r="T1252" s="194">
        <f>Taula1[[#This Row],[Dies treballats període justificat (01/01/2023 - 31/03/2023)              no comptabilitzats com a mes natural sencer]]</f>
        <v>0</v>
      </c>
      <c r="U1252" s="12"/>
      <c r="V1252" s="7"/>
      <c r="W1252" s="188"/>
      <c r="X1252" s="188"/>
      <c r="Y1252" s="188"/>
      <c r="Z1252" s="188"/>
      <c r="AA1252" s="190"/>
      <c r="AB1252" s="143">
        <f>Taula1[[#This Row],[Grup justificat     (fer servir opcions de la llista desplegable)]]</f>
        <v>0</v>
      </c>
      <c r="AC1252" s="182"/>
      <c r="AD1252" s="39"/>
      <c r="AE1252" s="131">
        <f>ROUND((AF1252/100)*756*Taula1[[#This Row],[Mesos naturals sencers treballats període justificat (01/01/2023 - 31/03/2023)]],2)</f>
        <v>0</v>
      </c>
      <c r="AF1252" s="81">
        <f>Taula1[[#This Row],[% Jornada segons contracte
(no posar el símbol %) ]]-Taula1[[#This Row],[% Reducció salari per baix rendiment        (no posar el símbol %)]]</f>
        <v>0</v>
      </c>
      <c r="AG1252" s="131">
        <f>ROUND((AH1252/100)*24.8547945*Taula1[[#This Row],[Dies treballats període justificat (01/01/2023 - 31/03/2023)              no comptabilitzats com a mes natural sencer]],2)</f>
        <v>0</v>
      </c>
      <c r="AH1252" s="79">
        <f>Taula1[[#This Row],[% Jornada segons contracte
(no posar el símbol %) ]]-Taula1[[#This Row],[% Reducció salari per baix rendiment        (no posar el símbol %)]]</f>
        <v>0</v>
      </c>
      <c r="AI1252" s="131">
        <f t="shared" si="305"/>
        <v>0</v>
      </c>
      <c r="AJ1252" s="39"/>
      <c r="AK1252" s="131">
        <f>ROUND((AL1252/100)*756*Taula1[[#This Row],[Espai reservat Administració  (mesos)]],2)</f>
        <v>0</v>
      </c>
      <c r="AL1252" s="81">
        <f>Taula1[[#This Row],[% Jornada segons contracte
(no posar el símbol %) ]]-Taula1[[#This Row],[% Reducció salari per baix rendiment        (no posar el símbol %)]]</f>
        <v>0</v>
      </c>
      <c r="AM1252" s="131">
        <f>ROUND((AN1252/100)*24.8547945*Taula1[[#This Row],[Espai reservat Administració (dies)]],2)</f>
        <v>0</v>
      </c>
      <c r="AN1252" s="79">
        <f>Taula1[[#This Row],[% Jornada segons contracte
(no posar el símbol %) ]]-Taula1[[#This Row],[% Reducció salari per baix rendiment        (no posar el símbol %)]]</f>
        <v>0</v>
      </c>
      <c r="AO1252" s="131">
        <f t="shared" si="306"/>
        <v>0</v>
      </c>
      <c r="AP1252" s="87"/>
      <c r="AQ1252" s="137">
        <f>ROUND((AR1252/100)*693*Taula1[[#This Row],[Mesos naturals sencers treballats període justificat (01/01/2023 - 31/03/2023)]],2)</f>
        <v>0</v>
      </c>
      <c r="AR1252" s="90">
        <f>Taula1[[#This Row],[% Jornada segons contracte
(no posar el símbol %) ]]-Taula1[[#This Row],[% Reducció salari per baix rendiment        (no posar el símbol %)]]</f>
        <v>0</v>
      </c>
      <c r="AS1252" s="137">
        <f>ROUND((AT1252/100)*22.78356164*Taula1[[#This Row],[Dies treballats període justificat (01/01/2023 - 31/03/2023)              no comptabilitzats com a mes natural sencer]],2)</f>
        <v>0</v>
      </c>
      <c r="AT1252" s="90">
        <f>Taula1[[#This Row],[% Jornada segons contracte
(no posar el símbol %) ]]-Taula1[[#This Row],[% Reducció salari per baix rendiment        (no posar el símbol %)]]</f>
        <v>0</v>
      </c>
      <c r="AU1252" s="137">
        <f t="shared" si="307"/>
        <v>0</v>
      </c>
      <c r="AV1252" s="87"/>
      <c r="AW1252" s="136">
        <f>ROUND((AX1252/100)*693*Taula1[[#This Row],[Espai reservat Administració  (mesos)]],2)</f>
        <v>0</v>
      </c>
      <c r="AX1252" s="90">
        <f>Taula1[[#This Row],[% Jornada segons contracte
(no posar el símbol %) ]]-Taula1[[#This Row],[% Reducció salari per baix rendiment        (no posar el símbol %)]]</f>
        <v>0</v>
      </c>
      <c r="AY1252" s="131">
        <f>ROUND((AZ1252/100)*22.78356164*Taula1[[#This Row],[Espai reservat Administració (dies)]],2)</f>
        <v>0</v>
      </c>
      <c r="AZ1252" s="81">
        <f>Taula1[[#This Row],[% Jornada segons contracte
(no posar el símbol %) ]]-Taula1[[#This Row],[% Reducció salari per baix rendiment        (no posar el símbol %)]]</f>
        <v>0</v>
      </c>
      <c r="BA1252" s="82">
        <f t="shared" si="308"/>
        <v>0</v>
      </c>
      <c r="BB1252" s="41"/>
      <c r="BC1252" s="131">
        <f>IF(Taula1[[#This Row],[Grup justificat     (fer servir opcions de la llista desplegable)]]=1,AI1252,0)</f>
        <v>0</v>
      </c>
      <c r="BD1252" s="131">
        <f>IF(Taula1[[#This Row],[Grup justificat     (fer servir opcions de la llista desplegable)]]=2,AU1252,0)</f>
        <v>0</v>
      </c>
      <c r="BE1252" s="41"/>
      <c r="BF1252" s="131">
        <f>IF(Taula1[[#This Row],[Espai reservat Administració]]=1,AO1252,0)</f>
        <v>0</v>
      </c>
      <c r="BG1252" s="82">
        <f>IF(Taula1[[#This Row],[Espai reservat Administració]]=2,BA1252,0)</f>
        <v>0</v>
      </c>
      <c r="BH1252" s="41"/>
      <c r="BI1252" s="126">
        <f>IF(Taula1[[#This Row],[Grup justificat     (fer servir opcions de la llista desplegable)]]=1,1,0)</f>
        <v>0</v>
      </c>
      <c r="BJ1252" s="126">
        <f>IF(Taula1[[#This Row],[Espai reservat Administració]]=1,1,0)</f>
        <v>0</v>
      </c>
      <c r="BK1252" s="111"/>
      <c r="BL1252" s="126">
        <f>IF(Taula1[[#This Row],[Grup justificat     (fer servir opcions de la llista desplegable)]]=2,1,0)</f>
        <v>0</v>
      </c>
      <c r="BM1252" s="126">
        <f>IF(Taula1[[#This Row],[Espai reservat Administració]]=2,1,0)</f>
        <v>0</v>
      </c>
      <c r="BN1252" s="73"/>
      <c r="BO1252" s="73"/>
      <c r="BP1252" s="73"/>
      <c r="BQ1252" s="73"/>
      <c r="BR1252" s="73"/>
      <c r="BS1252" s="73"/>
      <c r="BT1252" s="73"/>
      <c r="BU1252" s="73"/>
      <c r="BV1252" s="73"/>
      <c r="BW1252" s="73"/>
      <c r="BX1252" s="73"/>
      <c r="BY1252" s="73"/>
      <c r="BZ1252" s="73"/>
      <c r="CA1252" s="73"/>
      <c r="CB1252" s="73"/>
      <c r="CC1252" s="73"/>
      <c r="CD1252" s="73"/>
      <c r="CE1252" s="73"/>
      <c r="CF1252" s="73"/>
      <c r="CG1252" s="63">
        <f t="shared" si="309"/>
        <v>0</v>
      </c>
      <c r="CH1252" s="63">
        <f t="shared" si="310"/>
        <v>0</v>
      </c>
      <c r="CI1252" s="73"/>
      <c r="CJ1252" s="63">
        <f>IF(Taula1[[#This Row],[Tipus de contracte                                  (fer servir opcions de la llista desplegable)]]="Indefinit",1,0)</f>
        <v>0</v>
      </c>
      <c r="CK1252" s="63">
        <f>IF(Taula1[[#This Row],[Tipus de contracte                                  (fer servir opcions de la llista desplegable)]]="Temporal, igual o superior a 6 mesos",1,0)</f>
        <v>0</v>
      </c>
      <c r="CL1252" s="63">
        <f>IF(Taula1[[#This Row],[Tipus de contracte                                  (fer servir opcions de la llista desplegable)]]="Substitució per IT",1,0)</f>
        <v>0</v>
      </c>
      <c r="CM1252" s="73"/>
      <c r="CN1252" s="63">
        <f>IF(Taula1[[#This Row],[Relació llocs de treball]]&gt;=1,1,0)</f>
        <v>0</v>
      </c>
      <c r="CO1252" s="73"/>
      <c r="CP1252" s="63">
        <f>IF(Taula1[[#This Row],[Identitat de gènere                                                          (fer servir opcions de la llista desplegable)]]="Home",1,0)</f>
        <v>0</v>
      </c>
      <c r="CQ1252" s="63">
        <f>IF(Taula1[[#This Row],[Identitat de gènere                                                          (fer servir opcions de la llista desplegable)]]="Dona",1,0)</f>
        <v>0</v>
      </c>
      <c r="CR1252" s="63">
        <f>IF(Taula1[[#This Row],[Identitat de gènere                                                          (fer servir opcions de la llista desplegable)]]="No binari",1,0)</f>
        <v>0</v>
      </c>
      <c r="CS1252" s="73"/>
      <c r="CT1252" s="63">
        <f t="shared" si="304"/>
        <v>0</v>
      </c>
      <c r="CU1252" s="64">
        <f t="shared" si="311"/>
        <v>0</v>
      </c>
      <c r="CW1252" s="64">
        <f t="shared" si="312"/>
        <v>0</v>
      </c>
      <c r="CX1252" s="64">
        <f t="shared" si="313"/>
        <v>0</v>
      </c>
      <c r="CY1252" s="64">
        <f t="shared" si="314"/>
        <v>0</v>
      </c>
      <c r="CZ1252" s="64">
        <f t="shared" si="315"/>
        <v>0</v>
      </c>
      <c r="DB1252" s="64">
        <f t="shared" si="316"/>
        <v>0</v>
      </c>
      <c r="DC1252" s="64">
        <f t="shared" si="317"/>
        <v>0</v>
      </c>
      <c r="DD1252" s="64">
        <f t="shared" si="318"/>
        <v>0</v>
      </c>
      <c r="DE1252" s="64">
        <f t="shared" si="319"/>
        <v>0</v>
      </c>
    </row>
    <row r="1253" spans="2:109" x14ac:dyDescent="0.3">
      <c r="B1253" s="167"/>
      <c r="C1253" s="186"/>
      <c r="D1253" s="2"/>
      <c r="E1253" s="67"/>
      <c r="F1253" s="5"/>
      <c r="G1253" s="5"/>
      <c r="H1253" s="187"/>
      <c r="I1253" s="111" t="str">
        <f ca="1">IF(Taula1[[#This Row],[Data naixement (format dd/mm/aaaa)]]="","0",DATEDIF(Taula1[[#This Row],[Data naixement (format dd/mm/aaaa)]],TODAY(),"Y"))</f>
        <v>0</v>
      </c>
      <c r="J1253" s="6"/>
      <c r="K1253" s="6"/>
      <c r="L1253" s="6"/>
      <c r="M1253" s="6"/>
      <c r="N1253" s="56"/>
      <c r="O1253" s="56"/>
      <c r="P1253" s="56"/>
      <c r="Q1253" s="6"/>
      <c r="R1253" s="7"/>
      <c r="S1253" s="143">
        <f>Taula1[[#This Row],[Mesos naturals sencers treballats període justificat (01/01/2023 - 31/03/2023)]]</f>
        <v>0</v>
      </c>
      <c r="T1253" s="194">
        <f>Taula1[[#This Row],[Dies treballats període justificat (01/01/2023 - 31/03/2023)              no comptabilitzats com a mes natural sencer]]</f>
        <v>0</v>
      </c>
      <c r="U1253" s="12"/>
      <c r="V1253" s="7"/>
      <c r="W1253" s="188"/>
      <c r="X1253" s="188"/>
      <c r="Y1253" s="188"/>
      <c r="Z1253" s="188"/>
      <c r="AA1253" s="190"/>
      <c r="AB1253" s="143">
        <f>Taula1[[#This Row],[Grup justificat     (fer servir opcions de la llista desplegable)]]</f>
        <v>0</v>
      </c>
      <c r="AC1253" s="182"/>
      <c r="AD1253" s="39"/>
      <c r="AE1253" s="131">
        <f>ROUND((AF1253/100)*756*Taula1[[#This Row],[Mesos naturals sencers treballats període justificat (01/01/2023 - 31/03/2023)]],2)</f>
        <v>0</v>
      </c>
      <c r="AF1253" s="81">
        <f>Taula1[[#This Row],[% Jornada segons contracte
(no posar el símbol %) ]]-Taula1[[#This Row],[% Reducció salari per baix rendiment        (no posar el símbol %)]]</f>
        <v>0</v>
      </c>
      <c r="AG1253" s="131">
        <f>ROUND((AH1253/100)*24.8547945*Taula1[[#This Row],[Dies treballats període justificat (01/01/2023 - 31/03/2023)              no comptabilitzats com a mes natural sencer]],2)</f>
        <v>0</v>
      </c>
      <c r="AH1253" s="79">
        <f>Taula1[[#This Row],[% Jornada segons contracte
(no posar el símbol %) ]]-Taula1[[#This Row],[% Reducció salari per baix rendiment        (no posar el símbol %)]]</f>
        <v>0</v>
      </c>
      <c r="AI1253" s="131">
        <f t="shared" si="305"/>
        <v>0</v>
      </c>
      <c r="AJ1253" s="39"/>
      <c r="AK1253" s="131">
        <f>ROUND((AL1253/100)*756*Taula1[[#This Row],[Espai reservat Administració  (mesos)]],2)</f>
        <v>0</v>
      </c>
      <c r="AL1253" s="81">
        <f>Taula1[[#This Row],[% Jornada segons contracte
(no posar el símbol %) ]]-Taula1[[#This Row],[% Reducció salari per baix rendiment        (no posar el símbol %)]]</f>
        <v>0</v>
      </c>
      <c r="AM1253" s="131">
        <f>ROUND((AN1253/100)*24.8547945*Taula1[[#This Row],[Espai reservat Administració (dies)]],2)</f>
        <v>0</v>
      </c>
      <c r="AN1253" s="79">
        <f>Taula1[[#This Row],[% Jornada segons contracte
(no posar el símbol %) ]]-Taula1[[#This Row],[% Reducció salari per baix rendiment        (no posar el símbol %)]]</f>
        <v>0</v>
      </c>
      <c r="AO1253" s="131">
        <f t="shared" si="306"/>
        <v>0</v>
      </c>
      <c r="AP1253" s="87"/>
      <c r="AQ1253" s="137">
        <f>ROUND((AR1253/100)*693*Taula1[[#This Row],[Mesos naturals sencers treballats període justificat (01/01/2023 - 31/03/2023)]],2)</f>
        <v>0</v>
      </c>
      <c r="AR1253" s="90">
        <f>Taula1[[#This Row],[% Jornada segons contracte
(no posar el símbol %) ]]-Taula1[[#This Row],[% Reducció salari per baix rendiment        (no posar el símbol %)]]</f>
        <v>0</v>
      </c>
      <c r="AS1253" s="137">
        <f>ROUND((AT1253/100)*22.78356164*Taula1[[#This Row],[Dies treballats període justificat (01/01/2023 - 31/03/2023)              no comptabilitzats com a mes natural sencer]],2)</f>
        <v>0</v>
      </c>
      <c r="AT1253" s="90">
        <f>Taula1[[#This Row],[% Jornada segons contracte
(no posar el símbol %) ]]-Taula1[[#This Row],[% Reducció salari per baix rendiment        (no posar el símbol %)]]</f>
        <v>0</v>
      </c>
      <c r="AU1253" s="137">
        <f t="shared" si="307"/>
        <v>0</v>
      </c>
      <c r="AV1253" s="87"/>
      <c r="AW1253" s="136">
        <f>ROUND((AX1253/100)*693*Taula1[[#This Row],[Espai reservat Administració  (mesos)]],2)</f>
        <v>0</v>
      </c>
      <c r="AX1253" s="90">
        <f>Taula1[[#This Row],[% Jornada segons contracte
(no posar el símbol %) ]]-Taula1[[#This Row],[% Reducció salari per baix rendiment        (no posar el símbol %)]]</f>
        <v>0</v>
      </c>
      <c r="AY1253" s="131">
        <f>ROUND((AZ1253/100)*22.78356164*Taula1[[#This Row],[Espai reservat Administració (dies)]],2)</f>
        <v>0</v>
      </c>
      <c r="AZ1253" s="81">
        <f>Taula1[[#This Row],[% Jornada segons contracte
(no posar el símbol %) ]]-Taula1[[#This Row],[% Reducció salari per baix rendiment        (no posar el símbol %)]]</f>
        <v>0</v>
      </c>
      <c r="BA1253" s="82">
        <f t="shared" si="308"/>
        <v>0</v>
      </c>
      <c r="BB1253" s="41"/>
      <c r="BC1253" s="131">
        <f>IF(Taula1[[#This Row],[Grup justificat     (fer servir opcions de la llista desplegable)]]=1,AI1253,0)</f>
        <v>0</v>
      </c>
      <c r="BD1253" s="131">
        <f>IF(Taula1[[#This Row],[Grup justificat     (fer servir opcions de la llista desplegable)]]=2,AU1253,0)</f>
        <v>0</v>
      </c>
      <c r="BE1253" s="41"/>
      <c r="BF1253" s="131">
        <f>IF(Taula1[[#This Row],[Espai reservat Administració]]=1,AO1253,0)</f>
        <v>0</v>
      </c>
      <c r="BG1253" s="82">
        <f>IF(Taula1[[#This Row],[Espai reservat Administració]]=2,BA1253,0)</f>
        <v>0</v>
      </c>
      <c r="BH1253" s="41"/>
      <c r="BI1253" s="126">
        <f>IF(Taula1[[#This Row],[Grup justificat     (fer servir opcions de la llista desplegable)]]=1,1,0)</f>
        <v>0</v>
      </c>
      <c r="BJ1253" s="126">
        <f>IF(Taula1[[#This Row],[Espai reservat Administració]]=1,1,0)</f>
        <v>0</v>
      </c>
      <c r="BK1253" s="111"/>
      <c r="BL1253" s="126">
        <f>IF(Taula1[[#This Row],[Grup justificat     (fer servir opcions de la llista desplegable)]]=2,1,0)</f>
        <v>0</v>
      </c>
      <c r="BM1253" s="126">
        <f>IF(Taula1[[#This Row],[Espai reservat Administració]]=2,1,0)</f>
        <v>0</v>
      </c>
      <c r="BN1253" s="73"/>
      <c r="BO1253" s="73"/>
      <c r="BP1253" s="73"/>
      <c r="BQ1253" s="73"/>
      <c r="BR1253" s="73"/>
      <c r="BS1253" s="73"/>
      <c r="BT1253" s="73"/>
      <c r="BU1253" s="73"/>
      <c r="BV1253" s="73"/>
      <c r="BW1253" s="73"/>
      <c r="BX1253" s="73"/>
      <c r="BY1253" s="73"/>
      <c r="BZ1253" s="73"/>
      <c r="CA1253" s="73"/>
      <c r="CB1253" s="73"/>
      <c r="CC1253" s="73"/>
      <c r="CD1253" s="73"/>
      <c r="CE1253" s="73"/>
      <c r="CF1253" s="73"/>
      <c r="CG1253" s="63">
        <f t="shared" si="309"/>
        <v>0</v>
      </c>
      <c r="CH1253" s="63">
        <f t="shared" si="310"/>
        <v>0</v>
      </c>
      <c r="CI1253" s="73"/>
      <c r="CJ1253" s="63">
        <f>IF(Taula1[[#This Row],[Tipus de contracte                                  (fer servir opcions de la llista desplegable)]]="Indefinit",1,0)</f>
        <v>0</v>
      </c>
      <c r="CK1253" s="63">
        <f>IF(Taula1[[#This Row],[Tipus de contracte                                  (fer servir opcions de la llista desplegable)]]="Temporal, igual o superior a 6 mesos",1,0)</f>
        <v>0</v>
      </c>
      <c r="CL1253" s="63">
        <f>IF(Taula1[[#This Row],[Tipus de contracte                                  (fer servir opcions de la llista desplegable)]]="Substitució per IT",1,0)</f>
        <v>0</v>
      </c>
      <c r="CM1253" s="73"/>
      <c r="CN1253" s="63">
        <f>IF(Taula1[[#This Row],[Relació llocs de treball]]&gt;=1,1,0)</f>
        <v>0</v>
      </c>
      <c r="CO1253" s="73"/>
      <c r="CP1253" s="63">
        <f>IF(Taula1[[#This Row],[Identitat de gènere                                                          (fer servir opcions de la llista desplegable)]]="Home",1,0)</f>
        <v>0</v>
      </c>
      <c r="CQ1253" s="63">
        <f>IF(Taula1[[#This Row],[Identitat de gènere                                                          (fer servir opcions de la llista desplegable)]]="Dona",1,0)</f>
        <v>0</v>
      </c>
      <c r="CR1253" s="63">
        <f>IF(Taula1[[#This Row],[Identitat de gènere                                                          (fer servir opcions de la llista desplegable)]]="No binari",1,0)</f>
        <v>0</v>
      </c>
      <c r="CS1253" s="73"/>
      <c r="CT1253" s="63">
        <f t="shared" si="304"/>
        <v>0</v>
      </c>
      <c r="CU1253" s="64">
        <f t="shared" si="311"/>
        <v>0</v>
      </c>
      <c r="CW1253" s="64">
        <f t="shared" si="312"/>
        <v>0</v>
      </c>
      <c r="CX1253" s="64">
        <f t="shared" si="313"/>
        <v>0</v>
      </c>
      <c r="CY1253" s="64">
        <f t="shared" si="314"/>
        <v>0</v>
      </c>
      <c r="CZ1253" s="64">
        <f t="shared" si="315"/>
        <v>0</v>
      </c>
      <c r="DB1253" s="64">
        <f t="shared" si="316"/>
        <v>0</v>
      </c>
      <c r="DC1253" s="64">
        <f t="shared" si="317"/>
        <v>0</v>
      </c>
      <c r="DD1253" s="64">
        <f t="shared" si="318"/>
        <v>0</v>
      </c>
      <c r="DE1253" s="64">
        <f t="shared" si="319"/>
        <v>0</v>
      </c>
    </row>
    <row r="1254" spans="2:109" x14ac:dyDescent="0.3">
      <c r="B1254" s="167"/>
      <c r="C1254" s="186"/>
      <c r="D1254" s="2"/>
      <c r="E1254" s="67"/>
      <c r="F1254" s="5"/>
      <c r="G1254" s="5"/>
      <c r="H1254" s="187"/>
      <c r="I1254" s="111" t="str">
        <f ca="1">IF(Taula1[[#This Row],[Data naixement (format dd/mm/aaaa)]]="","0",DATEDIF(Taula1[[#This Row],[Data naixement (format dd/mm/aaaa)]],TODAY(),"Y"))</f>
        <v>0</v>
      </c>
      <c r="J1254" s="6"/>
      <c r="K1254" s="6"/>
      <c r="L1254" s="6"/>
      <c r="M1254" s="6"/>
      <c r="N1254" s="56"/>
      <c r="O1254" s="56"/>
      <c r="P1254" s="56"/>
      <c r="Q1254" s="6"/>
      <c r="R1254" s="7"/>
      <c r="S1254" s="143">
        <f>Taula1[[#This Row],[Mesos naturals sencers treballats període justificat (01/01/2023 - 31/03/2023)]]</f>
        <v>0</v>
      </c>
      <c r="T1254" s="194">
        <f>Taula1[[#This Row],[Dies treballats període justificat (01/01/2023 - 31/03/2023)              no comptabilitzats com a mes natural sencer]]</f>
        <v>0</v>
      </c>
      <c r="U1254" s="12"/>
      <c r="V1254" s="7"/>
      <c r="W1254" s="188"/>
      <c r="X1254" s="188"/>
      <c r="Y1254" s="188"/>
      <c r="Z1254" s="188"/>
      <c r="AA1254" s="190"/>
      <c r="AB1254" s="143">
        <f>Taula1[[#This Row],[Grup justificat     (fer servir opcions de la llista desplegable)]]</f>
        <v>0</v>
      </c>
      <c r="AC1254" s="182"/>
      <c r="AD1254" s="39"/>
      <c r="AE1254" s="131">
        <f>ROUND((AF1254/100)*756*Taula1[[#This Row],[Mesos naturals sencers treballats període justificat (01/01/2023 - 31/03/2023)]],2)</f>
        <v>0</v>
      </c>
      <c r="AF1254" s="81">
        <f>Taula1[[#This Row],[% Jornada segons contracte
(no posar el símbol %) ]]-Taula1[[#This Row],[% Reducció salari per baix rendiment        (no posar el símbol %)]]</f>
        <v>0</v>
      </c>
      <c r="AG1254" s="131">
        <f>ROUND((AH1254/100)*24.8547945*Taula1[[#This Row],[Dies treballats període justificat (01/01/2023 - 31/03/2023)              no comptabilitzats com a mes natural sencer]],2)</f>
        <v>0</v>
      </c>
      <c r="AH1254" s="79">
        <f>Taula1[[#This Row],[% Jornada segons contracte
(no posar el símbol %) ]]-Taula1[[#This Row],[% Reducció salari per baix rendiment        (no posar el símbol %)]]</f>
        <v>0</v>
      </c>
      <c r="AI1254" s="131">
        <f t="shared" si="305"/>
        <v>0</v>
      </c>
      <c r="AJ1254" s="39"/>
      <c r="AK1254" s="131">
        <f>ROUND((AL1254/100)*756*Taula1[[#This Row],[Espai reservat Administració  (mesos)]],2)</f>
        <v>0</v>
      </c>
      <c r="AL1254" s="81">
        <f>Taula1[[#This Row],[% Jornada segons contracte
(no posar el símbol %) ]]-Taula1[[#This Row],[% Reducció salari per baix rendiment        (no posar el símbol %)]]</f>
        <v>0</v>
      </c>
      <c r="AM1254" s="131">
        <f>ROUND((AN1254/100)*24.8547945*Taula1[[#This Row],[Espai reservat Administració (dies)]],2)</f>
        <v>0</v>
      </c>
      <c r="AN1254" s="79">
        <f>Taula1[[#This Row],[% Jornada segons contracte
(no posar el símbol %) ]]-Taula1[[#This Row],[% Reducció salari per baix rendiment        (no posar el símbol %)]]</f>
        <v>0</v>
      </c>
      <c r="AO1254" s="131">
        <f t="shared" si="306"/>
        <v>0</v>
      </c>
      <c r="AP1254" s="87"/>
      <c r="AQ1254" s="137">
        <f>ROUND((AR1254/100)*693*Taula1[[#This Row],[Mesos naturals sencers treballats període justificat (01/01/2023 - 31/03/2023)]],2)</f>
        <v>0</v>
      </c>
      <c r="AR1254" s="90">
        <f>Taula1[[#This Row],[% Jornada segons contracte
(no posar el símbol %) ]]-Taula1[[#This Row],[% Reducció salari per baix rendiment        (no posar el símbol %)]]</f>
        <v>0</v>
      </c>
      <c r="AS1254" s="137">
        <f>ROUND((AT1254/100)*22.78356164*Taula1[[#This Row],[Dies treballats període justificat (01/01/2023 - 31/03/2023)              no comptabilitzats com a mes natural sencer]],2)</f>
        <v>0</v>
      </c>
      <c r="AT1254" s="90">
        <f>Taula1[[#This Row],[% Jornada segons contracte
(no posar el símbol %) ]]-Taula1[[#This Row],[% Reducció salari per baix rendiment        (no posar el símbol %)]]</f>
        <v>0</v>
      </c>
      <c r="AU1254" s="137">
        <f t="shared" si="307"/>
        <v>0</v>
      </c>
      <c r="AV1254" s="87"/>
      <c r="AW1254" s="136">
        <f>ROUND((AX1254/100)*693*Taula1[[#This Row],[Espai reservat Administració  (mesos)]],2)</f>
        <v>0</v>
      </c>
      <c r="AX1254" s="90">
        <f>Taula1[[#This Row],[% Jornada segons contracte
(no posar el símbol %) ]]-Taula1[[#This Row],[% Reducció salari per baix rendiment        (no posar el símbol %)]]</f>
        <v>0</v>
      </c>
      <c r="AY1254" s="131">
        <f>ROUND((AZ1254/100)*22.78356164*Taula1[[#This Row],[Espai reservat Administració (dies)]],2)</f>
        <v>0</v>
      </c>
      <c r="AZ1254" s="81">
        <f>Taula1[[#This Row],[% Jornada segons contracte
(no posar el símbol %) ]]-Taula1[[#This Row],[% Reducció salari per baix rendiment        (no posar el símbol %)]]</f>
        <v>0</v>
      </c>
      <c r="BA1254" s="82">
        <f t="shared" si="308"/>
        <v>0</v>
      </c>
      <c r="BB1254" s="41"/>
      <c r="BC1254" s="131">
        <f>IF(Taula1[[#This Row],[Grup justificat     (fer servir opcions de la llista desplegable)]]=1,AI1254,0)</f>
        <v>0</v>
      </c>
      <c r="BD1254" s="131">
        <f>IF(Taula1[[#This Row],[Grup justificat     (fer servir opcions de la llista desplegable)]]=2,AU1254,0)</f>
        <v>0</v>
      </c>
      <c r="BE1254" s="41"/>
      <c r="BF1254" s="131">
        <f>IF(Taula1[[#This Row],[Espai reservat Administració]]=1,AO1254,0)</f>
        <v>0</v>
      </c>
      <c r="BG1254" s="82">
        <f>IF(Taula1[[#This Row],[Espai reservat Administració]]=2,BA1254,0)</f>
        <v>0</v>
      </c>
      <c r="BH1254" s="41"/>
      <c r="BI1254" s="126">
        <f>IF(Taula1[[#This Row],[Grup justificat     (fer servir opcions de la llista desplegable)]]=1,1,0)</f>
        <v>0</v>
      </c>
      <c r="BJ1254" s="126">
        <f>IF(Taula1[[#This Row],[Espai reservat Administració]]=1,1,0)</f>
        <v>0</v>
      </c>
      <c r="BK1254" s="111"/>
      <c r="BL1254" s="126">
        <f>IF(Taula1[[#This Row],[Grup justificat     (fer servir opcions de la llista desplegable)]]=2,1,0)</f>
        <v>0</v>
      </c>
      <c r="BM1254" s="126">
        <f>IF(Taula1[[#This Row],[Espai reservat Administració]]=2,1,0)</f>
        <v>0</v>
      </c>
      <c r="BN1254" s="73"/>
      <c r="BO1254" s="73"/>
      <c r="BP1254" s="73"/>
      <c r="BQ1254" s="73"/>
      <c r="BR1254" s="73"/>
      <c r="BS1254" s="73"/>
      <c r="BT1254" s="73"/>
      <c r="BU1254" s="73"/>
      <c r="BV1254" s="73"/>
      <c r="BW1254" s="73"/>
      <c r="BX1254" s="73"/>
      <c r="BY1254" s="73"/>
      <c r="BZ1254" s="73"/>
      <c r="CA1254" s="73"/>
      <c r="CB1254" s="73"/>
      <c r="CC1254" s="73"/>
      <c r="CD1254" s="73"/>
      <c r="CE1254" s="73"/>
      <c r="CF1254" s="73"/>
      <c r="CG1254" s="63">
        <f t="shared" si="309"/>
        <v>0</v>
      </c>
      <c r="CH1254" s="63">
        <f t="shared" si="310"/>
        <v>0</v>
      </c>
      <c r="CI1254" s="73"/>
      <c r="CJ1254" s="63">
        <f>IF(Taula1[[#This Row],[Tipus de contracte                                  (fer servir opcions de la llista desplegable)]]="Indefinit",1,0)</f>
        <v>0</v>
      </c>
      <c r="CK1254" s="63">
        <f>IF(Taula1[[#This Row],[Tipus de contracte                                  (fer servir opcions de la llista desplegable)]]="Temporal, igual o superior a 6 mesos",1,0)</f>
        <v>0</v>
      </c>
      <c r="CL1254" s="63">
        <f>IF(Taula1[[#This Row],[Tipus de contracte                                  (fer servir opcions de la llista desplegable)]]="Substitució per IT",1,0)</f>
        <v>0</v>
      </c>
      <c r="CM1254" s="73"/>
      <c r="CN1254" s="63">
        <f>IF(Taula1[[#This Row],[Relació llocs de treball]]&gt;=1,1,0)</f>
        <v>0</v>
      </c>
      <c r="CO1254" s="73"/>
      <c r="CP1254" s="63">
        <f>IF(Taula1[[#This Row],[Identitat de gènere                                                          (fer servir opcions de la llista desplegable)]]="Home",1,0)</f>
        <v>0</v>
      </c>
      <c r="CQ1254" s="63">
        <f>IF(Taula1[[#This Row],[Identitat de gènere                                                          (fer servir opcions de la llista desplegable)]]="Dona",1,0)</f>
        <v>0</v>
      </c>
      <c r="CR1254" s="63">
        <f>IF(Taula1[[#This Row],[Identitat de gènere                                                          (fer servir opcions de la llista desplegable)]]="No binari",1,0)</f>
        <v>0</v>
      </c>
      <c r="CS1254" s="73"/>
      <c r="CT1254" s="63">
        <f t="shared" si="304"/>
        <v>0</v>
      </c>
      <c r="CU1254" s="64">
        <f t="shared" si="311"/>
        <v>0</v>
      </c>
      <c r="CW1254" s="64">
        <f t="shared" si="312"/>
        <v>0</v>
      </c>
      <c r="CX1254" s="64">
        <f t="shared" si="313"/>
        <v>0</v>
      </c>
      <c r="CY1254" s="64">
        <f t="shared" si="314"/>
        <v>0</v>
      </c>
      <c r="CZ1254" s="64">
        <f t="shared" si="315"/>
        <v>0</v>
      </c>
      <c r="DB1254" s="64">
        <f t="shared" si="316"/>
        <v>0</v>
      </c>
      <c r="DC1254" s="64">
        <f t="shared" si="317"/>
        <v>0</v>
      </c>
      <c r="DD1254" s="64">
        <f t="shared" si="318"/>
        <v>0</v>
      </c>
      <c r="DE1254" s="64">
        <f t="shared" si="319"/>
        <v>0</v>
      </c>
    </row>
    <row r="1255" spans="2:109" x14ac:dyDescent="0.3">
      <c r="B1255" s="167"/>
      <c r="C1255" s="186"/>
      <c r="D1255" s="2"/>
      <c r="E1255" s="67"/>
      <c r="F1255" s="5"/>
      <c r="G1255" s="5"/>
      <c r="H1255" s="187"/>
      <c r="I1255" s="111" t="str">
        <f ca="1">IF(Taula1[[#This Row],[Data naixement (format dd/mm/aaaa)]]="","0",DATEDIF(Taula1[[#This Row],[Data naixement (format dd/mm/aaaa)]],TODAY(),"Y"))</f>
        <v>0</v>
      </c>
      <c r="J1255" s="6"/>
      <c r="K1255" s="6"/>
      <c r="L1255" s="6"/>
      <c r="M1255" s="6"/>
      <c r="N1255" s="56"/>
      <c r="O1255" s="56"/>
      <c r="P1255" s="56"/>
      <c r="Q1255" s="6"/>
      <c r="R1255" s="7"/>
      <c r="S1255" s="143">
        <f>Taula1[[#This Row],[Mesos naturals sencers treballats període justificat (01/01/2023 - 31/03/2023)]]</f>
        <v>0</v>
      </c>
      <c r="T1255" s="194">
        <f>Taula1[[#This Row],[Dies treballats període justificat (01/01/2023 - 31/03/2023)              no comptabilitzats com a mes natural sencer]]</f>
        <v>0</v>
      </c>
      <c r="U1255" s="12"/>
      <c r="V1255" s="7"/>
      <c r="W1255" s="188"/>
      <c r="X1255" s="188"/>
      <c r="Y1255" s="188"/>
      <c r="Z1255" s="188"/>
      <c r="AA1255" s="190"/>
      <c r="AB1255" s="143">
        <f>Taula1[[#This Row],[Grup justificat     (fer servir opcions de la llista desplegable)]]</f>
        <v>0</v>
      </c>
      <c r="AC1255" s="182"/>
      <c r="AD1255" s="39"/>
      <c r="AE1255" s="131">
        <f>ROUND((AF1255/100)*756*Taula1[[#This Row],[Mesos naturals sencers treballats període justificat (01/01/2023 - 31/03/2023)]],2)</f>
        <v>0</v>
      </c>
      <c r="AF1255" s="81">
        <f>Taula1[[#This Row],[% Jornada segons contracte
(no posar el símbol %) ]]-Taula1[[#This Row],[% Reducció salari per baix rendiment        (no posar el símbol %)]]</f>
        <v>0</v>
      </c>
      <c r="AG1255" s="131">
        <f>ROUND((AH1255/100)*24.8547945*Taula1[[#This Row],[Dies treballats període justificat (01/01/2023 - 31/03/2023)              no comptabilitzats com a mes natural sencer]],2)</f>
        <v>0</v>
      </c>
      <c r="AH1255" s="79">
        <f>Taula1[[#This Row],[% Jornada segons contracte
(no posar el símbol %) ]]-Taula1[[#This Row],[% Reducció salari per baix rendiment        (no posar el símbol %)]]</f>
        <v>0</v>
      </c>
      <c r="AI1255" s="131">
        <f t="shared" si="305"/>
        <v>0</v>
      </c>
      <c r="AJ1255" s="39"/>
      <c r="AK1255" s="131">
        <f>ROUND((AL1255/100)*756*Taula1[[#This Row],[Espai reservat Administració  (mesos)]],2)</f>
        <v>0</v>
      </c>
      <c r="AL1255" s="81">
        <f>Taula1[[#This Row],[% Jornada segons contracte
(no posar el símbol %) ]]-Taula1[[#This Row],[% Reducció salari per baix rendiment        (no posar el símbol %)]]</f>
        <v>0</v>
      </c>
      <c r="AM1255" s="131">
        <f>ROUND((AN1255/100)*24.8547945*Taula1[[#This Row],[Espai reservat Administració (dies)]],2)</f>
        <v>0</v>
      </c>
      <c r="AN1255" s="79">
        <f>Taula1[[#This Row],[% Jornada segons contracte
(no posar el símbol %) ]]-Taula1[[#This Row],[% Reducció salari per baix rendiment        (no posar el símbol %)]]</f>
        <v>0</v>
      </c>
      <c r="AO1255" s="131">
        <f t="shared" si="306"/>
        <v>0</v>
      </c>
      <c r="AP1255" s="87"/>
      <c r="AQ1255" s="137">
        <f>ROUND((AR1255/100)*693*Taula1[[#This Row],[Mesos naturals sencers treballats període justificat (01/01/2023 - 31/03/2023)]],2)</f>
        <v>0</v>
      </c>
      <c r="AR1255" s="90">
        <f>Taula1[[#This Row],[% Jornada segons contracte
(no posar el símbol %) ]]-Taula1[[#This Row],[% Reducció salari per baix rendiment        (no posar el símbol %)]]</f>
        <v>0</v>
      </c>
      <c r="AS1255" s="137">
        <f>ROUND((AT1255/100)*22.78356164*Taula1[[#This Row],[Dies treballats període justificat (01/01/2023 - 31/03/2023)              no comptabilitzats com a mes natural sencer]],2)</f>
        <v>0</v>
      </c>
      <c r="AT1255" s="90">
        <f>Taula1[[#This Row],[% Jornada segons contracte
(no posar el símbol %) ]]-Taula1[[#This Row],[% Reducció salari per baix rendiment        (no posar el símbol %)]]</f>
        <v>0</v>
      </c>
      <c r="AU1255" s="137">
        <f t="shared" si="307"/>
        <v>0</v>
      </c>
      <c r="AV1255" s="87"/>
      <c r="AW1255" s="136">
        <f>ROUND((AX1255/100)*693*Taula1[[#This Row],[Espai reservat Administració  (mesos)]],2)</f>
        <v>0</v>
      </c>
      <c r="AX1255" s="90">
        <f>Taula1[[#This Row],[% Jornada segons contracte
(no posar el símbol %) ]]-Taula1[[#This Row],[% Reducció salari per baix rendiment        (no posar el símbol %)]]</f>
        <v>0</v>
      </c>
      <c r="AY1255" s="131">
        <f>ROUND((AZ1255/100)*22.78356164*Taula1[[#This Row],[Espai reservat Administració (dies)]],2)</f>
        <v>0</v>
      </c>
      <c r="AZ1255" s="81">
        <f>Taula1[[#This Row],[% Jornada segons contracte
(no posar el símbol %) ]]-Taula1[[#This Row],[% Reducció salari per baix rendiment        (no posar el símbol %)]]</f>
        <v>0</v>
      </c>
      <c r="BA1255" s="82">
        <f t="shared" si="308"/>
        <v>0</v>
      </c>
      <c r="BB1255" s="41"/>
      <c r="BC1255" s="131">
        <f>IF(Taula1[[#This Row],[Grup justificat     (fer servir opcions de la llista desplegable)]]=1,AI1255,0)</f>
        <v>0</v>
      </c>
      <c r="BD1255" s="131">
        <f>IF(Taula1[[#This Row],[Grup justificat     (fer servir opcions de la llista desplegable)]]=2,AU1255,0)</f>
        <v>0</v>
      </c>
      <c r="BE1255" s="41"/>
      <c r="BF1255" s="131">
        <f>IF(Taula1[[#This Row],[Espai reservat Administració]]=1,AO1255,0)</f>
        <v>0</v>
      </c>
      <c r="BG1255" s="82">
        <f>IF(Taula1[[#This Row],[Espai reservat Administració]]=2,BA1255,0)</f>
        <v>0</v>
      </c>
      <c r="BH1255" s="41"/>
      <c r="BI1255" s="126">
        <f>IF(Taula1[[#This Row],[Grup justificat     (fer servir opcions de la llista desplegable)]]=1,1,0)</f>
        <v>0</v>
      </c>
      <c r="BJ1255" s="126">
        <f>IF(Taula1[[#This Row],[Espai reservat Administració]]=1,1,0)</f>
        <v>0</v>
      </c>
      <c r="BK1255" s="111"/>
      <c r="BL1255" s="126">
        <f>IF(Taula1[[#This Row],[Grup justificat     (fer servir opcions de la llista desplegable)]]=2,1,0)</f>
        <v>0</v>
      </c>
      <c r="BM1255" s="126">
        <f>IF(Taula1[[#This Row],[Espai reservat Administració]]=2,1,0)</f>
        <v>0</v>
      </c>
      <c r="BN1255" s="73"/>
      <c r="BO1255" s="73"/>
      <c r="BP1255" s="73"/>
      <c r="BQ1255" s="73"/>
      <c r="BR1255" s="73"/>
      <c r="BS1255" s="73"/>
      <c r="BT1255" s="73"/>
      <c r="BU1255" s="73"/>
      <c r="BV1255" s="73"/>
      <c r="BW1255" s="73"/>
      <c r="BX1255" s="73"/>
      <c r="BY1255" s="73"/>
      <c r="BZ1255" s="73"/>
      <c r="CA1255" s="73"/>
      <c r="CB1255" s="73"/>
      <c r="CC1255" s="73"/>
      <c r="CD1255" s="73"/>
      <c r="CE1255" s="73"/>
      <c r="CF1255" s="73"/>
      <c r="CG1255" s="63">
        <f t="shared" si="309"/>
        <v>0</v>
      </c>
      <c r="CH1255" s="63">
        <f t="shared" si="310"/>
        <v>0</v>
      </c>
      <c r="CI1255" s="73"/>
      <c r="CJ1255" s="63">
        <f>IF(Taula1[[#This Row],[Tipus de contracte                                  (fer servir opcions de la llista desplegable)]]="Indefinit",1,0)</f>
        <v>0</v>
      </c>
      <c r="CK1255" s="63">
        <f>IF(Taula1[[#This Row],[Tipus de contracte                                  (fer servir opcions de la llista desplegable)]]="Temporal, igual o superior a 6 mesos",1,0)</f>
        <v>0</v>
      </c>
      <c r="CL1255" s="63">
        <f>IF(Taula1[[#This Row],[Tipus de contracte                                  (fer servir opcions de la llista desplegable)]]="Substitució per IT",1,0)</f>
        <v>0</v>
      </c>
      <c r="CM1255" s="73"/>
      <c r="CN1255" s="63">
        <f>IF(Taula1[[#This Row],[Relació llocs de treball]]&gt;=1,1,0)</f>
        <v>0</v>
      </c>
      <c r="CO1255" s="73"/>
      <c r="CP1255" s="63">
        <f>IF(Taula1[[#This Row],[Identitat de gènere                                                          (fer servir opcions de la llista desplegable)]]="Home",1,0)</f>
        <v>0</v>
      </c>
      <c r="CQ1255" s="63">
        <f>IF(Taula1[[#This Row],[Identitat de gènere                                                          (fer servir opcions de la llista desplegable)]]="Dona",1,0)</f>
        <v>0</v>
      </c>
      <c r="CR1255" s="63">
        <f>IF(Taula1[[#This Row],[Identitat de gènere                                                          (fer servir opcions de la llista desplegable)]]="No binari",1,0)</f>
        <v>0</v>
      </c>
      <c r="CS1255" s="73"/>
      <c r="CT1255" s="63">
        <f t="shared" si="304"/>
        <v>0</v>
      </c>
      <c r="CU1255" s="64">
        <f t="shared" si="311"/>
        <v>0</v>
      </c>
      <c r="CW1255" s="64">
        <f t="shared" si="312"/>
        <v>0</v>
      </c>
      <c r="CX1255" s="64">
        <f t="shared" si="313"/>
        <v>0</v>
      </c>
      <c r="CY1255" s="64">
        <f t="shared" si="314"/>
        <v>0</v>
      </c>
      <c r="CZ1255" s="64">
        <f t="shared" si="315"/>
        <v>0</v>
      </c>
      <c r="DB1255" s="64">
        <f t="shared" si="316"/>
        <v>0</v>
      </c>
      <c r="DC1255" s="64">
        <f t="shared" si="317"/>
        <v>0</v>
      </c>
      <c r="DD1255" s="64">
        <f t="shared" si="318"/>
        <v>0</v>
      </c>
      <c r="DE1255" s="64">
        <f t="shared" si="319"/>
        <v>0</v>
      </c>
    </row>
    <row r="1256" spans="2:109" x14ac:dyDescent="0.3">
      <c r="B1256" s="167"/>
      <c r="C1256" s="186"/>
      <c r="D1256" s="2"/>
      <c r="E1256" s="67"/>
      <c r="F1256" s="5"/>
      <c r="G1256" s="5"/>
      <c r="H1256" s="187"/>
      <c r="I1256" s="111" t="str">
        <f ca="1">IF(Taula1[[#This Row],[Data naixement (format dd/mm/aaaa)]]="","0",DATEDIF(Taula1[[#This Row],[Data naixement (format dd/mm/aaaa)]],TODAY(),"Y"))</f>
        <v>0</v>
      </c>
      <c r="J1256" s="6"/>
      <c r="K1256" s="6"/>
      <c r="L1256" s="6"/>
      <c r="M1256" s="6"/>
      <c r="N1256" s="56"/>
      <c r="O1256" s="56"/>
      <c r="P1256" s="56"/>
      <c r="Q1256" s="6"/>
      <c r="R1256" s="7"/>
      <c r="S1256" s="143">
        <f>Taula1[[#This Row],[Mesos naturals sencers treballats període justificat (01/01/2023 - 31/03/2023)]]</f>
        <v>0</v>
      </c>
      <c r="T1256" s="194">
        <f>Taula1[[#This Row],[Dies treballats període justificat (01/01/2023 - 31/03/2023)              no comptabilitzats com a mes natural sencer]]</f>
        <v>0</v>
      </c>
      <c r="U1256" s="12"/>
      <c r="V1256" s="7"/>
      <c r="W1256" s="188"/>
      <c r="X1256" s="188"/>
      <c r="Y1256" s="188"/>
      <c r="Z1256" s="188"/>
      <c r="AA1256" s="190"/>
      <c r="AB1256" s="143">
        <f>Taula1[[#This Row],[Grup justificat     (fer servir opcions de la llista desplegable)]]</f>
        <v>0</v>
      </c>
      <c r="AC1256" s="182"/>
      <c r="AD1256" s="39"/>
      <c r="AE1256" s="131">
        <f>ROUND((AF1256/100)*756*Taula1[[#This Row],[Mesos naturals sencers treballats període justificat (01/01/2023 - 31/03/2023)]],2)</f>
        <v>0</v>
      </c>
      <c r="AF1256" s="81">
        <f>Taula1[[#This Row],[% Jornada segons contracte
(no posar el símbol %) ]]-Taula1[[#This Row],[% Reducció salari per baix rendiment        (no posar el símbol %)]]</f>
        <v>0</v>
      </c>
      <c r="AG1256" s="131">
        <f>ROUND((AH1256/100)*24.8547945*Taula1[[#This Row],[Dies treballats període justificat (01/01/2023 - 31/03/2023)              no comptabilitzats com a mes natural sencer]],2)</f>
        <v>0</v>
      </c>
      <c r="AH1256" s="79">
        <f>Taula1[[#This Row],[% Jornada segons contracte
(no posar el símbol %) ]]-Taula1[[#This Row],[% Reducció salari per baix rendiment        (no posar el símbol %)]]</f>
        <v>0</v>
      </c>
      <c r="AI1256" s="131">
        <f t="shared" si="305"/>
        <v>0</v>
      </c>
      <c r="AJ1256" s="39"/>
      <c r="AK1256" s="131">
        <f>ROUND((AL1256/100)*756*Taula1[[#This Row],[Espai reservat Administració  (mesos)]],2)</f>
        <v>0</v>
      </c>
      <c r="AL1256" s="81">
        <f>Taula1[[#This Row],[% Jornada segons contracte
(no posar el símbol %) ]]-Taula1[[#This Row],[% Reducció salari per baix rendiment        (no posar el símbol %)]]</f>
        <v>0</v>
      </c>
      <c r="AM1256" s="131">
        <f>ROUND((AN1256/100)*24.8547945*Taula1[[#This Row],[Espai reservat Administració (dies)]],2)</f>
        <v>0</v>
      </c>
      <c r="AN1256" s="79">
        <f>Taula1[[#This Row],[% Jornada segons contracte
(no posar el símbol %) ]]-Taula1[[#This Row],[% Reducció salari per baix rendiment        (no posar el símbol %)]]</f>
        <v>0</v>
      </c>
      <c r="AO1256" s="131">
        <f t="shared" si="306"/>
        <v>0</v>
      </c>
      <c r="AP1256" s="87"/>
      <c r="AQ1256" s="137">
        <f>ROUND((AR1256/100)*693*Taula1[[#This Row],[Mesos naturals sencers treballats període justificat (01/01/2023 - 31/03/2023)]],2)</f>
        <v>0</v>
      </c>
      <c r="AR1256" s="90">
        <f>Taula1[[#This Row],[% Jornada segons contracte
(no posar el símbol %) ]]-Taula1[[#This Row],[% Reducció salari per baix rendiment        (no posar el símbol %)]]</f>
        <v>0</v>
      </c>
      <c r="AS1256" s="137">
        <f>ROUND((AT1256/100)*22.78356164*Taula1[[#This Row],[Dies treballats període justificat (01/01/2023 - 31/03/2023)              no comptabilitzats com a mes natural sencer]],2)</f>
        <v>0</v>
      </c>
      <c r="AT1256" s="90">
        <f>Taula1[[#This Row],[% Jornada segons contracte
(no posar el símbol %) ]]-Taula1[[#This Row],[% Reducció salari per baix rendiment        (no posar el símbol %)]]</f>
        <v>0</v>
      </c>
      <c r="AU1256" s="137">
        <f t="shared" si="307"/>
        <v>0</v>
      </c>
      <c r="AV1256" s="87"/>
      <c r="AW1256" s="136">
        <f>ROUND((AX1256/100)*693*Taula1[[#This Row],[Espai reservat Administració  (mesos)]],2)</f>
        <v>0</v>
      </c>
      <c r="AX1256" s="90">
        <f>Taula1[[#This Row],[% Jornada segons contracte
(no posar el símbol %) ]]-Taula1[[#This Row],[% Reducció salari per baix rendiment        (no posar el símbol %)]]</f>
        <v>0</v>
      </c>
      <c r="AY1256" s="131">
        <f>ROUND((AZ1256/100)*22.78356164*Taula1[[#This Row],[Espai reservat Administració (dies)]],2)</f>
        <v>0</v>
      </c>
      <c r="AZ1256" s="81">
        <f>Taula1[[#This Row],[% Jornada segons contracte
(no posar el símbol %) ]]-Taula1[[#This Row],[% Reducció salari per baix rendiment        (no posar el símbol %)]]</f>
        <v>0</v>
      </c>
      <c r="BA1256" s="82">
        <f t="shared" si="308"/>
        <v>0</v>
      </c>
      <c r="BB1256" s="41"/>
      <c r="BC1256" s="131">
        <f>IF(Taula1[[#This Row],[Grup justificat     (fer servir opcions de la llista desplegable)]]=1,AI1256,0)</f>
        <v>0</v>
      </c>
      <c r="BD1256" s="131">
        <f>IF(Taula1[[#This Row],[Grup justificat     (fer servir opcions de la llista desplegable)]]=2,AU1256,0)</f>
        <v>0</v>
      </c>
      <c r="BE1256" s="41"/>
      <c r="BF1256" s="131">
        <f>IF(Taula1[[#This Row],[Espai reservat Administració]]=1,AO1256,0)</f>
        <v>0</v>
      </c>
      <c r="BG1256" s="82">
        <f>IF(Taula1[[#This Row],[Espai reservat Administració]]=2,BA1256,0)</f>
        <v>0</v>
      </c>
      <c r="BH1256" s="41"/>
      <c r="BI1256" s="126">
        <f>IF(Taula1[[#This Row],[Grup justificat     (fer servir opcions de la llista desplegable)]]=1,1,0)</f>
        <v>0</v>
      </c>
      <c r="BJ1256" s="126">
        <f>IF(Taula1[[#This Row],[Espai reservat Administració]]=1,1,0)</f>
        <v>0</v>
      </c>
      <c r="BK1256" s="111"/>
      <c r="BL1256" s="126">
        <f>IF(Taula1[[#This Row],[Grup justificat     (fer servir opcions de la llista desplegable)]]=2,1,0)</f>
        <v>0</v>
      </c>
      <c r="BM1256" s="126">
        <f>IF(Taula1[[#This Row],[Espai reservat Administració]]=2,1,0)</f>
        <v>0</v>
      </c>
      <c r="BN1256" s="73"/>
      <c r="BO1256" s="73"/>
      <c r="BP1256" s="73"/>
      <c r="BQ1256" s="73"/>
      <c r="BR1256" s="73"/>
      <c r="BS1256" s="73"/>
      <c r="BT1256" s="73"/>
      <c r="BU1256" s="73"/>
      <c r="BV1256" s="73"/>
      <c r="BW1256" s="73"/>
      <c r="BX1256" s="73"/>
      <c r="BY1256" s="73"/>
      <c r="BZ1256" s="73"/>
      <c r="CA1256" s="73"/>
      <c r="CB1256" s="73"/>
      <c r="CC1256" s="73"/>
      <c r="CD1256" s="73"/>
      <c r="CE1256" s="73"/>
      <c r="CF1256" s="73"/>
      <c r="CG1256" s="63">
        <f t="shared" si="309"/>
        <v>0</v>
      </c>
      <c r="CH1256" s="63">
        <f t="shared" si="310"/>
        <v>0</v>
      </c>
      <c r="CI1256" s="73"/>
      <c r="CJ1256" s="63">
        <f>IF(Taula1[[#This Row],[Tipus de contracte                                  (fer servir opcions de la llista desplegable)]]="Indefinit",1,0)</f>
        <v>0</v>
      </c>
      <c r="CK1256" s="63">
        <f>IF(Taula1[[#This Row],[Tipus de contracte                                  (fer servir opcions de la llista desplegable)]]="Temporal, igual o superior a 6 mesos",1,0)</f>
        <v>0</v>
      </c>
      <c r="CL1256" s="63">
        <f>IF(Taula1[[#This Row],[Tipus de contracte                                  (fer servir opcions de la llista desplegable)]]="Substitució per IT",1,0)</f>
        <v>0</v>
      </c>
      <c r="CM1256" s="73"/>
      <c r="CN1256" s="63">
        <f>IF(Taula1[[#This Row],[Relació llocs de treball]]&gt;=1,1,0)</f>
        <v>0</v>
      </c>
      <c r="CO1256" s="73"/>
      <c r="CP1256" s="63">
        <f>IF(Taula1[[#This Row],[Identitat de gènere                                                          (fer servir opcions de la llista desplegable)]]="Home",1,0)</f>
        <v>0</v>
      </c>
      <c r="CQ1256" s="63">
        <f>IF(Taula1[[#This Row],[Identitat de gènere                                                          (fer servir opcions de la llista desplegable)]]="Dona",1,0)</f>
        <v>0</v>
      </c>
      <c r="CR1256" s="63">
        <f>IF(Taula1[[#This Row],[Identitat de gènere                                                          (fer servir opcions de la llista desplegable)]]="No binari",1,0)</f>
        <v>0</v>
      </c>
      <c r="CS1256" s="73"/>
      <c r="CT1256" s="63">
        <f t="shared" si="304"/>
        <v>0</v>
      </c>
      <c r="CU1256" s="64">
        <f t="shared" si="311"/>
        <v>0</v>
      </c>
      <c r="CW1256" s="64">
        <f t="shared" si="312"/>
        <v>0</v>
      </c>
      <c r="CX1256" s="64">
        <f t="shared" si="313"/>
        <v>0</v>
      </c>
      <c r="CY1256" s="64">
        <f t="shared" si="314"/>
        <v>0</v>
      </c>
      <c r="CZ1256" s="64">
        <f t="shared" si="315"/>
        <v>0</v>
      </c>
      <c r="DB1256" s="64">
        <f t="shared" si="316"/>
        <v>0</v>
      </c>
      <c r="DC1256" s="64">
        <f t="shared" si="317"/>
        <v>0</v>
      </c>
      <c r="DD1256" s="64">
        <f t="shared" si="318"/>
        <v>0</v>
      </c>
      <c r="DE1256" s="64">
        <f t="shared" si="319"/>
        <v>0</v>
      </c>
    </row>
    <row r="1257" spans="2:109" x14ac:dyDescent="0.3">
      <c r="B1257" s="167"/>
      <c r="C1257" s="186"/>
      <c r="D1257" s="2"/>
      <c r="E1257" s="67"/>
      <c r="F1257" s="5"/>
      <c r="G1257" s="5"/>
      <c r="H1257" s="187"/>
      <c r="I1257" s="111" t="str">
        <f ca="1">IF(Taula1[[#This Row],[Data naixement (format dd/mm/aaaa)]]="","0",DATEDIF(Taula1[[#This Row],[Data naixement (format dd/mm/aaaa)]],TODAY(),"Y"))</f>
        <v>0</v>
      </c>
      <c r="J1257" s="6"/>
      <c r="K1257" s="6"/>
      <c r="L1257" s="6"/>
      <c r="M1257" s="6"/>
      <c r="N1257" s="56"/>
      <c r="O1257" s="56"/>
      <c r="P1257" s="56"/>
      <c r="Q1257" s="6"/>
      <c r="R1257" s="7"/>
      <c r="S1257" s="143">
        <f>Taula1[[#This Row],[Mesos naturals sencers treballats període justificat (01/01/2023 - 31/03/2023)]]</f>
        <v>0</v>
      </c>
      <c r="T1257" s="194">
        <f>Taula1[[#This Row],[Dies treballats període justificat (01/01/2023 - 31/03/2023)              no comptabilitzats com a mes natural sencer]]</f>
        <v>0</v>
      </c>
      <c r="U1257" s="12"/>
      <c r="V1257" s="7"/>
      <c r="W1257" s="188"/>
      <c r="X1257" s="188"/>
      <c r="Y1257" s="188"/>
      <c r="Z1257" s="188"/>
      <c r="AA1257" s="190"/>
      <c r="AB1257" s="143">
        <f>Taula1[[#This Row],[Grup justificat     (fer servir opcions de la llista desplegable)]]</f>
        <v>0</v>
      </c>
      <c r="AC1257" s="182"/>
      <c r="AD1257" s="39"/>
      <c r="AE1257" s="131">
        <f>ROUND((AF1257/100)*756*Taula1[[#This Row],[Mesos naturals sencers treballats període justificat (01/01/2023 - 31/03/2023)]],2)</f>
        <v>0</v>
      </c>
      <c r="AF1257" s="81">
        <f>Taula1[[#This Row],[% Jornada segons contracte
(no posar el símbol %) ]]-Taula1[[#This Row],[% Reducció salari per baix rendiment        (no posar el símbol %)]]</f>
        <v>0</v>
      </c>
      <c r="AG1257" s="131">
        <f>ROUND((AH1257/100)*24.8547945*Taula1[[#This Row],[Dies treballats període justificat (01/01/2023 - 31/03/2023)              no comptabilitzats com a mes natural sencer]],2)</f>
        <v>0</v>
      </c>
      <c r="AH1257" s="79">
        <f>Taula1[[#This Row],[% Jornada segons contracte
(no posar el símbol %) ]]-Taula1[[#This Row],[% Reducció salari per baix rendiment        (no posar el símbol %)]]</f>
        <v>0</v>
      </c>
      <c r="AI1257" s="131">
        <f t="shared" si="305"/>
        <v>0</v>
      </c>
      <c r="AJ1257" s="39"/>
      <c r="AK1257" s="131">
        <f>ROUND((AL1257/100)*756*Taula1[[#This Row],[Espai reservat Administració  (mesos)]],2)</f>
        <v>0</v>
      </c>
      <c r="AL1257" s="81">
        <f>Taula1[[#This Row],[% Jornada segons contracte
(no posar el símbol %) ]]-Taula1[[#This Row],[% Reducció salari per baix rendiment        (no posar el símbol %)]]</f>
        <v>0</v>
      </c>
      <c r="AM1257" s="131">
        <f>ROUND((AN1257/100)*24.8547945*Taula1[[#This Row],[Espai reservat Administració (dies)]],2)</f>
        <v>0</v>
      </c>
      <c r="AN1257" s="79">
        <f>Taula1[[#This Row],[% Jornada segons contracte
(no posar el símbol %) ]]-Taula1[[#This Row],[% Reducció salari per baix rendiment        (no posar el símbol %)]]</f>
        <v>0</v>
      </c>
      <c r="AO1257" s="131">
        <f t="shared" si="306"/>
        <v>0</v>
      </c>
      <c r="AP1257" s="87"/>
      <c r="AQ1257" s="137">
        <f>ROUND((AR1257/100)*693*Taula1[[#This Row],[Mesos naturals sencers treballats període justificat (01/01/2023 - 31/03/2023)]],2)</f>
        <v>0</v>
      </c>
      <c r="AR1257" s="90">
        <f>Taula1[[#This Row],[% Jornada segons contracte
(no posar el símbol %) ]]-Taula1[[#This Row],[% Reducció salari per baix rendiment        (no posar el símbol %)]]</f>
        <v>0</v>
      </c>
      <c r="AS1257" s="137">
        <f>ROUND((AT1257/100)*22.78356164*Taula1[[#This Row],[Dies treballats període justificat (01/01/2023 - 31/03/2023)              no comptabilitzats com a mes natural sencer]],2)</f>
        <v>0</v>
      </c>
      <c r="AT1257" s="90">
        <f>Taula1[[#This Row],[% Jornada segons contracte
(no posar el símbol %) ]]-Taula1[[#This Row],[% Reducció salari per baix rendiment        (no posar el símbol %)]]</f>
        <v>0</v>
      </c>
      <c r="AU1257" s="137">
        <f t="shared" si="307"/>
        <v>0</v>
      </c>
      <c r="AV1257" s="87"/>
      <c r="AW1257" s="136">
        <f>ROUND((AX1257/100)*693*Taula1[[#This Row],[Espai reservat Administració  (mesos)]],2)</f>
        <v>0</v>
      </c>
      <c r="AX1257" s="90">
        <f>Taula1[[#This Row],[% Jornada segons contracte
(no posar el símbol %) ]]-Taula1[[#This Row],[% Reducció salari per baix rendiment        (no posar el símbol %)]]</f>
        <v>0</v>
      </c>
      <c r="AY1257" s="131">
        <f>ROUND((AZ1257/100)*22.78356164*Taula1[[#This Row],[Espai reservat Administració (dies)]],2)</f>
        <v>0</v>
      </c>
      <c r="AZ1257" s="81">
        <f>Taula1[[#This Row],[% Jornada segons contracte
(no posar el símbol %) ]]-Taula1[[#This Row],[% Reducció salari per baix rendiment        (no posar el símbol %)]]</f>
        <v>0</v>
      </c>
      <c r="BA1257" s="82">
        <f t="shared" si="308"/>
        <v>0</v>
      </c>
      <c r="BB1257" s="41"/>
      <c r="BC1257" s="131">
        <f>IF(Taula1[[#This Row],[Grup justificat     (fer servir opcions de la llista desplegable)]]=1,AI1257,0)</f>
        <v>0</v>
      </c>
      <c r="BD1257" s="131">
        <f>IF(Taula1[[#This Row],[Grup justificat     (fer servir opcions de la llista desplegable)]]=2,AU1257,0)</f>
        <v>0</v>
      </c>
      <c r="BE1257" s="41"/>
      <c r="BF1257" s="131">
        <f>IF(Taula1[[#This Row],[Espai reservat Administració]]=1,AO1257,0)</f>
        <v>0</v>
      </c>
      <c r="BG1257" s="82">
        <f>IF(Taula1[[#This Row],[Espai reservat Administració]]=2,BA1257,0)</f>
        <v>0</v>
      </c>
      <c r="BH1257" s="41"/>
      <c r="BI1257" s="126">
        <f>IF(Taula1[[#This Row],[Grup justificat     (fer servir opcions de la llista desplegable)]]=1,1,0)</f>
        <v>0</v>
      </c>
      <c r="BJ1257" s="126">
        <f>IF(Taula1[[#This Row],[Espai reservat Administració]]=1,1,0)</f>
        <v>0</v>
      </c>
      <c r="BK1257" s="111"/>
      <c r="BL1257" s="126">
        <f>IF(Taula1[[#This Row],[Grup justificat     (fer servir opcions de la llista desplegable)]]=2,1,0)</f>
        <v>0</v>
      </c>
      <c r="BM1257" s="126">
        <f>IF(Taula1[[#This Row],[Espai reservat Administració]]=2,1,0)</f>
        <v>0</v>
      </c>
      <c r="BN1257" s="73"/>
      <c r="BO1257" s="73"/>
      <c r="BP1257" s="73"/>
      <c r="BQ1257" s="73"/>
      <c r="BR1257" s="73"/>
      <c r="BS1257" s="73"/>
      <c r="BT1257" s="73"/>
      <c r="BU1257" s="73"/>
      <c r="BV1257" s="73"/>
      <c r="BW1257" s="73"/>
      <c r="BX1257" s="73"/>
      <c r="BY1257" s="73"/>
      <c r="BZ1257" s="73"/>
      <c r="CA1257" s="73"/>
      <c r="CB1257" s="73"/>
      <c r="CC1257" s="73"/>
      <c r="CD1257" s="73"/>
      <c r="CE1257" s="73"/>
      <c r="CF1257" s="73"/>
      <c r="CG1257" s="63">
        <f t="shared" si="309"/>
        <v>0</v>
      </c>
      <c r="CH1257" s="63">
        <f t="shared" si="310"/>
        <v>0</v>
      </c>
      <c r="CI1257" s="73"/>
      <c r="CJ1257" s="63">
        <f>IF(Taula1[[#This Row],[Tipus de contracte                                  (fer servir opcions de la llista desplegable)]]="Indefinit",1,0)</f>
        <v>0</v>
      </c>
      <c r="CK1257" s="63">
        <f>IF(Taula1[[#This Row],[Tipus de contracte                                  (fer servir opcions de la llista desplegable)]]="Temporal, igual o superior a 6 mesos",1,0)</f>
        <v>0</v>
      </c>
      <c r="CL1257" s="63">
        <f>IF(Taula1[[#This Row],[Tipus de contracte                                  (fer servir opcions de la llista desplegable)]]="Substitució per IT",1,0)</f>
        <v>0</v>
      </c>
      <c r="CM1257" s="73"/>
      <c r="CN1257" s="63">
        <f>IF(Taula1[[#This Row],[Relació llocs de treball]]&gt;=1,1,0)</f>
        <v>0</v>
      </c>
      <c r="CO1257" s="73"/>
      <c r="CP1257" s="63">
        <f>IF(Taula1[[#This Row],[Identitat de gènere                                                          (fer servir opcions de la llista desplegable)]]="Home",1,0)</f>
        <v>0</v>
      </c>
      <c r="CQ1257" s="63">
        <f>IF(Taula1[[#This Row],[Identitat de gènere                                                          (fer servir opcions de la llista desplegable)]]="Dona",1,0)</f>
        <v>0</v>
      </c>
      <c r="CR1257" s="63">
        <f>IF(Taula1[[#This Row],[Identitat de gènere                                                          (fer servir opcions de la llista desplegable)]]="No binari",1,0)</f>
        <v>0</v>
      </c>
      <c r="CS1257" s="73"/>
      <c r="CT1257" s="63">
        <f t="shared" si="304"/>
        <v>0</v>
      </c>
      <c r="CU1257" s="64">
        <f t="shared" si="311"/>
        <v>0</v>
      </c>
      <c r="CW1257" s="64">
        <f t="shared" si="312"/>
        <v>0</v>
      </c>
      <c r="CX1257" s="64">
        <f t="shared" si="313"/>
        <v>0</v>
      </c>
      <c r="CY1257" s="64">
        <f t="shared" si="314"/>
        <v>0</v>
      </c>
      <c r="CZ1257" s="64">
        <f t="shared" si="315"/>
        <v>0</v>
      </c>
      <c r="DB1257" s="64">
        <f t="shared" si="316"/>
        <v>0</v>
      </c>
      <c r="DC1257" s="64">
        <f t="shared" si="317"/>
        <v>0</v>
      </c>
      <c r="DD1257" s="64">
        <f t="shared" si="318"/>
        <v>0</v>
      </c>
      <c r="DE1257" s="64">
        <f t="shared" si="319"/>
        <v>0</v>
      </c>
    </row>
    <row r="1258" spans="2:109" x14ac:dyDescent="0.3">
      <c r="B1258" s="167"/>
      <c r="C1258" s="186"/>
      <c r="D1258" s="2"/>
      <c r="E1258" s="67"/>
      <c r="F1258" s="5"/>
      <c r="G1258" s="5"/>
      <c r="H1258" s="187"/>
      <c r="I1258" s="111" t="str">
        <f ca="1">IF(Taula1[[#This Row],[Data naixement (format dd/mm/aaaa)]]="","0",DATEDIF(Taula1[[#This Row],[Data naixement (format dd/mm/aaaa)]],TODAY(),"Y"))</f>
        <v>0</v>
      </c>
      <c r="J1258" s="6"/>
      <c r="K1258" s="6"/>
      <c r="L1258" s="6"/>
      <c r="M1258" s="6"/>
      <c r="N1258" s="56"/>
      <c r="O1258" s="56"/>
      <c r="P1258" s="56"/>
      <c r="Q1258" s="6"/>
      <c r="R1258" s="7"/>
      <c r="S1258" s="143">
        <f>Taula1[[#This Row],[Mesos naturals sencers treballats període justificat (01/01/2023 - 31/03/2023)]]</f>
        <v>0</v>
      </c>
      <c r="T1258" s="194">
        <f>Taula1[[#This Row],[Dies treballats període justificat (01/01/2023 - 31/03/2023)              no comptabilitzats com a mes natural sencer]]</f>
        <v>0</v>
      </c>
      <c r="U1258" s="12"/>
      <c r="V1258" s="7"/>
      <c r="W1258" s="188"/>
      <c r="X1258" s="188"/>
      <c r="Y1258" s="188"/>
      <c r="Z1258" s="188"/>
      <c r="AA1258" s="190"/>
      <c r="AB1258" s="143">
        <f>Taula1[[#This Row],[Grup justificat     (fer servir opcions de la llista desplegable)]]</f>
        <v>0</v>
      </c>
      <c r="AC1258" s="182"/>
      <c r="AD1258" s="39"/>
      <c r="AE1258" s="131">
        <f>ROUND((AF1258/100)*756*Taula1[[#This Row],[Mesos naturals sencers treballats període justificat (01/01/2023 - 31/03/2023)]],2)</f>
        <v>0</v>
      </c>
      <c r="AF1258" s="81">
        <f>Taula1[[#This Row],[% Jornada segons contracte
(no posar el símbol %) ]]-Taula1[[#This Row],[% Reducció salari per baix rendiment        (no posar el símbol %)]]</f>
        <v>0</v>
      </c>
      <c r="AG1258" s="131">
        <f>ROUND((AH1258/100)*24.8547945*Taula1[[#This Row],[Dies treballats període justificat (01/01/2023 - 31/03/2023)              no comptabilitzats com a mes natural sencer]],2)</f>
        <v>0</v>
      </c>
      <c r="AH1258" s="79">
        <f>Taula1[[#This Row],[% Jornada segons contracte
(no posar el símbol %) ]]-Taula1[[#This Row],[% Reducció salari per baix rendiment        (no posar el símbol %)]]</f>
        <v>0</v>
      </c>
      <c r="AI1258" s="131">
        <f t="shared" si="305"/>
        <v>0</v>
      </c>
      <c r="AJ1258" s="39"/>
      <c r="AK1258" s="131">
        <f>ROUND((AL1258/100)*756*Taula1[[#This Row],[Espai reservat Administració  (mesos)]],2)</f>
        <v>0</v>
      </c>
      <c r="AL1258" s="81">
        <f>Taula1[[#This Row],[% Jornada segons contracte
(no posar el símbol %) ]]-Taula1[[#This Row],[% Reducció salari per baix rendiment        (no posar el símbol %)]]</f>
        <v>0</v>
      </c>
      <c r="AM1258" s="131">
        <f>ROUND((AN1258/100)*24.8547945*Taula1[[#This Row],[Espai reservat Administració (dies)]],2)</f>
        <v>0</v>
      </c>
      <c r="AN1258" s="79">
        <f>Taula1[[#This Row],[% Jornada segons contracte
(no posar el símbol %) ]]-Taula1[[#This Row],[% Reducció salari per baix rendiment        (no posar el símbol %)]]</f>
        <v>0</v>
      </c>
      <c r="AO1258" s="131">
        <f t="shared" si="306"/>
        <v>0</v>
      </c>
      <c r="AP1258" s="87"/>
      <c r="AQ1258" s="137">
        <f>ROUND((AR1258/100)*693*Taula1[[#This Row],[Mesos naturals sencers treballats període justificat (01/01/2023 - 31/03/2023)]],2)</f>
        <v>0</v>
      </c>
      <c r="AR1258" s="90">
        <f>Taula1[[#This Row],[% Jornada segons contracte
(no posar el símbol %) ]]-Taula1[[#This Row],[% Reducció salari per baix rendiment        (no posar el símbol %)]]</f>
        <v>0</v>
      </c>
      <c r="AS1258" s="137">
        <f>ROUND((AT1258/100)*22.78356164*Taula1[[#This Row],[Dies treballats període justificat (01/01/2023 - 31/03/2023)              no comptabilitzats com a mes natural sencer]],2)</f>
        <v>0</v>
      </c>
      <c r="AT1258" s="90">
        <f>Taula1[[#This Row],[% Jornada segons contracte
(no posar el símbol %) ]]-Taula1[[#This Row],[% Reducció salari per baix rendiment        (no posar el símbol %)]]</f>
        <v>0</v>
      </c>
      <c r="AU1258" s="137">
        <f t="shared" si="307"/>
        <v>0</v>
      </c>
      <c r="AV1258" s="87"/>
      <c r="AW1258" s="136">
        <f>ROUND((AX1258/100)*693*Taula1[[#This Row],[Espai reservat Administració  (mesos)]],2)</f>
        <v>0</v>
      </c>
      <c r="AX1258" s="90">
        <f>Taula1[[#This Row],[% Jornada segons contracte
(no posar el símbol %) ]]-Taula1[[#This Row],[% Reducció salari per baix rendiment        (no posar el símbol %)]]</f>
        <v>0</v>
      </c>
      <c r="AY1258" s="131">
        <f>ROUND((AZ1258/100)*22.78356164*Taula1[[#This Row],[Espai reservat Administració (dies)]],2)</f>
        <v>0</v>
      </c>
      <c r="AZ1258" s="81">
        <f>Taula1[[#This Row],[% Jornada segons contracte
(no posar el símbol %) ]]-Taula1[[#This Row],[% Reducció salari per baix rendiment        (no posar el símbol %)]]</f>
        <v>0</v>
      </c>
      <c r="BA1258" s="82">
        <f t="shared" si="308"/>
        <v>0</v>
      </c>
      <c r="BB1258" s="41"/>
      <c r="BC1258" s="131">
        <f>IF(Taula1[[#This Row],[Grup justificat     (fer servir opcions de la llista desplegable)]]=1,AI1258,0)</f>
        <v>0</v>
      </c>
      <c r="BD1258" s="131">
        <f>IF(Taula1[[#This Row],[Grup justificat     (fer servir opcions de la llista desplegable)]]=2,AU1258,0)</f>
        <v>0</v>
      </c>
      <c r="BE1258" s="41"/>
      <c r="BF1258" s="131">
        <f>IF(Taula1[[#This Row],[Espai reservat Administració]]=1,AO1258,0)</f>
        <v>0</v>
      </c>
      <c r="BG1258" s="82">
        <f>IF(Taula1[[#This Row],[Espai reservat Administració]]=2,BA1258,0)</f>
        <v>0</v>
      </c>
      <c r="BH1258" s="41"/>
      <c r="BI1258" s="126">
        <f>IF(Taula1[[#This Row],[Grup justificat     (fer servir opcions de la llista desplegable)]]=1,1,0)</f>
        <v>0</v>
      </c>
      <c r="BJ1258" s="126">
        <f>IF(Taula1[[#This Row],[Espai reservat Administració]]=1,1,0)</f>
        <v>0</v>
      </c>
      <c r="BK1258" s="111"/>
      <c r="BL1258" s="126">
        <f>IF(Taula1[[#This Row],[Grup justificat     (fer servir opcions de la llista desplegable)]]=2,1,0)</f>
        <v>0</v>
      </c>
      <c r="BM1258" s="126">
        <f>IF(Taula1[[#This Row],[Espai reservat Administració]]=2,1,0)</f>
        <v>0</v>
      </c>
      <c r="BN1258" s="73"/>
      <c r="BO1258" s="73"/>
      <c r="BP1258" s="73"/>
      <c r="BQ1258" s="73"/>
      <c r="BR1258" s="73"/>
      <c r="BS1258" s="73"/>
      <c r="BT1258" s="73"/>
      <c r="BU1258" s="73"/>
      <c r="BV1258" s="73"/>
      <c r="BW1258" s="73"/>
      <c r="BX1258" s="73"/>
      <c r="BY1258" s="73"/>
      <c r="BZ1258" s="73"/>
      <c r="CA1258" s="73"/>
      <c r="CB1258" s="73"/>
      <c r="CC1258" s="73"/>
      <c r="CD1258" s="73"/>
      <c r="CE1258" s="73"/>
      <c r="CF1258" s="73"/>
      <c r="CG1258" s="63">
        <f t="shared" si="309"/>
        <v>0</v>
      </c>
      <c r="CH1258" s="63">
        <f t="shared" si="310"/>
        <v>0</v>
      </c>
      <c r="CI1258" s="73"/>
      <c r="CJ1258" s="63">
        <f>IF(Taula1[[#This Row],[Tipus de contracte                                  (fer servir opcions de la llista desplegable)]]="Indefinit",1,0)</f>
        <v>0</v>
      </c>
      <c r="CK1258" s="63">
        <f>IF(Taula1[[#This Row],[Tipus de contracte                                  (fer servir opcions de la llista desplegable)]]="Temporal, igual o superior a 6 mesos",1,0)</f>
        <v>0</v>
      </c>
      <c r="CL1258" s="63">
        <f>IF(Taula1[[#This Row],[Tipus de contracte                                  (fer servir opcions de la llista desplegable)]]="Substitució per IT",1,0)</f>
        <v>0</v>
      </c>
      <c r="CM1258" s="73"/>
      <c r="CN1258" s="63">
        <f>IF(Taula1[[#This Row],[Relació llocs de treball]]&gt;=1,1,0)</f>
        <v>0</v>
      </c>
      <c r="CO1258" s="73"/>
      <c r="CP1258" s="63">
        <f>IF(Taula1[[#This Row],[Identitat de gènere                                                          (fer servir opcions de la llista desplegable)]]="Home",1,0)</f>
        <v>0</v>
      </c>
      <c r="CQ1258" s="63">
        <f>IF(Taula1[[#This Row],[Identitat de gènere                                                          (fer servir opcions de la llista desplegable)]]="Dona",1,0)</f>
        <v>0</v>
      </c>
      <c r="CR1258" s="63">
        <f>IF(Taula1[[#This Row],[Identitat de gènere                                                          (fer servir opcions de la llista desplegable)]]="No binari",1,0)</f>
        <v>0</v>
      </c>
      <c r="CS1258" s="73"/>
      <c r="CT1258" s="63">
        <f t="shared" si="304"/>
        <v>0</v>
      </c>
      <c r="CU1258" s="64">
        <f t="shared" si="311"/>
        <v>0</v>
      </c>
      <c r="CW1258" s="64">
        <f t="shared" si="312"/>
        <v>0</v>
      </c>
      <c r="CX1258" s="64">
        <f t="shared" si="313"/>
        <v>0</v>
      </c>
      <c r="CY1258" s="64">
        <f t="shared" si="314"/>
        <v>0</v>
      </c>
      <c r="CZ1258" s="64">
        <f t="shared" si="315"/>
        <v>0</v>
      </c>
      <c r="DB1258" s="64">
        <f t="shared" si="316"/>
        <v>0</v>
      </c>
      <c r="DC1258" s="64">
        <f t="shared" si="317"/>
        <v>0</v>
      </c>
      <c r="DD1258" s="64">
        <f t="shared" si="318"/>
        <v>0</v>
      </c>
      <c r="DE1258" s="64">
        <f t="shared" si="319"/>
        <v>0</v>
      </c>
    </row>
    <row r="1259" spans="2:109" x14ac:dyDescent="0.3">
      <c r="B1259" s="167"/>
      <c r="C1259" s="186"/>
      <c r="D1259" s="2"/>
      <c r="E1259" s="67"/>
      <c r="F1259" s="5"/>
      <c r="G1259" s="5"/>
      <c r="H1259" s="187"/>
      <c r="I1259" s="111" t="str">
        <f ca="1">IF(Taula1[[#This Row],[Data naixement (format dd/mm/aaaa)]]="","0",DATEDIF(Taula1[[#This Row],[Data naixement (format dd/mm/aaaa)]],TODAY(),"Y"))</f>
        <v>0</v>
      </c>
      <c r="J1259" s="6"/>
      <c r="K1259" s="6"/>
      <c r="L1259" s="6"/>
      <c r="M1259" s="6"/>
      <c r="N1259" s="56"/>
      <c r="O1259" s="56"/>
      <c r="P1259" s="56"/>
      <c r="Q1259" s="6"/>
      <c r="R1259" s="7"/>
      <c r="S1259" s="143">
        <f>Taula1[[#This Row],[Mesos naturals sencers treballats període justificat (01/01/2023 - 31/03/2023)]]</f>
        <v>0</v>
      </c>
      <c r="T1259" s="194">
        <f>Taula1[[#This Row],[Dies treballats període justificat (01/01/2023 - 31/03/2023)              no comptabilitzats com a mes natural sencer]]</f>
        <v>0</v>
      </c>
      <c r="U1259" s="12"/>
      <c r="V1259" s="7"/>
      <c r="W1259" s="188"/>
      <c r="X1259" s="188"/>
      <c r="Y1259" s="188"/>
      <c r="Z1259" s="188"/>
      <c r="AA1259" s="190"/>
      <c r="AB1259" s="143">
        <f>Taula1[[#This Row],[Grup justificat     (fer servir opcions de la llista desplegable)]]</f>
        <v>0</v>
      </c>
      <c r="AC1259" s="182"/>
      <c r="AD1259" s="39"/>
      <c r="AE1259" s="131">
        <f>ROUND((AF1259/100)*756*Taula1[[#This Row],[Mesos naturals sencers treballats període justificat (01/01/2023 - 31/03/2023)]],2)</f>
        <v>0</v>
      </c>
      <c r="AF1259" s="81">
        <f>Taula1[[#This Row],[% Jornada segons contracte
(no posar el símbol %) ]]-Taula1[[#This Row],[% Reducció salari per baix rendiment        (no posar el símbol %)]]</f>
        <v>0</v>
      </c>
      <c r="AG1259" s="131">
        <f>ROUND((AH1259/100)*24.8547945*Taula1[[#This Row],[Dies treballats període justificat (01/01/2023 - 31/03/2023)              no comptabilitzats com a mes natural sencer]],2)</f>
        <v>0</v>
      </c>
      <c r="AH1259" s="79">
        <f>Taula1[[#This Row],[% Jornada segons contracte
(no posar el símbol %) ]]-Taula1[[#This Row],[% Reducció salari per baix rendiment        (no posar el símbol %)]]</f>
        <v>0</v>
      </c>
      <c r="AI1259" s="131">
        <f t="shared" si="305"/>
        <v>0</v>
      </c>
      <c r="AJ1259" s="39"/>
      <c r="AK1259" s="131">
        <f>ROUND((AL1259/100)*756*Taula1[[#This Row],[Espai reservat Administració  (mesos)]],2)</f>
        <v>0</v>
      </c>
      <c r="AL1259" s="81">
        <f>Taula1[[#This Row],[% Jornada segons contracte
(no posar el símbol %) ]]-Taula1[[#This Row],[% Reducció salari per baix rendiment        (no posar el símbol %)]]</f>
        <v>0</v>
      </c>
      <c r="AM1259" s="131">
        <f>ROUND((AN1259/100)*24.8547945*Taula1[[#This Row],[Espai reservat Administració (dies)]],2)</f>
        <v>0</v>
      </c>
      <c r="AN1259" s="79">
        <f>Taula1[[#This Row],[% Jornada segons contracte
(no posar el símbol %) ]]-Taula1[[#This Row],[% Reducció salari per baix rendiment        (no posar el símbol %)]]</f>
        <v>0</v>
      </c>
      <c r="AO1259" s="131">
        <f t="shared" si="306"/>
        <v>0</v>
      </c>
      <c r="AP1259" s="87"/>
      <c r="AQ1259" s="137">
        <f>ROUND((AR1259/100)*693*Taula1[[#This Row],[Mesos naturals sencers treballats període justificat (01/01/2023 - 31/03/2023)]],2)</f>
        <v>0</v>
      </c>
      <c r="AR1259" s="90">
        <f>Taula1[[#This Row],[% Jornada segons contracte
(no posar el símbol %) ]]-Taula1[[#This Row],[% Reducció salari per baix rendiment        (no posar el símbol %)]]</f>
        <v>0</v>
      </c>
      <c r="AS1259" s="137">
        <f>ROUND((AT1259/100)*22.78356164*Taula1[[#This Row],[Dies treballats període justificat (01/01/2023 - 31/03/2023)              no comptabilitzats com a mes natural sencer]],2)</f>
        <v>0</v>
      </c>
      <c r="AT1259" s="90">
        <f>Taula1[[#This Row],[% Jornada segons contracte
(no posar el símbol %) ]]-Taula1[[#This Row],[% Reducció salari per baix rendiment        (no posar el símbol %)]]</f>
        <v>0</v>
      </c>
      <c r="AU1259" s="137">
        <f t="shared" si="307"/>
        <v>0</v>
      </c>
      <c r="AV1259" s="87"/>
      <c r="AW1259" s="136">
        <f>ROUND((AX1259/100)*693*Taula1[[#This Row],[Espai reservat Administració  (mesos)]],2)</f>
        <v>0</v>
      </c>
      <c r="AX1259" s="90">
        <f>Taula1[[#This Row],[% Jornada segons contracte
(no posar el símbol %) ]]-Taula1[[#This Row],[% Reducció salari per baix rendiment        (no posar el símbol %)]]</f>
        <v>0</v>
      </c>
      <c r="AY1259" s="131">
        <f>ROUND((AZ1259/100)*22.78356164*Taula1[[#This Row],[Espai reservat Administració (dies)]],2)</f>
        <v>0</v>
      </c>
      <c r="AZ1259" s="81">
        <f>Taula1[[#This Row],[% Jornada segons contracte
(no posar el símbol %) ]]-Taula1[[#This Row],[% Reducció salari per baix rendiment        (no posar el símbol %)]]</f>
        <v>0</v>
      </c>
      <c r="BA1259" s="82">
        <f t="shared" si="308"/>
        <v>0</v>
      </c>
      <c r="BB1259" s="41"/>
      <c r="BC1259" s="131">
        <f>IF(Taula1[[#This Row],[Grup justificat     (fer servir opcions de la llista desplegable)]]=1,AI1259,0)</f>
        <v>0</v>
      </c>
      <c r="BD1259" s="131">
        <f>IF(Taula1[[#This Row],[Grup justificat     (fer servir opcions de la llista desplegable)]]=2,AU1259,0)</f>
        <v>0</v>
      </c>
      <c r="BE1259" s="41"/>
      <c r="BF1259" s="131">
        <f>IF(Taula1[[#This Row],[Espai reservat Administració]]=1,AO1259,0)</f>
        <v>0</v>
      </c>
      <c r="BG1259" s="82">
        <f>IF(Taula1[[#This Row],[Espai reservat Administració]]=2,BA1259,0)</f>
        <v>0</v>
      </c>
      <c r="BH1259" s="41"/>
      <c r="BI1259" s="126">
        <f>IF(Taula1[[#This Row],[Grup justificat     (fer servir opcions de la llista desplegable)]]=1,1,0)</f>
        <v>0</v>
      </c>
      <c r="BJ1259" s="126">
        <f>IF(Taula1[[#This Row],[Espai reservat Administració]]=1,1,0)</f>
        <v>0</v>
      </c>
      <c r="BK1259" s="111"/>
      <c r="BL1259" s="126">
        <f>IF(Taula1[[#This Row],[Grup justificat     (fer servir opcions de la llista desplegable)]]=2,1,0)</f>
        <v>0</v>
      </c>
      <c r="BM1259" s="126">
        <f>IF(Taula1[[#This Row],[Espai reservat Administració]]=2,1,0)</f>
        <v>0</v>
      </c>
      <c r="BN1259" s="73"/>
      <c r="BO1259" s="73"/>
      <c r="BP1259" s="73"/>
      <c r="BQ1259" s="73"/>
      <c r="BR1259" s="73"/>
      <c r="BS1259" s="73"/>
      <c r="BT1259" s="73"/>
      <c r="BU1259" s="73"/>
      <c r="BV1259" s="73"/>
      <c r="BW1259" s="73"/>
      <c r="BX1259" s="73"/>
      <c r="BY1259" s="73"/>
      <c r="BZ1259" s="73"/>
      <c r="CA1259" s="73"/>
      <c r="CB1259" s="73"/>
      <c r="CC1259" s="73"/>
      <c r="CD1259" s="73"/>
      <c r="CE1259" s="73"/>
      <c r="CF1259" s="73"/>
      <c r="CG1259" s="63">
        <f t="shared" si="309"/>
        <v>0</v>
      </c>
      <c r="CH1259" s="63">
        <f t="shared" si="310"/>
        <v>0</v>
      </c>
      <c r="CI1259" s="73"/>
      <c r="CJ1259" s="63">
        <f>IF(Taula1[[#This Row],[Tipus de contracte                                  (fer servir opcions de la llista desplegable)]]="Indefinit",1,0)</f>
        <v>0</v>
      </c>
      <c r="CK1259" s="63">
        <f>IF(Taula1[[#This Row],[Tipus de contracte                                  (fer servir opcions de la llista desplegable)]]="Temporal, igual o superior a 6 mesos",1,0)</f>
        <v>0</v>
      </c>
      <c r="CL1259" s="63">
        <f>IF(Taula1[[#This Row],[Tipus de contracte                                  (fer servir opcions de la llista desplegable)]]="Substitució per IT",1,0)</f>
        <v>0</v>
      </c>
      <c r="CM1259" s="73"/>
      <c r="CN1259" s="63">
        <f>IF(Taula1[[#This Row],[Relació llocs de treball]]&gt;=1,1,0)</f>
        <v>0</v>
      </c>
      <c r="CO1259" s="73"/>
      <c r="CP1259" s="63">
        <f>IF(Taula1[[#This Row],[Identitat de gènere                                                          (fer servir opcions de la llista desplegable)]]="Home",1,0)</f>
        <v>0</v>
      </c>
      <c r="CQ1259" s="63">
        <f>IF(Taula1[[#This Row],[Identitat de gènere                                                          (fer servir opcions de la llista desplegable)]]="Dona",1,0)</f>
        <v>0</v>
      </c>
      <c r="CR1259" s="63">
        <f>IF(Taula1[[#This Row],[Identitat de gènere                                                          (fer servir opcions de la llista desplegable)]]="No binari",1,0)</f>
        <v>0</v>
      </c>
      <c r="CS1259" s="73"/>
      <c r="CT1259" s="63">
        <f t="shared" si="304"/>
        <v>0</v>
      </c>
      <c r="CU1259" s="64">
        <f t="shared" si="311"/>
        <v>0</v>
      </c>
      <c r="CW1259" s="64">
        <f t="shared" si="312"/>
        <v>0</v>
      </c>
      <c r="CX1259" s="64">
        <f t="shared" si="313"/>
        <v>0</v>
      </c>
      <c r="CY1259" s="64">
        <f t="shared" si="314"/>
        <v>0</v>
      </c>
      <c r="CZ1259" s="64">
        <f t="shared" si="315"/>
        <v>0</v>
      </c>
      <c r="DB1259" s="64">
        <f t="shared" si="316"/>
        <v>0</v>
      </c>
      <c r="DC1259" s="64">
        <f t="shared" si="317"/>
        <v>0</v>
      </c>
      <c r="DD1259" s="64">
        <f t="shared" si="318"/>
        <v>0</v>
      </c>
      <c r="DE1259" s="64">
        <f t="shared" si="319"/>
        <v>0</v>
      </c>
    </row>
    <row r="1260" spans="2:109" x14ac:dyDescent="0.3">
      <c r="B1260" s="167"/>
      <c r="C1260" s="186"/>
      <c r="D1260" s="2"/>
      <c r="E1260" s="67"/>
      <c r="F1260" s="5"/>
      <c r="G1260" s="5"/>
      <c r="H1260" s="187"/>
      <c r="I1260" s="111" t="str">
        <f ca="1">IF(Taula1[[#This Row],[Data naixement (format dd/mm/aaaa)]]="","0",DATEDIF(Taula1[[#This Row],[Data naixement (format dd/mm/aaaa)]],TODAY(),"Y"))</f>
        <v>0</v>
      </c>
      <c r="J1260" s="6"/>
      <c r="K1260" s="6"/>
      <c r="L1260" s="6"/>
      <c r="M1260" s="6"/>
      <c r="N1260" s="56"/>
      <c r="O1260" s="56"/>
      <c r="P1260" s="56"/>
      <c r="Q1260" s="6"/>
      <c r="R1260" s="7"/>
      <c r="S1260" s="143">
        <f>Taula1[[#This Row],[Mesos naturals sencers treballats període justificat (01/01/2023 - 31/03/2023)]]</f>
        <v>0</v>
      </c>
      <c r="T1260" s="194">
        <f>Taula1[[#This Row],[Dies treballats període justificat (01/01/2023 - 31/03/2023)              no comptabilitzats com a mes natural sencer]]</f>
        <v>0</v>
      </c>
      <c r="U1260" s="12"/>
      <c r="V1260" s="7"/>
      <c r="W1260" s="188"/>
      <c r="X1260" s="188"/>
      <c r="Y1260" s="188"/>
      <c r="Z1260" s="188"/>
      <c r="AA1260" s="190"/>
      <c r="AB1260" s="143">
        <f>Taula1[[#This Row],[Grup justificat     (fer servir opcions de la llista desplegable)]]</f>
        <v>0</v>
      </c>
      <c r="AC1260" s="182"/>
      <c r="AD1260" s="39"/>
      <c r="AE1260" s="131">
        <f>ROUND((AF1260/100)*756*Taula1[[#This Row],[Mesos naturals sencers treballats període justificat (01/01/2023 - 31/03/2023)]],2)</f>
        <v>0</v>
      </c>
      <c r="AF1260" s="81">
        <f>Taula1[[#This Row],[% Jornada segons contracte
(no posar el símbol %) ]]-Taula1[[#This Row],[% Reducció salari per baix rendiment        (no posar el símbol %)]]</f>
        <v>0</v>
      </c>
      <c r="AG1260" s="131">
        <f>ROUND((AH1260/100)*24.8547945*Taula1[[#This Row],[Dies treballats període justificat (01/01/2023 - 31/03/2023)              no comptabilitzats com a mes natural sencer]],2)</f>
        <v>0</v>
      </c>
      <c r="AH1260" s="79">
        <f>Taula1[[#This Row],[% Jornada segons contracte
(no posar el símbol %) ]]-Taula1[[#This Row],[% Reducció salari per baix rendiment        (no posar el símbol %)]]</f>
        <v>0</v>
      </c>
      <c r="AI1260" s="131">
        <f t="shared" si="305"/>
        <v>0</v>
      </c>
      <c r="AJ1260" s="39"/>
      <c r="AK1260" s="131">
        <f>ROUND((AL1260/100)*756*Taula1[[#This Row],[Espai reservat Administració  (mesos)]],2)</f>
        <v>0</v>
      </c>
      <c r="AL1260" s="81">
        <f>Taula1[[#This Row],[% Jornada segons contracte
(no posar el símbol %) ]]-Taula1[[#This Row],[% Reducció salari per baix rendiment        (no posar el símbol %)]]</f>
        <v>0</v>
      </c>
      <c r="AM1260" s="131">
        <f>ROUND((AN1260/100)*24.8547945*Taula1[[#This Row],[Espai reservat Administració (dies)]],2)</f>
        <v>0</v>
      </c>
      <c r="AN1260" s="79">
        <f>Taula1[[#This Row],[% Jornada segons contracte
(no posar el símbol %) ]]-Taula1[[#This Row],[% Reducció salari per baix rendiment        (no posar el símbol %)]]</f>
        <v>0</v>
      </c>
      <c r="AO1260" s="131">
        <f t="shared" si="306"/>
        <v>0</v>
      </c>
      <c r="AP1260" s="87"/>
      <c r="AQ1260" s="137">
        <f>ROUND((AR1260/100)*693*Taula1[[#This Row],[Mesos naturals sencers treballats període justificat (01/01/2023 - 31/03/2023)]],2)</f>
        <v>0</v>
      </c>
      <c r="AR1260" s="90">
        <f>Taula1[[#This Row],[% Jornada segons contracte
(no posar el símbol %) ]]-Taula1[[#This Row],[% Reducció salari per baix rendiment        (no posar el símbol %)]]</f>
        <v>0</v>
      </c>
      <c r="AS1260" s="137">
        <f>ROUND((AT1260/100)*22.78356164*Taula1[[#This Row],[Dies treballats període justificat (01/01/2023 - 31/03/2023)              no comptabilitzats com a mes natural sencer]],2)</f>
        <v>0</v>
      </c>
      <c r="AT1260" s="90">
        <f>Taula1[[#This Row],[% Jornada segons contracte
(no posar el símbol %) ]]-Taula1[[#This Row],[% Reducció salari per baix rendiment        (no posar el símbol %)]]</f>
        <v>0</v>
      </c>
      <c r="AU1260" s="137">
        <f t="shared" si="307"/>
        <v>0</v>
      </c>
      <c r="AV1260" s="87"/>
      <c r="AW1260" s="136">
        <f>ROUND((AX1260/100)*693*Taula1[[#This Row],[Espai reservat Administració  (mesos)]],2)</f>
        <v>0</v>
      </c>
      <c r="AX1260" s="90">
        <f>Taula1[[#This Row],[% Jornada segons contracte
(no posar el símbol %) ]]-Taula1[[#This Row],[% Reducció salari per baix rendiment        (no posar el símbol %)]]</f>
        <v>0</v>
      </c>
      <c r="AY1260" s="131">
        <f>ROUND((AZ1260/100)*22.78356164*Taula1[[#This Row],[Espai reservat Administració (dies)]],2)</f>
        <v>0</v>
      </c>
      <c r="AZ1260" s="81">
        <f>Taula1[[#This Row],[% Jornada segons contracte
(no posar el símbol %) ]]-Taula1[[#This Row],[% Reducció salari per baix rendiment        (no posar el símbol %)]]</f>
        <v>0</v>
      </c>
      <c r="BA1260" s="82">
        <f t="shared" si="308"/>
        <v>0</v>
      </c>
      <c r="BB1260" s="41"/>
      <c r="BC1260" s="131">
        <f>IF(Taula1[[#This Row],[Grup justificat     (fer servir opcions de la llista desplegable)]]=1,AI1260,0)</f>
        <v>0</v>
      </c>
      <c r="BD1260" s="131">
        <f>IF(Taula1[[#This Row],[Grup justificat     (fer servir opcions de la llista desplegable)]]=2,AU1260,0)</f>
        <v>0</v>
      </c>
      <c r="BE1260" s="41"/>
      <c r="BF1260" s="131">
        <f>IF(Taula1[[#This Row],[Espai reservat Administració]]=1,AO1260,0)</f>
        <v>0</v>
      </c>
      <c r="BG1260" s="82">
        <f>IF(Taula1[[#This Row],[Espai reservat Administració]]=2,BA1260,0)</f>
        <v>0</v>
      </c>
      <c r="BH1260" s="41"/>
      <c r="BI1260" s="126">
        <f>IF(Taula1[[#This Row],[Grup justificat     (fer servir opcions de la llista desplegable)]]=1,1,0)</f>
        <v>0</v>
      </c>
      <c r="BJ1260" s="126">
        <f>IF(Taula1[[#This Row],[Espai reservat Administració]]=1,1,0)</f>
        <v>0</v>
      </c>
      <c r="BK1260" s="111"/>
      <c r="BL1260" s="126">
        <f>IF(Taula1[[#This Row],[Grup justificat     (fer servir opcions de la llista desplegable)]]=2,1,0)</f>
        <v>0</v>
      </c>
      <c r="BM1260" s="126">
        <f>IF(Taula1[[#This Row],[Espai reservat Administració]]=2,1,0)</f>
        <v>0</v>
      </c>
      <c r="BN1260" s="73"/>
      <c r="BO1260" s="73"/>
      <c r="BP1260" s="73"/>
      <c r="BQ1260" s="73"/>
      <c r="BR1260" s="73"/>
      <c r="BS1260" s="73"/>
      <c r="BT1260" s="73"/>
      <c r="BU1260" s="73"/>
      <c r="BV1260" s="73"/>
      <c r="BW1260" s="73"/>
      <c r="BX1260" s="73"/>
      <c r="BY1260" s="73"/>
      <c r="BZ1260" s="73"/>
      <c r="CA1260" s="73"/>
      <c r="CB1260" s="73"/>
      <c r="CC1260" s="73"/>
      <c r="CD1260" s="73"/>
      <c r="CE1260" s="73"/>
      <c r="CF1260" s="73"/>
      <c r="CG1260" s="63">
        <f t="shared" si="309"/>
        <v>0</v>
      </c>
      <c r="CH1260" s="63">
        <f t="shared" si="310"/>
        <v>0</v>
      </c>
      <c r="CI1260" s="73"/>
      <c r="CJ1260" s="63">
        <f>IF(Taula1[[#This Row],[Tipus de contracte                                  (fer servir opcions de la llista desplegable)]]="Indefinit",1,0)</f>
        <v>0</v>
      </c>
      <c r="CK1260" s="63">
        <f>IF(Taula1[[#This Row],[Tipus de contracte                                  (fer servir opcions de la llista desplegable)]]="Temporal, igual o superior a 6 mesos",1,0)</f>
        <v>0</v>
      </c>
      <c r="CL1260" s="63">
        <f>IF(Taula1[[#This Row],[Tipus de contracte                                  (fer servir opcions de la llista desplegable)]]="Substitució per IT",1,0)</f>
        <v>0</v>
      </c>
      <c r="CM1260" s="73"/>
      <c r="CN1260" s="63">
        <f>IF(Taula1[[#This Row],[Relació llocs de treball]]&gt;=1,1,0)</f>
        <v>0</v>
      </c>
      <c r="CO1260" s="73"/>
      <c r="CP1260" s="63">
        <f>IF(Taula1[[#This Row],[Identitat de gènere                                                          (fer servir opcions de la llista desplegable)]]="Home",1,0)</f>
        <v>0</v>
      </c>
      <c r="CQ1260" s="63">
        <f>IF(Taula1[[#This Row],[Identitat de gènere                                                          (fer servir opcions de la llista desplegable)]]="Dona",1,0)</f>
        <v>0</v>
      </c>
      <c r="CR1260" s="63">
        <f>IF(Taula1[[#This Row],[Identitat de gènere                                                          (fer servir opcions de la llista desplegable)]]="No binari",1,0)</f>
        <v>0</v>
      </c>
      <c r="CS1260" s="73"/>
      <c r="CT1260" s="63">
        <f t="shared" si="304"/>
        <v>0</v>
      </c>
      <c r="CU1260" s="64">
        <f t="shared" si="311"/>
        <v>0</v>
      </c>
      <c r="CW1260" s="64">
        <f t="shared" si="312"/>
        <v>0</v>
      </c>
      <c r="CX1260" s="64">
        <f t="shared" si="313"/>
        <v>0</v>
      </c>
      <c r="CY1260" s="64">
        <f t="shared" si="314"/>
        <v>0</v>
      </c>
      <c r="CZ1260" s="64">
        <f t="shared" si="315"/>
        <v>0</v>
      </c>
      <c r="DB1260" s="64">
        <f t="shared" si="316"/>
        <v>0</v>
      </c>
      <c r="DC1260" s="64">
        <f t="shared" si="317"/>
        <v>0</v>
      </c>
      <c r="DD1260" s="64">
        <f t="shared" si="318"/>
        <v>0</v>
      </c>
      <c r="DE1260" s="64">
        <f t="shared" si="319"/>
        <v>0</v>
      </c>
    </row>
    <row r="1261" spans="2:109" x14ac:dyDescent="0.3">
      <c r="B1261" s="167"/>
      <c r="C1261" s="186"/>
      <c r="D1261" s="2"/>
      <c r="E1261" s="67"/>
      <c r="F1261" s="5"/>
      <c r="G1261" s="5"/>
      <c r="H1261" s="187"/>
      <c r="I1261" s="111" t="str">
        <f ca="1">IF(Taula1[[#This Row],[Data naixement (format dd/mm/aaaa)]]="","0",DATEDIF(Taula1[[#This Row],[Data naixement (format dd/mm/aaaa)]],TODAY(),"Y"))</f>
        <v>0</v>
      </c>
      <c r="J1261" s="6"/>
      <c r="K1261" s="6"/>
      <c r="L1261" s="6"/>
      <c r="M1261" s="6"/>
      <c r="N1261" s="56"/>
      <c r="O1261" s="56"/>
      <c r="P1261" s="56"/>
      <c r="Q1261" s="6"/>
      <c r="R1261" s="7"/>
      <c r="S1261" s="143">
        <f>Taula1[[#This Row],[Mesos naturals sencers treballats període justificat (01/01/2023 - 31/03/2023)]]</f>
        <v>0</v>
      </c>
      <c r="T1261" s="194">
        <f>Taula1[[#This Row],[Dies treballats període justificat (01/01/2023 - 31/03/2023)              no comptabilitzats com a mes natural sencer]]</f>
        <v>0</v>
      </c>
      <c r="U1261" s="12"/>
      <c r="V1261" s="7"/>
      <c r="W1261" s="188"/>
      <c r="X1261" s="188"/>
      <c r="Y1261" s="188"/>
      <c r="Z1261" s="188"/>
      <c r="AA1261" s="190"/>
      <c r="AB1261" s="143">
        <f>Taula1[[#This Row],[Grup justificat     (fer servir opcions de la llista desplegable)]]</f>
        <v>0</v>
      </c>
      <c r="AC1261" s="182"/>
      <c r="AD1261" s="39"/>
      <c r="AE1261" s="131">
        <f>ROUND((AF1261/100)*756*Taula1[[#This Row],[Mesos naturals sencers treballats període justificat (01/01/2023 - 31/03/2023)]],2)</f>
        <v>0</v>
      </c>
      <c r="AF1261" s="81">
        <f>Taula1[[#This Row],[% Jornada segons contracte
(no posar el símbol %) ]]-Taula1[[#This Row],[% Reducció salari per baix rendiment        (no posar el símbol %)]]</f>
        <v>0</v>
      </c>
      <c r="AG1261" s="131">
        <f>ROUND((AH1261/100)*24.8547945*Taula1[[#This Row],[Dies treballats període justificat (01/01/2023 - 31/03/2023)              no comptabilitzats com a mes natural sencer]],2)</f>
        <v>0</v>
      </c>
      <c r="AH1261" s="79">
        <f>Taula1[[#This Row],[% Jornada segons contracte
(no posar el símbol %) ]]-Taula1[[#This Row],[% Reducció salari per baix rendiment        (no posar el símbol %)]]</f>
        <v>0</v>
      </c>
      <c r="AI1261" s="131">
        <f t="shared" si="305"/>
        <v>0</v>
      </c>
      <c r="AJ1261" s="39"/>
      <c r="AK1261" s="131">
        <f>ROUND((AL1261/100)*756*Taula1[[#This Row],[Espai reservat Administració  (mesos)]],2)</f>
        <v>0</v>
      </c>
      <c r="AL1261" s="81">
        <f>Taula1[[#This Row],[% Jornada segons contracte
(no posar el símbol %) ]]-Taula1[[#This Row],[% Reducció salari per baix rendiment        (no posar el símbol %)]]</f>
        <v>0</v>
      </c>
      <c r="AM1261" s="131">
        <f>ROUND((AN1261/100)*24.8547945*Taula1[[#This Row],[Espai reservat Administració (dies)]],2)</f>
        <v>0</v>
      </c>
      <c r="AN1261" s="79">
        <f>Taula1[[#This Row],[% Jornada segons contracte
(no posar el símbol %) ]]-Taula1[[#This Row],[% Reducció salari per baix rendiment        (no posar el símbol %)]]</f>
        <v>0</v>
      </c>
      <c r="AO1261" s="131">
        <f t="shared" si="306"/>
        <v>0</v>
      </c>
      <c r="AP1261" s="87"/>
      <c r="AQ1261" s="137">
        <f>ROUND((AR1261/100)*693*Taula1[[#This Row],[Mesos naturals sencers treballats període justificat (01/01/2023 - 31/03/2023)]],2)</f>
        <v>0</v>
      </c>
      <c r="AR1261" s="90">
        <f>Taula1[[#This Row],[% Jornada segons contracte
(no posar el símbol %) ]]-Taula1[[#This Row],[% Reducció salari per baix rendiment        (no posar el símbol %)]]</f>
        <v>0</v>
      </c>
      <c r="AS1261" s="137">
        <f>ROUND((AT1261/100)*22.78356164*Taula1[[#This Row],[Dies treballats període justificat (01/01/2023 - 31/03/2023)              no comptabilitzats com a mes natural sencer]],2)</f>
        <v>0</v>
      </c>
      <c r="AT1261" s="90">
        <f>Taula1[[#This Row],[% Jornada segons contracte
(no posar el símbol %) ]]-Taula1[[#This Row],[% Reducció salari per baix rendiment        (no posar el símbol %)]]</f>
        <v>0</v>
      </c>
      <c r="AU1261" s="137">
        <f t="shared" si="307"/>
        <v>0</v>
      </c>
      <c r="AV1261" s="87"/>
      <c r="AW1261" s="136">
        <f>ROUND((AX1261/100)*693*Taula1[[#This Row],[Espai reservat Administració  (mesos)]],2)</f>
        <v>0</v>
      </c>
      <c r="AX1261" s="90">
        <f>Taula1[[#This Row],[% Jornada segons contracte
(no posar el símbol %) ]]-Taula1[[#This Row],[% Reducció salari per baix rendiment        (no posar el símbol %)]]</f>
        <v>0</v>
      </c>
      <c r="AY1261" s="131">
        <f>ROUND((AZ1261/100)*22.78356164*Taula1[[#This Row],[Espai reservat Administració (dies)]],2)</f>
        <v>0</v>
      </c>
      <c r="AZ1261" s="81">
        <f>Taula1[[#This Row],[% Jornada segons contracte
(no posar el símbol %) ]]-Taula1[[#This Row],[% Reducció salari per baix rendiment        (no posar el símbol %)]]</f>
        <v>0</v>
      </c>
      <c r="BA1261" s="82">
        <f t="shared" si="308"/>
        <v>0</v>
      </c>
      <c r="BB1261" s="41"/>
      <c r="BC1261" s="131">
        <f>IF(Taula1[[#This Row],[Grup justificat     (fer servir opcions de la llista desplegable)]]=1,AI1261,0)</f>
        <v>0</v>
      </c>
      <c r="BD1261" s="131">
        <f>IF(Taula1[[#This Row],[Grup justificat     (fer servir opcions de la llista desplegable)]]=2,AU1261,0)</f>
        <v>0</v>
      </c>
      <c r="BE1261" s="41"/>
      <c r="BF1261" s="131">
        <f>IF(Taula1[[#This Row],[Espai reservat Administració]]=1,AO1261,0)</f>
        <v>0</v>
      </c>
      <c r="BG1261" s="82">
        <f>IF(Taula1[[#This Row],[Espai reservat Administració]]=2,BA1261,0)</f>
        <v>0</v>
      </c>
      <c r="BH1261" s="41"/>
      <c r="BI1261" s="126">
        <f>IF(Taula1[[#This Row],[Grup justificat     (fer servir opcions de la llista desplegable)]]=1,1,0)</f>
        <v>0</v>
      </c>
      <c r="BJ1261" s="126">
        <f>IF(Taula1[[#This Row],[Espai reservat Administració]]=1,1,0)</f>
        <v>0</v>
      </c>
      <c r="BK1261" s="111"/>
      <c r="BL1261" s="126">
        <f>IF(Taula1[[#This Row],[Grup justificat     (fer servir opcions de la llista desplegable)]]=2,1,0)</f>
        <v>0</v>
      </c>
      <c r="BM1261" s="126">
        <f>IF(Taula1[[#This Row],[Espai reservat Administració]]=2,1,0)</f>
        <v>0</v>
      </c>
      <c r="BN1261" s="73"/>
      <c r="BO1261" s="73"/>
      <c r="BP1261" s="73"/>
      <c r="BQ1261" s="73"/>
      <c r="BR1261" s="73"/>
      <c r="BS1261" s="73"/>
      <c r="BT1261" s="73"/>
      <c r="BU1261" s="73"/>
      <c r="BV1261" s="73"/>
      <c r="BW1261" s="73"/>
      <c r="BX1261" s="73"/>
      <c r="BY1261" s="73"/>
      <c r="BZ1261" s="73"/>
      <c r="CA1261" s="73"/>
      <c r="CB1261" s="73"/>
      <c r="CC1261" s="73"/>
      <c r="CD1261" s="73"/>
      <c r="CE1261" s="73"/>
      <c r="CF1261" s="73"/>
      <c r="CG1261" s="63">
        <f t="shared" si="309"/>
        <v>0</v>
      </c>
      <c r="CH1261" s="63">
        <f t="shared" si="310"/>
        <v>0</v>
      </c>
      <c r="CI1261" s="73"/>
      <c r="CJ1261" s="63">
        <f>IF(Taula1[[#This Row],[Tipus de contracte                                  (fer servir opcions de la llista desplegable)]]="Indefinit",1,0)</f>
        <v>0</v>
      </c>
      <c r="CK1261" s="63">
        <f>IF(Taula1[[#This Row],[Tipus de contracte                                  (fer servir opcions de la llista desplegable)]]="Temporal, igual o superior a 6 mesos",1,0)</f>
        <v>0</v>
      </c>
      <c r="CL1261" s="63">
        <f>IF(Taula1[[#This Row],[Tipus de contracte                                  (fer servir opcions de la llista desplegable)]]="Substitució per IT",1,0)</f>
        <v>0</v>
      </c>
      <c r="CM1261" s="73"/>
      <c r="CN1261" s="63">
        <f>IF(Taula1[[#This Row],[Relació llocs de treball]]&gt;=1,1,0)</f>
        <v>0</v>
      </c>
      <c r="CO1261" s="73"/>
      <c r="CP1261" s="63">
        <f>IF(Taula1[[#This Row],[Identitat de gènere                                                          (fer servir opcions de la llista desplegable)]]="Home",1,0)</f>
        <v>0</v>
      </c>
      <c r="CQ1261" s="63">
        <f>IF(Taula1[[#This Row],[Identitat de gènere                                                          (fer servir opcions de la llista desplegable)]]="Dona",1,0)</f>
        <v>0</v>
      </c>
      <c r="CR1261" s="63">
        <f>IF(Taula1[[#This Row],[Identitat de gènere                                                          (fer servir opcions de la llista desplegable)]]="No binari",1,0)</f>
        <v>0</v>
      </c>
      <c r="CS1261" s="73"/>
      <c r="CT1261" s="63">
        <f t="shared" si="304"/>
        <v>0</v>
      </c>
      <c r="CU1261" s="64">
        <f t="shared" si="311"/>
        <v>0</v>
      </c>
      <c r="CW1261" s="64">
        <f t="shared" si="312"/>
        <v>0</v>
      </c>
      <c r="CX1261" s="64">
        <f t="shared" si="313"/>
        <v>0</v>
      </c>
      <c r="CY1261" s="64">
        <f t="shared" si="314"/>
        <v>0</v>
      </c>
      <c r="CZ1261" s="64">
        <f t="shared" si="315"/>
        <v>0</v>
      </c>
      <c r="DB1261" s="64">
        <f t="shared" si="316"/>
        <v>0</v>
      </c>
      <c r="DC1261" s="64">
        <f t="shared" si="317"/>
        <v>0</v>
      </c>
      <c r="DD1261" s="64">
        <f t="shared" si="318"/>
        <v>0</v>
      </c>
      <c r="DE1261" s="64">
        <f t="shared" si="319"/>
        <v>0</v>
      </c>
    </row>
    <row r="1262" spans="2:109" x14ac:dyDescent="0.3">
      <c r="B1262" s="167"/>
      <c r="C1262" s="186"/>
      <c r="D1262" s="2"/>
      <c r="E1262" s="67"/>
      <c r="F1262" s="5"/>
      <c r="G1262" s="5"/>
      <c r="H1262" s="187"/>
      <c r="I1262" s="111" t="str">
        <f ca="1">IF(Taula1[[#This Row],[Data naixement (format dd/mm/aaaa)]]="","0",DATEDIF(Taula1[[#This Row],[Data naixement (format dd/mm/aaaa)]],TODAY(),"Y"))</f>
        <v>0</v>
      </c>
      <c r="J1262" s="6"/>
      <c r="K1262" s="6"/>
      <c r="L1262" s="6"/>
      <c r="M1262" s="6"/>
      <c r="N1262" s="56"/>
      <c r="O1262" s="56"/>
      <c r="P1262" s="56"/>
      <c r="Q1262" s="6"/>
      <c r="R1262" s="7"/>
      <c r="S1262" s="143">
        <f>Taula1[[#This Row],[Mesos naturals sencers treballats període justificat (01/01/2023 - 31/03/2023)]]</f>
        <v>0</v>
      </c>
      <c r="T1262" s="194">
        <f>Taula1[[#This Row],[Dies treballats període justificat (01/01/2023 - 31/03/2023)              no comptabilitzats com a mes natural sencer]]</f>
        <v>0</v>
      </c>
      <c r="U1262" s="12"/>
      <c r="V1262" s="7"/>
      <c r="W1262" s="188"/>
      <c r="X1262" s="188"/>
      <c r="Y1262" s="188"/>
      <c r="Z1262" s="188"/>
      <c r="AA1262" s="190"/>
      <c r="AB1262" s="143">
        <f>Taula1[[#This Row],[Grup justificat     (fer servir opcions de la llista desplegable)]]</f>
        <v>0</v>
      </c>
      <c r="AC1262" s="182"/>
      <c r="AD1262" s="39"/>
      <c r="AE1262" s="131">
        <f>ROUND((AF1262/100)*756*Taula1[[#This Row],[Mesos naturals sencers treballats període justificat (01/01/2023 - 31/03/2023)]],2)</f>
        <v>0</v>
      </c>
      <c r="AF1262" s="81">
        <f>Taula1[[#This Row],[% Jornada segons contracte
(no posar el símbol %) ]]-Taula1[[#This Row],[% Reducció salari per baix rendiment        (no posar el símbol %)]]</f>
        <v>0</v>
      </c>
      <c r="AG1262" s="131">
        <f>ROUND((AH1262/100)*24.8547945*Taula1[[#This Row],[Dies treballats període justificat (01/01/2023 - 31/03/2023)              no comptabilitzats com a mes natural sencer]],2)</f>
        <v>0</v>
      </c>
      <c r="AH1262" s="79">
        <f>Taula1[[#This Row],[% Jornada segons contracte
(no posar el símbol %) ]]-Taula1[[#This Row],[% Reducció salari per baix rendiment        (no posar el símbol %)]]</f>
        <v>0</v>
      </c>
      <c r="AI1262" s="131">
        <f t="shared" si="305"/>
        <v>0</v>
      </c>
      <c r="AJ1262" s="39"/>
      <c r="AK1262" s="131">
        <f>ROUND((AL1262/100)*756*Taula1[[#This Row],[Espai reservat Administració  (mesos)]],2)</f>
        <v>0</v>
      </c>
      <c r="AL1262" s="81">
        <f>Taula1[[#This Row],[% Jornada segons contracte
(no posar el símbol %) ]]-Taula1[[#This Row],[% Reducció salari per baix rendiment        (no posar el símbol %)]]</f>
        <v>0</v>
      </c>
      <c r="AM1262" s="131">
        <f>ROUND((AN1262/100)*24.8547945*Taula1[[#This Row],[Espai reservat Administració (dies)]],2)</f>
        <v>0</v>
      </c>
      <c r="AN1262" s="79">
        <f>Taula1[[#This Row],[% Jornada segons contracte
(no posar el símbol %) ]]-Taula1[[#This Row],[% Reducció salari per baix rendiment        (no posar el símbol %)]]</f>
        <v>0</v>
      </c>
      <c r="AO1262" s="131">
        <f t="shared" si="306"/>
        <v>0</v>
      </c>
      <c r="AP1262" s="87"/>
      <c r="AQ1262" s="137">
        <f>ROUND((AR1262/100)*693*Taula1[[#This Row],[Mesos naturals sencers treballats període justificat (01/01/2023 - 31/03/2023)]],2)</f>
        <v>0</v>
      </c>
      <c r="AR1262" s="90">
        <f>Taula1[[#This Row],[% Jornada segons contracte
(no posar el símbol %) ]]-Taula1[[#This Row],[% Reducció salari per baix rendiment        (no posar el símbol %)]]</f>
        <v>0</v>
      </c>
      <c r="AS1262" s="137">
        <f>ROUND((AT1262/100)*22.78356164*Taula1[[#This Row],[Dies treballats període justificat (01/01/2023 - 31/03/2023)              no comptabilitzats com a mes natural sencer]],2)</f>
        <v>0</v>
      </c>
      <c r="AT1262" s="90">
        <f>Taula1[[#This Row],[% Jornada segons contracte
(no posar el símbol %) ]]-Taula1[[#This Row],[% Reducció salari per baix rendiment        (no posar el símbol %)]]</f>
        <v>0</v>
      </c>
      <c r="AU1262" s="137">
        <f t="shared" si="307"/>
        <v>0</v>
      </c>
      <c r="AV1262" s="87"/>
      <c r="AW1262" s="136">
        <f>ROUND((AX1262/100)*693*Taula1[[#This Row],[Espai reservat Administració  (mesos)]],2)</f>
        <v>0</v>
      </c>
      <c r="AX1262" s="90">
        <f>Taula1[[#This Row],[% Jornada segons contracte
(no posar el símbol %) ]]-Taula1[[#This Row],[% Reducció salari per baix rendiment        (no posar el símbol %)]]</f>
        <v>0</v>
      </c>
      <c r="AY1262" s="131">
        <f>ROUND((AZ1262/100)*22.78356164*Taula1[[#This Row],[Espai reservat Administració (dies)]],2)</f>
        <v>0</v>
      </c>
      <c r="AZ1262" s="81">
        <f>Taula1[[#This Row],[% Jornada segons contracte
(no posar el símbol %) ]]-Taula1[[#This Row],[% Reducció salari per baix rendiment        (no posar el símbol %)]]</f>
        <v>0</v>
      </c>
      <c r="BA1262" s="82">
        <f t="shared" si="308"/>
        <v>0</v>
      </c>
      <c r="BB1262" s="41"/>
      <c r="BC1262" s="131">
        <f>IF(Taula1[[#This Row],[Grup justificat     (fer servir opcions de la llista desplegable)]]=1,AI1262,0)</f>
        <v>0</v>
      </c>
      <c r="BD1262" s="131">
        <f>IF(Taula1[[#This Row],[Grup justificat     (fer servir opcions de la llista desplegable)]]=2,AU1262,0)</f>
        <v>0</v>
      </c>
      <c r="BE1262" s="41"/>
      <c r="BF1262" s="131">
        <f>IF(Taula1[[#This Row],[Espai reservat Administració]]=1,AO1262,0)</f>
        <v>0</v>
      </c>
      <c r="BG1262" s="82">
        <f>IF(Taula1[[#This Row],[Espai reservat Administració]]=2,BA1262,0)</f>
        <v>0</v>
      </c>
      <c r="BH1262" s="41"/>
      <c r="BI1262" s="126">
        <f>IF(Taula1[[#This Row],[Grup justificat     (fer servir opcions de la llista desplegable)]]=1,1,0)</f>
        <v>0</v>
      </c>
      <c r="BJ1262" s="126">
        <f>IF(Taula1[[#This Row],[Espai reservat Administració]]=1,1,0)</f>
        <v>0</v>
      </c>
      <c r="BK1262" s="111"/>
      <c r="BL1262" s="126">
        <f>IF(Taula1[[#This Row],[Grup justificat     (fer servir opcions de la llista desplegable)]]=2,1,0)</f>
        <v>0</v>
      </c>
      <c r="BM1262" s="126">
        <f>IF(Taula1[[#This Row],[Espai reservat Administració]]=2,1,0)</f>
        <v>0</v>
      </c>
      <c r="BN1262" s="73"/>
      <c r="BO1262" s="73"/>
      <c r="BP1262" s="73"/>
      <c r="BQ1262" s="73"/>
      <c r="BR1262" s="73"/>
      <c r="BS1262" s="73"/>
      <c r="BT1262" s="73"/>
      <c r="BU1262" s="73"/>
      <c r="BV1262" s="73"/>
      <c r="BW1262" s="73"/>
      <c r="BX1262" s="73"/>
      <c r="BY1262" s="73"/>
      <c r="BZ1262" s="73"/>
      <c r="CA1262" s="73"/>
      <c r="CB1262" s="73"/>
      <c r="CC1262" s="73"/>
      <c r="CD1262" s="73"/>
      <c r="CE1262" s="73"/>
      <c r="CF1262" s="73"/>
      <c r="CG1262" s="63">
        <f t="shared" si="309"/>
        <v>0</v>
      </c>
      <c r="CH1262" s="63">
        <f t="shared" si="310"/>
        <v>0</v>
      </c>
      <c r="CI1262" s="73"/>
      <c r="CJ1262" s="63">
        <f>IF(Taula1[[#This Row],[Tipus de contracte                                  (fer servir opcions de la llista desplegable)]]="Indefinit",1,0)</f>
        <v>0</v>
      </c>
      <c r="CK1262" s="63">
        <f>IF(Taula1[[#This Row],[Tipus de contracte                                  (fer servir opcions de la llista desplegable)]]="Temporal, igual o superior a 6 mesos",1,0)</f>
        <v>0</v>
      </c>
      <c r="CL1262" s="63">
        <f>IF(Taula1[[#This Row],[Tipus de contracte                                  (fer servir opcions de la llista desplegable)]]="Substitució per IT",1,0)</f>
        <v>0</v>
      </c>
      <c r="CM1262" s="73"/>
      <c r="CN1262" s="63">
        <f>IF(Taula1[[#This Row],[Relació llocs de treball]]&gt;=1,1,0)</f>
        <v>0</v>
      </c>
      <c r="CO1262" s="73"/>
      <c r="CP1262" s="63">
        <f>IF(Taula1[[#This Row],[Identitat de gènere                                                          (fer servir opcions de la llista desplegable)]]="Home",1,0)</f>
        <v>0</v>
      </c>
      <c r="CQ1262" s="63">
        <f>IF(Taula1[[#This Row],[Identitat de gènere                                                          (fer servir opcions de la llista desplegable)]]="Dona",1,0)</f>
        <v>0</v>
      </c>
      <c r="CR1262" s="63">
        <f>IF(Taula1[[#This Row],[Identitat de gènere                                                          (fer servir opcions de la llista desplegable)]]="No binari",1,0)</f>
        <v>0</v>
      </c>
      <c r="CS1262" s="73"/>
      <c r="CT1262" s="63">
        <f t="shared" si="304"/>
        <v>0</v>
      </c>
      <c r="CU1262" s="64">
        <f t="shared" si="311"/>
        <v>0</v>
      </c>
      <c r="CW1262" s="64">
        <f t="shared" si="312"/>
        <v>0</v>
      </c>
      <c r="CX1262" s="64">
        <f t="shared" si="313"/>
        <v>0</v>
      </c>
      <c r="CY1262" s="64">
        <f t="shared" si="314"/>
        <v>0</v>
      </c>
      <c r="CZ1262" s="64">
        <f t="shared" si="315"/>
        <v>0</v>
      </c>
      <c r="DB1262" s="64">
        <f t="shared" si="316"/>
        <v>0</v>
      </c>
      <c r="DC1262" s="64">
        <f t="shared" si="317"/>
        <v>0</v>
      </c>
      <c r="DD1262" s="64">
        <f t="shared" si="318"/>
        <v>0</v>
      </c>
      <c r="DE1262" s="64">
        <f t="shared" si="319"/>
        <v>0</v>
      </c>
    </row>
    <row r="1263" spans="2:109" x14ac:dyDescent="0.3">
      <c r="B1263" s="167"/>
      <c r="C1263" s="186"/>
      <c r="D1263" s="2"/>
      <c r="E1263" s="67"/>
      <c r="F1263" s="5"/>
      <c r="G1263" s="5"/>
      <c r="H1263" s="187"/>
      <c r="I1263" s="111" t="str">
        <f ca="1">IF(Taula1[[#This Row],[Data naixement (format dd/mm/aaaa)]]="","0",DATEDIF(Taula1[[#This Row],[Data naixement (format dd/mm/aaaa)]],TODAY(),"Y"))</f>
        <v>0</v>
      </c>
      <c r="J1263" s="6"/>
      <c r="K1263" s="6"/>
      <c r="L1263" s="6"/>
      <c r="M1263" s="6"/>
      <c r="N1263" s="56"/>
      <c r="O1263" s="56"/>
      <c r="P1263" s="56"/>
      <c r="Q1263" s="6"/>
      <c r="R1263" s="7"/>
      <c r="S1263" s="143">
        <f>Taula1[[#This Row],[Mesos naturals sencers treballats període justificat (01/01/2023 - 31/03/2023)]]</f>
        <v>0</v>
      </c>
      <c r="T1263" s="194">
        <f>Taula1[[#This Row],[Dies treballats període justificat (01/01/2023 - 31/03/2023)              no comptabilitzats com a mes natural sencer]]</f>
        <v>0</v>
      </c>
      <c r="U1263" s="12"/>
      <c r="V1263" s="7"/>
      <c r="W1263" s="188"/>
      <c r="X1263" s="188"/>
      <c r="Y1263" s="188"/>
      <c r="Z1263" s="188"/>
      <c r="AA1263" s="190"/>
      <c r="AB1263" s="143">
        <f>Taula1[[#This Row],[Grup justificat     (fer servir opcions de la llista desplegable)]]</f>
        <v>0</v>
      </c>
      <c r="AC1263" s="182"/>
      <c r="AD1263" s="39"/>
      <c r="AE1263" s="131">
        <f>ROUND((AF1263/100)*756*Taula1[[#This Row],[Mesos naturals sencers treballats període justificat (01/01/2023 - 31/03/2023)]],2)</f>
        <v>0</v>
      </c>
      <c r="AF1263" s="81">
        <f>Taula1[[#This Row],[% Jornada segons contracte
(no posar el símbol %) ]]-Taula1[[#This Row],[% Reducció salari per baix rendiment        (no posar el símbol %)]]</f>
        <v>0</v>
      </c>
      <c r="AG1263" s="131">
        <f>ROUND((AH1263/100)*24.8547945*Taula1[[#This Row],[Dies treballats període justificat (01/01/2023 - 31/03/2023)              no comptabilitzats com a mes natural sencer]],2)</f>
        <v>0</v>
      </c>
      <c r="AH1263" s="79">
        <f>Taula1[[#This Row],[% Jornada segons contracte
(no posar el símbol %) ]]-Taula1[[#This Row],[% Reducció salari per baix rendiment        (no posar el símbol %)]]</f>
        <v>0</v>
      </c>
      <c r="AI1263" s="131">
        <f t="shared" si="305"/>
        <v>0</v>
      </c>
      <c r="AJ1263" s="39"/>
      <c r="AK1263" s="131">
        <f>ROUND((AL1263/100)*756*Taula1[[#This Row],[Espai reservat Administració  (mesos)]],2)</f>
        <v>0</v>
      </c>
      <c r="AL1263" s="81">
        <f>Taula1[[#This Row],[% Jornada segons contracte
(no posar el símbol %) ]]-Taula1[[#This Row],[% Reducció salari per baix rendiment        (no posar el símbol %)]]</f>
        <v>0</v>
      </c>
      <c r="AM1263" s="131">
        <f>ROUND((AN1263/100)*24.8547945*Taula1[[#This Row],[Espai reservat Administració (dies)]],2)</f>
        <v>0</v>
      </c>
      <c r="AN1263" s="79">
        <f>Taula1[[#This Row],[% Jornada segons contracte
(no posar el símbol %) ]]-Taula1[[#This Row],[% Reducció salari per baix rendiment        (no posar el símbol %)]]</f>
        <v>0</v>
      </c>
      <c r="AO1263" s="131">
        <f t="shared" si="306"/>
        <v>0</v>
      </c>
      <c r="AP1263" s="87"/>
      <c r="AQ1263" s="137">
        <f>ROUND((AR1263/100)*693*Taula1[[#This Row],[Mesos naturals sencers treballats període justificat (01/01/2023 - 31/03/2023)]],2)</f>
        <v>0</v>
      </c>
      <c r="AR1263" s="90">
        <f>Taula1[[#This Row],[% Jornada segons contracte
(no posar el símbol %) ]]-Taula1[[#This Row],[% Reducció salari per baix rendiment        (no posar el símbol %)]]</f>
        <v>0</v>
      </c>
      <c r="AS1263" s="137">
        <f>ROUND((AT1263/100)*22.78356164*Taula1[[#This Row],[Dies treballats període justificat (01/01/2023 - 31/03/2023)              no comptabilitzats com a mes natural sencer]],2)</f>
        <v>0</v>
      </c>
      <c r="AT1263" s="90">
        <f>Taula1[[#This Row],[% Jornada segons contracte
(no posar el símbol %) ]]-Taula1[[#This Row],[% Reducció salari per baix rendiment        (no posar el símbol %)]]</f>
        <v>0</v>
      </c>
      <c r="AU1263" s="137">
        <f t="shared" si="307"/>
        <v>0</v>
      </c>
      <c r="AV1263" s="87"/>
      <c r="AW1263" s="136">
        <f>ROUND((AX1263/100)*693*Taula1[[#This Row],[Espai reservat Administració  (mesos)]],2)</f>
        <v>0</v>
      </c>
      <c r="AX1263" s="90">
        <f>Taula1[[#This Row],[% Jornada segons contracte
(no posar el símbol %) ]]-Taula1[[#This Row],[% Reducció salari per baix rendiment        (no posar el símbol %)]]</f>
        <v>0</v>
      </c>
      <c r="AY1263" s="131">
        <f>ROUND((AZ1263/100)*22.78356164*Taula1[[#This Row],[Espai reservat Administració (dies)]],2)</f>
        <v>0</v>
      </c>
      <c r="AZ1263" s="81">
        <f>Taula1[[#This Row],[% Jornada segons contracte
(no posar el símbol %) ]]-Taula1[[#This Row],[% Reducció salari per baix rendiment        (no posar el símbol %)]]</f>
        <v>0</v>
      </c>
      <c r="BA1263" s="82">
        <f t="shared" si="308"/>
        <v>0</v>
      </c>
      <c r="BB1263" s="41"/>
      <c r="BC1263" s="131">
        <f>IF(Taula1[[#This Row],[Grup justificat     (fer servir opcions de la llista desplegable)]]=1,AI1263,0)</f>
        <v>0</v>
      </c>
      <c r="BD1263" s="131">
        <f>IF(Taula1[[#This Row],[Grup justificat     (fer servir opcions de la llista desplegable)]]=2,AU1263,0)</f>
        <v>0</v>
      </c>
      <c r="BE1263" s="41"/>
      <c r="BF1263" s="131">
        <f>IF(Taula1[[#This Row],[Espai reservat Administració]]=1,AO1263,0)</f>
        <v>0</v>
      </c>
      <c r="BG1263" s="82">
        <f>IF(Taula1[[#This Row],[Espai reservat Administració]]=2,BA1263,0)</f>
        <v>0</v>
      </c>
      <c r="BH1263" s="41"/>
      <c r="BI1263" s="126">
        <f>IF(Taula1[[#This Row],[Grup justificat     (fer servir opcions de la llista desplegable)]]=1,1,0)</f>
        <v>0</v>
      </c>
      <c r="BJ1263" s="126">
        <f>IF(Taula1[[#This Row],[Espai reservat Administració]]=1,1,0)</f>
        <v>0</v>
      </c>
      <c r="BK1263" s="111"/>
      <c r="BL1263" s="126">
        <f>IF(Taula1[[#This Row],[Grup justificat     (fer servir opcions de la llista desplegable)]]=2,1,0)</f>
        <v>0</v>
      </c>
      <c r="BM1263" s="126">
        <f>IF(Taula1[[#This Row],[Espai reservat Administració]]=2,1,0)</f>
        <v>0</v>
      </c>
      <c r="BN1263" s="73"/>
      <c r="BO1263" s="73"/>
      <c r="BP1263" s="73"/>
      <c r="BQ1263" s="73"/>
      <c r="BR1263" s="73"/>
      <c r="BS1263" s="73"/>
      <c r="BT1263" s="73"/>
      <c r="BU1263" s="73"/>
      <c r="BV1263" s="73"/>
      <c r="BW1263" s="73"/>
      <c r="BX1263" s="73"/>
      <c r="BY1263" s="73"/>
      <c r="BZ1263" s="73"/>
      <c r="CA1263" s="73"/>
      <c r="CB1263" s="73"/>
      <c r="CC1263" s="73"/>
      <c r="CD1263" s="73"/>
      <c r="CE1263" s="73"/>
      <c r="CF1263" s="73"/>
      <c r="CG1263" s="63">
        <f t="shared" si="309"/>
        <v>0</v>
      </c>
      <c r="CH1263" s="63">
        <f t="shared" si="310"/>
        <v>0</v>
      </c>
      <c r="CI1263" s="73"/>
      <c r="CJ1263" s="63">
        <f>IF(Taula1[[#This Row],[Tipus de contracte                                  (fer servir opcions de la llista desplegable)]]="Indefinit",1,0)</f>
        <v>0</v>
      </c>
      <c r="CK1263" s="63">
        <f>IF(Taula1[[#This Row],[Tipus de contracte                                  (fer servir opcions de la llista desplegable)]]="Temporal, igual o superior a 6 mesos",1,0)</f>
        <v>0</v>
      </c>
      <c r="CL1263" s="63">
        <f>IF(Taula1[[#This Row],[Tipus de contracte                                  (fer servir opcions de la llista desplegable)]]="Substitució per IT",1,0)</f>
        <v>0</v>
      </c>
      <c r="CM1263" s="73"/>
      <c r="CN1263" s="63">
        <f>IF(Taula1[[#This Row],[Relació llocs de treball]]&gt;=1,1,0)</f>
        <v>0</v>
      </c>
      <c r="CO1263" s="73"/>
      <c r="CP1263" s="63">
        <f>IF(Taula1[[#This Row],[Identitat de gènere                                                          (fer servir opcions de la llista desplegable)]]="Home",1,0)</f>
        <v>0</v>
      </c>
      <c r="CQ1263" s="63">
        <f>IF(Taula1[[#This Row],[Identitat de gènere                                                          (fer servir opcions de la llista desplegable)]]="Dona",1,0)</f>
        <v>0</v>
      </c>
      <c r="CR1263" s="63">
        <f>IF(Taula1[[#This Row],[Identitat de gènere                                                          (fer servir opcions de la llista desplegable)]]="No binari",1,0)</f>
        <v>0</v>
      </c>
      <c r="CS1263" s="73"/>
      <c r="CT1263" s="63">
        <f t="shared" si="304"/>
        <v>0</v>
      </c>
      <c r="CU1263" s="64">
        <f t="shared" si="311"/>
        <v>0</v>
      </c>
      <c r="CW1263" s="64">
        <f t="shared" si="312"/>
        <v>0</v>
      </c>
      <c r="CX1263" s="64">
        <f t="shared" si="313"/>
        <v>0</v>
      </c>
      <c r="CY1263" s="64">
        <f t="shared" si="314"/>
        <v>0</v>
      </c>
      <c r="CZ1263" s="64">
        <f t="shared" si="315"/>
        <v>0</v>
      </c>
      <c r="DB1263" s="64">
        <f t="shared" si="316"/>
        <v>0</v>
      </c>
      <c r="DC1263" s="64">
        <f t="shared" si="317"/>
        <v>0</v>
      </c>
      <c r="DD1263" s="64">
        <f t="shared" si="318"/>
        <v>0</v>
      </c>
      <c r="DE1263" s="64">
        <f t="shared" si="319"/>
        <v>0</v>
      </c>
    </row>
    <row r="1264" spans="2:109" x14ac:dyDescent="0.3">
      <c r="B1264" s="167"/>
      <c r="C1264" s="186"/>
      <c r="D1264" s="2"/>
      <c r="E1264" s="67"/>
      <c r="F1264" s="5"/>
      <c r="G1264" s="5"/>
      <c r="H1264" s="187"/>
      <c r="I1264" s="111" t="str">
        <f ca="1">IF(Taula1[[#This Row],[Data naixement (format dd/mm/aaaa)]]="","0",DATEDIF(Taula1[[#This Row],[Data naixement (format dd/mm/aaaa)]],TODAY(),"Y"))</f>
        <v>0</v>
      </c>
      <c r="J1264" s="6"/>
      <c r="K1264" s="6"/>
      <c r="L1264" s="6"/>
      <c r="M1264" s="6"/>
      <c r="N1264" s="56"/>
      <c r="O1264" s="56"/>
      <c r="P1264" s="56"/>
      <c r="Q1264" s="6"/>
      <c r="R1264" s="7"/>
      <c r="S1264" s="143">
        <f>Taula1[[#This Row],[Mesos naturals sencers treballats període justificat (01/01/2023 - 31/03/2023)]]</f>
        <v>0</v>
      </c>
      <c r="T1264" s="194">
        <f>Taula1[[#This Row],[Dies treballats període justificat (01/01/2023 - 31/03/2023)              no comptabilitzats com a mes natural sencer]]</f>
        <v>0</v>
      </c>
      <c r="U1264" s="12"/>
      <c r="V1264" s="7"/>
      <c r="W1264" s="188"/>
      <c r="X1264" s="188"/>
      <c r="Y1264" s="188"/>
      <c r="Z1264" s="188"/>
      <c r="AA1264" s="190"/>
      <c r="AB1264" s="143">
        <f>Taula1[[#This Row],[Grup justificat     (fer servir opcions de la llista desplegable)]]</f>
        <v>0</v>
      </c>
      <c r="AC1264" s="182"/>
      <c r="AD1264" s="39"/>
      <c r="AE1264" s="131">
        <f>ROUND((AF1264/100)*756*Taula1[[#This Row],[Mesos naturals sencers treballats període justificat (01/01/2023 - 31/03/2023)]],2)</f>
        <v>0</v>
      </c>
      <c r="AF1264" s="81">
        <f>Taula1[[#This Row],[% Jornada segons contracte
(no posar el símbol %) ]]-Taula1[[#This Row],[% Reducció salari per baix rendiment        (no posar el símbol %)]]</f>
        <v>0</v>
      </c>
      <c r="AG1264" s="131">
        <f>ROUND((AH1264/100)*24.8547945*Taula1[[#This Row],[Dies treballats període justificat (01/01/2023 - 31/03/2023)              no comptabilitzats com a mes natural sencer]],2)</f>
        <v>0</v>
      </c>
      <c r="AH1264" s="79">
        <f>Taula1[[#This Row],[% Jornada segons contracte
(no posar el símbol %) ]]-Taula1[[#This Row],[% Reducció salari per baix rendiment        (no posar el símbol %)]]</f>
        <v>0</v>
      </c>
      <c r="AI1264" s="131">
        <f t="shared" si="305"/>
        <v>0</v>
      </c>
      <c r="AJ1264" s="39"/>
      <c r="AK1264" s="131">
        <f>ROUND((AL1264/100)*756*Taula1[[#This Row],[Espai reservat Administració  (mesos)]],2)</f>
        <v>0</v>
      </c>
      <c r="AL1264" s="81">
        <f>Taula1[[#This Row],[% Jornada segons contracte
(no posar el símbol %) ]]-Taula1[[#This Row],[% Reducció salari per baix rendiment        (no posar el símbol %)]]</f>
        <v>0</v>
      </c>
      <c r="AM1264" s="131">
        <f>ROUND((AN1264/100)*24.8547945*Taula1[[#This Row],[Espai reservat Administració (dies)]],2)</f>
        <v>0</v>
      </c>
      <c r="AN1264" s="79">
        <f>Taula1[[#This Row],[% Jornada segons contracte
(no posar el símbol %) ]]-Taula1[[#This Row],[% Reducció salari per baix rendiment        (no posar el símbol %)]]</f>
        <v>0</v>
      </c>
      <c r="AO1264" s="131">
        <f t="shared" si="306"/>
        <v>0</v>
      </c>
      <c r="AP1264" s="87"/>
      <c r="AQ1264" s="137">
        <f>ROUND((AR1264/100)*693*Taula1[[#This Row],[Mesos naturals sencers treballats període justificat (01/01/2023 - 31/03/2023)]],2)</f>
        <v>0</v>
      </c>
      <c r="AR1264" s="90">
        <f>Taula1[[#This Row],[% Jornada segons contracte
(no posar el símbol %) ]]-Taula1[[#This Row],[% Reducció salari per baix rendiment        (no posar el símbol %)]]</f>
        <v>0</v>
      </c>
      <c r="AS1264" s="137">
        <f>ROUND((AT1264/100)*22.78356164*Taula1[[#This Row],[Dies treballats període justificat (01/01/2023 - 31/03/2023)              no comptabilitzats com a mes natural sencer]],2)</f>
        <v>0</v>
      </c>
      <c r="AT1264" s="90">
        <f>Taula1[[#This Row],[% Jornada segons contracte
(no posar el símbol %) ]]-Taula1[[#This Row],[% Reducció salari per baix rendiment        (no posar el símbol %)]]</f>
        <v>0</v>
      </c>
      <c r="AU1264" s="137">
        <f t="shared" si="307"/>
        <v>0</v>
      </c>
      <c r="AV1264" s="87"/>
      <c r="AW1264" s="136">
        <f>ROUND((AX1264/100)*693*Taula1[[#This Row],[Espai reservat Administració  (mesos)]],2)</f>
        <v>0</v>
      </c>
      <c r="AX1264" s="90">
        <f>Taula1[[#This Row],[% Jornada segons contracte
(no posar el símbol %) ]]-Taula1[[#This Row],[% Reducció salari per baix rendiment        (no posar el símbol %)]]</f>
        <v>0</v>
      </c>
      <c r="AY1264" s="131">
        <f>ROUND((AZ1264/100)*22.78356164*Taula1[[#This Row],[Espai reservat Administració (dies)]],2)</f>
        <v>0</v>
      </c>
      <c r="AZ1264" s="81">
        <f>Taula1[[#This Row],[% Jornada segons contracte
(no posar el símbol %) ]]-Taula1[[#This Row],[% Reducció salari per baix rendiment        (no posar el símbol %)]]</f>
        <v>0</v>
      </c>
      <c r="BA1264" s="82">
        <f t="shared" si="308"/>
        <v>0</v>
      </c>
      <c r="BB1264" s="41"/>
      <c r="BC1264" s="131">
        <f>IF(Taula1[[#This Row],[Grup justificat     (fer servir opcions de la llista desplegable)]]=1,AI1264,0)</f>
        <v>0</v>
      </c>
      <c r="BD1264" s="131">
        <f>IF(Taula1[[#This Row],[Grup justificat     (fer servir opcions de la llista desplegable)]]=2,AU1264,0)</f>
        <v>0</v>
      </c>
      <c r="BE1264" s="41"/>
      <c r="BF1264" s="131">
        <f>IF(Taula1[[#This Row],[Espai reservat Administració]]=1,AO1264,0)</f>
        <v>0</v>
      </c>
      <c r="BG1264" s="82">
        <f>IF(Taula1[[#This Row],[Espai reservat Administració]]=2,BA1264,0)</f>
        <v>0</v>
      </c>
      <c r="BH1264" s="41"/>
      <c r="BI1264" s="126">
        <f>IF(Taula1[[#This Row],[Grup justificat     (fer servir opcions de la llista desplegable)]]=1,1,0)</f>
        <v>0</v>
      </c>
      <c r="BJ1264" s="126">
        <f>IF(Taula1[[#This Row],[Espai reservat Administració]]=1,1,0)</f>
        <v>0</v>
      </c>
      <c r="BK1264" s="111"/>
      <c r="BL1264" s="126">
        <f>IF(Taula1[[#This Row],[Grup justificat     (fer servir opcions de la llista desplegable)]]=2,1,0)</f>
        <v>0</v>
      </c>
      <c r="BM1264" s="126">
        <f>IF(Taula1[[#This Row],[Espai reservat Administració]]=2,1,0)</f>
        <v>0</v>
      </c>
      <c r="BN1264" s="73"/>
      <c r="BO1264" s="73"/>
      <c r="BP1264" s="73"/>
      <c r="BQ1264" s="73"/>
      <c r="BR1264" s="73"/>
      <c r="BS1264" s="73"/>
      <c r="BT1264" s="73"/>
      <c r="BU1264" s="73"/>
      <c r="BV1264" s="73"/>
      <c r="BW1264" s="73"/>
      <c r="BX1264" s="73"/>
      <c r="BY1264" s="73"/>
      <c r="BZ1264" s="73"/>
      <c r="CA1264" s="73"/>
      <c r="CB1264" s="73"/>
      <c r="CC1264" s="73"/>
      <c r="CD1264" s="73"/>
      <c r="CE1264" s="73"/>
      <c r="CF1264" s="73"/>
      <c r="CG1264" s="63">
        <f t="shared" si="309"/>
        <v>0</v>
      </c>
      <c r="CH1264" s="63">
        <f t="shared" si="310"/>
        <v>0</v>
      </c>
      <c r="CI1264" s="73"/>
      <c r="CJ1264" s="63">
        <f>IF(Taula1[[#This Row],[Tipus de contracte                                  (fer servir opcions de la llista desplegable)]]="Indefinit",1,0)</f>
        <v>0</v>
      </c>
      <c r="CK1264" s="63">
        <f>IF(Taula1[[#This Row],[Tipus de contracte                                  (fer servir opcions de la llista desplegable)]]="Temporal, igual o superior a 6 mesos",1,0)</f>
        <v>0</v>
      </c>
      <c r="CL1264" s="63">
        <f>IF(Taula1[[#This Row],[Tipus de contracte                                  (fer servir opcions de la llista desplegable)]]="Substitució per IT",1,0)</f>
        <v>0</v>
      </c>
      <c r="CM1264" s="73"/>
      <c r="CN1264" s="63">
        <f>IF(Taula1[[#This Row],[Relació llocs de treball]]&gt;=1,1,0)</f>
        <v>0</v>
      </c>
      <c r="CO1264" s="73"/>
      <c r="CP1264" s="63">
        <f>IF(Taula1[[#This Row],[Identitat de gènere                                                          (fer servir opcions de la llista desplegable)]]="Home",1,0)</f>
        <v>0</v>
      </c>
      <c r="CQ1264" s="63">
        <f>IF(Taula1[[#This Row],[Identitat de gènere                                                          (fer servir opcions de la llista desplegable)]]="Dona",1,0)</f>
        <v>0</v>
      </c>
      <c r="CR1264" s="63">
        <f>IF(Taula1[[#This Row],[Identitat de gènere                                                          (fer servir opcions de la llista desplegable)]]="No binari",1,0)</f>
        <v>0</v>
      </c>
      <c r="CS1264" s="73"/>
      <c r="CT1264" s="63">
        <f t="shared" si="304"/>
        <v>0</v>
      </c>
      <c r="CU1264" s="64">
        <f t="shared" si="311"/>
        <v>0</v>
      </c>
      <c r="CW1264" s="64">
        <f t="shared" si="312"/>
        <v>0</v>
      </c>
      <c r="CX1264" s="64">
        <f t="shared" si="313"/>
        <v>0</v>
      </c>
      <c r="CY1264" s="64">
        <f t="shared" si="314"/>
        <v>0</v>
      </c>
      <c r="CZ1264" s="64">
        <f t="shared" si="315"/>
        <v>0</v>
      </c>
      <c r="DB1264" s="64">
        <f t="shared" si="316"/>
        <v>0</v>
      </c>
      <c r="DC1264" s="64">
        <f t="shared" si="317"/>
        <v>0</v>
      </c>
      <c r="DD1264" s="64">
        <f t="shared" si="318"/>
        <v>0</v>
      </c>
      <c r="DE1264" s="64">
        <f t="shared" si="319"/>
        <v>0</v>
      </c>
    </row>
    <row r="1265" spans="2:109" x14ac:dyDescent="0.3">
      <c r="B1265" s="167"/>
      <c r="C1265" s="186"/>
      <c r="D1265" s="2"/>
      <c r="E1265" s="67"/>
      <c r="F1265" s="5"/>
      <c r="G1265" s="5"/>
      <c r="H1265" s="187"/>
      <c r="I1265" s="111" t="str">
        <f ca="1">IF(Taula1[[#This Row],[Data naixement (format dd/mm/aaaa)]]="","0",DATEDIF(Taula1[[#This Row],[Data naixement (format dd/mm/aaaa)]],TODAY(),"Y"))</f>
        <v>0</v>
      </c>
      <c r="J1265" s="6"/>
      <c r="K1265" s="6"/>
      <c r="L1265" s="6"/>
      <c r="M1265" s="6"/>
      <c r="N1265" s="56"/>
      <c r="O1265" s="56"/>
      <c r="P1265" s="56"/>
      <c r="Q1265" s="6"/>
      <c r="R1265" s="7"/>
      <c r="S1265" s="143">
        <f>Taula1[[#This Row],[Mesos naturals sencers treballats període justificat (01/01/2023 - 31/03/2023)]]</f>
        <v>0</v>
      </c>
      <c r="T1265" s="194">
        <f>Taula1[[#This Row],[Dies treballats període justificat (01/01/2023 - 31/03/2023)              no comptabilitzats com a mes natural sencer]]</f>
        <v>0</v>
      </c>
      <c r="U1265" s="12"/>
      <c r="V1265" s="7"/>
      <c r="W1265" s="188"/>
      <c r="X1265" s="188"/>
      <c r="Y1265" s="188"/>
      <c r="Z1265" s="188"/>
      <c r="AA1265" s="190"/>
      <c r="AB1265" s="143">
        <f>Taula1[[#This Row],[Grup justificat     (fer servir opcions de la llista desplegable)]]</f>
        <v>0</v>
      </c>
      <c r="AC1265" s="182"/>
      <c r="AD1265" s="39"/>
      <c r="AE1265" s="131">
        <f>ROUND((AF1265/100)*756*Taula1[[#This Row],[Mesos naturals sencers treballats període justificat (01/01/2023 - 31/03/2023)]],2)</f>
        <v>0</v>
      </c>
      <c r="AF1265" s="81">
        <f>Taula1[[#This Row],[% Jornada segons contracte
(no posar el símbol %) ]]-Taula1[[#This Row],[% Reducció salari per baix rendiment        (no posar el símbol %)]]</f>
        <v>0</v>
      </c>
      <c r="AG1265" s="131">
        <f>ROUND((AH1265/100)*24.8547945*Taula1[[#This Row],[Dies treballats període justificat (01/01/2023 - 31/03/2023)              no comptabilitzats com a mes natural sencer]],2)</f>
        <v>0</v>
      </c>
      <c r="AH1265" s="79">
        <f>Taula1[[#This Row],[% Jornada segons contracte
(no posar el símbol %) ]]-Taula1[[#This Row],[% Reducció salari per baix rendiment        (no posar el símbol %)]]</f>
        <v>0</v>
      </c>
      <c r="AI1265" s="131">
        <f t="shared" si="305"/>
        <v>0</v>
      </c>
      <c r="AJ1265" s="39"/>
      <c r="AK1265" s="131">
        <f>ROUND((AL1265/100)*756*Taula1[[#This Row],[Espai reservat Administració  (mesos)]],2)</f>
        <v>0</v>
      </c>
      <c r="AL1265" s="81">
        <f>Taula1[[#This Row],[% Jornada segons contracte
(no posar el símbol %) ]]-Taula1[[#This Row],[% Reducció salari per baix rendiment        (no posar el símbol %)]]</f>
        <v>0</v>
      </c>
      <c r="AM1265" s="131">
        <f>ROUND((AN1265/100)*24.8547945*Taula1[[#This Row],[Espai reservat Administració (dies)]],2)</f>
        <v>0</v>
      </c>
      <c r="AN1265" s="79">
        <f>Taula1[[#This Row],[% Jornada segons contracte
(no posar el símbol %) ]]-Taula1[[#This Row],[% Reducció salari per baix rendiment        (no posar el símbol %)]]</f>
        <v>0</v>
      </c>
      <c r="AO1265" s="131">
        <f t="shared" si="306"/>
        <v>0</v>
      </c>
      <c r="AP1265" s="87"/>
      <c r="AQ1265" s="137">
        <f>ROUND((AR1265/100)*693*Taula1[[#This Row],[Mesos naturals sencers treballats període justificat (01/01/2023 - 31/03/2023)]],2)</f>
        <v>0</v>
      </c>
      <c r="AR1265" s="90">
        <f>Taula1[[#This Row],[% Jornada segons contracte
(no posar el símbol %) ]]-Taula1[[#This Row],[% Reducció salari per baix rendiment        (no posar el símbol %)]]</f>
        <v>0</v>
      </c>
      <c r="AS1265" s="137">
        <f>ROUND((AT1265/100)*22.78356164*Taula1[[#This Row],[Dies treballats període justificat (01/01/2023 - 31/03/2023)              no comptabilitzats com a mes natural sencer]],2)</f>
        <v>0</v>
      </c>
      <c r="AT1265" s="90">
        <f>Taula1[[#This Row],[% Jornada segons contracte
(no posar el símbol %) ]]-Taula1[[#This Row],[% Reducció salari per baix rendiment        (no posar el símbol %)]]</f>
        <v>0</v>
      </c>
      <c r="AU1265" s="137">
        <f t="shared" si="307"/>
        <v>0</v>
      </c>
      <c r="AV1265" s="87"/>
      <c r="AW1265" s="136">
        <f>ROUND((AX1265/100)*693*Taula1[[#This Row],[Espai reservat Administració  (mesos)]],2)</f>
        <v>0</v>
      </c>
      <c r="AX1265" s="90">
        <f>Taula1[[#This Row],[% Jornada segons contracte
(no posar el símbol %) ]]-Taula1[[#This Row],[% Reducció salari per baix rendiment        (no posar el símbol %)]]</f>
        <v>0</v>
      </c>
      <c r="AY1265" s="131">
        <f>ROUND((AZ1265/100)*22.78356164*Taula1[[#This Row],[Espai reservat Administració (dies)]],2)</f>
        <v>0</v>
      </c>
      <c r="AZ1265" s="81">
        <f>Taula1[[#This Row],[% Jornada segons contracte
(no posar el símbol %) ]]-Taula1[[#This Row],[% Reducció salari per baix rendiment        (no posar el símbol %)]]</f>
        <v>0</v>
      </c>
      <c r="BA1265" s="82">
        <f t="shared" si="308"/>
        <v>0</v>
      </c>
      <c r="BB1265" s="41"/>
      <c r="BC1265" s="131">
        <f>IF(Taula1[[#This Row],[Grup justificat     (fer servir opcions de la llista desplegable)]]=1,AI1265,0)</f>
        <v>0</v>
      </c>
      <c r="BD1265" s="131">
        <f>IF(Taula1[[#This Row],[Grup justificat     (fer servir opcions de la llista desplegable)]]=2,AU1265,0)</f>
        <v>0</v>
      </c>
      <c r="BE1265" s="41"/>
      <c r="BF1265" s="131">
        <f>IF(Taula1[[#This Row],[Espai reservat Administració]]=1,AO1265,0)</f>
        <v>0</v>
      </c>
      <c r="BG1265" s="82">
        <f>IF(Taula1[[#This Row],[Espai reservat Administració]]=2,BA1265,0)</f>
        <v>0</v>
      </c>
      <c r="BH1265" s="41"/>
      <c r="BI1265" s="126">
        <f>IF(Taula1[[#This Row],[Grup justificat     (fer servir opcions de la llista desplegable)]]=1,1,0)</f>
        <v>0</v>
      </c>
      <c r="BJ1265" s="126">
        <f>IF(Taula1[[#This Row],[Espai reservat Administració]]=1,1,0)</f>
        <v>0</v>
      </c>
      <c r="BK1265" s="111"/>
      <c r="BL1265" s="126">
        <f>IF(Taula1[[#This Row],[Grup justificat     (fer servir opcions de la llista desplegable)]]=2,1,0)</f>
        <v>0</v>
      </c>
      <c r="BM1265" s="126">
        <f>IF(Taula1[[#This Row],[Espai reservat Administració]]=2,1,0)</f>
        <v>0</v>
      </c>
      <c r="BN1265" s="73"/>
      <c r="BO1265" s="73"/>
      <c r="BP1265" s="73"/>
      <c r="BQ1265" s="73"/>
      <c r="BR1265" s="73"/>
      <c r="BS1265" s="73"/>
      <c r="BT1265" s="73"/>
      <c r="BU1265" s="73"/>
      <c r="BV1265" s="73"/>
      <c r="BW1265" s="73"/>
      <c r="BX1265" s="73"/>
      <c r="BY1265" s="73"/>
      <c r="BZ1265" s="73"/>
      <c r="CA1265" s="73"/>
      <c r="CB1265" s="73"/>
      <c r="CC1265" s="73"/>
      <c r="CD1265" s="73"/>
      <c r="CE1265" s="73"/>
      <c r="CF1265" s="73"/>
      <c r="CG1265" s="63">
        <f t="shared" si="309"/>
        <v>0</v>
      </c>
      <c r="CH1265" s="63">
        <f t="shared" si="310"/>
        <v>0</v>
      </c>
      <c r="CI1265" s="73"/>
      <c r="CJ1265" s="63">
        <f>IF(Taula1[[#This Row],[Tipus de contracte                                  (fer servir opcions de la llista desplegable)]]="Indefinit",1,0)</f>
        <v>0</v>
      </c>
      <c r="CK1265" s="63">
        <f>IF(Taula1[[#This Row],[Tipus de contracte                                  (fer servir opcions de la llista desplegable)]]="Temporal, igual o superior a 6 mesos",1,0)</f>
        <v>0</v>
      </c>
      <c r="CL1265" s="63">
        <f>IF(Taula1[[#This Row],[Tipus de contracte                                  (fer servir opcions de la llista desplegable)]]="Substitució per IT",1,0)</f>
        <v>0</v>
      </c>
      <c r="CM1265" s="73"/>
      <c r="CN1265" s="63">
        <f>IF(Taula1[[#This Row],[Relació llocs de treball]]&gt;=1,1,0)</f>
        <v>0</v>
      </c>
      <c r="CO1265" s="73"/>
      <c r="CP1265" s="63">
        <f>IF(Taula1[[#This Row],[Identitat de gènere                                                          (fer servir opcions de la llista desplegable)]]="Home",1,0)</f>
        <v>0</v>
      </c>
      <c r="CQ1265" s="63">
        <f>IF(Taula1[[#This Row],[Identitat de gènere                                                          (fer servir opcions de la llista desplegable)]]="Dona",1,0)</f>
        <v>0</v>
      </c>
      <c r="CR1265" s="63">
        <f>IF(Taula1[[#This Row],[Identitat de gènere                                                          (fer servir opcions de la llista desplegable)]]="No binari",1,0)</f>
        <v>0</v>
      </c>
      <c r="CS1265" s="73"/>
      <c r="CT1265" s="63">
        <f t="shared" si="304"/>
        <v>0</v>
      </c>
      <c r="CU1265" s="64">
        <f t="shared" si="311"/>
        <v>0</v>
      </c>
      <c r="CW1265" s="64">
        <f t="shared" si="312"/>
        <v>0</v>
      </c>
      <c r="CX1265" s="64">
        <f t="shared" si="313"/>
        <v>0</v>
      </c>
      <c r="CY1265" s="64">
        <f t="shared" si="314"/>
        <v>0</v>
      </c>
      <c r="CZ1265" s="64">
        <f t="shared" si="315"/>
        <v>0</v>
      </c>
      <c r="DB1265" s="64">
        <f t="shared" si="316"/>
        <v>0</v>
      </c>
      <c r="DC1265" s="64">
        <f t="shared" si="317"/>
        <v>0</v>
      </c>
      <c r="DD1265" s="64">
        <f t="shared" si="318"/>
        <v>0</v>
      </c>
      <c r="DE1265" s="64">
        <f t="shared" si="319"/>
        <v>0</v>
      </c>
    </row>
    <row r="1266" spans="2:109" x14ac:dyDescent="0.3">
      <c r="B1266" s="167"/>
      <c r="C1266" s="186"/>
      <c r="D1266" s="2"/>
      <c r="E1266" s="67"/>
      <c r="F1266" s="5"/>
      <c r="G1266" s="5"/>
      <c r="H1266" s="187"/>
      <c r="I1266" s="111" t="str">
        <f ca="1">IF(Taula1[[#This Row],[Data naixement (format dd/mm/aaaa)]]="","0",DATEDIF(Taula1[[#This Row],[Data naixement (format dd/mm/aaaa)]],TODAY(),"Y"))</f>
        <v>0</v>
      </c>
      <c r="J1266" s="6"/>
      <c r="K1266" s="6"/>
      <c r="L1266" s="6"/>
      <c r="M1266" s="6"/>
      <c r="N1266" s="56"/>
      <c r="O1266" s="56"/>
      <c r="P1266" s="56"/>
      <c r="Q1266" s="6"/>
      <c r="R1266" s="7"/>
      <c r="S1266" s="143">
        <f>Taula1[[#This Row],[Mesos naturals sencers treballats període justificat (01/01/2023 - 31/03/2023)]]</f>
        <v>0</v>
      </c>
      <c r="T1266" s="194">
        <f>Taula1[[#This Row],[Dies treballats període justificat (01/01/2023 - 31/03/2023)              no comptabilitzats com a mes natural sencer]]</f>
        <v>0</v>
      </c>
      <c r="U1266" s="12"/>
      <c r="V1266" s="7"/>
      <c r="W1266" s="188"/>
      <c r="X1266" s="188"/>
      <c r="Y1266" s="188"/>
      <c r="Z1266" s="188"/>
      <c r="AA1266" s="190"/>
      <c r="AB1266" s="143">
        <f>Taula1[[#This Row],[Grup justificat     (fer servir opcions de la llista desplegable)]]</f>
        <v>0</v>
      </c>
      <c r="AC1266" s="182"/>
      <c r="AD1266" s="39"/>
      <c r="AE1266" s="131">
        <f>ROUND((AF1266/100)*756*Taula1[[#This Row],[Mesos naturals sencers treballats període justificat (01/01/2023 - 31/03/2023)]],2)</f>
        <v>0</v>
      </c>
      <c r="AF1266" s="81">
        <f>Taula1[[#This Row],[% Jornada segons contracte
(no posar el símbol %) ]]-Taula1[[#This Row],[% Reducció salari per baix rendiment        (no posar el símbol %)]]</f>
        <v>0</v>
      </c>
      <c r="AG1266" s="131">
        <f>ROUND((AH1266/100)*24.8547945*Taula1[[#This Row],[Dies treballats període justificat (01/01/2023 - 31/03/2023)              no comptabilitzats com a mes natural sencer]],2)</f>
        <v>0</v>
      </c>
      <c r="AH1266" s="79">
        <f>Taula1[[#This Row],[% Jornada segons contracte
(no posar el símbol %) ]]-Taula1[[#This Row],[% Reducció salari per baix rendiment        (no posar el símbol %)]]</f>
        <v>0</v>
      </c>
      <c r="AI1266" s="131">
        <f t="shared" si="305"/>
        <v>0</v>
      </c>
      <c r="AJ1266" s="39"/>
      <c r="AK1266" s="131">
        <f>ROUND((AL1266/100)*756*Taula1[[#This Row],[Espai reservat Administració  (mesos)]],2)</f>
        <v>0</v>
      </c>
      <c r="AL1266" s="81">
        <f>Taula1[[#This Row],[% Jornada segons contracte
(no posar el símbol %) ]]-Taula1[[#This Row],[% Reducció salari per baix rendiment        (no posar el símbol %)]]</f>
        <v>0</v>
      </c>
      <c r="AM1266" s="131">
        <f>ROUND((AN1266/100)*24.8547945*Taula1[[#This Row],[Espai reservat Administració (dies)]],2)</f>
        <v>0</v>
      </c>
      <c r="AN1266" s="79">
        <f>Taula1[[#This Row],[% Jornada segons contracte
(no posar el símbol %) ]]-Taula1[[#This Row],[% Reducció salari per baix rendiment        (no posar el símbol %)]]</f>
        <v>0</v>
      </c>
      <c r="AO1266" s="131">
        <f t="shared" si="306"/>
        <v>0</v>
      </c>
      <c r="AP1266" s="87"/>
      <c r="AQ1266" s="137">
        <f>ROUND((AR1266/100)*693*Taula1[[#This Row],[Mesos naturals sencers treballats període justificat (01/01/2023 - 31/03/2023)]],2)</f>
        <v>0</v>
      </c>
      <c r="AR1266" s="90">
        <f>Taula1[[#This Row],[% Jornada segons contracte
(no posar el símbol %) ]]-Taula1[[#This Row],[% Reducció salari per baix rendiment        (no posar el símbol %)]]</f>
        <v>0</v>
      </c>
      <c r="AS1266" s="137">
        <f>ROUND((AT1266/100)*22.78356164*Taula1[[#This Row],[Dies treballats període justificat (01/01/2023 - 31/03/2023)              no comptabilitzats com a mes natural sencer]],2)</f>
        <v>0</v>
      </c>
      <c r="AT1266" s="90">
        <f>Taula1[[#This Row],[% Jornada segons contracte
(no posar el símbol %) ]]-Taula1[[#This Row],[% Reducció salari per baix rendiment        (no posar el símbol %)]]</f>
        <v>0</v>
      </c>
      <c r="AU1266" s="137">
        <f t="shared" si="307"/>
        <v>0</v>
      </c>
      <c r="AV1266" s="87"/>
      <c r="AW1266" s="136">
        <f>ROUND((AX1266/100)*693*Taula1[[#This Row],[Espai reservat Administració  (mesos)]],2)</f>
        <v>0</v>
      </c>
      <c r="AX1266" s="90">
        <f>Taula1[[#This Row],[% Jornada segons contracte
(no posar el símbol %) ]]-Taula1[[#This Row],[% Reducció salari per baix rendiment        (no posar el símbol %)]]</f>
        <v>0</v>
      </c>
      <c r="AY1266" s="131">
        <f>ROUND((AZ1266/100)*22.78356164*Taula1[[#This Row],[Espai reservat Administració (dies)]],2)</f>
        <v>0</v>
      </c>
      <c r="AZ1266" s="81">
        <f>Taula1[[#This Row],[% Jornada segons contracte
(no posar el símbol %) ]]-Taula1[[#This Row],[% Reducció salari per baix rendiment        (no posar el símbol %)]]</f>
        <v>0</v>
      </c>
      <c r="BA1266" s="82">
        <f t="shared" si="308"/>
        <v>0</v>
      </c>
      <c r="BB1266" s="41"/>
      <c r="BC1266" s="131">
        <f>IF(Taula1[[#This Row],[Grup justificat     (fer servir opcions de la llista desplegable)]]=1,AI1266,0)</f>
        <v>0</v>
      </c>
      <c r="BD1266" s="131">
        <f>IF(Taula1[[#This Row],[Grup justificat     (fer servir opcions de la llista desplegable)]]=2,AU1266,0)</f>
        <v>0</v>
      </c>
      <c r="BE1266" s="41"/>
      <c r="BF1266" s="131">
        <f>IF(Taula1[[#This Row],[Espai reservat Administració]]=1,AO1266,0)</f>
        <v>0</v>
      </c>
      <c r="BG1266" s="82">
        <f>IF(Taula1[[#This Row],[Espai reservat Administració]]=2,BA1266,0)</f>
        <v>0</v>
      </c>
      <c r="BH1266" s="41"/>
      <c r="BI1266" s="126">
        <f>IF(Taula1[[#This Row],[Grup justificat     (fer servir opcions de la llista desplegable)]]=1,1,0)</f>
        <v>0</v>
      </c>
      <c r="BJ1266" s="126">
        <f>IF(Taula1[[#This Row],[Espai reservat Administració]]=1,1,0)</f>
        <v>0</v>
      </c>
      <c r="BK1266" s="111"/>
      <c r="BL1266" s="126">
        <f>IF(Taula1[[#This Row],[Grup justificat     (fer servir opcions de la llista desplegable)]]=2,1,0)</f>
        <v>0</v>
      </c>
      <c r="BM1266" s="126">
        <f>IF(Taula1[[#This Row],[Espai reservat Administració]]=2,1,0)</f>
        <v>0</v>
      </c>
      <c r="BN1266" s="73"/>
      <c r="BO1266" s="73"/>
      <c r="BP1266" s="73"/>
      <c r="BQ1266" s="73"/>
      <c r="BR1266" s="73"/>
      <c r="BS1266" s="73"/>
      <c r="BT1266" s="73"/>
      <c r="BU1266" s="73"/>
      <c r="BV1266" s="73"/>
      <c r="BW1266" s="73"/>
      <c r="BX1266" s="73"/>
      <c r="BY1266" s="73"/>
      <c r="BZ1266" s="73"/>
      <c r="CA1266" s="73"/>
      <c r="CB1266" s="73"/>
      <c r="CC1266" s="73"/>
      <c r="CD1266" s="73"/>
      <c r="CE1266" s="73"/>
      <c r="CF1266" s="73"/>
      <c r="CG1266" s="63">
        <f t="shared" si="309"/>
        <v>0</v>
      </c>
      <c r="CH1266" s="63">
        <f t="shared" si="310"/>
        <v>0</v>
      </c>
      <c r="CI1266" s="73"/>
      <c r="CJ1266" s="63">
        <f>IF(Taula1[[#This Row],[Tipus de contracte                                  (fer servir opcions de la llista desplegable)]]="Indefinit",1,0)</f>
        <v>0</v>
      </c>
      <c r="CK1266" s="63">
        <f>IF(Taula1[[#This Row],[Tipus de contracte                                  (fer servir opcions de la llista desplegable)]]="Temporal, igual o superior a 6 mesos",1,0)</f>
        <v>0</v>
      </c>
      <c r="CL1266" s="63">
        <f>IF(Taula1[[#This Row],[Tipus de contracte                                  (fer servir opcions de la llista desplegable)]]="Substitució per IT",1,0)</f>
        <v>0</v>
      </c>
      <c r="CM1266" s="73"/>
      <c r="CN1266" s="63">
        <f>IF(Taula1[[#This Row],[Relació llocs de treball]]&gt;=1,1,0)</f>
        <v>0</v>
      </c>
      <c r="CO1266" s="73"/>
      <c r="CP1266" s="63">
        <f>IF(Taula1[[#This Row],[Identitat de gènere                                                          (fer servir opcions de la llista desplegable)]]="Home",1,0)</f>
        <v>0</v>
      </c>
      <c r="CQ1266" s="63">
        <f>IF(Taula1[[#This Row],[Identitat de gènere                                                          (fer servir opcions de la llista desplegable)]]="Dona",1,0)</f>
        <v>0</v>
      </c>
      <c r="CR1266" s="63">
        <f>IF(Taula1[[#This Row],[Identitat de gènere                                                          (fer servir opcions de la llista desplegable)]]="No binari",1,0)</f>
        <v>0</v>
      </c>
      <c r="CS1266" s="73"/>
      <c r="CT1266" s="63">
        <f t="shared" si="304"/>
        <v>0</v>
      </c>
      <c r="CU1266" s="64">
        <f t="shared" si="311"/>
        <v>0</v>
      </c>
      <c r="CW1266" s="64">
        <f t="shared" si="312"/>
        <v>0</v>
      </c>
      <c r="CX1266" s="64">
        <f t="shared" si="313"/>
        <v>0</v>
      </c>
      <c r="CY1266" s="64">
        <f t="shared" si="314"/>
        <v>0</v>
      </c>
      <c r="CZ1266" s="64">
        <f t="shared" si="315"/>
        <v>0</v>
      </c>
      <c r="DB1266" s="64">
        <f t="shared" si="316"/>
        <v>0</v>
      </c>
      <c r="DC1266" s="64">
        <f t="shared" si="317"/>
        <v>0</v>
      </c>
      <c r="DD1266" s="64">
        <f t="shared" si="318"/>
        <v>0</v>
      </c>
      <c r="DE1266" s="64">
        <f t="shared" si="319"/>
        <v>0</v>
      </c>
    </row>
    <row r="1267" spans="2:109" x14ac:dyDescent="0.3">
      <c r="B1267" s="167"/>
      <c r="C1267" s="186"/>
      <c r="D1267" s="2"/>
      <c r="E1267" s="67"/>
      <c r="F1267" s="5"/>
      <c r="G1267" s="5"/>
      <c r="H1267" s="187"/>
      <c r="I1267" s="111" t="str">
        <f ca="1">IF(Taula1[[#This Row],[Data naixement (format dd/mm/aaaa)]]="","0",DATEDIF(Taula1[[#This Row],[Data naixement (format dd/mm/aaaa)]],TODAY(),"Y"))</f>
        <v>0</v>
      </c>
      <c r="J1267" s="6"/>
      <c r="K1267" s="6"/>
      <c r="L1267" s="6"/>
      <c r="M1267" s="6"/>
      <c r="N1267" s="56"/>
      <c r="O1267" s="56"/>
      <c r="P1267" s="56"/>
      <c r="Q1267" s="6"/>
      <c r="R1267" s="7"/>
      <c r="S1267" s="143">
        <f>Taula1[[#This Row],[Mesos naturals sencers treballats període justificat (01/01/2023 - 31/03/2023)]]</f>
        <v>0</v>
      </c>
      <c r="T1267" s="194">
        <f>Taula1[[#This Row],[Dies treballats període justificat (01/01/2023 - 31/03/2023)              no comptabilitzats com a mes natural sencer]]</f>
        <v>0</v>
      </c>
      <c r="U1267" s="12"/>
      <c r="V1267" s="7"/>
      <c r="W1267" s="188"/>
      <c r="X1267" s="188"/>
      <c r="Y1267" s="188"/>
      <c r="Z1267" s="188"/>
      <c r="AA1267" s="190"/>
      <c r="AB1267" s="143">
        <f>Taula1[[#This Row],[Grup justificat     (fer servir opcions de la llista desplegable)]]</f>
        <v>0</v>
      </c>
      <c r="AC1267" s="182"/>
      <c r="AD1267" s="39"/>
      <c r="AE1267" s="131">
        <f>ROUND((AF1267/100)*756*Taula1[[#This Row],[Mesos naturals sencers treballats període justificat (01/01/2023 - 31/03/2023)]],2)</f>
        <v>0</v>
      </c>
      <c r="AF1267" s="81">
        <f>Taula1[[#This Row],[% Jornada segons contracte
(no posar el símbol %) ]]-Taula1[[#This Row],[% Reducció salari per baix rendiment        (no posar el símbol %)]]</f>
        <v>0</v>
      </c>
      <c r="AG1267" s="131">
        <f>ROUND((AH1267/100)*24.8547945*Taula1[[#This Row],[Dies treballats període justificat (01/01/2023 - 31/03/2023)              no comptabilitzats com a mes natural sencer]],2)</f>
        <v>0</v>
      </c>
      <c r="AH1267" s="79">
        <f>Taula1[[#This Row],[% Jornada segons contracte
(no posar el símbol %) ]]-Taula1[[#This Row],[% Reducció salari per baix rendiment        (no posar el símbol %)]]</f>
        <v>0</v>
      </c>
      <c r="AI1267" s="131">
        <f t="shared" si="305"/>
        <v>0</v>
      </c>
      <c r="AJ1267" s="39"/>
      <c r="AK1267" s="131">
        <f>ROUND((AL1267/100)*756*Taula1[[#This Row],[Espai reservat Administració  (mesos)]],2)</f>
        <v>0</v>
      </c>
      <c r="AL1267" s="81">
        <f>Taula1[[#This Row],[% Jornada segons contracte
(no posar el símbol %) ]]-Taula1[[#This Row],[% Reducció salari per baix rendiment        (no posar el símbol %)]]</f>
        <v>0</v>
      </c>
      <c r="AM1267" s="131">
        <f>ROUND((AN1267/100)*24.8547945*Taula1[[#This Row],[Espai reservat Administració (dies)]],2)</f>
        <v>0</v>
      </c>
      <c r="AN1267" s="79">
        <f>Taula1[[#This Row],[% Jornada segons contracte
(no posar el símbol %) ]]-Taula1[[#This Row],[% Reducció salari per baix rendiment        (no posar el símbol %)]]</f>
        <v>0</v>
      </c>
      <c r="AO1267" s="131">
        <f t="shared" si="306"/>
        <v>0</v>
      </c>
      <c r="AP1267" s="87"/>
      <c r="AQ1267" s="137">
        <f>ROUND((AR1267/100)*693*Taula1[[#This Row],[Mesos naturals sencers treballats període justificat (01/01/2023 - 31/03/2023)]],2)</f>
        <v>0</v>
      </c>
      <c r="AR1267" s="90">
        <f>Taula1[[#This Row],[% Jornada segons contracte
(no posar el símbol %) ]]-Taula1[[#This Row],[% Reducció salari per baix rendiment        (no posar el símbol %)]]</f>
        <v>0</v>
      </c>
      <c r="AS1267" s="137">
        <f>ROUND((AT1267/100)*22.78356164*Taula1[[#This Row],[Dies treballats període justificat (01/01/2023 - 31/03/2023)              no comptabilitzats com a mes natural sencer]],2)</f>
        <v>0</v>
      </c>
      <c r="AT1267" s="90">
        <f>Taula1[[#This Row],[% Jornada segons contracte
(no posar el símbol %) ]]-Taula1[[#This Row],[% Reducció salari per baix rendiment        (no posar el símbol %)]]</f>
        <v>0</v>
      </c>
      <c r="AU1267" s="137">
        <f t="shared" si="307"/>
        <v>0</v>
      </c>
      <c r="AV1267" s="87"/>
      <c r="AW1267" s="136">
        <f>ROUND((AX1267/100)*693*Taula1[[#This Row],[Espai reservat Administració  (mesos)]],2)</f>
        <v>0</v>
      </c>
      <c r="AX1267" s="90">
        <f>Taula1[[#This Row],[% Jornada segons contracte
(no posar el símbol %) ]]-Taula1[[#This Row],[% Reducció salari per baix rendiment        (no posar el símbol %)]]</f>
        <v>0</v>
      </c>
      <c r="AY1267" s="131">
        <f>ROUND((AZ1267/100)*22.78356164*Taula1[[#This Row],[Espai reservat Administració (dies)]],2)</f>
        <v>0</v>
      </c>
      <c r="AZ1267" s="81">
        <f>Taula1[[#This Row],[% Jornada segons contracte
(no posar el símbol %) ]]-Taula1[[#This Row],[% Reducció salari per baix rendiment        (no posar el símbol %)]]</f>
        <v>0</v>
      </c>
      <c r="BA1267" s="82">
        <f t="shared" si="308"/>
        <v>0</v>
      </c>
      <c r="BB1267" s="41"/>
      <c r="BC1267" s="131">
        <f>IF(Taula1[[#This Row],[Grup justificat     (fer servir opcions de la llista desplegable)]]=1,AI1267,0)</f>
        <v>0</v>
      </c>
      <c r="BD1267" s="131">
        <f>IF(Taula1[[#This Row],[Grup justificat     (fer servir opcions de la llista desplegable)]]=2,AU1267,0)</f>
        <v>0</v>
      </c>
      <c r="BE1267" s="41"/>
      <c r="BF1267" s="131">
        <f>IF(Taula1[[#This Row],[Espai reservat Administració]]=1,AO1267,0)</f>
        <v>0</v>
      </c>
      <c r="BG1267" s="82">
        <f>IF(Taula1[[#This Row],[Espai reservat Administració]]=2,BA1267,0)</f>
        <v>0</v>
      </c>
      <c r="BH1267" s="41"/>
      <c r="BI1267" s="126">
        <f>IF(Taula1[[#This Row],[Grup justificat     (fer servir opcions de la llista desplegable)]]=1,1,0)</f>
        <v>0</v>
      </c>
      <c r="BJ1267" s="126">
        <f>IF(Taula1[[#This Row],[Espai reservat Administració]]=1,1,0)</f>
        <v>0</v>
      </c>
      <c r="BK1267" s="111"/>
      <c r="BL1267" s="126">
        <f>IF(Taula1[[#This Row],[Grup justificat     (fer servir opcions de la llista desplegable)]]=2,1,0)</f>
        <v>0</v>
      </c>
      <c r="BM1267" s="126">
        <f>IF(Taula1[[#This Row],[Espai reservat Administració]]=2,1,0)</f>
        <v>0</v>
      </c>
      <c r="BN1267" s="73"/>
      <c r="BO1267" s="73"/>
      <c r="BP1267" s="73"/>
      <c r="BQ1267" s="73"/>
      <c r="BR1267" s="73"/>
      <c r="BS1267" s="73"/>
      <c r="BT1267" s="73"/>
      <c r="BU1267" s="73"/>
      <c r="BV1267" s="73"/>
      <c r="BW1267" s="73"/>
      <c r="BX1267" s="73"/>
      <c r="BY1267" s="73"/>
      <c r="BZ1267" s="73"/>
      <c r="CA1267" s="73"/>
      <c r="CB1267" s="73"/>
      <c r="CC1267" s="73"/>
      <c r="CD1267" s="73"/>
      <c r="CE1267" s="73"/>
      <c r="CF1267" s="73"/>
      <c r="CG1267" s="63">
        <f t="shared" si="309"/>
        <v>0</v>
      </c>
      <c r="CH1267" s="63">
        <f t="shared" si="310"/>
        <v>0</v>
      </c>
      <c r="CI1267" s="73"/>
      <c r="CJ1267" s="63">
        <f>IF(Taula1[[#This Row],[Tipus de contracte                                  (fer servir opcions de la llista desplegable)]]="Indefinit",1,0)</f>
        <v>0</v>
      </c>
      <c r="CK1267" s="63">
        <f>IF(Taula1[[#This Row],[Tipus de contracte                                  (fer servir opcions de la llista desplegable)]]="Temporal, igual o superior a 6 mesos",1,0)</f>
        <v>0</v>
      </c>
      <c r="CL1267" s="63">
        <f>IF(Taula1[[#This Row],[Tipus de contracte                                  (fer servir opcions de la llista desplegable)]]="Substitució per IT",1,0)</f>
        <v>0</v>
      </c>
      <c r="CM1267" s="73"/>
      <c r="CN1267" s="63">
        <f>IF(Taula1[[#This Row],[Relació llocs de treball]]&gt;=1,1,0)</f>
        <v>0</v>
      </c>
      <c r="CO1267" s="73"/>
      <c r="CP1267" s="63">
        <f>IF(Taula1[[#This Row],[Identitat de gènere                                                          (fer servir opcions de la llista desplegable)]]="Home",1,0)</f>
        <v>0</v>
      </c>
      <c r="CQ1267" s="63">
        <f>IF(Taula1[[#This Row],[Identitat de gènere                                                          (fer servir opcions de la llista desplegable)]]="Dona",1,0)</f>
        <v>0</v>
      </c>
      <c r="CR1267" s="63">
        <f>IF(Taula1[[#This Row],[Identitat de gènere                                                          (fer servir opcions de la llista desplegable)]]="No binari",1,0)</f>
        <v>0</v>
      </c>
      <c r="CS1267" s="73"/>
      <c r="CT1267" s="63">
        <f t="shared" si="304"/>
        <v>0</v>
      </c>
      <c r="CU1267" s="64">
        <f t="shared" si="311"/>
        <v>0</v>
      </c>
      <c r="CW1267" s="64">
        <f t="shared" si="312"/>
        <v>0</v>
      </c>
      <c r="CX1267" s="64">
        <f t="shared" si="313"/>
        <v>0</v>
      </c>
      <c r="CY1267" s="64">
        <f t="shared" si="314"/>
        <v>0</v>
      </c>
      <c r="CZ1267" s="64">
        <f t="shared" si="315"/>
        <v>0</v>
      </c>
      <c r="DB1267" s="64">
        <f t="shared" si="316"/>
        <v>0</v>
      </c>
      <c r="DC1267" s="64">
        <f t="shared" si="317"/>
        <v>0</v>
      </c>
      <c r="DD1267" s="64">
        <f t="shared" si="318"/>
        <v>0</v>
      </c>
      <c r="DE1267" s="64">
        <f t="shared" si="319"/>
        <v>0</v>
      </c>
    </row>
    <row r="1268" spans="2:109" x14ac:dyDescent="0.3">
      <c r="B1268" s="167"/>
      <c r="C1268" s="186"/>
      <c r="D1268" s="2"/>
      <c r="E1268" s="67"/>
      <c r="F1268" s="5"/>
      <c r="G1268" s="5"/>
      <c r="H1268" s="187"/>
      <c r="I1268" s="111" t="str">
        <f ca="1">IF(Taula1[[#This Row],[Data naixement (format dd/mm/aaaa)]]="","0",DATEDIF(Taula1[[#This Row],[Data naixement (format dd/mm/aaaa)]],TODAY(),"Y"))</f>
        <v>0</v>
      </c>
      <c r="J1268" s="6"/>
      <c r="K1268" s="6"/>
      <c r="L1268" s="6"/>
      <c r="M1268" s="6"/>
      <c r="N1268" s="56"/>
      <c r="O1268" s="56"/>
      <c r="P1268" s="56"/>
      <c r="Q1268" s="6"/>
      <c r="R1268" s="7"/>
      <c r="S1268" s="143">
        <f>Taula1[[#This Row],[Mesos naturals sencers treballats període justificat (01/01/2023 - 31/03/2023)]]</f>
        <v>0</v>
      </c>
      <c r="T1268" s="194">
        <f>Taula1[[#This Row],[Dies treballats període justificat (01/01/2023 - 31/03/2023)              no comptabilitzats com a mes natural sencer]]</f>
        <v>0</v>
      </c>
      <c r="U1268" s="12"/>
      <c r="V1268" s="7"/>
      <c r="W1268" s="188"/>
      <c r="X1268" s="188"/>
      <c r="Y1268" s="188"/>
      <c r="Z1268" s="188"/>
      <c r="AA1268" s="190"/>
      <c r="AB1268" s="143">
        <f>Taula1[[#This Row],[Grup justificat     (fer servir opcions de la llista desplegable)]]</f>
        <v>0</v>
      </c>
      <c r="AC1268" s="182"/>
      <c r="AD1268" s="39"/>
      <c r="AE1268" s="131">
        <f>ROUND((AF1268/100)*756*Taula1[[#This Row],[Mesos naturals sencers treballats període justificat (01/01/2023 - 31/03/2023)]],2)</f>
        <v>0</v>
      </c>
      <c r="AF1268" s="81">
        <f>Taula1[[#This Row],[% Jornada segons contracte
(no posar el símbol %) ]]-Taula1[[#This Row],[% Reducció salari per baix rendiment        (no posar el símbol %)]]</f>
        <v>0</v>
      </c>
      <c r="AG1268" s="131">
        <f>ROUND((AH1268/100)*24.8547945*Taula1[[#This Row],[Dies treballats període justificat (01/01/2023 - 31/03/2023)              no comptabilitzats com a mes natural sencer]],2)</f>
        <v>0</v>
      </c>
      <c r="AH1268" s="79">
        <f>Taula1[[#This Row],[% Jornada segons contracte
(no posar el símbol %) ]]-Taula1[[#This Row],[% Reducció salari per baix rendiment        (no posar el símbol %)]]</f>
        <v>0</v>
      </c>
      <c r="AI1268" s="131">
        <f t="shared" si="305"/>
        <v>0</v>
      </c>
      <c r="AJ1268" s="39"/>
      <c r="AK1268" s="131">
        <f>ROUND((AL1268/100)*756*Taula1[[#This Row],[Espai reservat Administració  (mesos)]],2)</f>
        <v>0</v>
      </c>
      <c r="AL1268" s="81">
        <f>Taula1[[#This Row],[% Jornada segons contracte
(no posar el símbol %) ]]-Taula1[[#This Row],[% Reducció salari per baix rendiment        (no posar el símbol %)]]</f>
        <v>0</v>
      </c>
      <c r="AM1268" s="131">
        <f>ROUND((AN1268/100)*24.8547945*Taula1[[#This Row],[Espai reservat Administració (dies)]],2)</f>
        <v>0</v>
      </c>
      <c r="AN1268" s="79">
        <f>Taula1[[#This Row],[% Jornada segons contracte
(no posar el símbol %) ]]-Taula1[[#This Row],[% Reducció salari per baix rendiment        (no posar el símbol %)]]</f>
        <v>0</v>
      </c>
      <c r="AO1268" s="131">
        <f t="shared" si="306"/>
        <v>0</v>
      </c>
      <c r="AP1268" s="87"/>
      <c r="AQ1268" s="137">
        <f>ROUND((AR1268/100)*693*Taula1[[#This Row],[Mesos naturals sencers treballats període justificat (01/01/2023 - 31/03/2023)]],2)</f>
        <v>0</v>
      </c>
      <c r="AR1268" s="90">
        <f>Taula1[[#This Row],[% Jornada segons contracte
(no posar el símbol %) ]]-Taula1[[#This Row],[% Reducció salari per baix rendiment        (no posar el símbol %)]]</f>
        <v>0</v>
      </c>
      <c r="AS1268" s="137">
        <f>ROUND((AT1268/100)*22.78356164*Taula1[[#This Row],[Dies treballats període justificat (01/01/2023 - 31/03/2023)              no comptabilitzats com a mes natural sencer]],2)</f>
        <v>0</v>
      </c>
      <c r="AT1268" s="90">
        <f>Taula1[[#This Row],[% Jornada segons contracte
(no posar el símbol %) ]]-Taula1[[#This Row],[% Reducció salari per baix rendiment        (no posar el símbol %)]]</f>
        <v>0</v>
      </c>
      <c r="AU1268" s="137">
        <f t="shared" si="307"/>
        <v>0</v>
      </c>
      <c r="AV1268" s="87"/>
      <c r="AW1268" s="136">
        <f>ROUND((AX1268/100)*693*Taula1[[#This Row],[Espai reservat Administració  (mesos)]],2)</f>
        <v>0</v>
      </c>
      <c r="AX1268" s="90">
        <f>Taula1[[#This Row],[% Jornada segons contracte
(no posar el símbol %) ]]-Taula1[[#This Row],[% Reducció salari per baix rendiment        (no posar el símbol %)]]</f>
        <v>0</v>
      </c>
      <c r="AY1268" s="131">
        <f>ROUND((AZ1268/100)*22.78356164*Taula1[[#This Row],[Espai reservat Administració (dies)]],2)</f>
        <v>0</v>
      </c>
      <c r="AZ1268" s="81">
        <f>Taula1[[#This Row],[% Jornada segons contracte
(no posar el símbol %) ]]-Taula1[[#This Row],[% Reducció salari per baix rendiment        (no posar el símbol %)]]</f>
        <v>0</v>
      </c>
      <c r="BA1268" s="82">
        <f t="shared" si="308"/>
        <v>0</v>
      </c>
      <c r="BB1268" s="41"/>
      <c r="BC1268" s="131">
        <f>IF(Taula1[[#This Row],[Grup justificat     (fer servir opcions de la llista desplegable)]]=1,AI1268,0)</f>
        <v>0</v>
      </c>
      <c r="BD1268" s="131">
        <f>IF(Taula1[[#This Row],[Grup justificat     (fer servir opcions de la llista desplegable)]]=2,AU1268,0)</f>
        <v>0</v>
      </c>
      <c r="BE1268" s="41"/>
      <c r="BF1268" s="131">
        <f>IF(Taula1[[#This Row],[Espai reservat Administració]]=1,AO1268,0)</f>
        <v>0</v>
      </c>
      <c r="BG1268" s="82">
        <f>IF(Taula1[[#This Row],[Espai reservat Administració]]=2,BA1268,0)</f>
        <v>0</v>
      </c>
      <c r="BH1268" s="41"/>
      <c r="BI1268" s="126">
        <f>IF(Taula1[[#This Row],[Grup justificat     (fer servir opcions de la llista desplegable)]]=1,1,0)</f>
        <v>0</v>
      </c>
      <c r="BJ1268" s="126">
        <f>IF(Taula1[[#This Row],[Espai reservat Administració]]=1,1,0)</f>
        <v>0</v>
      </c>
      <c r="BK1268" s="111"/>
      <c r="BL1268" s="126">
        <f>IF(Taula1[[#This Row],[Grup justificat     (fer servir opcions de la llista desplegable)]]=2,1,0)</f>
        <v>0</v>
      </c>
      <c r="BM1268" s="126">
        <f>IF(Taula1[[#This Row],[Espai reservat Administració]]=2,1,0)</f>
        <v>0</v>
      </c>
      <c r="BN1268" s="73"/>
      <c r="BO1268" s="73"/>
      <c r="BP1268" s="73"/>
      <c r="BQ1268" s="73"/>
      <c r="BR1268" s="73"/>
      <c r="BS1268" s="73"/>
      <c r="BT1268" s="73"/>
      <c r="BU1268" s="73"/>
      <c r="BV1268" s="73"/>
      <c r="BW1268" s="73"/>
      <c r="BX1268" s="73"/>
      <c r="BY1268" s="73"/>
      <c r="BZ1268" s="73"/>
      <c r="CA1268" s="73"/>
      <c r="CB1268" s="73"/>
      <c r="CC1268" s="73"/>
      <c r="CD1268" s="73"/>
      <c r="CE1268" s="73"/>
      <c r="CF1268" s="73"/>
      <c r="CG1268" s="63">
        <f t="shared" si="309"/>
        <v>0</v>
      </c>
      <c r="CH1268" s="63">
        <f t="shared" si="310"/>
        <v>0</v>
      </c>
      <c r="CI1268" s="73"/>
      <c r="CJ1268" s="63">
        <f>IF(Taula1[[#This Row],[Tipus de contracte                                  (fer servir opcions de la llista desplegable)]]="Indefinit",1,0)</f>
        <v>0</v>
      </c>
      <c r="CK1268" s="63">
        <f>IF(Taula1[[#This Row],[Tipus de contracte                                  (fer servir opcions de la llista desplegable)]]="Temporal, igual o superior a 6 mesos",1,0)</f>
        <v>0</v>
      </c>
      <c r="CL1268" s="63">
        <f>IF(Taula1[[#This Row],[Tipus de contracte                                  (fer servir opcions de la llista desplegable)]]="Substitució per IT",1,0)</f>
        <v>0</v>
      </c>
      <c r="CM1268" s="73"/>
      <c r="CN1268" s="63">
        <f>IF(Taula1[[#This Row],[Relació llocs de treball]]&gt;=1,1,0)</f>
        <v>0</v>
      </c>
      <c r="CO1268" s="73"/>
      <c r="CP1268" s="63">
        <f>IF(Taula1[[#This Row],[Identitat de gènere                                                          (fer servir opcions de la llista desplegable)]]="Home",1,0)</f>
        <v>0</v>
      </c>
      <c r="CQ1268" s="63">
        <f>IF(Taula1[[#This Row],[Identitat de gènere                                                          (fer servir opcions de la llista desplegable)]]="Dona",1,0)</f>
        <v>0</v>
      </c>
      <c r="CR1268" s="63">
        <f>IF(Taula1[[#This Row],[Identitat de gènere                                                          (fer servir opcions de la llista desplegable)]]="No binari",1,0)</f>
        <v>0</v>
      </c>
      <c r="CS1268" s="73"/>
      <c r="CT1268" s="63">
        <f t="shared" si="304"/>
        <v>0</v>
      </c>
      <c r="CU1268" s="64">
        <f t="shared" si="311"/>
        <v>0</v>
      </c>
      <c r="CW1268" s="64">
        <f t="shared" si="312"/>
        <v>0</v>
      </c>
      <c r="CX1268" s="64">
        <f t="shared" si="313"/>
        <v>0</v>
      </c>
      <c r="CY1268" s="64">
        <f t="shared" si="314"/>
        <v>0</v>
      </c>
      <c r="CZ1268" s="64">
        <f t="shared" si="315"/>
        <v>0</v>
      </c>
      <c r="DB1268" s="64">
        <f t="shared" si="316"/>
        <v>0</v>
      </c>
      <c r="DC1268" s="64">
        <f t="shared" si="317"/>
        <v>0</v>
      </c>
      <c r="DD1268" s="64">
        <f t="shared" si="318"/>
        <v>0</v>
      </c>
      <c r="DE1268" s="64">
        <f t="shared" si="319"/>
        <v>0</v>
      </c>
    </row>
    <row r="1269" spans="2:109" x14ac:dyDescent="0.3">
      <c r="B1269" s="167"/>
      <c r="C1269" s="186"/>
      <c r="D1269" s="2"/>
      <c r="E1269" s="67"/>
      <c r="F1269" s="5"/>
      <c r="G1269" s="5"/>
      <c r="H1269" s="187"/>
      <c r="I1269" s="111" t="str">
        <f ca="1">IF(Taula1[[#This Row],[Data naixement (format dd/mm/aaaa)]]="","0",DATEDIF(Taula1[[#This Row],[Data naixement (format dd/mm/aaaa)]],TODAY(),"Y"))</f>
        <v>0</v>
      </c>
      <c r="J1269" s="6"/>
      <c r="K1269" s="6"/>
      <c r="L1269" s="6"/>
      <c r="M1269" s="6"/>
      <c r="N1269" s="56"/>
      <c r="O1269" s="56"/>
      <c r="P1269" s="56"/>
      <c r="Q1269" s="6"/>
      <c r="R1269" s="7"/>
      <c r="S1269" s="143">
        <f>Taula1[[#This Row],[Mesos naturals sencers treballats període justificat (01/01/2023 - 31/03/2023)]]</f>
        <v>0</v>
      </c>
      <c r="T1269" s="194">
        <f>Taula1[[#This Row],[Dies treballats període justificat (01/01/2023 - 31/03/2023)              no comptabilitzats com a mes natural sencer]]</f>
        <v>0</v>
      </c>
      <c r="U1269" s="12"/>
      <c r="V1269" s="7"/>
      <c r="W1269" s="188"/>
      <c r="X1269" s="188"/>
      <c r="Y1269" s="188"/>
      <c r="Z1269" s="188"/>
      <c r="AA1269" s="190"/>
      <c r="AB1269" s="143">
        <f>Taula1[[#This Row],[Grup justificat     (fer servir opcions de la llista desplegable)]]</f>
        <v>0</v>
      </c>
      <c r="AC1269" s="182"/>
      <c r="AD1269" s="39"/>
      <c r="AE1269" s="131">
        <f>ROUND((AF1269/100)*756*Taula1[[#This Row],[Mesos naturals sencers treballats període justificat (01/01/2023 - 31/03/2023)]],2)</f>
        <v>0</v>
      </c>
      <c r="AF1269" s="81">
        <f>Taula1[[#This Row],[% Jornada segons contracte
(no posar el símbol %) ]]-Taula1[[#This Row],[% Reducció salari per baix rendiment        (no posar el símbol %)]]</f>
        <v>0</v>
      </c>
      <c r="AG1269" s="131">
        <f>ROUND((AH1269/100)*24.8547945*Taula1[[#This Row],[Dies treballats període justificat (01/01/2023 - 31/03/2023)              no comptabilitzats com a mes natural sencer]],2)</f>
        <v>0</v>
      </c>
      <c r="AH1269" s="79">
        <f>Taula1[[#This Row],[% Jornada segons contracte
(no posar el símbol %) ]]-Taula1[[#This Row],[% Reducció salari per baix rendiment        (no posar el símbol %)]]</f>
        <v>0</v>
      </c>
      <c r="AI1269" s="131">
        <f t="shared" si="305"/>
        <v>0</v>
      </c>
      <c r="AJ1269" s="39"/>
      <c r="AK1269" s="131">
        <f>ROUND((AL1269/100)*756*Taula1[[#This Row],[Espai reservat Administració  (mesos)]],2)</f>
        <v>0</v>
      </c>
      <c r="AL1269" s="81">
        <f>Taula1[[#This Row],[% Jornada segons contracte
(no posar el símbol %) ]]-Taula1[[#This Row],[% Reducció salari per baix rendiment        (no posar el símbol %)]]</f>
        <v>0</v>
      </c>
      <c r="AM1269" s="131">
        <f>ROUND((AN1269/100)*24.8547945*Taula1[[#This Row],[Espai reservat Administració (dies)]],2)</f>
        <v>0</v>
      </c>
      <c r="AN1269" s="79">
        <f>Taula1[[#This Row],[% Jornada segons contracte
(no posar el símbol %) ]]-Taula1[[#This Row],[% Reducció salari per baix rendiment        (no posar el símbol %)]]</f>
        <v>0</v>
      </c>
      <c r="AO1269" s="131">
        <f t="shared" si="306"/>
        <v>0</v>
      </c>
      <c r="AP1269" s="87"/>
      <c r="AQ1269" s="137">
        <f>ROUND((AR1269/100)*693*Taula1[[#This Row],[Mesos naturals sencers treballats període justificat (01/01/2023 - 31/03/2023)]],2)</f>
        <v>0</v>
      </c>
      <c r="AR1269" s="90">
        <f>Taula1[[#This Row],[% Jornada segons contracte
(no posar el símbol %) ]]-Taula1[[#This Row],[% Reducció salari per baix rendiment        (no posar el símbol %)]]</f>
        <v>0</v>
      </c>
      <c r="AS1269" s="137">
        <f>ROUND((AT1269/100)*22.78356164*Taula1[[#This Row],[Dies treballats període justificat (01/01/2023 - 31/03/2023)              no comptabilitzats com a mes natural sencer]],2)</f>
        <v>0</v>
      </c>
      <c r="AT1269" s="90">
        <f>Taula1[[#This Row],[% Jornada segons contracte
(no posar el símbol %) ]]-Taula1[[#This Row],[% Reducció salari per baix rendiment        (no posar el símbol %)]]</f>
        <v>0</v>
      </c>
      <c r="AU1269" s="137">
        <f t="shared" si="307"/>
        <v>0</v>
      </c>
      <c r="AV1269" s="87"/>
      <c r="AW1269" s="136">
        <f>ROUND((AX1269/100)*693*Taula1[[#This Row],[Espai reservat Administració  (mesos)]],2)</f>
        <v>0</v>
      </c>
      <c r="AX1269" s="90">
        <f>Taula1[[#This Row],[% Jornada segons contracte
(no posar el símbol %) ]]-Taula1[[#This Row],[% Reducció salari per baix rendiment        (no posar el símbol %)]]</f>
        <v>0</v>
      </c>
      <c r="AY1269" s="131">
        <f>ROUND((AZ1269/100)*22.78356164*Taula1[[#This Row],[Espai reservat Administració (dies)]],2)</f>
        <v>0</v>
      </c>
      <c r="AZ1269" s="81">
        <f>Taula1[[#This Row],[% Jornada segons contracte
(no posar el símbol %) ]]-Taula1[[#This Row],[% Reducció salari per baix rendiment        (no posar el símbol %)]]</f>
        <v>0</v>
      </c>
      <c r="BA1269" s="82">
        <f t="shared" si="308"/>
        <v>0</v>
      </c>
      <c r="BB1269" s="41"/>
      <c r="BC1269" s="131">
        <f>IF(Taula1[[#This Row],[Grup justificat     (fer servir opcions de la llista desplegable)]]=1,AI1269,0)</f>
        <v>0</v>
      </c>
      <c r="BD1269" s="131">
        <f>IF(Taula1[[#This Row],[Grup justificat     (fer servir opcions de la llista desplegable)]]=2,AU1269,0)</f>
        <v>0</v>
      </c>
      <c r="BE1269" s="41"/>
      <c r="BF1269" s="131">
        <f>IF(Taula1[[#This Row],[Espai reservat Administració]]=1,AO1269,0)</f>
        <v>0</v>
      </c>
      <c r="BG1269" s="82">
        <f>IF(Taula1[[#This Row],[Espai reservat Administració]]=2,BA1269,0)</f>
        <v>0</v>
      </c>
      <c r="BH1269" s="41"/>
      <c r="BI1269" s="126">
        <f>IF(Taula1[[#This Row],[Grup justificat     (fer servir opcions de la llista desplegable)]]=1,1,0)</f>
        <v>0</v>
      </c>
      <c r="BJ1269" s="126">
        <f>IF(Taula1[[#This Row],[Espai reservat Administració]]=1,1,0)</f>
        <v>0</v>
      </c>
      <c r="BK1269" s="111"/>
      <c r="BL1269" s="126">
        <f>IF(Taula1[[#This Row],[Grup justificat     (fer servir opcions de la llista desplegable)]]=2,1,0)</f>
        <v>0</v>
      </c>
      <c r="BM1269" s="126">
        <f>IF(Taula1[[#This Row],[Espai reservat Administració]]=2,1,0)</f>
        <v>0</v>
      </c>
      <c r="BN1269" s="73"/>
      <c r="BO1269" s="73"/>
      <c r="BP1269" s="73"/>
      <c r="BQ1269" s="73"/>
      <c r="BR1269" s="73"/>
      <c r="BS1269" s="73"/>
      <c r="BT1269" s="73"/>
      <c r="BU1269" s="73"/>
      <c r="BV1269" s="73"/>
      <c r="BW1269" s="73"/>
      <c r="BX1269" s="73"/>
      <c r="BY1269" s="73"/>
      <c r="BZ1269" s="73"/>
      <c r="CA1269" s="73"/>
      <c r="CB1269" s="73"/>
      <c r="CC1269" s="73"/>
      <c r="CD1269" s="73"/>
      <c r="CE1269" s="73"/>
      <c r="CF1269" s="73"/>
      <c r="CG1269" s="63">
        <f t="shared" si="309"/>
        <v>0</v>
      </c>
      <c r="CH1269" s="63">
        <f t="shared" si="310"/>
        <v>0</v>
      </c>
      <c r="CI1269" s="73"/>
      <c r="CJ1269" s="63">
        <f>IF(Taula1[[#This Row],[Tipus de contracte                                  (fer servir opcions de la llista desplegable)]]="Indefinit",1,0)</f>
        <v>0</v>
      </c>
      <c r="CK1269" s="63">
        <f>IF(Taula1[[#This Row],[Tipus de contracte                                  (fer servir opcions de la llista desplegable)]]="Temporal, igual o superior a 6 mesos",1,0)</f>
        <v>0</v>
      </c>
      <c r="CL1269" s="63">
        <f>IF(Taula1[[#This Row],[Tipus de contracte                                  (fer servir opcions de la llista desplegable)]]="Substitució per IT",1,0)</f>
        <v>0</v>
      </c>
      <c r="CM1269" s="73"/>
      <c r="CN1269" s="63">
        <f>IF(Taula1[[#This Row],[Relació llocs de treball]]&gt;=1,1,0)</f>
        <v>0</v>
      </c>
      <c r="CO1269" s="73"/>
      <c r="CP1269" s="63">
        <f>IF(Taula1[[#This Row],[Identitat de gènere                                                          (fer servir opcions de la llista desplegable)]]="Home",1,0)</f>
        <v>0</v>
      </c>
      <c r="CQ1269" s="63">
        <f>IF(Taula1[[#This Row],[Identitat de gènere                                                          (fer servir opcions de la llista desplegable)]]="Dona",1,0)</f>
        <v>0</v>
      </c>
      <c r="CR1269" s="63">
        <f>IF(Taula1[[#This Row],[Identitat de gènere                                                          (fer servir opcions de la llista desplegable)]]="No binari",1,0)</f>
        <v>0</v>
      </c>
      <c r="CS1269" s="73"/>
      <c r="CT1269" s="63">
        <f t="shared" si="304"/>
        <v>0</v>
      </c>
      <c r="CU1269" s="64">
        <f t="shared" si="311"/>
        <v>0</v>
      </c>
      <c r="CW1269" s="64">
        <f t="shared" si="312"/>
        <v>0</v>
      </c>
      <c r="CX1269" s="64">
        <f t="shared" si="313"/>
        <v>0</v>
      </c>
      <c r="CY1269" s="64">
        <f t="shared" si="314"/>
        <v>0</v>
      </c>
      <c r="CZ1269" s="64">
        <f t="shared" si="315"/>
        <v>0</v>
      </c>
      <c r="DB1269" s="64">
        <f t="shared" si="316"/>
        <v>0</v>
      </c>
      <c r="DC1269" s="64">
        <f t="shared" si="317"/>
        <v>0</v>
      </c>
      <c r="DD1269" s="64">
        <f t="shared" si="318"/>
        <v>0</v>
      </c>
      <c r="DE1269" s="64">
        <f t="shared" si="319"/>
        <v>0</v>
      </c>
    </row>
    <row r="1270" spans="2:109" x14ac:dyDescent="0.3">
      <c r="B1270" s="167"/>
      <c r="C1270" s="186"/>
      <c r="D1270" s="2"/>
      <c r="E1270" s="67"/>
      <c r="F1270" s="5"/>
      <c r="G1270" s="5"/>
      <c r="H1270" s="187"/>
      <c r="I1270" s="111" t="str">
        <f ca="1">IF(Taula1[[#This Row],[Data naixement (format dd/mm/aaaa)]]="","0",DATEDIF(Taula1[[#This Row],[Data naixement (format dd/mm/aaaa)]],TODAY(),"Y"))</f>
        <v>0</v>
      </c>
      <c r="J1270" s="6"/>
      <c r="K1270" s="6"/>
      <c r="L1270" s="6"/>
      <c r="M1270" s="6"/>
      <c r="N1270" s="56"/>
      <c r="O1270" s="56"/>
      <c r="P1270" s="56"/>
      <c r="Q1270" s="6"/>
      <c r="R1270" s="7"/>
      <c r="S1270" s="143">
        <f>Taula1[[#This Row],[Mesos naturals sencers treballats període justificat (01/01/2023 - 31/03/2023)]]</f>
        <v>0</v>
      </c>
      <c r="T1270" s="194">
        <f>Taula1[[#This Row],[Dies treballats període justificat (01/01/2023 - 31/03/2023)              no comptabilitzats com a mes natural sencer]]</f>
        <v>0</v>
      </c>
      <c r="U1270" s="12"/>
      <c r="V1270" s="7"/>
      <c r="W1270" s="188"/>
      <c r="X1270" s="188"/>
      <c r="Y1270" s="188"/>
      <c r="Z1270" s="188"/>
      <c r="AA1270" s="190"/>
      <c r="AB1270" s="143">
        <f>Taula1[[#This Row],[Grup justificat     (fer servir opcions de la llista desplegable)]]</f>
        <v>0</v>
      </c>
      <c r="AC1270" s="182"/>
      <c r="AD1270" s="39"/>
      <c r="AE1270" s="131">
        <f>ROUND((AF1270/100)*756*Taula1[[#This Row],[Mesos naturals sencers treballats període justificat (01/01/2023 - 31/03/2023)]],2)</f>
        <v>0</v>
      </c>
      <c r="AF1270" s="81">
        <f>Taula1[[#This Row],[% Jornada segons contracte
(no posar el símbol %) ]]-Taula1[[#This Row],[% Reducció salari per baix rendiment        (no posar el símbol %)]]</f>
        <v>0</v>
      </c>
      <c r="AG1270" s="131">
        <f>ROUND((AH1270/100)*24.8547945*Taula1[[#This Row],[Dies treballats període justificat (01/01/2023 - 31/03/2023)              no comptabilitzats com a mes natural sencer]],2)</f>
        <v>0</v>
      </c>
      <c r="AH1270" s="79">
        <f>Taula1[[#This Row],[% Jornada segons contracte
(no posar el símbol %) ]]-Taula1[[#This Row],[% Reducció salari per baix rendiment        (no posar el símbol %)]]</f>
        <v>0</v>
      </c>
      <c r="AI1270" s="131">
        <f t="shared" si="305"/>
        <v>0</v>
      </c>
      <c r="AJ1270" s="39"/>
      <c r="AK1270" s="131">
        <f>ROUND((AL1270/100)*756*Taula1[[#This Row],[Espai reservat Administració  (mesos)]],2)</f>
        <v>0</v>
      </c>
      <c r="AL1270" s="81">
        <f>Taula1[[#This Row],[% Jornada segons contracte
(no posar el símbol %) ]]-Taula1[[#This Row],[% Reducció salari per baix rendiment        (no posar el símbol %)]]</f>
        <v>0</v>
      </c>
      <c r="AM1270" s="131">
        <f>ROUND((AN1270/100)*24.8547945*Taula1[[#This Row],[Espai reservat Administració (dies)]],2)</f>
        <v>0</v>
      </c>
      <c r="AN1270" s="79">
        <f>Taula1[[#This Row],[% Jornada segons contracte
(no posar el símbol %) ]]-Taula1[[#This Row],[% Reducció salari per baix rendiment        (no posar el símbol %)]]</f>
        <v>0</v>
      </c>
      <c r="AO1270" s="131">
        <f t="shared" si="306"/>
        <v>0</v>
      </c>
      <c r="AP1270" s="87"/>
      <c r="AQ1270" s="137">
        <f>ROUND((AR1270/100)*693*Taula1[[#This Row],[Mesos naturals sencers treballats període justificat (01/01/2023 - 31/03/2023)]],2)</f>
        <v>0</v>
      </c>
      <c r="AR1270" s="90">
        <f>Taula1[[#This Row],[% Jornada segons contracte
(no posar el símbol %) ]]-Taula1[[#This Row],[% Reducció salari per baix rendiment        (no posar el símbol %)]]</f>
        <v>0</v>
      </c>
      <c r="AS1270" s="137">
        <f>ROUND((AT1270/100)*22.78356164*Taula1[[#This Row],[Dies treballats període justificat (01/01/2023 - 31/03/2023)              no comptabilitzats com a mes natural sencer]],2)</f>
        <v>0</v>
      </c>
      <c r="AT1270" s="90">
        <f>Taula1[[#This Row],[% Jornada segons contracte
(no posar el símbol %) ]]-Taula1[[#This Row],[% Reducció salari per baix rendiment        (no posar el símbol %)]]</f>
        <v>0</v>
      </c>
      <c r="AU1270" s="137">
        <f t="shared" si="307"/>
        <v>0</v>
      </c>
      <c r="AV1270" s="87"/>
      <c r="AW1270" s="136">
        <f>ROUND((AX1270/100)*693*Taula1[[#This Row],[Espai reservat Administració  (mesos)]],2)</f>
        <v>0</v>
      </c>
      <c r="AX1270" s="90">
        <f>Taula1[[#This Row],[% Jornada segons contracte
(no posar el símbol %) ]]-Taula1[[#This Row],[% Reducció salari per baix rendiment        (no posar el símbol %)]]</f>
        <v>0</v>
      </c>
      <c r="AY1270" s="131">
        <f>ROUND((AZ1270/100)*22.78356164*Taula1[[#This Row],[Espai reservat Administració (dies)]],2)</f>
        <v>0</v>
      </c>
      <c r="AZ1270" s="81">
        <f>Taula1[[#This Row],[% Jornada segons contracte
(no posar el símbol %) ]]-Taula1[[#This Row],[% Reducció salari per baix rendiment        (no posar el símbol %)]]</f>
        <v>0</v>
      </c>
      <c r="BA1270" s="82">
        <f t="shared" si="308"/>
        <v>0</v>
      </c>
      <c r="BB1270" s="41"/>
      <c r="BC1270" s="131">
        <f>IF(Taula1[[#This Row],[Grup justificat     (fer servir opcions de la llista desplegable)]]=1,AI1270,0)</f>
        <v>0</v>
      </c>
      <c r="BD1270" s="131">
        <f>IF(Taula1[[#This Row],[Grup justificat     (fer servir opcions de la llista desplegable)]]=2,AU1270,0)</f>
        <v>0</v>
      </c>
      <c r="BE1270" s="41"/>
      <c r="BF1270" s="131">
        <f>IF(Taula1[[#This Row],[Espai reservat Administració]]=1,AO1270,0)</f>
        <v>0</v>
      </c>
      <c r="BG1270" s="82">
        <f>IF(Taula1[[#This Row],[Espai reservat Administració]]=2,BA1270,0)</f>
        <v>0</v>
      </c>
      <c r="BH1270" s="41"/>
      <c r="BI1270" s="126">
        <f>IF(Taula1[[#This Row],[Grup justificat     (fer servir opcions de la llista desplegable)]]=1,1,0)</f>
        <v>0</v>
      </c>
      <c r="BJ1270" s="126">
        <f>IF(Taula1[[#This Row],[Espai reservat Administració]]=1,1,0)</f>
        <v>0</v>
      </c>
      <c r="BK1270" s="111"/>
      <c r="BL1270" s="126">
        <f>IF(Taula1[[#This Row],[Grup justificat     (fer servir opcions de la llista desplegable)]]=2,1,0)</f>
        <v>0</v>
      </c>
      <c r="BM1270" s="126">
        <f>IF(Taula1[[#This Row],[Espai reservat Administració]]=2,1,0)</f>
        <v>0</v>
      </c>
      <c r="BN1270" s="73"/>
      <c r="BO1270" s="73"/>
      <c r="BP1270" s="73"/>
      <c r="BQ1270" s="73"/>
      <c r="BR1270" s="73"/>
      <c r="BS1270" s="73"/>
      <c r="BT1270" s="73"/>
      <c r="BU1270" s="73"/>
      <c r="BV1270" s="73"/>
      <c r="BW1270" s="73"/>
      <c r="BX1270" s="73"/>
      <c r="BY1270" s="73"/>
      <c r="BZ1270" s="73"/>
      <c r="CA1270" s="73"/>
      <c r="CB1270" s="73"/>
      <c r="CC1270" s="73"/>
      <c r="CD1270" s="73"/>
      <c r="CE1270" s="73"/>
      <c r="CF1270" s="73"/>
      <c r="CG1270" s="63">
        <f t="shared" si="309"/>
        <v>0</v>
      </c>
      <c r="CH1270" s="63">
        <f t="shared" si="310"/>
        <v>0</v>
      </c>
      <c r="CI1270" s="73"/>
      <c r="CJ1270" s="63">
        <f>IF(Taula1[[#This Row],[Tipus de contracte                                  (fer servir opcions de la llista desplegable)]]="Indefinit",1,0)</f>
        <v>0</v>
      </c>
      <c r="CK1270" s="63">
        <f>IF(Taula1[[#This Row],[Tipus de contracte                                  (fer servir opcions de la llista desplegable)]]="Temporal, igual o superior a 6 mesos",1,0)</f>
        <v>0</v>
      </c>
      <c r="CL1270" s="63">
        <f>IF(Taula1[[#This Row],[Tipus de contracte                                  (fer servir opcions de la llista desplegable)]]="Substitució per IT",1,0)</f>
        <v>0</v>
      </c>
      <c r="CM1270" s="73"/>
      <c r="CN1270" s="63">
        <f>IF(Taula1[[#This Row],[Relació llocs de treball]]&gt;=1,1,0)</f>
        <v>0</v>
      </c>
      <c r="CO1270" s="73"/>
      <c r="CP1270" s="63">
        <f>IF(Taula1[[#This Row],[Identitat de gènere                                                          (fer servir opcions de la llista desplegable)]]="Home",1,0)</f>
        <v>0</v>
      </c>
      <c r="CQ1270" s="63">
        <f>IF(Taula1[[#This Row],[Identitat de gènere                                                          (fer servir opcions de la llista desplegable)]]="Dona",1,0)</f>
        <v>0</v>
      </c>
      <c r="CR1270" s="63">
        <f>IF(Taula1[[#This Row],[Identitat de gènere                                                          (fer servir opcions de la llista desplegable)]]="No binari",1,0)</f>
        <v>0</v>
      </c>
      <c r="CS1270" s="73"/>
      <c r="CT1270" s="63">
        <f t="shared" si="304"/>
        <v>0</v>
      </c>
      <c r="CU1270" s="64">
        <f t="shared" si="311"/>
        <v>0</v>
      </c>
      <c r="CW1270" s="64">
        <f t="shared" si="312"/>
        <v>0</v>
      </c>
      <c r="CX1270" s="64">
        <f t="shared" si="313"/>
        <v>0</v>
      </c>
      <c r="CY1270" s="64">
        <f t="shared" si="314"/>
        <v>0</v>
      </c>
      <c r="CZ1270" s="64">
        <f t="shared" si="315"/>
        <v>0</v>
      </c>
      <c r="DB1270" s="64">
        <f t="shared" si="316"/>
        <v>0</v>
      </c>
      <c r="DC1270" s="64">
        <f t="shared" si="317"/>
        <v>0</v>
      </c>
      <c r="DD1270" s="64">
        <f t="shared" si="318"/>
        <v>0</v>
      </c>
      <c r="DE1270" s="64">
        <f t="shared" si="319"/>
        <v>0</v>
      </c>
    </row>
    <row r="1271" spans="2:109" x14ac:dyDescent="0.3">
      <c r="B1271" s="167"/>
      <c r="C1271" s="186"/>
      <c r="D1271" s="2"/>
      <c r="E1271" s="67"/>
      <c r="F1271" s="5"/>
      <c r="G1271" s="5"/>
      <c r="H1271" s="187"/>
      <c r="I1271" s="111" t="str">
        <f ca="1">IF(Taula1[[#This Row],[Data naixement (format dd/mm/aaaa)]]="","0",DATEDIF(Taula1[[#This Row],[Data naixement (format dd/mm/aaaa)]],TODAY(),"Y"))</f>
        <v>0</v>
      </c>
      <c r="J1271" s="6"/>
      <c r="K1271" s="6"/>
      <c r="L1271" s="6"/>
      <c r="M1271" s="6"/>
      <c r="N1271" s="56"/>
      <c r="O1271" s="56"/>
      <c r="P1271" s="56"/>
      <c r="Q1271" s="6"/>
      <c r="R1271" s="7"/>
      <c r="S1271" s="143">
        <f>Taula1[[#This Row],[Mesos naturals sencers treballats període justificat (01/01/2023 - 31/03/2023)]]</f>
        <v>0</v>
      </c>
      <c r="T1271" s="194">
        <f>Taula1[[#This Row],[Dies treballats període justificat (01/01/2023 - 31/03/2023)              no comptabilitzats com a mes natural sencer]]</f>
        <v>0</v>
      </c>
      <c r="U1271" s="12"/>
      <c r="V1271" s="7"/>
      <c r="W1271" s="188"/>
      <c r="X1271" s="188"/>
      <c r="Y1271" s="188"/>
      <c r="Z1271" s="188"/>
      <c r="AA1271" s="190"/>
      <c r="AB1271" s="143">
        <f>Taula1[[#This Row],[Grup justificat     (fer servir opcions de la llista desplegable)]]</f>
        <v>0</v>
      </c>
      <c r="AC1271" s="182"/>
      <c r="AD1271" s="39"/>
      <c r="AE1271" s="131">
        <f>ROUND((AF1271/100)*756*Taula1[[#This Row],[Mesos naturals sencers treballats període justificat (01/01/2023 - 31/03/2023)]],2)</f>
        <v>0</v>
      </c>
      <c r="AF1271" s="81">
        <f>Taula1[[#This Row],[% Jornada segons contracte
(no posar el símbol %) ]]-Taula1[[#This Row],[% Reducció salari per baix rendiment        (no posar el símbol %)]]</f>
        <v>0</v>
      </c>
      <c r="AG1271" s="131">
        <f>ROUND((AH1271/100)*24.8547945*Taula1[[#This Row],[Dies treballats període justificat (01/01/2023 - 31/03/2023)              no comptabilitzats com a mes natural sencer]],2)</f>
        <v>0</v>
      </c>
      <c r="AH1271" s="79">
        <f>Taula1[[#This Row],[% Jornada segons contracte
(no posar el símbol %) ]]-Taula1[[#This Row],[% Reducció salari per baix rendiment        (no posar el símbol %)]]</f>
        <v>0</v>
      </c>
      <c r="AI1271" s="131">
        <f t="shared" si="305"/>
        <v>0</v>
      </c>
      <c r="AJ1271" s="39"/>
      <c r="AK1271" s="131">
        <f>ROUND((AL1271/100)*756*Taula1[[#This Row],[Espai reservat Administració  (mesos)]],2)</f>
        <v>0</v>
      </c>
      <c r="AL1271" s="81">
        <f>Taula1[[#This Row],[% Jornada segons contracte
(no posar el símbol %) ]]-Taula1[[#This Row],[% Reducció salari per baix rendiment        (no posar el símbol %)]]</f>
        <v>0</v>
      </c>
      <c r="AM1271" s="131">
        <f>ROUND((AN1271/100)*24.8547945*Taula1[[#This Row],[Espai reservat Administració (dies)]],2)</f>
        <v>0</v>
      </c>
      <c r="AN1271" s="79">
        <f>Taula1[[#This Row],[% Jornada segons contracte
(no posar el símbol %) ]]-Taula1[[#This Row],[% Reducció salari per baix rendiment        (no posar el símbol %)]]</f>
        <v>0</v>
      </c>
      <c r="AO1271" s="131">
        <f t="shared" si="306"/>
        <v>0</v>
      </c>
      <c r="AP1271" s="87"/>
      <c r="AQ1271" s="137">
        <f>ROUND((AR1271/100)*693*Taula1[[#This Row],[Mesos naturals sencers treballats període justificat (01/01/2023 - 31/03/2023)]],2)</f>
        <v>0</v>
      </c>
      <c r="AR1271" s="90">
        <f>Taula1[[#This Row],[% Jornada segons contracte
(no posar el símbol %) ]]-Taula1[[#This Row],[% Reducció salari per baix rendiment        (no posar el símbol %)]]</f>
        <v>0</v>
      </c>
      <c r="AS1271" s="137">
        <f>ROUND((AT1271/100)*22.78356164*Taula1[[#This Row],[Dies treballats període justificat (01/01/2023 - 31/03/2023)              no comptabilitzats com a mes natural sencer]],2)</f>
        <v>0</v>
      </c>
      <c r="AT1271" s="90">
        <f>Taula1[[#This Row],[% Jornada segons contracte
(no posar el símbol %) ]]-Taula1[[#This Row],[% Reducció salari per baix rendiment        (no posar el símbol %)]]</f>
        <v>0</v>
      </c>
      <c r="AU1271" s="137">
        <f t="shared" si="307"/>
        <v>0</v>
      </c>
      <c r="AV1271" s="87"/>
      <c r="AW1271" s="136">
        <f>ROUND((AX1271/100)*693*Taula1[[#This Row],[Espai reservat Administració  (mesos)]],2)</f>
        <v>0</v>
      </c>
      <c r="AX1271" s="90">
        <f>Taula1[[#This Row],[% Jornada segons contracte
(no posar el símbol %) ]]-Taula1[[#This Row],[% Reducció salari per baix rendiment        (no posar el símbol %)]]</f>
        <v>0</v>
      </c>
      <c r="AY1271" s="131">
        <f>ROUND((AZ1271/100)*22.78356164*Taula1[[#This Row],[Espai reservat Administració (dies)]],2)</f>
        <v>0</v>
      </c>
      <c r="AZ1271" s="81">
        <f>Taula1[[#This Row],[% Jornada segons contracte
(no posar el símbol %) ]]-Taula1[[#This Row],[% Reducció salari per baix rendiment        (no posar el símbol %)]]</f>
        <v>0</v>
      </c>
      <c r="BA1271" s="82">
        <f t="shared" si="308"/>
        <v>0</v>
      </c>
      <c r="BB1271" s="41"/>
      <c r="BC1271" s="131">
        <f>IF(Taula1[[#This Row],[Grup justificat     (fer servir opcions de la llista desplegable)]]=1,AI1271,0)</f>
        <v>0</v>
      </c>
      <c r="BD1271" s="131">
        <f>IF(Taula1[[#This Row],[Grup justificat     (fer servir opcions de la llista desplegable)]]=2,AU1271,0)</f>
        <v>0</v>
      </c>
      <c r="BE1271" s="41"/>
      <c r="BF1271" s="131">
        <f>IF(Taula1[[#This Row],[Espai reservat Administració]]=1,AO1271,0)</f>
        <v>0</v>
      </c>
      <c r="BG1271" s="82">
        <f>IF(Taula1[[#This Row],[Espai reservat Administració]]=2,BA1271,0)</f>
        <v>0</v>
      </c>
      <c r="BH1271" s="41"/>
      <c r="BI1271" s="126">
        <f>IF(Taula1[[#This Row],[Grup justificat     (fer servir opcions de la llista desplegable)]]=1,1,0)</f>
        <v>0</v>
      </c>
      <c r="BJ1271" s="126">
        <f>IF(Taula1[[#This Row],[Espai reservat Administració]]=1,1,0)</f>
        <v>0</v>
      </c>
      <c r="BK1271" s="111"/>
      <c r="BL1271" s="126">
        <f>IF(Taula1[[#This Row],[Grup justificat     (fer servir opcions de la llista desplegable)]]=2,1,0)</f>
        <v>0</v>
      </c>
      <c r="BM1271" s="126">
        <f>IF(Taula1[[#This Row],[Espai reservat Administració]]=2,1,0)</f>
        <v>0</v>
      </c>
      <c r="BN1271" s="73"/>
      <c r="BO1271" s="73"/>
      <c r="BP1271" s="73"/>
      <c r="BQ1271" s="73"/>
      <c r="BR1271" s="73"/>
      <c r="BS1271" s="73"/>
      <c r="BT1271" s="73"/>
      <c r="BU1271" s="73"/>
      <c r="BV1271" s="73"/>
      <c r="BW1271" s="73"/>
      <c r="BX1271" s="73"/>
      <c r="BY1271" s="73"/>
      <c r="BZ1271" s="73"/>
      <c r="CA1271" s="73"/>
      <c r="CB1271" s="73"/>
      <c r="CC1271" s="73"/>
      <c r="CD1271" s="73"/>
      <c r="CE1271" s="73"/>
      <c r="CF1271" s="73"/>
      <c r="CG1271" s="63">
        <f t="shared" si="309"/>
        <v>0</v>
      </c>
      <c r="CH1271" s="63">
        <f t="shared" si="310"/>
        <v>0</v>
      </c>
      <c r="CI1271" s="73"/>
      <c r="CJ1271" s="63">
        <f>IF(Taula1[[#This Row],[Tipus de contracte                                  (fer servir opcions de la llista desplegable)]]="Indefinit",1,0)</f>
        <v>0</v>
      </c>
      <c r="CK1271" s="63">
        <f>IF(Taula1[[#This Row],[Tipus de contracte                                  (fer servir opcions de la llista desplegable)]]="Temporal, igual o superior a 6 mesos",1,0)</f>
        <v>0</v>
      </c>
      <c r="CL1271" s="63">
        <f>IF(Taula1[[#This Row],[Tipus de contracte                                  (fer servir opcions de la llista desplegable)]]="Substitució per IT",1,0)</f>
        <v>0</v>
      </c>
      <c r="CM1271" s="73"/>
      <c r="CN1271" s="63">
        <f>IF(Taula1[[#This Row],[Relació llocs de treball]]&gt;=1,1,0)</f>
        <v>0</v>
      </c>
      <c r="CO1271" s="73"/>
      <c r="CP1271" s="63">
        <f>IF(Taula1[[#This Row],[Identitat de gènere                                                          (fer servir opcions de la llista desplegable)]]="Home",1,0)</f>
        <v>0</v>
      </c>
      <c r="CQ1271" s="63">
        <f>IF(Taula1[[#This Row],[Identitat de gènere                                                          (fer servir opcions de la llista desplegable)]]="Dona",1,0)</f>
        <v>0</v>
      </c>
      <c r="CR1271" s="63">
        <f>IF(Taula1[[#This Row],[Identitat de gènere                                                          (fer servir opcions de la llista desplegable)]]="No binari",1,0)</f>
        <v>0</v>
      </c>
      <c r="CS1271" s="73"/>
      <c r="CT1271" s="63">
        <f t="shared" si="304"/>
        <v>0</v>
      </c>
      <c r="CU1271" s="64">
        <f t="shared" si="311"/>
        <v>0</v>
      </c>
      <c r="CW1271" s="64">
        <f t="shared" si="312"/>
        <v>0</v>
      </c>
      <c r="CX1271" s="64">
        <f t="shared" si="313"/>
        <v>0</v>
      </c>
      <c r="CY1271" s="64">
        <f t="shared" si="314"/>
        <v>0</v>
      </c>
      <c r="CZ1271" s="64">
        <f t="shared" si="315"/>
        <v>0</v>
      </c>
      <c r="DB1271" s="64">
        <f t="shared" si="316"/>
        <v>0</v>
      </c>
      <c r="DC1271" s="64">
        <f t="shared" si="317"/>
        <v>0</v>
      </c>
      <c r="DD1271" s="64">
        <f t="shared" si="318"/>
        <v>0</v>
      </c>
      <c r="DE1271" s="64">
        <f t="shared" si="319"/>
        <v>0</v>
      </c>
    </row>
    <row r="1272" spans="2:109" x14ac:dyDescent="0.3">
      <c r="B1272" s="167"/>
      <c r="C1272" s="186"/>
      <c r="D1272" s="2"/>
      <c r="E1272" s="67"/>
      <c r="F1272" s="5"/>
      <c r="G1272" s="5"/>
      <c r="H1272" s="187"/>
      <c r="I1272" s="111" t="str">
        <f ca="1">IF(Taula1[[#This Row],[Data naixement (format dd/mm/aaaa)]]="","0",DATEDIF(Taula1[[#This Row],[Data naixement (format dd/mm/aaaa)]],TODAY(),"Y"))</f>
        <v>0</v>
      </c>
      <c r="J1272" s="6"/>
      <c r="K1272" s="6"/>
      <c r="L1272" s="6"/>
      <c r="M1272" s="6"/>
      <c r="N1272" s="56"/>
      <c r="O1272" s="56"/>
      <c r="P1272" s="56"/>
      <c r="Q1272" s="6"/>
      <c r="R1272" s="7"/>
      <c r="S1272" s="143">
        <f>Taula1[[#This Row],[Mesos naturals sencers treballats període justificat (01/01/2023 - 31/03/2023)]]</f>
        <v>0</v>
      </c>
      <c r="T1272" s="194">
        <f>Taula1[[#This Row],[Dies treballats període justificat (01/01/2023 - 31/03/2023)              no comptabilitzats com a mes natural sencer]]</f>
        <v>0</v>
      </c>
      <c r="U1272" s="12"/>
      <c r="V1272" s="7"/>
      <c r="W1272" s="188"/>
      <c r="X1272" s="188"/>
      <c r="Y1272" s="188"/>
      <c r="Z1272" s="188"/>
      <c r="AA1272" s="190"/>
      <c r="AB1272" s="143">
        <f>Taula1[[#This Row],[Grup justificat     (fer servir opcions de la llista desplegable)]]</f>
        <v>0</v>
      </c>
      <c r="AC1272" s="182"/>
      <c r="AD1272" s="39"/>
      <c r="AE1272" s="131">
        <f>ROUND((AF1272/100)*756*Taula1[[#This Row],[Mesos naturals sencers treballats període justificat (01/01/2023 - 31/03/2023)]],2)</f>
        <v>0</v>
      </c>
      <c r="AF1272" s="81">
        <f>Taula1[[#This Row],[% Jornada segons contracte
(no posar el símbol %) ]]-Taula1[[#This Row],[% Reducció salari per baix rendiment        (no posar el símbol %)]]</f>
        <v>0</v>
      </c>
      <c r="AG1272" s="131">
        <f>ROUND((AH1272/100)*24.8547945*Taula1[[#This Row],[Dies treballats període justificat (01/01/2023 - 31/03/2023)              no comptabilitzats com a mes natural sencer]],2)</f>
        <v>0</v>
      </c>
      <c r="AH1272" s="79">
        <f>Taula1[[#This Row],[% Jornada segons contracte
(no posar el símbol %) ]]-Taula1[[#This Row],[% Reducció salari per baix rendiment        (no posar el símbol %)]]</f>
        <v>0</v>
      </c>
      <c r="AI1272" s="131">
        <f t="shared" si="305"/>
        <v>0</v>
      </c>
      <c r="AJ1272" s="39"/>
      <c r="AK1272" s="131">
        <f>ROUND((AL1272/100)*756*Taula1[[#This Row],[Espai reservat Administració  (mesos)]],2)</f>
        <v>0</v>
      </c>
      <c r="AL1272" s="81">
        <f>Taula1[[#This Row],[% Jornada segons contracte
(no posar el símbol %) ]]-Taula1[[#This Row],[% Reducció salari per baix rendiment        (no posar el símbol %)]]</f>
        <v>0</v>
      </c>
      <c r="AM1272" s="131">
        <f>ROUND((AN1272/100)*24.8547945*Taula1[[#This Row],[Espai reservat Administració (dies)]],2)</f>
        <v>0</v>
      </c>
      <c r="AN1272" s="79">
        <f>Taula1[[#This Row],[% Jornada segons contracte
(no posar el símbol %) ]]-Taula1[[#This Row],[% Reducció salari per baix rendiment        (no posar el símbol %)]]</f>
        <v>0</v>
      </c>
      <c r="AO1272" s="131">
        <f t="shared" si="306"/>
        <v>0</v>
      </c>
      <c r="AP1272" s="87"/>
      <c r="AQ1272" s="137">
        <f>ROUND((AR1272/100)*693*Taula1[[#This Row],[Mesos naturals sencers treballats període justificat (01/01/2023 - 31/03/2023)]],2)</f>
        <v>0</v>
      </c>
      <c r="AR1272" s="90">
        <f>Taula1[[#This Row],[% Jornada segons contracte
(no posar el símbol %) ]]-Taula1[[#This Row],[% Reducció salari per baix rendiment        (no posar el símbol %)]]</f>
        <v>0</v>
      </c>
      <c r="AS1272" s="137">
        <f>ROUND((AT1272/100)*22.78356164*Taula1[[#This Row],[Dies treballats període justificat (01/01/2023 - 31/03/2023)              no comptabilitzats com a mes natural sencer]],2)</f>
        <v>0</v>
      </c>
      <c r="AT1272" s="90">
        <f>Taula1[[#This Row],[% Jornada segons contracte
(no posar el símbol %) ]]-Taula1[[#This Row],[% Reducció salari per baix rendiment        (no posar el símbol %)]]</f>
        <v>0</v>
      </c>
      <c r="AU1272" s="137">
        <f t="shared" si="307"/>
        <v>0</v>
      </c>
      <c r="AV1272" s="87"/>
      <c r="AW1272" s="136">
        <f>ROUND((AX1272/100)*693*Taula1[[#This Row],[Espai reservat Administració  (mesos)]],2)</f>
        <v>0</v>
      </c>
      <c r="AX1272" s="90">
        <f>Taula1[[#This Row],[% Jornada segons contracte
(no posar el símbol %) ]]-Taula1[[#This Row],[% Reducció salari per baix rendiment        (no posar el símbol %)]]</f>
        <v>0</v>
      </c>
      <c r="AY1272" s="131">
        <f>ROUND((AZ1272/100)*22.78356164*Taula1[[#This Row],[Espai reservat Administració (dies)]],2)</f>
        <v>0</v>
      </c>
      <c r="AZ1272" s="81">
        <f>Taula1[[#This Row],[% Jornada segons contracte
(no posar el símbol %) ]]-Taula1[[#This Row],[% Reducció salari per baix rendiment        (no posar el símbol %)]]</f>
        <v>0</v>
      </c>
      <c r="BA1272" s="82">
        <f t="shared" si="308"/>
        <v>0</v>
      </c>
      <c r="BB1272" s="41"/>
      <c r="BC1272" s="131">
        <f>IF(Taula1[[#This Row],[Grup justificat     (fer servir opcions de la llista desplegable)]]=1,AI1272,0)</f>
        <v>0</v>
      </c>
      <c r="BD1272" s="131">
        <f>IF(Taula1[[#This Row],[Grup justificat     (fer servir opcions de la llista desplegable)]]=2,AU1272,0)</f>
        <v>0</v>
      </c>
      <c r="BE1272" s="41"/>
      <c r="BF1272" s="131">
        <f>IF(Taula1[[#This Row],[Espai reservat Administració]]=1,AO1272,0)</f>
        <v>0</v>
      </c>
      <c r="BG1272" s="82">
        <f>IF(Taula1[[#This Row],[Espai reservat Administració]]=2,BA1272,0)</f>
        <v>0</v>
      </c>
      <c r="BH1272" s="41"/>
      <c r="BI1272" s="126">
        <f>IF(Taula1[[#This Row],[Grup justificat     (fer servir opcions de la llista desplegable)]]=1,1,0)</f>
        <v>0</v>
      </c>
      <c r="BJ1272" s="126">
        <f>IF(Taula1[[#This Row],[Espai reservat Administració]]=1,1,0)</f>
        <v>0</v>
      </c>
      <c r="BK1272" s="111"/>
      <c r="BL1272" s="126">
        <f>IF(Taula1[[#This Row],[Grup justificat     (fer servir opcions de la llista desplegable)]]=2,1,0)</f>
        <v>0</v>
      </c>
      <c r="BM1272" s="126">
        <f>IF(Taula1[[#This Row],[Espai reservat Administració]]=2,1,0)</f>
        <v>0</v>
      </c>
      <c r="BN1272" s="73"/>
      <c r="BO1272" s="73"/>
      <c r="BP1272" s="73"/>
      <c r="BQ1272" s="73"/>
      <c r="BR1272" s="73"/>
      <c r="BS1272" s="73"/>
      <c r="BT1272" s="73"/>
      <c r="BU1272" s="73"/>
      <c r="BV1272" s="73"/>
      <c r="BW1272" s="73"/>
      <c r="BX1272" s="73"/>
      <c r="BY1272" s="73"/>
      <c r="BZ1272" s="73"/>
      <c r="CA1272" s="73"/>
      <c r="CB1272" s="73"/>
      <c r="CC1272" s="73"/>
      <c r="CD1272" s="73"/>
      <c r="CE1272" s="73"/>
      <c r="CF1272" s="73"/>
      <c r="CG1272" s="63">
        <f t="shared" si="309"/>
        <v>0</v>
      </c>
      <c r="CH1272" s="63">
        <f t="shared" si="310"/>
        <v>0</v>
      </c>
      <c r="CI1272" s="73"/>
      <c r="CJ1272" s="63">
        <f>IF(Taula1[[#This Row],[Tipus de contracte                                  (fer servir opcions de la llista desplegable)]]="Indefinit",1,0)</f>
        <v>0</v>
      </c>
      <c r="CK1272" s="63">
        <f>IF(Taula1[[#This Row],[Tipus de contracte                                  (fer servir opcions de la llista desplegable)]]="Temporal, igual o superior a 6 mesos",1,0)</f>
        <v>0</v>
      </c>
      <c r="CL1272" s="63">
        <f>IF(Taula1[[#This Row],[Tipus de contracte                                  (fer servir opcions de la llista desplegable)]]="Substitució per IT",1,0)</f>
        <v>0</v>
      </c>
      <c r="CM1272" s="73"/>
      <c r="CN1272" s="63">
        <f>IF(Taula1[[#This Row],[Relació llocs de treball]]&gt;=1,1,0)</f>
        <v>0</v>
      </c>
      <c r="CO1272" s="73"/>
      <c r="CP1272" s="63">
        <f>IF(Taula1[[#This Row],[Identitat de gènere                                                          (fer servir opcions de la llista desplegable)]]="Home",1,0)</f>
        <v>0</v>
      </c>
      <c r="CQ1272" s="63">
        <f>IF(Taula1[[#This Row],[Identitat de gènere                                                          (fer servir opcions de la llista desplegable)]]="Dona",1,0)</f>
        <v>0</v>
      </c>
      <c r="CR1272" s="63">
        <f>IF(Taula1[[#This Row],[Identitat de gènere                                                          (fer servir opcions de la llista desplegable)]]="No binari",1,0)</f>
        <v>0</v>
      </c>
      <c r="CS1272" s="73"/>
      <c r="CT1272" s="63">
        <f t="shared" si="304"/>
        <v>0</v>
      </c>
      <c r="CU1272" s="64">
        <f t="shared" si="311"/>
        <v>0</v>
      </c>
      <c r="CW1272" s="64">
        <f t="shared" si="312"/>
        <v>0</v>
      </c>
      <c r="CX1272" s="64">
        <f t="shared" si="313"/>
        <v>0</v>
      </c>
      <c r="CY1272" s="64">
        <f t="shared" si="314"/>
        <v>0</v>
      </c>
      <c r="CZ1272" s="64">
        <f t="shared" si="315"/>
        <v>0</v>
      </c>
      <c r="DB1272" s="64">
        <f t="shared" si="316"/>
        <v>0</v>
      </c>
      <c r="DC1272" s="64">
        <f t="shared" si="317"/>
        <v>0</v>
      </c>
      <c r="DD1272" s="64">
        <f t="shared" si="318"/>
        <v>0</v>
      </c>
      <c r="DE1272" s="64">
        <f t="shared" si="319"/>
        <v>0</v>
      </c>
    </row>
    <row r="1273" spans="2:109" x14ac:dyDescent="0.3">
      <c r="B1273" s="167"/>
      <c r="C1273" s="186"/>
      <c r="D1273" s="2"/>
      <c r="E1273" s="67"/>
      <c r="F1273" s="5"/>
      <c r="G1273" s="5"/>
      <c r="H1273" s="187"/>
      <c r="I1273" s="111" t="str">
        <f ca="1">IF(Taula1[[#This Row],[Data naixement (format dd/mm/aaaa)]]="","0",DATEDIF(Taula1[[#This Row],[Data naixement (format dd/mm/aaaa)]],TODAY(),"Y"))</f>
        <v>0</v>
      </c>
      <c r="J1273" s="6"/>
      <c r="K1273" s="6"/>
      <c r="L1273" s="6"/>
      <c r="M1273" s="6"/>
      <c r="N1273" s="56"/>
      <c r="O1273" s="56"/>
      <c r="P1273" s="56"/>
      <c r="Q1273" s="6"/>
      <c r="R1273" s="7"/>
      <c r="S1273" s="143">
        <f>Taula1[[#This Row],[Mesos naturals sencers treballats període justificat (01/01/2023 - 31/03/2023)]]</f>
        <v>0</v>
      </c>
      <c r="T1273" s="194">
        <f>Taula1[[#This Row],[Dies treballats període justificat (01/01/2023 - 31/03/2023)              no comptabilitzats com a mes natural sencer]]</f>
        <v>0</v>
      </c>
      <c r="U1273" s="12"/>
      <c r="V1273" s="7"/>
      <c r="W1273" s="188"/>
      <c r="X1273" s="188"/>
      <c r="Y1273" s="188"/>
      <c r="Z1273" s="188"/>
      <c r="AA1273" s="190"/>
      <c r="AB1273" s="143">
        <f>Taula1[[#This Row],[Grup justificat     (fer servir opcions de la llista desplegable)]]</f>
        <v>0</v>
      </c>
      <c r="AC1273" s="182"/>
      <c r="AD1273" s="39"/>
      <c r="AE1273" s="131">
        <f>ROUND((AF1273/100)*756*Taula1[[#This Row],[Mesos naturals sencers treballats període justificat (01/01/2023 - 31/03/2023)]],2)</f>
        <v>0</v>
      </c>
      <c r="AF1273" s="81">
        <f>Taula1[[#This Row],[% Jornada segons contracte
(no posar el símbol %) ]]-Taula1[[#This Row],[% Reducció salari per baix rendiment        (no posar el símbol %)]]</f>
        <v>0</v>
      </c>
      <c r="AG1273" s="131">
        <f>ROUND((AH1273/100)*24.8547945*Taula1[[#This Row],[Dies treballats període justificat (01/01/2023 - 31/03/2023)              no comptabilitzats com a mes natural sencer]],2)</f>
        <v>0</v>
      </c>
      <c r="AH1273" s="79">
        <f>Taula1[[#This Row],[% Jornada segons contracte
(no posar el símbol %) ]]-Taula1[[#This Row],[% Reducció salari per baix rendiment        (no posar el símbol %)]]</f>
        <v>0</v>
      </c>
      <c r="AI1273" s="131">
        <f t="shared" si="305"/>
        <v>0</v>
      </c>
      <c r="AJ1273" s="39"/>
      <c r="AK1273" s="131">
        <f>ROUND((AL1273/100)*756*Taula1[[#This Row],[Espai reservat Administració  (mesos)]],2)</f>
        <v>0</v>
      </c>
      <c r="AL1273" s="81">
        <f>Taula1[[#This Row],[% Jornada segons contracte
(no posar el símbol %) ]]-Taula1[[#This Row],[% Reducció salari per baix rendiment        (no posar el símbol %)]]</f>
        <v>0</v>
      </c>
      <c r="AM1273" s="131">
        <f>ROUND((AN1273/100)*24.8547945*Taula1[[#This Row],[Espai reservat Administració (dies)]],2)</f>
        <v>0</v>
      </c>
      <c r="AN1273" s="79">
        <f>Taula1[[#This Row],[% Jornada segons contracte
(no posar el símbol %) ]]-Taula1[[#This Row],[% Reducció salari per baix rendiment        (no posar el símbol %)]]</f>
        <v>0</v>
      </c>
      <c r="AO1273" s="131">
        <f t="shared" si="306"/>
        <v>0</v>
      </c>
      <c r="AP1273" s="87"/>
      <c r="AQ1273" s="137">
        <f>ROUND((AR1273/100)*693*Taula1[[#This Row],[Mesos naturals sencers treballats període justificat (01/01/2023 - 31/03/2023)]],2)</f>
        <v>0</v>
      </c>
      <c r="AR1273" s="90">
        <f>Taula1[[#This Row],[% Jornada segons contracte
(no posar el símbol %) ]]-Taula1[[#This Row],[% Reducció salari per baix rendiment        (no posar el símbol %)]]</f>
        <v>0</v>
      </c>
      <c r="AS1273" s="137">
        <f>ROUND((AT1273/100)*22.78356164*Taula1[[#This Row],[Dies treballats període justificat (01/01/2023 - 31/03/2023)              no comptabilitzats com a mes natural sencer]],2)</f>
        <v>0</v>
      </c>
      <c r="AT1273" s="90">
        <f>Taula1[[#This Row],[% Jornada segons contracte
(no posar el símbol %) ]]-Taula1[[#This Row],[% Reducció salari per baix rendiment        (no posar el símbol %)]]</f>
        <v>0</v>
      </c>
      <c r="AU1273" s="137">
        <f t="shared" si="307"/>
        <v>0</v>
      </c>
      <c r="AV1273" s="87"/>
      <c r="AW1273" s="136">
        <f>ROUND((AX1273/100)*693*Taula1[[#This Row],[Espai reservat Administració  (mesos)]],2)</f>
        <v>0</v>
      </c>
      <c r="AX1273" s="90">
        <f>Taula1[[#This Row],[% Jornada segons contracte
(no posar el símbol %) ]]-Taula1[[#This Row],[% Reducció salari per baix rendiment        (no posar el símbol %)]]</f>
        <v>0</v>
      </c>
      <c r="AY1273" s="131">
        <f>ROUND((AZ1273/100)*22.78356164*Taula1[[#This Row],[Espai reservat Administració (dies)]],2)</f>
        <v>0</v>
      </c>
      <c r="AZ1273" s="81">
        <f>Taula1[[#This Row],[% Jornada segons contracte
(no posar el símbol %) ]]-Taula1[[#This Row],[% Reducció salari per baix rendiment        (no posar el símbol %)]]</f>
        <v>0</v>
      </c>
      <c r="BA1273" s="82">
        <f t="shared" si="308"/>
        <v>0</v>
      </c>
      <c r="BB1273" s="41"/>
      <c r="BC1273" s="131">
        <f>IF(Taula1[[#This Row],[Grup justificat     (fer servir opcions de la llista desplegable)]]=1,AI1273,0)</f>
        <v>0</v>
      </c>
      <c r="BD1273" s="131">
        <f>IF(Taula1[[#This Row],[Grup justificat     (fer servir opcions de la llista desplegable)]]=2,AU1273,0)</f>
        <v>0</v>
      </c>
      <c r="BE1273" s="41"/>
      <c r="BF1273" s="131">
        <f>IF(Taula1[[#This Row],[Espai reservat Administració]]=1,AO1273,0)</f>
        <v>0</v>
      </c>
      <c r="BG1273" s="82">
        <f>IF(Taula1[[#This Row],[Espai reservat Administració]]=2,BA1273,0)</f>
        <v>0</v>
      </c>
      <c r="BH1273" s="41"/>
      <c r="BI1273" s="126">
        <f>IF(Taula1[[#This Row],[Grup justificat     (fer servir opcions de la llista desplegable)]]=1,1,0)</f>
        <v>0</v>
      </c>
      <c r="BJ1273" s="126">
        <f>IF(Taula1[[#This Row],[Espai reservat Administració]]=1,1,0)</f>
        <v>0</v>
      </c>
      <c r="BK1273" s="111"/>
      <c r="BL1273" s="126">
        <f>IF(Taula1[[#This Row],[Grup justificat     (fer servir opcions de la llista desplegable)]]=2,1,0)</f>
        <v>0</v>
      </c>
      <c r="BM1273" s="126">
        <f>IF(Taula1[[#This Row],[Espai reservat Administració]]=2,1,0)</f>
        <v>0</v>
      </c>
      <c r="BN1273" s="73"/>
      <c r="BO1273" s="73"/>
      <c r="BP1273" s="73"/>
      <c r="BQ1273" s="73"/>
      <c r="BR1273" s="73"/>
      <c r="BS1273" s="73"/>
      <c r="BT1273" s="73"/>
      <c r="BU1273" s="73"/>
      <c r="BV1273" s="73"/>
      <c r="BW1273" s="73"/>
      <c r="BX1273" s="73"/>
      <c r="BY1273" s="73"/>
      <c r="BZ1273" s="73"/>
      <c r="CA1273" s="73"/>
      <c r="CB1273" s="73"/>
      <c r="CC1273" s="73"/>
      <c r="CD1273" s="73"/>
      <c r="CE1273" s="73"/>
      <c r="CF1273" s="73"/>
      <c r="CG1273" s="63">
        <f t="shared" si="309"/>
        <v>0</v>
      </c>
      <c r="CH1273" s="63">
        <f t="shared" si="310"/>
        <v>0</v>
      </c>
      <c r="CI1273" s="73"/>
      <c r="CJ1273" s="63">
        <f>IF(Taula1[[#This Row],[Tipus de contracte                                  (fer servir opcions de la llista desplegable)]]="Indefinit",1,0)</f>
        <v>0</v>
      </c>
      <c r="CK1273" s="63">
        <f>IF(Taula1[[#This Row],[Tipus de contracte                                  (fer servir opcions de la llista desplegable)]]="Temporal, igual o superior a 6 mesos",1,0)</f>
        <v>0</v>
      </c>
      <c r="CL1273" s="63">
        <f>IF(Taula1[[#This Row],[Tipus de contracte                                  (fer servir opcions de la llista desplegable)]]="Substitució per IT",1,0)</f>
        <v>0</v>
      </c>
      <c r="CM1273" s="73"/>
      <c r="CN1273" s="63">
        <f>IF(Taula1[[#This Row],[Relació llocs de treball]]&gt;=1,1,0)</f>
        <v>0</v>
      </c>
      <c r="CO1273" s="73"/>
      <c r="CP1273" s="63">
        <f>IF(Taula1[[#This Row],[Identitat de gènere                                                          (fer servir opcions de la llista desplegable)]]="Home",1,0)</f>
        <v>0</v>
      </c>
      <c r="CQ1273" s="63">
        <f>IF(Taula1[[#This Row],[Identitat de gènere                                                          (fer servir opcions de la llista desplegable)]]="Dona",1,0)</f>
        <v>0</v>
      </c>
      <c r="CR1273" s="63">
        <f>IF(Taula1[[#This Row],[Identitat de gènere                                                          (fer servir opcions de la llista desplegable)]]="No binari",1,0)</f>
        <v>0</v>
      </c>
      <c r="CS1273" s="73"/>
      <c r="CT1273" s="63">
        <f t="shared" si="304"/>
        <v>0</v>
      </c>
      <c r="CU1273" s="64">
        <f t="shared" si="311"/>
        <v>0</v>
      </c>
      <c r="CW1273" s="64">
        <f t="shared" si="312"/>
        <v>0</v>
      </c>
      <c r="CX1273" s="64">
        <f t="shared" si="313"/>
        <v>0</v>
      </c>
      <c r="CY1273" s="64">
        <f t="shared" si="314"/>
        <v>0</v>
      </c>
      <c r="CZ1273" s="64">
        <f t="shared" si="315"/>
        <v>0</v>
      </c>
      <c r="DB1273" s="64">
        <f t="shared" si="316"/>
        <v>0</v>
      </c>
      <c r="DC1273" s="64">
        <f t="shared" si="317"/>
        <v>0</v>
      </c>
      <c r="DD1273" s="64">
        <f t="shared" si="318"/>
        <v>0</v>
      </c>
      <c r="DE1273" s="64">
        <f t="shared" si="319"/>
        <v>0</v>
      </c>
    </row>
    <row r="1274" spans="2:109" x14ac:dyDescent="0.3">
      <c r="B1274" s="167"/>
      <c r="C1274" s="186"/>
      <c r="D1274" s="2"/>
      <c r="E1274" s="67"/>
      <c r="F1274" s="5"/>
      <c r="G1274" s="5"/>
      <c r="H1274" s="187"/>
      <c r="I1274" s="111" t="str">
        <f ca="1">IF(Taula1[[#This Row],[Data naixement (format dd/mm/aaaa)]]="","0",DATEDIF(Taula1[[#This Row],[Data naixement (format dd/mm/aaaa)]],TODAY(),"Y"))</f>
        <v>0</v>
      </c>
      <c r="J1274" s="6"/>
      <c r="K1274" s="6"/>
      <c r="L1274" s="6"/>
      <c r="M1274" s="6"/>
      <c r="N1274" s="56"/>
      <c r="O1274" s="56"/>
      <c r="P1274" s="56"/>
      <c r="Q1274" s="6"/>
      <c r="R1274" s="7"/>
      <c r="S1274" s="143">
        <f>Taula1[[#This Row],[Mesos naturals sencers treballats període justificat (01/01/2023 - 31/03/2023)]]</f>
        <v>0</v>
      </c>
      <c r="T1274" s="194">
        <f>Taula1[[#This Row],[Dies treballats període justificat (01/01/2023 - 31/03/2023)              no comptabilitzats com a mes natural sencer]]</f>
        <v>0</v>
      </c>
      <c r="U1274" s="12"/>
      <c r="V1274" s="7"/>
      <c r="W1274" s="188"/>
      <c r="X1274" s="188"/>
      <c r="Y1274" s="188"/>
      <c r="Z1274" s="188"/>
      <c r="AA1274" s="190"/>
      <c r="AB1274" s="143">
        <f>Taula1[[#This Row],[Grup justificat     (fer servir opcions de la llista desplegable)]]</f>
        <v>0</v>
      </c>
      <c r="AC1274" s="182"/>
      <c r="AD1274" s="39"/>
      <c r="AE1274" s="131">
        <f>ROUND((AF1274/100)*756*Taula1[[#This Row],[Mesos naturals sencers treballats període justificat (01/01/2023 - 31/03/2023)]],2)</f>
        <v>0</v>
      </c>
      <c r="AF1274" s="81">
        <f>Taula1[[#This Row],[% Jornada segons contracte
(no posar el símbol %) ]]-Taula1[[#This Row],[% Reducció salari per baix rendiment        (no posar el símbol %)]]</f>
        <v>0</v>
      </c>
      <c r="AG1274" s="131">
        <f>ROUND((AH1274/100)*24.8547945*Taula1[[#This Row],[Dies treballats període justificat (01/01/2023 - 31/03/2023)              no comptabilitzats com a mes natural sencer]],2)</f>
        <v>0</v>
      </c>
      <c r="AH1274" s="79">
        <f>Taula1[[#This Row],[% Jornada segons contracte
(no posar el símbol %) ]]-Taula1[[#This Row],[% Reducció salari per baix rendiment        (no posar el símbol %)]]</f>
        <v>0</v>
      </c>
      <c r="AI1274" s="131">
        <f t="shared" si="305"/>
        <v>0</v>
      </c>
      <c r="AJ1274" s="39"/>
      <c r="AK1274" s="131">
        <f>ROUND((AL1274/100)*756*Taula1[[#This Row],[Espai reservat Administració  (mesos)]],2)</f>
        <v>0</v>
      </c>
      <c r="AL1274" s="81">
        <f>Taula1[[#This Row],[% Jornada segons contracte
(no posar el símbol %) ]]-Taula1[[#This Row],[% Reducció salari per baix rendiment        (no posar el símbol %)]]</f>
        <v>0</v>
      </c>
      <c r="AM1274" s="131">
        <f>ROUND((AN1274/100)*24.8547945*Taula1[[#This Row],[Espai reservat Administració (dies)]],2)</f>
        <v>0</v>
      </c>
      <c r="AN1274" s="79">
        <f>Taula1[[#This Row],[% Jornada segons contracte
(no posar el símbol %) ]]-Taula1[[#This Row],[% Reducció salari per baix rendiment        (no posar el símbol %)]]</f>
        <v>0</v>
      </c>
      <c r="AO1274" s="131">
        <f t="shared" si="306"/>
        <v>0</v>
      </c>
      <c r="AP1274" s="87"/>
      <c r="AQ1274" s="137">
        <f>ROUND((AR1274/100)*693*Taula1[[#This Row],[Mesos naturals sencers treballats període justificat (01/01/2023 - 31/03/2023)]],2)</f>
        <v>0</v>
      </c>
      <c r="AR1274" s="90">
        <f>Taula1[[#This Row],[% Jornada segons contracte
(no posar el símbol %) ]]-Taula1[[#This Row],[% Reducció salari per baix rendiment        (no posar el símbol %)]]</f>
        <v>0</v>
      </c>
      <c r="AS1274" s="137">
        <f>ROUND((AT1274/100)*22.78356164*Taula1[[#This Row],[Dies treballats període justificat (01/01/2023 - 31/03/2023)              no comptabilitzats com a mes natural sencer]],2)</f>
        <v>0</v>
      </c>
      <c r="AT1274" s="90">
        <f>Taula1[[#This Row],[% Jornada segons contracte
(no posar el símbol %) ]]-Taula1[[#This Row],[% Reducció salari per baix rendiment        (no posar el símbol %)]]</f>
        <v>0</v>
      </c>
      <c r="AU1274" s="137">
        <f t="shared" si="307"/>
        <v>0</v>
      </c>
      <c r="AV1274" s="87"/>
      <c r="AW1274" s="136">
        <f>ROUND((AX1274/100)*693*Taula1[[#This Row],[Espai reservat Administració  (mesos)]],2)</f>
        <v>0</v>
      </c>
      <c r="AX1274" s="90">
        <f>Taula1[[#This Row],[% Jornada segons contracte
(no posar el símbol %) ]]-Taula1[[#This Row],[% Reducció salari per baix rendiment        (no posar el símbol %)]]</f>
        <v>0</v>
      </c>
      <c r="AY1274" s="131">
        <f>ROUND((AZ1274/100)*22.78356164*Taula1[[#This Row],[Espai reservat Administració (dies)]],2)</f>
        <v>0</v>
      </c>
      <c r="AZ1274" s="81">
        <f>Taula1[[#This Row],[% Jornada segons contracte
(no posar el símbol %) ]]-Taula1[[#This Row],[% Reducció salari per baix rendiment        (no posar el símbol %)]]</f>
        <v>0</v>
      </c>
      <c r="BA1274" s="82">
        <f t="shared" si="308"/>
        <v>0</v>
      </c>
      <c r="BB1274" s="41"/>
      <c r="BC1274" s="131">
        <f>IF(Taula1[[#This Row],[Grup justificat     (fer servir opcions de la llista desplegable)]]=1,AI1274,0)</f>
        <v>0</v>
      </c>
      <c r="BD1274" s="131">
        <f>IF(Taula1[[#This Row],[Grup justificat     (fer servir opcions de la llista desplegable)]]=2,AU1274,0)</f>
        <v>0</v>
      </c>
      <c r="BE1274" s="41"/>
      <c r="BF1274" s="131">
        <f>IF(Taula1[[#This Row],[Espai reservat Administració]]=1,AO1274,0)</f>
        <v>0</v>
      </c>
      <c r="BG1274" s="82">
        <f>IF(Taula1[[#This Row],[Espai reservat Administració]]=2,BA1274,0)</f>
        <v>0</v>
      </c>
      <c r="BH1274" s="41"/>
      <c r="BI1274" s="126">
        <f>IF(Taula1[[#This Row],[Grup justificat     (fer servir opcions de la llista desplegable)]]=1,1,0)</f>
        <v>0</v>
      </c>
      <c r="BJ1274" s="126">
        <f>IF(Taula1[[#This Row],[Espai reservat Administració]]=1,1,0)</f>
        <v>0</v>
      </c>
      <c r="BK1274" s="111"/>
      <c r="BL1274" s="126">
        <f>IF(Taula1[[#This Row],[Grup justificat     (fer servir opcions de la llista desplegable)]]=2,1,0)</f>
        <v>0</v>
      </c>
      <c r="BM1274" s="126">
        <f>IF(Taula1[[#This Row],[Espai reservat Administració]]=2,1,0)</f>
        <v>0</v>
      </c>
      <c r="BN1274" s="73"/>
      <c r="BO1274" s="73"/>
      <c r="BP1274" s="73"/>
      <c r="BQ1274" s="73"/>
      <c r="BR1274" s="73"/>
      <c r="BS1274" s="73"/>
      <c r="BT1274" s="73"/>
      <c r="BU1274" s="73"/>
      <c r="BV1274" s="73"/>
      <c r="BW1274" s="73"/>
      <c r="BX1274" s="73"/>
      <c r="BY1274" s="73"/>
      <c r="BZ1274" s="73"/>
      <c r="CA1274" s="73"/>
      <c r="CB1274" s="73"/>
      <c r="CC1274" s="73"/>
      <c r="CD1274" s="73"/>
      <c r="CE1274" s="73"/>
      <c r="CF1274" s="73"/>
      <c r="CG1274" s="63">
        <f t="shared" si="309"/>
        <v>0</v>
      </c>
      <c r="CH1274" s="63">
        <f t="shared" si="310"/>
        <v>0</v>
      </c>
      <c r="CI1274" s="73"/>
      <c r="CJ1274" s="63">
        <f>IF(Taula1[[#This Row],[Tipus de contracte                                  (fer servir opcions de la llista desplegable)]]="Indefinit",1,0)</f>
        <v>0</v>
      </c>
      <c r="CK1274" s="63">
        <f>IF(Taula1[[#This Row],[Tipus de contracte                                  (fer servir opcions de la llista desplegable)]]="Temporal, igual o superior a 6 mesos",1,0)</f>
        <v>0</v>
      </c>
      <c r="CL1274" s="63">
        <f>IF(Taula1[[#This Row],[Tipus de contracte                                  (fer servir opcions de la llista desplegable)]]="Substitució per IT",1,0)</f>
        <v>0</v>
      </c>
      <c r="CM1274" s="73"/>
      <c r="CN1274" s="63">
        <f>IF(Taula1[[#This Row],[Relació llocs de treball]]&gt;=1,1,0)</f>
        <v>0</v>
      </c>
      <c r="CO1274" s="73"/>
      <c r="CP1274" s="63">
        <f>IF(Taula1[[#This Row],[Identitat de gènere                                                          (fer servir opcions de la llista desplegable)]]="Home",1,0)</f>
        <v>0</v>
      </c>
      <c r="CQ1274" s="63">
        <f>IF(Taula1[[#This Row],[Identitat de gènere                                                          (fer servir opcions de la llista desplegable)]]="Dona",1,0)</f>
        <v>0</v>
      </c>
      <c r="CR1274" s="63">
        <f>IF(Taula1[[#This Row],[Identitat de gènere                                                          (fer servir opcions de la llista desplegable)]]="No binari",1,0)</f>
        <v>0</v>
      </c>
      <c r="CS1274" s="73"/>
      <c r="CT1274" s="63">
        <f t="shared" si="304"/>
        <v>0</v>
      </c>
      <c r="CU1274" s="64">
        <f t="shared" si="311"/>
        <v>0</v>
      </c>
      <c r="CW1274" s="64">
        <f t="shared" si="312"/>
        <v>0</v>
      </c>
      <c r="CX1274" s="64">
        <f t="shared" si="313"/>
        <v>0</v>
      </c>
      <c r="CY1274" s="64">
        <f t="shared" si="314"/>
        <v>0</v>
      </c>
      <c r="CZ1274" s="64">
        <f t="shared" si="315"/>
        <v>0</v>
      </c>
      <c r="DB1274" s="64">
        <f t="shared" si="316"/>
        <v>0</v>
      </c>
      <c r="DC1274" s="64">
        <f t="shared" si="317"/>
        <v>0</v>
      </c>
      <c r="DD1274" s="64">
        <f t="shared" si="318"/>
        <v>0</v>
      </c>
      <c r="DE1274" s="64">
        <f t="shared" si="319"/>
        <v>0</v>
      </c>
    </row>
    <row r="1275" spans="2:109" x14ac:dyDescent="0.3">
      <c r="B1275" s="167"/>
      <c r="C1275" s="186"/>
      <c r="D1275" s="2"/>
      <c r="E1275" s="67"/>
      <c r="F1275" s="5"/>
      <c r="G1275" s="5"/>
      <c r="H1275" s="187"/>
      <c r="I1275" s="111" t="str">
        <f ca="1">IF(Taula1[[#This Row],[Data naixement (format dd/mm/aaaa)]]="","0",DATEDIF(Taula1[[#This Row],[Data naixement (format dd/mm/aaaa)]],TODAY(),"Y"))</f>
        <v>0</v>
      </c>
      <c r="J1275" s="6"/>
      <c r="K1275" s="6"/>
      <c r="L1275" s="6"/>
      <c r="M1275" s="6"/>
      <c r="N1275" s="56"/>
      <c r="O1275" s="56"/>
      <c r="P1275" s="56"/>
      <c r="Q1275" s="6"/>
      <c r="R1275" s="7"/>
      <c r="S1275" s="143">
        <f>Taula1[[#This Row],[Mesos naturals sencers treballats període justificat (01/01/2023 - 31/03/2023)]]</f>
        <v>0</v>
      </c>
      <c r="T1275" s="194">
        <f>Taula1[[#This Row],[Dies treballats període justificat (01/01/2023 - 31/03/2023)              no comptabilitzats com a mes natural sencer]]</f>
        <v>0</v>
      </c>
      <c r="U1275" s="12"/>
      <c r="V1275" s="7"/>
      <c r="W1275" s="188"/>
      <c r="X1275" s="188"/>
      <c r="Y1275" s="188"/>
      <c r="Z1275" s="188"/>
      <c r="AA1275" s="190"/>
      <c r="AB1275" s="143">
        <f>Taula1[[#This Row],[Grup justificat     (fer servir opcions de la llista desplegable)]]</f>
        <v>0</v>
      </c>
      <c r="AC1275" s="182"/>
      <c r="AD1275" s="39"/>
      <c r="AE1275" s="131">
        <f>ROUND((AF1275/100)*756*Taula1[[#This Row],[Mesos naturals sencers treballats període justificat (01/01/2023 - 31/03/2023)]],2)</f>
        <v>0</v>
      </c>
      <c r="AF1275" s="81">
        <f>Taula1[[#This Row],[% Jornada segons contracte
(no posar el símbol %) ]]-Taula1[[#This Row],[% Reducció salari per baix rendiment        (no posar el símbol %)]]</f>
        <v>0</v>
      </c>
      <c r="AG1275" s="131">
        <f>ROUND((AH1275/100)*24.8547945*Taula1[[#This Row],[Dies treballats període justificat (01/01/2023 - 31/03/2023)              no comptabilitzats com a mes natural sencer]],2)</f>
        <v>0</v>
      </c>
      <c r="AH1275" s="79">
        <f>Taula1[[#This Row],[% Jornada segons contracte
(no posar el símbol %) ]]-Taula1[[#This Row],[% Reducció salari per baix rendiment        (no posar el símbol %)]]</f>
        <v>0</v>
      </c>
      <c r="AI1275" s="131">
        <f t="shared" si="305"/>
        <v>0</v>
      </c>
      <c r="AJ1275" s="39"/>
      <c r="AK1275" s="131">
        <f>ROUND((AL1275/100)*756*Taula1[[#This Row],[Espai reservat Administració  (mesos)]],2)</f>
        <v>0</v>
      </c>
      <c r="AL1275" s="81">
        <f>Taula1[[#This Row],[% Jornada segons contracte
(no posar el símbol %) ]]-Taula1[[#This Row],[% Reducció salari per baix rendiment        (no posar el símbol %)]]</f>
        <v>0</v>
      </c>
      <c r="AM1275" s="131">
        <f>ROUND((AN1275/100)*24.8547945*Taula1[[#This Row],[Espai reservat Administració (dies)]],2)</f>
        <v>0</v>
      </c>
      <c r="AN1275" s="79">
        <f>Taula1[[#This Row],[% Jornada segons contracte
(no posar el símbol %) ]]-Taula1[[#This Row],[% Reducció salari per baix rendiment        (no posar el símbol %)]]</f>
        <v>0</v>
      </c>
      <c r="AO1275" s="131">
        <f t="shared" si="306"/>
        <v>0</v>
      </c>
      <c r="AP1275" s="87"/>
      <c r="AQ1275" s="137">
        <f>ROUND((AR1275/100)*693*Taula1[[#This Row],[Mesos naturals sencers treballats període justificat (01/01/2023 - 31/03/2023)]],2)</f>
        <v>0</v>
      </c>
      <c r="AR1275" s="90">
        <f>Taula1[[#This Row],[% Jornada segons contracte
(no posar el símbol %) ]]-Taula1[[#This Row],[% Reducció salari per baix rendiment        (no posar el símbol %)]]</f>
        <v>0</v>
      </c>
      <c r="AS1275" s="137">
        <f>ROUND((AT1275/100)*22.78356164*Taula1[[#This Row],[Dies treballats període justificat (01/01/2023 - 31/03/2023)              no comptabilitzats com a mes natural sencer]],2)</f>
        <v>0</v>
      </c>
      <c r="AT1275" s="90">
        <f>Taula1[[#This Row],[% Jornada segons contracte
(no posar el símbol %) ]]-Taula1[[#This Row],[% Reducció salari per baix rendiment        (no posar el símbol %)]]</f>
        <v>0</v>
      </c>
      <c r="AU1275" s="137">
        <f t="shared" si="307"/>
        <v>0</v>
      </c>
      <c r="AV1275" s="87"/>
      <c r="AW1275" s="136">
        <f>ROUND((AX1275/100)*693*Taula1[[#This Row],[Espai reservat Administració  (mesos)]],2)</f>
        <v>0</v>
      </c>
      <c r="AX1275" s="90">
        <f>Taula1[[#This Row],[% Jornada segons contracte
(no posar el símbol %) ]]-Taula1[[#This Row],[% Reducció salari per baix rendiment        (no posar el símbol %)]]</f>
        <v>0</v>
      </c>
      <c r="AY1275" s="131">
        <f>ROUND((AZ1275/100)*22.78356164*Taula1[[#This Row],[Espai reservat Administració (dies)]],2)</f>
        <v>0</v>
      </c>
      <c r="AZ1275" s="81">
        <f>Taula1[[#This Row],[% Jornada segons contracte
(no posar el símbol %) ]]-Taula1[[#This Row],[% Reducció salari per baix rendiment        (no posar el símbol %)]]</f>
        <v>0</v>
      </c>
      <c r="BA1275" s="82">
        <f t="shared" si="308"/>
        <v>0</v>
      </c>
      <c r="BB1275" s="41"/>
      <c r="BC1275" s="131">
        <f>IF(Taula1[[#This Row],[Grup justificat     (fer servir opcions de la llista desplegable)]]=1,AI1275,0)</f>
        <v>0</v>
      </c>
      <c r="BD1275" s="131">
        <f>IF(Taula1[[#This Row],[Grup justificat     (fer servir opcions de la llista desplegable)]]=2,AU1275,0)</f>
        <v>0</v>
      </c>
      <c r="BE1275" s="41"/>
      <c r="BF1275" s="131">
        <f>IF(Taula1[[#This Row],[Espai reservat Administració]]=1,AO1275,0)</f>
        <v>0</v>
      </c>
      <c r="BG1275" s="82">
        <f>IF(Taula1[[#This Row],[Espai reservat Administració]]=2,BA1275,0)</f>
        <v>0</v>
      </c>
      <c r="BH1275" s="41"/>
      <c r="BI1275" s="126">
        <f>IF(Taula1[[#This Row],[Grup justificat     (fer servir opcions de la llista desplegable)]]=1,1,0)</f>
        <v>0</v>
      </c>
      <c r="BJ1275" s="126">
        <f>IF(Taula1[[#This Row],[Espai reservat Administració]]=1,1,0)</f>
        <v>0</v>
      </c>
      <c r="BK1275" s="111"/>
      <c r="BL1275" s="126">
        <f>IF(Taula1[[#This Row],[Grup justificat     (fer servir opcions de la llista desplegable)]]=2,1,0)</f>
        <v>0</v>
      </c>
      <c r="BM1275" s="126">
        <f>IF(Taula1[[#This Row],[Espai reservat Administració]]=2,1,0)</f>
        <v>0</v>
      </c>
      <c r="BN1275" s="73"/>
      <c r="BO1275" s="73"/>
      <c r="BP1275" s="73"/>
      <c r="BQ1275" s="73"/>
      <c r="BR1275" s="73"/>
      <c r="BS1275" s="73"/>
      <c r="BT1275" s="73"/>
      <c r="BU1275" s="73"/>
      <c r="BV1275" s="73"/>
      <c r="BW1275" s="73"/>
      <c r="BX1275" s="73"/>
      <c r="BY1275" s="73"/>
      <c r="BZ1275" s="73"/>
      <c r="CA1275" s="73"/>
      <c r="CB1275" s="73"/>
      <c r="CC1275" s="73"/>
      <c r="CD1275" s="73"/>
      <c r="CE1275" s="73"/>
      <c r="CF1275" s="73"/>
      <c r="CG1275" s="63">
        <f t="shared" si="309"/>
        <v>0</v>
      </c>
      <c r="CH1275" s="63">
        <f t="shared" si="310"/>
        <v>0</v>
      </c>
      <c r="CI1275" s="73"/>
      <c r="CJ1275" s="63">
        <f>IF(Taula1[[#This Row],[Tipus de contracte                                  (fer servir opcions de la llista desplegable)]]="Indefinit",1,0)</f>
        <v>0</v>
      </c>
      <c r="CK1275" s="63">
        <f>IF(Taula1[[#This Row],[Tipus de contracte                                  (fer servir opcions de la llista desplegable)]]="Temporal, igual o superior a 6 mesos",1,0)</f>
        <v>0</v>
      </c>
      <c r="CL1275" s="63">
        <f>IF(Taula1[[#This Row],[Tipus de contracte                                  (fer servir opcions de la llista desplegable)]]="Substitució per IT",1,0)</f>
        <v>0</v>
      </c>
      <c r="CM1275" s="73"/>
      <c r="CN1275" s="63">
        <f>IF(Taula1[[#This Row],[Relació llocs de treball]]&gt;=1,1,0)</f>
        <v>0</v>
      </c>
      <c r="CO1275" s="73"/>
      <c r="CP1275" s="63">
        <f>IF(Taula1[[#This Row],[Identitat de gènere                                                          (fer servir opcions de la llista desplegable)]]="Home",1,0)</f>
        <v>0</v>
      </c>
      <c r="CQ1275" s="63">
        <f>IF(Taula1[[#This Row],[Identitat de gènere                                                          (fer servir opcions de la llista desplegable)]]="Dona",1,0)</f>
        <v>0</v>
      </c>
      <c r="CR1275" s="63">
        <f>IF(Taula1[[#This Row],[Identitat de gènere                                                          (fer servir opcions de la llista desplegable)]]="No binari",1,0)</f>
        <v>0</v>
      </c>
      <c r="CS1275" s="73"/>
      <c r="CT1275" s="63">
        <f t="shared" si="304"/>
        <v>0</v>
      </c>
      <c r="CU1275" s="64">
        <f t="shared" si="311"/>
        <v>0</v>
      </c>
      <c r="CW1275" s="64">
        <f t="shared" si="312"/>
        <v>0</v>
      </c>
      <c r="CX1275" s="64">
        <f t="shared" si="313"/>
        <v>0</v>
      </c>
      <c r="CY1275" s="64">
        <f t="shared" si="314"/>
        <v>0</v>
      </c>
      <c r="CZ1275" s="64">
        <f t="shared" si="315"/>
        <v>0</v>
      </c>
      <c r="DB1275" s="64">
        <f t="shared" si="316"/>
        <v>0</v>
      </c>
      <c r="DC1275" s="64">
        <f t="shared" si="317"/>
        <v>0</v>
      </c>
      <c r="DD1275" s="64">
        <f t="shared" si="318"/>
        <v>0</v>
      </c>
      <c r="DE1275" s="64">
        <f t="shared" si="319"/>
        <v>0</v>
      </c>
    </row>
    <row r="1276" spans="2:109" x14ac:dyDescent="0.3">
      <c r="B1276" s="167"/>
      <c r="C1276" s="186"/>
      <c r="D1276" s="2"/>
      <c r="E1276" s="67"/>
      <c r="F1276" s="5"/>
      <c r="G1276" s="5"/>
      <c r="H1276" s="187"/>
      <c r="I1276" s="111" t="str">
        <f ca="1">IF(Taula1[[#This Row],[Data naixement (format dd/mm/aaaa)]]="","0",DATEDIF(Taula1[[#This Row],[Data naixement (format dd/mm/aaaa)]],TODAY(),"Y"))</f>
        <v>0</v>
      </c>
      <c r="J1276" s="6"/>
      <c r="K1276" s="6"/>
      <c r="L1276" s="6"/>
      <c r="M1276" s="6"/>
      <c r="N1276" s="56"/>
      <c r="O1276" s="56"/>
      <c r="P1276" s="56"/>
      <c r="Q1276" s="6"/>
      <c r="R1276" s="7"/>
      <c r="S1276" s="143">
        <f>Taula1[[#This Row],[Mesos naturals sencers treballats període justificat (01/01/2023 - 31/03/2023)]]</f>
        <v>0</v>
      </c>
      <c r="T1276" s="194">
        <f>Taula1[[#This Row],[Dies treballats període justificat (01/01/2023 - 31/03/2023)              no comptabilitzats com a mes natural sencer]]</f>
        <v>0</v>
      </c>
      <c r="U1276" s="12"/>
      <c r="V1276" s="7"/>
      <c r="W1276" s="188"/>
      <c r="X1276" s="188"/>
      <c r="Y1276" s="188"/>
      <c r="Z1276" s="188"/>
      <c r="AA1276" s="190"/>
      <c r="AB1276" s="143">
        <f>Taula1[[#This Row],[Grup justificat     (fer servir opcions de la llista desplegable)]]</f>
        <v>0</v>
      </c>
      <c r="AC1276" s="182"/>
      <c r="AD1276" s="39"/>
      <c r="AE1276" s="131">
        <f>ROUND((AF1276/100)*756*Taula1[[#This Row],[Mesos naturals sencers treballats període justificat (01/01/2023 - 31/03/2023)]],2)</f>
        <v>0</v>
      </c>
      <c r="AF1276" s="81">
        <f>Taula1[[#This Row],[% Jornada segons contracte
(no posar el símbol %) ]]-Taula1[[#This Row],[% Reducció salari per baix rendiment        (no posar el símbol %)]]</f>
        <v>0</v>
      </c>
      <c r="AG1276" s="131">
        <f>ROUND((AH1276/100)*24.8547945*Taula1[[#This Row],[Dies treballats període justificat (01/01/2023 - 31/03/2023)              no comptabilitzats com a mes natural sencer]],2)</f>
        <v>0</v>
      </c>
      <c r="AH1276" s="79">
        <f>Taula1[[#This Row],[% Jornada segons contracte
(no posar el símbol %) ]]-Taula1[[#This Row],[% Reducció salari per baix rendiment        (no posar el símbol %)]]</f>
        <v>0</v>
      </c>
      <c r="AI1276" s="131">
        <f t="shared" si="305"/>
        <v>0</v>
      </c>
      <c r="AJ1276" s="39"/>
      <c r="AK1276" s="131">
        <f>ROUND((AL1276/100)*756*Taula1[[#This Row],[Espai reservat Administració  (mesos)]],2)</f>
        <v>0</v>
      </c>
      <c r="AL1276" s="81">
        <f>Taula1[[#This Row],[% Jornada segons contracte
(no posar el símbol %) ]]-Taula1[[#This Row],[% Reducció salari per baix rendiment        (no posar el símbol %)]]</f>
        <v>0</v>
      </c>
      <c r="AM1276" s="131">
        <f>ROUND((AN1276/100)*24.8547945*Taula1[[#This Row],[Espai reservat Administració (dies)]],2)</f>
        <v>0</v>
      </c>
      <c r="AN1276" s="79">
        <f>Taula1[[#This Row],[% Jornada segons contracte
(no posar el símbol %) ]]-Taula1[[#This Row],[% Reducció salari per baix rendiment        (no posar el símbol %)]]</f>
        <v>0</v>
      </c>
      <c r="AO1276" s="131">
        <f t="shared" si="306"/>
        <v>0</v>
      </c>
      <c r="AP1276" s="87"/>
      <c r="AQ1276" s="137">
        <f>ROUND((AR1276/100)*693*Taula1[[#This Row],[Mesos naturals sencers treballats període justificat (01/01/2023 - 31/03/2023)]],2)</f>
        <v>0</v>
      </c>
      <c r="AR1276" s="90">
        <f>Taula1[[#This Row],[% Jornada segons contracte
(no posar el símbol %) ]]-Taula1[[#This Row],[% Reducció salari per baix rendiment        (no posar el símbol %)]]</f>
        <v>0</v>
      </c>
      <c r="AS1276" s="137">
        <f>ROUND((AT1276/100)*22.78356164*Taula1[[#This Row],[Dies treballats període justificat (01/01/2023 - 31/03/2023)              no comptabilitzats com a mes natural sencer]],2)</f>
        <v>0</v>
      </c>
      <c r="AT1276" s="90">
        <f>Taula1[[#This Row],[% Jornada segons contracte
(no posar el símbol %) ]]-Taula1[[#This Row],[% Reducció salari per baix rendiment        (no posar el símbol %)]]</f>
        <v>0</v>
      </c>
      <c r="AU1276" s="137">
        <f t="shared" si="307"/>
        <v>0</v>
      </c>
      <c r="AV1276" s="87"/>
      <c r="AW1276" s="136">
        <f>ROUND((AX1276/100)*693*Taula1[[#This Row],[Espai reservat Administració  (mesos)]],2)</f>
        <v>0</v>
      </c>
      <c r="AX1276" s="90">
        <f>Taula1[[#This Row],[% Jornada segons contracte
(no posar el símbol %) ]]-Taula1[[#This Row],[% Reducció salari per baix rendiment        (no posar el símbol %)]]</f>
        <v>0</v>
      </c>
      <c r="AY1276" s="131">
        <f>ROUND((AZ1276/100)*22.78356164*Taula1[[#This Row],[Espai reservat Administració (dies)]],2)</f>
        <v>0</v>
      </c>
      <c r="AZ1276" s="81">
        <f>Taula1[[#This Row],[% Jornada segons contracte
(no posar el símbol %) ]]-Taula1[[#This Row],[% Reducció salari per baix rendiment        (no posar el símbol %)]]</f>
        <v>0</v>
      </c>
      <c r="BA1276" s="82">
        <f t="shared" si="308"/>
        <v>0</v>
      </c>
      <c r="BB1276" s="41"/>
      <c r="BC1276" s="131">
        <f>IF(Taula1[[#This Row],[Grup justificat     (fer servir opcions de la llista desplegable)]]=1,AI1276,0)</f>
        <v>0</v>
      </c>
      <c r="BD1276" s="131">
        <f>IF(Taula1[[#This Row],[Grup justificat     (fer servir opcions de la llista desplegable)]]=2,AU1276,0)</f>
        <v>0</v>
      </c>
      <c r="BE1276" s="41"/>
      <c r="BF1276" s="131">
        <f>IF(Taula1[[#This Row],[Espai reservat Administració]]=1,AO1276,0)</f>
        <v>0</v>
      </c>
      <c r="BG1276" s="82">
        <f>IF(Taula1[[#This Row],[Espai reservat Administració]]=2,BA1276,0)</f>
        <v>0</v>
      </c>
      <c r="BH1276" s="41"/>
      <c r="BI1276" s="126">
        <f>IF(Taula1[[#This Row],[Grup justificat     (fer servir opcions de la llista desplegable)]]=1,1,0)</f>
        <v>0</v>
      </c>
      <c r="BJ1276" s="126">
        <f>IF(Taula1[[#This Row],[Espai reservat Administració]]=1,1,0)</f>
        <v>0</v>
      </c>
      <c r="BK1276" s="111"/>
      <c r="BL1276" s="126">
        <f>IF(Taula1[[#This Row],[Grup justificat     (fer servir opcions de la llista desplegable)]]=2,1,0)</f>
        <v>0</v>
      </c>
      <c r="BM1276" s="126">
        <f>IF(Taula1[[#This Row],[Espai reservat Administració]]=2,1,0)</f>
        <v>0</v>
      </c>
      <c r="BN1276" s="73"/>
      <c r="BO1276" s="73"/>
      <c r="BP1276" s="73"/>
      <c r="BQ1276" s="73"/>
      <c r="BR1276" s="73"/>
      <c r="BS1276" s="73"/>
      <c r="BT1276" s="73"/>
      <c r="BU1276" s="73"/>
      <c r="BV1276" s="73"/>
      <c r="BW1276" s="73"/>
      <c r="BX1276" s="73"/>
      <c r="BY1276" s="73"/>
      <c r="BZ1276" s="73"/>
      <c r="CA1276" s="73"/>
      <c r="CB1276" s="73"/>
      <c r="CC1276" s="73"/>
      <c r="CD1276" s="73"/>
      <c r="CE1276" s="73"/>
      <c r="CF1276" s="73"/>
      <c r="CG1276" s="63">
        <f t="shared" si="309"/>
        <v>0</v>
      </c>
      <c r="CH1276" s="63">
        <f t="shared" si="310"/>
        <v>0</v>
      </c>
      <c r="CI1276" s="73"/>
      <c r="CJ1276" s="63">
        <f>IF(Taula1[[#This Row],[Tipus de contracte                                  (fer servir opcions de la llista desplegable)]]="Indefinit",1,0)</f>
        <v>0</v>
      </c>
      <c r="CK1276" s="63">
        <f>IF(Taula1[[#This Row],[Tipus de contracte                                  (fer servir opcions de la llista desplegable)]]="Temporal, igual o superior a 6 mesos",1,0)</f>
        <v>0</v>
      </c>
      <c r="CL1276" s="63">
        <f>IF(Taula1[[#This Row],[Tipus de contracte                                  (fer servir opcions de la llista desplegable)]]="Substitució per IT",1,0)</f>
        <v>0</v>
      </c>
      <c r="CM1276" s="73"/>
      <c r="CN1276" s="63">
        <f>IF(Taula1[[#This Row],[Relació llocs de treball]]&gt;=1,1,0)</f>
        <v>0</v>
      </c>
      <c r="CO1276" s="73"/>
      <c r="CP1276" s="63">
        <f>IF(Taula1[[#This Row],[Identitat de gènere                                                          (fer servir opcions de la llista desplegable)]]="Home",1,0)</f>
        <v>0</v>
      </c>
      <c r="CQ1276" s="63">
        <f>IF(Taula1[[#This Row],[Identitat de gènere                                                          (fer servir opcions de la llista desplegable)]]="Dona",1,0)</f>
        <v>0</v>
      </c>
      <c r="CR1276" s="63">
        <f>IF(Taula1[[#This Row],[Identitat de gènere                                                          (fer servir opcions de la llista desplegable)]]="No binari",1,0)</f>
        <v>0</v>
      </c>
      <c r="CS1276" s="73"/>
      <c r="CT1276" s="63">
        <f t="shared" si="304"/>
        <v>0</v>
      </c>
      <c r="CU1276" s="64">
        <f t="shared" si="311"/>
        <v>0</v>
      </c>
      <c r="CW1276" s="64">
        <f t="shared" si="312"/>
        <v>0</v>
      </c>
      <c r="CX1276" s="64">
        <f t="shared" si="313"/>
        <v>0</v>
      </c>
      <c r="CY1276" s="64">
        <f t="shared" si="314"/>
        <v>0</v>
      </c>
      <c r="CZ1276" s="64">
        <f t="shared" si="315"/>
        <v>0</v>
      </c>
      <c r="DB1276" s="64">
        <f t="shared" si="316"/>
        <v>0</v>
      </c>
      <c r="DC1276" s="64">
        <f t="shared" si="317"/>
        <v>0</v>
      </c>
      <c r="DD1276" s="64">
        <f t="shared" si="318"/>
        <v>0</v>
      </c>
      <c r="DE1276" s="64">
        <f t="shared" si="319"/>
        <v>0</v>
      </c>
    </row>
    <row r="1277" spans="2:109" x14ac:dyDescent="0.3">
      <c r="B1277" s="167"/>
      <c r="C1277" s="186"/>
      <c r="D1277" s="2"/>
      <c r="E1277" s="67"/>
      <c r="F1277" s="5"/>
      <c r="G1277" s="5"/>
      <c r="H1277" s="187"/>
      <c r="I1277" s="111" t="str">
        <f ca="1">IF(Taula1[[#This Row],[Data naixement (format dd/mm/aaaa)]]="","0",DATEDIF(Taula1[[#This Row],[Data naixement (format dd/mm/aaaa)]],TODAY(),"Y"))</f>
        <v>0</v>
      </c>
      <c r="J1277" s="6"/>
      <c r="K1277" s="6"/>
      <c r="L1277" s="6"/>
      <c r="M1277" s="6"/>
      <c r="N1277" s="56"/>
      <c r="O1277" s="56"/>
      <c r="P1277" s="56"/>
      <c r="Q1277" s="6"/>
      <c r="R1277" s="7"/>
      <c r="S1277" s="143">
        <f>Taula1[[#This Row],[Mesos naturals sencers treballats període justificat (01/01/2023 - 31/03/2023)]]</f>
        <v>0</v>
      </c>
      <c r="T1277" s="194">
        <f>Taula1[[#This Row],[Dies treballats període justificat (01/01/2023 - 31/03/2023)              no comptabilitzats com a mes natural sencer]]</f>
        <v>0</v>
      </c>
      <c r="U1277" s="12"/>
      <c r="V1277" s="7"/>
      <c r="W1277" s="188"/>
      <c r="X1277" s="188"/>
      <c r="Y1277" s="188"/>
      <c r="Z1277" s="188"/>
      <c r="AA1277" s="190"/>
      <c r="AB1277" s="143">
        <f>Taula1[[#This Row],[Grup justificat     (fer servir opcions de la llista desplegable)]]</f>
        <v>0</v>
      </c>
      <c r="AC1277" s="182"/>
      <c r="AD1277" s="39"/>
      <c r="AE1277" s="131">
        <f>ROUND((AF1277/100)*756*Taula1[[#This Row],[Mesos naturals sencers treballats període justificat (01/01/2023 - 31/03/2023)]],2)</f>
        <v>0</v>
      </c>
      <c r="AF1277" s="81">
        <f>Taula1[[#This Row],[% Jornada segons contracte
(no posar el símbol %) ]]-Taula1[[#This Row],[% Reducció salari per baix rendiment        (no posar el símbol %)]]</f>
        <v>0</v>
      </c>
      <c r="AG1277" s="131">
        <f>ROUND((AH1277/100)*24.8547945*Taula1[[#This Row],[Dies treballats període justificat (01/01/2023 - 31/03/2023)              no comptabilitzats com a mes natural sencer]],2)</f>
        <v>0</v>
      </c>
      <c r="AH1277" s="79">
        <f>Taula1[[#This Row],[% Jornada segons contracte
(no posar el símbol %) ]]-Taula1[[#This Row],[% Reducció salari per baix rendiment        (no posar el símbol %)]]</f>
        <v>0</v>
      </c>
      <c r="AI1277" s="131">
        <f t="shared" si="305"/>
        <v>0</v>
      </c>
      <c r="AJ1277" s="39"/>
      <c r="AK1277" s="131">
        <f>ROUND((AL1277/100)*756*Taula1[[#This Row],[Espai reservat Administració  (mesos)]],2)</f>
        <v>0</v>
      </c>
      <c r="AL1277" s="81">
        <f>Taula1[[#This Row],[% Jornada segons contracte
(no posar el símbol %) ]]-Taula1[[#This Row],[% Reducció salari per baix rendiment        (no posar el símbol %)]]</f>
        <v>0</v>
      </c>
      <c r="AM1277" s="131">
        <f>ROUND((AN1277/100)*24.8547945*Taula1[[#This Row],[Espai reservat Administració (dies)]],2)</f>
        <v>0</v>
      </c>
      <c r="AN1277" s="79">
        <f>Taula1[[#This Row],[% Jornada segons contracte
(no posar el símbol %) ]]-Taula1[[#This Row],[% Reducció salari per baix rendiment        (no posar el símbol %)]]</f>
        <v>0</v>
      </c>
      <c r="AO1277" s="131">
        <f t="shared" si="306"/>
        <v>0</v>
      </c>
      <c r="AP1277" s="87"/>
      <c r="AQ1277" s="137">
        <f>ROUND((AR1277/100)*693*Taula1[[#This Row],[Mesos naturals sencers treballats període justificat (01/01/2023 - 31/03/2023)]],2)</f>
        <v>0</v>
      </c>
      <c r="AR1277" s="90">
        <f>Taula1[[#This Row],[% Jornada segons contracte
(no posar el símbol %) ]]-Taula1[[#This Row],[% Reducció salari per baix rendiment        (no posar el símbol %)]]</f>
        <v>0</v>
      </c>
      <c r="AS1277" s="137">
        <f>ROUND((AT1277/100)*22.78356164*Taula1[[#This Row],[Dies treballats període justificat (01/01/2023 - 31/03/2023)              no comptabilitzats com a mes natural sencer]],2)</f>
        <v>0</v>
      </c>
      <c r="AT1277" s="90">
        <f>Taula1[[#This Row],[% Jornada segons contracte
(no posar el símbol %) ]]-Taula1[[#This Row],[% Reducció salari per baix rendiment        (no posar el símbol %)]]</f>
        <v>0</v>
      </c>
      <c r="AU1277" s="137">
        <f t="shared" si="307"/>
        <v>0</v>
      </c>
      <c r="AV1277" s="87"/>
      <c r="AW1277" s="136">
        <f>ROUND((AX1277/100)*693*Taula1[[#This Row],[Espai reservat Administració  (mesos)]],2)</f>
        <v>0</v>
      </c>
      <c r="AX1277" s="90">
        <f>Taula1[[#This Row],[% Jornada segons contracte
(no posar el símbol %) ]]-Taula1[[#This Row],[% Reducció salari per baix rendiment        (no posar el símbol %)]]</f>
        <v>0</v>
      </c>
      <c r="AY1277" s="131">
        <f>ROUND((AZ1277/100)*22.78356164*Taula1[[#This Row],[Espai reservat Administració (dies)]],2)</f>
        <v>0</v>
      </c>
      <c r="AZ1277" s="81">
        <f>Taula1[[#This Row],[% Jornada segons contracte
(no posar el símbol %) ]]-Taula1[[#This Row],[% Reducció salari per baix rendiment        (no posar el símbol %)]]</f>
        <v>0</v>
      </c>
      <c r="BA1277" s="82">
        <f t="shared" si="308"/>
        <v>0</v>
      </c>
      <c r="BB1277" s="41"/>
      <c r="BC1277" s="131">
        <f>IF(Taula1[[#This Row],[Grup justificat     (fer servir opcions de la llista desplegable)]]=1,AI1277,0)</f>
        <v>0</v>
      </c>
      <c r="BD1277" s="131">
        <f>IF(Taula1[[#This Row],[Grup justificat     (fer servir opcions de la llista desplegable)]]=2,AU1277,0)</f>
        <v>0</v>
      </c>
      <c r="BE1277" s="41"/>
      <c r="BF1277" s="131">
        <f>IF(Taula1[[#This Row],[Espai reservat Administració]]=1,AO1277,0)</f>
        <v>0</v>
      </c>
      <c r="BG1277" s="82">
        <f>IF(Taula1[[#This Row],[Espai reservat Administració]]=2,BA1277,0)</f>
        <v>0</v>
      </c>
      <c r="BH1277" s="41"/>
      <c r="BI1277" s="126">
        <f>IF(Taula1[[#This Row],[Grup justificat     (fer servir opcions de la llista desplegable)]]=1,1,0)</f>
        <v>0</v>
      </c>
      <c r="BJ1277" s="126">
        <f>IF(Taula1[[#This Row],[Espai reservat Administració]]=1,1,0)</f>
        <v>0</v>
      </c>
      <c r="BK1277" s="111"/>
      <c r="BL1277" s="126">
        <f>IF(Taula1[[#This Row],[Grup justificat     (fer servir opcions de la llista desplegable)]]=2,1,0)</f>
        <v>0</v>
      </c>
      <c r="BM1277" s="126">
        <f>IF(Taula1[[#This Row],[Espai reservat Administració]]=2,1,0)</f>
        <v>0</v>
      </c>
      <c r="BN1277" s="73"/>
      <c r="BO1277" s="73"/>
      <c r="BP1277" s="73"/>
      <c r="BQ1277" s="73"/>
      <c r="BR1277" s="73"/>
      <c r="BS1277" s="73"/>
      <c r="BT1277" s="73"/>
      <c r="BU1277" s="73"/>
      <c r="BV1277" s="73"/>
      <c r="BW1277" s="73"/>
      <c r="BX1277" s="73"/>
      <c r="BY1277" s="73"/>
      <c r="BZ1277" s="73"/>
      <c r="CA1277" s="73"/>
      <c r="CB1277" s="73"/>
      <c r="CC1277" s="73"/>
      <c r="CD1277" s="73"/>
      <c r="CE1277" s="73"/>
      <c r="CF1277" s="73"/>
      <c r="CG1277" s="63">
        <f t="shared" si="309"/>
        <v>0</v>
      </c>
      <c r="CH1277" s="63">
        <f t="shared" si="310"/>
        <v>0</v>
      </c>
      <c r="CI1277" s="73"/>
      <c r="CJ1277" s="63">
        <f>IF(Taula1[[#This Row],[Tipus de contracte                                  (fer servir opcions de la llista desplegable)]]="Indefinit",1,0)</f>
        <v>0</v>
      </c>
      <c r="CK1277" s="63">
        <f>IF(Taula1[[#This Row],[Tipus de contracte                                  (fer servir opcions de la llista desplegable)]]="Temporal, igual o superior a 6 mesos",1,0)</f>
        <v>0</v>
      </c>
      <c r="CL1277" s="63">
        <f>IF(Taula1[[#This Row],[Tipus de contracte                                  (fer servir opcions de la llista desplegable)]]="Substitució per IT",1,0)</f>
        <v>0</v>
      </c>
      <c r="CM1277" s="73"/>
      <c r="CN1277" s="63">
        <f>IF(Taula1[[#This Row],[Relació llocs de treball]]&gt;=1,1,0)</f>
        <v>0</v>
      </c>
      <c r="CO1277" s="73"/>
      <c r="CP1277" s="63">
        <f>IF(Taula1[[#This Row],[Identitat de gènere                                                          (fer servir opcions de la llista desplegable)]]="Home",1,0)</f>
        <v>0</v>
      </c>
      <c r="CQ1277" s="63">
        <f>IF(Taula1[[#This Row],[Identitat de gènere                                                          (fer servir opcions de la llista desplegable)]]="Dona",1,0)</f>
        <v>0</v>
      </c>
      <c r="CR1277" s="63">
        <f>IF(Taula1[[#This Row],[Identitat de gènere                                                          (fer servir opcions de la llista desplegable)]]="No binari",1,0)</f>
        <v>0</v>
      </c>
      <c r="CS1277" s="73"/>
      <c r="CT1277" s="63">
        <f t="shared" si="304"/>
        <v>0</v>
      </c>
      <c r="CU1277" s="64">
        <f t="shared" si="311"/>
        <v>0</v>
      </c>
      <c r="CW1277" s="64">
        <f t="shared" si="312"/>
        <v>0</v>
      </c>
      <c r="CX1277" s="64">
        <f t="shared" si="313"/>
        <v>0</v>
      </c>
      <c r="CY1277" s="64">
        <f t="shared" si="314"/>
        <v>0</v>
      </c>
      <c r="CZ1277" s="64">
        <f t="shared" si="315"/>
        <v>0</v>
      </c>
      <c r="DB1277" s="64">
        <f t="shared" si="316"/>
        <v>0</v>
      </c>
      <c r="DC1277" s="64">
        <f t="shared" si="317"/>
        <v>0</v>
      </c>
      <c r="DD1277" s="64">
        <f t="shared" si="318"/>
        <v>0</v>
      </c>
      <c r="DE1277" s="64">
        <f t="shared" si="319"/>
        <v>0</v>
      </c>
    </row>
    <row r="1278" spans="2:109" x14ac:dyDescent="0.3">
      <c r="B1278" s="167"/>
      <c r="C1278" s="186"/>
      <c r="D1278" s="2"/>
      <c r="E1278" s="67"/>
      <c r="F1278" s="5"/>
      <c r="G1278" s="5"/>
      <c r="H1278" s="187"/>
      <c r="I1278" s="111" t="str">
        <f ca="1">IF(Taula1[[#This Row],[Data naixement (format dd/mm/aaaa)]]="","0",DATEDIF(Taula1[[#This Row],[Data naixement (format dd/mm/aaaa)]],TODAY(),"Y"))</f>
        <v>0</v>
      </c>
      <c r="J1278" s="6"/>
      <c r="K1278" s="6"/>
      <c r="L1278" s="6"/>
      <c r="M1278" s="6"/>
      <c r="N1278" s="56"/>
      <c r="O1278" s="56"/>
      <c r="P1278" s="56"/>
      <c r="Q1278" s="6"/>
      <c r="R1278" s="7"/>
      <c r="S1278" s="143">
        <f>Taula1[[#This Row],[Mesos naturals sencers treballats període justificat (01/01/2023 - 31/03/2023)]]</f>
        <v>0</v>
      </c>
      <c r="T1278" s="194">
        <f>Taula1[[#This Row],[Dies treballats període justificat (01/01/2023 - 31/03/2023)              no comptabilitzats com a mes natural sencer]]</f>
        <v>0</v>
      </c>
      <c r="U1278" s="12"/>
      <c r="V1278" s="7"/>
      <c r="W1278" s="188"/>
      <c r="X1278" s="188"/>
      <c r="Y1278" s="188"/>
      <c r="Z1278" s="188"/>
      <c r="AA1278" s="190"/>
      <c r="AB1278" s="143">
        <f>Taula1[[#This Row],[Grup justificat     (fer servir opcions de la llista desplegable)]]</f>
        <v>0</v>
      </c>
      <c r="AC1278" s="182"/>
      <c r="AD1278" s="39"/>
      <c r="AE1278" s="131">
        <f>ROUND((AF1278/100)*756*Taula1[[#This Row],[Mesos naturals sencers treballats període justificat (01/01/2023 - 31/03/2023)]],2)</f>
        <v>0</v>
      </c>
      <c r="AF1278" s="81">
        <f>Taula1[[#This Row],[% Jornada segons contracte
(no posar el símbol %) ]]-Taula1[[#This Row],[% Reducció salari per baix rendiment        (no posar el símbol %)]]</f>
        <v>0</v>
      </c>
      <c r="AG1278" s="131">
        <f>ROUND((AH1278/100)*24.8547945*Taula1[[#This Row],[Dies treballats període justificat (01/01/2023 - 31/03/2023)              no comptabilitzats com a mes natural sencer]],2)</f>
        <v>0</v>
      </c>
      <c r="AH1278" s="79">
        <f>Taula1[[#This Row],[% Jornada segons contracte
(no posar el símbol %) ]]-Taula1[[#This Row],[% Reducció salari per baix rendiment        (no posar el símbol %)]]</f>
        <v>0</v>
      </c>
      <c r="AI1278" s="131">
        <f t="shared" si="305"/>
        <v>0</v>
      </c>
      <c r="AJ1278" s="39"/>
      <c r="AK1278" s="131">
        <f>ROUND((AL1278/100)*756*Taula1[[#This Row],[Espai reservat Administració  (mesos)]],2)</f>
        <v>0</v>
      </c>
      <c r="AL1278" s="81">
        <f>Taula1[[#This Row],[% Jornada segons contracte
(no posar el símbol %) ]]-Taula1[[#This Row],[% Reducció salari per baix rendiment        (no posar el símbol %)]]</f>
        <v>0</v>
      </c>
      <c r="AM1278" s="131">
        <f>ROUND((AN1278/100)*24.8547945*Taula1[[#This Row],[Espai reservat Administració (dies)]],2)</f>
        <v>0</v>
      </c>
      <c r="AN1278" s="79">
        <f>Taula1[[#This Row],[% Jornada segons contracte
(no posar el símbol %) ]]-Taula1[[#This Row],[% Reducció salari per baix rendiment        (no posar el símbol %)]]</f>
        <v>0</v>
      </c>
      <c r="AO1278" s="131">
        <f t="shared" si="306"/>
        <v>0</v>
      </c>
      <c r="AP1278" s="87"/>
      <c r="AQ1278" s="137">
        <f>ROUND((AR1278/100)*693*Taula1[[#This Row],[Mesos naturals sencers treballats període justificat (01/01/2023 - 31/03/2023)]],2)</f>
        <v>0</v>
      </c>
      <c r="AR1278" s="90">
        <f>Taula1[[#This Row],[% Jornada segons contracte
(no posar el símbol %) ]]-Taula1[[#This Row],[% Reducció salari per baix rendiment        (no posar el símbol %)]]</f>
        <v>0</v>
      </c>
      <c r="AS1278" s="137">
        <f>ROUND((AT1278/100)*22.78356164*Taula1[[#This Row],[Dies treballats període justificat (01/01/2023 - 31/03/2023)              no comptabilitzats com a mes natural sencer]],2)</f>
        <v>0</v>
      </c>
      <c r="AT1278" s="90">
        <f>Taula1[[#This Row],[% Jornada segons contracte
(no posar el símbol %) ]]-Taula1[[#This Row],[% Reducció salari per baix rendiment        (no posar el símbol %)]]</f>
        <v>0</v>
      </c>
      <c r="AU1278" s="137">
        <f t="shared" si="307"/>
        <v>0</v>
      </c>
      <c r="AV1278" s="87"/>
      <c r="AW1278" s="136">
        <f>ROUND((AX1278/100)*693*Taula1[[#This Row],[Espai reservat Administració  (mesos)]],2)</f>
        <v>0</v>
      </c>
      <c r="AX1278" s="90">
        <f>Taula1[[#This Row],[% Jornada segons contracte
(no posar el símbol %) ]]-Taula1[[#This Row],[% Reducció salari per baix rendiment        (no posar el símbol %)]]</f>
        <v>0</v>
      </c>
      <c r="AY1278" s="131">
        <f>ROUND((AZ1278/100)*22.78356164*Taula1[[#This Row],[Espai reservat Administració (dies)]],2)</f>
        <v>0</v>
      </c>
      <c r="AZ1278" s="81">
        <f>Taula1[[#This Row],[% Jornada segons contracte
(no posar el símbol %) ]]-Taula1[[#This Row],[% Reducció salari per baix rendiment        (no posar el símbol %)]]</f>
        <v>0</v>
      </c>
      <c r="BA1278" s="82">
        <f t="shared" si="308"/>
        <v>0</v>
      </c>
      <c r="BB1278" s="41"/>
      <c r="BC1278" s="131">
        <f>IF(Taula1[[#This Row],[Grup justificat     (fer servir opcions de la llista desplegable)]]=1,AI1278,0)</f>
        <v>0</v>
      </c>
      <c r="BD1278" s="131">
        <f>IF(Taula1[[#This Row],[Grup justificat     (fer servir opcions de la llista desplegable)]]=2,AU1278,0)</f>
        <v>0</v>
      </c>
      <c r="BE1278" s="41"/>
      <c r="BF1278" s="131">
        <f>IF(Taula1[[#This Row],[Espai reservat Administració]]=1,AO1278,0)</f>
        <v>0</v>
      </c>
      <c r="BG1278" s="82">
        <f>IF(Taula1[[#This Row],[Espai reservat Administració]]=2,BA1278,0)</f>
        <v>0</v>
      </c>
      <c r="BH1278" s="41"/>
      <c r="BI1278" s="126">
        <f>IF(Taula1[[#This Row],[Grup justificat     (fer servir opcions de la llista desplegable)]]=1,1,0)</f>
        <v>0</v>
      </c>
      <c r="BJ1278" s="126">
        <f>IF(Taula1[[#This Row],[Espai reservat Administració]]=1,1,0)</f>
        <v>0</v>
      </c>
      <c r="BK1278" s="111"/>
      <c r="BL1278" s="126">
        <f>IF(Taula1[[#This Row],[Grup justificat     (fer servir opcions de la llista desplegable)]]=2,1,0)</f>
        <v>0</v>
      </c>
      <c r="BM1278" s="126">
        <f>IF(Taula1[[#This Row],[Espai reservat Administració]]=2,1,0)</f>
        <v>0</v>
      </c>
      <c r="BN1278" s="73"/>
      <c r="BO1278" s="73"/>
      <c r="BP1278" s="73"/>
      <c r="BQ1278" s="73"/>
      <c r="BR1278" s="73"/>
      <c r="BS1278" s="73"/>
      <c r="BT1278" s="73"/>
      <c r="BU1278" s="73"/>
      <c r="BV1278" s="73"/>
      <c r="BW1278" s="73"/>
      <c r="BX1278" s="73"/>
      <c r="BY1278" s="73"/>
      <c r="BZ1278" s="73"/>
      <c r="CA1278" s="73"/>
      <c r="CB1278" s="73"/>
      <c r="CC1278" s="73"/>
      <c r="CD1278" s="73"/>
      <c r="CE1278" s="73"/>
      <c r="CF1278" s="73"/>
      <c r="CG1278" s="63">
        <f t="shared" si="309"/>
        <v>0</v>
      </c>
      <c r="CH1278" s="63">
        <f t="shared" si="310"/>
        <v>0</v>
      </c>
      <c r="CI1278" s="73"/>
      <c r="CJ1278" s="63">
        <f>IF(Taula1[[#This Row],[Tipus de contracte                                  (fer servir opcions de la llista desplegable)]]="Indefinit",1,0)</f>
        <v>0</v>
      </c>
      <c r="CK1278" s="63">
        <f>IF(Taula1[[#This Row],[Tipus de contracte                                  (fer servir opcions de la llista desplegable)]]="Temporal, igual o superior a 6 mesos",1,0)</f>
        <v>0</v>
      </c>
      <c r="CL1278" s="63">
        <f>IF(Taula1[[#This Row],[Tipus de contracte                                  (fer servir opcions de la llista desplegable)]]="Substitució per IT",1,0)</f>
        <v>0</v>
      </c>
      <c r="CM1278" s="73"/>
      <c r="CN1278" s="63">
        <f>IF(Taula1[[#This Row],[Relació llocs de treball]]&gt;=1,1,0)</f>
        <v>0</v>
      </c>
      <c r="CO1278" s="73"/>
      <c r="CP1278" s="63">
        <f>IF(Taula1[[#This Row],[Identitat de gènere                                                          (fer servir opcions de la llista desplegable)]]="Home",1,0)</f>
        <v>0</v>
      </c>
      <c r="CQ1278" s="63">
        <f>IF(Taula1[[#This Row],[Identitat de gènere                                                          (fer servir opcions de la llista desplegable)]]="Dona",1,0)</f>
        <v>0</v>
      </c>
      <c r="CR1278" s="63">
        <f>IF(Taula1[[#This Row],[Identitat de gènere                                                          (fer servir opcions de la llista desplegable)]]="No binari",1,0)</f>
        <v>0</v>
      </c>
      <c r="CS1278" s="73"/>
      <c r="CT1278" s="63">
        <f t="shared" si="304"/>
        <v>0</v>
      </c>
      <c r="CU1278" s="64">
        <f t="shared" si="311"/>
        <v>0</v>
      </c>
      <c r="CW1278" s="64">
        <f t="shared" si="312"/>
        <v>0</v>
      </c>
      <c r="CX1278" s="64">
        <f t="shared" si="313"/>
        <v>0</v>
      </c>
      <c r="CY1278" s="64">
        <f t="shared" si="314"/>
        <v>0</v>
      </c>
      <c r="CZ1278" s="64">
        <f t="shared" si="315"/>
        <v>0</v>
      </c>
      <c r="DB1278" s="64">
        <f t="shared" si="316"/>
        <v>0</v>
      </c>
      <c r="DC1278" s="64">
        <f t="shared" si="317"/>
        <v>0</v>
      </c>
      <c r="DD1278" s="64">
        <f t="shared" si="318"/>
        <v>0</v>
      </c>
      <c r="DE1278" s="64">
        <f t="shared" si="319"/>
        <v>0</v>
      </c>
    </row>
    <row r="1279" spans="2:109" x14ac:dyDescent="0.3">
      <c r="B1279" s="167"/>
      <c r="C1279" s="186"/>
      <c r="D1279" s="2"/>
      <c r="E1279" s="67"/>
      <c r="F1279" s="5"/>
      <c r="G1279" s="5"/>
      <c r="H1279" s="187"/>
      <c r="I1279" s="111" t="str">
        <f ca="1">IF(Taula1[[#This Row],[Data naixement (format dd/mm/aaaa)]]="","0",DATEDIF(Taula1[[#This Row],[Data naixement (format dd/mm/aaaa)]],TODAY(),"Y"))</f>
        <v>0</v>
      </c>
      <c r="J1279" s="6"/>
      <c r="K1279" s="6"/>
      <c r="L1279" s="6"/>
      <c r="M1279" s="6"/>
      <c r="N1279" s="56"/>
      <c r="O1279" s="56"/>
      <c r="P1279" s="56"/>
      <c r="Q1279" s="6"/>
      <c r="R1279" s="7"/>
      <c r="S1279" s="143">
        <f>Taula1[[#This Row],[Mesos naturals sencers treballats període justificat (01/01/2023 - 31/03/2023)]]</f>
        <v>0</v>
      </c>
      <c r="T1279" s="194">
        <f>Taula1[[#This Row],[Dies treballats període justificat (01/01/2023 - 31/03/2023)              no comptabilitzats com a mes natural sencer]]</f>
        <v>0</v>
      </c>
      <c r="U1279" s="12"/>
      <c r="V1279" s="7"/>
      <c r="W1279" s="188"/>
      <c r="X1279" s="188"/>
      <c r="Y1279" s="188"/>
      <c r="Z1279" s="188"/>
      <c r="AA1279" s="190"/>
      <c r="AB1279" s="143">
        <f>Taula1[[#This Row],[Grup justificat     (fer servir opcions de la llista desplegable)]]</f>
        <v>0</v>
      </c>
      <c r="AC1279" s="182"/>
      <c r="AD1279" s="39"/>
      <c r="AE1279" s="131">
        <f>ROUND((AF1279/100)*756*Taula1[[#This Row],[Mesos naturals sencers treballats període justificat (01/01/2023 - 31/03/2023)]],2)</f>
        <v>0</v>
      </c>
      <c r="AF1279" s="81">
        <f>Taula1[[#This Row],[% Jornada segons contracte
(no posar el símbol %) ]]-Taula1[[#This Row],[% Reducció salari per baix rendiment        (no posar el símbol %)]]</f>
        <v>0</v>
      </c>
      <c r="AG1279" s="131">
        <f>ROUND((AH1279/100)*24.8547945*Taula1[[#This Row],[Dies treballats període justificat (01/01/2023 - 31/03/2023)              no comptabilitzats com a mes natural sencer]],2)</f>
        <v>0</v>
      </c>
      <c r="AH1279" s="79">
        <f>Taula1[[#This Row],[% Jornada segons contracte
(no posar el símbol %) ]]-Taula1[[#This Row],[% Reducció salari per baix rendiment        (no posar el símbol %)]]</f>
        <v>0</v>
      </c>
      <c r="AI1279" s="131">
        <f t="shared" si="305"/>
        <v>0</v>
      </c>
      <c r="AJ1279" s="39"/>
      <c r="AK1279" s="131">
        <f>ROUND((AL1279/100)*756*Taula1[[#This Row],[Espai reservat Administració  (mesos)]],2)</f>
        <v>0</v>
      </c>
      <c r="AL1279" s="81">
        <f>Taula1[[#This Row],[% Jornada segons contracte
(no posar el símbol %) ]]-Taula1[[#This Row],[% Reducció salari per baix rendiment        (no posar el símbol %)]]</f>
        <v>0</v>
      </c>
      <c r="AM1279" s="131">
        <f>ROUND((AN1279/100)*24.8547945*Taula1[[#This Row],[Espai reservat Administració (dies)]],2)</f>
        <v>0</v>
      </c>
      <c r="AN1279" s="79">
        <f>Taula1[[#This Row],[% Jornada segons contracte
(no posar el símbol %) ]]-Taula1[[#This Row],[% Reducció salari per baix rendiment        (no posar el símbol %)]]</f>
        <v>0</v>
      </c>
      <c r="AO1279" s="131">
        <f t="shared" si="306"/>
        <v>0</v>
      </c>
      <c r="AP1279" s="87"/>
      <c r="AQ1279" s="137">
        <f>ROUND((AR1279/100)*693*Taula1[[#This Row],[Mesos naturals sencers treballats període justificat (01/01/2023 - 31/03/2023)]],2)</f>
        <v>0</v>
      </c>
      <c r="AR1279" s="90">
        <f>Taula1[[#This Row],[% Jornada segons contracte
(no posar el símbol %) ]]-Taula1[[#This Row],[% Reducció salari per baix rendiment        (no posar el símbol %)]]</f>
        <v>0</v>
      </c>
      <c r="AS1279" s="137">
        <f>ROUND((AT1279/100)*22.78356164*Taula1[[#This Row],[Dies treballats període justificat (01/01/2023 - 31/03/2023)              no comptabilitzats com a mes natural sencer]],2)</f>
        <v>0</v>
      </c>
      <c r="AT1279" s="90">
        <f>Taula1[[#This Row],[% Jornada segons contracte
(no posar el símbol %) ]]-Taula1[[#This Row],[% Reducció salari per baix rendiment        (no posar el símbol %)]]</f>
        <v>0</v>
      </c>
      <c r="AU1279" s="137">
        <f t="shared" si="307"/>
        <v>0</v>
      </c>
      <c r="AV1279" s="87"/>
      <c r="AW1279" s="136">
        <f>ROUND((AX1279/100)*693*Taula1[[#This Row],[Espai reservat Administració  (mesos)]],2)</f>
        <v>0</v>
      </c>
      <c r="AX1279" s="90">
        <f>Taula1[[#This Row],[% Jornada segons contracte
(no posar el símbol %) ]]-Taula1[[#This Row],[% Reducció salari per baix rendiment        (no posar el símbol %)]]</f>
        <v>0</v>
      </c>
      <c r="AY1279" s="131">
        <f>ROUND((AZ1279/100)*22.78356164*Taula1[[#This Row],[Espai reservat Administració (dies)]],2)</f>
        <v>0</v>
      </c>
      <c r="AZ1279" s="81">
        <f>Taula1[[#This Row],[% Jornada segons contracte
(no posar el símbol %) ]]-Taula1[[#This Row],[% Reducció salari per baix rendiment        (no posar el símbol %)]]</f>
        <v>0</v>
      </c>
      <c r="BA1279" s="82">
        <f t="shared" si="308"/>
        <v>0</v>
      </c>
      <c r="BB1279" s="41"/>
      <c r="BC1279" s="131">
        <f>IF(Taula1[[#This Row],[Grup justificat     (fer servir opcions de la llista desplegable)]]=1,AI1279,0)</f>
        <v>0</v>
      </c>
      <c r="BD1279" s="131">
        <f>IF(Taula1[[#This Row],[Grup justificat     (fer servir opcions de la llista desplegable)]]=2,AU1279,0)</f>
        <v>0</v>
      </c>
      <c r="BE1279" s="41"/>
      <c r="BF1279" s="131">
        <f>IF(Taula1[[#This Row],[Espai reservat Administració]]=1,AO1279,0)</f>
        <v>0</v>
      </c>
      <c r="BG1279" s="82">
        <f>IF(Taula1[[#This Row],[Espai reservat Administració]]=2,BA1279,0)</f>
        <v>0</v>
      </c>
      <c r="BH1279" s="41"/>
      <c r="BI1279" s="126">
        <f>IF(Taula1[[#This Row],[Grup justificat     (fer servir opcions de la llista desplegable)]]=1,1,0)</f>
        <v>0</v>
      </c>
      <c r="BJ1279" s="126">
        <f>IF(Taula1[[#This Row],[Espai reservat Administració]]=1,1,0)</f>
        <v>0</v>
      </c>
      <c r="BK1279" s="111"/>
      <c r="BL1279" s="126">
        <f>IF(Taula1[[#This Row],[Grup justificat     (fer servir opcions de la llista desplegable)]]=2,1,0)</f>
        <v>0</v>
      </c>
      <c r="BM1279" s="126">
        <f>IF(Taula1[[#This Row],[Espai reservat Administració]]=2,1,0)</f>
        <v>0</v>
      </c>
      <c r="BN1279" s="73"/>
      <c r="BO1279" s="73"/>
      <c r="BP1279" s="73"/>
      <c r="BQ1279" s="73"/>
      <c r="BR1279" s="73"/>
      <c r="BS1279" s="73"/>
      <c r="BT1279" s="73"/>
      <c r="BU1279" s="73"/>
      <c r="BV1279" s="73"/>
      <c r="BW1279" s="73"/>
      <c r="BX1279" s="73"/>
      <c r="BY1279" s="73"/>
      <c r="BZ1279" s="73"/>
      <c r="CA1279" s="73"/>
      <c r="CB1279" s="73"/>
      <c r="CC1279" s="73"/>
      <c r="CD1279" s="73"/>
      <c r="CE1279" s="73"/>
      <c r="CF1279" s="73"/>
      <c r="CG1279" s="63">
        <f t="shared" si="309"/>
        <v>0</v>
      </c>
      <c r="CH1279" s="63">
        <f t="shared" si="310"/>
        <v>0</v>
      </c>
      <c r="CI1279" s="73"/>
      <c r="CJ1279" s="63">
        <f>IF(Taula1[[#This Row],[Tipus de contracte                                  (fer servir opcions de la llista desplegable)]]="Indefinit",1,0)</f>
        <v>0</v>
      </c>
      <c r="CK1279" s="63">
        <f>IF(Taula1[[#This Row],[Tipus de contracte                                  (fer servir opcions de la llista desplegable)]]="Temporal, igual o superior a 6 mesos",1,0)</f>
        <v>0</v>
      </c>
      <c r="CL1279" s="63">
        <f>IF(Taula1[[#This Row],[Tipus de contracte                                  (fer servir opcions de la llista desplegable)]]="Substitució per IT",1,0)</f>
        <v>0</v>
      </c>
      <c r="CM1279" s="73"/>
      <c r="CN1279" s="63">
        <f>IF(Taula1[[#This Row],[Relació llocs de treball]]&gt;=1,1,0)</f>
        <v>0</v>
      </c>
      <c r="CO1279" s="73"/>
      <c r="CP1279" s="63">
        <f>IF(Taula1[[#This Row],[Identitat de gènere                                                          (fer servir opcions de la llista desplegable)]]="Home",1,0)</f>
        <v>0</v>
      </c>
      <c r="CQ1279" s="63">
        <f>IF(Taula1[[#This Row],[Identitat de gènere                                                          (fer servir opcions de la llista desplegable)]]="Dona",1,0)</f>
        <v>0</v>
      </c>
      <c r="CR1279" s="63">
        <f>IF(Taula1[[#This Row],[Identitat de gènere                                                          (fer servir opcions de la llista desplegable)]]="No binari",1,0)</f>
        <v>0</v>
      </c>
      <c r="CS1279" s="73"/>
      <c r="CT1279" s="63">
        <f t="shared" si="304"/>
        <v>0</v>
      </c>
      <c r="CU1279" s="64">
        <f t="shared" si="311"/>
        <v>0</v>
      </c>
      <c r="CW1279" s="64">
        <f t="shared" si="312"/>
        <v>0</v>
      </c>
      <c r="CX1279" s="64">
        <f t="shared" si="313"/>
        <v>0</v>
      </c>
      <c r="CY1279" s="64">
        <f t="shared" si="314"/>
        <v>0</v>
      </c>
      <c r="CZ1279" s="64">
        <f t="shared" si="315"/>
        <v>0</v>
      </c>
      <c r="DB1279" s="64">
        <f t="shared" si="316"/>
        <v>0</v>
      </c>
      <c r="DC1279" s="64">
        <f t="shared" si="317"/>
        <v>0</v>
      </c>
      <c r="DD1279" s="64">
        <f t="shared" si="318"/>
        <v>0</v>
      </c>
      <c r="DE1279" s="64">
        <f t="shared" si="319"/>
        <v>0</v>
      </c>
    </row>
    <row r="1280" spans="2:109" x14ac:dyDescent="0.3">
      <c r="B1280" s="167"/>
      <c r="C1280" s="186"/>
      <c r="D1280" s="2"/>
      <c r="E1280" s="67"/>
      <c r="F1280" s="5"/>
      <c r="G1280" s="5"/>
      <c r="H1280" s="187"/>
      <c r="I1280" s="111" t="str">
        <f ca="1">IF(Taula1[[#This Row],[Data naixement (format dd/mm/aaaa)]]="","0",DATEDIF(Taula1[[#This Row],[Data naixement (format dd/mm/aaaa)]],TODAY(),"Y"))</f>
        <v>0</v>
      </c>
      <c r="J1280" s="6"/>
      <c r="K1280" s="6"/>
      <c r="L1280" s="6"/>
      <c r="M1280" s="6"/>
      <c r="N1280" s="56"/>
      <c r="O1280" s="56"/>
      <c r="P1280" s="56"/>
      <c r="Q1280" s="6"/>
      <c r="R1280" s="7"/>
      <c r="S1280" s="143">
        <f>Taula1[[#This Row],[Mesos naturals sencers treballats període justificat (01/01/2023 - 31/03/2023)]]</f>
        <v>0</v>
      </c>
      <c r="T1280" s="194">
        <f>Taula1[[#This Row],[Dies treballats període justificat (01/01/2023 - 31/03/2023)              no comptabilitzats com a mes natural sencer]]</f>
        <v>0</v>
      </c>
      <c r="U1280" s="12"/>
      <c r="V1280" s="7"/>
      <c r="W1280" s="188"/>
      <c r="X1280" s="188"/>
      <c r="Y1280" s="188"/>
      <c r="Z1280" s="188"/>
      <c r="AA1280" s="190"/>
      <c r="AB1280" s="143">
        <f>Taula1[[#This Row],[Grup justificat     (fer servir opcions de la llista desplegable)]]</f>
        <v>0</v>
      </c>
      <c r="AC1280" s="182"/>
      <c r="AD1280" s="39"/>
      <c r="AE1280" s="131">
        <f>ROUND((AF1280/100)*756*Taula1[[#This Row],[Mesos naturals sencers treballats període justificat (01/01/2023 - 31/03/2023)]],2)</f>
        <v>0</v>
      </c>
      <c r="AF1280" s="81">
        <f>Taula1[[#This Row],[% Jornada segons contracte
(no posar el símbol %) ]]-Taula1[[#This Row],[% Reducció salari per baix rendiment        (no posar el símbol %)]]</f>
        <v>0</v>
      </c>
      <c r="AG1280" s="131">
        <f>ROUND((AH1280/100)*24.8547945*Taula1[[#This Row],[Dies treballats període justificat (01/01/2023 - 31/03/2023)              no comptabilitzats com a mes natural sencer]],2)</f>
        <v>0</v>
      </c>
      <c r="AH1280" s="79">
        <f>Taula1[[#This Row],[% Jornada segons contracte
(no posar el símbol %) ]]-Taula1[[#This Row],[% Reducció salari per baix rendiment        (no posar el símbol %)]]</f>
        <v>0</v>
      </c>
      <c r="AI1280" s="131">
        <f t="shared" si="305"/>
        <v>0</v>
      </c>
      <c r="AJ1280" s="39"/>
      <c r="AK1280" s="131">
        <f>ROUND((AL1280/100)*756*Taula1[[#This Row],[Espai reservat Administració  (mesos)]],2)</f>
        <v>0</v>
      </c>
      <c r="AL1280" s="81">
        <f>Taula1[[#This Row],[% Jornada segons contracte
(no posar el símbol %) ]]-Taula1[[#This Row],[% Reducció salari per baix rendiment        (no posar el símbol %)]]</f>
        <v>0</v>
      </c>
      <c r="AM1280" s="131">
        <f>ROUND((AN1280/100)*24.8547945*Taula1[[#This Row],[Espai reservat Administració (dies)]],2)</f>
        <v>0</v>
      </c>
      <c r="AN1280" s="79">
        <f>Taula1[[#This Row],[% Jornada segons contracte
(no posar el símbol %) ]]-Taula1[[#This Row],[% Reducció salari per baix rendiment        (no posar el símbol %)]]</f>
        <v>0</v>
      </c>
      <c r="AO1280" s="131">
        <f t="shared" si="306"/>
        <v>0</v>
      </c>
      <c r="AP1280" s="87"/>
      <c r="AQ1280" s="137">
        <f>ROUND((AR1280/100)*693*Taula1[[#This Row],[Mesos naturals sencers treballats període justificat (01/01/2023 - 31/03/2023)]],2)</f>
        <v>0</v>
      </c>
      <c r="AR1280" s="90">
        <f>Taula1[[#This Row],[% Jornada segons contracte
(no posar el símbol %) ]]-Taula1[[#This Row],[% Reducció salari per baix rendiment        (no posar el símbol %)]]</f>
        <v>0</v>
      </c>
      <c r="AS1280" s="137">
        <f>ROUND((AT1280/100)*22.78356164*Taula1[[#This Row],[Dies treballats període justificat (01/01/2023 - 31/03/2023)              no comptabilitzats com a mes natural sencer]],2)</f>
        <v>0</v>
      </c>
      <c r="AT1280" s="90">
        <f>Taula1[[#This Row],[% Jornada segons contracte
(no posar el símbol %) ]]-Taula1[[#This Row],[% Reducció salari per baix rendiment        (no posar el símbol %)]]</f>
        <v>0</v>
      </c>
      <c r="AU1280" s="137">
        <f t="shared" si="307"/>
        <v>0</v>
      </c>
      <c r="AV1280" s="87"/>
      <c r="AW1280" s="136">
        <f>ROUND((AX1280/100)*693*Taula1[[#This Row],[Espai reservat Administració  (mesos)]],2)</f>
        <v>0</v>
      </c>
      <c r="AX1280" s="90">
        <f>Taula1[[#This Row],[% Jornada segons contracte
(no posar el símbol %) ]]-Taula1[[#This Row],[% Reducció salari per baix rendiment        (no posar el símbol %)]]</f>
        <v>0</v>
      </c>
      <c r="AY1280" s="131">
        <f>ROUND((AZ1280/100)*22.78356164*Taula1[[#This Row],[Espai reservat Administració (dies)]],2)</f>
        <v>0</v>
      </c>
      <c r="AZ1280" s="81">
        <f>Taula1[[#This Row],[% Jornada segons contracte
(no posar el símbol %) ]]-Taula1[[#This Row],[% Reducció salari per baix rendiment        (no posar el símbol %)]]</f>
        <v>0</v>
      </c>
      <c r="BA1280" s="82">
        <f t="shared" si="308"/>
        <v>0</v>
      </c>
      <c r="BB1280" s="41"/>
      <c r="BC1280" s="131">
        <f>IF(Taula1[[#This Row],[Grup justificat     (fer servir opcions de la llista desplegable)]]=1,AI1280,0)</f>
        <v>0</v>
      </c>
      <c r="BD1280" s="131">
        <f>IF(Taula1[[#This Row],[Grup justificat     (fer servir opcions de la llista desplegable)]]=2,AU1280,0)</f>
        <v>0</v>
      </c>
      <c r="BE1280" s="41"/>
      <c r="BF1280" s="131">
        <f>IF(Taula1[[#This Row],[Espai reservat Administració]]=1,AO1280,0)</f>
        <v>0</v>
      </c>
      <c r="BG1280" s="82">
        <f>IF(Taula1[[#This Row],[Espai reservat Administració]]=2,BA1280,0)</f>
        <v>0</v>
      </c>
      <c r="BH1280" s="41"/>
      <c r="BI1280" s="126">
        <f>IF(Taula1[[#This Row],[Grup justificat     (fer servir opcions de la llista desplegable)]]=1,1,0)</f>
        <v>0</v>
      </c>
      <c r="BJ1280" s="126">
        <f>IF(Taula1[[#This Row],[Espai reservat Administració]]=1,1,0)</f>
        <v>0</v>
      </c>
      <c r="BK1280" s="111"/>
      <c r="BL1280" s="126">
        <f>IF(Taula1[[#This Row],[Grup justificat     (fer servir opcions de la llista desplegable)]]=2,1,0)</f>
        <v>0</v>
      </c>
      <c r="BM1280" s="126">
        <f>IF(Taula1[[#This Row],[Espai reservat Administració]]=2,1,0)</f>
        <v>0</v>
      </c>
      <c r="BN1280" s="73"/>
      <c r="BO1280" s="73"/>
      <c r="BP1280" s="73"/>
      <c r="BQ1280" s="73"/>
      <c r="BR1280" s="73"/>
      <c r="BS1280" s="73"/>
      <c r="BT1280" s="73"/>
      <c r="BU1280" s="73"/>
      <c r="BV1280" s="73"/>
      <c r="BW1280" s="73"/>
      <c r="BX1280" s="73"/>
      <c r="BY1280" s="73"/>
      <c r="BZ1280" s="73"/>
      <c r="CA1280" s="73"/>
      <c r="CB1280" s="73"/>
      <c r="CC1280" s="73"/>
      <c r="CD1280" s="73"/>
      <c r="CE1280" s="73"/>
      <c r="CF1280" s="73"/>
      <c r="CG1280" s="63">
        <f t="shared" si="309"/>
        <v>0</v>
      </c>
      <c r="CH1280" s="63">
        <f t="shared" si="310"/>
        <v>0</v>
      </c>
      <c r="CI1280" s="73"/>
      <c r="CJ1280" s="63">
        <f>IF(Taula1[[#This Row],[Tipus de contracte                                  (fer servir opcions de la llista desplegable)]]="Indefinit",1,0)</f>
        <v>0</v>
      </c>
      <c r="CK1280" s="63">
        <f>IF(Taula1[[#This Row],[Tipus de contracte                                  (fer servir opcions de la llista desplegable)]]="Temporal, igual o superior a 6 mesos",1,0)</f>
        <v>0</v>
      </c>
      <c r="CL1280" s="63">
        <f>IF(Taula1[[#This Row],[Tipus de contracte                                  (fer servir opcions de la llista desplegable)]]="Substitució per IT",1,0)</f>
        <v>0</v>
      </c>
      <c r="CM1280" s="73"/>
      <c r="CN1280" s="63">
        <f>IF(Taula1[[#This Row],[Relació llocs de treball]]&gt;=1,1,0)</f>
        <v>0</v>
      </c>
      <c r="CO1280" s="73"/>
      <c r="CP1280" s="63">
        <f>IF(Taula1[[#This Row],[Identitat de gènere                                                          (fer servir opcions de la llista desplegable)]]="Home",1,0)</f>
        <v>0</v>
      </c>
      <c r="CQ1280" s="63">
        <f>IF(Taula1[[#This Row],[Identitat de gènere                                                          (fer servir opcions de la llista desplegable)]]="Dona",1,0)</f>
        <v>0</v>
      </c>
      <c r="CR1280" s="63">
        <f>IF(Taula1[[#This Row],[Identitat de gènere                                                          (fer servir opcions de la llista desplegable)]]="No binari",1,0)</f>
        <v>0</v>
      </c>
      <c r="CS1280" s="73"/>
      <c r="CT1280" s="63">
        <f t="shared" si="304"/>
        <v>0</v>
      </c>
      <c r="CU1280" s="64">
        <f t="shared" si="311"/>
        <v>0</v>
      </c>
      <c r="CW1280" s="64">
        <f t="shared" si="312"/>
        <v>0</v>
      </c>
      <c r="CX1280" s="64">
        <f t="shared" si="313"/>
        <v>0</v>
      </c>
      <c r="CY1280" s="64">
        <f t="shared" si="314"/>
        <v>0</v>
      </c>
      <c r="CZ1280" s="64">
        <f t="shared" si="315"/>
        <v>0</v>
      </c>
      <c r="DB1280" s="64">
        <f t="shared" si="316"/>
        <v>0</v>
      </c>
      <c r="DC1280" s="64">
        <f t="shared" si="317"/>
        <v>0</v>
      </c>
      <c r="DD1280" s="64">
        <f t="shared" si="318"/>
        <v>0</v>
      </c>
      <c r="DE1280" s="64">
        <f t="shared" si="319"/>
        <v>0</v>
      </c>
    </row>
    <row r="1281" spans="2:109" x14ac:dyDescent="0.3">
      <c r="B1281" s="167"/>
      <c r="C1281" s="186"/>
      <c r="D1281" s="2"/>
      <c r="E1281" s="67"/>
      <c r="F1281" s="5"/>
      <c r="G1281" s="5"/>
      <c r="H1281" s="187"/>
      <c r="I1281" s="111" t="str">
        <f ca="1">IF(Taula1[[#This Row],[Data naixement (format dd/mm/aaaa)]]="","0",DATEDIF(Taula1[[#This Row],[Data naixement (format dd/mm/aaaa)]],TODAY(),"Y"))</f>
        <v>0</v>
      </c>
      <c r="J1281" s="6"/>
      <c r="K1281" s="6"/>
      <c r="L1281" s="6"/>
      <c r="M1281" s="6"/>
      <c r="N1281" s="56"/>
      <c r="O1281" s="56"/>
      <c r="P1281" s="56"/>
      <c r="Q1281" s="6"/>
      <c r="R1281" s="7"/>
      <c r="S1281" s="143">
        <f>Taula1[[#This Row],[Mesos naturals sencers treballats període justificat (01/01/2023 - 31/03/2023)]]</f>
        <v>0</v>
      </c>
      <c r="T1281" s="194">
        <f>Taula1[[#This Row],[Dies treballats període justificat (01/01/2023 - 31/03/2023)              no comptabilitzats com a mes natural sencer]]</f>
        <v>0</v>
      </c>
      <c r="U1281" s="12"/>
      <c r="V1281" s="7"/>
      <c r="W1281" s="188"/>
      <c r="X1281" s="188"/>
      <c r="Y1281" s="188"/>
      <c r="Z1281" s="188"/>
      <c r="AA1281" s="190"/>
      <c r="AB1281" s="143">
        <f>Taula1[[#This Row],[Grup justificat     (fer servir opcions de la llista desplegable)]]</f>
        <v>0</v>
      </c>
      <c r="AC1281" s="182"/>
      <c r="AD1281" s="39"/>
      <c r="AE1281" s="131">
        <f>ROUND((AF1281/100)*756*Taula1[[#This Row],[Mesos naturals sencers treballats període justificat (01/01/2023 - 31/03/2023)]],2)</f>
        <v>0</v>
      </c>
      <c r="AF1281" s="81">
        <f>Taula1[[#This Row],[% Jornada segons contracte
(no posar el símbol %) ]]-Taula1[[#This Row],[% Reducció salari per baix rendiment        (no posar el símbol %)]]</f>
        <v>0</v>
      </c>
      <c r="AG1281" s="131">
        <f>ROUND((AH1281/100)*24.8547945*Taula1[[#This Row],[Dies treballats període justificat (01/01/2023 - 31/03/2023)              no comptabilitzats com a mes natural sencer]],2)</f>
        <v>0</v>
      </c>
      <c r="AH1281" s="79">
        <f>Taula1[[#This Row],[% Jornada segons contracte
(no posar el símbol %) ]]-Taula1[[#This Row],[% Reducció salari per baix rendiment        (no posar el símbol %)]]</f>
        <v>0</v>
      </c>
      <c r="AI1281" s="131">
        <f t="shared" si="305"/>
        <v>0</v>
      </c>
      <c r="AJ1281" s="39"/>
      <c r="AK1281" s="131">
        <f>ROUND((AL1281/100)*756*Taula1[[#This Row],[Espai reservat Administració  (mesos)]],2)</f>
        <v>0</v>
      </c>
      <c r="AL1281" s="81">
        <f>Taula1[[#This Row],[% Jornada segons contracte
(no posar el símbol %) ]]-Taula1[[#This Row],[% Reducció salari per baix rendiment        (no posar el símbol %)]]</f>
        <v>0</v>
      </c>
      <c r="AM1281" s="131">
        <f>ROUND((AN1281/100)*24.8547945*Taula1[[#This Row],[Espai reservat Administració (dies)]],2)</f>
        <v>0</v>
      </c>
      <c r="AN1281" s="79">
        <f>Taula1[[#This Row],[% Jornada segons contracte
(no posar el símbol %) ]]-Taula1[[#This Row],[% Reducció salari per baix rendiment        (no posar el símbol %)]]</f>
        <v>0</v>
      </c>
      <c r="AO1281" s="131">
        <f t="shared" si="306"/>
        <v>0</v>
      </c>
      <c r="AP1281" s="87"/>
      <c r="AQ1281" s="137">
        <f>ROUND((AR1281/100)*693*Taula1[[#This Row],[Mesos naturals sencers treballats període justificat (01/01/2023 - 31/03/2023)]],2)</f>
        <v>0</v>
      </c>
      <c r="AR1281" s="90">
        <f>Taula1[[#This Row],[% Jornada segons contracte
(no posar el símbol %) ]]-Taula1[[#This Row],[% Reducció salari per baix rendiment        (no posar el símbol %)]]</f>
        <v>0</v>
      </c>
      <c r="AS1281" s="137">
        <f>ROUND((AT1281/100)*22.78356164*Taula1[[#This Row],[Dies treballats període justificat (01/01/2023 - 31/03/2023)              no comptabilitzats com a mes natural sencer]],2)</f>
        <v>0</v>
      </c>
      <c r="AT1281" s="90">
        <f>Taula1[[#This Row],[% Jornada segons contracte
(no posar el símbol %) ]]-Taula1[[#This Row],[% Reducció salari per baix rendiment        (no posar el símbol %)]]</f>
        <v>0</v>
      </c>
      <c r="AU1281" s="137">
        <f t="shared" si="307"/>
        <v>0</v>
      </c>
      <c r="AV1281" s="87"/>
      <c r="AW1281" s="136">
        <f>ROUND((AX1281/100)*693*Taula1[[#This Row],[Espai reservat Administració  (mesos)]],2)</f>
        <v>0</v>
      </c>
      <c r="AX1281" s="90">
        <f>Taula1[[#This Row],[% Jornada segons contracte
(no posar el símbol %) ]]-Taula1[[#This Row],[% Reducció salari per baix rendiment        (no posar el símbol %)]]</f>
        <v>0</v>
      </c>
      <c r="AY1281" s="131">
        <f>ROUND((AZ1281/100)*22.78356164*Taula1[[#This Row],[Espai reservat Administració (dies)]],2)</f>
        <v>0</v>
      </c>
      <c r="AZ1281" s="81">
        <f>Taula1[[#This Row],[% Jornada segons contracte
(no posar el símbol %) ]]-Taula1[[#This Row],[% Reducció salari per baix rendiment        (no posar el símbol %)]]</f>
        <v>0</v>
      </c>
      <c r="BA1281" s="82">
        <f t="shared" si="308"/>
        <v>0</v>
      </c>
      <c r="BB1281" s="41"/>
      <c r="BC1281" s="131">
        <f>IF(Taula1[[#This Row],[Grup justificat     (fer servir opcions de la llista desplegable)]]=1,AI1281,0)</f>
        <v>0</v>
      </c>
      <c r="BD1281" s="131">
        <f>IF(Taula1[[#This Row],[Grup justificat     (fer servir opcions de la llista desplegable)]]=2,AU1281,0)</f>
        <v>0</v>
      </c>
      <c r="BE1281" s="41"/>
      <c r="BF1281" s="131">
        <f>IF(Taula1[[#This Row],[Espai reservat Administració]]=1,AO1281,0)</f>
        <v>0</v>
      </c>
      <c r="BG1281" s="82">
        <f>IF(Taula1[[#This Row],[Espai reservat Administració]]=2,BA1281,0)</f>
        <v>0</v>
      </c>
      <c r="BH1281" s="41"/>
      <c r="BI1281" s="126">
        <f>IF(Taula1[[#This Row],[Grup justificat     (fer servir opcions de la llista desplegable)]]=1,1,0)</f>
        <v>0</v>
      </c>
      <c r="BJ1281" s="126">
        <f>IF(Taula1[[#This Row],[Espai reservat Administració]]=1,1,0)</f>
        <v>0</v>
      </c>
      <c r="BK1281" s="111"/>
      <c r="BL1281" s="126">
        <f>IF(Taula1[[#This Row],[Grup justificat     (fer servir opcions de la llista desplegable)]]=2,1,0)</f>
        <v>0</v>
      </c>
      <c r="BM1281" s="126">
        <f>IF(Taula1[[#This Row],[Espai reservat Administració]]=2,1,0)</f>
        <v>0</v>
      </c>
      <c r="BN1281" s="73"/>
      <c r="BO1281" s="73"/>
      <c r="BP1281" s="73"/>
      <c r="BQ1281" s="73"/>
      <c r="BR1281" s="73"/>
      <c r="BS1281" s="73"/>
      <c r="BT1281" s="73"/>
      <c r="BU1281" s="73"/>
      <c r="BV1281" s="73"/>
      <c r="BW1281" s="73"/>
      <c r="BX1281" s="73"/>
      <c r="BY1281" s="73"/>
      <c r="BZ1281" s="73"/>
      <c r="CA1281" s="73"/>
      <c r="CB1281" s="73"/>
      <c r="CC1281" s="73"/>
      <c r="CD1281" s="73"/>
      <c r="CE1281" s="73"/>
      <c r="CF1281" s="73"/>
      <c r="CG1281" s="63">
        <f t="shared" si="309"/>
        <v>0</v>
      </c>
      <c r="CH1281" s="63">
        <f t="shared" si="310"/>
        <v>0</v>
      </c>
      <c r="CI1281" s="73"/>
      <c r="CJ1281" s="63">
        <f>IF(Taula1[[#This Row],[Tipus de contracte                                  (fer servir opcions de la llista desplegable)]]="Indefinit",1,0)</f>
        <v>0</v>
      </c>
      <c r="CK1281" s="63">
        <f>IF(Taula1[[#This Row],[Tipus de contracte                                  (fer servir opcions de la llista desplegable)]]="Temporal, igual o superior a 6 mesos",1,0)</f>
        <v>0</v>
      </c>
      <c r="CL1281" s="63">
        <f>IF(Taula1[[#This Row],[Tipus de contracte                                  (fer servir opcions de la llista desplegable)]]="Substitució per IT",1,0)</f>
        <v>0</v>
      </c>
      <c r="CM1281" s="73"/>
      <c r="CN1281" s="63">
        <f>IF(Taula1[[#This Row],[Relació llocs de treball]]&gt;=1,1,0)</f>
        <v>0</v>
      </c>
      <c r="CO1281" s="73"/>
      <c r="CP1281" s="63">
        <f>IF(Taula1[[#This Row],[Identitat de gènere                                                          (fer servir opcions de la llista desplegable)]]="Home",1,0)</f>
        <v>0</v>
      </c>
      <c r="CQ1281" s="63">
        <f>IF(Taula1[[#This Row],[Identitat de gènere                                                          (fer servir opcions de la llista desplegable)]]="Dona",1,0)</f>
        <v>0</v>
      </c>
      <c r="CR1281" s="63">
        <f>IF(Taula1[[#This Row],[Identitat de gènere                                                          (fer servir opcions de la llista desplegable)]]="No binari",1,0)</f>
        <v>0</v>
      </c>
      <c r="CS1281" s="73"/>
      <c r="CT1281" s="63">
        <f t="shared" si="304"/>
        <v>0</v>
      </c>
      <c r="CU1281" s="64">
        <f t="shared" si="311"/>
        <v>0</v>
      </c>
      <c r="CW1281" s="64">
        <f t="shared" si="312"/>
        <v>0</v>
      </c>
      <c r="CX1281" s="64">
        <f t="shared" si="313"/>
        <v>0</v>
      </c>
      <c r="CY1281" s="64">
        <f t="shared" si="314"/>
        <v>0</v>
      </c>
      <c r="CZ1281" s="64">
        <f t="shared" si="315"/>
        <v>0</v>
      </c>
      <c r="DB1281" s="64">
        <f t="shared" si="316"/>
        <v>0</v>
      </c>
      <c r="DC1281" s="64">
        <f t="shared" si="317"/>
        <v>0</v>
      </c>
      <c r="DD1281" s="64">
        <f t="shared" si="318"/>
        <v>0</v>
      </c>
      <c r="DE1281" s="64">
        <f t="shared" si="319"/>
        <v>0</v>
      </c>
    </row>
    <row r="1282" spans="2:109" x14ac:dyDescent="0.3">
      <c r="B1282" s="167"/>
      <c r="C1282" s="186"/>
      <c r="D1282" s="2"/>
      <c r="E1282" s="67"/>
      <c r="F1282" s="5"/>
      <c r="G1282" s="5"/>
      <c r="H1282" s="187"/>
      <c r="I1282" s="111" t="str">
        <f ca="1">IF(Taula1[[#This Row],[Data naixement (format dd/mm/aaaa)]]="","0",DATEDIF(Taula1[[#This Row],[Data naixement (format dd/mm/aaaa)]],TODAY(),"Y"))</f>
        <v>0</v>
      </c>
      <c r="J1282" s="6"/>
      <c r="K1282" s="6"/>
      <c r="L1282" s="6"/>
      <c r="M1282" s="6"/>
      <c r="N1282" s="56"/>
      <c r="O1282" s="56"/>
      <c r="P1282" s="56"/>
      <c r="Q1282" s="6"/>
      <c r="R1282" s="7"/>
      <c r="S1282" s="143">
        <f>Taula1[[#This Row],[Mesos naturals sencers treballats període justificat (01/01/2023 - 31/03/2023)]]</f>
        <v>0</v>
      </c>
      <c r="T1282" s="194">
        <f>Taula1[[#This Row],[Dies treballats període justificat (01/01/2023 - 31/03/2023)              no comptabilitzats com a mes natural sencer]]</f>
        <v>0</v>
      </c>
      <c r="U1282" s="12"/>
      <c r="V1282" s="7"/>
      <c r="W1282" s="188"/>
      <c r="X1282" s="188"/>
      <c r="Y1282" s="188"/>
      <c r="Z1282" s="188"/>
      <c r="AA1282" s="190"/>
      <c r="AB1282" s="143">
        <f>Taula1[[#This Row],[Grup justificat     (fer servir opcions de la llista desplegable)]]</f>
        <v>0</v>
      </c>
      <c r="AC1282" s="182"/>
      <c r="AD1282" s="39"/>
      <c r="AE1282" s="131">
        <f>ROUND((AF1282/100)*756*Taula1[[#This Row],[Mesos naturals sencers treballats període justificat (01/01/2023 - 31/03/2023)]],2)</f>
        <v>0</v>
      </c>
      <c r="AF1282" s="81">
        <f>Taula1[[#This Row],[% Jornada segons contracte
(no posar el símbol %) ]]-Taula1[[#This Row],[% Reducció salari per baix rendiment        (no posar el símbol %)]]</f>
        <v>0</v>
      </c>
      <c r="AG1282" s="131">
        <f>ROUND((AH1282/100)*24.8547945*Taula1[[#This Row],[Dies treballats període justificat (01/01/2023 - 31/03/2023)              no comptabilitzats com a mes natural sencer]],2)</f>
        <v>0</v>
      </c>
      <c r="AH1282" s="79">
        <f>Taula1[[#This Row],[% Jornada segons contracte
(no posar el símbol %) ]]-Taula1[[#This Row],[% Reducció salari per baix rendiment        (no posar el símbol %)]]</f>
        <v>0</v>
      </c>
      <c r="AI1282" s="131">
        <f t="shared" si="305"/>
        <v>0</v>
      </c>
      <c r="AJ1282" s="39"/>
      <c r="AK1282" s="131">
        <f>ROUND((AL1282/100)*756*Taula1[[#This Row],[Espai reservat Administració  (mesos)]],2)</f>
        <v>0</v>
      </c>
      <c r="AL1282" s="81">
        <f>Taula1[[#This Row],[% Jornada segons contracte
(no posar el símbol %) ]]-Taula1[[#This Row],[% Reducció salari per baix rendiment        (no posar el símbol %)]]</f>
        <v>0</v>
      </c>
      <c r="AM1282" s="131">
        <f>ROUND((AN1282/100)*24.8547945*Taula1[[#This Row],[Espai reservat Administració (dies)]],2)</f>
        <v>0</v>
      </c>
      <c r="AN1282" s="79">
        <f>Taula1[[#This Row],[% Jornada segons contracte
(no posar el símbol %) ]]-Taula1[[#This Row],[% Reducció salari per baix rendiment        (no posar el símbol %)]]</f>
        <v>0</v>
      </c>
      <c r="AO1282" s="131">
        <f t="shared" si="306"/>
        <v>0</v>
      </c>
      <c r="AP1282" s="87"/>
      <c r="AQ1282" s="137">
        <f>ROUND((AR1282/100)*693*Taula1[[#This Row],[Mesos naturals sencers treballats període justificat (01/01/2023 - 31/03/2023)]],2)</f>
        <v>0</v>
      </c>
      <c r="AR1282" s="90">
        <f>Taula1[[#This Row],[% Jornada segons contracte
(no posar el símbol %) ]]-Taula1[[#This Row],[% Reducció salari per baix rendiment        (no posar el símbol %)]]</f>
        <v>0</v>
      </c>
      <c r="AS1282" s="137">
        <f>ROUND((AT1282/100)*22.78356164*Taula1[[#This Row],[Dies treballats període justificat (01/01/2023 - 31/03/2023)              no comptabilitzats com a mes natural sencer]],2)</f>
        <v>0</v>
      </c>
      <c r="AT1282" s="90">
        <f>Taula1[[#This Row],[% Jornada segons contracte
(no posar el símbol %) ]]-Taula1[[#This Row],[% Reducció salari per baix rendiment        (no posar el símbol %)]]</f>
        <v>0</v>
      </c>
      <c r="AU1282" s="137">
        <f t="shared" si="307"/>
        <v>0</v>
      </c>
      <c r="AV1282" s="87"/>
      <c r="AW1282" s="136">
        <f>ROUND((AX1282/100)*693*Taula1[[#This Row],[Espai reservat Administració  (mesos)]],2)</f>
        <v>0</v>
      </c>
      <c r="AX1282" s="90">
        <f>Taula1[[#This Row],[% Jornada segons contracte
(no posar el símbol %) ]]-Taula1[[#This Row],[% Reducció salari per baix rendiment        (no posar el símbol %)]]</f>
        <v>0</v>
      </c>
      <c r="AY1282" s="131">
        <f>ROUND((AZ1282/100)*22.78356164*Taula1[[#This Row],[Espai reservat Administració (dies)]],2)</f>
        <v>0</v>
      </c>
      <c r="AZ1282" s="81">
        <f>Taula1[[#This Row],[% Jornada segons contracte
(no posar el símbol %) ]]-Taula1[[#This Row],[% Reducció salari per baix rendiment        (no posar el símbol %)]]</f>
        <v>0</v>
      </c>
      <c r="BA1282" s="82">
        <f t="shared" si="308"/>
        <v>0</v>
      </c>
      <c r="BB1282" s="41"/>
      <c r="BC1282" s="131">
        <f>IF(Taula1[[#This Row],[Grup justificat     (fer servir opcions de la llista desplegable)]]=1,AI1282,0)</f>
        <v>0</v>
      </c>
      <c r="BD1282" s="131">
        <f>IF(Taula1[[#This Row],[Grup justificat     (fer servir opcions de la llista desplegable)]]=2,AU1282,0)</f>
        <v>0</v>
      </c>
      <c r="BE1282" s="41"/>
      <c r="BF1282" s="131">
        <f>IF(Taula1[[#This Row],[Espai reservat Administració]]=1,AO1282,0)</f>
        <v>0</v>
      </c>
      <c r="BG1282" s="82">
        <f>IF(Taula1[[#This Row],[Espai reservat Administració]]=2,BA1282,0)</f>
        <v>0</v>
      </c>
      <c r="BH1282" s="41"/>
      <c r="BI1282" s="126">
        <f>IF(Taula1[[#This Row],[Grup justificat     (fer servir opcions de la llista desplegable)]]=1,1,0)</f>
        <v>0</v>
      </c>
      <c r="BJ1282" s="126">
        <f>IF(Taula1[[#This Row],[Espai reservat Administració]]=1,1,0)</f>
        <v>0</v>
      </c>
      <c r="BK1282" s="111"/>
      <c r="BL1282" s="126">
        <f>IF(Taula1[[#This Row],[Grup justificat     (fer servir opcions de la llista desplegable)]]=2,1,0)</f>
        <v>0</v>
      </c>
      <c r="BM1282" s="126">
        <f>IF(Taula1[[#This Row],[Espai reservat Administració]]=2,1,0)</f>
        <v>0</v>
      </c>
      <c r="BN1282" s="73"/>
      <c r="BO1282" s="73"/>
      <c r="BP1282" s="73"/>
      <c r="BQ1282" s="73"/>
      <c r="BR1282" s="73"/>
      <c r="BS1282" s="73"/>
      <c r="BT1282" s="73"/>
      <c r="BU1282" s="73"/>
      <c r="BV1282" s="73"/>
      <c r="BW1282" s="73"/>
      <c r="BX1282" s="73"/>
      <c r="BY1282" s="73"/>
      <c r="BZ1282" s="73"/>
      <c r="CA1282" s="73"/>
      <c r="CB1282" s="73"/>
      <c r="CC1282" s="73"/>
      <c r="CD1282" s="73"/>
      <c r="CE1282" s="73"/>
      <c r="CF1282" s="73"/>
      <c r="CG1282" s="63">
        <f t="shared" si="309"/>
        <v>0</v>
      </c>
      <c r="CH1282" s="63">
        <f t="shared" si="310"/>
        <v>0</v>
      </c>
      <c r="CI1282" s="73"/>
      <c r="CJ1282" s="63">
        <f>IF(Taula1[[#This Row],[Tipus de contracte                                  (fer servir opcions de la llista desplegable)]]="Indefinit",1,0)</f>
        <v>0</v>
      </c>
      <c r="CK1282" s="63">
        <f>IF(Taula1[[#This Row],[Tipus de contracte                                  (fer servir opcions de la llista desplegable)]]="Temporal, igual o superior a 6 mesos",1,0)</f>
        <v>0</v>
      </c>
      <c r="CL1282" s="63">
        <f>IF(Taula1[[#This Row],[Tipus de contracte                                  (fer servir opcions de la llista desplegable)]]="Substitució per IT",1,0)</f>
        <v>0</v>
      </c>
      <c r="CM1282" s="73"/>
      <c r="CN1282" s="63">
        <f>IF(Taula1[[#This Row],[Relació llocs de treball]]&gt;=1,1,0)</f>
        <v>0</v>
      </c>
      <c r="CO1282" s="73"/>
      <c r="CP1282" s="63">
        <f>IF(Taula1[[#This Row],[Identitat de gènere                                                          (fer servir opcions de la llista desplegable)]]="Home",1,0)</f>
        <v>0</v>
      </c>
      <c r="CQ1282" s="63">
        <f>IF(Taula1[[#This Row],[Identitat de gènere                                                          (fer servir opcions de la llista desplegable)]]="Dona",1,0)</f>
        <v>0</v>
      </c>
      <c r="CR1282" s="63">
        <f>IF(Taula1[[#This Row],[Identitat de gènere                                                          (fer servir opcions de la llista desplegable)]]="No binari",1,0)</f>
        <v>0</v>
      </c>
      <c r="CS1282" s="73"/>
      <c r="CT1282" s="63">
        <f t="shared" si="304"/>
        <v>0</v>
      </c>
      <c r="CU1282" s="64">
        <f t="shared" si="311"/>
        <v>0</v>
      </c>
      <c r="CW1282" s="64">
        <f t="shared" si="312"/>
        <v>0</v>
      </c>
      <c r="CX1282" s="64">
        <f t="shared" si="313"/>
        <v>0</v>
      </c>
      <c r="CY1282" s="64">
        <f t="shared" si="314"/>
        <v>0</v>
      </c>
      <c r="CZ1282" s="64">
        <f t="shared" si="315"/>
        <v>0</v>
      </c>
      <c r="DB1282" s="64">
        <f t="shared" si="316"/>
        <v>0</v>
      </c>
      <c r="DC1282" s="64">
        <f t="shared" si="317"/>
        <v>0</v>
      </c>
      <c r="DD1282" s="64">
        <f t="shared" si="318"/>
        <v>0</v>
      </c>
      <c r="DE1282" s="64">
        <f t="shared" si="319"/>
        <v>0</v>
      </c>
    </row>
    <row r="1283" spans="2:109" x14ac:dyDescent="0.3">
      <c r="B1283" s="167"/>
      <c r="C1283" s="186"/>
      <c r="D1283" s="2"/>
      <c r="E1283" s="67"/>
      <c r="F1283" s="5"/>
      <c r="G1283" s="5"/>
      <c r="H1283" s="187"/>
      <c r="I1283" s="111" t="str">
        <f ca="1">IF(Taula1[[#This Row],[Data naixement (format dd/mm/aaaa)]]="","0",DATEDIF(Taula1[[#This Row],[Data naixement (format dd/mm/aaaa)]],TODAY(),"Y"))</f>
        <v>0</v>
      </c>
      <c r="J1283" s="6"/>
      <c r="K1283" s="6"/>
      <c r="L1283" s="6"/>
      <c r="M1283" s="6"/>
      <c r="N1283" s="56"/>
      <c r="O1283" s="56"/>
      <c r="P1283" s="56"/>
      <c r="Q1283" s="6"/>
      <c r="R1283" s="7"/>
      <c r="S1283" s="143">
        <f>Taula1[[#This Row],[Mesos naturals sencers treballats període justificat (01/01/2023 - 31/03/2023)]]</f>
        <v>0</v>
      </c>
      <c r="T1283" s="194">
        <f>Taula1[[#This Row],[Dies treballats període justificat (01/01/2023 - 31/03/2023)              no comptabilitzats com a mes natural sencer]]</f>
        <v>0</v>
      </c>
      <c r="U1283" s="12"/>
      <c r="V1283" s="7"/>
      <c r="W1283" s="188"/>
      <c r="X1283" s="188"/>
      <c r="Y1283" s="188"/>
      <c r="Z1283" s="188"/>
      <c r="AA1283" s="190"/>
      <c r="AB1283" s="143">
        <f>Taula1[[#This Row],[Grup justificat     (fer servir opcions de la llista desplegable)]]</f>
        <v>0</v>
      </c>
      <c r="AC1283" s="182"/>
      <c r="AD1283" s="39"/>
      <c r="AE1283" s="131">
        <f>ROUND((AF1283/100)*756*Taula1[[#This Row],[Mesos naturals sencers treballats període justificat (01/01/2023 - 31/03/2023)]],2)</f>
        <v>0</v>
      </c>
      <c r="AF1283" s="81">
        <f>Taula1[[#This Row],[% Jornada segons contracte
(no posar el símbol %) ]]-Taula1[[#This Row],[% Reducció salari per baix rendiment        (no posar el símbol %)]]</f>
        <v>0</v>
      </c>
      <c r="AG1283" s="131">
        <f>ROUND((AH1283/100)*24.8547945*Taula1[[#This Row],[Dies treballats període justificat (01/01/2023 - 31/03/2023)              no comptabilitzats com a mes natural sencer]],2)</f>
        <v>0</v>
      </c>
      <c r="AH1283" s="79">
        <f>Taula1[[#This Row],[% Jornada segons contracte
(no posar el símbol %) ]]-Taula1[[#This Row],[% Reducció salari per baix rendiment        (no posar el símbol %)]]</f>
        <v>0</v>
      </c>
      <c r="AI1283" s="131">
        <f t="shared" si="305"/>
        <v>0</v>
      </c>
      <c r="AJ1283" s="39"/>
      <c r="AK1283" s="131">
        <f>ROUND((AL1283/100)*756*Taula1[[#This Row],[Espai reservat Administració  (mesos)]],2)</f>
        <v>0</v>
      </c>
      <c r="AL1283" s="81">
        <f>Taula1[[#This Row],[% Jornada segons contracte
(no posar el símbol %) ]]-Taula1[[#This Row],[% Reducció salari per baix rendiment        (no posar el símbol %)]]</f>
        <v>0</v>
      </c>
      <c r="AM1283" s="131">
        <f>ROUND((AN1283/100)*24.8547945*Taula1[[#This Row],[Espai reservat Administració (dies)]],2)</f>
        <v>0</v>
      </c>
      <c r="AN1283" s="79">
        <f>Taula1[[#This Row],[% Jornada segons contracte
(no posar el símbol %) ]]-Taula1[[#This Row],[% Reducció salari per baix rendiment        (no posar el símbol %)]]</f>
        <v>0</v>
      </c>
      <c r="AO1283" s="131">
        <f t="shared" si="306"/>
        <v>0</v>
      </c>
      <c r="AP1283" s="87"/>
      <c r="AQ1283" s="137">
        <f>ROUND((AR1283/100)*693*Taula1[[#This Row],[Mesos naturals sencers treballats període justificat (01/01/2023 - 31/03/2023)]],2)</f>
        <v>0</v>
      </c>
      <c r="AR1283" s="90">
        <f>Taula1[[#This Row],[% Jornada segons contracte
(no posar el símbol %) ]]-Taula1[[#This Row],[% Reducció salari per baix rendiment        (no posar el símbol %)]]</f>
        <v>0</v>
      </c>
      <c r="AS1283" s="137">
        <f>ROUND((AT1283/100)*22.78356164*Taula1[[#This Row],[Dies treballats període justificat (01/01/2023 - 31/03/2023)              no comptabilitzats com a mes natural sencer]],2)</f>
        <v>0</v>
      </c>
      <c r="AT1283" s="90">
        <f>Taula1[[#This Row],[% Jornada segons contracte
(no posar el símbol %) ]]-Taula1[[#This Row],[% Reducció salari per baix rendiment        (no posar el símbol %)]]</f>
        <v>0</v>
      </c>
      <c r="AU1283" s="137">
        <f t="shared" si="307"/>
        <v>0</v>
      </c>
      <c r="AV1283" s="87"/>
      <c r="AW1283" s="136">
        <f>ROUND((AX1283/100)*693*Taula1[[#This Row],[Espai reservat Administració  (mesos)]],2)</f>
        <v>0</v>
      </c>
      <c r="AX1283" s="90">
        <f>Taula1[[#This Row],[% Jornada segons contracte
(no posar el símbol %) ]]-Taula1[[#This Row],[% Reducció salari per baix rendiment        (no posar el símbol %)]]</f>
        <v>0</v>
      </c>
      <c r="AY1283" s="131">
        <f>ROUND((AZ1283/100)*22.78356164*Taula1[[#This Row],[Espai reservat Administració (dies)]],2)</f>
        <v>0</v>
      </c>
      <c r="AZ1283" s="81">
        <f>Taula1[[#This Row],[% Jornada segons contracte
(no posar el símbol %) ]]-Taula1[[#This Row],[% Reducció salari per baix rendiment        (no posar el símbol %)]]</f>
        <v>0</v>
      </c>
      <c r="BA1283" s="82">
        <f t="shared" si="308"/>
        <v>0</v>
      </c>
      <c r="BB1283" s="41"/>
      <c r="BC1283" s="131">
        <f>IF(Taula1[[#This Row],[Grup justificat     (fer servir opcions de la llista desplegable)]]=1,AI1283,0)</f>
        <v>0</v>
      </c>
      <c r="BD1283" s="131">
        <f>IF(Taula1[[#This Row],[Grup justificat     (fer servir opcions de la llista desplegable)]]=2,AU1283,0)</f>
        <v>0</v>
      </c>
      <c r="BE1283" s="41"/>
      <c r="BF1283" s="131">
        <f>IF(Taula1[[#This Row],[Espai reservat Administració]]=1,AO1283,0)</f>
        <v>0</v>
      </c>
      <c r="BG1283" s="82">
        <f>IF(Taula1[[#This Row],[Espai reservat Administració]]=2,BA1283,0)</f>
        <v>0</v>
      </c>
      <c r="BH1283" s="41"/>
      <c r="BI1283" s="126">
        <f>IF(Taula1[[#This Row],[Grup justificat     (fer servir opcions de la llista desplegable)]]=1,1,0)</f>
        <v>0</v>
      </c>
      <c r="BJ1283" s="126">
        <f>IF(Taula1[[#This Row],[Espai reservat Administració]]=1,1,0)</f>
        <v>0</v>
      </c>
      <c r="BK1283" s="111"/>
      <c r="BL1283" s="126">
        <f>IF(Taula1[[#This Row],[Grup justificat     (fer servir opcions de la llista desplegable)]]=2,1,0)</f>
        <v>0</v>
      </c>
      <c r="BM1283" s="126">
        <f>IF(Taula1[[#This Row],[Espai reservat Administració]]=2,1,0)</f>
        <v>0</v>
      </c>
      <c r="BN1283" s="73"/>
      <c r="BO1283" s="73"/>
      <c r="BP1283" s="73"/>
      <c r="BQ1283" s="73"/>
      <c r="BR1283" s="73"/>
      <c r="BS1283" s="73"/>
      <c r="BT1283" s="73"/>
      <c r="BU1283" s="73"/>
      <c r="BV1283" s="73"/>
      <c r="BW1283" s="73"/>
      <c r="BX1283" s="73"/>
      <c r="BY1283" s="73"/>
      <c r="BZ1283" s="73"/>
      <c r="CA1283" s="73"/>
      <c r="CB1283" s="73"/>
      <c r="CC1283" s="73"/>
      <c r="CD1283" s="73"/>
      <c r="CE1283" s="73"/>
      <c r="CF1283" s="73"/>
      <c r="CG1283" s="63">
        <f t="shared" si="309"/>
        <v>0</v>
      </c>
      <c r="CH1283" s="63">
        <f t="shared" si="310"/>
        <v>0</v>
      </c>
      <c r="CI1283" s="73"/>
      <c r="CJ1283" s="63">
        <f>IF(Taula1[[#This Row],[Tipus de contracte                                  (fer servir opcions de la llista desplegable)]]="Indefinit",1,0)</f>
        <v>0</v>
      </c>
      <c r="CK1283" s="63">
        <f>IF(Taula1[[#This Row],[Tipus de contracte                                  (fer servir opcions de la llista desplegable)]]="Temporal, igual o superior a 6 mesos",1,0)</f>
        <v>0</v>
      </c>
      <c r="CL1283" s="63">
        <f>IF(Taula1[[#This Row],[Tipus de contracte                                  (fer servir opcions de la llista desplegable)]]="Substitució per IT",1,0)</f>
        <v>0</v>
      </c>
      <c r="CM1283" s="73"/>
      <c r="CN1283" s="63">
        <f>IF(Taula1[[#This Row],[Relació llocs de treball]]&gt;=1,1,0)</f>
        <v>0</v>
      </c>
      <c r="CO1283" s="73"/>
      <c r="CP1283" s="63">
        <f>IF(Taula1[[#This Row],[Identitat de gènere                                                          (fer servir opcions de la llista desplegable)]]="Home",1,0)</f>
        <v>0</v>
      </c>
      <c r="CQ1283" s="63">
        <f>IF(Taula1[[#This Row],[Identitat de gènere                                                          (fer servir opcions de la llista desplegable)]]="Dona",1,0)</f>
        <v>0</v>
      </c>
      <c r="CR1283" s="63">
        <f>IF(Taula1[[#This Row],[Identitat de gènere                                                          (fer servir opcions de la llista desplegable)]]="No binari",1,0)</f>
        <v>0</v>
      </c>
      <c r="CS1283" s="73"/>
      <c r="CT1283" s="63">
        <f t="shared" si="304"/>
        <v>0</v>
      </c>
      <c r="CU1283" s="64">
        <f t="shared" si="311"/>
        <v>0</v>
      </c>
      <c r="CW1283" s="64">
        <f t="shared" si="312"/>
        <v>0</v>
      </c>
      <c r="CX1283" s="64">
        <f t="shared" si="313"/>
        <v>0</v>
      </c>
      <c r="CY1283" s="64">
        <f t="shared" si="314"/>
        <v>0</v>
      </c>
      <c r="CZ1283" s="64">
        <f t="shared" si="315"/>
        <v>0</v>
      </c>
      <c r="DB1283" s="64">
        <f t="shared" si="316"/>
        <v>0</v>
      </c>
      <c r="DC1283" s="64">
        <f t="shared" si="317"/>
        <v>0</v>
      </c>
      <c r="DD1283" s="64">
        <f t="shared" si="318"/>
        <v>0</v>
      </c>
      <c r="DE1283" s="64">
        <f t="shared" si="319"/>
        <v>0</v>
      </c>
    </row>
    <row r="1284" spans="2:109" x14ac:dyDescent="0.3">
      <c r="B1284" s="167"/>
      <c r="C1284" s="186"/>
      <c r="D1284" s="2"/>
      <c r="E1284" s="67"/>
      <c r="F1284" s="5"/>
      <c r="G1284" s="5"/>
      <c r="H1284" s="187"/>
      <c r="I1284" s="111" t="str">
        <f ca="1">IF(Taula1[[#This Row],[Data naixement (format dd/mm/aaaa)]]="","0",DATEDIF(Taula1[[#This Row],[Data naixement (format dd/mm/aaaa)]],TODAY(),"Y"))</f>
        <v>0</v>
      </c>
      <c r="J1284" s="6"/>
      <c r="K1284" s="6"/>
      <c r="L1284" s="6"/>
      <c r="M1284" s="6"/>
      <c r="N1284" s="56"/>
      <c r="O1284" s="56"/>
      <c r="P1284" s="56"/>
      <c r="Q1284" s="6"/>
      <c r="R1284" s="7"/>
      <c r="S1284" s="143">
        <f>Taula1[[#This Row],[Mesos naturals sencers treballats període justificat (01/01/2023 - 31/03/2023)]]</f>
        <v>0</v>
      </c>
      <c r="T1284" s="194">
        <f>Taula1[[#This Row],[Dies treballats període justificat (01/01/2023 - 31/03/2023)              no comptabilitzats com a mes natural sencer]]</f>
        <v>0</v>
      </c>
      <c r="U1284" s="12"/>
      <c r="V1284" s="7"/>
      <c r="W1284" s="188"/>
      <c r="X1284" s="188"/>
      <c r="Y1284" s="188"/>
      <c r="Z1284" s="188"/>
      <c r="AA1284" s="190"/>
      <c r="AB1284" s="143">
        <f>Taula1[[#This Row],[Grup justificat     (fer servir opcions de la llista desplegable)]]</f>
        <v>0</v>
      </c>
      <c r="AC1284" s="182"/>
      <c r="AD1284" s="39"/>
      <c r="AE1284" s="131">
        <f>ROUND((AF1284/100)*756*Taula1[[#This Row],[Mesos naturals sencers treballats període justificat (01/01/2023 - 31/03/2023)]],2)</f>
        <v>0</v>
      </c>
      <c r="AF1284" s="81">
        <f>Taula1[[#This Row],[% Jornada segons contracte
(no posar el símbol %) ]]-Taula1[[#This Row],[% Reducció salari per baix rendiment        (no posar el símbol %)]]</f>
        <v>0</v>
      </c>
      <c r="AG1284" s="131">
        <f>ROUND((AH1284/100)*24.8547945*Taula1[[#This Row],[Dies treballats període justificat (01/01/2023 - 31/03/2023)              no comptabilitzats com a mes natural sencer]],2)</f>
        <v>0</v>
      </c>
      <c r="AH1284" s="79">
        <f>Taula1[[#This Row],[% Jornada segons contracte
(no posar el símbol %) ]]-Taula1[[#This Row],[% Reducció salari per baix rendiment        (no posar el símbol %)]]</f>
        <v>0</v>
      </c>
      <c r="AI1284" s="131">
        <f t="shared" si="305"/>
        <v>0</v>
      </c>
      <c r="AJ1284" s="39"/>
      <c r="AK1284" s="131">
        <f>ROUND((AL1284/100)*756*Taula1[[#This Row],[Espai reservat Administració  (mesos)]],2)</f>
        <v>0</v>
      </c>
      <c r="AL1284" s="81">
        <f>Taula1[[#This Row],[% Jornada segons contracte
(no posar el símbol %) ]]-Taula1[[#This Row],[% Reducció salari per baix rendiment        (no posar el símbol %)]]</f>
        <v>0</v>
      </c>
      <c r="AM1284" s="131">
        <f>ROUND((AN1284/100)*24.8547945*Taula1[[#This Row],[Espai reservat Administració (dies)]],2)</f>
        <v>0</v>
      </c>
      <c r="AN1284" s="79">
        <f>Taula1[[#This Row],[% Jornada segons contracte
(no posar el símbol %) ]]-Taula1[[#This Row],[% Reducció salari per baix rendiment        (no posar el símbol %)]]</f>
        <v>0</v>
      </c>
      <c r="AO1284" s="131">
        <f t="shared" si="306"/>
        <v>0</v>
      </c>
      <c r="AP1284" s="87"/>
      <c r="AQ1284" s="137">
        <f>ROUND((AR1284/100)*693*Taula1[[#This Row],[Mesos naturals sencers treballats període justificat (01/01/2023 - 31/03/2023)]],2)</f>
        <v>0</v>
      </c>
      <c r="AR1284" s="90">
        <f>Taula1[[#This Row],[% Jornada segons contracte
(no posar el símbol %) ]]-Taula1[[#This Row],[% Reducció salari per baix rendiment        (no posar el símbol %)]]</f>
        <v>0</v>
      </c>
      <c r="AS1284" s="137">
        <f>ROUND((AT1284/100)*22.78356164*Taula1[[#This Row],[Dies treballats període justificat (01/01/2023 - 31/03/2023)              no comptabilitzats com a mes natural sencer]],2)</f>
        <v>0</v>
      </c>
      <c r="AT1284" s="90">
        <f>Taula1[[#This Row],[% Jornada segons contracte
(no posar el símbol %) ]]-Taula1[[#This Row],[% Reducció salari per baix rendiment        (no posar el símbol %)]]</f>
        <v>0</v>
      </c>
      <c r="AU1284" s="137">
        <f t="shared" si="307"/>
        <v>0</v>
      </c>
      <c r="AV1284" s="87"/>
      <c r="AW1284" s="136">
        <f>ROUND((AX1284/100)*693*Taula1[[#This Row],[Espai reservat Administració  (mesos)]],2)</f>
        <v>0</v>
      </c>
      <c r="AX1284" s="90">
        <f>Taula1[[#This Row],[% Jornada segons contracte
(no posar el símbol %) ]]-Taula1[[#This Row],[% Reducció salari per baix rendiment        (no posar el símbol %)]]</f>
        <v>0</v>
      </c>
      <c r="AY1284" s="131">
        <f>ROUND((AZ1284/100)*22.78356164*Taula1[[#This Row],[Espai reservat Administració (dies)]],2)</f>
        <v>0</v>
      </c>
      <c r="AZ1284" s="81">
        <f>Taula1[[#This Row],[% Jornada segons contracte
(no posar el símbol %) ]]-Taula1[[#This Row],[% Reducció salari per baix rendiment        (no posar el símbol %)]]</f>
        <v>0</v>
      </c>
      <c r="BA1284" s="82">
        <f t="shared" si="308"/>
        <v>0</v>
      </c>
      <c r="BB1284" s="41"/>
      <c r="BC1284" s="131">
        <f>IF(Taula1[[#This Row],[Grup justificat     (fer servir opcions de la llista desplegable)]]=1,AI1284,0)</f>
        <v>0</v>
      </c>
      <c r="BD1284" s="131">
        <f>IF(Taula1[[#This Row],[Grup justificat     (fer servir opcions de la llista desplegable)]]=2,AU1284,0)</f>
        <v>0</v>
      </c>
      <c r="BE1284" s="41"/>
      <c r="BF1284" s="131">
        <f>IF(Taula1[[#This Row],[Espai reservat Administració]]=1,AO1284,0)</f>
        <v>0</v>
      </c>
      <c r="BG1284" s="82">
        <f>IF(Taula1[[#This Row],[Espai reservat Administració]]=2,BA1284,0)</f>
        <v>0</v>
      </c>
      <c r="BH1284" s="41"/>
      <c r="BI1284" s="126">
        <f>IF(Taula1[[#This Row],[Grup justificat     (fer servir opcions de la llista desplegable)]]=1,1,0)</f>
        <v>0</v>
      </c>
      <c r="BJ1284" s="126">
        <f>IF(Taula1[[#This Row],[Espai reservat Administració]]=1,1,0)</f>
        <v>0</v>
      </c>
      <c r="BK1284" s="111"/>
      <c r="BL1284" s="126">
        <f>IF(Taula1[[#This Row],[Grup justificat     (fer servir opcions de la llista desplegable)]]=2,1,0)</f>
        <v>0</v>
      </c>
      <c r="BM1284" s="126">
        <f>IF(Taula1[[#This Row],[Espai reservat Administració]]=2,1,0)</f>
        <v>0</v>
      </c>
      <c r="BN1284" s="73"/>
      <c r="BO1284" s="73"/>
      <c r="BP1284" s="73"/>
      <c r="BQ1284" s="73"/>
      <c r="BR1284" s="73"/>
      <c r="BS1284" s="73"/>
      <c r="BT1284" s="73"/>
      <c r="BU1284" s="73"/>
      <c r="BV1284" s="73"/>
      <c r="BW1284" s="73"/>
      <c r="BX1284" s="73"/>
      <c r="BY1284" s="73"/>
      <c r="BZ1284" s="73"/>
      <c r="CA1284" s="73"/>
      <c r="CB1284" s="73"/>
      <c r="CC1284" s="73"/>
      <c r="CD1284" s="73"/>
      <c r="CE1284" s="73"/>
      <c r="CF1284" s="73"/>
      <c r="CG1284" s="63">
        <f t="shared" si="309"/>
        <v>0</v>
      </c>
      <c r="CH1284" s="63">
        <f t="shared" si="310"/>
        <v>0</v>
      </c>
      <c r="CI1284" s="73"/>
      <c r="CJ1284" s="63">
        <f>IF(Taula1[[#This Row],[Tipus de contracte                                  (fer servir opcions de la llista desplegable)]]="Indefinit",1,0)</f>
        <v>0</v>
      </c>
      <c r="CK1284" s="63">
        <f>IF(Taula1[[#This Row],[Tipus de contracte                                  (fer servir opcions de la llista desplegable)]]="Temporal, igual o superior a 6 mesos",1,0)</f>
        <v>0</v>
      </c>
      <c r="CL1284" s="63">
        <f>IF(Taula1[[#This Row],[Tipus de contracte                                  (fer servir opcions de la llista desplegable)]]="Substitució per IT",1,0)</f>
        <v>0</v>
      </c>
      <c r="CM1284" s="73"/>
      <c r="CN1284" s="63">
        <f>IF(Taula1[[#This Row],[Relació llocs de treball]]&gt;=1,1,0)</f>
        <v>0</v>
      </c>
      <c r="CO1284" s="73"/>
      <c r="CP1284" s="63">
        <f>IF(Taula1[[#This Row],[Identitat de gènere                                                          (fer servir opcions de la llista desplegable)]]="Home",1,0)</f>
        <v>0</v>
      </c>
      <c r="CQ1284" s="63">
        <f>IF(Taula1[[#This Row],[Identitat de gènere                                                          (fer servir opcions de la llista desplegable)]]="Dona",1,0)</f>
        <v>0</v>
      </c>
      <c r="CR1284" s="63">
        <f>IF(Taula1[[#This Row],[Identitat de gènere                                                          (fer servir opcions de la llista desplegable)]]="No binari",1,0)</f>
        <v>0</v>
      </c>
      <c r="CS1284" s="73"/>
      <c r="CT1284" s="63">
        <f t="shared" si="304"/>
        <v>0</v>
      </c>
      <c r="CU1284" s="64">
        <f t="shared" si="311"/>
        <v>0</v>
      </c>
      <c r="CW1284" s="64">
        <f t="shared" si="312"/>
        <v>0</v>
      </c>
      <c r="CX1284" s="64">
        <f t="shared" si="313"/>
        <v>0</v>
      </c>
      <c r="CY1284" s="64">
        <f t="shared" si="314"/>
        <v>0</v>
      </c>
      <c r="CZ1284" s="64">
        <f t="shared" si="315"/>
        <v>0</v>
      </c>
      <c r="DB1284" s="64">
        <f t="shared" si="316"/>
        <v>0</v>
      </c>
      <c r="DC1284" s="64">
        <f t="shared" si="317"/>
        <v>0</v>
      </c>
      <c r="DD1284" s="64">
        <f t="shared" si="318"/>
        <v>0</v>
      </c>
      <c r="DE1284" s="64">
        <f t="shared" si="319"/>
        <v>0</v>
      </c>
    </row>
    <row r="1285" spans="2:109" x14ac:dyDescent="0.3">
      <c r="B1285" s="167"/>
      <c r="C1285" s="186"/>
      <c r="D1285" s="2"/>
      <c r="E1285" s="67"/>
      <c r="F1285" s="5"/>
      <c r="G1285" s="5"/>
      <c r="H1285" s="187"/>
      <c r="I1285" s="111" t="str">
        <f ca="1">IF(Taula1[[#This Row],[Data naixement (format dd/mm/aaaa)]]="","0",DATEDIF(Taula1[[#This Row],[Data naixement (format dd/mm/aaaa)]],TODAY(),"Y"))</f>
        <v>0</v>
      </c>
      <c r="J1285" s="6"/>
      <c r="K1285" s="6"/>
      <c r="L1285" s="6"/>
      <c r="M1285" s="6"/>
      <c r="N1285" s="56"/>
      <c r="O1285" s="56"/>
      <c r="P1285" s="56"/>
      <c r="Q1285" s="6"/>
      <c r="R1285" s="7"/>
      <c r="S1285" s="143">
        <f>Taula1[[#This Row],[Mesos naturals sencers treballats període justificat (01/01/2023 - 31/03/2023)]]</f>
        <v>0</v>
      </c>
      <c r="T1285" s="194">
        <f>Taula1[[#This Row],[Dies treballats període justificat (01/01/2023 - 31/03/2023)              no comptabilitzats com a mes natural sencer]]</f>
        <v>0</v>
      </c>
      <c r="U1285" s="12"/>
      <c r="V1285" s="7"/>
      <c r="W1285" s="188"/>
      <c r="X1285" s="188"/>
      <c r="Y1285" s="188"/>
      <c r="Z1285" s="188"/>
      <c r="AA1285" s="190"/>
      <c r="AB1285" s="143">
        <f>Taula1[[#This Row],[Grup justificat     (fer servir opcions de la llista desplegable)]]</f>
        <v>0</v>
      </c>
      <c r="AC1285" s="182"/>
      <c r="AD1285" s="39"/>
      <c r="AE1285" s="131">
        <f>ROUND((AF1285/100)*756*Taula1[[#This Row],[Mesos naturals sencers treballats període justificat (01/01/2023 - 31/03/2023)]],2)</f>
        <v>0</v>
      </c>
      <c r="AF1285" s="81">
        <f>Taula1[[#This Row],[% Jornada segons contracte
(no posar el símbol %) ]]-Taula1[[#This Row],[% Reducció salari per baix rendiment        (no posar el símbol %)]]</f>
        <v>0</v>
      </c>
      <c r="AG1285" s="131">
        <f>ROUND((AH1285/100)*24.8547945*Taula1[[#This Row],[Dies treballats període justificat (01/01/2023 - 31/03/2023)              no comptabilitzats com a mes natural sencer]],2)</f>
        <v>0</v>
      </c>
      <c r="AH1285" s="79">
        <f>Taula1[[#This Row],[% Jornada segons contracte
(no posar el símbol %) ]]-Taula1[[#This Row],[% Reducció salari per baix rendiment        (no posar el símbol %)]]</f>
        <v>0</v>
      </c>
      <c r="AI1285" s="131">
        <f t="shared" si="305"/>
        <v>0</v>
      </c>
      <c r="AJ1285" s="39"/>
      <c r="AK1285" s="131">
        <f>ROUND((AL1285/100)*756*Taula1[[#This Row],[Espai reservat Administració  (mesos)]],2)</f>
        <v>0</v>
      </c>
      <c r="AL1285" s="81">
        <f>Taula1[[#This Row],[% Jornada segons contracte
(no posar el símbol %) ]]-Taula1[[#This Row],[% Reducció salari per baix rendiment        (no posar el símbol %)]]</f>
        <v>0</v>
      </c>
      <c r="AM1285" s="131">
        <f>ROUND((AN1285/100)*24.8547945*Taula1[[#This Row],[Espai reservat Administració (dies)]],2)</f>
        <v>0</v>
      </c>
      <c r="AN1285" s="79">
        <f>Taula1[[#This Row],[% Jornada segons contracte
(no posar el símbol %) ]]-Taula1[[#This Row],[% Reducció salari per baix rendiment        (no posar el símbol %)]]</f>
        <v>0</v>
      </c>
      <c r="AO1285" s="131">
        <f t="shared" si="306"/>
        <v>0</v>
      </c>
      <c r="AP1285" s="87"/>
      <c r="AQ1285" s="137">
        <f>ROUND((AR1285/100)*693*Taula1[[#This Row],[Mesos naturals sencers treballats període justificat (01/01/2023 - 31/03/2023)]],2)</f>
        <v>0</v>
      </c>
      <c r="AR1285" s="90">
        <f>Taula1[[#This Row],[% Jornada segons contracte
(no posar el símbol %) ]]-Taula1[[#This Row],[% Reducció salari per baix rendiment        (no posar el símbol %)]]</f>
        <v>0</v>
      </c>
      <c r="AS1285" s="137">
        <f>ROUND((AT1285/100)*22.78356164*Taula1[[#This Row],[Dies treballats període justificat (01/01/2023 - 31/03/2023)              no comptabilitzats com a mes natural sencer]],2)</f>
        <v>0</v>
      </c>
      <c r="AT1285" s="90">
        <f>Taula1[[#This Row],[% Jornada segons contracte
(no posar el símbol %) ]]-Taula1[[#This Row],[% Reducció salari per baix rendiment        (no posar el símbol %)]]</f>
        <v>0</v>
      </c>
      <c r="AU1285" s="137">
        <f t="shared" si="307"/>
        <v>0</v>
      </c>
      <c r="AV1285" s="87"/>
      <c r="AW1285" s="136">
        <f>ROUND((AX1285/100)*693*Taula1[[#This Row],[Espai reservat Administració  (mesos)]],2)</f>
        <v>0</v>
      </c>
      <c r="AX1285" s="90">
        <f>Taula1[[#This Row],[% Jornada segons contracte
(no posar el símbol %) ]]-Taula1[[#This Row],[% Reducció salari per baix rendiment        (no posar el símbol %)]]</f>
        <v>0</v>
      </c>
      <c r="AY1285" s="131">
        <f>ROUND((AZ1285/100)*22.78356164*Taula1[[#This Row],[Espai reservat Administració (dies)]],2)</f>
        <v>0</v>
      </c>
      <c r="AZ1285" s="81">
        <f>Taula1[[#This Row],[% Jornada segons contracte
(no posar el símbol %) ]]-Taula1[[#This Row],[% Reducció salari per baix rendiment        (no posar el símbol %)]]</f>
        <v>0</v>
      </c>
      <c r="BA1285" s="82">
        <f t="shared" si="308"/>
        <v>0</v>
      </c>
      <c r="BB1285" s="41"/>
      <c r="BC1285" s="131">
        <f>IF(Taula1[[#This Row],[Grup justificat     (fer servir opcions de la llista desplegable)]]=1,AI1285,0)</f>
        <v>0</v>
      </c>
      <c r="BD1285" s="131">
        <f>IF(Taula1[[#This Row],[Grup justificat     (fer servir opcions de la llista desplegable)]]=2,AU1285,0)</f>
        <v>0</v>
      </c>
      <c r="BE1285" s="41"/>
      <c r="BF1285" s="131">
        <f>IF(Taula1[[#This Row],[Espai reservat Administració]]=1,AO1285,0)</f>
        <v>0</v>
      </c>
      <c r="BG1285" s="82">
        <f>IF(Taula1[[#This Row],[Espai reservat Administració]]=2,BA1285,0)</f>
        <v>0</v>
      </c>
      <c r="BH1285" s="41"/>
      <c r="BI1285" s="126">
        <f>IF(Taula1[[#This Row],[Grup justificat     (fer servir opcions de la llista desplegable)]]=1,1,0)</f>
        <v>0</v>
      </c>
      <c r="BJ1285" s="126">
        <f>IF(Taula1[[#This Row],[Espai reservat Administració]]=1,1,0)</f>
        <v>0</v>
      </c>
      <c r="BK1285" s="111"/>
      <c r="BL1285" s="126">
        <f>IF(Taula1[[#This Row],[Grup justificat     (fer servir opcions de la llista desplegable)]]=2,1,0)</f>
        <v>0</v>
      </c>
      <c r="BM1285" s="126">
        <f>IF(Taula1[[#This Row],[Espai reservat Administració]]=2,1,0)</f>
        <v>0</v>
      </c>
      <c r="BN1285" s="73"/>
      <c r="BO1285" s="73"/>
      <c r="BP1285" s="73"/>
      <c r="BQ1285" s="73"/>
      <c r="BR1285" s="73"/>
      <c r="BS1285" s="73"/>
      <c r="BT1285" s="73"/>
      <c r="BU1285" s="73"/>
      <c r="BV1285" s="73"/>
      <c r="BW1285" s="73"/>
      <c r="BX1285" s="73"/>
      <c r="BY1285" s="73"/>
      <c r="BZ1285" s="73"/>
      <c r="CA1285" s="73"/>
      <c r="CB1285" s="73"/>
      <c r="CC1285" s="73"/>
      <c r="CD1285" s="73"/>
      <c r="CE1285" s="73"/>
      <c r="CF1285" s="73"/>
      <c r="CG1285" s="63">
        <f t="shared" si="309"/>
        <v>0</v>
      </c>
      <c r="CH1285" s="63">
        <f t="shared" si="310"/>
        <v>0</v>
      </c>
      <c r="CI1285" s="73"/>
      <c r="CJ1285" s="63">
        <f>IF(Taula1[[#This Row],[Tipus de contracte                                  (fer servir opcions de la llista desplegable)]]="Indefinit",1,0)</f>
        <v>0</v>
      </c>
      <c r="CK1285" s="63">
        <f>IF(Taula1[[#This Row],[Tipus de contracte                                  (fer servir opcions de la llista desplegable)]]="Temporal, igual o superior a 6 mesos",1,0)</f>
        <v>0</v>
      </c>
      <c r="CL1285" s="63">
        <f>IF(Taula1[[#This Row],[Tipus de contracte                                  (fer servir opcions de la llista desplegable)]]="Substitució per IT",1,0)</f>
        <v>0</v>
      </c>
      <c r="CM1285" s="73"/>
      <c r="CN1285" s="63">
        <f>IF(Taula1[[#This Row],[Relació llocs de treball]]&gt;=1,1,0)</f>
        <v>0</v>
      </c>
      <c r="CO1285" s="73"/>
      <c r="CP1285" s="63">
        <f>IF(Taula1[[#This Row],[Identitat de gènere                                                          (fer servir opcions de la llista desplegable)]]="Home",1,0)</f>
        <v>0</v>
      </c>
      <c r="CQ1285" s="63">
        <f>IF(Taula1[[#This Row],[Identitat de gènere                                                          (fer servir opcions de la llista desplegable)]]="Dona",1,0)</f>
        <v>0</v>
      </c>
      <c r="CR1285" s="63">
        <f>IF(Taula1[[#This Row],[Identitat de gènere                                                          (fer servir opcions de la llista desplegable)]]="No binari",1,0)</f>
        <v>0</v>
      </c>
      <c r="CS1285" s="73"/>
      <c r="CT1285" s="63">
        <f t="shared" si="304"/>
        <v>0</v>
      </c>
      <c r="CU1285" s="64">
        <f t="shared" si="311"/>
        <v>0</v>
      </c>
      <c r="CW1285" s="64">
        <f t="shared" si="312"/>
        <v>0</v>
      </c>
      <c r="CX1285" s="64">
        <f t="shared" si="313"/>
        <v>0</v>
      </c>
      <c r="CY1285" s="64">
        <f t="shared" si="314"/>
        <v>0</v>
      </c>
      <c r="CZ1285" s="64">
        <f t="shared" si="315"/>
        <v>0</v>
      </c>
      <c r="DB1285" s="64">
        <f t="shared" si="316"/>
        <v>0</v>
      </c>
      <c r="DC1285" s="64">
        <f t="shared" si="317"/>
        <v>0</v>
      </c>
      <c r="DD1285" s="64">
        <f t="shared" si="318"/>
        <v>0</v>
      </c>
      <c r="DE1285" s="64">
        <f t="shared" si="319"/>
        <v>0</v>
      </c>
    </row>
    <row r="1286" spans="2:109" x14ac:dyDescent="0.3">
      <c r="B1286" s="167"/>
      <c r="C1286" s="186"/>
      <c r="D1286" s="2"/>
      <c r="E1286" s="67"/>
      <c r="F1286" s="5"/>
      <c r="G1286" s="5"/>
      <c r="H1286" s="187"/>
      <c r="I1286" s="111" t="str">
        <f ca="1">IF(Taula1[[#This Row],[Data naixement (format dd/mm/aaaa)]]="","0",DATEDIF(Taula1[[#This Row],[Data naixement (format dd/mm/aaaa)]],TODAY(),"Y"))</f>
        <v>0</v>
      </c>
      <c r="J1286" s="6"/>
      <c r="K1286" s="6"/>
      <c r="L1286" s="6"/>
      <c r="M1286" s="6"/>
      <c r="N1286" s="56"/>
      <c r="O1286" s="56"/>
      <c r="P1286" s="56"/>
      <c r="Q1286" s="6"/>
      <c r="R1286" s="7"/>
      <c r="S1286" s="143">
        <f>Taula1[[#This Row],[Mesos naturals sencers treballats període justificat (01/01/2023 - 31/03/2023)]]</f>
        <v>0</v>
      </c>
      <c r="T1286" s="194">
        <f>Taula1[[#This Row],[Dies treballats període justificat (01/01/2023 - 31/03/2023)              no comptabilitzats com a mes natural sencer]]</f>
        <v>0</v>
      </c>
      <c r="U1286" s="12"/>
      <c r="V1286" s="7"/>
      <c r="W1286" s="188"/>
      <c r="X1286" s="188"/>
      <c r="Y1286" s="188"/>
      <c r="Z1286" s="188"/>
      <c r="AA1286" s="190"/>
      <c r="AB1286" s="143">
        <f>Taula1[[#This Row],[Grup justificat     (fer servir opcions de la llista desplegable)]]</f>
        <v>0</v>
      </c>
      <c r="AC1286" s="182"/>
      <c r="AD1286" s="39"/>
      <c r="AE1286" s="131">
        <f>ROUND((AF1286/100)*756*Taula1[[#This Row],[Mesos naturals sencers treballats període justificat (01/01/2023 - 31/03/2023)]],2)</f>
        <v>0</v>
      </c>
      <c r="AF1286" s="81">
        <f>Taula1[[#This Row],[% Jornada segons contracte
(no posar el símbol %) ]]-Taula1[[#This Row],[% Reducció salari per baix rendiment        (no posar el símbol %)]]</f>
        <v>0</v>
      </c>
      <c r="AG1286" s="131">
        <f>ROUND((AH1286/100)*24.8547945*Taula1[[#This Row],[Dies treballats període justificat (01/01/2023 - 31/03/2023)              no comptabilitzats com a mes natural sencer]],2)</f>
        <v>0</v>
      </c>
      <c r="AH1286" s="79">
        <f>Taula1[[#This Row],[% Jornada segons contracte
(no posar el símbol %) ]]-Taula1[[#This Row],[% Reducció salari per baix rendiment        (no posar el símbol %)]]</f>
        <v>0</v>
      </c>
      <c r="AI1286" s="131">
        <f t="shared" si="305"/>
        <v>0</v>
      </c>
      <c r="AJ1286" s="39"/>
      <c r="AK1286" s="131">
        <f>ROUND((AL1286/100)*756*Taula1[[#This Row],[Espai reservat Administració  (mesos)]],2)</f>
        <v>0</v>
      </c>
      <c r="AL1286" s="81">
        <f>Taula1[[#This Row],[% Jornada segons contracte
(no posar el símbol %) ]]-Taula1[[#This Row],[% Reducció salari per baix rendiment        (no posar el símbol %)]]</f>
        <v>0</v>
      </c>
      <c r="AM1286" s="131">
        <f>ROUND((AN1286/100)*24.8547945*Taula1[[#This Row],[Espai reservat Administració (dies)]],2)</f>
        <v>0</v>
      </c>
      <c r="AN1286" s="79">
        <f>Taula1[[#This Row],[% Jornada segons contracte
(no posar el símbol %) ]]-Taula1[[#This Row],[% Reducció salari per baix rendiment        (no posar el símbol %)]]</f>
        <v>0</v>
      </c>
      <c r="AO1286" s="131">
        <f t="shared" si="306"/>
        <v>0</v>
      </c>
      <c r="AP1286" s="87"/>
      <c r="AQ1286" s="137">
        <f>ROUND((AR1286/100)*693*Taula1[[#This Row],[Mesos naturals sencers treballats període justificat (01/01/2023 - 31/03/2023)]],2)</f>
        <v>0</v>
      </c>
      <c r="AR1286" s="90">
        <f>Taula1[[#This Row],[% Jornada segons contracte
(no posar el símbol %) ]]-Taula1[[#This Row],[% Reducció salari per baix rendiment        (no posar el símbol %)]]</f>
        <v>0</v>
      </c>
      <c r="AS1286" s="137">
        <f>ROUND((AT1286/100)*22.78356164*Taula1[[#This Row],[Dies treballats període justificat (01/01/2023 - 31/03/2023)              no comptabilitzats com a mes natural sencer]],2)</f>
        <v>0</v>
      </c>
      <c r="AT1286" s="90">
        <f>Taula1[[#This Row],[% Jornada segons contracte
(no posar el símbol %) ]]-Taula1[[#This Row],[% Reducció salari per baix rendiment        (no posar el símbol %)]]</f>
        <v>0</v>
      </c>
      <c r="AU1286" s="137">
        <f t="shared" si="307"/>
        <v>0</v>
      </c>
      <c r="AV1286" s="87"/>
      <c r="AW1286" s="136">
        <f>ROUND((AX1286/100)*693*Taula1[[#This Row],[Espai reservat Administració  (mesos)]],2)</f>
        <v>0</v>
      </c>
      <c r="AX1286" s="90">
        <f>Taula1[[#This Row],[% Jornada segons contracte
(no posar el símbol %) ]]-Taula1[[#This Row],[% Reducció salari per baix rendiment        (no posar el símbol %)]]</f>
        <v>0</v>
      </c>
      <c r="AY1286" s="131">
        <f>ROUND((AZ1286/100)*22.78356164*Taula1[[#This Row],[Espai reservat Administració (dies)]],2)</f>
        <v>0</v>
      </c>
      <c r="AZ1286" s="81">
        <f>Taula1[[#This Row],[% Jornada segons contracte
(no posar el símbol %) ]]-Taula1[[#This Row],[% Reducció salari per baix rendiment        (no posar el símbol %)]]</f>
        <v>0</v>
      </c>
      <c r="BA1286" s="82">
        <f t="shared" si="308"/>
        <v>0</v>
      </c>
      <c r="BB1286" s="41"/>
      <c r="BC1286" s="131">
        <f>IF(Taula1[[#This Row],[Grup justificat     (fer servir opcions de la llista desplegable)]]=1,AI1286,0)</f>
        <v>0</v>
      </c>
      <c r="BD1286" s="131">
        <f>IF(Taula1[[#This Row],[Grup justificat     (fer servir opcions de la llista desplegable)]]=2,AU1286,0)</f>
        <v>0</v>
      </c>
      <c r="BE1286" s="41"/>
      <c r="BF1286" s="131">
        <f>IF(Taula1[[#This Row],[Espai reservat Administració]]=1,AO1286,0)</f>
        <v>0</v>
      </c>
      <c r="BG1286" s="82">
        <f>IF(Taula1[[#This Row],[Espai reservat Administració]]=2,BA1286,0)</f>
        <v>0</v>
      </c>
      <c r="BH1286" s="41"/>
      <c r="BI1286" s="126">
        <f>IF(Taula1[[#This Row],[Grup justificat     (fer servir opcions de la llista desplegable)]]=1,1,0)</f>
        <v>0</v>
      </c>
      <c r="BJ1286" s="126">
        <f>IF(Taula1[[#This Row],[Espai reservat Administració]]=1,1,0)</f>
        <v>0</v>
      </c>
      <c r="BK1286" s="111"/>
      <c r="BL1286" s="126">
        <f>IF(Taula1[[#This Row],[Grup justificat     (fer servir opcions de la llista desplegable)]]=2,1,0)</f>
        <v>0</v>
      </c>
      <c r="BM1286" s="126">
        <f>IF(Taula1[[#This Row],[Espai reservat Administració]]=2,1,0)</f>
        <v>0</v>
      </c>
      <c r="BN1286" s="73"/>
      <c r="BO1286" s="73"/>
      <c r="BP1286" s="73"/>
      <c r="BQ1286" s="73"/>
      <c r="BR1286" s="73"/>
      <c r="BS1286" s="73"/>
      <c r="BT1286" s="73"/>
      <c r="BU1286" s="73"/>
      <c r="BV1286" s="73"/>
      <c r="BW1286" s="73"/>
      <c r="BX1286" s="73"/>
      <c r="BY1286" s="73"/>
      <c r="BZ1286" s="73"/>
      <c r="CA1286" s="73"/>
      <c r="CB1286" s="73"/>
      <c r="CC1286" s="73"/>
      <c r="CD1286" s="73"/>
      <c r="CE1286" s="73"/>
      <c r="CF1286" s="73"/>
      <c r="CG1286" s="63">
        <f t="shared" si="309"/>
        <v>0</v>
      </c>
      <c r="CH1286" s="63">
        <f t="shared" si="310"/>
        <v>0</v>
      </c>
      <c r="CI1286" s="73"/>
      <c r="CJ1286" s="63">
        <f>IF(Taula1[[#This Row],[Tipus de contracte                                  (fer servir opcions de la llista desplegable)]]="Indefinit",1,0)</f>
        <v>0</v>
      </c>
      <c r="CK1286" s="63">
        <f>IF(Taula1[[#This Row],[Tipus de contracte                                  (fer servir opcions de la llista desplegable)]]="Temporal, igual o superior a 6 mesos",1,0)</f>
        <v>0</v>
      </c>
      <c r="CL1286" s="63">
        <f>IF(Taula1[[#This Row],[Tipus de contracte                                  (fer servir opcions de la llista desplegable)]]="Substitució per IT",1,0)</f>
        <v>0</v>
      </c>
      <c r="CM1286" s="73"/>
      <c r="CN1286" s="63">
        <f>IF(Taula1[[#This Row],[Relació llocs de treball]]&gt;=1,1,0)</f>
        <v>0</v>
      </c>
      <c r="CO1286" s="73"/>
      <c r="CP1286" s="63">
        <f>IF(Taula1[[#This Row],[Identitat de gènere                                                          (fer servir opcions de la llista desplegable)]]="Home",1,0)</f>
        <v>0</v>
      </c>
      <c r="CQ1286" s="63">
        <f>IF(Taula1[[#This Row],[Identitat de gènere                                                          (fer servir opcions de la llista desplegable)]]="Dona",1,0)</f>
        <v>0</v>
      </c>
      <c r="CR1286" s="63">
        <f>IF(Taula1[[#This Row],[Identitat de gènere                                                          (fer servir opcions de la llista desplegable)]]="No binari",1,0)</f>
        <v>0</v>
      </c>
      <c r="CS1286" s="73"/>
      <c r="CT1286" s="63">
        <f t="shared" si="304"/>
        <v>0</v>
      </c>
      <c r="CU1286" s="64">
        <f t="shared" si="311"/>
        <v>0</v>
      </c>
      <c r="CW1286" s="64">
        <f t="shared" si="312"/>
        <v>0</v>
      </c>
      <c r="CX1286" s="64">
        <f t="shared" si="313"/>
        <v>0</v>
      </c>
      <c r="CY1286" s="64">
        <f t="shared" si="314"/>
        <v>0</v>
      </c>
      <c r="CZ1286" s="64">
        <f t="shared" si="315"/>
        <v>0</v>
      </c>
      <c r="DB1286" s="64">
        <f t="shared" si="316"/>
        <v>0</v>
      </c>
      <c r="DC1286" s="64">
        <f t="shared" si="317"/>
        <v>0</v>
      </c>
      <c r="DD1286" s="64">
        <f t="shared" si="318"/>
        <v>0</v>
      </c>
      <c r="DE1286" s="64">
        <f t="shared" si="319"/>
        <v>0</v>
      </c>
    </row>
    <row r="1287" spans="2:109" x14ac:dyDescent="0.3">
      <c r="B1287" s="167"/>
      <c r="C1287" s="186"/>
      <c r="D1287" s="2"/>
      <c r="E1287" s="67"/>
      <c r="F1287" s="5"/>
      <c r="G1287" s="5"/>
      <c r="H1287" s="187"/>
      <c r="I1287" s="111" t="str">
        <f ca="1">IF(Taula1[[#This Row],[Data naixement (format dd/mm/aaaa)]]="","0",DATEDIF(Taula1[[#This Row],[Data naixement (format dd/mm/aaaa)]],TODAY(),"Y"))</f>
        <v>0</v>
      </c>
      <c r="J1287" s="6"/>
      <c r="K1287" s="6"/>
      <c r="L1287" s="6"/>
      <c r="M1287" s="6"/>
      <c r="N1287" s="56"/>
      <c r="O1287" s="56"/>
      <c r="P1287" s="56"/>
      <c r="Q1287" s="6"/>
      <c r="R1287" s="7"/>
      <c r="S1287" s="143">
        <f>Taula1[[#This Row],[Mesos naturals sencers treballats període justificat (01/01/2023 - 31/03/2023)]]</f>
        <v>0</v>
      </c>
      <c r="T1287" s="194">
        <f>Taula1[[#This Row],[Dies treballats període justificat (01/01/2023 - 31/03/2023)              no comptabilitzats com a mes natural sencer]]</f>
        <v>0</v>
      </c>
      <c r="U1287" s="12"/>
      <c r="V1287" s="7"/>
      <c r="W1287" s="188"/>
      <c r="X1287" s="188"/>
      <c r="Y1287" s="188"/>
      <c r="Z1287" s="188"/>
      <c r="AA1287" s="190"/>
      <c r="AB1287" s="143">
        <f>Taula1[[#This Row],[Grup justificat     (fer servir opcions de la llista desplegable)]]</f>
        <v>0</v>
      </c>
      <c r="AC1287" s="182"/>
      <c r="AD1287" s="39"/>
      <c r="AE1287" s="131">
        <f>ROUND((AF1287/100)*756*Taula1[[#This Row],[Mesos naturals sencers treballats període justificat (01/01/2023 - 31/03/2023)]],2)</f>
        <v>0</v>
      </c>
      <c r="AF1287" s="81">
        <f>Taula1[[#This Row],[% Jornada segons contracte
(no posar el símbol %) ]]-Taula1[[#This Row],[% Reducció salari per baix rendiment        (no posar el símbol %)]]</f>
        <v>0</v>
      </c>
      <c r="AG1287" s="131">
        <f>ROUND((AH1287/100)*24.8547945*Taula1[[#This Row],[Dies treballats període justificat (01/01/2023 - 31/03/2023)              no comptabilitzats com a mes natural sencer]],2)</f>
        <v>0</v>
      </c>
      <c r="AH1287" s="79">
        <f>Taula1[[#This Row],[% Jornada segons contracte
(no posar el símbol %) ]]-Taula1[[#This Row],[% Reducció salari per baix rendiment        (no posar el símbol %)]]</f>
        <v>0</v>
      </c>
      <c r="AI1287" s="131">
        <f t="shared" si="305"/>
        <v>0</v>
      </c>
      <c r="AJ1287" s="39"/>
      <c r="AK1287" s="131">
        <f>ROUND((AL1287/100)*756*Taula1[[#This Row],[Espai reservat Administració  (mesos)]],2)</f>
        <v>0</v>
      </c>
      <c r="AL1287" s="81">
        <f>Taula1[[#This Row],[% Jornada segons contracte
(no posar el símbol %) ]]-Taula1[[#This Row],[% Reducció salari per baix rendiment        (no posar el símbol %)]]</f>
        <v>0</v>
      </c>
      <c r="AM1287" s="131">
        <f>ROUND((AN1287/100)*24.8547945*Taula1[[#This Row],[Espai reservat Administració (dies)]],2)</f>
        <v>0</v>
      </c>
      <c r="AN1287" s="79">
        <f>Taula1[[#This Row],[% Jornada segons contracte
(no posar el símbol %) ]]-Taula1[[#This Row],[% Reducció salari per baix rendiment        (no posar el símbol %)]]</f>
        <v>0</v>
      </c>
      <c r="AO1287" s="131">
        <f t="shared" si="306"/>
        <v>0</v>
      </c>
      <c r="AP1287" s="87"/>
      <c r="AQ1287" s="137">
        <f>ROUND((AR1287/100)*693*Taula1[[#This Row],[Mesos naturals sencers treballats període justificat (01/01/2023 - 31/03/2023)]],2)</f>
        <v>0</v>
      </c>
      <c r="AR1287" s="90">
        <f>Taula1[[#This Row],[% Jornada segons contracte
(no posar el símbol %) ]]-Taula1[[#This Row],[% Reducció salari per baix rendiment        (no posar el símbol %)]]</f>
        <v>0</v>
      </c>
      <c r="AS1287" s="137">
        <f>ROUND((AT1287/100)*22.78356164*Taula1[[#This Row],[Dies treballats període justificat (01/01/2023 - 31/03/2023)              no comptabilitzats com a mes natural sencer]],2)</f>
        <v>0</v>
      </c>
      <c r="AT1287" s="90">
        <f>Taula1[[#This Row],[% Jornada segons contracte
(no posar el símbol %) ]]-Taula1[[#This Row],[% Reducció salari per baix rendiment        (no posar el símbol %)]]</f>
        <v>0</v>
      </c>
      <c r="AU1287" s="137">
        <f t="shared" si="307"/>
        <v>0</v>
      </c>
      <c r="AV1287" s="87"/>
      <c r="AW1287" s="136">
        <f>ROUND((AX1287/100)*693*Taula1[[#This Row],[Espai reservat Administració  (mesos)]],2)</f>
        <v>0</v>
      </c>
      <c r="AX1287" s="90">
        <f>Taula1[[#This Row],[% Jornada segons contracte
(no posar el símbol %) ]]-Taula1[[#This Row],[% Reducció salari per baix rendiment        (no posar el símbol %)]]</f>
        <v>0</v>
      </c>
      <c r="AY1287" s="131">
        <f>ROUND((AZ1287/100)*22.78356164*Taula1[[#This Row],[Espai reservat Administració (dies)]],2)</f>
        <v>0</v>
      </c>
      <c r="AZ1287" s="81">
        <f>Taula1[[#This Row],[% Jornada segons contracte
(no posar el símbol %) ]]-Taula1[[#This Row],[% Reducció salari per baix rendiment        (no posar el símbol %)]]</f>
        <v>0</v>
      </c>
      <c r="BA1287" s="82">
        <f t="shared" si="308"/>
        <v>0</v>
      </c>
      <c r="BB1287" s="41"/>
      <c r="BC1287" s="131">
        <f>IF(Taula1[[#This Row],[Grup justificat     (fer servir opcions de la llista desplegable)]]=1,AI1287,0)</f>
        <v>0</v>
      </c>
      <c r="BD1287" s="131">
        <f>IF(Taula1[[#This Row],[Grup justificat     (fer servir opcions de la llista desplegable)]]=2,AU1287,0)</f>
        <v>0</v>
      </c>
      <c r="BE1287" s="41"/>
      <c r="BF1287" s="131">
        <f>IF(Taula1[[#This Row],[Espai reservat Administració]]=1,AO1287,0)</f>
        <v>0</v>
      </c>
      <c r="BG1287" s="82">
        <f>IF(Taula1[[#This Row],[Espai reservat Administració]]=2,BA1287,0)</f>
        <v>0</v>
      </c>
      <c r="BH1287" s="41"/>
      <c r="BI1287" s="126">
        <f>IF(Taula1[[#This Row],[Grup justificat     (fer servir opcions de la llista desplegable)]]=1,1,0)</f>
        <v>0</v>
      </c>
      <c r="BJ1287" s="126">
        <f>IF(Taula1[[#This Row],[Espai reservat Administració]]=1,1,0)</f>
        <v>0</v>
      </c>
      <c r="BK1287" s="111"/>
      <c r="BL1287" s="126">
        <f>IF(Taula1[[#This Row],[Grup justificat     (fer servir opcions de la llista desplegable)]]=2,1,0)</f>
        <v>0</v>
      </c>
      <c r="BM1287" s="126">
        <f>IF(Taula1[[#This Row],[Espai reservat Administració]]=2,1,0)</f>
        <v>0</v>
      </c>
      <c r="BN1287" s="73"/>
      <c r="BO1287" s="73"/>
      <c r="BP1287" s="73"/>
      <c r="BQ1287" s="73"/>
      <c r="BR1287" s="73"/>
      <c r="BS1287" s="73"/>
      <c r="BT1287" s="73"/>
      <c r="BU1287" s="73"/>
      <c r="BV1287" s="73"/>
      <c r="BW1287" s="73"/>
      <c r="BX1287" s="73"/>
      <c r="BY1287" s="73"/>
      <c r="BZ1287" s="73"/>
      <c r="CA1287" s="73"/>
      <c r="CB1287" s="73"/>
      <c r="CC1287" s="73"/>
      <c r="CD1287" s="73"/>
      <c r="CE1287" s="73"/>
      <c r="CF1287" s="73"/>
      <c r="CG1287" s="63">
        <f t="shared" si="309"/>
        <v>0</v>
      </c>
      <c r="CH1287" s="63">
        <f t="shared" si="310"/>
        <v>0</v>
      </c>
      <c r="CI1287" s="73"/>
      <c r="CJ1287" s="63">
        <f>IF(Taula1[[#This Row],[Tipus de contracte                                  (fer servir opcions de la llista desplegable)]]="Indefinit",1,0)</f>
        <v>0</v>
      </c>
      <c r="CK1287" s="63">
        <f>IF(Taula1[[#This Row],[Tipus de contracte                                  (fer servir opcions de la llista desplegable)]]="Temporal, igual o superior a 6 mesos",1,0)</f>
        <v>0</v>
      </c>
      <c r="CL1287" s="63">
        <f>IF(Taula1[[#This Row],[Tipus de contracte                                  (fer servir opcions de la llista desplegable)]]="Substitució per IT",1,0)</f>
        <v>0</v>
      </c>
      <c r="CM1287" s="73"/>
      <c r="CN1287" s="63">
        <f>IF(Taula1[[#This Row],[Relació llocs de treball]]&gt;=1,1,0)</f>
        <v>0</v>
      </c>
      <c r="CO1287" s="73"/>
      <c r="CP1287" s="63">
        <f>IF(Taula1[[#This Row],[Identitat de gènere                                                          (fer servir opcions de la llista desplegable)]]="Home",1,0)</f>
        <v>0</v>
      </c>
      <c r="CQ1287" s="63">
        <f>IF(Taula1[[#This Row],[Identitat de gènere                                                          (fer servir opcions de la llista desplegable)]]="Dona",1,0)</f>
        <v>0</v>
      </c>
      <c r="CR1287" s="63">
        <f>IF(Taula1[[#This Row],[Identitat de gènere                                                          (fer servir opcions de la llista desplegable)]]="No binari",1,0)</f>
        <v>0</v>
      </c>
      <c r="CS1287" s="73"/>
      <c r="CT1287" s="63">
        <f t="shared" ref="CT1287:CT1350" si="320">IF(F1287="Home",1,0)</f>
        <v>0</v>
      </c>
      <c r="CU1287" s="64">
        <f t="shared" si="311"/>
        <v>0</v>
      </c>
      <c r="CW1287" s="64">
        <f t="shared" si="312"/>
        <v>0</v>
      </c>
      <c r="CX1287" s="64">
        <f t="shared" si="313"/>
        <v>0</v>
      </c>
      <c r="CY1287" s="64">
        <f t="shared" si="314"/>
        <v>0</v>
      </c>
      <c r="CZ1287" s="64">
        <f t="shared" si="315"/>
        <v>0</v>
      </c>
      <c r="DB1287" s="64">
        <f t="shared" si="316"/>
        <v>0</v>
      </c>
      <c r="DC1287" s="64">
        <f t="shared" si="317"/>
        <v>0</v>
      </c>
      <c r="DD1287" s="64">
        <f t="shared" si="318"/>
        <v>0</v>
      </c>
      <c r="DE1287" s="64">
        <f t="shared" si="319"/>
        <v>0</v>
      </c>
    </row>
    <row r="1288" spans="2:109" x14ac:dyDescent="0.3">
      <c r="B1288" s="167"/>
      <c r="C1288" s="186"/>
      <c r="D1288" s="2"/>
      <c r="E1288" s="67"/>
      <c r="F1288" s="5"/>
      <c r="G1288" s="5"/>
      <c r="H1288" s="187"/>
      <c r="I1288" s="111" t="str">
        <f ca="1">IF(Taula1[[#This Row],[Data naixement (format dd/mm/aaaa)]]="","0",DATEDIF(Taula1[[#This Row],[Data naixement (format dd/mm/aaaa)]],TODAY(),"Y"))</f>
        <v>0</v>
      </c>
      <c r="J1288" s="6"/>
      <c r="K1288" s="6"/>
      <c r="L1288" s="6"/>
      <c r="M1288" s="6"/>
      <c r="N1288" s="56"/>
      <c r="O1288" s="56"/>
      <c r="P1288" s="56"/>
      <c r="Q1288" s="6"/>
      <c r="R1288" s="7"/>
      <c r="S1288" s="143">
        <f>Taula1[[#This Row],[Mesos naturals sencers treballats període justificat (01/01/2023 - 31/03/2023)]]</f>
        <v>0</v>
      </c>
      <c r="T1288" s="194">
        <f>Taula1[[#This Row],[Dies treballats període justificat (01/01/2023 - 31/03/2023)              no comptabilitzats com a mes natural sencer]]</f>
        <v>0</v>
      </c>
      <c r="U1288" s="12"/>
      <c r="V1288" s="7"/>
      <c r="W1288" s="188"/>
      <c r="X1288" s="188"/>
      <c r="Y1288" s="188"/>
      <c r="Z1288" s="188"/>
      <c r="AA1288" s="190"/>
      <c r="AB1288" s="143">
        <f>Taula1[[#This Row],[Grup justificat     (fer servir opcions de la llista desplegable)]]</f>
        <v>0</v>
      </c>
      <c r="AC1288" s="182"/>
      <c r="AD1288" s="39"/>
      <c r="AE1288" s="131">
        <f>ROUND((AF1288/100)*756*Taula1[[#This Row],[Mesos naturals sencers treballats període justificat (01/01/2023 - 31/03/2023)]],2)</f>
        <v>0</v>
      </c>
      <c r="AF1288" s="81">
        <f>Taula1[[#This Row],[% Jornada segons contracte
(no posar el símbol %) ]]-Taula1[[#This Row],[% Reducció salari per baix rendiment        (no posar el símbol %)]]</f>
        <v>0</v>
      </c>
      <c r="AG1288" s="131">
        <f>ROUND((AH1288/100)*24.8547945*Taula1[[#This Row],[Dies treballats període justificat (01/01/2023 - 31/03/2023)              no comptabilitzats com a mes natural sencer]],2)</f>
        <v>0</v>
      </c>
      <c r="AH1288" s="79">
        <f>Taula1[[#This Row],[% Jornada segons contracte
(no posar el símbol %) ]]-Taula1[[#This Row],[% Reducció salari per baix rendiment        (no posar el símbol %)]]</f>
        <v>0</v>
      </c>
      <c r="AI1288" s="131">
        <f t="shared" ref="AI1288:AI1351" si="321">ROUND(AE1288+AG1288,2)</f>
        <v>0</v>
      </c>
      <c r="AJ1288" s="39"/>
      <c r="AK1288" s="131">
        <f>ROUND((AL1288/100)*756*Taula1[[#This Row],[Espai reservat Administració  (mesos)]],2)</f>
        <v>0</v>
      </c>
      <c r="AL1288" s="81">
        <f>Taula1[[#This Row],[% Jornada segons contracte
(no posar el símbol %) ]]-Taula1[[#This Row],[% Reducció salari per baix rendiment        (no posar el símbol %)]]</f>
        <v>0</v>
      </c>
      <c r="AM1288" s="131">
        <f>ROUND((AN1288/100)*24.8547945*Taula1[[#This Row],[Espai reservat Administració (dies)]],2)</f>
        <v>0</v>
      </c>
      <c r="AN1288" s="79">
        <f>Taula1[[#This Row],[% Jornada segons contracte
(no posar el símbol %) ]]-Taula1[[#This Row],[% Reducció salari per baix rendiment        (no posar el símbol %)]]</f>
        <v>0</v>
      </c>
      <c r="AO1288" s="131">
        <f t="shared" ref="AO1288:AO1351" si="322">ROUND(AK1288+AM1288,2)</f>
        <v>0</v>
      </c>
      <c r="AP1288" s="87"/>
      <c r="AQ1288" s="137">
        <f>ROUND((AR1288/100)*693*Taula1[[#This Row],[Mesos naturals sencers treballats període justificat (01/01/2023 - 31/03/2023)]],2)</f>
        <v>0</v>
      </c>
      <c r="AR1288" s="90">
        <f>Taula1[[#This Row],[% Jornada segons contracte
(no posar el símbol %) ]]-Taula1[[#This Row],[% Reducció salari per baix rendiment        (no posar el símbol %)]]</f>
        <v>0</v>
      </c>
      <c r="AS1288" s="137">
        <f>ROUND((AT1288/100)*22.78356164*Taula1[[#This Row],[Dies treballats període justificat (01/01/2023 - 31/03/2023)              no comptabilitzats com a mes natural sencer]],2)</f>
        <v>0</v>
      </c>
      <c r="AT1288" s="90">
        <f>Taula1[[#This Row],[% Jornada segons contracte
(no posar el símbol %) ]]-Taula1[[#This Row],[% Reducció salari per baix rendiment        (no posar el símbol %)]]</f>
        <v>0</v>
      </c>
      <c r="AU1288" s="137">
        <f t="shared" ref="AU1288:AU1351" si="323">ROUND(AQ1288+AS1288,2)</f>
        <v>0</v>
      </c>
      <c r="AV1288" s="87"/>
      <c r="AW1288" s="136">
        <f>ROUND((AX1288/100)*693*Taula1[[#This Row],[Espai reservat Administració  (mesos)]],2)</f>
        <v>0</v>
      </c>
      <c r="AX1288" s="90">
        <f>Taula1[[#This Row],[% Jornada segons contracte
(no posar el símbol %) ]]-Taula1[[#This Row],[% Reducció salari per baix rendiment        (no posar el símbol %)]]</f>
        <v>0</v>
      </c>
      <c r="AY1288" s="131">
        <f>ROUND((AZ1288/100)*22.78356164*Taula1[[#This Row],[Espai reservat Administració (dies)]],2)</f>
        <v>0</v>
      </c>
      <c r="AZ1288" s="81">
        <f>Taula1[[#This Row],[% Jornada segons contracte
(no posar el símbol %) ]]-Taula1[[#This Row],[% Reducció salari per baix rendiment        (no posar el símbol %)]]</f>
        <v>0</v>
      </c>
      <c r="BA1288" s="82">
        <f t="shared" ref="BA1288:BA1351" si="324">ROUND(AW1288+AY1288,2)</f>
        <v>0</v>
      </c>
      <c r="BB1288" s="41"/>
      <c r="BC1288" s="131">
        <f>IF(Taula1[[#This Row],[Grup justificat     (fer servir opcions de la llista desplegable)]]=1,AI1288,0)</f>
        <v>0</v>
      </c>
      <c r="BD1288" s="131">
        <f>IF(Taula1[[#This Row],[Grup justificat     (fer servir opcions de la llista desplegable)]]=2,AU1288,0)</f>
        <v>0</v>
      </c>
      <c r="BE1288" s="41"/>
      <c r="BF1288" s="131">
        <f>IF(Taula1[[#This Row],[Espai reservat Administració]]=1,AO1288,0)</f>
        <v>0</v>
      </c>
      <c r="BG1288" s="82">
        <f>IF(Taula1[[#This Row],[Espai reservat Administració]]=2,BA1288,0)</f>
        <v>0</v>
      </c>
      <c r="BH1288" s="41"/>
      <c r="BI1288" s="126">
        <f>IF(Taula1[[#This Row],[Grup justificat     (fer servir opcions de la llista desplegable)]]=1,1,0)</f>
        <v>0</v>
      </c>
      <c r="BJ1288" s="126">
        <f>IF(Taula1[[#This Row],[Espai reservat Administració]]=1,1,0)</f>
        <v>0</v>
      </c>
      <c r="BK1288" s="111"/>
      <c r="BL1288" s="126">
        <f>IF(Taula1[[#This Row],[Grup justificat     (fer servir opcions de la llista desplegable)]]=2,1,0)</f>
        <v>0</v>
      </c>
      <c r="BM1288" s="126">
        <f>IF(Taula1[[#This Row],[Espai reservat Administració]]=2,1,0)</f>
        <v>0</v>
      </c>
      <c r="BN1288" s="73"/>
      <c r="BO1288" s="73"/>
      <c r="BP1288" s="73"/>
      <c r="BQ1288" s="73"/>
      <c r="BR1288" s="73"/>
      <c r="BS1288" s="73"/>
      <c r="BT1288" s="73"/>
      <c r="BU1288" s="73"/>
      <c r="BV1288" s="73"/>
      <c r="BW1288" s="73"/>
      <c r="BX1288" s="73"/>
      <c r="BY1288" s="73"/>
      <c r="BZ1288" s="73"/>
      <c r="CA1288" s="73"/>
      <c r="CB1288" s="73"/>
      <c r="CC1288" s="73"/>
      <c r="CD1288" s="73"/>
      <c r="CE1288" s="73"/>
      <c r="CF1288" s="73"/>
      <c r="CG1288" s="63">
        <f t="shared" ref="CG1288:CG1351" si="325">IF(V1288="Sí",1,0)</f>
        <v>0</v>
      </c>
      <c r="CH1288" s="63">
        <f t="shared" ref="CH1288:CH1351" si="326">IF(V1288="No",1,0)</f>
        <v>0</v>
      </c>
      <c r="CI1288" s="73"/>
      <c r="CJ1288" s="63">
        <f>IF(Taula1[[#This Row],[Tipus de contracte                                  (fer servir opcions de la llista desplegable)]]="Indefinit",1,0)</f>
        <v>0</v>
      </c>
      <c r="CK1288" s="63">
        <f>IF(Taula1[[#This Row],[Tipus de contracte                                  (fer servir opcions de la llista desplegable)]]="Temporal, igual o superior a 6 mesos",1,0)</f>
        <v>0</v>
      </c>
      <c r="CL1288" s="63">
        <f>IF(Taula1[[#This Row],[Tipus de contracte                                  (fer servir opcions de la llista desplegable)]]="Substitució per IT",1,0)</f>
        <v>0</v>
      </c>
      <c r="CM1288" s="73"/>
      <c r="CN1288" s="63">
        <f>IF(Taula1[[#This Row],[Relació llocs de treball]]&gt;=1,1,0)</f>
        <v>0</v>
      </c>
      <c r="CO1288" s="73"/>
      <c r="CP1288" s="63">
        <f>IF(Taula1[[#This Row],[Identitat de gènere                                                          (fer servir opcions de la llista desplegable)]]="Home",1,0)</f>
        <v>0</v>
      </c>
      <c r="CQ1288" s="63">
        <f>IF(Taula1[[#This Row],[Identitat de gènere                                                          (fer servir opcions de la llista desplegable)]]="Dona",1,0)</f>
        <v>0</v>
      </c>
      <c r="CR1288" s="63">
        <f>IF(Taula1[[#This Row],[Identitat de gènere                                                          (fer servir opcions de la llista desplegable)]]="No binari",1,0)</f>
        <v>0</v>
      </c>
      <c r="CS1288" s="73"/>
      <c r="CT1288" s="63">
        <f t="shared" si="320"/>
        <v>0</v>
      </c>
      <c r="CU1288" s="64">
        <f t="shared" ref="CU1288:CU1351" si="327">IF(F1288="Dona",1,0)</f>
        <v>0</v>
      </c>
      <c r="CW1288" s="64">
        <f t="shared" ref="CW1288:CW1351" si="328">IF(AA1288=1,1,0)</f>
        <v>0</v>
      </c>
      <c r="CX1288" s="64">
        <f t="shared" ref="CX1288:CX1351" si="329">IF(AA1288=2,1,0)</f>
        <v>0</v>
      </c>
      <c r="CY1288" s="64">
        <f t="shared" ref="CY1288:CY1351" si="330">IF(AA1288=3,1,0)</f>
        <v>0</v>
      </c>
      <c r="CZ1288" s="64">
        <f t="shared" ref="CZ1288:CZ1351" si="331">IF(AA1288=4,1,0)</f>
        <v>0</v>
      </c>
      <c r="DB1288" s="64">
        <f t="shared" ref="DB1288:DB1351" si="332">IF(AB1288=1,1,0)</f>
        <v>0</v>
      </c>
      <c r="DC1288" s="64">
        <f t="shared" ref="DC1288:DC1351" si="333">IF(AB1288=2,1,0)</f>
        <v>0</v>
      </c>
      <c r="DD1288" s="64">
        <f t="shared" ref="DD1288:DD1351" si="334">IF(AB1288=3,1,0)</f>
        <v>0</v>
      </c>
      <c r="DE1288" s="64">
        <f t="shared" ref="DE1288:DE1351" si="335">IF(AB1288=4,1,0)</f>
        <v>0</v>
      </c>
    </row>
    <row r="1289" spans="2:109" x14ac:dyDescent="0.3">
      <c r="B1289" s="167"/>
      <c r="C1289" s="186"/>
      <c r="D1289" s="2"/>
      <c r="E1289" s="67"/>
      <c r="F1289" s="5"/>
      <c r="G1289" s="5"/>
      <c r="H1289" s="187"/>
      <c r="I1289" s="111" t="str">
        <f ca="1">IF(Taula1[[#This Row],[Data naixement (format dd/mm/aaaa)]]="","0",DATEDIF(Taula1[[#This Row],[Data naixement (format dd/mm/aaaa)]],TODAY(),"Y"))</f>
        <v>0</v>
      </c>
      <c r="J1289" s="6"/>
      <c r="K1289" s="6"/>
      <c r="L1289" s="6"/>
      <c r="M1289" s="6"/>
      <c r="N1289" s="56"/>
      <c r="O1289" s="56"/>
      <c r="P1289" s="56"/>
      <c r="Q1289" s="6"/>
      <c r="R1289" s="7"/>
      <c r="S1289" s="143">
        <f>Taula1[[#This Row],[Mesos naturals sencers treballats període justificat (01/01/2023 - 31/03/2023)]]</f>
        <v>0</v>
      </c>
      <c r="T1289" s="194">
        <f>Taula1[[#This Row],[Dies treballats període justificat (01/01/2023 - 31/03/2023)              no comptabilitzats com a mes natural sencer]]</f>
        <v>0</v>
      </c>
      <c r="U1289" s="12"/>
      <c r="V1289" s="7"/>
      <c r="W1289" s="188"/>
      <c r="X1289" s="188"/>
      <c r="Y1289" s="188"/>
      <c r="Z1289" s="188"/>
      <c r="AA1289" s="190"/>
      <c r="AB1289" s="143">
        <f>Taula1[[#This Row],[Grup justificat     (fer servir opcions de la llista desplegable)]]</f>
        <v>0</v>
      </c>
      <c r="AC1289" s="182"/>
      <c r="AD1289" s="39"/>
      <c r="AE1289" s="131">
        <f>ROUND((AF1289/100)*756*Taula1[[#This Row],[Mesos naturals sencers treballats període justificat (01/01/2023 - 31/03/2023)]],2)</f>
        <v>0</v>
      </c>
      <c r="AF1289" s="81">
        <f>Taula1[[#This Row],[% Jornada segons contracte
(no posar el símbol %) ]]-Taula1[[#This Row],[% Reducció salari per baix rendiment        (no posar el símbol %)]]</f>
        <v>0</v>
      </c>
      <c r="AG1289" s="131">
        <f>ROUND((AH1289/100)*24.8547945*Taula1[[#This Row],[Dies treballats període justificat (01/01/2023 - 31/03/2023)              no comptabilitzats com a mes natural sencer]],2)</f>
        <v>0</v>
      </c>
      <c r="AH1289" s="79">
        <f>Taula1[[#This Row],[% Jornada segons contracte
(no posar el símbol %) ]]-Taula1[[#This Row],[% Reducció salari per baix rendiment        (no posar el símbol %)]]</f>
        <v>0</v>
      </c>
      <c r="AI1289" s="131">
        <f t="shared" si="321"/>
        <v>0</v>
      </c>
      <c r="AJ1289" s="39"/>
      <c r="AK1289" s="131">
        <f>ROUND((AL1289/100)*756*Taula1[[#This Row],[Espai reservat Administració  (mesos)]],2)</f>
        <v>0</v>
      </c>
      <c r="AL1289" s="81">
        <f>Taula1[[#This Row],[% Jornada segons contracte
(no posar el símbol %) ]]-Taula1[[#This Row],[% Reducció salari per baix rendiment        (no posar el símbol %)]]</f>
        <v>0</v>
      </c>
      <c r="AM1289" s="131">
        <f>ROUND((AN1289/100)*24.8547945*Taula1[[#This Row],[Espai reservat Administració (dies)]],2)</f>
        <v>0</v>
      </c>
      <c r="AN1289" s="79">
        <f>Taula1[[#This Row],[% Jornada segons contracte
(no posar el símbol %) ]]-Taula1[[#This Row],[% Reducció salari per baix rendiment        (no posar el símbol %)]]</f>
        <v>0</v>
      </c>
      <c r="AO1289" s="131">
        <f t="shared" si="322"/>
        <v>0</v>
      </c>
      <c r="AP1289" s="87"/>
      <c r="AQ1289" s="137">
        <f>ROUND((AR1289/100)*693*Taula1[[#This Row],[Mesos naturals sencers treballats període justificat (01/01/2023 - 31/03/2023)]],2)</f>
        <v>0</v>
      </c>
      <c r="AR1289" s="90">
        <f>Taula1[[#This Row],[% Jornada segons contracte
(no posar el símbol %) ]]-Taula1[[#This Row],[% Reducció salari per baix rendiment        (no posar el símbol %)]]</f>
        <v>0</v>
      </c>
      <c r="AS1289" s="137">
        <f>ROUND((AT1289/100)*22.78356164*Taula1[[#This Row],[Dies treballats període justificat (01/01/2023 - 31/03/2023)              no comptabilitzats com a mes natural sencer]],2)</f>
        <v>0</v>
      </c>
      <c r="AT1289" s="90">
        <f>Taula1[[#This Row],[% Jornada segons contracte
(no posar el símbol %) ]]-Taula1[[#This Row],[% Reducció salari per baix rendiment        (no posar el símbol %)]]</f>
        <v>0</v>
      </c>
      <c r="AU1289" s="137">
        <f t="shared" si="323"/>
        <v>0</v>
      </c>
      <c r="AV1289" s="87"/>
      <c r="AW1289" s="136">
        <f>ROUND((AX1289/100)*693*Taula1[[#This Row],[Espai reservat Administració  (mesos)]],2)</f>
        <v>0</v>
      </c>
      <c r="AX1289" s="90">
        <f>Taula1[[#This Row],[% Jornada segons contracte
(no posar el símbol %) ]]-Taula1[[#This Row],[% Reducció salari per baix rendiment        (no posar el símbol %)]]</f>
        <v>0</v>
      </c>
      <c r="AY1289" s="131">
        <f>ROUND((AZ1289/100)*22.78356164*Taula1[[#This Row],[Espai reservat Administració (dies)]],2)</f>
        <v>0</v>
      </c>
      <c r="AZ1289" s="81">
        <f>Taula1[[#This Row],[% Jornada segons contracte
(no posar el símbol %) ]]-Taula1[[#This Row],[% Reducció salari per baix rendiment        (no posar el símbol %)]]</f>
        <v>0</v>
      </c>
      <c r="BA1289" s="82">
        <f t="shared" si="324"/>
        <v>0</v>
      </c>
      <c r="BB1289" s="41"/>
      <c r="BC1289" s="131">
        <f>IF(Taula1[[#This Row],[Grup justificat     (fer servir opcions de la llista desplegable)]]=1,AI1289,0)</f>
        <v>0</v>
      </c>
      <c r="BD1289" s="131">
        <f>IF(Taula1[[#This Row],[Grup justificat     (fer servir opcions de la llista desplegable)]]=2,AU1289,0)</f>
        <v>0</v>
      </c>
      <c r="BE1289" s="41"/>
      <c r="BF1289" s="131">
        <f>IF(Taula1[[#This Row],[Espai reservat Administració]]=1,AO1289,0)</f>
        <v>0</v>
      </c>
      <c r="BG1289" s="82">
        <f>IF(Taula1[[#This Row],[Espai reservat Administració]]=2,BA1289,0)</f>
        <v>0</v>
      </c>
      <c r="BH1289" s="41"/>
      <c r="BI1289" s="126">
        <f>IF(Taula1[[#This Row],[Grup justificat     (fer servir opcions de la llista desplegable)]]=1,1,0)</f>
        <v>0</v>
      </c>
      <c r="BJ1289" s="126">
        <f>IF(Taula1[[#This Row],[Espai reservat Administració]]=1,1,0)</f>
        <v>0</v>
      </c>
      <c r="BK1289" s="111"/>
      <c r="BL1289" s="126">
        <f>IF(Taula1[[#This Row],[Grup justificat     (fer servir opcions de la llista desplegable)]]=2,1,0)</f>
        <v>0</v>
      </c>
      <c r="BM1289" s="126">
        <f>IF(Taula1[[#This Row],[Espai reservat Administració]]=2,1,0)</f>
        <v>0</v>
      </c>
      <c r="BN1289" s="73"/>
      <c r="BO1289" s="73"/>
      <c r="BP1289" s="73"/>
      <c r="BQ1289" s="73"/>
      <c r="BR1289" s="73"/>
      <c r="BS1289" s="73"/>
      <c r="BT1289" s="73"/>
      <c r="BU1289" s="73"/>
      <c r="BV1289" s="73"/>
      <c r="BW1289" s="73"/>
      <c r="BX1289" s="73"/>
      <c r="BY1289" s="73"/>
      <c r="BZ1289" s="73"/>
      <c r="CA1289" s="73"/>
      <c r="CB1289" s="73"/>
      <c r="CC1289" s="73"/>
      <c r="CD1289" s="73"/>
      <c r="CE1289" s="73"/>
      <c r="CF1289" s="73"/>
      <c r="CG1289" s="63">
        <f t="shared" si="325"/>
        <v>0</v>
      </c>
      <c r="CH1289" s="63">
        <f t="shared" si="326"/>
        <v>0</v>
      </c>
      <c r="CI1289" s="73"/>
      <c r="CJ1289" s="63">
        <f>IF(Taula1[[#This Row],[Tipus de contracte                                  (fer servir opcions de la llista desplegable)]]="Indefinit",1,0)</f>
        <v>0</v>
      </c>
      <c r="CK1289" s="63">
        <f>IF(Taula1[[#This Row],[Tipus de contracte                                  (fer servir opcions de la llista desplegable)]]="Temporal, igual o superior a 6 mesos",1,0)</f>
        <v>0</v>
      </c>
      <c r="CL1289" s="63">
        <f>IF(Taula1[[#This Row],[Tipus de contracte                                  (fer servir opcions de la llista desplegable)]]="Substitució per IT",1,0)</f>
        <v>0</v>
      </c>
      <c r="CM1289" s="73"/>
      <c r="CN1289" s="63">
        <f>IF(Taula1[[#This Row],[Relació llocs de treball]]&gt;=1,1,0)</f>
        <v>0</v>
      </c>
      <c r="CO1289" s="73"/>
      <c r="CP1289" s="63">
        <f>IF(Taula1[[#This Row],[Identitat de gènere                                                          (fer servir opcions de la llista desplegable)]]="Home",1,0)</f>
        <v>0</v>
      </c>
      <c r="CQ1289" s="63">
        <f>IF(Taula1[[#This Row],[Identitat de gènere                                                          (fer servir opcions de la llista desplegable)]]="Dona",1,0)</f>
        <v>0</v>
      </c>
      <c r="CR1289" s="63">
        <f>IF(Taula1[[#This Row],[Identitat de gènere                                                          (fer servir opcions de la llista desplegable)]]="No binari",1,0)</f>
        <v>0</v>
      </c>
      <c r="CS1289" s="73"/>
      <c r="CT1289" s="63">
        <f t="shared" si="320"/>
        <v>0</v>
      </c>
      <c r="CU1289" s="64">
        <f t="shared" si="327"/>
        <v>0</v>
      </c>
      <c r="CW1289" s="64">
        <f t="shared" si="328"/>
        <v>0</v>
      </c>
      <c r="CX1289" s="64">
        <f t="shared" si="329"/>
        <v>0</v>
      </c>
      <c r="CY1289" s="64">
        <f t="shared" si="330"/>
        <v>0</v>
      </c>
      <c r="CZ1289" s="64">
        <f t="shared" si="331"/>
        <v>0</v>
      </c>
      <c r="DB1289" s="64">
        <f t="shared" si="332"/>
        <v>0</v>
      </c>
      <c r="DC1289" s="64">
        <f t="shared" si="333"/>
        <v>0</v>
      </c>
      <c r="DD1289" s="64">
        <f t="shared" si="334"/>
        <v>0</v>
      </c>
      <c r="DE1289" s="64">
        <f t="shared" si="335"/>
        <v>0</v>
      </c>
    </row>
    <row r="1290" spans="2:109" x14ac:dyDescent="0.3">
      <c r="B1290" s="167"/>
      <c r="C1290" s="186"/>
      <c r="D1290" s="2"/>
      <c r="E1290" s="67"/>
      <c r="F1290" s="5"/>
      <c r="G1290" s="5"/>
      <c r="H1290" s="187"/>
      <c r="I1290" s="111" t="str">
        <f ca="1">IF(Taula1[[#This Row],[Data naixement (format dd/mm/aaaa)]]="","0",DATEDIF(Taula1[[#This Row],[Data naixement (format dd/mm/aaaa)]],TODAY(),"Y"))</f>
        <v>0</v>
      </c>
      <c r="J1290" s="6"/>
      <c r="K1290" s="6"/>
      <c r="L1290" s="6"/>
      <c r="M1290" s="6"/>
      <c r="N1290" s="56"/>
      <c r="O1290" s="56"/>
      <c r="P1290" s="56"/>
      <c r="Q1290" s="6"/>
      <c r="R1290" s="7"/>
      <c r="S1290" s="143">
        <f>Taula1[[#This Row],[Mesos naturals sencers treballats període justificat (01/01/2023 - 31/03/2023)]]</f>
        <v>0</v>
      </c>
      <c r="T1290" s="194">
        <f>Taula1[[#This Row],[Dies treballats període justificat (01/01/2023 - 31/03/2023)              no comptabilitzats com a mes natural sencer]]</f>
        <v>0</v>
      </c>
      <c r="U1290" s="12"/>
      <c r="V1290" s="7"/>
      <c r="W1290" s="188"/>
      <c r="X1290" s="188"/>
      <c r="Y1290" s="188"/>
      <c r="Z1290" s="188"/>
      <c r="AA1290" s="190"/>
      <c r="AB1290" s="143">
        <f>Taula1[[#This Row],[Grup justificat     (fer servir opcions de la llista desplegable)]]</f>
        <v>0</v>
      </c>
      <c r="AC1290" s="182"/>
      <c r="AD1290" s="39"/>
      <c r="AE1290" s="131">
        <f>ROUND((AF1290/100)*756*Taula1[[#This Row],[Mesos naturals sencers treballats període justificat (01/01/2023 - 31/03/2023)]],2)</f>
        <v>0</v>
      </c>
      <c r="AF1290" s="81">
        <f>Taula1[[#This Row],[% Jornada segons contracte
(no posar el símbol %) ]]-Taula1[[#This Row],[% Reducció salari per baix rendiment        (no posar el símbol %)]]</f>
        <v>0</v>
      </c>
      <c r="AG1290" s="131">
        <f>ROUND((AH1290/100)*24.8547945*Taula1[[#This Row],[Dies treballats període justificat (01/01/2023 - 31/03/2023)              no comptabilitzats com a mes natural sencer]],2)</f>
        <v>0</v>
      </c>
      <c r="AH1290" s="79">
        <f>Taula1[[#This Row],[% Jornada segons contracte
(no posar el símbol %) ]]-Taula1[[#This Row],[% Reducció salari per baix rendiment        (no posar el símbol %)]]</f>
        <v>0</v>
      </c>
      <c r="AI1290" s="131">
        <f t="shared" si="321"/>
        <v>0</v>
      </c>
      <c r="AJ1290" s="39"/>
      <c r="AK1290" s="131">
        <f>ROUND((AL1290/100)*756*Taula1[[#This Row],[Espai reservat Administració  (mesos)]],2)</f>
        <v>0</v>
      </c>
      <c r="AL1290" s="81">
        <f>Taula1[[#This Row],[% Jornada segons contracte
(no posar el símbol %) ]]-Taula1[[#This Row],[% Reducció salari per baix rendiment        (no posar el símbol %)]]</f>
        <v>0</v>
      </c>
      <c r="AM1290" s="131">
        <f>ROUND((AN1290/100)*24.8547945*Taula1[[#This Row],[Espai reservat Administració (dies)]],2)</f>
        <v>0</v>
      </c>
      <c r="AN1290" s="79">
        <f>Taula1[[#This Row],[% Jornada segons contracte
(no posar el símbol %) ]]-Taula1[[#This Row],[% Reducció salari per baix rendiment        (no posar el símbol %)]]</f>
        <v>0</v>
      </c>
      <c r="AO1290" s="131">
        <f t="shared" si="322"/>
        <v>0</v>
      </c>
      <c r="AP1290" s="87"/>
      <c r="AQ1290" s="137">
        <f>ROUND((AR1290/100)*693*Taula1[[#This Row],[Mesos naturals sencers treballats període justificat (01/01/2023 - 31/03/2023)]],2)</f>
        <v>0</v>
      </c>
      <c r="AR1290" s="90">
        <f>Taula1[[#This Row],[% Jornada segons contracte
(no posar el símbol %) ]]-Taula1[[#This Row],[% Reducció salari per baix rendiment        (no posar el símbol %)]]</f>
        <v>0</v>
      </c>
      <c r="AS1290" s="137">
        <f>ROUND((AT1290/100)*22.78356164*Taula1[[#This Row],[Dies treballats període justificat (01/01/2023 - 31/03/2023)              no comptabilitzats com a mes natural sencer]],2)</f>
        <v>0</v>
      </c>
      <c r="AT1290" s="90">
        <f>Taula1[[#This Row],[% Jornada segons contracte
(no posar el símbol %) ]]-Taula1[[#This Row],[% Reducció salari per baix rendiment        (no posar el símbol %)]]</f>
        <v>0</v>
      </c>
      <c r="AU1290" s="137">
        <f t="shared" si="323"/>
        <v>0</v>
      </c>
      <c r="AV1290" s="87"/>
      <c r="AW1290" s="136">
        <f>ROUND((AX1290/100)*693*Taula1[[#This Row],[Espai reservat Administració  (mesos)]],2)</f>
        <v>0</v>
      </c>
      <c r="AX1290" s="90">
        <f>Taula1[[#This Row],[% Jornada segons contracte
(no posar el símbol %) ]]-Taula1[[#This Row],[% Reducció salari per baix rendiment        (no posar el símbol %)]]</f>
        <v>0</v>
      </c>
      <c r="AY1290" s="131">
        <f>ROUND((AZ1290/100)*22.78356164*Taula1[[#This Row],[Espai reservat Administració (dies)]],2)</f>
        <v>0</v>
      </c>
      <c r="AZ1290" s="81">
        <f>Taula1[[#This Row],[% Jornada segons contracte
(no posar el símbol %) ]]-Taula1[[#This Row],[% Reducció salari per baix rendiment        (no posar el símbol %)]]</f>
        <v>0</v>
      </c>
      <c r="BA1290" s="82">
        <f t="shared" si="324"/>
        <v>0</v>
      </c>
      <c r="BB1290" s="41"/>
      <c r="BC1290" s="131">
        <f>IF(Taula1[[#This Row],[Grup justificat     (fer servir opcions de la llista desplegable)]]=1,AI1290,0)</f>
        <v>0</v>
      </c>
      <c r="BD1290" s="131">
        <f>IF(Taula1[[#This Row],[Grup justificat     (fer servir opcions de la llista desplegable)]]=2,AU1290,0)</f>
        <v>0</v>
      </c>
      <c r="BE1290" s="41"/>
      <c r="BF1290" s="131">
        <f>IF(Taula1[[#This Row],[Espai reservat Administració]]=1,AO1290,0)</f>
        <v>0</v>
      </c>
      <c r="BG1290" s="82">
        <f>IF(Taula1[[#This Row],[Espai reservat Administració]]=2,BA1290,0)</f>
        <v>0</v>
      </c>
      <c r="BH1290" s="41"/>
      <c r="BI1290" s="126">
        <f>IF(Taula1[[#This Row],[Grup justificat     (fer servir opcions de la llista desplegable)]]=1,1,0)</f>
        <v>0</v>
      </c>
      <c r="BJ1290" s="126">
        <f>IF(Taula1[[#This Row],[Espai reservat Administració]]=1,1,0)</f>
        <v>0</v>
      </c>
      <c r="BK1290" s="111"/>
      <c r="BL1290" s="126">
        <f>IF(Taula1[[#This Row],[Grup justificat     (fer servir opcions de la llista desplegable)]]=2,1,0)</f>
        <v>0</v>
      </c>
      <c r="BM1290" s="126">
        <f>IF(Taula1[[#This Row],[Espai reservat Administració]]=2,1,0)</f>
        <v>0</v>
      </c>
      <c r="BN1290" s="73"/>
      <c r="BO1290" s="73"/>
      <c r="BP1290" s="73"/>
      <c r="BQ1290" s="73"/>
      <c r="BR1290" s="73"/>
      <c r="BS1290" s="73"/>
      <c r="BT1290" s="73"/>
      <c r="BU1290" s="73"/>
      <c r="BV1290" s="73"/>
      <c r="BW1290" s="73"/>
      <c r="BX1290" s="73"/>
      <c r="BY1290" s="73"/>
      <c r="BZ1290" s="73"/>
      <c r="CA1290" s="73"/>
      <c r="CB1290" s="73"/>
      <c r="CC1290" s="73"/>
      <c r="CD1290" s="73"/>
      <c r="CE1290" s="73"/>
      <c r="CF1290" s="73"/>
      <c r="CG1290" s="63">
        <f t="shared" si="325"/>
        <v>0</v>
      </c>
      <c r="CH1290" s="63">
        <f t="shared" si="326"/>
        <v>0</v>
      </c>
      <c r="CI1290" s="73"/>
      <c r="CJ1290" s="63">
        <f>IF(Taula1[[#This Row],[Tipus de contracte                                  (fer servir opcions de la llista desplegable)]]="Indefinit",1,0)</f>
        <v>0</v>
      </c>
      <c r="CK1290" s="63">
        <f>IF(Taula1[[#This Row],[Tipus de contracte                                  (fer servir opcions de la llista desplegable)]]="Temporal, igual o superior a 6 mesos",1,0)</f>
        <v>0</v>
      </c>
      <c r="CL1290" s="63">
        <f>IF(Taula1[[#This Row],[Tipus de contracte                                  (fer servir opcions de la llista desplegable)]]="Substitució per IT",1,0)</f>
        <v>0</v>
      </c>
      <c r="CM1290" s="73"/>
      <c r="CN1290" s="63">
        <f>IF(Taula1[[#This Row],[Relació llocs de treball]]&gt;=1,1,0)</f>
        <v>0</v>
      </c>
      <c r="CO1290" s="73"/>
      <c r="CP1290" s="63">
        <f>IF(Taula1[[#This Row],[Identitat de gènere                                                          (fer servir opcions de la llista desplegable)]]="Home",1,0)</f>
        <v>0</v>
      </c>
      <c r="CQ1290" s="63">
        <f>IF(Taula1[[#This Row],[Identitat de gènere                                                          (fer servir opcions de la llista desplegable)]]="Dona",1,0)</f>
        <v>0</v>
      </c>
      <c r="CR1290" s="63">
        <f>IF(Taula1[[#This Row],[Identitat de gènere                                                          (fer servir opcions de la llista desplegable)]]="No binari",1,0)</f>
        <v>0</v>
      </c>
      <c r="CS1290" s="73"/>
      <c r="CT1290" s="63">
        <f t="shared" si="320"/>
        <v>0</v>
      </c>
      <c r="CU1290" s="64">
        <f t="shared" si="327"/>
        <v>0</v>
      </c>
      <c r="CW1290" s="64">
        <f t="shared" si="328"/>
        <v>0</v>
      </c>
      <c r="CX1290" s="64">
        <f t="shared" si="329"/>
        <v>0</v>
      </c>
      <c r="CY1290" s="64">
        <f t="shared" si="330"/>
        <v>0</v>
      </c>
      <c r="CZ1290" s="64">
        <f t="shared" si="331"/>
        <v>0</v>
      </c>
      <c r="DB1290" s="64">
        <f t="shared" si="332"/>
        <v>0</v>
      </c>
      <c r="DC1290" s="64">
        <f t="shared" si="333"/>
        <v>0</v>
      </c>
      <c r="DD1290" s="64">
        <f t="shared" si="334"/>
        <v>0</v>
      </c>
      <c r="DE1290" s="64">
        <f t="shared" si="335"/>
        <v>0</v>
      </c>
    </row>
    <row r="1291" spans="2:109" x14ac:dyDescent="0.3">
      <c r="B1291" s="167"/>
      <c r="C1291" s="186"/>
      <c r="D1291" s="2"/>
      <c r="E1291" s="67"/>
      <c r="F1291" s="5"/>
      <c r="G1291" s="5"/>
      <c r="H1291" s="187"/>
      <c r="I1291" s="111" t="str">
        <f ca="1">IF(Taula1[[#This Row],[Data naixement (format dd/mm/aaaa)]]="","0",DATEDIF(Taula1[[#This Row],[Data naixement (format dd/mm/aaaa)]],TODAY(),"Y"))</f>
        <v>0</v>
      </c>
      <c r="J1291" s="6"/>
      <c r="K1291" s="6"/>
      <c r="L1291" s="6"/>
      <c r="M1291" s="6"/>
      <c r="N1291" s="56"/>
      <c r="O1291" s="56"/>
      <c r="P1291" s="56"/>
      <c r="Q1291" s="6"/>
      <c r="R1291" s="7"/>
      <c r="S1291" s="143">
        <f>Taula1[[#This Row],[Mesos naturals sencers treballats període justificat (01/01/2023 - 31/03/2023)]]</f>
        <v>0</v>
      </c>
      <c r="T1291" s="194">
        <f>Taula1[[#This Row],[Dies treballats període justificat (01/01/2023 - 31/03/2023)              no comptabilitzats com a mes natural sencer]]</f>
        <v>0</v>
      </c>
      <c r="U1291" s="12"/>
      <c r="V1291" s="7"/>
      <c r="W1291" s="188"/>
      <c r="X1291" s="188"/>
      <c r="Y1291" s="188"/>
      <c r="Z1291" s="188"/>
      <c r="AA1291" s="190"/>
      <c r="AB1291" s="143">
        <f>Taula1[[#This Row],[Grup justificat     (fer servir opcions de la llista desplegable)]]</f>
        <v>0</v>
      </c>
      <c r="AC1291" s="182"/>
      <c r="AD1291" s="39"/>
      <c r="AE1291" s="131">
        <f>ROUND((AF1291/100)*756*Taula1[[#This Row],[Mesos naturals sencers treballats període justificat (01/01/2023 - 31/03/2023)]],2)</f>
        <v>0</v>
      </c>
      <c r="AF1291" s="81">
        <f>Taula1[[#This Row],[% Jornada segons contracte
(no posar el símbol %) ]]-Taula1[[#This Row],[% Reducció salari per baix rendiment        (no posar el símbol %)]]</f>
        <v>0</v>
      </c>
      <c r="AG1291" s="131">
        <f>ROUND((AH1291/100)*24.8547945*Taula1[[#This Row],[Dies treballats període justificat (01/01/2023 - 31/03/2023)              no comptabilitzats com a mes natural sencer]],2)</f>
        <v>0</v>
      </c>
      <c r="AH1291" s="79">
        <f>Taula1[[#This Row],[% Jornada segons contracte
(no posar el símbol %) ]]-Taula1[[#This Row],[% Reducció salari per baix rendiment        (no posar el símbol %)]]</f>
        <v>0</v>
      </c>
      <c r="AI1291" s="131">
        <f t="shared" si="321"/>
        <v>0</v>
      </c>
      <c r="AJ1291" s="39"/>
      <c r="AK1291" s="131">
        <f>ROUND((AL1291/100)*756*Taula1[[#This Row],[Espai reservat Administració  (mesos)]],2)</f>
        <v>0</v>
      </c>
      <c r="AL1291" s="81">
        <f>Taula1[[#This Row],[% Jornada segons contracte
(no posar el símbol %) ]]-Taula1[[#This Row],[% Reducció salari per baix rendiment        (no posar el símbol %)]]</f>
        <v>0</v>
      </c>
      <c r="AM1291" s="131">
        <f>ROUND((AN1291/100)*24.8547945*Taula1[[#This Row],[Espai reservat Administració (dies)]],2)</f>
        <v>0</v>
      </c>
      <c r="AN1291" s="79">
        <f>Taula1[[#This Row],[% Jornada segons contracte
(no posar el símbol %) ]]-Taula1[[#This Row],[% Reducció salari per baix rendiment        (no posar el símbol %)]]</f>
        <v>0</v>
      </c>
      <c r="AO1291" s="131">
        <f t="shared" si="322"/>
        <v>0</v>
      </c>
      <c r="AP1291" s="87"/>
      <c r="AQ1291" s="137">
        <f>ROUND((AR1291/100)*693*Taula1[[#This Row],[Mesos naturals sencers treballats període justificat (01/01/2023 - 31/03/2023)]],2)</f>
        <v>0</v>
      </c>
      <c r="AR1291" s="90">
        <f>Taula1[[#This Row],[% Jornada segons contracte
(no posar el símbol %) ]]-Taula1[[#This Row],[% Reducció salari per baix rendiment        (no posar el símbol %)]]</f>
        <v>0</v>
      </c>
      <c r="AS1291" s="137">
        <f>ROUND((AT1291/100)*22.78356164*Taula1[[#This Row],[Dies treballats període justificat (01/01/2023 - 31/03/2023)              no comptabilitzats com a mes natural sencer]],2)</f>
        <v>0</v>
      </c>
      <c r="AT1291" s="90">
        <f>Taula1[[#This Row],[% Jornada segons contracte
(no posar el símbol %) ]]-Taula1[[#This Row],[% Reducció salari per baix rendiment        (no posar el símbol %)]]</f>
        <v>0</v>
      </c>
      <c r="AU1291" s="137">
        <f t="shared" si="323"/>
        <v>0</v>
      </c>
      <c r="AV1291" s="87"/>
      <c r="AW1291" s="136">
        <f>ROUND((AX1291/100)*693*Taula1[[#This Row],[Espai reservat Administració  (mesos)]],2)</f>
        <v>0</v>
      </c>
      <c r="AX1291" s="90">
        <f>Taula1[[#This Row],[% Jornada segons contracte
(no posar el símbol %) ]]-Taula1[[#This Row],[% Reducció salari per baix rendiment        (no posar el símbol %)]]</f>
        <v>0</v>
      </c>
      <c r="AY1291" s="131">
        <f>ROUND((AZ1291/100)*22.78356164*Taula1[[#This Row],[Espai reservat Administració (dies)]],2)</f>
        <v>0</v>
      </c>
      <c r="AZ1291" s="81">
        <f>Taula1[[#This Row],[% Jornada segons contracte
(no posar el símbol %) ]]-Taula1[[#This Row],[% Reducció salari per baix rendiment        (no posar el símbol %)]]</f>
        <v>0</v>
      </c>
      <c r="BA1291" s="82">
        <f t="shared" si="324"/>
        <v>0</v>
      </c>
      <c r="BB1291" s="41"/>
      <c r="BC1291" s="131">
        <f>IF(Taula1[[#This Row],[Grup justificat     (fer servir opcions de la llista desplegable)]]=1,AI1291,0)</f>
        <v>0</v>
      </c>
      <c r="BD1291" s="131">
        <f>IF(Taula1[[#This Row],[Grup justificat     (fer servir opcions de la llista desplegable)]]=2,AU1291,0)</f>
        <v>0</v>
      </c>
      <c r="BE1291" s="41"/>
      <c r="BF1291" s="131">
        <f>IF(Taula1[[#This Row],[Espai reservat Administració]]=1,AO1291,0)</f>
        <v>0</v>
      </c>
      <c r="BG1291" s="82">
        <f>IF(Taula1[[#This Row],[Espai reservat Administració]]=2,BA1291,0)</f>
        <v>0</v>
      </c>
      <c r="BH1291" s="41"/>
      <c r="BI1291" s="126">
        <f>IF(Taula1[[#This Row],[Grup justificat     (fer servir opcions de la llista desplegable)]]=1,1,0)</f>
        <v>0</v>
      </c>
      <c r="BJ1291" s="126">
        <f>IF(Taula1[[#This Row],[Espai reservat Administració]]=1,1,0)</f>
        <v>0</v>
      </c>
      <c r="BK1291" s="111"/>
      <c r="BL1291" s="126">
        <f>IF(Taula1[[#This Row],[Grup justificat     (fer servir opcions de la llista desplegable)]]=2,1,0)</f>
        <v>0</v>
      </c>
      <c r="BM1291" s="126">
        <f>IF(Taula1[[#This Row],[Espai reservat Administració]]=2,1,0)</f>
        <v>0</v>
      </c>
      <c r="BN1291" s="73"/>
      <c r="BO1291" s="73"/>
      <c r="BP1291" s="73"/>
      <c r="BQ1291" s="73"/>
      <c r="BR1291" s="73"/>
      <c r="BS1291" s="73"/>
      <c r="BT1291" s="73"/>
      <c r="BU1291" s="73"/>
      <c r="BV1291" s="73"/>
      <c r="BW1291" s="73"/>
      <c r="BX1291" s="73"/>
      <c r="BY1291" s="73"/>
      <c r="BZ1291" s="73"/>
      <c r="CA1291" s="73"/>
      <c r="CB1291" s="73"/>
      <c r="CC1291" s="73"/>
      <c r="CD1291" s="73"/>
      <c r="CE1291" s="73"/>
      <c r="CF1291" s="73"/>
      <c r="CG1291" s="63">
        <f t="shared" si="325"/>
        <v>0</v>
      </c>
      <c r="CH1291" s="63">
        <f t="shared" si="326"/>
        <v>0</v>
      </c>
      <c r="CI1291" s="73"/>
      <c r="CJ1291" s="63">
        <f>IF(Taula1[[#This Row],[Tipus de contracte                                  (fer servir opcions de la llista desplegable)]]="Indefinit",1,0)</f>
        <v>0</v>
      </c>
      <c r="CK1291" s="63">
        <f>IF(Taula1[[#This Row],[Tipus de contracte                                  (fer servir opcions de la llista desplegable)]]="Temporal, igual o superior a 6 mesos",1,0)</f>
        <v>0</v>
      </c>
      <c r="CL1291" s="63">
        <f>IF(Taula1[[#This Row],[Tipus de contracte                                  (fer servir opcions de la llista desplegable)]]="Substitució per IT",1,0)</f>
        <v>0</v>
      </c>
      <c r="CM1291" s="73"/>
      <c r="CN1291" s="63">
        <f>IF(Taula1[[#This Row],[Relació llocs de treball]]&gt;=1,1,0)</f>
        <v>0</v>
      </c>
      <c r="CO1291" s="73"/>
      <c r="CP1291" s="63">
        <f>IF(Taula1[[#This Row],[Identitat de gènere                                                          (fer servir opcions de la llista desplegable)]]="Home",1,0)</f>
        <v>0</v>
      </c>
      <c r="CQ1291" s="63">
        <f>IF(Taula1[[#This Row],[Identitat de gènere                                                          (fer servir opcions de la llista desplegable)]]="Dona",1,0)</f>
        <v>0</v>
      </c>
      <c r="CR1291" s="63">
        <f>IF(Taula1[[#This Row],[Identitat de gènere                                                          (fer servir opcions de la llista desplegable)]]="No binari",1,0)</f>
        <v>0</v>
      </c>
      <c r="CS1291" s="73"/>
      <c r="CT1291" s="63">
        <f t="shared" si="320"/>
        <v>0</v>
      </c>
      <c r="CU1291" s="64">
        <f t="shared" si="327"/>
        <v>0</v>
      </c>
      <c r="CW1291" s="64">
        <f t="shared" si="328"/>
        <v>0</v>
      </c>
      <c r="CX1291" s="64">
        <f t="shared" si="329"/>
        <v>0</v>
      </c>
      <c r="CY1291" s="64">
        <f t="shared" si="330"/>
        <v>0</v>
      </c>
      <c r="CZ1291" s="64">
        <f t="shared" si="331"/>
        <v>0</v>
      </c>
      <c r="DB1291" s="64">
        <f t="shared" si="332"/>
        <v>0</v>
      </c>
      <c r="DC1291" s="64">
        <f t="shared" si="333"/>
        <v>0</v>
      </c>
      <c r="DD1291" s="64">
        <f t="shared" si="334"/>
        <v>0</v>
      </c>
      <c r="DE1291" s="64">
        <f t="shared" si="335"/>
        <v>0</v>
      </c>
    </row>
    <row r="1292" spans="2:109" x14ac:dyDescent="0.3">
      <c r="B1292" s="167"/>
      <c r="C1292" s="186"/>
      <c r="D1292" s="2"/>
      <c r="E1292" s="67"/>
      <c r="F1292" s="5"/>
      <c r="G1292" s="5"/>
      <c r="H1292" s="187"/>
      <c r="I1292" s="111" t="str">
        <f ca="1">IF(Taula1[[#This Row],[Data naixement (format dd/mm/aaaa)]]="","0",DATEDIF(Taula1[[#This Row],[Data naixement (format dd/mm/aaaa)]],TODAY(),"Y"))</f>
        <v>0</v>
      </c>
      <c r="J1292" s="6"/>
      <c r="K1292" s="6"/>
      <c r="L1292" s="6"/>
      <c r="M1292" s="6"/>
      <c r="N1292" s="56"/>
      <c r="O1292" s="56"/>
      <c r="P1292" s="56"/>
      <c r="Q1292" s="6"/>
      <c r="R1292" s="7"/>
      <c r="S1292" s="143">
        <f>Taula1[[#This Row],[Mesos naturals sencers treballats període justificat (01/01/2023 - 31/03/2023)]]</f>
        <v>0</v>
      </c>
      <c r="T1292" s="194">
        <f>Taula1[[#This Row],[Dies treballats període justificat (01/01/2023 - 31/03/2023)              no comptabilitzats com a mes natural sencer]]</f>
        <v>0</v>
      </c>
      <c r="U1292" s="12"/>
      <c r="V1292" s="7"/>
      <c r="W1292" s="188"/>
      <c r="X1292" s="188"/>
      <c r="Y1292" s="188"/>
      <c r="Z1292" s="188"/>
      <c r="AA1292" s="190"/>
      <c r="AB1292" s="143">
        <f>Taula1[[#This Row],[Grup justificat     (fer servir opcions de la llista desplegable)]]</f>
        <v>0</v>
      </c>
      <c r="AC1292" s="182"/>
      <c r="AD1292" s="39"/>
      <c r="AE1292" s="131">
        <f>ROUND((AF1292/100)*756*Taula1[[#This Row],[Mesos naturals sencers treballats període justificat (01/01/2023 - 31/03/2023)]],2)</f>
        <v>0</v>
      </c>
      <c r="AF1292" s="81">
        <f>Taula1[[#This Row],[% Jornada segons contracte
(no posar el símbol %) ]]-Taula1[[#This Row],[% Reducció salari per baix rendiment        (no posar el símbol %)]]</f>
        <v>0</v>
      </c>
      <c r="AG1292" s="131">
        <f>ROUND((AH1292/100)*24.8547945*Taula1[[#This Row],[Dies treballats període justificat (01/01/2023 - 31/03/2023)              no comptabilitzats com a mes natural sencer]],2)</f>
        <v>0</v>
      </c>
      <c r="AH1292" s="79">
        <f>Taula1[[#This Row],[% Jornada segons contracte
(no posar el símbol %) ]]-Taula1[[#This Row],[% Reducció salari per baix rendiment        (no posar el símbol %)]]</f>
        <v>0</v>
      </c>
      <c r="AI1292" s="131">
        <f t="shared" si="321"/>
        <v>0</v>
      </c>
      <c r="AJ1292" s="39"/>
      <c r="AK1292" s="131">
        <f>ROUND((AL1292/100)*756*Taula1[[#This Row],[Espai reservat Administració  (mesos)]],2)</f>
        <v>0</v>
      </c>
      <c r="AL1292" s="81">
        <f>Taula1[[#This Row],[% Jornada segons contracte
(no posar el símbol %) ]]-Taula1[[#This Row],[% Reducció salari per baix rendiment        (no posar el símbol %)]]</f>
        <v>0</v>
      </c>
      <c r="AM1292" s="131">
        <f>ROUND((AN1292/100)*24.8547945*Taula1[[#This Row],[Espai reservat Administració (dies)]],2)</f>
        <v>0</v>
      </c>
      <c r="AN1292" s="79">
        <f>Taula1[[#This Row],[% Jornada segons contracte
(no posar el símbol %) ]]-Taula1[[#This Row],[% Reducció salari per baix rendiment        (no posar el símbol %)]]</f>
        <v>0</v>
      </c>
      <c r="AO1292" s="131">
        <f t="shared" si="322"/>
        <v>0</v>
      </c>
      <c r="AP1292" s="87"/>
      <c r="AQ1292" s="137">
        <f>ROUND((AR1292/100)*693*Taula1[[#This Row],[Mesos naturals sencers treballats període justificat (01/01/2023 - 31/03/2023)]],2)</f>
        <v>0</v>
      </c>
      <c r="AR1292" s="90">
        <f>Taula1[[#This Row],[% Jornada segons contracte
(no posar el símbol %) ]]-Taula1[[#This Row],[% Reducció salari per baix rendiment        (no posar el símbol %)]]</f>
        <v>0</v>
      </c>
      <c r="AS1292" s="137">
        <f>ROUND((AT1292/100)*22.78356164*Taula1[[#This Row],[Dies treballats període justificat (01/01/2023 - 31/03/2023)              no comptabilitzats com a mes natural sencer]],2)</f>
        <v>0</v>
      </c>
      <c r="AT1292" s="90">
        <f>Taula1[[#This Row],[% Jornada segons contracte
(no posar el símbol %) ]]-Taula1[[#This Row],[% Reducció salari per baix rendiment        (no posar el símbol %)]]</f>
        <v>0</v>
      </c>
      <c r="AU1292" s="137">
        <f t="shared" si="323"/>
        <v>0</v>
      </c>
      <c r="AV1292" s="87"/>
      <c r="AW1292" s="136">
        <f>ROUND((AX1292/100)*693*Taula1[[#This Row],[Espai reservat Administració  (mesos)]],2)</f>
        <v>0</v>
      </c>
      <c r="AX1292" s="90">
        <f>Taula1[[#This Row],[% Jornada segons contracte
(no posar el símbol %) ]]-Taula1[[#This Row],[% Reducció salari per baix rendiment        (no posar el símbol %)]]</f>
        <v>0</v>
      </c>
      <c r="AY1292" s="131">
        <f>ROUND((AZ1292/100)*22.78356164*Taula1[[#This Row],[Espai reservat Administració (dies)]],2)</f>
        <v>0</v>
      </c>
      <c r="AZ1292" s="81">
        <f>Taula1[[#This Row],[% Jornada segons contracte
(no posar el símbol %) ]]-Taula1[[#This Row],[% Reducció salari per baix rendiment        (no posar el símbol %)]]</f>
        <v>0</v>
      </c>
      <c r="BA1292" s="82">
        <f t="shared" si="324"/>
        <v>0</v>
      </c>
      <c r="BB1292" s="41"/>
      <c r="BC1292" s="131">
        <f>IF(Taula1[[#This Row],[Grup justificat     (fer servir opcions de la llista desplegable)]]=1,AI1292,0)</f>
        <v>0</v>
      </c>
      <c r="BD1292" s="131">
        <f>IF(Taula1[[#This Row],[Grup justificat     (fer servir opcions de la llista desplegable)]]=2,AU1292,0)</f>
        <v>0</v>
      </c>
      <c r="BE1292" s="41"/>
      <c r="BF1292" s="131">
        <f>IF(Taula1[[#This Row],[Espai reservat Administració]]=1,AO1292,0)</f>
        <v>0</v>
      </c>
      <c r="BG1292" s="82">
        <f>IF(Taula1[[#This Row],[Espai reservat Administració]]=2,BA1292,0)</f>
        <v>0</v>
      </c>
      <c r="BH1292" s="41"/>
      <c r="BI1292" s="126">
        <f>IF(Taula1[[#This Row],[Grup justificat     (fer servir opcions de la llista desplegable)]]=1,1,0)</f>
        <v>0</v>
      </c>
      <c r="BJ1292" s="126">
        <f>IF(Taula1[[#This Row],[Espai reservat Administració]]=1,1,0)</f>
        <v>0</v>
      </c>
      <c r="BK1292" s="111"/>
      <c r="BL1292" s="126">
        <f>IF(Taula1[[#This Row],[Grup justificat     (fer servir opcions de la llista desplegable)]]=2,1,0)</f>
        <v>0</v>
      </c>
      <c r="BM1292" s="126">
        <f>IF(Taula1[[#This Row],[Espai reservat Administració]]=2,1,0)</f>
        <v>0</v>
      </c>
      <c r="BN1292" s="73"/>
      <c r="BO1292" s="73"/>
      <c r="BP1292" s="73"/>
      <c r="BQ1292" s="73"/>
      <c r="BR1292" s="73"/>
      <c r="BS1292" s="73"/>
      <c r="BT1292" s="73"/>
      <c r="BU1292" s="73"/>
      <c r="BV1292" s="73"/>
      <c r="BW1292" s="73"/>
      <c r="BX1292" s="73"/>
      <c r="BY1292" s="73"/>
      <c r="BZ1292" s="73"/>
      <c r="CA1292" s="73"/>
      <c r="CB1292" s="73"/>
      <c r="CC1292" s="73"/>
      <c r="CD1292" s="73"/>
      <c r="CE1292" s="73"/>
      <c r="CF1292" s="73"/>
      <c r="CG1292" s="63">
        <f t="shared" si="325"/>
        <v>0</v>
      </c>
      <c r="CH1292" s="63">
        <f t="shared" si="326"/>
        <v>0</v>
      </c>
      <c r="CI1292" s="73"/>
      <c r="CJ1292" s="63">
        <f>IF(Taula1[[#This Row],[Tipus de contracte                                  (fer servir opcions de la llista desplegable)]]="Indefinit",1,0)</f>
        <v>0</v>
      </c>
      <c r="CK1292" s="63">
        <f>IF(Taula1[[#This Row],[Tipus de contracte                                  (fer servir opcions de la llista desplegable)]]="Temporal, igual o superior a 6 mesos",1,0)</f>
        <v>0</v>
      </c>
      <c r="CL1292" s="63">
        <f>IF(Taula1[[#This Row],[Tipus de contracte                                  (fer servir opcions de la llista desplegable)]]="Substitució per IT",1,0)</f>
        <v>0</v>
      </c>
      <c r="CM1292" s="73"/>
      <c r="CN1292" s="63">
        <f>IF(Taula1[[#This Row],[Relació llocs de treball]]&gt;=1,1,0)</f>
        <v>0</v>
      </c>
      <c r="CO1292" s="73"/>
      <c r="CP1292" s="63">
        <f>IF(Taula1[[#This Row],[Identitat de gènere                                                          (fer servir opcions de la llista desplegable)]]="Home",1,0)</f>
        <v>0</v>
      </c>
      <c r="CQ1292" s="63">
        <f>IF(Taula1[[#This Row],[Identitat de gènere                                                          (fer servir opcions de la llista desplegable)]]="Dona",1,0)</f>
        <v>0</v>
      </c>
      <c r="CR1292" s="63">
        <f>IF(Taula1[[#This Row],[Identitat de gènere                                                          (fer servir opcions de la llista desplegable)]]="No binari",1,0)</f>
        <v>0</v>
      </c>
      <c r="CS1292" s="73"/>
      <c r="CT1292" s="63">
        <f t="shared" si="320"/>
        <v>0</v>
      </c>
      <c r="CU1292" s="64">
        <f t="shared" si="327"/>
        <v>0</v>
      </c>
      <c r="CW1292" s="64">
        <f t="shared" si="328"/>
        <v>0</v>
      </c>
      <c r="CX1292" s="64">
        <f t="shared" si="329"/>
        <v>0</v>
      </c>
      <c r="CY1292" s="64">
        <f t="shared" si="330"/>
        <v>0</v>
      </c>
      <c r="CZ1292" s="64">
        <f t="shared" si="331"/>
        <v>0</v>
      </c>
      <c r="DB1292" s="64">
        <f t="shared" si="332"/>
        <v>0</v>
      </c>
      <c r="DC1292" s="64">
        <f t="shared" si="333"/>
        <v>0</v>
      </c>
      <c r="DD1292" s="64">
        <f t="shared" si="334"/>
        <v>0</v>
      </c>
      <c r="DE1292" s="64">
        <f t="shared" si="335"/>
        <v>0</v>
      </c>
    </row>
    <row r="1293" spans="2:109" x14ac:dyDescent="0.3">
      <c r="B1293" s="167"/>
      <c r="C1293" s="186"/>
      <c r="D1293" s="2"/>
      <c r="E1293" s="67"/>
      <c r="F1293" s="5"/>
      <c r="G1293" s="5"/>
      <c r="H1293" s="187"/>
      <c r="I1293" s="111" t="str">
        <f ca="1">IF(Taula1[[#This Row],[Data naixement (format dd/mm/aaaa)]]="","0",DATEDIF(Taula1[[#This Row],[Data naixement (format dd/mm/aaaa)]],TODAY(),"Y"))</f>
        <v>0</v>
      </c>
      <c r="J1293" s="6"/>
      <c r="K1293" s="6"/>
      <c r="L1293" s="6"/>
      <c r="M1293" s="6"/>
      <c r="N1293" s="56"/>
      <c r="O1293" s="56"/>
      <c r="P1293" s="56"/>
      <c r="Q1293" s="6"/>
      <c r="R1293" s="7"/>
      <c r="S1293" s="143">
        <f>Taula1[[#This Row],[Mesos naturals sencers treballats període justificat (01/01/2023 - 31/03/2023)]]</f>
        <v>0</v>
      </c>
      <c r="T1293" s="194">
        <f>Taula1[[#This Row],[Dies treballats període justificat (01/01/2023 - 31/03/2023)              no comptabilitzats com a mes natural sencer]]</f>
        <v>0</v>
      </c>
      <c r="U1293" s="12"/>
      <c r="V1293" s="7"/>
      <c r="W1293" s="188"/>
      <c r="X1293" s="188"/>
      <c r="Y1293" s="188"/>
      <c r="Z1293" s="188"/>
      <c r="AA1293" s="190"/>
      <c r="AB1293" s="143">
        <f>Taula1[[#This Row],[Grup justificat     (fer servir opcions de la llista desplegable)]]</f>
        <v>0</v>
      </c>
      <c r="AC1293" s="182"/>
      <c r="AD1293" s="39"/>
      <c r="AE1293" s="131">
        <f>ROUND((AF1293/100)*756*Taula1[[#This Row],[Mesos naturals sencers treballats període justificat (01/01/2023 - 31/03/2023)]],2)</f>
        <v>0</v>
      </c>
      <c r="AF1293" s="81">
        <f>Taula1[[#This Row],[% Jornada segons contracte
(no posar el símbol %) ]]-Taula1[[#This Row],[% Reducció salari per baix rendiment        (no posar el símbol %)]]</f>
        <v>0</v>
      </c>
      <c r="AG1293" s="131">
        <f>ROUND((AH1293/100)*24.8547945*Taula1[[#This Row],[Dies treballats període justificat (01/01/2023 - 31/03/2023)              no comptabilitzats com a mes natural sencer]],2)</f>
        <v>0</v>
      </c>
      <c r="AH1293" s="79">
        <f>Taula1[[#This Row],[% Jornada segons contracte
(no posar el símbol %) ]]-Taula1[[#This Row],[% Reducció salari per baix rendiment        (no posar el símbol %)]]</f>
        <v>0</v>
      </c>
      <c r="AI1293" s="131">
        <f t="shared" si="321"/>
        <v>0</v>
      </c>
      <c r="AJ1293" s="39"/>
      <c r="AK1293" s="131">
        <f>ROUND((AL1293/100)*756*Taula1[[#This Row],[Espai reservat Administració  (mesos)]],2)</f>
        <v>0</v>
      </c>
      <c r="AL1293" s="81">
        <f>Taula1[[#This Row],[% Jornada segons contracte
(no posar el símbol %) ]]-Taula1[[#This Row],[% Reducció salari per baix rendiment        (no posar el símbol %)]]</f>
        <v>0</v>
      </c>
      <c r="AM1293" s="131">
        <f>ROUND((AN1293/100)*24.8547945*Taula1[[#This Row],[Espai reservat Administració (dies)]],2)</f>
        <v>0</v>
      </c>
      <c r="AN1293" s="79">
        <f>Taula1[[#This Row],[% Jornada segons contracte
(no posar el símbol %) ]]-Taula1[[#This Row],[% Reducció salari per baix rendiment        (no posar el símbol %)]]</f>
        <v>0</v>
      </c>
      <c r="AO1293" s="131">
        <f t="shared" si="322"/>
        <v>0</v>
      </c>
      <c r="AP1293" s="87"/>
      <c r="AQ1293" s="137">
        <f>ROUND((AR1293/100)*693*Taula1[[#This Row],[Mesos naturals sencers treballats període justificat (01/01/2023 - 31/03/2023)]],2)</f>
        <v>0</v>
      </c>
      <c r="AR1293" s="90">
        <f>Taula1[[#This Row],[% Jornada segons contracte
(no posar el símbol %) ]]-Taula1[[#This Row],[% Reducció salari per baix rendiment        (no posar el símbol %)]]</f>
        <v>0</v>
      </c>
      <c r="AS1293" s="137">
        <f>ROUND((AT1293/100)*22.78356164*Taula1[[#This Row],[Dies treballats període justificat (01/01/2023 - 31/03/2023)              no comptabilitzats com a mes natural sencer]],2)</f>
        <v>0</v>
      </c>
      <c r="AT1293" s="90">
        <f>Taula1[[#This Row],[% Jornada segons contracte
(no posar el símbol %) ]]-Taula1[[#This Row],[% Reducció salari per baix rendiment        (no posar el símbol %)]]</f>
        <v>0</v>
      </c>
      <c r="AU1293" s="137">
        <f t="shared" si="323"/>
        <v>0</v>
      </c>
      <c r="AV1293" s="87"/>
      <c r="AW1293" s="136">
        <f>ROUND((AX1293/100)*693*Taula1[[#This Row],[Espai reservat Administració  (mesos)]],2)</f>
        <v>0</v>
      </c>
      <c r="AX1293" s="90">
        <f>Taula1[[#This Row],[% Jornada segons contracte
(no posar el símbol %) ]]-Taula1[[#This Row],[% Reducció salari per baix rendiment        (no posar el símbol %)]]</f>
        <v>0</v>
      </c>
      <c r="AY1293" s="131">
        <f>ROUND((AZ1293/100)*22.78356164*Taula1[[#This Row],[Espai reservat Administració (dies)]],2)</f>
        <v>0</v>
      </c>
      <c r="AZ1293" s="81">
        <f>Taula1[[#This Row],[% Jornada segons contracte
(no posar el símbol %) ]]-Taula1[[#This Row],[% Reducció salari per baix rendiment        (no posar el símbol %)]]</f>
        <v>0</v>
      </c>
      <c r="BA1293" s="82">
        <f t="shared" si="324"/>
        <v>0</v>
      </c>
      <c r="BB1293" s="41"/>
      <c r="BC1293" s="131">
        <f>IF(Taula1[[#This Row],[Grup justificat     (fer servir opcions de la llista desplegable)]]=1,AI1293,0)</f>
        <v>0</v>
      </c>
      <c r="BD1293" s="131">
        <f>IF(Taula1[[#This Row],[Grup justificat     (fer servir opcions de la llista desplegable)]]=2,AU1293,0)</f>
        <v>0</v>
      </c>
      <c r="BE1293" s="41"/>
      <c r="BF1293" s="131">
        <f>IF(Taula1[[#This Row],[Espai reservat Administració]]=1,AO1293,0)</f>
        <v>0</v>
      </c>
      <c r="BG1293" s="82">
        <f>IF(Taula1[[#This Row],[Espai reservat Administració]]=2,BA1293,0)</f>
        <v>0</v>
      </c>
      <c r="BH1293" s="41"/>
      <c r="BI1293" s="126">
        <f>IF(Taula1[[#This Row],[Grup justificat     (fer servir opcions de la llista desplegable)]]=1,1,0)</f>
        <v>0</v>
      </c>
      <c r="BJ1293" s="126">
        <f>IF(Taula1[[#This Row],[Espai reservat Administració]]=1,1,0)</f>
        <v>0</v>
      </c>
      <c r="BK1293" s="111"/>
      <c r="BL1293" s="126">
        <f>IF(Taula1[[#This Row],[Grup justificat     (fer servir opcions de la llista desplegable)]]=2,1,0)</f>
        <v>0</v>
      </c>
      <c r="BM1293" s="126">
        <f>IF(Taula1[[#This Row],[Espai reservat Administració]]=2,1,0)</f>
        <v>0</v>
      </c>
      <c r="BN1293" s="73"/>
      <c r="BO1293" s="73"/>
      <c r="BP1293" s="73"/>
      <c r="BQ1293" s="73"/>
      <c r="BR1293" s="73"/>
      <c r="BS1293" s="73"/>
      <c r="BT1293" s="73"/>
      <c r="BU1293" s="73"/>
      <c r="BV1293" s="73"/>
      <c r="BW1293" s="73"/>
      <c r="BX1293" s="73"/>
      <c r="BY1293" s="73"/>
      <c r="BZ1293" s="73"/>
      <c r="CA1293" s="73"/>
      <c r="CB1293" s="73"/>
      <c r="CC1293" s="73"/>
      <c r="CD1293" s="73"/>
      <c r="CE1293" s="73"/>
      <c r="CF1293" s="73"/>
      <c r="CG1293" s="63">
        <f t="shared" si="325"/>
        <v>0</v>
      </c>
      <c r="CH1293" s="63">
        <f t="shared" si="326"/>
        <v>0</v>
      </c>
      <c r="CI1293" s="73"/>
      <c r="CJ1293" s="63">
        <f>IF(Taula1[[#This Row],[Tipus de contracte                                  (fer servir opcions de la llista desplegable)]]="Indefinit",1,0)</f>
        <v>0</v>
      </c>
      <c r="CK1293" s="63">
        <f>IF(Taula1[[#This Row],[Tipus de contracte                                  (fer servir opcions de la llista desplegable)]]="Temporal, igual o superior a 6 mesos",1,0)</f>
        <v>0</v>
      </c>
      <c r="CL1293" s="63">
        <f>IF(Taula1[[#This Row],[Tipus de contracte                                  (fer servir opcions de la llista desplegable)]]="Substitució per IT",1,0)</f>
        <v>0</v>
      </c>
      <c r="CM1293" s="73"/>
      <c r="CN1293" s="63">
        <f>IF(Taula1[[#This Row],[Relació llocs de treball]]&gt;=1,1,0)</f>
        <v>0</v>
      </c>
      <c r="CO1293" s="73"/>
      <c r="CP1293" s="63">
        <f>IF(Taula1[[#This Row],[Identitat de gènere                                                          (fer servir opcions de la llista desplegable)]]="Home",1,0)</f>
        <v>0</v>
      </c>
      <c r="CQ1293" s="63">
        <f>IF(Taula1[[#This Row],[Identitat de gènere                                                          (fer servir opcions de la llista desplegable)]]="Dona",1,0)</f>
        <v>0</v>
      </c>
      <c r="CR1293" s="63">
        <f>IF(Taula1[[#This Row],[Identitat de gènere                                                          (fer servir opcions de la llista desplegable)]]="No binari",1,0)</f>
        <v>0</v>
      </c>
      <c r="CS1293" s="73"/>
      <c r="CT1293" s="63">
        <f t="shared" si="320"/>
        <v>0</v>
      </c>
      <c r="CU1293" s="64">
        <f t="shared" si="327"/>
        <v>0</v>
      </c>
      <c r="CW1293" s="64">
        <f t="shared" si="328"/>
        <v>0</v>
      </c>
      <c r="CX1293" s="64">
        <f t="shared" si="329"/>
        <v>0</v>
      </c>
      <c r="CY1293" s="64">
        <f t="shared" si="330"/>
        <v>0</v>
      </c>
      <c r="CZ1293" s="64">
        <f t="shared" si="331"/>
        <v>0</v>
      </c>
      <c r="DB1293" s="64">
        <f t="shared" si="332"/>
        <v>0</v>
      </c>
      <c r="DC1293" s="64">
        <f t="shared" si="333"/>
        <v>0</v>
      </c>
      <c r="DD1293" s="64">
        <f t="shared" si="334"/>
        <v>0</v>
      </c>
      <c r="DE1293" s="64">
        <f t="shared" si="335"/>
        <v>0</v>
      </c>
    </row>
    <row r="1294" spans="2:109" x14ac:dyDescent="0.3">
      <c r="B1294" s="167"/>
      <c r="C1294" s="186"/>
      <c r="D1294" s="2"/>
      <c r="E1294" s="67"/>
      <c r="F1294" s="5"/>
      <c r="G1294" s="5"/>
      <c r="H1294" s="187"/>
      <c r="I1294" s="111" t="str">
        <f ca="1">IF(Taula1[[#This Row],[Data naixement (format dd/mm/aaaa)]]="","0",DATEDIF(Taula1[[#This Row],[Data naixement (format dd/mm/aaaa)]],TODAY(),"Y"))</f>
        <v>0</v>
      </c>
      <c r="J1294" s="6"/>
      <c r="K1294" s="6"/>
      <c r="L1294" s="6"/>
      <c r="M1294" s="6"/>
      <c r="N1294" s="56"/>
      <c r="O1294" s="56"/>
      <c r="P1294" s="56"/>
      <c r="Q1294" s="6"/>
      <c r="R1294" s="7"/>
      <c r="S1294" s="143">
        <f>Taula1[[#This Row],[Mesos naturals sencers treballats període justificat (01/01/2023 - 31/03/2023)]]</f>
        <v>0</v>
      </c>
      <c r="T1294" s="194">
        <f>Taula1[[#This Row],[Dies treballats període justificat (01/01/2023 - 31/03/2023)              no comptabilitzats com a mes natural sencer]]</f>
        <v>0</v>
      </c>
      <c r="U1294" s="12"/>
      <c r="V1294" s="7"/>
      <c r="W1294" s="188"/>
      <c r="X1294" s="188"/>
      <c r="Y1294" s="188"/>
      <c r="Z1294" s="188"/>
      <c r="AA1294" s="190"/>
      <c r="AB1294" s="143">
        <f>Taula1[[#This Row],[Grup justificat     (fer servir opcions de la llista desplegable)]]</f>
        <v>0</v>
      </c>
      <c r="AC1294" s="182"/>
      <c r="AD1294" s="39"/>
      <c r="AE1294" s="131">
        <f>ROUND((AF1294/100)*756*Taula1[[#This Row],[Mesos naturals sencers treballats període justificat (01/01/2023 - 31/03/2023)]],2)</f>
        <v>0</v>
      </c>
      <c r="AF1294" s="81">
        <f>Taula1[[#This Row],[% Jornada segons contracte
(no posar el símbol %) ]]-Taula1[[#This Row],[% Reducció salari per baix rendiment        (no posar el símbol %)]]</f>
        <v>0</v>
      </c>
      <c r="AG1294" s="131">
        <f>ROUND((AH1294/100)*24.8547945*Taula1[[#This Row],[Dies treballats període justificat (01/01/2023 - 31/03/2023)              no comptabilitzats com a mes natural sencer]],2)</f>
        <v>0</v>
      </c>
      <c r="AH1294" s="79">
        <f>Taula1[[#This Row],[% Jornada segons contracte
(no posar el símbol %) ]]-Taula1[[#This Row],[% Reducció salari per baix rendiment        (no posar el símbol %)]]</f>
        <v>0</v>
      </c>
      <c r="AI1294" s="131">
        <f t="shared" si="321"/>
        <v>0</v>
      </c>
      <c r="AJ1294" s="39"/>
      <c r="AK1294" s="131">
        <f>ROUND((AL1294/100)*756*Taula1[[#This Row],[Espai reservat Administració  (mesos)]],2)</f>
        <v>0</v>
      </c>
      <c r="AL1294" s="81">
        <f>Taula1[[#This Row],[% Jornada segons contracte
(no posar el símbol %) ]]-Taula1[[#This Row],[% Reducció salari per baix rendiment        (no posar el símbol %)]]</f>
        <v>0</v>
      </c>
      <c r="AM1294" s="131">
        <f>ROUND((AN1294/100)*24.8547945*Taula1[[#This Row],[Espai reservat Administració (dies)]],2)</f>
        <v>0</v>
      </c>
      <c r="AN1294" s="79">
        <f>Taula1[[#This Row],[% Jornada segons contracte
(no posar el símbol %) ]]-Taula1[[#This Row],[% Reducció salari per baix rendiment        (no posar el símbol %)]]</f>
        <v>0</v>
      </c>
      <c r="AO1294" s="131">
        <f t="shared" si="322"/>
        <v>0</v>
      </c>
      <c r="AP1294" s="87"/>
      <c r="AQ1294" s="137">
        <f>ROUND((AR1294/100)*693*Taula1[[#This Row],[Mesos naturals sencers treballats període justificat (01/01/2023 - 31/03/2023)]],2)</f>
        <v>0</v>
      </c>
      <c r="AR1294" s="90">
        <f>Taula1[[#This Row],[% Jornada segons contracte
(no posar el símbol %) ]]-Taula1[[#This Row],[% Reducció salari per baix rendiment        (no posar el símbol %)]]</f>
        <v>0</v>
      </c>
      <c r="AS1294" s="137">
        <f>ROUND((AT1294/100)*22.78356164*Taula1[[#This Row],[Dies treballats període justificat (01/01/2023 - 31/03/2023)              no comptabilitzats com a mes natural sencer]],2)</f>
        <v>0</v>
      </c>
      <c r="AT1294" s="90">
        <f>Taula1[[#This Row],[% Jornada segons contracte
(no posar el símbol %) ]]-Taula1[[#This Row],[% Reducció salari per baix rendiment        (no posar el símbol %)]]</f>
        <v>0</v>
      </c>
      <c r="AU1294" s="137">
        <f t="shared" si="323"/>
        <v>0</v>
      </c>
      <c r="AV1294" s="87"/>
      <c r="AW1294" s="136">
        <f>ROUND((AX1294/100)*693*Taula1[[#This Row],[Espai reservat Administració  (mesos)]],2)</f>
        <v>0</v>
      </c>
      <c r="AX1294" s="90">
        <f>Taula1[[#This Row],[% Jornada segons contracte
(no posar el símbol %) ]]-Taula1[[#This Row],[% Reducció salari per baix rendiment        (no posar el símbol %)]]</f>
        <v>0</v>
      </c>
      <c r="AY1294" s="131">
        <f>ROUND((AZ1294/100)*22.78356164*Taula1[[#This Row],[Espai reservat Administració (dies)]],2)</f>
        <v>0</v>
      </c>
      <c r="AZ1294" s="81">
        <f>Taula1[[#This Row],[% Jornada segons contracte
(no posar el símbol %) ]]-Taula1[[#This Row],[% Reducció salari per baix rendiment        (no posar el símbol %)]]</f>
        <v>0</v>
      </c>
      <c r="BA1294" s="82">
        <f t="shared" si="324"/>
        <v>0</v>
      </c>
      <c r="BB1294" s="41"/>
      <c r="BC1294" s="131">
        <f>IF(Taula1[[#This Row],[Grup justificat     (fer servir opcions de la llista desplegable)]]=1,AI1294,0)</f>
        <v>0</v>
      </c>
      <c r="BD1294" s="131">
        <f>IF(Taula1[[#This Row],[Grup justificat     (fer servir opcions de la llista desplegable)]]=2,AU1294,0)</f>
        <v>0</v>
      </c>
      <c r="BE1294" s="41"/>
      <c r="BF1294" s="131">
        <f>IF(Taula1[[#This Row],[Espai reservat Administració]]=1,AO1294,0)</f>
        <v>0</v>
      </c>
      <c r="BG1294" s="82">
        <f>IF(Taula1[[#This Row],[Espai reservat Administració]]=2,BA1294,0)</f>
        <v>0</v>
      </c>
      <c r="BH1294" s="41"/>
      <c r="BI1294" s="126">
        <f>IF(Taula1[[#This Row],[Grup justificat     (fer servir opcions de la llista desplegable)]]=1,1,0)</f>
        <v>0</v>
      </c>
      <c r="BJ1294" s="126">
        <f>IF(Taula1[[#This Row],[Espai reservat Administració]]=1,1,0)</f>
        <v>0</v>
      </c>
      <c r="BK1294" s="111"/>
      <c r="BL1294" s="126">
        <f>IF(Taula1[[#This Row],[Grup justificat     (fer servir opcions de la llista desplegable)]]=2,1,0)</f>
        <v>0</v>
      </c>
      <c r="BM1294" s="126">
        <f>IF(Taula1[[#This Row],[Espai reservat Administració]]=2,1,0)</f>
        <v>0</v>
      </c>
      <c r="BN1294" s="73"/>
      <c r="BO1294" s="73"/>
      <c r="BP1294" s="73"/>
      <c r="BQ1294" s="73"/>
      <c r="BR1294" s="73"/>
      <c r="BS1294" s="73"/>
      <c r="BT1294" s="73"/>
      <c r="BU1294" s="73"/>
      <c r="BV1294" s="73"/>
      <c r="BW1294" s="73"/>
      <c r="BX1294" s="73"/>
      <c r="BY1294" s="73"/>
      <c r="BZ1294" s="73"/>
      <c r="CA1294" s="73"/>
      <c r="CB1294" s="73"/>
      <c r="CC1294" s="73"/>
      <c r="CD1294" s="73"/>
      <c r="CE1294" s="73"/>
      <c r="CF1294" s="73"/>
      <c r="CG1294" s="63">
        <f t="shared" si="325"/>
        <v>0</v>
      </c>
      <c r="CH1294" s="63">
        <f t="shared" si="326"/>
        <v>0</v>
      </c>
      <c r="CI1294" s="73"/>
      <c r="CJ1294" s="63">
        <f>IF(Taula1[[#This Row],[Tipus de contracte                                  (fer servir opcions de la llista desplegable)]]="Indefinit",1,0)</f>
        <v>0</v>
      </c>
      <c r="CK1294" s="63">
        <f>IF(Taula1[[#This Row],[Tipus de contracte                                  (fer servir opcions de la llista desplegable)]]="Temporal, igual o superior a 6 mesos",1,0)</f>
        <v>0</v>
      </c>
      <c r="CL1294" s="63">
        <f>IF(Taula1[[#This Row],[Tipus de contracte                                  (fer servir opcions de la llista desplegable)]]="Substitució per IT",1,0)</f>
        <v>0</v>
      </c>
      <c r="CM1294" s="73"/>
      <c r="CN1294" s="63">
        <f>IF(Taula1[[#This Row],[Relació llocs de treball]]&gt;=1,1,0)</f>
        <v>0</v>
      </c>
      <c r="CO1294" s="73"/>
      <c r="CP1294" s="63">
        <f>IF(Taula1[[#This Row],[Identitat de gènere                                                          (fer servir opcions de la llista desplegable)]]="Home",1,0)</f>
        <v>0</v>
      </c>
      <c r="CQ1294" s="63">
        <f>IF(Taula1[[#This Row],[Identitat de gènere                                                          (fer servir opcions de la llista desplegable)]]="Dona",1,0)</f>
        <v>0</v>
      </c>
      <c r="CR1294" s="63">
        <f>IF(Taula1[[#This Row],[Identitat de gènere                                                          (fer servir opcions de la llista desplegable)]]="No binari",1,0)</f>
        <v>0</v>
      </c>
      <c r="CS1294" s="73"/>
      <c r="CT1294" s="63">
        <f t="shared" si="320"/>
        <v>0</v>
      </c>
      <c r="CU1294" s="64">
        <f t="shared" si="327"/>
        <v>0</v>
      </c>
      <c r="CW1294" s="64">
        <f t="shared" si="328"/>
        <v>0</v>
      </c>
      <c r="CX1294" s="64">
        <f t="shared" si="329"/>
        <v>0</v>
      </c>
      <c r="CY1294" s="64">
        <f t="shared" si="330"/>
        <v>0</v>
      </c>
      <c r="CZ1294" s="64">
        <f t="shared" si="331"/>
        <v>0</v>
      </c>
      <c r="DB1294" s="64">
        <f t="shared" si="332"/>
        <v>0</v>
      </c>
      <c r="DC1294" s="64">
        <f t="shared" si="333"/>
        <v>0</v>
      </c>
      <c r="DD1294" s="64">
        <f t="shared" si="334"/>
        <v>0</v>
      </c>
      <c r="DE1294" s="64">
        <f t="shared" si="335"/>
        <v>0</v>
      </c>
    </row>
    <row r="1295" spans="2:109" x14ac:dyDescent="0.3">
      <c r="B1295" s="167"/>
      <c r="C1295" s="186"/>
      <c r="D1295" s="2"/>
      <c r="E1295" s="67"/>
      <c r="F1295" s="5"/>
      <c r="G1295" s="5"/>
      <c r="H1295" s="187"/>
      <c r="I1295" s="111" t="str">
        <f ca="1">IF(Taula1[[#This Row],[Data naixement (format dd/mm/aaaa)]]="","0",DATEDIF(Taula1[[#This Row],[Data naixement (format dd/mm/aaaa)]],TODAY(),"Y"))</f>
        <v>0</v>
      </c>
      <c r="J1295" s="6"/>
      <c r="K1295" s="6"/>
      <c r="L1295" s="6"/>
      <c r="M1295" s="6"/>
      <c r="N1295" s="56"/>
      <c r="O1295" s="56"/>
      <c r="P1295" s="56"/>
      <c r="Q1295" s="6"/>
      <c r="R1295" s="7"/>
      <c r="S1295" s="143">
        <f>Taula1[[#This Row],[Mesos naturals sencers treballats període justificat (01/01/2023 - 31/03/2023)]]</f>
        <v>0</v>
      </c>
      <c r="T1295" s="194">
        <f>Taula1[[#This Row],[Dies treballats període justificat (01/01/2023 - 31/03/2023)              no comptabilitzats com a mes natural sencer]]</f>
        <v>0</v>
      </c>
      <c r="U1295" s="12"/>
      <c r="V1295" s="7"/>
      <c r="W1295" s="188"/>
      <c r="X1295" s="188"/>
      <c r="Y1295" s="188"/>
      <c r="Z1295" s="188"/>
      <c r="AA1295" s="190"/>
      <c r="AB1295" s="143">
        <f>Taula1[[#This Row],[Grup justificat     (fer servir opcions de la llista desplegable)]]</f>
        <v>0</v>
      </c>
      <c r="AC1295" s="182"/>
      <c r="AD1295" s="39"/>
      <c r="AE1295" s="131">
        <f>ROUND((AF1295/100)*756*Taula1[[#This Row],[Mesos naturals sencers treballats període justificat (01/01/2023 - 31/03/2023)]],2)</f>
        <v>0</v>
      </c>
      <c r="AF1295" s="81">
        <f>Taula1[[#This Row],[% Jornada segons contracte
(no posar el símbol %) ]]-Taula1[[#This Row],[% Reducció salari per baix rendiment        (no posar el símbol %)]]</f>
        <v>0</v>
      </c>
      <c r="AG1295" s="131">
        <f>ROUND((AH1295/100)*24.8547945*Taula1[[#This Row],[Dies treballats període justificat (01/01/2023 - 31/03/2023)              no comptabilitzats com a mes natural sencer]],2)</f>
        <v>0</v>
      </c>
      <c r="AH1295" s="79">
        <f>Taula1[[#This Row],[% Jornada segons contracte
(no posar el símbol %) ]]-Taula1[[#This Row],[% Reducció salari per baix rendiment        (no posar el símbol %)]]</f>
        <v>0</v>
      </c>
      <c r="AI1295" s="131">
        <f t="shared" si="321"/>
        <v>0</v>
      </c>
      <c r="AJ1295" s="39"/>
      <c r="AK1295" s="131">
        <f>ROUND((AL1295/100)*756*Taula1[[#This Row],[Espai reservat Administració  (mesos)]],2)</f>
        <v>0</v>
      </c>
      <c r="AL1295" s="81">
        <f>Taula1[[#This Row],[% Jornada segons contracte
(no posar el símbol %) ]]-Taula1[[#This Row],[% Reducció salari per baix rendiment        (no posar el símbol %)]]</f>
        <v>0</v>
      </c>
      <c r="AM1295" s="131">
        <f>ROUND((AN1295/100)*24.8547945*Taula1[[#This Row],[Espai reservat Administració (dies)]],2)</f>
        <v>0</v>
      </c>
      <c r="AN1295" s="79">
        <f>Taula1[[#This Row],[% Jornada segons contracte
(no posar el símbol %) ]]-Taula1[[#This Row],[% Reducció salari per baix rendiment        (no posar el símbol %)]]</f>
        <v>0</v>
      </c>
      <c r="AO1295" s="131">
        <f t="shared" si="322"/>
        <v>0</v>
      </c>
      <c r="AP1295" s="87"/>
      <c r="AQ1295" s="137">
        <f>ROUND((AR1295/100)*693*Taula1[[#This Row],[Mesos naturals sencers treballats període justificat (01/01/2023 - 31/03/2023)]],2)</f>
        <v>0</v>
      </c>
      <c r="AR1295" s="90">
        <f>Taula1[[#This Row],[% Jornada segons contracte
(no posar el símbol %) ]]-Taula1[[#This Row],[% Reducció salari per baix rendiment        (no posar el símbol %)]]</f>
        <v>0</v>
      </c>
      <c r="AS1295" s="137">
        <f>ROUND((AT1295/100)*22.78356164*Taula1[[#This Row],[Dies treballats període justificat (01/01/2023 - 31/03/2023)              no comptabilitzats com a mes natural sencer]],2)</f>
        <v>0</v>
      </c>
      <c r="AT1295" s="90">
        <f>Taula1[[#This Row],[% Jornada segons contracte
(no posar el símbol %) ]]-Taula1[[#This Row],[% Reducció salari per baix rendiment        (no posar el símbol %)]]</f>
        <v>0</v>
      </c>
      <c r="AU1295" s="137">
        <f t="shared" si="323"/>
        <v>0</v>
      </c>
      <c r="AV1295" s="87"/>
      <c r="AW1295" s="136">
        <f>ROUND((AX1295/100)*693*Taula1[[#This Row],[Espai reservat Administració  (mesos)]],2)</f>
        <v>0</v>
      </c>
      <c r="AX1295" s="90">
        <f>Taula1[[#This Row],[% Jornada segons contracte
(no posar el símbol %) ]]-Taula1[[#This Row],[% Reducció salari per baix rendiment        (no posar el símbol %)]]</f>
        <v>0</v>
      </c>
      <c r="AY1295" s="131">
        <f>ROUND((AZ1295/100)*22.78356164*Taula1[[#This Row],[Espai reservat Administració (dies)]],2)</f>
        <v>0</v>
      </c>
      <c r="AZ1295" s="81">
        <f>Taula1[[#This Row],[% Jornada segons contracte
(no posar el símbol %) ]]-Taula1[[#This Row],[% Reducció salari per baix rendiment        (no posar el símbol %)]]</f>
        <v>0</v>
      </c>
      <c r="BA1295" s="82">
        <f t="shared" si="324"/>
        <v>0</v>
      </c>
      <c r="BB1295" s="41"/>
      <c r="BC1295" s="131">
        <f>IF(Taula1[[#This Row],[Grup justificat     (fer servir opcions de la llista desplegable)]]=1,AI1295,0)</f>
        <v>0</v>
      </c>
      <c r="BD1295" s="131">
        <f>IF(Taula1[[#This Row],[Grup justificat     (fer servir opcions de la llista desplegable)]]=2,AU1295,0)</f>
        <v>0</v>
      </c>
      <c r="BE1295" s="41"/>
      <c r="BF1295" s="131">
        <f>IF(Taula1[[#This Row],[Espai reservat Administració]]=1,AO1295,0)</f>
        <v>0</v>
      </c>
      <c r="BG1295" s="82">
        <f>IF(Taula1[[#This Row],[Espai reservat Administració]]=2,BA1295,0)</f>
        <v>0</v>
      </c>
      <c r="BH1295" s="41"/>
      <c r="BI1295" s="126">
        <f>IF(Taula1[[#This Row],[Grup justificat     (fer servir opcions de la llista desplegable)]]=1,1,0)</f>
        <v>0</v>
      </c>
      <c r="BJ1295" s="126">
        <f>IF(Taula1[[#This Row],[Espai reservat Administració]]=1,1,0)</f>
        <v>0</v>
      </c>
      <c r="BK1295" s="111"/>
      <c r="BL1295" s="126">
        <f>IF(Taula1[[#This Row],[Grup justificat     (fer servir opcions de la llista desplegable)]]=2,1,0)</f>
        <v>0</v>
      </c>
      <c r="BM1295" s="126">
        <f>IF(Taula1[[#This Row],[Espai reservat Administració]]=2,1,0)</f>
        <v>0</v>
      </c>
      <c r="BN1295" s="73"/>
      <c r="BO1295" s="73"/>
      <c r="BP1295" s="73"/>
      <c r="BQ1295" s="73"/>
      <c r="BR1295" s="73"/>
      <c r="BS1295" s="73"/>
      <c r="BT1295" s="73"/>
      <c r="BU1295" s="73"/>
      <c r="BV1295" s="73"/>
      <c r="BW1295" s="73"/>
      <c r="BX1295" s="73"/>
      <c r="BY1295" s="73"/>
      <c r="BZ1295" s="73"/>
      <c r="CA1295" s="73"/>
      <c r="CB1295" s="73"/>
      <c r="CC1295" s="73"/>
      <c r="CD1295" s="73"/>
      <c r="CE1295" s="73"/>
      <c r="CF1295" s="73"/>
      <c r="CG1295" s="63">
        <f t="shared" si="325"/>
        <v>0</v>
      </c>
      <c r="CH1295" s="63">
        <f t="shared" si="326"/>
        <v>0</v>
      </c>
      <c r="CI1295" s="73"/>
      <c r="CJ1295" s="63">
        <f>IF(Taula1[[#This Row],[Tipus de contracte                                  (fer servir opcions de la llista desplegable)]]="Indefinit",1,0)</f>
        <v>0</v>
      </c>
      <c r="CK1295" s="63">
        <f>IF(Taula1[[#This Row],[Tipus de contracte                                  (fer servir opcions de la llista desplegable)]]="Temporal, igual o superior a 6 mesos",1,0)</f>
        <v>0</v>
      </c>
      <c r="CL1295" s="63">
        <f>IF(Taula1[[#This Row],[Tipus de contracte                                  (fer servir opcions de la llista desplegable)]]="Substitució per IT",1,0)</f>
        <v>0</v>
      </c>
      <c r="CM1295" s="73"/>
      <c r="CN1295" s="63">
        <f>IF(Taula1[[#This Row],[Relació llocs de treball]]&gt;=1,1,0)</f>
        <v>0</v>
      </c>
      <c r="CO1295" s="73"/>
      <c r="CP1295" s="63">
        <f>IF(Taula1[[#This Row],[Identitat de gènere                                                          (fer servir opcions de la llista desplegable)]]="Home",1,0)</f>
        <v>0</v>
      </c>
      <c r="CQ1295" s="63">
        <f>IF(Taula1[[#This Row],[Identitat de gènere                                                          (fer servir opcions de la llista desplegable)]]="Dona",1,0)</f>
        <v>0</v>
      </c>
      <c r="CR1295" s="63">
        <f>IF(Taula1[[#This Row],[Identitat de gènere                                                          (fer servir opcions de la llista desplegable)]]="No binari",1,0)</f>
        <v>0</v>
      </c>
      <c r="CS1295" s="73"/>
      <c r="CT1295" s="63">
        <f t="shared" si="320"/>
        <v>0</v>
      </c>
      <c r="CU1295" s="64">
        <f t="shared" si="327"/>
        <v>0</v>
      </c>
      <c r="CW1295" s="64">
        <f t="shared" si="328"/>
        <v>0</v>
      </c>
      <c r="CX1295" s="64">
        <f t="shared" si="329"/>
        <v>0</v>
      </c>
      <c r="CY1295" s="64">
        <f t="shared" si="330"/>
        <v>0</v>
      </c>
      <c r="CZ1295" s="64">
        <f t="shared" si="331"/>
        <v>0</v>
      </c>
      <c r="DB1295" s="64">
        <f t="shared" si="332"/>
        <v>0</v>
      </c>
      <c r="DC1295" s="64">
        <f t="shared" si="333"/>
        <v>0</v>
      </c>
      <c r="DD1295" s="64">
        <f t="shared" si="334"/>
        <v>0</v>
      </c>
      <c r="DE1295" s="64">
        <f t="shared" si="335"/>
        <v>0</v>
      </c>
    </row>
    <row r="1296" spans="2:109" x14ac:dyDescent="0.3">
      <c r="B1296" s="167"/>
      <c r="C1296" s="186"/>
      <c r="D1296" s="2"/>
      <c r="E1296" s="67"/>
      <c r="F1296" s="5"/>
      <c r="G1296" s="5"/>
      <c r="H1296" s="187"/>
      <c r="I1296" s="111" t="str">
        <f ca="1">IF(Taula1[[#This Row],[Data naixement (format dd/mm/aaaa)]]="","0",DATEDIF(Taula1[[#This Row],[Data naixement (format dd/mm/aaaa)]],TODAY(),"Y"))</f>
        <v>0</v>
      </c>
      <c r="J1296" s="6"/>
      <c r="K1296" s="6"/>
      <c r="L1296" s="6"/>
      <c r="M1296" s="6"/>
      <c r="N1296" s="56"/>
      <c r="O1296" s="56"/>
      <c r="P1296" s="56"/>
      <c r="Q1296" s="6"/>
      <c r="R1296" s="7"/>
      <c r="S1296" s="143">
        <f>Taula1[[#This Row],[Mesos naturals sencers treballats període justificat (01/01/2023 - 31/03/2023)]]</f>
        <v>0</v>
      </c>
      <c r="T1296" s="194">
        <f>Taula1[[#This Row],[Dies treballats període justificat (01/01/2023 - 31/03/2023)              no comptabilitzats com a mes natural sencer]]</f>
        <v>0</v>
      </c>
      <c r="U1296" s="12"/>
      <c r="V1296" s="7"/>
      <c r="W1296" s="188"/>
      <c r="X1296" s="188"/>
      <c r="Y1296" s="188"/>
      <c r="Z1296" s="188"/>
      <c r="AA1296" s="190"/>
      <c r="AB1296" s="143">
        <f>Taula1[[#This Row],[Grup justificat     (fer servir opcions de la llista desplegable)]]</f>
        <v>0</v>
      </c>
      <c r="AC1296" s="182"/>
      <c r="AD1296" s="39"/>
      <c r="AE1296" s="131">
        <f>ROUND((AF1296/100)*756*Taula1[[#This Row],[Mesos naturals sencers treballats període justificat (01/01/2023 - 31/03/2023)]],2)</f>
        <v>0</v>
      </c>
      <c r="AF1296" s="81">
        <f>Taula1[[#This Row],[% Jornada segons contracte
(no posar el símbol %) ]]-Taula1[[#This Row],[% Reducció salari per baix rendiment        (no posar el símbol %)]]</f>
        <v>0</v>
      </c>
      <c r="AG1296" s="131">
        <f>ROUND((AH1296/100)*24.8547945*Taula1[[#This Row],[Dies treballats període justificat (01/01/2023 - 31/03/2023)              no comptabilitzats com a mes natural sencer]],2)</f>
        <v>0</v>
      </c>
      <c r="AH1296" s="79">
        <f>Taula1[[#This Row],[% Jornada segons contracte
(no posar el símbol %) ]]-Taula1[[#This Row],[% Reducció salari per baix rendiment        (no posar el símbol %)]]</f>
        <v>0</v>
      </c>
      <c r="AI1296" s="131">
        <f t="shared" si="321"/>
        <v>0</v>
      </c>
      <c r="AJ1296" s="39"/>
      <c r="AK1296" s="131">
        <f>ROUND((AL1296/100)*756*Taula1[[#This Row],[Espai reservat Administració  (mesos)]],2)</f>
        <v>0</v>
      </c>
      <c r="AL1296" s="81">
        <f>Taula1[[#This Row],[% Jornada segons contracte
(no posar el símbol %) ]]-Taula1[[#This Row],[% Reducció salari per baix rendiment        (no posar el símbol %)]]</f>
        <v>0</v>
      </c>
      <c r="AM1296" s="131">
        <f>ROUND((AN1296/100)*24.8547945*Taula1[[#This Row],[Espai reservat Administració (dies)]],2)</f>
        <v>0</v>
      </c>
      <c r="AN1296" s="79">
        <f>Taula1[[#This Row],[% Jornada segons contracte
(no posar el símbol %) ]]-Taula1[[#This Row],[% Reducció salari per baix rendiment        (no posar el símbol %)]]</f>
        <v>0</v>
      </c>
      <c r="AO1296" s="131">
        <f t="shared" si="322"/>
        <v>0</v>
      </c>
      <c r="AP1296" s="87"/>
      <c r="AQ1296" s="137">
        <f>ROUND((AR1296/100)*693*Taula1[[#This Row],[Mesos naturals sencers treballats període justificat (01/01/2023 - 31/03/2023)]],2)</f>
        <v>0</v>
      </c>
      <c r="AR1296" s="90">
        <f>Taula1[[#This Row],[% Jornada segons contracte
(no posar el símbol %) ]]-Taula1[[#This Row],[% Reducció salari per baix rendiment        (no posar el símbol %)]]</f>
        <v>0</v>
      </c>
      <c r="AS1296" s="137">
        <f>ROUND((AT1296/100)*22.78356164*Taula1[[#This Row],[Dies treballats període justificat (01/01/2023 - 31/03/2023)              no comptabilitzats com a mes natural sencer]],2)</f>
        <v>0</v>
      </c>
      <c r="AT1296" s="90">
        <f>Taula1[[#This Row],[% Jornada segons contracte
(no posar el símbol %) ]]-Taula1[[#This Row],[% Reducció salari per baix rendiment        (no posar el símbol %)]]</f>
        <v>0</v>
      </c>
      <c r="AU1296" s="137">
        <f t="shared" si="323"/>
        <v>0</v>
      </c>
      <c r="AV1296" s="87"/>
      <c r="AW1296" s="136">
        <f>ROUND((AX1296/100)*693*Taula1[[#This Row],[Espai reservat Administració  (mesos)]],2)</f>
        <v>0</v>
      </c>
      <c r="AX1296" s="90">
        <f>Taula1[[#This Row],[% Jornada segons contracte
(no posar el símbol %) ]]-Taula1[[#This Row],[% Reducció salari per baix rendiment        (no posar el símbol %)]]</f>
        <v>0</v>
      </c>
      <c r="AY1296" s="131">
        <f>ROUND((AZ1296/100)*22.78356164*Taula1[[#This Row],[Espai reservat Administració (dies)]],2)</f>
        <v>0</v>
      </c>
      <c r="AZ1296" s="81">
        <f>Taula1[[#This Row],[% Jornada segons contracte
(no posar el símbol %) ]]-Taula1[[#This Row],[% Reducció salari per baix rendiment        (no posar el símbol %)]]</f>
        <v>0</v>
      </c>
      <c r="BA1296" s="82">
        <f t="shared" si="324"/>
        <v>0</v>
      </c>
      <c r="BB1296" s="41"/>
      <c r="BC1296" s="131">
        <f>IF(Taula1[[#This Row],[Grup justificat     (fer servir opcions de la llista desplegable)]]=1,AI1296,0)</f>
        <v>0</v>
      </c>
      <c r="BD1296" s="131">
        <f>IF(Taula1[[#This Row],[Grup justificat     (fer servir opcions de la llista desplegable)]]=2,AU1296,0)</f>
        <v>0</v>
      </c>
      <c r="BE1296" s="41"/>
      <c r="BF1296" s="131">
        <f>IF(Taula1[[#This Row],[Espai reservat Administració]]=1,AO1296,0)</f>
        <v>0</v>
      </c>
      <c r="BG1296" s="82">
        <f>IF(Taula1[[#This Row],[Espai reservat Administració]]=2,BA1296,0)</f>
        <v>0</v>
      </c>
      <c r="BH1296" s="41"/>
      <c r="BI1296" s="126">
        <f>IF(Taula1[[#This Row],[Grup justificat     (fer servir opcions de la llista desplegable)]]=1,1,0)</f>
        <v>0</v>
      </c>
      <c r="BJ1296" s="126">
        <f>IF(Taula1[[#This Row],[Espai reservat Administració]]=1,1,0)</f>
        <v>0</v>
      </c>
      <c r="BK1296" s="111"/>
      <c r="BL1296" s="126">
        <f>IF(Taula1[[#This Row],[Grup justificat     (fer servir opcions de la llista desplegable)]]=2,1,0)</f>
        <v>0</v>
      </c>
      <c r="BM1296" s="126">
        <f>IF(Taula1[[#This Row],[Espai reservat Administració]]=2,1,0)</f>
        <v>0</v>
      </c>
      <c r="BN1296" s="73"/>
      <c r="BO1296" s="73"/>
      <c r="BP1296" s="73"/>
      <c r="BQ1296" s="73"/>
      <c r="BR1296" s="73"/>
      <c r="BS1296" s="73"/>
      <c r="BT1296" s="73"/>
      <c r="BU1296" s="73"/>
      <c r="BV1296" s="73"/>
      <c r="BW1296" s="73"/>
      <c r="BX1296" s="73"/>
      <c r="BY1296" s="73"/>
      <c r="BZ1296" s="73"/>
      <c r="CA1296" s="73"/>
      <c r="CB1296" s="73"/>
      <c r="CC1296" s="73"/>
      <c r="CD1296" s="73"/>
      <c r="CE1296" s="73"/>
      <c r="CF1296" s="73"/>
      <c r="CG1296" s="63">
        <f t="shared" si="325"/>
        <v>0</v>
      </c>
      <c r="CH1296" s="63">
        <f t="shared" si="326"/>
        <v>0</v>
      </c>
      <c r="CI1296" s="73"/>
      <c r="CJ1296" s="63">
        <f>IF(Taula1[[#This Row],[Tipus de contracte                                  (fer servir opcions de la llista desplegable)]]="Indefinit",1,0)</f>
        <v>0</v>
      </c>
      <c r="CK1296" s="63">
        <f>IF(Taula1[[#This Row],[Tipus de contracte                                  (fer servir opcions de la llista desplegable)]]="Temporal, igual o superior a 6 mesos",1,0)</f>
        <v>0</v>
      </c>
      <c r="CL1296" s="63">
        <f>IF(Taula1[[#This Row],[Tipus de contracte                                  (fer servir opcions de la llista desplegable)]]="Substitució per IT",1,0)</f>
        <v>0</v>
      </c>
      <c r="CM1296" s="73"/>
      <c r="CN1296" s="63">
        <f>IF(Taula1[[#This Row],[Relació llocs de treball]]&gt;=1,1,0)</f>
        <v>0</v>
      </c>
      <c r="CO1296" s="73"/>
      <c r="CP1296" s="63">
        <f>IF(Taula1[[#This Row],[Identitat de gènere                                                          (fer servir opcions de la llista desplegable)]]="Home",1,0)</f>
        <v>0</v>
      </c>
      <c r="CQ1296" s="63">
        <f>IF(Taula1[[#This Row],[Identitat de gènere                                                          (fer servir opcions de la llista desplegable)]]="Dona",1,0)</f>
        <v>0</v>
      </c>
      <c r="CR1296" s="63">
        <f>IF(Taula1[[#This Row],[Identitat de gènere                                                          (fer servir opcions de la llista desplegable)]]="No binari",1,0)</f>
        <v>0</v>
      </c>
      <c r="CS1296" s="73"/>
      <c r="CT1296" s="63">
        <f t="shared" si="320"/>
        <v>0</v>
      </c>
      <c r="CU1296" s="64">
        <f t="shared" si="327"/>
        <v>0</v>
      </c>
      <c r="CW1296" s="64">
        <f t="shared" si="328"/>
        <v>0</v>
      </c>
      <c r="CX1296" s="64">
        <f t="shared" si="329"/>
        <v>0</v>
      </c>
      <c r="CY1296" s="64">
        <f t="shared" si="330"/>
        <v>0</v>
      </c>
      <c r="CZ1296" s="64">
        <f t="shared" si="331"/>
        <v>0</v>
      </c>
      <c r="DB1296" s="64">
        <f t="shared" si="332"/>
        <v>0</v>
      </c>
      <c r="DC1296" s="64">
        <f t="shared" si="333"/>
        <v>0</v>
      </c>
      <c r="DD1296" s="64">
        <f t="shared" si="334"/>
        <v>0</v>
      </c>
      <c r="DE1296" s="64">
        <f t="shared" si="335"/>
        <v>0</v>
      </c>
    </row>
    <row r="1297" spans="2:109" x14ac:dyDescent="0.3">
      <c r="B1297" s="167"/>
      <c r="C1297" s="186"/>
      <c r="D1297" s="2"/>
      <c r="E1297" s="67"/>
      <c r="F1297" s="5"/>
      <c r="G1297" s="5"/>
      <c r="H1297" s="187"/>
      <c r="I1297" s="111" t="str">
        <f ca="1">IF(Taula1[[#This Row],[Data naixement (format dd/mm/aaaa)]]="","0",DATEDIF(Taula1[[#This Row],[Data naixement (format dd/mm/aaaa)]],TODAY(),"Y"))</f>
        <v>0</v>
      </c>
      <c r="J1297" s="6"/>
      <c r="K1297" s="6"/>
      <c r="L1297" s="6"/>
      <c r="M1297" s="6"/>
      <c r="N1297" s="56"/>
      <c r="O1297" s="56"/>
      <c r="P1297" s="56"/>
      <c r="Q1297" s="6"/>
      <c r="R1297" s="7"/>
      <c r="S1297" s="143">
        <f>Taula1[[#This Row],[Mesos naturals sencers treballats període justificat (01/01/2023 - 31/03/2023)]]</f>
        <v>0</v>
      </c>
      <c r="T1297" s="194">
        <f>Taula1[[#This Row],[Dies treballats període justificat (01/01/2023 - 31/03/2023)              no comptabilitzats com a mes natural sencer]]</f>
        <v>0</v>
      </c>
      <c r="U1297" s="12"/>
      <c r="V1297" s="7"/>
      <c r="W1297" s="188"/>
      <c r="X1297" s="188"/>
      <c r="Y1297" s="188"/>
      <c r="Z1297" s="188"/>
      <c r="AA1297" s="190"/>
      <c r="AB1297" s="143">
        <f>Taula1[[#This Row],[Grup justificat     (fer servir opcions de la llista desplegable)]]</f>
        <v>0</v>
      </c>
      <c r="AC1297" s="182"/>
      <c r="AD1297" s="39"/>
      <c r="AE1297" s="131">
        <f>ROUND((AF1297/100)*756*Taula1[[#This Row],[Mesos naturals sencers treballats període justificat (01/01/2023 - 31/03/2023)]],2)</f>
        <v>0</v>
      </c>
      <c r="AF1297" s="81">
        <f>Taula1[[#This Row],[% Jornada segons contracte
(no posar el símbol %) ]]-Taula1[[#This Row],[% Reducció salari per baix rendiment        (no posar el símbol %)]]</f>
        <v>0</v>
      </c>
      <c r="AG1297" s="131">
        <f>ROUND((AH1297/100)*24.8547945*Taula1[[#This Row],[Dies treballats període justificat (01/01/2023 - 31/03/2023)              no comptabilitzats com a mes natural sencer]],2)</f>
        <v>0</v>
      </c>
      <c r="AH1297" s="79">
        <f>Taula1[[#This Row],[% Jornada segons contracte
(no posar el símbol %) ]]-Taula1[[#This Row],[% Reducció salari per baix rendiment        (no posar el símbol %)]]</f>
        <v>0</v>
      </c>
      <c r="AI1297" s="131">
        <f t="shared" si="321"/>
        <v>0</v>
      </c>
      <c r="AJ1297" s="39"/>
      <c r="AK1297" s="131">
        <f>ROUND((AL1297/100)*756*Taula1[[#This Row],[Espai reservat Administració  (mesos)]],2)</f>
        <v>0</v>
      </c>
      <c r="AL1297" s="81">
        <f>Taula1[[#This Row],[% Jornada segons contracte
(no posar el símbol %) ]]-Taula1[[#This Row],[% Reducció salari per baix rendiment        (no posar el símbol %)]]</f>
        <v>0</v>
      </c>
      <c r="AM1297" s="131">
        <f>ROUND((AN1297/100)*24.8547945*Taula1[[#This Row],[Espai reservat Administració (dies)]],2)</f>
        <v>0</v>
      </c>
      <c r="AN1297" s="79">
        <f>Taula1[[#This Row],[% Jornada segons contracte
(no posar el símbol %) ]]-Taula1[[#This Row],[% Reducció salari per baix rendiment        (no posar el símbol %)]]</f>
        <v>0</v>
      </c>
      <c r="AO1297" s="131">
        <f t="shared" si="322"/>
        <v>0</v>
      </c>
      <c r="AP1297" s="87"/>
      <c r="AQ1297" s="137">
        <f>ROUND((AR1297/100)*693*Taula1[[#This Row],[Mesos naturals sencers treballats període justificat (01/01/2023 - 31/03/2023)]],2)</f>
        <v>0</v>
      </c>
      <c r="AR1297" s="90">
        <f>Taula1[[#This Row],[% Jornada segons contracte
(no posar el símbol %) ]]-Taula1[[#This Row],[% Reducció salari per baix rendiment        (no posar el símbol %)]]</f>
        <v>0</v>
      </c>
      <c r="AS1297" s="137">
        <f>ROUND((AT1297/100)*22.78356164*Taula1[[#This Row],[Dies treballats període justificat (01/01/2023 - 31/03/2023)              no comptabilitzats com a mes natural sencer]],2)</f>
        <v>0</v>
      </c>
      <c r="AT1297" s="90">
        <f>Taula1[[#This Row],[% Jornada segons contracte
(no posar el símbol %) ]]-Taula1[[#This Row],[% Reducció salari per baix rendiment        (no posar el símbol %)]]</f>
        <v>0</v>
      </c>
      <c r="AU1297" s="137">
        <f t="shared" si="323"/>
        <v>0</v>
      </c>
      <c r="AV1297" s="87"/>
      <c r="AW1297" s="136">
        <f>ROUND((AX1297/100)*693*Taula1[[#This Row],[Espai reservat Administració  (mesos)]],2)</f>
        <v>0</v>
      </c>
      <c r="AX1297" s="90">
        <f>Taula1[[#This Row],[% Jornada segons contracte
(no posar el símbol %) ]]-Taula1[[#This Row],[% Reducció salari per baix rendiment        (no posar el símbol %)]]</f>
        <v>0</v>
      </c>
      <c r="AY1297" s="131">
        <f>ROUND((AZ1297/100)*22.78356164*Taula1[[#This Row],[Espai reservat Administració (dies)]],2)</f>
        <v>0</v>
      </c>
      <c r="AZ1297" s="81">
        <f>Taula1[[#This Row],[% Jornada segons contracte
(no posar el símbol %) ]]-Taula1[[#This Row],[% Reducció salari per baix rendiment        (no posar el símbol %)]]</f>
        <v>0</v>
      </c>
      <c r="BA1297" s="82">
        <f t="shared" si="324"/>
        <v>0</v>
      </c>
      <c r="BB1297" s="41"/>
      <c r="BC1297" s="131">
        <f>IF(Taula1[[#This Row],[Grup justificat     (fer servir opcions de la llista desplegable)]]=1,AI1297,0)</f>
        <v>0</v>
      </c>
      <c r="BD1297" s="131">
        <f>IF(Taula1[[#This Row],[Grup justificat     (fer servir opcions de la llista desplegable)]]=2,AU1297,0)</f>
        <v>0</v>
      </c>
      <c r="BE1297" s="41"/>
      <c r="BF1297" s="131">
        <f>IF(Taula1[[#This Row],[Espai reservat Administració]]=1,AO1297,0)</f>
        <v>0</v>
      </c>
      <c r="BG1297" s="82">
        <f>IF(Taula1[[#This Row],[Espai reservat Administració]]=2,BA1297,0)</f>
        <v>0</v>
      </c>
      <c r="BH1297" s="41"/>
      <c r="BI1297" s="126">
        <f>IF(Taula1[[#This Row],[Grup justificat     (fer servir opcions de la llista desplegable)]]=1,1,0)</f>
        <v>0</v>
      </c>
      <c r="BJ1297" s="126">
        <f>IF(Taula1[[#This Row],[Espai reservat Administració]]=1,1,0)</f>
        <v>0</v>
      </c>
      <c r="BK1297" s="111"/>
      <c r="BL1297" s="126">
        <f>IF(Taula1[[#This Row],[Grup justificat     (fer servir opcions de la llista desplegable)]]=2,1,0)</f>
        <v>0</v>
      </c>
      <c r="BM1297" s="126">
        <f>IF(Taula1[[#This Row],[Espai reservat Administració]]=2,1,0)</f>
        <v>0</v>
      </c>
      <c r="BN1297" s="73"/>
      <c r="BO1297" s="73"/>
      <c r="BP1297" s="73"/>
      <c r="BQ1297" s="73"/>
      <c r="BR1297" s="73"/>
      <c r="BS1297" s="73"/>
      <c r="BT1297" s="73"/>
      <c r="BU1297" s="73"/>
      <c r="BV1297" s="73"/>
      <c r="BW1297" s="73"/>
      <c r="BX1297" s="73"/>
      <c r="BY1297" s="73"/>
      <c r="BZ1297" s="73"/>
      <c r="CA1297" s="73"/>
      <c r="CB1297" s="73"/>
      <c r="CC1297" s="73"/>
      <c r="CD1297" s="73"/>
      <c r="CE1297" s="73"/>
      <c r="CF1297" s="73"/>
      <c r="CG1297" s="63">
        <f t="shared" si="325"/>
        <v>0</v>
      </c>
      <c r="CH1297" s="63">
        <f t="shared" si="326"/>
        <v>0</v>
      </c>
      <c r="CI1297" s="73"/>
      <c r="CJ1297" s="63">
        <f>IF(Taula1[[#This Row],[Tipus de contracte                                  (fer servir opcions de la llista desplegable)]]="Indefinit",1,0)</f>
        <v>0</v>
      </c>
      <c r="CK1297" s="63">
        <f>IF(Taula1[[#This Row],[Tipus de contracte                                  (fer servir opcions de la llista desplegable)]]="Temporal, igual o superior a 6 mesos",1,0)</f>
        <v>0</v>
      </c>
      <c r="CL1297" s="63">
        <f>IF(Taula1[[#This Row],[Tipus de contracte                                  (fer servir opcions de la llista desplegable)]]="Substitució per IT",1,0)</f>
        <v>0</v>
      </c>
      <c r="CM1297" s="73"/>
      <c r="CN1297" s="63">
        <f>IF(Taula1[[#This Row],[Relació llocs de treball]]&gt;=1,1,0)</f>
        <v>0</v>
      </c>
      <c r="CO1297" s="73"/>
      <c r="CP1297" s="63">
        <f>IF(Taula1[[#This Row],[Identitat de gènere                                                          (fer servir opcions de la llista desplegable)]]="Home",1,0)</f>
        <v>0</v>
      </c>
      <c r="CQ1297" s="63">
        <f>IF(Taula1[[#This Row],[Identitat de gènere                                                          (fer servir opcions de la llista desplegable)]]="Dona",1,0)</f>
        <v>0</v>
      </c>
      <c r="CR1297" s="63">
        <f>IF(Taula1[[#This Row],[Identitat de gènere                                                          (fer servir opcions de la llista desplegable)]]="No binari",1,0)</f>
        <v>0</v>
      </c>
      <c r="CS1297" s="73"/>
      <c r="CT1297" s="63">
        <f t="shared" si="320"/>
        <v>0</v>
      </c>
      <c r="CU1297" s="64">
        <f t="shared" si="327"/>
        <v>0</v>
      </c>
      <c r="CW1297" s="64">
        <f t="shared" si="328"/>
        <v>0</v>
      </c>
      <c r="CX1297" s="64">
        <f t="shared" si="329"/>
        <v>0</v>
      </c>
      <c r="CY1297" s="64">
        <f t="shared" si="330"/>
        <v>0</v>
      </c>
      <c r="CZ1297" s="64">
        <f t="shared" si="331"/>
        <v>0</v>
      </c>
      <c r="DB1297" s="64">
        <f t="shared" si="332"/>
        <v>0</v>
      </c>
      <c r="DC1297" s="64">
        <f t="shared" si="333"/>
        <v>0</v>
      </c>
      <c r="DD1297" s="64">
        <f t="shared" si="334"/>
        <v>0</v>
      </c>
      <c r="DE1297" s="64">
        <f t="shared" si="335"/>
        <v>0</v>
      </c>
    </row>
    <row r="1298" spans="2:109" x14ac:dyDescent="0.3">
      <c r="B1298" s="167"/>
      <c r="C1298" s="186"/>
      <c r="D1298" s="2"/>
      <c r="E1298" s="67"/>
      <c r="F1298" s="5"/>
      <c r="G1298" s="5"/>
      <c r="H1298" s="187"/>
      <c r="I1298" s="111" t="str">
        <f ca="1">IF(Taula1[[#This Row],[Data naixement (format dd/mm/aaaa)]]="","0",DATEDIF(Taula1[[#This Row],[Data naixement (format dd/mm/aaaa)]],TODAY(),"Y"))</f>
        <v>0</v>
      </c>
      <c r="J1298" s="6"/>
      <c r="K1298" s="6"/>
      <c r="L1298" s="6"/>
      <c r="M1298" s="6"/>
      <c r="N1298" s="56"/>
      <c r="O1298" s="56"/>
      <c r="P1298" s="56"/>
      <c r="Q1298" s="6"/>
      <c r="R1298" s="7"/>
      <c r="S1298" s="143">
        <f>Taula1[[#This Row],[Mesos naturals sencers treballats període justificat (01/01/2023 - 31/03/2023)]]</f>
        <v>0</v>
      </c>
      <c r="T1298" s="194">
        <f>Taula1[[#This Row],[Dies treballats període justificat (01/01/2023 - 31/03/2023)              no comptabilitzats com a mes natural sencer]]</f>
        <v>0</v>
      </c>
      <c r="U1298" s="12"/>
      <c r="V1298" s="7"/>
      <c r="W1298" s="188"/>
      <c r="X1298" s="188"/>
      <c r="Y1298" s="188"/>
      <c r="Z1298" s="188"/>
      <c r="AA1298" s="190"/>
      <c r="AB1298" s="143">
        <f>Taula1[[#This Row],[Grup justificat     (fer servir opcions de la llista desplegable)]]</f>
        <v>0</v>
      </c>
      <c r="AC1298" s="182"/>
      <c r="AD1298" s="39"/>
      <c r="AE1298" s="131">
        <f>ROUND((AF1298/100)*756*Taula1[[#This Row],[Mesos naturals sencers treballats període justificat (01/01/2023 - 31/03/2023)]],2)</f>
        <v>0</v>
      </c>
      <c r="AF1298" s="81">
        <f>Taula1[[#This Row],[% Jornada segons contracte
(no posar el símbol %) ]]-Taula1[[#This Row],[% Reducció salari per baix rendiment        (no posar el símbol %)]]</f>
        <v>0</v>
      </c>
      <c r="AG1298" s="131">
        <f>ROUND((AH1298/100)*24.8547945*Taula1[[#This Row],[Dies treballats període justificat (01/01/2023 - 31/03/2023)              no comptabilitzats com a mes natural sencer]],2)</f>
        <v>0</v>
      </c>
      <c r="AH1298" s="79">
        <f>Taula1[[#This Row],[% Jornada segons contracte
(no posar el símbol %) ]]-Taula1[[#This Row],[% Reducció salari per baix rendiment        (no posar el símbol %)]]</f>
        <v>0</v>
      </c>
      <c r="AI1298" s="131">
        <f t="shared" si="321"/>
        <v>0</v>
      </c>
      <c r="AJ1298" s="39"/>
      <c r="AK1298" s="131">
        <f>ROUND((AL1298/100)*756*Taula1[[#This Row],[Espai reservat Administració  (mesos)]],2)</f>
        <v>0</v>
      </c>
      <c r="AL1298" s="81">
        <f>Taula1[[#This Row],[% Jornada segons contracte
(no posar el símbol %) ]]-Taula1[[#This Row],[% Reducció salari per baix rendiment        (no posar el símbol %)]]</f>
        <v>0</v>
      </c>
      <c r="AM1298" s="131">
        <f>ROUND((AN1298/100)*24.8547945*Taula1[[#This Row],[Espai reservat Administració (dies)]],2)</f>
        <v>0</v>
      </c>
      <c r="AN1298" s="79">
        <f>Taula1[[#This Row],[% Jornada segons contracte
(no posar el símbol %) ]]-Taula1[[#This Row],[% Reducció salari per baix rendiment        (no posar el símbol %)]]</f>
        <v>0</v>
      </c>
      <c r="AO1298" s="131">
        <f t="shared" si="322"/>
        <v>0</v>
      </c>
      <c r="AP1298" s="87"/>
      <c r="AQ1298" s="137">
        <f>ROUND((AR1298/100)*693*Taula1[[#This Row],[Mesos naturals sencers treballats període justificat (01/01/2023 - 31/03/2023)]],2)</f>
        <v>0</v>
      </c>
      <c r="AR1298" s="90">
        <f>Taula1[[#This Row],[% Jornada segons contracte
(no posar el símbol %) ]]-Taula1[[#This Row],[% Reducció salari per baix rendiment        (no posar el símbol %)]]</f>
        <v>0</v>
      </c>
      <c r="AS1298" s="137">
        <f>ROUND((AT1298/100)*22.78356164*Taula1[[#This Row],[Dies treballats període justificat (01/01/2023 - 31/03/2023)              no comptabilitzats com a mes natural sencer]],2)</f>
        <v>0</v>
      </c>
      <c r="AT1298" s="90">
        <f>Taula1[[#This Row],[% Jornada segons contracte
(no posar el símbol %) ]]-Taula1[[#This Row],[% Reducció salari per baix rendiment        (no posar el símbol %)]]</f>
        <v>0</v>
      </c>
      <c r="AU1298" s="137">
        <f t="shared" si="323"/>
        <v>0</v>
      </c>
      <c r="AV1298" s="87"/>
      <c r="AW1298" s="136">
        <f>ROUND((AX1298/100)*693*Taula1[[#This Row],[Espai reservat Administració  (mesos)]],2)</f>
        <v>0</v>
      </c>
      <c r="AX1298" s="90">
        <f>Taula1[[#This Row],[% Jornada segons contracte
(no posar el símbol %) ]]-Taula1[[#This Row],[% Reducció salari per baix rendiment        (no posar el símbol %)]]</f>
        <v>0</v>
      </c>
      <c r="AY1298" s="131">
        <f>ROUND((AZ1298/100)*22.78356164*Taula1[[#This Row],[Espai reservat Administració (dies)]],2)</f>
        <v>0</v>
      </c>
      <c r="AZ1298" s="81">
        <f>Taula1[[#This Row],[% Jornada segons contracte
(no posar el símbol %) ]]-Taula1[[#This Row],[% Reducció salari per baix rendiment        (no posar el símbol %)]]</f>
        <v>0</v>
      </c>
      <c r="BA1298" s="82">
        <f t="shared" si="324"/>
        <v>0</v>
      </c>
      <c r="BB1298" s="41"/>
      <c r="BC1298" s="131">
        <f>IF(Taula1[[#This Row],[Grup justificat     (fer servir opcions de la llista desplegable)]]=1,AI1298,0)</f>
        <v>0</v>
      </c>
      <c r="BD1298" s="131">
        <f>IF(Taula1[[#This Row],[Grup justificat     (fer servir opcions de la llista desplegable)]]=2,AU1298,0)</f>
        <v>0</v>
      </c>
      <c r="BE1298" s="41"/>
      <c r="BF1298" s="131">
        <f>IF(Taula1[[#This Row],[Espai reservat Administració]]=1,AO1298,0)</f>
        <v>0</v>
      </c>
      <c r="BG1298" s="82">
        <f>IF(Taula1[[#This Row],[Espai reservat Administració]]=2,BA1298,0)</f>
        <v>0</v>
      </c>
      <c r="BH1298" s="41"/>
      <c r="BI1298" s="126">
        <f>IF(Taula1[[#This Row],[Grup justificat     (fer servir opcions de la llista desplegable)]]=1,1,0)</f>
        <v>0</v>
      </c>
      <c r="BJ1298" s="126">
        <f>IF(Taula1[[#This Row],[Espai reservat Administració]]=1,1,0)</f>
        <v>0</v>
      </c>
      <c r="BK1298" s="111"/>
      <c r="BL1298" s="126">
        <f>IF(Taula1[[#This Row],[Grup justificat     (fer servir opcions de la llista desplegable)]]=2,1,0)</f>
        <v>0</v>
      </c>
      <c r="BM1298" s="126">
        <f>IF(Taula1[[#This Row],[Espai reservat Administració]]=2,1,0)</f>
        <v>0</v>
      </c>
      <c r="BN1298" s="73"/>
      <c r="BO1298" s="73"/>
      <c r="BP1298" s="73"/>
      <c r="BQ1298" s="73"/>
      <c r="BR1298" s="73"/>
      <c r="BS1298" s="73"/>
      <c r="BT1298" s="73"/>
      <c r="BU1298" s="73"/>
      <c r="BV1298" s="73"/>
      <c r="BW1298" s="73"/>
      <c r="BX1298" s="73"/>
      <c r="BY1298" s="73"/>
      <c r="BZ1298" s="73"/>
      <c r="CA1298" s="73"/>
      <c r="CB1298" s="73"/>
      <c r="CC1298" s="73"/>
      <c r="CD1298" s="73"/>
      <c r="CE1298" s="73"/>
      <c r="CF1298" s="73"/>
      <c r="CG1298" s="63">
        <f t="shared" si="325"/>
        <v>0</v>
      </c>
      <c r="CH1298" s="63">
        <f t="shared" si="326"/>
        <v>0</v>
      </c>
      <c r="CI1298" s="73"/>
      <c r="CJ1298" s="63">
        <f>IF(Taula1[[#This Row],[Tipus de contracte                                  (fer servir opcions de la llista desplegable)]]="Indefinit",1,0)</f>
        <v>0</v>
      </c>
      <c r="CK1298" s="63">
        <f>IF(Taula1[[#This Row],[Tipus de contracte                                  (fer servir opcions de la llista desplegable)]]="Temporal, igual o superior a 6 mesos",1,0)</f>
        <v>0</v>
      </c>
      <c r="CL1298" s="63">
        <f>IF(Taula1[[#This Row],[Tipus de contracte                                  (fer servir opcions de la llista desplegable)]]="Substitució per IT",1,0)</f>
        <v>0</v>
      </c>
      <c r="CM1298" s="73"/>
      <c r="CN1298" s="63">
        <f>IF(Taula1[[#This Row],[Relació llocs de treball]]&gt;=1,1,0)</f>
        <v>0</v>
      </c>
      <c r="CO1298" s="73"/>
      <c r="CP1298" s="63">
        <f>IF(Taula1[[#This Row],[Identitat de gènere                                                          (fer servir opcions de la llista desplegable)]]="Home",1,0)</f>
        <v>0</v>
      </c>
      <c r="CQ1298" s="63">
        <f>IF(Taula1[[#This Row],[Identitat de gènere                                                          (fer servir opcions de la llista desplegable)]]="Dona",1,0)</f>
        <v>0</v>
      </c>
      <c r="CR1298" s="63">
        <f>IF(Taula1[[#This Row],[Identitat de gènere                                                          (fer servir opcions de la llista desplegable)]]="No binari",1,0)</f>
        <v>0</v>
      </c>
      <c r="CS1298" s="73"/>
      <c r="CT1298" s="63">
        <f t="shared" si="320"/>
        <v>0</v>
      </c>
      <c r="CU1298" s="64">
        <f t="shared" si="327"/>
        <v>0</v>
      </c>
      <c r="CW1298" s="64">
        <f t="shared" si="328"/>
        <v>0</v>
      </c>
      <c r="CX1298" s="64">
        <f t="shared" si="329"/>
        <v>0</v>
      </c>
      <c r="CY1298" s="64">
        <f t="shared" si="330"/>
        <v>0</v>
      </c>
      <c r="CZ1298" s="64">
        <f t="shared" si="331"/>
        <v>0</v>
      </c>
      <c r="DB1298" s="64">
        <f t="shared" si="332"/>
        <v>0</v>
      </c>
      <c r="DC1298" s="64">
        <f t="shared" si="333"/>
        <v>0</v>
      </c>
      <c r="DD1298" s="64">
        <f t="shared" si="334"/>
        <v>0</v>
      </c>
      <c r="DE1298" s="64">
        <f t="shared" si="335"/>
        <v>0</v>
      </c>
    </row>
    <row r="1299" spans="2:109" x14ac:dyDescent="0.3">
      <c r="B1299" s="167"/>
      <c r="C1299" s="186"/>
      <c r="D1299" s="2"/>
      <c r="E1299" s="67"/>
      <c r="F1299" s="5"/>
      <c r="G1299" s="5"/>
      <c r="H1299" s="187"/>
      <c r="I1299" s="111" t="str">
        <f ca="1">IF(Taula1[[#This Row],[Data naixement (format dd/mm/aaaa)]]="","0",DATEDIF(Taula1[[#This Row],[Data naixement (format dd/mm/aaaa)]],TODAY(),"Y"))</f>
        <v>0</v>
      </c>
      <c r="J1299" s="6"/>
      <c r="K1299" s="6"/>
      <c r="L1299" s="6"/>
      <c r="M1299" s="6"/>
      <c r="N1299" s="56"/>
      <c r="O1299" s="56"/>
      <c r="P1299" s="56"/>
      <c r="Q1299" s="6"/>
      <c r="R1299" s="7"/>
      <c r="S1299" s="143">
        <f>Taula1[[#This Row],[Mesos naturals sencers treballats període justificat (01/01/2023 - 31/03/2023)]]</f>
        <v>0</v>
      </c>
      <c r="T1299" s="194">
        <f>Taula1[[#This Row],[Dies treballats període justificat (01/01/2023 - 31/03/2023)              no comptabilitzats com a mes natural sencer]]</f>
        <v>0</v>
      </c>
      <c r="U1299" s="12"/>
      <c r="V1299" s="7"/>
      <c r="W1299" s="188"/>
      <c r="X1299" s="188"/>
      <c r="Y1299" s="188"/>
      <c r="Z1299" s="188"/>
      <c r="AA1299" s="190"/>
      <c r="AB1299" s="143">
        <f>Taula1[[#This Row],[Grup justificat     (fer servir opcions de la llista desplegable)]]</f>
        <v>0</v>
      </c>
      <c r="AC1299" s="182"/>
      <c r="AD1299" s="39"/>
      <c r="AE1299" s="131">
        <f>ROUND((AF1299/100)*756*Taula1[[#This Row],[Mesos naturals sencers treballats període justificat (01/01/2023 - 31/03/2023)]],2)</f>
        <v>0</v>
      </c>
      <c r="AF1299" s="81">
        <f>Taula1[[#This Row],[% Jornada segons contracte
(no posar el símbol %) ]]-Taula1[[#This Row],[% Reducció salari per baix rendiment        (no posar el símbol %)]]</f>
        <v>0</v>
      </c>
      <c r="AG1299" s="131">
        <f>ROUND((AH1299/100)*24.8547945*Taula1[[#This Row],[Dies treballats període justificat (01/01/2023 - 31/03/2023)              no comptabilitzats com a mes natural sencer]],2)</f>
        <v>0</v>
      </c>
      <c r="AH1299" s="79">
        <f>Taula1[[#This Row],[% Jornada segons contracte
(no posar el símbol %) ]]-Taula1[[#This Row],[% Reducció salari per baix rendiment        (no posar el símbol %)]]</f>
        <v>0</v>
      </c>
      <c r="AI1299" s="131">
        <f t="shared" si="321"/>
        <v>0</v>
      </c>
      <c r="AJ1299" s="39"/>
      <c r="AK1299" s="131">
        <f>ROUND((AL1299/100)*756*Taula1[[#This Row],[Espai reservat Administració  (mesos)]],2)</f>
        <v>0</v>
      </c>
      <c r="AL1299" s="81">
        <f>Taula1[[#This Row],[% Jornada segons contracte
(no posar el símbol %) ]]-Taula1[[#This Row],[% Reducció salari per baix rendiment        (no posar el símbol %)]]</f>
        <v>0</v>
      </c>
      <c r="AM1299" s="131">
        <f>ROUND((AN1299/100)*24.8547945*Taula1[[#This Row],[Espai reservat Administració (dies)]],2)</f>
        <v>0</v>
      </c>
      <c r="AN1299" s="79">
        <f>Taula1[[#This Row],[% Jornada segons contracte
(no posar el símbol %) ]]-Taula1[[#This Row],[% Reducció salari per baix rendiment        (no posar el símbol %)]]</f>
        <v>0</v>
      </c>
      <c r="AO1299" s="131">
        <f t="shared" si="322"/>
        <v>0</v>
      </c>
      <c r="AP1299" s="87"/>
      <c r="AQ1299" s="137">
        <f>ROUND((AR1299/100)*693*Taula1[[#This Row],[Mesos naturals sencers treballats període justificat (01/01/2023 - 31/03/2023)]],2)</f>
        <v>0</v>
      </c>
      <c r="AR1299" s="90">
        <f>Taula1[[#This Row],[% Jornada segons contracte
(no posar el símbol %) ]]-Taula1[[#This Row],[% Reducció salari per baix rendiment        (no posar el símbol %)]]</f>
        <v>0</v>
      </c>
      <c r="AS1299" s="137">
        <f>ROUND((AT1299/100)*22.78356164*Taula1[[#This Row],[Dies treballats període justificat (01/01/2023 - 31/03/2023)              no comptabilitzats com a mes natural sencer]],2)</f>
        <v>0</v>
      </c>
      <c r="AT1299" s="90">
        <f>Taula1[[#This Row],[% Jornada segons contracte
(no posar el símbol %) ]]-Taula1[[#This Row],[% Reducció salari per baix rendiment        (no posar el símbol %)]]</f>
        <v>0</v>
      </c>
      <c r="AU1299" s="137">
        <f t="shared" si="323"/>
        <v>0</v>
      </c>
      <c r="AV1299" s="87"/>
      <c r="AW1299" s="136">
        <f>ROUND((AX1299/100)*693*Taula1[[#This Row],[Espai reservat Administració  (mesos)]],2)</f>
        <v>0</v>
      </c>
      <c r="AX1299" s="90">
        <f>Taula1[[#This Row],[% Jornada segons contracte
(no posar el símbol %) ]]-Taula1[[#This Row],[% Reducció salari per baix rendiment        (no posar el símbol %)]]</f>
        <v>0</v>
      </c>
      <c r="AY1299" s="131">
        <f>ROUND((AZ1299/100)*22.78356164*Taula1[[#This Row],[Espai reservat Administració (dies)]],2)</f>
        <v>0</v>
      </c>
      <c r="AZ1299" s="81">
        <f>Taula1[[#This Row],[% Jornada segons contracte
(no posar el símbol %) ]]-Taula1[[#This Row],[% Reducció salari per baix rendiment        (no posar el símbol %)]]</f>
        <v>0</v>
      </c>
      <c r="BA1299" s="82">
        <f t="shared" si="324"/>
        <v>0</v>
      </c>
      <c r="BB1299" s="41"/>
      <c r="BC1299" s="131">
        <f>IF(Taula1[[#This Row],[Grup justificat     (fer servir opcions de la llista desplegable)]]=1,AI1299,0)</f>
        <v>0</v>
      </c>
      <c r="BD1299" s="131">
        <f>IF(Taula1[[#This Row],[Grup justificat     (fer servir opcions de la llista desplegable)]]=2,AU1299,0)</f>
        <v>0</v>
      </c>
      <c r="BE1299" s="41"/>
      <c r="BF1299" s="131">
        <f>IF(Taula1[[#This Row],[Espai reservat Administració]]=1,AO1299,0)</f>
        <v>0</v>
      </c>
      <c r="BG1299" s="82">
        <f>IF(Taula1[[#This Row],[Espai reservat Administració]]=2,BA1299,0)</f>
        <v>0</v>
      </c>
      <c r="BH1299" s="41"/>
      <c r="BI1299" s="126">
        <f>IF(Taula1[[#This Row],[Grup justificat     (fer servir opcions de la llista desplegable)]]=1,1,0)</f>
        <v>0</v>
      </c>
      <c r="BJ1299" s="126">
        <f>IF(Taula1[[#This Row],[Espai reservat Administració]]=1,1,0)</f>
        <v>0</v>
      </c>
      <c r="BK1299" s="111"/>
      <c r="BL1299" s="126">
        <f>IF(Taula1[[#This Row],[Grup justificat     (fer servir opcions de la llista desplegable)]]=2,1,0)</f>
        <v>0</v>
      </c>
      <c r="BM1299" s="126">
        <f>IF(Taula1[[#This Row],[Espai reservat Administració]]=2,1,0)</f>
        <v>0</v>
      </c>
      <c r="BN1299" s="73"/>
      <c r="BO1299" s="73"/>
      <c r="BP1299" s="73"/>
      <c r="BQ1299" s="73"/>
      <c r="BR1299" s="73"/>
      <c r="BS1299" s="73"/>
      <c r="BT1299" s="73"/>
      <c r="BU1299" s="73"/>
      <c r="BV1299" s="73"/>
      <c r="BW1299" s="73"/>
      <c r="BX1299" s="73"/>
      <c r="BY1299" s="73"/>
      <c r="BZ1299" s="73"/>
      <c r="CA1299" s="73"/>
      <c r="CB1299" s="73"/>
      <c r="CC1299" s="73"/>
      <c r="CD1299" s="73"/>
      <c r="CE1299" s="73"/>
      <c r="CF1299" s="73"/>
      <c r="CG1299" s="63">
        <f t="shared" si="325"/>
        <v>0</v>
      </c>
      <c r="CH1299" s="63">
        <f t="shared" si="326"/>
        <v>0</v>
      </c>
      <c r="CI1299" s="73"/>
      <c r="CJ1299" s="63">
        <f>IF(Taula1[[#This Row],[Tipus de contracte                                  (fer servir opcions de la llista desplegable)]]="Indefinit",1,0)</f>
        <v>0</v>
      </c>
      <c r="CK1299" s="63">
        <f>IF(Taula1[[#This Row],[Tipus de contracte                                  (fer servir opcions de la llista desplegable)]]="Temporal, igual o superior a 6 mesos",1,0)</f>
        <v>0</v>
      </c>
      <c r="CL1299" s="63">
        <f>IF(Taula1[[#This Row],[Tipus de contracte                                  (fer servir opcions de la llista desplegable)]]="Substitució per IT",1,0)</f>
        <v>0</v>
      </c>
      <c r="CM1299" s="73"/>
      <c r="CN1299" s="63">
        <f>IF(Taula1[[#This Row],[Relació llocs de treball]]&gt;=1,1,0)</f>
        <v>0</v>
      </c>
      <c r="CO1299" s="73"/>
      <c r="CP1299" s="63">
        <f>IF(Taula1[[#This Row],[Identitat de gènere                                                          (fer servir opcions de la llista desplegable)]]="Home",1,0)</f>
        <v>0</v>
      </c>
      <c r="CQ1299" s="63">
        <f>IF(Taula1[[#This Row],[Identitat de gènere                                                          (fer servir opcions de la llista desplegable)]]="Dona",1,0)</f>
        <v>0</v>
      </c>
      <c r="CR1299" s="63">
        <f>IF(Taula1[[#This Row],[Identitat de gènere                                                          (fer servir opcions de la llista desplegable)]]="No binari",1,0)</f>
        <v>0</v>
      </c>
      <c r="CS1299" s="73"/>
      <c r="CT1299" s="63">
        <f t="shared" si="320"/>
        <v>0</v>
      </c>
      <c r="CU1299" s="64">
        <f t="shared" si="327"/>
        <v>0</v>
      </c>
      <c r="CW1299" s="64">
        <f t="shared" si="328"/>
        <v>0</v>
      </c>
      <c r="CX1299" s="64">
        <f t="shared" si="329"/>
        <v>0</v>
      </c>
      <c r="CY1299" s="64">
        <f t="shared" si="330"/>
        <v>0</v>
      </c>
      <c r="CZ1299" s="64">
        <f t="shared" si="331"/>
        <v>0</v>
      </c>
      <c r="DB1299" s="64">
        <f t="shared" si="332"/>
        <v>0</v>
      </c>
      <c r="DC1299" s="64">
        <f t="shared" si="333"/>
        <v>0</v>
      </c>
      <c r="DD1299" s="64">
        <f t="shared" si="334"/>
        <v>0</v>
      </c>
      <c r="DE1299" s="64">
        <f t="shared" si="335"/>
        <v>0</v>
      </c>
    </row>
    <row r="1300" spans="2:109" x14ac:dyDescent="0.3">
      <c r="B1300" s="167"/>
      <c r="C1300" s="186"/>
      <c r="D1300" s="2"/>
      <c r="E1300" s="67"/>
      <c r="F1300" s="5"/>
      <c r="G1300" s="5"/>
      <c r="H1300" s="187"/>
      <c r="I1300" s="111" t="str">
        <f ca="1">IF(Taula1[[#This Row],[Data naixement (format dd/mm/aaaa)]]="","0",DATEDIF(Taula1[[#This Row],[Data naixement (format dd/mm/aaaa)]],TODAY(),"Y"))</f>
        <v>0</v>
      </c>
      <c r="J1300" s="6"/>
      <c r="K1300" s="6"/>
      <c r="L1300" s="6"/>
      <c r="M1300" s="6"/>
      <c r="N1300" s="56"/>
      <c r="O1300" s="56"/>
      <c r="P1300" s="56"/>
      <c r="Q1300" s="6"/>
      <c r="R1300" s="7"/>
      <c r="S1300" s="143">
        <f>Taula1[[#This Row],[Mesos naturals sencers treballats període justificat (01/01/2023 - 31/03/2023)]]</f>
        <v>0</v>
      </c>
      <c r="T1300" s="194">
        <f>Taula1[[#This Row],[Dies treballats període justificat (01/01/2023 - 31/03/2023)              no comptabilitzats com a mes natural sencer]]</f>
        <v>0</v>
      </c>
      <c r="U1300" s="12"/>
      <c r="V1300" s="7"/>
      <c r="W1300" s="188"/>
      <c r="X1300" s="188"/>
      <c r="Y1300" s="188"/>
      <c r="Z1300" s="188"/>
      <c r="AA1300" s="190"/>
      <c r="AB1300" s="143">
        <f>Taula1[[#This Row],[Grup justificat     (fer servir opcions de la llista desplegable)]]</f>
        <v>0</v>
      </c>
      <c r="AC1300" s="182"/>
      <c r="AD1300" s="39"/>
      <c r="AE1300" s="131">
        <f>ROUND((AF1300/100)*756*Taula1[[#This Row],[Mesos naturals sencers treballats període justificat (01/01/2023 - 31/03/2023)]],2)</f>
        <v>0</v>
      </c>
      <c r="AF1300" s="81">
        <f>Taula1[[#This Row],[% Jornada segons contracte
(no posar el símbol %) ]]-Taula1[[#This Row],[% Reducció salari per baix rendiment        (no posar el símbol %)]]</f>
        <v>0</v>
      </c>
      <c r="AG1300" s="131">
        <f>ROUND((AH1300/100)*24.8547945*Taula1[[#This Row],[Dies treballats període justificat (01/01/2023 - 31/03/2023)              no comptabilitzats com a mes natural sencer]],2)</f>
        <v>0</v>
      </c>
      <c r="AH1300" s="79">
        <f>Taula1[[#This Row],[% Jornada segons contracte
(no posar el símbol %) ]]-Taula1[[#This Row],[% Reducció salari per baix rendiment        (no posar el símbol %)]]</f>
        <v>0</v>
      </c>
      <c r="AI1300" s="131">
        <f t="shared" si="321"/>
        <v>0</v>
      </c>
      <c r="AJ1300" s="39"/>
      <c r="AK1300" s="131">
        <f>ROUND((AL1300/100)*756*Taula1[[#This Row],[Espai reservat Administració  (mesos)]],2)</f>
        <v>0</v>
      </c>
      <c r="AL1300" s="81">
        <f>Taula1[[#This Row],[% Jornada segons contracte
(no posar el símbol %) ]]-Taula1[[#This Row],[% Reducció salari per baix rendiment        (no posar el símbol %)]]</f>
        <v>0</v>
      </c>
      <c r="AM1300" s="131">
        <f>ROUND((AN1300/100)*24.8547945*Taula1[[#This Row],[Espai reservat Administració (dies)]],2)</f>
        <v>0</v>
      </c>
      <c r="AN1300" s="79">
        <f>Taula1[[#This Row],[% Jornada segons contracte
(no posar el símbol %) ]]-Taula1[[#This Row],[% Reducció salari per baix rendiment        (no posar el símbol %)]]</f>
        <v>0</v>
      </c>
      <c r="AO1300" s="131">
        <f t="shared" si="322"/>
        <v>0</v>
      </c>
      <c r="AP1300" s="87"/>
      <c r="AQ1300" s="137">
        <f>ROUND((AR1300/100)*693*Taula1[[#This Row],[Mesos naturals sencers treballats període justificat (01/01/2023 - 31/03/2023)]],2)</f>
        <v>0</v>
      </c>
      <c r="AR1300" s="90">
        <f>Taula1[[#This Row],[% Jornada segons contracte
(no posar el símbol %) ]]-Taula1[[#This Row],[% Reducció salari per baix rendiment        (no posar el símbol %)]]</f>
        <v>0</v>
      </c>
      <c r="AS1300" s="137">
        <f>ROUND((AT1300/100)*22.78356164*Taula1[[#This Row],[Dies treballats període justificat (01/01/2023 - 31/03/2023)              no comptabilitzats com a mes natural sencer]],2)</f>
        <v>0</v>
      </c>
      <c r="AT1300" s="90">
        <f>Taula1[[#This Row],[% Jornada segons contracte
(no posar el símbol %) ]]-Taula1[[#This Row],[% Reducció salari per baix rendiment        (no posar el símbol %)]]</f>
        <v>0</v>
      </c>
      <c r="AU1300" s="137">
        <f t="shared" si="323"/>
        <v>0</v>
      </c>
      <c r="AV1300" s="87"/>
      <c r="AW1300" s="136">
        <f>ROUND((AX1300/100)*693*Taula1[[#This Row],[Espai reservat Administració  (mesos)]],2)</f>
        <v>0</v>
      </c>
      <c r="AX1300" s="90">
        <f>Taula1[[#This Row],[% Jornada segons contracte
(no posar el símbol %) ]]-Taula1[[#This Row],[% Reducció salari per baix rendiment        (no posar el símbol %)]]</f>
        <v>0</v>
      </c>
      <c r="AY1300" s="131">
        <f>ROUND((AZ1300/100)*22.78356164*Taula1[[#This Row],[Espai reservat Administració (dies)]],2)</f>
        <v>0</v>
      </c>
      <c r="AZ1300" s="81">
        <f>Taula1[[#This Row],[% Jornada segons contracte
(no posar el símbol %) ]]-Taula1[[#This Row],[% Reducció salari per baix rendiment        (no posar el símbol %)]]</f>
        <v>0</v>
      </c>
      <c r="BA1300" s="82">
        <f t="shared" si="324"/>
        <v>0</v>
      </c>
      <c r="BB1300" s="41"/>
      <c r="BC1300" s="131">
        <f>IF(Taula1[[#This Row],[Grup justificat     (fer servir opcions de la llista desplegable)]]=1,AI1300,0)</f>
        <v>0</v>
      </c>
      <c r="BD1300" s="131">
        <f>IF(Taula1[[#This Row],[Grup justificat     (fer servir opcions de la llista desplegable)]]=2,AU1300,0)</f>
        <v>0</v>
      </c>
      <c r="BE1300" s="41"/>
      <c r="BF1300" s="131">
        <f>IF(Taula1[[#This Row],[Espai reservat Administració]]=1,AO1300,0)</f>
        <v>0</v>
      </c>
      <c r="BG1300" s="82">
        <f>IF(Taula1[[#This Row],[Espai reservat Administració]]=2,BA1300,0)</f>
        <v>0</v>
      </c>
      <c r="BH1300" s="41"/>
      <c r="BI1300" s="126">
        <f>IF(Taula1[[#This Row],[Grup justificat     (fer servir opcions de la llista desplegable)]]=1,1,0)</f>
        <v>0</v>
      </c>
      <c r="BJ1300" s="126">
        <f>IF(Taula1[[#This Row],[Espai reservat Administració]]=1,1,0)</f>
        <v>0</v>
      </c>
      <c r="BK1300" s="111"/>
      <c r="BL1300" s="126">
        <f>IF(Taula1[[#This Row],[Grup justificat     (fer servir opcions de la llista desplegable)]]=2,1,0)</f>
        <v>0</v>
      </c>
      <c r="BM1300" s="126">
        <f>IF(Taula1[[#This Row],[Espai reservat Administració]]=2,1,0)</f>
        <v>0</v>
      </c>
      <c r="BN1300" s="73"/>
      <c r="BO1300" s="73"/>
      <c r="BP1300" s="73"/>
      <c r="BQ1300" s="73"/>
      <c r="BR1300" s="73"/>
      <c r="BS1300" s="73"/>
      <c r="BT1300" s="73"/>
      <c r="BU1300" s="73"/>
      <c r="BV1300" s="73"/>
      <c r="BW1300" s="73"/>
      <c r="BX1300" s="73"/>
      <c r="BY1300" s="73"/>
      <c r="BZ1300" s="73"/>
      <c r="CA1300" s="73"/>
      <c r="CB1300" s="73"/>
      <c r="CC1300" s="73"/>
      <c r="CD1300" s="73"/>
      <c r="CE1300" s="73"/>
      <c r="CF1300" s="73"/>
      <c r="CG1300" s="63">
        <f t="shared" si="325"/>
        <v>0</v>
      </c>
      <c r="CH1300" s="63">
        <f t="shared" si="326"/>
        <v>0</v>
      </c>
      <c r="CI1300" s="73"/>
      <c r="CJ1300" s="63">
        <f>IF(Taula1[[#This Row],[Tipus de contracte                                  (fer servir opcions de la llista desplegable)]]="Indefinit",1,0)</f>
        <v>0</v>
      </c>
      <c r="CK1300" s="63">
        <f>IF(Taula1[[#This Row],[Tipus de contracte                                  (fer servir opcions de la llista desplegable)]]="Temporal, igual o superior a 6 mesos",1,0)</f>
        <v>0</v>
      </c>
      <c r="CL1300" s="63">
        <f>IF(Taula1[[#This Row],[Tipus de contracte                                  (fer servir opcions de la llista desplegable)]]="Substitució per IT",1,0)</f>
        <v>0</v>
      </c>
      <c r="CM1300" s="73"/>
      <c r="CN1300" s="63">
        <f>IF(Taula1[[#This Row],[Relació llocs de treball]]&gt;=1,1,0)</f>
        <v>0</v>
      </c>
      <c r="CO1300" s="73"/>
      <c r="CP1300" s="63">
        <f>IF(Taula1[[#This Row],[Identitat de gènere                                                          (fer servir opcions de la llista desplegable)]]="Home",1,0)</f>
        <v>0</v>
      </c>
      <c r="CQ1300" s="63">
        <f>IF(Taula1[[#This Row],[Identitat de gènere                                                          (fer servir opcions de la llista desplegable)]]="Dona",1,0)</f>
        <v>0</v>
      </c>
      <c r="CR1300" s="63">
        <f>IF(Taula1[[#This Row],[Identitat de gènere                                                          (fer servir opcions de la llista desplegable)]]="No binari",1,0)</f>
        <v>0</v>
      </c>
      <c r="CS1300" s="73"/>
      <c r="CT1300" s="63">
        <f t="shared" si="320"/>
        <v>0</v>
      </c>
      <c r="CU1300" s="64">
        <f t="shared" si="327"/>
        <v>0</v>
      </c>
      <c r="CW1300" s="64">
        <f t="shared" si="328"/>
        <v>0</v>
      </c>
      <c r="CX1300" s="64">
        <f t="shared" si="329"/>
        <v>0</v>
      </c>
      <c r="CY1300" s="64">
        <f t="shared" si="330"/>
        <v>0</v>
      </c>
      <c r="CZ1300" s="64">
        <f t="shared" si="331"/>
        <v>0</v>
      </c>
      <c r="DB1300" s="64">
        <f t="shared" si="332"/>
        <v>0</v>
      </c>
      <c r="DC1300" s="64">
        <f t="shared" si="333"/>
        <v>0</v>
      </c>
      <c r="DD1300" s="64">
        <f t="shared" si="334"/>
        <v>0</v>
      </c>
      <c r="DE1300" s="64">
        <f t="shared" si="335"/>
        <v>0</v>
      </c>
    </row>
    <row r="1301" spans="2:109" x14ac:dyDescent="0.3">
      <c r="B1301" s="167"/>
      <c r="C1301" s="186"/>
      <c r="D1301" s="2"/>
      <c r="E1301" s="67"/>
      <c r="F1301" s="5"/>
      <c r="G1301" s="5"/>
      <c r="H1301" s="187"/>
      <c r="I1301" s="111" t="str">
        <f ca="1">IF(Taula1[[#This Row],[Data naixement (format dd/mm/aaaa)]]="","0",DATEDIF(Taula1[[#This Row],[Data naixement (format dd/mm/aaaa)]],TODAY(),"Y"))</f>
        <v>0</v>
      </c>
      <c r="J1301" s="6"/>
      <c r="K1301" s="6"/>
      <c r="L1301" s="6"/>
      <c r="M1301" s="6"/>
      <c r="N1301" s="56"/>
      <c r="O1301" s="56"/>
      <c r="P1301" s="56"/>
      <c r="Q1301" s="6"/>
      <c r="R1301" s="7"/>
      <c r="S1301" s="143">
        <f>Taula1[[#This Row],[Mesos naturals sencers treballats període justificat (01/01/2023 - 31/03/2023)]]</f>
        <v>0</v>
      </c>
      <c r="T1301" s="194">
        <f>Taula1[[#This Row],[Dies treballats període justificat (01/01/2023 - 31/03/2023)              no comptabilitzats com a mes natural sencer]]</f>
        <v>0</v>
      </c>
      <c r="U1301" s="12"/>
      <c r="V1301" s="7"/>
      <c r="W1301" s="188"/>
      <c r="X1301" s="188"/>
      <c r="Y1301" s="188"/>
      <c r="Z1301" s="188"/>
      <c r="AA1301" s="190"/>
      <c r="AB1301" s="143">
        <f>Taula1[[#This Row],[Grup justificat     (fer servir opcions de la llista desplegable)]]</f>
        <v>0</v>
      </c>
      <c r="AC1301" s="182"/>
      <c r="AD1301" s="39"/>
      <c r="AE1301" s="131">
        <f>ROUND((AF1301/100)*756*Taula1[[#This Row],[Mesos naturals sencers treballats període justificat (01/01/2023 - 31/03/2023)]],2)</f>
        <v>0</v>
      </c>
      <c r="AF1301" s="81">
        <f>Taula1[[#This Row],[% Jornada segons contracte
(no posar el símbol %) ]]-Taula1[[#This Row],[% Reducció salari per baix rendiment        (no posar el símbol %)]]</f>
        <v>0</v>
      </c>
      <c r="AG1301" s="131">
        <f>ROUND((AH1301/100)*24.8547945*Taula1[[#This Row],[Dies treballats període justificat (01/01/2023 - 31/03/2023)              no comptabilitzats com a mes natural sencer]],2)</f>
        <v>0</v>
      </c>
      <c r="AH1301" s="79">
        <f>Taula1[[#This Row],[% Jornada segons contracte
(no posar el símbol %) ]]-Taula1[[#This Row],[% Reducció salari per baix rendiment        (no posar el símbol %)]]</f>
        <v>0</v>
      </c>
      <c r="AI1301" s="131">
        <f t="shared" si="321"/>
        <v>0</v>
      </c>
      <c r="AJ1301" s="39"/>
      <c r="AK1301" s="131">
        <f>ROUND((AL1301/100)*756*Taula1[[#This Row],[Espai reservat Administració  (mesos)]],2)</f>
        <v>0</v>
      </c>
      <c r="AL1301" s="81">
        <f>Taula1[[#This Row],[% Jornada segons contracte
(no posar el símbol %) ]]-Taula1[[#This Row],[% Reducció salari per baix rendiment        (no posar el símbol %)]]</f>
        <v>0</v>
      </c>
      <c r="AM1301" s="131">
        <f>ROUND((AN1301/100)*24.8547945*Taula1[[#This Row],[Espai reservat Administració (dies)]],2)</f>
        <v>0</v>
      </c>
      <c r="AN1301" s="79">
        <f>Taula1[[#This Row],[% Jornada segons contracte
(no posar el símbol %) ]]-Taula1[[#This Row],[% Reducció salari per baix rendiment        (no posar el símbol %)]]</f>
        <v>0</v>
      </c>
      <c r="AO1301" s="131">
        <f t="shared" si="322"/>
        <v>0</v>
      </c>
      <c r="AP1301" s="87"/>
      <c r="AQ1301" s="137">
        <f>ROUND((AR1301/100)*693*Taula1[[#This Row],[Mesos naturals sencers treballats període justificat (01/01/2023 - 31/03/2023)]],2)</f>
        <v>0</v>
      </c>
      <c r="AR1301" s="90">
        <f>Taula1[[#This Row],[% Jornada segons contracte
(no posar el símbol %) ]]-Taula1[[#This Row],[% Reducció salari per baix rendiment        (no posar el símbol %)]]</f>
        <v>0</v>
      </c>
      <c r="AS1301" s="137">
        <f>ROUND((AT1301/100)*22.78356164*Taula1[[#This Row],[Dies treballats període justificat (01/01/2023 - 31/03/2023)              no comptabilitzats com a mes natural sencer]],2)</f>
        <v>0</v>
      </c>
      <c r="AT1301" s="90">
        <f>Taula1[[#This Row],[% Jornada segons contracte
(no posar el símbol %) ]]-Taula1[[#This Row],[% Reducció salari per baix rendiment        (no posar el símbol %)]]</f>
        <v>0</v>
      </c>
      <c r="AU1301" s="137">
        <f t="shared" si="323"/>
        <v>0</v>
      </c>
      <c r="AV1301" s="87"/>
      <c r="AW1301" s="136">
        <f>ROUND((AX1301/100)*693*Taula1[[#This Row],[Espai reservat Administració  (mesos)]],2)</f>
        <v>0</v>
      </c>
      <c r="AX1301" s="90">
        <f>Taula1[[#This Row],[% Jornada segons contracte
(no posar el símbol %) ]]-Taula1[[#This Row],[% Reducció salari per baix rendiment        (no posar el símbol %)]]</f>
        <v>0</v>
      </c>
      <c r="AY1301" s="131">
        <f>ROUND((AZ1301/100)*22.78356164*Taula1[[#This Row],[Espai reservat Administració (dies)]],2)</f>
        <v>0</v>
      </c>
      <c r="AZ1301" s="81">
        <f>Taula1[[#This Row],[% Jornada segons contracte
(no posar el símbol %) ]]-Taula1[[#This Row],[% Reducció salari per baix rendiment        (no posar el símbol %)]]</f>
        <v>0</v>
      </c>
      <c r="BA1301" s="82">
        <f t="shared" si="324"/>
        <v>0</v>
      </c>
      <c r="BB1301" s="41"/>
      <c r="BC1301" s="131">
        <f>IF(Taula1[[#This Row],[Grup justificat     (fer servir opcions de la llista desplegable)]]=1,AI1301,0)</f>
        <v>0</v>
      </c>
      <c r="BD1301" s="131">
        <f>IF(Taula1[[#This Row],[Grup justificat     (fer servir opcions de la llista desplegable)]]=2,AU1301,0)</f>
        <v>0</v>
      </c>
      <c r="BE1301" s="41"/>
      <c r="BF1301" s="131">
        <f>IF(Taula1[[#This Row],[Espai reservat Administració]]=1,AO1301,0)</f>
        <v>0</v>
      </c>
      <c r="BG1301" s="82">
        <f>IF(Taula1[[#This Row],[Espai reservat Administració]]=2,BA1301,0)</f>
        <v>0</v>
      </c>
      <c r="BH1301" s="41"/>
      <c r="BI1301" s="126">
        <f>IF(Taula1[[#This Row],[Grup justificat     (fer servir opcions de la llista desplegable)]]=1,1,0)</f>
        <v>0</v>
      </c>
      <c r="BJ1301" s="126">
        <f>IF(Taula1[[#This Row],[Espai reservat Administració]]=1,1,0)</f>
        <v>0</v>
      </c>
      <c r="BK1301" s="111"/>
      <c r="BL1301" s="126">
        <f>IF(Taula1[[#This Row],[Grup justificat     (fer servir opcions de la llista desplegable)]]=2,1,0)</f>
        <v>0</v>
      </c>
      <c r="BM1301" s="126">
        <f>IF(Taula1[[#This Row],[Espai reservat Administració]]=2,1,0)</f>
        <v>0</v>
      </c>
      <c r="BN1301" s="73"/>
      <c r="BO1301" s="73"/>
      <c r="BP1301" s="73"/>
      <c r="BQ1301" s="73"/>
      <c r="BR1301" s="73"/>
      <c r="BS1301" s="73"/>
      <c r="BT1301" s="73"/>
      <c r="BU1301" s="73"/>
      <c r="BV1301" s="73"/>
      <c r="BW1301" s="73"/>
      <c r="BX1301" s="73"/>
      <c r="BY1301" s="73"/>
      <c r="BZ1301" s="73"/>
      <c r="CA1301" s="73"/>
      <c r="CB1301" s="73"/>
      <c r="CC1301" s="73"/>
      <c r="CD1301" s="73"/>
      <c r="CE1301" s="73"/>
      <c r="CF1301" s="73"/>
      <c r="CG1301" s="63">
        <f t="shared" si="325"/>
        <v>0</v>
      </c>
      <c r="CH1301" s="63">
        <f t="shared" si="326"/>
        <v>0</v>
      </c>
      <c r="CI1301" s="73"/>
      <c r="CJ1301" s="63">
        <f>IF(Taula1[[#This Row],[Tipus de contracte                                  (fer servir opcions de la llista desplegable)]]="Indefinit",1,0)</f>
        <v>0</v>
      </c>
      <c r="CK1301" s="63">
        <f>IF(Taula1[[#This Row],[Tipus de contracte                                  (fer servir opcions de la llista desplegable)]]="Temporal, igual o superior a 6 mesos",1,0)</f>
        <v>0</v>
      </c>
      <c r="CL1301" s="63">
        <f>IF(Taula1[[#This Row],[Tipus de contracte                                  (fer servir opcions de la llista desplegable)]]="Substitució per IT",1,0)</f>
        <v>0</v>
      </c>
      <c r="CM1301" s="73"/>
      <c r="CN1301" s="63">
        <f>IF(Taula1[[#This Row],[Relació llocs de treball]]&gt;=1,1,0)</f>
        <v>0</v>
      </c>
      <c r="CO1301" s="73"/>
      <c r="CP1301" s="63">
        <f>IF(Taula1[[#This Row],[Identitat de gènere                                                          (fer servir opcions de la llista desplegable)]]="Home",1,0)</f>
        <v>0</v>
      </c>
      <c r="CQ1301" s="63">
        <f>IF(Taula1[[#This Row],[Identitat de gènere                                                          (fer servir opcions de la llista desplegable)]]="Dona",1,0)</f>
        <v>0</v>
      </c>
      <c r="CR1301" s="63">
        <f>IF(Taula1[[#This Row],[Identitat de gènere                                                          (fer servir opcions de la llista desplegable)]]="No binari",1,0)</f>
        <v>0</v>
      </c>
      <c r="CS1301" s="73"/>
      <c r="CT1301" s="63">
        <f t="shared" si="320"/>
        <v>0</v>
      </c>
      <c r="CU1301" s="64">
        <f t="shared" si="327"/>
        <v>0</v>
      </c>
      <c r="CW1301" s="64">
        <f t="shared" si="328"/>
        <v>0</v>
      </c>
      <c r="CX1301" s="64">
        <f t="shared" si="329"/>
        <v>0</v>
      </c>
      <c r="CY1301" s="64">
        <f t="shared" si="330"/>
        <v>0</v>
      </c>
      <c r="CZ1301" s="64">
        <f t="shared" si="331"/>
        <v>0</v>
      </c>
      <c r="DB1301" s="64">
        <f t="shared" si="332"/>
        <v>0</v>
      </c>
      <c r="DC1301" s="64">
        <f t="shared" si="333"/>
        <v>0</v>
      </c>
      <c r="DD1301" s="64">
        <f t="shared" si="334"/>
        <v>0</v>
      </c>
      <c r="DE1301" s="64">
        <f t="shared" si="335"/>
        <v>0</v>
      </c>
    </row>
    <row r="1302" spans="2:109" x14ac:dyDescent="0.3">
      <c r="B1302" s="167"/>
      <c r="C1302" s="186"/>
      <c r="D1302" s="2"/>
      <c r="E1302" s="67"/>
      <c r="F1302" s="5"/>
      <c r="G1302" s="5"/>
      <c r="H1302" s="187"/>
      <c r="I1302" s="111" t="str">
        <f ca="1">IF(Taula1[[#This Row],[Data naixement (format dd/mm/aaaa)]]="","0",DATEDIF(Taula1[[#This Row],[Data naixement (format dd/mm/aaaa)]],TODAY(),"Y"))</f>
        <v>0</v>
      </c>
      <c r="J1302" s="6"/>
      <c r="K1302" s="6"/>
      <c r="L1302" s="6"/>
      <c r="M1302" s="6"/>
      <c r="N1302" s="56"/>
      <c r="O1302" s="56"/>
      <c r="P1302" s="56"/>
      <c r="Q1302" s="6"/>
      <c r="R1302" s="7"/>
      <c r="S1302" s="143">
        <f>Taula1[[#This Row],[Mesos naturals sencers treballats període justificat (01/01/2023 - 31/03/2023)]]</f>
        <v>0</v>
      </c>
      <c r="T1302" s="194">
        <f>Taula1[[#This Row],[Dies treballats període justificat (01/01/2023 - 31/03/2023)              no comptabilitzats com a mes natural sencer]]</f>
        <v>0</v>
      </c>
      <c r="U1302" s="12"/>
      <c r="V1302" s="7"/>
      <c r="W1302" s="188"/>
      <c r="X1302" s="188"/>
      <c r="Y1302" s="188"/>
      <c r="Z1302" s="188"/>
      <c r="AA1302" s="190"/>
      <c r="AB1302" s="143">
        <f>Taula1[[#This Row],[Grup justificat     (fer servir opcions de la llista desplegable)]]</f>
        <v>0</v>
      </c>
      <c r="AC1302" s="182"/>
      <c r="AD1302" s="39"/>
      <c r="AE1302" s="131">
        <f>ROUND((AF1302/100)*756*Taula1[[#This Row],[Mesos naturals sencers treballats període justificat (01/01/2023 - 31/03/2023)]],2)</f>
        <v>0</v>
      </c>
      <c r="AF1302" s="81">
        <f>Taula1[[#This Row],[% Jornada segons contracte
(no posar el símbol %) ]]-Taula1[[#This Row],[% Reducció salari per baix rendiment        (no posar el símbol %)]]</f>
        <v>0</v>
      </c>
      <c r="AG1302" s="131">
        <f>ROUND((AH1302/100)*24.8547945*Taula1[[#This Row],[Dies treballats període justificat (01/01/2023 - 31/03/2023)              no comptabilitzats com a mes natural sencer]],2)</f>
        <v>0</v>
      </c>
      <c r="AH1302" s="79">
        <f>Taula1[[#This Row],[% Jornada segons contracte
(no posar el símbol %) ]]-Taula1[[#This Row],[% Reducció salari per baix rendiment        (no posar el símbol %)]]</f>
        <v>0</v>
      </c>
      <c r="AI1302" s="131">
        <f t="shared" si="321"/>
        <v>0</v>
      </c>
      <c r="AJ1302" s="39"/>
      <c r="AK1302" s="131">
        <f>ROUND((AL1302/100)*756*Taula1[[#This Row],[Espai reservat Administració  (mesos)]],2)</f>
        <v>0</v>
      </c>
      <c r="AL1302" s="81">
        <f>Taula1[[#This Row],[% Jornada segons contracte
(no posar el símbol %) ]]-Taula1[[#This Row],[% Reducció salari per baix rendiment        (no posar el símbol %)]]</f>
        <v>0</v>
      </c>
      <c r="AM1302" s="131">
        <f>ROUND((AN1302/100)*24.8547945*Taula1[[#This Row],[Espai reservat Administració (dies)]],2)</f>
        <v>0</v>
      </c>
      <c r="AN1302" s="79">
        <f>Taula1[[#This Row],[% Jornada segons contracte
(no posar el símbol %) ]]-Taula1[[#This Row],[% Reducció salari per baix rendiment        (no posar el símbol %)]]</f>
        <v>0</v>
      </c>
      <c r="AO1302" s="131">
        <f t="shared" si="322"/>
        <v>0</v>
      </c>
      <c r="AP1302" s="87"/>
      <c r="AQ1302" s="137">
        <f>ROUND((AR1302/100)*693*Taula1[[#This Row],[Mesos naturals sencers treballats període justificat (01/01/2023 - 31/03/2023)]],2)</f>
        <v>0</v>
      </c>
      <c r="AR1302" s="90">
        <f>Taula1[[#This Row],[% Jornada segons contracte
(no posar el símbol %) ]]-Taula1[[#This Row],[% Reducció salari per baix rendiment        (no posar el símbol %)]]</f>
        <v>0</v>
      </c>
      <c r="AS1302" s="137">
        <f>ROUND((AT1302/100)*22.78356164*Taula1[[#This Row],[Dies treballats període justificat (01/01/2023 - 31/03/2023)              no comptabilitzats com a mes natural sencer]],2)</f>
        <v>0</v>
      </c>
      <c r="AT1302" s="90">
        <f>Taula1[[#This Row],[% Jornada segons contracte
(no posar el símbol %) ]]-Taula1[[#This Row],[% Reducció salari per baix rendiment        (no posar el símbol %)]]</f>
        <v>0</v>
      </c>
      <c r="AU1302" s="137">
        <f t="shared" si="323"/>
        <v>0</v>
      </c>
      <c r="AV1302" s="87"/>
      <c r="AW1302" s="136">
        <f>ROUND((AX1302/100)*693*Taula1[[#This Row],[Espai reservat Administració  (mesos)]],2)</f>
        <v>0</v>
      </c>
      <c r="AX1302" s="90">
        <f>Taula1[[#This Row],[% Jornada segons contracte
(no posar el símbol %) ]]-Taula1[[#This Row],[% Reducció salari per baix rendiment        (no posar el símbol %)]]</f>
        <v>0</v>
      </c>
      <c r="AY1302" s="131">
        <f>ROUND((AZ1302/100)*22.78356164*Taula1[[#This Row],[Espai reservat Administració (dies)]],2)</f>
        <v>0</v>
      </c>
      <c r="AZ1302" s="81">
        <f>Taula1[[#This Row],[% Jornada segons contracte
(no posar el símbol %) ]]-Taula1[[#This Row],[% Reducció salari per baix rendiment        (no posar el símbol %)]]</f>
        <v>0</v>
      </c>
      <c r="BA1302" s="82">
        <f t="shared" si="324"/>
        <v>0</v>
      </c>
      <c r="BB1302" s="41"/>
      <c r="BC1302" s="131">
        <f>IF(Taula1[[#This Row],[Grup justificat     (fer servir opcions de la llista desplegable)]]=1,AI1302,0)</f>
        <v>0</v>
      </c>
      <c r="BD1302" s="131">
        <f>IF(Taula1[[#This Row],[Grup justificat     (fer servir opcions de la llista desplegable)]]=2,AU1302,0)</f>
        <v>0</v>
      </c>
      <c r="BE1302" s="41"/>
      <c r="BF1302" s="131">
        <f>IF(Taula1[[#This Row],[Espai reservat Administració]]=1,AO1302,0)</f>
        <v>0</v>
      </c>
      <c r="BG1302" s="82">
        <f>IF(Taula1[[#This Row],[Espai reservat Administració]]=2,BA1302,0)</f>
        <v>0</v>
      </c>
      <c r="BH1302" s="41"/>
      <c r="BI1302" s="126">
        <f>IF(Taula1[[#This Row],[Grup justificat     (fer servir opcions de la llista desplegable)]]=1,1,0)</f>
        <v>0</v>
      </c>
      <c r="BJ1302" s="126">
        <f>IF(Taula1[[#This Row],[Espai reservat Administració]]=1,1,0)</f>
        <v>0</v>
      </c>
      <c r="BK1302" s="111"/>
      <c r="BL1302" s="126">
        <f>IF(Taula1[[#This Row],[Grup justificat     (fer servir opcions de la llista desplegable)]]=2,1,0)</f>
        <v>0</v>
      </c>
      <c r="BM1302" s="126">
        <f>IF(Taula1[[#This Row],[Espai reservat Administració]]=2,1,0)</f>
        <v>0</v>
      </c>
      <c r="BN1302" s="73"/>
      <c r="BO1302" s="73"/>
      <c r="BP1302" s="73"/>
      <c r="BQ1302" s="73"/>
      <c r="BR1302" s="73"/>
      <c r="BS1302" s="73"/>
      <c r="BT1302" s="73"/>
      <c r="BU1302" s="73"/>
      <c r="BV1302" s="73"/>
      <c r="BW1302" s="73"/>
      <c r="BX1302" s="73"/>
      <c r="BY1302" s="73"/>
      <c r="BZ1302" s="73"/>
      <c r="CA1302" s="73"/>
      <c r="CB1302" s="73"/>
      <c r="CC1302" s="73"/>
      <c r="CD1302" s="73"/>
      <c r="CE1302" s="73"/>
      <c r="CF1302" s="73"/>
      <c r="CG1302" s="63">
        <f t="shared" si="325"/>
        <v>0</v>
      </c>
      <c r="CH1302" s="63">
        <f t="shared" si="326"/>
        <v>0</v>
      </c>
      <c r="CI1302" s="73"/>
      <c r="CJ1302" s="63">
        <f>IF(Taula1[[#This Row],[Tipus de contracte                                  (fer servir opcions de la llista desplegable)]]="Indefinit",1,0)</f>
        <v>0</v>
      </c>
      <c r="CK1302" s="63">
        <f>IF(Taula1[[#This Row],[Tipus de contracte                                  (fer servir opcions de la llista desplegable)]]="Temporal, igual o superior a 6 mesos",1,0)</f>
        <v>0</v>
      </c>
      <c r="CL1302" s="63">
        <f>IF(Taula1[[#This Row],[Tipus de contracte                                  (fer servir opcions de la llista desplegable)]]="Substitució per IT",1,0)</f>
        <v>0</v>
      </c>
      <c r="CM1302" s="73"/>
      <c r="CN1302" s="63">
        <f>IF(Taula1[[#This Row],[Relació llocs de treball]]&gt;=1,1,0)</f>
        <v>0</v>
      </c>
      <c r="CO1302" s="73"/>
      <c r="CP1302" s="63">
        <f>IF(Taula1[[#This Row],[Identitat de gènere                                                          (fer servir opcions de la llista desplegable)]]="Home",1,0)</f>
        <v>0</v>
      </c>
      <c r="CQ1302" s="63">
        <f>IF(Taula1[[#This Row],[Identitat de gènere                                                          (fer servir opcions de la llista desplegable)]]="Dona",1,0)</f>
        <v>0</v>
      </c>
      <c r="CR1302" s="63">
        <f>IF(Taula1[[#This Row],[Identitat de gènere                                                          (fer servir opcions de la llista desplegable)]]="No binari",1,0)</f>
        <v>0</v>
      </c>
      <c r="CS1302" s="73"/>
      <c r="CT1302" s="63">
        <f t="shared" si="320"/>
        <v>0</v>
      </c>
      <c r="CU1302" s="64">
        <f t="shared" si="327"/>
        <v>0</v>
      </c>
      <c r="CW1302" s="64">
        <f t="shared" si="328"/>
        <v>0</v>
      </c>
      <c r="CX1302" s="64">
        <f t="shared" si="329"/>
        <v>0</v>
      </c>
      <c r="CY1302" s="64">
        <f t="shared" si="330"/>
        <v>0</v>
      </c>
      <c r="CZ1302" s="64">
        <f t="shared" si="331"/>
        <v>0</v>
      </c>
      <c r="DB1302" s="64">
        <f t="shared" si="332"/>
        <v>0</v>
      </c>
      <c r="DC1302" s="64">
        <f t="shared" si="333"/>
        <v>0</v>
      </c>
      <c r="DD1302" s="64">
        <f t="shared" si="334"/>
        <v>0</v>
      </c>
      <c r="DE1302" s="64">
        <f t="shared" si="335"/>
        <v>0</v>
      </c>
    </row>
    <row r="1303" spans="2:109" x14ac:dyDescent="0.3">
      <c r="B1303" s="167"/>
      <c r="C1303" s="186"/>
      <c r="D1303" s="2"/>
      <c r="E1303" s="67"/>
      <c r="F1303" s="5"/>
      <c r="G1303" s="5"/>
      <c r="H1303" s="187"/>
      <c r="I1303" s="111" t="str">
        <f ca="1">IF(Taula1[[#This Row],[Data naixement (format dd/mm/aaaa)]]="","0",DATEDIF(Taula1[[#This Row],[Data naixement (format dd/mm/aaaa)]],TODAY(),"Y"))</f>
        <v>0</v>
      </c>
      <c r="J1303" s="6"/>
      <c r="K1303" s="6"/>
      <c r="L1303" s="6"/>
      <c r="M1303" s="6"/>
      <c r="N1303" s="56"/>
      <c r="O1303" s="56"/>
      <c r="P1303" s="56"/>
      <c r="Q1303" s="6"/>
      <c r="R1303" s="7"/>
      <c r="S1303" s="143">
        <f>Taula1[[#This Row],[Mesos naturals sencers treballats període justificat (01/01/2023 - 31/03/2023)]]</f>
        <v>0</v>
      </c>
      <c r="T1303" s="194">
        <f>Taula1[[#This Row],[Dies treballats període justificat (01/01/2023 - 31/03/2023)              no comptabilitzats com a mes natural sencer]]</f>
        <v>0</v>
      </c>
      <c r="U1303" s="12"/>
      <c r="V1303" s="7"/>
      <c r="W1303" s="188"/>
      <c r="X1303" s="188"/>
      <c r="Y1303" s="188"/>
      <c r="Z1303" s="188"/>
      <c r="AA1303" s="190"/>
      <c r="AB1303" s="143">
        <f>Taula1[[#This Row],[Grup justificat     (fer servir opcions de la llista desplegable)]]</f>
        <v>0</v>
      </c>
      <c r="AC1303" s="182"/>
      <c r="AD1303" s="39"/>
      <c r="AE1303" s="131">
        <f>ROUND((AF1303/100)*756*Taula1[[#This Row],[Mesos naturals sencers treballats període justificat (01/01/2023 - 31/03/2023)]],2)</f>
        <v>0</v>
      </c>
      <c r="AF1303" s="81">
        <f>Taula1[[#This Row],[% Jornada segons contracte
(no posar el símbol %) ]]-Taula1[[#This Row],[% Reducció salari per baix rendiment        (no posar el símbol %)]]</f>
        <v>0</v>
      </c>
      <c r="AG1303" s="131">
        <f>ROUND((AH1303/100)*24.8547945*Taula1[[#This Row],[Dies treballats període justificat (01/01/2023 - 31/03/2023)              no comptabilitzats com a mes natural sencer]],2)</f>
        <v>0</v>
      </c>
      <c r="AH1303" s="79">
        <f>Taula1[[#This Row],[% Jornada segons contracte
(no posar el símbol %) ]]-Taula1[[#This Row],[% Reducció salari per baix rendiment        (no posar el símbol %)]]</f>
        <v>0</v>
      </c>
      <c r="AI1303" s="131">
        <f t="shared" si="321"/>
        <v>0</v>
      </c>
      <c r="AJ1303" s="39"/>
      <c r="AK1303" s="131">
        <f>ROUND((AL1303/100)*756*Taula1[[#This Row],[Espai reservat Administració  (mesos)]],2)</f>
        <v>0</v>
      </c>
      <c r="AL1303" s="81">
        <f>Taula1[[#This Row],[% Jornada segons contracte
(no posar el símbol %) ]]-Taula1[[#This Row],[% Reducció salari per baix rendiment        (no posar el símbol %)]]</f>
        <v>0</v>
      </c>
      <c r="AM1303" s="131">
        <f>ROUND((AN1303/100)*24.8547945*Taula1[[#This Row],[Espai reservat Administració (dies)]],2)</f>
        <v>0</v>
      </c>
      <c r="AN1303" s="79">
        <f>Taula1[[#This Row],[% Jornada segons contracte
(no posar el símbol %) ]]-Taula1[[#This Row],[% Reducció salari per baix rendiment        (no posar el símbol %)]]</f>
        <v>0</v>
      </c>
      <c r="AO1303" s="131">
        <f t="shared" si="322"/>
        <v>0</v>
      </c>
      <c r="AP1303" s="87"/>
      <c r="AQ1303" s="137">
        <f>ROUND((AR1303/100)*693*Taula1[[#This Row],[Mesos naturals sencers treballats període justificat (01/01/2023 - 31/03/2023)]],2)</f>
        <v>0</v>
      </c>
      <c r="AR1303" s="90">
        <f>Taula1[[#This Row],[% Jornada segons contracte
(no posar el símbol %) ]]-Taula1[[#This Row],[% Reducció salari per baix rendiment        (no posar el símbol %)]]</f>
        <v>0</v>
      </c>
      <c r="AS1303" s="137">
        <f>ROUND((AT1303/100)*22.78356164*Taula1[[#This Row],[Dies treballats període justificat (01/01/2023 - 31/03/2023)              no comptabilitzats com a mes natural sencer]],2)</f>
        <v>0</v>
      </c>
      <c r="AT1303" s="90">
        <f>Taula1[[#This Row],[% Jornada segons contracte
(no posar el símbol %) ]]-Taula1[[#This Row],[% Reducció salari per baix rendiment        (no posar el símbol %)]]</f>
        <v>0</v>
      </c>
      <c r="AU1303" s="137">
        <f t="shared" si="323"/>
        <v>0</v>
      </c>
      <c r="AV1303" s="87"/>
      <c r="AW1303" s="136">
        <f>ROUND((AX1303/100)*693*Taula1[[#This Row],[Espai reservat Administració  (mesos)]],2)</f>
        <v>0</v>
      </c>
      <c r="AX1303" s="90">
        <f>Taula1[[#This Row],[% Jornada segons contracte
(no posar el símbol %) ]]-Taula1[[#This Row],[% Reducció salari per baix rendiment        (no posar el símbol %)]]</f>
        <v>0</v>
      </c>
      <c r="AY1303" s="131">
        <f>ROUND((AZ1303/100)*22.78356164*Taula1[[#This Row],[Espai reservat Administració (dies)]],2)</f>
        <v>0</v>
      </c>
      <c r="AZ1303" s="81">
        <f>Taula1[[#This Row],[% Jornada segons contracte
(no posar el símbol %) ]]-Taula1[[#This Row],[% Reducció salari per baix rendiment        (no posar el símbol %)]]</f>
        <v>0</v>
      </c>
      <c r="BA1303" s="82">
        <f t="shared" si="324"/>
        <v>0</v>
      </c>
      <c r="BB1303" s="41"/>
      <c r="BC1303" s="131">
        <f>IF(Taula1[[#This Row],[Grup justificat     (fer servir opcions de la llista desplegable)]]=1,AI1303,0)</f>
        <v>0</v>
      </c>
      <c r="BD1303" s="131">
        <f>IF(Taula1[[#This Row],[Grup justificat     (fer servir opcions de la llista desplegable)]]=2,AU1303,0)</f>
        <v>0</v>
      </c>
      <c r="BE1303" s="41"/>
      <c r="BF1303" s="131">
        <f>IF(Taula1[[#This Row],[Espai reservat Administració]]=1,AO1303,0)</f>
        <v>0</v>
      </c>
      <c r="BG1303" s="82">
        <f>IF(Taula1[[#This Row],[Espai reservat Administració]]=2,BA1303,0)</f>
        <v>0</v>
      </c>
      <c r="BH1303" s="41"/>
      <c r="BI1303" s="126">
        <f>IF(Taula1[[#This Row],[Grup justificat     (fer servir opcions de la llista desplegable)]]=1,1,0)</f>
        <v>0</v>
      </c>
      <c r="BJ1303" s="126">
        <f>IF(Taula1[[#This Row],[Espai reservat Administració]]=1,1,0)</f>
        <v>0</v>
      </c>
      <c r="BK1303" s="111"/>
      <c r="BL1303" s="126">
        <f>IF(Taula1[[#This Row],[Grup justificat     (fer servir opcions de la llista desplegable)]]=2,1,0)</f>
        <v>0</v>
      </c>
      <c r="BM1303" s="126">
        <f>IF(Taula1[[#This Row],[Espai reservat Administració]]=2,1,0)</f>
        <v>0</v>
      </c>
      <c r="BN1303" s="73"/>
      <c r="BO1303" s="73"/>
      <c r="BP1303" s="73"/>
      <c r="BQ1303" s="73"/>
      <c r="BR1303" s="73"/>
      <c r="BS1303" s="73"/>
      <c r="BT1303" s="73"/>
      <c r="BU1303" s="73"/>
      <c r="BV1303" s="73"/>
      <c r="BW1303" s="73"/>
      <c r="BX1303" s="73"/>
      <c r="BY1303" s="73"/>
      <c r="BZ1303" s="73"/>
      <c r="CA1303" s="73"/>
      <c r="CB1303" s="73"/>
      <c r="CC1303" s="73"/>
      <c r="CD1303" s="73"/>
      <c r="CE1303" s="73"/>
      <c r="CF1303" s="73"/>
      <c r="CG1303" s="63">
        <f t="shared" si="325"/>
        <v>0</v>
      </c>
      <c r="CH1303" s="63">
        <f t="shared" si="326"/>
        <v>0</v>
      </c>
      <c r="CI1303" s="73"/>
      <c r="CJ1303" s="63">
        <f>IF(Taula1[[#This Row],[Tipus de contracte                                  (fer servir opcions de la llista desplegable)]]="Indefinit",1,0)</f>
        <v>0</v>
      </c>
      <c r="CK1303" s="63">
        <f>IF(Taula1[[#This Row],[Tipus de contracte                                  (fer servir opcions de la llista desplegable)]]="Temporal, igual o superior a 6 mesos",1,0)</f>
        <v>0</v>
      </c>
      <c r="CL1303" s="63">
        <f>IF(Taula1[[#This Row],[Tipus de contracte                                  (fer servir opcions de la llista desplegable)]]="Substitució per IT",1,0)</f>
        <v>0</v>
      </c>
      <c r="CM1303" s="73"/>
      <c r="CN1303" s="63">
        <f>IF(Taula1[[#This Row],[Relació llocs de treball]]&gt;=1,1,0)</f>
        <v>0</v>
      </c>
      <c r="CO1303" s="73"/>
      <c r="CP1303" s="63">
        <f>IF(Taula1[[#This Row],[Identitat de gènere                                                          (fer servir opcions de la llista desplegable)]]="Home",1,0)</f>
        <v>0</v>
      </c>
      <c r="CQ1303" s="63">
        <f>IF(Taula1[[#This Row],[Identitat de gènere                                                          (fer servir opcions de la llista desplegable)]]="Dona",1,0)</f>
        <v>0</v>
      </c>
      <c r="CR1303" s="63">
        <f>IF(Taula1[[#This Row],[Identitat de gènere                                                          (fer servir opcions de la llista desplegable)]]="No binari",1,0)</f>
        <v>0</v>
      </c>
      <c r="CS1303" s="73"/>
      <c r="CT1303" s="63">
        <f t="shared" si="320"/>
        <v>0</v>
      </c>
      <c r="CU1303" s="64">
        <f t="shared" si="327"/>
        <v>0</v>
      </c>
      <c r="CW1303" s="64">
        <f t="shared" si="328"/>
        <v>0</v>
      </c>
      <c r="CX1303" s="64">
        <f t="shared" si="329"/>
        <v>0</v>
      </c>
      <c r="CY1303" s="64">
        <f t="shared" si="330"/>
        <v>0</v>
      </c>
      <c r="CZ1303" s="64">
        <f t="shared" si="331"/>
        <v>0</v>
      </c>
      <c r="DB1303" s="64">
        <f t="shared" si="332"/>
        <v>0</v>
      </c>
      <c r="DC1303" s="64">
        <f t="shared" si="333"/>
        <v>0</v>
      </c>
      <c r="DD1303" s="64">
        <f t="shared" si="334"/>
        <v>0</v>
      </c>
      <c r="DE1303" s="64">
        <f t="shared" si="335"/>
        <v>0</v>
      </c>
    </row>
    <row r="1304" spans="2:109" x14ac:dyDescent="0.3">
      <c r="B1304" s="167"/>
      <c r="C1304" s="186"/>
      <c r="D1304" s="2"/>
      <c r="E1304" s="67"/>
      <c r="F1304" s="5"/>
      <c r="G1304" s="5"/>
      <c r="H1304" s="187"/>
      <c r="I1304" s="111" t="str">
        <f ca="1">IF(Taula1[[#This Row],[Data naixement (format dd/mm/aaaa)]]="","0",DATEDIF(Taula1[[#This Row],[Data naixement (format dd/mm/aaaa)]],TODAY(),"Y"))</f>
        <v>0</v>
      </c>
      <c r="J1304" s="6"/>
      <c r="K1304" s="6"/>
      <c r="L1304" s="6"/>
      <c r="M1304" s="6"/>
      <c r="N1304" s="56"/>
      <c r="O1304" s="56"/>
      <c r="P1304" s="56"/>
      <c r="Q1304" s="6"/>
      <c r="R1304" s="7"/>
      <c r="S1304" s="143">
        <f>Taula1[[#This Row],[Mesos naturals sencers treballats període justificat (01/01/2023 - 31/03/2023)]]</f>
        <v>0</v>
      </c>
      <c r="T1304" s="194">
        <f>Taula1[[#This Row],[Dies treballats període justificat (01/01/2023 - 31/03/2023)              no comptabilitzats com a mes natural sencer]]</f>
        <v>0</v>
      </c>
      <c r="U1304" s="12"/>
      <c r="V1304" s="7"/>
      <c r="W1304" s="188"/>
      <c r="X1304" s="188"/>
      <c r="Y1304" s="188"/>
      <c r="Z1304" s="188"/>
      <c r="AA1304" s="190"/>
      <c r="AB1304" s="143">
        <f>Taula1[[#This Row],[Grup justificat     (fer servir opcions de la llista desplegable)]]</f>
        <v>0</v>
      </c>
      <c r="AC1304" s="182"/>
      <c r="AD1304" s="39"/>
      <c r="AE1304" s="131">
        <f>ROUND((AF1304/100)*756*Taula1[[#This Row],[Mesos naturals sencers treballats període justificat (01/01/2023 - 31/03/2023)]],2)</f>
        <v>0</v>
      </c>
      <c r="AF1304" s="81">
        <f>Taula1[[#This Row],[% Jornada segons contracte
(no posar el símbol %) ]]-Taula1[[#This Row],[% Reducció salari per baix rendiment        (no posar el símbol %)]]</f>
        <v>0</v>
      </c>
      <c r="AG1304" s="131">
        <f>ROUND((AH1304/100)*24.8547945*Taula1[[#This Row],[Dies treballats període justificat (01/01/2023 - 31/03/2023)              no comptabilitzats com a mes natural sencer]],2)</f>
        <v>0</v>
      </c>
      <c r="AH1304" s="79">
        <f>Taula1[[#This Row],[% Jornada segons contracte
(no posar el símbol %) ]]-Taula1[[#This Row],[% Reducció salari per baix rendiment        (no posar el símbol %)]]</f>
        <v>0</v>
      </c>
      <c r="AI1304" s="131">
        <f t="shared" si="321"/>
        <v>0</v>
      </c>
      <c r="AJ1304" s="39"/>
      <c r="AK1304" s="131">
        <f>ROUND((AL1304/100)*756*Taula1[[#This Row],[Espai reservat Administració  (mesos)]],2)</f>
        <v>0</v>
      </c>
      <c r="AL1304" s="81">
        <f>Taula1[[#This Row],[% Jornada segons contracte
(no posar el símbol %) ]]-Taula1[[#This Row],[% Reducció salari per baix rendiment        (no posar el símbol %)]]</f>
        <v>0</v>
      </c>
      <c r="AM1304" s="131">
        <f>ROUND((AN1304/100)*24.8547945*Taula1[[#This Row],[Espai reservat Administració (dies)]],2)</f>
        <v>0</v>
      </c>
      <c r="AN1304" s="79">
        <f>Taula1[[#This Row],[% Jornada segons contracte
(no posar el símbol %) ]]-Taula1[[#This Row],[% Reducció salari per baix rendiment        (no posar el símbol %)]]</f>
        <v>0</v>
      </c>
      <c r="AO1304" s="131">
        <f t="shared" si="322"/>
        <v>0</v>
      </c>
      <c r="AP1304" s="87"/>
      <c r="AQ1304" s="137">
        <f>ROUND((AR1304/100)*693*Taula1[[#This Row],[Mesos naturals sencers treballats període justificat (01/01/2023 - 31/03/2023)]],2)</f>
        <v>0</v>
      </c>
      <c r="AR1304" s="90">
        <f>Taula1[[#This Row],[% Jornada segons contracte
(no posar el símbol %) ]]-Taula1[[#This Row],[% Reducció salari per baix rendiment        (no posar el símbol %)]]</f>
        <v>0</v>
      </c>
      <c r="AS1304" s="137">
        <f>ROUND((AT1304/100)*22.78356164*Taula1[[#This Row],[Dies treballats període justificat (01/01/2023 - 31/03/2023)              no comptabilitzats com a mes natural sencer]],2)</f>
        <v>0</v>
      </c>
      <c r="AT1304" s="90">
        <f>Taula1[[#This Row],[% Jornada segons contracte
(no posar el símbol %) ]]-Taula1[[#This Row],[% Reducció salari per baix rendiment        (no posar el símbol %)]]</f>
        <v>0</v>
      </c>
      <c r="AU1304" s="137">
        <f t="shared" si="323"/>
        <v>0</v>
      </c>
      <c r="AV1304" s="87"/>
      <c r="AW1304" s="136">
        <f>ROUND((AX1304/100)*693*Taula1[[#This Row],[Espai reservat Administració  (mesos)]],2)</f>
        <v>0</v>
      </c>
      <c r="AX1304" s="90">
        <f>Taula1[[#This Row],[% Jornada segons contracte
(no posar el símbol %) ]]-Taula1[[#This Row],[% Reducció salari per baix rendiment        (no posar el símbol %)]]</f>
        <v>0</v>
      </c>
      <c r="AY1304" s="131">
        <f>ROUND((AZ1304/100)*22.78356164*Taula1[[#This Row],[Espai reservat Administració (dies)]],2)</f>
        <v>0</v>
      </c>
      <c r="AZ1304" s="81">
        <f>Taula1[[#This Row],[% Jornada segons contracte
(no posar el símbol %) ]]-Taula1[[#This Row],[% Reducció salari per baix rendiment        (no posar el símbol %)]]</f>
        <v>0</v>
      </c>
      <c r="BA1304" s="82">
        <f t="shared" si="324"/>
        <v>0</v>
      </c>
      <c r="BB1304" s="41"/>
      <c r="BC1304" s="131">
        <f>IF(Taula1[[#This Row],[Grup justificat     (fer servir opcions de la llista desplegable)]]=1,AI1304,0)</f>
        <v>0</v>
      </c>
      <c r="BD1304" s="131">
        <f>IF(Taula1[[#This Row],[Grup justificat     (fer servir opcions de la llista desplegable)]]=2,AU1304,0)</f>
        <v>0</v>
      </c>
      <c r="BE1304" s="41"/>
      <c r="BF1304" s="131">
        <f>IF(Taula1[[#This Row],[Espai reservat Administració]]=1,AO1304,0)</f>
        <v>0</v>
      </c>
      <c r="BG1304" s="82">
        <f>IF(Taula1[[#This Row],[Espai reservat Administració]]=2,BA1304,0)</f>
        <v>0</v>
      </c>
      <c r="BH1304" s="41"/>
      <c r="BI1304" s="126">
        <f>IF(Taula1[[#This Row],[Grup justificat     (fer servir opcions de la llista desplegable)]]=1,1,0)</f>
        <v>0</v>
      </c>
      <c r="BJ1304" s="126">
        <f>IF(Taula1[[#This Row],[Espai reservat Administració]]=1,1,0)</f>
        <v>0</v>
      </c>
      <c r="BK1304" s="111"/>
      <c r="BL1304" s="126">
        <f>IF(Taula1[[#This Row],[Grup justificat     (fer servir opcions de la llista desplegable)]]=2,1,0)</f>
        <v>0</v>
      </c>
      <c r="BM1304" s="126">
        <f>IF(Taula1[[#This Row],[Espai reservat Administració]]=2,1,0)</f>
        <v>0</v>
      </c>
      <c r="BN1304" s="73"/>
      <c r="BO1304" s="73"/>
      <c r="BP1304" s="73"/>
      <c r="BQ1304" s="73"/>
      <c r="BR1304" s="73"/>
      <c r="BS1304" s="73"/>
      <c r="BT1304" s="73"/>
      <c r="BU1304" s="73"/>
      <c r="BV1304" s="73"/>
      <c r="BW1304" s="73"/>
      <c r="BX1304" s="73"/>
      <c r="BY1304" s="73"/>
      <c r="BZ1304" s="73"/>
      <c r="CA1304" s="73"/>
      <c r="CB1304" s="73"/>
      <c r="CC1304" s="73"/>
      <c r="CD1304" s="73"/>
      <c r="CE1304" s="73"/>
      <c r="CF1304" s="73"/>
      <c r="CG1304" s="63">
        <f t="shared" si="325"/>
        <v>0</v>
      </c>
      <c r="CH1304" s="63">
        <f t="shared" si="326"/>
        <v>0</v>
      </c>
      <c r="CI1304" s="73"/>
      <c r="CJ1304" s="63">
        <f>IF(Taula1[[#This Row],[Tipus de contracte                                  (fer servir opcions de la llista desplegable)]]="Indefinit",1,0)</f>
        <v>0</v>
      </c>
      <c r="CK1304" s="63">
        <f>IF(Taula1[[#This Row],[Tipus de contracte                                  (fer servir opcions de la llista desplegable)]]="Temporal, igual o superior a 6 mesos",1,0)</f>
        <v>0</v>
      </c>
      <c r="CL1304" s="63">
        <f>IF(Taula1[[#This Row],[Tipus de contracte                                  (fer servir opcions de la llista desplegable)]]="Substitució per IT",1,0)</f>
        <v>0</v>
      </c>
      <c r="CM1304" s="73"/>
      <c r="CN1304" s="63">
        <f>IF(Taula1[[#This Row],[Relació llocs de treball]]&gt;=1,1,0)</f>
        <v>0</v>
      </c>
      <c r="CO1304" s="73"/>
      <c r="CP1304" s="63">
        <f>IF(Taula1[[#This Row],[Identitat de gènere                                                          (fer servir opcions de la llista desplegable)]]="Home",1,0)</f>
        <v>0</v>
      </c>
      <c r="CQ1304" s="63">
        <f>IF(Taula1[[#This Row],[Identitat de gènere                                                          (fer servir opcions de la llista desplegable)]]="Dona",1,0)</f>
        <v>0</v>
      </c>
      <c r="CR1304" s="63">
        <f>IF(Taula1[[#This Row],[Identitat de gènere                                                          (fer servir opcions de la llista desplegable)]]="No binari",1,0)</f>
        <v>0</v>
      </c>
      <c r="CS1304" s="73"/>
      <c r="CT1304" s="63">
        <f t="shared" si="320"/>
        <v>0</v>
      </c>
      <c r="CU1304" s="64">
        <f t="shared" si="327"/>
        <v>0</v>
      </c>
      <c r="CW1304" s="64">
        <f t="shared" si="328"/>
        <v>0</v>
      </c>
      <c r="CX1304" s="64">
        <f t="shared" si="329"/>
        <v>0</v>
      </c>
      <c r="CY1304" s="64">
        <f t="shared" si="330"/>
        <v>0</v>
      </c>
      <c r="CZ1304" s="64">
        <f t="shared" si="331"/>
        <v>0</v>
      </c>
      <c r="DB1304" s="64">
        <f t="shared" si="332"/>
        <v>0</v>
      </c>
      <c r="DC1304" s="64">
        <f t="shared" si="333"/>
        <v>0</v>
      </c>
      <c r="DD1304" s="64">
        <f t="shared" si="334"/>
        <v>0</v>
      </c>
      <c r="DE1304" s="64">
        <f t="shared" si="335"/>
        <v>0</v>
      </c>
    </row>
    <row r="1305" spans="2:109" x14ac:dyDescent="0.3">
      <c r="B1305" s="167"/>
      <c r="C1305" s="186"/>
      <c r="D1305" s="2"/>
      <c r="E1305" s="67"/>
      <c r="F1305" s="5"/>
      <c r="G1305" s="5"/>
      <c r="H1305" s="187"/>
      <c r="I1305" s="111" t="str">
        <f ca="1">IF(Taula1[[#This Row],[Data naixement (format dd/mm/aaaa)]]="","0",DATEDIF(Taula1[[#This Row],[Data naixement (format dd/mm/aaaa)]],TODAY(),"Y"))</f>
        <v>0</v>
      </c>
      <c r="J1305" s="6"/>
      <c r="K1305" s="6"/>
      <c r="L1305" s="6"/>
      <c r="M1305" s="6"/>
      <c r="N1305" s="56"/>
      <c r="O1305" s="56"/>
      <c r="P1305" s="56"/>
      <c r="Q1305" s="6"/>
      <c r="R1305" s="7"/>
      <c r="S1305" s="143">
        <f>Taula1[[#This Row],[Mesos naturals sencers treballats període justificat (01/01/2023 - 31/03/2023)]]</f>
        <v>0</v>
      </c>
      <c r="T1305" s="194">
        <f>Taula1[[#This Row],[Dies treballats període justificat (01/01/2023 - 31/03/2023)              no comptabilitzats com a mes natural sencer]]</f>
        <v>0</v>
      </c>
      <c r="U1305" s="12"/>
      <c r="V1305" s="7"/>
      <c r="W1305" s="188"/>
      <c r="X1305" s="188"/>
      <c r="Y1305" s="188"/>
      <c r="Z1305" s="188"/>
      <c r="AA1305" s="190"/>
      <c r="AB1305" s="143">
        <f>Taula1[[#This Row],[Grup justificat     (fer servir opcions de la llista desplegable)]]</f>
        <v>0</v>
      </c>
      <c r="AC1305" s="182"/>
      <c r="AD1305" s="39"/>
      <c r="AE1305" s="131">
        <f>ROUND((AF1305/100)*756*Taula1[[#This Row],[Mesos naturals sencers treballats període justificat (01/01/2023 - 31/03/2023)]],2)</f>
        <v>0</v>
      </c>
      <c r="AF1305" s="81">
        <f>Taula1[[#This Row],[% Jornada segons contracte
(no posar el símbol %) ]]-Taula1[[#This Row],[% Reducció salari per baix rendiment        (no posar el símbol %)]]</f>
        <v>0</v>
      </c>
      <c r="AG1305" s="131">
        <f>ROUND((AH1305/100)*24.8547945*Taula1[[#This Row],[Dies treballats període justificat (01/01/2023 - 31/03/2023)              no comptabilitzats com a mes natural sencer]],2)</f>
        <v>0</v>
      </c>
      <c r="AH1305" s="79">
        <f>Taula1[[#This Row],[% Jornada segons contracte
(no posar el símbol %) ]]-Taula1[[#This Row],[% Reducció salari per baix rendiment        (no posar el símbol %)]]</f>
        <v>0</v>
      </c>
      <c r="AI1305" s="131">
        <f t="shared" si="321"/>
        <v>0</v>
      </c>
      <c r="AJ1305" s="39"/>
      <c r="AK1305" s="131">
        <f>ROUND((AL1305/100)*756*Taula1[[#This Row],[Espai reservat Administració  (mesos)]],2)</f>
        <v>0</v>
      </c>
      <c r="AL1305" s="81">
        <f>Taula1[[#This Row],[% Jornada segons contracte
(no posar el símbol %) ]]-Taula1[[#This Row],[% Reducció salari per baix rendiment        (no posar el símbol %)]]</f>
        <v>0</v>
      </c>
      <c r="AM1305" s="131">
        <f>ROUND((AN1305/100)*24.8547945*Taula1[[#This Row],[Espai reservat Administració (dies)]],2)</f>
        <v>0</v>
      </c>
      <c r="AN1305" s="79">
        <f>Taula1[[#This Row],[% Jornada segons contracte
(no posar el símbol %) ]]-Taula1[[#This Row],[% Reducció salari per baix rendiment        (no posar el símbol %)]]</f>
        <v>0</v>
      </c>
      <c r="AO1305" s="131">
        <f t="shared" si="322"/>
        <v>0</v>
      </c>
      <c r="AP1305" s="87"/>
      <c r="AQ1305" s="137">
        <f>ROUND((AR1305/100)*693*Taula1[[#This Row],[Mesos naturals sencers treballats període justificat (01/01/2023 - 31/03/2023)]],2)</f>
        <v>0</v>
      </c>
      <c r="AR1305" s="90">
        <f>Taula1[[#This Row],[% Jornada segons contracte
(no posar el símbol %) ]]-Taula1[[#This Row],[% Reducció salari per baix rendiment        (no posar el símbol %)]]</f>
        <v>0</v>
      </c>
      <c r="AS1305" s="137">
        <f>ROUND((AT1305/100)*22.78356164*Taula1[[#This Row],[Dies treballats període justificat (01/01/2023 - 31/03/2023)              no comptabilitzats com a mes natural sencer]],2)</f>
        <v>0</v>
      </c>
      <c r="AT1305" s="90">
        <f>Taula1[[#This Row],[% Jornada segons contracte
(no posar el símbol %) ]]-Taula1[[#This Row],[% Reducció salari per baix rendiment        (no posar el símbol %)]]</f>
        <v>0</v>
      </c>
      <c r="AU1305" s="137">
        <f t="shared" si="323"/>
        <v>0</v>
      </c>
      <c r="AV1305" s="87"/>
      <c r="AW1305" s="136">
        <f>ROUND((AX1305/100)*693*Taula1[[#This Row],[Espai reservat Administració  (mesos)]],2)</f>
        <v>0</v>
      </c>
      <c r="AX1305" s="90">
        <f>Taula1[[#This Row],[% Jornada segons contracte
(no posar el símbol %) ]]-Taula1[[#This Row],[% Reducció salari per baix rendiment        (no posar el símbol %)]]</f>
        <v>0</v>
      </c>
      <c r="AY1305" s="131">
        <f>ROUND((AZ1305/100)*22.78356164*Taula1[[#This Row],[Espai reservat Administració (dies)]],2)</f>
        <v>0</v>
      </c>
      <c r="AZ1305" s="81">
        <f>Taula1[[#This Row],[% Jornada segons contracte
(no posar el símbol %) ]]-Taula1[[#This Row],[% Reducció salari per baix rendiment        (no posar el símbol %)]]</f>
        <v>0</v>
      </c>
      <c r="BA1305" s="82">
        <f t="shared" si="324"/>
        <v>0</v>
      </c>
      <c r="BB1305" s="41"/>
      <c r="BC1305" s="131">
        <f>IF(Taula1[[#This Row],[Grup justificat     (fer servir opcions de la llista desplegable)]]=1,AI1305,0)</f>
        <v>0</v>
      </c>
      <c r="BD1305" s="131">
        <f>IF(Taula1[[#This Row],[Grup justificat     (fer servir opcions de la llista desplegable)]]=2,AU1305,0)</f>
        <v>0</v>
      </c>
      <c r="BE1305" s="41"/>
      <c r="BF1305" s="131">
        <f>IF(Taula1[[#This Row],[Espai reservat Administració]]=1,AO1305,0)</f>
        <v>0</v>
      </c>
      <c r="BG1305" s="82">
        <f>IF(Taula1[[#This Row],[Espai reservat Administració]]=2,BA1305,0)</f>
        <v>0</v>
      </c>
      <c r="BH1305" s="41"/>
      <c r="BI1305" s="126">
        <f>IF(Taula1[[#This Row],[Grup justificat     (fer servir opcions de la llista desplegable)]]=1,1,0)</f>
        <v>0</v>
      </c>
      <c r="BJ1305" s="126">
        <f>IF(Taula1[[#This Row],[Espai reservat Administració]]=1,1,0)</f>
        <v>0</v>
      </c>
      <c r="BK1305" s="111"/>
      <c r="BL1305" s="126">
        <f>IF(Taula1[[#This Row],[Grup justificat     (fer servir opcions de la llista desplegable)]]=2,1,0)</f>
        <v>0</v>
      </c>
      <c r="BM1305" s="126">
        <f>IF(Taula1[[#This Row],[Espai reservat Administració]]=2,1,0)</f>
        <v>0</v>
      </c>
      <c r="BN1305" s="73"/>
      <c r="BO1305" s="73"/>
      <c r="BP1305" s="73"/>
      <c r="BQ1305" s="73"/>
      <c r="BR1305" s="73"/>
      <c r="BS1305" s="73"/>
      <c r="BT1305" s="73"/>
      <c r="BU1305" s="73"/>
      <c r="BV1305" s="73"/>
      <c r="BW1305" s="73"/>
      <c r="BX1305" s="73"/>
      <c r="BY1305" s="73"/>
      <c r="BZ1305" s="73"/>
      <c r="CA1305" s="73"/>
      <c r="CB1305" s="73"/>
      <c r="CC1305" s="73"/>
      <c r="CD1305" s="73"/>
      <c r="CE1305" s="73"/>
      <c r="CF1305" s="73"/>
      <c r="CG1305" s="63">
        <f t="shared" si="325"/>
        <v>0</v>
      </c>
      <c r="CH1305" s="63">
        <f t="shared" si="326"/>
        <v>0</v>
      </c>
      <c r="CI1305" s="73"/>
      <c r="CJ1305" s="63">
        <f>IF(Taula1[[#This Row],[Tipus de contracte                                  (fer servir opcions de la llista desplegable)]]="Indefinit",1,0)</f>
        <v>0</v>
      </c>
      <c r="CK1305" s="63">
        <f>IF(Taula1[[#This Row],[Tipus de contracte                                  (fer servir opcions de la llista desplegable)]]="Temporal, igual o superior a 6 mesos",1,0)</f>
        <v>0</v>
      </c>
      <c r="CL1305" s="63">
        <f>IF(Taula1[[#This Row],[Tipus de contracte                                  (fer servir opcions de la llista desplegable)]]="Substitució per IT",1,0)</f>
        <v>0</v>
      </c>
      <c r="CM1305" s="73"/>
      <c r="CN1305" s="63">
        <f>IF(Taula1[[#This Row],[Relació llocs de treball]]&gt;=1,1,0)</f>
        <v>0</v>
      </c>
      <c r="CO1305" s="73"/>
      <c r="CP1305" s="63">
        <f>IF(Taula1[[#This Row],[Identitat de gènere                                                          (fer servir opcions de la llista desplegable)]]="Home",1,0)</f>
        <v>0</v>
      </c>
      <c r="CQ1305" s="63">
        <f>IF(Taula1[[#This Row],[Identitat de gènere                                                          (fer servir opcions de la llista desplegable)]]="Dona",1,0)</f>
        <v>0</v>
      </c>
      <c r="CR1305" s="63">
        <f>IF(Taula1[[#This Row],[Identitat de gènere                                                          (fer servir opcions de la llista desplegable)]]="No binari",1,0)</f>
        <v>0</v>
      </c>
      <c r="CS1305" s="73"/>
      <c r="CT1305" s="63">
        <f t="shared" si="320"/>
        <v>0</v>
      </c>
      <c r="CU1305" s="64">
        <f t="shared" si="327"/>
        <v>0</v>
      </c>
      <c r="CW1305" s="64">
        <f t="shared" si="328"/>
        <v>0</v>
      </c>
      <c r="CX1305" s="64">
        <f t="shared" si="329"/>
        <v>0</v>
      </c>
      <c r="CY1305" s="64">
        <f t="shared" si="330"/>
        <v>0</v>
      </c>
      <c r="CZ1305" s="64">
        <f t="shared" si="331"/>
        <v>0</v>
      </c>
      <c r="DB1305" s="64">
        <f t="shared" si="332"/>
        <v>0</v>
      </c>
      <c r="DC1305" s="64">
        <f t="shared" si="333"/>
        <v>0</v>
      </c>
      <c r="DD1305" s="64">
        <f t="shared" si="334"/>
        <v>0</v>
      </c>
      <c r="DE1305" s="64">
        <f t="shared" si="335"/>
        <v>0</v>
      </c>
    </row>
    <row r="1306" spans="2:109" x14ac:dyDescent="0.3">
      <c r="B1306" s="167"/>
      <c r="C1306" s="186"/>
      <c r="D1306" s="2"/>
      <c r="E1306" s="67"/>
      <c r="F1306" s="5"/>
      <c r="G1306" s="5"/>
      <c r="H1306" s="187"/>
      <c r="I1306" s="111" t="str">
        <f ca="1">IF(Taula1[[#This Row],[Data naixement (format dd/mm/aaaa)]]="","0",DATEDIF(Taula1[[#This Row],[Data naixement (format dd/mm/aaaa)]],TODAY(),"Y"))</f>
        <v>0</v>
      </c>
      <c r="J1306" s="6"/>
      <c r="K1306" s="6"/>
      <c r="L1306" s="6"/>
      <c r="M1306" s="6"/>
      <c r="N1306" s="56"/>
      <c r="O1306" s="56"/>
      <c r="P1306" s="56"/>
      <c r="Q1306" s="6"/>
      <c r="R1306" s="7"/>
      <c r="S1306" s="143">
        <f>Taula1[[#This Row],[Mesos naturals sencers treballats període justificat (01/01/2023 - 31/03/2023)]]</f>
        <v>0</v>
      </c>
      <c r="T1306" s="194">
        <f>Taula1[[#This Row],[Dies treballats període justificat (01/01/2023 - 31/03/2023)              no comptabilitzats com a mes natural sencer]]</f>
        <v>0</v>
      </c>
      <c r="U1306" s="12"/>
      <c r="V1306" s="7"/>
      <c r="W1306" s="188"/>
      <c r="X1306" s="188"/>
      <c r="Y1306" s="188"/>
      <c r="Z1306" s="188"/>
      <c r="AA1306" s="190"/>
      <c r="AB1306" s="143">
        <f>Taula1[[#This Row],[Grup justificat     (fer servir opcions de la llista desplegable)]]</f>
        <v>0</v>
      </c>
      <c r="AC1306" s="182"/>
      <c r="AD1306" s="39"/>
      <c r="AE1306" s="131">
        <f>ROUND((AF1306/100)*756*Taula1[[#This Row],[Mesos naturals sencers treballats període justificat (01/01/2023 - 31/03/2023)]],2)</f>
        <v>0</v>
      </c>
      <c r="AF1306" s="81">
        <f>Taula1[[#This Row],[% Jornada segons contracte
(no posar el símbol %) ]]-Taula1[[#This Row],[% Reducció salari per baix rendiment        (no posar el símbol %)]]</f>
        <v>0</v>
      </c>
      <c r="AG1306" s="131">
        <f>ROUND((AH1306/100)*24.8547945*Taula1[[#This Row],[Dies treballats període justificat (01/01/2023 - 31/03/2023)              no comptabilitzats com a mes natural sencer]],2)</f>
        <v>0</v>
      </c>
      <c r="AH1306" s="79">
        <f>Taula1[[#This Row],[% Jornada segons contracte
(no posar el símbol %) ]]-Taula1[[#This Row],[% Reducció salari per baix rendiment        (no posar el símbol %)]]</f>
        <v>0</v>
      </c>
      <c r="AI1306" s="131">
        <f t="shared" si="321"/>
        <v>0</v>
      </c>
      <c r="AJ1306" s="39"/>
      <c r="AK1306" s="131">
        <f>ROUND((AL1306/100)*756*Taula1[[#This Row],[Espai reservat Administració  (mesos)]],2)</f>
        <v>0</v>
      </c>
      <c r="AL1306" s="81">
        <f>Taula1[[#This Row],[% Jornada segons contracte
(no posar el símbol %) ]]-Taula1[[#This Row],[% Reducció salari per baix rendiment        (no posar el símbol %)]]</f>
        <v>0</v>
      </c>
      <c r="AM1306" s="131">
        <f>ROUND((AN1306/100)*24.8547945*Taula1[[#This Row],[Espai reservat Administració (dies)]],2)</f>
        <v>0</v>
      </c>
      <c r="AN1306" s="79">
        <f>Taula1[[#This Row],[% Jornada segons contracte
(no posar el símbol %) ]]-Taula1[[#This Row],[% Reducció salari per baix rendiment        (no posar el símbol %)]]</f>
        <v>0</v>
      </c>
      <c r="AO1306" s="131">
        <f t="shared" si="322"/>
        <v>0</v>
      </c>
      <c r="AP1306" s="87"/>
      <c r="AQ1306" s="137">
        <f>ROUND((AR1306/100)*693*Taula1[[#This Row],[Mesos naturals sencers treballats període justificat (01/01/2023 - 31/03/2023)]],2)</f>
        <v>0</v>
      </c>
      <c r="AR1306" s="90">
        <f>Taula1[[#This Row],[% Jornada segons contracte
(no posar el símbol %) ]]-Taula1[[#This Row],[% Reducció salari per baix rendiment        (no posar el símbol %)]]</f>
        <v>0</v>
      </c>
      <c r="AS1306" s="137">
        <f>ROUND((AT1306/100)*22.78356164*Taula1[[#This Row],[Dies treballats període justificat (01/01/2023 - 31/03/2023)              no comptabilitzats com a mes natural sencer]],2)</f>
        <v>0</v>
      </c>
      <c r="AT1306" s="90">
        <f>Taula1[[#This Row],[% Jornada segons contracte
(no posar el símbol %) ]]-Taula1[[#This Row],[% Reducció salari per baix rendiment        (no posar el símbol %)]]</f>
        <v>0</v>
      </c>
      <c r="AU1306" s="137">
        <f t="shared" si="323"/>
        <v>0</v>
      </c>
      <c r="AV1306" s="87"/>
      <c r="AW1306" s="136">
        <f>ROUND((AX1306/100)*693*Taula1[[#This Row],[Espai reservat Administració  (mesos)]],2)</f>
        <v>0</v>
      </c>
      <c r="AX1306" s="90">
        <f>Taula1[[#This Row],[% Jornada segons contracte
(no posar el símbol %) ]]-Taula1[[#This Row],[% Reducció salari per baix rendiment        (no posar el símbol %)]]</f>
        <v>0</v>
      </c>
      <c r="AY1306" s="131">
        <f>ROUND((AZ1306/100)*22.78356164*Taula1[[#This Row],[Espai reservat Administració (dies)]],2)</f>
        <v>0</v>
      </c>
      <c r="AZ1306" s="81">
        <f>Taula1[[#This Row],[% Jornada segons contracte
(no posar el símbol %) ]]-Taula1[[#This Row],[% Reducció salari per baix rendiment        (no posar el símbol %)]]</f>
        <v>0</v>
      </c>
      <c r="BA1306" s="82">
        <f t="shared" si="324"/>
        <v>0</v>
      </c>
      <c r="BB1306" s="41"/>
      <c r="BC1306" s="131">
        <f>IF(Taula1[[#This Row],[Grup justificat     (fer servir opcions de la llista desplegable)]]=1,AI1306,0)</f>
        <v>0</v>
      </c>
      <c r="BD1306" s="131">
        <f>IF(Taula1[[#This Row],[Grup justificat     (fer servir opcions de la llista desplegable)]]=2,AU1306,0)</f>
        <v>0</v>
      </c>
      <c r="BE1306" s="41"/>
      <c r="BF1306" s="131">
        <f>IF(Taula1[[#This Row],[Espai reservat Administració]]=1,AO1306,0)</f>
        <v>0</v>
      </c>
      <c r="BG1306" s="82">
        <f>IF(Taula1[[#This Row],[Espai reservat Administració]]=2,BA1306,0)</f>
        <v>0</v>
      </c>
      <c r="BH1306" s="41"/>
      <c r="BI1306" s="126">
        <f>IF(Taula1[[#This Row],[Grup justificat     (fer servir opcions de la llista desplegable)]]=1,1,0)</f>
        <v>0</v>
      </c>
      <c r="BJ1306" s="126">
        <f>IF(Taula1[[#This Row],[Espai reservat Administració]]=1,1,0)</f>
        <v>0</v>
      </c>
      <c r="BK1306" s="111"/>
      <c r="BL1306" s="126">
        <f>IF(Taula1[[#This Row],[Grup justificat     (fer servir opcions de la llista desplegable)]]=2,1,0)</f>
        <v>0</v>
      </c>
      <c r="BM1306" s="126">
        <f>IF(Taula1[[#This Row],[Espai reservat Administració]]=2,1,0)</f>
        <v>0</v>
      </c>
      <c r="BN1306" s="73"/>
      <c r="BO1306" s="73"/>
      <c r="BP1306" s="73"/>
      <c r="BQ1306" s="73"/>
      <c r="BR1306" s="73"/>
      <c r="BS1306" s="73"/>
      <c r="BT1306" s="73"/>
      <c r="BU1306" s="73"/>
      <c r="BV1306" s="73"/>
      <c r="BW1306" s="73"/>
      <c r="BX1306" s="73"/>
      <c r="BY1306" s="73"/>
      <c r="BZ1306" s="73"/>
      <c r="CA1306" s="73"/>
      <c r="CB1306" s="73"/>
      <c r="CC1306" s="73"/>
      <c r="CD1306" s="73"/>
      <c r="CE1306" s="73"/>
      <c r="CF1306" s="73"/>
      <c r="CG1306" s="63">
        <f t="shared" si="325"/>
        <v>0</v>
      </c>
      <c r="CH1306" s="63">
        <f t="shared" si="326"/>
        <v>0</v>
      </c>
      <c r="CI1306" s="73"/>
      <c r="CJ1306" s="63">
        <f>IF(Taula1[[#This Row],[Tipus de contracte                                  (fer servir opcions de la llista desplegable)]]="Indefinit",1,0)</f>
        <v>0</v>
      </c>
      <c r="CK1306" s="63">
        <f>IF(Taula1[[#This Row],[Tipus de contracte                                  (fer servir opcions de la llista desplegable)]]="Temporal, igual o superior a 6 mesos",1,0)</f>
        <v>0</v>
      </c>
      <c r="CL1306" s="63">
        <f>IF(Taula1[[#This Row],[Tipus de contracte                                  (fer servir opcions de la llista desplegable)]]="Substitució per IT",1,0)</f>
        <v>0</v>
      </c>
      <c r="CM1306" s="73"/>
      <c r="CN1306" s="63">
        <f>IF(Taula1[[#This Row],[Relació llocs de treball]]&gt;=1,1,0)</f>
        <v>0</v>
      </c>
      <c r="CO1306" s="73"/>
      <c r="CP1306" s="63">
        <f>IF(Taula1[[#This Row],[Identitat de gènere                                                          (fer servir opcions de la llista desplegable)]]="Home",1,0)</f>
        <v>0</v>
      </c>
      <c r="CQ1306" s="63">
        <f>IF(Taula1[[#This Row],[Identitat de gènere                                                          (fer servir opcions de la llista desplegable)]]="Dona",1,0)</f>
        <v>0</v>
      </c>
      <c r="CR1306" s="63">
        <f>IF(Taula1[[#This Row],[Identitat de gènere                                                          (fer servir opcions de la llista desplegable)]]="No binari",1,0)</f>
        <v>0</v>
      </c>
      <c r="CS1306" s="73"/>
      <c r="CT1306" s="63">
        <f t="shared" si="320"/>
        <v>0</v>
      </c>
      <c r="CU1306" s="64">
        <f t="shared" si="327"/>
        <v>0</v>
      </c>
      <c r="CW1306" s="64">
        <f t="shared" si="328"/>
        <v>0</v>
      </c>
      <c r="CX1306" s="64">
        <f t="shared" si="329"/>
        <v>0</v>
      </c>
      <c r="CY1306" s="64">
        <f t="shared" si="330"/>
        <v>0</v>
      </c>
      <c r="CZ1306" s="64">
        <f t="shared" si="331"/>
        <v>0</v>
      </c>
      <c r="DB1306" s="64">
        <f t="shared" si="332"/>
        <v>0</v>
      </c>
      <c r="DC1306" s="64">
        <f t="shared" si="333"/>
        <v>0</v>
      </c>
      <c r="DD1306" s="64">
        <f t="shared" si="334"/>
        <v>0</v>
      </c>
      <c r="DE1306" s="64">
        <f t="shared" si="335"/>
        <v>0</v>
      </c>
    </row>
    <row r="1307" spans="2:109" x14ac:dyDescent="0.3">
      <c r="B1307" s="167"/>
      <c r="C1307" s="186"/>
      <c r="D1307" s="2"/>
      <c r="E1307" s="67"/>
      <c r="F1307" s="5"/>
      <c r="G1307" s="5"/>
      <c r="H1307" s="187"/>
      <c r="I1307" s="111" t="str">
        <f ca="1">IF(Taula1[[#This Row],[Data naixement (format dd/mm/aaaa)]]="","0",DATEDIF(Taula1[[#This Row],[Data naixement (format dd/mm/aaaa)]],TODAY(),"Y"))</f>
        <v>0</v>
      </c>
      <c r="J1307" s="6"/>
      <c r="K1307" s="6"/>
      <c r="L1307" s="6"/>
      <c r="M1307" s="6"/>
      <c r="N1307" s="56"/>
      <c r="O1307" s="56"/>
      <c r="P1307" s="56"/>
      <c r="Q1307" s="6"/>
      <c r="R1307" s="7"/>
      <c r="S1307" s="143">
        <f>Taula1[[#This Row],[Mesos naturals sencers treballats període justificat (01/01/2023 - 31/03/2023)]]</f>
        <v>0</v>
      </c>
      <c r="T1307" s="194">
        <f>Taula1[[#This Row],[Dies treballats període justificat (01/01/2023 - 31/03/2023)              no comptabilitzats com a mes natural sencer]]</f>
        <v>0</v>
      </c>
      <c r="U1307" s="12"/>
      <c r="V1307" s="7"/>
      <c r="W1307" s="188"/>
      <c r="X1307" s="188"/>
      <c r="Y1307" s="188"/>
      <c r="Z1307" s="188"/>
      <c r="AA1307" s="190"/>
      <c r="AB1307" s="143">
        <f>Taula1[[#This Row],[Grup justificat     (fer servir opcions de la llista desplegable)]]</f>
        <v>0</v>
      </c>
      <c r="AC1307" s="182"/>
      <c r="AD1307" s="39"/>
      <c r="AE1307" s="131">
        <f>ROUND((AF1307/100)*756*Taula1[[#This Row],[Mesos naturals sencers treballats període justificat (01/01/2023 - 31/03/2023)]],2)</f>
        <v>0</v>
      </c>
      <c r="AF1307" s="81">
        <f>Taula1[[#This Row],[% Jornada segons contracte
(no posar el símbol %) ]]-Taula1[[#This Row],[% Reducció salari per baix rendiment        (no posar el símbol %)]]</f>
        <v>0</v>
      </c>
      <c r="AG1307" s="131">
        <f>ROUND((AH1307/100)*24.8547945*Taula1[[#This Row],[Dies treballats període justificat (01/01/2023 - 31/03/2023)              no comptabilitzats com a mes natural sencer]],2)</f>
        <v>0</v>
      </c>
      <c r="AH1307" s="79">
        <f>Taula1[[#This Row],[% Jornada segons contracte
(no posar el símbol %) ]]-Taula1[[#This Row],[% Reducció salari per baix rendiment        (no posar el símbol %)]]</f>
        <v>0</v>
      </c>
      <c r="AI1307" s="131">
        <f t="shared" si="321"/>
        <v>0</v>
      </c>
      <c r="AJ1307" s="39"/>
      <c r="AK1307" s="131">
        <f>ROUND((AL1307/100)*756*Taula1[[#This Row],[Espai reservat Administració  (mesos)]],2)</f>
        <v>0</v>
      </c>
      <c r="AL1307" s="81">
        <f>Taula1[[#This Row],[% Jornada segons contracte
(no posar el símbol %) ]]-Taula1[[#This Row],[% Reducció salari per baix rendiment        (no posar el símbol %)]]</f>
        <v>0</v>
      </c>
      <c r="AM1307" s="131">
        <f>ROUND((AN1307/100)*24.8547945*Taula1[[#This Row],[Espai reservat Administració (dies)]],2)</f>
        <v>0</v>
      </c>
      <c r="AN1307" s="79">
        <f>Taula1[[#This Row],[% Jornada segons contracte
(no posar el símbol %) ]]-Taula1[[#This Row],[% Reducció salari per baix rendiment        (no posar el símbol %)]]</f>
        <v>0</v>
      </c>
      <c r="AO1307" s="131">
        <f t="shared" si="322"/>
        <v>0</v>
      </c>
      <c r="AP1307" s="87"/>
      <c r="AQ1307" s="137">
        <f>ROUND((AR1307/100)*693*Taula1[[#This Row],[Mesos naturals sencers treballats període justificat (01/01/2023 - 31/03/2023)]],2)</f>
        <v>0</v>
      </c>
      <c r="AR1307" s="90">
        <f>Taula1[[#This Row],[% Jornada segons contracte
(no posar el símbol %) ]]-Taula1[[#This Row],[% Reducció salari per baix rendiment        (no posar el símbol %)]]</f>
        <v>0</v>
      </c>
      <c r="AS1307" s="137">
        <f>ROUND((AT1307/100)*22.78356164*Taula1[[#This Row],[Dies treballats període justificat (01/01/2023 - 31/03/2023)              no comptabilitzats com a mes natural sencer]],2)</f>
        <v>0</v>
      </c>
      <c r="AT1307" s="90">
        <f>Taula1[[#This Row],[% Jornada segons contracte
(no posar el símbol %) ]]-Taula1[[#This Row],[% Reducció salari per baix rendiment        (no posar el símbol %)]]</f>
        <v>0</v>
      </c>
      <c r="AU1307" s="137">
        <f t="shared" si="323"/>
        <v>0</v>
      </c>
      <c r="AV1307" s="87"/>
      <c r="AW1307" s="136">
        <f>ROUND((AX1307/100)*693*Taula1[[#This Row],[Espai reservat Administració  (mesos)]],2)</f>
        <v>0</v>
      </c>
      <c r="AX1307" s="90">
        <f>Taula1[[#This Row],[% Jornada segons contracte
(no posar el símbol %) ]]-Taula1[[#This Row],[% Reducció salari per baix rendiment        (no posar el símbol %)]]</f>
        <v>0</v>
      </c>
      <c r="AY1307" s="131">
        <f>ROUND((AZ1307/100)*22.78356164*Taula1[[#This Row],[Espai reservat Administració (dies)]],2)</f>
        <v>0</v>
      </c>
      <c r="AZ1307" s="81">
        <f>Taula1[[#This Row],[% Jornada segons contracte
(no posar el símbol %) ]]-Taula1[[#This Row],[% Reducció salari per baix rendiment        (no posar el símbol %)]]</f>
        <v>0</v>
      </c>
      <c r="BA1307" s="82">
        <f t="shared" si="324"/>
        <v>0</v>
      </c>
      <c r="BB1307" s="41"/>
      <c r="BC1307" s="131">
        <f>IF(Taula1[[#This Row],[Grup justificat     (fer servir opcions de la llista desplegable)]]=1,AI1307,0)</f>
        <v>0</v>
      </c>
      <c r="BD1307" s="131">
        <f>IF(Taula1[[#This Row],[Grup justificat     (fer servir opcions de la llista desplegable)]]=2,AU1307,0)</f>
        <v>0</v>
      </c>
      <c r="BE1307" s="41"/>
      <c r="BF1307" s="131">
        <f>IF(Taula1[[#This Row],[Espai reservat Administració]]=1,AO1307,0)</f>
        <v>0</v>
      </c>
      <c r="BG1307" s="82">
        <f>IF(Taula1[[#This Row],[Espai reservat Administració]]=2,BA1307,0)</f>
        <v>0</v>
      </c>
      <c r="BH1307" s="41"/>
      <c r="BI1307" s="126">
        <f>IF(Taula1[[#This Row],[Grup justificat     (fer servir opcions de la llista desplegable)]]=1,1,0)</f>
        <v>0</v>
      </c>
      <c r="BJ1307" s="126">
        <f>IF(Taula1[[#This Row],[Espai reservat Administració]]=1,1,0)</f>
        <v>0</v>
      </c>
      <c r="BK1307" s="111"/>
      <c r="BL1307" s="126">
        <f>IF(Taula1[[#This Row],[Grup justificat     (fer servir opcions de la llista desplegable)]]=2,1,0)</f>
        <v>0</v>
      </c>
      <c r="BM1307" s="126">
        <f>IF(Taula1[[#This Row],[Espai reservat Administració]]=2,1,0)</f>
        <v>0</v>
      </c>
      <c r="BN1307" s="73"/>
      <c r="BO1307" s="73"/>
      <c r="BP1307" s="73"/>
      <c r="BQ1307" s="73"/>
      <c r="BR1307" s="73"/>
      <c r="BS1307" s="73"/>
      <c r="BT1307" s="73"/>
      <c r="BU1307" s="73"/>
      <c r="BV1307" s="73"/>
      <c r="BW1307" s="73"/>
      <c r="BX1307" s="73"/>
      <c r="BY1307" s="73"/>
      <c r="BZ1307" s="73"/>
      <c r="CA1307" s="73"/>
      <c r="CB1307" s="73"/>
      <c r="CC1307" s="73"/>
      <c r="CD1307" s="73"/>
      <c r="CE1307" s="73"/>
      <c r="CF1307" s="73"/>
      <c r="CG1307" s="63">
        <f t="shared" si="325"/>
        <v>0</v>
      </c>
      <c r="CH1307" s="63">
        <f t="shared" si="326"/>
        <v>0</v>
      </c>
      <c r="CI1307" s="73"/>
      <c r="CJ1307" s="63">
        <f>IF(Taula1[[#This Row],[Tipus de contracte                                  (fer servir opcions de la llista desplegable)]]="Indefinit",1,0)</f>
        <v>0</v>
      </c>
      <c r="CK1307" s="63">
        <f>IF(Taula1[[#This Row],[Tipus de contracte                                  (fer servir opcions de la llista desplegable)]]="Temporal, igual o superior a 6 mesos",1,0)</f>
        <v>0</v>
      </c>
      <c r="CL1307" s="63">
        <f>IF(Taula1[[#This Row],[Tipus de contracte                                  (fer servir opcions de la llista desplegable)]]="Substitució per IT",1,0)</f>
        <v>0</v>
      </c>
      <c r="CM1307" s="73"/>
      <c r="CN1307" s="63">
        <f>IF(Taula1[[#This Row],[Relació llocs de treball]]&gt;=1,1,0)</f>
        <v>0</v>
      </c>
      <c r="CO1307" s="73"/>
      <c r="CP1307" s="63">
        <f>IF(Taula1[[#This Row],[Identitat de gènere                                                          (fer servir opcions de la llista desplegable)]]="Home",1,0)</f>
        <v>0</v>
      </c>
      <c r="CQ1307" s="63">
        <f>IF(Taula1[[#This Row],[Identitat de gènere                                                          (fer servir opcions de la llista desplegable)]]="Dona",1,0)</f>
        <v>0</v>
      </c>
      <c r="CR1307" s="63">
        <f>IF(Taula1[[#This Row],[Identitat de gènere                                                          (fer servir opcions de la llista desplegable)]]="No binari",1,0)</f>
        <v>0</v>
      </c>
      <c r="CS1307" s="73"/>
      <c r="CT1307" s="63">
        <f t="shared" si="320"/>
        <v>0</v>
      </c>
      <c r="CU1307" s="64">
        <f t="shared" si="327"/>
        <v>0</v>
      </c>
      <c r="CW1307" s="64">
        <f t="shared" si="328"/>
        <v>0</v>
      </c>
      <c r="CX1307" s="64">
        <f t="shared" si="329"/>
        <v>0</v>
      </c>
      <c r="CY1307" s="64">
        <f t="shared" si="330"/>
        <v>0</v>
      </c>
      <c r="CZ1307" s="64">
        <f t="shared" si="331"/>
        <v>0</v>
      </c>
      <c r="DB1307" s="64">
        <f t="shared" si="332"/>
        <v>0</v>
      </c>
      <c r="DC1307" s="64">
        <f t="shared" si="333"/>
        <v>0</v>
      </c>
      <c r="DD1307" s="64">
        <f t="shared" si="334"/>
        <v>0</v>
      </c>
      <c r="DE1307" s="64">
        <f t="shared" si="335"/>
        <v>0</v>
      </c>
    </row>
    <row r="1308" spans="2:109" x14ac:dyDescent="0.3">
      <c r="B1308" s="167"/>
      <c r="C1308" s="186"/>
      <c r="D1308" s="2"/>
      <c r="E1308" s="67"/>
      <c r="F1308" s="5"/>
      <c r="G1308" s="5"/>
      <c r="H1308" s="187"/>
      <c r="I1308" s="111" t="str">
        <f ca="1">IF(Taula1[[#This Row],[Data naixement (format dd/mm/aaaa)]]="","0",DATEDIF(Taula1[[#This Row],[Data naixement (format dd/mm/aaaa)]],TODAY(),"Y"))</f>
        <v>0</v>
      </c>
      <c r="J1308" s="6"/>
      <c r="K1308" s="6"/>
      <c r="L1308" s="6"/>
      <c r="M1308" s="6"/>
      <c r="N1308" s="56"/>
      <c r="O1308" s="56"/>
      <c r="P1308" s="56"/>
      <c r="Q1308" s="6"/>
      <c r="R1308" s="7"/>
      <c r="S1308" s="143">
        <f>Taula1[[#This Row],[Mesos naturals sencers treballats període justificat (01/01/2023 - 31/03/2023)]]</f>
        <v>0</v>
      </c>
      <c r="T1308" s="194">
        <f>Taula1[[#This Row],[Dies treballats període justificat (01/01/2023 - 31/03/2023)              no comptabilitzats com a mes natural sencer]]</f>
        <v>0</v>
      </c>
      <c r="U1308" s="12"/>
      <c r="V1308" s="7"/>
      <c r="W1308" s="188"/>
      <c r="X1308" s="188"/>
      <c r="Y1308" s="188"/>
      <c r="Z1308" s="188"/>
      <c r="AA1308" s="190"/>
      <c r="AB1308" s="143">
        <f>Taula1[[#This Row],[Grup justificat     (fer servir opcions de la llista desplegable)]]</f>
        <v>0</v>
      </c>
      <c r="AC1308" s="182"/>
      <c r="AD1308" s="39"/>
      <c r="AE1308" s="131">
        <f>ROUND((AF1308/100)*756*Taula1[[#This Row],[Mesos naturals sencers treballats període justificat (01/01/2023 - 31/03/2023)]],2)</f>
        <v>0</v>
      </c>
      <c r="AF1308" s="81">
        <f>Taula1[[#This Row],[% Jornada segons contracte
(no posar el símbol %) ]]-Taula1[[#This Row],[% Reducció salari per baix rendiment        (no posar el símbol %)]]</f>
        <v>0</v>
      </c>
      <c r="AG1308" s="131">
        <f>ROUND((AH1308/100)*24.8547945*Taula1[[#This Row],[Dies treballats període justificat (01/01/2023 - 31/03/2023)              no comptabilitzats com a mes natural sencer]],2)</f>
        <v>0</v>
      </c>
      <c r="AH1308" s="79">
        <f>Taula1[[#This Row],[% Jornada segons contracte
(no posar el símbol %) ]]-Taula1[[#This Row],[% Reducció salari per baix rendiment        (no posar el símbol %)]]</f>
        <v>0</v>
      </c>
      <c r="AI1308" s="131">
        <f t="shared" si="321"/>
        <v>0</v>
      </c>
      <c r="AJ1308" s="39"/>
      <c r="AK1308" s="131">
        <f>ROUND((AL1308/100)*756*Taula1[[#This Row],[Espai reservat Administració  (mesos)]],2)</f>
        <v>0</v>
      </c>
      <c r="AL1308" s="81">
        <f>Taula1[[#This Row],[% Jornada segons contracte
(no posar el símbol %) ]]-Taula1[[#This Row],[% Reducció salari per baix rendiment        (no posar el símbol %)]]</f>
        <v>0</v>
      </c>
      <c r="AM1308" s="131">
        <f>ROUND((AN1308/100)*24.8547945*Taula1[[#This Row],[Espai reservat Administració (dies)]],2)</f>
        <v>0</v>
      </c>
      <c r="AN1308" s="79">
        <f>Taula1[[#This Row],[% Jornada segons contracte
(no posar el símbol %) ]]-Taula1[[#This Row],[% Reducció salari per baix rendiment        (no posar el símbol %)]]</f>
        <v>0</v>
      </c>
      <c r="AO1308" s="131">
        <f t="shared" si="322"/>
        <v>0</v>
      </c>
      <c r="AP1308" s="87"/>
      <c r="AQ1308" s="137">
        <f>ROUND((AR1308/100)*693*Taula1[[#This Row],[Mesos naturals sencers treballats període justificat (01/01/2023 - 31/03/2023)]],2)</f>
        <v>0</v>
      </c>
      <c r="AR1308" s="90">
        <f>Taula1[[#This Row],[% Jornada segons contracte
(no posar el símbol %) ]]-Taula1[[#This Row],[% Reducció salari per baix rendiment        (no posar el símbol %)]]</f>
        <v>0</v>
      </c>
      <c r="AS1308" s="137">
        <f>ROUND((AT1308/100)*22.78356164*Taula1[[#This Row],[Dies treballats període justificat (01/01/2023 - 31/03/2023)              no comptabilitzats com a mes natural sencer]],2)</f>
        <v>0</v>
      </c>
      <c r="AT1308" s="90">
        <f>Taula1[[#This Row],[% Jornada segons contracte
(no posar el símbol %) ]]-Taula1[[#This Row],[% Reducció salari per baix rendiment        (no posar el símbol %)]]</f>
        <v>0</v>
      </c>
      <c r="AU1308" s="137">
        <f t="shared" si="323"/>
        <v>0</v>
      </c>
      <c r="AV1308" s="87"/>
      <c r="AW1308" s="136">
        <f>ROUND((AX1308/100)*693*Taula1[[#This Row],[Espai reservat Administració  (mesos)]],2)</f>
        <v>0</v>
      </c>
      <c r="AX1308" s="90">
        <f>Taula1[[#This Row],[% Jornada segons contracte
(no posar el símbol %) ]]-Taula1[[#This Row],[% Reducció salari per baix rendiment        (no posar el símbol %)]]</f>
        <v>0</v>
      </c>
      <c r="AY1308" s="131">
        <f>ROUND((AZ1308/100)*22.78356164*Taula1[[#This Row],[Espai reservat Administració (dies)]],2)</f>
        <v>0</v>
      </c>
      <c r="AZ1308" s="81">
        <f>Taula1[[#This Row],[% Jornada segons contracte
(no posar el símbol %) ]]-Taula1[[#This Row],[% Reducció salari per baix rendiment        (no posar el símbol %)]]</f>
        <v>0</v>
      </c>
      <c r="BA1308" s="82">
        <f t="shared" si="324"/>
        <v>0</v>
      </c>
      <c r="BB1308" s="41"/>
      <c r="BC1308" s="131">
        <f>IF(Taula1[[#This Row],[Grup justificat     (fer servir opcions de la llista desplegable)]]=1,AI1308,0)</f>
        <v>0</v>
      </c>
      <c r="BD1308" s="131">
        <f>IF(Taula1[[#This Row],[Grup justificat     (fer servir opcions de la llista desplegable)]]=2,AU1308,0)</f>
        <v>0</v>
      </c>
      <c r="BE1308" s="41"/>
      <c r="BF1308" s="131">
        <f>IF(Taula1[[#This Row],[Espai reservat Administració]]=1,AO1308,0)</f>
        <v>0</v>
      </c>
      <c r="BG1308" s="82">
        <f>IF(Taula1[[#This Row],[Espai reservat Administració]]=2,BA1308,0)</f>
        <v>0</v>
      </c>
      <c r="BH1308" s="41"/>
      <c r="BI1308" s="126">
        <f>IF(Taula1[[#This Row],[Grup justificat     (fer servir opcions de la llista desplegable)]]=1,1,0)</f>
        <v>0</v>
      </c>
      <c r="BJ1308" s="126">
        <f>IF(Taula1[[#This Row],[Espai reservat Administració]]=1,1,0)</f>
        <v>0</v>
      </c>
      <c r="BK1308" s="111"/>
      <c r="BL1308" s="126">
        <f>IF(Taula1[[#This Row],[Grup justificat     (fer servir opcions de la llista desplegable)]]=2,1,0)</f>
        <v>0</v>
      </c>
      <c r="BM1308" s="126">
        <f>IF(Taula1[[#This Row],[Espai reservat Administració]]=2,1,0)</f>
        <v>0</v>
      </c>
      <c r="BN1308" s="73"/>
      <c r="BO1308" s="73"/>
      <c r="BP1308" s="73"/>
      <c r="BQ1308" s="73"/>
      <c r="BR1308" s="73"/>
      <c r="BS1308" s="73"/>
      <c r="BT1308" s="73"/>
      <c r="BU1308" s="73"/>
      <c r="BV1308" s="73"/>
      <c r="BW1308" s="73"/>
      <c r="BX1308" s="73"/>
      <c r="BY1308" s="73"/>
      <c r="BZ1308" s="73"/>
      <c r="CA1308" s="73"/>
      <c r="CB1308" s="73"/>
      <c r="CC1308" s="73"/>
      <c r="CD1308" s="73"/>
      <c r="CE1308" s="73"/>
      <c r="CF1308" s="73"/>
      <c r="CG1308" s="63">
        <f t="shared" si="325"/>
        <v>0</v>
      </c>
      <c r="CH1308" s="63">
        <f t="shared" si="326"/>
        <v>0</v>
      </c>
      <c r="CI1308" s="73"/>
      <c r="CJ1308" s="63">
        <f>IF(Taula1[[#This Row],[Tipus de contracte                                  (fer servir opcions de la llista desplegable)]]="Indefinit",1,0)</f>
        <v>0</v>
      </c>
      <c r="CK1308" s="63">
        <f>IF(Taula1[[#This Row],[Tipus de contracte                                  (fer servir opcions de la llista desplegable)]]="Temporal, igual o superior a 6 mesos",1,0)</f>
        <v>0</v>
      </c>
      <c r="CL1308" s="63">
        <f>IF(Taula1[[#This Row],[Tipus de contracte                                  (fer servir opcions de la llista desplegable)]]="Substitució per IT",1,0)</f>
        <v>0</v>
      </c>
      <c r="CM1308" s="73"/>
      <c r="CN1308" s="63">
        <f>IF(Taula1[[#This Row],[Relació llocs de treball]]&gt;=1,1,0)</f>
        <v>0</v>
      </c>
      <c r="CO1308" s="73"/>
      <c r="CP1308" s="63">
        <f>IF(Taula1[[#This Row],[Identitat de gènere                                                          (fer servir opcions de la llista desplegable)]]="Home",1,0)</f>
        <v>0</v>
      </c>
      <c r="CQ1308" s="63">
        <f>IF(Taula1[[#This Row],[Identitat de gènere                                                          (fer servir opcions de la llista desplegable)]]="Dona",1,0)</f>
        <v>0</v>
      </c>
      <c r="CR1308" s="63">
        <f>IF(Taula1[[#This Row],[Identitat de gènere                                                          (fer servir opcions de la llista desplegable)]]="No binari",1,0)</f>
        <v>0</v>
      </c>
      <c r="CS1308" s="73"/>
      <c r="CT1308" s="63">
        <f t="shared" si="320"/>
        <v>0</v>
      </c>
      <c r="CU1308" s="64">
        <f t="shared" si="327"/>
        <v>0</v>
      </c>
      <c r="CW1308" s="64">
        <f t="shared" si="328"/>
        <v>0</v>
      </c>
      <c r="CX1308" s="64">
        <f t="shared" si="329"/>
        <v>0</v>
      </c>
      <c r="CY1308" s="64">
        <f t="shared" si="330"/>
        <v>0</v>
      </c>
      <c r="CZ1308" s="64">
        <f t="shared" si="331"/>
        <v>0</v>
      </c>
      <c r="DB1308" s="64">
        <f t="shared" si="332"/>
        <v>0</v>
      </c>
      <c r="DC1308" s="64">
        <f t="shared" si="333"/>
        <v>0</v>
      </c>
      <c r="DD1308" s="64">
        <f t="shared" si="334"/>
        <v>0</v>
      </c>
      <c r="DE1308" s="64">
        <f t="shared" si="335"/>
        <v>0</v>
      </c>
    </row>
    <row r="1309" spans="2:109" x14ac:dyDescent="0.3">
      <c r="B1309" s="167"/>
      <c r="C1309" s="186"/>
      <c r="D1309" s="2"/>
      <c r="E1309" s="67"/>
      <c r="F1309" s="5"/>
      <c r="G1309" s="5"/>
      <c r="H1309" s="187"/>
      <c r="I1309" s="111" t="str">
        <f ca="1">IF(Taula1[[#This Row],[Data naixement (format dd/mm/aaaa)]]="","0",DATEDIF(Taula1[[#This Row],[Data naixement (format dd/mm/aaaa)]],TODAY(),"Y"))</f>
        <v>0</v>
      </c>
      <c r="J1309" s="6"/>
      <c r="K1309" s="6"/>
      <c r="L1309" s="6"/>
      <c r="M1309" s="6"/>
      <c r="N1309" s="56"/>
      <c r="O1309" s="56"/>
      <c r="P1309" s="56"/>
      <c r="Q1309" s="6"/>
      <c r="R1309" s="7"/>
      <c r="S1309" s="143">
        <f>Taula1[[#This Row],[Mesos naturals sencers treballats període justificat (01/01/2023 - 31/03/2023)]]</f>
        <v>0</v>
      </c>
      <c r="T1309" s="194">
        <f>Taula1[[#This Row],[Dies treballats període justificat (01/01/2023 - 31/03/2023)              no comptabilitzats com a mes natural sencer]]</f>
        <v>0</v>
      </c>
      <c r="U1309" s="12"/>
      <c r="V1309" s="7"/>
      <c r="W1309" s="188"/>
      <c r="X1309" s="188"/>
      <c r="Y1309" s="188"/>
      <c r="Z1309" s="188"/>
      <c r="AA1309" s="190"/>
      <c r="AB1309" s="143">
        <f>Taula1[[#This Row],[Grup justificat     (fer servir opcions de la llista desplegable)]]</f>
        <v>0</v>
      </c>
      <c r="AC1309" s="182"/>
      <c r="AD1309" s="39"/>
      <c r="AE1309" s="131">
        <f>ROUND((AF1309/100)*756*Taula1[[#This Row],[Mesos naturals sencers treballats període justificat (01/01/2023 - 31/03/2023)]],2)</f>
        <v>0</v>
      </c>
      <c r="AF1309" s="81">
        <f>Taula1[[#This Row],[% Jornada segons contracte
(no posar el símbol %) ]]-Taula1[[#This Row],[% Reducció salari per baix rendiment        (no posar el símbol %)]]</f>
        <v>0</v>
      </c>
      <c r="AG1309" s="131">
        <f>ROUND((AH1309/100)*24.8547945*Taula1[[#This Row],[Dies treballats període justificat (01/01/2023 - 31/03/2023)              no comptabilitzats com a mes natural sencer]],2)</f>
        <v>0</v>
      </c>
      <c r="AH1309" s="79">
        <f>Taula1[[#This Row],[% Jornada segons contracte
(no posar el símbol %) ]]-Taula1[[#This Row],[% Reducció salari per baix rendiment        (no posar el símbol %)]]</f>
        <v>0</v>
      </c>
      <c r="AI1309" s="131">
        <f t="shared" si="321"/>
        <v>0</v>
      </c>
      <c r="AJ1309" s="39"/>
      <c r="AK1309" s="131">
        <f>ROUND((AL1309/100)*756*Taula1[[#This Row],[Espai reservat Administració  (mesos)]],2)</f>
        <v>0</v>
      </c>
      <c r="AL1309" s="81">
        <f>Taula1[[#This Row],[% Jornada segons contracte
(no posar el símbol %) ]]-Taula1[[#This Row],[% Reducció salari per baix rendiment        (no posar el símbol %)]]</f>
        <v>0</v>
      </c>
      <c r="AM1309" s="131">
        <f>ROUND((AN1309/100)*24.8547945*Taula1[[#This Row],[Espai reservat Administració (dies)]],2)</f>
        <v>0</v>
      </c>
      <c r="AN1309" s="79">
        <f>Taula1[[#This Row],[% Jornada segons contracte
(no posar el símbol %) ]]-Taula1[[#This Row],[% Reducció salari per baix rendiment        (no posar el símbol %)]]</f>
        <v>0</v>
      </c>
      <c r="AO1309" s="131">
        <f t="shared" si="322"/>
        <v>0</v>
      </c>
      <c r="AP1309" s="87"/>
      <c r="AQ1309" s="137">
        <f>ROUND((AR1309/100)*693*Taula1[[#This Row],[Mesos naturals sencers treballats període justificat (01/01/2023 - 31/03/2023)]],2)</f>
        <v>0</v>
      </c>
      <c r="AR1309" s="90">
        <f>Taula1[[#This Row],[% Jornada segons contracte
(no posar el símbol %) ]]-Taula1[[#This Row],[% Reducció salari per baix rendiment        (no posar el símbol %)]]</f>
        <v>0</v>
      </c>
      <c r="AS1309" s="137">
        <f>ROUND((AT1309/100)*22.78356164*Taula1[[#This Row],[Dies treballats període justificat (01/01/2023 - 31/03/2023)              no comptabilitzats com a mes natural sencer]],2)</f>
        <v>0</v>
      </c>
      <c r="AT1309" s="90">
        <f>Taula1[[#This Row],[% Jornada segons contracte
(no posar el símbol %) ]]-Taula1[[#This Row],[% Reducció salari per baix rendiment        (no posar el símbol %)]]</f>
        <v>0</v>
      </c>
      <c r="AU1309" s="137">
        <f t="shared" si="323"/>
        <v>0</v>
      </c>
      <c r="AV1309" s="87"/>
      <c r="AW1309" s="136">
        <f>ROUND((AX1309/100)*693*Taula1[[#This Row],[Espai reservat Administració  (mesos)]],2)</f>
        <v>0</v>
      </c>
      <c r="AX1309" s="90">
        <f>Taula1[[#This Row],[% Jornada segons contracte
(no posar el símbol %) ]]-Taula1[[#This Row],[% Reducció salari per baix rendiment        (no posar el símbol %)]]</f>
        <v>0</v>
      </c>
      <c r="AY1309" s="131">
        <f>ROUND((AZ1309/100)*22.78356164*Taula1[[#This Row],[Espai reservat Administració (dies)]],2)</f>
        <v>0</v>
      </c>
      <c r="AZ1309" s="81">
        <f>Taula1[[#This Row],[% Jornada segons contracte
(no posar el símbol %) ]]-Taula1[[#This Row],[% Reducció salari per baix rendiment        (no posar el símbol %)]]</f>
        <v>0</v>
      </c>
      <c r="BA1309" s="82">
        <f t="shared" si="324"/>
        <v>0</v>
      </c>
      <c r="BB1309" s="41"/>
      <c r="BC1309" s="131">
        <f>IF(Taula1[[#This Row],[Grup justificat     (fer servir opcions de la llista desplegable)]]=1,AI1309,0)</f>
        <v>0</v>
      </c>
      <c r="BD1309" s="131">
        <f>IF(Taula1[[#This Row],[Grup justificat     (fer servir opcions de la llista desplegable)]]=2,AU1309,0)</f>
        <v>0</v>
      </c>
      <c r="BE1309" s="41"/>
      <c r="BF1309" s="131">
        <f>IF(Taula1[[#This Row],[Espai reservat Administració]]=1,AO1309,0)</f>
        <v>0</v>
      </c>
      <c r="BG1309" s="82">
        <f>IF(Taula1[[#This Row],[Espai reservat Administració]]=2,BA1309,0)</f>
        <v>0</v>
      </c>
      <c r="BH1309" s="41"/>
      <c r="BI1309" s="126">
        <f>IF(Taula1[[#This Row],[Grup justificat     (fer servir opcions de la llista desplegable)]]=1,1,0)</f>
        <v>0</v>
      </c>
      <c r="BJ1309" s="126">
        <f>IF(Taula1[[#This Row],[Espai reservat Administració]]=1,1,0)</f>
        <v>0</v>
      </c>
      <c r="BK1309" s="111"/>
      <c r="BL1309" s="126">
        <f>IF(Taula1[[#This Row],[Grup justificat     (fer servir opcions de la llista desplegable)]]=2,1,0)</f>
        <v>0</v>
      </c>
      <c r="BM1309" s="126">
        <f>IF(Taula1[[#This Row],[Espai reservat Administració]]=2,1,0)</f>
        <v>0</v>
      </c>
      <c r="BN1309" s="73"/>
      <c r="BO1309" s="73"/>
      <c r="BP1309" s="73"/>
      <c r="BQ1309" s="73"/>
      <c r="BR1309" s="73"/>
      <c r="BS1309" s="73"/>
      <c r="BT1309" s="73"/>
      <c r="BU1309" s="73"/>
      <c r="BV1309" s="73"/>
      <c r="BW1309" s="73"/>
      <c r="BX1309" s="73"/>
      <c r="BY1309" s="73"/>
      <c r="BZ1309" s="73"/>
      <c r="CA1309" s="73"/>
      <c r="CB1309" s="73"/>
      <c r="CC1309" s="73"/>
      <c r="CD1309" s="73"/>
      <c r="CE1309" s="73"/>
      <c r="CF1309" s="73"/>
      <c r="CG1309" s="63">
        <f t="shared" si="325"/>
        <v>0</v>
      </c>
      <c r="CH1309" s="63">
        <f t="shared" si="326"/>
        <v>0</v>
      </c>
      <c r="CI1309" s="73"/>
      <c r="CJ1309" s="63">
        <f>IF(Taula1[[#This Row],[Tipus de contracte                                  (fer servir opcions de la llista desplegable)]]="Indefinit",1,0)</f>
        <v>0</v>
      </c>
      <c r="CK1309" s="63">
        <f>IF(Taula1[[#This Row],[Tipus de contracte                                  (fer servir opcions de la llista desplegable)]]="Temporal, igual o superior a 6 mesos",1,0)</f>
        <v>0</v>
      </c>
      <c r="CL1309" s="63">
        <f>IF(Taula1[[#This Row],[Tipus de contracte                                  (fer servir opcions de la llista desplegable)]]="Substitució per IT",1,0)</f>
        <v>0</v>
      </c>
      <c r="CM1309" s="73"/>
      <c r="CN1309" s="63">
        <f>IF(Taula1[[#This Row],[Relació llocs de treball]]&gt;=1,1,0)</f>
        <v>0</v>
      </c>
      <c r="CO1309" s="73"/>
      <c r="CP1309" s="63">
        <f>IF(Taula1[[#This Row],[Identitat de gènere                                                          (fer servir opcions de la llista desplegable)]]="Home",1,0)</f>
        <v>0</v>
      </c>
      <c r="CQ1309" s="63">
        <f>IF(Taula1[[#This Row],[Identitat de gènere                                                          (fer servir opcions de la llista desplegable)]]="Dona",1,0)</f>
        <v>0</v>
      </c>
      <c r="CR1309" s="63">
        <f>IF(Taula1[[#This Row],[Identitat de gènere                                                          (fer servir opcions de la llista desplegable)]]="No binari",1,0)</f>
        <v>0</v>
      </c>
      <c r="CS1309" s="73"/>
      <c r="CT1309" s="63">
        <f t="shared" si="320"/>
        <v>0</v>
      </c>
      <c r="CU1309" s="64">
        <f t="shared" si="327"/>
        <v>0</v>
      </c>
      <c r="CW1309" s="64">
        <f t="shared" si="328"/>
        <v>0</v>
      </c>
      <c r="CX1309" s="64">
        <f t="shared" si="329"/>
        <v>0</v>
      </c>
      <c r="CY1309" s="64">
        <f t="shared" si="330"/>
        <v>0</v>
      </c>
      <c r="CZ1309" s="64">
        <f t="shared" si="331"/>
        <v>0</v>
      </c>
      <c r="DB1309" s="64">
        <f t="shared" si="332"/>
        <v>0</v>
      </c>
      <c r="DC1309" s="64">
        <f t="shared" si="333"/>
        <v>0</v>
      </c>
      <c r="DD1309" s="64">
        <f t="shared" si="334"/>
        <v>0</v>
      </c>
      <c r="DE1309" s="64">
        <f t="shared" si="335"/>
        <v>0</v>
      </c>
    </row>
    <row r="1310" spans="2:109" x14ac:dyDescent="0.3">
      <c r="B1310" s="167"/>
      <c r="C1310" s="186"/>
      <c r="D1310" s="2"/>
      <c r="E1310" s="67"/>
      <c r="F1310" s="5"/>
      <c r="G1310" s="5"/>
      <c r="H1310" s="187"/>
      <c r="I1310" s="111" t="str">
        <f ca="1">IF(Taula1[[#This Row],[Data naixement (format dd/mm/aaaa)]]="","0",DATEDIF(Taula1[[#This Row],[Data naixement (format dd/mm/aaaa)]],TODAY(),"Y"))</f>
        <v>0</v>
      </c>
      <c r="J1310" s="6"/>
      <c r="K1310" s="6"/>
      <c r="L1310" s="6"/>
      <c r="M1310" s="6"/>
      <c r="N1310" s="56"/>
      <c r="O1310" s="56"/>
      <c r="P1310" s="56"/>
      <c r="Q1310" s="6"/>
      <c r="R1310" s="7"/>
      <c r="S1310" s="143">
        <f>Taula1[[#This Row],[Mesos naturals sencers treballats període justificat (01/01/2023 - 31/03/2023)]]</f>
        <v>0</v>
      </c>
      <c r="T1310" s="194">
        <f>Taula1[[#This Row],[Dies treballats període justificat (01/01/2023 - 31/03/2023)              no comptabilitzats com a mes natural sencer]]</f>
        <v>0</v>
      </c>
      <c r="U1310" s="12"/>
      <c r="V1310" s="7"/>
      <c r="W1310" s="188"/>
      <c r="X1310" s="188"/>
      <c r="Y1310" s="188"/>
      <c r="Z1310" s="188"/>
      <c r="AA1310" s="190"/>
      <c r="AB1310" s="143">
        <f>Taula1[[#This Row],[Grup justificat     (fer servir opcions de la llista desplegable)]]</f>
        <v>0</v>
      </c>
      <c r="AC1310" s="182"/>
      <c r="AD1310" s="39"/>
      <c r="AE1310" s="131">
        <f>ROUND((AF1310/100)*756*Taula1[[#This Row],[Mesos naturals sencers treballats període justificat (01/01/2023 - 31/03/2023)]],2)</f>
        <v>0</v>
      </c>
      <c r="AF1310" s="81">
        <f>Taula1[[#This Row],[% Jornada segons contracte
(no posar el símbol %) ]]-Taula1[[#This Row],[% Reducció salari per baix rendiment        (no posar el símbol %)]]</f>
        <v>0</v>
      </c>
      <c r="AG1310" s="131">
        <f>ROUND((AH1310/100)*24.8547945*Taula1[[#This Row],[Dies treballats període justificat (01/01/2023 - 31/03/2023)              no comptabilitzats com a mes natural sencer]],2)</f>
        <v>0</v>
      </c>
      <c r="AH1310" s="79">
        <f>Taula1[[#This Row],[% Jornada segons contracte
(no posar el símbol %) ]]-Taula1[[#This Row],[% Reducció salari per baix rendiment        (no posar el símbol %)]]</f>
        <v>0</v>
      </c>
      <c r="AI1310" s="131">
        <f t="shared" si="321"/>
        <v>0</v>
      </c>
      <c r="AJ1310" s="39"/>
      <c r="AK1310" s="131">
        <f>ROUND((AL1310/100)*756*Taula1[[#This Row],[Espai reservat Administració  (mesos)]],2)</f>
        <v>0</v>
      </c>
      <c r="AL1310" s="81">
        <f>Taula1[[#This Row],[% Jornada segons contracte
(no posar el símbol %) ]]-Taula1[[#This Row],[% Reducció salari per baix rendiment        (no posar el símbol %)]]</f>
        <v>0</v>
      </c>
      <c r="AM1310" s="131">
        <f>ROUND((AN1310/100)*24.8547945*Taula1[[#This Row],[Espai reservat Administració (dies)]],2)</f>
        <v>0</v>
      </c>
      <c r="AN1310" s="79">
        <f>Taula1[[#This Row],[% Jornada segons contracte
(no posar el símbol %) ]]-Taula1[[#This Row],[% Reducció salari per baix rendiment        (no posar el símbol %)]]</f>
        <v>0</v>
      </c>
      <c r="AO1310" s="131">
        <f t="shared" si="322"/>
        <v>0</v>
      </c>
      <c r="AP1310" s="87"/>
      <c r="AQ1310" s="137">
        <f>ROUND((AR1310/100)*693*Taula1[[#This Row],[Mesos naturals sencers treballats període justificat (01/01/2023 - 31/03/2023)]],2)</f>
        <v>0</v>
      </c>
      <c r="AR1310" s="90">
        <f>Taula1[[#This Row],[% Jornada segons contracte
(no posar el símbol %) ]]-Taula1[[#This Row],[% Reducció salari per baix rendiment        (no posar el símbol %)]]</f>
        <v>0</v>
      </c>
      <c r="AS1310" s="137">
        <f>ROUND((AT1310/100)*22.78356164*Taula1[[#This Row],[Dies treballats període justificat (01/01/2023 - 31/03/2023)              no comptabilitzats com a mes natural sencer]],2)</f>
        <v>0</v>
      </c>
      <c r="AT1310" s="90">
        <f>Taula1[[#This Row],[% Jornada segons contracte
(no posar el símbol %) ]]-Taula1[[#This Row],[% Reducció salari per baix rendiment        (no posar el símbol %)]]</f>
        <v>0</v>
      </c>
      <c r="AU1310" s="137">
        <f t="shared" si="323"/>
        <v>0</v>
      </c>
      <c r="AV1310" s="87"/>
      <c r="AW1310" s="136">
        <f>ROUND((AX1310/100)*693*Taula1[[#This Row],[Espai reservat Administració  (mesos)]],2)</f>
        <v>0</v>
      </c>
      <c r="AX1310" s="90">
        <f>Taula1[[#This Row],[% Jornada segons contracte
(no posar el símbol %) ]]-Taula1[[#This Row],[% Reducció salari per baix rendiment        (no posar el símbol %)]]</f>
        <v>0</v>
      </c>
      <c r="AY1310" s="131">
        <f>ROUND((AZ1310/100)*22.78356164*Taula1[[#This Row],[Espai reservat Administració (dies)]],2)</f>
        <v>0</v>
      </c>
      <c r="AZ1310" s="81">
        <f>Taula1[[#This Row],[% Jornada segons contracte
(no posar el símbol %) ]]-Taula1[[#This Row],[% Reducció salari per baix rendiment        (no posar el símbol %)]]</f>
        <v>0</v>
      </c>
      <c r="BA1310" s="82">
        <f t="shared" si="324"/>
        <v>0</v>
      </c>
      <c r="BB1310" s="41"/>
      <c r="BC1310" s="131">
        <f>IF(Taula1[[#This Row],[Grup justificat     (fer servir opcions de la llista desplegable)]]=1,AI1310,0)</f>
        <v>0</v>
      </c>
      <c r="BD1310" s="131">
        <f>IF(Taula1[[#This Row],[Grup justificat     (fer servir opcions de la llista desplegable)]]=2,AU1310,0)</f>
        <v>0</v>
      </c>
      <c r="BE1310" s="41"/>
      <c r="BF1310" s="131">
        <f>IF(Taula1[[#This Row],[Espai reservat Administració]]=1,AO1310,0)</f>
        <v>0</v>
      </c>
      <c r="BG1310" s="82">
        <f>IF(Taula1[[#This Row],[Espai reservat Administració]]=2,BA1310,0)</f>
        <v>0</v>
      </c>
      <c r="BH1310" s="41"/>
      <c r="BI1310" s="126">
        <f>IF(Taula1[[#This Row],[Grup justificat     (fer servir opcions de la llista desplegable)]]=1,1,0)</f>
        <v>0</v>
      </c>
      <c r="BJ1310" s="126">
        <f>IF(Taula1[[#This Row],[Espai reservat Administració]]=1,1,0)</f>
        <v>0</v>
      </c>
      <c r="BK1310" s="111"/>
      <c r="BL1310" s="126">
        <f>IF(Taula1[[#This Row],[Grup justificat     (fer servir opcions de la llista desplegable)]]=2,1,0)</f>
        <v>0</v>
      </c>
      <c r="BM1310" s="126">
        <f>IF(Taula1[[#This Row],[Espai reservat Administració]]=2,1,0)</f>
        <v>0</v>
      </c>
      <c r="BN1310" s="73"/>
      <c r="BO1310" s="73"/>
      <c r="BP1310" s="73"/>
      <c r="BQ1310" s="73"/>
      <c r="BR1310" s="73"/>
      <c r="BS1310" s="73"/>
      <c r="BT1310" s="73"/>
      <c r="BU1310" s="73"/>
      <c r="BV1310" s="73"/>
      <c r="BW1310" s="73"/>
      <c r="BX1310" s="73"/>
      <c r="BY1310" s="73"/>
      <c r="BZ1310" s="73"/>
      <c r="CA1310" s="73"/>
      <c r="CB1310" s="73"/>
      <c r="CC1310" s="73"/>
      <c r="CD1310" s="73"/>
      <c r="CE1310" s="73"/>
      <c r="CF1310" s="73"/>
      <c r="CG1310" s="63">
        <f t="shared" si="325"/>
        <v>0</v>
      </c>
      <c r="CH1310" s="63">
        <f t="shared" si="326"/>
        <v>0</v>
      </c>
      <c r="CI1310" s="73"/>
      <c r="CJ1310" s="63">
        <f>IF(Taula1[[#This Row],[Tipus de contracte                                  (fer servir opcions de la llista desplegable)]]="Indefinit",1,0)</f>
        <v>0</v>
      </c>
      <c r="CK1310" s="63">
        <f>IF(Taula1[[#This Row],[Tipus de contracte                                  (fer servir opcions de la llista desplegable)]]="Temporal, igual o superior a 6 mesos",1,0)</f>
        <v>0</v>
      </c>
      <c r="CL1310" s="63">
        <f>IF(Taula1[[#This Row],[Tipus de contracte                                  (fer servir opcions de la llista desplegable)]]="Substitució per IT",1,0)</f>
        <v>0</v>
      </c>
      <c r="CM1310" s="73"/>
      <c r="CN1310" s="63">
        <f>IF(Taula1[[#This Row],[Relació llocs de treball]]&gt;=1,1,0)</f>
        <v>0</v>
      </c>
      <c r="CO1310" s="73"/>
      <c r="CP1310" s="63">
        <f>IF(Taula1[[#This Row],[Identitat de gènere                                                          (fer servir opcions de la llista desplegable)]]="Home",1,0)</f>
        <v>0</v>
      </c>
      <c r="CQ1310" s="63">
        <f>IF(Taula1[[#This Row],[Identitat de gènere                                                          (fer servir opcions de la llista desplegable)]]="Dona",1,0)</f>
        <v>0</v>
      </c>
      <c r="CR1310" s="63">
        <f>IF(Taula1[[#This Row],[Identitat de gènere                                                          (fer servir opcions de la llista desplegable)]]="No binari",1,0)</f>
        <v>0</v>
      </c>
      <c r="CS1310" s="73"/>
      <c r="CT1310" s="63">
        <f t="shared" si="320"/>
        <v>0</v>
      </c>
      <c r="CU1310" s="64">
        <f t="shared" si="327"/>
        <v>0</v>
      </c>
      <c r="CW1310" s="64">
        <f t="shared" si="328"/>
        <v>0</v>
      </c>
      <c r="CX1310" s="64">
        <f t="shared" si="329"/>
        <v>0</v>
      </c>
      <c r="CY1310" s="64">
        <f t="shared" si="330"/>
        <v>0</v>
      </c>
      <c r="CZ1310" s="64">
        <f t="shared" si="331"/>
        <v>0</v>
      </c>
      <c r="DB1310" s="64">
        <f t="shared" si="332"/>
        <v>0</v>
      </c>
      <c r="DC1310" s="64">
        <f t="shared" si="333"/>
        <v>0</v>
      </c>
      <c r="DD1310" s="64">
        <f t="shared" si="334"/>
        <v>0</v>
      </c>
      <c r="DE1310" s="64">
        <f t="shared" si="335"/>
        <v>0</v>
      </c>
    </row>
    <row r="1311" spans="2:109" x14ac:dyDescent="0.3">
      <c r="B1311" s="167"/>
      <c r="C1311" s="186"/>
      <c r="D1311" s="2"/>
      <c r="E1311" s="67"/>
      <c r="F1311" s="5"/>
      <c r="G1311" s="5"/>
      <c r="H1311" s="187"/>
      <c r="I1311" s="111" t="str">
        <f ca="1">IF(Taula1[[#This Row],[Data naixement (format dd/mm/aaaa)]]="","0",DATEDIF(Taula1[[#This Row],[Data naixement (format dd/mm/aaaa)]],TODAY(),"Y"))</f>
        <v>0</v>
      </c>
      <c r="J1311" s="6"/>
      <c r="K1311" s="6"/>
      <c r="L1311" s="6"/>
      <c r="M1311" s="6"/>
      <c r="N1311" s="56"/>
      <c r="O1311" s="56"/>
      <c r="P1311" s="56"/>
      <c r="Q1311" s="6"/>
      <c r="R1311" s="7"/>
      <c r="S1311" s="143">
        <f>Taula1[[#This Row],[Mesos naturals sencers treballats període justificat (01/01/2023 - 31/03/2023)]]</f>
        <v>0</v>
      </c>
      <c r="T1311" s="194">
        <f>Taula1[[#This Row],[Dies treballats període justificat (01/01/2023 - 31/03/2023)              no comptabilitzats com a mes natural sencer]]</f>
        <v>0</v>
      </c>
      <c r="U1311" s="12"/>
      <c r="V1311" s="7"/>
      <c r="W1311" s="188"/>
      <c r="X1311" s="188"/>
      <c r="Y1311" s="188"/>
      <c r="Z1311" s="188"/>
      <c r="AA1311" s="190"/>
      <c r="AB1311" s="143">
        <f>Taula1[[#This Row],[Grup justificat     (fer servir opcions de la llista desplegable)]]</f>
        <v>0</v>
      </c>
      <c r="AC1311" s="182"/>
      <c r="AD1311" s="39"/>
      <c r="AE1311" s="131">
        <f>ROUND((AF1311/100)*756*Taula1[[#This Row],[Mesos naturals sencers treballats període justificat (01/01/2023 - 31/03/2023)]],2)</f>
        <v>0</v>
      </c>
      <c r="AF1311" s="81">
        <f>Taula1[[#This Row],[% Jornada segons contracte
(no posar el símbol %) ]]-Taula1[[#This Row],[% Reducció salari per baix rendiment        (no posar el símbol %)]]</f>
        <v>0</v>
      </c>
      <c r="AG1311" s="131">
        <f>ROUND((AH1311/100)*24.8547945*Taula1[[#This Row],[Dies treballats període justificat (01/01/2023 - 31/03/2023)              no comptabilitzats com a mes natural sencer]],2)</f>
        <v>0</v>
      </c>
      <c r="AH1311" s="79">
        <f>Taula1[[#This Row],[% Jornada segons contracte
(no posar el símbol %) ]]-Taula1[[#This Row],[% Reducció salari per baix rendiment        (no posar el símbol %)]]</f>
        <v>0</v>
      </c>
      <c r="AI1311" s="131">
        <f t="shared" si="321"/>
        <v>0</v>
      </c>
      <c r="AJ1311" s="39"/>
      <c r="AK1311" s="131">
        <f>ROUND((AL1311/100)*756*Taula1[[#This Row],[Espai reservat Administració  (mesos)]],2)</f>
        <v>0</v>
      </c>
      <c r="AL1311" s="81">
        <f>Taula1[[#This Row],[% Jornada segons contracte
(no posar el símbol %) ]]-Taula1[[#This Row],[% Reducció salari per baix rendiment        (no posar el símbol %)]]</f>
        <v>0</v>
      </c>
      <c r="AM1311" s="131">
        <f>ROUND((AN1311/100)*24.8547945*Taula1[[#This Row],[Espai reservat Administració (dies)]],2)</f>
        <v>0</v>
      </c>
      <c r="AN1311" s="79">
        <f>Taula1[[#This Row],[% Jornada segons contracte
(no posar el símbol %) ]]-Taula1[[#This Row],[% Reducció salari per baix rendiment        (no posar el símbol %)]]</f>
        <v>0</v>
      </c>
      <c r="AO1311" s="131">
        <f t="shared" si="322"/>
        <v>0</v>
      </c>
      <c r="AP1311" s="87"/>
      <c r="AQ1311" s="137">
        <f>ROUND((AR1311/100)*693*Taula1[[#This Row],[Mesos naturals sencers treballats període justificat (01/01/2023 - 31/03/2023)]],2)</f>
        <v>0</v>
      </c>
      <c r="AR1311" s="90">
        <f>Taula1[[#This Row],[% Jornada segons contracte
(no posar el símbol %) ]]-Taula1[[#This Row],[% Reducció salari per baix rendiment        (no posar el símbol %)]]</f>
        <v>0</v>
      </c>
      <c r="AS1311" s="137">
        <f>ROUND((AT1311/100)*22.78356164*Taula1[[#This Row],[Dies treballats període justificat (01/01/2023 - 31/03/2023)              no comptabilitzats com a mes natural sencer]],2)</f>
        <v>0</v>
      </c>
      <c r="AT1311" s="90">
        <f>Taula1[[#This Row],[% Jornada segons contracte
(no posar el símbol %) ]]-Taula1[[#This Row],[% Reducció salari per baix rendiment        (no posar el símbol %)]]</f>
        <v>0</v>
      </c>
      <c r="AU1311" s="137">
        <f t="shared" si="323"/>
        <v>0</v>
      </c>
      <c r="AV1311" s="87"/>
      <c r="AW1311" s="136">
        <f>ROUND((AX1311/100)*693*Taula1[[#This Row],[Espai reservat Administració  (mesos)]],2)</f>
        <v>0</v>
      </c>
      <c r="AX1311" s="90">
        <f>Taula1[[#This Row],[% Jornada segons contracte
(no posar el símbol %) ]]-Taula1[[#This Row],[% Reducció salari per baix rendiment        (no posar el símbol %)]]</f>
        <v>0</v>
      </c>
      <c r="AY1311" s="131">
        <f>ROUND((AZ1311/100)*22.78356164*Taula1[[#This Row],[Espai reservat Administració (dies)]],2)</f>
        <v>0</v>
      </c>
      <c r="AZ1311" s="81">
        <f>Taula1[[#This Row],[% Jornada segons contracte
(no posar el símbol %) ]]-Taula1[[#This Row],[% Reducció salari per baix rendiment        (no posar el símbol %)]]</f>
        <v>0</v>
      </c>
      <c r="BA1311" s="82">
        <f t="shared" si="324"/>
        <v>0</v>
      </c>
      <c r="BB1311" s="41"/>
      <c r="BC1311" s="131">
        <f>IF(Taula1[[#This Row],[Grup justificat     (fer servir opcions de la llista desplegable)]]=1,AI1311,0)</f>
        <v>0</v>
      </c>
      <c r="BD1311" s="131">
        <f>IF(Taula1[[#This Row],[Grup justificat     (fer servir opcions de la llista desplegable)]]=2,AU1311,0)</f>
        <v>0</v>
      </c>
      <c r="BE1311" s="41"/>
      <c r="BF1311" s="131">
        <f>IF(Taula1[[#This Row],[Espai reservat Administració]]=1,AO1311,0)</f>
        <v>0</v>
      </c>
      <c r="BG1311" s="82">
        <f>IF(Taula1[[#This Row],[Espai reservat Administració]]=2,BA1311,0)</f>
        <v>0</v>
      </c>
      <c r="BH1311" s="41"/>
      <c r="BI1311" s="126">
        <f>IF(Taula1[[#This Row],[Grup justificat     (fer servir opcions de la llista desplegable)]]=1,1,0)</f>
        <v>0</v>
      </c>
      <c r="BJ1311" s="126">
        <f>IF(Taula1[[#This Row],[Espai reservat Administració]]=1,1,0)</f>
        <v>0</v>
      </c>
      <c r="BK1311" s="111"/>
      <c r="BL1311" s="126">
        <f>IF(Taula1[[#This Row],[Grup justificat     (fer servir opcions de la llista desplegable)]]=2,1,0)</f>
        <v>0</v>
      </c>
      <c r="BM1311" s="126">
        <f>IF(Taula1[[#This Row],[Espai reservat Administració]]=2,1,0)</f>
        <v>0</v>
      </c>
      <c r="BN1311" s="73"/>
      <c r="BO1311" s="73"/>
      <c r="BP1311" s="73"/>
      <c r="BQ1311" s="73"/>
      <c r="BR1311" s="73"/>
      <c r="BS1311" s="73"/>
      <c r="BT1311" s="73"/>
      <c r="BU1311" s="73"/>
      <c r="BV1311" s="73"/>
      <c r="BW1311" s="73"/>
      <c r="BX1311" s="73"/>
      <c r="BY1311" s="73"/>
      <c r="BZ1311" s="73"/>
      <c r="CA1311" s="73"/>
      <c r="CB1311" s="73"/>
      <c r="CC1311" s="73"/>
      <c r="CD1311" s="73"/>
      <c r="CE1311" s="73"/>
      <c r="CF1311" s="73"/>
      <c r="CG1311" s="63">
        <f t="shared" si="325"/>
        <v>0</v>
      </c>
      <c r="CH1311" s="63">
        <f t="shared" si="326"/>
        <v>0</v>
      </c>
      <c r="CI1311" s="73"/>
      <c r="CJ1311" s="63">
        <f>IF(Taula1[[#This Row],[Tipus de contracte                                  (fer servir opcions de la llista desplegable)]]="Indefinit",1,0)</f>
        <v>0</v>
      </c>
      <c r="CK1311" s="63">
        <f>IF(Taula1[[#This Row],[Tipus de contracte                                  (fer servir opcions de la llista desplegable)]]="Temporal, igual o superior a 6 mesos",1,0)</f>
        <v>0</v>
      </c>
      <c r="CL1311" s="63">
        <f>IF(Taula1[[#This Row],[Tipus de contracte                                  (fer servir opcions de la llista desplegable)]]="Substitució per IT",1,0)</f>
        <v>0</v>
      </c>
      <c r="CM1311" s="73"/>
      <c r="CN1311" s="63">
        <f>IF(Taula1[[#This Row],[Relació llocs de treball]]&gt;=1,1,0)</f>
        <v>0</v>
      </c>
      <c r="CO1311" s="73"/>
      <c r="CP1311" s="63">
        <f>IF(Taula1[[#This Row],[Identitat de gènere                                                          (fer servir opcions de la llista desplegable)]]="Home",1,0)</f>
        <v>0</v>
      </c>
      <c r="CQ1311" s="63">
        <f>IF(Taula1[[#This Row],[Identitat de gènere                                                          (fer servir opcions de la llista desplegable)]]="Dona",1,0)</f>
        <v>0</v>
      </c>
      <c r="CR1311" s="63">
        <f>IF(Taula1[[#This Row],[Identitat de gènere                                                          (fer servir opcions de la llista desplegable)]]="No binari",1,0)</f>
        <v>0</v>
      </c>
      <c r="CS1311" s="73"/>
      <c r="CT1311" s="63">
        <f t="shared" si="320"/>
        <v>0</v>
      </c>
      <c r="CU1311" s="64">
        <f t="shared" si="327"/>
        <v>0</v>
      </c>
      <c r="CW1311" s="64">
        <f t="shared" si="328"/>
        <v>0</v>
      </c>
      <c r="CX1311" s="64">
        <f t="shared" si="329"/>
        <v>0</v>
      </c>
      <c r="CY1311" s="64">
        <f t="shared" si="330"/>
        <v>0</v>
      </c>
      <c r="CZ1311" s="64">
        <f t="shared" si="331"/>
        <v>0</v>
      </c>
      <c r="DB1311" s="64">
        <f t="shared" si="332"/>
        <v>0</v>
      </c>
      <c r="DC1311" s="64">
        <f t="shared" si="333"/>
        <v>0</v>
      </c>
      <c r="DD1311" s="64">
        <f t="shared" si="334"/>
        <v>0</v>
      </c>
      <c r="DE1311" s="64">
        <f t="shared" si="335"/>
        <v>0</v>
      </c>
    </row>
    <row r="1312" spans="2:109" x14ac:dyDescent="0.3">
      <c r="B1312" s="167"/>
      <c r="C1312" s="186"/>
      <c r="D1312" s="2"/>
      <c r="E1312" s="67"/>
      <c r="F1312" s="5"/>
      <c r="G1312" s="5"/>
      <c r="H1312" s="187"/>
      <c r="I1312" s="111" t="str">
        <f ca="1">IF(Taula1[[#This Row],[Data naixement (format dd/mm/aaaa)]]="","0",DATEDIF(Taula1[[#This Row],[Data naixement (format dd/mm/aaaa)]],TODAY(),"Y"))</f>
        <v>0</v>
      </c>
      <c r="J1312" s="6"/>
      <c r="K1312" s="6"/>
      <c r="L1312" s="6"/>
      <c r="M1312" s="6"/>
      <c r="N1312" s="56"/>
      <c r="O1312" s="56"/>
      <c r="P1312" s="56"/>
      <c r="Q1312" s="6"/>
      <c r="R1312" s="7"/>
      <c r="S1312" s="143">
        <f>Taula1[[#This Row],[Mesos naturals sencers treballats període justificat (01/01/2023 - 31/03/2023)]]</f>
        <v>0</v>
      </c>
      <c r="T1312" s="194">
        <f>Taula1[[#This Row],[Dies treballats període justificat (01/01/2023 - 31/03/2023)              no comptabilitzats com a mes natural sencer]]</f>
        <v>0</v>
      </c>
      <c r="U1312" s="12"/>
      <c r="V1312" s="7"/>
      <c r="W1312" s="188"/>
      <c r="X1312" s="188"/>
      <c r="Y1312" s="188"/>
      <c r="Z1312" s="188"/>
      <c r="AA1312" s="190"/>
      <c r="AB1312" s="143">
        <f>Taula1[[#This Row],[Grup justificat     (fer servir opcions de la llista desplegable)]]</f>
        <v>0</v>
      </c>
      <c r="AC1312" s="182"/>
      <c r="AD1312" s="39"/>
      <c r="AE1312" s="131">
        <f>ROUND((AF1312/100)*756*Taula1[[#This Row],[Mesos naturals sencers treballats període justificat (01/01/2023 - 31/03/2023)]],2)</f>
        <v>0</v>
      </c>
      <c r="AF1312" s="81">
        <f>Taula1[[#This Row],[% Jornada segons contracte
(no posar el símbol %) ]]-Taula1[[#This Row],[% Reducció salari per baix rendiment        (no posar el símbol %)]]</f>
        <v>0</v>
      </c>
      <c r="AG1312" s="131">
        <f>ROUND((AH1312/100)*24.8547945*Taula1[[#This Row],[Dies treballats període justificat (01/01/2023 - 31/03/2023)              no comptabilitzats com a mes natural sencer]],2)</f>
        <v>0</v>
      </c>
      <c r="AH1312" s="79">
        <f>Taula1[[#This Row],[% Jornada segons contracte
(no posar el símbol %) ]]-Taula1[[#This Row],[% Reducció salari per baix rendiment        (no posar el símbol %)]]</f>
        <v>0</v>
      </c>
      <c r="AI1312" s="131">
        <f t="shared" si="321"/>
        <v>0</v>
      </c>
      <c r="AJ1312" s="39"/>
      <c r="AK1312" s="131">
        <f>ROUND((AL1312/100)*756*Taula1[[#This Row],[Espai reservat Administració  (mesos)]],2)</f>
        <v>0</v>
      </c>
      <c r="AL1312" s="81">
        <f>Taula1[[#This Row],[% Jornada segons contracte
(no posar el símbol %) ]]-Taula1[[#This Row],[% Reducció salari per baix rendiment        (no posar el símbol %)]]</f>
        <v>0</v>
      </c>
      <c r="AM1312" s="131">
        <f>ROUND((AN1312/100)*24.8547945*Taula1[[#This Row],[Espai reservat Administració (dies)]],2)</f>
        <v>0</v>
      </c>
      <c r="AN1312" s="79">
        <f>Taula1[[#This Row],[% Jornada segons contracte
(no posar el símbol %) ]]-Taula1[[#This Row],[% Reducció salari per baix rendiment        (no posar el símbol %)]]</f>
        <v>0</v>
      </c>
      <c r="AO1312" s="131">
        <f t="shared" si="322"/>
        <v>0</v>
      </c>
      <c r="AP1312" s="87"/>
      <c r="AQ1312" s="137">
        <f>ROUND((AR1312/100)*693*Taula1[[#This Row],[Mesos naturals sencers treballats període justificat (01/01/2023 - 31/03/2023)]],2)</f>
        <v>0</v>
      </c>
      <c r="AR1312" s="90">
        <f>Taula1[[#This Row],[% Jornada segons contracte
(no posar el símbol %) ]]-Taula1[[#This Row],[% Reducció salari per baix rendiment        (no posar el símbol %)]]</f>
        <v>0</v>
      </c>
      <c r="AS1312" s="137">
        <f>ROUND((AT1312/100)*22.78356164*Taula1[[#This Row],[Dies treballats període justificat (01/01/2023 - 31/03/2023)              no comptabilitzats com a mes natural sencer]],2)</f>
        <v>0</v>
      </c>
      <c r="AT1312" s="90">
        <f>Taula1[[#This Row],[% Jornada segons contracte
(no posar el símbol %) ]]-Taula1[[#This Row],[% Reducció salari per baix rendiment        (no posar el símbol %)]]</f>
        <v>0</v>
      </c>
      <c r="AU1312" s="137">
        <f t="shared" si="323"/>
        <v>0</v>
      </c>
      <c r="AV1312" s="87"/>
      <c r="AW1312" s="136">
        <f>ROUND((AX1312/100)*693*Taula1[[#This Row],[Espai reservat Administració  (mesos)]],2)</f>
        <v>0</v>
      </c>
      <c r="AX1312" s="90">
        <f>Taula1[[#This Row],[% Jornada segons contracte
(no posar el símbol %) ]]-Taula1[[#This Row],[% Reducció salari per baix rendiment        (no posar el símbol %)]]</f>
        <v>0</v>
      </c>
      <c r="AY1312" s="131">
        <f>ROUND((AZ1312/100)*22.78356164*Taula1[[#This Row],[Espai reservat Administració (dies)]],2)</f>
        <v>0</v>
      </c>
      <c r="AZ1312" s="81">
        <f>Taula1[[#This Row],[% Jornada segons contracte
(no posar el símbol %) ]]-Taula1[[#This Row],[% Reducció salari per baix rendiment        (no posar el símbol %)]]</f>
        <v>0</v>
      </c>
      <c r="BA1312" s="82">
        <f t="shared" si="324"/>
        <v>0</v>
      </c>
      <c r="BB1312" s="41"/>
      <c r="BC1312" s="131">
        <f>IF(Taula1[[#This Row],[Grup justificat     (fer servir opcions de la llista desplegable)]]=1,AI1312,0)</f>
        <v>0</v>
      </c>
      <c r="BD1312" s="131">
        <f>IF(Taula1[[#This Row],[Grup justificat     (fer servir opcions de la llista desplegable)]]=2,AU1312,0)</f>
        <v>0</v>
      </c>
      <c r="BE1312" s="41"/>
      <c r="BF1312" s="131">
        <f>IF(Taula1[[#This Row],[Espai reservat Administració]]=1,AO1312,0)</f>
        <v>0</v>
      </c>
      <c r="BG1312" s="82">
        <f>IF(Taula1[[#This Row],[Espai reservat Administració]]=2,BA1312,0)</f>
        <v>0</v>
      </c>
      <c r="BH1312" s="41"/>
      <c r="BI1312" s="126">
        <f>IF(Taula1[[#This Row],[Grup justificat     (fer servir opcions de la llista desplegable)]]=1,1,0)</f>
        <v>0</v>
      </c>
      <c r="BJ1312" s="126">
        <f>IF(Taula1[[#This Row],[Espai reservat Administració]]=1,1,0)</f>
        <v>0</v>
      </c>
      <c r="BK1312" s="111"/>
      <c r="BL1312" s="126">
        <f>IF(Taula1[[#This Row],[Grup justificat     (fer servir opcions de la llista desplegable)]]=2,1,0)</f>
        <v>0</v>
      </c>
      <c r="BM1312" s="126">
        <f>IF(Taula1[[#This Row],[Espai reservat Administració]]=2,1,0)</f>
        <v>0</v>
      </c>
      <c r="BN1312" s="73"/>
      <c r="BO1312" s="73"/>
      <c r="BP1312" s="73"/>
      <c r="BQ1312" s="73"/>
      <c r="BR1312" s="73"/>
      <c r="BS1312" s="73"/>
      <c r="BT1312" s="73"/>
      <c r="BU1312" s="73"/>
      <c r="BV1312" s="73"/>
      <c r="BW1312" s="73"/>
      <c r="BX1312" s="73"/>
      <c r="BY1312" s="73"/>
      <c r="BZ1312" s="73"/>
      <c r="CA1312" s="73"/>
      <c r="CB1312" s="73"/>
      <c r="CC1312" s="73"/>
      <c r="CD1312" s="73"/>
      <c r="CE1312" s="73"/>
      <c r="CF1312" s="73"/>
      <c r="CG1312" s="63">
        <f t="shared" si="325"/>
        <v>0</v>
      </c>
      <c r="CH1312" s="63">
        <f t="shared" si="326"/>
        <v>0</v>
      </c>
      <c r="CI1312" s="73"/>
      <c r="CJ1312" s="63">
        <f>IF(Taula1[[#This Row],[Tipus de contracte                                  (fer servir opcions de la llista desplegable)]]="Indefinit",1,0)</f>
        <v>0</v>
      </c>
      <c r="CK1312" s="63">
        <f>IF(Taula1[[#This Row],[Tipus de contracte                                  (fer servir opcions de la llista desplegable)]]="Temporal, igual o superior a 6 mesos",1,0)</f>
        <v>0</v>
      </c>
      <c r="CL1312" s="63">
        <f>IF(Taula1[[#This Row],[Tipus de contracte                                  (fer servir opcions de la llista desplegable)]]="Substitució per IT",1,0)</f>
        <v>0</v>
      </c>
      <c r="CM1312" s="73"/>
      <c r="CN1312" s="63">
        <f>IF(Taula1[[#This Row],[Relació llocs de treball]]&gt;=1,1,0)</f>
        <v>0</v>
      </c>
      <c r="CO1312" s="73"/>
      <c r="CP1312" s="63">
        <f>IF(Taula1[[#This Row],[Identitat de gènere                                                          (fer servir opcions de la llista desplegable)]]="Home",1,0)</f>
        <v>0</v>
      </c>
      <c r="CQ1312" s="63">
        <f>IF(Taula1[[#This Row],[Identitat de gènere                                                          (fer servir opcions de la llista desplegable)]]="Dona",1,0)</f>
        <v>0</v>
      </c>
      <c r="CR1312" s="63">
        <f>IF(Taula1[[#This Row],[Identitat de gènere                                                          (fer servir opcions de la llista desplegable)]]="No binari",1,0)</f>
        <v>0</v>
      </c>
      <c r="CS1312" s="73"/>
      <c r="CT1312" s="63">
        <f t="shared" si="320"/>
        <v>0</v>
      </c>
      <c r="CU1312" s="64">
        <f t="shared" si="327"/>
        <v>0</v>
      </c>
      <c r="CW1312" s="64">
        <f t="shared" si="328"/>
        <v>0</v>
      </c>
      <c r="CX1312" s="64">
        <f t="shared" si="329"/>
        <v>0</v>
      </c>
      <c r="CY1312" s="64">
        <f t="shared" si="330"/>
        <v>0</v>
      </c>
      <c r="CZ1312" s="64">
        <f t="shared" si="331"/>
        <v>0</v>
      </c>
      <c r="DB1312" s="64">
        <f t="shared" si="332"/>
        <v>0</v>
      </c>
      <c r="DC1312" s="64">
        <f t="shared" si="333"/>
        <v>0</v>
      </c>
      <c r="DD1312" s="64">
        <f t="shared" si="334"/>
        <v>0</v>
      </c>
      <c r="DE1312" s="64">
        <f t="shared" si="335"/>
        <v>0</v>
      </c>
    </row>
    <row r="1313" spans="2:109" x14ac:dyDescent="0.3">
      <c r="B1313" s="167"/>
      <c r="C1313" s="186"/>
      <c r="D1313" s="2"/>
      <c r="E1313" s="67"/>
      <c r="F1313" s="5"/>
      <c r="G1313" s="5"/>
      <c r="H1313" s="187"/>
      <c r="I1313" s="111" t="str">
        <f ca="1">IF(Taula1[[#This Row],[Data naixement (format dd/mm/aaaa)]]="","0",DATEDIF(Taula1[[#This Row],[Data naixement (format dd/mm/aaaa)]],TODAY(),"Y"))</f>
        <v>0</v>
      </c>
      <c r="J1313" s="6"/>
      <c r="K1313" s="6"/>
      <c r="L1313" s="6"/>
      <c r="M1313" s="6"/>
      <c r="N1313" s="56"/>
      <c r="O1313" s="56"/>
      <c r="P1313" s="56"/>
      <c r="Q1313" s="6"/>
      <c r="R1313" s="7"/>
      <c r="S1313" s="143">
        <f>Taula1[[#This Row],[Mesos naturals sencers treballats període justificat (01/01/2023 - 31/03/2023)]]</f>
        <v>0</v>
      </c>
      <c r="T1313" s="194">
        <f>Taula1[[#This Row],[Dies treballats període justificat (01/01/2023 - 31/03/2023)              no comptabilitzats com a mes natural sencer]]</f>
        <v>0</v>
      </c>
      <c r="U1313" s="12"/>
      <c r="V1313" s="7"/>
      <c r="W1313" s="188"/>
      <c r="X1313" s="188"/>
      <c r="Y1313" s="188"/>
      <c r="Z1313" s="188"/>
      <c r="AA1313" s="190"/>
      <c r="AB1313" s="143">
        <f>Taula1[[#This Row],[Grup justificat     (fer servir opcions de la llista desplegable)]]</f>
        <v>0</v>
      </c>
      <c r="AC1313" s="182"/>
      <c r="AD1313" s="39"/>
      <c r="AE1313" s="131">
        <f>ROUND((AF1313/100)*756*Taula1[[#This Row],[Mesos naturals sencers treballats període justificat (01/01/2023 - 31/03/2023)]],2)</f>
        <v>0</v>
      </c>
      <c r="AF1313" s="81">
        <f>Taula1[[#This Row],[% Jornada segons contracte
(no posar el símbol %) ]]-Taula1[[#This Row],[% Reducció salari per baix rendiment        (no posar el símbol %)]]</f>
        <v>0</v>
      </c>
      <c r="AG1313" s="131">
        <f>ROUND((AH1313/100)*24.8547945*Taula1[[#This Row],[Dies treballats període justificat (01/01/2023 - 31/03/2023)              no comptabilitzats com a mes natural sencer]],2)</f>
        <v>0</v>
      </c>
      <c r="AH1313" s="79">
        <f>Taula1[[#This Row],[% Jornada segons contracte
(no posar el símbol %) ]]-Taula1[[#This Row],[% Reducció salari per baix rendiment        (no posar el símbol %)]]</f>
        <v>0</v>
      </c>
      <c r="AI1313" s="131">
        <f t="shared" si="321"/>
        <v>0</v>
      </c>
      <c r="AJ1313" s="39"/>
      <c r="AK1313" s="131">
        <f>ROUND((AL1313/100)*756*Taula1[[#This Row],[Espai reservat Administració  (mesos)]],2)</f>
        <v>0</v>
      </c>
      <c r="AL1313" s="81">
        <f>Taula1[[#This Row],[% Jornada segons contracte
(no posar el símbol %) ]]-Taula1[[#This Row],[% Reducció salari per baix rendiment        (no posar el símbol %)]]</f>
        <v>0</v>
      </c>
      <c r="AM1313" s="131">
        <f>ROUND((AN1313/100)*24.8547945*Taula1[[#This Row],[Espai reservat Administració (dies)]],2)</f>
        <v>0</v>
      </c>
      <c r="AN1313" s="79">
        <f>Taula1[[#This Row],[% Jornada segons contracte
(no posar el símbol %) ]]-Taula1[[#This Row],[% Reducció salari per baix rendiment        (no posar el símbol %)]]</f>
        <v>0</v>
      </c>
      <c r="AO1313" s="131">
        <f t="shared" si="322"/>
        <v>0</v>
      </c>
      <c r="AP1313" s="87"/>
      <c r="AQ1313" s="137">
        <f>ROUND((AR1313/100)*693*Taula1[[#This Row],[Mesos naturals sencers treballats període justificat (01/01/2023 - 31/03/2023)]],2)</f>
        <v>0</v>
      </c>
      <c r="AR1313" s="90">
        <f>Taula1[[#This Row],[% Jornada segons contracte
(no posar el símbol %) ]]-Taula1[[#This Row],[% Reducció salari per baix rendiment        (no posar el símbol %)]]</f>
        <v>0</v>
      </c>
      <c r="AS1313" s="137">
        <f>ROUND((AT1313/100)*22.78356164*Taula1[[#This Row],[Dies treballats període justificat (01/01/2023 - 31/03/2023)              no comptabilitzats com a mes natural sencer]],2)</f>
        <v>0</v>
      </c>
      <c r="AT1313" s="90">
        <f>Taula1[[#This Row],[% Jornada segons contracte
(no posar el símbol %) ]]-Taula1[[#This Row],[% Reducció salari per baix rendiment        (no posar el símbol %)]]</f>
        <v>0</v>
      </c>
      <c r="AU1313" s="137">
        <f t="shared" si="323"/>
        <v>0</v>
      </c>
      <c r="AV1313" s="87"/>
      <c r="AW1313" s="136">
        <f>ROUND((AX1313/100)*693*Taula1[[#This Row],[Espai reservat Administració  (mesos)]],2)</f>
        <v>0</v>
      </c>
      <c r="AX1313" s="90">
        <f>Taula1[[#This Row],[% Jornada segons contracte
(no posar el símbol %) ]]-Taula1[[#This Row],[% Reducció salari per baix rendiment        (no posar el símbol %)]]</f>
        <v>0</v>
      </c>
      <c r="AY1313" s="131">
        <f>ROUND((AZ1313/100)*22.78356164*Taula1[[#This Row],[Espai reservat Administració (dies)]],2)</f>
        <v>0</v>
      </c>
      <c r="AZ1313" s="81">
        <f>Taula1[[#This Row],[% Jornada segons contracte
(no posar el símbol %) ]]-Taula1[[#This Row],[% Reducció salari per baix rendiment        (no posar el símbol %)]]</f>
        <v>0</v>
      </c>
      <c r="BA1313" s="82">
        <f t="shared" si="324"/>
        <v>0</v>
      </c>
      <c r="BB1313" s="41"/>
      <c r="BC1313" s="131">
        <f>IF(Taula1[[#This Row],[Grup justificat     (fer servir opcions de la llista desplegable)]]=1,AI1313,0)</f>
        <v>0</v>
      </c>
      <c r="BD1313" s="131">
        <f>IF(Taula1[[#This Row],[Grup justificat     (fer servir opcions de la llista desplegable)]]=2,AU1313,0)</f>
        <v>0</v>
      </c>
      <c r="BE1313" s="41"/>
      <c r="BF1313" s="131">
        <f>IF(Taula1[[#This Row],[Espai reservat Administració]]=1,AO1313,0)</f>
        <v>0</v>
      </c>
      <c r="BG1313" s="82">
        <f>IF(Taula1[[#This Row],[Espai reservat Administració]]=2,BA1313,0)</f>
        <v>0</v>
      </c>
      <c r="BH1313" s="41"/>
      <c r="BI1313" s="126">
        <f>IF(Taula1[[#This Row],[Grup justificat     (fer servir opcions de la llista desplegable)]]=1,1,0)</f>
        <v>0</v>
      </c>
      <c r="BJ1313" s="126">
        <f>IF(Taula1[[#This Row],[Espai reservat Administració]]=1,1,0)</f>
        <v>0</v>
      </c>
      <c r="BK1313" s="111"/>
      <c r="BL1313" s="126">
        <f>IF(Taula1[[#This Row],[Grup justificat     (fer servir opcions de la llista desplegable)]]=2,1,0)</f>
        <v>0</v>
      </c>
      <c r="BM1313" s="126">
        <f>IF(Taula1[[#This Row],[Espai reservat Administració]]=2,1,0)</f>
        <v>0</v>
      </c>
      <c r="BN1313" s="73"/>
      <c r="BO1313" s="73"/>
      <c r="BP1313" s="73"/>
      <c r="BQ1313" s="73"/>
      <c r="BR1313" s="73"/>
      <c r="BS1313" s="73"/>
      <c r="BT1313" s="73"/>
      <c r="BU1313" s="73"/>
      <c r="BV1313" s="73"/>
      <c r="BW1313" s="73"/>
      <c r="BX1313" s="73"/>
      <c r="BY1313" s="73"/>
      <c r="BZ1313" s="73"/>
      <c r="CA1313" s="73"/>
      <c r="CB1313" s="73"/>
      <c r="CC1313" s="73"/>
      <c r="CD1313" s="73"/>
      <c r="CE1313" s="73"/>
      <c r="CF1313" s="73"/>
      <c r="CG1313" s="63">
        <f t="shared" si="325"/>
        <v>0</v>
      </c>
      <c r="CH1313" s="63">
        <f t="shared" si="326"/>
        <v>0</v>
      </c>
      <c r="CI1313" s="73"/>
      <c r="CJ1313" s="63">
        <f>IF(Taula1[[#This Row],[Tipus de contracte                                  (fer servir opcions de la llista desplegable)]]="Indefinit",1,0)</f>
        <v>0</v>
      </c>
      <c r="CK1313" s="63">
        <f>IF(Taula1[[#This Row],[Tipus de contracte                                  (fer servir opcions de la llista desplegable)]]="Temporal, igual o superior a 6 mesos",1,0)</f>
        <v>0</v>
      </c>
      <c r="CL1313" s="63">
        <f>IF(Taula1[[#This Row],[Tipus de contracte                                  (fer servir opcions de la llista desplegable)]]="Substitució per IT",1,0)</f>
        <v>0</v>
      </c>
      <c r="CM1313" s="73"/>
      <c r="CN1313" s="63">
        <f>IF(Taula1[[#This Row],[Relació llocs de treball]]&gt;=1,1,0)</f>
        <v>0</v>
      </c>
      <c r="CO1313" s="73"/>
      <c r="CP1313" s="63">
        <f>IF(Taula1[[#This Row],[Identitat de gènere                                                          (fer servir opcions de la llista desplegable)]]="Home",1,0)</f>
        <v>0</v>
      </c>
      <c r="CQ1313" s="63">
        <f>IF(Taula1[[#This Row],[Identitat de gènere                                                          (fer servir opcions de la llista desplegable)]]="Dona",1,0)</f>
        <v>0</v>
      </c>
      <c r="CR1313" s="63">
        <f>IF(Taula1[[#This Row],[Identitat de gènere                                                          (fer servir opcions de la llista desplegable)]]="No binari",1,0)</f>
        <v>0</v>
      </c>
      <c r="CS1313" s="73"/>
      <c r="CT1313" s="63">
        <f t="shared" si="320"/>
        <v>0</v>
      </c>
      <c r="CU1313" s="64">
        <f t="shared" si="327"/>
        <v>0</v>
      </c>
      <c r="CW1313" s="64">
        <f t="shared" si="328"/>
        <v>0</v>
      </c>
      <c r="CX1313" s="64">
        <f t="shared" si="329"/>
        <v>0</v>
      </c>
      <c r="CY1313" s="64">
        <f t="shared" si="330"/>
        <v>0</v>
      </c>
      <c r="CZ1313" s="64">
        <f t="shared" si="331"/>
        <v>0</v>
      </c>
      <c r="DB1313" s="64">
        <f t="shared" si="332"/>
        <v>0</v>
      </c>
      <c r="DC1313" s="64">
        <f t="shared" si="333"/>
        <v>0</v>
      </c>
      <c r="DD1313" s="64">
        <f t="shared" si="334"/>
        <v>0</v>
      </c>
      <c r="DE1313" s="64">
        <f t="shared" si="335"/>
        <v>0</v>
      </c>
    </row>
    <row r="1314" spans="2:109" x14ac:dyDescent="0.3">
      <c r="B1314" s="167"/>
      <c r="C1314" s="186"/>
      <c r="D1314" s="2"/>
      <c r="E1314" s="67"/>
      <c r="F1314" s="5"/>
      <c r="G1314" s="5"/>
      <c r="H1314" s="187"/>
      <c r="I1314" s="111" t="str">
        <f ca="1">IF(Taula1[[#This Row],[Data naixement (format dd/mm/aaaa)]]="","0",DATEDIF(Taula1[[#This Row],[Data naixement (format dd/mm/aaaa)]],TODAY(),"Y"))</f>
        <v>0</v>
      </c>
      <c r="J1314" s="6"/>
      <c r="K1314" s="6"/>
      <c r="L1314" s="6"/>
      <c r="M1314" s="6"/>
      <c r="N1314" s="56"/>
      <c r="O1314" s="56"/>
      <c r="P1314" s="56"/>
      <c r="Q1314" s="6"/>
      <c r="R1314" s="7"/>
      <c r="S1314" s="143">
        <f>Taula1[[#This Row],[Mesos naturals sencers treballats període justificat (01/01/2023 - 31/03/2023)]]</f>
        <v>0</v>
      </c>
      <c r="T1314" s="194">
        <f>Taula1[[#This Row],[Dies treballats període justificat (01/01/2023 - 31/03/2023)              no comptabilitzats com a mes natural sencer]]</f>
        <v>0</v>
      </c>
      <c r="U1314" s="12"/>
      <c r="V1314" s="7"/>
      <c r="W1314" s="188"/>
      <c r="X1314" s="188"/>
      <c r="Y1314" s="188"/>
      <c r="Z1314" s="188"/>
      <c r="AA1314" s="190"/>
      <c r="AB1314" s="143">
        <f>Taula1[[#This Row],[Grup justificat     (fer servir opcions de la llista desplegable)]]</f>
        <v>0</v>
      </c>
      <c r="AC1314" s="182"/>
      <c r="AD1314" s="39"/>
      <c r="AE1314" s="131">
        <f>ROUND((AF1314/100)*756*Taula1[[#This Row],[Mesos naturals sencers treballats període justificat (01/01/2023 - 31/03/2023)]],2)</f>
        <v>0</v>
      </c>
      <c r="AF1314" s="81">
        <f>Taula1[[#This Row],[% Jornada segons contracte
(no posar el símbol %) ]]-Taula1[[#This Row],[% Reducció salari per baix rendiment        (no posar el símbol %)]]</f>
        <v>0</v>
      </c>
      <c r="AG1314" s="131">
        <f>ROUND((AH1314/100)*24.8547945*Taula1[[#This Row],[Dies treballats període justificat (01/01/2023 - 31/03/2023)              no comptabilitzats com a mes natural sencer]],2)</f>
        <v>0</v>
      </c>
      <c r="AH1314" s="79">
        <f>Taula1[[#This Row],[% Jornada segons contracte
(no posar el símbol %) ]]-Taula1[[#This Row],[% Reducció salari per baix rendiment        (no posar el símbol %)]]</f>
        <v>0</v>
      </c>
      <c r="AI1314" s="131">
        <f t="shared" si="321"/>
        <v>0</v>
      </c>
      <c r="AJ1314" s="39"/>
      <c r="AK1314" s="131">
        <f>ROUND((AL1314/100)*756*Taula1[[#This Row],[Espai reservat Administració  (mesos)]],2)</f>
        <v>0</v>
      </c>
      <c r="AL1314" s="81">
        <f>Taula1[[#This Row],[% Jornada segons contracte
(no posar el símbol %) ]]-Taula1[[#This Row],[% Reducció salari per baix rendiment        (no posar el símbol %)]]</f>
        <v>0</v>
      </c>
      <c r="AM1314" s="131">
        <f>ROUND((AN1314/100)*24.8547945*Taula1[[#This Row],[Espai reservat Administració (dies)]],2)</f>
        <v>0</v>
      </c>
      <c r="AN1314" s="79">
        <f>Taula1[[#This Row],[% Jornada segons contracte
(no posar el símbol %) ]]-Taula1[[#This Row],[% Reducció salari per baix rendiment        (no posar el símbol %)]]</f>
        <v>0</v>
      </c>
      <c r="AO1314" s="131">
        <f t="shared" si="322"/>
        <v>0</v>
      </c>
      <c r="AP1314" s="87"/>
      <c r="AQ1314" s="137">
        <f>ROUND((AR1314/100)*693*Taula1[[#This Row],[Mesos naturals sencers treballats període justificat (01/01/2023 - 31/03/2023)]],2)</f>
        <v>0</v>
      </c>
      <c r="AR1314" s="90">
        <f>Taula1[[#This Row],[% Jornada segons contracte
(no posar el símbol %) ]]-Taula1[[#This Row],[% Reducció salari per baix rendiment        (no posar el símbol %)]]</f>
        <v>0</v>
      </c>
      <c r="AS1314" s="137">
        <f>ROUND((AT1314/100)*22.78356164*Taula1[[#This Row],[Dies treballats període justificat (01/01/2023 - 31/03/2023)              no comptabilitzats com a mes natural sencer]],2)</f>
        <v>0</v>
      </c>
      <c r="AT1314" s="90">
        <f>Taula1[[#This Row],[% Jornada segons contracte
(no posar el símbol %) ]]-Taula1[[#This Row],[% Reducció salari per baix rendiment        (no posar el símbol %)]]</f>
        <v>0</v>
      </c>
      <c r="AU1314" s="137">
        <f t="shared" si="323"/>
        <v>0</v>
      </c>
      <c r="AV1314" s="87"/>
      <c r="AW1314" s="136">
        <f>ROUND((AX1314/100)*693*Taula1[[#This Row],[Espai reservat Administració  (mesos)]],2)</f>
        <v>0</v>
      </c>
      <c r="AX1314" s="90">
        <f>Taula1[[#This Row],[% Jornada segons contracte
(no posar el símbol %) ]]-Taula1[[#This Row],[% Reducció salari per baix rendiment        (no posar el símbol %)]]</f>
        <v>0</v>
      </c>
      <c r="AY1314" s="131">
        <f>ROUND((AZ1314/100)*22.78356164*Taula1[[#This Row],[Espai reservat Administració (dies)]],2)</f>
        <v>0</v>
      </c>
      <c r="AZ1314" s="81">
        <f>Taula1[[#This Row],[% Jornada segons contracte
(no posar el símbol %) ]]-Taula1[[#This Row],[% Reducció salari per baix rendiment        (no posar el símbol %)]]</f>
        <v>0</v>
      </c>
      <c r="BA1314" s="82">
        <f t="shared" si="324"/>
        <v>0</v>
      </c>
      <c r="BB1314" s="41"/>
      <c r="BC1314" s="131">
        <f>IF(Taula1[[#This Row],[Grup justificat     (fer servir opcions de la llista desplegable)]]=1,AI1314,0)</f>
        <v>0</v>
      </c>
      <c r="BD1314" s="131">
        <f>IF(Taula1[[#This Row],[Grup justificat     (fer servir opcions de la llista desplegable)]]=2,AU1314,0)</f>
        <v>0</v>
      </c>
      <c r="BE1314" s="41"/>
      <c r="BF1314" s="131">
        <f>IF(Taula1[[#This Row],[Espai reservat Administració]]=1,AO1314,0)</f>
        <v>0</v>
      </c>
      <c r="BG1314" s="82">
        <f>IF(Taula1[[#This Row],[Espai reservat Administració]]=2,BA1314,0)</f>
        <v>0</v>
      </c>
      <c r="BH1314" s="41"/>
      <c r="BI1314" s="126">
        <f>IF(Taula1[[#This Row],[Grup justificat     (fer servir opcions de la llista desplegable)]]=1,1,0)</f>
        <v>0</v>
      </c>
      <c r="BJ1314" s="126">
        <f>IF(Taula1[[#This Row],[Espai reservat Administració]]=1,1,0)</f>
        <v>0</v>
      </c>
      <c r="BK1314" s="111"/>
      <c r="BL1314" s="126">
        <f>IF(Taula1[[#This Row],[Grup justificat     (fer servir opcions de la llista desplegable)]]=2,1,0)</f>
        <v>0</v>
      </c>
      <c r="BM1314" s="126">
        <f>IF(Taula1[[#This Row],[Espai reservat Administració]]=2,1,0)</f>
        <v>0</v>
      </c>
      <c r="BN1314" s="73"/>
      <c r="BO1314" s="73"/>
      <c r="BP1314" s="73"/>
      <c r="BQ1314" s="73"/>
      <c r="BR1314" s="73"/>
      <c r="BS1314" s="73"/>
      <c r="BT1314" s="73"/>
      <c r="BU1314" s="73"/>
      <c r="BV1314" s="73"/>
      <c r="BW1314" s="73"/>
      <c r="BX1314" s="73"/>
      <c r="BY1314" s="73"/>
      <c r="BZ1314" s="73"/>
      <c r="CA1314" s="73"/>
      <c r="CB1314" s="73"/>
      <c r="CC1314" s="73"/>
      <c r="CD1314" s="73"/>
      <c r="CE1314" s="73"/>
      <c r="CF1314" s="73"/>
      <c r="CG1314" s="63">
        <f t="shared" si="325"/>
        <v>0</v>
      </c>
      <c r="CH1314" s="63">
        <f t="shared" si="326"/>
        <v>0</v>
      </c>
      <c r="CI1314" s="73"/>
      <c r="CJ1314" s="63">
        <f>IF(Taula1[[#This Row],[Tipus de contracte                                  (fer servir opcions de la llista desplegable)]]="Indefinit",1,0)</f>
        <v>0</v>
      </c>
      <c r="CK1314" s="63">
        <f>IF(Taula1[[#This Row],[Tipus de contracte                                  (fer servir opcions de la llista desplegable)]]="Temporal, igual o superior a 6 mesos",1,0)</f>
        <v>0</v>
      </c>
      <c r="CL1314" s="63">
        <f>IF(Taula1[[#This Row],[Tipus de contracte                                  (fer servir opcions de la llista desplegable)]]="Substitució per IT",1,0)</f>
        <v>0</v>
      </c>
      <c r="CM1314" s="73"/>
      <c r="CN1314" s="63">
        <f>IF(Taula1[[#This Row],[Relació llocs de treball]]&gt;=1,1,0)</f>
        <v>0</v>
      </c>
      <c r="CO1314" s="73"/>
      <c r="CP1314" s="63">
        <f>IF(Taula1[[#This Row],[Identitat de gènere                                                          (fer servir opcions de la llista desplegable)]]="Home",1,0)</f>
        <v>0</v>
      </c>
      <c r="CQ1314" s="63">
        <f>IF(Taula1[[#This Row],[Identitat de gènere                                                          (fer servir opcions de la llista desplegable)]]="Dona",1,0)</f>
        <v>0</v>
      </c>
      <c r="CR1314" s="63">
        <f>IF(Taula1[[#This Row],[Identitat de gènere                                                          (fer servir opcions de la llista desplegable)]]="No binari",1,0)</f>
        <v>0</v>
      </c>
      <c r="CS1314" s="73"/>
      <c r="CT1314" s="63">
        <f t="shared" si="320"/>
        <v>0</v>
      </c>
      <c r="CU1314" s="64">
        <f t="shared" si="327"/>
        <v>0</v>
      </c>
      <c r="CW1314" s="64">
        <f t="shared" si="328"/>
        <v>0</v>
      </c>
      <c r="CX1314" s="64">
        <f t="shared" si="329"/>
        <v>0</v>
      </c>
      <c r="CY1314" s="64">
        <f t="shared" si="330"/>
        <v>0</v>
      </c>
      <c r="CZ1314" s="64">
        <f t="shared" si="331"/>
        <v>0</v>
      </c>
      <c r="DB1314" s="64">
        <f t="shared" si="332"/>
        <v>0</v>
      </c>
      <c r="DC1314" s="64">
        <f t="shared" si="333"/>
        <v>0</v>
      </c>
      <c r="DD1314" s="64">
        <f t="shared" si="334"/>
        <v>0</v>
      </c>
      <c r="DE1314" s="64">
        <f t="shared" si="335"/>
        <v>0</v>
      </c>
    </row>
    <row r="1315" spans="2:109" x14ac:dyDescent="0.3">
      <c r="B1315" s="167"/>
      <c r="C1315" s="186"/>
      <c r="D1315" s="2"/>
      <c r="E1315" s="67"/>
      <c r="F1315" s="5"/>
      <c r="G1315" s="5"/>
      <c r="H1315" s="187"/>
      <c r="I1315" s="111" t="str">
        <f ca="1">IF(Taula1[[#This Row],[Data naixement (format dd/mm/aaaa)]]="","0",DATEDIF(Taula1[[#This Row],[Data naixement (format dd/mm/aaaa)]],TODAY(),"Y"))</f>
        <v>0</v>
      </c>
      <c r="J1315" s="6"/>
      <c r="K1315" s="6"/>
      <c r="L1315" s="6"/>
      <c r="M1315" s="6"/>
      <c r="N1315" s="56"/>
      <c r="O1315" s="56"/>
      <c r="P1315" s="56"/>
      <c r="Q1315" s="6"/>
      <c r="R1315" s="7"/>
      <c r="S1315" s="143">
        <f>Taula1[[#This Row],[Mesos naturals sencers treballats període justificat (01/01/2023 - 31/03/2023)]]</f>
        <v>0</v>
      </c>
      <c r="T1315" s="194">
        <f>Taula1[[#This Row],[Dies treballats període justificat (01/01/2023 - 31/03/2023)              no comptabilitzats com a mes natural sencer]]</f>
        <v>0</v>
      </c>
      <c r="U1315" s="12"/>
      <c r="V1315" s="7"/>
      <c r="W1315" s="188"/>
      <c r="X1315" s="188"/>
      <c r="Y1315" s="188"/>
      <c r="Z1315" s="188"/>
      <c r="AA1315" s="190"/>
      <c r="AB1315" s="143">
        <f>Taula1[[#This Row],[Grup justificat     (fer servir opcions de la llista desplegable)]]</f>
        <v>0</v>
      </c>
      <c r="AC1315" s="182"/>
      <c r="AD1315" s="39"/>
      <c r="AE1315" s="131">
        <f>ROUND((AF1315/100)*756*Taula1[[#This Row],[Mesos naturals sencers treballats període justificat (01/01/2023 - 31/03/2023)]],2)</f>
        <v>0</v>
      </c>
      <c r="AF1315" s="81">
        <f>Taula1[[#This Row],[% Jornada segons contracte
(no posar el símbol %) ]]-Taula1[[#This Row],[% Reducció salari per baix rendiment        (no posar el símbol %)]]</f>
        <v>0</v>
      </c>
      <c r="AG1315" s="131">
        <f>ROUND((AH1315/100)*24.8547945*Taula1[[#This Row],[Dies treballats període justificat (01/01/2023 - 31/03/2023)              no comptabilitzats com a mes natural sencer]],2)</f>
        <v>0</v>
      </c>
      <c r="AH1315" s="79">
        <f>Taula1[[#This Row],[% Jornada segons contracte
(no posar el símbol %) ]]-Taula1[[#This Row],[% Reducció salari per baix rendiment        (no posar el símbol %)]]</f>
        <v>0</v>
      </c>
      <c r="AI1315" s="131">
        <f t="shared" si="321"/>
        <v>0</v>
      </c>
      <c r="AJ1315" s="39"/>
      <c r="AK1315" s="131">
        <f>ROUND((AL1315/100)*756*Taula1[[#This Row],[Espai reservat Administració  (mesos)]],2)</f>
        <v>0</v>
      </c>
      <c r="AL1315" s="81">
        <f>Taula1[[#This Row],[% Jornada segons contracte
(no posar el símbol %) ]]-Taula1[[#This Row],[% Reducció salari per baix rendiment        (no posar el símbol %)]]</f>
        <v>0</v>
      </c>
      <c r="AM1315" s="131">
        <f>ROUND((AN1315/100)*24.8547945*Taula1[[#This Row],[Espai reservat Administració (dies)]],2)</f>
        <v>0</v>
      </c>
      <c r="AN1315" s="79">
        <f>Taula1[[#This Row],[% Jornada segons contracte
(no posar el símbol %) ]]-Taula1[[#This Row],[% Reducció salari per baix rendiment        (no posar el símbol %)]]</f>
        <v>0</v>
      </c>
      <c r="AO1315" s="131">
        <f t="shared" si="322"/>
        <v>0</v>
      </c>
      <c r="AP1315" s="87"/>
      <c r="AQ1315" s="137">
        <f>ROUND((AR1315/100)*693*Taula1[[#This Row],[Mesos naturals sencers treballats període justificat (01/01/2023 - 31/03/2023)]],2)</f>
        <v>0</v>
      </c>
      <c r="AR1315" s="90">
        <f>Taula1[[#This Row],[% Jornada segons contracte
(no posar el símbol %) ]]-Taula1[[#This Row],[% Reducció salari per baix rendiment        (no posar el símbol %)]]</f>
        <v>0</v>
      </c>
      <c r="AS1315" s="137">
        <f>ROUND((AT1315/100)*22.78356164*Taula1[[#This Row],[Dies treballats període justificat (01/01/2023 - 31/03/2023)              no comptabilitzats com a mes natural sencer]],2)</f>
        <v>0</v>
      </c>
      <c r="AT1315" s="90">
        <f>Taula1[[#This Row],[% Jornada segons contracte
(no posar el símbol %) ]]-Taula1[[#This Row],[% Reducció salari per baix rendiment        (no posar el símbol %)]]</f>
        <v>0</v>
      </c>
      <c r="AU1315" s="137">
        <f t="shared" si="323"/>
        <v>0</v>
      </c>
      <c r="AV1315" s="87"/>
      <c r="AW1315" s="136">
        <f>ROUND((AX1315/100)*693*Taula1[[#This Row],[Espai reservat Administració  (mesos)]],2)</f>
        <v>0</v>
      </c>
      <c r="AX1315" s="90">
        <f>Taula1[[#This Row],[% Jornada segons contracte
(no posar el símbol %) ]]-Taula1[[#This Row],[% Reducció salari per baix rendiment        (no posar el símbol %)]]</f>
        <v>0</v>
      </c>
      <c r="AY1315" s="131">
        <f>ROUND((AZ1315/100)*22.78356164*Taula1[[#This Row],[Espai reservat Administració (dies)]],2)</f>
        <v>0</v>
      </c>
      <c r="AZ1315" s="81">
        <f>Taula1[[#This Row],[% Jornada segons contracte
(no posar el símbol %) ]]-Taula1[[#This Row],[% Reducció salari per baix rendiment        (no posar el símbol %)]]</f>
        <v>0</v>
      </c>
      <c r="BA1315" s="82">
        <f t="shared" si="324"/>
        <v>0</v>
      </c>
      <c r="BB1315" s="41"/>
      <c r="BC1315" s="131">
        <f>IF(Taula1[[#This Row],[Grup justificat     (fer servir opcions de la llista desplegable)]]=1,AI1315,0)</f>
        <v>0</v>
      </c>
      <c r="BD1315" s="131">
        <f>IF(Taula1[[#This Row],[Grup justificat     (fer servir opcions de la llista desplegable)]]=2,AU1315,0)</f>
        <v>0</v>
      </c>
      <c r="BE1315" s="41"/>
      <c r="BF1315" s="131">
        <f>IF(Taula1[[#This Row],[Espai reservat Administració]]=1,AO1315,0)</f>
        <v>0</v>
      </c>
      <c r="BG1315" s="82">
        <f>IF(Taula1[[#This Row],[Espai reservat Administració]]=2,BA1315,0)</f>
        <v>0</v>
      </c>
      <c r="BH1315" s="41"/>
      <c r="BI1315" s="126">
        <f>IF(Taula1[[#This Row],[Grup justificat     (fer servir opcions de la llista desplegable)]]=1,1,0)</f>
        <v>0</v>
      </c>
      <c r="BJ1315" s="126">
        <f>IF(Taula1[[#This Row],[Espai reservat Administració]]=1,1,0)</f>
        <v>0</v>
      </c>
      <c r="BK1315" s="111"/>
      <c r="BL1315" s="126">
        <f>IF(Taula1[[#This Row],[Grup justificat     (fer servir opcions de la llista desplegable)]]=2,1,0)</f>
        <v>0</v>
      </c>
      <c r="BM1315" s="126">
        <f>IF(Taula1[[#This Row],[Espai reservat Administració]]=2,1,0)</f>
        <v>0</v>
      </c>
      <c r="BN1315" s="73"/>
      <c r="BO1315" s="73"/>
      <c r="BP1315" s="73"/>
      <c r="BQ1315" s="73"/>
      <c r="BR1315" s="73"/>
      <c r="BS1315" s="73"/>
      <c r="BT1315" s="73"/>
      <c r="BU1315" s="73"/>
      <c r="BV1315" s="73"/>
      <c r="BW1315" s="73"/>
      <c r="BX1315" s="73"/>
      <c r="BY1315" s="73"/>
      <c r="BZ1315" s="73"/>
      <c r="CA1315" s="73"/>
      <c r="CB1315" s="73"/>
      <c r="CC1315" s="73"/>
      <c r="CD1315" s="73"/>
      <c r="CE1315" s="73"/>
      <c r="CF1315" s="73"/>
      <c r="CG1315" s="63">
        <f t="shared" si="325"/>
        <v>0</v>
      </c>
      <c r="CH1315" s="63">
        <f t="shared" si="326"/>
        <v>0</v>
      </c>
      <c r="CI1315" s="73"/>
      <c r="CJ1315" s="63">
        <f>IF(Taula1[[#This Row],[Tipus de contracte                                  (fer servir opcions de la llista desplegable)]]="Indefinit",1,0)</f>
        <v>0</v>
      </c>
      <c r="CK1315" s="63">
        <f>IF(Taula1[[#This Row],[Tipus de contracte                                  (fer servir opcions de la llista desplegable)]]="Temporal, igual o superior a 6 mesos",1,0)</f>
        <v>0</v>
      </c>
      <c r="CL1315" s="63">
        <f>IF(Taula1[[#This Row],[Tipus de contracte                                  (fer servir opcions de la llista desplegable)]]="Substitució per IT",1,0)</f>
        <v>0</v>
      </c>
      <c r="CM1315" s="73"/>
      <c r="CN1315" s="63">
        <f>IF(Taula1[[#This Row],[Relació llocs de treball]]&gt;=1,1,0)</f>
        <v>0</v>
      </c>
      <c r="CO1315" s="73"/>
      <c r="CP1315" s="63">
        <f>IF(Taula1[[#This Row],[Identitat de gènere                                                          (fer servir opcions de la llista desplegable)]]="Home",1,0)</f>
        <v>0</v>
      </c>
      <c r="CQ1315" s="63">
        <f>IF(Taula1[[#This Row],[Identitat de gènere                                                          (fer servir opcions de la llista desplegable)]]="Dona",1,0)</f>
        <v>0</v>
      </c>
      <c r="CR1315" s="63">
        <f>IF(Taula1[[#This Row],[Identitat de gènere                                                          (fer servir opcions de la llista desplegable)]]="No binari",1,0)</f>
        <v>0</v>
      </c>
      <c r="CS1315" s="73"/>
      <c r="CT1315" s="63">
        <f t="shared" si="320"/>
        <v>0</v>
      </c>
      <c r="CU1315" s="64">
        <f t="shared" si="327"/>
        <v>0</v>
      </c>
      <c r="CW1315" s="64">
        <f t="shared" si="328"/>
        <v>0</v>
      </c>
      <c r="CX1315" s="64">
        <f t="shared" si="329"/>
        <v>0</v>
      </c>
      <c r="CY1315" s="64">
        <f t="shared" si="330"/>
        <v>0</v>
      </c>
      <c r="CZ1315" s="64">
        <f t="shared" si="331"/>
        <v>0</v>
      </c>
      <c r="DB1315" s="64">
        <f t="shared" si="332"/>
        <v>0</v>
      </c>
      <c r="DC1315" s="64">
        <f t="shared" si="333"/>
        <v>0</v>
      </c>
      <c r="DD1315" s="64">
        <f t="shared" si="334"/>
        <v>0</v>
      </c>
      <c r="DE1315" s="64">
        <f t="shared" si="335"/>
        <v>0</v>
      </c>
    </row>
    <row r="1316" spans="2:109" x14ac:dyDescent="0.3">
      <c r="B1316" s="167"/>
      <c r="C1316" s="186"/>
      <c r="D1316" s="2"/>
      <c r="E1316" s="67"/>
      <c r="F1316" s="5"/>
      <c r="G1316" s="5"/>
      <c r="H1316" s="187"/>
      <c r="I1316" s="111" t="str">
        <f ca="1">IF(Taula1[[#This Row],[Data naixement (format dd/mm/aaaa)]]="","0",DATEDIF(Taula1[[#This Row],[Data naixement (format dd/mm/aaaa)]],TODAY(),"Y"))</f>
        <v>0</v>
      </c>
      <c r="J1316" s="6"/>
      <c r="K1316" s="6"/>
      <c r="L1316" s="6"/>
      <c r="M1316" s="6"/>
      <c r="N1316" s="56"/>
      <c r="O1316" s="56"/>
      <c r="P1316" s="56"/>
      <c r="Q1316" s="6"/>
      <c r="R1316" s="7"/>
      <c r="S1316" s="143">
        <f>Taula1[[#This Row],[Mesos naturals sencers treballats període justificat (01/01/2023 - 31/03/2023)]]</f>
        <v>0</v>
      </c>
      <c r="T1316" s="194">
        <f>Taula1[[#This Row],[Dies treballats període justificat (01/01/2023 - 31/03/2023)              no comptabilitzats com a mes natural sencer]]</f>
        <v>0</v>
      </c>
      <c r="U1316" s="12"/>
      <c r="V1316" s="7"/>
      <c r="W1316" s="188"/>
      <c r="X1316" s="188"/>
      <c r="Y1316" s="188"/>
      <c r="Z1316" s="188"/>
      <c r="AA1316" s="190"/>
      <c r="AB1316" s="143">
        <f>Taula1[[#This Row],[Grup justificat     (fer servir opcions de la llista desplegable)]]</f>
        <v>0</v>
      </c>
      <c r="AC1316" s="182"/>
      <c r="AD1316" s="39"/>
      <c r="AE1316" s="131">
        <f>ROUND((AF1316/100)*756*Taula1[[#This Row],[Mesos naturals sencers treballats període justificat (01/01/2023 - 31/03/2023)]],2)</f>
        <v>0</v>
      </c>
      <c r="AF1316" s="81">
        <f>Taula1[[#This Row],[% Jornada segons contracte
(no posar el símbol %) ]]-Taula1[[#This Row],[% Reducció salari per baix rendiment        (no posar el símbol %)]]</f>
        <v>0</v>
      </c>
      <c r="AG1316" s="131">
        <f>ROUND((AH1316/100)*24.8547945*Taula1[[#This Row],[Dies treballats període justificat (01/01/2023 - 31/03/2023)              no comptabilitzats com a mes natural sencer]],2)</f>
        <v>0</v>
      </c>
      <c r="AH1316" s="79">
        <f>Taula1[[#This Row],[% Jornada segons contracte
(no posar el símbol %) ]]-Taula1[[#This Row],[% Reducció salari per baix rendiment        (no posar el símbol %)]]</f>
        <v>0</v>
      </c>
      <c r="AI1316" s="131">
        <f t="shared" si="321"/>
        <v>0</v>
      </c>
      <c r="AJ1316" s="39"/>
      <c r="AK1316" s="131">
        <f>ROUND((AL1316/100)*756*Taula1[[#This Row],[Espai reservat Administració  (mesos)]],2)</f>
        <v>0</v>
      </c>
      <c r="AL1316" s="81">
        <f>Taula1[[#This Row],[% Jornada segons contracte
(no posar el símbol %) ]]-Taula1[[#This Row],[% Reducció salari per baix rendiment        (no posar el símbol %)]]</f>
        <v>0</v>
      </c>
      <c r="AM1316" s="131">
        <f>ROUND((AN1316/100)*24.8547945*Taula1[[#This Row],[Espai reservat Administració (dies)]],2)</f>
        <v>0</v>
      </c>
      <c r="AN1316" s="79">
        <f>Taula1[[#This Row],[% Jornada segons contracte
(no posar el símbol %) ]]-Taula1[[#This Row],[% Reducció salari per baix rendiment        (no posar el símbol %)]]</f>
        <v>0</v>
      </c>
      <c r="AO1316" s="131">
        <f t="shared" si="322"/>
        <v>0</v>
      </c>
      <c r="AP1316" s="87"/>
      <c r="AQ1316" s="137">
        <f>ROUND((AR1316/100)*693*Taula1[[#This Row],[Mesos naturals sencers treballats període justificat (01/01/2023 - 31/03/2023)]],2)</f>
        <v>0</v>
      </c>
      <c r="AR1316" s="90">
        <f>Taula1[[#This Row],[% Jornada segons contracte
(no posar el símbol %) ]]-Taula1[[#This Row],[% Reducció salari per baix rendiment        (no posar el símbol %)]]</f>
        <v>0</v>
      </c>
      <c r="AS1316" s="137">
        <f>ROUND((AT1316/100)*22.78356164*Taula1[[#This Row],[Dies treballats període justificat (01/01/2023 - 31/03/2023)              no comptabilitzats com a mes natural sencer]],2)</f>
        <v>0</v>
      </c>
      <c r="AT1316" s="90">
        <f>Taula1[[#This Row],[% Jornada segons contracte
(no posar el símbol %) ]]-Taula1[[#This Row],[% Reducció salari per baix rendiment        (no posar el símbol %)]]</f>
        <v>0</v>
      </c>
      <c r="AU1316" s="137">
        <f t="shared" si="323"/>
        <v>0</v>
      </c>
      <c r="AV1316" s="87"/>
      <c r="AW1316" s="136">
        <f>ROUND((AX1316/100)*693*Taula1[[#This Row],[Espai reservat Administració  (mesos)]],2)</f>
        <v>0</v>
      </c>
      <c r="AX1316" s="90">
        <f>Taula1[[#This Row],[% Jornada segons contracte
(no posar el símbol %) ]]-Taula1[[#This Row],[% Reducció salari per baix rendiment        (no posar el símbol %)]]</f>
        <v>0</v>
      </c>
      <c r="AY1316" s="131">
        <f>ROUND((AZ1316/100)*22.78356164*Taula1[[#This Row],[Espai reservat Administració (dies)]],2)</f>
        <v>0</v>
      </c>
      <c r="AZ1316" s="81">
        <f>Taula1[[#This Row],[% Jornada segons contracte
(no posar el símbol %) ]]-Taula1[[#This Row],[% Reducció salari per baix rendiment        (no posar el símbol %)]]</f>
        <v>0</v>
      </c>
      <c r="BA1316" s="82">
        <f t="shared" si="324"/>
        <v>0</v>
      </c>
      <c r="BB1316" s="41"/>
      <c r="BC1316" s="131">
        <f>IF(Taula1[[#This Row],[Grup justificat     (fer servir opcions de la llista desplegable)]]=1,AI1316,0)</f>
        <v>0</v>
      </c>
      <c r="BD1316" s="131">
        <f>IF(Taula1[[#This Row],[Grup justificat     (fer servir opcions de la llista desplegable)]]=2,AU1316,0)</f>
        <v>0</v>
      </c>
      <c r="BE1316" s="41"/>
      <c r="BF1316" s="131">
        <f>IF(Taula1[[#This Row],[Espai reservat Administració]]=1,AO1316,0)</f>
        <v>0</v>
      </c>
      <c r="BG1316" s="82">
        <f>IF(Taula1[[#This Row],[Espai reservat Administració]]=2,BA1316,0)</f>
        <v>0</v>
      </c>
      <c r="BH1316" s="41"/>
      <c r="BI1316" s="126">
        <f>IF(Taula1[[#This Row],[Grup justificat     (fer servir opcions de la llista desplegable)]]=1,1,0)</f>
        <v>0</v>
      </c>
      <c r="BJ1316" s="126">
        <f>IF(Taula1[[#This Row],[Espai reservat Administració]]=1,1,0)</f>
        <v>0</v>
      </c>
      <c r="BK1316" s="111"/>
      <c r="BL1316" s="126">
        <f>IF(Taula1[[#This Row],[Grup justificat     (fer servir opcions de la llista desplegable)]]=2,1,0)</f>
        <v>0</v>
      </c>
      <c r="BM1316" s="126">
        <f>IF(Taula1[[#This Row],[Espai reservat Administració]]=2,1,0)</f>
        <v>0</v>
      </c>
      <c r="BN1316" s="73"/>
      <c r="BO1316" s="73"/>
      <c r="BP1316" s="73"/>
      <c r="BQ1316" s="73"/>
      <c r="BR1316" s="73"/>
      <c r="BS1316" s="73"/>
      <c r="BT1316" s="73"/>
      <c r="BU1316" s="73"/>
      <c r="BV1316" s="73"/>
      <c r="BW1316" s="73"/>
      <c r="BX1316" s="73"/>
      <c r="BY1316" s="73"/>
      <c r="BZ1316" s="73"/>
      <c r="CA1316" s="73"/>
      <c r="CB1316" s="73"/>
      <c r="CC1316" s="73"/>
      <c r="CD1316" s="73"/>
      <c r="CE1316" s="73"/>
      <c r="CF1316" s="73"/>
      <c r="CG1316" s="63">
        <f t="shared" si="325"/>
        <v>0</v>
      </c>
      <c r="CH1316" s="63">
        <f t="shared" si="326"/>
        <v>0</v>
      </c>
      <c r="CI1316" s="73"/>
      <c r="CJ1316" s="63">
        <f>IF(Taula1[[#This Row],[Tipus de contracte                                  (fer servir opcions de la llista desplegable)]]="Indefinit",1,0)</f>
        <v>0</v>
      </c>
      <c r="CK1316" s="63">
        <f>IF(Taula1[[#This Row],[Tipus de contracte                                  (fer servir opcions de la llista desplegable)]]="Temporal, igual o superior a 6 mesos",1,0)</f>
        <v>0</v>
      </c>
      <c r="CL1316" s="63">
        <f>IF(Taula1[[#This Row],[Tipus de contracte                                  (fer servir opcions de la llista desplegable)]]="Substitució per IT",1,0)</f>
        <v>0</v>
      </c>
      <c r="CM1316" s="73"/>
      <c r="CN1316" s="63">
        <f>IF(Taula1[[#This Row],[Relació llocs de treball]]&gt;=1,1,0)</f>
        <v>0</v>
      </c>
      <c r="CO1316" s="73"/>
      <c r="CP1316" s="63">
        <f>IF(Taula1[[#This Row],[Identitat de gènere                                                          (fer servir opcions de la llista desplegable)]]="Home",1,0)</f>
        <v>0</v>
      </c>
      <c r="CQ1316" s="63">
        <f>IF(Taula1[[#This Row],[Identitat de gènere                                                          (fer servir opcions de la llista desplegable)]]="Dona",1,0)</f>
        <v>0</v>
      </c>
      <c r="CR1316" s="63">
        <f>IF(Taula1[[#This Row],[Identitat de gènere                                                          (fer servir opcions de la llista desplegable)]]="No binari",1,0)</f>
        <v>0</v>
      </c>
      <c r="CS1316" s="73"/>
      <c r="CT1316" s="63">
        <f t="shared" si="320"/>
        <v>0</v>
      </c>
      <c r="CU1316" s="64">
        <f t="shared" si="327"/>
        <v>0</v>
      </c>
      <c r="CW1316" s="64">
        <f t="shared" si="328"/>
        <v>0</v>
      </c>
      <c r="CX1316" s="64">
        <f t="shared" si="329"/>
        <v>0</v>
      </c>
      <c r="CY1316" s="64">
        <f t="shared" si="330"/>
        <v>0</v>
      </c>
      <c r="CZ1316" s="64">
        <f t="shared" si="331"/>
        <v>0</v>
      </c>
      <c r="DB1316" s="64">
        <f t="shared" si="332"/>
        <v>0</v>
      </c>
      <c r="DC1316" s="64">
        <f t="shared" si="333"/>
        <v>0</v>
      </c>
      <c r="DD1316" s="64">
        <f t="shared" si="334"/>
        <v>0</v>
      </c>
      <c r="DE1316" s="64">
        <f t="shared" si="335"/>
        <v>0</v>
      </c>
    </row>
    <row r="1317" spans="2:109" x14ac:dyDescent="0.3">
      <c r="B1317" s="167"/>
      <c r="C1317" s="186"/>
      <c r="D1317" s="2"/>
      <c r="E1317" s="67"/>
      <c r="F1317" s="5"/>
      <c r="G1317" s="5"/>
      <c r="H1317" s="187"/>
      <c r="I1317" s="111" t="str">
        <f ca="1">IF(Taula1[[#This Row],[Data naixement (format dd/mm/aaaa)]]="","0",DATEDIF(Taula1[[#This Row],[Data naixement (format dd/mm/aaaa)]],TODAY(),"Y"))</f>
        <v>0</v>
      </c>
      <c r="J1317" s="6"/>
      <c r="K1317" s="6"/>
      <c r="L1317" s="6"/>
      <c r="M1317" s="6"/>
      <c r="N1317" s="56"/>
      <c r="O1317" s="56"/>
      <c r="P1317" s="56"/>
      <c r="Q1317" s="6"/>
      <c r="R1317" s="7"/>
      <c r="S1317" s="143">
        <f>Taula1[[#This Row],[Mesos naturals sencers treballats període justificat (01/01/2023 - 31/03/2023)]]</f>
        <v>0</v>
      </c>
      <c r="T1317" s="194">
        <f>Taula1[[#This Row],[Dies treballats període justificat (01/01/2023 - 31/03/2023)              no comptabilitzats com a mes natural sencer]]</f>
        <v>0</v>
      </c>
      <c r="U1317" s="12"/>
      <c r="V1317" s="7"/>
      <c r="W1317" s="188"/>
      <c r="X1317" s="188"/>
      <c r="Y1317" s="188"/>
      <c r="Z1317" s="188"/>
      <c r="AA1317" s="190"/>
      <c r="AB1317" s="143">
        <f>Taula1[[#This Row],[Grup justificat     (fer servir opcions de la llista desplegable)]]</f>
        <v>0</v>
      </c>
      <c r="AC1317" s="182"/>
      <c r="AD1317" s="39"/>
      <c r="AE1317" s="131">
        <f>ROUND((AF1317/100)*756*Taula1[[#This Row],[Mesos naturals sencers treballats període justificat (01/01/2023 - 31/03/2023)]],2)</f>
        <v>0</v>
      </c>
      <c r="AF1317" s="81">
        <f>Taula1[[#This Row],[% Jornada segons contracte
(no posar el símbol %) ]]-Taula1[[#This Row],[% Reducció salari per baix rendiment        (no posar el símbol %)]]</f>
        <v>0</v>
      </c>
      <c r="AG1317" s="131">
        <f>ROUND((AH1317/100)*24.8547945*Taula1[[#This Row],[Dies treballats període justificat (01/01/2023 - 31/03/2023)              no comptabilitzats com a mes natural sencer]],2)</f>
        <v>0</v>
      </c>
      <c r="AH1317" s="79">
        <f>Taula1[[#This Row],[% Jornada segons contracte
(no posar el símbol %) ]]-Taula1[[#This Row],[% Reducció salari per baix rendiment        (no posar el símbol %)]]</f>
        <v>0</v>
      </c>
      <c r="AI1317" s="131">
        <f t="shared" si="321"/>
        <v>0</v>
      </c>
      <c r="AJ1317" s="39"/>
      <c r="AK1317" s="131">
        <f>ROUND((AL1317/100)*756*Taula1[[#This Row],[Espai reservat Administració  (mesos)]],2)</f>
        <v>0</v>
      </c>
      <c r="AL1317" s="81">
        <f>Taula1[[#This Row],[% Jornada segons contracte
(no posar el símbol %) ]]-Taula1[[#This Row],[% Reducció salari per baix rendiment        (no posar el símbol %)]]</f>
        <v>0</v>
      </c>
      <c r="AM1317" s="131">
        <f>ROUND((AN1317/100)*24.8547945*Taula1[[#This Row],[Espai reservat Administració (dies)]],2)</f>
        <v>0</v>
      </c>
      <c r="AN1317" s="79">
        <f>Taula1[[#This Row],[% Jornada segons contracte
(no posar el símbol %) ]]-Taula1[[#This Row],[% Reducció salari per baix rendiment        (no posar el símbol %)]]</f>
        <v>0</v>
      </c>
      <c r="AO1317" s="131">
        <f t="shared" si="322"/>
        <v>0</v>
      </c>
      <c r="AP1317" s="87"/>
      <c r="AQ1317" s="137">
        <f>ROUND((AR1317/100)*693*Taula1[[#This Row],[Mesos naturals sencers treballats període justificat (01/01/2023 - 31/03/2023)]],2)</f>
        <v>0</v>
      </c>
      <c r="AR1317" s="90">
        <f>Taula1[[#This Row],[% Jornada segons contracte
(no posar el símbol %) ]]-Taula1[[#This Row],[% Reducció salari per baix rendiment        (no posar el símbol %)]]</f>
        <v>0</v>
      </c>
      <c r="AS1317" s="137">
        <f>ROUND((AT1317/100)*22.78356164*Taula1[[#This Row],[Dies treballats període justificat (01/01/2023 - 31/03/2023)              no comptabilitzats com a mes natural sencer]],2)</f>
        <v>0</v>
      </c>
      <c r="AT1317" s="90">
        <f>Taula1[[#This Row],[% Jornada segons contracte
(no posar el símbol %) ]]-Taula1[[#This Row],[% Reducció salari per baix rendiment        (no posar el símbol %)]]</f>
        <v>0</v>
      </c>
      <c r="AU1317" s="137">
        <f t="shared" si="323"/>
        <v>0</v>
      </c>
      <c r="AV1317" s="87"/>
      <c r="AW1317" s="136">
        <f>ROUND((AX1317/100)*693*Taula1[[#This Row],[Espai reservat Administració  (mesos)]],2)</f>
        <v>0</v>
      </c>
      <c r="AX1317" s="90">
        <f>Taula1[[#This Row],[% Jornada segons contracte
(no posar el símbol %) ]]-Taula1[[#This Row],[% Reducció salari per baix rendiment        (no posar el símbol %)]]</f>
        <v>0</v>
      </c>
      <c r="AY1317" s="131">
        <f>ROUND((AZ1317/100)*22.78356164*Taula1[[#This Row],[Espai reservat Administració (dies)]],2)</f>
        <v>0</v>
      </c>
      <c r="AZ1317" s="81">
        <f>Taula1[[#This Row],[% Jornada segons contracte
(no posar el símbol %) ]]-Taula1[[#This Row],[% Reducció salari per baix rendiment        (no posar el símbol %)]]</f>
        <v>0</v>
      </c>
      <c r="BA1317" s="82">
        <f t="shared" si="324"/>
        <v>0</v>
      </c>
      <c r="BB1317" s="41"/>
      <c r="BC1317" s="131">
        <f>IF(Taula1[[#This Row],[Grup justificat     (fer servir opcions de la llista desplegable)]]=1,AI1317,0)</f>
        <v>0</v>
      </c>
      <c r="BD1317" s="131">
        <f>IF(Taula1[[#This Row],[Grup justificat     (fer servir opcions de la llista desplegable)]]=2,AU1317,0)</f>
        <v>0</v>
      </c>
      <c r="BE1317" s="41"/>
      <c r="BF1317" s="131">
        <f>IF(Taula1[[#This Row],[Espai reservat Administració]]=1,AO1317,0)</f>
        <v>0</v>
      </c>
      <c r="BG1317" s="82">
        <f>IF(Taula1[[#This Row],[Espai reservat Administració]]=2,BA1317,0)</f>
        <v>0</v>
      </c>
      <c r="BH1317" s="41"/>
      <c r="BI1317" s="126">
        <f>IF(Taula1[[#This Row],[Grup justificat     (fer servir opcions de la llista desplegable)]]=1,1,0)</f>
        <v>0</v>
      </c>
      <c r="BJ1317" s="126">
        <f>IF(Taula1[[#This Row],[Espai reservat Administració]]=1,1,0)</f>
        <v>0</v>
      </c>
      <c r="BK1317" s="111"/>
      <c r="BL1317" s="126">
        <f>IF(Taula1[[#This Row],[Grup justificat     (fer servir opcions de la llista desplegable)]]=2,1,0)</f>
        <v>0</v>
      </c>
      <c r="BM1317" s="126">
        <f>IF(Taula1[[#This Row],[Espai reservat Administració]]=2,1,0)</f>
        <v>0</v>
      </c>
      <c r="BN1317" s="73"/>
      <c r="BO1317" s="73"/>
      <c r="BP1317" s="73"/>
      <c r="BQ1317" s="73"/>
      <c r="BR1317" s="73"/>
      <c r="BS1317" s="73"/>
      <c r="BT1317" s="73"/>
      <c r="BU1317" s="73"/>
      <c r="BV1317" s="73"/>
      <c r="BW1317" s="73"/>
      <c r="BX1317" s="73"/>
      <c r="BY1317" s="73"/>
      <c r="BZ1317" s="73"/>
      <c r="CA1317" s="73"/>
      <c r="CB1317" s="73"/>
      <c r="CC1317" s="73"/>
      <c r="CD1317" s="73"/>
      <c r="CE1317" s="73"/>
      <c r="CF1317" s="73"/>
      <c r="CG1317" s="63">
        <f t="shared" si="325"/>
        <v>0</v>
      </c>
      <c r="CH1317" s="63">
        <f t="shared" si="326"/>
        <v>0</v>
      </c>
      <c r="CI1317" s="73"/>
      <c r="CJ1317" s="63">
        <f>IF(Taula1[[#This Row],[Tipus de contracte                                  (fer servir opcions de la llista desplegable)]]="Indefinit",1,0)</f>
        <v>0</v>
      </c>
      <c r="CK1317" s="63">
        <f>IF(Taula1[[#This Row],[Tipus de contracte                                  (fer servir opcions de la llista desplegable)]]="Temporal, igual o superior a 6 mesos",1,0)</f>
        <v>0</v>
      </c>
      <c r="CL1317" s="63">
        <f>IF(Taula1[[#This Row],[Tipus de contracte                                  (fer servir opcions de la llista desplegable)]]="Substitució per IT",1,0)</f>
        <v>0</v>
      </c>
      <c r="CM1317" s="73"/>
      <c r="CN1317" s="63">
        <f>IF(Taula1[[#This Row],[Relació llocs de treball]]&gt;=1,1,0)</f>
        <v>0</v>
      </c>
      <c r="CO1317" s="73"/>
      <c r="CP1317" s="63">
        <f>IF(Taula1[[#This Row],[Identitat de gènere                                                          (fer servir opcions de la llista desplegable)]]="Home",1,0)</f>
        <v>0</v>
      </c>
      <c r="CQ1317" s="63">
        <f>IF(Taula1[[#This Row],[Identitat de gènere                                                          (fer servir opcions de la llista desplegable)]]="Dona",1,0)</f>
        <v>0</v>
      </c>
      <c r="CR1317" s="63">
        <f>IF(Taula1[[#This Row],[Identitat de gènere                                                          (fer servir opcions de la llista desplegable)]]="No binari",1,0)</f>
        <v>0</v>
      </c>
      <c r="CS1317" s="73"/>
      <c r="CT1317" s="63">
        <f t="shared" si="320"/>
        <v>0</v>
      </c>
      <c r="CU1317" s="64">
        <f t="shared" si="327"/>
        <v>0</v>
      </c>
      <c r="CW1317" s="64">
        <f t="shared" si="328"/>
        <v>0</v>
      </c>
      <c r="CX1317" s="64">
        <f t="shared" si="329"/>
        <v>0</v>
      </c>
      <c r="CY1317" s="64">
        <f t="shared" si="330"/>
        <v>0</v>
      </c>
      <c r="CZ1317" s="64">
        <f t="shared" si="331"/>
        <v>0</v>
      </c>
      <c r="DB1317" s="64">
        <f t="shared" si="332"/>
        <v>0</v>
      </c>
      <c r="DC1317" s="64">
        <f t="shared" si="333"/>
        <v>0</v>
      </c>
      <c r="DD1317" s="64">
        <f t="shared" si="334"/>
        <v>0</v>
      </c>
      <c r="DE1317" s="64">
        <f t="shared" si="335"/>
        <v>0</v>
      </c>
    </row>
    <row r="1318" spans="2:109" x14ac:dyDescent="0.3">
      <c r="B1318" s="167"/>
      <c r="C1318" s="186"/>
      <c r="D1318" s="2"/>
      <c r="E1318" s="67"/>
      <c r="F1318" s="5"/>
      <c r="G1318" s="5"/>
      <c r="H1318" s="187"/>
      <c r="I1318" s="111" t="str">
        <f ca="1">IF(Taula1[[#This Row],[Data naixement (format dd/mm/aaaa)]]="","0",DATEDIF(Taula1[[#This Row],[Data naixement (format dd/mm/aaaa)]],TODAY(),"Y"))</f>
        <v>0</v>
      </c>
      <c r="J1318" s="6"/>
      <c r="K1318" s="6"/>
      <c r="L1318" s="6"/>
      <c r="M1318" s="6"/>
      <c r="N1318" s="56"/>
      <c r="O1318" s="56"/>
      <c r="P1318" s="56"/>
      <c r="Q1318" s="6"/>
      <c r="R1318" s="7"/>
      <c r="S1318" s="143">
        <f>Taula1[[#This Row],[Mesos naturals sencers treballats període justificat (01/01/2023 - 31/03/2023)]]</f>
        <v>0</v>
      </c>
      <c r="T1318" s="194">
        <f>Taula1[[#This Row],[Dies treballats període justificat (01/01/2023 - 31/03/2023)              no comptabilitzats com a mes natural sencer]]</f>
        <v>0</v>
      </c>
      <c r="U1318" s="12"/>
      <c r="V1318" s="7"/>
      <c r="W1318" s="188"/>
      <c r="X1318" s="188"/>
      <c r="Y1318" s="188"/>
      <c r="Z1318" s="188"/>
      <c r="AA1318" s="190"/>
      <c r="AB1318" s="143">
        <f>Taula1[[#This Row],[Grup justificat     (fer servir opcions de la llista desplegable)]]</f>
        <v>0</v>
      </c>
      <c r="AC1318" s="182"/>
      <c r="AD1318" s="39"/>
      <c r="AE1318" s="131">
        <f>ROUND((AF1318/100)*756*Taula1[[#This Row],[Mesos naturals sencers treballats període justificat (01/01/2023 - 31/03/2023)]],2)</f>
        <v>0</v>
      </c>
      <c r="AF1318" s="81">
        <f>Taula1[[#This Row],[% Jornada segons contracte
(no posar el símbol %) ]]-Taula1[[#This Row],[% Reducció salari per baix rendiment        (no posar el símbol %)]]</f>
        <v>0</v>
      </c>
      <c r="AG1318" s="131">
        <f>ROUND((AH1318/100)*24.8547945*Taula1[[#This Row],[Dies treballats període justificat (01/01/2023 - 31/03/2023)              no comptabilitzats com a mes natural sencer]],2)</f>
        <v>0</v>
      </c>
      <c r="AH1318" s="79">
        <f>Taula1[[#This Row],[% Jornada segons contracte
(no posar el símbol %) ]]-Taula1[[#This Row],[% Reducció salari per baix rendiment        (no posar el símbol %)]]</f>
        <v>0</v>
      </c>
      <c r="AI1318" s="131">
        <f t="shared" si="321"/>
        <v>0</v>
      </c>
      <c r="AJ1318" s="39"/>
      <c r="AK1318" s="131">
        <f>ROUND((AL1318/100)*756*Taula1[[#This Row],[Espai reservat Administració  (mesos)]],2)</f>
        <v>0</v>
      </c>
      <c r="AL1318" s="81">
        <f>Taula1[[#This Row],[% Jornada segons contracte
(no posar el símbol %) ]]-Taula1[[#This Row],[% Reducció salari per baix rendiment        (no posar el símbol %)]]</f>
        <v>0</v>
      </c>
      <c r="AM1318" s="131">
        <f>ROUND((AN1318/100)*24.8547945*Taula1[[#This Row],[Espai reservat Administració (dies)]],2)</f>
        <v>0</v>
      </c>
      <c r="AN1318" s="79">
        <f>Taula1[[#This Row],[% Jornada segons contracte
(no posar el símbol %) ]]-Taula1[[#This Row],[% Reducció salari per baix rendiment        (no posar el símbol %)]]</f>
        <v>0</v>
      </c>
      <c r="AO1318" s="131">
        <f t="shared" si="322"/>
        <v>0</v>
      </c>
      <c r="AP1318" s="87"/>
      <c r="AQ1318" s="137">
        <f>ROUND((AR1318/100)*693*Taula1[[#This Row],[Mesos naturals sencers treballats període justificat (01/01/2023 - 31/03/2023)]],2)</f>
        <v>0</v>
      </c>
      <c r="AR1318" s="90">
        <f>Taula1[[#This Row],[% Jornada segons contracte
(no posar el símbol %) ]]-Taula1[[#This Row],[% Reducció salari per baix rendiment        (no posar el símbol %)]]</f>
        <v>0</v>
      </c>
      <c r="AS1318" s="137">
        <f>ROUND((AT1318/100)*22.78356164*Taula1[[#This Row],[Dies treballats període justificat (01/01/2023 - 31/03/2023)              no comptabilitzats com a mes natural sencer]],2)</f>
        <v>0</v>
      </c>
      <c r="AT1318" s="90">
        <f>Taula1[[#This Row],[% Jornada segons contracte
(no posar el símbol %) ]]-Taula1[[#This Row],[% Reducció salari per baix rendiment        (no posar el símbol %)]]</f>
        <v>0</v>
      </c>
      <c r="AU1318" s="137">
        <f t="shared" si="323"/>
        <v>0</v>
      </c>
      <c r="AV1318" s="87"/>
      <c r="AW1318" s="136">
        <f>ROUND((AX1318/100)*693*Taula1[[#This Row],[Espai reservat Administració  (mesos)]],2)</f>
        <v>0</v>
      </c>
      <c r="AX1318" s="90">
        <f>Taula1[[#This Row],[% Jornada segons contracte
(no posar el símbol %) ]]-Taula1[[#This Row],[% Reducció salari per baix rendiment        (no posar el símbol %)]]</f>
        <v>0</v>
      </c>
      <c r="AY1318" s="131">
        <f>ROUND((AZ1318/100)*22.78356164*Taula1[[#This Row],[Espai reservat Administració (dies)]],2)</f>
        <v>0</v>
      </c>
      <c r="AZ1318" s="81">
        <f>Taula1[[#This Row],[% Jornada segons contracte
(no posar el símbol %) ]]-Taula1[[#This Row],[% Reducció salari per baix rendiment        (no posar el símbol %)]]</f>
        <v>0</v>
      </c>
      <c r="BA1318" s="82">
        <f t="shared" si="324"/>
        <v>0</v>
      </c>
      <c r="BB1318" s="41"/>
      <c r="BC1318" s="131">
        <f>IF(Taula1[[#This Row],[Grup justificat     (fer servir opcions de la llista desplegable)]]=1,AI1318,0)</f>
        <v>0</v>
      </c>
      <c r="BD1318" s="131">
        <f>IF(Taula1[[#This Row],[Grup justificat     (fer servir opcions de la llista desplegable)]]=2,AU1318,0)</f>
        <v>0</v>
      </c>
      <c r="BE1318" s="41"/>
      <c r="BF1318" s="131">
        <f>IF(Taula1[[#This Row],[Espai reservat Administració]]=1,AO1318,0)</f>
        <v>0</v>
      </c>
      <c r="BG1318" s="82">
        <f>IF(Taula1[[#This Row],[Espai reservat Administració]]=2,BA1318,0)</f>
        <v>0</v>
      </c>
      <c r="BH1318" s="41"/>
      <c r="BI1318" s="126">
        <f>IF(Taula1[[#This Row],[Grup justificat     (fer servir opcions de la llista desplegable)]]=1,1,0)</f>
        <v>0</v>
      </c>
      <c r="BJ1318" s="126">
        <f>IF(Taula1[[#This Row],[Espai reservat Administració]]=1,1,0)</f>
        <v>0</v>
      </c>
      <c r="BK1318" s="111"/>
      <c r="BL1318" s="126">
        <f>IF(Taula1[[#This Row],[Grup justificat     (fer servir opcions de la llista desplegable)]]=2,1,0)</f>
        <v>0</v>
      </c>
      <c r="BM1318" s="126">
        <f>IF(Taula1[[#This Row],[Espai reservat Administració]]=2,1,0)</f>
        <v>0</v>
      </c>
      <c r="BN1318" s="73"/>
      <c r="BO1318" s="73"/>
      <c r="BP1318" s="73"/>
      <c r="BQ1318" s="73"/>
      <c r="BR1318" s="73"/>
      <c r="BS1318" s="73"/>
      <c r="BT1318" s="73"/>
      <c r="BU1318" s="73"/>
      <c r="BV1318" s="73"/>
      <c r="BW1318" s="73"/>
      <c r="BX1318" s="73"/>
      <c r="BY1318" s="73"/>
      <c r="BZ1318" s="73"/>
      <c r="CA1318" s="73"/>
      <c r="CB1318" s="73"/>
      <c r="CC1318" s="73"/>
      <c r="CD1318" s="73"/>
      <c r="CE1318" s="73"/>
      <c r="CF1318" s="73"/>
      <c r="CG1318" s="63">
        <f t="shared" si="325"/>
        <v>0</v>
      </c>
      <c r="CH1318" s="63">
        <f t="shared" si="326"/>
        <v>0</v>
      </c>
      <c r="CI1318" s="73"/>
      <c r="CJ1318" s="63">
        <f>IF(Taula1[[#This Row],[Tipus de contracte                                  (fer servir opcions de la llista desplegable)]]="Indefinit",1,0)</f>
        <v>0</v>
      </c>
      <c r="CK1318" s="63">
        <f>IF(Taula1[[#This Row],[Tipus de contracte                                  (fer servir opcions de la llista desplegable)]]="Temporal, igual o superior a 6 mesos",1,0)</f>
        <v>0</v>
      </c>
      <c r="CL1318" s="63">
        <f>IF(Taula1[[#This Row],[Tipus de contracte                                  (fer servir opcions de la llista desplegable)]]="Substitució per IT",1,0)</f>
        <v>0</v>
      </c>
      <c r="CM1318" s="73"/>
      <c r="CN1318" s="63">
        <f>IF(Taula1[[#This Row],[Relació llocs de treball]]&gt;=1,1,0)</f>
        <v>0</v>
      </c>
      <c r="CO1318" s="73"/>
      <c r="CP1318" s="63">
        <f>IF(Taula1[[#This Row],[Identitat de gènere                                                          (fer servir opcions de la llista desplegable)]]="Home",1,0)</f>
        <v>0</v>
      </c>
      <c r="CQ1318" s="63">
        <f>IF(Taula1[[#This Row],[Identitat de gènere                                                          (fer servir opcions de la llista desplegable)]]="Dona",1,0)</f>
        <v>0</v>
      </c>
      <c r="CR1318" s="63">
        <f>IF(Taula1[[#This Row],[Identitat de gènere                                                          (fer servir opcions de la llista desplegable)]]="No binari",1,0)</f>
        <v>0</v>
      </c>
      <c r="CS1318" s="73"/>
      <c r="CT1318" s="63">
        <f t="shared" si="320"/>
        <v>0</v>
      </c>
      <c r="CU1318" s="64">
        <f t="shared" si="327"/>
        <v>0</v>
      </c>
      <c r="CW1318" s="64">
        <f t="shared" si="328"/>
        <v>0</v>
      </c>
      <c r="CX1318" s="64">
        <f t="shared" si="329"/>
        <v>0</v>
      </c>
      <c r="CY1318" s="64">
        <f t="shared" si="330"/>
        <v>0</v>
      </c>
      <c r="CZ1318" s="64">
        <f t="shared" si="331"/>
        <v>0</v>
      </c>
      <c r="DB1318" s="64">
        <f t="shared" si="332"/>
        <v>0</v>
      </c>
      <c r="DC1318" s="64">
        <f t="shared" si="333"/>
        <v>0</v>
      </c>
      <c r="DD1318" s="64">
        <f t="shared" si="334"/>
        <v>0</v>
      </c>
      <c r="DE1318" s="64">
        <f t="shared" si="335"/>
        <v>0</v>
      </c>
    </row>
    <row r="1319" spans="2:109" x14ac:dyDescent="0.3">
      <c r="B1319" s="167"/>
      <c r="C1319" s="186"/>
      <c r="D1319" s="2"/>
      <c r="E1319" s="67"/>
      <c r="F1319" s="5"/>
      <c r="G1319" s="5"/>
      <c r="H1319" s="187"/>
      <c r="I1319" s="111" t="str">
        <f ca="1">IF(Taula1[[#This Row],[Data naixement (format dd/mm/aaaa)]]="","0",DATEDIF(Taula1[[#This Row],[Data naixement (format dd/mm/aaaa)]],TODAY(),"Y"))</f>
        <v>0</v>
      </c>
      <c r="J1319" s="6"/>
      <c r="K1319" s="6"/>
      <c r="L1319" s="6"/>
      <c r="M1319" s="6"/>
      <c r="N1319" s="56"/>
      <c r="O1319" s="56"/>
      <c r="P1319" s="56"/>
      <c r="Q1319" s="6"/>
      <c r="R1319" s="7"/>
      <c r="S1319" s="143">
        <f>Taula1[[#This Row],[Mesos naturals sencers treballats període justificat (01/01/2023 - 31/03/2023)]]</f>
        <v>0</v>
      </c>
      <c r="T1319" s="194">
        <f>Taula1[[#This Row],[Dies treballats període justificat (01/01/2023 - 31/03/2023)              no comptabilitzats com a mes natural sencer]]</f>
        <v>0</v>
      </c>
      <c r="U1319" s="12"/>
      <c r="V1319" s="7"/>
      <c r="W1319" s="188"/>
      <c r="X1319" s="188"/>
      <c r="Y1319" s="188"/>
      <c r="Z1319" s="188"/>
      <c r="AA1319" s="190"/>
      <c r="AB1319" s="143">
        <f>Taula1[[#This Row],[Grup justificat     (fer servir opcions de la llista desplegable)]]</f>
        <v>0</v>
      </c>
      <c r="AC1319" s="182"/>
      <c r="AD1319" s="39"/>
      <c r="AE1319" s="131">
        <f>ROUND((AF1319/100)*756*Taula1[[#This Row],[Mesos naturals sencers treballats període justificat (01/01/2023 - 31/03/2023)]],2)</f>
        <v>0</v>
      </c>
      <c r="AF1319" s="81">
        <f>Taula1[[#This Row],[% Jornada segons contracte
(no posar el símbol %) ]]-Taula1[[#This Row],[% Reducció salari per baix rendiment        (no posar el símbol %)]]</f>
        <v>0</v>
      </c>
      <c r="AG1319" s="131">
        <f>ROUND((AH1319/100)*24.8547945*Taula1[[#This Row],[Dies treballats període justificat (01/01/2023 - 31/03/2023)              no comptabilitzats com a mes natural sencer]],2)</f>
        <v>0</v>
      </c>
      <c r="AH1319" s="79">
        <f>Taula1[[#This Row],[% Jornada segons contracte
(no posar el símbol %) ]]-Taula1[[#This Row],[% Reducció salari per baix rendiment        (no posar el símbol %)]]</f>
        <v>0</v>
      </c>
      <c r="AI1319" s="131">
        <f t="shared" si="321"/>
        <v>0</v>
      </c>
      <c r="AJ1319" s="39"/>
      <c r="AK1319" s="131">
        <f>ROUND((AL1319/100)*756*Taula1[[#This Row],[Espai reservat Administració  (mesos)]],2)</f>
        <v>0</v>
      </c>
      <c r="AL1319" s="81">
        <f>Taula1[[#This Row],[% Jornada segons contracte
(no posar el símbol %) ]]-Taula1[[#This Row],[% Reducció salari per baix rendiment        (no posar el símbol %)]]</f>
        <v>0</v>
      </c>
      <c r="AM1319" s="131">
        <f>ROUND((AN1319/100)*24.8547945*Taula1[[#This Row],[Espai reservat Administració (dies)]],2)</f>
        <v>0</v>
      </c>
      <c r="AN1319" s="79">
        <f>Taula1[[#This Row],[% Jornada segons contracte
(no posar el símbol %) ]]-Taula1[[#This Row],[% Reducció salari per baix rendiment        (no posar el símbol %)]]</f>
        <v>0</v>
      </c>
      <c r="AO1319" s="131">
        <f t="shared" si="322"/>
        <v>0</v>
      </c>
      <c r="AP1319" s="87"/>
      <c r="AQ1319" s="137">
        <f>ROUND((AR1319/100)*693*Taula1[[#This Row],[Mesos naturals sencers treballats període justificat (01/01/2023 - 31/03/2023)]],2)</f>
        <v>0</v>
      </c>
      <c r="AR1319" s="90">
        <f>Taula1[[#This Row],[% Jornada segons contracte
(no posar el símbol %) ]]-Taula1[[#This Row],[% Reducció salari per baix rendiment        (no posar el símbol %)]]</f>
        <v>0</v>
      </c>
      <c r="AS1319" s="137">
        <f>ROUND((AT1319/100)*22.78356164*Taula1[[#This Row],[Dies treballats període justificat (01/01/2023 - 31/03/2023)              no comptabilitzats com a mes natural sencer]],2)</f>
        <v>0</v>
      </c>
      <c r="AT1319" s="90">
        <f>Taula1[[#This Row],[% Jornada segons contracte
(no posar el símbol %) ]]-Taula1[[#This Row],[% Reducció salari per baix rendiment        (no posar el símbol %)]]</f>
        <v>0</v>
      </c>
      <c r="AU1319" s="137">
        <f t="shared" si="323"/>
        <v>0</v>
      </c>
      <c r="AV1319" s="87"/>
      <c r="AW1319" s="136">
        <f>ROUND((AX1319/100)*693*Taula1[[#This Row],[Espai reservat Administració  (mesos)]],2)</f>
        <v>0</v>
      </c>
      <c r="AX1319" s="90">
        <f>Taula1[[#This Row],[% Jornada segons contracte
(no posar el símbol %) ]]-Taula1[[#This Row],[% Reducció salari per baix rendiment        (no posar el símbol %)]]</f>
        <v>0</v>
      </c>
      <c r="AY1319" s="131">
        <f>ROUND((AZ1319/100)*22.78356164*Taula1[[#This Row],[Espai reservat Administració (dies)]],2)</f>
        <v>0</v>
      </c>
      <c r="AZ1319" s="81">
        <f>Taula1[[#This Row],[% Jornada segons contracte
(no posar el símbol %) ]]-Taula1[[#This Row],[% Reducció salari per baix rendiment        (no posar el símbol %)]]</f>
        <v>0</v>
      </c>
      <c r="BA1319" s="82">
        <f t="shared" si="324"/>
        <v>0</v>
      </c>
      <c r="BB1319" s="41"/>
      <c r="BC1319" s="131">
        <f>IF(Taula1[[#This Row],[Grup justificat     (fer servir opcions de la llista desplegable)]]=1,AI1319,0)</f>
        <v>0</v>
      </c>
      <c r="BD1319" s="131">
        <f>IF(Taula1[[#This Row],[Grup justificat     (fer servir opcions de la llista desplegable)]]=2,AU1319,0)</f>
        <v>0</v>
      </c>
      <c r="BE1319" s="41"/>
      <c r="BF1319" s="131">
        <f>IF(Taula1[[#This Row],[Espai reservat Administració]]=1,AO1319,0)</f>
        <v>0</v>
      </c>
      <c r="BG1319" s="82">
        <f>IF(Taula1[[#This Row],[Espai reservat Administració]]=2,BA1319,0)</f>
        <v>0</v>
      </c>
      <c r="BH1319" s="41"/>
      <c r="BI1319" s="126">
        <f>IF(Taula1[[#This Row],[Grup justificat     (fer servir opcions de la llista desplegable)]]=1,1,0)</f>
        <v>0</v>
      </c>
      <c r="BJ1319" s="126">
        <f>IF(Taula1[[#This Row],[Espai reservat Administració]]=1,1,0)</f>
        <v>0</v>
      </c>
      <c r="BK1319" s="111"/>
      <c r="BL1319" s="126">
        <f>IF(Taula1[[#This Row],[Grup justificat     (fer servir opcions de la llista desplegable)]]=2,1,0)</f>
        <v>0</v>
      </c>
      <c r="BM1319" s="126">
        <f>IF(Taula1[[#This Row],[Espai reservat Administració]]=2,1,0)</f>
        <v>0</v>
      </c>
      <c r="BN1319" s="73"/>
      <c r="BO1319" s="73"/>
      <c r="BP1319" s="73"/>
      <c r="BQ1319" s="73"/>
      <c r="BR1319" s="73"/>
      <c r="BS1319" s="73"/>
      <c r="BT1319" s="73"/>
      <c r="BU1319" s="73"/>
      <c r="BV1319" s="73"/>
      <c r="BW1319" s="73"/>
      <c r="BX1319" s="73"/>
      <c r="BY1319" s="73"/>
      <c r="BZ1319" s="73"/>
      <c r="CA1319" s="73"/>
      <c r="CB1319" s="73"/>
      <c r="CC1319" s="73"/>
      <c r="CD1319" s="73"/>
      <c r="CE1319" s="73"/>
      <c r="CF1319" s="73"/>
      <c r="CG1319" s="63">
        <f t="shared" si="325"/>
        <v>0</v>
      </c>
      <c r="CH1319" s="63">
        <f t="shared" si="326"/>
        <v>0</v>
      </c>
      <c r="CI1319" s="73"/>
      <c r="CJ1319" s="63">
        <f>IF(Taula1[[#This Row],[Tipus de contracte                                  (fer servir opcions de la llista desplegable)]]="Indefinit",1,0)</f>
        <v>0</v>
      </c>
      <c r="CK1319" s="63">
        <f>IF(Taula1[[#This Row],[Tipus de contracte                                  (fer servir opcions de la llista desplegable)]]="Temporal, igual o superior a 6 mesos",1,0)</f>
        <v>0</v>
      </c>
      <c r="CL1319" s="63">
        <f>IF(Taula1[[#This Row],[Tipus de contracte                                  (fer servir opcions de la llista desplegable)]]="Substitució per IT",1,0)</f>
        <v>0</v>
      </c>
      <c r="CM1319" s="73"/>
      <c r="CN1319" s="63">
        <f>IF(Taula1[[#This Row],[Relació llocs de treball]]&gt;=1,1,0)</f>
        <v>0</v>
      </c>
      <c r="CO1319" s="73"/>
      <c r="CP1319" s="63">
        <f>IF(Taula1[[#This Row],[Identitat de gènere                                                          (fer servir opcions de la llista desplegable)]]="Home",1,0)</f>
        <v>0</v>
      </c>
      <c r="CQ1319" s="63">
        <f>IF(Taula1[[#This Row],[Identitat de gènere                                                          (fer servir opcions de la llista desplegable)]]="Dona",1,0)</f>
        <v>0</v>
      </c>
      <c r="CR1319" s="63">
        <f>IF(Taula1[[#This Row],[Identitat de gènere                                                          (fer servir opcions de la llista desplegable)]]="No binari",1,0)</f>
        <v>0</v>
      </c>
      <c r="CS1319" s="73"/>
      <c r="CT1319" s="63">
        <f t="shared" si="320"/>
        <v>0</v>
      </c>
      <c r="CU1319" s="64">
        <f t="shared" si="327"/>
        <v>0</v>
      </c>
      <c r="CW1319" s="64">
        <f t="shared" si="328"/>
        <v>0</v>
      </c>
      <c r="CX1319" s="64">
        <f t="shared" si="329"/>
        <v>0</v>
      </c>
      <c r="CY1319" s="64">
        <f t="shared" si="330"/>
        <v>0</v>
      </c>
      <c r="CZ1319" s="64">
        <f t="shared" si="331"/>
        <v>0</v>
      </c>
      <c r="DB1319" s="64">
        <f t="shared" si="332"/>
        <v>0</v>
      </c>
      <c r="DC1319" s="64">
        <f t="shared" si="333"/>
        <v>0</v>
      </c>
      <c r="DD1319" s="64">
        <f t="shared" si="334"/>
        <v>0</v>
      </c>
      <c r="DE1319" s="64">
        <f t="shared" si="335"/>
        <v>0</v>
      </c>
    </row>
    <row r="1320" spans="2:109" x14ac:dyDescent="0.3">
      <c r="B1320" s="167"/>
      <c r="C1320" s="186"/>
      <c r="D1320" s="2"/>
      <c r="E1320" s="67"/>
      <c r="F1320" s="5"/>
      <c r="G1320" s="5"/>
      <c r="H1320" s="187"/>
      <c r="I1320" s="111" t="str">
        <f ca="1">IF(Taula1[[#This Row],[Data naixement (format dd/mm/aaaa)]]="","0",DATEDIF(Taula1[[#This Row],[Data naixement (format dd/mm/aaaa)]],TODAY(),"Y"))</f>
        <v>0</v>
      </c>
      <c r="J1320" s="6"/>
      <c r="K1320" s="6"/>
      <c r="L1320" s="6"/>
      <c r="M1320" s="6"/>
      <c r="N1320" s="56"/>
      <c r="O1320" s="56"/>
      <c r="P1320" s="56"/>
      <c r="Q1320" s="6"/>
      <c r="R1320" s="7"/>
      <c r="S1320" s="143">
        <f>Taula1[[#This Row],[Mesos naturals sencers treballats període justificat (01/01/2023 - 31/03/2023)]]</f>
        <v>0</v>
      </c>
      <c r="T1320" s="194">
        <f>Taula1[[#This Row],[Dies treballats període justificat (01/01/2023 - 31/03/2023)              no comptabilitzats com a mes natural sencer]]</f>
        <v>0</v>
      </c>
      <c r="U1320" s="12"/>
      <c r="V1320" s="7"/>
      <c r="W1320" s="188"/>
      <c r="X1320" s="188"/>
      <c r="Y1320" s="188"/>
      <c r="Z1320" s="188"/>
      <c r="AA1320" s="190"/>
      <c r="AB1320" s="143">
        <f>Taula1[[#This Row],[Grup justificat     (fer servir opcions de la llista desplegable)]]</f>
        <v>0</v>
      </c>
      <c r="AC1320" s="182"/>
      <c r="AD1320" s="39"/>
      <c r="AE1320" s="131">
        <f>ROUND((AF1320/100)*756*Taula1[[#This Row],[Mesos naturals sencers treballats període justificat (01/01/2023 - 31/03/2023)]],2)</f>
        <v>0</v>
      </c>
      <c r="AF1320" s="81">
        <f>Taula1[[#This Row],[% Jornada segons contracte
(no posar el símbol %) ]]-Taula1[[#This Row],[% Reducció salari per baix rendiment        (no posar el símbol %)]]</f>
        <v>0</v>
      </c>
      <c r="AG1320" s="131">
        <f>ROUND((AH1320/100)*24.8547945*Taula1[[#This Row],[Dies treballats període justificat (01/01/2023 - 31/03/2023)              no comptabilitzats com a mes natural sencer]],2)</f>
        <v>0</v>
      </c>
      <c r="AH1320" s="79">
        <f>Taula1[[#This Row],[% Jornada segons contracte
(no posar el símbol %) ]]-Taula1[[#This Row],[% Reducció salari per baix rendiment        (no posar el símbol %)]]</f>
        <v>0</v>
      </c>
      <c r="AI1320" s="131">
        <f t="shared" si="321"/>
        <v>0</v>
      </c>
      <c r="AJ1320" s="39"/>
      <c r="AK1320" s="131">
        <f>ROUND((AL1320/100)*756*Taula1[[#This Row],[Espai reservat Administració  (mesos)]],2)</f>
        <v>0</v>
      </c>
      <c r="AL1320" s="81">
        <f>Taula1[[#This Row],[% Jornada segons contracte
(no posar el símbol %) ]]-Taula1[[#This Row],[% Reducció salari per baix rendiment        (no posar el símbol %)]]</f>
        <v>0</v>
      </c>
      <c r="AM1320" s="131">
        <f>ROUND((AN1320/100)*24.8547945*Taula1[[#This Row],[Espai reservat Administració (dies)]],2)</f>
        <v>0</v>
      </c>
      <c r="AN1320" s="79">
        <f>Taula1[[#This Row],[% Jornada segons contracte
(no posar el símbol %) ]]-Taula1[[#This Row],[% Reducció salari per baix rendiment        (no posar el símbol %)]]</f>
        <v>0</v>
      </c>
      <c r="AO1320" s="131">
        <f t="shared" si="322"/>
        <v>0</v>
      </c>
      <c r="AP1320" s="87"/>
      <c r="AQ1320" s="137">
        <f>ROUND((AR1320/100)*693*Taula1[[#This Row],[Mesos naturals sencers treballats període justificat (01/01/2023 - 31/03/2023)]],2)</f>
        <v>0</v>
      </c>
      <c r="AR1320" s="90">
        <f>Taula1[[#This Row],[% Jornada segons contracte
(no posar el símbol %) ]]-Taula1[[#This Row],[% Reducció salari per baix rendiment        (no posar el símbol %)]]</f>
        <v>0</v>
      </c>
      <c r="AS1320" s="137">
        <f>ROUND((AT1320/100)*22.78356164*Taula1[[#This Row],[Dies treballats període justificat (01/01/2023 - 31/03/2023)              no comptabilitzats com a mes natural sencer]],2)</f>
        <v>0</v>
      </c>
      <c r="AT1320" s="90">
        <f>Taula1[[#This Row],[% Jornada segons contracte
(no posar el símbol %) ]]-Taula1[[#This Row],[% Reducció salari per baix rendiment        (no posar el símbol %)]]</f>
        <v>0</v>
      </c>
      <c r="AU1320" s="137">
        <f t="shared" si="323"/>
        <v>0</v>
      </c>
      <c r="AV1320" s="87"/>
      <c r="AW1320" s="136">
        <f>ROUND((AX1320/100)*693*Taula1[[#This Row],[Espai reservat Administració  (mesos)]],2)</f>
        <v>0</v>
      </c>
      <c r="AX1320" s="90">
        <f>Taula1[[#This Row],[% Jornada segons contracte
(no posar el símbol %) ]]-Taula1[[#This Row],[% Reducció salari per baix rendiment        (no posar el símbol %)]]</f>
        <v>0</v>
      </c>
      <c r="AY1320" s="131">
        <f>ROUND((AZ1320/100)*22.78356164*Taula1[[#This Row],[Espai reservat Administració (dies)]],2)</f>
        <v>0</v>
      </c>
      <c r="AZ1320" s="81">
        <f>Taula1[[#This Row],[% Jornada segons contracte
(no posar el símbol %) ]]-Taula1[[#This Row],[% Reducció salari per baix rendiment        (no posar el símbol %)]]</f>
        <v>0</v>
      </c>
      <c r="BA1320" s="82">
        <f t="shared" si="324"/>
        <v>0</v>
      </c>
      <c r="BB1320" s="41"/>
      <c r="BC1320" s="131">
        <f>IF(Taula1[[#This Row],[Grup justificat     (fer servir opcions de la llista desplegable)]]=1,AI1320,0)</f>
        <v>0</v>
      </c>
      <c r="BD1320" s="131">
        <f>IF(Taula1[[#This Row],[Grup justificat     (fer servir opcions de la llista desplegable)]]=2,AU1320,0)</f>
        <v>0</v>
      </c>
      <c r="BE1320" s="41"/>
      <c r="BF1320" s="131">
        <f>IF(Taula1[[#This Row],[Espai reservat Administració]]=1,AO1320,0)</f>
        <v>0</v>
      </c>
      <c r="BG1320" s="82">
        <f>IF(Taula1[[#This Row],[Espai reservat Administració]]=2,BA1320,0)</f>
        <v>0</v>
      </c>
      <c r="BH1320" s="41"/>
      <c r="BI1320" s="126">
        <f>IF(Taula1[[#This Row],[Grup justificat     (fer servir opcions de la llista desplegable)]]=1,1,0)</f>
        <v>0</v>
      </c>
      <c r="BJ1320" s="126">
        <f>IF(Taula1[[#This Row],[Espai reservat Administració]]=1,1,0)</f>
        <v>0</v>
      </c>
      <c r="BK1320" s="111"/>
      <c r="BL1320" s="126">
        <f>IF(Taula1[[#This Row],[Grup justificat     (fer servir opcions de la llista desplegable)]]=2,1,0)</f>
        <v>0</v>
      </c>
      <c r="BM1320" s="126">
        <f>IF(Taula1[[#This Row],[Espai reservat Administració]]=2,1,0)</f>
        <v>0</v>
      </c>
      <c r="BN1320" s="73"/>
      <c r="BO1320" s="73"/>
      <c r="BP1320" s="73"/>
      <c r="BQ1320" s="73"/>
      <c r="BR1320" s="73"/>
      <c r="BS1320" s="73"/>
      <c r="BT1320" s="73"/>
      <c r="BU1320" s="73"/>
      <c r="BV1320" s="73"/>
      <c r="BW1320" s="73"/>
      <c r="BX1320" s="73"/>
      <c r="BY1320" s="73"/>
      <c r="BZ1320" s="73"/>
      <c r="CA1320" s="73"/>
      <c r="CB1320" s="73"/>
      <c r="CC1320" s="73"/>
      <c r="CD1320" s="73"/>
      <c r="CE1320" s="73"/>
      <c r="CF1320" s="73"/>
      <c r="CG1320" s="63">
        <f t="shared" si="325"/>
        <v>0</v>
      </c>
      <c r="CH1320" s="63">
        <f t="shared" si="326"/>
        <v>0</v>
      </c>
      <c r="CI1320" s="73"/>
      <c r="CJ1320" s="63">
        <f>IF(Taula1[[#This Row],[Tipus de contracte                                  (fer servir opcions de la llista desplegable)]]="Indefinit",1,0)</f>
        <v>0</v>
      </c>
      <c r="CK1320" s="63">
        <f>IF(Taula1[[#This Row],[Tipus de contracte                                  (fer servir opcions de la llista desplegable)]]="Temporal, igual o superior a 6 mesos",1,0)</f>
        <v>0</v>
      </c>
      <c r="CL1320" s="63">
        <f>IF(Taula1[[#This Row],[Tipus de contracte                                  (fer servir opcions de la llista desplegable)]]="Substitució per IT",1,0)</f>
        <v>0</v>
      </c>
      <c r="CM1320" s="73"/>
      <c r="CN1320" s="63">
        <f>IF(Taula1[[#This Row],[Relació llocs de treball]]&gt;=1,1,0)</f>
        <v>0</v>
      </c>
      <c r="CO1320" s="73"/>
      <c r="CP1320" s="63">
        <f>IF(Taula1[[#This Row],[Identitat de gènere                                                          (fer servir opcions de la llista desplegable)]]="Home",1,0)</f>
        <v>0</v>
      </c>
      <c r="CQ1320" s="63">
        <f>IF(Taula1[[#This Row],[Identitat de gènere                                                          (fer servir opcions de la llista desplegable)]]="Dona",1,0)</f>
        <v>0</v>
      </c>
      <c r="CR1320" s="63">
        <f>IF(Taula1[[#This Row],[Identitat de gènere                                                          (fer servir opcions de la llista desplegable)]]="No binari",1,0)</f>
        <v>0</v>
      </c>
      <c r="CS1320" s="73"/>
      <c r="CT1320" s="63">
        <f t="shared" si="320"/>
        <v>0</v>
      </c>
      <c r="CU1320" s="64">
        <f t="shared" si="327"/>
        <v>0</v>
      </c>
      <c r="CW1320" s="64">
        <f t="shared" si="328"/>
        <v>0</v>
      </c>
      <c r="CX1320" s="64">
        <f t="shared" si="329"/>
        <v>0</v>
      </c>
      <c r="CY1320" s="64">
        <f t="shared" si="330"/>
        <v>0</v>
      </c>
      <c r="CZ1320" s="64">
        <f t="shared" si="331"/>
        <v>0</v>
      </c>
      <c r="DB1320" s="64">
        <f t="shared" si="332"/>
        <v>0</v>
      </c>
      <c r="DC1320" s="64">
        <f t="shared" si="333"/>
        <v>0</v>
      </c>
      <c r="DD1320" s="64">
        <f t="shared" si="334"/>
        <v>0</v>
      </c>
      <c r="DE1320" s="64">
        <f t="shared" si="335"/>
        <v>0</v>
      </c>
    </row>
    <row r="1321" spans="2:109" x14ac:dyDescent="0.3">
      <c r="B1321" s="167"/>
      <c r="C1321" s="186"/>
      <c r="D1321" s="2"/>
      <c r="E1321" s="67"/>
      <c r="F1321" s="5"/>
      <c r="G1321" s="5"/>
      <c r="H1321" s="187"/>
      <c r="I1321" s="111" t="str">
        <f ca="1">IF(Taula1[[#This Row],[Data naixement (format dd/mm/aaaa)]]="","0",DATEDIF(Taula1[[#This Row],[Data naixement (format dd/mm/aaaa)]],TODAY(),"Y"))</f>
        <v>0</v>
      </c>
      <c r="J1321" s="6"/>
      <c r="K1321" s="6"/>
      <c r="L1321" s="6"/>
      <c r="M1321" s="6"/>
      <c r="N1321" s="56"/>
      <c r="O1321" s="56"/>
      <c r="P1321" s="56"/>
      <c r="Q1321" s="6"/>
      <c r="R1321" s="7"/>
      <c r="S1321" s="143">
        <f>Taula1[[#This Row],[Mesos naturals sencers treballats període justificat (01/01/2023 - 31/03/2023)]]</f>
        <v>0</v>
      </c>
      <c r="T1321" s="194">
        <f>Taula1[[#This Row],[Dies treballats període justificat (01/01/2023 - 31/03/2023)              no comptabilitzats com a mes natural sencer]]</f>
        <v>0</v>
      </c>
      <c r="U1321" s="12"/>
      <c r="V1321" s="7"/>
      <c r="W1321" s="188"/>
      <c r="X1321" s="188"/>
      <c r="Y1321" s="188"/>
      <c r="Z1321" s="188"/>
      <c r="AA1321" s="190"/>
      <c r="AB1321" s="143">
        <f>Taula1[[#This Row],[Grup justificat     (fer servir opcions de la llista desplegable)]]</f>
        <v>0</v>
      </c>
      <c r="AC1321" s="182"/>
      <c r="AD1321" s="39"/>
      <c r="AE1321" s="131">
        <f>ROUND((AF1321/100)*756*Taula1[[#This Row],[Mesos naturals sencers treballats període justificat (01/01/2023 - 31/03/2023)]],2)</f>
        <v>0</v>
      </c>
      <c r="AF1321" s="81">
        <f>Taula1[[#This Row],[% Jornada segons contracte
(no posar el símbol %) ]]-Taula1[[#This Row],[% Reducció salari per baix rendiment        (no posar el símbol %)]]</f>
        <v>0</v>
      </c>
      <c r="AG1321" s="131">
        <f>ROUND((AH1321/100)*24.8547945*Taula1[[#This Row],[Dies treballats període justificat (01/01/2023 - 31/03/2023)              no comptabilitzats com a mes natural sencer]],2)</f>
        <v>0</v>
      </c>
      <c r="AH1321" s="79">
        <f>Taula1[[#This Row],[% Jornada segons contracte
(no posar el símbol %) ]]-Taula1[[#This Row],[% Reducció salari per baix rendiment        (no posar el símbol %)]]</f>
        <v>0</v>
      </c>
      <c r="AI1321" s="131">
        <f t="shared" si="321"/>
        <v>0</v>
      </c>
      <c r="AJ1321" s="39"/>
      <c r="AK1321" s="131">
        <f>ROUND((AL1321/100)*756*Taula1[[#This Row],[Espai reservat Administració  (mesos)]],2)</f>
        <v>0</v>
      </c>
      <c r="AL1321" s="81">
        <f>Taula1[[#This Row],[% Jornada segons contracte
(no posar el símbol %) ]]-Taula1[[#This Row],[% Reducció salari per baix rendiment        (no posar el símbol %)]]</f>
        <v>0</v>
      </c>
      <c r="AM1321" s="131">
        <f>ROUND((AN1321/100)*24.8547945*Taula1[[#This Row],[Espai reservat Administració (dies)]],2)</f>
        <v>0</v>
      </c>
      <c r="AN1321" s="79">
        <f>Taula1[[#This Row],[% Jornada segons contracte
(no posar el símbol %) ]]-Taula1[[#This Row],[% Reducció salari per baix rendiment        (no posar el símbol %)]]</f>
        <v>0</v>
      </c>
      <c r="AO1321" s="131">
        <f t="shared" si="322"/>
        <v>0</v>
      </c>
      <c r="AP1321" s="87"/>
      <c r="AQ1321" s="137">
        <f>ROUND((AR1321/100)*693*Taula1[[#This Row],[Mesos naturals sencers treballats període justificat (01/01/2023 - 31/03/2023)]],2)</f>
        <v>0</v>
      </c>
      <c r="AR1321" s="90">
        <f>Taula1[[#This Row],[% Jornada segons contracte
(no posar el símbol %) ]]-Taula1[[#This Row],[% Reducció salari per baix rendiment        (no posar el símbol %)]]</f>
        <v>0</v>
      </c>
      <c r="AS1321" s="137">
        <f>ROUND((AT1321/100)*22.78356164*Taula1[[#This Row],[Dies treballats període justificat (01/01/2023 - 31/03/2023)              no comptabilitzats com a mes natural sencer]],2)</f>
        <v>0</v>
      </c>
      <c r="AT1321" s="90">
        <f>Taula1[[#This Row],[% Jornada segons contracte
(no posar el símbol %) ]]-Taula1[[#This Row],[% Reducció salari per baix rendiment        (no posar el símbol %)]]</f>
        <v>0</v>
      </c>
      <c r="AU1321" s="137">
        <f t="shared" si="323"/>
        <v>0</v>
      </c>
      <c r="AV1321" s="87"/>
      <c r="AW1321" s="136">
        <f>ROUND((AX1321/100)*693*Taula1[[#This Row],[Espai reservat Administració  (mesos)]],2)</f>
        <v>0</v>
      </c>
      <c r="AX1321" s="90">
        <f>Taula1[[#This Row],[% Jornada segons contracte
(no posar el símbol %) ]]-Taula1[[#This Row],[% Reducció salari per baix rendiment        (no posar el símbol %)]]</f>
        <v>0</v>
      </c>
      <c r="AY1321" s="131">
        <f>ROUND((AZ1321/100)*22.78356164*Taula1[[#This Row],[Espai reservat Administració (dies)]],2)</f>
        <v>0</v>
      </c>
      <c r="AZ1321" s="81">
        <f>Taula1[[#This Row],[% Jornada segons contracte
(no posar el símbol %) ]]-Taula1[[#This Row],[% Reducció salari per baix rendiment        (no posar el símbol %)]]</f>
        <v>0</v>
      </c>
      <c r="BA1321" s="82">
        <f t="shared" si="324"/>
        <v>0</v>
      </c>
      <c r="BB1321" s="41"/>
      <c r="BC1321" s="131">
        <f>IF(Taula1[[#This Row],[Grup justificat     (fer servir opcions de la llista desplegable)]]=1,AI1321,0)</f>
        <v>0</v>
      </c>
      <c r="BD1321" s="131">
        <f>IF(Taula1[[#This Row],[Grup justificat     (fer servir opcions de la llista desplegable)]]=2,AU1321,0)</f>
        <v>0</v>
      </c>
      <c r="BE1321" s="41"/>
      <c r="BF1321" s="131">
        <f>IF(Taula1[[#This Row],[Espai reservat Administració]]=1,AO1321,0)</f>
        <v>0</v>
      </c>
      <c r="BG1321" s="82">
        <f>IF(Taula1[[#This Row],[Espai reservat Administració]]=2,BA1321,0)</f>
        <v>0</v>
      </c>
      <c r="BH1321" s="41"/>
      <c r="BI1321" s="126">
        <f>IF(Taula1[[#This Row],[Grup justificat     (fer servir opcions de la llista desplegable)]]=1,1,0)</f>
        <v>0</v>
      </c>
      <c r="BJ1321" s="126">
        <f>IF(Taula1[[#This Row],[Espai reservat Administració]]=1,1,0)</f>
        <v>0</v>
      </c>
      <c r="BK1321" s="111"/>
      <c r="BL1321" s="126">
        <f>IF(Taula1[[#This Row],[Grup justificat     (fer servir opcions de la llista desplegable)]]=2,1,0)</f>
        <v>0</v>
      </c>
      <c r="BM1321" s="126">
        <f>IF(Taula1[[#This Row],[Espai reservat Administració]]=2,1,0)</f>
        <v>0</v>
      </c>
      <c r="BN1321" s="73"/>
      <c r="BO1321" s="73"/>
      <c r="BP1321" s="73"/>
      <c r="BQ1321" s="73"/>
      <c r="BR1321" s="73"/>
      <c r="BS1321" s="73"/>
      <c r="BT1321" s="73"/>
      <c r="BU1321" s="73"/>
      <c r="BV1321" s="73"/>
      <c r="BW1321" s="73"/>
      <c r="BX1321" s="73"/>
      <c r="BY1321" s="73"/>
      <c r="BZ1321" s="73"/>
      <c r="CA1321" s="73"/>
      <c r="CB1321" s="73"/>
      <c r="CC1321" s="73"/>
      <c r="CD1321" s="73"/>
      <c r="CE1321" s="73"/>
      <c r="CF1321" s="73"/>
      <c r="CG1321" s="63">
        <f t="shared" si="325"/>
        <v>0</v>
      </c>
      <c r="CH1321" s="63">
        <f t="shared" si="326"/>
        <v>0</v>
      </c>
      <c r="CI1321" s="73"/>
      <c r="CJ1321" s="63">
        <f>IF(Taula1[[#This Row],[Tipus de contracte                                  (fer servir opcions de la llista desplegable)]]="Indefinit",1,0)</f>
        <v>0</v>
      </c>
      <c r="CK1321" s="63">
        <f>IF(Taula1[[#This Row],[Tipus de contracte                                  (fer servir opcions de la llista desplegable)]]="Temporal, igual o superior a 6 mesos",1,0)</f>
        <v>0</v>
      </c>
      <c r="CL1321" s="63">
        <f>IF(Taula1[[#This Row],[Tipus de contracte                                  (fer servir opcions de la llista desplegable)]]="Substitució per IT",1,0)</f>
        <v>0</v>
      </c>
      <c r="CM1321" s="73"/>
      <c r="CN1321" s="63">
        <f>IF(Taula1[[#This Row],[Relació llocs de treball]]&gt;=1,1,0)</f>
        <v>0</v>
      </c>
      <c r="CO1321" s="73"/>
      <c r="CP1321" s="63">
        <f>IF(Taula1[[#This Row],[Identitat de gènere                                                          (fer servir opcions de la llista desplegable)]]="Home",1,0)</f>
        <v>0</v>
      </c>
      <c r="CQ1321" s="63">
        <f>IF(Taula1[[#This Row],[Identitat de gènere                                                          (fer servir opcions de la llista desplegable)]]="Dona",1,0)</f>
        <v>0</v>
      </c>
      <c r="CR1321" s="63">
        <f>IF(Taula1[[#This Row],[Identitat de gènere                                                          (fer servir opcions de la llista desplegable)]]="No binari",1,0)</f>
        <v>0</v>
      </c>
      <c r="CS1321" s="73"/>
      <c r="CT1321" s="63">
        <f t="shared" si="320"/>
        <v>0</v>
      </c>
      <c r="CU1321" s="64">
        <f t="shared" si="327"/>
        <v>0</v>
      </c>
      <c r="CW1321" s="64">
        <f t="shared" si="328"/>
        <v>0</v>
      </c>
      <c r="CX1321" s="64">
        <f t="shared" si="329"/>
        <v>0</v>
      </c>
      <c r="CY1321" s="64">
        <f t="shared" si="330"/>
        <v>0</v>
      </c>
      <c r="CZ1321" s="64">
        <f t="shared" si="331"/>
        <v>0</v>
      </c>
      <c r="DB1321" s="64">
        <f t="shared" si="332"/>
        <v>0</v>
      </c>
      <c r="DC1321" s="64">
        <f t="shared" si="333"/>
        <v>0</v>
      </c>
      <c r="DD1321" s="64">
        <f t="shared" si="334"/>
        <v>0</v>
      </c>
      <c r="DE1321" s="64">
        <f t="shared" si="335"/>
        <v>0</v>
      </c>
    </row>
    <row r="1322" spans="2:109" x14ac:dyDescent="0.3">
      <c r="B1322" s="167"/>
      <c r="C1322" s="186"/>
      <c r="D1322" s="2"/>
      <c r="E1322" s="67"/>
      <c r="F1322" s="5"/>
      <c r="G1322" s="5"/>
      <c r="H1322" s="187"/>
      <c r="I1322" s="111" t="str">
        <f ca="1">IF(Taula1[[#This Row],[Data naixement (format dd/mm/aaaa)]]="","0",DATEDIF(Taula1[[#This Row],[Data naixement (format dd/mm/aaaa)]],TODAY(),"Y"))</f>
        <v>0</v>
      </c>
      <c r="J1322" s="6"/>
      <c r="K1322" s="6"/>
      <c r="L1322" s="6"/>
      <c r="M1322" s="6"/>
      <c r="N1322" s="56"/>
      <c r="O1322" s="56"/>
      <c r="P1322" s="56"/>
      <c r="Q1322" s="6"/>
      <c r="R1322" s="7"/>
      <c r="S1322" s="143">
        <f>Taula1[[#This Row],[Mesos naturals sencers treballats període justificat (01/01/2023 - 31/03/2023)]]</f>
        <v>0</v>
      </c>
      <c r="T1322" s="194">
        <f>Taula1[[#This Row],[Dies treballats període justificat (01/01/2023 - 31/03/2023)              no comptabilitzats com a mes natural sencer]]</f>
        <v>0</v>
      </c>
      <c r="U1322" s="12"/>
      <c r="V1322" s="7"/>
      <c r="W1322" s="188"/>
      <c r="X1322" s="188"/>
      <c r="Y1322" s="188"/>
      <c r="Z1322" s="188"/>
      <c r="AA1322" s="190"/>
      <c r="AB1322" s="143">
        <f>Taula1[[#This Row],[Grup justificat     (fer servir opcions de la llista desplegable)]]</f>
        <v>0</v>
      </c>
      <c r="AC1322" s="182"/>
      <c r="AD1322" s="39"/>
      <c r="AE1322" s="131">
        <f>ROUND((AF1322/100)*756*Taula1[[#This Row],[Mesos naturals sencers treballats període justificat (01/01/2023 - 31/03/2023)]],2)</f>
        <v>0</v>
      </c>
      <c r="AF1322" s="81">
        <f>Taula1[[#This Row],[% Jornada segons contracte
(no posar el símbol %) ]]-Taula1[[#This Row],[% Reducció salari per baix rendiment        (no posar el símbol %)]]</f>
        <v>0</v>
      </c>
      <c r="AG1322" s="131">
        <f>ROUND((AH1322/100)*24.8547945*Taula1[[#This Row],[Dies treballats període justificat (01/01/2023 - 31/03/2023)              no comptabilitzats com a mes natural sencer]],2)</f>
        <v>0</v>
      </c>
      <c r="AH1322" s="79">
        <f>Taula1[[#This Row],[% Jornada segons contracte
(no posar el símbol %) ]]-Taula1[[#This Row],[% Reducció salari per baix rendiment        (no posar el símbol %)]]</f>
        <v>0</v>
      </c>
      <c r="AI1322" s="131">
        <f t="shared" si="321"/>
        <v>0</v>
      </c>
      <c r="AJ1322" s="39"/>
      <c r="AK1322" s="131">
        <f>ROUND((AL1322/100)*756*Taula1[[#This Row],[Espai reservat Administració  (mesos)]],2)</f>
        <v>0</v>
      </c>
      <c r="AL1322" s="81">
        <f>Taula1[[#This Row],[% Jornada segons contracte
(no posar el símbol %) ]]-Taula1[[#This Row],[% Reducció salari per baix rendiment        (no posar el símbol %)]]</f>
        <v>0</v>
      </c>
      <c r="AM1322" s="131">
        <f>ROUND((AN1322/100)*24.8547945*Taula1[[#This Row],[Espai reservat Administració (dies)]],2)</f>
        <v>0</v>
      </c>
      <c r="AN1322" s="79">
        <f>Taula1[[#This Row],[% Jornada segons contracte
(no posar el símbol %) ]]-Taula1[[#This Row],[% Reducció salari per baix rendiment        (no posar el símbol %)]]</f>
        <v>0</v>
      </c>
      <c r="AO1322" s="131">
        <f t="shared" si="322"/>
        <v>0</v>
      </c>
      <c r="AP1322" s="87"/>
      <c r="AQ1322" s="137">
        <f>ROUND((AR1322/100)*693*Taula1[[#This Row],[Mesos naturals sencers treballats període justificat (01/01/2023 - 31/03/2023)]],2)</f>
        <v>0</v>
      </c>
      <c r="AR1322" s="90">
        <f>Taula1[[#This Row],[% Jornada segons contracte
(no posar el símbol %) ]]-Taula1[[#This Row],[% Reducció salari per baix rendiment        (no posar el símbol %)]]</f>
        <v>0</v>
      </c>
      <c r="AS1322" s="137">
        <f>ROUND((AT1322/100)*22.78356164*Taula1[[#This Row],[Dies treballats període justificat (01/01/2023 - 31/03/2023)              no comptabilitzats com a mes natural sencer]],2)</f>
        <v>0</v>
      </c>
      <c r="AT1322" s="90">
        <f>Taula1[[#This Row],[% Jornada segons contracte
(no posar el símbol %) ]]-Taula1[[#This Row],[% Reducció salari per baix rendiment        (no posar el símbol %)]]</f>
        <v>0</v>
      </c>
      <c r="AU1322" s="137">
        <f t="shared" si="323"/>
        <v>0</v>
      </c>
      <c r="AV1322" s="87"/>
      <c r="AW1322" s="136">
        <f>ROUND((AX1322/100)*693*Taula1[[#This Row],[Espai reservat Administració  (mesos)]],2)</f>
        <v>0</v>
      </c>
      <c r="AX1322" s="90">
        <f>Taula1[[#This Row],[% Jornada segons contracte
(no posar el símbol %) ]]-Taula1[[#This Row],[% Reducció salari per baix rendiment        (no posar el símbol %)]]</f>
        <v>0</v>
      </c>
      <c r="AY1322" s="131">
        <f>ROUND((AZ1322/100)*22.78356164*Taula1[[#This Row],[Espai reservat Administració (dies)]],2)</f>
        <v>0</v>
      </c>
      <c r="AZ1322" s="81">
        <f>Taula1[[#This Row],[% Jornada segons contracte
(no posar el símbol %) ]]-Taula1[[#This Row],[% Reducció salari per baix rendiment        (no posar el símbol %)]]</f>
        <v>0</v>
      </c>
      <c r="BA1322" s="82">
        <f t="shared" si="324"/>
        <v>0</v>
      </c>
      <c r="BB1322" s="41"/>
      <c r="BC1322" s="131">
        <f>IF(Taula1[[#This Row],[Grup justificat     (fer servir opcions de la llista desplegable)]]=1,AI1322,0)</f>
        <v>0</v>
      </c>
      <c r="BD1322" s="131">
        <f>IF(Taula1[[#This Row],[Grup justificat     (fer servir opcions de la llista desplegable)]]=2,AU1322,0)</f>
        <v>0</v>
      </c>
      <c r="BE1322" s="41"/>
      <c r="BF1322" s="131">
        <f>IF(Taula1[[#This Row],[Espai reservat Administració]]=1,AO1322,0)</f>
        <v>0</v>
      </c>
      <c r="BG1322" s="82">
        <f>IF(Taula1[[#This Row],[Espai reservat Administració]]=2,BA1322,0)</f>
        <v>0</v>
      </c>
      <c r="BH1322" s="41"/>
      <c r="BI1322" s="126">
        <f>IF(Taula1[[#This Row],[Grup justificat     (fer servir opcions de la llista desplegable)]]=1,1,0)</f>
        <v>0</v>
      </c>
      <c r="BJ1322" s="126">
        <f>IF(Taula1[[#This Row],[Espai reservat Administració]]=1,1,0)</f>
        <v>0</v>
      </c>
      <c r="BK1322" s="111"/>
      <c r="BL1322" s="126">
        <f>IF(Taula1[[#This Row],[Grup justificat     (fer servir opcions de la llista desplegable)]]=2,1,0)</f>
        <v>0</v>
      </c>
      <c r="BM1322" s="126">
        <f>IF(Taula1[[#This Row],[Espai reservat Administració]]=2,1,0)</f>
        <v>0</v>
      </c>
      <c r="BN1322" s="73"/>
      <c r="BO1322" s="73"/>
      <c r="BP1322" s="73"/>
      <c r="BQ1322" s="73"/>
      <c r="BR1322" s="73"/>
      <c r="BS1322" s="73"/>
      <c r="BT1322" s="73"/>
      <c r="BU1322" s="73"/>
      <c r="BV1322" s="73"/>
      <c r="BW1322" s="73"/>
      <c r="BX1322" s="73"/>
      <c r="BY1322" s="73"/>
      <c r="BZ1322" s="73"/>
      <c r="CA1322" s="73"/>
      <c r="CB1322" s="73"/>
      <c r="CC1322" s="73"/>
      <c r="CD1322" s="73"/>
      <c r="CE1322" s="73"/>
      <c r="CF1322" s="73"/>
      <c r="CG1322" s="63">
        <f t="shared" si="325"/>
        <v>0</v>
      </c>
      <c r="CH1322" s="63">
        <f t="shared" si="326"/>
        <v>0</v>
      </c>
      <c r="CI1322" s="73"/>
      <c r="CJ1322" s="63">
        <f>IF(Taula1[[#This Row],[Tipus de contracte                                  (fer servir opcions de la llista desplegable)]]="Indefinit",1,0)</f>
        <v>0</v>
      </c>
      <c r="CK1322" s="63">
        <f>IF(Taula1[[#This Row],[Tipus de contracte                                  (fer servir opcions de la llista desplegable)]]="Temporal, igual o superior a 6 mesos",1,0)</f>
        <v>0</v>
      </c>
      <c r="CL1322" s="63">
        <f>IF(Taula1[[#This Row],[Tipus de contracte                                  (fer servir opcions de la llista desplegable)]]="Substitució per IT",1,0)</f>
        <v>0</v>
      </c>
      <c r="CM1322" s="73"/>
      <c r="CN1322" s="63">
        <f>IF(Taula1[[#This Row],[Relació llocs de treball]]&gt;=1,1,0)</f>
        <v>0</v>
      </c>
      <c r="CO1322" s="73"/>
      <c r="CP1322" s="63">
        <f>IF(Taula1[[#This Row],[Identitat de gènere                                                          (fer servir opcions de la llista desplegable)]]="Home",1,0)</f>
        <v>0</v>
      </c>
      <c r="CQ1322" s="63">
        <f>IF(Taula1[[#This Row],[Identitat de gènere                                                          (fer servir opcions de la llista desplegable)]]="Dona",1,0)</f>
        <v>0</v>
      </c>
      <c r="CR1322" s="63">
        <f>IF(Taula1[[#This Row],[Identitat de gènere                                                          (fer servir opcions de la llista desplegable)]]="No binari",1,0)</f>
        <v>0</v>
      </c>
      <c r="CS1322" s="73"/>
      <c r="CT1322" s="63">
        <f t="shared" si="320"/>
        <v>0</v>
      </c>
      <c r="CU1322" s="64">
        <f t="shared" si="327"/>
        <v>0</v>
      </c>
      <c r="CW1322" s="64">
        <f t="shared" si="328"/>
        <v>0</v>
      </c>
      <c r="CX1322" s="64">
        <f t="shared" si="329"/>
        <v>0</v>
      </c>
      <c r="CY1322" s="64">
        <f t="shared" si="330"/>
        <v>0</v>
      </c>
      <c r="CZ1322" s="64">
        <f t="shared" si="331"/>
        <v>0</v>
      </c>
      <c r="DB1322" s="64">
        <f t="shared" si="332"/>
        <v>0</v>
      </c>
      <c r="DC1322" s="64">
        <f t="shared" si="333"/>
        <v>0</v>
      </c>
      <c r="DD1322" s="64">
        <f t="shared" si="334"/>
        <v>0</v>
      </c>
      <c r="DE1322" s="64">
        <f t="shared" si="335"/>
        <v>0</v>
      </c>
    </row>
    <row r="1323" spans="2:109" x14ac:dyDescent="0.3">
      <c r="B1323" s="167"/>
      <c r="C1323" s="186"/>
      <c r="D1323" s="2"/>
      <c r="E1323" s="67"/>
      <c r="F1323" s="5"/>
      <c r="G1323" s="5"/>
      <c r="H1323" s="187"/>
      <c r="I1323" s="111" t="str">
        <f ca="1">IF(Taula1[[#This Row],[Data naixement (format dd/mm/aaaa)]]="","0",DATEDIF(Taula1[[#This Row],[Data naixement (format dd/mm/aaaa)]],TODAY(),"Y"))</f>
        <v>0</v>
      </c>
      <c r="J1323" s="6"/>
      <c r="K1323" s="6"/>
      <c r="L1323" s="6"/>
      <c r="M1323" s="6"/>
      <c r="N1323" s="56"/>
      <c r="O1323" s="56"/>
      <c r="P1323" s="56"/>
      <c r="Q1323" s="6"/>
      <c r="R1323" s="7"/>
      <c r="S1323" s="143">
        <f>Taula1[[#This Row],[Mesos naturals sencers treballats període justificat (01/01/2023 - 31/03/2023)]]</f>
        <v>0</v>
      </c>
      <c r="T1323" s="194">
        <f>Taula1[[#This Row],[Dies treballats període justificat (01/01/2023 - 31/03/2023)              no comptabilitzats com a mes natural sencer]]</f>
        <v>0</v>
      </c>
      <c r="U1323" s="12"/>
      <c r="V1323" s="7"/>
      <c r="W1323" s="188"/>
      <c r="X1323" s="188"/>
      <c r="Y1323" s="188"/>
      <c r="Z1323" s="188"/>
      <c r="AA1323" s="190"/>
      <c r="AB1323" s="143">
        <f>Taula1[[#This Row],[Grup justificat     (fer servir opcions de la llista desplegable)]]</f>
        <v>0</v>
      </c>
      <c r="AC1323" s="182"/>
      <c r="AD1323" s="39"/>
      <c r="AE1323" s="131">
        <f>ROUND((AF1323/100)*756*Taula1[[#This Row],[Mesos naturals sencers treballats període justificat (01/01/2023 - 31/03/2023)]],2)</f>
        <v>0</v>
      </c>
      <c r="AF1323" s="81">
        <f>Taula1[[#This Row],[% Jornada segons contracte
(no posar el símbol %) ]]-Taula1[[#This Row],[% Reducció salari per baix rendiment        (no posar el símbol %)]]</f>
        <v>0</v>
      </c>
      <c r="AG1323" s="131">
        <f>ROUND((AH1323/100)*24.8547945*Taula1[[#This Row],[Dies treballats període justificat (01/01/2023 - 31/03/2023)              no comptabilitzats com a mes natural sencer]],2)</f>
        <v>0</v>
      </c>
      <c r="AH1323" s="79">
        <f>Taula1[[#This Row],[% Jornada segons contracte
(no posar el símbol %) ]]-Taula1[[#This Row],[% Reducció salari per baix rendiment        (no posar el símbol %)]]</f>
        <v>0</v>
      </c>
      <c r="AI1323" s="131">
        <f t="shared" si="321"/>
        <v>0</v>
      </c>
      <c r="AJ1323" s="39"/>
      <c r="AK1323" s="131">
        <f>ROUND((AL1323/100)*756*Taula1[[#This Row],[Espai reservat Administració  (mesos)]],2)</f>
        <v>0</v>
      </c>
      <c r="AL1323" s="81">
        <f>Taula1[[#This Row],[% Jornada segons contracte
(no posar el símbol %) ]]-Taula1[[#This Row],[% Reducció salari per baix rendiment        (no posar el símbol %)]]</f>
        <v>0</v>
      </c>
      <c r="AM1323" s="131">
        <f>ROUND((AN1323/100)*24.8547945*Taula1[[#This Row],[Espai reservat Administració (dies)]],2)</f>
        <v>0</v>
      </c>
      <c r="AN1323" s="79">
        <f>Taula1[[#This Row],[% Jornada segons contracte
(no posar el símbol %) ]]-Taula1[[#This Row],[% Reducció salari per baix rendiment        (no posar el símbol %)]]</f>
        <v>0</v>
      </c>
      <c r="AO1323" s="131">
        <f t="shared" si="322"/>
        <v>0</v>
      </c>
      <c r="AP1323" s="87"/>
      <c r="AQ1323" s="137">
        <f>ROUND((AR1323/100)*693*Taula1[[#This Row],[Mesos naturals sencers treballats període justificat (01/01/2023 - 31/03/2023)]],2)</f>
        <v>0</v>
      </c>
      <c r="AR1323" s="90">
        <f>Taula1[[#This Row],[% Jornada segons contracte
(no posar el símbol %) ]]-Taula1[[#This Row],[% Reducció salari per baix rendiment        (no posar el símbol %)]]</f>
        <v>0</v>
      </c>
      <c r="AS1323" s="137">
        <f>ROUND((AT1323/100)*22.78356164*Taula1[[#This Row],[Dies treballats període justificat (01/01/2023 - 31/03/2023)              no comptabilitzats com a mes natural sencer]],2)</f>
        <v>0</v>
      </c>
      <c r="AT1323" s="90">
        <f>Taula1[[#This Row],[% Jornada segons contracte
(no posar el símbol %) ]]-Taula1[[#This Row],[% Reducció salari per baix rendiment        (no posar el símbol %)]]</f>
        <v>0</v>
      </c>
      <c r="AU1323" s="137">
        <f t="shared" si="323"/>
        <v>0</v>
      </c>
      <c r="AV1323" s="87"/>
      <c r="AW1323" s="136">
        <f>ROUND((AX1323/100)*693*Taula1[[#This Row],[Espai reservat Administració  (mesos)]],2)</f>
        <v>0</v>
      </c>
      <c r="AX1323" s="90">
        <f>Taula1[[#This Row],[% Jornada segons contracte
(no posar el símbol %) ]]-Taula1[[#This Row],[% Reducció salari per baix rendiment        (no posar el símbol %)]]</f>
        <v>0</v>
      </c>
      <c r="AY1323" s="131">
        <f>ROUND((AZ1323/100)*22.78356164*Taula1[[#This Row],[Espai reservat Administració (dies)]],2)</f>
        <v>0</v>
      </c>
      <c r="AZ1323" s="81">
        <f>Taula1[[#This Row],[% Jornada segons contracte
(no posar el símbol %) ]]-Taula1[[#This Row],[% Reducció salari per baix rendiment        (no posar el símbol %)]]</f>
        <v>0</v>
      </c>
      <c r="BA1323" s="82">
        <f t="shared" si="324"/>
        <v>0</v>
      </c>
      <c r="BB1323" s="41"/>
      <c r="BC1323" s="131">
        <f>IF(Taula1[[#This Row],[Grup justificat     (fer servir opcions de la llista desplegable)]]=1,AI1323,0)</f>
        <v>0</v>
      </c>
      <c r="BD1323" s="131">
        <f>IF(Taula1[[#This Row],[Grup justificat     (fer servir opcions de la llista desplegable)]]=2,AU1323,0)</f>
        <v>0</v>
      </c>
      <c r="BE1323" s="41"/>
      <c r="BF1323" s="131">
        <f>IF(Taula1[[#This Row],[Espai reservat Administració]]=1,AO1323,0)</f>
        <v>0</v>
      </c>
      <c r="BG1323" s="82">
        <f>IF(Taula1[[#This Row],[Espai reservat Administració]]=2,BA1323,0)</f>
        <v>0</v>
      </c>
      <c r="BH1323" s="41"/>
      <c r="BI1323" s="126">
        <f>IF(Taula1[[#This Row],[Grup justificat     (fer servir opcions de la llista desplegable)]]=1,1,0)</f>
        <v>0</v>
      </c>
      <c r="BJ1323" s="126">
        <f>IF(Taula1[[#This Row],[Espai reservat Administració]]=1,1,0)</f>
        <v>0</v>
      </c>
      <c r="BK1323" s="111"/>
      <c r="BL1323" s="126">
        <f>IF(Taula1[[#This Row],[Grup justificat     (fer servir opcions de la llista desplegable)]]=2,1,0)</f>
        <v>0</v>
      </c>
      <c r="BM1323" s="126">
        <f>IF(Taula1[[#This Row],[Espai reservat Administració]]=2,1,0)</f>
        <v>0</v>
      </c>
      <c r="BN1323" s="73"/>
      <c r="BO1323" s="73"/>
      <c r="BP1323" s="73"/>
      <c r="BQ1323" s="73"/>
      <c r="BR1323" s="73"/>
      <c r="BS1323" s="73"/>
      <c r="BT1323" s="73"/>
      <c r="BU1323" s="73"/>
      <c r="BV1323" s="73"/>
      <c r="BW1323" s="73"/>
      <c r="BX1323" s="73"/>
      <c r="BY1323" s="73"/>
      <c r="BZ1323" s="73"/>
      <c r="CA1323" s="73"/>
      <c r="CB1323" s="73"/>
      <c r="CC1323" s="73"/>
      <c r="CD1323" s="73"/>
      <c r="CE1323" s="73"/>
      <c r="CF1323" s="73"/>
      <c r="CG1323" s="63">
        <f t="shared" si="325"/>
        <v>0</v>
      </c>
      <c r="CH1323" s="63">
        <f t="shared" si="326"/>
        <v>0</v>
      </c>
      <c r="CI1323" s="73"/>
      <c r="CJ1323" s="63">
        <f>IF(Taula1[[#This Row],[Tipus de contracte                                  (fer servir opcions de la llista desplegable)]]="Indefinit",1,0)</f>
        <v>0</v>
      </c>
      <c r="CK1323" s="63">
        <f>IF(Taula1[[#This Row],[Tipus de contracte                                  (fer servir opcions de la llista desplegable)]]="Temporal, igual o superior a 6 mesos",1,0)</f>
        <v>0</v>
      </c>
      <c r="CL1323" s="63">
        <f>IF(Taula1[[#This Row],[Tipus de contracte                                  (fer servir opcions de la llista desplegable)]]="Substitució per IT",1,0)</f>
        <v>0</v>
      </c>
      <c r="CM1323" s="73"/>
      <c r="CN1323" s="63">
        <f>IF(Taula1[[#This Row],[Relació llocs de treball]]&gt;=1,1,0)</f>
        <v>0</v>
      </c>
      <c r="CO1323" s="73"/>
      <c r="CP1323" s="63">
        <f>IF(Taula1[[#This Row],[Identitat de gènere                                                          (fer servir opcions de la llista desplegable)]]="Home",1,0)</f>
        <v>0</v>
      </c>
      <c r="CQ1323" s="63">
        <f>IF(Taula1[[#This Row],[Identitat de gènere                                                          (fer servir opcions de la llista desplegable)]]="Dona",1,0)</f>
        <v>0</v>
      </c>
      <c r="CR1323" s="63">
        <f>IF(Taula1[[#This Row],[Identitat de gènere                                                          (fer servir opcions de la llista desplegable)]]="No binari",1,0)</f>
        <v>0</v>
      </c>
      <c r="CS1323" s="73"/>
      <c r="CT1323" s="63">
        <f t="shared" si="320"/>
        <v>0</v>
      </c>
      <c r="CU1323" s="64">
        <f t="shared" si="327"/>
        <v>0</v>
      </c>
      <c r="CW1323" s="64">
        <f t="shared" si="328"/>
        <v>0</v>
      </c>
      <c r="CX1323" s="64">
        <f t="shared" si="329"/>
        <v>0</v>
      </c>
      <c r="CY1323" s="64">
        <f t="shared" si="330"/>
        <v>0</v>
      </c>
      <c r="CZ1323" s="64">
        <f t="shared" si="331"/>
        <v>0</v>
      </c>
      <c r="DB1323" s="64">
        <f t="shared" si="332"/>
        <v>0</v>
      </c>
      <c r="DC1323" s="64">
        <f t="shared" si="333"/>
        <v>0</v>
      </c>
      <c r="DD1323" s="64">
        <f t="shared" si="334"/>
        <v>0</v>
      </c>
      <c r="DE1323" s="64">
        <f t="shared" si="335"/>
        <v>0</v>
      </c>
    </row>
    <row r="1324" spans="2:109" x14ac:dyDescent="0.3">
      <c r="B1324" s="167"/>
      <c r="C1324" s="186"/>
      <c r="D1324" s="2"/>
      <c r="E1324" s="67"/>
      <c r="F1324" s="5"/>
      <c r="G1324" s="5"/>
      <c r="H1324" s="187"/>
      <c r="I1324" s="111" t="str">
        <f ca="1">IF(Taula1[[#This Row],[Data naixement (format dd/mm/aaaa)]]="","0",DATEDIF(Taula1[[#This Row],[Data naixement (format dd/mm/aaaa)]],TODAY(),"Y"))</f>
        <v>0</v>
      </c>
      <c r="J1324" s="6"/>
      <c r="K1324" s="6"/>
      <c r="L1324" s="6"/>
      <c r="M1324" s="6"/>
      <c r="N1324" s="56"/>
      <c r="O1324" s="56"/>
      <c r="P1324" s="56"/>
      <c r="Q1324" s="6"/>
      <c r="R1324" s="7"/>
      <c r="S1324" s="143">
        <f>Taula1[[#This Row],[Mesos naturals sencers treballats període justificat (01/01/2023 - 31/03/2023)]]</f>
        <v>0</v>
      </c>
      <c r="T1324" s="194">
        <f>Taula1[[#This Row],[Dies treballats període justificat (01/01/2023 - 31/03/2023)              no comptabilitzats com a mes natural sencer]]</f>
        <v>0</v>
      </c>
      <c r="U1324" s="12"/>
      <c r="V1324" s="7"/>
      <c r="W1324" s="188"/>
      <c r="X1324" s="188"/>
      <c r="Y1324" s="188"/>
      <c r="Z1324" s="188"/>
      <c r="AA1324" s="190"/>
      <c r="AB1324" s="143">
        <f>Taula1[[#This Row],[Grup justificat     (fer servir opcions de la llista desplegable)]]</f>
        <v>0</v>
      </c>
      <c r="AC1324" s="182"/>
      <c r="AD1324" s="39"/>
      <c r="AE1324" s="131">
        <f>ROUND((AF1324/100)*756*Taula1[[#This Row],[Mesos naturals sencers treballats període justificat (01/01/2023 - 31/03/2023)]],2)</f>
        <v>0</v>
      </c>
      <c r="AF1324" s="81">
        <f>Taula1[[#This Row],[% Jornada segons contracte
(no posar el símbol %) ]]-Taula1[[#This Row],[% Reducció salari per baix rendiment        (no posar el símbol %)]]</f>
        <v>0</v>
      </c>
      <c r="AG1324" s="131">
        <f>ROUND((AH1324/100)*24.8547945*Taula1[[#This Row],[Dies treballats període justificat (01/01/2023 - 31/03/2023)              no comptabilitzats com a mes natural sencer]],2)</f>
        <v>0</v>
      </c>
      <c r="AH1324" s="79">
        <f>Taula1[[#This Row],[% Jornada segons contracte
(no posar el símbol %) ]]-Taula1[[#This Row],[% Reducció salari per baix rendiment        (no posar el símbol %)]]</f>
        <v>0</v>
      </c>
      <c r="AI1324" s="131">
        <f t="shared" si="321"/>
        <v>0</v>
      </c>
      <c r="AJ1324" s="39"/>
      <c r="AK1324" s="131">
        <f>ROUND((AL1324/100)*756*Taula1[[#This Row],[Espai reservat Administració  (mesos)]],2)</f>
        <v>0</v>
      </c>
      <c r="AL1324" s="81">
        <f>Taula1[[#This Row],[% Jornada segons contracte
(no posar el símbol %) ]]-Taula1[[#This Row],[% Reducció salari per baix rendiment        (no posar el símbol %)]]</f>
        <v>0</v>
      </c>
      <c r="AM1324" s="131">
        <f>ROUND((AN1324/100)*24.8547945*Taula1[[#This Row],[Espai reservat Administració (dies)]],2)</f>
        <v>0</v>
      </c>
      <c r="AN1324" s="79">
        <f>Taula1[[#This Row],[% Jornada segons contracte
(no posar el símbol %) ]]-Taula1[[#This Row],[% Reducció salari per baix rendiment        (no posar el símbol %)]]</f>
        <v>0</v>
      </c>
      <c r="AO1324" s="131">
        <f t="shared" si="322"/>
        <v>0</v>
      </c>
      <c r="AP1324" s="87"/>
      <c r="AQ1324" s="137">
        <f>ROUND((AR1324/100)*693*Taula1[[#This Row],[Mesos naturals sencers treballats període justificat (01/01/2023 - 31/03/2023)]],2)</f>
        <v>0</v>
      </c>
      <c r="AR1324" s="90">
        <f>Taula1[[#This Row],[% Jornada segons contracte
(no posar el símbol %) ]]-Taula1[[#This Row],[% Reducció salari per baix rendiment        (no posar el símbol %)]]</f>
        <v>0</v>
      </c>
      <c r="AS1324" s="137">
        <f>ROUND((AT1324/100)*22.78356164*Taula1[[#This Row],[Dies treballats període justificat (01/01/2023 - 31/03/2023)              no comptabilitzats com a mes natural sencer]],2)</f>
        <v>0</v>
      </c>
      <c r="AT1324" s="90">
        <f>Taula1[[#This Row],[% Jornada segons contracte
(no posar el símbol %) ]]-Taula1[[#This Row],[% Reducció salari per baix rendiment        (no posar el símbol %)]]</f>
        <v>0</v>
      </c>
      <c r="AU1324" s="137">
        <f t="shared" si="323"/>
        <v>0</v>
      </c>
      <c r="AV1324" s="87"/>
      <c r="AW1324" s="136">
        <f>ROUND((AX1324/100)*693*Taula1[[#This Row],[Espai reservat Administració  (mesos)]],2)</f>
        <v>0</v>
      </c>
      <c r="AX1324" s="90">
        <f>Taula1[[#This Row],[% Jornada segons contracte
(no posar el símbol %) ]]-Taula1[[#This Row],[% Reducció salari per baix rendiment        (no posar el símbol %)]]</f>
        <v>0</v>
      </c>
      <c r="AY1324" s="131">
        <f>ROUND((AZ1324/100)*22.78356164*Taula1[[#This Row],[Espai reservat Administració (dies)]],2)</f>
        <v>0</v>
      </c>
      <c r="AZ1324" s="81">
        <f>Taula1[[#This Row],[% Jornada segons contracte
(no posar el símbol %) ]]-Taula1[[#This Row],[% Reducció salari per baix rendiment        (no posar el símbol %)]]</f>
        <v>0</v>
      </c>
      <c r="BA1324" s="82">
        <f t="shared" si="324"/>
        <v>0</v>
      </c>
      <c r="BB1324" s="41"/>
      <c r="BC1324" s="131">
        <f>IF(Taula1[[#This Row],[Grup justificat     (fer servir opcions de la llista desplegable)]]=1,AI1324,0)</f>
        <v>0</v>
      </c>
      <c r="BD1324" s="131">
        <f>IF(Taula1[[#This Row],[Grup justificat     (fer servir opcions de la llista desplegable)]]=2,AU1324,0)</f>
        <v>0</v>
      </c>
      <c r="BE1324" s="41"/>
      <c r="BF1324" s="131">
        <f>IF(Taula1[[#This Row],[Espai reservat Administració]]=1,AO1324,0)</f>
        <v>0</v>
      </c>
      <c r="BG1324" s="82">
        <f>IF(Taula1[[#This Row],[Espai reservat Administració]]=2,BA1324,0)</f>
        <v>0</v>
      </c>
      <c r="BH1324" s="41"/>
      <c r="BI1324" s="126">
        <f>IF(Taula1[[#This Row],[Grup justificat     (fer servir opcions de la llista desplegable)]]=1,1,0)</f>
        <v>0</v>
      </c>
      <c r="BJ1324" s="126">
        <f>IF(Taula1[[#This Row],[Espai reservat Administració]]=1,1,0)</f>
        <v>0</v>
      </c>
      <c r="BK1324" s="111"/>
      <c r="BL1324" s="126">
        <f>IF(Taula1[[#This Row],[Grup justificat     (fer servir opcions de la llista desplegable)]]=2,1,0)</f>
        <v>0</v>
      </c>
      <c r="BM1324" s="126">
        <f>IF(Taula1[[#This Row],[Espai reservat Administració]]=2,1,0)</f>
        <v>0</v>
      </c>
      <c r="BN1324" s="73"/>
      <c r="BO1324" s="73"/>
      <c r="BP1324" s="73"/>
      <c r="BQ1324" s="73"/>
      <c r="BR1324" s="73"/>
      <c r="BS1324" s="73"/>
      <c r="BT1324" s="73"/>
      <c r="BU1324" s="73"/>
      <c r="BV1324" s="73"/>
      <c r="BW1324" s="73"/>
      <c r="BX1324" s="73"/>
      <c r="BY1324" s="73"/>
      <c r="BZ1324" s="73"/>
      <c r="CA1324" s="73"/>
      <c r="CB1324" s="73"/>
      <c r="CC1324" s="73"/>
      <c r="CD1324" s="73"/>
      <c r="CE1324" s="73"/>
      <c r="CF1324" s="73"/>
      <c r="CG1324" s="63">
        <f t="shared" si="325"/>
        <v>0</v>
      </c>
      <c r="CH1324" s="63">
        <f t="shared" si="326"/>
        <v>0</v>
      </c>
      <c r="CI1324" s="73"/>
      <c r="CJ1324" s="63">
        <f>IF(Taula1[[#This Row],[Tipus de contracte                                  (fer servir opcions de la llista desplegable)]]="Indefinit",1,0)</f>
        <v>0</v>
      </c>
      <c r="CK1324" s="63">
        <f>IF(Taula1[[#This Row],[Tipus de contracte                                  (fer servir opcions de la llista desplegable)]]="Temporal, igual o superior a 6 mesos",1,0)</f>
        <v>0</v>
      </c>
      <c r="CL1324" s="63">
        <f>IF(Taula1[[#This Row],[Tipus de contracte                                  (fer servir opcions de la llista desplegable)]]="Substitució per IT",1,0)</f>
        <v>0</v>
      </c>
      <c r="CM1324" s="73"/>
      <c r="CN1324" s="63">
        <f>IF(Taula1[[#This Row],[Relació llocs de treball]]&gt;=1,1,0)</f>
        <v>0</v>
      </c>
      <c r="CO1324" s="73"/>
      <c r="CP1324" s="63">
        <f>IF(Taula1[[#This Row],[Identitat de gènere                                                          (fer servir opcions de la llista desplegable)]]="Home",1,0)</f>
        <v>0</v>
      </c>
      <c r="CQ1324" s="63">
        <f>IF(Taula1[[#This Row],[Identitat de gènere                                                          (fer servir opcions de la llista desplegable)]]="Dona",1,0)</f>
        <v>0</v>
      </c>
      <c r="CR1324" s="63">
        <f>IF(Taula1[[#This Row],[Identitat de gènere                                                          (fer servir opcions de la llista desplegable)]]="No binari",1,0)</f>
        <v>0</v>
      </c>
      <c r="CS1324" s="73"/>
      <c r="CT1324" s="63">
        <f t="shared" si="320"/>
        <v>0</v>
      </c>
      <c r="CU1324" s="64">
        <f t="shared" si="327"/>
        <v>0</v>
      </c>
      <c r="CW1324" s="64">
        <f t="shared" si="328"/>
        <v>0</v>
      </c>
      <c r="CX1324" s="64">
        <f t="shared" si="329"/>
        <v>0</v>
      </c>
      <c r="CY1324" s="64">
        <f t="shared" si="330"/>
        <v>0</v>
      </c>
      <c r="CZ1324" s="64">
        <f t="shared" si="331"/>
        <v>0</v>
      </c>
      <c r="DB1324" s="64">
        <f t="shared" si="332"/>
        <v>0</v>
      </c>
      <c r="DC1324" s="64">
        <f t="shared" si="333"/>
        <v>0</v>
      </c>
      <c r="DD1324" s="64">
        <f t="shared" si="334"/>
        <v>0</v>
      </c>
      <c r="DE1324" s="64">
        <f t="shared" si="335"/>
        <v>0</v>
      </c>
    </row>
    <row r="1325" spans="2:109" x14ac:dyDescent="0.3">
      <c r="B1325" s="167"/>
      <c r="C1325" s="186"/>
      <c r="D1325" s="2"/>
      <c r="E1325" s="67"/>
      <c r="F1325" s="5"/>
      <c r="G1325" s="5"/>
      <c r="H1325" s="187"/>
      <c r="I1325" s="111" t="str">
        <f ca="1">IF(Taula1[[#This Row],[Data naixement (format dd/mm/aaaa)]]="","0",DATEDIF(Taula1[[#This Row],[Data naixement (format dd/mm/aaaa)]],TODAY(),"Y"))</f>
        <v>0</v>
      </c>
      <c r="J1325" s="6"/>
      <c r="K1325" s="6"/>
      <c r="L1325" s="6"/>
      <c r="M1325" s="6"/>
      <c r="N1325" s="56"/>
      <c r="O1325" s="56"/>
      <c r="P1325" s="56"/>
      <c r="Q1325" s="6"/>
      <c r="R1325" s="7"/>
      <c r="S1325" s="143">
        <f>Taula1[[#This Row],[Mesos naturals sencers treballats període justificat (01/01/2023 - 31/03/2023)]]</f>
        <v>0</v>
      </c>
      <c r="T1325" s="194">
        <f>Taula1[[#This Row],[Dies treballats període justificat (01/01/2023 - 31/03/2023)              no comptabilitzats com a mes natural sencer]]</f>
        <v>0</v>
      </c>
      <c r="U1325" s="12"/>
      <c r="V1325" s="7"/>
      <c r="W1325" s="188"/>
      <c r="X1325" s="188"/>
      <c r="Y1325" s="188"/>
      <c r="Z1325" s="188"/>
      <c r="AA1325" s="190"/>
      <c r="AB1325" s="143">
        <f>Taula1[[#This Row],[Grup justificat     (fer servir opcions de la llista desplegable)]]</f>
        <v>0</v>
      </c>
      <c r="AC1325" s="182"/>
      <c r="AD1325" s="39"/>
      <c r="AE1325" s="131">
        <f>ROUND((AF1325/100)*756*Taula1[[#This Row],[Mesos naturals sencers treballats període justificat (01/01/2023 - 31/03/2023)]],2)</f>
        <v>0</v>
      </c>
      <c r="AF1325" s="81">
        <f>Taula1[[#This Row],[% Jornada segons contracte
(no posar el símbol %) ]]-Taula1[[#This Row],[% Reducció salari per baix rendiment        (no posar el símbol %)]]</f>
        <v>0</v>
      </c>
      <c r="AG1325" s="131">
        <f>ROUND((AH1325/100)*24.8547945*Taula1[[#This Row],[Dies treballats període justificat (01/01/2023 - 31/03/2023)              no comptabilitzats com a mes natural sencer]],2)</f>
        <v>0</v>
      </c>
      <c r="AH1325" s="79">
        <f>Taula1[[#This Row],[% Jornada segons contracte
(no posar el símbol %) ]]-Taula1[[#This Row],[% Reducció salari per baix rendiment        (no posar el símbol %)]]</f>
        <v>0</v>
      </c>
      <c r="AI1325" s="131">
        <f t="shared" si="321"/>
        <v>0</v>
      </c>
      <c r="AJ1325" s="39"/>
      <c r="AK1325" s="131">
        <f>ROUND((AL1325/100)*756*Taula1[[#This Row],[Espai reservat Administració  (mesos)]],2)</f>
        <v>0</v>
      </c>
      <c r="AL1325" s="81">
        <f>Taula1[[#This Row],[% Jornada segons contracte
(no posar el símbol %) ]]-Taula1[[#This Row],[% Reducció salari per baix rendiment        (no posar el símbol %)]]</f>
        <v>0</v>
      </c>
      <c r="AM1325" s="131">
        <f>ROUND((AN1325/100)*24.8547945*Taula1[[#This Row],[Espai reservat Administració (dies)]],2)</f>
        <v>0</v>
      </c>
      <c r="AN1325" s="79">
        <f>Taula1[[#This Row],[% Jornada segons contracte
(no posar el símbol %) ]]-Taula1[[#This Row],[% Reducció salari per baix rendiment        (no posar el símbol %)]]</f>
        <v>0</v>
      </c>
      <c r="AO1325" s="131">
        <f t="shared" si="322"/>
        <v>0</v>
      </c>
      <c r="AP1325" s="87"/>
      <c r="AQ1325" s="137">
        <f>ROUND((AR1325/100)*693*Taula1[[#This Row],[Mesos naturals sencers treballats període justificat (01/01/2023 - 31/03/2023)]],2)</f>
        <v>0</v>
      </c>
      <c r="AR1325" s="90">
        <f>Taula1[[#This Row],[% Jornada segons contracte
(no posar el símbol %) ]]-Taula1[[#This Row],[% Reducció salari per baix rendiment        (no posar el símbol %)]]</f>
        <v>0</v>
      </c>
      <c r="AS1325" s="137">
        <f>ROUND((AT1325/100)*22.78356164*Taula1[[#This Row],[Dies treballats període justificat (01/01/2023 - 31/03/2023)              no comptabilitzats com a mes natural sencer]],2)</f>
        <v>0</v>
      </c>
      <c r="AT1325" s="90">
        <f>Taula1[[#This Row],[% Jornada segons contracte
(no posar el símbol %) ]]-Taula1[[#This Row],[% Reducció salari per baix rendiment        (no posar el símbol %)]]</f>
        <v>0</v>
      </c>
      <c r="AU1325" s="137">
        <f t="shared" si="323"/>
        <v>0</v>
      </c>
      <c r="AV1325" s="87"/>
      <c r="AW1325" s="136">
        <f>ROUND((AX1325/100)*693*Taula1[[#This Row],[Espai reservat Administració  (mesos)]],2)</f>
        <v>0</v>
      </c>
      <c r="AX1325" s="90">
        <f>Taula1[[#This Row],[% Jornada segons contracte
(no posar el símbol %) ]]-Taula1[[#This Row],[% Reducció salari per baix rendiment        (no posar el símbol %)]]</f>
        <v>0</v>
      </c>
      <c r="AY1325" s="131">
        <f>ROUND((AZ1325/100)*22.78356164*Taula1[[#This Row],[Espai reservat Administració (dies)]],2)</f>
        <v>0</v>
      </c>
      <c r="AZ1325" s="81">
        <f>Taula1[[#This Row],[% Jornada segons contracte
(no posar el símbol %) ]]-Taula1[[#This Row],[% Reducció salari per baix rendiment        (no posar el símbol %)]]</f>
        <v>0</v>
      </c>
      <c r="BA1325" s="82">
        <f t="shared" si="324"/>
        <v>0</v>
      </c>
      <c r="BB1325" s="41"/>
      <c r="BC1325" s="131">
        <f>IF(Taula1[[#This Row],[Grup justificat     (fer servir opcions de la llista desplegable)]]=1,AI1325,0)</f>
        <v>0</v>
      </c>
      <c r="BD1325" s="131">
        <f>IF(Taula1[[#This Row],[Grup justificat     (fer servir opcions de la llista desplegable)]]=2,AU1325,0)</f>
        <v>0</v>
      </c>
      <c r="BE1325" s="41"/>
      <c r="BF1325" s="131">
        <f>IF(Taula1[[#This Row],[Espai reservat Administració]]=1,AO1325,0)</f>
        <v>0</v>
      </c>
      <c r="BG1325" s="82">
        <f>IF(Taula1[[#This Row],[Espai reservat Administració]]=2,BA1325,0)</f>
        <v>0</v>
      </c>
      <c r="BH1325" s="41"/>
      <c r="BI1325" s="126">
        <f>IF(Taula1[[#This Row],[Grup justificat     (fer servir opcions de la llista desplegable)]]=1,1,0)</f>
        <v>0</v>
      </c>
      <c r="BJ1325" s="126">
        <f>IF(Taula1[[#This Row],[Espai reservat Administració]]=1,1,0)</f>
        <v>0</v>
      </c>
      <c r="BK1325" s="111"/>
      <c r="BL1325" s="126">
        <f>IF(Taula1[[#This Row],[Grup justificat     (fer servir opcions de la llista desplegable)]]=2,1,0)</f>
        <v>0</v>
      </c>
      <c r="BM1325" s="126">
        <f>IF(Taula1[[#This Row],[Espai reservat Administració]]=2,1,0)</f>
        <v>0</v>
      </c>
      <c r="BN1325" s="73"/>
      <c r="BO1325" s="73"/>
      <c r="BP1325" s="73"/>
      <c r="BQ1325" s="73"/>
      <c r="BR1325" s="73"/>
      <c r="BS1325" s="73"/>
      <c r="BT1325" s="73"/>
      <c r="BU1325" s="73"/>
      <c r="BV1325" s="73"/>
      <c r="BW1325" s="73"/>
      <c r="BX1325" s="73"/>
      <c r="BY1325" s="73"/>
      <c r="BZ1325" s="73"/>
      <c r="CA1325" s="73"/>
      <c r="CB1325" s="73"/>
      <c r="CC1325" s="73"/>
      <c r="CD1325" s="73"/>
      <c r="CE1325" s="73"/>
      <c r="CF1325" s="73"/>
      <c r="CG1325" s="63">
        <f t="shared" si="325"/>
        <v>0</v>
      </c>
      <c r="CH1325" s="63">
        <f t="shared" si="326"/>
        <v>0</v>
      </c>
      <c r="CI1325" s="73"/>
      <c r="CJ1325" s="63">
        <f>IF(Taula1[[#This Row],[Tipus de contracte                                  (fer servir opcions de la llista desplegable)]]="Indefinit",1,0)</f>
        <v>0</v>
      </c>
      <c r="CK1325" s="63">
        <f>IF(Taula1[[#This Row],[Tipus de contracte                                  (fer servir opcions de la llista desplegable)]]="Temporal, igual o superior a 6 mesos",1,0)</f>
        <v>0</v>
      </c>
      <c r="CL1325" s="63">
        <f>IF(Taula1[[#This Row],[Tipus de contracte                                  (fer servir opcions de la llista desplegable)]]="Substitució per IT",1,0)</f>
        <v>0</v>
      </c>
      <c r="CM1325" s="73"/>
      <c r="CN1325" s="63">
        <f>IF(Taula1[[#This Row],[Relació llocs de treball]]&gt;=1,1,0)</f>
        <v>0</v>
      </c>
      <c r="CO1325" s="73"/>
      <c r="CP1325" s="63">
        <f>IF(Taula1[[#This Row],[Identitat de gènere                                                          (fer servir opcions de la llista desplegable)]]="Home",1,0)</f>
        <v>0</v>
      </c>
      <c r="CQ1325" s="63">
        <f>IF(Taula1[[#This Row],[Identitat de gènere                                                          (fer servir opcions de la llista desplegable)]]="Dona",1,0)</f>
        <v>0</v>
      </c>
      <c r="CR1325" s="63">
        <f>IF(Taula1[[#This Row],[Identitat de gènere                                                          (fer servir opcions de la llista desplegable)]]="No binari",1,0)</f>
        <v>0</v>
      </c>
      <c r="CS1325" s="73"/>
      <c r="CT1325" s="63">
        <f t="shared" si="320"/>
        <v>0</v>
      </c>
      <c r="CU1325" s="64">
        <f t="shared" si="327"/>
        <v>0</v>
      </c>
      <c r="CW1325" s="64">
        <f t="shared" si="328"/>
        <v>0</v>
      </c>
      <c r="CX1325" s="64">
        <f t="shared" si="329"/>
        <v>0</v>
      </c>
      <c r="CY1325" s="64">
        <f t="shared" si="330"/>
        <v>0</v>
      </c>
      <c r="CZ1325" s="64">
        <f t="shared" si="331"/>
        <v>0</v>
      </c>
      <c r="DB1325" s="64">
        <f t="shared" si="332"/>
        <v>0</v>
      </c>
      <c r="DC1325" s="64">
        <f t="shared" si="333"/>
        <v>0</v>
      </c>
      <c r="DD1325" s="64">
        <f t="shared" si="334"/>
        <v>0</v>
      </c>
      <c r="DE1325" s="64">
        <f t="shared" si="335"/>
        <v>0</v>
      </c>
    </row>
    <row r="1326" spans="2:109" x14ac:dyDescent="0.3">
      <c r="B1326" s="167"/>
      <c r="C1326" s="186"/>
      <c r="D1326" s="2"/>
      <c r="E1326" s="67"/>
      <c r="F1326" s="5"/>
      <c r="G1326" s="5"/>
      <c r="H1326" s="187"/>
      <c r="I1326" s="111" t="str">
        <f ca="1">IF(Taula1[[#This Row],[Data naixement (format dd/mm/aaaa)]]="","0",DATEDIF(Taula1[[#This Row],[Data naixement (format dd/mm/aaaa)]],TODAY(),"Y"))</f>
        <v>0</v>
      </c>
      <c r="J1326" s="6"/>
      <c r="K1326" s="6"/>
      <c r="L1326" s="6"/>
      <c r="M1326" s="6"/>
      <c r="N1326" s="56"/>
      <c r="O1326" s="56"/>
      <c r="P1326" s="56"/>
      <c r="Q1326" s="6"/>
      <c r="R1326" s="7"/>
      <c r="S1326" s="143">
        <f>Taula1[[#This Row],[Mesos naturals sencers treballats període justificat (01/01/2023 - 31/03/2023)]]</f>
        <v>0</v>
      </c>
      <c r="T1326" s="194">
        <f>Taula1[[#This Row],[Dies treballats període justificat (01/01/2023 - 31/03/2023)              no comptabilitzats com a mes natural sencer]]</f>
        <v>0</v>
      </c>
      <c r="U1326" s="12"/>
      <c r="V1326" s="7"/>
      <c r="W1326" s="188"/>
      <c r="X1326" s="188"/>
      <c r="Y1326" s="188"/>
      <c r="Z1326" s="188"/>
      <c r="AA1326" s="190"/>
      <c r="AB1326" s="143">
        <f>Taula1[[#This Row],[Grup justificat     (fer servir opcions de la llista desplegable)]]</f>
        <v>0</v>
      </c>
      <c r="AC1326" s="182"/>
      <c r="AD1326" s="39"/>
      <c r="AE1326" s="131">
        <f>ROUND((AF1326/100)*756*Taula1[[#This Row],[Mesos naturals sencers treballats període justificat (01/01/2023 - 31/03/2023)]],2)</f>
        <v>0</v>
      </c>
      <c r="AF1326" s="81">
        <f>Taula1[[#This Row],[% Jornada segons contracte
(no posar el símbol %) ]]-Taula1[[#This Row],[% Reducció salari per baix rendiment        (no posar el símbol %)]]</f>
        <v>0</v>
      </c>
      <c r="AG1326" s="131">
        <f>ROUND((AH1326/100)*24.8547945*Taula1[[#This Row],[Dies treballats període justificat (01/01/2023 - 31/03/2023)              no comptabilitzats com a mes natural sencer]],2)</f>
        <v>0</v>
      </c>
      <c r="AH1326" s="79">
        <f>Taula1[[#This Row],[% Jornada segons contracte
(no posar el símbol %) ]]-Taula1[[#This Row],[% Reducció salari per baix rendiment        (no posar el símbol %)]]</f>
        <v>0</v>
      </c>
      <c r="AI1326" s="131">
        <f t="shared" si="321"/>
        <v>0</v>
      </c>
      <c r="AJ1326" s="39"/>
      <c r="AK1326" s="131">
        <f>ROUND((AL1326/100)*756*Taula1[[#This Row],[Espai reservat Administració  (mesos)]],2)</f>
        <v>0</v>
      </c>
      <c r="AL1326" s="81">
        <f>Taula1[[#This Row],[% Jornada segons contracte
(no posar el símbol %) ]]-Taula1[[#This Row],[% Reducció salari per baix rendiment        (no posar el símbol %)]]</f>
        <v>0</v>
      </c>
      <c r="AM1326" s="131">
        <f>ROUND((AN1326/100)*24.8547945*Taula1[[#This Row],[Espai reservat Administració (dies)]],2)</f>
        <v>0</v>
      </c>
      <c r="AN1326" s="79">
        <f>Taula1[[#This Row],[% Jornada segons contracte
(no posar el símbol %) ]]-Taula1[[#This Row],[% Reducció salari per baix rendiment        (no posar el símbol %)]]</f>
        <v>0</v>
      </c>
      <c r="AO1326" s="131">
        <f t="shared" si="322"/>
        <v>0</v>
      </c>
      <c r="AP1326" s="87"/>
      <c r="AQ1326" s="137">
        <f>ROUND((AR1326/100)*693*Taula1[[#This Row],[Mesos naturals sencers treballats període justificat (01/01/2023 - 31/03/2023)]],2)</f>
        <v>0</v>
      </c>
      <c r="AR1326" s="90">
        <f>Taula1[[#This Row],[% Jornada segons contracte
(no posar el símbol %) ]]-Taula1[[#This Row],[% Reducció salari per baix rendiment        (no posar el símbol %)]]</f>
        <v>0</v>
      </c>
      <c r="AS1326" s="137">
        <f>ROUND((AT1326/100)*22.78356164*Taula1[[#This Row],[Dies treballats període justificat (01/01/2023 - 31/03/2023)              no comptabilitzats com a mes natural sencer]],2)</f>
        <v>0</v>
      </c>
      <c r="AT1326" s="90">
        <f>Taula1[[#This Row],[% Jornada segons contracte
(no posar el símbol %) ]]-Taula1[[#This Row],[% Reducció salari per baix rendiment        (no posar el símbol %)]]</f>
        <v>0</v>
      </c>
      <c r="AU1326" s="137">
        <f t="shared" si="323"/>
        <v>0</v>
      </c>
      <c r="AV1326" s="87"/>
      <c r="AW1326" s="136">
        <f>ROUND((AX1326/100)*693*Taula1[[#This Row],[Espai reservat Administració  (mesos)]],2)</f>
        <v>0</v>
      </c>
      <c r="AX1326" s="90">
        <f>Taula1[[#This Row],[% Jornada segons contracte
(no posar el símbol %) ]]-Taula1[[#This Row],[% Reducció salari per baix rendiment        (no posar el símbol %)]]</f>
        <v>0</v>
      </c>
      <c r="AY1326" s="131">
        <f>ROUND((AZ1326/100)*22.78356164*Taula1[[#This Row],[Espai reservat Administració (dies)]],2)</f>
        <v>0</v>
      </c>
      <c r="AZ1326" s="81">
        <f>Taula1[[#This Row],[% Jornada segons contracte
(no posar el símbol %) ]]-Taula1[[#This Row],[% Reducció salari per baix rendiment        (no posar el símbol %)]]</f>
        <v>0</v>
      </c>
      <c r="BA1326" s="82">
        <f t="shared" si="324"/>
        <v>0</v>
      </c>
      <c r="BB1326" s="41"/>
      <c r="BC1326" s="131">
        <f>IF(Taula1[[#This Row],[Grup justificat     (fer servir opcions de la llista desplegable)]]=1,AI1326,0)</f>
        <v>0</v>
      </c>
      <c r="BD1326" s="131">
        <f>IF(Taula1[[#This Row],[Grup justificat     (fer servir opcions de la llista desplegable)]]=2,AU1326,0)</f>
        <v>0</v>
      </c>
      <c r="BE1326" s="41"/>
      <c r="BF1326" s="131">
        <f>IF(Taula1[[#This Row],[Espai reservat Administració]]=1,AO1326,0)</f>
        <v>0</v>
      </c>
      <c r="BG1326" s="82">
        <f>IF(Taula1[[#This Row],[Espai reservat Administració]]=2,BA1326,0)</f>
        <v>0</v>
      </c>
      <c r="BH1326" s="41"/>
      <c r="BI1326" s="126">
        <f>IF(Taula1[[#This Row],[Grup justificat     (fer servir opcions de la llista desplegable)]]=1,1,0)</f>
        <v>0</v>
      </c>
      <c r="BJ1326" s="126">
        <f>IF(Taula1[[#This Row],[Espai reservat Administració]]=1,1,0)</f>
        <v>0</v>
      </c>
      <c r="BK1326" s="111"/>
      <c r="BL1326" s="126">
        <f>IF(Taula1[[#This Row],[Grup justificat     (fer servir opcions de la llista desplegable)]]=2,1,0)</f>
        <v>0</v>
      </c>
      <c r="BM1326" s="126">
        <f>IF(Taula1[[#This Row],[Espai reservat Administració]]=2,1,0)</f>
        <v>0</v>
      </c>
      <c r="BN1326" s="73"/>
      <c r="BO1326" s="73"/>
      <c r="BP1326" s="73"/>
      <c r="BQ1326" s="73"/>
      <c r="BR1326" s="73"/>
      <c r="BS1326" s="73"/>
      <c r="BT1326" s="73"/>
      <c r="BU1326" s="73"/>
      <c r="BV1326" s="73"/>
      <c r="BW1326" s="73"/>
      <c r="BX1326" s="73"/>
      <c r="BY1326" s="73"/>
      <c r="BZ1326" s="73"/>
      <c r="CA1326" s="73"/>
      <c r="CB1326" s="73"/>
      <c r="CC1326" s="73"/>
      <c r="CD1326" s="73"/>
      <c r="CE1326" s="73"/>
      <c r="CF1326" s="73"/>
      <c r="CG1326" s="63">
        <f t="shared" si="325"/>
        <v>0</v>
      </c>
      <c r="CH1326" s="63">
        <f t="shared" si="326"/>
        <v>0</v>
      </c>
      <c r="CI1326" s="73"/>
      <c r="CJ1326" s="63">
        <f>IF(Taula1[[#This Row],[Tipus de contracte                                  (fer servir opcions de la llista desplegable)]]="Indefinit",1,0)</f>
        <v>0</v>
      </c>
      <c r="CK1326" s="63">
        <f>IF(Taula1[[#This Row],[Tipus de contracte                                  (fer servir opcions de la llista desplegable)]]="Temporal, igual o superior a 6 mesos",1,0)</f>
        <v>0</v>
      </c>
      <c r="CL1326" s="63">
        <f>IF(Taula1[[#This Row],[Tipus de contracte                                  (fer servir opcions de la llista desplegable)]]="Substitució per IT",1,0)</f>
        <v>0</v>
      </c>
      <c r="CM1326" s="73"/>
      <c r="CN1326" s="63">
        <f>IF(Taula1[[#This Row],[Relació llocs de treball]]&gt;=1,1,0)</f>
        <v>0</v>
      </c>
      <c r="CO1326" s="73"/>
      <c r="CP1326" s="63">
        <f>IF(Taula1[[#This Row],[Identitat de gènere                                                          (fer servir opcions de la llista desplegable)]]="Home",1,0)</f>
        <v>0</v>
      </c>
      <c r="CQ1326" s="63">
        <f>IF(Taula1[[#This Row],[Identitat de gènere                                                          (fer servir opcions de la llista desplegable)]]="Dona",1,0)</f>
        <v>0</v>
      </c>
      <c r="CR1326" s="63">
        <f>IF(Taula1[[#This Row],[Identitat de gènere                                                          (fer servir opcions de la llista desplegable)]]="No binari",1,0)</f>
        <v>0</v>
      </c>
      <c r="CS1326" s="73"/>
      <c r="CT1326" s="63">
        <f t="shared" si="320"/>
        <v>0</v>
      </c>
      <c r="CU1326" s="64">
        <f t="shared" si="327"/>
        <v>0</v>
      </c>
      <c r="CW1326" s="64">
        <f t="shared" si="328"/>
        <v>0</v>
      </c>
      <c r="CX1326" s="64">
        <f t="shared" si="329"/>
        <v>0</v>
      </c>
      <c r="CY1326" s="64">
        <f t="shared" si="330"/>
        <v>0</v>
      </c>
      <c r="CZ1326" s="64">
        <f t="shared" si="331"/>
        <v>0</v>
      </c>
      <c r="DB1326" s="64">
        <f t="shared" si="332"/>
        <v>0</v>
      </c>
      <c r="DC1326" s="64">
        <f t="shared" si="333"/>
        <v>0</v>
      </c>
      <c r="DD1326" s="64">
        <f t="shared" si="334"/>
        <v>0</v>
      </c>
      <c r="DE1326" s="64">
        <f t="shared" si="335"/>
        <v>0</v>
      </c>
    </row>
    <row r="1327" spans="2:109" x14ac:dyDescent="0.3">
      <c r="B1327" s="167"/>
      <c r="C1327" s="186"/>
      <c r="D1327" s="2"/>
      <c r="E1327" s="67"/>
      <c r="F1327" s="5"/>
      <c r="G1327" s="5"/>
      <c r="H1327" s="187"/>
      <c r="I1327" s="111" t="str">
        <f ca="1">IF(Taula1[[#This Row],[Data naixement (format dd/mm/aaaa)]]="","0",DATEDIF(Taula1[[#This Row],[Data naixement (format dd/mm/aaaa)]],TODAY(),"Y"))</f>
        <v>0</v>
      </c>
      <c r="J1327" s="6"/>
      <c r="K1327" s="6"/>
      <c r="L1327" s="6"/>
      <c r="M1327" s="6"/>
      <c r="N1327" s="56"/>
      <c r="O1327" s="56"/>
      <c r="P1327" s="56"/>
      <c r="Q1327" s="6"/>
      <c r="R1327" s="7"/>
      <c r="S1327" s="143">
        <f>Taula1[[#This Row],[Mesos naturals sencers treballats període justificat (01/01/2023 - 31/03/2023)]]</f>
        <v>0</v>
      </c>
      <c r="T1327" s="194">
        <f>Taula1[[#This Row],[Dies treballats període justificat (01/01/2023 - 31/03/2023)              no comptabilitzats com a mes natural sencer]]</f>
        <v>0</v>
      </c>
      <c r="U1327" s="12"/>
      <c r="V1327" s="7"/>
      <c r="W1327" s="188"/>
      <c r="X1327" s="188"/>
      <c r="Y1327" s="188"/>
      <c r="Z1327" s="188"/>
      <c r="AA1327" s="190"/>
      <c r="AB1327" s="143">
        <f>Taula1[[#This Row],[Grup justificat     (fer servir opcions de la llista desplegable)]]</f>
        <v>0</v>
      </c>
      <c r="AC1327" s="182"/>
      <c r="AD1327" s="39"/>
      <c r="AE1327" s="131">
        <f>ROUND((AF1327/100)*756*Taula1[[#This Row],[Mesos naturals sencers treballats període justificat (01/01/2023 - 31/03/2023)]],2)</f>
        <v>0</v>
      </c>
      <c r="AF1327" s="81">
        <f>Taula1[[#This Row],[% Jornada segons contracte
(no posar el símbol %) ]]-Taula1[[#This Row],[% Reducció salari per baix rendiment        (no posar el símbol %)]]</f>
        <v>0</v>
      </c>
      <c r="AG1327" s="131">
        <f>ROUND((AH1327/100)*24.8547945*Taula1[[#This Row],[Dies treballats període justificat (01/01/2023 - 31/03/2023)              no comptabilitzats com a mes natural sencer]],2)</f>
        <v>0</v>
      </c>
      <c r="AH1327" s="79">
        <f>Taula1[[#This Row],[% Jornada segons contracte
(no posar el símbol %) ]]-Taula1[[#This Row],[% Reducció salari per baix rendiment        (no posar el símbol %)]]</f>
        <v>0</v>
      </c>
      <c r="AI1327" s="131">
        <f t="shared" si="321"/>
        <v>0</v>
      </c>
      <c r="AJ1327" s="39"/>
      <c r="AK1327" s="131">
        <f>ROUND((AL1327/100)*756*Taula1[[#This Row],[Espai reservat Administració  (mesos)]],2)</f>
        <v>0</v>
      </c>
      <c r="AL1327" s="81">
        <f>Taula1[[#This Row],[% Jornada segons contracte
(no posar el símbol %) ]]-Taula1[[#This Row],[% Reducció salari per baix rendiment        (no posar el símbol %)]]</f>
        <v>0</v>
      </c>
      <c r="AM1327" s="131">
        <f>ROUND((AN1327/100)*24.8547945*Taula1[[#This Row],[Espai reservat Administració (dies)]],2)</f>
        <v>0</v>
      </c>
      <c r="AN1327" s="79">
        <f>Taula1[[#This Row],[% Jornada segons contracte
(no posar el símbol %) ]]-Taula1[[#This Row],[% Reducció salari per baix rendiment        (no posar el símbol %)]]</f>
        <v>0</v>
      </c>
      <c r="AO1327" s="131">
        <f t="shared" si="322"/>
        <v>0</v>
      </c>
      <c r="AP1327" s="87"/>
      <c r="AQ1327" s="137">
        <f>ROUND((AR1327/100)*693*Taula1[[#This Row],[Mesos naturals sencers treballats període justificat (01/01/2023 - 31/03/2023)]],2)</f>
        <v>0</v>
      </c>
      <c r="AR1327" s="90">
        <f>Taula1[[#This Row],[% Jornada segons contracte
(no posar el símbol %) ]]-Taula1[[#This Row],[% Reducció salari per baix rendiment        (no posar el símbol %)]]</f>
        <v>0</v>
      </c>
      <c r="AS1327" s="137">
        <f>ROUND((AT1327/100)*22.78356164*Taula1[[#This Row],[Dies treballats període justificat (01/01/2023 - 31/03/2023)              no comptabilitzats com a mes natural sencer]],2)</f>
        <v>0</v>
      </c>
      <c r="AT1327" s="90">
        <f>Taula1[[#This Row],[% Jornada segons contracte
(no posar el símbol %) ]]-Taula1[[#This Row],[% Reducció salari per baix rendiment        (no posar el símbol %)]]</f>
        <v>0</v>
      </c>
      <c r="AU1327" s="137">
        <f t="shared" si="323"/>
        <v>0</v>
      </c>
      <c r="AV1327" s="87"/>
      <c r="AW1327" s="136">
        <f>ROUND((AX1327/100)*693*Taula1[[#This Row],[Espai reservat Administració  (mesos)]],2)</f>
        <v>0</v>
      </c>
      <c r="AX1327" s="90">
        <f>Taula1[[#This Row],[% Jornada segons contracte
(no posar el símbol %) ]]-Taula1[[#This Row],[% Reducció salari per baix rendiment        (no posar el símbol %)]]</f>
        <v>0</v>
      </c>
      <c r="AY1327" s="131">
        <f>ROUND((AZ1327/100)*22.78356164*Taula1[[#This Row],[Espai reservat Administració (dies)]],2)</f>
        <v>0</v>
      </c>
      <c r="AZ1327" s="81">
        <f>Taula1[[#This Row],[% Jornada segons contracte
(no posar el símbol %) ]]-Taula1[[#This Row],[% Reducció salari per baix rendiment        (no posar el símbol %)]]</f>
        <v>0</v>
      </c>
      <c r="BA1327" s="82">
        <f t="shared" si="324"/>
        <v>0</v>
      </c>
      <c r="BB1327" s="41"/>
      <c r="BC1327" s="131">
        <f>IF(Taula1[[#This Row],[Grup justificat     (fer servir opcions de la llista desplegable)]]=1,AI1327,0)</f>
        <v>0</v>
      </c>
      <c r="BD1327" s="131">
        <f>IF(Taula1[[#This Row],[Grup justificat     (fer servir opcions de la llista desplegable)]]=2,AU1327,0)</f>
        <v>0</v>
      </c>
      <c r="BE1327" s="41"/>
      <c r="BF1327" s="131">
        <f>IF(Taula1[[#This Row],[Espai reservat Administració]]=1,AO1327,0)</f>
        <v>0</v>
      </c>
      <c r="BG1327" s="82">
        <f>IF(Taula1[[#This Row],[Espai reservat Administració]]=2,BA1327,0)</f>
        <v>0</v>
      </c>
      <c r="BH1327" s="41"/>
      <c r="BI1327" s="126">
        <f>IF(Taula1[[#This Row],[Grup justificat     (fer servir opcions de la llista desplegable)]]=1,1,0)</f>
        <v>0</v>
      </c>
      <c r="BJ1327" s="126">
        <f>IF(Taula1[[#This Row],[Espai reservat Administració]]=1,1,0)</f>
        <v>0</v>
      </c>
      <c r="BK1327" s="111"/>
      <c r="BL1327" s="126">
        <f>IF(Taula1[[#This Row],[Grup justificat     (fer servir opcions de la llista desplegable)]]=2,1,0)</f>
        <v>0</v>
      </c>
      <c r="BM1327" s="126">
        <f>IF(Taula1[[#This Row],[Espai reservat Administració]]=2,1,0)</f>
        <v>0</v>
      </c>
      <c r="BN1327" s="73"/>
      <c r="BO1327" s="73"/>
      <c r="BP1327" s="73"/>
      <c r="BQ1327" s="73"/>
      <c r="BR1327" s="73"/>
      <c r="BS1327" s="73"/>
      <c r="BT1327" s="73"/>
      <c r="BU1327" s="73"/>
      <c r="BV1327" s="73"/>
      <c r="BW1327" s="73"/>
      <c r="BX1327" s="73"/>
      <c r="BY1327" s="73"/>
      <c r="BZ1327" s="73"/>
      <c r="CA1327" s="73"/>
      <c r="CB1327" s="73"/>
      <c r="CC1327" s="73"/>
      <c r="CD1327" s="73"/>
      <c r="CE1327" s="73"/>
      <c r="CF1327" s="73"/>
      <c r="CG1327" s="63">
        <f t="shared" si="325"/>
        <v>0</v>
      </c>
      <c r="CH1327" s="63">
        <f t="shared" si="326"/>
        <v>0</v>
      </c>
      <c r="CI1327" s="73"/>
      <c r="CJ1327" s="63">
        <f>IF(Taula1[[#This Row],[Tipus de contracte                                  (fer servir opcions de la llista desplegable)]]="Indefinit",1,0)</f>
        <v>0</v>
      </c>
      <c r="CK1327" s="63">
        <f>IF(Taula1[[#This Row],[Tipus de contracte                                  (fer servir opcions de la llista desplegable)]]="Temporal, igual o superior a 6 mesos",1,0)</f>
        <v>0</v>
      </c>
      <c r="CL1327" s="63">
        <f>IF(Taula1[[#This Row],[Tipus de contracte                                  (fer servir opcions de la llista desplegable)]]="Substitució per IT",1,0)</f>
        <v>0</v>
      </c>
      <c r="CM1327" s="73"/>
      <c r="CN1327" s="63">
        <f>IF(Taula1[[#This Row],[Relació llocs de treball]]&gt;=1,1,0)</f>
        <v>0</v>
      </c>
      <c r="CO1327" s="73"/>
      <c r="CP1327" s="63">
        <f>IF(Taula1[[#This Row],[Identitat de gènere                                                          (fer servir opcions de la llista desplegable)]]="Home",1,0)</f>
        <v>0</v>
      </c>
      <c r="CQ1327" s="63">
        <f>IF(Taula1[[#This Row],[Identitat de gènere                                                          (fer servir opcions de la llista desplegable)]]="Dona",1,0)</f>
        <v>0</v>
      </c>
      <c r="CR1327" s="63">
        <f>IF(Taula1[[#This Row],[Identitat de gènere                                                          (fer servir opcions de la llista desplegable)]]="No binari",1,0)</f>
        <v>0</v>
      </c>
      <c r="CS1327" s="73"/>
      <c r="CT1327" s="63">
        <f t="shared" si="320"/>
        <v>0</v>
      </c>
      <c r="CU1327" s="64">
        <f t="shared" si="327"/>
        <v>0</v>
      </c>
      <c r="CW1327" s="64">
        <f t="shared" si="328"/>
        <v>0</v>
      </c>
      <c r="CX1327" s="64">
        <f t="shared" si="329"/>
        <v>0</v>
      </c>
      <c r="CY1327" s="64">
        <f t="shared" si="330"/>
        <v>0</v>
      </c>
      <c r="CZ1327" s="64">
        <f t="shared" si="331"/>
        <v>0</v>
      </c>
      <c r="DB1327" s="64">
        <f t="shared" si="332"/>
        <v>0</v>
      </c>
      <c r="DC1327" s="64">
        <f t="shared" si="333"/>
        <v>0</v>
      </c>
      <c r="DD1327" s="64">
        <f t="shared" si="334"/>
        <v>0</v>
      </c>
      <c r="DE1327" s="64">
        <f t="shared" si="335"/>
        <v>0</v>
      </c>
    </row>
    <row r="1328" spans="2:109" x14ac:dyDescent="0.3">
      <c r="B1328" s="167"/>
      <c r="C1328" s="186"/>
      <c r="D1328" s="2"/>
      <c r="E1328" s="67"/>
      <c r="F1328" s="5"/>
      <c r="G1328" s="5"/>
      <c r="H1328" s="187"/>
      <c r="I1328" s="111" t="str">
        <f ca="1">IF(Taula1[[#This Row],[Data naixement (format dd/mm/aaaa)]]="","0",DATEDIF(Taula1[[#This Row],[Data naixement (format dd/mm/aaaa)]],TODAY(),"Y"))</f>
        <v>0</v>
      </c>
      <c r="J1328" s="6"/>
      <c r="K1328" s="6"/>
      <c r="L1328" s="6"/>
      <c r="M1328" s="6"/>
      <c r="N1328" s="56"/>
      <c r="O1328" s="56"/>
      <c r="P1328" s="56"/>
      <c r="Q1328" s="6"/>
      <c r="R1328" s="7"/>
      <c r="S1328" s="143">
        <f>Taula1[[#This Row],[Mesos naturals sencers treballats període justificat (01/01/2023 - 31/03/2023)]]</f>
        <v>0</v>
      </c>
      <c r="T1328" s="194">
        <f>Taula1[[#This Row],[Dies treballats període justificat (01/01/2023 - 31/03/2023)              no comptabilitzats com a mes natural sencer]]</f>
        <v>0</v>
      </c>
      <c r="U1328" s="12"/>
      <c r="V1328" s="7"/>
      <c r="W1328" s="188"/>
      <c r="X1328" s="188"/>
      <c r="Y1328" s="188"/>
      <c r="Z1328" s="188"/>
      <c r="AA1328" s="190"/>
      <c r="AB1328" s="143">
        <f>Taula1[[#This Row],[Grup justificat     (fer servir opcions de la llista desplegable)]]</f>
        <v>0</v>
      </c>
      <c r="AC1328" s="182"/>
      <c r="AD1328" s="39"/>
      <c r="AE1328" s="131">
        <f>ROUND((AF1328/100)*756*Taula1[[#This Row],[Mesos naturals sencers treballats període justificat (01/01/2023 - 31/03/2023)]],2)</f>
        <v>0</v>
      </c>
      <c r="AF1328" s="81">
        <f>Taula1[[#This Row],[% Jornada segons contracte
(no posar el símbol %) ]]-Taula1[[#This Row],[% Reducció salari per baix rendiment        (no posar el símbol %)]]</f>
        <v>0</v>
      </c>
      <c r="AG1328" s="131">
        <f>ROUND((AH1328/100)*24.8547945*Taula1[[#This Row],[Dies treballats període justificat (01/01/2023 - 31/03/2023)              no comptabilitzats com a mes natural sencer]],2)</f>
        <v>0</v>
      </c>
      <c r="AH1328" s="79">
        <f>Taula1[[#This Row],[% Jornada segons contracte
(no posar el símbol %) ]]-Taula1[[#This Row],[% Reducció salari per baix rendiment        (no posar el símbol %)]]</f>
        <v>0</v>
      </c>
      <c r="AI1328" s="131">
        <f t="shared" si="321"/>
        <v>0</v>
      </c>
      <c r="AJ1328" s="39"/>
      <c r="AK1328" s="131">
        <f>ROUND((AL1328/100)*756*Taula1[[#This Row],[Espai reservat Administració  (mesos)]],2)</f>
        <v>0</v>
      </c>
      <c r="AL1328" s="81">
        <f>Taula1[[#This Row],[% Jornada segons contracte
(no posar el símbol %) ]]-Taula1[[#This Row],[% Reducció salari per baix rendiment        (no posar el símbol %)]]</f>
        <v>0</v>
      </c>
      <c r="AM1328" s="131">
        <f>ROUND((AN1328/100)*24.8547945*Taula1[[#This Row],[Espai reservat Administració (dies)]],2)</f>
        <v>0</v>
      </c>
      <c r="AN1328" s="79">
        <f>Taula1[[#This Row],[% Jornada segons contracte
(no posar el símbol %) ]]-Taula1[[#This Row],[% Reducció salari per baix rendiment        (no posar el símbol %)]]</f>
        <v>0</v>
      </c>
      <c r="AO1328" s="131">
        <f t="shared" si="322"/>
        <v>0</v>
      </c>
      <c r="AP1328" s="87"/>
      <c r="AQ1328" s="137">
        <f>ROUND((AR1328/100)*693*Taula1[[#This Row],[Mesos naturals sencers treballats període justificat (01/01/2023 - 31/03/2023)]],2)</f>
        <v>0</v>
      </c>
      <c r="AR1328" s="90">
        <f>Taula1[[#This Row],[% Jornada segons contracte
(no posar el símbol %) ]]-Taula1[[#This Row],[% Reducció salari per baix rendiment        (no posar el símbol %)]]</f>
        <v>0</v>
      </c>
      <c r="AS1328" s="137">
        <f>ROUND((AT1328/100)*22.78356164*Taula1[[#This Row],[Dies treballats període justificat (01/01/2023 - 31/03/2023)              no comptabilitzats com a mes natural sencer]],2)</f>
        <v>0</v>
      </c>
      <c r="AT1328" s="90">
        <f>Taula1[[#This Row],[% Jornada segons contracte
(no posar el símbol %) ]]-Taula1[[#This Row],[% Reducció salari per baix rendiment        (no posar el símbol %)]]</f>
        <v>0</v>
      </c>
      <c r="AU1328" s="137">
        <f t="shared" si="323"/>
        <v>0</v>
      </c>
      <c r="AV1328" s="87"/>
      <c r="AW1328" s="136">
        <f>ROUND((AX1328/100)*693*Taula1[[#This Row],[Espai reservat Administració  (mesos)]],2)</f>
        <v>0</v>
      </c>
      <c r="AX1328" s="90">
        <f>Taula1[[#This Row],[% Jornada segons contracte
(no posar el símbol %) ]]-Taula1[[#This Row],[% Reducció salari per baix rendiment        (no posar el símbol %)]]</f>
        <v>0</v>
      </c>
      <c r="AY1328" s="131">
        <f>ROUND((AZ1328/100)*22.78356164*Taula1[[#This Row],[Espai reservat Administració (dies)]],2)</f>
        <v>0</v>
      </c>
      <c r="AZ1328" s="81">
        <f>Taula1[[#This Row],[% Jornada segons contracte
(no posar el símbol %) ]]-Taula1[[#This Row],[% Reducció salari per baix rendiment        (no posar el símbol %)]]</f>
        <v>0</v>
      </c>
      <c r="BA1328" s="82">
        <f t="shared" si="324"/>
        <v>0</v>
      </c>
      <c r="BB1328" s="41"/>
      <c r="BC1328" s="131">
        <f>IF(Taula1[[#This Row],[Grup justificat     (fer servir opcions de la llista desplegable)]]=1,AI1328,0)</f>
        <v>0</v>
      </c>
      <c r="BD1328" s="131">
        <f>IF(Taula1[[#This Row],[Grup justificat     (fer servir opcions de la llista desplegable)]]=2,AU1328,0)</f>
        <v>0</v>
      </c>
      <c r="BE1328" s="41"/>
      <c r="BF1328" s="131">
        <f>IF(Taula1[[#This Row],[Espai reservat Administració]]=1,AO1328,0)</f>
        <v>0</v>
      </c>
      <c r="BG1328" s="82">
        <f>IF(Taula1[[#This Row],[Espai reservat Administració]]=2,BA1328,0)</f>
        <v>0</v>
      </c>
      <c r="BH1328" s="41"/>
      <c r="BI1328" s="126">
        <f>IF(Taula1[[#This Row],[Grup justificat     (fer servir opcions de la llista desplegable)]]=1,1,0)</f>
        <v>0</v>
      </c>
      <c r="BJ1328" s="126">
        <f>IF(Taula1[[#This Row],[Espai reservat Administració]]=1,1,0)</f>
        <v>0</v>
      </c>
      <c r="BK1328" s="111"/>
      <c r="BL1328" s="126">
        <f>IF(Taula1[[#This Row],[Grup justificat     (fer servir opcions de la llista desplegable)]]=2,1,0)</f>
        <v>0</v>
      </c>
      <c r="BM1328" s="126">
        <f>IF(Taula1[[#This Row],[Espai reservat Administració]]=2,1,0)</f>
        <v>0</v>
      </c>
      <c r="BN1328" s="73"/>
      <c r="BO1328" s="73"/>
      <c r="BP1328" s="73"/>
      <c r="BQ1328" s="73"/>
      <c r="BR1328" s="73"/>
      <c r="BS1328" s="73"/>
      <c r="BT1328" s="73"/>
      <c r="BU1328" s="73"/>
      <c r="BV1328" s="73"/>
      <c r="BW1328" s="73"/>
      <c r="BX1328" s="73"/>
      <c r="BY1328" s="73"/>
      <c r="BZ1328" s="73"/>
      <c r="CA1328" s="73"/>
      <c r="CB1328" s="73"/>
      <c r="CC1328" s="73"/>
      <c r="CD1328" s="73"/>
      <c r="CE1328" s="73"/>
      <c r="CF1328" s="73"/>
      <c r="CG1328" s="63">
        <f t="shared" si="325"/>
        <v>0</v>
      </c>
      <c r="CH1328" s="63">
        <f t="shared" si="326"/>
        <v>0</v>
      </c>
      <c r="CI1328" s="73"/>
      <c r="CJ1328" s="63">
        <f>IF(Taula1[[#This Row],[Tipus de contracte                                  (fer servir opcions de la llista desplegable)]]="Indefinit",1,0)</f>
        <v>0</v>
      </c>
      <c r="CK1328" s="63">
        <f>IF(Taula1[[#This Row],[Tipus de contracte                                  (fer servir opcions de la llista desplegable)]]="Temporal, igual o superior a 6 mesos",1,0)</f>
        <v>0</v>
      </c>
      <c r="CL1328" s="63">
        <f>IF(Taula1[[#This Row],[Tipus de contracte                                  (fer servir opcions de la llista desplegable)]]="Substitució per IT",1,0)</f>
        <v>0</v>
      </c>
      <c r="CM1328" s="73"/>
      <c r="CN1328" s="63">
        <f>IF(Taula1[[#This Row],[Relació llocs de treball]]&gt;=1,1,0)</f>
        <v>0</v>
      </c>
      <c r="CO1328" s="73"/>
      <c r="CP1328" s="63">
        <f>IF(Taula1[[#This Row],[Identitat de gènere                                                          (fer servir opcions de la llista desplegable)]]="Home",1,0)</f>
        <v>0</v>
      </c>
      <c r="CQ1328" s="63">
        <f>IF(Taula1[[#This Row],[Identitat de gènere                                                          (fer servir opcions de la llista desplegable)]]="Dona",1,0)</f>
        <v>0</v>
      </c>
      <c r="CR1328" s="63">
        <f>IF(Taula1[[#This Row],[Identitat de gènere                                                          (fer servir opcions de la llista desplegable)]]="No binari",1,0)</f>
        <v>0</v>
      </c>
      <c r="CS1328" s="73"/>
      <c r="CT1328" s="63">
        <f t="shared" si="320"/>
        <v>0</v>
      </c>
      <c r="CU1328" s="64">
        <f t="shared" si="327"/>
        <v>0</v>
      </c>
      <c r="CW1328" s="64">
        <f t="shared" si="328"/>
        <v>0</v>
      </c>
      <c r="CX1328" s="64">
        <f t="shared" si="329"/>
        <v>0</v>
      </c>
      <c r="CY1328" s="64">
        <f t="shared" si="330"/>
        <v>0</v>
      </c>
      <c r="CZ1328" s="64">
        <f t="shared" si="331"/>
        <v>0</v>
      </c>
      <c r="DB1328" s="64">
        <f t="shared" si="332"/>
        <v>0</v>
      </c>
      <c r="DC1328" s="64">
        <f t="shared" si="333"/>
        <v>0</v>
      </c>
      <c r="DD1328" s="64">
        <f t="shared" si="334"/>
        <v>0</v>
      </c>
      <c r="DE1328" s="64">
        <f t="shared" si="335"/>
        <v>0</v>
      </c>
    </row>
    <row r="1329" spans="2:109" x14ac:dyDescent="0.3">
      <c r="B1329" s="167"/>
      <c r="C1329" s="186"/>
      <c r="D1329" s="2"/>
      <c r="E1329" s="67"/>
      <c r="F1329" s="5"/>
      <c r="G1329" s="5"/>
      <c r="H1329" s="187"/>
      <c r="I1329" s="111" t="str">
        <f ca="1">IF(Taula1[[#This Row],[Data naixement (format dd/mm/aaaa)]]="","0",DATEDIF(Taula1[[#This Row],[Data naixement (format dd/mm/aaaa)]],TODAY(),"Y"))</f>
        <v>0</v>
      </c>
      <c r="J1329" s="6"/>
      <c r="K1329" s="6"/>
      <c r="L1329" s="6"/>
      <c r="M1329" s="6"/>
      <c r="N1329" s="56"/>
      <c r="O1329" s="56"/>
      <c r="P1329" s="56"/>
      <c r="Q1329" s="6"/>
      <c r="R1329" s="7"/>
      <c r="S1329" s="143">
        <f>Taula1[[#This Row],[Mesos naturals sencers treballats període justificat (01/01/2023 - 31/03/2023)]]</f>
        <v>0</v>
      </c>
      <c r="T1329" s="194">
        <f>Taula1[[#This Row],[Dies treballats període justificat (01/01/2023 - 31/03/2023)              no comptabilitzats com a mes natural sencer]]</f>
        <v>0</v>
      </c>
      <c r="U1329" s="12"/>
      <c r="V1329" s="7"/>
      <c r="W1329" s="188"/>
      <c r="X1329" s="188"/>
      <c r="Y1329" s="188"/>
      <c r="Z1329" s="188"/>
      <c r="AA1329" s="190"/>
      <c r="AB1329" s="143">
        <f>Taula1[[#This Row],[Grup justificat     (fer servir opcions de la llista desplegable)]]</f>
        <v>0</v>
      </c>
      <c r="AC1329" s="182"/>
      <c r="AD1329" s="39"/>
      <c r="AE1329" s="131">
        <f>ROUND((AF1329/100)*756*Taula1[[#This Row],[Mesos naturals sencers treballats període justificat (01/01/2023 - 31/03/2023)]],2)</f>
        <v>0</v>
      </c>
      <c r="AF1329" s="81">
        <f>Taula1[[#This Row],[% Jornada segons contracte
(no posar el símbol %) ]]-Taula1[[#This Row],[% Reducció salari per baix rendiment        (no posar el símbol %)]]</f>
        <v>0</v>
      </c>
      <c r="AG1329" s="131">
        <f>ROUND((AH1329/100)*24.8547945*Taula1[[#This Row],[Dies treballats període justificat (01/01/2023 - 31/03/2023)              no comptabilitzats com a mes natural sencer]],2)</f>
        <v>0</v>
      </c>
      <c r="AH1329" s="79">
        <f>Taula1[[#This Row],[% Jornada segons contracte
(no posar el símbol %) ]]-Taula1[[#This Row],[% Reducció salari per baix rendiment        (no posar el símbol %)]]</f>
        <v>0</v>
      </c>
      <c r="AI1329" s="131">
        <f t="shared" si="321"/>
        <v>0</v>
      </c>
      <c r="AJ1329" s="39"/>
      <c r="AK1329" s="131">
        <f>ROUND((AL1329/100)*756*Taula1[[#This Row],[Espai reservat Administració  (mesos)]],2)</f>
        <v>0</v>
      </c>
      <c r="AL1329" s="81">
        <f>Taula1[[#This Row],[% Jornada segons contracte
(no posar el símbol %) ]]-Taula1[[#This Row],[% Reducció salari per baix rendiment        (no posar el símbol %)]]</f>
        <v>0</v>
      </c>
      <c r="AM1329" s="131">
        <f>ROUND((AN1329/100)*24.8547945*Taula1[[#This Row],[Espai reservat Administració (dies)]],2)</f>
        <v>0</v>
      </c>
      <c r="AN1329" s="79">
        <f>Taula1[[#This Row],[% Jornada segons contracte
(no posar el símbol %) ]]-Taula1[[#This Row],[% Reducció salari per baix rendiment        (no posar el símbol %)]]</f>
        <v>0</v>
      </c>
      <c r="AO1329" s="131">
        <f t="shared" si="322"/>
        <v>0</v>
      </c>
      <c r="AP1329" s="87"/>
      <c r="AQ1329" s="137">
        <f>ROUND((AR1329/100)*693*Taula1[[#This Row],[Mesos naturals sencers treballats període justificat (01/01/2023 - 31/03/2023)]],2)</f>
        <v>0</v>
      </c>
      <c r="AR1329" s="90">
        <f>Taula1[[#This Row],[% Jornada segons contracte
(no posar el símbol %) ]]-Taula1[[#This Row],[% Reducció salari per baix rendiment        (no posar el símbol %)]]</f>
        <v>0</v>
      </c>
      <c r="AS1329" s="137">
        <f>ROUND((AT1329/100)*22.78356164*Taula1[[#This Row],[Dies treballats període justificat (01/01/2023 - 31/03/2023)              no comptabilitzats com a mes natural sencer]],2)</f>
        <v>0</v>
      </c>
      <c r="AT1329" s="90">
        <f>Taula1[[#This Row],[% Jornada segons contracte
(no posar el símbol %) ]]-Taula1[[#This Row],[% Reducció salari per baix rendiment        (no posar el símbol %)]]</f>
        <v>0</v>
      </c>
      <c r="AU1329" s="137">
        <f t="shared" si="323"/>
        <v>0</v>
      </c>
      <c r="AV1329" s="87"/>
      <c r="AW1329" s="136">
        <f>ROUND((AX1329/100)*693*Taula1[[#This Row],[Espai reservat Administració  (mesos)]],2)</f>
        <v>0</v>
      </c>
      <c r="AX1329" s="90">
        <f>Taula1[[#This Row],[% Jornada segons contracte
(no posar el símbol %) ]]-Taula1[[#This Row],[% Reducció salari per baix rendiment        (no posar el símbol %)]]</f>
        <v>0</v>
      </c>
      <c r="AY1329" s="131">
        <f>ROUND((AZ1329/100)*22.78356164*Taula1[[#This Row],[Espai reservat Administració (dies)]],2)</f>
        <v>0</v>
      </c>
      <c r="AZ1329" s="81">
        <f>Taula1[[#This Row],[% Jornada segons contracte
(no posar el símbol %) ]]-Taula1[[#This Row],[% Reducció salari per baix rendiment        (no posar el símbol %)]]</f>
        <v>0</v>
      </c>
      <c r="BA1329" s="82">
        <f t="shared" si="324"/>
        <v>0</v>
      </c>
      <c r="BB1329" s="41"/>
      <c r="BC1329" s="131">
        <f>IF(Taula1[[#This Row],[Grup justificat     (fer servir opcions de la llista desplegable)]]=1,AI1329,0)</f>
        <v>0</v>
      </c>
      <c r="BD1329" s="131">
        <f>IF(Taula1[[#This Row],[Grup justificat     (fer servir opcions de la llista desplegable)]]=2,AU1329,0)</f>
        <v>0</v>
      </c>
      <c r="BE1329" s="41"/>
      <c r="BF1329" s="131">
        <f>IF(Taula1[[#This Row],[Espai reservat Administració]]=1,AO1329,0)</f>
        <v>0</v>
      </c>
      <c r="BG1329" s="82">
        <f>IF(Taula1[[#This Row],[Espai reservat Administració]]=2,BA1329,0)</f>
        <v>0</v>
      </c>
      <c r="BH1329" s="41"/>
      <c r="BI1329" s="126">
        <f>IF(Taula1[[#This Row],[Grup justificat     (fer servir opcions de la llista desplegable)]]=1,1,0)</f>
        <v>0</v>
      </c>
      <c r="BJ1329" s="126">
        <f>IF(Taula1[[#This Row],[Espai reservat Administració]]=1,1,0)</f>
        <v>0</v>
      </c>
      <c r="BK1329" s="111"/>
      <c r="BL1329" s="126">
        <f>IF(Taula1[[#This Row],[Grup justificat     (fer servir opcions de la llista desplegable)]]=2,1,0)</f>
        <v>0</v>
      </c>
      <c r="BM1329" s="126">
        <f>IF(Taula1[[#This Row],[Espai reservat Administració]]=2,1,0)</f>
        <v>0</v>
      </c>
      <c r="BN1329" s="73"/>
      <c r="BO1329" s="73"/>
      <c r="BP1329" s="73"/>
      <c r="BQ1329" s="73"/>
      <c r="BR1329" s="73"/>
      <c r="BS1329" s="73"/>
      <c r="BT1329" s="73"/>
      <c r="BU1329" s="73"/>
      <c r="BV1329" s="73"/>
      <c r="BW1329" s="73"/>
      <c r="BX1329" s="73"/>
      <c r="BY1329" s="73"/>
      <c r="BZ1329" s="73"/>
      <c r="CA1329" s="73"/>
      <c r="CB1329" s="73"/>
      <c r="CC1329" s="73"/>
      <c r="CD1329" s="73"/>
      <c r="CE1329" s="73"/>
      <c r="CF1329" s="73"/>
      <c r="CG1329" s="63">
        <f t="shared" si="325"/>
        <v>0</v>
      </c>
      <c r="CH1329" s="63">
        <f t="shared" si="326"/>
        <v>0</v>
      </c>
      <c r="CI1329" s="73"/>
      <c r="CJ1329" s="63">
        <f>IF(Taula1[[#This Row],[Tipus de contracte                                  (fer servir opcions de la llista desplegable)]]="Indefinit",1,0)</f>
        <v>0</v>
      </c>
      <c r="CK1329" s="63">
        <f>IF(Taula1[[#This Row],[Tipus de contracte                                  (fer servir opcions de la llista desplegable)]]="Temporal, igual o superior a 6 mesos",1,0)</f>
        <v>0</v>
      </c>
      <c r="CL1329" s="63">
        <f>IF(Taula1[[#This Row],[Tipus de contracte                                  (fer servir opcions de la llista desplegable)]]="Substitució per IT",1,0)</f>
        <v>0</v>
      </c>
      <c r="CM1329" s="73"/>
      <c r="CN1329" s="63">
        <f>IF(Taula1[[#This Row],[Relació llocs de treball]]&gt;=1,1,0)</f>
        <v>0</v>
      </c>
      <c r="CO1329" s="73"/>
      <c r="CP1329" s="63">
        <f>IF(Taula1[[#This Row],[Identitat de gènere                                                          (fer servir opcions de la llista desplegable)]]="Home",1,0)</f>
        <v>0</v>
      </c>
      <c r="CQ1329" s="63">
        <f>IF(Taula1[[#This Row],[Identitat de gènere                                                          (fer servir opcions de la llista desplegable)]]="Dona",1,0)</f>
        <v>0</v>
      </c>
      <c r="CR1329" s="63">
        <f>IF(Taula1[[#This Row],[Identitat de gènere                                                          (fer servir opcions de la llista desplegable)]]="No binari",1,0)</f>
        <v>0</v>
      </c>
      <c r="CS1329" s="73"/>
      <c r="CT1329" s="63">
        <f t="shared" si="320"/>
        <v>0</v>
      </c>
      <c r="CU1329" s="64">
        <f t="shared" si="327"/>
        <v>0</v>
      </c>
      <c r="CW1329" s="64">
        <f t="shared" si="328"/>
        <v>0</v>
      </c>
      <c r="CX1329" s="64">
        <f t="shared" si="329"/>
        <v>0</v>
      </c>
      <c r="CY1329" s="64">
        <f t="shared" si="330"/>
        <v>0</v>
      </c>
      <c r="CZ1329" s="64">
        <f t="shared" si="331"/>
        <v>0</v>
      </c>
      <c r="DB1329" s="64">
        <f t="shared" si="332"/>
        <v>0</v>
      </c>
      <c r="DC1329" s="64">
        <f t="shared" si="333"/>
        <v>0</v>
      </c>
      <c r="DD1329" s="64">
        <f t="shared" si="334"/>
        <v>0</v>
      </c>
      <c r="DE1329" s="64">
        <f t="shared" si="335"/>
        <v>0</v>
      </c>
    </row>
    <row r="1330" spans="2:109" x14ac:dyDescent="0.3">
      <c r="B1330" s="167"/>
      <c r="C1330" s="186"/>
      <c r="D1330" s="2"/>
      <c r="E1330" s="67"/>
      <c r="F1330" s="5"/>
      <c r="G1330" s="5"/>
      <c r="H1330" s="187"/>
      <c r="I1330" s="111" t="str">
        <f ca="1">IF(Taula1[[#This Row],[Data naixement (format dd/mm/aaaa)]]="","0",DATEDIF(Taula1[[#This Row],[Data naixement (format dd/mm/aaaa)]],TODAY(),"Y"))</f>
        <v>0</v>
      </c>
      <c r="J1330" s="6"/>
      <c r="K1330" s="6"/>
      <c r="L1330" s="6"/>
      <c r="M1330" s="6"/>
      <c r="N1330" s="56"/>
      <c r="O1330" s="56"/>
      <c r="P1330" s="56"/>
      <c r="Q1330" s="6"/>
      <c r="R1330" s="7"/>
      <c r="S1330" s="143">
        <f>Taula1[[#This Row],[Mesos naturals sencers treballats període justificat (01/01/2023 - 31/03/2023)]]</f>
        <v>0</v>
      </c>
      <c r="T1330" s="194">
        <f>Taula1[[#This Row],[Dies treballats període justificat (01/01/2023 - 31/03/2023)              no comptabilitzats com a mes natural sencer]]</f>
        <v>0</v>
      </c>
      <c r="U1330" s="12"/>
      <c r="V1330" s="7"/>
      <c r="W1330" s="188"/>
      <c r="X1330" s="188"/>
      <c r="Y1330" s="188"/>
      <c r="Z1330" s="188"/>
      <c r="AA1330" s="190"/>
      <c r="AB1330" s="143">
        <f>Taula1[[#This Row],[Grup justificat     (fer servir opcions de la llista desplegable)]]</f>
        <v>0</v>
      </c>
      <c r="AC1330" s="182"/>
      <c r="AD1330" s="39"/>
      <c r="AE1330" s="131">
        <f>ROUND((AF1330/100)*756*Taula1[[#This Row],[Mesos naturals sencers treballats període justificat (01/01/2023 - 31/03/2023)]],2)</f>
        <v>0</v>
      </c>
      <c r="AF1330" s="81">
        <f>Taula1[[#This Row],[% Jornada segons contracte
(no posar el símbol %) ]]-Taula1[[#This Row],[% Reducció salari per baix rendiment        (no posar el símbol %)]]</f>
        <v>0</v>
      </c>
      <c r="AG1330" s="131">
        <f>ROUND((AH1330/100)*24.8547945*Taula1[[#This Row],[Dies treballats període justificat (01/01/2023 - 31/03/2023)              no comptabilitzats com a mes natural sencer]],2)</f>
        <v>0</v>
      </c>
      <c r="AH1330" s="79">
        <f>Taula1[[#This Row],[% Jornada segons contracte
(no posar el símbol %) ]]-Taula1[[#This Row],[% Reducció salari per baix rendiment        (no posar el símbol %)]]</f>
        <v>0</v>
      </c>
      <c r="AI1330" s="131">
        <f t="shared" si="321"/>
        <v>0</v>
      </c>
      <c r="AJ1330" s="39"/>
      <c r="AK1330" s="131">
        <f>ROUND((AL1330/100)*756*Taula1[[#This Row],[Espai reservat Administració  (mesos)]],2)</f>
        <v>0</v>
      </c>
      <c r="AL1330" s="81">
        <f>Taula1[[#This Row],[% Jornada segons contracte
(no posar el símbol %) ]]-Taula1[[#This Row],[% Reducció salari per baix rendiment        (no posar el símbol %)]]</f>
        <v>0</v>
      </c>
      <c r="AM1330" s="131">
        <f>ROUND((AN1330/100)*24.8547945*Taula1[[#This Row],[Espai reservat Administració (dies)]],2)</f>
        <v>0</v>
      </c>
      <c r="AN1330" s="79">
        <f>Taula1[[#This Row],[% Jornada segons contracte
(no posar el símbol %) ]]-Taula1[[#This Row],[% Reducció salari per baix rendiment        (no posar el símbol %)]]</f>
        <v>0</v>
      </c>
      <c r="AO1330" s="131">
        <f t="shared" si="322"/>
        <v>0</v>
      </c>
      <c r="AP1330" s="87"/>
      <c r="AQ1330" s="137">
        <f>ROUND((AR1330/100)*693*Taula1[[#This Row],[Mesos naturals sencers treballats període justificat (01/01/2023 - 31/03/2023)]],2)</f>
        <v>0</v>
      </c>
      <c r="AR1330" s="90">
        <f>Taula1[[#This Row],[% Jornada segons contracte
(no posar el símbol %) ]]-Taula1[[#This Row],[% Reducció salari per baix rendiment        (no posar el símbol %)]]</f>
        <v>0</v>
      </c>
      <c r="AS1330" s="137">
        <f>ROUND((AT1330/100)*22.78356164*Taula1[[#This Row],[Dies treballats període justificat (01/01/2023 - 31/03/2023)              no comptabilitzats com a mes natural sencer]],2)</f>
        <v>0</v>
      </c>
      <c r="AT1330" s="90">
        <f>Taula1[[#This Row],[% Jornada segons contracte
(no posar el símbol %) ]]-Taula1[[#This Row],[% Reducció salari per baix rendiment        (no posar el símbol %)]]</f>
        <v>0</v>
      </c>
      <c r="AU1330" s="137">
        <f t="shared" si="323"/>
        <v>0</v>
      </c>
      <c r="AV1330" s="87"/>
      <c r="AW1330" s="136">
        <f>ROUND((AX1330/100)*693*Taula1[[#This Row],[Espai reservat Administració  (mesos)]],2)</f>
        <v>0</v>
      </c>
      <c r="AX1330" s="90">
        <f>Taula1[[#This Row],[% Jornada segons contracte
(no posar el símbol %) ]]-Taula1[[#This Row],[% Reducció salari per baix rendiment        (no posar el símbol %)]]</f>
        <v>0</v>
      </c>
      <c r="AY1330" s="131">
        <f>ROUND((AZ1330/100)*22.78356164*Taula1[[#This Row],[Espai reservat Administració (dies)]],2)</f>
        <v>0</v>
      </c>
      <c r="AZ1330" s="81">
        <f>Taula1[[#This Row],[% Jornada segons contracte
(no posar el símbol %) ]]-Taula1[[#This Row],[% Reducció salari per baix rendiment        (no posar el símbol %)]]</f>
        <v>0</v>
      </c>
      <c r="BA1330" s="82">
        <f t="shared" si="324"/>
        <v>0</v>
      </c>
      <c r="BB1330" s="41"/>
      <c r="BC1330" s="131">
        <f>IF(Taula1[[#This Row],[Grup justificat     (fer servir opcions de la llista desplegable)]]=1,AI1330,0)</f>
        <v>0</v>
      </c>
      <c r="BD1330" s="131">
        <f>IF(Taula1[[#This Row],[Grup justificat     (fer servir opcions de la llista desplegable)]]=2,AU1330,0)</f>
        <v>0</v>
      </c>
      <c r="BE1330" s="41"/>
      <c r="BF1330" s="131">
        <f>IF(Taula1[[#This Row],[Espai reservat Administració]]=1,AO1330,0)</f>
        <v>0</v>
      </c>
      <c r="BG1330" s="82">
        <f>IF(Taula1[[#This Row],[Espai reservat Administració]]=2,BA1330,0)</f>
        <v>0</v>
      </c>
      <c r="BH1330" s="41"/>
      <c r="BI1330" s="126">
        <f>IF(Taula1[[#This Row],[Grup justificat     (fer servir opcions de la llista desplegable)]]=1,1,0)</f>
        <v>0</v>
      </c>
      <c r="BJ1330" s="126">
        <f>IF(Taula1[[#This Row],[Espai reservat Administració]]=1,1,0)</f>
        <v>0</v>
      </c>
      <c r="BK1330" s="111"/>
      <c r="BL1330" s="126">
        <f>IF(Taula1[[#This Row],[Grup justificat     (fer servir opcions de la llista desplegable)]]=2,1,0)</f>
        <v>0</v>
      </c>
      <c r="BM1330" s="126">
        <f>IF(Taula1[[#This Row],[Espai reservat Administració]]=2,1,0)</f>
        <v>0</v>
      </c>
      <c r="BN1330" s="73"/>
      <c r="BO1330" s="73"/>
      <c r="BP1330" s="73"/>
      <c r="BQ1330" s="73"/>
      <c r="BR1330" s="73"/>
      <c r="BS1330" s="73"/>
      <c r="BT1330" s="73"/>
      <c r="BU1330" s="73"/>
      <c r="BV1330" s="73"/>
      <c r="BW1330" s="73"/>
      <c r="BX1330" s="73"/>
      <c r="BY1330" s="73"/>
      <c r="BZ1330" s="73"/>
      <c r="CA1330" s="73"/>
      <c r="CB1330" s="73"/>
      <c r="CC1330" s="73"/>
      <c r="CD1330" s="73"/>
      <c r="CE1330" s="73"/>
      <c r="CF1330" s="73"/>
      <c r="CG1330" s="63">
        <f t="shared" si="325"/>
        <v>0</v>
      </c>
      <c r="CH1330" s="63">
        <f t="shared" si="326"/>
        <v>0</v>
      </c>
      <c r="CI1330" s="73"/>
      <c r="CJ1330" s="63">
        <f>IF(Taula1[[#This Row],[Tipus de contracte                                  (fer servir opcions de la llista desplegable)]]="Indefinit",1,0)</f>
        <v>0</v>
      </c>
      <c r="CK1330" s="63">
        <f>IF(Taula1[[#This Row],[Tipus de contracte                                  (fer servir opcions de la llista desplegable)]]="Temporal, igual o superior a 6 mesos",1,0)</f>
        <v>0</v>
      </c>
      <c r="CL1330" s="63">
        <f>IF(Taula1[[#This Row],[Tipus de contracte                                  (fer servir opcions de la llista desplegable)]]="Substitució per IT",1,0)</f>
        <v>0</v>
      </c>
      <c r="CM1330" s="73"/>
      <c r="CN1330" s="63">
        <f>IF(Taula1[[#This Row],[Relació llocs de treball]]&gt;=1,1,0)</f>
        <v>0</v>
      </c>
      <c r="CO1330" s="73"/>
      <c r="CP1330" s="63">
        <f>IF(Taula1[[#This Row],[Identitat de gènere                                                          (fer servir opcions de la llista desplegable)]]="Home",1,0)</f>
        <v>0</v>
      </c>
      <c r="CQ1330" s="63">
        <f>IF(Taula1[[#This Row],[Identitat de gènere                                                          (fer servir opcions de la llista desplegable)]]="Dona",1,0)</f>
        <v>0</v>
      </c>
      <c r="CR1330" s="63">
        <f>IF(Taula1[[#This Row],[Identitat de gènere                                                          (fer servir opcions de la llista desplegable)]]="No binari",1,0)</f>
        <v>0</v>
      </c>
      <c r="CS1330" s="73"/>
      <c r="CT1330" s="63">
        <f t="shared" si="320"/>
        <v>0</v>
      </c>
      <c r="CU1330" s="64">
        <f t="shared" si="327"/>
        <v>0</v>
      </c>
      <c r="CW1330" s="64">
        <f t="shared" si="328"/>
        <v>0</v>
      </c>
      <c r="CX1330" s="64">
        <f t="shared" si="329"/>
        <v>0</v>
      </c>
      <c r="CY1330" s="64">
        <f t="shared" si="330"/>
        <v>0</v>
      </c>
      <c r="CZ1330" s="64">
        <f t="shared" si="331"/>
        <v>0</v>
      </c>
      <c r="DB1330" s="64">
        <f t="shared" si="332"/>
        <v>0</v>
      </c>
      <c r="DC1330" s="64">
        <f t="shared" si="333"/>
        <v>0</v>
      </c>
      <c r="DD1330" s="64">
        <f t="shared" si="334"/>
        <v>0</v>
      </c>
      <c r="DE1330" s="64">
        <f t="shared" si="335"/>
        <v>0</v>
      </c>
    </row>
    <row r="1331" spans="2:109" x14ac:dyDescent="0.3">
      <c r="B1331" s="167"/>
      <c r="C1331" s="186"/>
      <c r="D1331" s="2"/>
      <c r="E1331" s="67"/>
      <c r="F1331" s="5"/>
      <c r="G1331" s="5"/>
      <c r="H1331" s="187"/>
      <c r="I1331" s="111" t="str">
        <f ca="1">IF(Taula1[[#This Row],[Data naixement (format dd/mm/aaaa)]]="","0",DATEDIF(Taula1[[#This Row],[Data naixement (format dd/mm/aaaa)]],TODAY(),"Y"))</f>
        <v>0</v>
      </c>
      <c r="J1331" s="6"/>
      <c r="K1331" s="6"/>
      <c r="L1331" s="6"/>
      <c r="M1331" s="6"/>
      <c r="N1331" s="56"/>
      <c r="O1331" s="56"/>
      <c r="P1331" s="56"/>
      <c r="Q1331" s="6"/>
      <c r="R1331" s="7"/>
      <c r="S1331" s="143">
        <f>Taula1[[#This Row],[Mesos naturals sencers treballats període justificat (01/01/2023 - 31/03/2023)]]</f>
        <v>0</v>
      </c>
      <c r="T1331" s="194">
        <f>Taula1[[#This Row],[Dies treballats període justificat (01/01/2023 - 31/03/2023)              no comptabilitzats com a mes natural sencer]]</f>
        <v>0</v>
      </c>
      <c r="U1331" s="12"/>
      <c r="V1331" s="7"/>
      <c r="W1331" s="188"/>
      <c r="X1331" s="188"/>
      <c r="Y1331" s="188"/>
      <c r="Z1331" s="188"/>
      <c r="AA1331" s="190"/>
      <c r="AB1331" s="143">
        <f>Taula1[[#This Row],[Grup justificat     (fer servir opcions de la llista desplegable)]]</f>
        <v>0</v>
      </c>
      <c r="AC1331" s="182"/>
      <c r="AD1331" s="39"/>
      <c r="AE1331" s="131">
        <f>ROUND((AF1331/100)*756*Taula1[[#This Row],[Mesos naturals sencers treballats període justificat (01/01/2023 - 31/03/2023)]],2)</f>
        <v>0</v>
      </c>
      <c r="AF1331" s="81">
        <f>Taula1[[#This Row],[% Jornada segons contracte
(no posar el símbol %) ]]-Taula1[[#This Row],[% Reducció salari per baix rendiment        (no posar el símbol %)]]</f>
        <v>0</v>
      </c>
      <c r="AG1331" s="131">
        <f>ROUND((AH1331/100)*24.8547945*Taula1[[#This Row],[Dies treballats període justificat (01/01/2023 - 31/03/2023)              no comptabilitzats com a mes natural sencer]],2)</f>
        <v>0</v>
      </c>
      <c r="AH1331" s="79">
        <f>Taula1[[#This Row],[% Jornada segons contracte
(no posar el símbol %) ]]-Taula1[[#This Row],[% Reducció salari per baix rendiment        (no posar el símbol %)]]</f>
        <v>0</v>
      </c>
      <c r="AI1331" s="131">
        <f t="shared" si="321"/>
        <v>0</v>
      </c>
      <c r="AJ1331" s="39"/>
      <c r="AK1331" s="131">
        <f>ROUND((AL1331/100)*756*Taula1[[#This Row],[Espai reservat Administració  (mesos)]],2)</f>
        <v>0</v>
      </c>
      <c r="AL1331" s="81">
        <f>Taula1[[#This Row],[% Jornada segons contracte
(no posar el símbol %) ]]-Taula1[[#This Row],[% Reducció salari per baix rendiment        (no posar el símbol %)]]</f>
        <v>0</v>
      </c>
      <c r="AM1331" s="131">
        <f>ROUND((AN1331/100)*24.8547945*Taula1[[#This Row],[Espai reservat Administració (dies)]],2)</f>
        <v>0</v>
      </c>
      <c r="AN1331" s="79">
        <f>Taula1[[#This Row],[% Jornada segons contracte
(no posar el símbol %) ]]-Taula1[[#This Row],[% Reducció salari per baix rendiment        (no posar el símbol %)]]</f>
        <v>0</v>
      </c>
      <c r="AO1331" s="131">
        <f t="shared" si="322"/>
        <v>0</v>
      </c>
      <c r="AP1331" s="87"/>
      <c r="AQ1331" s="137">
        <f>ROUND((AR1331/100)*693*Taula1[[#This Row],[Mesos naturals sencers treballats període justificat (01/01/2023 - 31/03/2023)]],2)</f>
        <v>0</v>
      </c>
      <c r="AR1331" s="90">
        <f>Taula1[[#This Row],[% Jornada segons contracte
(no posar el símbol %) ]]-Taula1[[#This Row],[% Reducció salari per baix rendiment        (no posar el símbol %)]]</f>
        <v>0</v>
      </c>
      <c r="AS1331" s="137">
        <f>ROUND((AT1331/100)*22.78356164*Taula1[[#This Row],[Dies treballats període justificat (01/01/2023 - 31/03/2023)              no comptabilitzats com a mes natural sencer]],2)</f>
        <v>0</v>
      </c>
      <c r="AT1331" s="90">
        <f>Taula1[[#This Row],[% Jornada segons contracte
(no posar el símbol %) ]]-Taula1[[#This Row],[% Reducció salari per baix rendiment        (no posar el símbol %)]]</f>
        <v>0</v>
      </c>
      <c r="AU1331" s="137">
        <f t="shared" si="323"/>
        <v>0</v>
      </c>
      <c r="AV1331" s="87"/>
      <c r="AW1331" s="136">
        <f>ROUND((AX1331/100)*693*Taula1[[#This Row],[Espai reservat Administració  (mesos)]],2)</f>
        <v>0</v>
      </c>
      <c r="AX1331" s="90">
        <f>Taula1[[#This Row],[% Jornada segons contracte
(no posar el símbol %) ]]-Taula1[[#This Row],[% Reducció salari per baix rendiment        (no posar el símbol %)]]</f>
        <v>0</v>
      </c>
      <c r="AY1331" s="131">
        <f>ROUND((AZ1331/100)*22.78356164*Taula1[[#This Row],[Espai reservat Administració (dies)]],2)</f>
        <v>0</v>
      </c>
      <c r="AZ1331" s="81">
        <f>Taula1[[#This Row],[% Jornada segons contracte
(no posar el símbol %) ]]-Taula1[[#This Row],[% Reducció salari per baix rendiment        (no posar el símbol %)]]</f>
        <v>0</v>
      </c>
      <c r="BA1331" s="82">
        <f t="shared" si="324"/>
        <v>0</v>
      </c>
      <c r="BB1331" s="41"/>
      <c r="BC1331" s="131">
        <f>IF(Taula1[[#This Row],[Grup justificat     (fer servir opcions de la llista desplegable)]]=1,AI1331,0)</f>
        <v>0</v>
      </c>
      <c r="BD1331" s="131">
        <f>IF(Taula1[[#This Row],[Grup justificat     (fer servir opcions de la llista desplegable)]]=2,AU1331,0)</f>
        <v>0</v>
      </c>
      <c r="BE1331" s="41"/>
      <c r="BF1331" s="131">
        <f>IF(Taula1[[#This Row],[Espai reservat Administració]]=1,AO1331,0)</f>
        <v>0</v>
      </c>
      <c r="BG1331" s="82">
        <f>IF(Taula1[[#This Row],[Espai reservat Administració]]=2,BA1331,0)</f>
        <v>0</v>
      </c>
      <c r="BH1331" s="41"/>
      <c r="BI1331" s="126">
        <f>IF(Taula1[[#This Row],[Grup justificat     (fer servir opcions de la llista desplegable)]]=1,1,0)</f>
        <v>0</v>
      </c>
      <c r="BJ1331" s="126">
        <f>IF(Taula1[[#This Row],[Espai reservat Administració]]=1,1,0)</f>
        <v>0</v>
      </c>
      <c r="BK1331" s="111"/>
      <c r="BL1331" s="126">
        <f>IF(Taula1[[#This Row],[Grup justificat     (fer servir opcions de la llista desplegable)]]=2,1,0)</f>
        <v>0</v>
      </c>
      <c r="BM1331" s="126">
        <f>IF(Taula1[[#This Row],[Espai reservat Administració]]=2,1,0)</f>
        <v>0</v>
      </c>
      <c r="BN1331" s="73"/>
      <c r="BO1331" s="73"/>
      <c r="BP1331" s="73"/>
      <c r="BQ1331" s="73"/>
      <c r="BR1331" s="73"/>
      <c r="BS1331" s="73"/>
      <c r="BT1331" s="73"/>
      <c r="BU1331" s="73"/>
      <c r="BV1331" s="73"/>
      <c r="BW1331" s="73"/>
      <c r="BX1331" s="73"/>
      <c r="BY1331" s="73"/>
      <c r="BZ1331" s="73"/>
      <c r="CA1331" s="73"/>
      <c r="CB1331" s="73"/>
      <c r="CC1331" s="73"/>
      <c r="CD1331" s="73"/>
      <c r="CE1331" s="73"/>
      <c r="CF1331" s="73"/>
      <c r="CG1331" s="63">
        <f t="shared" si="325"/>
        <v>0</v>
      </c>
      <c r="CH1331" s="63">
        <f t="shared" si="326"/>
        <v>0</v>
      </c>
      <c r="CI1331" s="73"/>
      <c r="CJ1331" s="63">
        <f>IF(Taula1[[#This Row],[Tipus de contracte                                  (fer servir opcions de la llista desplegable)]]="Indefinit",1,0)</f>
        <v>0</v>
      </c>
      <c r="CK1331" s="63">
        <f>IF(Taula1[[#This Row],[Tipus de contracte                                  (fer servir opcions de la llista desplegable)]]="Temporal, igual o superior a 6 mesos",1,0)</f>
        <v>0</v>
      </c>
      <c r="CL1331" s="63">
        <f>IF(Taula1[[#This Row],[Tipus de contracte                                  (fer servir opcions de la llista desplegable)]]="Substitució per IT",1,0)</f>
        <v>0</v>
      </c>
      <c r="CM1331" s="73"/>
      <c r="CN1331" s="63">
        <f>IF(Taula1[[#This Row],[Relació llocs de treball]]&gt;=1,1,0)</f>
        <v>0</v>
      </c>
      <c r="CO1331" s="73"/>
      <c r="CP1331" s="63">
        <f>IF(Taula1[[#This Row],[Identitat de gènere                                                          (fer servir opcions de la llista desplegable)]]="Home",1,0)</f>
        <v>0</v>
      </c>
      <c r="CQ1331" s="63">
        <f>IF(Taula1[[#This Row],[Identitat de gènere                                                          (fer servir opcions de la llista desplegable)]]="Dona",1,0)</f>
        <v>0</v>
      </c>
      <c r="CR1331" s="63">
        <f>IF(Taula1[[#This Row],[Identitat de gènere                                                          (fer servir opcions de la llista desplegable)]]="No binari",1,0)</f>
        <v>0</v>
      </c>
      <c r="CS1331" s="73"/>
      <c r="CT1331" s="63">
        <f t="shared" si="320"/>
        <v>0</v>
      </c>
      <c r="CU1331" s="64">
        <f t="shared" si="327"/>
        <v>0</v>
      </c>
      <c r="CW1331" s="64">
        <f t="shared" si="328"/>
        <v>0</v>
      </c>
      <c r="CX1331" s="64">
        <f t="shared" si="329"/>
        <v>0</v>
      </c>
      <c r="CY1331" s="64">
        <f t="shared" si="330"/>
        <v>0</v>
      </c>
      <c r="CZ1331" s="64">
        <f t="shared" si="331"/>
        <v>0</v>
      </c>
      <c r="DB1331" s="64">
        <f t="shared" si="332"/>
        <v>0</v>
      </c>
      <c r="DC1331" s="64">
        <f t="shared" si="333"/>
        <v>0</v>
      </c>
      <c r="DD1331" s="64">
        <f t="shared" si="334"/>
        <v>0</v>
      </c>
      <c r="DE1331" s="64">
        <f t="shared" si="335"/>
        <v>0</v>
      </c>
    </row>
    <row r="1332" spans="2:109" x14ac:dyDescent="0.3">
      <c r="B1332" s="167"/>
      <c r="C1332" s="186"/>
      <c r="D1332" s="2"/>
      <c r="E1332" s="67"/>
      <c r="F1332" s="5"/>
      <c r="G1332" s="5"/>
      <c r="H1332" s="187"/>
      <c r="I1332" s="111" t="str">
        <f ca="1">IF(Taula1[[#This Row],[Data naixement (format dd/mm/aaaa)]]="","0",DATEDIF(Taula1[[#This Row],[Data naixement (format dd/mm/aaaa)]],TODAY(),"Y"))</f>
        <v>0</v>
      </c>
      <c r="J1332" s="6"/>
      <c r="K1332" s="6"/>
      <c r="L1332" s="6"/>
      <c r="M1332" s="6"/>
      <c r="N1332" s="56"/>
      <c r="O1332" s="56"/>
      <c r="P1332" s="56"/>
      <c r="Q1332" s="6"/>
      <c r="R1332" s="7"/>
      <c r="S1332" s="143">
        <f>Taula1[[#This Row],[Mesos naturals sencers treballats període justificat (01/01/2023 - 31/03/2023)]]</f>
        <v>0</v>
      </c>
      <c r="T1332" s="194">
        <f>Taula1[[#This Row],[Dies treballats període justificat (01/01/2023 - 31/03/2023)              no comptabilitzats com a mes natural sencer]]</f>
        <v>0</v>
      </c>
      <c r="U1332" s="12"/>
      <c r="V1332" s="7"/>
      <c r="W1332" s="188"/>
      <c r="X1332" s="188"/>
      <c r="Y1332" s="188"/>
      <c r="Z1332" s="188"/>
      <c r="AA1332" s="190"/>
      <c r="AB1332" s="143">
        <f>Taula1[[#This Row],[Grup justificat     (fer servir opcions de la llista desplegable)]]</f>
        <v>0</v>
      </c>
      <c r="AC1332" s="182"/>
      <c r="AD1332" s="39"/>
      <c r="AE1332" s="131">
        <f>ROUND((AF1332/100)*756*Taula1[[#This Row],[Mesos naturals sencers treballats període justificat (01/01/2023 - 31/03/2023)]],2)</f>
        <v>0</v>
      </c>
      <c r="AF1332" s="81">
        <f>Taula1[[#This Row],[% Jornada segons contracte
(no posar el símbol %) ]]-Taula1[[#This Row],[% Reducció salari per baix rendiment        (no posar el símbol %)]]</f>
        <v>0</v>
      </c>
      <c r="AG1332" s="131">
        <f>ROUND((AH1332/100)*24.8547945*Taula1[[#This Row],[Dies treballats període justificat (01/01/2023 - 31/03/2023)              no comptabilitzats com a mes natural sencer]],2)</f>
        <v>0</v>
      </c>
      <c r="AH1332" s="79">
        <f>Taula1[[#This Row],[% Jornada segons contracte
(no posar el símbol %) ]]-Taula1[[#This Row],[% Reducció salari per baix rendiment        (no posar el símbol %)]]</f>
        <v>0</v>
      </c>
      <c r="AI1332" s="131">
        <f t="shared" si="321"/>
        <v>0</v>
      </c>
      <c r="AJ1332" s="39"/>
      <c r="AK1332" s="131">
        <f>ROUND((AL1332/100)*756*Taula1[[#This Row],[Espai reservat Administració  (mesos)]],2)</f>
        <v>0</v>
      </c>
      <c r="AL1332" s="81">
        <f>Taula1[[#This Row],[% Jornada segons contracte
(no posar el símbol %) ]]-Taula1[[#This Row],[% Reducció salari per baix rendiment        (no posar el símbol %)]]</f>
        <v>0</v>
      </c>
      <c r="AM1332" s="131">
        <f>ROUND((AN1332/100)*24.8547945*Taula1[[#This Row],[Espai reservat Administració (dies)]],2)</f>
        <v>0</v>
      </c>
      <c r="AN1332" s="79">
        <f>Taula1[[#This Row],[% Jornada segons contracte
(no posar el símbol %) ]]-Taula1[[#This Row],[% Reducció salari per baix rendiment        (no posar el símbol %)]]</f>
        <v>0</v>
      </c>
      <c r="AO1332" s="131">
        <f t="shared" si="322"/>
        <v>0</v>
      </c>
      <c r="AP1332" s="87"/>
      <c r="AQ1332" s="137">
        <f>ROUND((AR1332/100)*693*Taula1[[#This Row],[Mesos naturals sencers treballats període justificat (01/01/2023 - 31/03/2023)]],2)</f>
        <v>0</v>
      </c>
      <c r="AR1332" s="90">
        <f>Taula1[[#This Row],[% Jornada segons contracte
(no posar el símbol %) ]]-Taula1[[#This Row],[% Reducció salari per baix rendiment        (no posar el símbol %)]]</f>
        <v>0</v>
      </c>
      <c r="AS1332" s="137">
        <f>ROUND((AT1332/100)*22.78356164*Taula1[[#This Row],[Dies treballats període justificat (01/01/2023 - 31/03/2023)              no comptabilitzats com a mes natural sencer]],2)</f>
        <v>0</v>
      </c>
      <c r="AT1332" s="90">
        <f>Taula1[[#This Row],[% Jornada segons contracte
(no posar el símbol %) ]]-Taula1[[#This Row],[% Reducció salari per baix rendiment        (no posar el símbol %)]]</f>
        <v>0</v>
      </c>
      <c r="AU1332" s="137">
        <f t="shared" si="323"/>
        <v>0</v>
      </c>
      <c r="AV1332" s="87"/>
      <c r="AW1332" s="136">
        <f>ROUND((AX1332/100)*693*Taula1[[#This Row],[Espai reservat Administració  (mesos)]],2)</f>
        <v>0</v>
      </c>
      <c r="AX1332" s="90">
        <f>Taula1[[#This Row],[% Jornada segons contracte
(no posar el símbol %) ]]-Taula1[[#This Row],[% Reducció salari per baix rendiment        (no posar el símbol %)]]</f>
        <v>0</v>
      </c>
      <c r="AY1332" s="131">
        <f>ROUND((AZ1332/100)*22.78356164*Taula1[[#This Row],[Espai reservat Administració (dies)]],2)</f>
        <v>0</v>
      </c>
      <c r="AZ1332" s="81">
        <f>Taula1[[#This Row],[% Jornada segons contracte
(no posar el símbol %) ]]-Taula1[[#This Row],[% Reducció salari per baix rendiment        (no posar el símbol %)]]</f>
        <v>0</v>
      </c>
      <c r="BA1332" s="82">
        <f t="shared" si="324"/>
        <v>0</v>
      </c>
      <c r="BB1332" s="41"/>
      <c r="BC1332" s="131">
        <f>IF(Taula1[[#This Row],[Grup justificat     (fer servir opcions de la llista desplegable)]]=1,AI1332,0)</f>
        <v>0</v>
      </c>
      <c r="BD1332" s="131">
        <f>IF(Taula1[[#This Row],[Grup justificat     (fer servir opcions de la llista desplegable)]]=2,AU1332,0)</f>
        <v>0</v>
      </c>
      <c r="BE1332" s="41"/>
      <c r="BF1332" s="131">
        <f>IF(Taula1[[#This Row],[Espai reservat Administració]]=1,AO1332,0)</f>
        <v>0</v>
      </c>
      <c r="BG1332" s="82">
        <f>IF(Taula1[[#This Row],[Espai reservat Administració]]=2,BA1332,0)</f>
        <v>0</v>
      </c>
      <c r="BH1332" s="41"/>
      <c r="BI1332" s="126">
        <f>IF(Taula1[[#This Row],[Grup justificat     (fer servir opcions de la llista desplegable)]]=1,1,0)</f>
        <v>0</v>
      </c>
      <c r="BJ1332" s="126">
        <f>IF(Taula1[[#This Row],[Espai reservat Administració]]=1,1,0)</f>
        <v>0</v>
      </c>
      <c r="BK1332" s="111"/>
      <c r="BL1332" s="126">
        <f>IF(Taula1[[#This Row],[Grup justificat     (fer servir opcions de la llista desplegable)]]=2,1,0)</f>
        <v>0</v>
      </c>
      <c r="BM1332" s="126">
        <f>IF(Taula1[[#This Row],[Espai reservat Administració]]=2,1,0)</f>
        <v>0</v>
      </c>
      <c r="BN1332" s="73"/>
      <c r="BO1332" s="73"/>
      <c r="BP1332" s="73"/>
      <c r="BQ1332" s="73"/>
      <c r="BR1332" s="73"/>
      <c r="BS1332" s="73"/>
      <c r="BT1332" s="73"/>
      <c r="BU1332" s="73"/>
      <c r="BV1332" s="73"/>
      <c r="BW1332" s="73"/>
      <c r="BX1332" s="73"/>
      <c r="BY1332" s="73"/>
      <c r="BZ1332" s="73"/>
      <c r="CA1332" s="73"/>
      <c r="CB1332" s="73"/>
      <c r="CC1332" s="73"/>
      <c r="CD1332" s="73"/>
      <c r="CE1332" s="73"/>
      <c r="CF1332" s="73"/>
      <c r="CG1332" s="63">
        <f t="shared" si="325"/>
        <v>0</v>
      </c>
      <c r="CH1332" s="63">
        <f t="shared" si="326"/>
        <v>0</v>
      </c>
      <c r="CI1332" s="73"/>
      <c r="CJ1332" s="63">
        <f>IF(Taula1[[#This Row],[Tipus de contracte                                  (fer servir opcions de la llista desplegable)]]="Indefinit",1,0)</f>
        <v>0</v>
      </c>
      <c r="CK1332" s="63">
        <f>IF(Taula1[[#This Row],[Tipus de contracte                                  (fer servir opcions de la llista desplegable)]]="Temporal, igual o superior a 6 mesos",1,0)</f>
        <v>0</v>
      </c>
      <c r="CL1332" s="63">
        <f>IF(Taula1[[#This Row],[Tipus de contracte                                  (fer servir opcions de la llista desplegable)]]="Substitució per IT",1,0)</f>
        <v>0</v>
      </c>
      <c r="CM1332" s="73"/>
      <c r="CN1332" s="63">
        <f>IF(Taula1[[#This Row],[Relació llocs de treball]]&gt;=1,1,0)</f>
        <v>0</v>
      </c>
      <c r="CO1332" s="73"/>
      <c r="CP1332" s="63">
        <f>IF(Taula1[[#This Row],[Identitat de gènere                                                          (fer servir opcions de la llista desplegable)]]="Home",1,0)</f>
        <v>0</v>
      </c>
      <c r="CQ1332" s="63">
        <f>IF(Taula1[[#This Row],[Identitat de gènere                                                          (fer servir opcions de la llista desplegable)]]="Dona",1,0)</f>
        <v>0</v>
      </c>
      <c r="CR1332" s="63">
        <f>IF(Taula1[[#This Row],[Identitat de gènere                                                          (fer servir opcions de la llista desplegable)]]="No binari",1,0)</f>
        <v>0</v>
      </c>
      <c r="CS1332" s="73"/>
      <c r="CT1332" s="63">
        <f t="shared" si="320"/>
        <v>0</v>
      </c>
      <c r="CU1332" s="64">
        <f t="shared" si="327"/>
        <v>0</v>
      </c>
      <c r="CW1332" s="64">
        <f t="shared" si="328"/>
        <v>0</v>
      </c>
      <c r="CX1332" s="64">
        <f t="shared" si="329"/>
        <v>0</v>
      </c>
      <c r="CY1332" s="64">
        <f t="shared" si="330"/>
        <v>0</v>
      </c>
      <c r="CZ1332" s="64">
        <f t="shared" si="331"/>
        <v>0</v>
      </c>
      <c r="DB1332" s="64">
        <f t="shared" si="332"/>
        <v>0</v>
      </c>
      <c r="DC1332" s="64">
        <f t="shared" si="333"/>
        <v>0</v>
      </c>
      <c r="DD1332" s="64">
        <f t="shared" si="334"/>
        <v>0</v>
      </c>
      <c r="DE1332" s="64">
        <f t="shared" si="335"/>
        <v>0</v>
      </c>
    </row>
    <row r="1333" spans="2:109" x14ac:dyDescent="0.3">
      <c r="B1333" s="167"/>
      <c r="C1333" s="186"/>
      <c r="D1333" s="2"/>
      <c r="E1333" s="67"/>
      <c r="F1333" s="5"/>
      <c r="G1333" s="5"/>
      <c r="H1333" s="187"/>
      <c r="I1333" s="111" t="str">
        <f ca="1">IF(Taula1[[#This Row],[Data naixement (format dd/mm/aaaa)]]="","0",DATEDIF(Taula1[[#This Row],[Data naixement (format dd/mm/aaaa)]],TODAY(),"Y"))</f>
        <v>0</v>
      </c>
      <c r="J1333" s="6"/>
      <c r="K1333" s="6"/>
      <c r="L1333" s="6"/>
      <c r="M1333" s="6"/>
      <c r="N1333" s="56"/>
      <c r="O1333" s="56"/>
      <c r="P1333" s="56"/>
      <c r="Q1333" s="6"/>
      <c r="R1333" s="7"/>
      <c r="S1333" s="143">
        <f>Taula1[[#This Row],[Mesos naturals sencers treballats període justificat (01/01/2023 - 31/03/2023)]]</f>
        <v>0</v>
      </c>
      <c r="T1333" s="194">
        <f>Taula1[[#This Row],[Dies treballats període justificat (01/01/2023 - 31/03/2023)              no comptabilitzats com a mes natural sencer]]</f>
        <v>0</v>
      </c>
      <c r="U1333" s="12"/>
      <c r="V1333" s="7"/>
      <c r="W1333" s="188"/>
      <c r="X1333" s="188"/>
      <c r="Y1333" s="188"/>
      <c r="Z1333" s="188"/>
      <c r="AA1333" s="190"/>
      <c r="AB1333" s="143">
        <f>Taula1[[#This Row],[Grup justificat     (fer servir opcions de la llista desplegable)]]</f>
        <v>0</v>
      </c>
      <c r="AC1333" s="182"/>
      <c r="AD1333" s="39"/>
      <c r="AE1333" s="131">
        <f>ROUND((AF1333/100)*756*Taula1[[#This Row],[Mesos naturals sencers treballats període justificat (01/01/2023 - 31/03/2023)]],2)</f>
        <v>0</v>
      </c>
      <c r="AF1333" s="81">
        <f>Taula1[[#This Row],[% Jornada segons contracte
(no posar el símbol %) ]]-Taula1[[#This Row],[% Reducció salari per baix rendiment        (no posar el símbol %)]]</f>
        <v>0</v>
      </c>
      <c r="AG1333" s="131">
        <f>ROUND((AH1333/100)*24.8547945*Taula1[[#This Row],[Dies treballats període justificat (01/01/2023 - 31/03/2023)              no comptabilitzats com a mes natural sencer]],2)</f>
        <v>0</v>
      </c>
      <c r="AH1333" s="79">
        <f>Taula1[[#This Row],[% Jornada segons contracte
(no posar el símbol %) ]]-Taula1[[#This Row],[% Reducció salari per baix rendiment        (no posar el símbol %)]]</f>
        <v>0</v>
      </c>
      <c r="AI1333" s="131">
        <f t="shared" si="321"/>
        <v>0</v>
      </c>
      <c r="AJ1333" s="39"/>
      <c r="AK1333" s="131">
        <f>ROUND((AL1333/100)*756*Taula1[[#This Row],[Espai reservat Administració  (mesos)]],2)</f>
        <v>0</v>
      </c>
      <c r="AL1333" s="81">
        <f>Taula1[[#This Row],[% Jornada segons contracte
(no posar el símbol %) ]]-Taula1[[#This Row],[% Reducció salari per baix rendiment        (no posar el símbol %)]]</f>
        <v>0</v>
      </c>
      <c r="AM1333" s="131">
        <f>ROUND((AN1333/100)*24.8547945*Taula1[[#This Row],[Espai reservat Administració (dies)]],2)</f>
        <v>0</v>
      </c>
      <c r="AN1333" s="79">
        <f>Taula1[[#This Row],[% Jornada segons contracte
(no posar el símbol %) ]]-Taula1[[#This Row],[% Reducció salari per baix rendiment        (no posar el símbol %)]]</f>
        <v>0</v>
      </c>
      <c r="AO1333" s="131">
        <f t="shared" si="322"/>
        <v>0</v>
      </c>
      <c r="AP1333" s="87"/>
      <c r="AQ1333" s="137">
        <f>ROUND((AR1333/100)*693*Taula1[[#This Row],[Mesos naturals sencers treballats període justificat (01/01/2023 - 31/03/2023)]],2)</f>
        <v>0</v>
      </c>
      <c r="AR1333" s="90">
        <f>Taula1[[#This Row],[% Jornada segons contracte
(no posar el símbol %) ]]-Taula1[[#This Row],[% Reducció salari per baix rendiment        (no posar el símbol %)]]</f>
        <v>0</v>
      </c>
      <c r="AS1333" s="137">
        <f>ROUND((AT1333/100)*22.78356164*Taula1[[#This Row],[Dies treballats període justificat (01/01/2023 - 31/03/2023)              no comptabilitzats com a mes natural sencer]],2)</f>
        <v>0</v>
      </c>
      <c r="AT1333" s="90">
        <f>Taula1[[#This Row],[% Jornada segons contracte
(no posar el símbol %) ]]-Taula1[[#This Row],[% Reducció salari per baix rendiment        (no posar el símbol %)]]</f>
        <v>0</v>
      </c>
      <c r="AU1333" s="137">
        <f t="shared" si="323"/>
        <v>0</v>
      </c>
      <c r="AV1333" s="87"/>
      <c r="AW1333" s="136">
        <f>ROUND((AX1333/100)*693*Taula1[[#This Row],[Espai reservat Administració  (mesos)]],2)</f>
        <v>0</v>
      </c>
      <c r="AX1333" s="90">
        <f>Taula1[[#This Row],[% Jornada segons contracte
(no posar el símbol %) ]]-Taula1[[#This Row],[% Reducció salari per baix rendiment        (no posar el símbol %)]]</f>
        <v>0</v>
      </c>
      <c r="AY1333" s="131">
        <f>ROUND((AZ1333/100)*22.78356164*Taula1[[#This Row],[Espai reservat Administració (dies)]],2)</f>
        <v>0</v>
      </c>
      <c r="AZ1333" s="81">
        <f>Taula1[[#This Row],[% Jornada segons contracte
(no posar el símbol %) ]]-Taula1[[#This Row],[% Reducció salari per baix rendiment        (no posar el símbol %)]]</f>
        <v>0</v>
      </c>
      <c r="BA1333" s="82">
        <f t="shared" si="324"/>
        <v>0</v>
      </c>
      <c r="BB1333" s="41"/>
      <c r="BC1333" s="131">
        <f>IF(Taula1[[#This Row],[Grup justificat     (fer servir opcions de la llista desplegable)]]=1,AI1333,0)</f>
        <v>0</v>
      </c>
      <c r="BD1333" s="131">
        <f>IF(Taula1[[#This Row],[Grup justificat     (fer servir opcions de la llista desplegable)]]=2,AU1333,0)</f>
        <v>0</v>
      </c>
      <c r="BE1333" s="41"/>
      <c r="BF1333" s="131">
        <f>IF(Taula1[[#This Row],[Espai reservat Administració]]=1,AO1333,0)</f>
        <v>0</v>
      </c>
      <c r="BG1333" s="82">
        <f>IF(Taula1[[#This Row],[Espai reservat Administració]]=2,BA1333,0)</f>
        <v>0</v>
      </c>
      <c r="BH1333" s="41"/>
      <c r="BI1333" s="126">
        <f>IF(Taula1[[#This Row],[Grup justificat     (fer servir opcions de la llista desplegable)]]=1,1,0)</f>
        <v>0</v>
      </c>
      <c r="BJ1333" s="126">
        <f>IF(Taula1[[#This Row],[Espai reservat Administració]]=1,1,0)</f>
        <v>0</v>
      </c>
      <c r="BK1333" s="111"/>
      <c r="BL1333" s="126">
        <f>IF(Taula1[[#This Row],[Grup justificat     (fer servir opcions de la llista desplegable)]]=2,1,0)</f>
        <v>0</v>
      </c>
      <c r="BM1333" s="126">
        <f>IF(Taula1[[#This Row],[Espai reservat Administració]]=2,1,0)</f>
        <v>0</v>
      </c>
      <c r="BN1333" s="73"/>
      <c r="BO1333" s="73"/>
      <c r="BP1333" s="73"/>
      <c r="BQ1333" s="73"/>
      <c r="BR1333" s="73"/>
      <c r="BS1333" s="73"/>
      <c r="BT1333" s="73"/>
      <c r="BU1333" s="73"/>
      <c r="BV1333" s="73"/>
      <c r="BW1333" s="73"/>
      <c r="BX1333" s="73"/>
      <c r="BY1333" s="73"/>
      <c r="BZ1333" s="73"/>
      <c r="CA1333" s="73"/>
      <c r="CB1333" s="73"/>
      <c r="CC1333" s="73"/>
      <c r="CD1333" s="73"/>
      <c r="CE1333" s="73"/>
      <c r="CF1333" s="73"/>
      <c r="CG1333" s="63">
        <f t="shared" si="325"/>
        <v>0</v>
      </c>
      <c r="CH1333" s="63">
        <f t="shared" si="326"/>
        <v>0</v>
      </c>
      <c r="CI1333" s="73"/>
      <c r="CJ1333" s="63">
        <f>IF(Taula1[[#This Row],[Tipus de contracte                                  (fer servir opcions de la llista desplegable)]]="Indefinit",1,0)</f>
        <v>0</v>
      </c>
      <c r="CK1333" s="63">
        <f>IF(Taula1[[#This Row],[Tipus de contracte                                  (fer servir opcions de la llista desplegable)]]="Temporal, igual o superior a 6 mesos",1,0)</f>
        <v>0</v>
      </c>
      <c r="CL1333" s="63">
        <f>IF(Taula1[[#This Row],[Tipus de contracte                                  (fer servir opcions de la llista desplegable)]]="Substitució per IT",1,0)</f>
        <v>0</v>
      </c>
      <c r="CM1333" s="73"/>
      <c r="CN1333" s="63">
        <f>IF(Taula1[[#This Row],[Relació llocs de treball]]&gt;=1,1,0)</f>
        <v>0</v>
      </c>
      <c r="CO1333" s="73"/>
      <c r="CP1333" s="63">
        <f>IF(Taula1[[#This Row],[Identitat de gènere                                                          (fer servir opcions de la llista desplegable)]]="Home",1,0)</f>
        <v>0</v>
      </c>
      <c r="CQ1333" s="63">
        <f>IF(Taula1[[#This Row],[Identitat de gènere                                                          (fer servir opcions de la llista desplegable)]]="Dona",1,0)</f>
        <v>0</v>
      </c>
      <c r="CR1333" s="63">
        <f>IF(Taula1[[#This Row],[Identitat de gènere                                                          (fer servir opcions de la llista desplegable)]]="No binari",1,0)</f>
        <v>0</v>
      </c>
      <c r="CS1333" s="73"/>
      <c r="CT1333" s="63">
        <f t="shared" si="320"/>
        <v>0</v>
      </c>
      <c r="CU1333" s="64">
        <f t="shared" si="327"/>
        <v>0</v>
      </c>
      <c r="CW1333" s="64">
        <f t="shared" si="328"/>
        <v>0</v>
      </c>
      <c r="CX1333" s="64">
        <f t="shared" si="329"/>
        <v>0</v>
      </c>
      <c r="CY1333" s="64">
        <f t="shared" si="330"/>
        <v>0</v>
      </c>
      <c r="CZ1333" s="64">
        <f t="shared" si="331"/>
        <v>0</v>
      </c>
      <c r="DB1333" s="64">
        <f t="shared" si="332"/>
        <v>0</v>
      </c>
      <c r="DC1333" s="64">
        <f t="shared" si="333"/>
        <v>0</v>
      </c>
      <c r="DD1333" s="64">
        <f t="shared" si="334"/>
        <v>0</v>
      </c>
      <c r="DE1333" s="64">
        <f t="shared" si="335"/>
        <v>0</v>
      </c>
    </row>
    <row r="1334" spans="2:109" x14ac:dyDescent="0.3">
      <c r="B1334" s="167"/>
      <c r="C1334" s="186"/>
      <c r="D1334" s="2"/>
      <c r="E1334" s="67"/>
      <c r="F1334" s="5"/>
      <c r="G1334" s="5"/>
      <c r="H1334" s="187"/>
      <c r="I1334" s="111" t="str">
        <f ca="1">IF(Taula1[[#This Row],[Data naixement (format dd/mm/aaaa)]]="","0",DATEDIF(Taula1[[#This Row],[Data naixement (format dd/mm/aaaa)]],TODAY(),"Y"))</f>
        <v>0</v>
      </c>
      <c r="J1334" s="6"/>
      <c r="K1334" s="6"/>
      <c r="L1334" s="6"/>
      <c r="M1334" s="6"/>
      <c r="N1334" s="56"/>
      <c r="O1334" s="56"/>
      <c r="P1334" s="56"/>
      <c r="Q1334" s="6"/>
      <c r="R1334" s="7"/>
      <c r="S1334" s="143">
        <f>Taula1[[#This Row],[Mesos naturals sencers treballats període justificat (01/01/2023 - 31/03/2023)]]</f>
        <v>0</v>
      </c>
      <c r="T1334" s="194">
        <f>Taula1[[#This Row],[Dies treballats període justificat (01/01/2023 - 31/03/2023)              no comptabilitzats com a mes natural sencer]]</f>
        <v>0</v>
      </c>
      <c r="U1334" s="12"/>
      <c r="V1334" s="7"/>
      <c r="W1334" s="188"/>
      <c r="X1334" s="188"/>
      <c r="Y1334" s="188"/>
      <c r="Z1334" s="188"/>
      <c r="AA1334" s="190"/>
      <c r="AB1334" s="143">
        <f>Taula1[[#This Row],[Grup justificat     (fer servir opcions de la llista desplegable)]]</f>
        <v>0</v>
      </c>
      <c r="AC1334" s="182"/>
      <c r="AD1334" s="39"/>
      <c r="AE1334" s="131">
        <f>ROUND((AF1334/100)*756*Taula1[[#This Row],[Mesos naturals sencers treballats període justificat (01/01/2023 - 31/03/2023)]],2)</f>
        <v>0</v>
      </c>
      <c r="AF1334" s="81">
        <f>Taula1[[#This Row],[% Jornada segons contracte
(no posar el símbol %) ]]-Taula1[[#This Row],[% Reducció salari per baix rendiment        (no posar el símbol %)]]</f>
        <v>0</v>
      </c>
      <c r="AG1334" s="131">
        <f>ROUND((AH1334/100)*24.8547945*Taula1[[#This Row],[Dies treballats període justificat (01/01/2023 - 31/03/2023)              no comptabilitzats com a mes natural sencer]],2)</f>
        <v>0</v>
      </c>
      <c r="AH1334" s="79">
        <f>Taula1[[#This Row],[% Jornada segons contracte
(no posar el símbol %) ]]-Taula1[[#This Row],[% Reducció salari per baix rendiment        (no posar el símbol %)]]</f>
        <v>0</v>
      </c>
      <c r="AI1334" s="131">
        <f t="shared" si="321"/>
        <v>0</v>
      </c>
      <c r="AJ1334" s="39"/>
      <c r="AK1334" s="131">
        <f>ROUND((AL1334/100)*756*Taula1[[#This Row],[Espai reservat Administració  (mesos)]],2)</f>
        <v>0</v>
      </c>
      <c r="AL1334" s="81">
        <f>Taula1[[#This Row],[% Jornada segons contracte
(no posar el símbol %) ]]-Taula1[[#This Row],[% Reducció salari per baix rendiment        (no posar el símbol %)]]</f>
        <v>0</v>
      </c>
      <c r="AM1334" s="131">
        <f>ROUND((AN1334/100)*24.8547945*Taula1[[#This Row],[Espai reservat Administració (dies)]],2)</f>
        <v>0</v>
      </c>
      <c r="AN1334" s="79">
        <f>Taula1[[#This Row],[% Jornada segons contracte
(no posar el símbol %) ]]-Taula1[[#This Row],[% Reducció salari per baix rendiment        (no posar el símbol %)]]</f>
        <v>0</v>
      </c>
      <c r="AO1334" s="131">
        <f t="shared" si="322"/>
        <v>0</v>
      </c>
      <c r="AP1334" s="87"/>
      <c r="AQ1334" s="137">
        <f>ROUND((AR1334/100)*693*Taula1[[#This Row],[Mesos naturals sencers treballats període justificat (01/01/2023 - 31/03/2023)]],2)</f>
        <v>0</v>
      </c>
      <c r="AR1334" s="90">
        <f>Taula1[[#This Row],[% Jornada segons contracte
(no posar el símbol %) ]]-Taula1[[#This Row],[% Reducció salari per baix rendiment        (no posar el símbol %)]]</f>
        <v>0</v>
      </c>
      <c r="AS1334" s="137">
        <f>ROUND((AT1334/100)*22.78356164*Taula1[[#This Row],[Dies treballats període justificat (01/01/2023 - 31/03/2023)              no comptabilitzats com a mes natural sencer]],2)</f>
        <v>0</v>
      </c>
      <c r="AT1334" s="90">
        <f>Taula1[[#This Row],[% Jornada segons contracte
(no posar el símbol %) ]]-Taula1[[#This Row],[% Reducció salari per baix rendiment        (no posar el símbol %)]]</f>
        <v>0</v>
      </c>
      <c r="AU1334" s="137">
        <f t="shared" si="323"/>
        <v>0</v>
      </c>
      <c r="AV1334" s="87"/>
      <c r="AW1334" s="136">
        <f>ROUND((AX1334/100)*693*Taula1[[#This Row],[Espai reservat Administració  (mesos)]],2)</f>
        <v>0</v>
      </c>
      <c r="AX1334" s="90">
        <f>Taula1[[#This Row],[% Jornada segons contracte
(no posar el símbol %) ]]-Taula1[[#This Row],[% Reducció salari per baix rendiment        (no posar el símbol %)]]</f>
        <v>0</v>
      </c>
      <c r="AY1334" s="131">
        <f>ROUND((AZ1334/100)*22.78356164*Taula1[[#This Row],[Espai reservat Administració (dies)]],2)</f>
        <v>0</v>
      </c>
      <c r="AZ1334" s="81">
        <f>Taula1[[#This Row],[% Jornada segons contracte
(no posar el símbol %) ]]-Taula1[[#This Row],[% Reducció salari per baix rendiment        (no posar el símbol %)]]</f>
        <v>0</v>
      </c>
      <c r="BA1334" s="82">
        <f t="shared" si="324"/>
        <v>0</v>
      </c>
      <c r="BB1334" s="41"/>
      <c r="BC1334" s="131">
        <f>IF(Taula1[[#This Row],[Grup justificat     (fer servir opcions de la llista desplegable)]]=1,AI1334,0)</f>
        <v>0</v>
      </c>
      <c r="BD1334" s="131">
        <f>IF(Taula1[[#This Row],[Grup justificat     (fer servir opcions de la llista desplegable)]]=2,AU1334,0)</f>
        <v>0</v>
      </c>
      <c r="BE1334" s="41"/>
      <c r="BF1334" s="131">
        <f>IF(Taula1[[#This Row],[Espai reservat Administració]]=1,AO1334,0)</f>
        <v>0</v>
      </c>
      <c r="BG1334" s="82">
        <f>IF(Taula1[[#This Row],[Espai reservat Administració]]=2,BA1334,0)</f>
        <v>0</v>
      </c>
      <c r="BH1334" s="41"/>
      <c r="BI1334" s="126">
        <f>IF(Taula1[[#This Row],[Grup justificat     (fer servir opcions de la llista desplegable)]]=1,1,0)</f>
        <v>0</v>
      </c>
      <c r="BJ1334" s="126">
        <f>IF(Taula1[[#This Row],[Espai reservat Administració]]=1,1,0)</f>
        <v>0</v>
      </c>
      <c r="BK1334" s="111"/>
      <c r="BL1334" s="126">
        <f>IF(Taula1[[#This Row],[Grup justificat     (fer servir opcions de la llista desplegable)]]=2,1,0)</f>
        <v>0</v>
      </c>
      <c r="BM1334" s="126">
        <f>IF(Taula1[[#This Row],[Espai reservat Administració]]=2,1,0)</f>
        <v>0</v>
      </c>
      <c r="BN1334" s="73"/>
      <c r="BO1334" s="73"/>
      <c r="BP1334" s="73"/>
      <c r="BQ1334" s="73"/>
      <c r="BR1334" s="73"/>
      <c r="BS1334" s="73"/>
      <c r="BT1334" s="73"/>
      <c r="BU1334" s="73"/>
      <c r="BV1334" s="73"/>
      <c r="BW1334" s="73"/>
      <c r="BX1334" s="73"/>
      <c r="BY1334" s="73"/>
      <c r="BZ1334" s="73"/>
      <c r="CA1334" s="73"/>
      <c r="CB1334" s="73"/>
      <c r="CC1334" s="73"/>
      <c r="CD1334" s="73"/>
      <c r="CE1334" s="73"/>
      <c r="CF1334" s="73"/>
      <c r="CG1334" s="63">
        <f t="shared" si="325"/>
        <v>0</v>
      </c>
      <c r="CH1334" s="63">
        <f t="shared" si="326"/>
        <v>0</v>
      </c>
      <c r="CI1334" s="73"/>
      <c r="CJ1334" s="63">
        <f>IF(Taula1[[#This Row],[Tipus de contracte                                  (fer servir opcions de la llista desplegable)]]="Indefinit",1,0)</f>
        <v>0</v>
      </c>
      <c r="CK1334" s="63">
        <f>IF(Taula1[[#This Row],[Tipus de contracte                                  (fer servir opcions de la llista desplegable)]]="Temporal, igual o superior a 6 mesos",1,0)</f>
        <v>0</v>
      </c>
      <c r="CL1334" s="63">
        <f>IF(Taula1[[#This Row],[Tipus de contracte                                  (fer servir opcions de la llista desplegable)]]="Substitució per IT",1,0)</f>
        <v>0</v>
      </c>
      <c r="CM1334" s="73"/>
      <c r="CN1334" s="63">
        <f>IF(Taula1[[#This Row],[Relació llocs de treball]]&gt;=1,1,0)</f>
        <v>0</v>
      </c>
      <c r="CO1334" s="73"/>
      <c r="CP1334" s="63">
        <f>IF(Taula1[[#This Row],[Identitat de gènere                                                          (fer servir opcions de la llista desplegable)]]="Home",1,0)</f>
        <v>0</v>
      </c>
      <c r="CQ1334" s="63">
        <f>IF(Taula1[[#This Row],[Identitat de gènere                                                          (fer servir opcions de la llista desplegable)]]="Dona",1,0)</f>
        <v>0</v>
      </c>
      <c r="CR1334" s="63">
        <f>IF(Taula1[[#This Row],[Identitat de gènere                                                          (fer servir opcions de la llista desplegable)]]="No binari",1,0)</f>
        <v>0</v>
      </c>
      <c r="CS1334" s="73"/>
      <c r="CT1334" s="63">
        <f t="shared" si="320"/>
        <v>0</v>
      </c>
      <c r="CU1334" s="64">
        <f t="shared" si="327"/>
        <v>0</v>
      </c>
      <c r="CW1334" s="64">
        <f t="shared" si="328"/>
        <v>0</v>
      </c>
      <c r="CX1334" s="64">
        <f t="shared" si="329"/>
        <v>0</v>
      </c>
      <c r="CY1334" s="64">
        <f t="shared" si="330"/>
        <v>0</v>
      </c>
      <c r="CZ1334" s="64">
        <f t="shared" si="331"/>
        <v>0</v>
      </c>
      <c r="DB1334" s="64">
        <f t="shared" si="332"/>
        <v>0</v>
      </c>
      <c r="DC1334" s="64">
        <f t="shared" si="333"/>
        <v>0</v>
      </c>
      <c r="DD1334" s="64">
        <f t="shared" si="334"/>
        <v>0</v>
      </c>
      <c r="DE1334" s="64">
        <f t="shared" si="335"/>
        <v>0</v>
      </c>
    </row>
    <row r="1335" spans="2:109" x14ac:dyDescent="0.3">
      <c r="B1335" s="167"/>
      <c r="C1335" s="186"/>
      <c r="D1335" s="2"/>
      <c r="E1335" s="67"/>
      <c r="F1335" s="5"/>
      <c r="G1335" s="5"/>
      <c r="H1335" s="187"/>
      <c r="I1335" s="111" t="str">
        <f ca="1">IF(Taula1[[#This Row],[Data naixement (format dd/mm/aaaa)]]="","0",DATEDIF(Taula1[[#This Row],[Data naixement (format dd/mm/aaaa)]],TODAY(),"Y"))</f>
        <v>0</v>
      </c>
      <c r="J1335" s="6"/>
      <c r="K1335" s="6"/>
      <c r="L1335" s="6"/>
      <c r="M1335" s="6"/>
      <c r="N1335" s="56"/>
      <c r="O1335" s="56"/>
      <c r="P1335" s="56"/>
      <c r="Q1335" s="6"/>
      <c r="R1335" s="7"/>
      <c r="S1335" s="143">
        <f>Taula1[[#This Row],[Mesos naturals sencers treballats període justificat (01/01/2023 - 31/03/2023)]]</f>
        <v>0</v>
      </c>
      <c r="T1335" s="194">
        <f>Taula1[[#This Row],[Dies treballats període justificat (01/01/2023 - 31/03/2023)              no comptabilitzats com a mes natural sencer]]</f>
        <v>0</v>
      </c>
      <c r="U1335" s="12"/>
      <c r="V1335" s="7"/>
      <c r="W1335" s="188"/>
      <c r="X1335" s="188"/>
      <c r="Y1335" s="188"/>
      <c r="Z1335" s="188"/>
      <c r="AA1335" s="190"/>
      <c r="AB1335" s="143">
        <f>Taula1[[#This Row],[Grup justificat     (fer servir opcions de la llista desplegable)]]</f>
        <v>0</v>
      </c>
      <c r="AC1335" s="182"/>
      <c r="AD1335" s="39"/>
      <c r="AE1335" s="131">
        <f>ROUND((AF1335/100)*756*Taula1[[#This Row],[Mesos naturals sencers treballats període justificat (01/01/2023 - 31/03/2023)]],2)</f>
        <v>0</v>
      </c>
      <c r="AF1335" s="81">
        <f>Taula1[[#This Row],[% Jornada segons contracte
(no posar el símbol %) ]]-Taula1[[#This Row],[% Reducció salari per baix rendiment        (no posar el símbol %)]]</f>
        <v>0</v>
      </c>
      <c r="AG1335" s="131">
        <f>ROUND((AH1335/100)*24.8547945*Taula1[[#This Row],[Dies treballats període justificat (01/01/2023 - 31/03/2023)              no comptabilitzats com a mes natural sencer]],2)</f>
        <v>0</v>
      </c>
      <c r="AH1335" s="79">
        <f>Taula1[[#This Row],[% Jornada segons contracte
(no posar el símbol %) ]]-Taula1[[#This Row],[% Reducció salari per baix rendiment        (no posar el símbol %)]]</f>
        <v>0</v>
      </c>
      <c r="AI1335" s="131">
        <f t="shared" si="321"/>
        <v>0</v>
      </c>
      <c r="AJ1335" s="39"/>
      <c r="AK1335" s="131">
        <f>ROUND((AL1335/100)*756*Taula1[[#This Row],[Espai reservat Administració  (mesos)]],2)</f>
        <v>0</v>
      </c>
      <c r="AL1335" s="81">
        <f>Taula1[[#This Row],[% Jornada segons contracte
(no posar el símbol %) ]]-Taula1[[#This Row],[% Reducció salari per baix rendiment        (no posar el símbol %)]]</f>
        <v>0</v>
      </c>
      <c r="AM1335" s="131">
        <f>ROUND((AN1335/100)*24.8547945*Taula1[[#This Row],[Espai reservat Administració (dies)]],2)</f>
        <v>0</v>
      </c>
      <c r="AN1335" s="79">
        <f>Taula1[[#This Row],[% Jornada segons contracte
(no posar el símbol %) ]]-Taula1[[#This Row],[% Reducció salari per baix rendiment        (no posar el símbol %)]]</f>
        <v>0</v>
      </c>
      <c r="AO1335" s="131">
        <f t="shared" si="322"/>
        <v>0</v>
      </c>
      <c r="AP1335" s="87"/>
      <c r="AQ1335" s="137">
        <f>ROUND((AR1335/100)*693*Taula1[[#This Row],[Mesos naturals sencers treballats període justificat (01/01/2023 - 31/03/2023)]],2)</f>
        <v>0</v>
      </c>
      <c r="AR1335" s="90">
        <f>Taula1[[#This Row],[% Jornada segons contracte
(no posar el símbol %) ]]-Taula1[[#This Row],[% Reducció salari per baix rendiment        (no posar el símbol %)]]</f>
        <v>0</v>
      </c>
      <c r="AS1335" s="137">
        <f>ROUND((AT1335/100)*22.78356164*Taula1[[#This Row],[Dies treballats període justificat (01/01/2023 - 31/03/2023)              no comptabilitzats com a mes natural sencer]],2)</f>
        <v>0</v>
      </c>
      <c r="AT1335" s="90">
        <f>Taula1[[#This Row],[% Jornada segons contracte
(no posar el símbol %) ]]-Taula1[[#This Row],[% Reducció salari per baix rendiment        (no posar el símbol %)]]</f>
        <v>0</v>
      </c>
      <c r="AU1335" s="137">
        <f t="shared" si="323"/>
        <v>0</v>
      </c>
      <c r="AV1335" s="87"/>
      <c r="AW1335" s="136">
        <f>ROUND((AX1335/100)*693*Taula1[[#This Row],[Espai reservat Administració  (mesos)]],2)</f>
        <v>0</v>
      </c>
      <c r="AX1335" s="90">
        <f>Taula1[[#This Row],[% Jornada segons contracte
(no posar el símbol %) ]]-Taula1[[#This Row],[% Reducció salari per baix rendiment        (no posar el símbol %)]]</f>
        <v>0</v>
      </c>
      <c r="AY1335" s="131">
        <f>ROUND((AZ1335/100)*22.78356164*Taula1[[#This Row],[Espai reservat Administració (dies)]],2)</f>
        <v>0</v>
      </c>
      <c r="AZ1335" s="81">
        <f>Taula1[[#This Row],[% Jornada segons contracte
(no posar el símbol %) ]]-Taula1[[#This Row],[% Reducció salari per baix rendiment        (no posar el símbol %)]]</f>
        <v>0</v>
      </c>
      <c r="BA1335" s="82">
        <f t="shared" si="324"/>
        <v>0</v>
      </c>
      <c r="BB1335" s="41"/>
      <c r="BC1335" s="131">
        <f>IF(Taula1[[#This Row],[Grup justificat     (fer servir opcions de la llista desplegable)]]=1,AI1335,0)</f>
        <v>0</v>
      </c>
      <c r="BD1335" s="131">
        <f>IF(Taula1[[#This Row],[Grup justificat     (fer servir opcions de la llista desplegable)]]=2,AU1335,0)</f>
        <v>0</v>
      </c>
      <c r="BE1335" s="41"/>
      <c r="BF1335" s="131">
        <f>IF(Taula1[[#This Row],[Espai reservat Administració]]=1,AO1335,0)</f>
        <v>0</v>
      </c>
      <c r="BG1335" s="82">
        <f>IF(Taula1[[#This Row],[Espai reservat Administració]]=2,BA1335,0)</f>
        <v>0</v>
      </c>
      <c r="BH1335" s="41"/>
      <c r="BI1335" s="126">
        <f>IF(Taula1[[#This Row],[Grup justificat     (fer servir opcions de la llista desplegable)]]=1,1,0)</f>
        <v>0</v>
      </c>
      <c r="BJ1335" s="126">
        <f>IF(Taula1[[#This Row],[Espai reservat Administració]]=1,1,0)</f>
        <v>0</v>
      </c>
      <c r="BK1335" s="111"/>
      <c r="BL1335" s="126">
        <f>IF(Taula1[[#This Row],[Grup justificat     (fer servir opcions de la llista desplegable)]]=2,1,0)</f>
        <v>0</v>
      </c>
      <c r="BM1335" s="126">
        <f>IF(Taula1[[#This Row],[Espai reservat Administració]]=2,1,0)</f>
        <v>0</v>
      </c>
      <c r="BN1335" s="73"/>
      <c r="BO1335" s="73"/>
      <c r="BP1335" s="73"/>
      <c r="BQ1335" s="73"/>
      <c r="BR1335" s="73"/>
      <c r="BS1335" s="73"/>
      <c r="BT1335" s="73"/>
      <c r="BU1335" s="73"/>
      <c r="BV1335" s="73"/>
      <c r="BW1335" s="73"/>
      <c r="BX1335" s="73"/>
      <c r="BY1335" s="73"/>
      <c r="BZ1335" s="73"/>
      <c r="CA1335" s="73"/>
      <c r="CB1335" s="73"/>
      <c r="CC1335" s="73"/>
      <c r="CD1335" s="73"/>
      <c r="CE1335" s="73"/>
      <c r="CF1335" s="73"/>
      <c r="CG1335" s="63">
        <f t="shared" si="325"/>
        <v>0</v>
      </c>
      <c r="CH1335" s="63">
        <f t="shared" si="326"/>
        <v>0</v>
      </c>
      <c r="CI1335" s="73"/>
      <c r="CJ1335" s="63">
        <f>IF(Taula1[[#This Row],[Tipus de contracte                                  (fer servir opcions de la llista desplegable)]]="Indefinit",1,0)</f>
        <v>0</v>
      </c>
      <c r="CK1335" s="63">
        <f>IF(Taula1[[#This Row],[Tipus de contracte                                  (fer servir opcions de la llista desplegable)]]="Temporal, igual o superior a 6 mesos",1,0)</f>
        <v>0</v>
      </c>
      <c r="CL1335" s="63">
        <f>IF(Taula1[[#This Row],[Tipus de contracte                                  (fer servir opcions de la llista desplegable)]]="Substitució per IT",1,0)</f>
        <v>0</v>
      </c>
      <c r="CM1335" s="73"/>
      <c r="CN1335" s="63">
        <f>IF(Taula1[[#This Row],[Relació llocs de treball]]&gt;=1,1,0)</f>
        <v>0</v>
      </c>
      <c r="CO1335" s="73"/>
      <c r="CP1335" s="63">
        <f>IF(Taula1[[#This Row],[Identitat de gènere                                                          (fer servir opcions de la llista desplegable)]]="Home",1,0)</f>
        <v>0</v>
      </c>
      <c r="CQ1335" s="63">
        <f>IF(Taula1[[#This Row],[Identitat de gènere                                                          (fer servir opcions de la llista desplegable)]]="Dona",1,0)</f>
        <v>0</v>
      </c>
      <c r="CR1335" s="63">
        <f>IF(Taula1[[#This Row],[Identitat de gènere                                                          (fer servir opcions de la llista desplegable)]]="No binari",1,0)</f>
        <v>0</v>
      </c>
      <c r="CS1335" s="73"/>
      <c r="CT1335" s="63">
        <f t="shared" si="320"/>
        <v>0</v>
      </c>
      <c r="CU1335" s="64">
        <f t="shared" si="327"/>
        <v>0</v>
      </c>
      <c r="CW1335" s="64">
        <f t="shared" si="328"/>
        <v>0</v>
      </c>
      <c r="CX1335" s="64">
        <f t="shared" si="329"/>
        <v>0</v>
      </c>
      <c r="CY1335" s="64">
        <f t="shared" si="330"/>
        <v>0</v>
      </c>
      <c r="CZ1335" s="64">
        <f t="shared" si="331"/>
        <v>0</v>
      </c>
      <c r="DB1335" s="64">
        <f t="shared" si="332"/>
        <v>0</v>
      </c>
      <c r="DC1335" s="64">
        <f t="shared" si="333"/>
        <v>0</v>
      </c>
      <c r="DD1335" s="64">
        <f t="shared" si="334"/>
        <v>0</v>
      </c>
      <c r="DE1335" s="64">
        <f t="shared" si="335"/>
        <v>0</v>
      </c>
    </row>
    <row r="1336" spans="2:109" x14ac:dyDescent="0.3">
      <c r="B1336" s="167"/>
      <c r="C1336" s="186"/>
      <c r="D1336" s="2"/>
      <c r="E1336" s="67"/>
      <c r="F1336" s="5"/>
      <c r="G1336" s="5"/>
      <c r="H1336" s="187"/>
      <c r="I1336" s="111" t="str">
        <f ca="1">IF(Taula1[[#This Row],[Data naixement (format dd/mm/aaaa)]]="","0",DATEDIF(Taula1[[#This Row],[Data naixement (format dd/mm/aaaa)]],TODAY(),"Y"))</f>
        <v>0</v>
      </c>
      <c r="J1336" s="6"/>
      <c r="K1336" s="6"/>
      <c r="L1336" s="6"/>
      <c r="M1336" s="6"/>
      <c r="N1336" s="56"/>
      <c r="O1336" s="56"/>
      <c r="P1336" s="56"/>
      <c r="Q1336" s="6"/>
      <c r="R1336" s="7"/>
      <c r="S1336" s="143">
        <f>Taula1[[#This Row],[Mesos naturals sencers treballats període justificat (01/01/2023 - 31/03/2023)]]</f>
        <v>0</v>
      </c>
      <c r="T1336" s="194">
        <f>Taula1[[#This Row],[Dies treballats període justificat (01/01/2023 - 31/03/2023)              no comptabilitzats com a mes natural sencer]]</f>
        <v>0</v>
      </c>
      <c r="U1336" s="12"/>
      <c r="V1336" s="7"/>
      <c r="W1336" s="188"/>
      <c r="X1336" s="188"/>
      <c r="Y1336" s="188"/>
      <c r="Z1336" s="188"/>
      <c r="AA1336" s="190"/>
      <c r="AB1336" s="143">
        <f>Taula1[[#This Row],[Grup justificat     (fer servir opcions de la llista desplegable)]]</f>
        <v>0</v>
      </c>
      <c r="AC1336" s="182"/>
      <c r="AD1336" s="39"/>
      <c r="AE1336" s="131">
        <f>ROUND((AF1336/100)*756*Taula1[[#This Row],[Mesos naturals sencers treballats període justificat (01/01/2023 - 31/03/2023)]],2)</f>
        <v>0</v>
      </c>
      <c r="AF1336" s="81">
        <f>Taula1[[#This Row],[% Jornada segons contracte
(no posar el símbol %) ]]-Taula1[[#This Row],[% Reducció salari per baix rendiment        (no posar el símbol %)]]</f>
        <v>0</v>
      </c>
      <c r="AG1336" s="131">
        <f>ROUND((AH1336/100)*24.8547945*Taula1[[#This Row],[Dies treballats període justificat (01/01/2023 - 31/03/2023)              no comptabilitzats com a mes natural sencer]],2)</f>
        <v>0</v>
      </c>
      <c r="AH1336" s="79">
        <f>Taula1[[#This Row],[% Jornada segons contracte
(no posar el símbol %) ]]-Taula1[[#This Row],[% Reducció salari per baix rendiment        (no posar el símbol %)]]</f>
        <v>0</v>
      </c>
      <c r="AI1336" s="131">
        <f t="shared" si="321"/>
        <v>0</v>
      </c>
      <c r="AJ1336" s="39"/>
      <c r="AK1336" s="131">
        <f>ROUND((AL1336/100)*756*Taula1[[#This Row],[Espai reservat Administració  (mesos)]],2)</f>
        <v>0</v>
      </c>
      <c r="AL1336" s="81">
        <f>Taula1[[#This Row],[% Jornada segons contracte
(no posar el símbol %) ]]-Taula1[[#This Row],[% Reducció salari per baix rendiment        (no posar el símbol %)]]</f>
        <v>0</v>
      </c>
      <c r="AM1336" s="131">
        <f>ROUND((AN1336/100)*24.8547945*Taula1[[#This Row],[Espai reservat Administració (dies)]],2)</f>
        <v>0</v>
      </c>
      <c r="AN1336" s="79">
        <f>Taula1[[#This Row],[% Jornada segons contracte
(no posar el símbol %) ]]-Taula1[[#This Row],[% Reducció salari per baix rendiment        (no posar el símbol %)]]</f>
        <v>0</v>
      </c>
      <c r="AO1336" s="131">
        <f t="shared" si="322"/>
        <v>0</v>
      </c>
      <c r="AP1336" s="87"/>
      <c r="AQ1336" s="137">
        <f>ROUND((AR1336/100)*693*Taula1[[#This Row],[Mesos naturals sencers treballats període justificat (01/01/2023 - 31/03/2023)]],2)</f>
        <v>0</v>
      </c>
      <c r="AR1336" s="90">
        <f>Taula1[[#This Row],[% Jornada segons contracte
(no posar el símbol %) ]]-Taula1[[#This Row],[% Reducció salari per baix rendiment        (no posar el símbol %)]]</f>
        <v>0</v>
      </c>
      <c r="AS1336" s="137">
        <f>ROUND((AT1336/100)*22.78356164*Taula1[[#This Row],[Dies treballats període justificat (01/01/2023 - 31/03/2023)              no comptabilitzats com a mes natural sencer]],2)</f>
        <v>0</v>
      </c>
      <c r="AT1336" s="90">
        <f>Taula1[[#This Row],[% Jornada segons contracte
(no posar el símbol %) ]]-Taula1[[#This Row],[% Reducció salari per baix rendiment        (no posar el símbol %)]]</f>
        <v>0</v>
      </c>
      <c r="AU1336" s="137">
        <f t="shared" si="323"/>
        <v>0</v>
      </c>
      <c r="AV1336" s="87"/>
      <c r="AW1336" s="136">
        <f>ROUND((AX1336/100)*693*Taula1[[#This Row],[Espai reservat Administració  (mesos)]],2)</f>
        <v>0</v>
      </c>
      <c r="AX1336" s="90">
        <f>Taula1[[#This Row],[% Jornada segons contracte
(no posar el símbol %) ]]-Taula1[[#This Row],[% Reducció salari per baix rendiment        (no posar el símbol %)]]</f>
        <v>0</v>
      </c>
      <c r="AY1336" s="131">
        <f>ROUND((AZ1336/100)*22.78356164*Taula1[[#This Row],[Espai reservat Administració (dies)]],2)</f>
        <v>0</v>
      </c>
      <c r="AZ1336" s="81">
        <f>Taula1[[#This Row],[% Jornada segons contracte
(no posar el símbol %) ]]-Taula1[[#This Row],[% Reducció salari per baix rendiment        (no posar el símbol %)]]</f>
        <v>0</v>
      </c>
      <c r="BA1336" s="82">
        <f t="shared" si="324"/>
        <v>0</v>
      </c>
      <c r="BB1336" s="41"/>
      <c r="BC1336" s="131">
        <f>IF(Taula1[[#This Row],[Grup justificat     (fer servir opcions de la llista desplegable)]]=1,AI1336,0)</f>
        <v>0</v>
      </c>
      <c r="BD1336" s="131">
        <f>IF(Taula1[[#This Row],[Grup justificat     (fer servir opcions de la llista desplegable)]]=2,AU1336,0)</f>
        <v>0</v>
      </c>
      <c r="BE1336" s="41"/>
      <c r="BF1336" s="131">
        <f>IF(Taula1[[#This Row],[Espai reservat Administració]]=1,AO1336,0)</f>
        <v>0</v>
      </c>
      <c r="BG1336" s="82">
        <f>IF(Taula1[[#This Row],[Espai reservat Administració]]=2,BA1336,0)</f>
        <v>0</v>
      </c>
      <c r="BH1336" s="41"/>
      <c r="BI1336" s="126">
        <f>IF(Taula1[[#This Row],[Grup justificat     (fer servir opcions de la llista desplegable)]]=1,1,0)</f>
        <v>0</v>
      </c>
      <c r="BJ1336" s="126">
        <f>IF(Taula1[[#This Row],[Espai reservat Administració]]=1,1,0)</f>
        <v>0</v>
      </c>
      <c r="BK1336" s="111"/>
      <c r="BL1336" s="126">
        <f>IF(Taula1[[#This Row],[Grup justificat     (fer servir opcions de la llista desplegable)]]=2,1,0)</f>
        <v>0</v>
      </c>
      <c r="BM1336" s="126">
        <f>IF(Taula1[[#This Row],[Espai reservat Administració]]=2,1,0)</f>
        <v>0</v>
      </c>
      <c r="BN1336" s="73"/>
      <c r="BO1336" s="73"/>
      <c r="BP1336" s="73"/>
      <c r="BQ1336" s="73"/>
      <c r="BR1336" s="73"/>
      <c r="BS1336" s="73"/>
      <c r="BT1336" s="73"/>
      <c r="BU1336" s="73"/>
      <c r="BV1336" s="73"/>
      <c r="BW1336" s="73"/>
      <c r="BX1336" s="73"/>
      <c r="BY1336" s="73"/>
      <c r="BZ1336" s="73"/>
      <c r="CA1336" s="73"/>
      <c r="CB1336" s="73"/>
      <c r="CC1336" s="73"/>
      <c r="CD1336" s="73"/>
      <c r="CE1336" s="73"/>
      <c r="CF1336" s="73"/>
      <c r="CG1336" s="63">
        <f t="shared" si="325"/>
        <v>0</v>
      </c>
      <c r="CH1336" s="63">
        <f t="shared" si="326"/>
        <v>0</v>
      </c>
      <c r="CI1336" s="73"/>
      <c r="CJ1336" s="63">
        <f>IF(Taula1[[#This Row],[Tipus de contracte                                  (fer servir opcions de la llista desplegable)]]="Indefinit",1,0)</f>
        <v>0</v>
      </c>
      <c r="CK1336" s="63">
        <f>IF(Taula1[[#This Row],[Tipus de contracte                                  (fer servir opcions de la llista desplegable)]]="Temporal, igual o superior a 6 mesos",1,0)</f>
        <v>0</v>
      </c>
      <c r="CL1336" s="63">
        <f>IF(Taula1[[#This Row],[Tipus de contracte                                  (fer servir opcions de la llista desplegable)]]="Substitució per IT",1,0)</f>
        <v>0</v>
      </c>
      <c r="CM1336" s="73"/>
      <c r="CN1336" s="63">
        <f>IF(Taula1[[#This Row],[Relació llocs de treball]]&gt;=1,1,0)</f>
        <v>0</v>
      </c>
      <c r="CO1336" s="73"/>
      <c r="CP1336" s="63">
        <f>IF(Taula1[[#This Row],[Identitat de gènere                                                          (fer servir opcions de la llista desplegable)]]="Home",1,0)</f>
        <v>0</v>
      </c>
      <c r="CQ1336" s="63">
        <f>IF(Taula1[[#This Row],[Identitat de gènere                                                          (fer servir opcions de la llista desplegable)]]="Dona",1,0)</f>
        <v>0</v>
      </c>
      <c r="CR1336" s="63">
        <f>IF(Taula1[[#This Row],[Identitat de gènere                                                          (fer servir opcions de la llista desplegable)]]="No binari",1,0)</f>
        <v>0</v>
      </c>
      <c r="CS1336" s="73"/>
      <c r="CT1336" s="63">
        <f t="shared" si="320"/>
        <v>0</v>
      </c>
      <c r="CU1336" s="64">
        <f t="shared" si="327"/>
        <v>0</v>
      </c>
      <c r="CW1336" s="64">
        <f t="shared" si="328"/>
        <v>0</v>
      </c>
      <c r="CX1336" s="64">
        <f t="shared" si="329"/>
        <v>0</v>
      </c>
      <c r="CY1336" s="64">
        <f t="shared" si="330"/>
        <v>0</v>
      </c>
      <c r="CZ1336" s="64">
        <f t="shared" si="331"/>
        <v>0</v>
      </c>
      <c r="DB1336" s="64">
        <f t="shared" si="332"/>
        <v>0</v>
      </c>
      <c r="DC1336" s="64">
        <f t="shared" si="333"/>
        <v>0</v>
      </c>
      <c r="DD1336" s="64">
        <f t="shared" si="334"/>
        <v>0</v>
      </c>
      <c r="DE1336" s="64">
        <f t="shared" si="335"/>
        <v>0</v>
      </c>
    </row>
    <row r="1337" spans="2:109" x14ac:dyDescent="0.3">
      <c r="B1337" s="167"/>
      <c r="C1337" s="186"/>
      <c r="D1337" s="2"/>
      <c r="E1337" s="67"/>
      <c r="F1337" s="5"/>
      <c r="G1337" s="5"/>
      <c r="H1337" s="187"/>
      <c r="I1337" s="111" t="str">
        <f ca="1">IF(Taula1[[#This Row],[Data naixement (format dd/mm/aaaa)]]="","0",DATEDIF(Taula1[[#This Row],[Data naixement (format dd/mm/aaaa)]],TODAY(),"Y"))</f>
        <v>0</v>
      </c>
      <c r="J1337" s="6"/>
      <c r="K1337" s="6"/>
      <c r="L1337" s="6"/>
      <c r="M1337" s="6"/>
      <c r="N1337" s="56"/>
      <c r="O1337" s="56"/>
      <c r="P1337" s="56"/>
      <c r="Q1337" s="6"/>
      <c r="R1337" s="7"/>
      <c r="S1337" s="143">
        <f>Taula1[[#This Row],[Mesos naturals sencers treballats període justificat (01/01/2023 - 31/03/2023)]]</f>
        <v>0</v>
      </c>
      <c r="T1337" s="194">
        <f>Taula1[[#This Row],[Dies treballats període justificat (01/01/2023 - 31/03/2023)              no comptabilitzats com a mes natural sencer]]</f>
        <v>0</v>
      </c>
      <c r="U1337" s="12"/>
      <c r="V1337" s="7"/>
      <c r="W1337" s="188"/>
      <c r="X1337" s="188"/>
      <c r="Y1337" s="188"/>
      <c r="Z1337" s="188"/>
      <c r="AA1337" s="190"/>
      <c r="AB1337" s="143">
        <f>Taula1[[#This Row],[Grup justificat     (fer servir opcions de la llista desplegable)]]</f>
        <v>0</v>
      </c>
      <c r="AC1337" s="182"/>
      <c r="AD1337" s="39"/>
      <c r="AE1337" s="131">
        <f>ROUND((AF1337/100)*756*Taula1[[#This Row],[Mesos naturals sencers treballats període justificat (01/01/2023 - 31/03/2023)]],2)</f>
        <v>0</v>
      </c>
      <c r="AF1337" s="81">
        <f>Taula1[[#This Row],[% Jornada segons contracte
(no posar el símbol %) ]]-Taula1[[#This Row],[% Reducció salari per baix rendiment        (no posar el símbol %)]]</f>
        <v>0</v>
      </c>
      <c r="AG1337" s="131">
        <f>ROUND((AH1337/100)*24.8547945*Taula1[[#This Row],[Dies treballats període justificat (01/01/2023 - 31/03/2023)              no comptabilitzats com a mes natural sencer]],2)</f>
        <v>0</v>
      </c>
      <c r="AH1337" s="79">
        <f>Taula1[[#This Row],[% Jornada segons contracte
(no posar el símbol %) ]]-Taula1[[#This Row],[% Reducció salari per baix rendiment        (no posar el símbol %)]]</f>
        <v>0</v>
      </c>
      <c r="AI1337" s="131">
        <f t="shared" si="321"/>
        <v>0</v>
      </c>
      <c r="AJ1337" s="39"/>
      <c r="AK1337" s="131">
        <f>ROUND((AL1337/100)*756*Taula1[[#This Row],[Espai reservat Administració  (mesos)]],2)</f>
        <v>0</v>
      </c>
      <c r="AL1337" s="81">
        <f>Taula1[[#This Row],[% Jornada segons contracte
(no posar el símbol %) ]]-Taula1[[#This Row],[% Reducció salari per baix rendiment        (no posar el símbol %)]]</f>
        <v>0</v>
      </c>
      <c r="AM1337" s="131">
        <f>ROUND((AN1337/100)*24.8547945*Taula1[[#This Row],[Espai reservat Administració (dies)]],2)</f>
        <v>0</v>
      </c>
      <c r="AN1337" s="79">
        <f>Taula1[[#This Row],[% Jornada segons contracte
(no posar el símbol %) ]]-Taula1[[#This Row],[% Reducció salari per baix rendiment        (no posar el símbol %)]]</f>
        <v>0</v>
      </c>
      <c r="AO1337" s="131">
        <f t="shared" si="322"/>
        <v>0</v>
      </c>
      <c r="AP1337" s="87"/>
      <c r="AQ1337" s="137">
        <f>ROUND((AR1337/100)*693*Taula1[[#This Row],[Mesos naturals sencers treballats període justificat (01/01/2023 - 31/03/2023)]],2)</f>
        <v>0</v>
      </c>
      <c r="AR1337" s="90">
        <f>Taula1[[#This Row],[% Jornada segons contracte
(no posar el símbol %) ]]-Taula1[[#This Row],[% Reducció salari per baix rendiment        (no posar el símbol %)]]</f>
        <v>0</v>
      </c>
      <c r="AS1337" s="137">
        <f>ROUND((AT1337/100)*22.78356164*Taula1[[#This Row],[Dies treballats període justificat (01/01/2023 - 31/03/2023)              no comptabilitzats com a mes natural sencer]],2)</f>
        <v>0</v>
      </c>
      <c r="AT1337" s="90">
        <f>Taula1[[#This Row],[% Jornada segons contracte
(no posar el símbol %) ]]-Taula1[[#This Row],[% Reducció salari per baix rendiment        (no posar el símbol %)]]</f>
        <v>0</v>
      </c>
      <c r="AU1337" s="137">
        <f t="shared" si="323"/>
        <v>0</v>
      </c>
      <c r="AV1337" s="87"/>
      <c r="AW1337" s="136">
        <f>ROUND((AX1337/100)*693*Taula1[[#This Row],[Espai reservat Administració  (mesos)]],2)</f>
        <v>0</v>
      </c>
      <c r="AX1337" s="90">
        <f>Taula1[[#This Row],[% Jornada segons contracte
(no posar el símbol %) ]]-Taula1[[#This Row],[% Reducció salari per baix rendiment        (no posar el símbol %)]]</f>
        <v>0</v>
      </c>
      <c r="AY1337" s="131">
        <f>ROUND((AZ1337/100)*22.78356164*Taula1[[#This Row],[Espai reservat Administració (dies)]],2)</f>
        <v>0</v>
      </c>
      <c r="AZ1337" s="81">
        <f>Taula1[[#This Row],[% Jornada segons contracte
(no posar el símbol %) ]]-Taula1[[#This Row],[% Reducció salari per baix rendiment        (no posar el símbol %)]]</f>
        <v>0</v>
      </c>
      <c r="BA1337" s="82">
        <f t="shared" si="324"/>
        <v>0</v>
      </c>
      <c r="BB1337" s="41"/>
      <c r="BC1337" s="131">
        <f>IF(Taula1[[#This Row],[Grup justificat     (fer servir opcions de la llista desplegable)]]=1,AI1337,0)</f>
        <v>0</v>
      </c>
      <c r="BD1337" s="131">
        <f>IF(Taula1[[#This Row],[Grup justificat     (fer servir opcions de la llista desplegable)]]=2,AU1337,0)</f>
        <v>0</v>
      </c>
      <c r="BE1337" s="41"/>
      <c r="BF1337" s="131">
        <f>IF(Taula1[[#This Row],[Espai reservat Administració]]=1,AO1337,0)</f>
        <v>0</v>
      </c>
      <c r="BG1337" s="82">
        <f>IF(Taula1[[#This Row],[Espai reservat Administració]]=2,BA1337,0)</f>
        <v>0</v>
      </c>
      <c r="BH1337" s="41"/>
      <c r="BI1337" s="126">
        <f>IF(Taula1[[#This Row],[Grup justificat     (fer servir opcions de la llista desplegable)]]=1,1,0)</f>
        <v>0</v>
      </c>
      <c r="BJ1337" s="126">
        <f>IF(Taula1[[#This Row],[Espai reservat Administració]]=1,1,0)</f>
        <v>0</v>
      </c>
      <c r="BK1337" s="111"/>
      <c r="BL1337" s="126">
        <f>IF(Taula1[[#This Row],[Grup justificat     (fer servir opcions de la llista desplegable)]]=2,1,0)</f>
        <v>0</v>
      </c>
      <c r="BM1337" s="126">
        <f>IF(Taula1[[#This Row],[Espai reservat Administració]]=2,1,0)</f>
        <v>0</v>
      </c>
      <c r="BN1337" s="73"/>
      <c r="BO1337" s="73"/>
      <c r="BP1337" s="73"/>
      <c r="BQ1337" s="73"/>
      <c r="BR1337" s="73"/>
      <c r="BS1337" s="73"/>
      <c r="BT1337" s="73"/>
      <c r="BU1337" s="73"/>
      <c r="BV1337" s="73"/>
      <c r="BW1337" s="73"/>
      <c r="BX1337" s="73"/>
      <c r="BY1337" s="73"/>
      <c r="BZ1337" s="73"/>
      <c r="CA1337" s="73"/>
      <c r="CB1337" s="73"/>
      <c r="CC1337" s="73"/>
      <c r="CD1337" s="73"/>
      <c r="CE1337" s="73"/>
      <c r="CF1337" s="73"/>
      <c r="CG1337" s="63">
        <f t="shared" si="325"/>
        <v>0</v>
      </c>
      <c r="CH1337" s="63">
        <f t="shared" si="326"/>
        <v>0</v>
      </c>
      <c r="CI1337" s="73"/>
      <c r="CJ1337" s="63">
        <f>IF(Taula1[[#This Row],[Tipus de contracte                                  (fer servir opcions de la llista desplegable)]]="Indefinit",1,0)</f>
        <v>0</v>
      </c>
      <c r="CK1337" s="63">
        <f>IF(Taula1[[#This Row],[Tipus de contracte                                  (fer servir opcions de la llista desplegable)]]="Temporal, igual o superior a 6 mesos",1,0)</f>
        <v>0</v>
      </c>
      <c r="CL1337" s="63">
        <f>IF(Taula1[[#This Row],[Tipus de contracte                                  (fer servir opcions de la llista desplegable)]]="Substitució per IT",1,0)</f>
        <v>0</v>
      </c>
      <c r="CM1337" s="73"/>
      <c r="CN1337" s="63">
        <f>IF(Taula1[[#This Row],[Relació llocs de treball]]&gt;=1,1,0)</f>
        <v>0</v>
      </c>
      <c r="CO1337" s="73"/>
      <c r="CP1337" s="63">
        <f>IF(Taula1[[#This Row],[Identitat de gènere                                                          (fer servir opcions de la llista desplegable)]]="Home",1,0)</f>
        <v>0</v>
      </c>
      <c r="CQ1337" s="63">
        <f>IF(Taula1[[#This Row],[Identitat de gènere                                                          (fer servir opcions de la llista desplegable)]]="Dona",1,0)</f>
        <v>0</v>
      </c>
      <c r="CR1337" s="63">
        <f>IF(Taula1[[#This Row],[Identitat de gènere                                                          (fer servir opcions de la llista desplegable)]]="No binari",1,0)</f>
        <v>0</v>
      </c>
      <c r="CS1337" s="73"/>
      <c r="CT1337" s="63">
        <f t="shared" si="320"/>
        <v>0</v>
      </c>
      <c r="CU1337" s="64">
        <f t="shared" si="327"/>
        <v>0</v>
      </c>
      <c r="CW1337" s="64">
        <f t="shared" si="328"/>
        <v>0</v>
      </c>
      <c r="CX1337" s="64">
        <f t="shared" si="329"/>
        <v>0</v>
      </c>
      <c r="CY1337" s="64">
        <f t="shared" si="330"/>
        <v>0</v>
      </c>
      <c r="CZ1337" s="64">
        <f t="shared" si="331"/>
        <v>0</v>
      </c>
      <c r="DB1337" s="64">
        <f t="shared" si="332"/>
        <v>0</v>
      </c>
      <c r="DC1337" s="64">
        <f t="shared" si="333"/>
        <v>0</v>
      </c>
      <c r="DD1337" s="64">
        <f t="shared" si="334"/>
        <v>0</v>
      </c>
      <c r="DE1337" s="64">
        <f t="shared" si="335"/>
        <v>0</v>
      </c>
    </row>
    <row r="1338" spans="2:109" x14ac:dyDescent="0.3">
      <c r="B1338" s="167"/>
      <c r="C1338" s="186"/>
      <c r="D1338" s="2"/>
      <c r="E1338" s="67"/>
      <c r="F1338" s="5"/>
      <c r="G1338" s="5"/>
      <c r="H1338" s="187"/>
      <c r="I1338" s="111" t="str">
        <f ca="1">IF(Taula1[[#This Row],[Data naixement (format dd/mm/aaaa)]]="","0",DATEDIF(Taula1[[#This Row],[Data naixement (format dd/mm/aaaa)]],TODAY(),"Y"))</f>
        <v>0</v>
      </c>
      <c r="J1338" s="6"/>
      <c r="K1338" s="6"/>
      <c r="L1338" s="6"/>
      <c r="M1338" s="6"/>
      <c r="N1338" s="56"/>
      <c r="O1338" s="56"/>
      <c r="P1338" s="56"/>
      <c r="Q1338" s="6"/>
      <c r="R1338" s="7"/>
      <c r="S1338" s="143">
        <f>Taula1[[#This Row],[Mesos naturals sencers treballats període justificat (01/01/2023 - 31/03/2023)]]</f>
        <v>0</v>
      </c>
      <c r="T1338" s="194">
        <f>Taula1[[#This Row],[Dies treballats període justificat (01/01/2023 - 31/03/2023)              no comptabilitzats com a mes natural sencer]]</f>
        <v>0</v>
      </c>
      <c r="U1338" s="12"/>
      <c r="V1338" s="7"/>
      <c r="W1338" s="188"/>
      <c r="X1338" s="188"/>
      <c r="Y1338" s="188"/>
      <c r="Z1338" s="188"/>
      <c r="AA1338" s="190"/>
      <c r="AB1338" s="143">
        <f>Taula1[[#This Row],[Grup justificat     (fer servir opcions de la llista desplegable)]]</f>
        <v>0</v>
      </c>
      <c r="AC1338" s="182"/>
      <c r="AD1338" s="39"/>
      <c r="AE1338" s="131">
        <f>ROUND((AF1338/100)*756*Taula1[[#This Row],[Mesos naturals sencers treballats període justificat (01/01/2023 - 31/03/2023)]],2)</f>
        <v>0</v>
      </c>
      <c r="AF1338" s="81">
        <f>Taula1[[#This Row],[% Jornada segons contracte
(no posar el símbol %) ]]-Taula1[[#This Row],[% Reducció salari per baix rendiment        (no posar el símbol %)]]</f>
        <v>0</v>
      </c>
      <c r="AG1338" s="131">
        <f>ROUND((AH1338/100)*24.8547945*Taula1[[#This Row],[Dies treballats període justificat (01/01/2023 - 31/03/2023)              no comptabilitzats com a mes natural sencer]],2)</f>
        <v>0</v>
      </c>
      <c r="AH1338" s="79">
        <f>Taula1[[#This Row],[% Jornada segons contracte
(no posar el símbol %) ]]-Taula1[[#This Row],[% Reducció salari per baix rendiment        (no posar el símbol %)]]</f>
        <v>0</v>
      </c>
      <c r="AI1338" s="131">
        <f t="shared" si="321"/>
        <v>0</v>
      </c>
      <c r="AJ1338" s="39"/>
      <c r="AK1338" s="131">
        <f>ROUND((AL1338/100)*756*Taula1[[#This Row],[Espai reservat Administració  (mesos)]],2)</f>
        <v>0</v>
      </c>
      <c r="AL1338" s="81">
        <f>Taula1[[#This Row],[% Jornada segons contracte
(no posar el símbol %) ]]-Taula1[[#This Row],[% Reducció salari per baix rendiment        (no posar el símbol %)]]</f>
        <v>0</v>
      </c>
      <c r="AM1338" s="131">
        <f>ROUND((AN1338/100)*24.8547945*Taula1[[#This Row],[Espai reservat Administració (dies)]],2)</f>
        <v>0</v>
      </c>
      <c r="AN1338" s="79">
        <f>Taula1[[#This Row],[% Jornada segons contracte
(no posar el símbol %) ]]-Taula1[[#This Row],[% Reducció salari per baix rendiment        (no posar el símbol %)]]</f>
        <v>0</v>
      </c>
      <c r="AO1338" s="131">
        <f t="shared" si="322"/>
        <v>0</v>
      </c>
      <c r="AP1338" s="87"/>
      <c r="AQ1338" s="137">
        <f>ROUND((AR1338/100)*693*Taula1[[#This Row],[Mesos naturals sencers treballats període justificat (01/01/2023 - 31/03/2023)]],2)</f>
        <v>0</v>
      </c>
      <c r="AR1338" s="90">
        <f>Taula1[[#This Row],[% Jornada segons contracte
(no posar el símbol %) ]]-Taula1[[#This Row],[% Reducció salari per baix rendiment        (no posar el símbol %)]]</f>
        <v>0</v>
      </c>
      <c r="AS1338" s="137">
        <f>ROUND((AT1338/100)*22.78356164*Taula1[[#This Row],[Dies treballats període justificat (01/01/2023 - 31/03/2023)              no comptabilitzats com a mes natural sencer]],2)</f>
        <v>0</v>
      </c>
      <c r="AT1338" s="90">
        <f>Taula1[[#This Row],[% Jornada segons contracte
(no posar el símbol %) ]]-Taula1[[#This Row],[% Reducció salari per baix rendiment        (no posar el símbol %)]]</f>
        <v>0</v>
      </c>
      <c r="AU1338" s="137">
        <f t="shared" si="323"/>
        <v>0</v>
      </c>
      <c r="AV1338" s="87"/>
      <c r="AW1338" s="136">
        <f>ROUND((AX1338/100)*693*Taula1[[#This Row],[Espai reservat Administració  (mesos)]],2)</f>
        <v>0</v>
      </c>
      <c r="AX1338" s="90">
        <f>Taula1[[#This Row],[% Jornada segons contracte
(no posar el símbol %) ]]-Taula1[[#This Row],[% Reducció salari per baix rendiment        (no posar el símbol %)]]</f>
        <v>0</v>
      </c>
      <c r="AY1338" s="131">
        <f>ROUND((AZ1338/100)*22.78356164*Taula1[[#This Row],[Espai reservat Administració (dies)]],2)</f>
        <v>0</v>
      </c>
      <c r="AZ1338" s="81">
        <f>Taula1[[#This Row],[% Jornada segons contracte
(no posar el símbol %) ]]-Taula1[[#This Row],[% Reducció salari per baix rendiment        (no posar el símbol %)]]</f>
        <v>0</v>
      </c>
      <c r="BA1338" s="82">
        <f t="shared" si="324"/>
        <v>0</v>
      </c>
      <c r="BB1338" s="41"/>
      <c r="BC1338" s="131">
        <f>IF(Taula1[[#This Row],[Grup justificat     (fer servir opcions de la llista desplegable)]]=1,AI1338,0)</f>
        <v>0</v>
      </c>
      <c r="BD1338" s="131">
        <f>IF(Taula1[[#This Row],[Grup justificat     (fer servir opcions de la llista desplegable)]]=2,AU1338,0)</f>
        <v>0</v>
      </c>
      <c r="BE1338" s="41"/>
      <c r="BF1338" s="131">
        <f>IF(Taula1[[#This Row],[Espai reservat Administració]]=1,AO1338,0)</f>
        <v>0</v>
      </c>
      <c r="BG1338" s="82">
        <f>IF(Taula1[[#This Row],[Espai reservat Administració]]=2,BA1338,0)</f>
        <v>0</v>
      </c>
      <c r="BH1338" s="41"/>
      <c r="BI1338" s="126">
        <f>IF(Taula1[[#This Row],[Grup justificat     (fer servir opcions de la llista desplegable)]]=1,1,0)</f>
        <v>0</v>
      </c>
      <c r="BJ1338" s="126">
        <f>IF(Taula1[[#This Row],[Espai reservat Administració]]=1,1,0)</f>
        <v>0</v>
      </c>
      <c r="BK1338" s="111"/>
      <c r="BL1338" s="126">
        <f>IF(Taula1[[#This Row],[Grup justificat     (fer servir opcions de la llista desplegable)]]=2,1,0)</f>
        <v>0</v>
      </c>
      <c r="BM1338" s="126">
        <f>IF(Taula1[[#This Row],[Espai reservat Administració]]=2,1,0)</f>
        <v>0</v>
      </c>
      <c r="BN1338" s="73"/>
      <c r="BO1338" s="73"/>
      <c r="BP1338" s="73"/>
      <c r="BQ1338" s="73"/>
      <c r="BR1338" s="73"/>
      <c r="BS1338" s="73"/>
      <c r="BT1338" s="73"/>
      <c r="BU1338" s="73"/>
      <c r="BV1338" s="73"/>
      <c r="BW1338" s="73"/>
      <c r="BX1338" s="73"/>
      <c r="BY1338" s="73"/>
      <c r="BZ1338" s="73"/>
      <c r="CA1338" s="73"/>
      <c r="CB1338" s="73"/>
      <c r="CC1338" s="73"/>
      <c r="CD1338" s="73"/>
      <c r="CE1338" s="73"/>
      <c r="CF1338" s="73"/>
      <c r="CG1338" s="63">
        <f t="shared" si="325"/>
        <v>0</v>
      </c>
      <c r="CH1338" s="63">
        <f t="shared" si="326"/>
        <v>0</v>
      </c>
      <c r="CI1338" s="73"/>
      <c r="CJ1338" s="63">
        <f>IF(Taula1[[#This Row],[Tipus de contracte                                  (fer servir opcions de la llista desplegable)]]="Indefinit",1,0)</f>
        <v>0</v>
      </c>
      <c r="CK1338" s="63">
        <f>IF(Taula1[[#This Row],[Tipus de contracte                                  (fer servir opcions de la llista desplegable)]]="Temporal, igual o superior a 6 mesos",1,0)</f>
        <v>0</v>
      </c>
      <c r="CL1338" s="63">
        <f>IF(Taula1[[#This Row],[Tipus de contracte                                  (fer servir opcions de la llista desplegable)]]="Substitució per IT",1,0)</f>
        <v>0</v>
      </c>
      <c r="CM1338" s="73"/>
      <c r="CN1338" s="63">
        <f>IF(Taula1[[#This Row],[Relació llocs de treball]]&gt;=1,1,0)</f>
        <v>0</v>
      </c>
      <c r="CO1338" s="73"/>
      <c r="CP1338" s="63">
        <f>IF(Taula1[[#This Row],[Identitat de gènere                                                          (fer servir opcions de la llista desplegable)]]="Home",1,0)</f>
        <v>0</v>
      </c>
      <c r="CQ1338" s="63">
        <f>IF(Taula1[[#This Row],[Identitat de gènere                                                          (fer servir opcions de la llista desplegable)]]="Dona",1,0)</f>
        <v>0</v>
      </c>
      <c r="CR1338" s="63">
        <f>IF(Taula1[[#This Row],[Identitat de gènere                                                          (fer servir opcions de la llista desplegable)]]="No binari",1,0)</f>
        <v>0</v>
      </c>
      <c r="CS1338" s="73"/>
      <c r="CT1338" s="63">
        <f t="shared" si="320"/>
        <v>0</v>
      </c>
      <c r="CU1338" s="64">
        <f t="shared" si="327"/>
        <v>0</v>
      </c>
      <c r="CW1338" s="64">
        <f t="shared" si="328"/>
        <v>0</v>
      </c>
      <c r="CX1338" s="64">
        <f t="shared" si="329"/>
        <v>0</v>
      </c>
      <c r="CY1338" s="64">
        <f t="shared" si="330"/>
        <v>0</v>
      </c>
      <c r="CZ1338" s="64">
        <f t="shared" si="331"/>
        <v>0</v>
      </c>
      <c r="DB1338" s="64">
        <f t="shared" si="332"/>
        <v>0</v>
      </c>
      <c r="DC1338" s="64">
        <f t="shared" si="333"/>
        <v>0</v>
      </c>
      <c r="DD1338" s="64">
        <f t="shared" si="334"/>
        <v>0</v>
      </c>
      <c r="DE1338" s="64">
        <f t="shared" si="335"/>
        <v>0</v>
      </c>
    </row>
    <row r="1339" spans="2:109" x14ac:dyDescent="0.3">
      <c r="B1339" s="167"/>
      <c r="C1339" s="186"/>
      <c r="D1339" s="2"/>
      <c r="E1339" s="67"/>
      <c r="F1339" s="5"/>
      <c r="G1339" s="5"/>
      <c r="H1339" s="187"/>
      <c r="I1339" s="111" t="str">
        <f ca="1">IF(Taula1[[#This Row],[Data naixement (format dd/mm/aaaa)]]="","0",DATEDIF(Taula1[[#This Row],[Data naixement (format dd/mm/aaaa)]],TODAY(),"Y"))</f>
        <v>0</v>
      </c>
      <c r="J1339" s="6"/>
      <c r="K1339" s="6"/>
      <c r="L1339" s="6"/>
      <c r="M1339" s="6"/>
      <c r="N1339" s="56"/>
      <c r="O1339" s="56"/>
      <c r="P1339" s="56"/>
      <c r="Q1339" s="6"/>
      <c r="R1339" s="7"/>
      <c r="S1339" s="143">
        <f>Taula1[[#This Row],[Mesos naturals sencers treballats període justificat (01/01/2023 - 31/03/2023)]]</f>
        <v>0</v>
      </c>
      <c r="T1339" s="194">
        <f>Taula1[[#This Row],[Dies treballats període justificat (01/01/2023 - 31/03/2023)              no comptabilitzats com a mes natural sencer]]</f>
        <v>0</v>
      </c>
      <c r="U1339" s="12"/>
      <c r="V1339" s="7"/>
      <c r="W1339" s="188"/>
      <c r="X1339" s="188"/>
      <c r="Y1339" s="188"/>
      <c r="Z1339" s="188"/>
      <c r="AA1339" s="190"/>
      <c r="AB1339" s="143">
        <f>Taula1[[#This Row],[Grup justificat     (fer servir opcions de la llista desplegable)]]</f>
        <v>0</v>
      </c>
      <c r="AC1339" s="182"/>
      <c r="AD1339" s="39"/>
      <c r="AE1339" s="131">
        <f>ROUND((AF1339/100)*756*Taula1[[#This Row],[Mesos naturals sencers treballats període justificat (01/01/2023 - 31/03/2023)]],2)</f>
        <v>0</v>
      </c>
      <c r="AF1339" s="81">
        <f>Taula1[[#This Row],[% Jornada segons contracte
(no posar el símbol %) ]]-Taula1[[#This Row],[% Reducció salari per baix rendiment        (no posar el símbol %)]]</f>
        <v>0</v>
      </c>
      <c r="AG1339" s="131">
        <f>ROUND((AH1339/100)*24.8547945*Taula1[[#This Row],[Dies treballats període justificat (01/01/2023 - 31/03/2023)              no comptabilitzats com a mes natural sencer]],2)</f>
        <v>0</v>
      </c>
      <c r="AH1339" s="79">
        <f>Taula1[[#This Row],[% Jornada segons contracte
(no posar el símbol %) ]]-Taula1[[#This Row],[% Reducció salari per baix rendiment        (no posar el símbol %)]]</f>
        <v>0</v>
      </c>
      <c r="AI1339" s="131">
        <f t="shared" si="321"/>
        <v>0</v>
      </c>
      <c r="AJ1339" s="39"/>
      <c r="AK1339" s="131">
        <f>ROUND((AL1339/100)*756*Taula1[[#This Row],[Espai reservat Administració  (mesos)]],2)</f>
        <v>0</v>
      </c>
      <c r="AL1339" s="81">
        <f>Taula1[[#This Row],[% Jornada segons contracte
(no posar el símbol %) ]]-Taula1[[#This Row],[% Reducció salari per baix rendiment        (no posar el símbol %)]]</f>
        <v>0</v>
      </c>
      <c r="AM1339" s="131">
        <f>ROUND((AN1339/100)*24.8547945*Taula1[[#This Row],[Espai reservat Administració (dies)]],2)</f>
        <v>0</v>
      </c>
      <c r="AN1339" s="79">
        <f>Taula1[[#This Row],[% Jornada segons contracte
(no posar el símbol %) ]]-Taula1[[#This Row],[% Reducció salari per baix rendiment        (no posar el símbol %)]]</f>
        <v>0</v>
      </c>
      <c r="AO1339" s="131">
        <f t="shared" si="322"/>
        <v>0</v>
      </c>
      <c r="AP1339" s="87"/>
      <c r="AQ1339" s="137">
        <f>ROUND((AR1339/100)*693*Taula1[[#This Row],[Mesos naturals sencers treballats període justificat (01/01/2023 - 31/03/2023)]],2)</f>
        <v>0</v>
      </c>
      <c r="AR1339" s="90">
        <f>Taula1[[#This Row],[% Jornada segons contracte
(no posar el símbol %) ]]-Taula1[[#This Row],[% Reducció salari per baix rendiment        (no posar el símbol %)]]</f>
        <v>0</v>
      </c>
      <c r="AS1339" s="137">
        <f>ROUND((AT1339/100)*22.78356164*Taula1[[#This Row],[Dies treballats període justificat (01/01/2023 - 31/03/2023)              no comptabilitzats com a mes natural sencer]],2)</f>
        <v>0</v>
      </c>
      <c r="AT1339" s="90">
        <f>Taula1[[#This Row],[% Jornada segons contracte
(no posar el símbol %) ]]-Taula1[[#This Row],[% Reducció salari per baix rendiment        (no posar el símbol %)]]</f>
        <v>0</v>
      </c>
      <c r="AU1339" s="137">
        <f t="shared" si="323"/>
        <v>0</v>
      </c>
      <c r="AV1339" s="87"/>
      <c r="AW1339" s="136">
        <f>ROUND((AX1339/100)*693*Taula1[[#This Row],[Espai reservat Administració  (mesos)]],2)</f>
        <v>0</v>
      </c>
      <c r="AX1339" s="90">
        <f>Taula1[[#This Row],[% Jornada segons contracte
(no posar el símbol %) ]]-Taula1[[#This Row],[% Reducció salari per baix rendiment        (no posar el símbol %)]]</f>
        <v>0</v>
      </c>
      <c r="AY1339" s="131">
        <f>ROUND((AZ1339/100)*22.78356164*Taula1[[#This Row],[Espai reservat Administració (dies)]],2)</f>
        <v>0</v>
      </c>
      <c r="AZ1339" s="81">
        <f>Taula1[[#This Row],[% Jornada segons contracte
(no posar el símbol %) ]]-Taula1[[#This Row],[% Reducció salari per baix rendiment        (no posar el símbol %)]]</f>
        <v>0</v>
      </c>
      <c r="BA1339" s="82">
        <f t="shared" si="324"/>
        <v>0</v>
      </c>
      <c r="BB1339" s="41"/>
      <c r="BC1339" s="131">
        <f>IF(Taula1[[#This Row],[Grup justificat     (fer servir opcions de la llista desplegable)]]=1,AI1339,0)</f>
        <v>0</v>
      </c>
      <c r="BD1339" s="131">
        <f>IF(Taula1[[#This Row],[Grup justificat     (fer servir opcions de la llista desplegable)]]=2,AU1339,0)</f>
        <v>0</v>
      </c>
      <c r="BE1339" s="41"/>
      <c r="BF1339" s="131">
        <f>IF(Taula1[[#This Row],[Espai reservat Administració]]=1,AO1339,0)</f>
        <v>0</v>
      </c>
      <c r="BG1339" s="82">
        <f>IF(Taula1[[#This Row],[Espai reservat Administració]]=2,BA1339,0)</f>
        <v>0</v>
      </c>
      <c r="BH1339" s="41"/>
      <c r="BI1339" s="126">
        <f>IF(Taula1[[#This Row],[Grup justificat     (fer servir opcions de la llista desplegable)]]=1,1,0)</f>
        <v>0</v>
      </c>
      <c r="BJ1339" s="126">
        <f>IF(Taula1[[#This Row],[Espai reservat Administració]]=1,1,0)</f>
        <v>0</v>
      </c>
      <c r="BK1339" s="111"/>
      <c r="BL1339" s="126">
        <f>IF(Taula1[[#This Row],[Grup justificat     (fer servir opcions de la llista desplegable)]]=2,1,0)</f>
        <v>0</v>
      </c>
      <c r="BM1339" s="126">
        <f>IF(Taula1[[#This Row],[Espai reservat Administració]]=2,1,0)</f>
        <v>0</v>
      </c>
      <c r="BN1339" s="73"/>
      <c r="BO1339" s="73"/>
      <c r="BP1339" s="73"/>
      <c r="BQ1339" s="73"/>
      <c r="BR1339" s="73"/>
      <c r="BS1339" s="73"/>
      <c r="BT1339" s="73"/>
      <c r="BU1339" s="73"/>
      <c r="BV1339" s="73"/>
      <c r="BW1339" s="73"/>
      <c r="BX1339" s="73"/>
      <c r="BY1339" s="73"/>
      <c r="BZ1339" s="73"/>
      <c r="CA1339" s="73"/>
      <c r="CB1339" s="73"/>
      <c r="CC1339" s="73"/>
      <c r="CD1339" s="73"/>
      <c r="CE1339" s="73"/>
      <c r="CF1339" s="73"/>
      <c r="CG1339" s="63">
        <f t="shared" si="325"/>
        <v>0</v>
      </c>
      <c r="CH1339" s="63">
        <f t="shared" si="326"/>
        <v>0</v>
      </c>
      <c r="CI1339" s="73"/>
      <c r="CJ1339" s="63">
        <f>IF(Taula1[[#This Row],[Tipus de contracte                                  (fer servir opcions de la llista desplegable)]]="Indefinit",1,0)</f>
        <v>0</v>
      </c>
      <c r="CK1339" s="63">
        <f>IF(Taula1[[#This Row],[Tipus de contracte                                  (fer servir opcions de la llista desplegable)]]="Temporal, igual o superior a 6 mesos",1,0)</f>
        <v>0</v>
      </c>
      <c r="CL1339" s="63">
        <f>IF(Taula1[[#This Row],[Tipus de contracte                                  (fer servir opcions de la llista desplegable)]]="Substitució per IT",1,0)</f>
        <v>0</v>
      </c>
      <c r="CM1339" s="73"/>
      <c r="CN1339" s="63">
        <f>IF(Taula1[[#This Row],[Relació llocs de treball]]&gt;=1,1,0)</f>
        <v>0</v>
      </c>
      <c r="CO1339" s="73"/>
      <c r="CP1339" s="63">
        <f>IF(Taula1[[#This Row],[Identitat de gènere                                                          (fer servir opcions de la llista desplegable)]]="Home",1,0)</f>
        <v>0</v>
      </c>
      <c r="CQ1339" s="63">
        <f>IF(Taula1[[#This Row],[Identitat de gènere                                                          (fer servir opcions de la llista desplegable)]]="Dona",1,0)</f>
        <v>0</v>
      </c>
      <c r="CR1339" s="63">
        <f>IF(Taula1[[#This Row],[Identitat de gènere                                                          (fer servir opcions de la llista desplegable)]]="No binari",1,0)</f>
        <v>0</v>
      </c>
      <c r="CS1339" s="73"/>
      <c r="CT1339" s="63">
        <f t="shared" si="320"/>
        <v>0</v>
      </c>
      <c r="CU1339" s="64">
        <f t="shared" si="327"/>
        <v>0</v>
      </c>
      <c r="CW1339" s="64">
        <f t="shared" si="328"/>
        <v>0</v>
      </c>
      <c r="CX1339" s="64">
        <f t="shared" si="329"/>
        <v>0</v>
      </c>
      <c r="CY1339" s="64">
        <f t="shared" si="330"/>
        <v>0</v>
      </c>
      <c r="CZ1339" s="64">
        <f t="shared" si="331"/>
        <v>0</v>
      </c>
      <c r="DB1339" s="64">
        <f t="shared" si="332"/>
        <v>0</v>
      </c>
      <c r="DC1339" s="64">
        <f t="shared" si="333"/>
        <v>0</v>
      </c>
      <c r="DD1339" s="64">
        <f t="shared" si="334"/>
        <v>0</v>
      </c>
      <c r="DE1339" s="64">
        <f t="shared" si="335"/>
        <v>0</v>
      </c>
    </row>
    <row r="1340" spans="2:109" x14ac:dyDescent="0.3">
      <c r="B1340" s="167"/>
      <c r="C1340" s="186"/>
      <c r="D1340" s="2"/>
      <c r="E1340" s="67"/>
      <c r="F1340" s="5"/>
      <c r="G1340" s="5"/>
      <c r="H1340" s="187"/>
      <c r="I1340" s="111" t="str">
        <f ca="1">IF(Taula1[[#This Row],[Data naixement (format dd/mm/aaaa)]]="","0",DATEDIF(Taula1[[#This Row],[Data naixement (format dd/mm/aaaa)]],TODAY(),"Y"))</f>
        <v>0</v>
      </c>
      <c r="J1340" s="6"/>
      <c r="K1340" s="6"/>
      <c r="L1340" s="6"/>
      <c r="M1340" s="6"/>
      <c r="N1340" s="56"/>
      <c r="O1340" s="56"/>
      <c r="P1340" s="56"/>
      <c r="Q1340" s="6"/>
      <c r="R1340" s="7"/>
      <c r="S1340" s="143">
        <f>Taula1[[#This Row],[Mesos naturals sencers treballats període justificat (01/01/2023 - 31/03/2023)]]</f>
        <v>0</v>
      </c>
      <c r="T1340" s="194">
        <f>Taula1[[#This Row],[Dies treballats període justificat (01/01/2023 - 31/03/2023)              no comptabilitzats com a mes natural sencer]]</f>
        <v>0</v>
      </c>
      <c r="U1340" s="12"/>
      <c r="V1340" s="7"/>
      <c r="W1340" s="188"/>
      <c r="X1340" s="188"/>
      <c r="Y1340" s="188"/>
      <c r="Z1340" s="188"/>
      <c r="AA1340" s="190"/>
      <c r="AB1340" s="143">
        <f>Taula1[[#This Row],[Grup justificat     (fer servir opcions de la llista desplegable)]]</f>
        <v>0</v>
      </c>
      <c r="AC1340" s="182"/>
      <c r="AD1340" s="39"/>
      <c r="AE1340" s="131">
        <f>ROUND((AF1340/100)*756*Taula1[[#This Row],[Mesos naturals sencers treballats període justificat (01/01/2023 - 31/03/2023)]],2)</f>
        <v>0</v>
      </c>
      <c r="AF1340" s="81">
        <f>Taula1[[#This Row],[% Jornada segons contracte
(no posar el símbol %) ]]-Taula1[[#This Row],[% Reducció salari per baix rendiment        (no posar el símbol %)]]</f>
        <v>0</v>
      </c>
      <c r="AG1340" s="131">
        <f>ROUND((AH1340/100)*24.8547945*Taula1[[#This Row],[Dies treballats període justificat (01/01/2023 - 31/03/2023)              no comptabilitzats com a mes natural sencer]],2)</f>
        <v>0</v>
      </c>
      <c r="AH1340" s="79">
        <f>Taula1[[#This Row],[% Jornada segons contracte
(no posar el símbol %) ]]-Taula1[[#This Row],[% Reducció salari per baix rendiment        (no posar el símbol %)]]</f>
        <v>0</v>
      </c>
      <c r="AI1340" s="131">
        <f t="shared" si="321"/>
        <v>0</v>
      </c>
      <c r="AJ1340" s="39"/>
      <c r="AK1340" s="131">
        <f>ROUND((AL1340/100)*756*Taula1[[#This Row],[Espai reservat Administració  (mesos)]],2)</f>
        <v>0</v>
      </c>
      <c r="AL1340" s="81">
        <f>Taula1[[#This Row],[% Jornada segons contracte
(no posar el símbol %) ]]-Taula1[[#This Row],[% Reducció salari per baix rendiment        (no posar el símbol %)]]</f>
        <v>0</v>
      </c>
      <c r="AM1340" s="131">
        <f>ROUND((AN1340/100)*24.8547945*Taula1[[#This Row],[Espai reservat Administració (dies)]],2)</f>
        <v>0</v>
      </c>
      <c r="AN1340" s="79">
        <f>Taula1[[#This Row],[% Jornada segons contracte
(no posar el símbol %) ]]-Taula1[[#This Row],[% Reducció salari per baix rendiment        (no posar el símbol %)]]</f>
        <v>0</v>
      </c>
      <c r="AO1340" s="131">
        <f t="shared" si="322"/>
        <v>0</v>
      </c>
      <c r="AP1340" s="87"/>
      <c r="AQ1340" s="137">
        <f>ROUND((AR1340/100)*693*Taula1[[#This Row],[Mesos naturals sencers treballats període justificat (01/01/2023 - 31/03/2023)]],2)</f>
        <v>0</v>
      </c>
      <c r="AR1340" s="90">
        <f>Taula1[[#This Row],[% Jornada segons contracte
(no posar el símbol %) ]]-Taula1[[#This Row],[% Reducció salari per baix rendiment        (no posar el símbol %)]]</f>
        <v>0</v>
      </c>
      <c r="AS1340" s="137">
        <f>ROUND((AT1340/100)*22.78356164*Taula1[[#This Row],[Dies treballats període justificat (01/01/2023 - 31/03/2023)              no comptabilitzats com a mes natural sencer]],2)</f>
        <v>0</v>
      </c>
      <c r="AT1340" s="90">
        <f>Taula1[[#This Row],[% Jornada segons contracte
(no posar el símbol %) ]]-Taula1[[#This Row],[% Reducció salari per baix rendiment        (no posar el símbol %)]]</f>
        <v>0</v>
      </c>
      <c r="AU1340" s="137">
        <f t="shared" si="323"/>
        <v>0</v>
      </c>
      <c r="AV1340" s="87"/>
      <c r="AW1340" s="136">
        <f>ROUND((AX1340/100)*693*Taula1[[#This Row],[Espai reservat Administració  (mesos)]],2)</f>
        <v>0</v>
      </c>
      <c r="AX1340" s="90">
        <f>Taula1[[#This Row],[% Jornada segons contracte
(no posar el símbol %) ]]-Taula1[[#This Row],[% Reducció salari per baix rendiment        (no posar el símbol %)]]</f>
        <v>0</v>
      </c>
      <c r="AY1340" s="131">
        <f>ROUND((AZ1340/100)*22.78356164*Taula1[[#This Row],[Espai reservat Administració (dies)]],2)</f>
        <v>0</v>
      </c>
      <c r="AZ1340" s="81">
        <f>Taula1[[#This Row],[% Jornada segons contracte
(no posar el símbol %) ]]-Taula1[[#This Row],[% Reducció salari per baix rendiment        (no posar el símbol %)]]</f>
        <v>0</v>
      </c>
      <c r="BA1340" s="82">
        <f t="shared" si="324"/>
        <v>0</v>
      </c>
      <c r="BB1340" s="41"/>
      <c r="BC1340" s="131">
        <f>IF(Taula1[[#This Row],[Grup justificat     (fer servir opcions de la llista desplegable)]]=1,AI1340,0)</f>
        <v>0</v>
      </c>
      <c r="BD1340" s="131">
        <f>IF(Taula1[[#This Row],[Grup justificat     (fer servir opcions de la llista desplegable)]]=2,AU1340,0)</f>
        <v>0</v>
      </c>
      <c r="BE1340" s="41"/>
      <c r="BF1340" s="131">
        <f>IF(Taula1[[#This Row],[Espai reservat Administració]]=1,AO1340,0)</f>
        <v>0</v>
      </c>
      <c r="BG1340" s="82">
        <f>IF(Taula1[[#This Row],[Espai reservat Administració]]=2,BA1340,0)</f>
        <v>0</v>
      </c>
      <c r="BH1340" s="41"/>
      <c r="BI1340" s="126">
        <f>IF(Taula1[[#This Row],[Grup justificat     (fer servir opcions de la llista desplegable)]]=1,1,0)</f>
        <v>0</v>
      </c>
      <c r="BJ1340" s="126">
        <f>IF(Taula1[[#This Row],[Espai reservat Administració]]=1,1,0)</f>
        <v>0</v>
      </c>
      <c r="BK1340" s="111"/>
      <c r="BL1340" s="126">
        <f>IF(Taula1[[#This Row],[Grup justificat     (fer servir opcions de la llista desplegable)]]=2,1,0)</f>
        <v>0</v>
      </c>
      <c r="BM1340" s="126">
        <f>IF(Taula1[[#This Row],[Espai reservat Administració]]=2,1,0)</f>
        <v>0</v>
      </c>
      <c r="BN1340" s="73"/>
      <c r="BO1340" s="73"/>
      <c r="BP1340" s="73"/>
      <c r="BQ1340" s="73"/>
      <c r="BR1340" s="73"/>
      <c r="BS1340" s="73"/>
      <c r="BT1340" s="73"/>
      <c r="BU1340" s="73"/>
      <c r="BV1340" s="73"/>
      <c r="BW1340" s="73"/>
      <c r="BX1340" s="73"/>
      <c r="BY1340" s="73"/>
      <c r="BZ1340" s="73"/>
      <c r="CA1340" s="73"/>
      <c r="CB1340" s="73"/>
      <c r="CC1340" s="73"/>
      <c r="CD1340" s="73"/>
      <c r="CE1340" s="73"/>
      <c r="CF1340" s="73"/>
      <c r="CG1340" s="63">
        <f t="shared" si="325"/>
        <v>0</v>
      </c>
      <c r="CH1340" s="63">
        <f t="shared" si="326"/>
        <v>0</v>
      </c>
      <c r="CI1340" s="73"/>
      <c r="CJ1340" s="63">
        <f>IF(Taula1[[#This Row],[Tipus de contracte                                  (fer servir opcions de la llista desplegable)]]="Indefinit",1,0)</f>
        <v>0</v>
      </c>
      <c r="CK1340" s="63">
        <f>IF(Taula1[[#This Row],[Tipus de contracte                                  (fer servir opcions de la llista desplegable)]]="Temporal, igual o superior a 6 mesos",1,0)</f>
        <v>0</v>
      </c>
      <c r="CL1340" s="63">
        <f>IF(Taula1[[#This Row],[Tipus de contracte                                  (fer servir opcions de la llista desplegable)]]="Substitució per IT",1,0)</f>
        <v>0</v>
      </c>
      <c r="CM1340" s="73"/>
      <c r="CN1340" s="63">
        <f>IF(Taula1[[#This Row],[Relació llocs de treball]]&gt;=1,1,0)</f>
        <v>0</v>
      </c>
      <c r="CO1340" s="73"/>
      <c r="CP1340" s="63">
        <f>IF(Taula1[[#This Row],[Identitat de gènere                                                          (fer servir opcions de la llista desplegable)]]="Home",1,0)</f>
        <v>0</v>
      </c>
      <c r="CQ1340" s="63">
        <f>IF(Taula1[[#This Row],[Identitat de gènere                                                          (fer servir opcions de la llista desplegable)]]="Dona",1,0)</f>
        <v>0</v>
      </c>
      <c r="CR1340" s="63">
        <f>IF(Taula1[[#This Row],[Identitat de gènere                                                          (fer servir opcions de la llista desplegable)]]="No binari",1,0)</f>
        <v>0</v>
      </c>
      <c r="CS1340" s="73"/>
      <c r="CT1340" s="63">
        <f t="shared" si="320"/>
        <v>0</v>
      </c>
      <c r="CU1340" s="64">
        <f t="shared" si="327"/>
        <v>0</v>
      </c>
      <c r="CW1340" s="64">
        <f t="shared" si="328"/>
        <v>0</v>
      </c>
      <c r="CX1340" s="64">
        <f t="shared" si="329"/>
        <v>0</v>
      </c>
      <c r="CY1340" s="64">
        <f t="shared" si="330"/>
        <v>0</v>
      </c>
      <c r="CZ1340" s="64">
        <f t="shared" si="331"/>
        <v>0</v>
      </c>
      <c r="DB1340" s="64">
        <f t="shared" si="332"/>
        <v>0</v>
      </c>
      <c r="DC1340" s="64">
        <f t="shared" si="333"/>
        <v>0</v>
      </c>
      <c r="DD1340" s="64">
        <f t="shared" si="334"/>
        <v>0</v>
      </c>
      <c r="DE1340" s="64">
        <f t="shared" si="335"/>
        <v>0</v>
      </c>
    </row>
    <row r="1341" spans="2:109" x14ac:dyDescent="0.3">
      <c r="B1341" s="167"/>
      <c r="C1341" s="186"/>
      <c r="D1341" s="2"/>
      <c r="E1341" s="67"/>
      <c r="F1341" s="5"/>
      <c r="G1341" s="5"/>
      <c r="H1341" s="187"/>
      <c r="I1341" s="111" t="str">
        <f ca="1">IF(Taula1[[#This Row],[Data naixement (format dd/mm/aaaa)]]="","0",DATEDIF(Taula1[[#This Row],[Data naixement (format dd/mm/aaaa)]],TODAY(),"Y"))</f>
        <v>0</v>
      </c>
      <c r="J1341" s="6"/>
      <c r="K1341" s="6"/>
      <c r="L1341" s="6"/>
      <c r="M1341" s="6"/>
      <c r="N1341" s="56"/>
      <c r="O1341" s="56"/>
      <c r="P1341" s="56"/>
      <c r="Q1341" s="6"/>
      <c r="R1341" s="7"/>
      <c r="S1341" s="143">
        <f>Taula1[[#This Row],[Mesos naturals sencers treballats període justificat (01/01/2023 - 31/03/2023)]]</f>
        <v>0</v>
      </c>
      <c r="T1341" s="194">
        <f>Taula1[[#This Row],[Dies treballats període justificat (01/01/2023 - 31/03/2023)              no comptabilitzats com a mes natural sencer]]</f>
        <v>0</v>
      </c>
      <c r="U1341" s="12"/>
      <c r="V1341" s="7"/>
      <c r="W1341" s="188"/>
      <c r="X1341" s="188"/>
      <c r="Y1341" s="188"/>
      <c r="Z1341" s="188"/>
      <c r="AA1341" s="190"/>
      <c r="AB1341" s="143">
        <f>Taula1[[#This Row],[Grup justificat     (fer servir opcions de la llista desplegable)]]</f>
        <v>0</v>
      </c>
      <c r="AC1341" s="182"/>
      <c r="AD1341" s="39"/>
      <c r="AE1341" s="131">
        <f>ROUND((AF1341/100)*756*Taula1[[#This Row],[Mesos naturals sencers treballats període justificat (01/01/2023 - 31/03/2023)]],2)</f>
        <v>0</v>
      </c>
      <c r="AF1341" s="81">
        <f>Taula1[[#This Row],[% Jornada segons contracte
(no posar el símbol %) ]]-Taula1[[#This Row],[% Reducció salari per baix rendiment        (no posar el símbol %)]]</f>
        <v>0</v>
      </c>
      <c r="AG1341" s="131">
        <f>ROUND((AH1341/100)*24.8547945*Taula1[[#This Row],[Dies treballats període justificat (01/01/2023 - 31/03/2023)              no comptabilitzats com a mes natural sencer]],2)</f>
        <v>0</v>
      </c>
      <c r="AH1341" s="79">
        <f>Taula1[[#This Row],[% Jornada segons contracte
(no posar el símbol %) ]]-Taula1[[#This Row],[% Reducció salari per baix rendiment        (no posar el símbol %)]]</f>
        <v>0</v>
      </c>
      <c r="AI1341" s="131">
        <f t="shared" si="321"/>
        <v>0</v>
      </c>
      <c r="AJ1341" s="39"/>
      <c r="AK1341" s="131">
        <f>ROUND((AL1341/100)*756*Taula1[[#This Row],[Espai reservat Administració  (mesos)]],2)</f>
        <v>0</v>
      </c>
      <c r="AL1341" s="81">
        <f>Taula1[[#This Row],[% Jornada segons contracte
(no posar el símbol %) ]]-Taula1[[#This Row],[% Reducció salari per baix rendiment        (no posar el símbol %)]]</f>
        <v>0</v>
      </c>
      <c r="AM1341" s="131">
        <f>ROUND((AN1341/100)*24.8547945*Taula1[[#This Row],[Espai reservat Administració (dies)]],2)</f>
        <v>0</v>
      </c>
      <c r="AN1341" s="79">
        <f>Taula1[[#This Row],[% Jornada segons contracte
(no posar el símbol %) ]]-Taula1[[#This Row],[% Reducció salari per baix rendiment        (no posar el símbol %)]]</f>
        <v>0</v>
      </c>
      <c r="AO1341" s="131">
        <f t="shared" si="322"/>
        <v>0</v>
      </c>
      <c r="AP1341" s="87"/>
      <c r="AQ1341" s="137">
        <f>ROUND((AR1341/100)*693*Taula1[[#This Row],[Mesos naturals sencers treballats període justificat (01/01/2023 - 31/03/2023)]],2)</f>
        <v>0</v>
      </c>
      <c r="AR1341" s="90">
        <f>Taula1[[#This Row],[% Jornada segons contracte
(no posar el símbol %) ]]-Taula1[[#This Row],[% Reducció salari per baix rendiment        (no posar el símbol %)]]</f>
        <v>0</v>
      </c>
      <c r="AS1341" s="137">
        <f>ROUND((AT1341/100)*22.78356164*Taula1[[#This Row],[Dies treballats període justificat (01/01/2023 - 31/03/2023)              no comptabilitzats com a mes natural sencer]],2)</f>
        <v>0</v>
      </c>
      <c r="AT1341" s="90">
        <f>Taula1[[#This Row],[% Jornada segons contracte
(no posar el símbol %) ]]-Taula1[[#This Row],[% Reducció salari per baix rendiment        (no posar el símbol %)]]</f>
        <v>0</v>
      </c>
      <c r="AU1341" s="137">
        <f t="shared" si="323"/>
        <v>0</v>
      </c>
      <c r="AV1341" s="87"/>
      <c r="AW1341" s="136">
        <f>ROUND((AX1341/100)*693*Taula1[[#This Row],[Espai reservat Administració  (mesos)]],2)</f>
        <v>0</v>
      </c>
      <c r="AX1341" s="90">
        <f>Taula1[[#This Row],[% Jornada segons contracte
(no posar el símbol %) ]]-Taula1[[#This Row],[% Reducció salari per baix rendiment        (no posar el símbol %)]]</f>
        <v>0</v>
      </c>
      <c r="AY1341" s="131">
        <f>ROUND((AZ1341/100)*22.78356164*Taula1[[#This Row],[Espai reservat Administració (dies)]],2)</f>
        <v>0</v>
      </c>
      <c r="AZ1341" s="81">
        <f>Taula1[[#This Row],[% Jornada segons contracte
(no posar el símbol %) ]]-Taula1[[#This Row],[% Reducció salari per baix rendiment        (no posar el símbol %)]]</f>
        <v>0</v>
      </c>
      <c r="BA1341" s="82">
        <f t="shared" si="324"/>
        <v>0</v>
      </c>
      <c r="BB1341" s="41"/>
      <c r="BC1341" s="131">
        <f>IF(Taula1[[#This Row],[Grup justificat     (fer servir opcions de la llista desplegable)]]=1,AI1341,0)</f>
        <v>0</v>
      </c>
      <c r="BD1341" s="131">
        <f>IF(Taula1[[#This Row],[Grup justificat     (fer servir opcions de la llista desplegable)]]=2,AU1341,0)</f>
        <v>0</v>
      </c>
      <c r="BE1341" s="41"/>
      <c r="BF1341" s="131">
        <f>IF(Taula1[[#This Row],[Espai reservat Administració]]=1,AO1341,0)</f>
        <v>0</v>
      </c>
      <c r="BG1341" s="82">
        <f>IF(Taula1[[#This Row],[Espai reservat Administració]]=2,BA1341,0)</f>
        <v>0</v>
      </c>
      <c r="BH1341" s="41"/>
      <c r="BI1341" s="126">
        <f>IF(Taula1[[#This Row],[Grup justificat     (fer servir opcions de la llista desplegable)]]=1,1,0)</f>
        <v>0</v>
      </c>
      <c r="BJ1341" s="126">
        <f>IF(Taula1[[#This Row],[Espai reservat Administració]]=1,1,0)</f>
        <v>0</v>
      </c>
      <c r="BK1341" s="111"/>
      <c r="BL1341" s="126">
        <f>IF(Taula1[[#This Row],[Grup justificat     (fer servir opcions de la llista desplegable)]]=2,1,0)</f>
        <v>0</v>
      </c>
      <c r="BM1341" s="126">
        <f>IF(Taula1[[#This Row],[Espai reservat Administració]]=2,1,0)</f>
        <v>0</v>
      </c>
      <c r="BN1341" s="73"/>
      <c r="BO1341" s="73"/>
      <c r="BP1341" s="73"/>
      <c r="BQ1341" s="73"/>
      <c r="BR1341" s="73"/>
      <c r="BS1341" s="73"/>
      <c r="BT1341" s="73"/>
      <c r="BU1341" s="73"/>
      <c r="BV1341" s="73"/>
      <c r="BW1341" s="73"/>
      <c r="BX1341" s="73"/>
      <c r="BY1341" s="73"/>
      <c r="BZ1341" s="73"/>
      <c r="CA1341" s="73"/>
      <c r="CB1341" s="73"/>
      <c r="CC1341" s="73"/>
      <c r="CD1341" s="73"/>
      <c r="CE1341" s="73"/>
      <c r="CF1341" s="73"/>
      <c r="CG1341" s="63">
        <f t="shared" si="325"/>
        <v>0</v>
      </c>
      <c r="CH1341" s="63">
        <f t="shared" si="326"/>
        <v>0</v>
      </c>
      <c r="CI1341" s="73"/>
      <c r="CJ1341" s="63">
        <f>IF(Taula1[[#This Row],[Tipus de contracte                                  (fer servir opcions de la llista desplegable)]]="Indefinit",1,0)</f>
        <v>0</v>
      </c>
      <c r="CK1341" s="63">
        <f>IF(Taula1[[#This Row],[Tipus de contracte                                  (fer servir opcions de la llista desplegable)]]="Temporal, igual o superior a 6 mesos",1,0)</f>
        <v>0</v>
      </c>
      <c r="CL1341" s="63">
        <f>IF(Taula1[[#This Row],[Tipus de contracte                                  (fer servir opcions de la llista desplegable)]]="Substitució per IT",1,0)</f>
        <v>0</v>
      </c>
      <c r="CM1341" s="73"/>
      <c r="CN1341" s="63">
        <f>IF(Taula1[[#This Row],[Relació llocs de treball]]&gt;=1,1,0)</f>
        <v>0</v>
      </c>
      <c r="CO1341" s="73"/>
      <c r="CP1341" s="63">
        <f>IF(Taula1[[#This Row],[Identitat de gènere                                                          (fer servir opcions de la llista desplegable)]]="Home",1,0)</f>
        <v>0</v>
      </c>
      <c r="CQ1341" s="63">
        <f>IF(Taula1[[#This Row],[Identitat de gènere                                                          (fer servir opcions de la llista desplegable)]]="Dona",1,0)</f>
        <v>0</v>
      </c>
      <c r="CR1341" s="63">
        <f>IF(Taula1[[#This Row],[Identitat de gènere                                                          (fer servir opcions de la llista desplegable)]]="No binari",1,0)</f>
        <v>0</v>
      </c>
      <c r="CS1341" s="73"/>
      <c r="CT1341" s="63">
        <f t="shared" si="320"/>
        <v>0</v>
      </c>
      <c r="CU1341" s="64">
        <f t="shared" si="327"/>
        <v>0</v>
      </c>
      <c r="CW1341" s="64">
        <f t="shared" si="328"/>
        <v>0</v>
      </c>
      <c r="CX1341" s="64">
        <f t="shared" si="329"/>
        <v>0</v>
      </c>
      <c r="CY1341" s="64">
        <f t="shared" si="330"/>
        <v>0</v>
      </c>
      <c r="CZ1341" s="64">
        <f t="shared" si="331"/>
        <v>0</v>
      </c>
      <c r="DB1341" s="64">
        <f t="shared" si="332"/>
        <v>0</v>
      </c>
      <c r="DC1341" s="64">
        <f t="shared" si="333"/>
        <v>0</v>
      </c>
      <c r="DD1341" s="64">
        <f t="shared" si="334"/>
        <v>0</v>
      </c>
      <c r="DE1341" s="64">
        <f t="shared" si="335"/>
        <v>0</v>
      </c>
    </row>
    <row r="1342" spans="2:109" x14ac:dyDescent="0.3">
      <c r="B1342" s="167"/>
      <c r="C1342" s="186"/>
      <c r="D1342" s="2"/>
      <c r="E1342" s="67"/>
      <c r="F1342" s="5"/>
      <c r="G1342" s="5"/>
      <c r="H1342" s="187"/>
      <c r="I1342" s="111" t="str">
        <f ca="1">IF(Taula1[[#This Row],[Data naixement (format dd/mm/aaaa)]]="","0",DATEDIF(Taula1[[#This Row],[Data naixement (format dd/mm/aaaa)]],TODAY(),"Y"))</f>
        <v>0</v>
      </c>
      <c r="J1342" s="6"/>
      <c r="K1342" s="6"/>
      <c r="L1342" s="6"/>
      <c r="M1342" s="6"/>
      <c r="N1342" s="56"/>
      <c r="O1342" s="56"/>
      <c r="P1342" s="56"/>
      <c r="Q1342" s="6"/>
      <c r="R1342" s="7"/>
      <c r="S1342" s="143">
        <f>Taula1[[#This Row],[Mesos naturals sencers treballats període justificat (01/01/2023 - 31/03/2023)]]</f>
        <v>0</v>
      </c>
      <c r="T1342" s="194">
        <f>Taula1[[#This Row],[Dies treballats període justificat (01/01/2023 - 31/03/2023)              no comptabilitzats com a mes natural sencer]]</f>
        <v>0</v>
      </c>
      <c r="U1342" s="12"/>
      <c r="V1342" s="7"/>
      <c r="W1342" s="188"/>
      <c r="X1342" s="188"/>
      <c r="Y1342" s="188"/>
      <c r="Z1342" s="188"/>
      <c r="AA1342" s="190"/>
      <c r="AB1342" s="143">
        <f>Taula1[[#This Row],[Grup justificat     (fer servir opcions de la llista desplegable)]]</f>
        <v>0</v>
      </c>
      <c r="AC1342" s="182"/>
      <c r="AD1342" s="39"/>
      <c r="AE1342" s="131">
        <f>ROUND((AF1342/100)*756*Taula1[[#This Row],[Mesos naturals sencers treballats període justificat (01/01/2023 - 31/03/2023)]],2)</f>
        <v>0</v>
      </c>
      <c r="AF1342" s="81">
        <f>Taula1[[#This Row],[% Jornada segons contracte
(no posar el símbol %) ]]-Taula1[[#This Row],[% Reducció salari per baix rendiment        (no posar el símbol %)]]</f>
        <v>0</v>
      </c>
      <c r="AG1342" s="131">
        <f>ROUND((AH1342/100)*24.8547945*Taula1[[#This Row],[Dies treballats període justificat (01/01/2023 - 31/03/2023)              no comptabilitzats com a mes natural sencer]],2)</f>
        <v>0</v>
      </c>
      <c r="AH1342" s="79">
        <f>Taula1[[#This Row],[% Jornada segons contracte
(no posar el símbol %) ]]-Taula1[[#This Row],[% Reducció salari per baix rendiment        (no posar el símbol %)]]</f>
        <v>0</v>
      </c>
      <c r="AI1342" s="131">
        <f t="shared" si="321"/>
        <v>0</v>
      </c>
      <c r="AJ1342" s="39"/>
      <c r="AK1342" s="131">
        <f>ROUND((AL1342/100)*756*Taula1[[#This Row],[Espai reservat Administració  (mesos)]],2)</f>
        <v>0</v>
      </c>
      <c r="AL1342" s="81">
        <f>Taula1[[#This Row],[% Jornada segons contracte
(no posar el símbol %) ]]-Taula1[[#This Row],[% Reducció salari per baix rendiment        (no posar el símbol %)]]</f>
        <v>0</v>
      </c>
      <c r="AM1342" s="131">
        <f>ROUND((AN1342/100)*24.8547945*Taula1[[#This Row],[Espai reservat Administració (dies)]],2)</f>
        <v>0</v>
      </c>
      <c r="AN1342" s="79">
        <f>Taula1[[#This Row],[% Jornada segons contracte
(no posar el símbol %) ]]-Taula1[[#This Row],[% Reducció salari per baix rendiment        (no posar el símbol %)]]</f>
        <v>0</v>
      </c>
      <c r="AO1342" s="131">
        <f t="shared" si="322"/>
        <v>0</v>
      </c>
      <c r="AP1342" s="87"/>
      <c r="AQ1342" s="137">
        <f>ROUND((AR1342/100)*693*Taula1[[#This Row],[Mesos naturals sencers treballats període justificat (01/01/2023 - 31/03/2023)]],2)</f>
        <v>0</v>
      </c>
      <c r="AR1342" s="90">
        <f>Taula1[[#This Row],[% Jornada segons contracte
(no posar el símbol %) ]]-Taula1[[#This Row],[% Reducció salari per baix rendiment        (no posar el símbol %)]]</f>
        <v>0</v>
      </c>
      <c r="AS1342" s="137">
        <f>ROUND((AT1342/100)*22.78356164*Taula1[[#This Row],[Dies treballats període justificat (01/01/2023 - 31/03/2023)              no comptabilitzats com a mes natural sencer]],2)</f>
        <v>0</v>
      </c>
      <c r="AT1342" s="90">
        <f>Taula1[[#This Row],[% Jornada segons contracte
(no posar el símbol %) ]]-Taula1[[#This Row],[% Reducció salari per baix rendiment        (no posar el símbol %)]]</f>
        <v>0</v>
      </c>
      <c r="AU1342" s="137">
        <f t="shared" si="323"/>
        <v>0</v>
      </c>
      <c r="AV1342" s="87"/>
      <c r="AW1342" s="136">
        <f>ROUND((AX1342/100)*693*Taula1[[#This Row],[Espai reservat Administració  (mesos)]],2)</f>
        <v>0</v>
      </c>
      <c r="AX1342" s="90">
        <f>Taula1[[#This Row],[% Jornada segons contracte
(no posar el símbol %) ]]-Taula1[[#This Row],[% Reducció salari per baix rendiment        (no posar el símbol %)]]</f>
        <v>0</v>
      </c>
      <c r="AY1342" s="131">
        <f>ROUND((AZ1342/100)*22.78356164*Taula1[[#This Row],[Espai reservat Administració (dies)]],2)</f>
        <v>0</v>
      </c>
      <c r="AZ1342" s="81">
        <f>Taula1[[#This Row],[% Jornada segons contracte
(no posar el símbol %) ]]-Taula1[[#This Row],[% Reducció salari per baix rendiment        (no posar el símbol %)]]</f>
        <v>0</v>
      </c>
      <c r="BA1342" s="82">
        <f t="shared" si="324"/>
        <v>0</v>
      </c>
      <c r="BB1342" s="41"/>
      <c r="BC1342" s="131">
        <f>IF(Taula1[[#This Row],[Grup justificat     (fer servir opcions de la llista desplegable)]]=1,AI1342,0)</f>
        <v>0</v>
      </c>
      <c r="BD1342" s="131">
        <f>IF(Taula1[[#This Row],[Grup justificat     (fer servir opcions de la llista desplegable)]]=2,AU1342,0)</f>
        <v>0</v>
      </c>
      <c r="BE1342" s="41"/>
      <c r="BF1342" s="131">
        <f>IF(Taula1[[#This Row],[Espai reservat Administració]]=1,AO1342,0)</f>
        <v>0</v>
      </c>
      <c r="BG1342" s="82">
        <f>IF(Taula1[[#This Row],[Espai reservat Administració]]=2,BA1342,0)</f>
        <v>0</v>
      </c>
      <c r="BH1342" s="41"/>
      <c r="BI1342" s="126">
        <f>IF(Taula1[[#This Row],[Grup justificat     (fer servir opcions de la llista desplegable)]]=1,1,0)</f>
        <v>0</v>
      </c>
      <c r="BJ1342" s="126">
        <f>IF(Taula1[[#This Row],[Espai reservat Administració]]=1,1,0)</f>
        <v>0</v>
      </c>
      <c r="BK1342" s="111"/>
      <c r="BL1342" s="126">
        <f>IF(Taula1[[#This Row],[Grup justificat     (fer servir opcions de la llista desplegable)]]=2,1,0)</f>
        <v>0</v>
      </c>
      <c r="BM1342" s="126">
        <f>IF(Taula1[[#This Row],[Espai reservat Administració]]=2,1,0)</f>
        <v>0</v>
      </c>
      <c r="BN1342" s="73"/>
      <c r="BO1342" s="73"/>
      <c r="BP1342" s="73"/>
      <c r="BQ1342" s="73"/>
      <c r="BR1342" s="73"/>
      <c r="BS1342" s="73"/>
      <c r="BT1342" s="73"/>
      <c r="BU1342" s="73"/>
      <c r="BV1342" s="73"/>
      <c r="BW1342" s="73"/>
      <c r="BX1342" s="73"/>
      <c r="BY1342" s="73"/>
      <c r="BZ1342" s="73"/>
      <c r="CA1342" s="73"/>
      <c r="CB1342" s="73"/>
      <c r="CC1342" s="73"/>
      <c r="CD1342" s="73"/>
      <c r="CE1342" s="73"/>
      <c r="CF1342" s="73"/>
      <c r="CG1342" s="63">
        <f t="shared" si="325"/>
        <v>0</v>
      </c>
      <c r="CH1342" s="63">
        <f t="shared" si="326"/>
        <v>0</v>
      </c>
      <c r="CI1342" s="73"/>
      <c r="CJ1342" s="63">
        <f>IF(Taula1[[#This Row],[Tipus de contracte                                  (fer servir opcions de la llista desplegable)]]="Indefinit",1,0)</f>
        <v>0</v>
      </c>
      <c r="CK1342" s="63">
        <f>IF(Taula1[[#This Row],[Tipus de contracte                                  (fer servir opcions de la llista desplegable)]]="Temporal, igual o superior a 6 mesos",1,0)</f>
        <v>0</v>
      </c>
      <c r="CL1342" s="63">
        <f>IF(Taula1[[#This Row],[Tipus de contracte                                  (fer servir opcions de la llista desplegable)]]="Substitució per IT",1,0)</f>
        <v>0</v>
      </c>
      <c r="CM1342" s="73"/>
      <c r="CN1342" s="63">
        <f>IF(Taula1[[#This Row],[Relació llocs de treball]]&gt;=1,1,0)</f>
        <v>0</v>
      </c>
      <c r="CO1342" s="73"/>
      <c r="CP1342" s="63">
        <f>IF(Taula1[[#This Row],[Identitat de gènere                                                          (fer servir opcions de la llista desplegable)]]="Home",1,0)</f>
        <v>0</v>
      </c>
      <c r="CQ1342" s="63">
        <f>IF(Taula1[[#This Row],[Identitat de gènere                                                          (fer servir opcions de la llista desplegable)]]="Dona",1,0)</f>
        <v>0</v>
      </c>
      <c r="CR1342" s="63">
        <f>IF(Taula1[[#This Row],[Identitat de gènere                                                          (fer servir opcions de la llista desplegable)]]="No binari",1,0)</f>
        <v>0</v>
      </c>
      <c r="CS1342" s="73"/>
      <c r="CT1342" s="63">
        <f t="shared" si="320"/>
        <v>0</v>
      </c>
      <c r="CU1342" s="64">
        <f t="shared" si="327"/>
        <v>0</v>
      </c>
      <c r="CW1342" s="64">
        <f t="shared" si="328"/>
        <v>0</v>
      </c>
      <c r="CX1342" s="64">
        <f t="shared" si="329"/>
        <v>0</v>
      </c>
      <c r="CY1342" s="64">
        <f t="shared" si="330"/>
        <v>0</v>
      </c>
      <c r="CZ1342" s="64">
        <f t="shared" si="331"/>
        <v>0</v>
      </c>
      <c r="DB1342" s="64">
        <f t="shared" si="332"/>
        <v>0</v>
      </c>
      <c r="DC1342" s="64">
        <f t="shared" si="333"/>
        <v>0</v>
      </c>
      <c r="DD1342" s="64">
        <f t="shared" si="334"/>
        <v>0</v>
      </c>
      <c r="DE1342" s="64">
        <f t="shared" si="335"/>
        <v>0</v>
      </c>
    </row>
    <row r="1343" spans="2:109" x14ac:dyDescent="0.3">
      <c r="B1343" s="167"/>
      <c r="C1343" s="186"/>
      <c r="D1343" s="2"/>
      <c r="E1343" s="67"/>
      <c r="F1343" s="5"/>
      <c r="G1343" s="5"/>
      <c r="H1343" s="187"/>
      <c r="I1343" s="111" t="str">
        <f ca="1">IF(Taula1[[#This Row],[Data naixement (format dd/mm/aaaa)]]="","0",DATEDIF(Taula1[[#This Row],[Data naixement (format dd/mm/aaaa)]],TODAY(),"Y"))</f>
        <v>0</v>
      </c>
      <c r="J1343" s="6"/>
      <c r="K1343" s="6"/>
      <c r="L1343" s="6"/>
      <c r="M1343" s="6"/>
      <c r="N1343" s="56"/>
      <c r="O1343" s="56"/>
      <c r="P1343" s="56"/>
      <c r="Q1343" s="6"/>
      <c r="R1343" s="7"/>
      <c r="S1343" s="143">
        <f>Taula1[[#This Row],[Mesos naturals sencers treballats període justificat (01/01/2023 - 31/03/2023)]]</f>
        <v>0</v>
      </c>
      <c r="T1343" s="194">
        <f>Taula1[[#This Row],[Dies treballats període justificat (01/01/2023 - 31/03/2023)              no comptabilitzats com a mes natural sencer]]</f>
        <v>0</v>
      </c>
      <c r="U1343" s="12"/>
      <c r="V1343" s="7"/>
      <c r="W1343" s="188"/>
      <c r="X1343" s="188"/>
      <c r="Y1343" s="188"/>
      <c r="Z1343" s="188"/>
      <c r="AA1343" s="190"/>
      <c r="AB1343" s="143">
        <f>Taula1[[#This Row],[Grup justificat     (fer servir opcions de la llista desplegable)]]</f>
        <v>0</v>
      </c>
      <c r="AC1343" s="182"/>
      <c r="AD1343" s="39"/>
      <c r="AE1343" s="131">
        <f>ROUND((AF1343/100)*756*Taula1[[#This Row],[Mesos naturals sencers treballats període justificat (01/01/2023 - 31/03/2023)]],2)</f>
        <v>0</v>
      </c>
      <c r="AF1343" s="81">
        <f>Taula1[[#This Row],[% Jornada segons contracte
(no posar el símbol %) ]]-Taula1[[#This Row],[% Reducció salari per baix rendiment        (no posar el símbol %)]]</f>
        <v>0</v>
      </c>
      <c r="AG1343" s="131">
        <f>ROUND((AH1343/100)*24.8547945*Taula1[[#This Row],[Dies treballats període justificat (01/01/2023 - 31/03/2023)              no comptabilitzats com a mes natural sencer]],2)</f>
        <v>0</v>
      </c>
      <c r="AH1343" s="79">
        <f>Taula1[[#This Row],[% Jornada segons contracte
(no posar el símbol %) ]]-Taula1[[#This Row],[% Reducció salari per baix rendiment        (no posar el símbol %)]]</f>
        <v>0</v>
      </c>
      <c r="AI1343" s="131">
        <f t="shared" si="321"/>
        <v>0</v>
      </c>
      <c r="AJ1343" s="39"/>
      <c r="AK1343" s="131">
        <f>ROUND((AL1343/100)*756*Taula1[[#This Row],[Espai reservat Administració  (mesos)]],2)</f>
        <v>0</v>
      </c>
      <c r="AL1343" s="81">
        <f>Taula1[[#This Row],[% Jornada segons contracte
(no posar el símbol %) ]]-Taula1[[#This Row],[% Reducció salari per baix rendiment        (no posar el símbol %)]]</f>
        <v>0</v>
      </c>
      <c r="AM1343" s="131">
        <f>ROUND((AN1343/100)*24.8547945*Taula1[[#This Row],[Espai reservat Administració (dies)]],2)</f>
        <v>0</v>
      </c>
      <c r="AN1343" s="79">
        <f>Taula1[[#This Row],[% Jornada segons contracte
(no posar el símbol %) ]]-Taula1[[#This Row],[% Reducció salari per baix rendiment        (no posar el símbol %)]]</f>
        <v>0</v>
      </c>
      <c r="AO1343" s="131">
        <f t="shared" si="322"/>
        <v>0</v>
      </c>
      <c r="AP1343" s="87"/>
      <c r="AQ1343" s="137">
        <f>ROUND((AR1343/100)*693*Taula1[[#This Row],[Mesos naturals sencers treballats període justificat (01/01/2023 - 31/03/2023)]],2)</f>
        <v>0</v>
      </c>
      <c r="AR1343" s="90">
        <f>Taula1[[#This Row],[% Jornada segons contracte
(no posar el símbol %) ]]-Taula1[[#This Row],[% Reducció salari per baix rendiment        (no posar el símbol %)]]</f>
        <v>0</v>
      </c>
      <c r="AS1343" s="137">
        <f>ROUND((AT1343/100)*22.78356164*Taula1[[#This Row],[Dies treballats període justificat (01/01/2023 - 31/03/2023)              no comptabilitzats com a mes natural sencer]],2)</f>
        <v>0</v>
      </c>
      <c r="AT1343" s="90">
        <f>Taula1[[#This Row],[% Jornada segons contracte
(no posar el símbol %) ]]-Taula1[[#This Row],[% Reducció salari per baix rendiment        (no posar el símbol %)]]</f>
        <v>0</v>
      </c>
      <c r="AU1343" s="137">
        <f t="shared" si="323"/>
        <v>0</v>
      </c>
      <c r="AV1343" s="87"/>
      <c r="AW1343" s="136">
        <f>ROUND((AX1343/100)*693*Taula1[[#This Row],[Espai reservat Administració  (mesos)]],2)</f>
        <v>0</v>
      </c>
      <c r="AX1343" s="90">
        <f>Taula1[[#This Row],[% Jornada segons contracte
(no posar el símbol %) ]]-Taula1[[#This Row],[% Reducció salari per baix rendiment        (no posar el símbol %)]]</f>
        <v>0</v>
      </c>
      <c r="AY1343" s="131">
        <f>ROUND((AZ1343/100)*22.78356164*Taula1[[#This Row],[Espai reservat Administració (dies)]],2)</f>
        <v>0</v>
      </c>
      <c r="AZ1343" s="81">
        <f>Taula1[[#This Row],[% Jornada segons contracte
(no posar el símbol %) ]]-Taula1[[#This Row],[% Reducció salari per baix rendiment        (no posar el símbol %)]]</f>
        <v>0</v>
      </c>
      <c r="BA1343" s="82">
        <f t="shared" si="324"/>
        <v>0</v>
      </c>
      <c r="BB1343" s="41"/>
      <c r="BC1343" s="131">
        <f>IF(Taula1[[#This Row],[Grup justificat     (fer servir opcions de la llista desplegable)]]=1,AI1343,0)</f>
        <v>0</v>
      </c>
      <c r="BD1343" s="131">
        <f>IF(Taula1[[#This Row],[Grup justificat     (fer servir opcions de la llista desplegable)]]=2,AU1343,0)</f>
        <v>0</v>
      </c>
      <c r="BE1343" s="41"/>
      <c r="BF1343" s="131">
        <f>IF(Taula1[[#This Row],[Espai reservat Administració]]=1,AO1343,0)</f>
        <v>0</v>
      </c>
      <c r="BG1343" s="82">
        <f>IF(Taula1[[#This Row],[Espai reservat Administració]]=2,BA1343,0)</f>
        <v>0</v>
      </c>
      <c r="BH1343" s="41"/>
      <c r="BI1343" s="126">
        <f>IF(Taula1[[#This Row],[Grup justificat     (fer servir opcions de la llista desplegable)]]=1,1,0)</f>
        <v>0</v>
      </c>
      <c r="BJ1343" s="126">
        <f>IF(Taula1[[#This Row],[Espai reservat Administració]]=1,1,0)</f>
        <v>0</v>
      </c>
      <c r="BK1343" s="111"/>
      <c r="BL1343" s="126">
        <f>IF(Taula1[[#This Row],[Grup justificat     (fer servir opcions de la llista desplegable)]]=2,1,0)</f>
        <v>0</v>
      </c>
      <c r="BM1343" s="126">
        <f>IF(Taula1[[#This Row],[Espai reservat Administració]]=2,1,0)</f>
        <v>0</v>
      </c>
      <c r="BN1343" s="73"/>
      <c r="BO1343" s="73"/>
      <c r="BP1343" s="73"/>
      <c r="BQ1343" s="73"/>
      <c r="BR1343" s="73"/>
      <c r="BS1343" s="73"/>
      <c r="BT1343" s="73"/>
      <c r="BU1343" s="73"/>
      <c r="BV1343" s="73"/>
      <c r="BW1343" s="73"/>
      <c r="BX1343" s="73"/>
      <c r="BY1343" s="73"/>
      <c r="BZ1343" s="73"/>
      <c r="CA1343" s="73"/>
      <c r="CB1343" s="73"/>
      <c r="CC1343" s="73"/>
      <c r="CD1343" s="73"/>
      <c r="CE1343" s="73"/>
      <c r="CF1343" s="73"/>
      <c r="CG1343" s="63">
        <f t="shared" si="325"/>
        <v>0</v>
      </c>
      <c r="CH1343" s="63">
        <f t="shared" si="326"/>
        <v>0</v>
      </c>
      <c r="CI1343" s="73"/>
      <c r="CJ1343" s="63">
        <f>IF(Taula1[[#This Row],[Tipus de contracte                                  (fer servir opcions de la llista desplegable)]]="Indefinit",1,0)</f>
        <v>0</v>
      </c>
      <c r="CK1343" s="63">
        <f>IF(Taula1[[#This Row],[Tipus de contracte                                  (fer servir opcions de la llista desplegable)]]="Temporal, igual o superior a 6 mesos",1,0)</f>
        <v>0</v>
      </c>
      <c r="CL1343" s="63">
        <f>IF(Taula1[[#This Row],[Tipus de contracte                                  (fer servir opcions de la llista desplegable)]]="Substitució per IT",1,0)</f>
        <v>0</v>
      </c>
      <c r="CM1343" s="73"/>
      <c r="CN1343" s="63">
        <f>IF(Taula1[[#This Row],[Relació llocs de treball]]&gt;=1,1,0)</f>
        <v>0</v>
      </c>
      <c r="CO1343" s="73"/>
      <c r="CP1343" s="63">
        <f>IF(Taula1[[#This Row],[Identitat de gènere                                                          (fer servir opcions de la llista desplegable)]]="Home",1,0)</f>
        <v>0</v>
      </c>
      <c r="CQ1343" s="63">
        <f>IF(Taula1[[#This Row],[Identitat de gènere                                                          (fer servir opcions de la llista desplegable)]]="Dona",1,0)</f>
        <v>0</v>
      </c>
      <c r="CR1343" s="63">
        <f>IF(Taula1[[#This Row],[Identitat de gènere                                                          (fer servir opcions de la llista desplegable)]]="No binari",1,0)</f>
        <v>0</v>
      </c>
      <c r="CS1343" s="73"/>
      <c r="CT1343" s="63">
        <f t="shared" si="320"/>
        <v>0</v>
      </c>
      <c r="CU1343" s="64">
        <f t="shared" si="327"/>
        <v>0</v>
      </c>
      <c r="CW1343" s="64">
        <f t="shared" si="328"/>
        <v>0</v>
      </c>
      <c r="CX1343" s="64">
        <f t="shared" si="329"/>
        <v>0</v>
      </c>
      <c r="CY1343" s="64">
        <f t="shared" si="330"/>
        <v>0</v>
      </c>
      <c r="CZ1343" s="64">
        <f t="shared" si="331"/>
        <v>0</v>
      </c>
      <c r="DB1343" s="64">
        <f t="shared" si="332"/>
        <v>0</v>
      </c>
      <c r="DC1343" s="64">
        <f t="shared" si="333"/>
        <v>0</v>
      </c>
      <c r="DD1343" s="64">
        <f t="shared" si="334"/>
        <v>0</v>
      </c>
      <c r="DE1343" s="64">
        <f t="shared" si="335"/>
        <v>0</v>
      </c>
    </row>
    <row r="1344" spans="2:109" x14ac:dyDescent="0.3">
      <c r="B1344" s="167"/>
      <c r="C1344" s="186"/>
      <c r="D1344" s="2"/>
      <c r="E1344" s="67"/>
      <c r="F1344" s="5"/>
      <c r="G1344" s="5"/>
      <c r="H1344" s="187"/>
      <c r="I1344" s="111" t="str">
        <f ca="1">IF(Taula1[[#This Row],[Data naixement (format dd/mm/aaaa)]]="","0",DATEDIF(Taula1[[#This Row],[Data naixement (format dd/mm/aaaa)]],TODAY(),"Y"))</f>
        <v>0</v>
      </c>
      <c r="J1344" s="6"/>
      <c r="K1344" s="6"/>
      <c r="L1344" s="6"/>
      <c r="M1344" s="6"/>
      <c r="N1344" s="56"/>
      <c r="O1344" s="56"/>
      <c r="P1344" s="56"/>
      <c r="Q1344" s="6"/>
      <c r="R1344" s="7"/>
      <c r="S1344" s="143">
        <f>Taula1[[#This Row],[Mesos naturals sencers treballats període justificat (01/01/2023 - 31/03/2023)]]</f>
        <v>0</v>
      </c>
      <c r="T1344" s="194">
        <f>Taula1[[#This Row],[Dies treballats període justificat (01/01/2023 - 31/03/2023)              no comptabilitzats com a mes natural sencer]]</f>
        <v>0</v>
      </c>
      <c r="U1344" s="12"/>
      <c r="V1344" s="7"/>
      <c r="W1344" s="188"/>
      <c r="X1344" s="188"/>
      <c r="Y1344" s="188"/>
      <c r="Z1344" s="188"/>
      <c r="AA1344" s="190"/>
      <c r="AB1344" s="143">
        <f>Taula1[[#This Row],[Grup justificat     (fer servir opcions de la llista desplegable)]]</f>
        <v>0</v>
      </c>
      <c r="AC1344" s="182"/>
      <c r="AD1344" s="39"/>
      <c r="AE1344" s="131">
        <f>ROUND((AF1344/100)*756*Taula1[[#This Row],[Mesos naturals sencers treballats període justificat (01/01/2023 - 31/03/2023)]],2)</f>
        <v>0</v>
      </c>
      <c r="AF1344" s="81">
        <f>Taula1[[#This Row],[% Jornada segons contracte
(no posar el símbol %) ]]-Taula1[[#This Row],[% Reducció salari per baix rendiment        (no posar el símbol %)]]</f>
        <v>0</v>
      </c>
      <c r="AG1344" s="131">
        <f>ROUND((AH1344/100)*24.8547945*Taula1[[#This Row],[Dies treballats període justificat (01/01/2023 - 31/03/2023)              no comptabilitzats com a mes natural sencer]],2)</f>
        <v>0</v>
      </c>
      <c r="AH1344" s="79">
        <f>Taula1[[#This Row],[% Jornada segons contracte
(no posar el símbol %) ]]-Taula1[[#This Row],[% Reducció salari per baix rendiment        (no posar el símbol %)]]</f>
        <v>0</v>
      </c>
      <c r="AI1344" s="131">
        <f t="shared" si="321"/>
        <v>0</v>
      </c>
      <c r="AJ1344" s="39"/>
      <c r="AK1344" s="131">
        <f>ROUND((AL1344/100)*756*Taula1[[#This Row],[Espai reservat Administració  (mesos)]],2)</f>
        <v>0</v>
      </c>
      <c r="AL1344" s="81">
        <f>Taula1[[#This Row],[% Jornada segons contracte
(no posar el símbol %) ]]-Taula1[[#This Row],[% Reducció salari per baix rendiment        (no posar el símbol %)]]</f>
        <v>0</v>
      </c>
      <c r="AM1344" s="131">
        <f>ROUND((AN1344/100)*24.8547945*Taula1[[#This Row],[Espai reservat Administració (dies)]],2)</f>
        <v>0</v>
      </c>
      <c r="AN1344" s="79">
        <f>Taula1[[#This Row],[% Jornada segons contracte
(no posar el símbol %) ]]-Taula1[[#This Row],[% Reducció salari per baix rendiment        (no posar el símbol %)]]</f>
        <v>0</v>
      </c>
      <c r="AO1344" s="131">
        <f t="shared" si="322"/>
        <v>0</v>
      </c>
      <c r="AP1344" s="87"/>
      <c r="AQ1344" s="137">
        <f>ROUND((AR1344/100)*693*Taula1[[#This Row],[Mesos naturals sencers treballats període justificat (01/01/2023 - 31/03/2023)]],2)</f>
        <v>0</v>
      </c>
      <c r="AR1344" s="90">
        <f>Taula1[[#This Row],[% Jornada segons contracte
(no posar el símbol %) ]]-Taula1[[#This Row],[% Reducció salari per baix rendiment        (no posar el símbol %)]]</f>
        <v>0</v>
      </c>
      <c r="AS1344" s="137">
        <f>ROUND((AT1344/100)*22.78356164*Taula1[[#This Row],[Dies treballats període justificat (01/01/2023 - 31/03/2023)              no comptabilitzats com a mes natural sencer]],2)</f>
        <v>0</v>
      </c>
      <c r="AT1344" s="90">
        <f>Taula1[[#This Row],[% Jornada segons contracte
(no posar el símbol %) ]]-Taula1[[#This Row],[% Reducció salari per baix rendiment        (no posar el símbol %)]]</f>
        <v>0</v>
      </c>
      <c r="AU1344" s="137">
        <f t="shared" si="323"/>
        <v>0</v>
      </c>
      <c r="AV1344" s="87"/>
      <c r="AW1344" s="136">
        <f>ROUND((AX1344/100)*693*Taula1[[#This Row],[Espai reservat Administració  (mesos)]],2)</f>
        <v>0</v>
      </c>
      <c r="AX1344" s="90">
        <f>Taula1[[#This Row],[% Jornada segons contracte
(no posar el símbol %) ]]-Taula1[[#This Row],[% Reducció salari per baix rendiment        (no posar el símbol %)]]</f>
        <v>0</v>
      </c>
      <c r="AY1344" s="131">
        <f>ROUND((AZ1344/100)*22.78356164*Taula1[[#This Row],[Espai reservat Administració (dies)]],2)</f>
        <v>0</v>
      </c>
      <c r="AZ1344" s="81">
        <f>Taula1[[#This Row],[% Jornada segons contracte
(no posar el símbol %) ]]-Taula1[[#This Row],[% Reducció salari per baix rendiment        (no posar el símbol %)]]</f>
        <v>0</v>
      </c>
      <c r="BA1344" s="82">
        <f t="shared" si="324"/>
        <v>0</v>
      </c>
      <c r="BB1344" s="41"/>
      <c r="BC1344" s="131">
        <f>IF(Taula1[[#This Row],[Grup justificat     (fer servir opcions de la llista desplegable)]]=1,AI1344,0)</f>
        <v>0</v>
      </c>
      <c r="BD1344" s="131">
        <f>IF(Taula1[[#This Row],[Grup justificat     (fer servir opcions de la llista desplegable)]]=2,AU1344,0)</f>
        <v>0</v>
      </c>
      <c r="BE1344" s="41"/>
      <c r="BF1344" s="131">
        <f>IF(Taula1[[#This Row],[Espai reservat Administració]]=1,AO1344,0)</f>
        <v>0</v>
      </c>
      <c r="BG1344" s="82">
        <f>IF(Taula1[[#This Row],[Espai reservat Administració]]=2,BA1344,0)</f>
        <v>0</v>
      </c>
      <c r="BH1344" s="41"/>
      <c r="BI1344" s="126">
        <f>IF(Taula1[[#This Row],[Grup justificat     (fer servir opcions de la llista desplegable)]]=1,1,0)</f>
        <v>0</v>
      </c>
      <c r="BJ1344" s="126">
        <f>IF(Taula1[[#This Row],[Espai reservat Administració]]=1,1,0)</f>
        <v>0</v>
      </c>
      <c r="BK1344" s="111"/>
      <c r="BL1344" s="126">
        <f>IF(Taula1[[#This Row],[Grup justificat     (fer servir opcions de la llista desplegable)]]=2,1,0)</f>
        <v>0</v>
      </c>
      <c r="BM1344" s="126">
        <f>IF(Taula1[[#This Row],[Espai reservat Administració]]=2,1,0)</f>
        <v>0</v>
      </c>
      <c r="BN1344" s="73"/>
      <c r="BO1344" s="73"/>
      <c r="BP1344" s="73"/>
      <c r="BQ1344" s="73"/>
      <c r="BR1344" s="73"/>
      <c r="BS1344" s="73"/>
      <c r="BT1344" s="73"/>
      <c r="BU1344" s="73"/>
      <c r="BV1344" s="73"/>
      <c r="BW1344" s="73"/>
      <c r="BX1344" s="73"/>
      <c r="BY1344" s="73"/>
      <c r="BZ1344" s="73"/>
      <c r="CA1344" s="73"/>
      <c r="CB1344" s="73"/>
      <c r="CC1344" s="73"/>
      <c r="CD1344" s="73"/>
      <c r="CE1344" s="73"/>
      <c r="CF1344" s="73"/>
      <c r="CG1344" s="63">
        <f t="shared" si="325"/>
        <v>0</v>
      </c>
      <c r="CH1344" s="63">
        <f t="shared" si="326"/>
        <v>0</v>
      </c>
      <c r="CI1344" s="73"/>
      <c r="CJ1344" s="63">
        <f>IF(Taula1[[#This Row],[Tipus de contracte                                  (fer servir opcions de la llista desplegable)]]="Indefinit",1,0)</f>
        <v>0</v>
      </c>
      <c r="CK1344" s="63">
        <f>IF(Taula1[[#This Row],[Tipus de contracte                                  (fer servir opcions de la llista desplegable)]]="Temporal, igual o superior a 6 mesos",1,0)</f>
        <v>0</v>
      </c>
      <c r="CL1344" s="63">
        <f>IF(Taula1[[#This Row],[Tipus de contracte                                  (fer servir opcions de la llista desplegable)]]="Substitució per IT",1,0)</f>
        <v>0</v>
      </c>
      <c r="CM1344" s="73"/>
      <c r="CN1344" s="63">
        <f>IF(Taula1[[#This Row],[Relació llocs de treball]]&gt;=1,1,0)</f>
        <v>0</v>
      </c>
      <c r="CO1344" s="73"/>
      <c r="CP1344" s="63">
        <f>IF(Taula1[[#This Row],[Identitat de gènere                                                          (fer servir opcions de la llista desplegable)]]="Home",1,0)</f>
        <v>0</v>
      </c>
      <c r="CQ1344" s="63">
        <f>IF(Taula1[[#This Row],[Identitat de gènere                                                          (fer servir opcions de la llista desplegable)]]="Dona",1,0)</f>
        <v>0</v>
      </c>
      <c r="CR1344" s="63">
        <f>IF(Taula1[[#This Row],[Identitat de gènere                                                          (fer servir opcions de la llista desplegable)]]="No binari",1,0)</f>
        <v>0</v>
      </c>
      <c r="CS1344" s="73"/>
      <c r="CT1344" s="63">
        <f t="shared" si="320"/>
        <v>0</v>
      </c>
      <c r="CU1344" s="64">
        <f t="shared" si="327"/>
        <v>0</v>
      </c>
      <c r="CW1344" s="64">
        <f t="shared" si="328"/>
        <v>0</v>
      </c>
      <c r="CX1344" s="64">
        <f t="shared" si="329"/>
        <v>0</v>
      </c>
      <c r="CY1344" s="64">
        <f t="shared" si="330"/>
        <v>0</v>
      </c>
      <c r="CZ1344" s="64">
        <f t="shared" si="331"/>
        <v>0</v>
      </c>
      <c r="DB1344" s="64">
        <f t="shared" si="332"/>
        <v>0</v>
      </c>
      <c r="DC1344" s="64">
        <f t="shared" si="333"/>
        <v>0</v>
      </c>
      <c r="DD1344" s="64">
        <f t="shared" si="334"/>
        <v>0</v>
      </c>
      <c r="DE1344" s="64">
        <f t="shared" si="335"/>
        <v>0</v>
      </c>
    </row>
    <row r="1345" spans="2:109" x14ac:dyDescent="0.3">
      <c r="B1345" s="167"/>
      <c r="C1345" s="186"/>
      <c r="D1345" s="2"/>
      <c r="E1345" s="67"/>
      <c r="F1345" s="5"/>
      <c r="G1345" s="5"/>
      <c r="H1345" s="187"/>
      <c r="I1345" s="111" t="str">
        <f ca="1">IF(Taula1[[#This Row],[Data naixement (format dd/mm/aaaa)]]="","0",DATEDIF(Taula1[[#This Row],[Data naixement (format dd/mm/aaaa)]],TODAY(),"Y"))</f>
        <v>0</v>
      </c>
      <c r="J1345" s="6"/>
      <c r="K1345" s="6"/>
      <c r="L1345" s="6"/>
      <c r="M1345" s="6"/>
      <c r="N1345" s="56"/>
      <c r="O1345" s="56"/>
      <c r="P1345" s="56"/>
      <c r="Q1345" s="6"/>
      <c r="R1345" s="7"/>
      <c r="S1345" s="143">
        <f>Taula1[[#This Row],[Mesos naturals sencers treballats període justificat (01/01/2023 - 31/03/2023)]]</f>
        <v>0</v>
      </c>
      <c r="T1345" s="194">
        <f>Taula1[[#This Row],[Dies treballats període justificat (01/01/2023 - 31/03/2023)              no comptabilitzats com a mes natural sencer]]</f>
        <v>0</v>
      </c>
      <c r="U1345" s="12"/>
      <c r="V1345" s="7"/>
      <c r="W1345" s="188"/>
      <c r="X1345" s="188"/>
      <c r="Y1345" s="188"/>
      <c r="Z1345" s="188"/>
      <c r="AA1345" s="190"/>
      <c r="AB1345" s="143">
        <f>Taula1[[#This Row],[Grup justificat     (fer servir opcions de la llista desplegable)]]</f>
        <v>0</v>
      </c>
      <c r="AC1345" s="182"/>
      <c r="AD1345" s="39"/>
      <c r="AE1345" s="131">
        <f>ROUND((AF1345/100)*756*Taula1[[#This Row],[Mesos naturals sencers treballats període justificat (01/01/2023 - 31/03/2023)]],2)</f>
        <v>0</v>
      </c>
      <c r="AF1345" s="81">
        <f>Taula1[[#This Row],[% Jornada segons contracte
(no posar el símbol %) ]]-Taula1[[#This Row],[% Reducció salari per baix rendiment        (no posar el símbol %)]]</f>
        <v>0</v>
      </c>
      <c r="AG1345" s="131">
        <f>ROUND((AH1345/100)*24.8547945*Taula1[[#This Row],[Dies treballats període justificat (01/01/2023 - 31/03/2023)              no comptabilitzats com a mes natural sencer]],2)</f>
        <v>0</v>
      </c>
      <c r="AH1345" s="79">
        <f>Taula1[[#This Row],[% Jornada segons contracte
(no posar el símbol %) ]]-Taula1[[#This Row],[% Reducció salari per baix rendiment        (no posar el símbol %)]]</f>
        <v>0</v>
      </c>
      <c r="AI1345" s="131">
        <f t="shared" si="321"/>
        <v>0</v>
      </c>
      <c r="AJ1345" s="39"/>
      <c r="AK1345" s="131">
        <f>ROUND((AL1345/100)*756*Taula1[[#This Row],[Espai reservat Administració  (mesos)]],2)</f>
        <v>0</v>
      </c>
      <c r="AL1345" s="81">
        <f>Taula1[[#This Row],[% Jornada segons contracte
(no posar el símbol %) ]]-Taula1[[#This Row],[% Reducció salari per baix rendiment        (no posar el símbol %)]]</f>
        <v>0</v>
      </c>
      <c r="AM1345" s="131">
        <f>ROUND((AN1345/100)*24.8547945*Taula1[[#This Row],[Espai reservat Administració (dies)]],2)</f>
        <v>0</v>
      </c>
      <c r="AN1345" s="79">
        <f>Taula1[[#This Row],[% Jornada segons contracte
(no posar el símbol %) ]]-Taula1[[#This Row],[% Reducció salari per baix rendiment        (no posar el símbol %)]]</f>
        <v>0</v>
      </c>
      <c r="AO1345" s="131">
        <f t="shared" si="322"/>
        <v>0</v>
      </c>
      <c r="AP1345" s="87"/>
      <c r="AQ1345" s="137">
        <f>ROUND((AR1345/100)*693*Taula1[[#This Row],[Mesos naturals sencers treballats període justificat (01/01/2023 - 31/03/2023)]],2)</f>
        <v>0</v>
      </c>
      <c r="AR1345" s="90">
        <f>Taula1[[#This Row],[% Jornada segons contracte
(no posar el símbol %) ]]-Taula1[[#This Row],[% Reducció salari per baix rendiment        (no posar el símbol %)]]</f>
        <v>0</v>
      </c>
      <c r="AS1345" s="137">
        <f>ROUND((AT1345/100)*22.78356164*Taula1[[#This Row],[Dies treballats període justificat (01/01/2023 - 31/03/2023)              no comptabilitzats com a mes natural sencer]],2)</f>
        <v>0</v>
      </c>
      <c r="AT1345" s="90">
        <f>Taula1[[#This Row],[% Jornada segons contracte
(no posar el símbol %) ]]-Taula1[[#This Row],[% Reducció salari per baix rendiment        (no posar el símbol %)]]</f>
        <v>0</v>
      </c>
      <c r="AU1345" s="137">
        <f t="shared" si="323"/>
        <v>0</v>
      </c>
      <c r="AV1345" s="87"/>
      <c r="AW1345" s="136">
        <f>ROUND((AX1345/100)*693*Taula1[[#This Row],[Espai reservat Administració  (mesos)]],2)</f>
        <v>0</v>
      </c>
      <c r="AX1345" s="90">
        <f>Taula1[[#This Row],[% Jornada segons contracte
(no posar el símbol %) ]]-Taula1[[#This Row],[% Reducció salari per baix rendiment        (no posar el símbol %)]]</f>
        <v>0</v>
      </c>
      <c r="AY1345" s="131">
        <f>ROUND((AZ1345/100)*22.78356164*Taula1[[#This Row],[Espai reservat Administració (dies)]],2)</f>
        <v>0</v>
      </c>
      <c r="AZ1345" s="81">
        <f>Taula1[[#This Row],[% Jornada segons contracte
(no posar el símbol %) ]]-Taula1[[#This Row],[% Reducció salari per baix rendiment        (no posar el símbol %)]]</f>
        <v>0</v>
      </c>
      <c r="BA1345" s="82">
        <f t="shared" si="324"/>
        <v>0</v>
      </c>
      <c r="BB1345" s="41"/>
      <c r="BC1345" s="131">
        <f>IF(Taula1[[#This Row],[Grup justificat     (fer servir opcions de la llista desplegable)]]=1,AI1345,0)</f>
        <v>0</v>
      </c>
      <c r="BD1345" s="131">
        <f>IF(Taula1[[#This Row],[Grup justificat     (fer servir opcions de la llista desplegable)]]=2,AU1345,0)</f>
        <v>0</v>
      </c>
      <c r="BE1345" s="41"/>
      <c r="BF1345" s="131">
        <f>IF(Taula1[[#This Row],[Espai reservat Administració]]=1,AO1345,0)</f>
        <v>0</v>
      </c>
      <c r="BG1345" s="82">
        <f>IF(Taula1[[#This Row],[Espai reservat Administració]]=2,BA1345,0)</f>
        <v>0</v>
      </c>
      <c r="BH1345" s="41"/>
      <c r="BI1345" s="126">
        <f>IF(Taula1[[#This Row],[Grup justificat     (fer servir opcions de la llista desplegable)]]=1,1,0)</f>
        <v>0</v>
      </c>
      <c r="BJ1345" s="126">
        <f>IF(Taula1[[#This Row],[Espai reservat Administració]]=1,1,0)</f>
        <v>0</v>
      </c>
      <c r="BK1345" s="111"/>
      <c r="BL1345" s="126">
        <f>IF(Taula1[[#This Row],[Grup justificat     (fer servir opcions de la llista desplegable)]]=2,1,0)</f>
        <v>0</v>
      </c>
      <c r="BM1345" s="126">
        <f>IF(Taula1[[#This Row],[Espai reservat Administració]]=2,1,0)</f>
        <v>0</v>
      </c>
      <c r="BN1345" s="73"/>
      <c r="BO1345" s="73"/>
      <c r="BP1345" s="73"/>
      <c r="BQ1345" s="73"/>
      <c r="BR1345" s="73"/>
      <c r="BS1345" s="73"/>
      <c r="BT1345" s="73"/>
      <c r="BU1345" s="73"/>
      <c r="BV1345" s="73"/>
      <c r="BW1345" s="73"/>
      <c r="BX1345" s="73"/>
      <c r="BY1345" s="73"/>
      <c r="BZ1345" s="73"/>
      <c r="CA1345" s="73"/>
      <c r="CB1345" s="73"/>
      <c r="CC1345" s="73"/>
      <c r="CD1345" s="73"/>
      <c r="CE1345" s="73"/>
      <c r="CF1345" s="73"/>
      <c r="CG1345" s="63">
        <f t="shared" si="325"/>
        <v>0</v>
      </c>
      <c r="CH1345" s="63">
        <f t="shared" si="326"/>
        <v>0</v>
      </c>
      <c r="CI1345" s="73"/>
      <c r="CJ1345" s="63">
        <f>IF(Taula1[[#This Row],[Tipus de contracte                                  (fer servir opcions de la llista desplegable)]]="Indefinit",1,0)</f>
        <v>0</v>
      </c>
      <c r="CK1345" s="63">
        <f>IF(Taula1[[#This Row],[Tipus de contracte                                  (fer servir opcions de la llista desplegable)]]="Temporal, igual o superior a 6 mesos",1,0)</f>
        <v>0</v>
      </c>
      <c r="CL1345" s="63">
        <f>IF(Taula1[[#This Row],[Tipus de contracte                                  (fer servir opcions de la llista desplegable)]]="Substitució per IT",1,0)</f>
        <v>0</v>
      </c>
      <c r="CM1345" s="73"/>
      <c r="CN1345" s="63">
        <f>IF(Taula1[[#This Row],[Relació llocs de treball]]&gt;=1,1,0)</f>
        <v>0</v>
      </c>
      <c r="CO1345" s="73"/>
      <c r="CP1345" s="63">
        <f>IF(Taula1[[#This Row],[Identitat de gènere                                                          (fer servir opcions de la llista desplegable)]]="Home",1,0)</f>
        <v>0</v>
      </c>
      <c r="CQ1345" s="63">
        <f>IF(Taula1[[#This Row],[Identitat de gènere                                                          (fer servir opcions de la llista desplegable)]]="Dona",1,0)</f>
        <v>0</v>
      </c>
      <c r="CR1345" s="63">
        <f>IF(Taula1[[#This Row],[Identitat de gènere                                                          (fer servir opcions de la llista desplegable)]]="No binari",1,0)</f>
        <v>0</v>
      </c>
      <c r="CS1345" s="73"/>
      <c r="CT1345" s="63">
        <f t="shared" si="320"/>
        <v>0</v>
      </c>
      <c r="CU1345" s="64">
        <f t="shared" si="327"/>
        <v>0</v>
      </c>
      <c r="CW1345" s="64">
        <f t="shared" si="328"/>
        <v>0</v>
      </c>
      <c r="CX1345" s="64">
        <f t="shared" si="329"/>
        <v>0</v>
      </c>
      <c r="CY1345" s="64">
        <f t="shared" si="330"/>
        <v>0</v>
      </c>
      <c r="CZ1345" s="64">
        <f t="shared" si="331"/>
        <v>0</v>
      </c>
      <c r="DB1345" s="64">
        <f t="shared" si="332"/>
        <v>0</v>
      </c>
      <c r="DC1345" s="64">
        <f t="shared" si="333"/>
        <v>0</v>
      </c>
      <c r="DD1345" s="64">
        <f t="shared" si="334"/>
        <v>0</v>
      </c>
      <c r="DE1345" s="64">
        <f t="shared" si="335"/>
        <v>0</v>
      </c>
    </row>
    <row r="1346" spans="2:109" x14ac:dyDescent="0.3">
      <c r="B1346" s="167"/>
      <c r="C1346" s="186"/>
      <c r="D1346" s="2"/>
      <c r="E1346" s="67"/>
      <c r="F1346" s="5"/>
      <c r="G1346" s="5"/>
      <c r="H1346" s="187"/>
      <c r="I1346" s="111" t="str">
        <f ca="1">IF(Taula1[[#This Row],[Data naixement (format dd/mm/aaaa)]]="","0",DATEDIF(Taula1[[#This Row],[Data naixement (format dd/mm/aaaa)]],TODAY(),"Y"))</f>
        <v>0</v>
      </c>
      <c r="J1346" s="6"/>
      <c r="K1346" s="6"/>
      <c r="L1346" s="6"/>
      <c r="M1346" s="6"/>
      <c r="N1346" s="56"/>
      <c r="O1346" s="56"/>
      <c r="P1346" s="56"/>
      <c r="Q1346" s="6"/>
      <c r="R1346" s="7"/>
      <c r="S1346" s="143">
        <f>Taula1[[#This Row],[Mesos naturals sencers treballats període justificat (01/01/2023 - 31/03/2023)]]</f>
        <v>0</v>
      </c>
      <c r="T1346" s="194">
        <f>Taula1[[#This Row],[Dies treballats període justificat (01/01/2023 - 31/03/2023)              no comptabilitzats com a mes natural sencer]]</f>
        <v>0</v>
      </c>
      <c r="U1346" s="12"/>
      <c r="V1346" s="7"/>
      <c r="W1346" s="188"/>
      <c r="X1346" s="188"/>
      <c r="Y1346" s="188"/>
      <c r="Z1346" s="188"/>
      <c r="AA1346" s="190"/>
      <c r="AB1346" s="143">
        <f>Taula1[[#This Row],[Grup justificat     (fer servir opcions de la llista desplegable)]]</f>
        <v>0</v>
      </c>
      <c r="AC1346" s="182"/>
      <c r="AD1346" s="39"/>
      <c r="AE1346" s="131">
        <f>ROUND((AF1346/100)*756*Taula1[[#This Row],[Mesos naturals sencers treballats període justificat (01/01/2023 - 31/03/2023)]],2)</f>
        <v>0</v>
      </c>
      <c r="AF1346" s="81">
        <f>Taula1[[#This Row],[% Jornada segons contracte
(no posar el símbol %) ]]-Taula1[[#This Row],[% Reducció salari per baix rendiment        (no posar el símbol %)]]</f>
        <v>0</v>
      </c>
      <c r="AG1346" s="131">
        <f>ROUND((AH1346/100)*24.8547945*Taula1[[#This Row],[Dies treballats període justificat (01/01/2023 - 31/03/2023)              no comptabilitzats com a mes natural sencer]],2)</f>
        <v>0</v>
      </c>
      <c r="AH1346" s="79">
        <f>Taula1[[#This Row],[% Jornada segons contracte
(no posar el símbol %) ]]-Taula1[[#This Row],[% Reducció salari per baix rendiment        (no posar el símbol %)]]</f>
        <v>0</v>
      </c>
      <c r="AI1346" s="131">
        <f t="shared" si="321"/>
        <v>0</v>
      </c>
      <c r="AJ1346" s="39"/>
      <c r="AK1346" s="131">
        <f>ROUND((AL1346/100)*756*Taula1[[#This Row],[Espai reservat Administració  (mesos)]],2)</f>
        <v>0</v>
      </c>
      <c r="AL1346" s="81">
        <f>Taula1[[#This Row],[% Jornada segons contracte
(no posar el símbol %) ]]-Taula1[[#This Row],[% Reducció salari per baix rendiment        (no posar el símbol %)]]</f>
        <v>0</v>
      </c>
      <c r="AM1346" s="131">
        <f>ROUND((AN1346/100)*24.8547945*Taula1[[#This Row],[Espai reservat Administració (dies)]],2)</f>
        <v>0</v>
      </c>
      <c r="AN1346" s="79">
        <f>Taula1[[#This Row],[% Jornada segons contracte
(no posar el símbol %) ]]-Taula1[[#This Row],[% Reducció salari per baix rendiment        (no posar el símbol %)]]</f>
        <v>0</v>
      </c>
      <c r="AO1346" s="131">
        <f t="shared" si="322"/>
        <v>0</v>
      </c>
      <c r="AP1346" s="87"/>
      <c r="AQ1346" s="137">
        <f>ROUND((AR1346/100)*693*Taula1[[#This Row],[Mesos naturals sencers treballats període justificat (01/01/2023 - 31/03/2023)]],2)</f>
        <v>0</v>
      </c>
      <c r="AR1346" s="90">
        <f>Taula1[[#This Row],[% Jornada segons contracte
(no posar el símbol %) ]]-Taula1[[#This Row],[% Reducció salari per baix rendiment        (no posar el símbol %)]]</f>
        <v>0</v>
      </c>
      <c r="AS1346" s="137">
        <f>ROUND((AT1346/100)*22.78356164*Taula1[[#This Row],[Dies treballats període justificat (01/01/2023 - 31/03/2023)              no comptabilitzats com a mes natural sencer]],2)</f>
        <v>0</v>
      </c>
      <c r="AT1346" s="90">
        <f>Taula1[[#This Row],[% Jornada segons contracte
(no posar el símbol %) ]]-Taula1[[#This Row],[% Reducció salari per baix rendiment        (no posar el símbol %)]]</f>
        <v>0</v>
      </c>
      <c r="AU1346" s="137">
        <f t="shared" si="323"/>
        <v>0</v>
      </c>
      <c r="AV1346" s="87"/>
      <c r="AW1346" s="136">
        <f>ROUND((AX1346/100)*693*Taula1[[#This Row],[Espai reservat Administració  (mesos)]],2)</f>
        <v>0</v>
      </c>
      <c r="AX1346" s="90">
        <f>Taula1[[#This Row],[% Jornada segons contracte
(no posar el símbol %) ]]-Taula1[[#This Row],[% Reducció salari per baix rendiment        (no posar el símbol %)]]</f>
        <v>0</v>
      </c>
      <c r="AY1346" s="131">
        <f>ROUND((AZ1346/100)*22.78356164*Taula1[[#This Row],[Espai reservat Administració (dies)]],2)</f>
        <v>0</v>
      </c>
      <c r="AZ1346" s="81">
        <f>Taula1[[#This Row],[% Jornada segons contracte
(no posar el símbol %) ]]-Taula1[[#This Row],[% Reducció salari per baix rendiment        (no posar el símbol %)]]</f>
        <v>0</v>
      </c>
      <c r="BA1346" s="82">
        <f t="shared" si="324"/>
        <v>0</v>
      </c>
      <c r="BB1346" s="41"/>
      <c r="BC1346" s="131">
        <f>IF(Taula1[[#This Row],[Grup justificat     (fer servir opcions de la llista desplegable)]]=1,AI1346,0)</f>
        <v>0</v>
      </c>
      <c r="BD1346" s="131">
        <f>IF(Taula1[[#This Row],[Grup justificat     (fer servir opcions de la llista desplegable)]]=2,AU1346,0)</f>
        <v>0</v>
      </c>
      <c r="BE1346" s="41"/>
      <c r="BF1346" s="131">
        <f>IF(Taula1[[#This Row],[Espai reservat Administració]]=1,AO1346,0)</f>
        <v>0</v>
      </c>
      <c r="BG1346" s="82">
        <f>IF(Taula1[[#This Row],[Espai reservat Administració]]=2,BA1346,0)</f>
        <v>0</v>
      </c>
      <c r="BH1346" s="41"/>
      <c r="BI1346" s="126">
        <f>IF(Taula1[[#This Row],[Grup justificat     (fer servir opcions de la llista desplegable)]]=1,1,0)</f>
        <v>0</v>
      </c>
      <c r="BJ1346" s="126">
        <f>IF(Taula1[[#This Row],[Espai reservat Administració]]=1,1,0)</f>
        <v>0</v>
      </c>
      <c r="BK1346" s="111"/>
      <c r="BL1346" s="126">
        <f>IF(Taula1[[#This Row],[Grup justificat     (fer servir opcions de la llista desplegable)]]=2,1,0)</f>
        <v>0</v>
      </c>
      <c r="BM1346" s="126">
        <f>IF(Taula1[[#This Row],[Espai reservat Administració]]=2,1,0)</f>
        <v>0</v>
      </c>
      <c r="BN1346" s="73"/>
      <c r="BO1346" s="73"/>
      <c r="BP1346" s="73"/>
      <c r="BQ1346" s="73"/>
      <c r="BR1346" s="73"/>
      <c r="BS1346" s="73"/>
      <c r="BT1346" s="73"/>
      <c r="BU1346" s="73"/>
      <c r="BV1346" s="73"/>
      <c r="BW1346" s="73"/>
      <c r="BX1346" s="73"/>
      <c r="BY1346" s="73"/>
      <c r="BZ1346" s="73"/>
      <c r="CA1346" s="73"/>
      <c r="CB1346" s="73"/>
      <c r="CC1346" s="73"/>
      <c r="CD1346" s="73"/>
      <c r="CE1346" s="73"/>
      <c r="CF1346" s="73"/>
      <c r="CG1346" s="63">
        <f t="shared" si="325"/>
        <v>0</v>
      </c>
      <c r="CH1346" s="63">
        <f t="shared" si="326"/>
        <v>0</v>
      </c>
      <c r="CI1346" s="73"/>
      <c r="CJ1346" s="63">
        <f>IF(Taula1[[#This Row],[Tipus de contracte                                  (fer servir opcions de la llista desplegable)]]="Indefinit",1,0)</f>
        <v>0</v>
      </c>
      <c r="CK1346" s="63">
        <f>IF(Taula1[[#This Row],[Tipus de contracte                                  (fer servir opcions de la llista desplegable)]]="Temporal, igual o superior a 6 mesos",1,0)</f>
        <v>0</v>
      </c>
      <c r="CL1346" s="63">
        <f>IF(Taula1[[#This Row],[Tipus de contracte                                  (fer servir opcions de la llista desplegable)]]="Substitució per IT",1,0)</f>
        <v>0</v>
      </c>
      <c r="CM1346" s="73"/>
      <c r="CN1346" s="63">
        <f>IF(Taula1[[#This Row],[Relació llocs de treball]]&gt;=1,1,0)</f>
        <v>0</v>
      </c>
      <c r="CO1346" s="73"/>
      <c r="CP1346" s="63">
        <f>IF(Taula1[[#This Row],[Identitat de gènere                                                          (fer servir opcions de la llista desplegable)]]="Home",1,0)</f>
        <v>0</v>
      </c>
      <c r="CQ1346" s="63">
        <f>IF(Taula1[[#This Row],[Identitat de gènere                                                          (fer servir opcions de la llista desplegable)]]="Dona",1,0)</f>
        <v>0</v>
      </c>
      <c r="CR1346" s="63">
        <f>IF(Taula1[[#This Row],[Identitat de gènere                                                          (fer servir opcions de la llista desplegable)]]="No binari",1,0)</f>
        <v>0</v>
      </c>
      <c r="CS1346" s="73"/>
      <c r="CT1346" s="63">
        <f t="shared" si="320"/>
        <v>0</v>
      </c>
      <c r="CU1346" s="64">
        <f t="shared" si="327"/>
        <v>0</v>
      </c>
      <c r="CW1346" s="64">
        <f t="shared" si="328"/>
        <v>0</v>
      </c>
      <c r="CX1346" s="64">
        <f t="shared" si="329"/>
        <v>0</v>
      </c>
      <c r="CY1346" s="64">
        <f t="shared" si="330"/>
        <v>0</v>
      </c>
      <c r="CZ1346" s="64">
        <f t="shared" si="331"/>
        <v>0</v>
      </c>
      <c r="DB1346" s="64">
        <f t="shared" si="332"/>
        <v>0</v>
      </c>
      <c r="DC1346" s="64">
        <f t="shared" si="333"/>
        <v>0</v>
      </c>
      <c r="DD1346" s="64">
        <f t="shared" si="334"/>
        <v>0</v>
      </c>
      <c r="DE1346" s="64">
        <f t="shared" si="335"/>
        <v>0</v>
      </c>
    </row>
    <row r="1347" spans="2:109" x14ac:dyDescent="0.3">
      <c r="B1347" s="167"/>
      <c r="C1347" s="186"/>
      <c r="D1347" s="2"/>
      <c r="E1347" s="67"/>
      <c r="F1347" s="5"/>
      <c r="G1347" s="5"/>
      <c r="H1347" s="187"/>
      <c r="I1347" s="111" t="str">
        <f ca="1">IF(Taula1[[#This Row],[Data naixement (format dd/mm/aaaa)]]="","0",DATEDIF(Taula1[[#This Row],[Data naixement (format dd/mm/aaaa)]],TODAY(),"Y"))</f>
        <v>0</v>
      </c>
      <c r="J1347" s="6"/>
      <c r="K1347" s="6"/>
      <c r="L1347" s="6"/>
      <c r="M1347" s="6"/>
      <c r="N1347" s="56"/>
      <c r="O1347" s="56"/>
      <c r="P1347" s="56"/>
      <c r="Q1347" s="6"/>
      <c r="R1347" s="7"/>
      <c r="S1347" s="143">
        <f>Taula1[[#This Row],[Mesos naturals sencers treballats període justificat (01/01/2023 - 31/03/2023)]]</f>
        <v>0</v>
      </c>
      <c r="T1347" s="194">
        <f>Taula1[[#This Row],[Dies treballats període justificat (01/01/2023 - 31/03/2023)              no comptabilitzats com a mes natural sencer]]</f>
        <v>0</v>
      </c>
      <c r="U1347" s="12"/>
      <c r="V1347" s="7"/>
      <c r="W1347" s="188"/>
      <c r="X1347" s="188"/>
      <c r="Y1347" s="188"/>
      <c r="Z1347" s="188"/>
      <c r="AA1347" s="190"/>
      <c r="AB1347" s="143">
        <f>Taula1[[#This Row],[Grup justificat     (fer servir opcions de la llista desplegable)]]</f>
        <v>0</v>
      </c>
      <c r="AC1347" s="182"/>
      <c r="AD1347" s="39"/>
      <c r="AE1347" s="131">
        <f>ROUND((AF1347/100)*756*Taula1[[#This Row],[Mesos naturals sencers treballats període justificat (01/01/2023 - 31/03/2023)]],2)</f>
        <v>0</v>
      </c>
      <c r="AF1347" s="81">
        <f>Taula1[[#This Row],[% Jornada segons contracte
(no posar el símbol %) ]]-Taula1[[#This Row],[% Reducció salari per baix rendiment        (no posar el símbol %)]]</f>
        <v>0</v>
      </c>
      <c r="AG1347" s="131">
        <f>ROUND((AH1347/100)*24.8547945*Taula1[[#This Row],[Dies treballats període justificat (01/01/2023 - 31/03/2023)              no comptabilitzats com a mes natural sencer]],2)</f>
        <v>0</v>
      </c>
      <c r="AH1347" s="79">
        <f>Taula1[[#This Row],[% Jornada segons contracte
(no posar el símbol %) ]]-Taula1[[#This Row],[% Reducció salari per baix rendiment        (no posar el símbol %)]]</f>
        <v>0</v>
      </c>
      <c r="AI1347" s="131">
        <f t="shared" si="321"/>
        <v>0</v>
      </c>
      <c r="AJ1347" s="39"/>
      <c r="AK1347" s="131">
        <f>ROUND((AL1347/100)*756*Taula1[[#This Row],[Espai reservat Administració  (mesos)]],2)</f>
        <v>0</v>
      </c>
      <c r="AL1347" s="81">
        <f>Taula1[[#This Row],[% Jornada segons contracte
(no posar el símbol %) ]]-Taula1[[#This Row],[% Reducció salari per baix rendiment        (no posar el símbol %)]]</f>
        <v>0</v>
      </c>
      <c r="AM1347" s="131">
        <f>ROUND((AN1347/100)*24.8547945*Taula1[[#This Row],[Espai reservat Administració (dies)]],2)</f>
        <v>0</v>
      </c>
      <c r="AN1347" s="79">
        <f>Taula1[[#This Row],[% Jornada segons contracte
(no posar el símbol %) ]]-Taula1[[#This Row],[% Reducció salari per baix rendiment        (no posar el símbol %)]]</f>
        <v>0</v>
      </c>
      <c r="AO1347" s="131">
        <f t="shared" si="322"/>
        <v>0</v>
      </c>
      <c r="AP1347" s="87"/>
      <c r="AQ1347" s="137">
        <f>ROUND((AR1347/100)*693*Taula1[[#This Row],[Mesos naturals sencers treballats període justificat (01/01/2023 - 31/03/2023)]],2)</f>
        <v>0</v>
      </c>
      <c r="AR1347" s="90">
        <f>Taula1[[#This Row],[% Jornada segons contracte
(no posar el símbol %) ]]-Taula1[[#This Row],[% Reducció salari per baix rendiment        (no posar el símbol %)]]</f>
        <v>0</v>
      </c>
      <c r="AS1347" s="137">
        <f>ROUND((AT1347/100)*22.78356164*Taula1[[#This Row],[Dies treballats període justificat (01/01/2023 - 31/03/2023)              no comptabilitzats com a mes natural sencer]],2)</f>
        <v>0</v>
      </c>
      <c r="AT1347" s="90">
        <f>Taula1[[#This Row],[% Jornada segons contracte
(no posar el símbol %) ]]-Taula1[[#This Row],[% Reducció salari per baix rendiment        (no posar el símbol %)]]</f>
        <v>0</v>
      </c>
      <c r="AU1347" s="137">
        <f t="shared" si="323"/>
        <v>0</v>
      </c>
      <c r="AV1347" s="87"/>
      <c r="AW1347" s="136">
        <f>ROUND((AX1347/100)*693*Taula1[[#This Row],[Espai reservat Administració  (mesos)]],2)</f>
        <v>0</v>
      </c>
      <c r="AX1347" s="90">
        <f>Taula1[[#This Row],[% Jornada segons contracte
(no posar el símbol %) ]]-Taula1[[#This Row],[% Reducció salari per baix rendiment        (no posar el símbol %)]]</f>
        <v>0</v>
      </c>
      <c r="AY1347" s="131">
        <f>ROUND((AZ1347/100)*22.78356164*Taula1[[#This Row],[Espai reservat Administració (dies)]],2)</f>
        <v>0</v>
      </c>
      <c r="AZ1347" s="81">
        <f>Taula1[[#This Row],[% Jornada segons contracte
(no posar el símbol %) ]]-Taula1[[#This Row],[% Reducció salari per baix rendiment        (no posar el símbol %)]]</f>
        <v>0</v>
      </c>
      <c r="BA1347" s="82">
        <f t="shared" si="324"/>
        <v>0</v>
      </c>
      <c r="BB1347" s="41"/>
      <c r="BC1347" s="131">
        <f>IF(Taula1[[#This Row],[Grup justificat     (fer servir opcions de la llista desplegable)]]=1,AI1347,0)</f>
        <v>0</v>
      </c>
      <c r="BD1347" s="131">
        <f>IF(Taula1[[#This Row],[Grup justificat     (fer servir opcions de la llista desplegable)]]=2,AU1347,0)</f>
        <v>0</v>
      </c>
      <c r="BE1347" s="41"/>
      <c r="BF1347" s="131">
        <f>IF(Taula1[[#This Row],[Espai reservat Administració]]=1,AO1347,0)</f>
        <v>0</v>
      </c>
      <c r="BG1347" s="82">
        <f>IF(Taula1[[#This Row],[Espai reservat Administració]]=2,BA1347,0)</f>
        <v>0</v>
      </c>
      <c r="BH1347" s="41"/>
      <c r="BI1347" s="126">
        <f>IF(Taula1[[#This Row],[Grup justificat     (fer servir opcions de la llista desplegable)]]=1,1,0)</f>
        <v>0</v>
      </c>
      <c r="BJ1347" s="126">
        <f>IF(Taula1[[#This Row],[Espai reservat Administració]]=1,1,0)</f>
        <v>0</v>
      </c>
      <c r="BK1347" s="111"/>
      <c r="BL1347" s="126">
        <f>IF(Taula1[[#This Row],[Grup justificat     (fer servir opcions de la llista desplegable)]]=2,1,0)</f>
        <v>0</v>
      </c>
      <c r="BM1347" s="126">
        <f>IF(Taula1[[#This Row],[Espai reservat Administració]]=2,1,0)</f>
        <v>0</v>
      </c>
      <c r="BN1347" s="73"/>
      <c r="BO1347" s="73"/>
      <c r="BP1347" s="73"/>
      <c r="BQ1347" s="73"/>
      <c r="BR1347" s="73"/>
      <c r="BS1347" s="73"/>
      <c r="BT1347" s="73"/>
      <c r="BU1347" s="73"/>
      <c r="BV1347" s="73"/>
      <c r="BW1347" s="73"/>
      <c r="BX1347" s="73"/>
      <c r="BY1347" s="73"/>
      <c r="BZ1347" s="73"/>
      <c r="CA1347" s="73"/>
      <c r="CB1347" s="73"/>
      <c r="CC1347" s="73"/>
      <c r="CD1347" s="73"/>
      <c r="CE1347" s="73"/>
      <c r="CF1347" s="73"/>
      <c r="CG1347" s="63">
        <f t="shared" si="325"/>
        <v>0</v>
      </c>
      <c r="CH1347" s="63">
        <f t="shared" si="326"/>
        <v>0</v>
      </c>
      <c r="CI1347" s="73"/>
      <c r="CJ1347" s="63">
        <f>IF(Taula1[[#This Row],[Tipus de contracte                                  (fer servir opcions de la llista desplegable)]]="Indefinit",1,0)</f>
        <v>0</v>
      </c>
      <c r="CK1347" s="63">
        <f>IF(Taula1[[#This Row],[Tipus de contracte                                  (fer servir opcions de la llista desplegable)]]="Temporal, igual o superior a 6 mesos",1,0)</f>
        <v>0</v>
      </c>
      <c r="CL1347" s="63">
        <f>IF(Taula1[[#This Row],[Tipus de contracte                                  (fer servir opcions de la llista desplegable)]]="Substitució per IT",1,0)</f>
        <v>0</v>
      </c>
      <c r="CM1347" s="73"/>
      <c r="CN1347" s="63">
        <f>IF(Taula1[[#This Row],[Relació llocs de treball]]&gt;=1,1,0)</f>
        <v>0</v>
      </c>
      <c r="CO1347" s="73"/>
      <c r="CP1347" s="63">
        <f>IF(Taula1[[#This Row],[Identitat de gènere                                                          (fer servir opcions de la llista desplegable)]]="Home",1,0)</f>
        <v>0</v>
      </c>
      <c r="CQ1347" s="63">
        <f>IF(Taula1[[#This Row],[Identitat de gènere                                                          (fer servir opcions de la llista desplegable)]]="Dona",1,0)</f>
        <v>0</v>
      </c>
      <c r="CR1347" s="63">
        <f>IF(Taula1[[#This Row],[Identitat de gènere                                                          (fer servir opcions de la llista desplegable)]]="No binari",1,0)</f>
        <v>0</v>
      </c>
      <c r="CS1347" s="73"/>
      <c r="CT1347" s="63">
        <f t="shared" si="320"/>
        <v>0</v>
      </c>
      <c r="CU1347" s="64">
        <f t="shared" si="327"/>
        <v>0</v>
      </c>
      <c r="CW1347" s="64">
        <f t="shared" si="328"/>
        <v>0</v>
      </c>
      <c r="CX1347" s="64">
        <f t="shared" si="329"/>
        <v>0</v>
      </c>
      <c r="CY1347" s="64">
        <f t="shared" si="330"/>
        <v>0</v>
      </c>
      <c r="CZ1347" s="64">
        <f t="shared" si="331"/>
        <v>0</v>
      </c>
      <c r="DB1347" s="64">
        <f t="shared" si="332"/>
        <v>0</v>
      </c>
      <c r="DC1347" s="64">
        <f t="shared" si="333"/>
        <v>0</v>
      </c>
      <c r="DD1347" s="64">
        <f t="shared" si="334"/>
        <v>0</v>
      </c>
      <c r="DE1347" s="64">
        <f t="shared" si="335"/>
        <v>0</v>
      </c>
    </row>
    <row r="1348" spans="2:109" x14ac:dyDescent="0.3">
      <c r="B1348" s="167"/>
      <c r="C1348" s="186"/>
      <c r="D1348" s="2"/>
      <c r="E1348" s="67"/>
      <c r="F1348" s="5"/>
      <c r="G1348" s="5"/>
      <c r="H1348" s="187"/>
      <c r="I1348" s="111" t="str">
        <f ca="1">IF(Taula1[[#This Row],[Data naixement (format dd/mm/aaaa)]]="","0",DATEDIF(Taula1[[#This Row],[Data naixement (format dd/mm/aaaa)]],TODAY(),"Y"))</f>
        <v>0</v>
      </c>
      <c r="J1348" s="6"/>
      <c r="K1348" s="6"/>
      <c r="L1348" s="6"/>
      <c r="M1348" s="6"/>
      <c r="N1348" s="56"/>
      <c r="O1348" s="56"/>
      <c r="P1348" s="56"/>
      <c r="Q1348" s="6"/>
      <c r="R1348" s="7"/>
      <c r="S1348" s="143">
        <f>Taula1[[#This Row],[Mesos naturals sencers treballats període justificat (01/01/2023 - 31/03/2023)]]</f>
        <v>0</v>
      </c>
      <c r="T1348" s="194">
        <f>Taula1[[#This Row],[Dies treballats període justificat (01/01/2023 - 31/03/2023)              no comptabilitzats com a mes natural sencer]]</f>
        <v>0</v>
      </c>
      <c r="U1348" s="12"/>
      <c r="V1348" s="7"/>
      <c r="W1348" s="188"/>
      <c r="X1348" s="188"/>
      <c r="Y1348" s="188"/>
      <c r="Z1348" s="188"/>
      <c r="AA1348" s="190"/>
      <c r="AB1348" s="143">
        <f>Taula1[[#This Row],[Grup justificat     (fer servir opcions de la llista desplegable)]]</f>
        <v>0</v>
      </c>
      <c r="AC1348" s="182"/>
      <c r="AD1348" s="39"/>
      <c r="AE1348" s="131">
        <f>ROUND((AF1348/100)*756*Taula1[[#This Row],[Mesos naturals sencers treballats període justificat (01/01/2023 - 31/03/2023)]],2)</f>
        <v>0</v>
      </c>
      <c r="AF1348" s="81">
        <f>Taula1[[#This Row],[% Jornada segons contracte
(no posar el símbol %) ]]-Taula1[[#This Row],[% Reducció salari per baix rendiment        (no posar el símbol %)]]</f>
        <v>0</v>
      </c>
      <c r="AG1348" s="131">
        <f>ROUND((AH1348/100)*24.8547945*Taula1[[#This Row],[Dies treballats període justificat (01/01/2023 - 31/03/2023)              no comptabilitzats com a mes natural sencer]],2)</f>
        <v>0</v>
      </c>
      <c r="AH1348" s="79">
        <f>Taula1[[#This Row],[% Jornada segons contracte
(no posar el símbol %) ]]-Taula1[[#This Row],[% Reducció salari per baix rendiment        (no posar el símbol %)]]</f>
        <v>0</v>
      </c>
      <c r="AI1348" s="131">
        <f t="shared" si="321"/>
        <v>0</v>
      </c>
      <c r="AJ1348" s="39"/>
      <c r="AK1348" s="131">
        <f>ROUND((AL1348/100)*756*Taula1[[#This Row],[Espai reservat Administració  (mesos)]],2)</f>
        <v>0</v>
      </c>
      <c r="AL1348" s="81">
        <f>Taula1[[#This Row],[% Jornada segons contracte
(no posar el símbol %) ]]-Taula1[[#This Row],[% Reducció salari per baix rendiment        (no posar el símbol %)]]</f>
        <v>0</v>
      </c>
      <c r="AM1348" s="131">
        <f>ROUND((AN1348/100)*24.8547945*Taula1[[#This Row],[Espai reservat Administració (dies)]],2)</f>
        <v>0</v>
      </c>
      <c r="AN1348" s="79">
        <f>Taula1[[#This Row],[% Jornada segons contracte
(no posar el símbol %) ]]-Taula1[[#This Row],[% Reducció salari per baix rendiment        (no posar el símbol %)]]</f>
        <v>0</v>
      </c>
      <c r="AO1348" s="131">
        <f t="shared" si="322"/>
        <v>0</v>
      </c>
      <c r="AP1348" s="87"/>
      <c r="AQ1348" s="137">
        <f>ROUND((AR1348/100)*693*Taula1[[#This Row],[Mesos naturals sencers treballats període justificat (01/01/2023 - 31/03/2023)]],2)</f>
        <v>0</v>
      </c>
      <c r="AR1348" s="90">
        <f>Taula1[[#This Row],[% Jornada segons contracte
(no posar el símbol %) ]]-Taula1[[#This Row],[% Reducció salari per baix rendiment        (no posar el símbol %)]]</f>
        <v>0</v>
      </c>
      <c r="AS1348" s="137">
        <f>ROUND((AT1348/100)*22.78356164*Taula1[[#This Row],[Dies treballats període justificat (01/01/2023 - 31/03/2023)              no comptabilitzats com a mes natural sencer]],2)</f>
        <v>0</v>
      </c>
      <c r="AT1348" s="90">
        <f>Taula1[[#This Row],[% Jornada segons contracte
(no posar el símbol %) ]]-Taula1[[#This Row],[% Reducció salari per baix rendiment        (no posar el símbol %)]]</f>
        <v>0</v>
      </c>
      <c r="AU1348" s="137">
        <f t="shared" si="323"/>
        <v>0</v>
      </c>
      <c r="AV1348" s="87"/>
      <c r="AW1348" s="136">
        <f>ROUND((AX1348/100)*693*Taula1[[#This Row],[Espai reservat Administració  (mesos)]],2)</f>
        <v>0</v>
      </c>
      <c r="AX1348" s="90">
        <f>Taula1[[#This Row],[% Jornada segons contracte
(no posar el símbol %) ]]-Taula1[[#This Row],[% Reducció salari per baix rendiment        (no posar el símbol %)]]</f>
        <v>0</v>
      </c>
      <c r="AY1348" s="131">
        <f>ROUND((AZ1348/100)*22.78356164*Taula1[[#This Row],[Espai reservat Administració (dies)]],2)</f>
        <v>0</v>
      </c>
      <c r="AZ1348" s="81">
        <f>Taula1[[#This Row],[% Jornada segons contracte
(no posar el símbol %) ]]-Taula1[[#This Row],[% Reducció salari per baix rendiment        (no posar el símbol %)]]</f>
        <v>0</v>
      </c>
      <c r="BA1348" s="82">
        <f t="shared" si="324"/>
        <v>0</v>
      </c>
      <c r="BB1348" s="41"/>
      <c r="BC1348" s="131">
        <f>IF(Taula1[[#This Row],[Grup justificat     (fer servir opcions de la llista desplegable)]]=1,AI1348,0)</f>
        <v>0</v>
      </c>
      <c r="BD1348" s="131">
        <f>IF(Taula1[[#This Row],[Grup justificat     (fer servir opcions de la llista desplegable)]]=2,AU1348,0)</f>
        <v>0</v>
      </c>
      <c r="BE1348" s="41"/>
      <c r="BF1348" s="131">
        <f>IF(Taula1[[#This Row],[Espai reservat Administració]]=1,AO1348,0)</f>
        <v>0</v>
      </c>
      <c r="BG1348" s="82">
        <f>IF(Taula1[[#This Row],[Espai reservat Administració]]=2,BA1348,0)</f>
        <v>0</v>
      </c>
      <c r="BH1348" s="41"/>
      <c r="BI1348" s="126">
        <f>IF(Taula1[[#This Row],[Grup justificat     (fer servir opcions de la llista desplegable)]]=1,1,0)</f>
        <v>0</v>
      </c>
      <c r="BJ1348" s="126">
        <f>IF(Taula1[[#This Row],[Espai reservat Administració]]=1,1,0)</f>
        <v>0</v>
      </c>
      <c r="BK1348" s="111"/>
      <c r="BL1348" s="126">
        <f>IF(Taula1[[#This Row],[Grup justificat     (fer servir opcions de la llista desplegable)]]=2,1,0)</f>
        <v>0</v>
      </c>
      <c r="BM1348" s="126">
        <f>IF(Taula1[[#This Row],[Espai reservat Administració]]=2,1,0)</f>
        <v>0</v>
      </c>
      <c r="BN1348" s="73"/>
      <c r="BO1348" s="73"/>
      <c r="BP1348" s="73"/>
      <c r="BQ1348" s="73"/>
      <c r="BR1348" s="73"/>
      <c r="BS1348" s="73"/>
      <c r="BT1348" s="73"/>
      <c r="BU1348" s="73"/>
      <c r="BV1348" s="73"/>
      <c r="BW1348" s="73"/>
      <c r="BX1348" s="73"/>
      <c r="BY1348" s="73"/>
      <c r="BZ1348" s="73"/>
      <c r="CA1348" s="73"/>
      <c r="CB1348" s="73"/>
      <c r="CC1348" s="73"/>
      <c r="CD1348" s="73"/>
      <c r="CE1348" s="73"/>
      <c r="CF1348" s="73"/>
      <c r="CG1348" s="63">
        <f t="shared" si="325"/>
        <v>0</v>
      </c>
      <c r="CH1348" s="63">
        <f t="shared" si="326"/>
        <v>0</v>
      </c>
      <c r="CI1348" s="73"/>
      <c r="CJ1348" s="63">
        <f>IF(Taula1[[#This Row],[Tipus de contracte                                  (fer servir opcions de la llista desplegable)]]="Indefinit",1,0)</f>
        <v>0</v>
      </c>
      <c r="CK1348" s="63">
        <f>IF(Taula1[[#This Row],[Tipus de contracte                                  (fer servir opcions de la llista desplegable)]]="Temporal, igual o superior a 6 mesos",1,0)</f>
        <v>0</v>
      </c>
      <c r="CL1348" s="63">
        <f>IF(Taula1[[#This Row],[Tipus de contracte                                  (fer servir opcions de la llista desplegable)]]="Substitució per IT",1,0)</f>
        <v>0</v>
      </c>
      <c r="CM1348" s="73"/>
      <c r="CN1348" s="63">
        <f>IF(Taula1[[#This Row],[Relació llocs de treball]]&gt;=1,1,0)</f>
        <v>0</v>
      </c>
      <c r="CO1348" s="73"/>
      <c r="CP1348" s="63">
        <f>IF(Taula1[[#This Row],[Identitat de gènere                                                          (fer servir opcions de la llista desplegable)]]="Home",1,0)</f>
        <v>0</v>
      </c>
      <c r="CQ1348" s="63">
        <f>IF(Taula1[[#This Row],[Identitat de gènere                                                          (fer servir opcions de la llista desplegable)]]="Dona",1,0)</f>
        <v>0</v>
      </c>
      <c r="CR1348" s="63">
        <f>IF(Taula1[[#This Row],[Identitat de gènere                                                          (fer servir opcions de la llista desplegable)]]="No binari",1,0)</f>
        <v>0</v>
      </c>
      <c r="CS1348" s="73"/>
      <c r="CT1348" s="63">
        <f t="shared" si="320"/>
        <v>0</v>
      </c>
      <c r="CU1348" s="64">
        <f t="shared" si="327"/>
        <v>0</v>
      </c>
      <c r="CW1348" s="64">
        <f t="shared" si="328"/>
        <v>0</v>
      </c>
      <c r="CX1348" s="64">
        <f t="shared" si="329"/>
        <v>0</v>
      </c>
      <c r="CY1348" s="64">
        <f t="shared" si="330"/>
        <v>0</v>
      </c>
      <c r="CZ1348" s="64">
        <f t="shared" si="331"/>
        <v>0</v>
      </c>
      <c r="DB1348" s="64">
        <f t="shared" si="332"/>
        <v>0</v>
      </c>
      <c r="DC1348" s="64">
        <f t="shared" si="333"/>
        <v>0</v>
      </c>
      <c r="DD1348" s="64">
        <f t="shared" si="334"/>
        <v>0</v>
      </c>
      <c r="DE1348" s="64">
        <f t="shared" si="335"/>
        <v>0</v>
      </c>
    </row>
    <row r="1349" spans="2:109" x14ac:dyDescent="0.3">
      <c r="B1349" s="167"/>
      <c r="C1349" s="186"/>
      <c r="D1349" s="2"/>
      <c r="E1349" s="67"/>
      <c r="F1349" s="5"/>
      <c r="G1349" s="5"/>
      <c r="H1349" s="187"/>
      <c r="I1349" s="111" t="str">
        <f ca="1">IF(Taula1[[#This Row],[Data naixement (format dd/mm/aaaa)]]="","0",DATEDIF(Taula1[[#This Row],[Data naixement (format dd/mm/aaaa)]],TODAY(),"Y"))</f>
        <v>0</v>
      </c>
      <c r="J1349" s="6"/>
      <c r="K1349" s="6"/>
      <c r="L1349" s="6"/>
      <c r="M1349" s="6"/>
      <c r="N1349" s="56"/>
      <c r="O1349" s="56"/>
      <c r="P1349" s="56"/>
      <c r="Q1349" s="6"/>
      <c r="R1349" s="7"/>
      <c r="S1349" s="143">
        <f>Taula1[[#This Row],[Mesos naturals sencers treballats període justificat (01/01/2023 - 31/03/2023)]]</f>
        <v>0</v>
      </c>
      <c r="T1349" s="194">
        <f>Taula1[[#This Row],[Dies treballats període justificat (01/01/2023 - 31/03/2023)              no comptabilitzats com a mes natural sencer]]</f>
        <v>0</v>
      </c>
      <c r="U1349" s="12"/>
      <c r="V1349" s="7"/>
      <c r="W1349" s="188"/>
      <c r="X1349" s="188"/>
      <c r="Y1349" s="188"/>
      <c r="Z1349" s="188"/>
      <c r="AA1349" s="190"/>
      <c r="AB1349" s="143">
        <f>Taula1[[#This Row],[Grup justificat     (fer servir opcions de la llista desplegable)]]</f>
        <v>0</v>
      </c>
      <c r="AC1349" s="182"/>
      <c r="AD1349" s="39"/>
      <c r="AE1349" s="131">
        <f>ROUND((AF1349/100)*756*Taula1[[#This Row],[Mesos naturals sencers treballats període justificat (01/01/2023 - 31/03/2023)]],2)</f>
        <v>0</v>
      </c>
      <c r="AF1349" s="81">
        <f>Taula1[[#This Row],[% Jornada segons contracte
(no posar el símbol %) ]]-Taula1[[#This Row],[% Reducció salari per baix rendiment        (no posar el símbol %)]]</f>
        <v>0</v>
      </c>
      <c r="AG1349" s="131">
        <f>ROUND((AH1349/100)*24.8547945*Taula1[[#This Row],[Dies treballats període justificat (01/01/2023 - 31/03/2023)              no comptabilitzats com a mes natural sencer]],2)</f>
        <v>0</v>
      </c>
      <c r="AH1349" s="79">
        <f>Taula1[[#This Row],[% Jornada segons contracte
(no posar el símbol %) ]]-Taula1[[#This Row],[% Reducció salari per baix rendiment        (no posar el símbol %)]]</f>
        <v>0</v>
      </c>
      <c r="AI1349" s="131">
        <f t="shared" si="321"/>
        <v>0</v>
      </c>
      <c r="AJ1349" s="39"/>
      <c r="AK1349" s="131">
        <f>ROUND((AL1349/100)*756*Taula1[[#This Row],[Espai reservat Administració  (mesos)]],2)</f>
        <v>0</v>
      </c>
      <c r="AL1349" s="81">
        <f>Taula1[[#This Row],[% Jornada segons contracte
(no posar el símbol %) ]]-Taula1[[#This Row],[% Reducció salari per baix rendiment        (no posar el símbol %)]]</f>
        <v>0</v>
      </c>
      <c r="AM1349" s="131">
        <f>ROUND((AN1349/100)*24.8547945*Taula1[[#This Row],[Espai reservat Administració (dies)]],2)</f>
        <v>0</v>
      </c>
      <c r="AN1349" s="79">
        <f>Taula1[[#This Row],[% Jornada segons contracte
(no posar el símbol %) ]]-Taula1[[#This Row],[% Reducció salari per baix rendiment        (no posar el símbol %)]]</f>
        <v>0</v>
      </c>
      <c r="AO1349" s="131">
        <f t="shared" si="322"/>
        <v>0</v>
      </c>
      <c r="AP1349" s="87"/>
      <c r="AQ1349" s="137">
        <f>ROUND((AR1349/100)*693*Taula1[[#This Row],[Mesos naturals sencers treballats període justificat (01/01/2023 - 31/03/2023)]],2)</f>
        <v>0</v>
      </c>
      <c r="AR1349" s="90">
        <f>Taula1[[#This Row],[% Jornada segons contracte
(no posar el símbol %) ]]-Taula1[[#This Row],[% Reducció salari per baix rendiment        (no posar el símbol %)]]</f>
        <v>0</v>
      </c>
      <c r="AS1349" s="137">
        <f>ROUND((AT1349/100)*22.78356164*Taula1[[#This Row],[Dies treballats període justificat (01/01/2023 - 31/03/2023)              no comptabilitzats com a mes natural sencer]],2)</f>
        <v>0</v>
      </c>
      <c r="AT1349" s="90">
        <f>Taula1[[#This Row],[% Jornada segons contracte
(no posar el símbol %) ]]-Taula1[[#This Row],[% Reducció salari per baix rendiment        (no posar el símbol %)]]</f>
        <v>0</v>
      </c>
      <c r="AU1349" s="137">
        <f t="shared" si="323"/>
        <v>0</v>
      </c>
      <c r="AV1349" s="87"/>
      <c r="AW1349" s="136">
        <f>ROUND((AX1349/100)*693*Taula1[[#This Row],[Espai reservat Administració  (mesos)]],2)</f>
        <v>0</v>
      </c>
      <c r="AX1349" s="90">
        <f>Taula1[[#This Row],[% Jornada segons contracte
(no posar el símbol %) ]]-Taula1[[#This Row],[% Reducció salari per baix rendiment        (no posar el símbol %)]]</f>
        <v>0</v>
      </c>
      <c r="AY1349" s="131">
        <f>ROUND((AZ1349/100)*22.78356164*Taula1[[#This Row],[Espai reservat Administració (dies)]],2)</f>
        <v>0</v>
      </c>
      <c r="AZ1349" s="81">
        <f>Taula1[[#This Row],[% Jornada segons contracte
(no posar el símbol %) ]]-Taula1[[#This Row],[% Reducció salari per baix rendiment        (no posar el símbol %)]]</f>
        <v>0</v>
      </c>
      <c r="BA1349" s="82">
        <f t="shared" si="324"/>
        <v>0</v>
      </c>
      <c r="BB1349" s="41"/>
      <c r="BC1349" s="131">
        <f>IF(Taula1[[#This Row],[Grup justificat     (fer servir opcions de la llista desplegable)]]=1,AI1349,0)</f>
        <v>0</v>
      </c>
      <c r="BD1349" s="131">
        <f>IF(Taula1[[#This Row],[Grup justificat     (fer servir opcions de la llista desplegable)]]=2,AU1349,0)</f>
        <v>0</v>
      </c>
      <c r="BE1349" s="41"/>
      <c r="BF1349" s="131">
        <f>IF(Taula1[[#This Row],[Espai reservat Administració]]=1,AO1349,0)</f>
        <v>0</v>
      </c>
      <c r="BG1349" s="82">
        <f>IF(Taula1[[#This Row],[Espai reservat Administració]]=2,BA1349,0)</f>
        <v>0</v>
      </c>
      <c r="BH1349" s="41"/>
      <c r="BI1349" s="126">
        <f>IF(Taula1[[#This Row],[Grup justificat     (fer servir opcions de la llista desplegable)]]=1,1,0)</f>
        <v>0</v>
      </c>
      <c r="BJ1349" s="126">
        <f>IF(Taula1[[#This Row],[Espai reservat Administració]]=1,1,0)</f>
        <v>0</v>
      </c>
      <c r="BK1349" s="111"/>
      <c r="BL1349" s="126">
        <f>IF(Taula1[[#This Row],[Grup justificat     (fer servir opcions de la llista desplegable)]]=2,1,0)</f>
        <v>0</v>
      </c>
      <c r="BM1349" s="126">
        <f>IF(Taula1[[#This Row],[Espai reservat Administració]]=2,1,0)</f>
        <v>0</v>
      </c>
      <c r="BN1349" s="73"/>
      <c r="BO1349" s="73"/>
      <c r="BP1349" s="73"/>
      <c r="BQ1349" s="73"/>
      <c r="BR1349" s="73"/>
      <c r="BS1349" s="73"/>
      <c r="BT1349" s="73"/>
      <c r="BU1349" s="73"/>
      <c r="BV1349" s="73"/>
      <c r="BW1349" s="73"/>
      <c r="BX1349" s="73"/>
      <c r="BY1349" s="73"/>
      <c r="BZ1349" s="73"/>
      <c r="CA1349" s="73"/>
      <c r="CB1349" s="73"/>
      <c r="CC1349" s="73"/>
      <c r="CD1349" s="73"/>
      <c r="CE1349" s="73"/>
      <c r="CF1349" s="73"/>
      <c r="CG1349" s="63">
        <f t="shared" si="325"/>
        <v>0</v>
      </c>
      <c r="CH1349" s="63">
        <f t="shared" si="326"/>
        <v>0</v>
      </c>
      <c r="CI1349" s="73"/>
      <c r="CJ1349" s="63">
        <f>IF(Taula1[[#This Row],[Tipus de contracte                                  (fer servir opcions de la llista desplegable)]]="Indefinit",1,0)</f>
        <v>0</v>
      </c>
      <c r="CK1349" s="63">
        <f>IF(Taula1[[#This Row],[Tipus de contracte                                  (fer servir opcions de la llista desplegable)]]="Temporal, igual o superior a 6 mesos",1,0)</f>
        <v>0</v>
      </c>
      <c r="CL1349" s="63">
        <f>IF(Taula1[[#This Row],[Tipus de contracte                                  (fer servir opcions de la llista desplegable)]]="Substitució per IT",1,0)</f>
        <v>0</v>
      </c>
      <c r="CM1349" s="73"/>
      <c r="CN1349" s="63">
        <f>IF(Taula1[[#This Row],[Relació llocs de treball]]&gt;=1,1,0)</f>
        <v>0</v>
      </c>
      <c r="CO1349" s="73"/>
      <c r="CP1349" s="63">
        <f>IF(Taula1[[#This Row],[Identitat de gènere                                                          (fer servir opcions de la llista desplegable)]]="Home",1,0)</f>
        <v>0</v>
      </c>
      <c r="CQ1349" s="63">
        <f>IF(Taula1[[#This Row],[Identitat de gènere                                                          (fer servir opcions de la llista desplegable)]]="Dona",1,0)</f>
        <v>0</v>
      </c>
      <c r="CR1349" s="63">
        <f>IF(Taula1[[#This Row],[Identitat de gènere                                                          (fer servir opcions de la llista desplegable)]]="No binari",1,0)</f>
        <v>0</v>
      </c>
      <c r="CS1349" s="73"/>
      <c r="CT1349" s="63">
        <f t="shared" si="320"/>
        <v>0</v>
      </c>
      <c r="CU1349" s="64">
        <f t="shared" si="327"/>
        <v>0</v>
      </c>
      <c r="CW1349" s="64">
        <f t="shared" si="328"/>
        <v>0</v>
      </c>
      <c r="CX1349" s="64">
        <f t="shared" si="329"/>
        <v>0</v>
      </c>
      <c r="CY1349" s="64">
        <f t="shared" si="330"/>
        <v>0</v>
      </c>
      <c r="CZ1349" s="64">
        <f t="shared" si="331"/>
        <v>0</v>
      </c>
      <c r="DB1349" s="64">
        <f t="shared" si="332"/>
        <v>0</v>
      </c>
      <c r="DC1349" s="64">
        <f t="shared" si="333"/>
        <v>0</v>
      </c>
      <c r="DD1349" s="64">
        <f t="shared" si="334"/>
        <v>0</v>
      </c>
      <c r="DE1349" s="64">
        <f t="shared" si="335"/>
        <v>0</v>
      </c>
    </row>
    <row r="1350" spans="2:109" x14ac:dyDescent="0.3">
      <c r="B1350" s="167"/>
      <c r="C1350" s="186"/>
      <c r="D1350" s="2"/>
      <c r="E1350" s="67"/>
      <c r="F1350" s="5"/>
      <c r="G1350" s="5"/>
      <c r="H1350" s="187"/>
      <c r="I1350" s="111" t="str">
        <f ca="1">IF(Taula1[[#This Row],[Data naixement (format dd/mm/aaaa)]]="","0",DATEDIF(Taula1[[#This Row],[Data naixement (format dd/mm/aaaa)]],TODAY(),"Y"))</f>
        <v>0</v>
      </c>
      <c r="J1350" s="6"/>
      <c r="K1350" s="6"/>
      <c r="L1350" s="6"/>
      <c r="M1350" s="6"/>
      <c r="N1350" s="56"/>
      <c r="O1350" s="56"/>
      <c r="P1350" s="56"/>
      <c r="Q1350" s="6"/>
      <c r="R1350" s="7"/>
      <c r="S1350" s="143">
        <f>Taula1[[#This Row],[Mesos naturals sencers treballats període justificat (01/01/2023 - 31/03/2023)]]</f>
        <v>0</v>
      </c>
      <c r="T1350" s="194">
        <f>Taula1[[#This Row],[Dies treballats període justificat (01/01/2023 - 31/03/2023)              no comptabilitzats com a mes natural sencer]]</f>
        <v>0</v>
      </c>
      <c r="U1350" s="12"/>
      <c r="V1350" s="7"/>
      <c r="W1350" s="188"/>
      <c r="X1350" s="188"/>
      <c r="Y1350" s="188"/>
      <c r="Z1350" s="188"/>
      <c r="AA1350" s="190"/>
      <c r="AB1350" s="143">
        <f>Taula1[[#This Row],[Grup justificat     (fer servir opcions de la llista desplegable)]]</f>
        <v>0</v>
      </c>
      <c r="AC1350" s="182"/>
      <c r="AD1350" s="39"/>
      <c r="AE1350" s="131">
        <f>ROUND((AF1350/100)*756*Taula1[[#This Row],[Mesos naturals sencers treballats període justificat (01/01/2023 - 31/03/2023)]],2)</f>
        <v>0</v>
      </c>
      <c r="AF1350" s="81">
        <f>Taula1[[#This Row],[% Jornada segons contracte
(no posar el símbol %) ]]-Taula1[[#This Row],[% Reducció salari per baix rendiment        (no posar el símbol %)]]</f>
        <v>0</v>
      </c>
      <c r="AG1350" s="131">
        <f>ROUND((AH1350/100)*24.8547945*Taula1[[#This Row],[Dies treballats període justificat (01/01/2023 - 31/03/2023)              no comptabilitzats com a mes natural sencer]],2)</f>
        <v>0</v>
      </c>
      <c r="AH1350" s="79">
        <f>Taula1[[#This Row],[% Jornada segons contracte
(no posar el símbol %) ]]-Taula1[[#This Row],[% Reducció salari per baix rendiment        (no posar el símbol %)]]</f>
        <v>0</v>
      </c>
      <c r="AI1350" s="131">
        <f t="shared" si="321"/>
        <v>0</v>
      </c>
      <c r="AJ1350" s="39"/>
      <c r="AK1350" s="131">
        <f>ROUND((AL1350/100)*756*Taula1[[#This Row],[Espai reservat Administració  (mesos)]],2)</f>
        <v>0</v>
      </c>
      <c r="AL1350" s="81">
        <f>Taula1[[#This Row],[% Jornada segons contracte
(no posar el símbol %) ]]-Taula1[[#This Row],[% Reducció salari per baix rendiment        (no posar el símbol %)]]</f>
        <v>0</v>
      </c>
      <c r="AM1350" s="131">
        <f>ROUND((AN1350/100)*24.8547945*Taula1[[#This Row],[Espai reservat Administració (dies)]],2)</f>
        <v>0</v>
      </c>
      <c r="AN1350" s="79">
        <f>Taula1[[#This Row],[% Jornada segons contracte
(no posar el símbol %) ]]-Taula1[[#This Row],[% Reducció salari per baix rendiment        (no posar el símbol %)]]</f>
        <v>0</v>
      </c>
      <c r="AO1350" s="131">
        <f t="shared" si="322"/>
        <v>0</v>
      </c>
      <c r="AP1350" s="87"/>
      <c r="AQ1350" s="137">
        <f>ROUND((AR1350/100)*693*Taula1[[#This Row],[Mesos naturals sencers treballats període justificat (01/01/2023 - 31/03/2023)]],2)</f>
        <v>0</v>
      </c>
      <c r="AR1350" s="90">
        <f>Taula1[[#This Row],[% Jornada segons contracte
(no posar el símbol %) ]]-Taula1[[#This Row],[% Reducció salari per baix rendiment        (no posar el símbol %)]]</f>
        <v>0</v>
      </c>
      <c r="AS1350" s="137">
        <f>ROUND((AT1350/100)*22.78356164*Taula1[[#This Row],[Dies treballats període justificat (01/01/2023 - 31/03/2023)              no comptabilitzats com a mes natural sencer]],2)</f>
        <v>0</v>
      </c>
      <c r="AT1350" s="90">
        <f>Taula1[[#This Row],[% Jornada segons contracte
(no posar el símbol %) ]]-Taula1[[#This Row],[% Reducció salari per baix rendiment        (no posar el símbol %)]]</f>
        <v>0</v>
      </c>
      <c r="AU1350" s="137">
        <f t="shared" si="323"/>
        <v>0</v>
      </c>
      <c r="AV1350" s="87"/>
      <c r="AW1350" s="136">
        <f>ROUND((AX1350/100)*693*Taula1[[#This Row],[Espai reservat Administració  (mesos)]],2)</f>
        <v>0</v>
      </c>
      <c r="AX1350" s="90">
        <f>Taula1[[#This Row],[% Jornada segons contracte
(no posar el símbol %) ]]-Taula1[[#This Row],[% Reducció salari per baix rendiment        (no posar el símbol %)]]</f>
        <v>0</v>
      </c>
      <c r="AY1350" s="131">
        <f>ROUND((AZ1350/100)*22.78356164*Taula1[[#This Row],[Espai reservat Administració (dies)]],2)</f>
        <v>0</v>
      </c>
      <c r="AZ1350" s="81">
        <f>Taula1[[#This Row],[% Jornada segons contracte
(no posar el símbol %) ]]-Taula1[[#This Row],[% Reducció salari per baix rendiment        (no posar el símbol %)]]</f>
        <v>0</v>
      </c>
      <c r="BA1350" s="82">
        <f t="shared" si="324"/>
        <v>0</v>
      </c>
      <c r="BB1350" s="41"/>
      <c r="BC1350" s="131">
        <f>IF(Taula1[[#This Row],[Grup justificat     (fer servir opcions de la llista desplegable)]]=1,AI1350,0)</f>
        <v>0</v>
      </c>
      <c r="BD1350" s="131">
        <f>IF(Taula1[[#This Row],[Grup justificat     (fer servir opcions de la llista desplegable)]]=2,AU1350,0)</f>
        <v>0</v>
      </c>
      <c r="BE1350" s="41"/>
      <c r="BF1350" s="131">
        <f>IF(Taula1[[#This Row],[Espai reservat Administració]]=1,AO1350,0)</f>
        <v>0</v>
      </c>
      <c r="BG1350" s="82">
        <f>IF(Taula1[[#This Row],[Espai reservat Administració]]=2,BA1350,0)</f>
        <v>0</v>
      </c>
      <c r="BH1350" s="41"/>
      <c r="BI1350" s="126">
        <f>IF(Taula1[[#This Row],[Grup justificat     (fer servir opcions de la llista desplegable)]]=1,1,0)</f>
        <v>0</v>
      </c>
      <c r="BJ1350" s="126">
        <f>IF(Taula1[[#This Row],[Espai reservat Administració]]=1,1,0)</f>
        <v>0</v>
      </c>
      <c r="BK1350" s="111"/>
      <c r="BL1350" s="126">
        <f>IF(Taula1[[#This Row],[Grup justificat     (fer servir opcions de la llista desplegable)]]=2,1,0)</f>
        <v>0</v>
      </c>
      <c r="BM1350" s="126">
        <f>IF(Taula1[[#This Row],[Espai reservat Administració]]=2,1,0)</f>
        <v>0</v>
      </c>
      <c r="BN1350" s="73"/>
      <c r="BO1350" s="73"/>
      <c r="BP1350" s="73"/>
      <c r="BQ1350" s="73"/>
      <c r="BR1350" s="73"/>
      <c r="BS1350" s="73"/>
      <c r="BT1350" s="73"/>
      <c r="BU1350" s="73"/>
      <c r="BV1350" s="73"/>
      <c r="BW1350" s="73"/>
      <c r="BX1350" s="73"/>
      <c r="BY1350" s="73"/>
      <c r="BZ1350" s="73"/>
      <c r="CA1350" s="73"/>
      <c r="CB1350" s="73"/>
      <c r="CC1350" s="73"/>
      <c r="CD1350" s="73"/>
      <c r="CE1350" s="73"/>
      <c r="CF1350" s="73"/>
      <c r="CG1350" s="63">
        <f t="shared" si="325"/>
        <v>0</v>
      </c>
      <c r="CH1350" s="63">
        <f t="shared" si="326"/>
        <v>0</v>
      </c>
      <c r="CI1350" s="73"/>
      <c r="CJ1350" s="63">
        <f>IF(Taula1[[#This Row],[Tipus de contracte                                  (fer servir opcions de la llista desplegable)]]="Indefinit",1,0)</f>
        <v>0</v>
      </c>
      <c r="CK1350" s="63">
        <f>IF(Taula1[[#This Row],[Tipus de contracte                                  (fer servir opcions de la llista desplegable)]]="Temporal, igual o superior a 6 mesos",1,0)</f>
        <v>0</v>
      </c>
      <c r="CL1350" s="63">
        <f>IF(Taula1[[#This Row],[Tipus de contracte                                  (fer servir opcions de la llista desplegable)]]="Substitució per IT",1,0)</f>
        <v>0</v>
      </c>
      <c r="CM1350" s="73"/>
      <c r="CN1350" s="63">
        <f>IF(Taula1[[#This Row],[Relació llocs de treball]]&gt;=1,1,0)</f>
        <v>0</v>
      </c>
      <c r="CO1350" s="73"/>
      <c r="CP1350" s="63">
        <f>IF(Taula1[[#This Row],[Identitat de gènere                                                          (fer servir opcions de la llista desplegable)]]="Home",1,0)</f>
        <v>0</v>
      </c>
      <c r="CQ1350" s="63">
        <f>IF(Taula1[[#This Row],[Identitat de gènere                                                          (fer servir opcions de la llista desplegable)]]="Dona",1,0)</f>
        <v>0</v>
      </c>
      <c r="CR1350" s="63">
        <f>IF(Taula1[[#This Row],[Identitat de gènere                                                          (fer servir opcions de la llista desplegable)]]="No binari",1,0)</f>
        <v>0</v>
      </c>
      <c r="CS1350" s="73"/>
      <c r="CT1350" s="63">
        <f t="shared" si="320"/>
        <v>0</v>
      </c>
      <c r="CU1350" s="64">
        <f t="shared" si="327"/>
        <v>0</v>
      </c>
      <c r="CW1350" s="64">
        <f t="shared" si="328"/>
        <v>0</v>
      </c>
      <c r="CX1350" s="64">
        <f t="shared" si="329"/>
        <v>0</v>
      </c>
      <c r="CY1350" s="64">
        <f t="shared" si="330"/>
        <v>0</v>
      </c>
      <c r="CZ1350" s="64">
        <f t="shared" si="331"/>
        <v>0</v>
      </c>
      <c r="DB1350" s="64">
        <f t="shared" si="332"/>
        <v>0</v>
      </c>
      <c r="DC1350" s="64">
        <f t="shared" si="333"/>
        <v>0</v>
      </c>
      <c r="DD1350" s="64">
        <f t="shared" si="334"/>
        <v>0</v>
      </c>
      <c r="DE1350" s="64">
        <f t="shared" si="335"/>
        <v>0</v>
      </c>
    </row>
    <row r="1351" spans="2:109" x14ac:dyDescent="0.3">
      <c r="B1351" s="167"/>
      <c r="C1351" s="186"/>
      <c r="D1351" s="2"/>
      <c r="E1351" s="67"/>
      <c r="F1351" s="5"/>
      <c r="G1351" s="5"/>
      <c r="H1351" s="187"/>
      <c r="I1351" s="111" t="str">
        <f ca="1">IF(Taula1[[#This Row],[Data naixement (format dd/mm/aaaa)]]="","0",DATEDIF(Taula1[[#This Row],[Data naixement (format dd/mm/aaaa)]],TODAY(),"Y"))</f>
        <v>0</v>
      </c>
      <c r="J1351" s="6"/>
      <c r="K1351" s="6"/>
      <c r="L1351" s="6"/>
      <c r="M1351" s="6"/>
      <c r="N1351" s="56"/>
      <c r="O1351" s="56"/>
      <c r="P1351" s="56"/>
      <c r="Q1351" s="6"/>
      <c r="R1351" s="7"/>
      <c r="S1351" s="143">
        <f>Taula1[[#This Row],[Mesos naturals sencers treballats període justificat (01/01/2023 - 31/03/2023)]]</f>
        <v>0</v>
      </c>
      <c r="T1351" s="194">
        <f>Taula1[[#This Row],[Dies treballats període justificat (01/01/2023 - 31/03/2023)              no comptabilitzats com a mes natural sencer]]</f>
        <v>0</v>
      </c>
      <c r="U1351" s="12"/>
      <c r="V1351" s="7"/>
      <c r="W1351" s="188"/>
      <c r="X1351" s="188"/>
      <c r="Y1351" s="188"/>
      <c r="Z1351" s="188"/>
      <c r="AA1351" s="190"/>
      <c r="AB1351" s="143">
        <f>Taula1[[#This Row],[Grup justificat     (fer servir opcions de la llista desplegable)]]</f>
        <v>0</v>
      </c>
      <c r="AC1351" s="182"/>
      <c r="AD1351" s="39"/>
      <c r="AE1351" s="131">
        <f>ROUND((AF1351/100)*756*Taula1[[#This Row],[Mesos naturals sencers treballats període justificat (01/01/2023 - 31/03/2023)]],2)</f>
        <v>0</v>
      </c>
      <c r="AF1351" s="81">
        <f>Taula1[[#This Row],[% Jornada segons contracte
(no posar el símbol %) ]]-Taula1[[#This Row],[% Reducció salari per baix rendiment        (no posar el símbol %)]]</f>
        <v>0</v>
      </c>
      <c r="AG1351" s="131">
        <f>ROUND((AH1351/100)*24.8547945*Taula1[[#This Row],[Dies treballats període justificat (01/01/2023 - 31/03/2023)              no comptabilitzats com a mes natural sencer]],2)</f>
        <v>0</v>
      </c>
      <c r="AH1351" s="79">
        <f>Taula1[[#This Row],[% Jornada segons contracte
(no posar el símbol %) ]]-Taula1[[#This Row],[% Reducció salari per baix rendiment        (no posar el símbol %)]]</f>
        <v>0</v>
      </c>
      <c r="AI1351" s="131">
        <f t="shared" si="321"/>
        <v>0</v>
      </c>
      <c r="AJ1351" s="39"/>
      <c r="AK1351" s="131">
        <f>ROUND((AL1351/100)*756*Taula1[[#This Row],[Espai reservat Administració  (mesos)]],2)</f>
        <v>0</v>
      </c>
      <c r="AL1351" s="81">
        <f>Taula1[[#This Row],[% Jornada segons contracte
(no posar el símbol %) ]]-Taula1[[#This Row],[% Reducció salari per baix rendiment        (no posar el símbol %)]]</f>
        <v>0</v>
      </c>
      <c r="AM1351" s="131">
        <f>ROUND((AN1351/100)*24.8547945*Taula1[[#This Row],[Espai reservat Administració (dies)]],2)</f>
        <v>0</v>
      </c>
      <c r="AN1351" s="79">
        <f>Taula1[[#This Row],[% Jornada segons contracte
(no posar el símbol %) ]]-Taula1[[#This Row],[% Reducció salari per baix rendiment        (no posar el símbol %)]]</f>
        <v>0</v>
      </c>
      <c r="AO1351" s="131">
        <f t="shared" si="322"/>
        <v>0</v>
      </c>
      <c r="AP1351" s="87"/>
      <c r="AQ1351" s="137">
        <f>ROUND((AR1351/100)*693*Taula1[[#This Row],[Mesos naturals sencers treballats període justificat (01/01/2023 - 31/03/2023)]],2)</f>
        <v>0</v>
      </c>
      <c r="AR1351" s="90">
        <f>Taula1[[#This Row],[% Jornada segons contracte
(no posar el símbol %) ]]-Taula1[[#This Row],[% Reducció salari per baix rendiment        (no posar el símbol %)]]</f>
        <v>0</v>
      </c>
      <c r="AS1351" s="137">
        <f>ROUND((AT1351/100)*22.78356164*Taula1[[#This Row],[Dies treballats període justificat (01/01/2023 - 31/03/2023)              no comptabilitzats com a mes natural sencer]],2)</f>
        <v>0</v>
      </c>
      <c r="AT1351" s="90">
        <f>Taula1[[#This Row],[% Jornada segons contracte
(no posar el símbol %) ]]-Taula1[[#This Row],[% Reducció salari per baix rendiment        (no posar el símbol %)]]</f>
        <v>0</v>
      </c>
      <c r="AU1351" s="137">
        <f t="shared" si="323"/>
        <v>0</v>
      </c>
      <c r="AV1351" s="87"/>
      <c r="AW1351" s="136">
        <f>ROUND((AX1351/100)*693*Taula1[[#This Row],[Espai reservat Administració  (mesos)]],2)</f>
        <v>0</v>
      </c>
      <c r="AX1351" s="90">
        <f>Taula1[[#This Row],[% Jornada segons contracte
(no posar el símbol %) ]]-Taula1[[#This Row],[% Reducció salari per baix rendiment        (no posar el símbol %)]]</f>
        <v>0</v>
      </c>
      <c r="AY1351" s="131">
        <f>ROUND((AZ1351/100)*22.78356164*Taula1[[#This Row],[Espai reservat Administració (dies)]],2)</f>
        <v>0</v>
      </c>
      <c r="AZ1351" s="81">
        <f>Taula1[[#This Row],[% Jornada segons contracte
(no posar el símbol %) ]]-Taula1[[#This Row],[% Reducció salari per baix rendiment        (no posar el símbol %)]]</f>
        <v>0</v>
      </c>
      <c r="BA1351" s="82">
        <f t="shared" si="324"/>
        <v>0</v>
      </c>
      <c r="BB1351" s="41"/>
      <c r="BC1351" s="131">
        <f>IF(Taula1[[#This Row],[Grup justificat     (fer servir opcions de la llista desplegable)]]=1,AI1351,0)</f>
        <v>0</v>
      </c>
      <c r="BD1351" s="131">
        <f>IF(Taula1[[#This Row],[Grup justificat     (fer servir opcions de la llista desplegable)]]=2,AU1351,0)</f>
        <v>0</v>
      </c>
      <c r="BE1351" s="41"/>
      <c r="BF1351" s="131">
        <f>IF(Taula1[[#This Row],[Espai reservat Administració]]=1,AO1351,0)</f>
        <v>0</v>
      </c>
      <c r="BG1351" s="82">
        <f>IF(Taula1[[#This Row],[Espai reservat Administració]]=2,BA1351,0)</f>
        <v>0</v>
      </c>
      <c r="BH1351" s="41"/>
      <c r="BI1351" s="126">
        <f>IF(Taula1[[#This Row],[Grup justificat     (fer servir opcions de la llista desplegable)]]=1,1,0)</f>
        <v>0</v>
      </c>
      <c r="BJ1351" s="126">
        <f>IF(Taula1[[#This Row],[Espai reservat Administració]]=1,1,0)</f>
        <v>0</v>
      </c>
      <c r="BK1351" s="111"/>
      <c r="BL1351" s="126">
        <f>IF(Taula1[[#This Row],[Grup justificat     (fer servir opcions de la llista desplegable)]]=2,1,0)</f>
        <v>0</v>
      </c>
      <c r="BM1351" s="126">
        <f>IF(Taula1[[#This Row],[Espai reservat Administració]]=2,1,0)</f>
        <v>0</v>
      </c>
      <c r="BN1351" s="73"/>
      <c r="BO1351" s="73"/>
      <c r="BP1351" s="73"/>
      <c r="BQ1351" s="73"/>
      <c r="BR1351" s="73"/>
      <c r="BS1351" s="73"/>
      <c r="BT1351" s="73"/>
      <c r="BU1351" s="73"/>
      <c r="BV1351" s="73"/>
      <c r="BW1351" s="73"/>
      <c r="BX1351" s="73"/>
      <c r="BY1351" s="73"/>
      <c r="BZ1351" s="73"/>
      <c r="CA1351" s="73"/>
      <c r="CB1351" s="73"/>
      <c r="CC1351" s="73"/>
      <c r="CD1351" s="73"/>
      <c r="CE1351" s="73"/>
      <c r="CF1351" s="73"/>
      <c r="CG1351" s="63">
        <f t="shared" si="325"/>
        <v>0</v>
      </c>
      <c r="CH1351" s="63">
        <f t="shared" si="326"/>
        <v>0</v>
      </c>
      <c r="CI1351" s="73"/>
      <c r="CJ1351" s="63">
        <f>IF(Taula1[[#This Row],[Tipus de contracte                                  (fer servir opcions de la llista desplegable)]]="Indefinit",1,0)</f>
        <v>0</v>
      </c>
      <c r="CK1351" s="63">
        <f>IF(Taula1[[#This Row],[Tipus de contracte                                  (fer servir opcions de la llista desplegable)]]="Temporal, igual o superior a 6 mesos",1,0)</f>
        <v>0</v>
      </c>
      <c r="CL1351" s="63">
        <f>IF(Taula1[[#This Row],[Tipus de contracte                                  (fer servir opcions de la llista desplegable)]]="Substitució per IT",1,0)</f>
        <v>0</v>
      </c>
      <c r="CM1351" s="73"/>
      <c r="CN1351" s="63">
        <f>IF(Taula1[[#This Row],[Relació llocs de treball]]&gt;=1,1,0)</f>
        <v>0</v>
      </c>
      <c r="CO1351" s="73"/>
      <c r="CP1351" s="63">
        <f>IF(Taula1[[#This Row],[Identitat de gènere                                                          (fer servir opcions de la llista desplegable)]]="Home",1,0)</f>
        <v>0</v>
      </c>
      <c r="CQ1351" s="63">
        <f>IF(Taula1[[#This Row],[Identitat de gènere                                                          (fer servir opcions de la llista desplegable)]]="Dona",1,0)</f>
        <v>0</v>
      </c>
      <c r="CR1351" s="63">
        <f>IF(Taula1[[#This Row],[Identitat de gènere                                                          (fer servir opcions de la llista desplegable)]]="No binari",1,0)</f>
        <v>0</v>
      </c>
      <c r="CS1351" s="73"/>
      <c r="CT1351" s="63">
        <f t="shared" ref="CT1351:CT1414" si="336">IF(F1351="Home",1,0)</f>
        <v>0</v>
      </c>
      <c r="CU1351" s="64">
        <f t="shared" si="327"/>
        <v>0</v>
      </c>
      <c r="CW1351" s="64">
        <f t="shared" si="328"/>
        <v>0</v>
      </c>
      <c r="CX1351" s="64">
        <f t="shared" si="329"/>
        <v>0</v>
      </c>
      <c r="CY1351" s="64">
        <f t="shared" si="330"/>
        <v>0</v>
      </c>
      <c r="CZ1351" s="64">
        <f t="shared" si="331"/>
        <v>0</v>
      </c>
      <c r="DB1351" s="64">
        <f t="shared" si="332"/>
        <v>0</v>
      </c>
      <c r="DC1351" s="64">
        <f t="shared" si="333"/>
        <v>0</v>
      </c>
      <c r="DD1351" s="64">
        <f t="shared" si="334"/>
        <v>0</v>
      </c>
      <c r="DE1351" s="64">
        <f t="shared" si="335"/>
        <v>0</v>
      </c>
    </row>
    <row r="1352" spans="2:109" x14ac:dyDescent="0.3">
      <c r="B1352" s="167"/>
      <c r="C1352" s="186"/>
      <c r="D1352" s="2"/>
      <c r="E1352" s="67"/>
      <c r="F1352" s="5"/>
      <c r="G1352" s="5"/>
      <c r="H1352" s="187"/>
      <c r="I1352" s="111" t="str">
        <f ca="1">IF(Taula1[[#This Row],[Data naixement (format dd/mm/aaaa)]]="","0",DATEDIF(Taula1[[#This Row],[Data naixement (format dd/mm/aaaa)]],TODAY(),"Y"))</f>
        <v>0</v>
      </c>
      <c r="J1352" s="6"/>
      <c r="K1352" s="6"/>
      <c r="L1352" s="6"/>
      <c r="M1352" s="6"/>
      <c r="N1352" s="56"/>
      <c r="O1352" s="56"/>
      <c r="P1352" s="56"/>
      <c r="Q1352" s="6"/>
      <c r="R1352" s="7"/>
      <c r="S1352" s="143">
        <f>Taula1[[#This Row],[Mesos naturals sencers treballats període justificat (01/01/2023 - 31/03/2023)]]</f>
        <v>0</v>
      </c>
      <c r="T1352" s="194">
        <f>Taula1[[#This Row],[Dies treballats període justificat (01/01/2023 - 31/03/2023)              no comptabilitzats com a mes natural sencer]]</f>
        <v>0</v>
      </c>
      <c r="U1352" s="12"/>
      <c r="V1352" s="7"/>
      <c r="W1352" s="188"/>
      <c r="X1352" s="188"/>
      <c r="Y1352" s="188"/>
      <c r="Z1352" s="188"/>
      <c r="AA1352" s="190"/>
      <c r="AB1352" s="143">
        <f>Taula1[[#This Row],[Grup justificat     (fer servir opcions de la llista desplegable)]]</f>
        <v>0</v>
      </c>
      <c r="AC1352" s="182"/>
      <c r="AD1352" s="39"/>
      <c r="AE1352" s="131">
        <f>ROUND((AF1352/100)*756*Taula1[[#This Row],[Mesos naturals sencers treballats període justificat (01/01/2023 - 31/03/2023)]],2)</f>
        <v>0</v>
      </c>
      <c r="AF1352" s="81">
        <f>Taula1[[#This Row],[% Jornada segons contracte
(no posar el símbol %) ]]-Taula1[[#This Row],[% Reducció salari per baix rendiment        (no posar el símbol %)]]</f>
        <v>0</v>
      </c>
      <c r="AG1352" s="131">
        <f>ROUND((AH1352/100)*24.8547945*Taula1[[#This Row],[Dies treballats període justificat (01/01/2023 - 31/03/2023)              no comptabilitzats com a mes natural sencer]],2)</f>
        <v>0</v>
      </c>
      <c r="AH1352" s="79">
        <f>Taula1[[#This Row],[% Jornada segons contracte
(no posar el símbol %) ]]-Taula1[[#This Row],[% Reducció salari per baix rendiment        (no posar el símbol %)]]</f>
        <v>0</v>
      </c>
      <c r="AI1352" s="131">
        <f t="shared" ref="AI1352:AI1415" si="337">ROUND(AE1352+AG1352,2)</f>
        <v>0</v>
      </c>
      <c r="AJ1352" s="39"/>
      <c r="AK1352" s="131">
        <f>ROUND((AL1352/100)*756*Taula1[[#This Row],[Espai reservat Administració  (mesos)]],2)</f>
        <v>0</v>
      </c>
      <c r="AL1352" s="81">
        <f>Taula1[[#This Row],[% Jornada segons contracte
(no posar el símbol %) ]]-Taula1[[#This Row],[% Reducció salari per baix rendiment        (no posar el símbol %)]]</f>
        <v>0</v>
      </c>
      <c r="AM1352" s="131">
        <f>ROUND((AN1352/100)*24.8547945*Taula1[[#This Row],[Espai reservat Administració (dies)]],2)</f>
        <v>0</v>
      </c>
      <c r="AN1352" s="79">
        <f>Taula1[[#This Row],[% Jornada segons contracte
(no posar el símbol %) ]]-Taula1[[#This Row],[% Reducció salari per baix rendiment        (no posar el símbol %)]]</f>
        <v>0</v>
      </c>
      <c r="AO1352" s="131">
        <f t="shared" ref="AO1352:AO1415" si="338">ROUND(AK1352+AM1352,2)</f>
        <v>0</v>
      </c>
      <c r="AP1352" s="87"/>
      <c r="AQ1352" s="137">
        <f>ROUND((AR1352/100)*693*Taula1[[#This Row],[Mesos naturals sencers treballats període justificat (01/01/2023 - 31/03/2023)]],2)</f>
        <v>0</v>
      </c>
      <c r="AR1352" s="90">
        <f>Taula1[[#This Row],[% Jornada segons contracte
(no posar el símbol %) ]]-Taula1[[#This Row],[% Reducció salari per baix rendiment        (no posar el símbol %)]]</f>
        <v>0</v>
      </c>
      <c r="AS1352" s="137">
        <f>ROUND((AT1352/100)*22.78356164*Taula1[[#This Row],[Dies treballats període justificat (01/01/2023 - 31/03/2023)              no comptabilitzats com a mes natural sencer]],2)</f>
        <v>0</v>
      </c>
      <c r="AT1352" s="90">
        <f>Taula1[[#This Row],[% Jornada segons contracte
(no posar el símbol %) ]]-Taula1[[#This Row],[% Reducció salari per baix rendiment        (no posar el símbol %)]]</f>
        <v>0</v>
      </c>
      <c r="AU1352" s="137">
        <f t="shared" ref="AU1352:AU1415" si="339">ROUND(AQ1352+AS1352,2)</f>
        <v>0</v>
      </c>
      <c r="AV1352" s="87"/>
      <c r="AW1352" s="136">
        <f>ROUND((AX1352/100)*693*Taula1[[#This Row],[Espai reservat Administració  (mesos)]],2)</f>
        <v>0</v>
      </c>
      <c r="AX1352" s="90">
        <f>Taula1[[#This Row],[% Jornada segons contracte
(no posar el símbol %) ]]-Taula1[[#This Row],[% Reducció salari per baix rendiment        (no posar el símbol %)]]</f>
        <v>0</v>
      </c>
      <c r="AY1352" s="131">
        <f>ROUND((AZ1352/100)*22.78356164*Taula1[[#This Row],[Espai reservat Administració (dies)]],2)</f>
        <v>0</v>
      </c>
      <c r="AZ1352" s="81">
        <f>Taula1[[#This Row],[% Jornada segons contracte
(no posar el símbol %) ]]-Taula1[[#This Row],[% Reducció salari per baix rendiment        (no posar el símbol %)]]</f>
        <v>0</v>
      </c>
      <c r="BA1352" s="82">
        <f t="shared" ref="BA1352:BA1415" si="340">ROUND(AW1352+AY1352,2)</f>
        <v>0</v>
      </c>
      <c r="BB1352" s="41"/>
      <c r="BC1352" s="131">
        <f>IF(Taula1[[#This Row],[Grup justificat     (fer servir opcions de la llista desplegable)]]=1,AI1352,0)</f>
        <v>0</v>
      </c>
      <c r="BD1352" s="131">
        <f>IF(Taula1[[#This Row],[Grup justificat     (fer servir opcions de la llista desplegable)]]=2,AU1352,0)</f>
        <v>0</v>
      </c>
      <c r="BE1352" s="41"/>
      <c r="BF1352" s="131">
        <f>IF(Taula1[[#This Row],[Espai reservat Administració]]=1,AO1352,0)</f>
        <v>0</v>
      </c>
      <c r="BG1352" s="82">
        <f>IF(Taula1[[#This Row],[Espai reservat Administració]]=2,BA1352,0)</f>
        <v>0</v>
      </c>
      <c r="BH1352" s="41"/>
      <c r="BI1352" s="126">
        <f>IF(Taula1[[#This Row],[Grup justificat     (fer servir opcions de la llista desplegable)]]=1,1,0)</f>
        <v>0</v>
      </c>
      <c r="BJ1352" s="126">
        <f>IF(Taula1[[#This Row],[Espai reservat Administració]]=1,1,0)</f>
        <v>0</v>
      </c>
      <c r="BK1352" s="111"/>
      <c r="BL1352" s="126">
        <f>IF(Taula1[[#This Row],[Grup justificat     (fer servir opcions de la llista desplegable)]]=2,1,0)</f>
        <v>0</v>
      </c>
      <c r="BM1352" s="126">
        <f>IF(Taula1[[#This Row],[Espai reservat Administració]]=2,1,0)</f>
        <v>0</v>
      </c>
      <c r="BN1352" s="73"/>
      <c r="BO1352" s="73"/>
      <c r="BP1352" s="73"/>
      <c r="BQ1352" s="73"/>
      <c r="BR1352" s="73"/>
      <c r="BS1352" s="73"/>
      <c r="BT1352" s="73"/>
      <c r="BU1352" s="73"/>
      <c r="BV1352" s="73"/>
      <c r="BW1352" s="73"/>
      <c r="BX1352" s="73"/>
      <c r="BY1352" s="73"/>
      <c r="BZ1352" s="73"/>
      <c r="CA1352" s="73"/>
      <c r="CB1352" s="73"/>
      <c r="CC1352" s="73"/>
      <c r="CD1352" s="73"/>
      <c r="CE1352" s="73"/>
      <c r="CF1352" s="73"/>
      <c r="CG1352" s="63">
        <f t="shared" ref="CG1352:CG1415" si="341">IF(V1352="Sí",1,0)</f>
        <v>0</v>
      </c>
      <c r="CH1352" s="63">
        <f t="shared" ref="CH1352:CH1415" si="342">IF(V1352="No",1,0)</f>
        <v>0</v>
      </c>
      <c r="CI1352" s="73"/>
      <c r="CJ1352" s="63">
        <f>IF(Taula1[[#This Row],[Tipus de contracte                                  (fer servir opcions de la llista desplegable)]]="Indefinit",1,0)</f>
        <v>0</v>
      </c>
      <c r="CK1352" s="63">
        <f>IF(Taula1[[#This Row],[Tipus de contracte                                  (fer servir opcions de la llista desplegable)]]="Temporal, igual o superior a 6 mesos",1,0)</f>
        <v>0</v>
      </c>
      <c r="CL1352" s="63">
        <f>IF(Taula1[[#This Row],[Tipus de contracte                                  (fer servir opcions de la llista desplegable)]]="Substitució per IT",1,0)</f>
        <v>0</v>
      </c>
      <c r="CM1352" s="73"/>
      <c r="CN1352" s="63">
        <f>IF(Taula1[[#This Row],[Relació llocs de treball]]&gt;=1,1,0)</f>
        <v>0</v>
      </c>
      <c r="CO1352" s="73"/>
      <c r="CP1352" s="63">
        <f>IF(Taula1[[#This Row],[Identitat de gènere                                                          (fer servir opcions de la llista desplegable)]]="Home",1,0)</f>
        <v>0</v>
      </c>
      <c r="CQ1352" s="63">
        <f>IF(Taula1[[#This Row],[Identitat de gènere                                                          (fer servir opcions de la llista desplegable)]]="Dona",1,0)</f>
        <v>0</v>
      </c>
      <c r="CR1352" s="63">
        <f>IF(Taula1[[#This Row],[Identitat de gènere                                                          (fer servir opcions de la llista desplegable)]]="No binari",1,0)</f>
        <v>0</v>
      </c>
      <c r="CS1352" s="73"/>
      <c r="CT1352" s="63">
        <f t="shared" si="336"/>
        <v>0</v>
      </c>
      <c r="CU1352" s="64">
        <f t="shared" ref="CU1352:CU1415" si="343">IF(F1352="Dona",1,0)</f>
        <v>0</v>
      </c>
      <c r="CW1352" s="64">
        <f t="shared" ref="CW1352:CW1415" si="344">IF(AA1352=1,1,0)</f>
        <v>0</v>
      </c>
      <c r="CX1352" s="64">
        <f t="shared" ref="CX1352:CX1415" si="345">IF(AA1352=2,1,0)</f>
        <v>0</v>
      </c>
      <c r="CY1352" s="64">
        <f t="shared" ref="CY1352:CY1415" si="346">IF(AA1352=3,1,0)</f>
        <v>0</v>
      </c>
      <c r="CZ1352" s="64">
        <f t="shared" ref="CZ1352:CZ1415" si="347">IF(AA1352=4,1,0)</f>
        <v>0</v>
      </c>
      <c r="DB1352" s="64">
        <f t="shared" ref="DB1352:DB1415" si="348">IF(AB1352=1,1,0)</f>
        <v>0</v>
      </c>
      <c r="DC1352" s="64">
        <f t="shared" ref="DC1352:DC1415" si="349">IF(AB1352=2,1,0)</f>
        <v>0</v>
      </c>
      <c r="DD1352" s="64">
        <f t="shared" ref="DD1352:DD1415" si="350">IF(AB1352=3,1,0)</f>
        <v>0</v>
      </c>
      <c r="DE1352" s="64">
        <f t="shared" ref="DE1352:DE1415" si="351">IF(AB1352=4,1,0)</f>
        <v>0</v>
      </c>
    </row>
    <row r="1353" spans="2:109" x14ac:dyDescent="0.3">
      <c r="B1353" s="167"/>
      <c r="C1353" s="186"/>
      <c r="D1353" s="2"/>
      <c r="E1353" s="67"/>
      <c r="F1353" s="5"/>
      <c r="G1353" s="5"/>
      <c r="H1353" s="187"/>
      <c r="I1353" s="111" t="str">
        <f ca="1">IF(Taula1[[#This Row],[Data naixement (format dd/mm/aaaa)]]="","0",DATEDIF(Taula1[[#This Row],[Data naixement (format dd/mm/aaaa)]],TODAY(),"Y"))</f>
        <v>0</v>
      </c>
      <c r="J1353" s="6"/>
      <c r="K1353" s="6"/>
      <c r="L1353" s="6"/>
      <c r="M1353" s="6"/>
      <c r="N1353" s="56"/>
      <c r="O1353" s="56"/>
      <c r="P1353" s="56"/>
      <c r="Q1353" s="6"/>
      <c r="R1353" s="7"/>
      <c r="S1353" s="143">
        <f>Taula1[[#This Row],[Mesos naturals sencers treballats període justificat (01/01/2023 - 31/03/2023)]]</f>
        <v>0</v>
      </c>
      <c r="T1353" s="194">
        <f>Taula1[[#This Row],[Dies treballats període justificat (01/01/2023 - 31/03/2023)              no comptabilitzats com a mes natural sencer]]</f>
        <v>0</v>
      </c>
      <c r="U1353" s="12"/>
      <c r="V1353" s="7"/>
      <c r="W1353" s="188"/>
      <c r="X1353" s="188"/>
      <c r="Y1353" s="188"/>
      <c r="Z1353" s="188"/>
      <c r="AA1353" s="190"/>
      <c r="AB1353" s="143">
        <f>Taula1[[#This Row],[Grup justificat     (fer servir opcions de la llista desplegable)]]</f>
        <v>0</v>
      </c>
      <c r="AC1353" s="182"/>
      <c r="AD1353" s="39"/>
      <c r="AE1353" s="131">
        <f>ROUND((AF1353/100)*756*Taula1[[#This Row],[Mesos naturals sencers treballats període justificat (01/01/2023 - 31/03/2023)]],2)</f>
        <v>0</v>
      </c>
      <c r="AF1353" s="81">
        <f>Taula1[[#This Row],[% Jornada segons contracte
(no posar el símbol %) ]]-Taula1[[#This Row],[% Reducció salari per baix rendiment        (no posar el símbol %)]]</f>
        <v>0</v>
      </c>
      <c r="AG1353" s="131">
        <f>ROUND((AH1353/100)*24.8547945*Taula1[[#This Row],[Dies treballats període justificat (01/01/2023 - 31/03/2023)              no comptabilitzats com a mes natural sencer]],2)</f>
        <v>0</v>
      </c>
      <c r="AH1353" s="79">
        <f>Taula1[[#This Row],[% Jornada segons contracte
(no posar el símbol %) ]]-Taula1[[#This Row],[% Reducció salari per baix rendiment        (no posar el símbol %)]]</f>
        <v>0</v>
      </c>
      <c r="AI1353" s="131">
        <f t="shared" si="337"/>
        <v>0</v>
      </c>
      <c r="AJ1353" s="39"/>
      <c r="AK1353" s="131">
        <f>ROUND((AL1353/100)*756*Taula1[[#This Row],[Espai reservat Administració  (mesos)]],2)</f>
        <v>0</v>
      </c>
      <c r="AL1353" s="81">
        <f>Taula1[[#This Row],[% Jornada segons contracte
(no posar el símbol %) ]]-Taula1[[#This Row],[% Reducció salari per baix rendiment        (no posar el símbol %)]]</f>
        <v>0</v>
      </c>
      <c r="AM1353" s="131">
        <f>ROUND((AN1353/100)*24.8547945*Taula1[[#This Row],[Espai reservat Administració (dies)]],2)</f>
        <v>0</v>
      </c>
      <c r="AN1353" s="79">
        <f>Taula1[[#This Row],[% Jornada segons contracte
(no posar el símbol %) ]]-Taula1[[#This Row],[% Reducció salari per baix rendiment        (no posar el símbol %)]]</f>
        <v>0</v>
      </c>
      <c r="AO1353" s="131">
        <f t="shared" si="338"/>
        <v>0</v>
      </c>
      <c r="AP1353" s="87"/>
      <c r="AQ1353" s="137">
        <f>ROUND((AR1353/100)*693*Taula1[[#This Row],[Mesos naturals sencers treballats període justificat (01/01/2023 - 31/03/2023)]],2)</f>
        <v>0</v>
      </c>
      <c r="AR1353" s="90">
        <f>Taula1[[#This Row],[% Jornada segons contracte
(no posar el símbol %) ]]-Taula1[[#This Row],[% Reducció salari per baix rendiment        (no posar el símbol %)]]</f>
        <v>0</v>
      </c>
      <c r="AS1353" s="137">
        <f>ROUND((AT1353/100)*22.78356164*Taula1[[#This Row],[Dies treballats període justificat (01/01/2023 - 31/03/2023)              no comptabilitzats com a mes natural sencer]],2)</f>
        <v>0</v>
      </c>
      <c r="AT1353" s="90">
        <f>Taula1[[#This Row],[% Jornada segons contracte
(no posar el símbol %) ]]-Taula1[[#This Row],[% Reducció salari per baix rendiment        (no posar el símbol %)]]</f>
        <v>0</v>
      </c>
      <c r="AU1353" s="137">
        <f t="shared" si="339"/>
        <v>0</v>
      </c>
      <c r="AV1353" s="87"/>
      <c r="AW1353" s="136">
        <f>ROUND((AX1353/100)*693*Taula1[[#This Row],[Espai reservat Administració  (mesos)]],2)</f>
        <v>0</v>
      </c>
      <c r="AX1353" s="90">
        <f>Taula1[[#This Row],[% Jornada segons contracte
(no posar el símbol %) ]]-Taula1[[#This Row],[% Reducció salari per baix rendiment        (no posar el símbol %)]]</f>
        <v>0</v>
      </c>
      <c r="AY1353" s="131">
        <f>ROUND((AZ1353/100)*22.78356164*Taula1[[#This Row],[Espai reservat Administració (dies)]],2)</f>
        <v>0</v>
      </c>
      <c r="AZ1353" s="81">
        <f>Taula1[[#This Row],[% Jornada segons contracte
(no posar el símbol %) ]]-Taula1[[#This Row],[% Reducció salari per baix rendiment        (no posar el símbol %)]]</f>
        <v>0</v>
      </c>
      <c r="BA1353" s="82">
        <f t="shared" si="340"/>
        <v>0</v>
      </c>
      <c r="BB1353" s="41"/>
      <c r="BC1353" s="131">
        <f>IF(Taula1[[#This Row],[Grup justificat     (fer servir opcions de la llista desplegable)]]=1,AI1353,0)</f>
        <v>0</v>
      </c>
      <c r="BD1353" s="131">
        <f>IF(Taula1[[#This Row],[Grup justificat     (fer servir opcions de la llista desplegable)]]=2,AU1353,0)</f>
        <v>0</v>
      </c>
      <c r="BE1353" s="41"/>
      <c r="BF1353" s="131">
        <f>IF(Taula1[[#This Row],[Espai reservat Administració]]=1,AO1353,0)</f>
        <v>0</v>
      </c>
      <c r="BG1353" s="82">
        <f>IF(Taula1[[#This Row],[Espai reservat Administració]]=2,BA1353,0)</f>
        <v>0</v>
      </c>
      <c r="BH1353" s="41"/>
      <c r="BI1353" s="126">
        <f>IF(Taula1[[#This Row],[Grup justificat     (fer servir opcions de la llista desplegable)]]=1,1,0)</f>
        <v>0</v>
      </c>
      <c r="BJ1353" s="126">
        <f>IF(Taula1[[#This Row],[Espai reservat Administració]]=1,1,0)</f>
        <v>0</v>
      </c>
      <c r="BK1353" s="111"/>
      <c r="BL1353" s="126">
        <f>IF(Taula1[[#This Row],[Grup justificat     (fer servir opcions de la llista desplegable)]]=2,1,0)</f>
        <v>0</v>
      </c>
      <c r="BM1353" s="126">
        <f>IF(Taula1[[#This Row],[Espai reservat Administració]]=2,1,0)</f>
        <v>0</v>
      </c>
      <c r="BN1353" s="73"/>
      <c r="BO1353" s="73"/>
      <c r="BP1353" s="73"/>
      <c r="BQ1353" s="73"/>
      <c r="BR1353" s="73"/>
      <c r="BS1353" s="73"/>
      <c r="BT1353" s="73"/>
      <c r="BU1353" s="73"/>
      <c r="BV1353" s="73"/>
      <c r="BW1353" s="73"/>
      <c r="BX1353" s="73"/>
      <c r="BY1353" s="73"/>
      <c r="BZ1353" s="73"/>
      <c r="CA1353" s="73"/>
      <c r="CB1353" s="73"/>
      <c r="CC1353" s="73"/>
      <c r="CD1353" s="73"/>
      <c r="CE1353" s="73"/>
      <c r="CF1353" s="73"/>
      <c r="CG1353" s="63">
        <f t="shared" si="341"/>
        <v>0</v>
      </c>
      <c r="CH1353" s="63">
        <f t="shared" si="342"/>
        <v>0</v>
      </c>
      <c r="CI1353" s="73"/>
      <c r="CJ1353" s="63">
        <f>IF(Taula1[[#This Row],[Tipus de contracte                                  (fer servir opcions de la llista desplegable)]]="Indefinit",1,0)</f>
        <v>0</v>
      </c>
      <c r="CK1353" s="63">
        <f>IF(Taula1[[#This Row],[Tipus de contracte                                  (fer servir opcions de la llista desplegable)]]="Temporal, igual o superior a 6 mesos",1,0)</f>
        <v>0</v>
      </c>
      <c r="CL1353" s="63">
        <f>IF(Taula1[[#This Row],[Tipus de contracte                                  (fer servir opcions de la llista desplegable)]]="Substitució per IT",1,0)</f>
        <v>0</v>
      </c>
      <c r="CM1353" s="73"/>
      <c r="CN1353" s="63">
        <f>IF(Taula1[[#This Row],[Relació llocs de treball]]&gt;=1,1,0)</f>
        <v>0</v>
      </c>
      <c r="CO1353" s="73"/>
      <c r="CP1353" s="63">
        <f>IF(Taula1[[#This Row],[Identitat de gènere                                                          (fer servir opcions de la llista desplegable)]]="Home",1,0)</f>
        <v>0</v>
      </c>
      <c r="CQ1353" s="63">
        <f>IF(Taula1[[#This Row],[Identitat de gènere                                                          (fer servir opcions de la llista desplegable)]]="Dona",1,0)</f>
        <v>0</v>
      </c>
      <c r="CR1353" s="63">
        <f>IF(Taula1[[#This Row],[Identitat de gènere                                                          (fer servir opcions de la llista desplegable)]]="No binari",1,0)</f>
        <v>0</v>
      </c>
      <c r="CS1353" s="73"/>
      <c r="CT1353" s="63">
        <f t="shared" si="336"/>
        <v>0</v>
      </c>
      <c r="CU1353" s="64">
        <f t="shared" si="343"/>
        <v>0</v>
      </c>
      <c r="CW1353" s="64">
        <f t="shared" si="344"/>
        <v>0</v>
      </c>
      <c r="CX1353" s="64">
        <f t="shared" si="345"/>
        <v>0</v>
      </c>
      <c r="CY1353" s="64">
        <f t="shared" si="346"/>
        <v>0</v>
      </c>
      <c r="CZ1353" s="64">
        <f t="shared" si="347"/>
        <v>0</v>
      </c>
      <c r="DB1353" s="64">
        <f t="shared" si="348"/>
        <v>0</v>
      </c>
      <c r="DC1353" s="64">
        <f t="shared" si="349"/>
        <v>0</v>
      </c>
      <c r="DD1353" s="64">
        <f t="shared" si="350"/>
        <v>0</v>
      </c>
      <c r="DE1353" s="64">
        <f t="shared" si="351"/>
        <v>0</v>
      </c>
    </row>
    <row r="1354" spans="2:109" x14ac:dyDescent="0.3">
      <c r="B1354" s="167"/>
      <c r="C1354" s="186"/>
      <c r="D1354" s="2"/>
      <c r="E1354" s="67"/>
      <c r="F1354" s="5"/>
      <c r="G1354" s="5"/>
      <c r="H1354" s="187"/>
      <c r="I1354" s="111" t="str">
        <f ca="1">IF(Taula1[[#This Row],[Data naixement (format dd/mm/aaaa)]]="","0",DATEDIF(Taula1[[#This Row],[Data naixement (format dd/mm/aaaa)]],TODAY(),"Y"))</f>
        <v>0</v>
      </c>
      <c r="J1354" s="6"/>
      <c r="K1354" s="6"/>
      <c r="L1354" s="6"/>
      <c r="M1354" s="6"/>
      <c r="N1354" s="56"/>
      <c r="O1354" s="56"/>
      <c r="P1354" s="56"/>
      <c r="Q1354" s="6"/>
      <c r="R1354" s="7"/>
      <c r="S1354" s="143">
        <f>Taula1[[#This Row],[Mesos naturals sencers treballats període justificat (01/01/2023 - 31/03/2023)]]</f>
        <v>0</v>
      </c>
      <c r="T1354" s="194">
        <f>Taula1[[#This Row],[Dies treballats període justificat (01/01/2023 - 31/03/2023)              no comptabilitzats com a mes natural sencer]]</f>
        <v>0</v>
      </c>
      <c r="U1354" s="12"/>
      <c r="V1354" s="7"/>
      <c r="W1354" s="188"/>
      <c r="X1354" s="188"/>
      <c r="Y1354" s="188"/>
      <c r="Z1354" s="188"/>
      <c r="AA1354" s="190"/>
      <c r="AB1354" s="143">
        <f>Taula1[[#This Row],[Grup justificat     (fer servir opcions de la llista desplegable)]]</f>
        <v>0</v>
      </c>
      <c r="AC1354" s="182"/>
      <c r="AD1354" s="39"/>
      <c r="AE1354" s="131">
        <f>ROUND((AF1354/100)*756*Taula1[[#This Row],[Mesos naturals sencers treballats període justificat (01/01/2023 - 31/03/2023)]],2)</f>
        <v>0</v>
      </c>
      <c r="AF1354" s="81">
        <f>Taula1[[#This Row],[% Jornada segons contracte
(no posar el símbol %) ]]-Taula1[[#This Row],[% Reducció salari per baix rendiment        (no posar el símbol %)]]</f>
        <v>0</v>
      </c>
      <c r="AG1354" s="131">
        <f>ROUND((AH1354/100)*24.8547945*Taula1[[#This Row],[Dies treballats període justificat (01/01/2023 - 31/03/2023)              no comptabilitzats com a mes natural sencer]],2)</f>
        <v>0</v>
      </c>
      <c r="AH1354" s="79">
        <f>Taula1[[#This Row],[% Jornada segons contracte
(no posar el símbol %) ]]-Taula1[[#This Row],[% Reducció salari per baix rendiment        (no posar el símbol %)]]</f>
        <v>0</v>
      </c>
      <c r="AI1354" s="131">
        <f t="shared" si="337"/>
        <v>0</v>
      </c>
      <c r="AJ1354" s="39"/>
      <c r="AK1354" s="131">
        <f>ROUND((AL1354/100)*756*Taula1[[#This Row],[Espai reservat Administració  (mesos)]],2)</f>
        <v>0</v>
      </c>
      <c r="AL1354" s="81">
        <f>Taula1[[#This Row],[% Jornada segons contracte
(no posar el símbol %) ]]-Taula1[[#This Row],[% Reducció salari per baix rendiment        (no posar el símbol %)]]</f>
        <v>0</v>
      </c>
      <c r="AM1354" s="131">
        <f>ROUND((AN1354/100)*24.8547945*Taula1[[#This Row],[Espai reservat Administració (dies)]],2)</f>
        <v>0</v>
      </c>
      <c r="AN1354" s="79">
        <f>Taula1[[#This Row],[% Jornada segons contracte
(no posar el símbol %) ]]-Taula1[[#This Row],[% Reducció salari per baix rendiment        (no posar el símbol %)]]</f>
        <v>0</v>
      </c>
      <c r="AO1354" s="131">
        <f t="shared" si="338"/>
        <v>0</v>
      </c>
      <c r="AP1354" s="87"/>
      <c r="AQ1354" s="137">
        <f>ROUND((AR1354/100)*693*Taula1[[#This Row],[Mesos naturals sencers treballats període justificat (01/01/2023 - 31/03/2023)]],2)</f>
        <v>0</v>
      </c>
      <c r="AR1354" s="90">
        <f>Taula1[[#This Row],[% Jornada segons contracte
(no posar el símbol %) ]]-Taula1[[#This Row],[% Reducció salari per baix rendiment        (no posar el símbol %)]]</f>
        <v>0</v>
      </c>
      <c r="AS1354" s="137">
        <f>ROUND((AT1354/100)*22.78356164*Taula1[[#This Row],[Dies treballats període justificat (01/01/2023 - 31/03/2023)              no comptabilitzats com a mes natural sencer]],2)</f>
        <v>0</v>
      </c>
      <c r="AT1354" s="90">
        <f>Taula1[[#This Row],[% Jornada segons contracte
(no posar el símbol %) ]]-Taula1[[#This Row],[% Reducció salari per baix rendiment        (no posar el símbol %)]]</f>
        <v>0</v>
      </c>
      <c r="AU1354" s="137">
        <f t="shared" si="339"/>
        <v>0</v>
      </c>
      <c r="AV1354" s="87"/>
      <c r="AW1354" s="136">
        <f>ROUND((AX1354/100)*693*Taula1[[#This Row],[Espai reservat Administració  (mesos)]],2)</f>
        <v>0</v>
      </c>
      <c r="AX1354" s="90">
        <f>Taula1[[#This Row],[% Jornada segons contracte
(no posar el símbol %) ]]-Taula1[[#This Row],[% Reducció salari per baix rendiment        (no posar el símbol %)]]</f>
        <v>0</v>
      </c>
      <c r="AY1354" s="131">
        <f>ROUND((AZ1354/100)*22.78356164*Taula1[[#This Row],[Espai reservat Administració (dies)]],2)</f>
        <v>0</v>
      </c>
      <c r="AZ1354" s="81">
        <f>Taula1[[#This Row],[% Jornada segons contracte
(no posar el símbol %) ]]-Taula1[[#This Row],[% Reducció salari per baix rendiment        (no posar el símbol %)]]</f>
        <v>0</v>
      </c>
      <c r="BA1354" s="82">
        <f t="shared" si="340"/>
        <v>0</v>
      </c>
      <c r="BB1354" s="41"/>
      <c r="BC1354" s="131">
        <f>IF(Taula1[[#This Row],[Grup justificat     (fer servir opcions de la llista desplegable)]]=1,AI1354,0)</f>
        <v>0</v>
      </c>
      <c r="BD1354" s="131">
        <f>IF(Taula1[[#This Row],[Grup justificat     (fer servir opcions de la llista desplegable)]]=2,AU1354,0)</f>
        <v>0</v>
      </c>
      <c r="BE1354" s="41"/>
      <c r="BF1354" s="131">
        <f>IF(Taula1[[#This Row],[Espai reservat Administració]]=1,AO1354,0)</f>
        <v>0</v>
      </c>
      <c r="BG1354" s="82">
        <f>IF(Taula1[[#This Row],[Espai reservat Administració]]=2,BA1354,0)</f>
        <v>0</v>
      </c>
      <c r="BH1354" s="41"/>
      <c r="BI1354" s="126">
        <f>IF(Taula1[[#This Row],[Grup justificat     (fer servir opcions de la llista desplegable)]]=1,1,0)</f>
        <v>0</v>
      </c>
      <c r="BJ1354" s="126">
        <f>IF(Taula1[[#This Row],[Espai reservat Administració]]=1,1,0)</f>
        <v>0</v>
      </c>
      <c r="BK1354" s="111"/>
      <c r="BL1354" s="126">
        <f>IF(Taula1[[#This Row],[Grup justificat     (fer servir opcions de la llista desplegable)]]=2,1,0)</f>
        <v>0</v>
      </c>
      <c r="BM1354" s="126">
        <f>IF(Taula1[[#This Row],[Espai reservat Administració]]=2,1,0)</f>
        <v>0</v>
      </c>
      <c r="BN1354" s="73"/>
      <c r="BO1354" s="73"/>
      <c r="BP1354" s="73"/>
      <c r="BQ1354" s="73"/>
      <c r="BR1354" s="73"/>
      <c r="BS1354" s="73"/>
      <c r="BT1354" s="73"/>
      <c r="BU1354" s="73"/>
      <c r="BV1354" s="73"/>
      <c r="BW1354" s="73"/>
      <c r="BX1354" s="73"/>
      <c r="BY1354" s="73"/>
      <c r="BZ1354" s="73"/>
      <c r="CA1354" s="73"/>
      <c r="CB1354" s="73"/>
      <c r="CC1354" s="73"/>
      <c r="CD1354" s="73"/>
      <c r="CE1354" s="73"/>
      <c r="CF1354" s="73"/>
      <c r="CG1354" s="63">
        <f t="shared" si="341"/>
        <v>0</v>
      </c>
      <c r="CH1354" s="63">
        <f t="shared" si="342"/>
        <v>0</v>
      </c>
      <c r="CI1354" s="73"/>
      <c r="CJ1354" s="63">
        <f>IF(Taula1[[#This Row],[Tipus de contracte                                  (fer servir opcions de la llista desplegable)]]="Indefinit",1,0)</f>
        <v>0</v>
      </c>
      <c r="CK1354" s="63">
        <f>IF(Taula1[[#This Row],[Tipus de contracte                                  (fer servir opcions de la llista desplegable)]]="Temporal, igual o superior a 6 mesos",1,0)</f>
        <v>0</v>
      </c>
      <c r="CL1354" s="63">
        <f>IF(Taula1[[#This Row],[Tipus de contracte                                  (fer servir opcions de la llista desplegable)]]="Substitució per IT",1,0)</f>
        <v>0</v>
      </c>
      <c r="CM1354" s="73"/>
      <c r="CN1354" s="63">
        <f>IF(Taula1[[#This Row],[Relació llocs de treball]]&gt;=1,1,0)</f>
        <v>0</v>
      </c>
      <c r="CO1354" s="73"/>
      <c r="CP1354" s="63">
        <f>IF(Taula1[[#This Row],[Identitat de gènere                                                          (fer servir opcions de la llista desplegable)]]="Home",1,0)</f>
        <v>0</v>
      </c>
      <c r="CQ1354" s="63">
        <f>IF(Taula1[[#This Row],[Identitat de gènere                                                          (fer servir opcions de la llista desplegable)]]="Dona",1,0)</f>
        <v>0</v>
      </c>
      <c r="CR1354" s="63">
        <f>IF(Taula1[[#This Row],[Identitat de gènere                                                          (fer servir opcions de la llista desplegable)]]="No binari",1,0)</f>
        <v>0</v>
      </c>
      <c r="CS1354" s="73"/>
      <c r="CT1354" s="63">
        <f t="shared" si="336"/>
        <v>0</v>
      </c>
      <c r="CU1354" s="64">
        <f t="shared" si="343"/>
        <v>0</v>
      </c>
      <c r="CW1354" s="64">
        <f t="shared" si="344"/>
        <v>0</v>
      </c>
      <c r="CX1354" s="64">
        <f t="shared" si="345"/>
        <v>0</v>
      </c>
      <c r="CY1354" s="64">
        <f t="shared" si="346"/>
        <v>0</v>
      </c>
      <c r="CZ1354" s="64">
        <f t="shared" si="347"/>
        <v>0</v>
      </c>
      <c r="DB1354" s="64">
        <f t="shared" si="348"/>
        <v>0</v>
      </c>
      <c r="DC1354" s="64">
        <f t="shared" si="349"/>
        <v>0</v>
      </c>
      <c r="DD1354" s="64">
        <f t="shared" si="350"/>
        <v>0</v>
      </c>
      <c r="DE1354" s="64">
        <f t="shared" si="351"/>
        <v>0</v>
      </c>
    </row>
    <row r="1355" spans="2:109" x14ac:dyDescent="0.3">
      <c r="B1355" s="167"/>
      <c r="C1355" s="186"/>
      <c r="D1355" s="2"/>
      <c r="E1355" s="67"/>
      <c r="F1355" s="5"/>
      <c r="G1355" s="5"/>
      <c r="H1355" s="187"/>
      <c r="I1355" s="111" t="str">
        <f ca="1">IF(Taula1[[#This Row],[Data naixement (format dd/mm/aaaa)]]="","0",DATEDIF(Taula1[[#This Row],[Data naixement (format dd/mm/aaaa)]],TODAY(),"Y"))</f>
        <v>0</v>
      </c>
      <c r="J1355" s="6"/>
      <c r="K1355" s="6"/>
      <c r="L1355" s="6"/>
      <c r="M1355" s="6"/>
      <c r="N1355" s="56"/>
      <c r="O1355" s="56"/>
      <c r="P1355" s="56"/>
      <c r="Q1355" s="6"/>
      <c r="R1355" s="7"/>
      <c r="S1355" s="143">
        <f>Taula1[[#This Row],[Mesos naturals sencers treballats període justificat (01/01/2023 - 31/03/2023)]]</f>
        <v>0</v>
      </c>
      <c r="T1355" s="194">
        <f>Taula1[[#This Row],[Dies treballats període justificat (01/01/2023 - 31/03/2023)              no comptabilitzats com a mes natural sencer]]</f>
        <v>0</v>
      </c>
      <c r="U1355" s="12"/>
      <c r="V1355" s="7"/>
      <c r="W1355" s="188"/>
      <c r="X1355" s="188"/>
      <c r="Y1355" s="188"/>
      <c r="Z1355" s="188"/>
      <c r="AA1355" s="190"/>
      <c r="AB1355" s="143">
        <f>Taula1[[#This Row],[Grup justificat     (fer servir opcions de la llista desplegable)]]</f>
        <v>0</v>
      </c>
      <c r="AC1355" s="182"/>
      <c r="AD1355" s="39"/>
      <c r="AE1355" s="131">
        <f>ROUND((AF1355/100)*756*Taula1[[#This Row],[Mesos naturals sencers treballats període justificat (01/01/2023 - 31/03/2023)]],2)</f>
        <v>0</v>
      </c>
      <c r="AF1355" s="81">
        <f>Taula1[[#This Row],[% Jornada segons contracte
(no posar el símbol %) ]]-Taula1[[#This Row],[% Reducció salari per baix rendiment        (no posar el símbol %)]]</f>
        <v>0</v>
      </c>
      <c r="AG1355" s="131">
        <f>ROUND((AH1355/100)*24.8547945*Taula1[[#This Row],[Dies treballats període justificat (01/01/2023 - 31/03/2023)              no comptabilitzats com a mes natural sencer]],2)</f>
        <v>0</v>
      </c>
      <c r="AH1355" s="79">
        <f>Taula1[[#This Row],[% Jornada segons contracte
(no posar el símbol %) ]]-Taula1[[#This Row],[% Reducció salari per baix rendiment        (no posar el símbol %)]]</f>
        <v>0</v>
      </c>
      <c r="AI1355" s="131">
        <f t="shared" si="337"/>
        <v>0</v>
      </c>
      <c r="AJ1355" s="39"/>
      <c r="AK1355" s="131">
        <f>ROUND((AL1355/100)*756*Taula1[[#This Row],[Espai reservat Administració  (mesos)]],2)</f>
        <v>0</v>
      </c>
      <c r="AL1355" s="81">
        <f>Taula1[[#This Row],[% Jornada segons contracte
(no posar el símbol %) ]]-Taula1[[#This Row],[% Reducció salari per baix rendiment        (no posar el símbol %)]]</f>
        <v>0</v>
      </c>
      <c r="AM1355" s="131">
        <f>ROUND((AN1355/100)*24.8547945*Taula1[[#This Row],[Espai reservat Administració (dies)]],2)</f>
        <v>0</v>
      </c>
      <c r="AN1355" s="79">
        <f>Taula1[[#This Row],[% Jornada segons contracte
(no posar el símbol %) ]]-Taula1[[#This Row],[% Reducció salari per baix rendiment        (no posar el símbol %)]]</f>
        <v>0</v>
      </c>
      <c r="AO1355" s="131">
        <f t="shared" si="338"/>
        <v>0</v>
      </c>
      <c r="AP1355" s="87"/>
      <c r="AQ1355" s="137">
        <f>ROUND((AR1355/100)*693*Taula1[[#This Row],[Mesos naturals sencers treballats període justificat (01/01/2023 - 31/03/2023)]],2)</f>
        <v>0</v>
      </c>
      <c r="AR1355" s="90">
        <f>Taula1[[#This Row],[% Jornada segons contracte
(no posar el símbol %) ]]-Taula1[[#This Row],[% Reducció salari per baix rendiment        (no posar el símbol %)]]</f>
        <v>0</v>
      </c>
      <c r="AS1355" s="137">
        <f>ROUND((AT1355/100)*22.78356164*Taula1[[#This Row],[Dies treballats període justificat (01/01/2023 - 31/03/2023)              no comptabilitzats com a mes natural sencer]],2)</f>
        <v>0</v>
      </c>
      <c r="AT1355" s="90">
        <f>Taula1[[#This Row],[% Jornada segons contracte
(no posar el símbol %) ]]-Taula1[[#This Row],[% Reducció salari per baix rendiment        (no posar el símbol %)]]</f>
        <v>0</v>
      </c>
      <c r="AU1355" s="137">
        <f t="shared" si="339"/>
        <v>0</v>
      </c>
      <c r="AV1355" s="87"/>
      <c r="AW1355" s="136">
        <f>ROUND((AX1355/100)*693*Taula1[[#This Row],[Espai reservat Administració  (mesos)]],2)</f>
        <v>0</v>
      </c>
      <c r="AX1355" s="90">
        <f>Taula1[[#This Row],[% Jornada segons contracte
(no posar el símbol %) ]]-Taula1[[#This Row],[% Reducció salari per baix rendiment        (no posar el símbol %)]]</f>
        <v>0</v>
      </c>
      <c r="AY1355" s="131">
        <f>ROUND((AZ1355/100)*22.78356164*Taula1[[#This Row],[Espai reservat Administració (dies)]],2)</f>
        <v>0</v>
      </c>
      <c r="AZ1355" s="81">
        <f>Taula1[[#This Row],[% Jornada segons contracte
(no posar el símbol %) ]]-Taula1[[#This Row],[% Reducció salari per baix rendiment        (no posar el símbol %)]]</f>
        <v>0</v>
      </c>
      <c r="BA1355" s="82">
        <f t="shared" si="340"/>
        <v>0</v>
      </c>
      <c r="BB1355" s="41"/>
      <c r="BC1355" s="131">
        <f>IF(Taula1[[#This Row],[Grup justificat     (fer servir opcions de la llista desplegable)]]=1,AI1355,0)</f>
        <v>0</v>
      </c>
      <c r="BD1355" s="131">
        <f>IF(Taula1[[#This Row],[Grup justificat     (fer servir opcions de la llista desplegable)]]=2,AU1355,0)</f>
        <v>0</v>
      </c>
      <c r="BE1355" s="41"/>
      <c r="BF1355" s="131">
        <f>IF(Taula1[[#This Row],[Espai reservat Administració]]=1,AO1355,0)</f>
        <v>0</v>
      </c>
      <c r="BG1355" s="82">
        <f>IF(Taula1[[#This Row],[Espai reservat Administració]]=2,BA1355,0)</f>
        <v>0</v>
      </c>
      <c r="BH1355" s="41"/>
      <c r="BI1355" s="126">
        <f>IF(Taula1[[#This Row],[Grup justificat     (fer servir opcions de la llista desplegable)]]=1,1,0)</f>
        <v>0</v>
      </c>
      <c r="BJ1355" s="126">
        <f>IF(Taula1[[#This Row],[Espai reservat Administració]]=1,1,0)</f>
        <v>0</v>
      </c>
      <c r="BK1355" s="111"/>
      <c r="BL1355" s="126">
        <f>IF(Taula1[[#This Row],[Grup justificat     (fer servir opcions de la llista desplegable)]]=2,1,0)</f>
        <v>0</v>
      </c>
      <c r="BM1355" s="126">
        <f>IF(Taula1[[#This Row],[Espai reservat Administració]]=2,1,0)</f>
        <v>0</v>
      </c>
      <c r="BN1355" s="73"/>
      <c r="BO1355" s="73"/>
      <c r="BP1355" s="73"/>
      <c r="BQ1355" s="73"/>
      <c r="BR1355" s="73"/>
      <c r="BS1355" s="73"/>
      <c r="BT1355" s="73"/>
      <c r="BU1355" s="73"/>
      <c r="BV1355" s="73"/>
      <c r="BW1355" s="73"/>
      <c r="BX1355" s="73"/>
      <c r="BY1355" s="73"/>
      <c r="BZ1355" s="73"/>
      <c r="CA1355" s="73"/>
      <c r="CB1355" s="73"/>
      <c r="CC1355" s="73"/>
      <c r="CD1355" s="73"/>
      <c r="CE1355" s="73"/>
      <c r="CF1355" s="73"/>
      <c r="CG1355" s="63">
        <f t="shared" si="341"/>
        <v>0</v>
      </c>
      <c r="CH1355" s="63">
        <f t="shared" si="342"/>
        <v>0</v>
      </c>
      <c r="CI1355" s="73"/>
      <c r="CJ1355" s="63">
        <f>IF(Taula1[[#This Row],[Tipus de contracte                                  (fer servir opcions de la llista desplegable)]]="Indefinit",1,0)</f>
        <v>0</v>
      </c>
      <c r="CK1355" s="63">
        <f>IF(Taula1[[#This Row],[Tipus de contracte                                  (fer servir opcions de la llista desplegable)]]="Temporal, igual o superior a 6 mesos",1,0)</f>
        <v>0</v>
      </c>
      <c r="CL1355" s="63">
        <f>IF(Taula1[[#This Row],[Tipus de contracte                                  (fer servir opcions de la llista desplegable)]]="Substitució per IT",1,0)</f>
        <v>0</v>
      </c>
      <c r="CM1355" s="73"/>
      <c r="CN1355" s="63">
        <f>IF(Taula1[[#This Row],[Relació llocs de treball]]&gt;=1,1,0)</f>
        <v>0</v>
      </c>
      <c r="CO1355" s="73"/>
      <c r="CP1355" s="63">
        <f>IF(Taula1[[#This Row],[Identitat de gènere                                                          (fer servir opcions de la llista desplegable)]]="Home",1,0)</f>
        <v>0</v>
      </c>
      <c r="CQ1355" s="63">
        <f>IF(Taula1[[#This Row],[Identitat de gènere                                                          (fer servir opcions de la llista desplegable)]]="Dona",1,0)</f>
        <v>0</v>
      </c>
      <c r="CR1355" s="63">
        <f>IF(Taula1[[#This Row],[Identitat de gènere                                                          (fer servir opcions de la llista desplegable)]]="No binari",1,0)</f>
        <v>0</v>
      </c>
      <c r="CS1355" s="73"/>
      <c r="CT1355" s="63">
        <f t="shared" si="336"/>
        <v>0</v>
      </c>
      <c r="CU1355" s="64">
        <f t="shared" si="343"/>
        <v>0</v>
      </c>
      <c r="CW1355" s="64">
        <f t="shared" si="344"/>
        <v>0</v>
      </c>
      <c r="CX1355" s="64">
        <f t="shared" si="345"/>
        <v>0</v>
      </c>
      <c r="CY1355" s="64">
        <f t="shared" si="346"/>
        <v>0</v>
      </c>
      <c r="CZ1355" s="64">
        <f t="shared" si="347"/>
        <v>0</v>
      </c>
      <c r="DB1355" s="64">
        <f t="shared" si="348"/>
        <v>0</v>
      </c>
      <c r="DC1355" s="64">
        <f t="shared" si="349"/>
        <v>0</v>
      </c>
      <c r="DD1355" s="64">
        <f t="shared" si="350"/>
        <v>0</v>
      </c>
      <c r="DE1355" s="64">
        <f t="shared" si="351"/>
        <v>0</v>
      </c>
    </row>
    <row r="1356" spans="2:109" x14ac:dyDescent="0.3">
      <c r="B1356" s="167"/>
      <c r="C1356" s="186"/>
      <c r="D1356" s="2"/>
      <c r="E1356" s="67"/>
      <c r="F1356" s="5"/>
      <c r="G1356" s="5"/>
      <c r="H1356" s="187"/>
      <c r="I1356" s="111" t="str">
        <f ca="1">IF(Taula1[[#This Row],[Data naixement (format dd/mm/aaaa)]]="","0",DATEDIF(Taula1[[#This Row],[Data naixement (format dd/mm/aaaa)]],TODAY(),"Y"))</f>
        <v>0</v>
      </c>
      <c r="J1356" s="6"/>
      <c r="K1356" s="6"/>
      <c r="L1356" s="6"/>
      <c r="M1356" s="6"/>
      <c r="N1356" s="56"/>
      <c r="O1356" s="56"/>
      <c r="P1356" s="56"/>
      <c r="Q1356" s="6"/>
      <c r="R1356" s="7"/>
      <c r="S1356" s="143">
        <f>Taula1[[#This Row],[Mesos naturals sencers treballats període justificat (01/01/2023 - 31/03/2023)]]</f>
        <v>0</v>
      </c>
      <c r="T1356" s="194">
        <f>Taula1[[#This Row],[Dies treballats període justificat (01/01/2023 - 31/03/2023)              no comptabilitzats com a mes natural sencer]]</f>
        <v>0</v>
      </c>
      <c r="U1356" s="12"/>
      <c r="V1356" s="7"/>
      <c r="W1356" s="188"/>
      <c r="X1356" s="188"/>
      <c r="Y1356" s="188"/>
      <c r="Z1356" s="188"/>
      <c r="AA1356" s="190"/>
      <c r="AB1356" s="143">
        <f>Taula1[[#This Row],[Grup justificat     (fer servir opcions de la llista desplegable)]]</f>
        <v>0</v>
      </c>
      <c r="AC1356" s="182"/>
      <c r="AD1356" s="39"/>
      <c r="AE1356" s="131">
        <f>ROUND((AF1356/100)*756*Taula1[[#This Row],[Mesos naturals sencers treballats període justificat (01/01/2023 - 31/03/2023)]],2)</f>
        <v>0</v>
      </c>
      <c r="AF1356" s="81">
        <f>Taula1[[#This Row],[% Jornada segons contracte
(no posar el símbol %) ]]-Taula1[[#This Row],[% Reducció salari per baix rendiment        (no posar el símbol %)]]</f>
        <v>0</v>
      </c>
      <c r="AG1356" s="131">
        <f>ROUND((AH1356/100)*24.8547945*Taula1[[#This Row],[Dies treballats període justificat (01/01/2023 - 31/03/2023)              no comptabilitzats com a mes natural sencer]],2)</f>
        <v>0</v>
      </c>
      <c r="AH1356" s="79">
        <f>Taula1[[#This Row],[% Jornada segons contracte
(no posar el símbol %) ]]-Taula1[[#This Row],[% Reducció salari per baix rendiment        (no posar el símbol %)]]</f>
        <v>0</v>
      </c>
      <c r="AI1356" s="131">
        <f t="shared" si="337"/>
        <v>0</v>
      </c>
      <c r="AJ1356" s="39"/>
      <c r="AK1356" s="131">
        <f>ROUND((AL1356/100)*756*Taula1[[#This Row],[Espai reservat Administració  (mesos)]],2)</f>
        <v>0</v>
      </c>
      <c r="AL1356" s="81">
        <f>Taula1[[#This Row],[% Jornada segons contracte
(no posar el símbol %) ]]-Taula1[[#This Row],[% Reducció salari per baix rendiment        (no posar el símbol %)]]</f>
        <v>0</v>
      </c>
      <c r="AM1356" s="131">
        <f>ROUND((AN1356/100)*24.8547945*Taula1[[#This Row],[Espai reservat Administració (dies)]],2)</f>
        <v>0</v>
      </c>
      <c r="AN1356" s="79">
        <f>Taula1[[#This Row],[% Jornada segons contracte
(no posar el símbol %) ]]-Taula1[[#This Row],[% Reducció salari per baix rendiment        (no posar el símbol %)]]</f>
        <v>0</v>
      </c>
      <c r="AO1356" s="131">
        <f t="shared" si="338"/>
        <v>0</v>
      </c>
      <c r="AP1356" s="87"/>
      <c r="AQ1356" s="137">
        <f>ROUND((AR1356/100)*693*Taula1[[#This Row],[Mesos naturals sencers treballats període justificat (01/01/2023 - 31/03/2023)]],2)</f>
        <v>0</v>
      </c>
      <c r="AR1356" s="90">
        <f>Taula1[[#This Row],[% Jornada segons contracte
(no posar el símbol %) ]]-Taula1[[#This Row],[% Reducció salari per baix rendiment        (no posar el símbol %)]]</f>
        <v>0</v>
      </c>
      <c r="AS1356" s="137">
        <f>ROUND((AT1356/100)*22.78356164*Taula1[[#This Row],[Dies treballats període justificat (01/01/2023 - 31/03/2023)              no comptabilitzats com a mes natural sencer]],2)</f>
        <v>0</v>
      </c>
      <c r="AT1356" s="90">
        <f>Taula1[[#This Row],[% Jornada segons contracte
(no posar el símbol %) ]]-Taula1[[#This Row],[% Reducció salari per baix rendiment        (no posar el símbol %)]]</f>
        <v>0</v>
      </c>
      <c r="AU1356" s="137">
        <f t="shared" si="339"/>
        <v>0</v>
      </c>
      <c r="AV1356" s="87"/>
      <c r="AW1356" s="136">
        <f>ROUND((AX1356/100)*693*Taula1[[#This Row],[Espai reservat Administració  (mesos)]],2)</f>
        <v>0</v>
      </c>
      <c r="AX1356" s="90">
        <f>Taula1[[#This Row],[% Jornada segons contracte
(no posar el símbol %) ]]-Taula1[[#This Row],[% Reducció salari per baix rendiment        (no posar el símbol %)]]</f>
        <v>0</v>
      </c>
      <c r="AY1356" s="131">
        <f>ROUND((AZ1356/100)*22.78356164*Taula1[[#This Row],[Espai reservat Administració (dies)]],2)</f>
        <v>0</v>
      </c>
      <c r="AZ1356" s="81">
        <f>Taula1[[#This Row],[% Jornada segons contracte
(no posar el símbol %) ]]-Taula1[[#This Row],[% Reducció salari per baix rendiment        (no posar el símbol %)]]</f>
        <v>0</v>
      </c>
      <c r="BA1356" s="82">
        <f t="shared" si="340"/>
        <v>0</v>
      </c>
      <c r="BB1356" s="41"/>
      <c r="BC1356" s="131">
        <f>IF(Taula1[[#This Row],[Grup justificat     (fer servir opcions de la llista desplegable)]]=1,AI1356,0)</f>
        <v>0</v>
      </c>
      <c r="BD1356" s="131">
        <f>IF(Taula1[[#This Row],[Grup justificat     (fer servir opcions de la llista desplegable)]]=2,AU1356,0)</f>
        <v>0</v>
      </c>
      <c r="BE1356" s="41"/>
      <c r="BF1356" s="131">
        <f>IF(Taula1[[#This Row],[Espai reservat Administració]]=1,AO1356,0)</f>
        <v>0</v>
      </c>
      <c r="BG1356" s="82">
        <f>IF(Taula1[[#This Row],[Espai reservat Administració]]=2,BA1356,0)</f>
        <v>0</v>
      </c>
      <c r="BH1356" s="41"/>
      <c r="BI1356" s="126">
        <f>IF(Taula1[[#This Row],[Grup justificat     (fer servir opcions de la llista desplegable)]]=1,1,0)</f>
        <v>0</v>
      </c>
      <c r="BJ1356" s="126">
        <f>IF(Taula1[[#This Row],[Espai reservat Administració]]=1,1,0)</f>
        <v>0</v>
      </c>
      <c r="BK1356" s="111"/>
      <c r="BL1356" s="126">
        <f>IF(Taula1[[#This Row],[Grup justificat     (fer servir opcions de la llista desplegable)]]=2,1,0)</f>
        <v>0</v>
      </c>
      <c r="BM1356" s="126">
        <f>IF(Taula1[[#This Row],[Espai reservat Administració]]=2,1,0)</f>
        <v>0</v>
      </c>
      <c r="BN1356" s="73"/>
      <c r="BO1356" s="73"/>
      <c r="BP1356" s="73"/>
      <c r="BQ1356" s="73"/>
      <c r="BR1356" s="73"/>
      <c r="BS1356" s="73"/>
      <c r="BT1356" s="73"/>
      <c r="BU1356" s="73"/>
      <c r="BV1356" s="73"/>
      <c r="BW1356" s="73"/>
      <c r="BX1356" s="73"/>
      <c r="BY1356" s="73"/>
      <c r="BZ1356" s="73"/>
      <c r="CA1356" s="73"/>
      <c r="CB1356" s="73"/>
      <c r="CC1356" s="73"/>
      <c r="CD1356" s="73"/>
      <c r="CE1356" s="73"/>
      <c r="CF1356" s="73"/>
      <c r="CG1356" s="63">
        <f t="shared" si="341"/>
        <v>0</v>
      </c>
      <c r="CH1356" s="63">
        <f t="shared" si="342"/>
        <v>0</v>
      </c>
      <c r="CI1356" s="73"/>
      <c r="CJ1356" s="63">
        <f>IF(Taula1[[#This Row],[Tipus de contracte                                  (fer servir opcions de la llista desplegable)]]="Indefinit",1,0)</f>
        <v>0</v>
      </c>
      <c r="CK1356" s="63">
        <f>IF(Taula1[[#This Row],[Tipus de contracte                                  (fer servir opcions de la llista desplegable)]]="Temporal, igual o superior a 6 mesos",1,0)</f>
        <v>0</v>
      </c>
      <c r="CL1356" s="63">
        <f>IF(Taula1[[#This Row],[Tipus de contracte                                  (fer servir opcions de la llista desplegable)]]="Substitució per IT",1,0)</f>
        <v>0</v>
      </c>
      <c r="CM1356" s="73"/>
      <c r="CN1356" s="63">
        <f>IF(Taula1[[#This Row],[Relació llocs de treball]]&gt;=1,1,0)</f>
        <v>0</v>
      </c>
      <c r="CO1356" s="73"/>
      <c r="CP1356" s="63">
        <f>IF(Taula1[[#This Row],[Identitat de gènere                                                          (fer servir opcions de la llista desplegable)]]="Home",1,0)</f>
        <v>0</v>
      </c>
      <c r="CQ1356" s="63">
        <f>IF(Taula1[[#This Row],[Identitat de gènere                                                          (fer servir opcions de la llista desplegable)]]="Dona",1,0)</f>
        <v>0</v>
      </c>
      <c r="CR1356" s="63">
        <f>IF(Taula1[[#This Row],[Identitat de gènere                                                          (fer servir opcions de la llista desplegable)]]="No binari",1,0)</f>
        <v>0</v>
      </c>
      <c r="CS1356" s="73"/>
      <c r="CT1356" s="63">
        <f t="shared" si="336"/>
        <v>0</v>
      </c>
      <c r="CU1356" s="64">
        <f t="shared" si="343"/>
        <v>0</v>
      </c>
      <c r="CW1356" s="64">
        <f t="shared" si="344"/>
        <v>0</v>
      </c>
      <c r="CX1356" s="64">
        <f t="shared" si="345"/>
        <v>0</v>
      </c>
      <c r="CY1356" s="64">
        <f t="shared" si="346"/>
        <v>0</v>
      </c>
      <c r="CZ1356" s="64">
        <f t="shared" si="347"/>
        <v>0</v>
      </c>
      <c r="DB1356" s="64">
        <f t="shared" si="348"/>
        <v>0</v>
      </c>
      <c r="DC1356" s="64">
        <f t="shared" si="349"/>
        <v>0</v>
      </c>
      <c r="DD1356" s="64">
        <f t="shared" si="350"/>
        <v>0</v>
      </c>
      <c r="DE1356" s="64">
        <f t="shared" si="351"/>
        <v>0</v>
      </c>
    </row>
    <row r="1357" spans="2:109" x14ac:dyDescent="0.3">
      <c r="B1357" s="167"/>
      <c r="C1357" s="186"/>
      <c r="D1357" s="2"/>
      <c r="E1357" s="67"/>
      <c r="F1357" s="5"/>
      <c r="G1357" s="5"/>
      <c r="H1357" s="187"/>
      <c r="I1357" s="111" t="str">
        <f ca="1">IF(Taula1[[#This Row],[Data naixement (format dd/mm/aaaa)]]="","0",DATEDIF(Taula1[[#This Row],[Data naixement (format dd/mm/aaaa)]],TODAY(),"Y"))</f>
        <v>0</v>
      </c>
      <c r="J1357" s="6"/>
      <c r="K1357" s="6"/>
      <c r="L1357" s="6"/>
      <c r="M1357" s="6"/>
      <c r="N1357" s="56"/>
      <c r="O1357" s="56"/>
      <c r="P1357" s="56"/>
      <c r="Q1357" s="6"/>
      <c r="R1357" s="7"/>
      <c r="S1357" s="143">
        <f>Taula1[[#This Row],[Mesos naturals sencers treballats període justificat (01/01/2023 - 31/03/2023)]]</f>
        <v>0</v>
      </c>
      <c r="T1357" s="194">
        <f>Taula1[[#This Row],[Dies treballats període justificat (01/01/2023 - 31/03/2023)              no comptabilitzats com a mes natural sencer]]</f>
        <v>0</v>
      </c>
      <c r="U1357" s="12"/>
      <c r="V1357" s="7"/>
      <c r="W1357" s="188"/>
      <c r="X1357" s="188"/>
      <c r="Y1357" s="188"/>
      <c r="Z1357" s="188"/>
      <c r="AA1357" s="190"/>
      <c r="AB1357" s="143">
        <f>Taula1[[#This Row],[Grup justificat     (fer servir opcions de la llista desplegable)]]</f>
        <v>0</v>
      </c>
      <c r="AC1357" s="182"/>
      <c r="AD1357" s="39"/>
      <c r="AE1357" s="131">
        <f>ROUND((AF1357/100)*756*Taula1[[#This Row],[Mesos naturals sencers treballats període justificat (01/01/2023 - 31/03/2023)]],2)</f>
        <v>0</v>
      </c>
      <c r="AF1357" s="81">
        <f>Taula1[[#This Row],[% Jornada segons contracte
(no posar el símbol %) ]]-Taula1[[#This Row],[% Reducció salari per baix rendiment        (no posar el símbol %)]]</f>
        <v>0</v>
      </c>
      <c r="AG1357" s="131">
        <f>ROUND((AH1357/100)*24.8547945*Taula1[[#This Row],[Dies treballats període justificat (01/01/2023 - 31/03/2023)              no comptabilitzats com a mes natural sencer]],2)</f>
        <v>0</v>
      </c>
      <c r="AH1357" s="79">
        <f>Taula1[[#This Row],[% Jornada segons contracte
(no posar el símbol %) ]]-Taula1[[#This Row],[% Reducció salari per baix rendiment        (no posar el símbol %)]]</f>
        <v>0</v>
      </c>
      <c r="AI1357" s="131">
        <f t="shared" si="337"/>
        <v>0</v>
      </c>
      <c r="AJ1357" s="39"/>
      <c r="AK1357" s="131">
        <f>ROUND((AL1357/100)*756*Taula1[[#This Row],[Espai reservat Administració  (mesos)]],2)</f>
        <v>0</v>
      </c>
      <c r="AL1357" s="81">
        <f>Taula1[[#This Row],[% Jornada segons contracte
(no posar el símbol %) ]]-Taula1[[#This Row],[% Reducció salari per baix rendiment        (no posar el símbol %)]]</f>
        <v>0</v>
      </c>
      <c r="AM1357" s="131">
        <f>ROUND((AN1357/100)*24.8547945*Taula1[[#This Row],[Espai reservat Administració (dies)]],2)</f>
        <v>0</v>
      </c>
      <c r="AN1357" s="79">
        <f>Taula1[[#This Row],[% Jornada segons contracte
(no posar el símbol %) ]]-Taula1[[#This Row],[% Reducció salari per baix rendiment        (no posar el símbol %)]]</f>
        <v>0</v>
      </c>
      <c r="AO1357" s="131">
        <f t="shared" si="338"/>
        <v>0</v>
      </c>
      <c r="AP1357" s="87"/>
      <c r="AQ1357" s="137">
        <f>ROUND((AR1357/100)*693*Taula1[[#This Row],[Mesos naturals sencers treballats període justificat (01/01/2023 - 31/03/2023)]],2)</f>
        <v>0</v>
      </c>
      <c r="AR1357" s="90">
        <f>Taula1[[#This Row],[% Jornada segons contracte
(no posar el símbol %) ]]-Taula1[[#This Row],[% Reducció salari per baix rendiment        (no posar el símbol %)]]</f>
        <v>0</v>
      </c>
      <c r="AS1357" s="137">
        <f>ROUND((AT1357/100)*22.78356164*Taula1[[#This Row],[Dies treballats període justificat (01/01/2023 - 31/03/2023)              no comptabilitzats com a mes natural sencer]],2)</f>
        <v>0</v>
      </c>
      <c r="AT1357" s="90">
        <f>Taula1[[#This Row],[% Jornada segons contracte
(no posar el símbol %) ]]-Taula1[[#This Row],[% Reducció salari per baix rendiment        (no posar el símbol %)]]</f>
        <v>0</v>
      </c>
      <c r="AU1357" s="137">
        <f t="shared" si="339"/>
        <v>0</v>
      </c>
      <c r="AV1357" s="87"/>
      <c r="AW1357" s="136">
        <f>ROUND((AX1357/100)*693*Taula1[[#This Row],[Espai reservat Administració  (mesos)]],2)</f>
        <v>0</v>
      </c>
      <c r="AX1357" s="90">
        <f>Taula1[[#This Row],[% Jornada segons contracte
(no posar el símbol %) ]]-Taula1[[#This Row],[% Reducció salari per baix rendiment        (no posar el símbol %)]]</f>
        <v>0</v>
      </c>
      <c r="AY1357" s="131">
        <f>ROUND((AZ1357/100)*22.78356164*Taula1[[#This Row],[Espai reservat Administració (dies)]],2)</f>
        <v>0</v>
      </c>
      <c r="AZ1357" s="81">
        <f>Taula1[[#This Row],[% Jornada segons contracte
(no posar el símbol %) ]]-Taula1[[#This Row],[% Reducció salari per baix rendiment        (no posar el símbol %)]]</f>
        <v>0</v>
      </c>
      <c r="BA1357" s="82">
        <f t="shared" si="340"/>
        <v>0</v>
      </c>
      <c r="BB1357" s="41"/>
      <c r="BC1357" s="131">
        <f>IF(Taula1[[#This Row],[Grup justificat     (fer servir opcions de la llista desplegable)]]=1,AI1357,0)</f>
        <v>0</v>
      </c>
      <c r="BD1357" s="131">
        <f>IF(Taula1[[#This Row],[Grup justificat     (fer servir opcions de la llista desplegable)]]=2,AU1357,0)</f>
        <v>0</v>
      </c>
      <c r="BE1357" s="41"/>
      <c r="BF1357" s="131">
        <f>IF(Taula1[[#This Row],[Espai reservat Administració]]=1,AO1357,0)</f>
        <v>0</v>
      </c>
      <c r="BG1357" s="82">
        <f>IF(Taula1[[#This Row],[Espai reservat Administració]]=2,BA1357,0)</f>
        <v>0</v>
      </c>
      <c r="BH1357" s="41"/>
      <c r="BI1357" s="126">
        <f>IF(Taula1[[#This Row],[Grup justificat     (fer servir opcions de la llista desplegable)]]=1,1,0)</f>
        <v>0</v>
      </c>
      <c r="BJ1357" s="126">
        <f>IF(Taula1[[#This Row],[Espai reservat Administració]]=1,1,0)</f>
        <v>0</v>
      </c>
      <c r="BK1357" s="111"/>
      <c r="BL1357" s="126">
        <f>IF(Taula1[[#This Row],[Grup justificat     (fer servir opcions de la llista desplegable)]]=2,1,0)</f>
        <v>0</v>
      </c>
      <c r="BM1357" s="126">
        <f>IF(Taula1[[#This Row],[Espai reservat Administració]]=2,1,0)</f>
        <v>0</v>
      </c>
      <c r="BN1357" s="73"/>
      <c r="BO1357" s="73"/>
      <c r="BP1357" s="73"/>
      <c r="BQ1357" s="73"/>
      <c r="BR1357" s="73"/>
      <c r="BS1357" s="73"/>
      <c r="BT1357" s="73"/>
      <c r="BU1357" s="73"/>
      <c r="BV1357" s="73"/>
      <c r="BW1357" s="73"/>
      <c r="BX1357" s="73"/>
      <c r="BY1357" s="73"/>
      <c r="BZ1357" s="73"/>
      <c r="CA1357" s="73"/>
      <c r="CB1357" s="73"/>
      <c r="CC1357" s="73"/>
      <c r="CD1357" s="73"/>
      <c r="CE1357" s="73"/>
      <c r="CF1357" s="73"/>
      <c r="CG1357" s="63">
        <f t="shared" si="341"/>
        <v>0</v>
      </c>
      <c r="CH1357" s="63">
        <f t="shared" si="342"/>
        <v>0</v>
      </c>
      <c r="CI1357" s="73"/>
      <c r="CJ1357" s="63">
        <f>IF(Taula1[[#This Row],[Tipus de contracte                                  (fer servir opcions de la llista desplegable)]]="Indefinit",1,0)</f>
        <v>0</v>
      </c>
      <c r="CK1357" s="63">
        <f>IF(Taula1[[#This Row],[Tipus de contracte                                  (fer servir opcions de la llista desplegable)]]="Temporal, igual o superior a 6 mesos",1,0)</f>
        <v>0</v>
      </c>
      <c r="CL1357" s="63">
        <f>IF(Taula1[[#This Row],[Tipus de contracte                                  (fer servir opcions de la llista desplegable)]]="Substitució per IT",1,0)</f>
        <v>0</v>
      </c>
      <c r="CM1357" s="73"/>
      <c r="CN1357" s="63">
        <f>IF(Taula1[[#This Row],[Relació llocs de treball]]&gt;=1,1,0)</f>
        <v>0</v>
      </c>
      <c r="CO1357" s="73"/>
      <c r="CP1357" s="63">
        <f>IF(Taula1[[#This Row],[Identitat de gènere                                                          (fer servir opcions de la llista desplegable)]]="Home",1,0)</f>
        <v>0</v>
      </c>
      <c r="CQ1357" s="63">
        <f>IF(Taula1[[#This Row],[Identitat de gènere                                                          (fer servir opcions de la llista desplegable)]]="Dona",1,0)</f>
        <v>0</v>
      </c>
      <c r="CR1357" s="63">
        <f>IF(Taula1[[#This Row],[Identitat de gènere                                                          (fer servir opcions de la llista desplegable)]]="No binari",1,0)</f>
        <v>0</v>
      </c>
      <c r="CS1357" s="73"/>
      <c r="CT1357" s="63">
        <f t="shared" si="336"/>
        <v>0</v>
      </c>
      <c r="CU1357" s="64">
        <f t="shared" si="343"/>
        <v>0</v>
      </c>
      <c r="CW1357" s="64">
        <f t="shared" si="344"/>
        <v>0</v>
      </c>
      <c r="CX1357" s="64">
        <f t="shared" si="345"/>
        <v>0</v>
      </c>
      <c r="CY1357" s="64">
        <f t="shared" si="346"/>
        <v>0</v>
      </c>
      <c r="CZ1357" s="64">
        <f t="shared" si="347"/>
        <v>0</v>
      </c>
      <c r="DB1357" s="64">
        <f t="shared" si="348"/>
        <v>0</v>
      </c>
      <c r="DC1357" s="64">
        <f t="shared" si="349"/>
        <v>0</v>
      </c>
      <c r="DD1357" s="64">
        <f t="shared" si="350"/>
        <v>0</v>
      </c>
      <c r="DE1357" s="64">
        <f t="shared" si="351"/>
        <v>0</v>
      </c>
    </row>
    <row r="1358" spans="2:109" x14ac:dyDescent="0.3">
      <c r="B1358" s="167"/>
      <c r="C1358" s="186"/>
      <c r="D1358" s="2"/>
      <c r="E1358" s="67"/>
      <c r="F1358" s="5"/>
      <c r="G1358" s="5"/>
      <c r="H1358" s="187"/>
      <c r="I1358" s="111" t="str">
        <f ca="1">IF(Taula1[[#This Row],[Data naixement (format dd/mm/aaaa)]]="","0",DATEDIF(Taula1[[#This Row],[Data naixement (format dd/mm/aaaa)]],TODAY(),"Y"))</f>
        <v>0</v>
      </c>
      <c r="J1358" s="6"/>
      <c r="K1358" s="6"/>
      <c r="L1358" s="6"/>
      <c r="M1358" s="6"/>
      <c r="N1358" s="56"/>
      <c r="O1358" s="56"/>
      <c r="P1358" s="56"/>
      <c r="Q1358" s="6"/>
      <c r="R1358" s="7"/>
      <c r="S1358" s="143">
        <f>Taula1[[#This Row],[Mesos naturals sencers treballats període justificat (01/01/2023 - 31/03/2023)]]</f>
        <v>0</v>
      </c>
      <c r="T1358" s="194">
        <f>Taula1[[#This Row],[Dies treballats període justificat (01/01/2023 - 31/03/2023)              no comptabilitzats com a mes natural sencer]]</f>
        <v>0</v>
      </c>
      <c r="U1358" s="12"/>
      <c r="V1358" s="7"/>
      <c r="W1358" s="188"/>
      <c r="X1358" s="188"/>
      <c r="Y1358" s="188"/>
      <c r="Z1358" s="188"/>
      <c r="AA1358" s="190"/>
      <c r="AB1358" s="143">
        <f>Taula1[[#This Row],[Grup justificat     (fer servir opcions de la llista desplegable)]]</f>
        <v>0</v>
      </c>
      <c r="AC1358" s="182"/>
      <c r="AD1358" s="39"/>
      <c r="AE1358" s="131">
        <f>ROUND((AF1358/100)*756*Taula1[[#This Row],[Mesos naturals sencers treballats període justificat (01/01/2023 - 31/03/2023)]],2)</f>
        <v>0</v>
      </c>
      <c r="AF1358" s="81">
        <f>Taula1[[#This Row],[% Jornada segons contracte
(no posar el símbol %) ]]-Taula1[[#This Row],[% Reducció salari per baix rendiment        (no posar el símbol %)]]</f>
        <v>0</v>
      </c>
      <c r="AG1358" s="131">
        <f>ROUND((AH1358/100)*24.8547945*Taula1[[#This Row],[Dies treballats període justificat (01/01/2023 - 31/03/2023)              no comptabilitzats com a mes natural sencer]],2)</f>
        <v>0</v>
      </c>
      <c r="AH1358" s="79">
        <f>Taula1[[#This Row],[% Jornada segons contracte
(no posar el símbol %) ]]-Taula1[[#This Row],[% Reducció salari per baix rendiment        (no posar el símbol %)]]</f>
        <v>0</v>
      </c>
      <c r="AI1358" s="131">
        <f t="shared" si="337"/>
        <v>0</v>
      </c>
      <c r="AJ1358" s="39"/>
      <c r="AK1358" s="131">
        <f>ROUND((AL1358/100)*756*Taula1[[#This Row],[Espai reservat Administració  (mesos)]],2)</f>
        <v>0</v>
      </c>
      <c r="AL1358" s="81">
        <f>Taula1[[#This Row],[% Jornada segons contracte
(no posar el símbol %) ]]-Taula1[[#This Row],[% Reducció salari per baix rendiment        (no posar el símbol %)]]</f>
        <v>0</v>
      </c>
      <c r="AM1358" s="131">
        <f>ROUND((AN1358/100)*24.8547945*Taula1[[#This Row],[Espai reservat Administració (dies)]],2)</f>
        <v>0</v>
      </c>
      <c r="AN1358" s="79">
        <f>Taula1[[#This Row],[% Jornada segons contracte
(no posar el símbol %) ]]-Taula1[[#This Row],[% Reducció salari per baix rendiment        (no posar el símbol %)]]</f>
        <v>0</v>
      </c>
      <c r="AO1358" s="131">
        <f t="shared" si="338"/>
        <v>0</v>
      </c>
      <c r="AP1358" s="87"/>
      <c r="AQ1358" s="137">
        <f>ROUND((AR1358/100)*693*Taula1[[#This Row],[Mesos naturals sencers treballats període justificat (01/01/2023 - 31/03/2023)]],2)</f>
        <v>0</v>
      </c>
      <c r="AR1358" s="90">
        <f>Taula1[[#This Row],[% Jornada segons contracte
(no posar el símbol %) ]]-Taula1[[#This Row],[% Reducció salari per baix rendiment        (no posar el símbol %)]]</f>
        <v>0</v>
      </c>
      <c r="AS1358" s="137">
        <f>ROUND((AT1358/100)*22.78356164*Taula1[[#This Row],[Dies treballats període justificat (01/01/2023 - 31/03/2023)              no comptabilitzats com a mes natural sencer]],2)</f>
        <v>0</v>
      </c>
      <c r="AT1358" s="90">
        <f>Taula1[[#This Row],[% Jornada segons contracte
(no posar el símbol %) ]]-Taula1[[#This Row],[% Reducció salari per baix rendiment        (no posar el símbol %)]]</f>
        <v>0</v>
      </c>
      <c r="AU1358" s="137">
        <f t="shared" si="339"/>
        <v>0</v>
      </c>
      <c r="AV1358" s="87"/>
      <c r="AW1358" s="136">
        <f>ROUND((AX1358/100)*693*Taula1[[#This Row],[Espai reservat Administració  (mesos)]],2)</f>
        <v>0</v>
      </c>
      <c r="AX1358" s="90">
        <f>Taula1[[#This Row],[% Jornada segons contracte
(no posar el símbol %) ]]-Taula1[[#This Row],[% Reducció salari per baix rendiment        (no posar el símbol %)]]</f>
        <v>0</v>
      </c>
      <c r="AY1358" s="131">
        <f>ROUND((AZ1358/100)*22.78356164*Taula1[[#This Row],[Espai reservat Administració (dies)]],2)</f>
        <v>0</v>
      </c>
      <c r="AZ1358" s="81">
        <f>Taula1[[#This Row],[% Jornada segons contracte
(no posar el símbol %) ]]-Taula1[[#This Row],[% Reducció salari per baix rendiment        (no posar el símbol %)]]</f>
        <v>0</v>
      </c>
      <c r="BA1358" s="82">
        <f t="shared" si="340"/>
        <v>0</v>
      </c>
      <c r="BB1358" s="41"/>
      <c r="BC1358" s="131">
        <f>IF(Taula1[[#This Row],[Grup justificat     (fer servir opcions de la llista desplegable)]]=1,AI1358,0)</f>
        <v>0</v>
      </c>
      <c r="BD1358" s="131">
        <f>IF(Taula1[[#This Row],[Grup justificat     (fer servir opcions de la llista desplegable)]]=2,AU1358,0)</f>
        <v>0</v>
      </c>
      <c r="BE1358" s="41"/>
      <c r="BF1358" s="131">
        <f>IF(Taula1[[#This Row],[Espai reservat Administració]]=1,AO1358,0)</f>
        <v>0</v>
      </c>
      <c r="BG1358" s="82">
        <f>IF(Taula1[[#This Row],[Espai reservat Administració]]=2,BA1358,0)</f>
        <v>0</v>
      </c>
      <c r="BH1358" s="41"/>
      <c r="BI1358" s="126">
        <f>IF(Taula1[[#This Row],[Grup justificat     (fer servir opcions de la llista desplegable)]]=1,1,0)</f>
        <v>0</v>
      </c>
      <c r="BJ1358" s="126">
        <f>IF(Taula1[[#This Row],[Espai reservat Administració]]=1,1,0)</f>
        <v>0</v>
      </c>
      <c r="BK1358" s="111"/>
      <c r="BL1358" s="126">
        <f>IF(Taula1[[#This Row],[Grup justificat     (fer servir opcions de la llista desplegable)]]=2,1,0)</f>
        <v>0</v>
      </c>
      <c r="BM1358" s="126">
        <f>IF(Taula1[[#This Row],[Espai reservat Administració]]=2,1,0)</f>
        <v>0</v>
      </c>
      <c r="BN1358" s="73"/>
      <c r="BO1358" s="73"/>
      <c r="BP1358" s="73"/>
      <c r="BQ1358" s="73"/>
      <c r="BR1358" s="73"/>
      <c r="BS1358" s="73"/>
      <c r="BT1358" s="73"/>
      <c r="BU1358" s="73"/>
      <c r="BV1358" s="73"/>
      <c r="BW1358" s="73"/>
      <c r="BX1358" s="73"/>
      <c r="BY1358" s="73"/>
      <c r="BZ1358" s="73"/>
      <c r="CA1358" s="73"/>
      <c r="CB1358" s="73"/>
      <c r="CC1358" s="73"/>
      <c r="CD1358" s="73"/>
      <c r="CE1358" s="73"/>
      <c r="CF1358" s="73"/>
      <c r="CG1358" s="63">
        <f t="shared" si="341"/>
        <v>0</v>
      </c>
      <c r="CH1358" s="63">
        <f t="shared" si="342"/>
        <v>0</v>
      </c>
      <c r="CI1358" s="73"/>
      <c r="CJ1358" s="63">
        <f>IF(Taula1[[#This Row],[Tipus de contracte                                  (fer servir opcions de la llista desplegable)]]="Indefinit",1,0)</f>
        <v>0</v>
      </c>
      <c r="CK1358" s="63">
        <f>IF(Taula1[[#This Row],[Tipus de contracte                                  (fer servir opcions de la llista desplegable)]]="Temporal, igual o superior a 6 mesos",1,0)</f>
        <v>0</v>
      </c>
      <c r="CL1358" s="63">
        <f>IF(Taula1[[#This Row],[Tipus de contracte                                  (fer servir opcions de la llista desplegable)]]="Substitució per IT",1,0)</f>
        <v>0</v>
      </c>
      <c r="CM1358" s="73"/>
      <c r="CN1358" s="63">
        <f>IF(Taula1[[#This Row],[Relació llocs de treball]]&gt;=1,1,0)</f>
        <v>0</v>
      </c>
      <c r="CO1358" s="73"/>
      <c r="CP1358" s="63">
        <f>IF(Taula1[[#This Row],[Identitat de gènere                                                          (fer servir opcions de la llista desplegable)]]="Home",1,0)</f>
        <v>0</v>
      </c>
      <c r="CQ1358" s="63">
        <f>IF(Taula1[[#This Row],[Identitat de gènere                                                          (fer servir opcions de la llista desplegable)]]="Dona",1,0)</f>
        <v>0</v>
      </c>
      <c r="CR1358" s="63">
        <f>IF(Taula1[[#This Row],[Identitat de gènere                                                          (fer servir opcions de la llista desplegable)]]="No binari",1,0)</f>
        <v>0</v>
      </c>
      <c r="CS1358" s="73"/>
      <c r="CT1358" s="63">
        <f t="shared" si="336"/>
        <v>0</v>
      </c>
      <c r="CU1358" s="64">
        <f t="shared" si="343"/>
        <v>0</v>
      </c>
      <c r="CW1358" s="64">
        <f t="shared" si="344"/>
        <v>0</v>
      </c>
      <c r="CX1358" s="64">
        <f t="shared" si="345"/>
        <v>0</v>
      </c>
      <c r="CY1358" s="64">
        <f t="shared" si="346"/>
        <v>0</v>
      </c>
      <c r="CZ1358" s="64">
        <f t="shared" si="347"/>
        <v>0</v>
      </c>
      <c r="DB1358" s="64">
        <f t="shared" si="348"/>
        <v>0</v>
      </c>
      <c r="DC1358" s="64">
        <f t="shared" si="349"/>
        <v>0</v>
      </c>
      <c r="DD1358" s="64">
        <f t="shared" si="350"/>
        <v>0</v>
      </c>
      <c r="DE1358" s="64">
        <f t="shared" si="351"/>
        <v>0</v>
      </c>
    </row>
    <row r="1359" spans="2:109" x14ac:dyDescent="0.3">
      <c r="B1359" s="167"/>
      <c r="C1359" s="186"/>
      <c r="D1359" s="2"/>
      <c r="E1359" s="67"/>
      <c r="F1359" s="5"/>
      <c r="G1359" s="5"/>
      <c r="H1359" s="187"/>
      <c r="I1359" s="111" t="str">
        <f ca="1">IF(Taula1[[#This Row],[Data naixement (format dd/mm/aaaa)]]="","0",DATEDIF(Taula1[[#This Row],[Data naixement (format dd/mm/aaaa)]],TODAY(),"Y"))</f>
        <v>0</v>
      </c>
      <c r="J1359" s="6"/>
      <c r="K1359" s="6"/>
      <c r="L1359" s="6"/>
      <c r="M1359" s="6"/>
      <c r="N1359" s="56"/>
      <c r="O1359" s="56"/>
      <c r="P1359" s="56"/>
      <c r="Q1359" s="6"/>
      <c r="R1359" s="7"/>
      <c r="S1359" s="143">
        <f>Taula1[[#This Row],[Mesos naturals sencers treballats període justificat (01/01/2023 - 31/03/2023)]]</f>
        <v>0</v>
      </c>
      <c r="T1359" s="194">
        <f>Taula1[[#This Row],[Dies treballats període justificat (01/01/2023 - 31/03/2023)              no comptabilitzats com a mes natural sencer]]</f>
        <v>0</v>
      </c>
      <c r="U1359" s="12"/>
      <c r="V1359" s="7"/>
      <c r="W1359" s="188"/>
      <c r="X1359" s="188"/>
      <c r="Y1359" s="188"/>
      <c r="Z1359" s="188"/>
      <c r="AA1359" s="190"/>
      <c r="AB1359" s="143">
        <f>Taula1[[#This Row],[Grup justificat     (fer servir opcions de la llista desplegable)]]</f>
        <v>0</v>
      </c>
      <c r="AC1359" s="182"/>
      <c r="AD1359" s="39"/>
      <c r="AE1359" s="131">
        <f>ROUND((AF1359/100)*756*Taula1[[#This Row],[Mesos naturals sencers treballats període justificat (01/01/2023 - 31/03/2023)]],2)</f>
        <v>0</v>
      </c>
      <c r="AF1359" s="81">
        <f>Taula1[[#This Row],[% Jornada segons contracte
(no posar el símbol %) ]]-Taula1[[#This Row],[% Reducció salari per baix rendiment        (no posar el símbol %)]]</f>
        <v>0</v>
      </c>
      <c r="AG1359" s="131">
        <f>ROUND((AH1359/100)*24.8547945*Taula1[[#This Row],[Dies treballats període justificat (01/01/2023 - 31/03/2023)              no comptabilitzats com a mes natural sencer]],2)</f>
        <v>0</v>
      </c>
      <c r="AH1359" s="79">
        <f>Taula1[[#This Row],[% Jornada segons contracte
(no posar el símbol %) ]]-Taula1[[#This Row],[% Reducció salari per baix rendiment        (no posar el símbol %)]]</f>
        <v>0</v>
      </c>
      <c r="AI1359" s="131">
        <f t="shared" si="337"/>
        <v>0</v>
      </c>
      <c r="AJ1359" s="39"/>
      <c r="AK1359" s="131">
        <f>ROUND((AL1359/100)*756*Taula1[[#This Row],[Espai reservat Administració  (mesos)]],2)</f>
        <v>0</v>
      </c>
      <c r="AL1359" s="81">
        <f>Taula1[[#This Row],[% Jornada segons contracte
(no posar el símbol %) ]]-Taula1[[#This Row],[% Reducció salari per baix rendiment        (no posar el símbol %)]]</f>
        <v>0</v>
      </c>
      <c r="AM1359" s="131">
        <f>ROUND((AN1359/100)*24.8547945*Taula1[[#This Row],[Espai reservat Administració (dies)]],2)</f>
        <v>0</v>
      </c>
      <c r="AN1359" s="79">
        <f>Taula1[[#This Row],[% Jornada segons contracte
(no posar el símbol %) ]]-Taula1[[#This Row],[% Reducció salari per baix rendiment        (no posar el símbol %)]]</f>
        <v>0</v>
      </c>
      <c r="AO1359" s="131">
        <f t="shared" si="338"/>
        <v>0</v>
      </c>
      <c r="AP1359" s="87"/>
      <c r="AQ1359" s="137">
        <f>ROUND((AR1359/100)*693*Taula1[[#This Row],[Mesos naturals sencers treballats període justificat (01/01/2023 - 31/03/2023)]],2)</f>
        <v>0</v>
      </c>
      <c r="AR1359" s="90">
        <f>Taula1[[#This Row],[% Jornada segons contracte
(no posar el símbol %) ]]-Taula1[[#This Row],[% Reducció salari per baix rendiment        (no posar el símbol %)]]</f>
        <v>0</v>
      </c>
      <c r="AS1359" s="137">
        <f>ROUND((AT1359/100)*22.78356164*Taula1[[#This Row],[Dies treballats període justificat (01/01/2023 - 31/03/2023)              no comptabilitzats com a mes natural sencer]],2)</f>
        <v>0</v>
      </c>
      <c r="AT1359" s="90">
        <f>Taula1[[#This Row],[% Jornada segons contracte
(no posar el símbol %) ]]-Taula1[[#This Row],[% Reducció salari per baix rendiment        (no posar el símbol %)]]</f>
        <v>0</v>
      </c>
      <c r="AU1359" s="137">
        <f t="shared" si="339"/>
        <v>0</v>
      </c>
      <c r="AV1359" s="87"/>
      <c r="AW1359" s="136">
        <f>ROUND((AX1359/100)*693*Taula1[[#This Row],[Espai reservat Administració  (mesos)]],2)</f>
        <v>0</v>
      </c>
      <c r="AX1359" s="90">
        <f>Taula1[[#This Row],[% Jornada segons contracte
(no posar el símbol %) ]]-Taula1[[#This Row],[% Reducció salari per baix rendiment        (no posar el símbol %)]]</f>
        <v>0</v>
      </c>
      <c r="AY1359" s="131">
        <f>ROUND((AZ1359/100)*22.78356164*Taula1[[#This Row],[Espai reservat Administració (dies)]],2)</f>
        <v>0</v>
      </c>
      <c r="AZ1359" s="81">
        <f>Taula1[[#This Row],[% Jornada segons contracte
(no posar el símbol %) ]]-Taula1[[#This Row],[% Reducció salari per baix rendiment        (no posar el símbol %)]]</f>
        <v>0</v>
      </c>
      <c r="BA1359" s="82">
        <f t="shared" si="340"/>
        <v>0</v>
      </c>
      <c r="BB1359" s="41"/>
      <c r="BC1359" s="131">
        <f>IF(Taula1[[#This Row],[Grup justificat     (fer servir opcions de la llista desplegable)]]=1,AI1359,0)</f>
        <v>0</v>
      </c>
      <c r="BD1359" s="131">
        <f>IF(Taula1[[#This Row],[Grup justificat     (fer servir opcions de la llista desplegable)]]=2,AU1359,0)</f>
        <v>0</v>
      </c>
      <c r="BE1359" s="41"/>
      <c r="BF1359" s="131">
        <f>IF(Taula1[[#This Row],[Espai reservat Administració]]=1,AO1359,0)</f>
        <v>0</v>
      </c>
      <c r="BG1359" s="82">
        <f>IF(Taula1[[#This Row],[Espai reservat Administració]]=2,BA1359,0)</f>
        <v>0</v>
      </c>
      <c r="BH1359" s="41"/>
      <c r="BI1359" s="126">
        <f>IF(Taula1[[#This Row],[Grup justificat     (fer servir opcions de la llista desplegable)]]=1,1,0)</f>
        <v>0</v>
      </c>
      <c r="BJ1359" s="126">
        <f>IF(Taula1[[#This Row],[Espai reservat Administració]]=1,1,0)</f>
        <v>0</v>
      </c>
      <c r="BK1359" s="111"/>
      <c r="BL1359" s="126">
        <f>IF(Taula1[[#This Row],[Grup justificat     (fer servir opcions de la llista desplegable)]]=2,1,0)</f>
        <v>0</v>
      </c>
      <c r="BM1359" s="126">
        <f>IF(Taula1[[#This Row],[Espai reservat Administració]]=2,1,0)</f>
        <v>0</v>
      </c>
      <c r="BN1359" s="73"/>
      <c r="BO1359" s="73"/>
      <c r="BP1359" s="73"/>
      <c r="BQ1359" s="73"/>
      <c r="BR1359" s="73"/>
      <c r="BS1359" s="73"/>
      <c r="BT1359" s="73"/>
      <c r="BU1359" s="73"/>
      <c r="BV1359" s="73"/>
      <c r="BW1359" s="73"/>
      <c r="BX1359" s="73"/>
      <c r="BY1359" s="73"/>
      <c r="BZ1359" s="73"/>
      <c r="CA1359" s="73"/>
      <c r="CB1359" s="73"/>
      <c r="CC1359" s="73"/>
      <c r="CD1359" s="73"/>
      <c r="CE1359" s="73"/>
      <c r="CF1359" s="73"/>
      <c r="CG1359" s="63">
        <f t="shared" si="341"/>
        <v>0</v>
      </c>
      <c r="CH1359" s="63">
        <f t="shared" si="342"/>
        <v>0</v>
      </c>
      <c r="CI1359" s="73"/>
      <c r="CJ1359" s="63">
        <f>IF(Taula1[[#This Row],[Tipus de contracte                                  (fer servir opcions de la llista desplegable)]]="Indefinit",1,0)</f>
        <v>0</v>
      </c>
      <c r="CK1359" s="63">
        <f>IF(Taula1[[#This Row],[Tipus de contracte                                  (fer servir opcions de la llista desplegable)]]="Temporal, igual o superior a 6 mesos",1,0)</f>
        <v>0</v>
      </c>
      <c r="CL1359" s="63">
        <f>IF(Taula1[[#This Row],[Tipus de contracte                                  (fer servir opcions de la llista desplegable)]]="Substitució per IT",1,0)</f>
        <v>0</v>
      </c>
      <c r="CM1359" s="73"/>
      <c r="CN1359" s="63">
        <f>IF(Taula1[[#This Row],[Relació llocs de treball]]&gt;=1,1,0)</f>
        <v>0</v>
      </c>
      <c r="CO1359" s="73"/>
      <c r="CP1359" s="63">
        <f>IF(Taula1[[#This Row],[Identitat de gènere                                                          (fer servir opcions de la llista desplegable)]]="Home",1,0)</f>
        <v>0</v>
      </c>
      <c r="CQ1359" s="63">
        <f>IF(Taula1[[#This Row],[Identitat de gènere                                                          (fer servir opcions de la llista desplegable)]]="Dona",1,0)</f>
        <v>0</v>
      </c>
      <c r="CR1359" s="63">
        <f>IF(Taula1[[#This Row],[Identitat de gènere                                                          (fer servir opcions de la llista desplegable)]]="No binari",1,0)</f>
        <v>0</v>
      </c>
      <c r="CS1359" s="73"/>
      <c r="CT1359" s="63">
        <f t="shared" si="336"/>
        <v>0</v>
      </c>
      <c r="CU1359" s="64">
        <f t="shared" si="343"/>
        <v>0</v>
      </c>
      <c r="CW1359" s="64">
        <f t="shared" si="344"/>
        <v>0</v>
      </c>
      <c r="CX1359" s="64">
        <f t="shared" si="345"/>
        <v>0</v>
      </c>
      <c r="CY1359" s="64">
        <f t="shared" si="346"/>
        <v>0</v>
      </c>
      <c r="CZ1359" s="64">
        <f t="shared" si="347"/>
        <v>0</v>
      </c>
      <c r="DB1359" s="64">
        <f t="shared" si="348"/>
        <v>0</v>
      </c>
      <c r="DC1359" s="64">
        <f t="shared" si="349"/>
        <v>0</v>
      </c>
      <c r="DD1359" s="64">
        <f t="shared" si="350"/>
        <v>0</v>
      </c>
      <c r="DE1359" s="64">
        <f t="shared" si="351"/>
        <v>0</v>
      </c>
    </row>
    <row r="1360" spans="2:109" x14ac:dyDescent="0.3">
      <c r="B1360" s="167"/>
      <c r="C1360" s="186"/>
      <c r="D1360" s="2"/>
      <c r="E1360" s="67"/>
      <c r="F1360" s="5"/>
      <c r="G1360" s="5"/>
      <c r="H1360" s="187"/>
      <c r="I1360" s="111" t="str">
        <f ca="1">IF(Taula1[[#This Row],[Data naixement (format dd/mm/aaaa)]]="","0",DATEDIF(Taula1[[#This Row],[Data naixement (format dd/mm/aaaa)]],TODAY(),"Y"))</f>
        <v>0</v>
      </c>
      <c r="J1360" s="6"/>
      <c r="K1360" s="6"/>
      <c r="L1360" s="6"/>
      <c r="M1360" s="6"/>
      <c r="N1360" s="56"/>
      <c r="O1360" s="56"/>
      <c r="P1360" s="56"/>
      <c r="Q1360" s="6"/>
      <c r="R1360" s="7"/>
      <c r="S1360" s="143">
        <f>Taula1[[#This Row],[Mesos naturals sencers treballats període justificat (01/01/2023 - 31/03/2023)]]</f>
        <v>0</v>
      </c>
      <c r="T1360" s="194">
        <f>Taula1[[#This Row],[Dies treballats període justificat (01/01/2023 - 31/03/2023)              no comptabilitzats com a mes natural sencer]]</f>
        <v>0</v>
      </c>
      <c r="U1360" s="12"/>
      <c r="V1360" s="7"/>
      <c r="W1360" s="188"/>
      <c r="X1360" s="188"/>
      <c r="Y1360" s="188"/>
      <c r="Z1360" s="188"/>
      <c r="AA1360" s="190"/>
      <c r="AB1360" s="143">
        <f>Taula1[[#This Row],[Grup justificat     (fer servir opcions de la llista desplegable)]]</f>
        <v>0</v>
      </c>
      <c r="AC1360" s="182"/>
      <c r="AD1360" s="39"/>
      <c r="AE1360" s="131">
        <f>ROUND((AF1360/100)*756*Taula1[[#This Row],[Mesos naturals sencers treballats període justificat (01/01/2023 - 31/03/2023)]],2)</f>
        <v>0</v>
      </c>
      <c r="AF1360" s="81">
        <f>Taula1[[#This Row],[% Jornada segons contracte
(no posar el símbol %) ]]-Taula1[[#This Row],[% Reducció salari per baix rendiment        (no posar el símbol %)]]</f>
        <v>0</v>
      </c>
      <c r="AG1360" s="131">
        <f>ROUND((AH1360/100)*24.8547945*Taula1[[#This Row],[Dies treballats període justificat (01/01/2023 - 31/03/2023)              no comptabilitzats com a mes natural sencer]],2)</f>
        <v>0</v>
      </c>
      <c r="AH1360" s="79">
        <f>Taula1[[#This Row],[% Jornada segons contracte
(no posar el símbol %) ]]-Taula1[[#This Row],[% Reducció salari per baix rendiment        (no posar el símbol %)]]</f>
        <v>0</v>
      </c>
      <c r="AI1360" s="131">
        <f t="shared" si="337"/>
        <v>0</v>
      </c>
      <c r="AJ1360" s="39"/>
      <c r="AK1360" s="131">
        <f>ROUND((AL1360/100)*756*Taula1[[#This Row],[Espai reservat Administració  (mesos)]],2)</f>
        <v>0</v>
      </c>
      <c r="AL1360" s="81">
        <f>Taula1[[#This Row],[% Jornada segons contracte
(no posar el símbol %) ]]-Taula1[[#This Row],[% Reducció salari per baix rendiment        (no posar el símbol %)]]</f>
        <v>0</v>
      </c>
      <c r="AM1360" s="131">
        <f>ROUND((AN1360/100)*24.8547945*Taula1[[#This Row],[Espai reservat Administració (dies)]],2)</f>
        <v>0</v>
      </c>
      <c r="AN1360" s="79">
        <f>Taula1[[#This Row],[% Jornada segons contracte
(no posar el símbol %) ]]-Taula1[[#This Row],[% Reducció salari per baix rendiment        (no posar el símbol %)]]</f>
        <v>0</v>
      </c>
      <c r="AO1360" s="131">
        <f t="shared" si="338"/>
        <v>0</v>
      </c>
      <c r="AP1360" s="87"/>
      <c r="AQ1360" s="137">
        <f>ROUND((AR1360/100)*693*Taula1[[#This Row],[Mesos naturals sencers treballats període justificat (01/01/2023 - 31/03/2023)]],2)</f>
        <v>0</v>
      </c>
      <c r="AR1360" s="90">
        <f>Taula1[[#This Row],[% Jornada segons contracte
(no posar el símbol %) ]]-Taula1[[#This Row],[% Reducció salari per baix rendiment        (no posar el símbol %)]]</f>
        <v>0</v>
      </c>
      <c r="AS1360" s="137">
        <f>ROUND((AT1360/100)*22.78356164*Taula1[[#This Row],[Dies treballats període justificat (01/01/2023 - 31/03/2023)              no comptabilitzats com a mes natural sencer]],2)</f>
        <v>0</v>
      </c>
      <c r="AT1360" s="90">
        <f>Taula1[[#This Row],[% Jornada segons contracte
(no posar el símbol %) ]]-Taula1[[#This Row],[% Reducció salari per baix rendiment        (no posar el símbol %)]]</f>
        <v>0</v>
      </c>
      <c r="AU1360" s="137">
        <f t="shared" si="339"/>
        <v>0</v>
      </c>
      <c r="AV1360" s="87"/>
      <c r="AW1360" s="136">
        <f>ROUND((AX1360/100)*693*Taula1[[#This Row],[Espai reservat Administració  (mesos)]],2)</f>
        <v>0</v>
      </c>
      <c r="AX1360" s="90">
        <f>Taula1[[#This Row],[% Jornada segons contracte
(no posar el símbol %) ]]-Taula1[[#This Row],[% Reducció salari per baix rendiment        (no posar el símbol %)]]</f>
        <v>0</v>
      </c>
      <c r="AY1360" s="131">
        <f>ROUND((AZ1360/100)*22.78356164*Taula1[[#This Row],[Espai reservat Administració (dies)]],2)</f>
        <v>0</v>
      </c>
      <c r="AZ1360" s="81">
        <f>Taula1[[#This Row],[% Jornada segons contracte
(no posar el símbol %) ]]-Taula1[[#This Row],[% Reducció salari per baix rendiment        (no posar el símbol %)]]</f>
        <v>0</v>
      </c>
      <c r="BA1360" s="82">
        <f t="shared" si="340"/>
        <v>0</v>
      </c>
      <c r="BB1360" s="41"/>
      <c r="BC1360" s="131">
        <f>IF(Taula1[[#This Row],[Grup justificat     (fer servir opcions de la llista desplegable)]]=1,AI1360,0)</f>
        <v>0</v>
      </c>
      <c r="BD1360" s="131">
        <f>IF(Taula1[[#This Row],[Grup justificat     (fer servir opcions de la llista desplegable)]]=2,AU1360,0)</f>
        <v>0</v>
      </c>
      <c r="BE1360" s="41"/>
      <c r="BF1360" s="131">
        <f>IF(Taula1[[#This Row],[Espai reservat Administració]]=1,AO1360,0)</f>
        <v>0</v>
      </c>
      <c r="BG1360" s="82">
        <f>IF(Taula1[[#This Row],[Espai reservat Administració]]=2,BA1360,0)</f>
        <v>0</v>
      </c>
      <c r="BH1360" s="41"/>
      <c r="BI1360" s="126">
        <f>IF(Taula1[[#This Row],[Grup justificat     (fer servir opcions de la llista desplegable)]]=1,1,0)</f>
        <v>0</v>
      </c>
      <c r="BJ1360" s="126">
        <f>IF(Taula1[[#This Row],[Espai reservat Administració]]=1,1,0)</f>
        <v>0</v>
      </c>
      <c r="BK1360" s="111"/>
      <c r="BL1360" s="126">
        <f>IF(Taula1[[#This Row],[Grup justificat     (fer servir opcions de la llista desplegable)]]=2,1,0)</f>
        <v>0</v>
      </c>
      <c r="BM1360" s="126">
        <f>IF(Taula1[[#This Row],[Espai reservat Administració]]=2,1,0)</f>
        <v>0</v>
      </c>
      <c r="BN1360" s="73"/>
      <c r="BO1360" s="73"/>
      <c r="BP1360" s="73"/>
      <c r="BQ1360" s="73"/>
      <c r="BR1360" s="73"/>
      <c r="BS1360" s="73"/>
      <c r="BT1360" s="73"/>
      <c r="BU1360" s="73"/>
      <c r="BV1360" s="73"/>
      <c r="BW1360" s="73"/>
      <c r="BX1360" s="73"/>
      <c r="BY1360" s="73"/>
      <c r="BZ1360" s="73"/>
      <c r="CA1360" s="73"/>
      <c r="CB1360" s="73"/>
      <c r="CC1360" s="73"/>
      <c r="CD1360" s="73"/>
      <c r="CE1360" s="73"/>
      <c r="CF1360" s="73"/>
      <c r="CG1360" s="63">
        <f t="shared" si="341"/>
        <v>0</v>
      </c>
      <c r="CH1360" s="63">
        <f t="shared" si="342"/>
        <v>0</v>
      </c>
      <c r="CI1360" s="73"/>
      <c r="CJ1360" s="63">
        <f>IF(Taula1[[#This Row],[Tipus de contracte                                  (fer servir opcions de la llista desplegable)]]="Indefinit",1,0)</f>
        <v>0</v>
      </c>
      <c r="CK1360" s="63">
        <f>IF(Taula1[[#This Row],[Tipus de contracte                                  (fer servir opcions de la llista desplegable)]]="Temporal, igual o superior a 6 mesos",1,0)</f>
        <v>0</v>
      </c>
      <c r="CL1360" s="63">
        <f>IF(Taula1[[#This Row],[Tipus de contracte                                  (fer servir opcions de la llista desplegable)]]="Substitució per IT",1,0)</f>
        <v>0</v>
      </c>
      <c r="CM1360" s="73"/>
      <c r="CN1360" s="63">
        <f>IF(Taula1[[#This Row],[Relació llocs de treball]]&gt;=1,1,0)</f>
        <v>0</v>
      </c>
      <c r="CO1360" s="73"/>
      <c r="CP1360" s="63">
        <f>IF(Taula1[[#This Row],[Identitat de gènere                                                          (fer servir opcions de la llista desplegable)]]="Home",1,0)</f>
        <v>0</v>
      </c>
      <c r="CQ1360" s="63">
        <f>IF(Taula1[[#This Row],[Identitat de gènere                                                          (fer servir opcions de la llista desplegable)]]="Dona",1,0)</f>
        <v>0</v>
      </c>
      <c r="CR1360" s="63">
        <f>IF(Taula1[[#This Row],[Identitat de gènere                                                          (fer servir opcions de la llista desplegable)]]="No binari",1,0)</f>
        <v>0</v>
      </c>
      <c r="CS1360" s="73"/>
      <c r="CT1360" s="63">
        <f t="shared" si="336"/>
        <v>0</v>
      </c>
      <c r="CU1360" s="64">
        <f t="shared" si="343"/>
        <v>0</v>
      </c>
      <c r="CW1360" s="64">
        <f t="shared" si="344"/>
        <v>0</v>
      </c>
      <c r="CX1360" s="64">
        <f t="shared" si="345"/>
        <v>0</v>
      </c>
      <c r="CY1360" s="64">
        <f t="shared" si="346"/>
        <v>0</v>
      </c>
      <c r="CZ1360" s="64">
        <f t="shared" si="347"/>
        <v>0</v>
      </c>
      <c r="DB1360" s="64">
        <f t="shared" si="348"/>
        <v>0</v>
      </c>
      <c r="DC1360" s="64">
        <f t="shared" si="349"/>
        <v>0</v>
      </c>
      <c r="DD1360" s="64">
        <f t="shared" si="350"/>
        <v>0</v>
      </c>
      <c r="DE1360" s="64">
        <f t="shared" si="351"/>
        <v>0</v>
      </c>
    </row>
    <row r="1361" spans="2:109" x14ac:dyDescent="0.3">
      <c r="B1361" s="167"/>
      <c r="C1361" s="186"/>
      <c r="D1361" s="2"/>
      <c r="E1361" s="67"/>
      <c r="F1361" s="5"/>
      <c r="G1361" s="5"/>
      <c r="H1361" s="187"/>
      <c r="I1361" s="111" t="str">
        <f ca="1">IF(Taula1[[#This Row],[Data naixement (format dd/mm/aaaa)]]="","0",DATEDIF(Taula1[[#This Row],[Data naixement (format dd/mm/aaaa)]],TODAY(),"Y"))</f>
        <v>0</v>
      </c>
      <c r="J1361" s="6"/>
      <c r="K1361" s="6"/>
      <c r="L1361" s="6"/>
      <c r="M1361" s="6"/>
      <c r="N1361" s="56"/>
      <c r="O1361" s="56"/>
      <c r="P1361" s="56"/>
      <c r="Q1361" s="6"/>
      <c r="R1361" s="7"/>
      <c r="S1361" s="143">
        <f>Taula1[[#This Row],[Mesos naturals sencers treballats període justificat (01/01/2023 - 31/03/2023)]]</f>
        <v>0</v>
      </c>
      <c r="T1361" s="194">
        <f>Taula1[[#This Row],[Dies treballats període justificat (01/01/2023 - 31/03/2023)              no comptabilitzats com a mes natural sencer]]</f>
        <v>0</v>
      </c>
      <c r="U1361" s="12"/>
      <c r="V1361" s="7"/>
      <c r="W1361" s="188"/>
      <c r="X1361" s="188"/>
      <c r="Y1361" s="188"/>
      <c r="Z1361" s="188"/>
      <c r="AA1361" s="190"/>
      <c r="AB1361" s="143">
        <f>Taula1[[#This Row],[Grup justificat     (fer servir opcions de la llista desplegable)]]</f>
        <v>0</v>
      </c>
      <c r="AC1361" s="182"/>
      <c r="AD1361" s="39"/>
      <c r="AE1361" s="131">
        <f>ROUND((AF1361/100)*756*Taula1[[#This Row],[Mesos naturals sencers treballats període justificat (01/01/2023 - 31/03/2023)]],2)</f>
        <v>0</v>
      </c>
      <c r="AF1361" s="81">
        <f>Taula1[[#This Row],[% Jornada segons contracte
(no posar el símbol %) ]]-Taula1[[#This Row],[% Reducció salari per baix rendiment        (no posar el símbol %)]]</f>
        <v>0</v>
      </c>
      <c r="AG1361" s="131">
        <f>ROUND((AH1361/100)*24.8547945*Taula1[[#This Row],[Dies treballats període justificat (01/01/2023 - 31/03/2023)              no comptabilitzats com a mes natural sencer]],2)</f>
        <v>0</v>
      </c>
      <c r="AH1361" s="79">
        <f>Taula1[[#This Row],[% Jornada segons contracte
(no posar el símbol %) ]]-Taula1[[#This Row],[% Reducció salari per baix rendiment        (no posar el símbol %)]]</f>
        <v>0</v>
      </c>
      <c r="AI1361" s="131">
        <f t="shared" si="337"/>
        <v>0</v>
      </c>
      <c r="AJ1361" s="39"/>
      <c r="AK1361" s="131">
        <f>ROUND((AL1361/100)*756*Taula1[[#This Row],[Espai reservat Administració  (mesos)]],2)</f>
        <v>0</v>
      </c>
      <c r="AL1361" s="81">
        <f>Taula1[[#This Row],[% Jornada segons contracte
(no posar el símbol %) ]]-Taula1[[#This Row],[% Reducció salari per baix rendiment        (no posar el símbol %)]]</f>
        <v>0</v>
      </c>
      <c r="AM1361" s="131">
        <f>ROUND((AN1361/100)*24.8547945*Taula1[[#This Row],[Espai reservat Administració (dies)]],2)</f>
        <v>0</v>
      </c>
      <c r="AN1361" s="79">
        <f>Taula1[[#This Row],[% Jornada segons contracte
(no posar el símbol %) ]]-Taula1[[#This Row],[% Reducció salari per baix rendiment        (no posar el símbol %)]]</f>
        <v>0</v>
      </c>
      <c r="AO1361" s="131">
        <f t="shared" si="338"/>
        <v>0</v>
      </c>
      <c r="AP1361" s="87"/>
      <c r="AQ1361" s="137">
        <f>ROUND((AR1361/100)*693*Taula1[[#This Row],[Mesos naturals sencers treballats període justificat (01/01/2023 - 31/03/2023)]],2)</f>
        <v>0</v>
      </c>
      <c r="AR1361" s="90">
        <f>Taula1[[#This Row],[% Jornada segons contracte
(no posar el símbol %) ]]-Taula1[[#This Row],[% Reducció salari per baix rendiment        (no posar el símbol %)]]</f>
        <v>0</v>
      </c>
      <c r="AS1361" s="137">
        <f>ROUND((AT1361/100)*22.78356164*Taula1[[#This Row],[Dies treballats període justificat (01/01/2023 - 31/03/2023)              no comptabilitzats com a mes natural sencer]],2)</f>
        <v>0</v>
      </c>
      <c r="AT1361" s="90">
        <f>Taula1[[#This Row],[% Jornada segons contracte
(no posar el símbol %) ]]-Taula1[[#This Row],[% Reducció salari per baix rendiment        (no posar el símbol %)]]</f>
        <v>0</v>
      </c>
      <c r="AU1361" s="137">
        <f t="shared" si="339"/>
        <v>0</v>
      </c>
      <c r="AV1361" s="87"/>
      <c r="AW1361" s="136">
        <f>ROUND((AX1361/100)*693*Taula1[[#This Row],[Espai reservat Administració  (mesos)]],2)</f>
        <v>0</v>
      </c>
      <c r="AX1361" s="90">
        <f>Taula1[[#This Row],[% Jornada segons contracte
(no posar el símbol %) ]]-Taula1[[#This Row],[% Reducció salari per baix rendiment        (no posar el símbol %)]]</f>
        <v>0</v>
      </c>
      <c r="AY1361" s="131">
        <f>ROUND((AZ1361/100)*22.78356164*Taula1[[#This Row],[Espai reservat Administració (dies)]],2)</f>
        <v>0</v>
      </c>
      <c r="AZ1361" s="81">
        <f>Taula1[[#This Row],[% Jornada segons contracte
(no posar el símbol %) ]]-Taula1[[#This Row],[% Reducció salari per baix rendiment        (no posar el símbol %)]]</f>
        <v>0</v>
      </c>
      <c r="BA1361" s="82">
        <f t="shared" si="340"/>
        <v>0</v>
      </c>
      <c r="BB1361" s="41"/>
      <c r="BC1361" s="131">
        <f>IF(Taula1[[#This Row],[Grup justificat     (fer servir opcions de la llista desplegable)]]=1,AI1361,0)</f>
        <v>0</v>
      </c>
      <c r="BD1361" s="131">
        <f>IF(Taula1[[#This Row],[Grup justificat     (fer servir opcions de la llista desplegable)]]=2,AU1361,0)</f>
        <v>0</v>
      </c>
      <c r="BE1361" s="41"/>
      <c r="BF1361" s="131">
        <f>IF(Taula1[[#This Row],[Espai reservat Administració]]=1,AO1361,0)</f>
        <v>0</v>
      </c>
      <c r="BG1361" s="82">
        <f>IF(Taula1[[#This Row],[Espai reservat Administració]]=2,BA1361,0)</f>
        <v>0</v>
      </c>
      <c r="BH1361" s="41"/>
      <c r="BI1361" s="126">
        <f>IF(Taula1[[#This Row],[Grup justificat     (fer servir opcions de la llista desplegable)]]=1,1,0)</f>
        <v>0</v>
      </c>
      <c r="BJ1361" s="126">
        <f>IF(Taula1[[#This Row],[Espai reservat Administració]]=1,1,0)</f>
        <v>0</v>
      </c>
      <c r="BK1361" s="111"/>
      <c r="BL1361" s="126">
        <f>IF(Taula1[[#This Row],[Grup justificat     (fer servir opcions de la llista desplegable)]]=2,1,0)</f>
        <v>0</v>
      </c>
      <c r="BM1361" s="126">
        <f>IF(Taula1[[#This Row],[Espai reservat Administració]]=2,1,0)</f>
        <v>0</v>
      </c>
      <c r="BN1361" s="73"/>
      <c r="BO1361" s="73"/>
      <c r="BP1361" s="73"/>
      <c r="BQ1361" s="73"/>
      <c r="BR1361" s="73"/>
      <c r="BS1361" s="73"/>
      <c r="BT1361" s="73"/>
      <c r="BU1361" s="73"/>
      <c r="BV1361" s="73"/>
      <c r="BW1361" s="73"/>
      <c r="BX1361" s="73"/>
      <c r="BY1361" s="73"/>
      <c r="BZ1361" s="73"/>
      <c r="CA1361" s="73"/>
      <c r="CB1361" s="73"/>
      <c r="CC1361" s="73"/>
      <c r="CD1361" s="73"/>
      <c r="CE1361" s="73"/>
      <c r="CF1361" s="73"/>
      <c r="CG1361" s="63">
        <f t="shared" si="341"/>
        <v>0</v>
      </c>
      <c r="CH1361" s="63">
        <f t="shared" si="342"/>
        <v>0</v>
      </c>
      <c r="CI1361" s="73"/>
      <c r="CJ1361" s="63">
        <f>IF(Taula1[[#This Row],[Tipus de contracte                                  (fer servir opcions de la llista desplegable)]]="Indefinit",1,0)</f>
        <v>0</v>
      </c>
      <c r="CK1361" s="63">
        <f>IF(Taula1[[#This Row],[Tipus de contracte                                  (fer servir opcions de la llista desplegable)]]="Temporal, igual o superior a 6 mesos",1,0)</f>
        <v>0</v>
      </c>
      <c r="CL1361" s="63">
        <f>IF(Taula1[[#This Row],[Tipus de contracte                                  (fer servir opcions de la llista desplegable)]]="Substitució per IT",1,0)</f>
        <v>0</v>
      </c>
      <c r="CM1361" s="73"/>
      <c r="CN1361" s="63">
        <f>IF(Taula1[[#This Row],[Relació llocs de treball]]&gt;=1,1,0)</f>
        <v>0</v>
      </c>
      <c r="CO1361" s="73"/>
      <c r="CP1361" s="63">
        <f>IF(Taula1[[#This Row],[Identitat de gènere                                                          (fer servir opcions de la llista desplegable)]]="Home",1,0)</f>
        <v>0</v>
      </c>
      <c r="CQ1361" s="63">
        <f>IF(Taula1[[#This Row],[Identitat de gènere                                                          (fer servir opcions de la llista desplegable)]]="Dona",1,0)</f>
        <v>0</v>
      </c>
      <c r="CR1361" s="63">
        <f>IF(Taula1[[#This Row],[Identitat de gènere                                                          (fer servir opcions de la llista desplegable)]]="No binari",1,0)</f>
        <v>0</v>
      </c>
      <c r="CS1361" s="73"/>
      <c r="CT1361" s="63">
        <f t="shared" si="336"/>
        <v>0</v>
      </c>
      <c r="CU1361" s="64">
        <f t="shared" si="343"/>
        <v>0</v>
      </c>
      <c r="CW1361" s="64">
        <f t="shared" si="344"/>
        <v>0</v>
      </c>
      <c r="CX1361" s="64">
        <f t="shared" si="345"/>
        <v>0</v>
      </c>
      <c r="CY1361" s="64">
        <f t="shared" si="346"/>
        <v>0</v>
      </c>
      <c r="CZ1361" s="64">
        <f t="shared" si="347"/>
        <v>0</v>
      </c>
      <c r="DB1361" s="64">
        <f t="shared" si="348"/>
        <v>0</v>
      </c>
      <c r="DC1361" s="64">
        <f t="shared" si="349"/>
        <v>0</v>
      </c>
      <c r="DD1361" s="64">
        <f t="shared" si="350"/>
        <v>0</v>
      </c>
      <c r="DE1361" s="64">
        <f t="shared" si="351"/>
        <v>0</v>
      </c>
    </row>
    <row r="1362" spans="2:109" x14ac:dyDescent="0.3">
      <c r="B1362" s="167"/>
      <c r="C1362" s="186"/>
      <c r="D1362" s="2"/>
      <c r="E1362" s="67"/>
      <c r="F1362" s="5"/>
      <c r="G1362" s="5"/>
      <c r="H1362" s="187"/>
      <c r="I1362" s="111" t="str">
        <f ca="1">IF(Taula1[[#This Row],[Data naixement (format dd/mm/aaaa)]]="","0",DATEDIF(Taula1[[#This Row],[Data naixement (format dd/mm/aaaa)]],TODAY(),"Y"))</f>
        <v>0</v>
      </c>
      <c r="J1362" s="6"/>
      <c r="K1362" s="6"/>
      <c r="L1362" s="6"/>
      <c r="M1362" s="6"/>
      <c r="N1362" s="56"/>
      <c r="O1362" s="56"/>
      <c r="P1362" s="56"/>
      <c r="Q1362" s="6"/>
      <c r="R1362" s="7"/>
      <c r="S1362" s="143">
        <f>Taula1[[#This Row],[Mesos naturals sencers treballats període justificat (01/01/2023 - 31/03/2023)]]</f>
        <v>0</v>
      </c>
      <c r="T1362" s="194">
        <f>Taula1[[#This Row],[Dies treballats període justificat (01/01/2023 - 31/03/2023)              no comptabilitzats com a mes natural sencer]]</f>
        <v>0</v>
      </c>
      <c r="U1362" s="12"/>
      <c r="V1362" s="7"/>
      <c r="W1362" s="188"/>
      <c r="X1362" s="188"/>
      <c r="Y1362" s="188"/>
      <c r="Z1362" s="188"/>
      <c r="AA1362" s="190"/>
      <c r="AB1362" s="143">
        <f>Taula1[[#This Row],[Grup justificat     (fer servir opcions de la llista desplegable)]]</f>
        <v>0</v>
      </c>
      <c r="AC1362" s="182"/>
      <c r="AD1362" s="39"/>
      <c r="AE1362" s="131">
        <f>ROUND((AF1362/100)*756*Taula1[[#This Row],[Mesos naturals sencers treballats període justificat (01/01/2023 - 31/03/2023)]],2)</f>
        <v>0</v>
      </c>
      <c r="AF1362" s="81">
        <f>Taula1[[#This Row],[% Jornada segons contracte
(no posar el símbol %) ]]-Taula1[[#This Row],[% Reducció salari per baix rendiment        (no posar el símbol %)]]</f>
        <v>0</v>
      </c>
      <c r="AG1362" s="131">
        <f>ROUND((AH1362/100)*24.8547945*Taula1[[#This Row],[Dies treballats període justificat (01/01/2023 - 31/03/2023)              no comptabilitzats com a mes natural sencer]],2)</f>
        <v>0</v>
      </c>
      <c r="AH1362" s="79">
        <f>Taula1[[#This Row],[% Jornada segons contracte
(no posar el símbol %) ]]-Taula1[[#This Row],[% Reducció salari per baix rendiment        (no posar el símbol %)]]</f>
        <v>0</v>
      </c>
      <c r="AI1362" s="131">
        <f t="shared" si="337"/>
        <v>0</v>
      </c>
      <c r="AJ1362" s="39"/>
      <c r="AK1362" s="131">
        <f>ROUND((AL1362/100)*756*Taula1[[#This Row],[Espai reservat Administració  (mesos)]],2)</f>
        <v>0</v>
      </c>
      <c r="AL1362" s="81">
        <f>Taula1[[#This Row],[% Jornada segons contracte
(no posar el símbol %) ]]-Taula1[[#This Row],[% Reducció salari per baix rendiment        (no posar el símbol %)]]</f>
        <v>0</v>
      </c>
      <c r="AM1362" s="131">
        <f>ROUND((AN1362/100)*24.8547945*Taula1[[#This Row],[Espai reservat Administració (dies)]],2)</f>
        <v>0</v>
      </c>
      <c r="AN1362" s="79">
        <f>Taula1[[#This Row],[% Jornada segons contracte
(no posar el símbol %) ]]-Taula1[[#This Row],[% Reducció salari per baix rendiment        (no posar el símbol %)]]</f>
        <v>0</v>
      </c>
      <c r="AO1362" s="131">
        <f t="shared" si="338"/>
        <v>0</v>
      </c>
      <c r="AP1362" s="87"/>
      <c r="AQ1362" s="137">
        <f>ROUND((AR1362/100)*693*Taula1[[#This Row],[Mesos naturals sencers treballats període justificat (01/01/2023 - 31/03/2023)]],2)</f>
        <v>0</v>
      </c>
      <c r="AR1362" s="90">
        <f>Taula1[[#This Row],[% Jornada segons contracte
(no posar el símbol %) ]]-Taula1[[#This Row],[% Reducció salari per baix rendiment        (no posar el símbol %)]]</f>
        <v>0</v>
      </c>
      <c r="AS1362" s="137">
        <f>ROUND((AT1362/100)*22.78356164*Taula1[[#This Row],[Dies treballats període justificat (01/01/2023 - 31/03/2023)              no comptabilitzats com a mes natural sencer]],2)</f>
        <v>0</v>
      </c>
      <c r="AT1362" s="90">
        <f>Taula1[[#This Row],[% Jornada segons contracte
(no posar el símbol %) ]]-Taula1[[#This Row],[% Reducció salari per baix rendiment        (no posar el símbol %)]]</f>
        <v>0</v>
      </c>
      <c r="AU1362" s="137">
        <f t="shared" si="339"/>
        <v>0</v>
      </c>
      <c r="AV1362" s="87"/>
      <c r="AW1362" s="136">
        <f>ROUND((AX1362/100)*693*Taula1[[#This Row],[Espai reservat Administració  (mesos)]],2)</f>
        <v>0</v>
      </c>
      <c r="AX1362" s="90">
        <f>Taula1[[#This Row],[% Jornada segons contracte
(no posar el símbol %) ]]-Taula1[[#This Row],[% Reducció salari per baix rendiment        (no posar el símbol %)]]</f>
        <v>0</v>
      </c>
      <c r="AY1362" s="131">
        <f>ROUND((AZ1362/100)*22.78356164*Taula1[[#This Row],[Espai reservat Administració (dies)]],2)</f>
        <v>0</v>
      </c>
      <c r="AZ1362" s="81">
        <f>Taula1[[#This Row],[% Jornada segons contracte
(no posar el símbol %) ]]-Taula1[[#This Row],[% Reducció salari per baix rendiment        (no posar el símbol %)]]</f>
        <v>0</v>
      </c>
      <c r="BA1362" s="82">
        <f t="shared" si="340"/>
        <v>0</v>
      </c>
      <c r="BB1362" s="41"/>
      <c r="BC1362" s="131">
        <f>IF(Taula1[[#This Row],[Grup justificat     (fer servir opcions de la llista desplegable)]]=1,AI1362,0)</f>
        <v>0</v>
      </c>
      <c r="BD1362" s="131">
        <f>IF(Taula1[[#This Row],[Grup justificat     (fer servir opcions de la llista desplegable)]]=2,AU1362,0)</f>
        <v>0</v>
      </c>
      <c r="BE1362" s="41"/>
      <c r="BF1362" s="131">
        <f>IF(Taula1[[#This Row],[Espai reservat Administració]]=1,AO1362,0)</f>
        <v>0</v>
      </c>
      <c r="BG1362" s="82">
        <f>IF(Taula1[[#This Row],[Espai reservat Administració]]=2,BA1362,0)</f>
        <v>0</v>
      </c>
      <c r="BH1362" s="41"/>
      <c r="BI1362" s="126">
        <f>IF(Taula1[[#This Row],[Grup justificat     (fer servir opcions de la llista desplegable)]]=1,1,0)</f>
        <v>0</v>
      </c>
      <c r="BJ1362" s="126">
        <f>IF(Taula1[[#This Row],[Espai reservat Administració]]=1,1,0)</f>
        <v>0</v>
      </c>
      <c r="BK1362" s="111"/>
      <c r="BL1362" s="126">
        <f>IF(Taula1[[#This Row],[Grup justificat     (fer servir opcions de la llista desplegable)]]=2,1,0)</f>
        <v>0</v>
      </c>
      <c r="BM1362" s="126">
        <f>IF(Taula1[[#This Row],[Espai reservat Administració]]=2,1,0)</f>
        <v>0</v>
      </c>
      <c r="BN1362" s="73"/>
      <c r="BO1362" s="73"/>
      <c r="BP1362" s="73"/>
      <c r="BQ1362" s="73"/>
      <c r="BR1362" s="73"/>
      <c r="BS1362" s="73"/>
      <c r="BT1362" s="73"/>
      <c r="BU1362" s="73"/>
      <c r="BV1362" s="73"/>
      <c r="BW1362" s="73"/>
      <c r="BX1362" s="73"/>
      <c r="BY1362" s="73"/>
      <c r="BZ1362" s="73"/>
      <c r="CA1362" s="73"/>
      <c r="CB1362" s="73"/>
      <c r="CC1362" s="73"/>
      <c r="CD1362" s="73"/>
      <c r="CE1362" s="73"/>
      <c r="CF1362" s="73"/>
      <c r="CG1362" s="63">
        <f t="shared" si="341"/>
        <v>0</v>
      </c>
      <c r="CH1362" s="63">
        <f t="shared" si="342"/>
        <v>0</v>
      </c>
      <c r="CI1362" s="73"/>
      <c r="CJ1362" s="63">
        <f>IF(Taula1[[#This Row],[Tipus de contracte                                  (fer servir opcions de la llista desplegable)]]="Indefinit",1,0)</f>
        <v>0</v>
      </c>
      <c r="CK1362" s="63">
        <f>IF(Taula1[[#This Row],[Tipus de contracte                                  (fer servir opcions de la llista desplegable)]]="Temporal, igual o superior a 6 mesos",1,0)</f>
        <v>0</v>
      </c>
      <c r="CL1362" s="63">
        <f>IF(Taula1[[#This Row],[Tipus de contracte                                  (fer servir opcions de la llista desplegable)]]="Substitució per IT",1,0)</f>
        <v>0</v>
      </c>
      <c r="CM1362" s="73"/>
      <c r="CN1362" s="63">
        <f>IF(Taula1[[#This Row],[Relació llocs de treball]]&gt;=1,1,0)</f>
        <v>0</v>
      </c>
      <c r="CO1362" s="73"/>
      <c r="CP1362" s="63">
        <f>IF(Taula1[[#This Row],[Identitat de gènere                                                          (fer servir opcions de la llista desplegable)]]="Home",1,0)</f>
        <v>0</v>
      </c>
      <c r="CQ1362" s="63">
        <f>IF(Taula1[[#This Row],[Identitat de gènere                                                          (fer servir opcions de la llista desplegable)]]="Dona",1,0)</f>
        <v>0</v>
      </c>
      <c r="CR1362" s="63">
        <f>IF(Taula1[[#This Row],[Identitat de gènere                                                          (fer servir opcions de la llista desplegable)]]="No binari",1,0)</f>
        <v>0</v>
      </c>
      <c r="CS1362" s="73"/>
      <c r="CT1362" s="63">
        <f t="shared" si="336"/>
        <v>0</v>
      </c>
      <c r="CU1362" s="64">
        <f t="shared" si="343"/>
        <v>0</v>
      </c>
      <c r="CW1362" s="64">
        <f t="shared" si="344"/>
        <v>0</v>
      </c>
      <c r="CX1362" s="64">
        <f t="shared" si="345"/>
        <v>0</v>
      </c>
      <c r="CY1362" s="64">
        <f t="shared" si="346"/>
        <v>0</v>
      </c>
      <c r="CZ1362" s="64">
        <f t="shared" si="347"/>
        <v>0</v>
      </c>
      <c r="DB1362" s="64">
        <f t="shared" si="348"/>
        <v>0</v>
      </c>
      <c r="DC1362" s="64">
        <f t="shared" si="349"/>
        <v>0</v>
      </c>
      <c r="DD1362" s="64">
        <f t="shared" si="350"/>
        <v>0</v>
      </c>
      <c r="DE1362" s="64">
        <f t="shared" si="351"/>
        <v>0</v>
      </c>
    </row>
    <row r="1363" spans="2:109" x14ac:dyDescent="0.3">
      <c r="B1363" s="167"/>
      <c r="C1363" s="186"/>
      <c r="D1363" s="2"/>
      <c r="E1363" s="67"/>
      <c r="F1363" s="5"/>
      <c r="G1363" s="5"/>
      <c r="H1363" s="187"/>
      <c r="I1363" s="111" t="str">
        <f ca="1">IF(Taula1[[#This Row],[Data naixement (format dd/mm/aaaa)]]="","0",DATEDIF(Taula1[[#This Row],[Data naixement (format dd/mm/aaaa)]],TODAY(),"Y"))</f>
        <v>0</v>
      </c>
      <c r="J1363" s="6"/>
      <c r="K1363" s="6"/>
      <c r="L1363" s="6"/>
      <c r="M1363" s="6"/>
      <c r="N1363" s="56"/>
      <c r="O1363" s="56"/>
      <c r="P1363" s="56"/>
      <c r="Q1363" s="6"/>
      <c r="R1363" s="7"/>
      <c r="S1363" s="143">
        <f>Taula1[[#This Row],[Mesos naturals sencers treballats període justificat (01/01/2023 - 31/03/2023)]]</f>
        <v>0</v>
      </c>
      <c r="T1363" s="194">
        <f>Taula1[[#This Row],[Dies treballats període justificat (01/01/2023 - 31/03/2023)              no comptabilitzats com a mes natural sencer]]</f>
        <v>0</v>
      </c>
      <c r="U1363" s="12"/>
      <c r="V1363" s="7"/>
      <c r="W1363" s="188"/>
      <c r="X1363" s="188"/>
      <c r="Y1363" s="188"/>
      <c r="Z1363" s="188"/>
      <c r="AA1363" s="190"/>
      <c r="AB1363" s="143">
        <f>Taula1[[#This Row],[Grup justificat     (fer servir opcions de la llista desplegable)]]</f>
        <v>0</v>
      </c>
      <c r="AC1363" s="182"/>
      <c r="AD1363" s="39"/>
      <c r="AE1363" s="131">
        <f>ROUND((AF1363/100)*756*Taula1[[#This Row],[Mesos naturals sencers treballats període justificat (01/01/2023 - 31/03/2023)]],2)</f>
        <v>0</v>
      </c>
      <c r="AF1363" s="81">
        <f>Taula1[[#This Row],[% Jornada segons contracte
(no posar el símbol %) ]]-Taula1[[#This Row],[% Reducció salari per baix rendiment        (no posar el símbol %)]]</f>
        <v>0</v>
      </c>
      <c r="AG1363" s="131">
        <f>ROUND((AH1363/100)*24.8547945*Taula1[[#This Row],[Dies treballats període justificat (01/01/2023 - 31/03/2023)              no comptabilitzats com a mes natural sencer]],2)</f>
        <v>0</v>
      </c>
      <c r="AH1363" s="79">
        <f>Taula1[[#This Row],[% Jornada segons contracte
(no posar el símbol %) ]]-Taula1[[#This Row],[% Reducció salari per baix rendiment        (no posar el símbol %)]]</f>
        <v>0</v>
      </c>
      <c r="AI1363" s="131">
        <f t="shared" si="337"/>
        <v>0</v>
      </c>
      <c r="AJ1363" s="39"/>
      <c r="AK1363" s="131">
        <f>ROUND((AL1363/100)*756*Taula1[[#This Row],[Espai reservat Administració  (mesos)]],2)</f>
        <v>0</v>
      </c>
      <c r="AL1363" s="81">
        <f>Taula1[[#This Row],[% Jornada segons contracte
(no posar el símbol %) ]]-Taula1[[#This Row],[% Reducció salari per baix rendiment        (no posar el símbol %)]]</f>
        <v>0</v>
      </c>
      <c r="AM1363" s="131">
        <f>ROUND((AN1363/100)*24.8547945*Taula1[[#This Row],[Espai reservat Administració (dies)]],2)</f>
        <v>0</v>
      </c>
      <c r="AN1363" s="79">
        <f>Taula1[[#This Row],[% Jornada segons contracte
(no posar el símbol %) ]]-Taula1[[#This Row],[% Reducció salari per baix rendiment        (no posar el símbol %)]]</f>
        <v>0</v>
      </c>
      <c r="AO1363" s="131">
        <f t="shared" si="338"/>
        <v>0</v>
      </c>
      <c r="AP1363" s="87"/>
      <c r="AQ1363" s="137">
        <f>ROUND((AR1363/100)*693*Taula1[[#This Row],[Mesos naturals sencers treballats període justificat (01/01/2023 - 31/03/2023)]],2)</f>
        <v>0</v>
      </c>
      <c r="AR1363" s="90">
        <f>Taula1[[#This Row],[% Jornada segons contracte
(no posar el símbol %) ]]-Taula1[[#This Row],[% Reducció salari per baix rendiment        (no posar el símbol %)]]</f>
        <v>0</v>
      </c>
      <c r="AS1363" s="137">
        <f>ROUND((AT1363/100)*22.78356164*Taula1[[#This Row],[Dies treballats període justificat (01/01/2023 - 31/03/2023)              no comptabilitzats com a mes natural sencer]],2)</f>
        <v>0</v>
      </c>
      <c r="AT1363" s="90">
        <f>Taula1[[#This Row],[% Jornada segons contracte
(no posar el símbol %) ]]-Taula1[[#This Row],[% Reducció salari per baix rendiment        (no posar el símbol %)]]</f>
        <v>0</v>
      </c>
      <c r="AU1363" s="137">
        <f t="shared" si="339"/>
        <v>0</v>
      </c>
      <c r="AV1363" s="87"/>
      <c r="AW1363" s="136">
        <f>ROUND((AX1363/100)*693*Taula1[[#This Row],[Espai reservat Administració  (mesos)]],2)</f>
        <v>0</v>
      </c>
      <c r="AX1363" s="90">
        <f>Taula1[[#This Row],[% Jornada segons contracte
(no posar el símbol %) ]]-Taula1[[#This Row],[% Reducció salari per baix rendiment        (no posar el símbol %)]]</f>
        <v>0</v>
      </c>
      <c r="AY1363" s="131">
        <f>ROUND((AZ1363/100)*22.78356164*Taula1[[#This Row],[Espai reservat Administració (dies)]],2)</f>
        <v>0</v>
      </c>
      <c r="AZ1363" s="81">
        <f>Taula1[[#This Row],[% Jornada segons contracte
(no posar el símbol %) ]]-Taula1[[#This Row],[% Reducció salari per baix rendiment        (no posar el símbol %)]]</f>
        <v>0</v>
      </c>
      <c r="BA1363" s="82">
        <f t="shared" si="340"/>
        <v>0</v>
      </c>
      <c r="BB1363" s="41"/>
      <c r="BC1363" s="131">
        <f>IF(Taula1[[#This Row],[Grup justificat     (fer servir opcions de la llista desplegable)]]=1,AI1363,0)</f>
        <v>0</v>
      </c>
      <c r="BD1363" s="131">
        <f>IF(Taula1[[#This Row],[Grup justificat     (fer servir opcions de la llista desplegable)]]=2,AU1363,0)</f>
        <v>0</v>
      </c>
      <c r="BE1363" s="41"/>
      <c r="BF1363" s="131">
        <f>IF(Taula1[[#This Row],[Espai reservat Administració]]=1,AO1363,0)</f>
        <v>0</v>
      </c>
      <c r="BG1363" s="82">
        <f>IF(Taula1[[#This Row],[Espai reservat Administració]]=2,BA1363,0)</f>
        <v>0</v>
      </c>
      <c r="BH1363" s="41"/>
      <c r="BI1363" s="126">
        <f>IF(Taula1[[#This Row],[Grup justificat     (fer servir opcions de la llista desplegable)]]=1,1,0)</f>
        <v>0</v>
      </c>
      <c r="BJ1363" s="126">
        <f>IF(Taula1[[#This Row],[Espai reservat Administració]]=1,1,0)</f>
        <v>0</v>
      </c>
      <c r="BK1363" s="111"/>
      <c r="BL1363" s="126">
        <f>IF(Taula1[[#This Row],[Grup justificat     (fer servir opcions de la llista desplegable)]]=2,1,0)</f>
        <v>0</v>
      </c>
      <c r="BM1363" s="126">
        <f>IF(Taula1[[#This Row],[Espai reservat Administració]]=2,1,0)</f>
        <v>0</v>
      </c>
      <c r="BN1363" s="73"/>
      <c r="BO1363" s="73"/>
      <c r="BP1363" s="73"/>
      <c r="BQ1363" s="73"/>
      <c r="BR1363" s="73"/>
      <c r="BS1363" s="73"/>
      <c r="BT1363" s="73"/>
      <c r="BU1363" s="73"/>
      <c r="BV1363" s="73"/>
      <c r="BW1363" s="73"/>
      <c r="BX1363" s="73"/>
      <c r="BY1363" s="73"/>
      <c r="BZ1363" s="73"/>
      <c r="CA1363" s="73"/>
      <c r="CB1363" s="73"/>
      <c r="CC1363" s="73"/>
      <c r="CD1363" s="73"/>
      <c r="CE1363" s="73"/>
      <c r="CF1363" s="73"/>
      <c r="CG1363" s="63">
        <f t="shared" si="341"/>
        <v>0</v>
      </c>
      <c r="CH1363" s="63">
        <f t="shared" si="342"/>
        <v>0</v>
      </c>
      <c r="CI1363" s="73"/>
      <c r="CJ1363" s="63">
        <f>IF(Taula1[[#This Row],[Tipus de contracte                                  (fer servir opcions de la llista desplegable)]]="Indefinit",1,0)</f>
        <v>0</v>
      </c>
      <c r="CK1363" s="63">
        <f>IF(Taula1[[#This Row],[Tipus de contracte                                  (fer servir opcions de la llista desplegable)]]="Temporal, igual o superior a 6 mesos",1,0)</f>
        <v>0</v>
      </c>
      <c r="CL1363" s="63">
        <f>IF(Taula1[[#This Row],[Tipus de contracte                                  (fer servir opcions de la llista desplegable)]]="Substitució per IT",1,0)</f>
        <v>0</v>
      </c>
      <c r="CM1363" s="73"/>
      <c r="CN1363" s="63">
        <f>IF(Taula1[[#This Row],[Relació llocs de treball]]&gt;=1,1,0)</f>
        <v>0</v>
      </c>
      <c r="CO1363" s="73"/>
      <c r="CP1363" s="63">
        <f>IF(Taula1[[#This Row],[Identitat de gènere                                                          (fer servir opcions de la llista desplegable)]]="Home",1,0)</f>
        <v>0</v>
      </c>
      <c r="CQ1363" s="63">
        <f>IF(Taula1[[#This Row],[Identitat de gènere                                                          (fer servir opcions de la llista desplegable)]]="Dona",1,0)</f>
        <v>0</v>
      </c>
      <c r="CR1363" s="63">
        <f>IF(Taula1[[#This Row],[Identitat de gènere                                                          (fer servir opcions de la llista desplegable)]]="No binari",1,0)</f>
        <v>0</v>
      </c>
      <c r="CS1363" s="73"/>
      <c r="CT1363" s="63">
        <f t="shared" si="336"/>
        <v>0</v>
      </c>
      <c r="CU1363" s="64">
        <f t="shared" si="343"/>
        <v>0</v>
      </c>
      <c r="CW1363" s="64">
        <f t="shared" si="344"/>
        <v>0</v>
      </c>
      <c r="CX1363" s="64">
        <f t="shared" si="345"/>
        <v>0</v>
      </c>
      <c r="CY1363" s="64">
        <f t="shared" si="346"/>
        <v>0</v>
      </c>
      <c r="CZ1363" s="64">
        <f t="shared" si="347"/>
        <v>0</v>
      </c>
      <c r="DB1363" s="64">
        <f t="shared" si="348"/>
        <v>0</v>
      </c>
      <c r="DC1363" s="64">
        <f t="shared" si="349"/>
        <v>0</v>
      </c>
      <c r="DD1363" s="64">
        <f t="shared" si="350"/>
        <v>0</v>
      </c>
      <c r="DE1363" s="64">
        <f t="shared" si="351"/>
        <v>0</v>
      </c>
    </row>
    <row r="1364" spans="2:109" x14ac:dyDescent="0.3">
      <c r="B1364" s="167"/>
      <c r="C1364" s="186"/>
      <c r="D1364" s="2"/>
      <c r="E1364" s="67"/>
      <c r="F1364" s="5"/>
      <c r="G1364" s="5"/>
      <c r="H1364" s="187"/>
      <c r="I1364" s="111" t="str">
        <f ca="1">IF(Taula1[[#This Row],[Data naixement (format dd/mm/aaaa)]]="","0",DATEDIF(Taula1[[#This Row],[Data naixement (format dd/mm/aaaa)]],TODAY(),"Y"))</f>
        <v>0</v>
      </c>
      <c r="J1364" s="6"/>
      <c r="K1364" s="6"/>
      <c r="L1364" s="6"/>
      <c r="M1364" s="6"/>
      <c r="N1364" s="56"/>
      <c r="O1364" s="56"/>
      <c r="P1364" s="56"/>
      <c r="Q1364" s="6"/>
      <c r="R1364" s="7"/>
      <c r="S1364" s="143">
        <f>Taula1[[#This Row],[Mesos naturals sencers treballats període justificat (01/01/2023 - 31/03/2023)]]</f>
        <v>0</v>
      </c>
      <c r="T1364" s="194">
        <f>Taula1[[#This Row],[Dies treballats període justificat (01/01/2023 - 31/03/2023)              no comptabilitzats com a mes natural sencer]]</f>
        <v>0</v>
      </c>
      <c r="U1364" s="12"/>
      <c r="V1364" s="7"/>
      <c r="W1364" s="188"/>
      <c r="X1364" s="188"/>
      <c r="Y1364" s="188"/>
      <c r="Z1364" s="188"/>
      <c r="AA1364" s="190"/>
      <c r="AB1364" s="143">
        <f>Taula1[[#This Row],[Grup justificat     (fer servir opcions de la llista desplegable)]]</f>
        <v>0</v>
      </c>
      <c r="AC1364" s="182"/>
      <c r="AD1364" s="39"/>
      <c r="AE1364" s="131">
        <f>ROUND((AF1364/100)*756*Taula1[[#This Row],[Mesos naturals sencers treballats període justificat (01/01/2023 - 31/03/2023)]],2)</f>
        <v>0</v>
      </c>
      <c r="AF1364" s="81">
        <f>Taula1[[#This Row],[% Jornada segons contracte
(no posar el símbol %) ]]-Taula1[[#This Row],[% Reducció salari per baix rendiment        (no posar el símbol %)]]</f>
        <v>0</v>
      </c>
      <c r="AG1364" s="131">
        <f>ROUND((AH1364/100)*24.8547945*Taula1[[#This Row],[Dies treballats període justificat (01/01/2023 - 31/03/2023)              no comptabilitzats com a mes natural sencer]],2)</f>
        <v>0</v>
      </c>
      <c r="AH1364" s="79">
        <f>Taula1[[#This Row],[% Jornada segons contracte
(no posar el símbol %) ]]-Taula1[[#This Row],[% Reducció salari per baix rendiment        (no posar el símbol %)]]</f>
        <v>0</v>
      </c>
      <c r="AI1364" s="131">
        <f t="shared" si="337"/>
        <v>0</v>
      </c>
      <c r="AJ1364" s="39"/>
      <c r="AK1364" s="131">
        <f>ROUND((AL1364/100)*756*Taula1[[#This Row],[Espai reservat Administració  (mesos)]],2)</f>
        <v>0</v>
      </c>
      <c r="AL1364" s="81">
        <f>Taula1[[#This Row],[% Jornada segons contracte
(no posar el símbol %) ]]-Taula1[[#This Row],[% Reducció salari per baix rendiment        (no posar el símbol %)]]</f>
        <v>0</v>
      </c>
      <c r="AM1364" s="131">
        <f>ROUND((AN1364/100)*24.8547945*Taula1[[#This Row],[Espai reservat Administració (dies)]],2)</f>
        <v>0</v>
      </c>
      <c r="AN1364" s="79">
        <f>Taula1[[#This Row],[% Jornada segons contracte
(no posar el símbol %) ]]-Taula1[[#This Row],[% Reducció salari per baix rendiment        (no posar el símbol %)]]</f>
        <v>0</v>
      </c>
      <c r="AO1364" s="131">
        <f t="shared" si="338"/>
        <v>0</v>
      </c>
      <c r="AP1364" s="87"/>
      <c r="AQ1364" s="137">
        <f>ROUND((AR1364/100)*693*Taula1[[#This Row],[Mesos naturals sencers treballats període justificat (01/01/2023 - 31/03/2023)]],2)</f>
        <v>0</v>
      </c>
      <c r="AR1364" s="90">
        <f>Taula1[[#This Row],[% Jornada segons contracte
(no posar el símbol %) ]]-Taula1[[#This Row],[% Reducció salari per baix rendiment        (no posar el símbol %)]]</f>
        <v>0</v>
      </c>
      <c r="AS1364" s="137">
        <f>ROUND((AT1364/100)*22.78356164*Taula1[[#This Row],[Dies treballats període justificat (01/01/2023 - 31/03/2023)              no comptabilitzats com a mes natural sencer]],2)</f>
        <v>0</v>
      </c>
      <c r="AT1364" s="90">
        <f>Taula1[[#This Row],[% Jornada segons contracte
(no posar el símbol %) ]]-Taula1[[#This Row],[% Reducció salari per baix rendiment        (no posar el símbol %)]]</f>
        <v>0</v>
      </c>
      <c r="AU1364" s="137">
        <f t="shared" si="339"/>
        <v>0</v>
      </c>
      <c r="AV1364" s="87"/>
      <c r="AW1364" s="136">
        <f>ROUND((AX1364/100)*693*Taula1[[#This Row],[Espai reservat Administració  (mesos)]],2)</f>
        <v>0</v>
      </c>
      <c r="AX1364" s="90">
        <f>Taula1[[#This Row],[% Jornada segons contracte
(no posar el símbol %) ]]-Taula1[[#This Row],[% Reducció salari per baix rendiment        (no posar el símbol %)]]</f>
        <v>0</v>
      </c>
      <c r="AY1364" s="131">
        <f>ROUND((AZ1364/100)*22.78356164*Taula1[[#This Row],[Espai reservat Administració (dies)]],2)</f>
        <v>0</v>
      </c>
      <c r="AZ1364" s="81">
        <f>Taula1[[#This Row],[% Jornada segons contracte
(no posar el símbol %) ]]-Taula1[[#This Row],[% Reducció salari per baix rendiment        (no posar el símbol %)]]</f>
        <v>0</v>
      </c>
      <c r="BA1364" s="82">
        <f t="shared" si="340"/>
        <v>0</v>
      </c>
      <c r="BB1364" s="41"/>
      <c r="BC1364" s="131">
        <f>IF(Taula1[[#This Row],[Grup justificat     (fer servir opcions de la llista desplegable)]]=1,AI1364,0)</f>
        <v>0</v>
      </c>
      <c r="BD1364" s="131">
        <f>IF(Taula1[[#This Row],[Grup justificat     (fer servir opcions de la llista desplegable)]]=2,AU1364,0)</f>
        <v>0</v>
      </c>
      <c r="BE1364" s="41"/>
      <c r="BF1364" s="131">
        <f>IF(Taula1[[#This Row],[Espai reservat Administració]]=1,AO1364,0)</f>
        <v>0</v>
      </c>
      <c r="BG1364" s="82">
        <f>IF(Taula1[[#This Row],[Espai reservat Administració]]=2,BA1364,0)</f>
        <v>0</v>
      </c>
      <c r="BH1364" s="41"/>
      <c r="BI1364" s="126">
        <f>IF(Taula1[[#This Row],[Grup justificat     (fer servir opcions de la llista desplegable)]]=1,1,0)</f>
        <v>0</v>
      </c>
      <c r="BJ1364" s="126">
        <f>IF(Taula1[[#This Row],[Espai reservat Administració]]=1,1,0)</f>
        <v>0</v>
      </c>
      <c r="BK1364" s="111"/>
      <c r="BL1364" s="126">
        <f>IF(Taula1[[#This Row],[Grup justificat     (fer servir opcions de la llista desplegable)]]=2,1,0)</f>
        <v>0</v>
      </c>
      <c r="BM1364" s="126">
        <f>IF(Taula1[[#This Row],[Espai reservat Administració]]=2,1,0)</f>
        <v>0</v>
      </c>
      <c r="BN1364" s="73"/>
      <c r="BO1364" s="73"/>
      <c r="BP1364" s="73"/>
      <c r="BQ1364" s="73"/>
      <c r="BR1364" s="73"/>
      <c r="BS1364" s="73"/>
      <c r="BT1364" s="73"/>
      <c r="BU1364" s="73"/>
      <c r="BV1364" s="73"/>
      <c r="BW1364" s="73"/>
      <c r="BX1364" s="73"/>
      <c r="BY1364" s="73"/>
      <c r="BZ1364" s="73"/>
      <c r="CA1364" s="73"/>
      <c r="CB1364" s="73"/>
      <c r="CC1364" s="73"/>
      <c r="CD1364" s="73"/>
      <c r="CE1364" s="73"/>
      <c r="CF1364" s="73"/>
      <c r="CG1364" s="63">
        <f t="shared" si="341"/>
        <v>0</v>
      </c>
      <c r="CH1364" s="63">
        <f t="shared" si="342"/>
        <v>0</v>
      </c>
      <c r="CI1364" s="73"/>
      <c r="CJ1364" s="63">
        <f>IF(Taula1[[#This Row],[Tipus de contracte                                  (fer servir opcions de la llista desplegable)]]="Indefinit",1,0)</f>
        <v>0</v>
      </c>
      <c r="CK1364" s="63">
        <f>IF(Taula1[[#This Row],[Tipus de contracte                                  (fer servir opcions de la llista desplegable)]]="Temporal, igual o superior a 6 mesos",1,0)</f>
        <v>0</v>
      </c>
      <c r="CL1364" s="63">
        <f>IF(Taula1[[#This Row],[Tipus de contracte                                  (fer servir opcions de la llista desplegable)]]="Substitució per IT",1,0)</f>
        <v>0</v>
      </c>
      <c r="CM1364" s="73"/>
      <c r="CN1364" s="63">
        <f>IF(Taula1[[#This Row],[Relació llocs de treball]]&gt;=1,1,0)</f>
        <v>0</v>
      </c>
      <c r="CO1364" s="73"/>
      <c r="CP1364" s="63">
        <f>IF(Taula1[[#This Row],[Identitat de gènere                                                          (fer servir opcions de la llista desplegable)]]="Home",1,0)</f>
        <v>0</v>
      </c>
      <c r="CQ1364" s="63">
        <f>IF(Taula1[[#This Row],[Identitat de gènere                                                          (fer servir opcions de la llista desplegable)]]="Dona",1,0)</f>
        <v>0</v>
      </c>
      <c r="CR1364" s="63">
        <f>IF(Taula1[[#This Row],[Identitat de gènere                                                          (fer servir opcions de la llista desplegable)]]="No binari",1,0)</f>
        <v>0</v>
      </c>
      <c r="CS1364" s="73"/>
      <c r="CT1364" s="63">
        <f t="shared" si="336"/>
        <v>0</v>
      </c>
      <c r="CU1364" s="64">
        <f t="shared" si="343"/>
        <v>0</v>
      </c>
      <c r="CW1364" s="64">
        <f t="shared" si="344"/>
        <v>0</v>
      </c>
      <c r="CX1364" s="64">
        <f t="shared" si="345"/>
        <v>0</v>
      </c>
      <c r="CY1364" s="64">
        <f t="shared" si="346"/>
        <v>0</v>
      </c>
      <c r="CZ1364" s="64">
        <f t="shared" si="347"/>
        <v>0</v>
      </c>
      <c r="DB1364" s="64">
        <f t="shared" si="348"/>
        <v>0</v>
      </c>
      <c r="DC1364" s="64">
        <f t="shared" si="349"/>
        <v>0</v>
      </c>
      <c r="DD1364" s="64">
        <f t="shared" si="350"/>
        <v>0</v>
      </c>
      <c r="DE1364" s="64">
        <f t="shared" si="351"/>
        <v>0</v>
      </c>
    </row>
    <row r="1365" spans="2:109" x14ac:dyDescent="0.3">
      <c r="B1365" s="167"/>
      <c r="C1365" s="186"/>
      <c r="D1365" s="2"/>
      <c r="E1365" s="67"/>
      <c r="F1365" s="5"/>
      <c r="G1365" s="5"/>
      <c r="H1365" s="187"/>
      <c r="I1365" s="111" t="str">
        <f ca="1">IF(Taula1[[#This Row],[Data naixement (format dd/mm/aaaa)]]="","0",DATEDIF(Taula1[[#This Row],[Data naixement (format dd/mm/aaaa)]],TODAY(),"Y"))</f>
        <v>0</v>
      </c>
      <c r="J1365" s="6"/>
      <c r="K1365" s="6"/>
      <c r="L1365" s="6"/>
      <c r="M1365" s="6"/>
      <c r="N1365" s="56"/>
      <c r="O1365" s="56"/>
      <c r="P1365" s="56"/>
      <c r="Q1365" s="6"/>
      <c r="R1365" s="7"/>
      <c r="S1365" s="143">
        <f>Taula1[[#This Row],[Mesos naturals sencers treballats període justificat (01/01/2023 - 31/03/2023)]]</f>
        <v>0</v>
      </c>
      <c r="T1365" s="194">
        <f>Taula1[[#This Row],[Dies treballats període justificat (01/01/2023 - 31/03/2023)              no comptabilitzats com a mes natural sencer]]</f>
        <v>0</v>
      </c>
      <c r="U1365" s="12"/>
      <c r="V1365" s="7"/>
      <c r="W1365" s="188"/>
      <c r="X1365" s="188"/>
      <c r="Y1365" s="188"/>
      <c r="Z1365" s="188"/>
      <c r="AA1365" s="190"/>
      <c r="AB1365" s="143">
        <f>Taula1[[#This Row],[Grup justificat     (fer servir opcions de la llista desplegable)]]</f>
        <v>0</v>
      </c>
      <c r="AC1365" s="182"/>
      <c r="AD1365" s="39"/>
      <c r="AE1365" s="131">
        <f>ROUND((AF1365/100)*756*Taula1[[#This Row],[Mesos naturals sencers treballats període justificat (01/01/2023 - 31/03/2023)]],2)</f>
        <v>0</v>
      </c>
      <c r="AF1365" s="81">
        <f>Taula1[[#This Row],[% Jornada segons contracte
(no posar el símbol %) ]]-Taula1[[#This Row],[% Reducció salari per baix rendiment        (no posar el símbol %)]]</f>
        <v>0</v>
      </c>
      <c r="AG1365" s="131">
        <f>ROUND((AH1365/100)*24.8547945*Taula1[[#This Row],[Dies treballats període justificat (01/01/2023 - 31/03/2023)              no comptabilitzats com a mes natural sencer]],2)</f>
        <v>0</v>
      </c>
      <c r="AH1365" s="79">
        <f>Taula1[[#This Row],[% Jornada segons contracte
(no posar el símbol %) ]]-Taula1[[#This Row],[% Reducció salari per baix rendiment        (no posar el símbol %)]]</f>
        <v>0</v>
      </c>
      <c r="AI1365" s="131">
        <f t="shared" si="337"/>
        <v>0</v>
      </c>
      <c r="AJ1365" s="39"/>
      <c r="AK1365" s="131">
        <f>ROUND((AL1365/100)*756*Taula1[[#This Row],[Espai reservat Administració  (mesos)]],2)</f>
        <v>0</v>
      </c>
      <c r="AL1365" s="81">
        <f>Taula1[[#This Row],[% Jornada segons contracte
(no posar el símbol %) ]]-Taula1[[#This Row],[% Reducció salari per baix rendiment        (no posar el símbol %)]]</f>
        <v>0</v>
      </c>
      <c r="AM1365" s="131">
        <f>ROUND((AN1365/100)*24.8547945*Taula1[[#This Row],[Espai reservat Administració (dies)]],2)</f>
        <v>0</v>
      </c>
      <c r="AN1365" s="79">
        <f>Taula1[[#This Row],[% Jornada segons contracte
(no posar el símbol %) ]]-Taula1[[#This Row],[% Reducció salari per baix rendiment        (no posar el símbol %)]]</f>
        <v>0</v>
      </c>
      <c r="AO1365" s="131">
        <f t="shared" si="338"/>
        <v>0</v>
      </c>
      <c r="AP1365" s="87"/>
      <c r="AQ1365" s="137">
        <f>ROUND((AR1365/100)*693*Taula1[[#This Row],[Mesos naturals sencers treballats període justificat (01/01/2023 - 31/03/2023)]],2)</f>
        <v>0</v>
      </c>
      <c r="AR1365" s="90">
        <f>Taula1[[#This Row],[% Jornada segons contracte
(no posar el símbol %) ]]-Taula1[[#This Row],[% Reducció salari per baix rendiment        (no posar el símbol %)]]</f>
        <v>0</v>
      </c>
      <c r="AS1365" s="137">
        <f>ROUND((AT1365/100)*22.78356164*Taula1[[#This Row],[Dies treballats període justificat (01/01/2023 - 31/03/2023)              no comptabilitzats com a mes natural sencer]],2)</f>
        <v>0</v>
      </c>
      <c r="AT1365" s="90">
        <f>Taula1[[#This Row],[% Jornada segons contracte
(no posar el símbol %) ]]-Taula1[[#This Row],[% Reducció salari per baix rendiment        (no posar el símbol %)]]</f>
        <v>0</v>
      </c>
      <c r="AU1365" s="137">
        <f t="shared" si="339"/>
        <v>0</v>
      </c>
      <c r="AV1365" s="87"/>
      <c r="AW1365" s="136">
        <f>ROUND((AX1365/100)*693*Taula1[[#This Row],[Espai reservat Administració  (mesos)]],2)</f>
        <v>0</v>
      </c>
      <c r="AX1365" s="90">
        <f>Taula1[[#This Row],[% Jornada segons contracte
(no posar el símbol %) ]]-Taula1[[#This Row],[% Reducció salari per baix rendiment        (no posar el símbol %)]]</f>
        <v>0</v>
      </c>
      <c r="AY1365" s="131">
        <f>ROUND((AZ1365/100)*22.78356164*Taula1[[#This Row],[Espai reservat Administració (dies)]],2)</f>
        <v>0</v>
      </c>
      <c r="AZ1365" s="81">
        <f>Taula1[[#This Row],[% Jornada segons contracte
(no posar el símbol %) ]]-Taula1[[#This Row],[% Reducció salari per baix rendiment        (no posar el símbol %)]]</f>
        <v>0</v>
      </c>
      <c r="BA1365" s="82">
        <f t="shared" si="340"/>
        <v>0</v>
      </c>
      <c r="BB1365" s="41"/>
      <c r="BC1365" s="131">
        <f>IF(Taula1[[#This Row],[Grup justificat     (fer servir opcions de la llista desplegable)]]=1,AI1365,0)</f>
        <v>0</v>
      </c>
      <c r="BD1365" s="131">
        <f>IF(Taula1[[#This Row],[Grup justificat     (fer servir opcions de la llista desplegable)]]=2,AU1365,0)</f>
        <v>0</v>
      </c>
      <c r="BE1365" s="41"/>
      <c r="BF1365" s="131">
        <f>IF(Taula1[[#This Row],[Espai reservat Administració]]=1,AO1365,0)</f>
        <v>0</v>
      </c>
      <c r="BG1365" s="82">
        <f>IF(Taula1[[#This Row],[Espai reservat Administració]]=2,BA1365,0)</f>
        <v>0</v>
      </c>
      <c r="BH1365" s="41"/>
      <c r="BI1365" s="126">
        <f>IF(Taula1[[#This Row],[Grup justificat     (fer servir opcions de la llista desplegable)]]=1,1,0)</f>
        <v>0</v>
      </c>
      <c r="BJ1365" s="126">
        <f>IF(Taula1[[#This Row],[Espai reservat Administració]]=1,1,0)</f>
        <v>0</v>
      </c>
      <c r="BK1365" s="111"/>
      <c r="BL1365" s="126">
        <f>IF(Taula1[[#This Row],[Grup justificat     (fer servir opcions de la llista desplegable)]]=2,1,0)</f>
        <v>0</v>
      </c>
      <c r="BM1365" s="126">
        <f>IF(Taula1[[#This Row],[Espai reservat Administració]]=2,1,0)</f>
        <v>0</v>
      </c>
      <c r="BN1365" s="73"/>
      <c r="BO1365" s="73"/>
      <c r="BP1365" s="73"/>
      <c r="BQ1365" s="73"/>
      <c r="BR1365" s="73"/>
      <c r="BS1365" s="73"/>
      <c r="BT1365" s="73"/>
      <c r="BU1365" s="73"/>
      <c r="BV1365" s="73"/>
      <c r="BW1365" s="73"/>
      <c r="BX1365" s="73"/>
      <c r="BY1365" s="73"/>
      <c r="BZ1365" s="73"/>
      <c r="CA1365" s="73"/>
      <c r="CB1365" s="73"/>
      <c r="CC1365" s="73"/>
      <c r="CD1365" s="73"/>
      <c r="CE1365" s="73"/>
      <c r="CF1365" s="73"/>
      <c r="CG1365" s="63">
        <f t="shared" si="341"/>
        <v>0</v>
      </c>
      <c r="CH1365" s="63">
        <f t="shared" si="342"/>
        <v>0</v>
      </c>
      <c r="CI1365" s="73"/>
      <c r="CJ1365" s="63">
        <f>IF(Taula1[[#This Row],[Tipus de contracte                                  (fer servir opcions de la llista desplegable)]]="Indefinit",1,0)</f>
        <v>0</v>
      </c>
      <c r="CK1365" s="63">
        <f>IF(Taula1[[#This Row],[Tipus de contracte                                  (fer servir opcions de la llista desplegable)]]="Temporal, igual o superior a 6 mesos",1,0)</f>
        <v>0</v>
      </c>
      <c r="CL1365" s="63">
        <f>IF(Taula1[[#This Row],[Tipus de contracte                                  (fer servir opcions de la llista desplegable)]]="Substitució per IT",1,0)</f>
        <v>0</v>
      </c>
      <c r="CM1365" s="73"/>
      <c r="CN1365" s="63">
        <f>IF(Taula1[[#This Row],[Relació llocs de treball]]&gt;=1,1,0)</f>
        <v>0</v>
      </c>
      <c r="CO1365" s="73"/>
      <c r="CP1365" s="63">
        <f>IF(Taula1[[#This Row],[Identitat de gènere                                                          (fer servir opcions de la llista desplegable)]]="Home",1,0)</f>
        <v>0</v>
      </c>
      <c r="CQ1365" s="63">
        <f>IF(Taula1[[#This Row],[Identitat de gènere                                                          (fer servir opcions de la llista desplegable)]]="Dona",1,0)</f>
        <v>0</v>
      </c>
      <c r="CR1365" s="63">
        <f>IF(Taula1[[#This Row],[Identitat de gènere                                                          (fer servir opcions de la llista desplegable)]]="No binari",1,0)</f>
        <v>0</v>
      </c>
      <c r="CS1365" s="73"/>
      <c r="CT1365" s="63">
        <f t="shared" si="336"/>
        <v>0</v>
      </c>
      <c r="CU1365" s="64">
        <f t="shared" si="343"/>
        <v>0</v>
      </c>
      <c r="CW1365" s="64">
        <f t="shared" si="344"/>
        <v>0</v>
      </c>
      <c r="CX1365" s="64">
        <f t="shared" si="345"/>
        <v>0</v>
      </c>
      <c r="CY1365" s="64">
        <f t="shared" si="346"/>
        <v>0</v>
      </c>
      <c r="CZ1365" s="64">
        <f t="shared" si="347"/>
        <v>0</v>
      </c>
      <c r="DB1365" s="64">
        <f t="shared" si="348"/>
        <v>0</v>
      </c>
      <c r="DC1365" s="64">
        <f t="shared" si="349"/>
        <v>0</v>
      </c>
      <c r="DD1365" s="64">
        <f t="shared" si="350"/>
        <v>0</v>
      </c>
      <c r="DE1365" s="64">
        <f t="shared" si="351"/>
        <v>0</v>
      </c>
    </row>
    <row r="1366" spans="2:109" x14ac:dyDescent="0.3">
      <c r="B1366" s="167"/>
      <c r="C1366" s="186"/>
      <c r="D1366" s="2"/>
      <c r="E1366" s="67"/>
      <c r="F1366" s="5"/>
      <c r="G1366" s="5"/>
      <c r="H1366" s="187"/>
      <c r="I1366" s="111" t="str">
        <f ca="1">IF(Taula1[[#This Row],[Data naixement (format dd/mm/aaaa)]]="","0",DATEDIF(Taula1[[#This Row],[Data naixement (format dd/mm/aaaa)]],TODAY(),"Y"))</f>
        <v>0</v>
      </c>
      <c r="J1366" s="6"/>
      <c r="K1366" s="6"/>
      <c r="L1366" s="6"/>
      <c r="M1366" s="6"/>
      <c r="N1366" s="56"/>
      <c r="O1366" s="56"/>
      <c r="P1366" s="56"/>
      <c r="Q1366" s="6"/>
      <c r="R1366" s="7"/>
      <c r="S1366" s="143">
        <f>Taula1[[#This Row],[Mesos naturals sencers treballats període justificat (01/01/2023 - 31/03/2023)]]</f>
        <v>0</v>
      </c>
      <c r="T1366" s="194">
        <f>Taula1[[#This Row],[Dies treballats període justificat (01/01/2023 - 31/03/2023)              no comptabilitzats com a mes natural sencer]]</f>
        <v>0</v>
      </c>
      <c r="U1366" s="12"/>
      <c r="V1366" s="7"/>
      <c r="W1366" s="188"/>
      <c r="X1366" s="188"/>
      <c r="Y1366" s="188"/>
      <c r="Z1366" s="188"/>
      <c r="AA1366" s="190"/>
      <c r="AB1366" s="143">
        <f>Taula1[[#This Row],[Grup justificat     (fer servir opcions de la llista desplegable)]]</f>
        <v>0</v>
      </c>
      <c r="AC1366" s="182"/>
      <c r="AD1366" s="39"/>
      <c r="AE1366" s="131">
        <f>ROUND((AF1366/100)*756*Taula1[[#This Row],[Mesos naturals sencers treballats període justificat (01/01/2023 - 31/03/2023)]],2)</f>
        <v>0</v>
      </c>
      <c r="AF1366" s="81">
        <f>Taula1[[#This Row],[% Jornada segons contracte
(no posar el símbol %) ]]-Taula1[[#This Row],[% Reducció salari per baix rendiment        (no posar el símbol %)]]</f>
        <v>0</v>
      </c>
      <c r="AG1366" s="131">
        <f>ROUND((AH1366/100)*24.8547945*Taula1[[#This Row],[Dies treballats període justificat (01/01/2023 - 31/03/2023)              no comptabilitzats com a mes natural sencer]],2)</f>
        <v>0</v>
      </c>
      <c r="AH1366" s="79">
        <f>Taula1[[#This Row],[% Jornada segons contracte
(no posar el símbol %) ]]-Taula1[[#This Row],[% Reducció salari per baix rendiment        (no posar el símbol %)]]</f>
        <v>0</v>
      </c>
      <c r="AI1366" s="131">
        <f t="shared" si="337"/>
        <v>0</v>
      </c>
      <c r="AJ1366" s="39"/>
      <c r="AK1366" s="131">
        <f>ROUND((AL1366/100)*756*Taula1[[#This Row],[Espai reservat Administració  (mesos)]],2)</f>
        <v>0</v>
      </c>
      <c r="AL1366" s="81">
        <f>Taula1[[#This Row],[% Jornada segons contracte
(no posar el símbol %) ]]-Taula1[[#This Row],[% Reducció salari per baix rendiment        (no posar el símbol %)]]</f>
        <v>0</v>
      </c>
      <c r="AM1366" s="131">
        <f>ROUND((AN1366/100)*24.8547945*Taula1[[#This Row],[Espai reservat Administració (dies)]],2)</f>
        <v>0</v>
      </c>
      <c r="AN1366" s="79">
        <f>Taula1[[#This Row],[% Jornada segons contracte
(no posar el símbol %) ]]-Taula1[[#This Row],[% Reducció salari per baix rendiment        (no posar el símbol %)]]</f>
        <v>0</v>
      </c>
      <c r="AO1366" s="131">
        <f t="shared" si="338"/>
        <v>0</v>
      </c>
      <c r="AP1366" s="87"/>
      <c r="AQ1366" s="137">
        <f>ROUND((AR1366/100)*693*Taula1[[#This Row],[Mesos naturals sencers treballats període justificat (01/01/2023 - 31/03/2023)]],2)</f>
        <v>0</v>
      </c>
      <c r="AR1366" s="90">
        <f>Taula1[[#This Row],[% Jornada segons contracte
(no posar el símbol %) ]]-Taula1[[#This Row],[% Reducció salari per baix rendiment        (no posar el símbol %)]]</f>
        <v>0</v>
      </c>
      <c r="AS1366" s="137">
        <f>ROUND((AT1366/100)*22.78356164*Taula1[[#This Row],[Dies treballats període justificat (01/01/2023 - 31/03/2023)              no comptabilitzats com a mes natural sencer]],2)</f>
        <v>0</v>
      </c>
      <c r="AT1366" s="90">
        <f>Taula1[[#This Row],[% Jornada segons contracte
(no posar el símbol %) ]]-Taula1[[#This Row],[% Reducció salari per baix rendiment        (no posar el símbol %)]]</f>
        <v>0</v>
      </c>
      <c r="AU1366" s="137">
        <f t="shared" si="339"/>
        <v>0</v>
      </c>
      <c r="AV1366" s="87"/>
      <c r="AW1366" s="136">
        <f>ROUND((AX1366/100)*693*Taula1[[#This Row],[Espai reservat Administració  (mesos)]],2)</f>
        <v>0</v>
      </c>
      <c r="AX1366" s="90">
        <f>Taula1[[#This Row],[% Jornada segons contracte
(no posar el símbol %) ]]-Taula1[[#This Row],[% Reducció salari per baix rendiment        (no posar el símbol %)]]</f>
        <v>0</v>
      </c>
      <c r="AY1366" s="131">
        <f>ROUND((AZ1366/100)*22.78356164*Taula1[[#This Row],[Espai reservat Administració (dies)]],2)</f>
        <v>0</v>
      </c>
      <c r="AZ1366" s="81">
        <f>Taula1[[#This Row],[% Jornada segons contracte
(no posar el símbol %) ]]-Taula1[[#This Row],[% Reducció salari per baix rendiment        (no posar el símbol %)]]</f>
        <v>0</v>
      </c>
      <c r="BA1366" s="82">
        <f t="shared" si="340"/>
        <v>0</v>
      </c>
      <c r="BB1366" s="41"/>
      <c r="BC1366" s="131">
        <f>IF(Taula1[[#This Row],[Grup justificat     (fer servir opcions de la llista desplegable)]]=1,AI1366,0)</f>
        <v>0</v>
      </c>
      <c r="BD1366" s="131">
        <f>IF(Taula1[[#This Row],[Grup justificat     (fer servir opcions de la llista desplegable)]]=2,AU1366,0)</f>
        <v>0</v>
      </c>
      <c r="BE1366" s="41"/>
      <c r="BF1366" s="131">
        <f>IF(Taula1[[#This Row],[Espai reservat Administració]]=1,AO1366,0)</f>
        <v>0</v>
      </c>
      <c r="BG1366" s="82">
        <f>IF(Taula1[[#This Row],[Espai reservat Administració]]=2,BA1366,0)</f>
        <v>0</v>
      </c>
      <c r="BH1366" s="41"/>
      <c r="BI1366" s="126">
        <f>IF(Taula1[[#This Row],[Grup justificat     (fer servir opcions de la llista desplegable)]]=1,1,0)</f>
        <v>0</v>
      </c>
      <c r="BJ1366" s="126">
        <f>IF(Taula1[[#This Row],[Espai reservat Administració]]=1,1,0)</f>
        <v>0</v>
      </c>
      <c r="BK1366" s="111"/>
      <c r="BL1366" s="126">
        <f>IF(Taula1[[#This Row],[Grup justificat     (fer servir opcions de la llista desplegable)]]=2,1,0)</f>
        <v>0</v>
      </c>
      <c r="BM1366" s="126">
        <f>IF(Taula1[[#This Row],[Espai reservat Administració]]=2,1,0)</f>
        <v>0</v>
      </c>
      <c r="BN1366" s="73"/>
      <c r="BO1366" s="73"/>
      <c r="BP1366" s="73"/>
      <c r="BQ1366" s="73"/>
      <c r="BR1366" s="73"/>
      <c r="BS1366" s="73"/>
      <c r="BT1366" s="73"/>
      <c r="BU1366" s="73"/>
      <c r="BV1366" s="73"/>
      <c r="BW1366" s="73"/>
      <c r="BX1366" s="73"/>
      <c r="BY1366" s="73"/>
      <c r="BZ1366" s="73"/>
      <c r="CA1366" s="73"/>
      <c r="CB1366" s="73"/>
      <c r="CC1366" s="73"/>
      <c r="CD1366" s="73"/>
      <c r="CE1366" s="73"/>
      <c r="CF1366" s="73"/>
      <c r="CG1366" s="63">
        <f t="shared" si="341"/>
        <v>0</v>
      </c>
      <c r="CH1366" s="63">
        <f t="shared" si="342"/>
        <v>0</v>
      </c>
      <c r="CI1366" s="73"/>
      <c r="CJ1366" s="63">
        <f>IF(Taula1[[#This Row],[Tipus de contracte                                  (fer servir opcions de la llista desplegable)]]="Indefinit",1,0)</f>
        <v>0</v>
      </c>
      <c r="CK1366" s="63">
        <f>IF(Taula1[[#This Row],[Tipus de contracte                                  (fer servir opcions de la llista desplegable)]]="Temporal, igual o superior a 6 mesos",1,0)</f>
        <v>0</v>
      </c>
      <c r="CL1366" s="63">
        <f>IF(Taula1[[#This Row],[Tipus de contracte                                  (fer servir opcions de la llista desplegable)]]="Substitució per IT",1,0)</f>
        <v>0</v>
      </c>
      <c r="CM1366" s="73"/>
      <c r="CN1366" s="63">
        <f>IF(Taula1[[#This Row],[Relació llocs de treball]]&gt;=1,1,0)</f>
        <v>0</v>
      </c>
      <c r="CO1366" s="73"/>
      <c r="CP1366" s="63">
        <f>IF(Taula1[[#This Row],[Identitat de gènere                                                          (fer servir opcions de la llista desplegable)]]="Home",1,0)</f>
        <v>0</v>
      </c>
      <c r="CQ1366" s="63">
        <f>IF(Taula1[[#This Row],[Identitat de gènere                                                          (fer servir opcions de la llista desplegable)]]="Dona",1,0)</f>
        <v>0</v>
      </c>
      <c r="CR1366" s="63">
        <f>IF(Taula1[[#This Row],[Identitat de gènere                                                          (fer servir opcions de la llista desplegable)]]="No binari",1,0)</f>
        <v>0</v>
      </c>
      <c r="CS1366" s="73"/>
      <c r="CT1366" s="63">
        <f t="shared" si="336"/>
        <v>0</v>
      </c>
      <c r="CU1366" s="64">
        <f t="shared" si="343"/>
        <v>0</v>
      </c>
      <c r="CW1366" s="64">
        <f t="shared" si="344"/>
        <v>0</v>
      </c>
      <c r="CX1366" s="64">
        <f t="shared" si="345"/>
        <v>0</v>
      </c>
      <c r="CY1366" s="64">
        <f t="shared" si="346"/>
        <v>0</v>
      </c>
      <c r="CZ1366" s="64">
        <f t="shared" si="347"/>
        <v>0</v>
      </c>
      <c r="DB1366" s="64">
        <f t="shared" si="348"/>
        <v>0</v>
      </c>
      <c r="DC1366" s="64">
        <f t="shared" si="349"/>
        <v>0</v>
      </c>
      <c r="DD1366" s="64">
        <f t="shared" si="350"/>
        <v>0</v>
      </c>
      <c r="DE1366" s="64">
        <f t="shared" si="351"/>
        <v>0</v>
      </c>
    </row>
    <row r="1367" spans="2:109" x14ac:dyDescent="0.3">
      <c r="B1367" s="167"/>
      <c r="C1367" s="186"/>
      <c r="D1367" s="2"/>
      <c r="E1367" s="67"/>
      <c r="F1367" s="5"/>
      <c r="G1367" s="5"/>
      <c r="H1367" s="187"/>
      <c r="I1367" s="111" t="str">
        <f ca="1">IF(Taula1[[#This Row],[Data naixement (format dd/mm/aaaa)]]="","0",DATEDIF(Taula1[[#This Row],[Data naixement (format dd/mm/aaaa)]],TODAY(),"Y"))</f>
        <v>0</v>
      </c>
      <c r="J1367" s="6"/>
      <c r="K1367" s="6"/>
      <c r="L1367" s="6"/>
      <c r="M1367" s="6"/>
      <c r="N1367" s="56"/>
      <c r="O1367" s="56"/>
      <c r="P1367" s="56"/>
      <c r="Q1367" s="6"/>
      <c r="R1367" s="7"/>
      <c r="S1367" s="143">
        <f>Taula1[[#This Row],[Mesos naturals sencers treballats període justificat (01/01/2023 - 31/03/2023)]]</f>
        <v>0</v>
      </c>
      <c r="T1367" s="194">
        <f>Taula1[[#This Row],[Dies treballats període justificat (01/01/2023 - 31/03/2023)              no comptabilitzats com a mes natural sencer]]</f>
        <v>0</v>
      </c>
      <c r="U1367" s="12"/>
      <c r="V1367" s="7"/>
      <c r="W1367" s="188"/>
      <c r="X1367" s="188"/>
      <c r="Y1367" s="188"/>
      <c r="Z1367" s="188"/>
      <c r="AA1367" s="190"/>
      <c r="AB1367" s="143">
        <f>Taula1[[#This Row],[Grup justificat     (fer servir opcions de la llista desplegable)]]</f>
        <v>0</v>
      </c>
      <c r="AC1367" s="182"/>
      <c r="AD1367" s="39"/>
      <c r="AE1367" s="131">
        <f>ROUND((AF1367/100)*756*Taula1[[#This Row],[Mesos naturals sencers treballats període justificat (01/01/2023 - 31/03/2023)]],2)</f>
        <v>0</v>
      </c>
      <c r="AF1367" s="81">
        <f>Taula1[[#This Row],[% Jornada segons contracte
(no posar el símbol %) ]]-Taula1[[#This Row],[% Reducció salari per baix rendiment        (no posar el símbol %)]]</f>
        <v>0</v>
      </c>
      <c r="AG1367" s="131">
        <f>ROUND((AH1367/100)*24.8547945*Taula1[[#This Row],[Dies treballats període justificat (01/01/2023 - 31/03/2023)              no comptabilitzats com a mes natural sencer]],2)</f>
        <v>0</v>
      </c>
      <c r="AH1367" s="79">
        <f>Taula1[[#This Row],[% Jornada segons contracte
(no posar el símbol %) ]]-Taula1[[#This Row],[% Reducció salari per baix rendiment        (no posar el símbol %)]]</f>
        <v>0</v>
      </c>
      <c r="AI1367" s="131">
        <f t="shared" si="337"/>
        <v>0</v>
      </c>
      <c r="AJ1367" s="39"/>
      <c r="AK1367" s="131">
        <f>ROUND((AL1367/100)*756*Taula1[[#This Row],[Espai reservat Administració  (mesos)]],2)</f>
        <v>0</v>
      </c>
      <c r="AL1367" s="81">
        <f>Taula1[[#This Row],[% Jornada segons contracte
(no posar el símbol %) ]]-Taula1[[#This Row],[% Reducció salari per baix rendiment        (no posar el símbol %)]]</f>
        <v>0</v>
      </c>
      <c r="AM1367" s="131">
        <f>ROUND((AN1367/100)*24.8547945*Taula1[[#This Row],[Espai reservat Administració (dies)]],2)</f>
        <v>0</v>
      </c>
      <c r="AN1367" s="79">
        <f>Taula1[[#This Row],[% Jornada segons contracte
(no posar el símbol %) ]]-Taula1[[#This Row],[% Reducció salari per baix rendiment        (no posar el símbol %)]]</f>
        <v>0</v>
      </c>
      <c r="AO1367" s="131">
        <f t="shared" si="338"/>
        <v>0</v>
      </c>
      <c r="AP1367" s="87"/>
      <c r="AQ1367" s="137">
        <f>ROUND((AR1367/100)*693*Taula1[[#This Row],[Mesos naturals sencers treballats període justificat (01/01/2023 - 31/03/2023)]],2)</f>
        <v>0</v>
      </c>
      <c r="AR1367" s="90">
        <f>Taula1[[#This Row],[% Jornada segons contracte
(no posar el símbol %) ]]-Taula1[[#This Row],[% Reducció salari per baix rendiment        (no posar el símbol %)]]</f>
        <v>0</v>
      </c>
      <c r="AS1367" s="137">
        <f>ROUND((AT1367/100)*22.78356164*Taula1[[#This Row],[Dies treballats període justificat (01/01/2023 - 31/03/2023)              no comptabilitzats com a mes natural sencer]],2)</f>
        <v>0</v>
      </c>
      <c r="AT1367" s="90">
        <f>Taula1[[#This Row],[% Jornada segons contracte
(no posar el símbol %) ]]-Taula1[[#This Row],[% Reducció salari per baix rendiment        (no posar el símbol %)]]</f>
        <v>0</v>
      </c>
      <c r="AU1367" s="137">
        <f t="shared" si="339"/>
        <v>0</v>
      </c>
      <c r="AV1367" s="87"/>
      <c r="AW1367" s="136">
        <f>ROUND((AX1367/100)*693*Taula1[[#This Row],[Espai reservat Administració  (mesos)]],2)</f>
        <v>0</v>
      </c>
      <c r="AX1367" s="90">
        <f>Taula1[[#This Row],[% Jornada segons contracte
(no posar el símbol %) ]]-Taula1[[#This Row],[% Reducció salari per baix rendiment        (no posar el símbol %)]]</f>
        <v>0</v>
      </c>
      <c r="AY1367" s="131">
        <f>ROUND((AZ1367/100)*22.78356164*Taula1[[#This Row],[Espai reservat Administració (dies)]],2)</f>
        <v>0</v>
      </c>
      <c r="AZ1367" s="81">
        <f>Taula1[[#This Row],[% Jornada segons contracte
(no posar el símbol %) ]]-Taula1[[#This Row],[% Reducció salari per baix rendiment        (no posar el símbol %)]]</f>
        <v>0</v>
      </c>
      <c r="BA1367" s="82">
        <f t="shared" si="340"/>
        <v>0</v>
      </c>
      <c r="BB1367" s="41"/>
      <c r="BC1367" s="131">
        <f>IF(Taula1[[#This Row],[Grup justificat     (fer servir opcions de la llista desplegable)]]=1,AI1367,0)</f>
        <v>0</v>
      </c>
      <c r="BD1367" s="131">
        <f>IF(Taula1[[#This Row],[Grup justificat     (fer servir opcions de la llista desplegable)]]=2,AU1367,0)</f>
        <v>0</v>
      </c>
      <c r="BE1367" s="41"/>
      <c r="BF1367" s="131">
        <f>IF(Taula1[[#This Row],[Espai reservat Administració]]=1,AO1367,0)</f>
        <v>0</v>
      </c>
      <c r="BG1367" s="82">
        <f>IF(Taula1[[#This Row],[Espai reservat Administració]]=2,BA1367,0)</f>
        <v>0</v>
      </c>
      <c r="BH1367" s="41"/>
      <c r="BI1367" s="126">
        <f>IF(Taula1[[#This Row],[Grup justificat     (fer servir opcions de la llista desplegable)]]=1,1,0)</f>
        <v>0</v>
      </c>
      <c r="BJ1367" s="126">
        <f>IF(Taula1[[#This Row],[Espai reservat Administració]]=1,1,0)</f>
        <v>0</v>
      </c>
      <c r="BK1367" s="111"/>
      <c r="BL1367" s="126">
        <f>IF(Taula1[[#This Row],[Grup justificat     (fer servir opcions de la llista desplegable)]]=2,1,0)</f>
        <v>0</v>
      </c>
      <c r="BM1367" s="126">
        <f>IF(Taula1[[#This Row],[Espai reservat Administració]]=2,1,0)</f>
        <v>0</v>
      </c>
      <c r="BN1367" s="73"/>
      <c r="BO1367" s="73"/>
      <c r="BP1367" s="73"/>
      <c r="BQ1367" s="73"/>
      <c r="BR1367" s="73"/>
      <c r="BS1367" s="73"/>
      <c r="BT1367" s="73"/>
      <c r="BU1367" s="73"/>
      <c r="BV1367" s="73"/>
      <c r="BW1367" s="73"/>
      <c r="BX1367" s="73"/>
      <c r="BY1367" s="73"/>
      <c r="BZ1367" s="73"/>
      <c r="CA1367" s="73"/>
      <c r="CB1367" s="73"/>
      <c r="CC1367" s="73"/>
      <c r="CD1367" s="73"/>
      <c r="CE1367" s="73"/>
      <c r="CF1367" s="73"/>
      <c r="CG1367" s="63">
        <f t="shared" si="341"/>
        <v>0</v>
      </c>
      <c r="CH1367" s="63">
        <f t="shared" si="342"/>
        <v>0</v>
      </c>
      <c r="CI1367" s="73"/>
      <c r="CJ1367" s="63">
        <f>IF(Taula1[[#This Row],[Tipus de contracte                                  (fer servir opcions de la llista desplegable)]]="Indefinit",1,0)</f>
        <v>0</v>
      </c>
      <c r="CK1367" s="63">
        <f>IF(Taula1[[#This Row],[Tipus de contracte                                  (fer servir opcions de la llista desplegable)]]="Temporal, igual o superior a 6 mesos",1,0)</f>
        <v>0</v>
      </c>
      <c r="CL1367" s="63">
        <f>IF(Taula1[[#This Row],[Tipus de contracte                                  (fer servir opcions de la llista desplegable)]]="Substitució per IT",1,0)</f>
        <v>0</v>
      </c>
      <c r="CM1367" s="73"/>
      <c r="CN1367" s="63">
        <f>IF(Taula1[[#This Row],[Relació llocs de treball]]&gt;=1,1,0)</f>
        <v>0</v>
      </c>
      <c r="CO1367" s="73"/>
      <c r="CP1367" s="63">
        <f>IF(Taula1[[#This Row],[Identitat de gènere                                                          (fer servir opcions de la llista desplegable)]]="Home",1,0)</f>
        <v>0</v>
      </c>
      <c r="CQ1367" s="63">
        <f>IF(Taula1[[#This Row],[Identitat de gènere                                                          (fer servir opcions de la llista desplegable)]]="Dona",1,0)</f>
        <v>0</v>
      </c>
      <c r="CR1367" s="63">
        <f>IF(Taula1[[#This Row],[Identitat de gènere                                                          (fer servir opcions de la llista desplegable)]]="No binari",1,0)</f>
        <v>0</v>
      </c>
      <c r="CS1367" s="73"/>
      <c r="CT1367" s="63">
        <f t="shared" si="336"/>
        <v>0</v>
      </c>
      <c r="CU1367" s="64">
        <f t="shared" si="343"/>
        <v>0</v>
      </c>
      <c r="CW1367" s="64">
        <f t="shared" si="344"/>
        <v>0</v>
      </c>
      <c r="CX1367" s="64">
        <f t="shared" si="345"/>
        <v>0</v>
      </c>
      <c r="CY1367" s="64">
        <f t="shared" si="346"/>
        <v>0</v>
      </c>
      <c r="CZ1367" s="64">
        <f t="shared" si="347"/>
        <v>0</v>
      </c>
      <c r="DB1367" s="64">
        <f t="shared" si="348"/>
        <v>0</v>
      </c>
      <c r="DC1367" s="64">
        <f t="shared" si="349"/>
        <v>0</v>
      </c>
      <c r="DD1367" s="64">
        <f t="shared" si="350"/>
        <v>0</v>
      </c>
      <c r="DE1367" s="64">
        <f t="shared" si="351"/>
        <v>0</v>
      </c>
    </row>
    <row r="1368" spans="2:109" x14ac:dyDescent="0.3">
      <c r="B1368" s="167"/>
      <c r="C1368" s="186"/>
      <c r="D1368" s="2"/>
      <c r="E1368" s="67"/>
      <c r="F1368" s="5"/>
      <c r="G1368" s="5"/>
      <c r="H1368" s="187"/>
      <c r="I1368" s="111" t="str">
        <f ca="1">IF(Taula1[[#This Row],[Data naixement (format dd/mm/aaaa)]]="","0",DATEDIF(Taula1[[#This Row],[Data naixement (format dd/mm/aaaa)]],TODAY(),"Y"))</f>
        <v>0</v>
      </c>
      <c r="J1368" s="6"/>
      <c r="K1368" s="6"/>
      <c r="L1368" s="6"/>
      <c r="M1368" s="6"/>
      <c r="N1368" s="56"/>
      <c r="O1368" s="56"/>
      <c r="P1368" s="56"/>
      <c r="Q1368" s="6"/>
      <c r="R1368" s="7"/>
      <c r="S1368" s="143">
        <f>Taula1[[#This Row],[Mesos naturals sencers treballats període justificat (01/01/2023 - 31/03/2023)]]</f>
        <v>0</v>
      </c>
      <c r="T1368" s="194">
        <f>Taula1[[#This Row],[Dies treballats període justificat (01/01/2023 - 31/03/2023)              no comptabilitzats com a mes natural sencer]]</f>
        <v>0</v>
      </c>
      <c r="U1368" s="12"/>
      <c r="V1368" s="7"/>
      <c r="W1368" s="188"/>
      <c r="X1368" s="188"/>
      <c r="Y1368" s="188"/>
      <c r="Z1368" s="188"/>
      <c r="AA1368" s="190"/>
      <c r="AB1368" s="143">
        <f>Taula1[[#This Row],[Grup justificat     (fer servir opcions de la llista desplegable)]]</f>
        <v>0</v>
      </c>
      <c r="AC1368" s="182"/>
      <c r="AD1368" s="39"/>
      <c r="AE1368" s="131">
        <f>ROUND((AF1368/100)*756*Taula1[[#This Row],[Mesos naturals sencers treballats període justificat (01/01/2023 - 31/03/2023)]],2)</f>
        <v>0</v>
      </c>
      <c r="AF1368" s="81">
        <f>Taula1[[#This Row],[% Jornada segons contracte
(no posar el símbol %) ]]-Taula1[[#This Row],[% Reducció salari per baix rendiment        (no posar el símbol %)]]</f>
        <v>0</v>
      </c>
      <c r="AG1368" s="131">
        <f>ROUND((AH1368/100)*24.8547945*Taula1[[#This Row],[Dies treballats període justificat (01/01/2023 - 31/03/2023)              no comptabilitzats com a mes natural sencer]],2)</f>
        <v>0</v>
      </c>
      <c r="AH1368" s="79">
        <f>Taula1[[#This Row],[% Jornada segons contracte
(no posar el símbol %) ]]-Taula1[[#This Row],[% Reducció salari per baix rendiment        (no posar el símbol %)]]</f>
        <v>0</v>
      </c>
      <c r="AI1368" s="131">
        <f t="shared" si="337"/>
        <v>0</v>
      </c>
      <c r="AJ1368" s="39"/>
      <c r="AK1368" s="131">
        <f>ROUND((AL1368/100)*756*Taula1[[#This Row],[Espai reservat Administració  (mesos)]],2)</f>
        <v>0</v>
      </c>
      <c r="AL1368" s="81">
        <f>Taula1[[#This Row],[% Jornada segons contracte
(no posar el símbol %) ]]-Taula1[[#This Row],[% Reducció salari per baix rendiment        (no posar el símbol %)]]</f>
        <v>0</v>
      </c>
      <c r="AM1368" s="131">
        <f>ROUND((AN1368/100)*24.8547945*Taula1[[#This Row],[Espai reservat Administració (dies)]],2)</f>
        <v>0</v>
      </c>
      <c r="AN1368" s="79">
        <f>Taula1[[#This Row],[% Jornada segons contracte
(no posar el símbol %) ]]-Taula1[[#This Row],[% Reducció salari per baix rendiment        (no posar el símbol %)]]</f>
        <v>0</v>
      </c>
      <c r="AO1368" s="131">
        <f t="shared" si="338"/>
        <v>0</v>
      </c>
      <c r="AP1368" s="87"/>
      <c r="AQ1368" s="137">
        <f>ROUND((AR1368/100)*693*Taula1[[#This Row],[Mesos naturals sencers treballats període justificat (01/01/2023 - 31/03/2023)]],2)</f>
        <v>0</v>
      </c>
      <c r="AR1368" s="90">
        <f>Taula1[[#This Row],[% Jornada segons contracte
(no posar el símbol %) ]]-Taula1[[#This Row],[% Reducció salari per baix rendiment        (no posar el símbol %)]]</f>
        <v>0</v>
      </c>
      <c r="AS1368" s="137">
        <f>ROUND((AT1368/100)*22.78356164*Taula1[[#This Row],[Dies treballats període justificat (01/01/2023 - 31/03/2023)              no comptabilitzats com a mes natural sencer]],2)</f>
        <v>0</v>
      </c>
      <c r="AT1368" s="90">
        <f>Taula1[[#This Row],[% Jornada segons contracte
(no posar el símbol %) ]]-Taula1[[#This Row],[% Reducció salari per baix rendiment        (no posar el símbol %)]]</f>
        <v>0</v>
      </c>
      <c r="AU1368" s="137">
        <f t="shared" si="339"/>
        <v>0</v>
      </c>
      <c r="AV1368" s="87"/>
      <c r="AW1368" s="136">
        <f>ROUND((AX1368/100)*693*Taula1[[#This Row],[Espai reservat Administració  (mesos)]],2)</f>
        <v>0</v>
      </c>
      <c r="AX1368" s="90">
        <f>Taula1[[#This Row],[% Jornada segons contracte
(no posar el símbol %) ]]-Taula1[[#This Row],[% Reducció salari per baix rendiment        (no posar el símbol %)]]</f>
        <v>0</v>
      </c>
      <c r="AY1368" s="131">
        <f>ROUND((AZ1368/100)*22.78356164*Taula1[[#This Row],[Espai reservat Administració (dies)]],2)</f>
        <v>0</v>
      </c>
      <c r="AZ1368" s="81">
        <f>Taula1[[#This Row],[% Jornada segons contracte
(no posar el símbol %) ]]-Taula1[[#This Row],[% Reducció salari per baix rendiment        (no posar el símbol %)]]</f>
        <v>0</v>
      </c>
      <c r="BA1368" s="82">
        <f t="shared" si="340"/>
        <v>0</v>
      </c>
      <c r="BB1368" s="41"/>
      <c r="BC1368" s="131">
        <f>IF(Taula1[[#This Row],[Grup justificat     (fer servir opcions de la llista desplegable)]]=1,AI1368,0)</f>
        <v>0</v>
      </c>
      <c r="BD1368" s="131">
        <f>IF(Taula1[[#This Row],[Grup justificat     (fer servir opcions de la llista desplegable)]]=2,AU1368,0)</f>
        <v>0</v>
      </c>
      <c r="BE1368" s="41"/>
      <c r="BF1368" s="131">
        <f>IF(Taula1[[#This Row],[Espai reservat Administració]]=1,AO1368,0)</f>
        <v>0</v>
      </c>
      <c r="BG1368" s="82">
        <f>IF(Taula1[[#This Row],[Espai reservat Administració]]=2,BA1368,0)</f>
        <v>0</v>
      </c>
      <c r="BH1368" s="41"/>
      <c r="BI1368" s="126">
        <f>IF(Taula1[[#This Row],[Grup justificat     (fer servir opcions de la llista desplegable)]]=1,1,0)</f>
        <v>0</v>
      </c>
      <c r="BJ1368" s="126">
        <f>IF(Taula1[[#This Row],[Espai reservat Administració]]=1,1,0)</f>
        <v>0</v>
      </c>
      <c r="BK1368" s="111"/>
      <c r="BL1368" s="126">
        <f>IF(Taula1[[#This Row],[Grup justificat     (fer servir opcions de la llista desplegable)]]=2,1,0)</f>
        <v>0</v>
      </c>
      <c r="BM1368" s="126">
        <f>IF(Taula1[[#This Row],[Espai reservat Administració]]=2,1,0)</f>
        <v>0</v>
      </c>
      <c r="BN1368" s="73"/>
      <c r="BO1368" s="73"/>
      <c r="BP1368" s="73"/>
      <c r="BQ1368" s="73"/>
      <c r="BR1368" s="73"/>
      <c r="BS1368" s="73"/>
      <c r="BT1368" s="73"/>
      <c r="BU1368" s="73"/>
      <c r="BV1368" s="73"/>
      <c r="BW1368" s="73"/>
      <c r="BX1368" s="73"/>
      <c r="BY1368" s="73"/>
      <c r="BZ1368" s="73"/>
      <c r="CA1368" s="73"/>
      <c r="CB1368" s="73"/>
      <c r="CC1368" s="73"/>
      <c r="CD1368" s="73"/>
      <c r="CE1368" s="73"/>
      <c r="CF1368" s="73"/>
      <c r="CG1368" s="63">
        <f t="shared" si="341"/>
        <v>0</v>
      </c>
      <c r="CH1368" s="63">
        <f t="shared" si="342"/>
        <v>0</v>
      </c>
      <c r="CI1368" s="73"/>
      <c r="CJ1368" s="63">
        <f>IF(Taula1[[#This Row],[Tipus de contracte                                  (fer servir opcions de la llista desplegable)]]="Indefinit",1,0)</f>
        <v>0</v>
      </c>
      <c r="CK1368" s="63">
        <f>IF(Taula1[[#This Row],[Tipus de contracte                                  (fer servir opcions de la llista desplegable)]]="Temporal, igual o superior a 6 mesos",1,0)</f>
        <v>0</v>
      </c>
      <c r="CL1368" s="63">
        <f>IF(Taula1[[#This Row],[Tipus de contracte                                  (fer servir opcions de la llista desplegable)]]="Substitució per IT",1,0)</f>
        <v>0</v>
      </c>
      <c r="CM1368" s="73"/>
      <c r="CN1368" s="63">
        <f>IF(Taula1[[#This Row],[Relació llocs de treball]]&gt;=1,1,0)</f>
        <v>0</v>
      </c>
      <c r="CO1368" s="73"/>
      <c r="CP1368" s="63">
        <f>IF(Taula1[[#This Row],[Identitat de gènere                                                          (fer servir opcions de la llista desplegable)]]="Home",1,0)</f>
        <v>0</v>
      </c>
      <c r="CQ1368" s="63">
        <f>IF(Taula1[[#This Row],[Identitat de gènere                                                          (fer servir opcions de la llista desplegable)]]="Dona",1,0)</f>
        <v>0</v>
      </c>
      <c r="CR1368" s="63">
        <f>IF(Taula1[[#This Row],[Identitat de gènere                                                          (fer servir opcions de la llista desplegable)]]="No binari",1,0)</f>
        <v>0</v>
      </c>
      <c r="CS1368" s="73"/>
      <c r="CT1368" s="63">
        <f t="shared" si="336"/>
        <v>0</v>
      </c>
      <c r="CU1368" s="64">
        <f t="shared" si="343"/>
        <v>0</v>
      </c>
      <c r="CW1368" s="64">
        <f t="shared" si="344"/>
        <v>0</v>
      </c>
      <c r="CX1368" s="64">
        <f t="shared" si="345"/>
        <v>0</v>
      </c>
      <c r="CY1368" s="64">
        <f t="shared" si="346"/>
        <v>0</v>
      </c>
      <c r="CZ1368" s="64">
        <f t="shared" si="347"/>
        <v>0</v>
      </c>
      <c r="DB1368" s="64">
        <f t="shared" si="348"/>
        <v>0</v>
      </c>
      <c r="DC1368" s="64">
        <f t="shared" si="349"/>
        <v>0</v>
      </c>
      <c r="DD1368" s="64">
        <f t="shared" si="350"/>
        <v>0</v>
      </c>
      <c r="DE1368" s="64">
        <f t="shared" si="351"/>
        <v>0</v>
      </c>
    </row>
    <row r="1369" spans="2:109" x14ac:dyDescent="0.3">
      <c r="B1369" s="167"/>
      <c r="C1369" s="186"/>
      <c r="D1369" s="2"/>
      <c r="E1369" s="67"/>
      <c r="F1369" s="5"/>
      <c r="G1369" s="5"/>
      <c r="H1369" s="187"/>
      <c r="I1369" s="111" t="str">
        <f ca="1">IF(Taula1[[#This Row],[Data naixement (format dd/mm/aaaa)]]="","0",DATEDIF(Taula1[[#This Row],[Data naixement (format dd/mm/aaaa)]],TODAY(),"Y"))</f>
        <v>0</v>
      </c>
      <c r="J1369" s="6"/>
      <c r="K1369" s="6"/>
      <c r="L1369" s="6"/>
      <c r="M1369" s="6"/>
      <c r="N1369" s="56"/>
      <c r="O1369" s="56"/>
      <c r="P1369" s="56"/>
      <c r="Q1369" s="6"/>
      <c r="R1369" s="7"/>
      <c r="S1369" s="143">
        <f>Taula1[[#This Row],[Mesos naturals sencers treballats període justificat (01/01/2023 - 31/03/2023)]]</f>
        <v>0</v>
      </c>
      <c r="T1369" s="194">
        <f>Taula1[[#This Row],[Dies treballats període justificat (01/01/2023 - 31/03/2023)              no comptabilitzats com a mes natural sencer]]</f>
        <v>0</v>
      </c>
      <c r="U1369" s="12"/>
      <c r="V1369" s="7"/>
      <c r="W1369" s="188"/>
      <c r="X1369" s="188"/>
      <c r="Y1369" s="188"/>
      <c r="Z1369" s="188"/>
      <c r="AA1369" s="190"/>
      <c r="AB1369" s="143">
        <f>Taula1[[#This Row],[Grup justificat     (fer servir opcions de la llista desplegable)]]</f>
        <v>0</v>
      </c>
      <c r="AC1369" s="182"/>
      <c r="AD1369" s="39"/>
      <c r="AE1369" s="131">
        <f>ROUND((AF1369/100)*756*Taula1[[#This Row],[Mesos naturals sencers treballats període justificat (01/01/2023 - 31/03/2023)]],2)</f>
        <v>0</v>
      </c>
      <c r="AF1369" s="81">
        <f>Taula1[[#This Row],[% Jornada segons contracte
(no posar el símbol %) ]]-Taula1[[#This Row],[% Reducció salari per baix rendiment        (no posar el símbol %)]]</f>
        <v>0</v>
      </c>
      <c r="AG1369" s="131">
        <f>ROUND((AH1369/100)*24.8547945*Taula1[[#This Row],[Dies treballats període justificat (01/01/2023 - 31/03/2023)              no comptabilitzats com a mes natural sencer]],2)</f>
        <v>0</v>
      </c>
      <c r="AH1369" s="79">
        <f>Taula1[[#This Row],[% Jornada segons contracte
(no posar el símbol %) ]]-Taula1[[#This Row],[% Reducció salari per baix rendiment        (no posar el símbol %)]]</f>
        <v>0</v>
      </c>
      <c r="AI1369" s="131">
        <f t="shared" si="337"/>
        <v>0</v>
      </c>
      <c r="AJ1369" s="39"/>
      <c r="AK1369" s="131">
        <f>ROUND((AL1369/100)*756*Taula1[[#This Row],[Espai reservat Administració  (mesos)]],2)</f>
        <v>0</v>
      </c>
      <c r="AL1369" s="81">
        <f>Taula1[[#This Row],[% Jornada segons contracte
(no posar el símbol %) ]]-Taula1[[#This Row],[% Reducció salari per baix rendiment        (no posar el símbol %)]]</f>
        <v>0</v>
      </c>
      <c r="AM1369" s="131">
        <f>ROUND((AN1369/100)*24.8547945*Taula1[[#This Row],[Espai reservat Administració (dies)]],2)</f>
        <v>0</v>
      </c>
      <c r="AN1369" s="79">
        <f>Taula1[[#This Row],[% Jornada segons contracte
(no posar el símbol %) ]]-Taula1[[#This Row],[% Reducció salari per baix rendiment        (no posar el símbol %)]]</f>
        <v>0</v>
      </c>
      <c r="AO1369" s="131">
        <f t="shared" si="338"/>
        <v>0</v>
      </c>
      <c r="AP1369" s="87"/>
      <c r="AQ1369" s="137">
        <f>ROUND((AR1369/100)*693*Taula1[[#This Row],[Mesos naturals sencers treballats període justificat (01/01/2023 - 31/03/2023)]],2)</f>
        <v>0</v>
      </c>
      <c r="AR1369" s="90">
        <f>Taula1[[#This Row],[% Jornada segons contracte
(no posar el símbol %) ]]-Taula1[[#This Row],[% Reducció salari per baix rendiment        (no posar el símbol %)]]</f>
        <v>0</v>
      </c>
      <c r="AS1369" s="137">
        <f>ROUND((AT1369/100)*22.78356164*Taula1[[#This Row],[Dies treballats període justificat (01/01/2023 - 31/03/2023)              no comptabilitzats com a mes natural sencer]],2)</f>
        <v>0</v>
      </c>
      <c r="AT1369" s="90">
        <f>Taula1[[#This Row],[% Jornada segons contracte
(no posar el símbol %) ]]-Taula1[[#This Row],[% Reducció salari per baix rendiment        (no posar el símbol %)]]</f>
        <v>0</v>
      </c>
      <c r="AU1369" s="137">
        <f t="shared" si="339"/>
        <v>0</v>
      </c>
      <c r="AV1369" s="87"/>
      <c r="AW1369" s="136">
        <f>ROUND((AX1369/100)*693*Taula1[[#This Row],[Espai reservat Administració  (mesos)]],2)</f>
        <v>0</v>
      </c>
      <c r="AX1369" s="90">
        <f>Taula1[[#This Row],[% Jornada segons contracte
(no posar el símbol %) ]]-Taula1[[#This Row],[% Reducció salari per baix rendiment        (no posar el símbol %)]]</f>
        <v>0</v>
      </c>
      <c r="AY1369" s="131">
        <f>ROUND((AZ1369/100)*22.78356164*Taula1[[#This Row],[Espai reservat Administració (dies)]],2)</f>
        <v>0</v>
      </c>
      <c r="AZ1369" s="81">
        <f>Taula1[[#This Row],[% Jornada segons contracte
(no posar el símbol %) ]]-Taula1[[#This Row],[% Reducció salari per baix rendiment        (no posar el símbol %)]]</f>
        <v>0</v>
      </c>
      <c r="BA1369" s="82">
        <f t="shared" si="340"/>
        <v>0</v>
      </c>
      <c r="BB1369" s="41"/>
      <c r="BC1369" s="131">
        <f>IF(Taula1[[#This Row],[Grup justificat     (fer servir opcions de la llista desplegable)]]=1,AI1369,0)</f>
        <v>0</v>
      </c>
      <c r="BD1369" s="131">
        <f>IF(Taula1[[#This Row],[Grup justificat     (fer servir opcions de la llista desplegable)]]=2,AU1369,0)</f>
        <v>0</v>
      </c>
      <c r="BE1369" s="41"/>
      <c r="BF1369" s="131">
        <f>IF(Taula1[[#This Row],[Espai reservat Administració]]=1,AO1369,0)</f>
        <v>0</v>
      </c>
      <c r="BG1369" s="82">
        <f>IF(Taula1[[#This Row],[Espai reservat Administració]]=2,BA1369,0)</f>
        <v>0</v>
      </c>
      <c r="BH1369" s="41"/>
      <c r="BI1369" s="126">
        <f>IF(Taula1[[#This Row],[Grup justificat     (fer servir opcions de la llista desplegable)]]=1,1,0)</f>
        <v>0</v>
      </c>
      <c r="BJ1369" s="126">
        <f>IF(Taula1[[#This Row],[Espai reservat Administració]]=1,1,0)</f>
        <v>0</v>
      </c>
      <c r="BK1369" s="111"/>
      <c r="BL1369" s="126">
        <f>IF(Taula1[[#This Row],[Grup justificat     (fer servir opcions de la llista desplegable)]]=2,1,0)</f>
        <v>0</v>
      </c>
      <c r="BM1369" s="126">
        <f>IF(Taula1[[#This Row],[Espai reservat Administració]]=2,1,0)</f>
        <v>0</v>
      </c>
      <c r="BN1369" s="73"/>
      <c r="BO1369" s="73"/>
      <c r="BP1369" s="73"/>
      <c r="BQ1369" s="73"/>
      <c r="BR1369" s="73"/>
      <c r="BS1369" s="73"/>
      <c r="BT1369" s="73"/>
      <c r="BU1369" s="73"/>
      <c r="BV1369" s="73"/>
      <c r="BW1369" s="73"/>
      <c r="BX1369" s="73"/>
      <c r="BY1369" s="73"/>
      <c r="BZ1369" s="73"/>
      <c r="CA1369" s="73"/>
      <c r="CB1369" s="73"/>
      <c r="CC1369" s="73"/>
      <c r="CD1369" s="73"/>
      <c r="CE1369" s="73"/>
      <c r="CF1369" s="73"/>
      <c r="CG1369" s="63">
        <f t="shared" si="341"/>
        <v>0</v>
      </c>
      <c r="CH1369" s="63">
        <f t="shared" si="342"/>
        <v>0</v>
      </c>
      <c r="CI1369" s="73"/>
      <c r="CJ1369" s="63">
        <f>IF(Taula1[[#This Row],[Tipus de contracte                                  (fer servir opcions de la llista desplegable)]]="Indefinit",1,0)</f>
        <v>0</v>
      </c>
      <c r="CK1369" s="63">
        <f>IF(Taula1[[#This Row],[Tipus de contracte                                  (fer servir opcions de la llista desplegable)]]="Temporal, igual o superior a 6 mesos",1,0)</f>
        <v>0</v>
      </c>
      <c r="CL1369" s="63">
        <f>IF(Taula1[[#This Row],[Tipus de contracte                                  (fer servir opcions de la llista desplegable)]]="Substitució per IT",1,0)</f>
        <v>0</v>
      </c>
      <c r="CM1369" s="73"/>
      <c r="CN1369" s="63">
        <f>IF(Taula1[[#This Row],[Relació llocs de treball]]&gt;=1,1,0)</f>
        <v>0</v>
      </c>
      <c r="CO1369" s="73"/>
      <c r="CP1369" s="63">
        <f>IF(Taula1[[#This Row],[Identitat de gènere                                                          (fer servir opcions de la llista desplegable)]]="Home",1,0)</f>
        <v>0</v>
      </c>
      <c r="CQ1369" s="63">
        <f>IF(Taula1[[#This Row],[Identitat de gènere                                                          (fer servir opcions de la llista desplegable)]]="Dona",1,0)</f>
        <v>0</v>
      </c>
      <c r="CR1369" s="63">
        <f>IF(Taula1[[#This Row],[Identitat de gènere                                                          (fer servir opcions de la llista desplegable)]]="No binari",1,0)</f>
        <v>0</v>
      </c>
      <c r="CS1369" s="73"/>
      <c r="CT1369" s="63">
        <f t="shared" si="336"/>
        <v>0</v>
      </c>
      <c r="CU1369" s="64">
        <f t="shared" si="343"/>
        <v>0</v>
      </c>
      <c r="CW1369" s="64">
        <f t="shared" si="344"/>
        <v>0</v>
      </c>
      <c r="CX1369" s="64">
        <f t="shared" si="345"/>
        <v>0</v>
      </c>
      <c r="CY1369" s="64">
        <f t="shared" si="346"/>
        <v>0</v>
      </c>
      <c r="CZ1369" s="64">
        <f t="shared" si="347"/>
        <v>0</v>
      </c>
      <c r="DB1369" s="64">
        <f t="shared" si="348"/>
        <v>0</v>
      </c>
      <c r="DC1369" s="64">
        <f t="shared" si="349"/>
        <v>0</v>
      </c>
      <c r="DD1369" s="64">
        <f t="shared" si="350"/>
        <v>0</v>
      </c>
      <c r="DE1369" s="64">
        <f t="shared" si="351"/>
        <v>0</v>
      </c>
    </row>
    <row r="1370" spans="2:109" x14ac:dyDescent="0.3">
      <c r="B1370" s="167"/>
      <c r="C1370" s="186"/>
      <c r="D1370" s="2"/>
      <c r="E1370" s="67"/>
      <c r="F1370" s="5"/>
      <c r="G1370" s="5"/>
      <c r="H1370" s="187"/>
      <c r="I1370" s="111" t="str">
        <f ca="1">IF(Taula1[[#This Row],[Data naixement (format dd/mm/aaaa)]]="","0",DATEDIF(Taula1[[#This Row],[Data naixement (format dd/mm/aaaa)]],TODAY(),"Y"))</f>
        <v>0</v>
      </c>
      <c r="J1370" s="6"/>
      <c r="K1370" s="6"/>
      <c r="L1370" s="6"/>
      <c r="M1370" s="6"/>
      <c r="N1370" s="56"/>
      <c r="O1370" s="56"/>
      <c r="P1370" s="56"/>
      <c r="Q1370" s="6"/>
      <c r="R1370" s="7"/>
      <c r="S1370" s="143">
        <f>Taula1[[#This Row],[Mesos naturals sencers treballats període justificat (01/01/2023 - 31/03/2023)]]</f>
        <v>0</v>
      </c>
      <c r="T1370" s="194">
        <f>Taula1[[#This Row],[Dies treballats període justificat (01/01/2023 - 31/03/2023)              no comptabilitzats com a mes natural sencer]]</f>
        <v>0</v>
      </c>
      <c r="U1370" s="12"/>
      <c r="V1370" s="7"/>
      <c r="W1370" s="188"/>
      <c r="X1370" s="188"/>
      <c r="Y1370" s="188"/>
      <c r="Z1370" s="188"/>
      <c r="AA1370" s="190"/>
      <c r="AB1370" s="143">
        <f>Taula1[[#This Row],[Grup justificat     (fer servir opcions de la llista desplegable)]]</f>
        <v>0</v>
      </c>
      <c r="AC1370" s="182"/>
      <c r="AD1370" s="39"/>
      <c r="AE1370" s="131">
        <f>ROUND((AF1370/100)*756*Taula1[[#This Row],[Mesos naturals sencers treballats període justificat (01/01/2023 - 31/03/2023)]],2)</f>
        <v>0</v>
      </c>
      <c r="AF1370" s="81">
        <f>Taula1[[#This Row],[% Jornada segons contracte
(no posar el símbol %) ]]-Taula1[[#This Row],[% Reducció salari per baix rendiment        (no posar el símbol %)]]</f>
        <v>0</v>
      </c>
      <c r="AG1370" s="131">
        <f>ROUND((AH1370/100)*24.8547945*Taula1[[#This Row],[Dies treballats període justificat (01/01/2023 - 31/03/2023)              no comptabilitzats com a mes natural sencer]],2)</f>
        <v>0</v>
      </c>
      <c r="AH1370" s="79">
        <f>Taula1[[#This Row],[% Jornada segons contracte
(no posar el símbol %) ]]-Taula1[[#This Row],[% Reducció salari per baix rendiment        (no posar el símbol %)]]</f>
        <v>0</v>
      </c>
      <c r="AI1370" s="131">
        <f t="shared" si="337"/>
        <v>0</v>
      </c>
      <c r="AJ1370" s="39"/>
      <c r="AK1370" s="131">
        <f>ROUND((AL1370/100)*756*Taula1[[#This Row],[Espai reservat Administració  (mesos)]],2)</f>
        <v>0</v>
      </c>
      <c r="AL1370" s="81">
        <f>Taula1[[#This Row],[% Jornada segons contracte
(no posar el símbol %) ]]-Taula1[[#This Row],[% Reducció salari per baix rendiment        (no posar el símbol %)]]</f>
        <v>0</v>
      </c>
      <c r="AM1370" s="131">
        <f>ROUND((AN1370/100)*24.8547945*Taula1[[#This Row],[Espai reservat Administració (dies)]],2)</f>
        <v>0</v>
      </c>
      <c r="AN1370" s="79">
        <f>Taula1[[#This Row],[% Jornada segons contracte
(no posar el símbol %) ]]-Taula1[[#This Row],[% Reducció salari per baix rendiment        (no posar el símbol %)]]</f>
        <v>0</v>
      </c>
      <c r="AO1370" s="131">
        <f t="shared" si="338"/>
        <v>0</v>
      </c>
      <c r="AP1370" s="87"/>
      <c r="AQ1370" s="137">
        <f>ROUND((AR1370/100)*693*Taula1[[#This Row],[Mesos naturals sencers treballats període justificat (01/01/2023 - 31/03/2023)]],2)</f>
        <v>0</v>
      </c>
      <c r="AR1370" s="90">
        <f>Taula1[[#This Row],[% Jornada segons contracte
(no posar el símbol %) ]]-Taula1[[#This Row],[% Reducció salari per baix rendiment        (no posar el símbol %)]]</f>
        <v>0</v>
      </c>
      <c r="AS1370" s="137">
        <f>ROUND((AT1370/100)*22.78356164*Taula1[[#This Row],[Dies treballats període justificat (01/01/2023 - 31/03/2023)              no comptabilitzats com a mes natural sencer]],2)</f>
        <v>0</v>
      </c>
      <c r="AT1370" s="90">
        <f>Taula1[[#This Row],[% Jornada segons contracte
(no posar el símbol %) ]]-Taula1[[#This Row],[% Reducció salari per baix rendiment        (no posar el símbol %)]]</f>
        <v>0</v>
      </c>
      <c r="AU1370" s="137">
        <f t="shared" si="339"/>
        <v>0</v>
      </c>
      <c r="AV1370" s="87"/>
      <c r="AW1370" s="136">
        <f>ROUND((AX1370/100)*693*Taula1[[#This Row],[Espai reservat Administració  (mesos)]],2)</f>
        <v>0</v>
      </c>
      <c r="AX1370" s="90">
        <f>Taula1[[#This Row],[% Jornada segons contracte
(no posar el símbol %) ]]-Taula1[[#This Row],[% Reducció salari per baix rendiment        (no posar el símbol %)]]</f>
        <v>0</v>
      </c>
      <c r="AY1370" s="131">
        <f>ROUND((AZ1370/100)*22.78356164*Taula1[[#This Row],[Espai reservat Administració (dies)]],2)</f>
        <v>0</v>
      </c>
      <c r="AZ1370" s="81">
        <f>Taula1[[#This Row],[% Jornada segons contracte
(no posar el símbol %) ]]-Taula1[[#This Row],[% Reducció salari per baix rendiment        (no posar el símbol %)]]</f>
        <v>0</v>
      </c>
      <c r="BA1370" s="82">
        <f t="shared" si="340"/>
        <v>0</v>
      </c>
      <c r="BB1370" s="41"/>
      <c r="BC1370" s="131">
        <f>IF(Taula1[[#This Row],[Grup justificat     (fer servir opcions de la llista desplegable)]]=1,AI1370,0)</f>
        <v>0</v>
      </c>
      <c r="BD1370" s="131">
        <f>IF(Taula1[[#This Row],[Grup justificat     (fer servir opcions de la llista desplegable)]]=2,AU1370,0)</f>
        <v>0</v>
      </c>
      <c r="BE1370" s="41"/>
      <c r="BF1370" s="131">
        <f>IF(Taula1[[#This Row],[Espai reservat Administració]]=1,AO1370,0)</f>
        <v>0</v>
      </c>
      <c r="BG1370" s="82">
        <f>IF(Taula1[[#This Row],[Espai reservat Administració]]=2,BA1370,0)</f>
        <v>0</v>
      </c>
      <c r="BH1370" s="41"/>
      <c r="BI1370" s="126">
        <f>IF(Taula1[[#This Row],[Grup justificat     (fer servir opcions de la llista desplegable)]]=1,1,0)</f>
        <v>0</v>
      </c>
      <c r="BJ1370" s="126">
        <f>IF(Taula1[[#This Row],[Espai reservat Administració]]=1,1,0)</f>
        <v>0</v>
      </c>
      <c r="BK1370" s="111"/>
      <c r="BL1370" s="126">
        <f>IF(Taula1[[#This Row],[Grup justificat     (fer servir opcions de la llista desplegable)]]=2,1,0)</f>
        <v>0</v>
      </c>
      <c r="BM1370" s="126">
        <f>IF(Taula1[[#This Row],[Espai reservat Administració]]=2,1,0)</f>
        <v>0</v>
      </c>
      <c r="BN1370" s="73"/>
      <c r="BO1370" s="73"/>
      <c r="BP1370" s="73"/>
      <c r="BQ1370" s="73"/>
      <c r="BR1370" s="73"/>
      <c r="BS1370" s="73"/>
      <c r="BT1370" s="73"/>
      <c r="BU1370" s="73"/>
      <c r="BV1370" s="73"/>
      <c r="BW1370" s="73"/>
      <c r="BX1370" s="73"/>
      <c r="BY1370" s="73"/>
      <c r="BZ1370" s="73"/>
      <c r="CA1370" s="73"/>
      <c r="CB1370" s="73"/>
      <c r="CC1370" s="73"/>
      <c r="CD1370" s="73"/>
      <c r="CE1370" s="73"/>
      <c r="CF1370" s="73"/>
      <c r="CG1370" s="63">
        <f t="shared" si="341"/>
        <v>0</v>
      </c>
      <c r="CH1370" s="63">
        <f t="shared" si="342"/>
        <v>0</v>
      </c>
      <c r="CI1370" s="73"/>
      <c r="CJ1370" s="63">
        <f>IF(Taula1[[#This Row],[Tipus de contracte                                  (fer servir opcions de la llista desplegable)]]="Indefinit",1,0)</f>
        <v>0</v>
      </c>
      <c r="CK1370" s="63">
        <f>IF(Taula1[[#This Row],[Tipus de contracte                                  (fer servir opcions de la llista desplegable)]]="Temporal, igual o superior a 6 mesos",1,0)</f>
        <v>0</v>
      </c>
      <c r="CL1370" s="63">
        <f>IF(Taula1[[#This Row],[Tipus de contracte                                  (fer servir opcions de la llista desplegable)]]="Substitució per IT",1,0)</f>
        <v>0</v>
      </c>
      <c r="CM1370" s="73"/>
      <c r="CN1370" s="63">
        <f>IF(Taula1[[#This Row],[Relació llocs de treball]]&gt;=1,1,0)</f>
        <v>0</v>
      </c>
      <c r="CO1370" s="73"/>
      <c r="CP1370" s="63">
        <f>IF(Taula1[[#This Row],[Identitat de gènere                                                          (fer servir opcions de la llista desplegable)]]="Home",1,0)</f>
        <v>0</v>
      </c>
      <c r="CQ1370" s="63">
        <f>IF(Taula1[[#This Row],[Identitat de gènere                                                          (fer servir opcions de la llista desplegable)]]="Dona",1,0)</f>
        <v>0</v>
      </c>
      <c r="CR1370" s="63">
        <f>IF(Taula1[[#This Row],[Identitat de gènere                                                          (fer servir opcions de la llista desplegable)]]="No binari",1,0)</f>
        <v>0</v>
      </c>
      <c r="CS1370" s="73"/>
      <c r="CT1370" s="63">
        <f t="shared" si="336"/>
        <v>0</v>
      </c>
      <c r="CU1370" s="64">
        <f t="shared" si="343"/>
        <v>0</v>
      </c>
      <c r="CW1370" s="64">
        <f t="shared" si="344"/>
        <v>0</v>
      </c>
      <c r="CX1370" s="64">
        <f t="shared" si="345"/>
        <v>0</v>
      </c>
      <c r="CY1370" s="64">
        <f t="shared" si="346"/>
        <v>0</v>
      </c>
      <c r="CZ1370" s="64">
        <f t="shared" si="347"/>
        <v>0</v>
      </c>
      <c r="DB1370" s="64">
        <f t="shared" si="348"/>
        <v>0</v>
      </c>
      <c r="DC1370" s="64">
        <f t="shared" si="349"/>
        <v>0</v>
      </c>
      <c r="DD1370" s="64">
        <f t="shared" si="350"/>
        <v>0</v>
      </c>
      <c r="DE1370" s="64">
        <f t="shared" si="351"/>
        <v>0</v>
      </c>
    </row>
    <row r="1371" spans="2:109" x14ac:dyDescent="0.3">
      <c r="B1371" s="167"/>
      <c r="C1371" s="186"/>
      <c r="D1371" s="2"/>
      <c r="E1371" s="67"/>
      <c r="F1371" s="5"/>
      <c r="G1371" s="5"/>
      <c r="H1371" s="187"/>
      <c r="I1371" s="111" t="str">
        <f ca="1">IF(Taula1[[#This Row],[Data naixement (format dd/mm/aaaa)]]="","0",DATEDIF(Taula1[[#This Row],[Data naixement (format dd/mm/aaaa)]],TODAY(),"Y"))</f>
        <v>0</v>
      </c>
      <c r="J1371" s="6"/>
      <c r="K1371" s="6"/>
      <c r="L1371" s="6"/>
      <c r="M1371" s="6"/>
      <c r="N1371" s="56"/>
      <c r="O1371" s="56"/>
      <c r="P1371" s="56"/>
      <c r="Q1371" s="6"/>
      <c r="R1371" s="7"/>
      <c r="S1371" s="143">
        <f>Taula1[[#This Row],[Mesos naturals sencers treballats període justificat (01/01/2023 - 31/03/2023)]]</f>
        <v>0</v>
      </c>
      <c r="T1371" s="194">
        <f>Taula1[[#This Row],[Dies treballats període justificat (01/01/2023 - 31/03/2023)              no comptabilitzats com a mes natural sencer]]</f>
        <v>0</v>
      </c>
      <c r="U1371" s="12"/>
      <c r="V1371" s="7"/>
      <c r="W1371" s="188"/>
      <c r="X1371" s="188"/>
      <c r="Y1371" s="188"/>
      <c r="Z1371" s="188"/>
      <c r="AA1371" s="190"/>
      <c r="AB1371" s="143">
        <f>Taula1[[#This Row],[Grup justificat     (fer servir opcions de la llista desplegable)]]</f>
        <v>0</v>
      </c>
      <c r="AC1371" s="182"/>
      <c r="AD1371" s="39"/>
      <c r="AE1371" s="131">
        <f>ROUND((AF1371/100)*756*Taula1[[#This Row],[Mesos naturals sencers treballats període justificat (01/01/2023 - 31/03/2023)]],2)</f>
        <v>0</v>
      </c>
      <c r="AF1371" s="81">
        <f>Taula1[[#This Row],[% Jornada segons contracte
(no posar el símbol %) ]]-Taula1[[#This Row],[% Reducció salari per baix rendiment        (no posar el símbol %)]]</f>
        <v>0</v>
      </c>
      <c r="AG1371" s="131">
        <f>ROUND((AH1371/100)*24.8547945*Taula1[[#This Row],[Dies treballats període justificat (01/01/2023 - 31/03/2023)              no comptabilitzats com a mes natural sencer]],2)</f>
        <v>0</v>
      </c>
      <c r="AH1371" s="79">
        <f>Taula1[[#This Row],[% Jornada segons contracte
(no posar el símbol %) ]]-Taula1[[#This Row],[% Reducció salari per baix rendiment        (no posar el símbol %)]]</f>
        <v>0</v>
      </c>
      <c r="AI1371" s="131">
        <f t="shared" si="337"/>
        <v>0</v>
      </c>
      <c r="AJ1371" s="39"/>
      <c r="AK1371" s="131">
        <f>ROUND((AL1371/100)*756*Taula1[[#This Row],[Espai reservat Administració  (mesos)]],2)</f>
        <v>0</v>
      </c>
      <c r="AL1371" s="81">
        <f>Taula1[[#This Row],[% Jornada segons contracte
(no posar el símbol %) ]]-Taula1[[#This Row],[% Reducció salari per baix rendiment        (no posar el símbol %)]]</f>
        <v>0</v>
      </c>
      <c r="AM1371" s="131">
        <f>ROUND((AN1371/100)*24.8547945*Taula1[[#This Row],[Espai reservat Administració (dies)]],2)</f>
        <v>0</v>
      </c>
      <c r="AN1371" s="79">
        <f>Taula1[[#This Row],[% Jornada segons contracte
(no posar el símbol %) ]]-Taula1[[#This Row],[% Reducció salari per baix rendiment        (no posar el símbol %)]]</f>
        <v>0</v>
      </c>
      <c r="AO1371" s="131">
        <f t="shared" si="338"/>
        <v>0</v>
      </c>
      <c r="AP1371" s="87"/>
      <c r="AQ1371" s="137">
        <f>ROUND((AR1371/100)*693*Taula1[[#This Row],[Mesos naturals sencers treballats període justificat (01/01/2023 - 31/03/2023)]],2)</f>
        <v>0</v>
      </c>
      <c r="AR1371" s="90">
        <f>Taula1[[#This Row],[% Jornada segons contracte
(no posar el símbol %) ]]-Taula1[[#This Row],[% Reducció salari per baix rendiment        (no posar el símbol %)]]</f>
        <v>0</v>
      </c>
      <c r="AS1371" s="137">
        <f>ROUND((AT1371/100)*22.78356164*Taula1[[#This Row],[Dies treballats període justificat (01/01/2023 - 31/03/2023)              no comptabilitzats com a mes natural sencer]],2)</f>
        <v>0</v>
      </c>
      <c r="AT1371" s="90">
        <f>Taula1[[#This Row],[% Jornada segons contracte
(no posar el símbol %) ]]-Taula1[[#This Row],[% Reducció salari per baix rendiment        (no posar el símbol %)]]</f>
        <v>0</v>
      </c>
      <c r="AU1371" s="137">
        <f t="shared" si="339"/>
        <v>0</v>
      </c>
      <c r="AV1371" s="87"/>
      <c r="AW1371" s="136">
        <f>ROUND((AX1371/100)*693*Taula1[[#This Row],[Espai reservat Administració  (mesos)]],2)</f>
        <v>0</v>
      </c>
      <c r="AX1371" s="90">
        <f>Taula1[[#This Row],[% Jornada segons contracte
(no posar el símbol %) ]]-Taula1[[#This Row],[% Reducció salari per baix rendiment        (no posar el símbol %)]]</f>
        <v>0</v>
      </c>
      <c r="AY1371" s="131">
        <f>ROUND((AZ1371/100)*22.78356164*Taula1[[#This Row],[Espai reservat Administració (dies)]],2)</f>
        <v>0</v>
      </c>
      <c r="AZ1371" s="81">
        <f>Taula1[[#This Row],[% Jornada segons contracte
(no posar el símbol %) ]]-Taula1[[#This Row],[% Reducció salari per baix rendiment        (no posar el símbol %)]]</f>
        <v>0</v>
      </c>
      <c r="BA1371" s="82">
        <f t="shared" si="340"/>
        <v>0</v>
      </c>
      <c r="BB1371" s="41"/>
      <c r="BC1371" s="131">
        <f>IF(Taula1[[#This Row],[Grup justificat     (fer servir opcions de la llista desplegable)]]=1,AI1371,0)</f>
        <v>0</v>
      </c>
      <c r="BD1371" s="131">
        <f>IF(Taula1[[#This Row],[Grup justificat     (fer servir opcions de la llista desplegable)]]=2,AU1371,0)</f>
        <v>0</v>
      </c>
      <c r="BE1371" s="41"/>
      <c r="BF1371" s="131">
        <f>IF(Taula1[[#This Row],[Espai reservat Administració]]=1,AO1371,0)</f>
        <v>0</v>
      </c>
      <c r="BG1371" s="82">
        <f>IF(Taula1[[#This Row],[Espai reservat Administració]]=2,BA1371,0)</f>
        <v>0</v>
      </c>
      <c r="BH1371" s="41"/>
      <c r="BI1371" s="126">
        <f>IF(Taula1[[#This Row],[Grup justificat     (fer servir opcions de la llista desplegable)]]=1,1,0)</f>
        <v>0</v>
      </c>
      <c r="BJ1371" s="126">
        <f>IF(Taula1[[#This Row],[Espai reservat Administració]]=1,1,0)</f>
        <v>0</v>
      </c>
      <c r="BK1371" s="111"/>
      <c r="BL1371" s="126">
        <f>IF(Taula1[[#This Row],[Grup justificat     (fer servir opcions de la llista desplegable)]]=2,1,0)</f>
        <v>0</v>
      </c>
      <c r="BM1371" s="126">
        <f>IF(Taula1[[#This Row],[Espai reservat Administració]]=2,1,0)</f>
        <v>0</v>
      </c>
      <c r="BN1371" s="73"/>
      <c r="BO1371" s="73"/>
      <c r="BP1371" s="73"/>
      <c r="BQ1371" s="73"/>
      <c r="BR1371" s="73"/>
      <c r="BS1371" s="73"/>
      <c r="BT1371" s="73"/>
      <c r="BU1371" s="73"/>
      <c r="BV1371" s="73"/>
      <c r="BW1371" s="73"/>
      <c r="BX1371" s="73"/>
      <c r="BY1371" s="73"/>
      <c r="BZ1371" s="73"/>
      <c r="CA1371" s="73"/>
      <c r="CB1371" s="73"/>
      <c r="CC1371" s="73"/>
      <c r="CD1371" s="73"/>
      <c r="CE1371" s="73"/>
      <c r="CF1371" s="73"/>
      <c r="CG1371" s="63">
        <f t="shared" si="341"/>
        <v>0</v>
      </c>
      <c r="CH1371" s="63">
        <f t="shared" si="342"/>
        <v>0</v>
      </c>
      <c r="CI1371" s="73"/>
      <c r="CJ1371" s="63">
        <f>IF(Taula1[[#This Row],[Tipus de contracte                                  (fer servir opcions de la llista desplegable)]]="Indefinit",1,0)</f>
        <v>0</v>
      </c>
      <c r="CK1371" s="63">
        <f>IF(Taula1[[#This Row],[Tipus de contracte                                  (fer servir opcions de la llista desplegable)]]="Temporal, igual o superior a 6 mesos",1,0)</f>
        <v>0</v>
      </c>
      <c r="CL1371" s="63">
        <f>IF(Taula1[[#This Row],[Tipus de contracte                                  (fer servir opcions de la llista desplegable)]]="Substitució per IT",1,0)</f>
        <v>0</v>
      </c>
      <c r="CM1371" s="73"/>
      <c r="CN1371" s="63">
        <f>IF(Taula1[[#This Row],[Relació llocs de treball]]&gt;=1,1,0)</f>
        <v>0</v>
      </c>
      <c r="CO1371" s="73"/>
      <c r="CP1371" s="63">
        <f>IF(Taula1[[#This Row],[Identitat de gènere                                                          (fer servir opcions de la llista desplegable)]]="Home",1,0)</f>
        <v>0</v>
      </c>
      <c r="CQ1371" s="63">
        <f>IF(Taula1[[#This Row],[Identitat de gènere                                                          (fer servir opcions de la llista desplegable)]]="Dona",1,0)</f>
        <v>0</v>
      </c>
      <c r="CR1371" s="63">
        <f>IF(Taula1[[#This Row],[Identitat de gènere                                                          (fer servir opcions de la llista desplegable)]]="No binari",1,0)</f>
        <v>0</v>
      </c>
      <c r="CS1371" s="73"/>
      <c r="CT1371" s="63">
        <f t="shared" si="336"/>
        <v>0</v>
      </c>
      <c r="CU1371" s="64">
        <f t="shared" si="343"/>
        <v>0</v>
      </c>
      <c r="CW1371" s="64">
        <f t="shared" si="344"/>
        <v>0</v>
      </c>
      <c r="CX1371" s="64">
        <f t="shared" si="345"/>
        <v>0</v>
      </c>
      <c r="CY1371" s="64">
        <f t="shared" si="346"/>
        <v>0</v>
      </c>
      <c r="CZ1371" s="64">
        <f t="shared" si="347"/>
        <v>0</v>
      </c>
      <c r="DB1371" s="64">
        <f t="shared" si="348"/>
        <v>0</v>
      </c>
      <c r="DC1371" s="64">
        <f t="shared" si="349"/>
        <v>0</v>
      </c>
      <c r="DD1371" s="64">
        <f t="shared" si="350"/>
        <v>0</v>
      </c>
      <c r="DE1371" s="64">
        <f t="shared" si="351"/>
        <v>0</v>
      </c>
    </row>
    <row r="1372" spans="2:109" x14ac:dyDescent="0.3">
      <c r="B1372" s="167"/>
      <c r="C1372" s="186"/>
      <c r="D1372" s="2"/>
      <c r="E1372" s="67"/>
      <c r="F1372" s="5"/>
      <c r="G1372" s="5"/>
      <c r="H1372" s="187"/>
      <c r="I1372" s="111" t="str">
        <f ca="1">IF(Taula1[[#This Row],[Data naixement (format dd/mm/aaaa)]]="","0",DATEDIF(Taula1[[#This Row],[Data naixement (format dd/mm/aaaa)]],TODAY(),"Y"))</f>
        <v>0</v>
      </c>
      <c r="J1372" s="6"/>
      <c r="K1372" s="6"/>
      <c r="L1372" s="6"/>
      <c r="M1372" s="6"/>
      <c r="N1372" s="56"/>
      <c r="O1372" s="56"/>
      <c r="P1372" s="56"/>
      <c r="Q1372" s="6"/>
      <c r="R1372" s="7"/>
      <c r="S1372" s="143">
        <f>Taula1[[#This Row],[Mesos naturals sencers treballats període justificat (01/01/2023 - 31/03/2023)]]</f>
        <v>0</v>
      </c>
      <c r="T1372" s="194">
        <f>Taula1[[#This Row],[Dies treballats període justificat (01/01/2023 - 31/03/2023)              no comptabilitzats com a mes natural sencer]]</f>
        <v>0</v>
      </c>
      <c r="U1372" s="12"/>
      <c r="V1372" s="7"/>
      <c r="W1372" s="188"/>
      <c r="X1372" s="188"/>
      <c r="Y1372" s="188"/>
      <c r="Z1372" s="188"/>
      <c r="AA1372" s="190"/>
      <c r="AB1372" s="143">
        <f>Taula1[[#This Row],[Grup justificat     (fer servir opcions de la llista desplegable)]]</f>
        <v>0</v>
      </c>
      <c r="AC1372" s="182"/>
      <c r="AD1372" s="39"/>
      <c r="AE1372" s="131">
        <f>ROUND((AF1372/100)*756*Taula1[[#This Row],[Mesos naturals sencers treballats període justificat (01/01/2023 - 31/03/2023)]],2)</f>
        <v>0</v>
      </c>
      <c r="AF1372" s="81">
        <f>Taula1[[#This Row],[% Jornada segons contracte
(no posar el símbol %) ]]-Taula1[[#This Row],[% Reducció salari per baix rendiment        (no posar el símbol %)]]</f>
        <v>0</v>
      </c>
      <c r="AG1372" s="131">
        <f>ROUND((AH1372/100)*24.8547945*Taula1[[#This Row],[Dies treballats període justificat (01/01/2023 - 31/03/2023)              no comptabilitzats com a mes natural sencer]],2)</f>
        <v>0</v>
      </c>
      <c r="AH1372" s="79">
        <f>Taula1[[#This Row],[% Jornada segons contracte
(no posar el símbol %) ]]-Taula1[[#This Row],[% Reducció salari per baix rendiment        (no posar el símbol %)]]</f>
        <v>0</v>
      </c>
      <c r="AI1372" s="131">
        <f t="shared" si="337"/>
        <v>0</v>
      </c>
      <c r="AJ1372" s="39"/>
      <c r="AK1372" s="131">
        <f>ROUND((AL1372/100)*756*Taula1[[#This Row],[Espai reservat Administració  (mesos)]],2)</f>
        <v>0</v>
      </c>
      <c r="AL1372" s="81">
        <f>Taula1[[#This Row],[% Jornada segons contracte
(no posar el símbol %) ]]-Taula1[[#This Row],[% Reducció salari per baix rendiment        (no posar el símbol %)]]</f>
        <v>0</v>
      </c>
      <c r="AM1372" s="131">
        <f>ROUND((AN1372/100)*24.8547945*Taula1[[#This Row],[Espai reservat Administració (dies)]],2)</f>
        <v>0</v>
      </c>
      <c r="AN1372" s="79">
        <f>Taula1[[#This Row],[% Jornada segons contracte
(no posar el símbol %) ]]-Taula1[[#This Row],[% Reducció salari per baix rendiment        (no posar el símbol %)]]</f>
        <v>0</v>
      </c>
      <c r="AO1372" s="131">
        <f t="shared" si="338"/>
        <v>0</v>
      </c>
      <c r="AP1372" s="87"/>
      <c r="AQ1372" s="137">
        <f>ROUND((AR1372/100)*693*Taula1[[#This Row],[Mesos naturals sencers treballats període justificat (01/01/2023 - 31/03/2023)]],2)</f>
        <v>0</v>
      </c>
      <c r="AR1372" s="90">
        <f>Taula1[[#This Row],[% Jornada segons contracte
(no posar el símbol %) ]]-Taula1[[#This Row],[% Reducció salari per baix rendiment        (no posar el símbol %)]]</f>
        <v>0</v>
      </c>
      <c r="AS1372" s="137">
        <f>ROUND((AT1372/100)*22.78356164*Taula1[[#This Row],[Dies treballats període justificat (01/01/2023 - 31/03/2023)              no comptabilitzats com a mes natural sencer]],2)</f>
        <v>0</v>
      </c>
      <c r="AT1372" s="90">
        <f>Taula1[[#This Row],[% Jornada segons contracte
(no posar el símbol %) ]]-Taula1[[#This Row],[% Reducció salari per baix rendiment        (no posar el símbol %)]]</f>
        <v>0</v>
      </c>
      <c r="AU1372" s="137">
        <f t="shared" si="339"/>
        <v>0</v>
      </c>
      <c r="AV1372" s="87"/>
      <c r="AW1372" s="136">
        <f>ROUND((AX1372/100)*693*Taula1[[#This Row],[Espai reservat Administració  (mesos)]],2)</f>
        <v>0</v>
      </c>
      <c r="AX1372" s="90">
        <f>Taula1[[#This Row],[% Jornada segons contracte
(no posar el símbol %) ]]-Taula1[[#This Row],[% Reducció salari per baix rendiment        (no posar el símbol %)]]</f>
        <v>0</v>
      </c>
      <c r="AY1372" s="131">
        <f>ROUND((AZ1372/100)*22.78356164*Taula1[[#This Row],[Espai reservat Administració (dies)]],2)</f>
        <v>0</v>
      </c>
      <c r="AZ1372" s="81">
        <f>Taula1[[#This Row],[% Jornada segons contracte
(no posar el símbol %) ]]-Taula1[[#This Row],[% Reducció salari per baix rendiment        (no posar el símbol %)]]</f>
        <v>0</v>
      </c>
      <c r="BA1372" s="82">
        <f t="shared" si="340"/>
        <v>0</v>
      </c>
      <c r="BB1372" s="41"/>
      <c r="BC1372" s="131">
        <f>IF(Taula1[[#This Row],[Grup justificat     (fer servir opcions de la llista desplegable)]]=1,AI1372,0)</f>
        <v>0</v>
      </c>
      <c r="BD1372" s="131">
        <f>IF(Taula1[[#This Row],[Grup justificat     (fer servir opcions de la llista desplegable)]]=2,AU1372,0)</f>
        <v>0</v>
      </c>
      <c r="BE1372" s="41"/>
      <c r="BF1372" s="131">
        <f>IF(Taula1[[#This Row],[Espai reservat Administració]]=1,AO1372,0)</f>
        <v>0</v>
      </c>
      <c r="BG1372" s="82">
        <f>IF(Taula1[[#This Row],[Espai reservat Administració]]=2,BA1372,0)</f>
        <v>0</v>
      </c>
      <c r="BH1372" s="41"/>
      <c r="BI1372" s="126">
        <f>IF(Taula1[[#This Row],[Grup justificat     (fer servir opcions de la llista desplegable)]]=1,1,0)</f>
        <v>0</v>
      </c>
      <c r="BJ1372" s="126">
        <f>IF(Taula1[[#This Row],[Espai reservat Administració]]=1,1,0)</f>
        <v>0</v>
      </c>
      <c r="BK1372" s="111"/>
      <c r="BL1372" s="126">
        <f>IF(Taula1[[#This Row],[Grup justificat     (fer servir opcions de la llista desplegable)]]=2,1,0)</f>
        <v>0</v>
      </c>
      <c r="BM1372" s="126">
        <f>IF(Taula1[[#This Row],[Espai reservat Administració]]=2,1,0)</f>
        <v>0</v>
      </c>
      <c r="BN1372" s="73"/>
      <c r="BO1372" s="73"/>
      <c r="BP1372" s="73"/>
      <c r="BQ1372" s="73"/>
      <c r="BR1372" s="73"/>
      <c r="BS1372" s="73"/>
      <c r="BT1372" s="73"/>
      <c r="BU1372" s="73"/>
      <c r="BV1372" s="73"/>
      <c r="BW1372" s="73"/>
      <c r="BX1372" s="73"/>
      <c r="BY1372" s="73"/>
      <c r="BZ1372" s="73"/>
      <c r="CA1372" s="73"/>
      <c r="CB1372" s="73"/>
      <c r="CC1372" s="73"/>
      <c r="CD1372" s="73"/>
      <c r="CE1372" s="73"/>
      <c r="CF1372" s="73"/>
      <c r="CG1372" s="63">
        <f t="shared" si="341"/>
        <v>0</v>
      </c>
      <c r="CH1372" s="63">
        <f t="shared" si="342"/>
        <v>0</v>
      </c>
      <c r="CI1372" s="73"/>
      <c r="CJ1372" s="63">
        <f>IF(Taula1[[#This Row],[Tipus de contracte                                  (fer servir opcions de la llista desplegable)]]="Indefinit",1,0)</f>
        <v>0</v>
      </c>
      <c r="CK1372" s="63">
        <f>IF(Taula1[[#This Row],[Tipus de contracte                                  (fer servir opcions de la llista desplegable)]]="Temporal, igual o superior a 6 mesos",1,0)</f>
        <v>0</v>
      </c>
      <c r="CL1372" s="63">
        <f>IF(Taula1[[#This Row],[Tipus de contracte                                  (fer servir opcions de la llista desplegable)]]="Substitució per IT",1,0)</f>
        <v>0</v>
      </c>
      <c r="CM1372" s="73"/>
      <c r="CN1372" s="63">
        <f>IF(Taula1[[#This Row],[Relació llocs de treball]]&gt;=1,1,0)</f>
        <v>0</v>
      </c>
      <c r="CO1372" s="73"/>
      <c r="CP1372" s="63">
        <f>IF(Taula1[[#This Row],[Identitat de gènere                                                          (fer servir opcions de la llista desplegable)]]="Home",1,0)</f>
        <v>0</v>
      </c>
      <c r="CQ1372" s="63">
        <f>IF(Taula1[[#This Row],[Identitat de gènere                                                          (fer servir opcions de la llista desplegable)]]="Dona",1,0)</f>
        <v>0</v>
      </c>
      <c r="CR1372" s="63">
        <f>IF(Taula1[[#This Row],[Identitat de gènere                                                          (fer servir opcions de la llista desplegable)]]="No binari",1,0)</f>
        <v>0</v>
      </c>
      <c r="CS1372" s="73"/>
      <c r="CT1372" s="63">
        <f t="shared" si="336"/>
        <v>0</v>
      </c>
      <c r="CU1372" s="64">
        <f t="shared" si="343"/>
        <v>0</v>
      </c>
      <c r="CW1372" s="64">
        <f t="shared" si="344"/>
        <v>0</v>
      </c>
      <c r="CX1372" s="64">
        <f t="shared" si="345"/>
        <v>0</v>
      </c>
      <c r="CY1372" s="64">
        <f t="shared" si="346"/>
        <v>0</v>
      </c>
      <c r="CZ1372" s="64">
        <f t="shared" si="347"/>
        <v>0</v>
      </c>
      <c r="DB1372" s="64">
        <f t="shared" si="348"/>
        <v>0</v>
      </c>
      <c r="DC1372" s="64">
        <f t="shared" si="349"/>
        <v>0</v>
      </c>
      <c r="DD1372" s="64">
        <f t="shared" si="350"/>
        <v>0</v>
      </c>
      <c r="DE1372" s="64">
        <f t="shared" si="351"/>
        <v>0</v>
      </c>
    </row>
    <row r="1373" spans="2:109" x14ac:dyDescent="0.3">
      <c r="B1373" s="167"/>
      <c r="C1373" s="186"/>
      <c r="D1373" s="2"/>
      <c r="E1373" s="67"/>
      <c r="F1373" s="5"/>
      <c r="G1373" s="5"/>
      <c r="H1373" s="187"/>
      <c r="I1373" s="111" t="str">
        <f ca="1">IF(Taula1[[#This Row],[Data naixement (format dd/mm/aaaa)]]="","0",DATEDIF(Taula1[[#This Row],[Data naixement (format dd/mm/aaaa)]],TODAY(),"Y"))</f>
        <v>0</v>
      </c>
      <c r="J1373" s="6"/>
      <c r="K1373" s="6"/>
      <c r="L1373" s="6"/>
      <c r="M1373" s="6"/>
      <c r="N1373" s="56"/>
      <c r="O1373" s="56"/>
      <c r="P1373" s="56"/>
      <c r="Q1373" s="6"/>
      <c r="R1373" s="7"/>
      <c r="S1373" s="143">
        <f>Taula1[[#This Row],[Mesos naturals sencers treballats període justificat (01/01/2023 - 31/03/2023)]]</f>
        <v>0</v>
      </c>
      <c r="T1373" s="194">
        <f>Taula1[[#This Row],[Dies treballats període justificat (01/01/2023 - 31/03/2023)              no comptabilitzats com a mes natural sencer]]</f>
        <v>0</v>
      </c>
      <c r="U1373" s="12"/>
      <c r="V1373" s="7"/>
      <c r="W1373" s="188"/>
      <c r="X1373" s="188"/>
      <c r="Y1373" s="188"/>
      <c r="Z1373" s="188"/>
      <c r="AA1373" s="190"/>
      <c r="AB1373" s="143">
        <f>Taula1[[#This Row],[Grup justificat     (fer servir opcions de la llista desplegable)]]</f>
        <v>0</v>
      </c>
      <c r="AC1373" s="182"/>
      <c r="AD1373" s="39"/>
      <c r="AE1373" s="131">
        <f>ROUND((AF1373/100)*756*Taula1[[#This Row],[Mesos naturals sencers treballats període justificat (01/01/2023 - 31/03/2023)]],2)</f>
        <v>0</v>
      </c>
      <c r="AF1373" s="81">
        <f>Taula1[[#This Row],[% Jornada segons contracte
(no posar el símbol %) ]]-Taula1[[#This Row],[% Reducció salari per baix rendiment        (no posar el símbol %)]]</f>
        <v>0</v>
      </c>
      <c r="AG1373" s="131">
        <f>ROUND((AH1373/100)*24.8547945*Taula1[[#This Row],[Dies treballats període justificat (01/01/2023 - 31/03/2023)              no comptabilitzats com a mes natural sencer]],2)</f>
        <v>0</v>
      </c>
      <c r="AH1373" s="79">
        <f>Taula1[[#This Row],[% Jornada segons contracte
(no posar el símbol %) ]]-Taula1[[#This Row],[% Reducció salari per baix rendiment        (no posar el símbol %)]]</f>
        <v>0</v>
      </c>
      <c r="AI1373" s="131">
        <f t="shared" si="337"/>
        <v>0</v>
      </c>
      <c r="AJ1373" s="39"/>
      <c r="AK1373" s="131">
        <f>ROUND((AL1373/100)*756*Taula1[[#This Row],[Espai reservat Administració  (mesos)]],2)</f>
        <v>0</v>
      </c>
      <c r="AL1373" s="81">
        <f>Taula1[[#This Row],[% Jornada segons contracte
(no posar el símbol %) ]]-Taula1[[#This Row],[% Reducció salari per baix rendiment        (no posar el símbol %)]]</f>
        <v>0</v>
      </c>
      <c r="AM1373" s="131">
        <f>ROUND((AN1373/100)*24.8547945*Taula1[[#This Row],[Espai reservat Administració (dies)]],2)</f>
        <v>0</v>
      </c>
      <c r="AN1373" s="79">
        <f>Taula1[[#This Row],[% Jornada segons contracte
(no posar el símbol %) ]]-Taula1[[#This Row],[% Reducció salari per baix rendiment        (no posar el símbol %)]]</f>
        <v>0</v>
      </c>
      <c r="AO1373" s="131">
        <f t="shared" si="338"/>
        <v>0</v>
      </c>
      <c r="AP1373" s="87"/>
      <c r="AQ1373" s="137">
        <f>ROUND((AR1373/100)*693*Taula1[[#This Row],[Mesos naturals sencers treballats període justificat (01/01/2023 - 31/03/2023)]],2)</f>
        <v>0</v>
      </c>
      <c r="AR1373" s="90">
        <f>Taula1[[#This Row],[% Jornada segons contracte
(no posar el símbol %) ]]-Taula1[[#This Row],[% Reducció salari per baix rendiment        (no posar el símbol %)]]</f>
        <v>0</v>
      </c>
      <c r="AS1373" s="137">
        <f>ROUND((AT1373/100)*22.78356164*Taula1[[#This Row],[Dies treballats període justificat (01/01/2023 - 31/03/2023)              no comptabilitzats com a mes natural sencer]],2)</f>
        <v>0</v>
      </c>
      <c r="AT1373" s="90">
        <f>Taula1[[#This Row],[% Jornada segons contracte
(no posar el símbol %) ]]-Taula1[[#This Row],[% Reducció salari per baix rendiment        (no posar el símbol %)]]</f>
        <v>0</v>
      </c>
      <c r="AU1373" s="137">
        <f t="shared" si="339"/>
        <v>0</v>
      </c>
      <c r="AV1373" s="87"/>
      <c r="AW1373" s="136">
        <f>ROUND((AX1373/100)*693*Taula1[[#This Row],[Espai reservat Administració  (mesos)]],2)</f>
        <v>0</v>
      </c>
      <c r="AX1373" s="90">
        <f>Taula1[[#This Row],[% Jornada segons contracte
(no posar el símbol %) ]]-Taula1[[#This Row],[% Reducció salari per baix rendiment        (no posar el símbol %)]]</f>
        <v>0</v>
      </c>
      <c r="AY1373" s="131">
        <f>ROUND((AZ1373/100)*22.78356164*Taula1[[#This Row],[Espai reservat Administració (dies)]],2)</f>
        <v>0</v>
      </c>
      <c r="AZ1373" s="81">
        <f>Taula1[[#This Row],[% Jornada segons contracte
(no posar el símbol %) ]]-Taula1[[#This Row],[% Reducció salari per baix rendiment        (no posar el símbol %)]]</f>
        <v>0</v>
      </c>
      <c r="BA1373" s="82">
        <f t="shared" si="340"/>
        <v>0</v>
      </c>
      <c r="BB1373" s="41"/>
      <c r="BC1373" s="131">
        <f>IF(Taula1[[#This Row],[Grup justificat     (fer servir opcions de la llista desplegable)]]=1,AI1373,0)</f>
        <v>0</v>
      </c>
      <c r="BD1373" s="131">
        <f>IF(Taula1[[#This Row],[Grup justificat     (fer servir opcions de la llista desplegable)]]=2,AU1373,0)</f>
        <v>0</v>
      </c>
      <c r="BE1373" s="41"/>
      <c r="BF1373" s="131">
        <f>IF(Taula1[[#This Row],[Espai reservat Administració]]=1,AO1373,0)</f>
        <v>0</v>
      </c>
      <c r="BG1373" s="82">
        <f>IF(Taula1[[#This Row],[Espai reservat Administració]]=2,BA1373,0)</f>
        <v>0</v>
      </c>
      <c r="BH1373" s="41"/>
      <c r="BI1373" s="126">
        <f>IF(Taula1[[#This Row],[Grup justificat     (fer servir opcions de la llista desplegable)]]=1,1,0)</f>
        <v>0</v>
      </c>
      <c r="BJ1373" s="126">
        <f>IF(Taula1[[#This Row],[Espai reservat Administració]]=1,1,0)</f>
        <v>0</v>
      </c>
      <c r="BK1373" s="111"/>
      <c r="BL1373" s="126">
        <f>IF(Taula1[[#This Row],[Grup justificat     (fer servir opcions de la llista desplegable)]]=2,1,0)</f>
        <v>0</v>
      </c>
      <c r="BM1373" s="126">
        <f>IF(Taula1[[#This Row],[Espai reservat Administració]]=2,1,0)</f>
        <v>0</v>
      </c>
      <c r="BN1373" s="73"/>
      <c r="BO1373" s="73"/>
      <c r="BP1373" s="73"/>
      <c r="BQ1373" s="73"/>
      <c r="BR1373" s="73"/>
      <c r="BS1373" s="73"/>
      <c r="BT1373" s="73"/>
      <c r="BU1373" s="73"/>
      <c r="BV1373" s="73"/>
      <c r="BW1373" s="73"/>
      <c r="BX1373" s="73"/>
      <c r="BY1373" s="73"/>
      <c r="BZ1373" s="73"/>
      <c r="CA1373" s="73"/>
      <c r="CB1373" s="73"/>
      <c r="CC1373" s="73"/>
      <c r="CD1373" s="73"/>
      <c r="CE1373" s="73"/>
      <c r="CF1373" s="73"/>
      <c r="CG1373" s="63">
        <f t="shared" si="341"/>
        <v>0</v>
      </c>
      <c r="CH1373" s="63">
        <f t="shared" si="342"/>
        <v>0</v>
      </c>
      <c r="CI1373" s="73"/>
      <c r="CJ1373" s="63">
        <f>IF(Taula1[[#This Row],[Tipus de contracte                                  (fer servir opcions de la llista desplegable)]]="Indefinit",1,0)</f>
        <v>0</v>
      </c>
      <c r="CK1373" s="63">
        <f>IF(Taula1[[#This Row],[Tipus de contracte                                  (fer servir opcions de la llista desplegable)]]="Temporal, igual o superior a 6 mesos",1,0)</f>
        <v>0</v>
      </c>
      <c r="CL1373" s="63">
        <f>IF(Taula1[[#This Row],[Tipus de contracte                                  (fer servir opcions de la llista desplegable)]]="Substitució per IT",1,0)</f>
        <v>0</v>
      </c>
      <c r="CM1373" s="73"/>
      <c r="CN1373" s="63">
        <f>IF(Taula1[[#This Row],[Relació llocs de treball]]&gt;=1,1,0)</f>
        <v>0</v>
      </c>
      <c r="CO1373" s="73"/>
      <c r="CP1373" s="63">
        <f>IF(Taula1[[#This Row],[Identitat de gènere                                                          (fer servir opcions de la llista desplegable)]]="Home",1,0)</f>
        <v>0</v>
      </c>
      <c r="CQ1373" s="63">
        <f>IF(Taula1[[#This Row],[Identitat de gènere                                                          (fer servir opcions de la llista desplegable)]]="Dona",1,0)</f>
        <v>0</v>
      </c>
      <c r="CR1373" s="63">
        <f>IF(Taula1[[#This Row],[Identitat de gènere                                                          (fer servir opcions de la llista desplegable)]]="No binari",1,0)</f>
        <v>0</v>
      </c>
      <c r="CS1373" s="73"/>
      <c r="CT1373" s="63">
        <f t="shared" si="336"/>
        <v>0</v>
      </c>
      <c r="CU1373" s="64">
        <f t="shared" si="343"/>
        <v>0</v>
      </c>
      <c r="CW1373" s="64">
        <f t="shared" si="344"/>
        <v>0</v>
      </c>
      <c r="CX1373" s="64">
        <f t="shared" si="345"/>
        <v>0</v>
      </c>
      <c r="CY1373" s="64">
        <f t="shared" si="346"/>
        <v>0</v>
      </c>
      <c r="CZ1373" s="64">
        <f t="shared" si="347"/>
        <v>0</v>
      </c>
      <c r="DB1373" s="64">
        <f t="shared" si="348"/>
        <v>0</v>
      </c>
      <c r="DC1373" s="64">
        <f t="shared" si="349"/>
        <v>0</v>
      </c>
      <c r="DD1373" s="64">
        <f t="shared" si="350"/>
        <v>0</v>
      </c>
      <c r="DE1373" s="64">
        <f t="shared" si="351"/>
        <v>0</v>
      </c>
    </row>
    <row r="1374" spans="2:109" x14ac:dyDescent="0.3">
      <c r="B1374" s="167"/>
      <c r="C1374" s="186"/>
      <c r="D1374" s="2"/>
      <c r="E1374" s="67"/>
      <c r="F1374" s="5"/>
      <c r="G1374" s="5"/>
      <c r="H1374" s="187"/>
      <c r="I1374" s="111" t="str">
        <f ca="1">IF(Taula1[[#This Row],[Data naixement (format dd/mm/aaaa)]]="","0",DATEDIF(Taula1[[#This Row],[Data naixement (format dd/mm/aaaa)]],TODAY(),"Y"))</f>
        <v>0</v>
      </c>
      <c r="J1374" s="6"/>
      <c r="K1374" s="6"/>
      <c r="L1374" s="6"/>
      <c r="M1374" s="6"/>
      <c r="N1374" s="56"/>
      <c r="O1374" s="56"/>
      <c r="P1374" s="56"/>
      <c r="Q1374" s="6"/>
      <c r="R1374" s="7"/>
      <c r="S1374" s="143">
        <f>Taula1[[#This Row],[Mesos naturals sencers treballats període justificat (01/01/2023 - 31/03/2023)]]</f>
        <v>0</v>
      </c>
      <c r="T1374" s="194">
        <f>Taula1[[#This Row],[Dies treballats període justificat (01/01/2023 - 31/03/2023)              no comptabilitzats com a mes natural sencer]]</f>
        <v>0</v>
      </c>
      <c r="U1374" s="12"/>
      <c r="V1374" s="7"/>
      <c r="W1374" s="188"/>
      <c r="X1374" s="188"/>
      <c r="Y1374" s="188"/>
      <c r="Z1374" s="188"/>
      <c r="AA1374" s="190"/>
      <c r="AB1374" s="143">
        <f>Taula1[[#This Row],[Grup justificat     (fer servir opcions de la llista desplegable)]]</f>
        <v>0</v>
      </c>
      <c r="AC1374" s="182"/>
      <c r="AD1374" s="39"/>
      <c r="AE1374" s="131">
        <f>ROUND((AF1374/100)*756*Taula1[[#This Row],[Mesos naturals sencers treballats període justificat (01/01/2023 - 31/03/2023)]],2)</f>
        <v>0</v>
      </c>
      <c r="AF1374" s="81">
        <f>Taula1[[#This Row],[% Jornada segons contracte
(no posar el símbol %) ]]-Taula1[[#This Row],[% Reducció salari per baix rendiment        (no posar el símbol %)]]</f>
        <v>0</v>
      </c>
      <c r="AG1374" s="131">
        <f>ROUND((AH1374/100)*24.8547945*Taula1[[#This Row],[Dies treballats període justificat (01/01/2023 - 31/03/2023)              no comptabilitzats com a mes natural sencer]],2)</f>
        <v>0</v>
      </c>
      <c r="AH1374" s="79">
        <f>Taula1[[#This Row],[% Jornada segons contracte
(no posar el símbol %) ]]-Taula1[[#This Row],[% Reducció salari per baix rendiment        (no posar el símbol %)]]</f>
        <v>0</v>
      </c>
      <c r="AI1374" s="131">
        <f t="shared" si="337"/>
        <v>0</v>
      </c>
      <c r="AJ1374" s="39"/>
      <c r="AK1374" s="131">
        <f>ROUND((AL1374/100)*756*Taula1[[#This Row],[Espai reservat Administració  (mesos)]],2)</f>
        <v>0</v>
      </c>
      <c r="AL1374" s="81">
        <f>Taula1[[#This Row],[% Jornada segons contracte
(no posar el símbol %) ]]-Taula1[[#This Row],[% Reducció salari per baix rendiment        (no posar el símbol %)]]</f>
        <v>0</v>
      </c>
      <c r="AM1374" s="131">
        <f>ROUND((AN1374/100)*24.8547945*Taula1[[#This Row],[Espai reservat Administració (dies)]],2)</f>
        <v>0</v>
      </c>
      <c r="AN1374" s="79">
        <f>Taula1[[#This Row],[% Jornada segons contracte
(no posar el símbol %) ]]-Taula1[[#This Row],[% Reducció salari per baix rendiment        (no posar el símbol %)]]</f>
        <v>0</v>
      </c>
      <c r="AO1374" s="131">
        <f t="shared" si="338"/>
        <v>0</v>
      </c>
      <c r="AP1374" s="87"/>
      <c r="AQ1374" s="137">
        <f>ROUND((AR1374/100)*693*Taula1[[#This Row],[Mesos naturals sencers treballats període justificat (01/01/2023 - 31/03/2023)]],2)</f>
        <v>0</v>
      </c>
      <c r="AR1374" s="90">
        <f>Taula1[[#This Row],[% Jornada segons contracte
(no posar el símbol %) ]]-Taula1[[#This Row],[% Reducció salari per baix rendiment        (no posar el símbol %)]]</f>
        <v>0</v>
      </c>
      <c r="AS1374" s="137">
        <f>ROUND((AT1374/100)*22.78356164*Taula1[[#This Row],[Dies treballats període justificat (01/01/2023 - 31/03/2023)              no comptabilitzats com a mes natural sencer]],2)</f>
        <v>0</v>
      </c>
      <c r="AT1374" s="90">
        <f>Taula1[[#This Row],[% Jornada segons contracte
(no posar el símbol %) ]]-Taula1[[#This Row],[% Reducció salari per baix rendiment        (no posar el símbol %)]]</f>
        <v>0</v>
      </c>
      <c r="AU1374" s="137">
        <f t="shared" si="339"/>
        <v>0</v>
      </c>
      <c r="AV1374" s="87"/>
      <c r="AW1374" s="136">
        <f>ROUND((AX1374/100)*693*Taula1[[#This Row],[Espai reservat Administració  (mesos)]],2)</f>
        <v>0</v>
      </c>
      <c r="AX1374" s="90">
        <f>Taula1[[#This Row],[% Jornada segons contracte
(no posar el símbol %) ]]-Taula1[[#This Row],[% Reducció salari per baix rendiment        (no posar el símbol %)]]</f>
        <v>0</v>
      </c>
      <c r="AY1374" s="131">
        <f>ROUND((AZ1374/100)*22.78356164*Taula1[[#This Row],[Espai reservat Administració (dies)]],2)</f>
        <v>0</v>
      </c>
      <c r="AZ1374" s="81">
        <f>Taula1[[#This Row],[% Jornada segons contracte
(no posar el símbol %) ]]-Taula1[[#This Row],[% Reducció salari per baix rendiment        (no posar el símbol %)]]</f>
        <v>0</v>
      </c>
      <c r="BA1374" s="82">
        <f t="shared" si="340"/>
        <v>0</v>
      </c>
      <c r="BB1374" s="41"/>
      <c r="BC1374" s="131">
        <f>IF(Taula1[[#This Row],[Grup justificat     (fer servir opcions de la llista desplegable)]]=1,AI1374,0)</f>
        <v>0</v>
      </c>
      <c r="BD1374" s="131">
        <f>IF(Taula1[[#This Row],[Grup justificat     (fer servir opcions de la llista desplegable)]]=2,AU1374,0)</f>
        <v>0</v>
      </c>
      <c r="BE1374" s="41"/>
      <c r="BF1374" s="131">
        <f>IF(Taula1[[#This Row],[Espai reservat Administració]]=1,AO1374,0)</f>
        <v>0</v>
      </c>
      <c r="BG1374" s="82">
        <f>IF(Taula1[[#This Row],[Espai reservat Administració]]=2,BA1374,0)</f>
        <v>0</v>
      </c>
      <c r="BH1374" s="41"/>
      <c r="BI1374" s="126">
        <f>IF(Taula1[[#This Row],[Grup justificat     (fer servir opcions de la llista desplegable)]]=1,1,0)</f>
        <v>0</v>
      </c>
      <c r="BJ1374" s="126">
        <f>IF(Taula1[[#This Row],[Espai reservat Administració]]=1,1,0)</f>
        <v>0</v>
      </c>
      <c r="BK1374" s="111"/>
      <c r="BL1374" s="126">
        <f>IF(Taula1[[#This Row],[Grup justificat     (fer servir opcions de la llista desplegable)]]=2,1,0)</f>
        <v>0</v>
      </c>
      <c r="BM1374" s="126">
        <f>IF(Taula1[[#This Row],[Espai reservat Administració]]=2,1,0)</f>
        <v>0</v>
      </c>
      <c r="BN1374" s="73"/>
      <c r="BO1374" s="73"/>
      <c r="BP1374" s="73"/>
      <c r="BQ1374" s="73"/>
      <c r="BR1374" s="73"/>
      <c r="BS1374" s="73"/>
      <c r="BT1374" s="73"/>
      <c r="BU1374" s="73"/>
      <c r="BV1374" s="73"/>
      <c r="BW1374" s="73"/>
      <c r="BX1374" s="73"/>
      <c r="BY1374" s="73"/>
      <c r="BZ1374" s="73"/>
      <c r="CA1374" s="73"/>
      <c r="CB1374" s="73"/>
      <c r="CC1374" s="73"/>
      <c r="CD1374" s="73"/>
      <c r="CE1374" s="73"/>
      <c r="CF1374" s="73"/>
      <c r="CG1374" s="63">
        <f t="shared" si="341"/>
        <v>0</v>
      </c>
      <c r="CH1374" s="63">
        <f t="shared" si="342"/>
        <v>0</v>
      </c>
      <c r="CI1374" s="73"/>
      <c r="CJ1374" s="63">
        <f>IF(Taula1[[#This Row],[Tipus de contracte                                  (fer servir opcions de la llista desplegable)]]="Indefinit",1,0)</f>
        <v>0</v>
      </c>
      <c r="CK1374" s="63">
        <f>IF(Taula1[[#This Row],[Tipus de contracte                                  (fer servir opcions de la llista desplegable)]]="Temporal, igual o superior a 6 mesos",1,0)</f>
        <v>0</v>
      </c>
      <c r="CL1374" s="63">
        <f>IF(Taula1[[#This Row],[Tipus de contracte                                  (fer servir opcions de la llista desplegable)]]="Substitució per IT",1,0)</f>
        <v>0</v>
      </c>
      <c r="CM1374" s="73"/>
      <c r="CN1374" s="63">
        <f>IF(Taula1[[#This Row],[Relació llocs de treball]]&gt;=1,1,0)</f>
        <v>0</v>
      </c>
      <c r="CO1374" s="73"/>
      <c r="CP1374" s="63">
        <f>IF(Taula1[[#This Row],[Identitat de gènere                                                          (fer servir opcions de la llista desplegable)]]="Home",1,0)</f>
        <v>0</v>
      </c>
      <c r="CQ1374" s="63">
        <f>IF(Taula1[[#This Row],[Identitat de gènere                                                          (fer servir opcions de la llista desplegable)]]="Dona",1,0)</f>
        <v>0</v>
      </c>
      <c r="CR1374" s="63">
        <f>IF(Taula1[[#This Row],[Identitat de gènere                                                          (fer servir opcions de la llista desplegable)]]="No binari",1,0)</f>
        <v>0</v>
      </c>
      <c r="CS1374" s="73"/>
      <c r="CT1374" s="63">
        <f t="shared" si="336"/>
        <v>0</v>
      </c>
      <c r="CU1374" s="64">
        <f t="shared" si="343"/>
        <v>0</v>
      </c>
      <c r="CW1374" s="64">
        <f t="shared" si="344"/>
        <v>0</v>
      </c>
      <c r="CX1374" s="64">
        <f t="shared" si="345"/>
        <v>0</v>
      </c>
      <c r="CY1374" s="64">
        <f t="shared" si="346"/>
        <v>0</v>
      </c>
      <c r="CZ1374" s="64">
        <f t="shared" si="347"/>
        <v>0</v>
      </c>
      <c r="DB1374" s="64">
        <f t="shared" si="348"/>
        <v>0</v>
      </c>
      <c r="DC1374" s="64">
        <f t="shared" si="349"/>
        <v>0</v>
      </c>
      <c r="DD1374" s="64">
        <f t="shared" si="350"/>
        <v>0</v>
      </c>
      <c r="DE1374" s="64">
        <f t="shared" si="351"/>
        <v>0</v>
      </c>
    </row>
    <row r="1375" spans="2:109" x14ac:dyDescent="0.3">
      <c r="B1375" s="167"/>
      <c r="C1375" s="186"/>
      <c r="D1375" s="2"/>
      <c r="E1375" s="67"/>
      <c r="F1375" s="5"/>
      <c r="G1375" s="5"/>
      <c r="H1375" s="187"/>
      <c r="I1375" s="111" t="str">
        <f ca="1">IF(Taula1[[#This Row],[Data naixement (format dd/mm/aaaa)]]="","0",DATEDIF(Taula1[[#This Row],[Data naixement (format dd/mm/aaaa)]],TODAY(),"Y"))</f>
        <v>0</v>
      </c>
      <c r="J1375" s="6"/>
      <c r="K1375" s="6"/>
      <c r="L1375" s="6"/>
      <c r="M1375" s="6"/>
      <c r="N1375" s="56"/>
      <c r="O1375" s="56"/>
      <c r="P1375" s="56"/>
      <c r="Q1375" s="6"/>
      <c r="R1375" s="7"/>
      <c r="S1375" s="143">
        <f>Taula1[[#This Row],[Mesos naturals sencers treballats període justificat (01/01/2023 - 31/03/2023)]]</f>
        <v>0</v>
      </c>
      <c r="T1375" s="194">
        <f>Taula1[[#This Row],[Dies treballats període justificat (01/01/2023 - 31/03/2023)              no comptabilitzats com a mes natural sencer]]</f>
        <v>0</v>
      </c>
      <c r="U1375" s="12"/>
      <c r="V1375" s="7"/>
      <c r="W1375" s="188"/>
      <c r="X1375" s="188"/>
      <c r="Y1375" s="188"/>
      <c r="Z1375" s="188"/>
      <c r="AA1375" s="190"/>
      <c r="AB1375" s="143">
        <f>Taula1[[#This Row],[Grup justificat     (fer servir opcions de la llista desplegable)]]</f>
        <v>0</v>
      </c>
      <c r="AC1375" s="182"/>
      <c r="AD1375" s="39"/>
      <c r="AE1375" s="131">
        <f>ROUND((AF1375/100)*756*Taula1[[#This Row],[Mesos naturals sencers treballats període justificat (01/01/2023 - 31/03/2023)]],2)</f>
        <v>0</v>
      </c>
      <c r="AF1375" s="81">
        <f>Taula1[[#This Row],[% Jornada segons contracte
(no posar el símbol %) ]]-Taula1[[#This Row],[% Reducció salari per baix rendiment        (no posar el símbol %)]]</f>
        <v>0</v>
      </c>
      <c r="AG1375" s="131">
        <f>ROUND((AH1375/100)*24.8547945*Taula1[[#This Row],[Dies treballats període justificat (01/01/2023 - 31/03/2023)              no comptabilitzats com a mes natural sencer]],2)</f>
        <v>0</v>
      </c>
      <c r="AH1375" s="79">
        <f>Taula1[[#This Row],[% Jornada segons contracte
(no posar el símbol %) ]]-Taula1[[#This Row],[% Reducció salari per baix rendiment        (no posar el símbol %)]]</f>
        <v>0</v>
      </c>
      <c r="AI1375" s="131">
        <f t="shared" si="337"/>
        <v>0</v>
      </c>
      <c r="AJ1375" s="39"/>
      <c r="AK1375" s="131">
        <f>ROUND((AL1375/100)*756*Taula1[[#This Row],[Espai reservat Administració  (mesos)]],2)</f>
        <v>0</v>
      </c>
      <c r="AL1375" s="81">
        <f>Taula1[[#This Row],[% Jornada segons contracte
(no posar el símbol %) ]]-Taula1[[#This Row],[% Reducció salari per baix rendiment        (no posar el símbol %)]]</f>
        <v>0</v>
      </c>
      <c r="AM1375" s="131">
        <f>ROUND((AN1375/100)*24.8547945*Taula1[[#This Row],[Espai reservat Administració (dies)]],2)</f>
        <v>0</v>
      </c>
      <c r="AN1375" s="79">
        <f>Taula1[[#This Row],[% Jornada segons contracte
(no posar el símbol %) ]]-Taula1[[#This Row],[% Reducció salari per baix rendiment        (no posar el símbol %)]]</f>
        <v>0</v>
      </c>
      <c r="AO1375" s="131">
        <f t="shared" si="338"/>
        <v>0</v>
      </c>
      <c r="AP1375" s="87"/>
      <c r="AQ1375" s="137">
        <f>ROUND((AR1375/100)*693*Taula1[[#This Row],[Mesos naturals sencers treballats període justificat (01/01/2023 - 31/03/2023)]],2)</f>
        <v>0</v>
      </c>
      <c r="AR1375" s="90">
        <f>Taula1[[#This Row],[% Jornada segons contracte
(no posar el símbol %) ]]-Taula1[[#This Row],[% Reducció salari per baix rendiment        (no posar el símbol %)]]</f>
        <v>0</v>
      </c>
      <c r="AS1375" s="137">
        <f>ROUND((AT1375/100)*22.78356164*Taula1[[#This Row],[Dies treballats període justificat (01/01/2023 - 31/03/2023)              no comptabilitzats com a mes natural sencer]],2)</f>
        <v>0</v>
      </c>
      <c r="AT1375" s="90">
        <f>Taula1[[#This Row],[% Jornada segons contracte
(no posar el símbol %) ]]-Taula1[[#This Row],[% Reducció salari per baix rendiment        (no posar el símbol %)]]</f>
        <v>0</v>
      </c>
      <c r="AU1375" s="137">
        <f t="shared" si="339"/>
        <v>0</v>
      </c>
      <c r="AV1375" s="87"/>
      <c r="AW1375" s="136">
        <f>ROUND((AX1375/100)*693*Taula1[[#This Row],[Espai reservat Administració  (mesos)]],2)</f>
        <v>0</v>
      </c>
      <c r="AX1375" s="90">
        <f>Taula1[[#This Row],[% Jornada segons contracte
(no posar el símbol %) ]]-Taula1[[#This Row],[% Reducció salari per baix rendiment        (no posar el símbol %)]]</f>
        <v>0</v>
      </c>
      <c r="AY1375" s="131">
        <f>ROUND((AZ1375/100)*22.78356164*Taula1[[#This Row],[Espai reservat Administració (dies)]],2)</f>
        <v>0</v>
      </c>
      <c r="AZ1375" s="81">
        <f>Taula1[[#This Row],[% Jornada segons contracte
(no posar el símbol %) ]]-Taula1[[#This Row],[% Reducció salari per baix rendiment        (no posar el símbol %)]]</f>
        <v>0</v>
      </c>
      <c r="BA1375" s="82">
        <f t="shared" si="340"/>
        <v>0</v>
      </c>
      <c r="BB1375" s="41"/>
      <c r="BC1375" s="131">
        <f>IF(Taula1[[#This Row],[Grup justificat     (fer servir opcions de la llista desplegable)]]=1,AI1375,0)</f>
        <v>0</v>
      </c>
      <c r="BD1375" s="131">
        <f>IF(Taula1[[#This Row],[Grup justificat     (fer servir opcions de la llista desplegable)]]=2,AU1375,0)</f>
        <v>0</v>
      </c>
      <c r="BE1375" s="41"/>
      <c r="BF1375" s="131">
        <f>IF(Taula1[[#This Row],[Espai reservat Administració]]=1,AO1375,0)</f>
        <v>0</v>
      </c>
      <c r="BG1375" s="82">
        <f>IF(Taula1[[#This Row],[Espai reservat Administració]]=2,BA1375,0)</f>
        <v>0</v>
      </c>
      <c r="BH1375" s="41"/>
      <c r="BI1375" s="126">
        <f>IF(Taula1[[#This Row],[Grup justificat     (fer servir opcions de la llista desplegable)]]=1,1,0)</f>
        <v>0</v>
      </c>
      <c r="BJ1375" s="126">
        <f>IF(Taula1[[#This Row],[Espai reservat Administració]]=1,1,0)</f>
        <v>0</v>
      </c>
      <c r="BK1375" s="111"/>
      <c r="BL1375" s="126">
        <f>IF(Taula1[[#This Row],[Grup justificat     (fer servir opcions de la llista desplegable)]]=2,1,0)</f>
        <v>0</v>
      </c>
      <c r="BM1375" s="126">
        <f>IF(Taula1[[#This Row],[Espai reservat Administració]]=2,1,0)</f>
        <v>0</v>
      </c>
      <c r="BN1375" s="73"/>
      <c r="BO1375" s="73"/>
      <c r="BP1375" s="73"/>
      <c r="BQ1375" s="73"/>
      <c r="BR1375" s="73"/>
      <c r="BS1375" s="73"/>
      <c r="BT1375" s="73"/>
      <c r="BU1375" s="73"/>
      <c r="BV1375" s="73"/>
      <c r="BW1375" s="73"/>
      <c r="BX1375" s="73"/>
      <c r="BY1375" s="73"/>
      <c r="BZ1375" s="73"/>
      <c r="CA1375" s="73"/>
      <c r="CB1375" s="73"/>
      <c r="CC1375" s="73"/>
      <c r="CD1375" s="73"/>
      <c r="CE1375" s="73"/>
      <c r="CF1375" s="73"/>
      <c r="CG1375" s="63">
        <f t="shared" si="341"/>
        <v>0</v>
      </c>
      <c r="CH1375" s="63">
        <f t="shared" si="342"/>
        <v>0</v>
      </c>
      <c r="CI1375" s="73"/>
      <c r="CJ1375" s="63">
        <f>IF(Taula1[[#This Row],[Tipus de contracte                                  (fer servir opcions de la llista desplegable)]]="Indefinit",1,0)</f>
        <v>0</v>
      </c>
      <c r="CK1375" s="63">
        <f>IF(Taula1[[#This Row],[Tipus de contracte                                  (fer servir opcions de la llista desplegable)]]="Temporal, igual o superior a 6 mesos",1,0)</f>
        <v>0</v>
      </c>
      <c r="CL1375" s="63">
        <f>IF(Taula1[[#This Row],[Tipus de contracte                                  (fer servir opcions de la llista desplegable)]]="Substitució per IT",1,0)</f>
        <v>0</v>
      </c>
      <c r="CM1375" s="73"/>
      <c r="CN1375" s="63">
        <f>IF(Taula1[[#This Row],[Relació llocs de treball]]&gt;=1,1,0)</f>
        <v>0</v>
      </c>
      <c r="CO1375" s="73"/>
      <c r="CP1375" s="63">
        <f>IF(Taula1[[#This Row],[Identitat de gènere                                                          (fer servir opcions de la llista desplegable)]]="Home",1,0)</f>
        <v>0</v>
      </c>
      <c r="CQ1375" s="63">
        <f>IF(Taula1[[#This Row],[Identitat de gènere                                                          (fer servir opcions de la llista desplegable)]]="Dona",1,0)</f>
        <v>0</v>
      </c>
      <c r="CR1375" s="63">
        <f>IF(Taula1[[#This Row],[Identitat de gènere                                                          (fer servir opcions de la llista desplegable)]]="No binari",1,0)</f>
        <v>0</v>
      </c>
      <c r="CS1375" s="73"/>
      <c r="CT1375" s="63">
        <f t="shared" si="336"/>
        <v>0</v>
      </c>
      <c r="CU1375" s="64">
        <f t="shared" si="343"/>
        <v>0</v>
      </c>
      <c r="CW1375" s="64">
        <f t="shared" si="344"/>
        <v>0</v>
      </c>
      <c r="CX1375" s="64">
        <f t="shared" si="345"/>
        <v>0</v>
      </c>
      <c r="CY1375" s="64">
        <f t="shared" si="346"/>
        <v>0</v>
      </c>
      <c r="CZ1375" s="64">
        <f t="shared" si="347"/>
        <v>0</v>
      </c>
      <c r="DB1375" s="64">
        <f t="shared" si="348"/>
        <v>0</v>
      </c>
      <c r="DC1375" s="64">
        <f t="shared" si="349"/>
        <v>0</v>
      </c>
      <c r="DD1375" s="64">
        <f t="shared" si="350"/>
        <v>0</v>
      </c>
      <c r="DE1375" s="64">
        <f t="shared" si="351"/>
        <v>0</v>
      </c>
    </row>
    <row r="1376" spans="2:109" x14ac:dyDescent="0.3">
      <c r="B1376" s="167"/>
      <c r="C1376" s="186"/>
      <c r="D1376" s="2"/>
      <c r="E1376" s="67"/>
      <c r="F1376" s="5"/>
      <c r="G1376" s="5"/>
      <c r="H1376" s="187"/>
      <c r="I1376" s="111" t="str">
        <f ca="1">IF(Taula1[[#This Row],[Data naixement (format dd/mm/aaaa)]]="","0",DATEDIF(Taula1[[#This Row],[Data naixement (format dd/mm/aaaa)]],TODAY(),"Y"))</f>
        <v>0</v>
      </c>
      <c r="J1376" s="6"/>
      <c r="K1376" s="6"/>
      <c r="L1376" s="6"/>
      <c r="M1376" s="6"/>
      <c r="N1376" s="56"/>
      <c r="O1376" s="56"/>
      <c r="P1376" s="56"/>
      <c r="Q1376" s="6"/>
      <c r="R1376" s="7"/>
      <c r="S1376" s="143">
        <f>Taula1[[#This Row],[Mesos naturals sencers treballats període justificat (01/01/2023 - 31/03/2023)]]</f>
        <v>0</v>
      </c>
      <c r="T1376" s="194">
        <f>Taula1[[#This Row],[Dies treballats període justificat (01/01/2023 - 31/03/2023)              no comptabilitzats com a mes natural sencer]]</f>
        <v>0</v>
      </c>
      <c r="U1376" s="12"/>
      <c r="V1376" s="7"/>
      <c r="W1376" s="188"/>
      <c r="X1376" s="188"/>
      <c r="Y1376" s="188"/>
      <c r="Z1376" s="188"/>
      <c r="AA1376" s="190"/>
      <c r="AB1376" s="143">
        <f>Taula1[[#This Row],[Grup justificat     (fer servir opcions de la llista desplegable)]]</f>
        <v>0</v>
      </c>
      <c r="AC1376" s="182"/>
      <c r="AD1376" s="39"/>
      <c r="AE1376" s="131">
        <f>ROUND((AF1376/100)*756*Taula1[[#This Row],[Mesos naturals sencers treballats període justificat (01/01/2023 - 31/03/2023)]],2)</f>
        <v>0</v>
      </c>
      <c r="AF1376" s="81">
        <f>Taula1[[#This Row],[% Jornada segons contracte
(no posar el símbol %) ]]-Taula1[[#This Row],[% Reducció salari per baix rendiment        (no posar el símbol %)]]</f>
        <v>0</v>
      </c>
      <c r="AG1376" s="131">
        <f>ROUND((AH1376/100)*24.8547945*Taula1[[#This Row],[Dies treballats període justificat (01/01/2023 - 31/03/2023)              no comptabilitzats com a mes natural sencer]],2)</f>
        <v>0</v>
      </c>
      <c r="AH1376" s="79">
        <f>Taula1[[#This Row],[% Jornada segons contracte
(no posar el símbol %) ]]-Taula1[[#This Row],[% Reducció salari per baix rendiment        (no posar el símbol %)]]</f>
        <v>0</v>
      </c>
      <c r="AI1376" s="131">
        <f t="shared" si="337"/>
        <v>0</v>
      </c>
      <c r="AJ1376" s="39"/>
      <c r="AK1376" s="131">
        <f>ROUND((AL1376/100)*756*Taula1[[#This Row],[Espai reservat Administració  (mesos)]],2)</f>
        <v>0</v>
      </c>
      <c r="AL1376" s="81">
        <f>Taula1[[#This Row],[% Jornada segons contracte
(no posar el símbol %) ]]-Taula1[[#This Row],[% Reducció salari per baix rendiment        (no posar el símbol %)]]</f>
        <v>0</v>
      </c>
      <c r="AM1376" s="131">
        <f>ROUND((AN1376/100)*24.8547945*Taula1[[#This Row],[Espai reservat Administració (dies)]],2)</f>
        <v>0</v>
      </c>
      <c r="AN1376" s="79">
        <f>Taula1[[#This Row],[% Jornada segons contracte
(no posar el símbol %) ]]-Taula1[[#This Row],[% Reducció salari per baix rendiment        (no posar el símbol %)]]</f>
        <v>0</v>
      </c>
      <c r="AO1376" s="131">
        <f t="shared" si="338"/>
        <v>0</v>
      </c>
      <c r="AP1376" s="87"/>
      <c r="AQ1376" s="137">
        <f>ROUND((AR1376/100)*693*Taula1[[#This Row],[Mesos naturals sencers treballats període justificat (01/01/2023 - 31/03/2023)]],2)</f>
        <v>0</v>
      </c>
      <c r="AR1376" s="90">
        <f>Taula1[[#This Row],[% Jornada segons contracte
(no posar el símbol %) ]]-Taula1[[#This Row],[% Reducció salari per baix rendiment        (no posar el símbol %)]]</f>
        <v>0</v>
      </c>
      <c r="AS1376" s="137">
        <f>ROUND((AT1376/100)*22.78356164*Taula1[[#This Row],[Dies treballats període justificat (01/01/2023 - 31/03/2023)              no comptabilitzats com a mes natural sencer]],2)</f>
        <v>0</v>
      </c>
      <c r="AT1376" s="90">
        <f>Taula1[[#This Row],[% Jornada segons contracte
(no posar el símbol %) ]]-Taula1[[#This Row],[% Reducció salari per baix rendiment        (no posar el símbol %)]]</f>
        <v>0</v>
      </c>
      <c r="AU1376" s="137">
        <f t="shared" si="339"/>
        <v>0</v>
      </c>
      <c r="AV1376" s="87"/>
      <c r="AW1376" s="136">
        <f>ROUND((AX1376/100)*693*Taula1[[#This Row],[Espai reservat Administració  (mesos)]],2)</f>
        <v>0</v>
      </c>
      <c r="AX1376" s="90">
        <f>Taula1[[#This Row],[% Jornada segons contracte
(no posar el símbol %) ]]-Taula1[[#This Row],[% Reducció salari per baix rendiment        (no posar el símbol %)]]</f>
        <v>0</v>
      </c>
      <c r="AY1376" s="131">
        <f>ROUND((AZ1376/100)*22.78356164*Taula1[[#This Row],[Espai reservat Administració (dies)]],2)</f>
        <v>0</v>
      </c>
      <c r="AZ1376" s="81">
        <f>Taula1[[#This Row],[% Jornada segons contracte
(no posar el símbol %) ]]-Taula1[[#This Row],[% Reducció salari per baix rendiment        (no posar el símbol %)]]</f>
        <v>0</v>
      </c>
      <c r="BA1376" s="82">
        <f t="shared" si="340"/>
        <v>0</v>
      </c>
      <c r="BB1376" s="41"/>
      <c r="BC1376" s="131">
        <f>IF(Taula1[[#This Row],[Grup justificat     (fer servir opcions de la llista desplegable)]]=1,AI1376,0)</f>
        <v>0</v>
      </c>
      <c r="BD1376" s="131">
        <f>IF(Taula1[[#This Row],[Grup justificat     (fer servir opcions de la llista desplegable)]]=2,AU1376,0)</f>
        <v>0</v>
      </c>
      <c r="BE1376" s="41"/>
      <c r="BF1376" s="131">
        <f>IF(Taula1[[#This Row],[Espai reservat Administració]]=1,AO1376,0)</f>
        <v>0</v>
      </c>
      <c r="BG1376" s="82">
        <f>IF(Taula1[[#This Row],[Espai reservat Administració]]=2,BA1376,0)</f>
        <v>0</v>
      </c>
      <c r="BH1376" s="41"/>
      <c r="BI1376" s="126">
        <f>IF(Taula1[[#This Row],[Grup justificat     (fer servir opcions de la llista desplegable)]]=1,1,0)</f>
        <v>0</v>
      </c>
      <c r="BJ1376" s="126">
        <f>IF(Taula1[[#This Row],[Espai reservat Administració]]=1,1,0)</f>
        <v>0</v>
      </c>
      <c r="BK1376" s="111"/>
      <c r="BL1376" s="126">
        <f>IF(Taula1[[#This Row],[Grup justificat     (fer servir opcions de la llista desplegable)]]=2,1,0)</f>
        <v>0</v>
      </c>
      <c r="BM1376" s="126">
        <f>IF(Taula1[[#This Row],[Espai reservat Administració]]=2,1,0)</f>
        <v>0</v>
      </c>
      <c r="BN1376" s="73"/>
      <c r="BO1376" s="73"/>
      <c r="BP1376" s="73"/>
      <c r="BQ1376" s="73"/>
      <c r="BR1376" s="73"/>
      <c r="BS1376" s="73"/>
      <c r="BT1376" s="73"/>
      <c r="BU1376" s="73"/>
      <c r="BV1376" s="73"/>
      <c r="BW1376" s="73"/>
      <c r="BX1376" s="73"/>
      <c r="BY1376" s="73"/>
      <c r="BZ1376" s="73"/>
      <c r="CA1376" s="73"/>
      <c r="CB1376" s="73"/>
      <c r="CC1376" s="73"/>
      <c r="CD1376" s="73"/>
      <c r="CE1376" s="73"/>
      <c r="CF1376" s="73"/>
      <c r="CG1376" s="63">
        <f t="shared" si="341"/>
        <v>0</v>
      </c>
      <c r="CH1376" s="63">
        <f t="shared" si="342"/>
        <v>0</v>
      </c>
      <c r="CI1376" s="73"/>
      <c r="CJ1376" s="63">
        <f>IF(Taula1[[#This Row],[Tipus de contracte                                  (fer servir opcions de la llista desplegable)]]="Indefinit",1,0)</f>
        <v>0</v>
      </c>
      <c r="CK1376" s="63">
        <f>IF(Taula1[[#This Row],[Tipus de contracte                                  (fer servir opcions de la llista desplegable)]]="Temporal, igual o superior a 6 mesos",1,0)</f>
        <v>0</v>
      </c>
      <c r="CL1376" s="63">
        <f>IF(Taula1[[#This Row],[Tipus de contracte                                  (fer servir opcions de la llista desplegable)]]="Substitució per IT",1,0)</f>
        <v>0</v>
      </c>
      <c r="CM1376" s="73"/>
      <c r="CN1376" s="63">
        <f>IF(Taula1[[#This Row],[Relació llocs de treball]]&gt;=1,1,0)</f>
        <v>0</v>
      </c>
      <c r="CO1376" s="73"/>
      <c r="CP1376" s="63">
        <f>IF(Taula1[[#This Row],[Identitat de gènere                                                          (fer servir opcions de la llista desplegable)]]="Home",1,0)</f>
        <v>0</v>
      </c>
      <c r="CQ1376" s="63">
        <f>IF(Taula1[[#This Row],[Identitat de gènere                                                          (fer servir opcions de la llista desplegable)]]="Dona",1,0)</f>
        <v>0</v>
      </c>
      <c r="CR1376" s="63">
        <f>IF(Taula1[[#This Row],[Identitat de gènere                                                          (fer servir opcions de la llista desplegable)]]="No binari",1,0)</f>
        <v>0</v>
      </c>
      <c r="CS1376" s="73"/>
      <c r="CT1376" s="63">
        <f t="shared" si="336"/>
        <v>0</v>
      </c>
      <c r="CU1376" s="64">
        <f t="shared" si="343"/>
        <v>0</v>
      </c>
      <c r="CW1376" s="64">
        <f t="shared" si="344"/>
        <v>0</v>
      </c>
      <c r="CX1376" s="64">
        <f t="shared" si="345"/>
        <v>0</v>
      </c>
      <c r="CY1376" s="64">
        <f t="shared" si="346"/>
        <v>0</v>
      </c>
      <c r="CZ1376" s="64">
        <f t="shared" si="347"/>
        <v>0</v>
      </c>
      <c r="DB1376" s="64">
        <f t="shared" si="348"/>
        <v>0</v>
      </c>
      <c r="DC1376" s="64">
        <f t="shared" si="349"/>
        <v>0</v>
      </c>
      <c r="DD1376" s="64">
        <f t="shared" si="350"/>
        <v>0</v>
      </c>
      <c r="DE1376" s="64">
        <f t="shared" si="351"/>
        <v>0</v>
      </c>
    </row>
    <row r="1377" spans="2:109" x14ac:dyDescent="0.3">
      <c r="B1377" s="167"/>
      <c r="C1377" s="186"/>
      <c r="D1377" s="2"/>
      <c r="E1377" s="67"/>
      <c r="F1377" s="5"/>
      <c r="G1377" s="5"/>
      <c r="H1377" s="187"/>
      <c r="I1377" s="111" t="str">
        <f ca="1">IF(Taula1[[#This Row],[Data naixement (format dd/mm/aaaa)]]="","0",DATEDIF(Taula1[[#This Row],[Data naixement (format dd/mm/aaaa)]],TODAY(),"Y"))</f>
        <v>0</v>
      </c>
      <c r="J1377" s="6"/>
      <c r="K1377" s="6"/>
      <c r="L1377" s="6"/>
      <c r="M1377" s="6"/>
      <c r="N1377" s="56"/>
      <c r="O1377" s="56"/>
      <c r="P1377" s="56"/>
      <c r="Q1377" s="6"/>
      <c r="R1377" s="7"/>
      <c r="S1377" s="143">
        <f>Taula1[[#This Row],[Mesos naturals sencers treballats període justificat (01/01/2023 - 31/03/2023)]]</f>
        <v>0</v>
      </c>
      <c r="T1377" s="194">
        <f>Taula1[[#This Row],[Dies treballats període justificat (01/01/2023 - 31/03/2023)              no comptabilitzats com a mes natural sencer]]</f>
        <v>0</v>
      </c>
      <c r="U1377" s="12"/>
      <c r="V1377" s="7"/>
      <c r="W1377" s="188"/>
      <c r="X1377" s="188"/>
      <c r="Y1377" s="188"/>
      <c r="Z1377" s="188"/>
      <c r="AA1377" s="190"/>
      <c r="AB1377" s="143">
        <f>Taula1[[#This Row],[Grup justificat     (fer servir opcions de la llista desplegable)]]</f>
        <v>0</v>
      </c>
      <c r="AC1377" s="182"/>
      <c r="AD1377" s="39"/>
      <c r="AE1377" s="131">
        <f>ROUND((AF1377/100)*756*Taula1[[#This Row],[Mesos naturals sencers treballats període justificat (01/01/2023 - 31/03/2023)]],2)</f>
        <v>0</v>
      </c>
      <c r="AF1377" s="81">
        <f>Taula1[[#This Row],[% Jornada segons contracte
(no posar el símbol %) ]]-Taula1[[#This Row],[% Reducció salari per baix rendiment        (no posar el símbol %)]]</f>
        <v>0</v>
      </c>
      <c r="AG1377" s="131">
        <f>ROUND((AH1377/100)*24.8547945*Taula1[[#This Row],[Dies treballats període justificat (01/01/2023 - 31/03/2023)              no comptabilitzats com a mes natural sencer]],2)</f>
        <v>0</v>
      </c>
      <c r="AH1377" s="79">
        <f>Taula1[[#This Row],[% Jornada segons contracte
(no posar el símbol %) ]]-Taula1[[#This Row],[% Reducció salari per baix rendiment        (no posar el símbol %)]]</f>
        <v>0</v>
      </c>
      <c r="AI1377" s="131">
        <f t="shared" si="337"/>
        <v>0</v>
      </c>
      <c r="AJ1377" s="39"/>
      <c r="AK1377" s="131">
        <f>ROUND((AL1377/100)*756*Taula1[[#This Row],[Espai reservat Administració  (mesos)]],2)</f>
        <v>0</v>
      </c>
      <c r="AL1377" s="81">
        <f>Taula1[[#This Row],[% Jornada segons contracte
(no posar el símbol %) ]]-Taula1[[#This Row],[% Reducció salari per baix rendiment        (no posar el símbol %)]]</f>
        <v>0</v>
      </c>
      <c r="AM1377" s="131">
        <f>ROUND((AN1377/100)*24.8547945*Taula1[[#This Row],[Espai reservat Administració (dies)]],2)</f>
        <v>0</v>
      </c>
      <c r="AN1377" s="79">
        <f>Taula1[[#This Row],[% Jornada segons contracte
(no posar el símbol %) ]]-Taula1[[#This Row],[% Reducció salari per baix rendiment        (no posar el símbol %)]]</f>
        <v>0</v>
      </c>
      <c r="AO1377" s="131">
        <f t="shared" si="338"/>
        <v>0</v>
      </c>
      <c r="AP1377" s="87"/>
      <c r="AQ1377" s="137">
        <f>ROUND((AR1377/100)*693*Taula1[[#This Row],[Mesos naturals sencers treballats període justificat (01/01/2023 - 31/03/2023)]],2)</f>
        <v>0</v>
      </c>
      <c r="AR1377" s="90">
        <f>Taula1[[#This Row],[% Jornada segons contracte
(no posar el símbol %) ]]-Taula1[[#This Row],[% Reducció salari per baix rendiment        (no posar el símbol %)]]</f>
        <v>0</v>
      </c>
      <c r="AS1377" s="137">
        <f>ROUND((AT1377/100)*22.78356164*Taula1[[#This Row],[Dies treballats període justificat (01/01/2023 - 31/03/2023)              no comptabilitzats com a mes natural sencer]],2)</f>
        <v>0</v>
      </c>
      <c r="AT1377" s="90">
        <f>Taula1[[#This Row],[% Jornada segons contracte
(no posar el símbol %) ]]-Taula1[[#This Row],[% Reducció salari per baix rendiment        (no posar el símbol %)]]</f>
        <v>0</v>
      </c>
      <c r="AU1377" s="137">
        <f t="shared" si="339"/>
        <v>0</v>
      </c>
      <c r="AV1377" s="87"/>
      <c r="AW1377" s="136">
        <f>ROUND((AX1377/100)*693*Taula1[[#This Row],[Espai reservat Administració  (mesos)]],2)</f>
        <v>0</v>
      </c>
      <c r="AX1377" s="90">
        <f>Taula1[[#This Row],[% Jornada segons contracte
(no posar el símbol %) ]]-Taula1[[#This Row],[% Reducció salari per baix rendiment        (no posar el símbol %)]]</f>
        <v>0</v>
      </c>
      <c r="AY1377" s="131">
        <f>ROUND((AZ1377/100)*22.78356164*Taula1[[#This Row],[Espai reservat Administració (dies)]],2)</f>
        <v>0</v>
      </c>
      <c r="AZ1377" s="81">
        <f>Taula1[[#This Row],[% Jornada segons contracte
(no posar el símbol %) ]]-Taula1[[#This Row],[% Reducció salari per baix rendiment        (no posar el símbol %)]]</f>
        <v>0</v>
      </c>
      <c r="BA1377" s="82">
        <f t="shared" si="340"/>
        <v>0</v>
      </c>
      <c r="BB1377" s="41"/>
      <c r="BC1377" s="131">
        <f>IF(Taula1[[#This Row],[Grup justificat     (fer servir opcions de la llista desplegable)]]=1,AI1377,0)</f>
        <v>0</v>
      </c>
      <c r="BD1377" s="131">
        <f>IF(Taula1[[#This Row],[Grup justificat     (fer servir opcions de la llista desplegable)]]=2,AU1377,0)</f>
        <v>0</v>
      </c>
      <c r="BE1377" s="41"/>
      <c r="BF1377" s="131">
        <f>IF(Taula1[[#This Row],[Espai reservat Administració]]=1,AO1377,0)</f>
        <v>0</v>
      </c>
      <c r="BG1377" s="82">
        <f>IF(Taula1[[#This Row],[Espai reservat Administració]]=2,BA1377,0)</f>
        <v>0</v>
      </c>
      <c r="BH1377" s="41"/>
      <c r="BI1377" s="126">
        <f>IF(Taula1[[#This Row],[Grup justificat     (fer servir opcions de la llista desplegable)]]=1,1,0)</f>
        <v>0</v>
      </c>
      <c r="BJ1377" s="126">
        <f>IF(Taula1[[#This Row],[Espai reservat Administració]]=1,1,0)</f>
        <v>0</v>
      </c>
      <c r="BK1377" s="111"/>
      <c r="BL1377" s="126">
        <f>IF(Taula1[[#This Row],[Grup justificat     (fer servir opcions de la llista desplegable)]]=2,1,0)</f>
        <v>0</v>
      </c>
      <c r="BM1377" s="126">
        <f>IF(Taula1[[#This Row],[Espai reservat Administració]]=2,1,0)</f>
        <v>0</v>
      </c>
      <c r="BN1377" s="73"/>
      <c r="BO1377" s="73"/>
      <c r="BP1377" s="73"/>
      <c r="BQ1377" s="73"/>
      <c r="BR1377" s="73"/>
      <c r="BS1377" s="73"/>
      <c r="BT1377" s="73"/>
      <c r="BU1377" s="73"/>
      <c r="BV1377" s="73"/>
      <c r="BW1377" s="73"/>
      <c r="BX1377" s="73"/>
      <c r="BY1377" s="73"/>
      <c r="BZ1377" s="73"/>
      <c r="CA1377" s="73"/>
      <c r="CB1377" s="73"/>
      <c r="CC1377" s="73"/>
      <c r="CD1377" s="73"/>
      <c r="CE1377" s="73"/>
      <c r="CF1377" s="73"/>
      <c r="CG1377" s="63">
        <f t="shared" si="341"/>
        <v>0</v>
      </c>
      <c r="CH1377" s="63">
        <f t="shared" si="342"/>
        <v>0</v>
      </c>
      <c r="CI1377" s="73"/>
      <c r="CJ1377" s="63">
        <f>IF(Taula1[[#This Row],[Tipus de contracte                                  (fer servir opcions de la llista desplegable)]]="Indefinit",1,0)</f>
        <v>0</v>
      </c>
      <c r="CK1377" s="63">
        <f>IF(Taula1[[#This Row],[Tipus de contracte                                  (fer servir opcions de la llista desplegable)]]="Temporal, igual o superior a 6 mesos",1,0)</f>
        <v>0</v>
      </c>
      <c r="CL1377" s="63">
        <f>IF(Taula1[[#This Row],[Tipus de contracte                                  (fer servir opcions de la llista desplegable)]]="Substitució per IT",1,0)</f>
        <v>0</v>
      </c>
      <c r="CM1377" s="73"/>
      <c r="CN1377" s="63">
        <f>IF(Taula1[[#This Row],[Relació llocs de treball]]&gt;=1,1,0)</f>
        <v>0</v>
      </c>
      <c r="CO1377" s="73"/>
      <c r="CP1377" s="63">
        <f>IF(Taula1[[#This Row],[Identitat de gènere                                                          (fer servir opcions de la llista desplegable)]]="Home",1,0)</f>
        <v>0</v>
      </c>
      <c r="CQ1377" s="63">
        <f>IF(Taula1[[#This Row],[Identitat de gènere                                                          (fer servir opcions de la llista desplegable)]]="Dona",1,0)</f>
        <v>0</v>
      </c>
      <c r="CR1377" s="63">
        <f>IF(Taula1[[#This Row],[Identitat de gènere                                                          (fer servir opcions de la llista desplegable)]]="No binari",1,0)</f>
        <v>0</v>
      </c>
      <c r="CS1377" s="73"/>
      <c r="CT1377" s="63">
        <f t="shared" si="336"/>
        <v>0</v>
      </c>
      <c r="CU1377" s="64">
        <f t="shared" si="343"/>
        <v>0</v>
      </c>
      <c r="CW1377" s="64">
        <f t="shared" si="344"/>
        <v>0</v>
      </c>
      <c r="CX1377" s="64">
        <f t="shared" si="345"/>
        <v>0</v>
      </c>
      <c r="CY1377" s="64">
        <f t="shared" si="346"/>
        <v>0</v>
      </c>
      <c r="CZ1377" s="64">
        <f t="shared" si="347"/>
        <v>0</v>
      </c>
      <c r="DB1377" s="64">
        <f t="shared" si="348"/>
        <v>0</v>
      </c>
      <c r="DC1377" s="64">
        <f t="shared" si="349"/>
        <v>0</v>
      </c>
      <c r="DD1377" s="64">
        <f t="shared" si="350"/>
        <v>0</v>
      </c>
      <c r="DE1377" s="64">
        <f t="shared" si="351"/>
        <v>0</v>
      </c>
    </row>
    <row r="1378" spans="2:109" x14ac:dyDescent="0.3">
      <c r="B1378" s="167"/>
      <c r="C1378" s="186"/>
      <c r="D1378" s="2"/>
      <c r="E1378" s="67"/>
      <c r="F1378" s="5"/>
      <c r="G1378" s="5"/>
      <c r="H1378" s="187"/>
      <c r="I1378" s="111" t="str">
        <f ca="1">IF(Taula1[[#This Row],[Data naixement (format dd/mm/aaaa)]]="","0",DATEDIF(Taula1[[#This Row],[Data naixement (format dd/mm/aaaa)]],TODAY(),"Y"))</f>
        <v>0</v>
      </c>
      <c r="J1378" s="6"/>
      <c r="K1378" s="6"/>
      <c r="L1378" s="6"/>
      <c r="M1378" s="6"/>
      <c r="N1378" s="56"/>
      <c r="O1378" s="56"/>
      <c r="P1378" s="56"/>
      <c r="Q1378" s="6"/>
      <c r="R1378" s="7"/>
      <c r="S1378" s="143">
        <f>Taula1[[#This Row],[Mesos naturals sencers treballats període justificat (01/01/2023 - 31/03/2023)]]</f>
        <v>0</v>
      </c>
      <c r="T1378" s="194">
        <f>Taula1[[#This Row],[Dies treballats període justificat (01/01/2023 - 31/03/2023)              no comptabilitzats com a mes natural sencer]]</f>
        <v>0</v>
      </c>
      <c r="U1378" s="12"/>
      <c r="V1378" s="7"/>
      <c r="W1378" s="188"/>
      <c r="X1378" s="188"/>
      <c r="Y1378" s="188"/>
      <c r="Z1378" s="188"/>
      <c r="AA1378" s="190"/>
      <c r="AB1378" s="143">
        <f>Taula1[[#This Row],[Grup justificat     (fer servir opcions de la llista desplegable)]]</f>
        <v>0</v>
      </c>
      <c r="AC1378" s="182"/>
      <c r="AD1378" s="39"/>
      <c r="AE1378" s="131">
        <f>ROUND((AF1378/100)*756*Taula1[[#This Row],[Mesos naturals sencers treballats període justificat (01/01/2023 - 31/03/2023)]],2)</f>
        <v>0</v>
      </c>
      <c r="AF1378" s="81">
        <f>Taula1[[#This Row],[% Jornada segons contracte
(no posar el símbol %) ]]-Taula1[[#This Row],[% Reducció salari per baix rendiment        (no posar el símbol %)]]</f>
        <v>0</v>
      </c>
      <c r="AG1378" s="131">
        <f>ROUND((AH1378/100)*24.8547945*Taula1[[#This Row],[Dies treballats període justificat (01/01/2023 - 31/03/2023)              no comptabilitzats com a mes natural sencer]],2)</f>
        <v>0</v>
      </c>
      <c r="AH1378" s="79">
        <f>Taula1[[#This Row],[% Jornada segons contracte
(no posar el símbol %) ]]-Taula1[[#This Row],[% Reducció salari per baix rendiment        (no posar el símbol %)]]</f>
        <v>0</v>
      </c>
      <c r="AI1378" s="131">
        <f t="shared" si="337"/>
        <v>0</v>
      </c>
      <c r="AJ1378" s="39"/>
      <c r="AK1378" s="131">
        <f>ROUND((AL1378/100)*756*Taula1[[#This Row],[Espai reservat Administració  (mesos)]],2)</f>
        <v>0</v>
      </c>
      <c r="AL1378" s="81">
        <f>Taula1[[#This Row],[% Jornada segons contracte
(no posar el símbol %) ]]-Taula1[[#This Row],[% Reducció salari per baix rendiment        (no posar el símbol %)]]</f>
        <v>0</v>
      </c>
      <c r="AM1378" s="131">
        <f>ROUND((AN1378/100)*24.8547945*Taula1[[#This Row],[Espai reservat Administració (dies)]],2)</f>
        <v>0</v>
      </c>
      <c r="AN1378" s="79">
        <f>Taula1[[#This Row],[% Jornada segons contracte
(no posar el símbol %) ]]-Taula1[[#This Row],[% Reducció salari per baix rendiment        (no posar el símbol %)]]</f>
        <v>0</v>
      </c>
      <c r="AO1378" s="131">
        <f t="shared" si="338"/>
        <v>0</v>
      </c>
      <c r="AP1378" s="87"/>
      <c r="AQ1378" s="137">
        <f>ROUND((AR1378/100)*693*Taula1[[#This Row],[Mesos naturals sencers treballats període justificat (01/01/2023 - 31/03/2023)]],2)</f>
        <v>0</v>
      </c>
      <c r="AR1378" s="90">
        <f>Taula1[[#This Row],[% Jornada segons contracte
(no posar el símbol %) ]]-Taula1[[#This Row],[% Reducció salari per baix rendiment        (no posar el símbol %)]]</f>
        <v>0</v>
      </c>
      <c r="AS1378" s="137">
        <f>ROUND((AT1378/100)*22.78356164*Taula1[[#This Row],[Dies treballats període justificat (01/01/2023 - 31/03/2023)              no comptabilitzats com a mes natural sencer]],2)</f>
        <v>0</v>
      </c>
      <c r="AT1378" s="90">
        <f>Taula1[[#This Row],[% Jornada segons contracte
(no posar el símbol %) ]]-Taula1[[#This Row],[% Reducció salari per baix rendiment        (no posar el símbol %)]]</f>
        <v>0</v>
      </c>
      <c r="AU1378" s="137">
        <f t="shared" si="339"/>
        <v>0</v>
      </c>
      <c r="AV1378" s="87"/>
      <c r="AW1378" s="136">
        <f>ROUND((AX1378/100)*693*Taula1[[#This Row],[Espai reservat Administració  (mesos)]],2)</f>
        <v>0</v>
      </c>
      <c r="AX1378" s="90">
        <f>Taula1[[#This Row],[% Jornada segons contracte
(no posar el símbol %) ]]-Taula1[[#This Row],[% Reducció salari per baix rendiment        (no posar el símbol %)]]</f>
        <v>0</v>
      </c>
      <c r="AY1378" s="131">
        <f>ROUND((AZ1378/100)*22.78356164*Taula1[[#This Row],[Espai reservat Administració (dies)]],2)</f>
        <v>0</v>
      </c>
      <c r="AZ1378" s="81">
        <f>Taula1[[#This Row],[% Jornada segons contracte
(no posar el símbol %) ]]-Taula1[[#This Row],[% Reducció salari per baix rendiment        (no posar el símbol %)]]</f>
        <v>0</v>
      </c>
      <c r="BA1378" s="82">
        <f t="shared" si="340"/>
        <v>0</v>
      </c>
      <c r="BB1378" s="41"/>
      <c r="BC1378" s="131">
        <f>IF(Taula1[[#This Row],[Grup justificat     (fer servir opcions de la llista desplegable)]]=1,AI1378,0)</f>
        <v>0</v>
      </c>
      <c r="BD1378" s="131">
        <f>IF(Taula1[[#This Row],[Grup justificat     (fer servir opcions de la llista desplegable)]]=2,AU1378,0)</f>
        <v>0</v>
      </c>
      <c r="BE1378" s="41"/>
      <c r="BF1378" s="131">
        <f>IF(Taula1[[#This Row],[Espai reservat Administració]]=1,AO1378,0)</f>
        <v>0</v>
      </c>
      <c r="BG1378" s="82">
        <f>IF(Taula1[[#This Row],[Espai reservat Administració]]=2,BA1378,0)</f>
        <v>0</v>
      </c>
      <c r="BH1378" s="41"/>
      <c r="BI1378" s="126">
        <f>IF(Taula1[[#This Row],[Grup justificat     (fer servir opcions de la llista desplegable)]]=1,1,0)</f>
        <v>0</v>
      </c>
      <c r="BJ1378" s="126">
        <f>IF(Taula1[[#This Row],[Espai reservat Administració]]=1,1,0)</f>
        <v>0</v>
      </c>
      <c r="BK1378" s="111"/>
      <c r="BL1378" s="126">
        <f>IF(Taula1[[#This Row],[Grup justificat     (fer servir opcions de la llista desplegable)]]=2,1,0)</f>
        <v>0</v>
      </c>
      <c r="BM1378" s="126">
        <f>IF(Taula1[[#This Row],[Espai reservat Administració]]=2,1,0)</f>
        <v>0</v>
      </c>
      <c r="BN1378" s="73"/>
      <c r="BO1378" s="73"/>
      <c r="BP1378" s="73"/>
      <c r="BQ1378" s="73"/>
      <c r="BR1378" s="73"/>
      <c r="BS1378" s="73"/>
      <c r="BT1378" s="73"/>
      <c r="BU1378" s="73"/>
      <c r="BV1378" s="73"/>
      <c r="BW1378" s="73"/>
      <c r="BX1378" s="73"/>
      <c r="BY1378" s="73"/>
      <c r="BZ1378" s="73"/>
      <c r="CA1378" s="73"/>
      <c r="CB1378" s="73"/>
      <c r="CC1378" s="73"/>
      <c r="CD1378" s="73"/>
      <c r="CE1378" s="73"/>
      <c r="CF1378" s="73"/>
      <c r="CG1378" s="63">
        <f t="shared" si="341"/>
        <v>0</v>
      </c>
      <c r="CH1378" s="63">
        <f t="shared" si="342"/>
        <v>0</v>
      </c>
      <c r="CI1378" s="73"/>
      <c r="CJ1378" s="63">
        <f>IF(Taula1[[#This Row],[Tipus de contracte                                  (fer servir opcions de la llista desplegable)]]="Indefinit",1,0)</f>
        <v>0</v>
      </c>
      <c r="CK1378" s="63">
        <f>IF(Taula1[[#This Row],[Tipus de contracte                                  (fer servir opcions de la llista desplegable)]]="Temporal, igual o superior a 6 mesos",1,0)</f>
        <v>0</v>
      </c>
      <c r="CL1378" s="63">
        <f>IF(Taula1[[#This Row],[Tipus de contracte                                  (fer servir opcions de la llista desplegable)]]="Substitució per IT",1,0)</f>
        <v>0</v>
      </c>
      <c r="CM1378" s="73"/>
      <c r="CN1378" s="63">
        <f>IF(Taula1[[#This Row],[Relació llocs de treball]]&gt;=1,1,0)</f>
        <v>0</v>
      </c>
      <c r="CO1378" s="73"/>
      <c r="CP1378" s="63">
        <f>IF(Taula1[[#This Row],[Identitat de gènere                                                          (fer servir opcions de la llista desplegable)]]="Home",1,0)</f>
        <v>0</v>
      </c>
      <c r="CQ1378" s="63">
        <f>IF(Taula1[[#This Row],[Identitat de gènere                                                          (fer servir opcions de la llista desplegable)]]="Dona",1,0)</f>
        <v>0</v>
      </c>
      <c r="CR1378" s="63">
        <f>IF(Taula1[[#This Row],[Identitat de gènere                                                          (fer servir opcions de la llista desplegable)]]="No binari",1,0)</f>
        <v>0</v>
      </c>
      <c r="CS1378" s="73"/>
      <c r="CT1378" s="63">
        <f t="shared" si="336"/>
        <v>0</v>
      </c>
      <c r="CU1378" s="64">
        <f t="shared" si="343"/>
        <v>0</v>
      </c>
      <c r="CW1378" s="64">
        <f t="shared" si="344"/>
        <v>0</v>
      </c>
      <c r="CX1378" s="64">
        <f t="shared" si="345"/>
        <v>0</v>
      </c>
      <c r="CY1378" s="64">
        <f t="shared" si="346"/>
        <v>0</v>
      </c>
      <c r="CZ1378" s="64">
        <f t="shared" si="347"/>
        <v>0</v>
      </c>
      <c r="DB1378" s="64">
        <f t="shared" si="348"/>
        <v>0</v>
      </c>
      <c r="DC1378" s="64">
        <f t="shared" si="349"/>
        <v>0</v>
      </c>
      <c r="DD1378" s="64">
        <f t="shared" si="350"/>
        <v>0</v>
      </c>
      <c r="DE1378" s="64">
        <f t="shared" si="351"/>
        <v>0</v>
      </c>
    </row>
    <row r="1379" spans="2:109" x14ac:dyDescent="0.3">
      <c r="B1379" s="167"/>
      <c r="C1379" s="186"/>
      <c r="D1379" s="2"/>
      <c r="E1379" s="67"/>
      <c r="F1379" s="5"/>
      <c r="G1379" s="5"/>
      <c r="H1379" s="187"/>
      <c r="I1379" s="111" t="str">
        <f ca="1">IF(Taula1[[#This Row],[Data naixement (format dd/mm/aaaa)]]="","0",DATEDIF(Taula1[[#This Row],[Data naixement (format dd/mm/aaaa)]],TODAY(),"Y"))</f>
        <v>0</v>
      </c>
      <c r="J1379" s="6"/>
      <c r="K1379" s="6"/>
      <c r="L1379" s="6"/>
      <c r="M1379" s="6"/>
      <c r="N1379" s="56"/>
      <c r="O1379" s="56"/>
      <c r="P1379" s="56"/>
      <c r="Q1379" s="6"/>
      <c r="R1379" s="7"/>
      <c r="S1379" s="143">
        <f>Taula1[[#This Row],[Mesos naturals sencers treballats període justificat (01/01/2023 - 31/03/2023)]]</f>
        <v>0</v>
      </c>
      <c r="T1379" s="194">
        <f>Taula1[[#This Row],[Dies treballats període justificat (01/01/2023 - 31/03/2023)              no comptabilitzats com a mes natural sencer]]</f>
        <v>0</v>
      </c>
      <c r="U1379" s="12"/>
      <c r="V1379" s="7"/>
      <c r="W1379" s="188"/>
      <c r="X1379" s="188"/>
      <c r="Y1379" s="188"/>
      <c r="Z1379" s="188"/>
      <c r="AA1379" s="190"/>
      <c r="AB1379" s="143">
        <f>Taula1[[#This Row],[Grup justificat     (fer servir opcions de la llista desplegable)]]</f>
        <v>0</v>
      </c>
      <c r="AC1379" s="182"/>
      <c r="AD1379" s="39"/>
      <c r="AE1379" s="131">
        <f>ROUND((AF1379/100)*756*Taula1[[#This Row],[Mesos naturals sencers treballats període justificat (01/01/2023 - 31/03/2023)]],2)</f>
        <v>0</v>
      </c>
      <c r="AF1379" s="81">
        <f>Taula1[[#This Row],[% Jornada segons contracte
(no posar el símbol %) ]]-Taula1[[#This Row],[% Reducció salari per baix rendiment        (no posar el símbol %)]]</f>
        <v>0</v>
      </c>
      <c r="AG1379" s="131">
        <f>ROUND((AH1379/100)*24.8547945*Taula1[[#This Row],[Dies treballats període justificat (01/01/2023 - 31/03/2023)              no comptabilitzats com a mes natural sencer]],2)</f>
        <v>0</v>
      </c>
      <c r="AH1379" s="79">
        <f>Taula1[[#This Row],[% Jornada segons contracte
(no posar el símbol %) ]]-Taula1[[#This Row],[% Reducció salari per baix rendiment        (no posar el símbol %)]]</f>
        <v>0</v>
      </c>
      <c r="AI1379" s="131">
        <f t="shared" si="337"/>
        <v>0</v>
      </c>
      <c r="AJ1379" s="39"/>
      <c r="AK1379" s="131">
        <f>ROUND((AL1379/100)*756*Taula1[[#This Row],[Espai reservat Administració  (mesos)]],2)</f>
        <v>0</v>
      </c>
      <c r="AL1379" s="81">
        <f>Taula1[[#This Row],[% Jornada segons contracte
(no posar el símbol %) ]]-Taula1[[#This Row],[% Reducció salari per baix rendiment        (no posar el símbol %)]]</f>
        <v>0</v>
      </c>
      <c r="AM1379" s="131">
        <f>ROUND((AN1379/100)*24.8547945*Taula1[[#This Row],[Espai reservat Administració (dies)]],2)</f>
        <v>0</v>
      </c>
      <c r="AN1379" s="79">
        <f>Taula1[[#This Row],[% Jornada segons contracte
(no posar el símbol %) ]]-Taula1[[#This Row],[% Reducció salari per baix rendiment        (no posar el símbol %)]]</f>
        <v>0</v>
      </c>
      <c r="AO1379" s="131">
        <f t="shared" si="338"/>
        <v>0</v>
      </c>
      <c r="AP1379" s="87"/>
      <c r="AQ1379" s="137">
        <f>ROUND((AR1379/100)*693*Taula1[[#This Row],[Mesos naturals sencers treballats període justificat (01/01/2023 - 31/03/2023)]],2)</f>
        <v>0</v>
      </c>
      <c r="AR1379" s="90">
        <f>Taula1[[#This Row],[% Jornada segons contracte
(no posar el símbol %) ]]-Taula1[[#This Row],[% Reducció salari per baix rendiment        (no posar el símbol %)]]</f>
        <v>0</v>
      </c>
      <c r="AS1379" s="137">
        <f>ROUND((AT1379/100)*22.78356164*Taula1[[#This Row],[Dies treballats període justificat (01/01/2023 - 31/03/2023)              no comptabilitzats com a mes natural sencer]],2)</f>
        <v>0</v>
      </c>
      <c r="AT1379" s="90">
        <f>Taula1[[#This Row],[% Jornada segons contracte
(no posar el símbol %) ]]-Taula1[[#This Row],[% Reducció salari per baix rendiment        (no posar el símbol %)]]</f>
        <v>0</v>
      </c>
      <c r="AU1379" s="137">
        <f t="shared" si="339"/>
        <v>0</v>
      </c>
      <c r="AV1379" s="87"/>
      <c r="AW1379" s="136">
        <f>ROUND((AX1379/100)*693*Taula1[[#This Row],[Espai reservat Administració  (mesos)]],2)</f>
        <v>0</v>
      </c>
      <c r="AX1379" s="90">
        <f>Taula1[[#This Row],[% Jornada segons contracte
(no posar el símbol %) ]]-Taula1[[#This Row],[% Reducció salari per baix rendiment        (no posar el símbol %)]]</f>
        <v>0</v>
      </c>
      <c r="AY1379" s="131">
        <f>ROUND((AZ1379/100)*22.78356164*Taula1[[#This Row],[Espai reservat Administració (dies)]],2)</f>
        <v>0</v>
      </c>
      <c r="AZ1379" s="81">
        <f>Taula1[[#This Row],[% Jornada segons contracte
(no posar el símbol %) ]]-Taula1[[#This Row],[% Reducció salari per baix rendiment        (no posar el símbol %)]]</f>
        <v>0</v>
      </c>
      <c r="BA1379" s="82">
        <f t="shared" si="340"/>
        <v>0</v>
      </c>
      <c r="BB1379" s="41"/>
      <c r="BC1379" s="131">
        <f>IF(Taula1[[#This Row],[Grup justificat     (fer servir opcions de la llista desplegable)]]=1,AI1379,0)</f>
        <v>0</v>
      </c>
      <c r="BD1379" s="131">
        <f>IF(Taula1[[#This Row],[Grup justificat     (fer servir opcions de la llista desplegable)]]=2,AU1379,0)</f>
        <v>0</v>
      </c>
      <c r="BE1379" s="41"/>
      <c r="BF1379" s="131">
        <f>IF(Taula1[[#This Row],[Espai reservat Administració]]=1,AO1379,0)</f>
        <v>0</v>
      </c>
      <c r="BG1379" s="82">
        <f>IF(Taula1[[#This Row],[Espai reservat Administració]]=2,BA1379,0)</f>
        <v>0</v>
      </c>
      <c r="BH1379" s="41"/>
      <c r="BI1379" s="126">
        <f>IF(Taula1[[#This Row],[Grup justificat     (fer servir opcions de la llista desplegable)]]=1,1,0)</f>
        <v>0</v>
      </c>
      <c r="BJ1379" s="126">
        <f>IF(Taula1[[#This Row],[Espai reservat Administració]]=1,1,0)</f>
        <v>0</v>
      </c>
      <c r="BK1379" s="111"/>
      <c r="BL1379" s="126">
        <f>IF(Taula1[[#This Row],[Grup justificat     (fer servir opcions de la llista desplegable)]]=2,1,0)</f>
        <v>0</v>
      </c>
      <c r="BM1379" s="126">
        <f>IF(Taula1[[#This Row],[Espai reservat Administració]]=2,1,0)</f>
        <v>0</v>
      </c>
      <c r="BN1379" s="73"/>
      <c r="BO1379" s="73"/>
      <c r="BP1379" s="73"/>
      <c r="BQ1379" s="73"/>
      <c r="BR1379" s="73"/>
      <c r="BS1379" s="73"/>
      <c r="BT1379" s="73"/>
      <c r="BU1379" s="73"/>
      <c r="BV1379" s="73"/>
      <c r="BW1379" s="73"/>
      <c r="BX1379" s="73"/>
      <c r="BY1379" s="73"/>
      <c r="BZ1379" s="73"/>
      <c r="CA1379" s="73"/>
      <c r="CB1379" s="73"/>
      <c r="CC1379" s="73"/>
      <c r="CD1379" s="73"/>
      <c r="CE1379" s="73"/>
      <c r="CF1379" s="73"/>
      <c r="CG1379" s="63">
        <f t="shared" si="341"/>
        <v>0</v>
      </c>
      <c r="CH1379" s="63">
        <f t="shared" si="342"/>
        <v>0</v>
      </c>
      <c r="CI1379" s="73"/>
      <c r="CJ1379" s="63">
        <f>IF(Taula1[[#This Row],[Tipus de contracte                                  (fer servir opcions de la llista desplegable)]]="Indefinit",1,0)</f>
        <v>0</v>
      </c>
      <c r="CK1379" s="63">
        <f>IF(Taula1[[#This Row],[Tipus de contracte                                  (fer servir opcions de la llista desplegable)]]="Temporal, igual o superior a 6 mesos",1,0)</f>
        <v>0</v>
      </c>
      <c r="CL1379" s="63">
        <f>IF(Taula1[[#This Row],[Tipus de contracte                                  (fer servir opcions de la llista desplegable)]]="Substitució per IT",1,0)</f>
        <v>0</v>
      </c>
      <c r="CM1379" s="73"/>
      <c r="CN1379" s="63">
        <f>IF(Taula1[[#This Row],[Relació llocs de treball]]&gt;=1,1,0)</f>
        <v>0</v>
      </c>
      <c r="CO1379" s="73"/>
      <c r="CP1379" s="63">
        <f>IF(Taula1[[#This Row],[Identitat de gènere                                                          (fer servir opcions de la llista desplegable)]]="Home",1,0)</f>
        <v>0</v>
      </c>
      <c r="CQ1379" s="63">
        <f>IF(Taula1[[#This Row],[Identitat de gènere                                                          (fer servir opcions de la llista desplegable)]]="Dona",1,0)</f>
        <v>0</v>
      </c>
      <c r="CR1379" s="63">
        <f>IF(Taula1[[#This Row],[Identitat de gènere                                                          (fer servir opcions de la llista desplegable)]]="No binari",1,0)</f>
        <v>0</v>
      </c>
      <c r="CS1379" s="73"/>
      <c r="CT1379" s="63">
        <f t="shared" si="336"/>
        <v>0</v>
      </c>
      <c r="CU1379" s="64">
        <f t="shared" si="343"/>
        <v>0</v>
      </c>
      <c r="CW1379" s="64">
        <f t="shared" si="344"/>
        <v>0</v>
      </c>
      <c r="CX1379" s="64">
        <f t="shared" si="345"/>
        <v>0</v>
      </c>
      <c r="CY1379" s="64">
        <f t="shared" si="346"/>
        <v>0</v>
      </c>
      <c r="CZ1379" s="64">
        <f t="shared" si="347"/>
        <v>0</v>
      </c>
      <c r="DB1379" s="64">
        <f t="shared" si="348"/>
        <v>0</v>
      </c>
      <c r="DC1379" s="64">
        <f t="shared" si="349"/>
        <v>0</v>
      </c>
      <c r="DD1379" s="64">
        <f t="shared" si="350"/>
        <v>0</v>
      </c>
      <c r="DE1379" s="64">
        <f t="shared" si="351"/>
        <v>0</v>
      </c>
    </row>
    <row r="1380" spans="2:109" x14ac:dyDescent="0.3">
      <c r="B1380" s="167"/>
      <c r="C1380" s="186"/>
      <c r="D1380" s="2"/>
      <c r="E1380" s="67"/>
      <c r="F1380" s="5"/>
      <c r="G1380" s="5"/>
      <c r="H1380" s="187"/>
      <c r="I1380" s="111" t="str">
        <f ca="1">IF(Taula1[[#This Row],[Data naixement (format dd/mm/aaaa)]]="","0",DATEDIF(Taula1[[#This Row],[Data naixement (format dd/mm/aaaa)]],TODAY(),"Y"))</f>
        <v>0</v>
      </c>
      <c r="J1380" s="6"/>
      <c r="K1380" s="6"/>
      <c r="L1380" s="6"/>
      <c r="M1380" s="6"/>
      <c r="N1380" s="56"/>
      <c r="O1380" s="56"/>
      <c r="P1380" s="56"/>
      <c r="Q1380" s="6"/>
      <c r="R1380" s="7"/>
      <c r="S1380" s="143">
        <f>Taula1[[#This Row],[Mesos naturals sencers treballats període justificat (01/01/2023 - 31/03/2023)]]</f>
        <v>0</v>
      </c>
      <c r="T1380" s="194">
        <f>Taula1[[#This Row],[Dies treballats període justificat (01/01/2023 - 31/03/2023)              no comptabilitzats com a mes natural sencer]]</f>
        <v>0</v>
      </c>
      <c r="U1380" s="12"/>
      <c r="V1380" s="7"/>
      <c r="W1380" s="188"/>
      <c r="X1380" s="188"/>
      <c r="Y1380" s="188"/>
      <c r="Z1380" s="188"/>
      <c r="AA1380" s="190"/>
      <c r="AB1380" s="143">
        <f>Taula1[[#This Row],[Grup justificat     (fer servir opcions de la llista desplegable)]]</f>
        <v>0</v>
      </c>
      <c r="AC1380" s="182"/>
      <c r="AD1380" s="39"/>
      <c r="AE1380" s="131">
        <f>ROUND((AF1380/100)*756*Taula1[[#This Row],[Mesos naturals sencers treballats període justificat (01/01/2023 - 31/03/2023)]],2)</f>
        <v>0</v>
      </c>
      <c r="AF1380" s="81">
        <f>Taula1[[#This Row],[% Jornada segons contracte
(no posar el símbol %) ]]-Taula1[[#This Row],[% Reducció salari per baix rendiment        (no posar el símbol %)]]</f>
        <v>0</v>
      </c>
      <c r="AG1380" s="131">
        <f>ROUND((AH1380/100)*24.8547945*Taula1[[#This Row],[Dies treballats període justificat (01/01/2023 - 31/03/2023)              no comptabilitzats com a mes natural sencer]],2)</f>
        <v>0</v>
      </c>
      <c r="AH1380" s="79">
        <f>Taula1[[#This Row],[% Jornada segons contracte
(no posar el símbol %) ]]-Taula1[[#This Row],[% Reducció salari per baix rendiment        (no posar el símbol %)]]</f>
        <v>0</v>
      </c>
      <c r="AI1380" s="131">
        <f t="shared" si="337"/>
        <v>0</v>
      </c>
      <c r="AJ1380" s="39"/>
      <c r="AK1380" s="131">
        <f>ROUND((AL1380/100)*756*Taula1[[#This Row],[Espai reservat Administració  (mesos)]],2)</f>
        <v>0</v>
      </c>
      <c r="AL1380" s="81">
        <f>Taula1[[#This Row],[% Jornada segons contracte
(no posar el símbol %) ]]-Taula1[[#This Row],[% Reducció salari per baix rendiment        (no posar el símbol %)]]</f>
        <v>0</v>
      </c>
      <c r="AM1380" s="131">
        <f>ROUND((AN1380/100)*24.8547945*Taula1[[#This Row],[Espai reservat Administració (dies)]],2)</f>
        <v>0</v>
      </c>
      <c r="AN1380" s="79">
        <f>Taula1[[#This Row],[% Jornada segons contracte
(no posar el símbol %) ]]-Taula1[[#This Row],[% Reducció salari per baix rendiment        (no posar el símbol %)]]</f>
        <v>0</v>
      </c>
      <c r="AO1380" s="131">
        <f t="shared" si="338"/>
        <v>0</v>
      </c>
      <c r="AP1380" s="87"/>
      <c r="AQ1380" s="137">
        <f>ROUND((AR1380/100)*693*Taula1[[#This Row],[Mesos naturals sencers treballats període justificat (01/01/2023 - 31/03/2023)]],2)</f>
        <v>0</v>
      </c>
      <c r="AR1380" s="90">
        <f>Taula1[[#This Row],[% Jornada segons contracte
(no posar el símbol %) ]]-Taula1[[#This Row],[% Reducció salari per baix rendiment        (no posar el símbol %)]]</f>
        <v>0</v>
      </c>
      <c r="AS1380" s="137">
        <f>ROUND((AT1380/100)*22.78356164*Taula1[[#This Row],[Dies treballats període justificat (01/01/2023 - 31/03/2023)              no comptabilitzats com a mes natural sencer]],2)</f>
        <v>0</v>
      </c>
      <c r="AT1380" s="90">
        <f>Taula1[[#This Row],[% Jornada segons contracte
(no posar el símbol %) ]]-Taula1[[#This Row],[% Reducció salari per baix rendiment        (no posar el símbol %)]]</f>
        <v>0</v>
      </c>
      <c r="AU1380" s="137">
        <f t="shared" si="339"/>
        <v>0</v>
      </c>
      <c r="AV1380" s="87"/>
      <c r="AW1380" s="136">
        <f>ROUND((AX1380/100)*693*Taula1[[#This Row],[Espai reservat Administració  (mesos)]],2)</f>
        <v>0</v>
      </c>
      <c r="AX1380" s="90">
        <f>Taula1[[#This Row],[% Jornada segons contracte
(no posar el símbol %) ]]-Taula1[[#This Row],[% Reducció salari per baix rendiment        (no posar el símbol %)]]</f>
        <v>0</v>
      </c>
      <c r="AY1380" s="131">
        <f>ROUND((AZ1380/100)*22.78356164*Taula1[[#This Row],[Espai reservat Administració (dies)]],2)</f>
        <v>0</v>
      </c>
      <c r="AZ1380" s="81">
        <f>Taula1[[#This Row],[% Jornada segons contracte
(no posar el símbol %) ]]-Taula1[[#This Row],[% Reducció salari per baix rendiment        (no posar el símbol %)]]</f>
        <v>0</v>
      </c>
      <c r="BA1380" s="82">
        <f t="shared" si="340"/>
        <v>0</v>
      </c>
      <c r="BB1380" s="41"/>
      <c r="BC1380" s="131">
        <f>IF(Taula1[[#This Row],[Grup justificat     (fer servir opcions de la llista desplegable)]]=1,AI1380,0)</f>
        <v>0</v>
      </c>
      <c r="BD1380" s="131">
        <f>IF(Taula1[[#This Row],[Grup justificat     (fer servir opcions de la llista desplegable)]]=2,AU1380,0)</f>
        <v>0</v>
      </c>
      <c r="BE1380" s="41"/>
      <c r="BF1380" s="131">
        <f>IF(Taula1[[#This Row],[Espai reservat Administració]]=1,AO1380,0)</f>
        <v>0</v>
      </c>
      <c r="BG1380" s="82">
        <f>IF(Taula1[[#This Row],[Espai reservat Administració]]=2,BA1380,0)</f>
        <v>0</v>
      </c>
      <c r="BH1380" s="41"/>
      <c r="BI1380" s="126">
        <f>IF(Taula1[[#This Row],[Grup justificat     (fer servir opcions de la llista desplegable)]]=1,1,0)</f>
        <v>0</v>
      </c>
      <c r="BJ1380" s="126">
        <f>IF(Taula1[[#This Row],[Espai reservat Administració]]=1,1,0)</f>
        <v>0</v>
      </c>
      <c r="BK1380" s="111"/>
      <c r="BL1380" s="126">
        <f>IF(Taula1[[#This Row],[Grup justificat     (fer servir opcions de la llista desplegable)]]=2,1,0)</f>
        <v>0</v>
      </c>
      <c r="BM1380" s="126">
        <f>IF(Taula1[[#This Row],[Espai reservat Administració]]=2,1,0)</f>
        <v>0</v>
      </c>
      <c r="BN1380" s="73"/>
      <c r="BO1380" s="73"/>
      <c r="BP1380" s="73"/>
      <c r="BQ1380" s="73"/>
      <c r="BR1380" s="73"/>
      <c r="BS1380" s="73"/>
      <c r="BT1380" s="73"/>
      <c r="BU1380" s="73"/>
      <c r="BV1380" s="73"/>
      <c r="BW1380" s="73"/>
      <c r="BX1380" s="73"/>
      <c r="BY1380" s="73"/>
      <c r="BZ1380" s="73"/>
      <c r="CA1380" s="73"/>
      <c r="CB1380" s="73"/>
      <c r="CC1380" s="73"/>
      <c r="CD1380" s="73"/>
      <c r="CE1380" s="73"/>
      <c r="CF1380" s="73"/>
      <c r="CG1380" s="63">
        <f t="shared" si="341"/>
        <v>0</v>
      </c>
      <c r="CH1380" s="63">
        <f t="shared" si="342"/>
        <v>0</v>
      </c>
      <c r="CI1380" s="73"/>
      <c r="CJ1380" s="63">
        <f>IF(Taula1[[#This Row],[Tipus de contracte                                  (fer servir opcions de la llista desplegable)]]="Indefinit",1,0)</f>
        <v>0</v>
      </c>
      <c r="CK1380" s="63">
        <f>IF(Taula1[[#This Row],[Tipus de contracte                                  (fer servir opcions de la llista desplegable)]]="Temporal, igual o superior a 6 mesos",1,0)</f>
        <v>0</v>
      </c>
      <c r="CL1380" s="63">
        <f>IF(Taula1[[#This Row],[Tipus de contracte                                  (fer servir opcions de la llista desplegable)]]="Substitució per IT",1,0)</f>
        <v>0</v>
      </c>
      <c r="CM1380" s="73"/>
      <c r="CN1380" s="63">
        <f>IF(Taula1[[#This Row],[Relació llocs de treball]]&gt;=1,1,0)</f>
        <v>0</v>
      </c>
      <c r="CO1380" s="73"/>
      <c r="CP1380" s="63">
        <f>IF(Taula1[[#This Row],[Identitat de gènere                                                          (fer servir opcions de la llista desplegable)]]="Home",1,0)</f>
        <v>0</v>
      </c>
      <c r="CQ1380" s="63">
        <f>IF(Taula1[[#This Row],[Identitat de gènere                                                          (fer servir opcions de la llista desplegable)]]="Dona",1,0)</f>
        <v>0</v>
      </c>
      <c r="CR1380" s="63">
        <f>IF(Taula1[[#This Row],[Identitat de gènere                                                          (fer servir opcions de la llista desplegable)]]="No binari",1,0)</f>
        <v>0</v>
      </c>
      <c r="CS1380" s="73"/>
      <c r="CT1380" s="63">
        <f t="shared" si="336"/>
        <v>0</v>
      </c>
      <c r="CU1380" s="64">
        <f t="shared" si="343"/>
        <v>0</v>
      </c>
      <c r="CW1380" s="64">
        <f t="shared" si="344"/>
        <v>0</v>
      </c>
      <c r="CX1380" s="64">
        <f t="shared" si="345"/>
        <v>0</v>
      </c>
      <c r="CY1380" s="64">
        <f t="shared" si="346"/>
        <v>0</v>
      </c>
      <c r="CZ1380" s="64">
        <f t="shared" si="347"/>
        <v>0</v>
      </c>
      <c r="DB1380" s="64">
        <f t="shared" si="348"/>
        <v>0</v>
      </c>
      <c r="DC1380" s="64">
        <f t="shared" si="349"/>
        <v>0</v>
      </c>
      <c r="DD1380" s="64">
        <f t="shared" si="350"/>
        <v>0</v>
      </c>
      <c r="DE1380" s="64">
        <f t="shared" si="351"/>
        <v>0</v>
      </c>
    </row>
    <row r="1381" spans="2:109" x14ac:dyDescent="0.3">
      <c r="B1381" s="167"/>
      <c r="C1381" s="186"/>
      <c r="D1381" s="2"/>
      <c r="E1381" s="67"/>
      <c r="F1381" s="5"/>
      <c r="G1381" s="5"/>
      <c r="H1381" s="187"/>
      <c r="I1381" s="111" t="str">
        <f ca="1">IF(Taula1[[#This Row],[Data naixement (format dd/mm/aaaa)]]="","0",DATEDIF(Taula1[[#This Row],[Data naixement (format dd/mm/aaaa)]],TODAY(),"Y"))</f>
        <v>0</v>
      </c>
      <c r="J1381" s="6"/>
      <c r="K1381" s="6"/>
      <c r="L1381" s="6"/>
      <c r="M1381" s="6"/>
      <c r="N1381" s="56"/>
      <c r="O1381" s="56"/>
      <c r="P1381" s="56"/>
      <c r="Q1381" s="6"/>
      <c r="R1381" s="7"/>
      <c r="S1381" s="143">
        <f>Taula1[[#This Row],[Mesos naturals sencers treballats període justificat (01/01/2023 - 31/03/2023)]]</f>
        <v>0</v>
      </c>
      <c r="T1381" s="194">
        <f>Taula1[[#This Row],[Dies treballats període justificat (01/01/2023 - 31/03/2023)              no comptabilitzats com a mes natural sencer]]</f>
        <v>0</v>
      </c>
      <c r="U1381" s="12"/>
      <c r="V1381" s="7"/>
      <c r="W1381" s="188"/>
      <c r="X1381" s="188"/>
      <c r="Y1381" s="188"/>
      <c r="Z1381" s="188"/>
      <c r="AA1381" s="190"/>
      <c r="AB1381" s="143">
        <f>Taula1[[#This Row],[Grup justificat     (fer servir opcions de la llista desplegable)]]</f>
        <v>0</v>
      </c>
      <c r="AC1381" s="182"/>
      <c r="AD1381" s="39"/>
      <c r="AE1381" s="131">
        <f>ROUND((AF1381/100)*756*Taula1[[#This Row],[Mesos naturals sencers treballats període justificat (01/01/2023 - 31/03/2023)]],2)</f>
        <v>0</v>
      </c>
      <c r="AF1381" s="81">
        <f>Taula1[[#This Row],[% Jornada segons contracte
(no posar el símbol %) ]]-Taula1[[#This Row],[% Reducció salari per baix rendiment        (no posar el símbol %)]]</f>
        <v>0</v>
      </c>
      <c r="AG1381" s="131">
        <f>ROUND((AH1381/100)*24.8547945*Taula1[[#This Row],[Dies treballats període justificat (01/01/2023 - 31/03/2023)              no comptabilitzats com a mes natural sencer]],2)</f>
        <v>0</v>
      </c>
      <c r="AH1381" s="79">
        <f>Taula1[[#This Row],[% Jornada segons contracte
(no posar el símbol %) ]]-Taula1[[#This Row],[% Reducció salari per baix rendiment        (no posar el símbol %)]]</f>
        <v>0</v>
      </c>
      <c r="AI1381" s="131">
        <f t="shared" si="337"/>
        <v>0</v>
      </c>
      <c r="AJ1381" s="39"/>
      <c r="AK1381" s="131">
        <f>ROUND((AL1381/100)*756*Taula1[[#This Row],[Espai reservat Administració  (mesos)]],2)</f>
        <v>0</v>
      </c>
      <c r="AL1381" s="81">
        <f>Taula1[[#This Row],[% Jornada segons contracte
(no posar el símbol %) ]]-Taula1[[#This Row],[% Reducció salari per baix rendiment        (no posar el símbol %)]]</f>
        <v>0</v>
      </c>
      <c r="AM1381" s="131">
        <f>ROUND((AN1381/100)*24.8547945*Taula1[[#This Row],[Espai reservat Administració (dies)]],2)</f>
        <v>0</v>
      </c>
      <c r="AN1381" s="79">
        <f>Taula1[[#This Row],[% Jornada segons contracte
(no posar el símbol %) ]]-Taula1[[#This Row],[% Reducció salari per baix rendiment        (no posar el símbol %)]]</f>
        <v>0</v>
      </c>
      <c r="AO1381" s="131">
        <f t="shared" si="338"/>
        <v>0</v>
      </c>
      <c r="AP1381" s="87"/>
      <c r="AQ1381" s="137">
        <f>ROUND((AR1381/100)*693*Taula1[[#This Row],[Mesos naturals sencers treballats període justificat (01/01/2023 - 31/03/2023)]],2)</f>
        <v>0</v>
      </c>
      <c r="AR1381" s="90">
        <f>Taula1[[#This Row],[% Jornada segons contracte
(no posar el símbol %) ]]-Taula1[[#This Row],[% Reducció salari per baix rendiment        (no posar el símbol %)]]</f>
        <v>0</v>
      </c>
      <c r="AS1381" s="137">
        <f>ROUND((AT1381/100)*22.78356164*Taula1[[#This Row],[Dies treballats període justificat (01/01/2023 - 31/03/2023)              no comptabilitzats com a mes natural sencer]],2)</f>
        <v>0</v>
      </c>
      <c r="AT1381" s="90">
        <f>Taula1[[#This Row],[% Jornada segons contracte
(no posar el símbol %) ]]-Taula1[[#This Row],[% Reducció salari per baix rendiment        (no posar el símbol %)]]</f>
        <v>0</v>
      </c>
      <c r="AU1381" s="137">
        <f t="shared" si="339"/>
        <v>0</v>
      </c>
      <c r="AV1381" s="87"/>
      <c r="AW1381" s="136">
        <f>ROUND((AX1381/100)*693*Taula1[[#This Row],[Espai reservat Administració  (mesos)]],2)</f>
        <v>0</v>
      </c>
      <c r="AX1381" s="90">
        <f>Taula1[[#This Row],[% Jornada segons contracte
(no posar el símbol %) ]]-Taula1[[#This Row],[% Reducció salari per baix rendiment        (no posar el símbol %)]]</f>
        <v>0</v>
      </c>
      <c r="AY1381" s="131">
        <f>ROUND((AZ1381/100)*22.78356164*Taula1[[#This Row],[Espai reservat Administració (dies)]],2)</f>
        <v>0</v>
      </c>
      <c r="AZ1381" s="81">
        <f>Taula1[[#This Row],[% Jornada segons contracte
(no posar el símbol %) ]]-Taula1[[#This Row],[% Reducció salari per baix rendiment        (no posar el símbol %)]]</f>
        <v>0</v>
      </c>
      <c r="BA1381" s="82">
        <f t="shared" si="340"/>
        <v>0</v>
      </c>
      <c r="BB1381" s="41"/>
      <c r="BC1381" s="131">
        <f>IF(Taula1[[#This Row],[Grup justificat     (fer servir opcions de la llista desplegable)]]=1,AI1381,0)</f>
        <v>0</v>
      </c>
      <c r="BD1381" s="131">
        <f>IF(Taula1[[#This Row],[Grup justificat     (fer servir opcions de la llista desplegable)]]=2,AU1381,0)</f>
        <v>0</v>
      </c>
      <c r="BE1381" s="41"/>
      <c r="BF1381" s="131">
        <f>IF(Taula1[[#This Row],[Espai reservat Administració]]=1,AO1381,0)</f>
        <v>0</v>
      </c>
      <c r="BG1381" s="82">
        <f>IF(Taula1[[#This Row],[Espai reservat Administració]]=2,BA1381,0)</f>
        <v>0</v>
      </c>
      <c r="BH1381" s="41"/>
      <c r="BI1381" s="126">
        <f>IF(Taula1[[#This Row],[Grup justificat     (fer servir opcions de la llista desplegable)]]=1,1,0)</f>
        <v>0</v>
      </c>
      <c r="BJ1381" s="126">
        <f>IF(Taula1[[#This Row],[Espai reservat Administració]]=1,1,0)</f>
        <v>0</v>
      </c>
      <c r="BK1381" s="111"/>
      <c r="BL1381" s="126">
        <f>IF(Taula1[[#This Row],[Grup justificat     (fer servir opcions de la llista desplegable)]]=2,1,0)</f>
        <v>0</v>
      </c>
      <c r="BM1381" s="126">
        <f>IF(Taula1[[#This Row],[Espai reservat Administració]]=2,1,0)</f>
        <v>0</v>
      </c>
      <c r="BN1381" s="73"/>
      <c r="BO1381" s="73"/>
      <c r="BP1381" s="73"/>
      <c r="BQ1381" s="73"/>
      <c r="BR1381" s="73"/>
      <c r="BS1381" s="73"/>
      <c r="BT1381" s="73"/>
      <c r="BU1381" s="73"/>
      <c r="BV1381" s="73"/>
      <c r="BW1381" s="73"/>
      <c r="BX1381" s="73"/>
      <c r="BY1381" s="73"/>
      <c r="BZ1381" s="73"/>
      <c r="CA1381" s="73"/>
      <c r="CB1381" s="73"/>
      <c r="CC1381" s="73"/>
      <c r="CD1381" s="73"/>
      <c r="CE1381" s="73"/>
      <c r="CF1381" s="73"/>
      <c r="CG1381" s="63">
        <f t="shared" si="341"/>
        <v>0</v>
      </c>
      <c r="CH1381" s="63">
        <f t="shared" si="342"/>
        <v>0</v>
      </c>
      <c r="CI1381" s="73"/>
      <c r="CJ1381" s="63">
        <f>IF(Taula1[[#This Row],[Tipus de contracte                                  (fer servir opcions de la llista desplegable)]]="Indefinit",1,0)</f>
        <v>0</v>
      </c>
      <c r="CK1381" s="63">
        <f>IF(Taula1[[#This Row],[Tipus de contracte                                  (fer servir opcions de la llista desplegable)]]="Temporal, igual o superior a 6 mesos",1,0)</f>
        <v>0</v>
      </c>
      <c r="CL1381" s="63">
        <f>IF(Taula1[[#This Row],[Tipus de contracte                                  (fer servir opcions de la llista desplegable)]]="Substitució per IT",1,0)</f>
        <v>0</v>
      </c>
      <c r="CM1381" s="73"/>
      <c r="CN1381" s="63">
        <f>IF(Taula1[[#This Row],[Relació llocs de treball]]&gt;=1,1,0)</f>
        <v>0</v>
      </c>
      <c r="CO1381" s="73"/>
      <c r="CP1381" s="63">
        <f>IF(Taula1[[#This Row],[Identitat de gènere                                                          (fer servir opcions de la llista desplegable)]]="Home",1,0)</f>
        <v>0</v>
      </c>
      <c r="CQ1381" s="63">
        <f>IF(Taula1[[#This Row],[Identitat de gènere                                                          (fer servir opcions de la llista desplegable)]]="Dona",1,0)</f>
        <v>0</v>
      </c>
      <c r="CR1381" s="63">
        <f>IF(Taula1[[#This Row],[Identitat de gènere                                                          (fer servir opcions de la llista desplegable)]]="No binari",1,0)</f>
        <v>0</v>
      </c>
      <c r="CS1381" s="73"/>
      <c r="CT1381" s="63">
        <f t="shared" si="336"/>
        <v>0</v>
      </c>
      <c r="CU1381" s="64">
        <f t="shared" si="343"/>
        <v>0</v>
      </c>
      <c r="CW1381" s="64">
        <f t="shared" si="344"/>
        <v>0</v>
      </c>
      <c r="CX1381" s="64">
        <f t="shared" si="345"/>
        <v>0</v>
      </c>
      <c r="CY1381" s="64">
        <f t="shared" si="346"/>
        <v>0</v>
      </c>
      <c r="CZ1381" s="64">
        <f t="shared" si="347"/>
        <v>0</v>
      </c>
      <c r="DB1381" s="64">
        <f t="shared" si="348"/>
        <v>0</v>
      </c>
      <c r="DC1381" s="64">
        <f t="shared" si="349"/>
        <v>0</v>
      </c>
      <c r="DD1381" s="64">
        <f t="shared" si="350"/>
        <v>0</v>
      </c>
      <c r="DE1381" s="64">
        <f t="shared" si="351"/>
        <v>0</v>
      </c>
    </row>
    <row r="1382" spans="2:109" x14ac:dyDescent="0.3">
      <c r="B1382" s="167"/>
      <c r="C1382" s="186"/>
      <c r="D1382" s="2"/>
      <c r="E1382" s="67"/>
      <c r="F1382" s="5"/>
      <c r="G1382" s="5"/>
      <c r="H1382" s="187"/>
      <c r="I1382" s="111" t="str">
        <f ca="1">IF(Taula1[[#This Row],[Data naixement (format dd/mm/aaaa)]]="","0",DATEDIF(Taula1[[#This Row],[Data naixement (format dd/mm/aaaa)]],TODAY(),"Y"))</f>
        <v>0</v>
      </c>
      <c r="J1382" s="6"/>
      <c r="K1382" s="6"/>
      <c r="L1382" s="6"/>
      <c r="M1382" s="6"/>
      <c r="N1382" s="56"/>
      <c r="O1382" s="56"/>
      <c r="P1382" s="56"/>
      <c r="Q1382" s="6"/>
      <c r="R1382" s="7"/>
      <c r="S1382" s="143">
        <f>Taula1[[#This Row],[Mesos naturals sencers treballats període justificat (01/01/2023 - 31/03/2023)]]</f>
        <v>0</v>
      </c>
      <c r="T1382" s="194">
        <f>Taula1[[#This Row],[Dies treballats període justificat (01/01/2023 - 31/03/2023)              no comptabilitzats com a mes natural sencer]]</f>
        <v>0</v>
      </c>
      <c r="U1382" s="12"/>
      <c r="V1382" s="7"/>
      <c r="W1382" s="188"/>
      <c r="X1382" s="188"/>
      <c r="Y1382" s="188"/>
      <c r="Z1382" s="188"/>
      <c r="AA1382" s="190"/>
      <c r="AB1382" s="143">
        <f>Taula1[[#This Row],[Grup justificat     (fer servir opcions de la llista desplegable)]]</f>
        <v>0</v>
      </c>
      <c r="AC1382" s="182"/>
      <c r="AD1382" s="39"/>
      <c r="AE1382" s="131">
        <f>ROUND((AF1382/100)*756*Taula1[[#This Row],[Mesos naturals sencers treballats període justificat (01/01/2023 - 31/03/2023)]],2)</f>
        <v>0</v>
      </c>
      <c r="AF1382" s="81">
        <f>Taula1[[#This Row],[% Jornada segons contracte
(no posar el símbol %) ]]-Taula1[[#This Row],[% Reducció salari per baix rendiment        (no posar el símbol %)]]</f>
        <v>0</v>
      </c>
      <c r="AG1382" s="131">
        <f>ROUND((AH1382/100)*24.8547945*Taula1[[#This Row],[Dies treballats període justificat (01/01/2023 - 31/03/2023)              no comptabilitzats com a mes natural sencer]],2)</f>
        <v>0</v>
      </c>
      <c r="AH1382" s="79">
        <f>Taula1[[#This Row],[% Jornada segons contracte
(no posar el símbol %) ]]-Taula1[[#This Row],[% Reducció salari per baix rendiment        (no posar el símbol %)]]</f>
        <v>0</v>
      </c>
      <c r="AI1382" s="131">
        <f t="shared" si="337"/>
        <v>0</v>
      </c>
      <c r="AJ1382" s="39"/>
      <c r="AK1382" s="131">
        <f>ROUND((AL1382/100)*756*Taula1[[#This Row],[Espai reservat Administració  (mesos)]],2)</f>
        <v>0</v>
      </c>
      <c r="AL1382" s="81">
        <f>Taula1[[#This Row],[% Jornada segons contracte
(no posar el símbol %) ]]-Taula1[[#This Row],[% Reducció salari per baix rendiment        (no posar el símbol %)]]</f>
        <v>0</v>
      </c>
      <c r="AM1382" s="131">
        <f>ROUND((AN1382/100)*24.8547945*Taula1[[#This Row],[Espai reservat Administració (dies)]],2)</f>
        <v>0</v>
      </c>
      <c r="AN1382" s="79">
        <f>Taula1[[#This Row],[% Jornada segons contracte
(no posar el símbol %) ]]-Taula1[[#This Row],[% Reducció salari per baix rendiment        (no posar el símbol %)]]</f>
        <v>0</v>
      </c>
      <c r="AO1382" s="131">
        <f t="shared" si="338"/>
        <v>0</v>
      </c>
      <c r="AP1382" s="87"/>
      <c r="AQ1382" s="137">
        <f>ROUND((AR1382/100)*693*Taula1[[#This Row],[Mesos naturals sencers treballats període justificat (01/01/2023 - 31/03/2023)]],2)</f>
        <v>0</v>
      </c>
      <c r="AR1382" s="90">
        <f>Taula1[[#This Row],[% Jornada segons contracte
(no posar el símbol %) ]]-Taula1[[#This Row],[% Reducció salari per baix rendiment        (no posar el símbol %)]]</f>
        <v>0</v>
      </c>
      <c r="AS1382" s="137">
        <f>ROUND((AT1382/100)*22.78356164*Taula1[[#This Row],[Dies treballats període justificat (01/01/2023 - 31/03/2023)              no comptabilitzats com a mes natural sencer]],2)</f>
        <v>0</v>
      </c>
      <c r="AT1382" s="90">
        <f>Taula1[[#This Row],[% Jornada segons contracte
(no posar el símbol %) ]]-Taula1[[#This Row],[% Reducció salari per baix rendiment        (no posar el símbol %)]]</f>
        <v>0</v>
      </c>
      <c r="AU1382" s="137">
        <f t="shared" si="339"/>
        <v>0</v>
      </c>
      <c r="AV1382" s="87"/>
      <c r="AW1382" s="136">
        <f>ROUND((AX1382/100)*693*Taula1[[#This Row],[Espai reservat Administració  (mesos)]],2)</f>
        <v>0</v>
      </c>
      <c r="AX1382" s="90">
        <f>Taula1[[#This Row],[% Jornada segons contracte
(no posar el símbol %) ]]-Taula1[[#This Row],[% Reducció salari per baix rendiment        (no posar el símbol %)]]</f>
        <v>0</v>
      </c>
      <c r="AY1382" s="131">
        <f>ROUND((AZ1382/100)*22.78356164*Taula1[[#This Row],[Espai reservat Administració (dies)]],2)</f>
        <v>0</v>
      </c>
      <c r="AZ1382" s="81">
        <f>Taula1[[#This Row],[% Jornada segons contracte
(no posar el símbol %) ]]-Taula1[[#This Row],[% Reducció salari per baix rendiment        (no posar el símbol %)]]</f>
        <v>0</v>
      </c>
      <c r="BA1382" s="82">
        <f t="shared" si="340"/>
        <v>0</v>
      </c>
      <c r="BB1382" s="41"/>
      <c r="BC1382" s="131">
        <f>IF(Taula1[[#This Row],[Grup justificat     (fer servir opcions de la llista desplegable)]]=1,AI1382,0)</f>
        <v>0</v>
      </c>
      <c r="BD1382" s="131">
        <f>IF(Taula1[[#This Row],[Grup justificat     (fer servir opcions de la llista desplegable)]]=2,AU1382,0)</f>
        <v>0</v>
      </c>
      <c r="BE1382" s="41"/>
      <c r="BF1382" s="131">
        <f>IF(Taula1[[#This Row],[Espai reservat Administració]]=1,AO1382,0)</f>
        <v>0</v>
      </c>
      <c r="BG1382" s="82">
        <f>IF(Taula1[[#This Row],[Espai reservat Administració]]=2,BA1382,0)</f>
        <v>0</v>
      </c>
      <c r="BH1382" s="41"/>
      <c r="BI1382" s="126">
        <f>IF(Taula1[[#This Row],[Grup justificat     (fer servir opcions de la llista desplegable)]]=1,1,0)</f>
        <v>0</v>
      </c>
      <c r="BJ1382" s="126">
        <f>IF(Taula1[[#This Row],[Espai reservat Administració]]=1,1,0)</f>
        <v>0</v>
      </c>
      <c r="BK1382" s="111"/>
      <c r="BL1382" s="126">
        <f>IF(Taula1[[#This Row],[Grup justificat     (fer servir opcions de la llista desplegable)]]=2,1,0)</f>
        <v>0</v>
      </c>
      <c r="BM1382" s="126">
        <f>IF(Taula1[[#This Row],[Espai reservat Administració]]=2,1,0)</f>
        <v>0</v>
      </c>
      <c r="BN1382" s="73"/>
      <c r="BO1382" s="73"/>
      <c r="BP1382" s="73"/>
      <c r="BQ1382" s="73"/>
      <c r="BR1382" s="73"/>
      <c r="BS1382" s="73"/>
      <c r="BT1382" s="73"/>
      <c r="BU1382" s="73"/>
      <c r="BV1382" s="73"/>
      <c r="BW1382" s="73"/>
      <c r="BX1382" s="73"/>
      <c r="BY1382" s="73"/>
      <c r="BZ1382" s="73"/>
      <c r="CA1382" s="73"/>
      <c r="CB1382" s="73"/>
      <c r="CC1382" s="73"/>
      <c r="CD1382" s="73"/>
      <c r="CE1382" s="73"/>
      <c r="CF1382" s="73"/>
      <c r="CG1382" s="63">
        <f t="shared" si="341"/>
        <v>0</v>
      </c>
      <c r="CH1382" s="63">
        <f t="shared" si="342"/>
        <v>0</v>
      </c>
      <c r="CI1382" s="73"/>
      <c r="CJ1382" s="63">
        <f>IF(Taula1[[#This Row],[Tipus de contracte                                  (fer servir opcions de la llista desplegable)]]="Indefinit",1,0)</f>
        <v>0</v>
      </c>
      <c r="CK1382" s="63">
        <f>IF(Taula1[[#This Row],[Tipus de contracte                                  (fer servir opcions de la llista desplegable)]]="Temporal, igual o superior a 6 mesos",1,0)</f>
        <v>0</v>
      </c>
      <c r="CL1382" s="63">
        <f>IF(Taula1[[#This Row],[Tipus de contracte                                  (fer servir opcions de la llista desplegable)]]="Substitució per IT",1,0)</f>
        <v>0</v>
      </c>
      <c r="CM1382" s="73"/>
      <c r="CN1382" s="63">
        <f>IF(Taula1[[#This Row],[Relació llocs de treball]]&gt;=1,1,0)</f>
        <v>0</v>
      </c>
      <c r="CO1382" s="73"/>
      <c r="CP1382" s="63">
        <f>IF(Taula1[[#This Row],[Identitat de gènere                                                          (fer servir opcions de la llista desplegable)]]="Home",1,0)</f>
        <v>0</v>
      </c>
      <c r="CQ1382" s="63">
        <f>IF(Taula1[[#This Row],[Identitat de gènere                                                          (fer servir opcions de la llista desplegable)]]="Dona",1,0)</f>
        <v>0</v>
      </c>
      <c r="CR1382" s="63">
        <f>IF(Taula1[[#This Row],[Identitat de gènere                                                          (fer servir opcions de la llista desplegable)]]="No binari",1,0)</f>
        <v>0</v>
      </c>
      <c r="CS1382" s="73"/>
      <c r="CT1382" s="63">
        <f t="shared" si="336"/>
        <v>0</v>
      </c>
      <c r="CU1382" s="64">
        <f t="shared" si="343"/>
        <v>0</v>
      </c>
      <c r="CW1382" s="64">
        <f t="shared" si="344"/>
        <v>0</v>
      </c>
      <c r="CX1382" s="64">
        <f t="shared" si="345"/>
        <v>0</v>
      </c>
      <c r="CY1382" s="64">
        <f t="shared" si="346"/>
        <v>0</v>
      </c>
      <c r="CZ1382" s="64">
        <f t="shared" si="347"/>
        <v>0</v>
      </c>
      <c r="DB1382" s="64">
        <f t="shared" si="348"/>
        <v>0</v>
      </c>
      <c r="DC1382" s="64">
        <f t="shared" si="349"/>
        <v>0</v>
      </c>
      <c r="DD1382" s="64">
        <f t="shared" si="350"/>
        <v>0</v>
      </c>
      <c r="DE1382" s="64">
        <f t="shared" si="351"/>
        <v>0</v>
      </c>
    </row>
    <row r="1383" spans="2:109" x14ac:dyDescent="0.3">
      <c r="B1383" s="167"/>
      <c r="C1383" s="186"/>
      <c r="D1383" s="2"/>
      <c r="E1383" s="67"/>
      <c r="F1383" s="5"/>
      <c r="G1383" s="5"/>
      <c r="H1383" s="187"/>
      <c r="I1383" s="111" t="str">
        <f ca="1">IF(Taula1[[#This Row],[Data naixement (format dd/mm/aaaa)]]="","0",DATEDIF(Taula1[[#This Row],[Data naixement (format dd/mm/aaaa)]],TODAY(),"Y"))</f>
        <v>0</v>
      </c>
      <c r="J1383" s="6"/>
      <c r="K1383" s="6"/>
      <c r="L1383" s="6"/>
      <c r="M1383" s="6"/>
      <c r="N1383" s="56"/>
      <c r="O1383" s="56"/>
      <c r="P1383" s="56"/>
      <c r="Q1383" s="6"/>
      <c r="R1383" s="7"/>
      <c r="S1383" s="143">
        <f>Taula1[[#This Row],[Mesos naturals sencers treballats període justificat (01/01/2023 - 31/03/2023)]]</f>
        <v>0</v>
      </c>
      <c r="T1383" s="194">
        <f>Taula1[[#This Row],[Dies treballats període justificat (01/01/2023 - 31/03/2023)              no comptabilitzats com a mes natural sencer]]</f>
        <v>0</v>
      </c>
      <c r="U1383" s="12"/>
      <c r="V1383" s="7"/>
      <c r="W1383" s="188"/>
      <c r="X1383" s="188"/>
      <c r="Y1383" s="188"/>
      <c r="Z1383" s="188"/>
      <c r="AA1383" s="190"/>
      <c r="AB1383" s="143">
        <f>Taula1[[#This Row],[Grup justificat     (fer servir opcions de la llista desplegable)]]</f>
        <v>0</v>
      </c>
      <c r="AC1383" s="182"/>
      <c r="AD1383" s="39"/>
      <c r="AE1383" s="131">
        <f>ROUND((AF1383/100)*756*Taula1[[#This Row],[Mesos naturals sencers treballats període justificat (01/01/2023 - 31/03/2023)]],2)</f>
        <v>0</v>
      </c>
      <c r="AF1383" s="81">
        <f>Taula1[[#This Row],[% Jornada segons contracte
(no posar el símbol %) ]]-Taula1[[#This Row],[% Reducció salari per baix rendiment        (no posar el símbol %)]]</f>
        <v>0</v>
      </c>
      <c r="AG1383" s="131">
        <f>ROUND((AH1383/100)*24.8547945*Taula1[[#This Row],[Dies treballats període justificat (01/01/2023 - 31/03/2023)              no comptabilitzats com a mes natural sencer]],2)</f>
        <v>0</v>
      </c>
      <c r="AH1383" s="79">
        <f>Taula1[[#This Row],[% Jornada segons contracte
(no posar el símbol %) ]]-Taula1[[#This Row],[% Reducció salari per baix rendiment        (no posar el símbol %)]]</f>
        <v>0</v>
      </c>
      <c r="AI1383" s="131">
        <f t="shared" si="337"/>
        <v>0</v>
      </c>
      <c r="AJ1383" s="39"/>
      <c r="AK1383" s="131">
        <f>ROUND((AL1383/100)*756*Taula1[[#This Row],[Espai reservat Administració  (mesos)]],2)</f>
        <v>0</v>
      </c>
      <c r="AL1383" s="81">
        <f>Taula1[[#This Row],[% Jornada segons contracte
(no posar el símbol %) ]]-Taula1[[#This Row],[% Reducció salari per baix rendiment        (no posar el símbol %)]]</f>
        <v>0</v>
      </c>
      <c r="AM1383" s="131">
        <f>ROUND((AN1383/100)*24.8547945*Taula1[[#This Row],[Espai reservat Administració (dies)]],2)</f>
        <v>0</v>
      </c>
      <c r="AN1383" s="79">
        <f>Taula1[[#This Row],[% Jornada segons contracte
(no posar el símbol %) ]]-Taula1[[#This Row],[% Reducció salari per baix rendiment        (no posar el símbol %)]]</f>
        <v>0</v>
      </c>
      <c r="AO1383" s="131">
        <f t="shared" si="338"/>
        <v>0</v>
      </c>
      <c r="AP1383" s="87"/>
      <c r="AQ1383" s="137">
        <f>ROUND((AR1383/100)*693*Taula1[[#This Row],[Mesos naturals sencers treballats període justificat (01/01/2023 - 31/03/2023)]],2)</f>
        <v>0</v>
      </c>
      <c r="AR1383" s="90">
        <f>Taula1[[#This Row],[% Jornada segons contracte
(no posar el símbol %) ]]-Taula1[[#This Row],[% Reducció salari per baix rendiment        (no posar el símbol %)]]</f>
        <v>0</v>
      </c>
      <c r="AS1383" s="137">
        <f>ROUND((AT1383/100)*22.78356164*Taula1[[#This Row],[Dies treballats període justificat (01/01/2023 - 31/03/2023)              no comptabilitzats com a mes natural sencer]],2)</f>
        <v>0</v>
      </c>
      <c r="AT1383" s="90">
        <f>Taula1[[#This Row],[% Jornada segons contracte
(no posar el símbol %) ]]-Taula1[[#This Row],[% Reducció salari per baix rendiment        (no posar el símbol %)]]</f>
        <v>0</v>
      </c>
      <c r="AU1383" s="137">
        <f t="shared" si="339"/>
        <v>0</v>
      </c>
      <c r="AV1383" s="87"/>
      <c r="AW1383" s="136">
        <f>ROUND((AX1383/100)*693*Taula1[[#This Row],[Espai reservat Administració  (mesos)]],2)</f>
        <v>0</v>
      </c>
      <c r="AX1383" s="90">
        <f>Taula1[[#This Row],[% Jornada segons contracte
(no posar el símbol %) ]]-Taula1[[#This Row],[% Reducció salari per baix rendiment        (no posar el símbol %)]]</f>
        <v>0</v>
      </c>
      <c r="AY1383" s="131">
        <f>ROUND((AZ1383/100)*22.78356164*Taula1[[#This Row],[Espai reservat Administració (dies)]],2)</f>
        <v>0</v>
      </c>
      <c r="AZ1383" s="81">
        <f>Taula1[[#This Row],[% Jornada segons contracte
(no posar el símbol %) ]]-Taula1[[#This Row],[% Reducció salari per baix rendiment        (no posar el símbol %)]]</f>
        <v>0</v>
      </c>
      <c r="BA1383" s="82">
        <f t="shared" si="340"/>
        <v>0</v>
      </c>
      <c r="BB1383" s="41"/>
      <c r="BC1383" s="131">
        <f>IF(Taula1[[#This Row],[Grup justificat     (fer servir opcions de la llista desplegable)]]=1,AI1383,0)</f>
        <v>0</v>
      </c>
      <c r="BD1383" s="131">
        <f>IF(Taula1[[#This Row],[Grup justificat     (fer servir opcions de la llista desplegable)]]=2,AU1383,0)</f>
        <v>0</v>
      </c>
      <c r="BE1383" s="41"/>
      <c r="BF1383" s="131">
        <f>IF(Taula1[[#This Row],[Espai reservat Administració]]=1,AO1383,0)</f>
        <v>0</v>
      </c>
      <c r="BG1383" s="82">
        <f>IF(Taula1[[#This Row],[Espai reservat Administració]]=2,BA1383,0)</f>
        <v>0</v>
      </c>
      <c r="BH1383" s="41"/>
      <c r="BI1383" s="126">
        <f>IF(Taula1[[#This Row],[Grup justificat     (fer servir opcions de la llista desplegable)]]=1,1,0)</f>
        <v>0</v>
      </c>
      <c r="BJ1383" s="126">
        <f>IF(Taula1[[#This Row],[Espai reservat Administració]]=1,1,0)</f>
        <v>0</v>
      </c>
      <c r="BK1383" s="111"/>
      <c r="BL1383" s="126">
        <f>IF(Taula1[[#This Row],[Grup justificat     (fer servir opcions de la llista desplegable)]]=2,1,0)</f>
        <v>0</v>
      </c>
      <c r="BM1383" s="126">
        <f>IF(Taula1[[#This Row],[Espai reservat Administració]]=2,1,0)</f>
        <v>0</v>
      </c>
      <c r="BN1383" s="73"/>
      <c r="BO1383" s="73"/>
      <c r="BP1383" s="73"/>
      <c r="BQ1383" s="73"/>
      <c r="BR1383" s="73"/>
      <c r="BS1383" s="73"/>
      <c r="BT1383" s="73"/>
      <c r="BU1383" s="73"/>
      <c r="BV1383" s="73"/>
      <c r="BW1383" s="73"/>
      <c r="BX1383" s="73"/>
      <c r="BY1383" s="73"/>
      <c r="BZ1383" s="73"/>
      <c r="CA1383" s="73"/>
      <c r="CB1383" s="73"/>
      <c r="CC1383" s="73"/>
      <c r="CD1383" s="73"/>
      <c r="CE1383" s="73"/>
      <c r="CF1383" s="73"/>
      <c r="CG1383" s="63">
        <f t="shared" si="341"/>
        <v>0</v>
      </c>
      <c r="CH1383" s="63">
        <f t="shared" si="342"/>
        <v>0</v>
      </c>
      <c r="CI1383" s="73"/>
      <c r="CJ1383" s="63">
        <f>IF(Taula1[[#This Row],[Tipus de contracte                                  (fer servir opcions de la llista desplegable)]]="Indefinit",1,0)</f>
        <v>0</v>
      </c>
      <c r="CK1383" s="63">
        <f>IF(Taula1[[#This Row],[Tipus de contracte                                  (fer servir opcions de la llista desplegable)]]="Temporal, igual o superior a 6 mesos",1,0)</f>
        <v>0</v>
      </c>
      <c r="CL1383" s="63">
        <f>IF(Taula1[[#This Row],[Tipus de contracte                                  (fer servir opcions de la llista desplegable)]]="Substitució per IT",1,0)</f>
        <v>0</v>
      </c>
      <c r="CM1383" s="73"/>
      <c r="CN1383" s="63">
        <f>IF(Taula1[[#This Row],[Relació llocs de treball]]&gt;=1,1,0)</f>
        <v>0</v>
      </c>
      <c r="CO1383" s="73"/>
      <c r="CP1383" s="63">
        <f>IF(Taula1[[#This Row],[Identitat de gènere                                                          (fer servir opcions de la llista desplegable)]]="Home",1,0)</f>
        <v>0</v>
      </c>
      <c r="CQ1383" s="63">
        <f>IF(Taula1[[#This Row],[Identitat de gènere                                                          (fer servir opcions de la llista desplegable)]]="Dona",1,0)</f>
        <v>0</v>
      </c>
      <c r="CR1383" s="63">
        <f>IF(Taula1[[#This Row],[Identitat de gènere                                                          (fer servir opcions de la llista desplegable)]]="No binari",1,0)</f>
        <v>0</v>
      </c>
      <c r="CS1383" s="73"/>
      <c r="CT1383" s="63">
        <f t="shared" si="336"/>
        <v>0</v>
      </c>
      <c r="CU1383" s="64">
        <f t="shared" si="343"/>
        <v>0</v>
      </c>
      <c r="CW1383" s="64">
        <f t="shared" si="344"/>
        <v>0</v>
      </c>
      <c r="CX1383" s="64">
        <f t="shared" si="345"/>
        <v>0</v>
      </c>
      <c r="CY1383" s="64">
        <f t="shared" si="346"/>
        <v>0</v>
      </c>
      <c r="CZ1383" s="64">
        <f t="shared" si="347"/>
        <v>0</v>
      </c>
      <c r="DB1383" s="64">
        <f t="shared" si="348"/>
        <v>0</v>
      </c>
      <c r="DC1383" s="64">
        <f t="shared" si="349"/>
        <v>0</v>
      </c>
      <c r="DD1383" s="64">
        <f t="shared" si="350"/>
        <v>0</v>
      </c>
      <c r="DE1383" s="64">
        <f t="shared" si="351"/>
        <v>0</v>
      </c>
    </row>
    <row r="1384" spans="2:109" x14ac:dyDescent="0.3">
      <c r="B1384" s="167"/>
      <c r="C1384" s="186"/>
      <c r="D1384" s="2"/>
      <c r="E1384" s="67"/>
      <c r="F1384" s="5"/>
      <c r="G1384" s="5"/>
      <c r="H1384" s="187"/>
      <c r="I1384" s="111" t="str">
        <f ca="1">IF(Taula1[[#This Row],[Data naixement (format dd/mm/aaaa)]]="","0",DATEDIF(Taula1[[#This Row],[Data naixement (format dd/mm/aaaa)]],TODAY(),"Y"))</f>
        <v>0</v>
      </c>
      <c r="J1384" s="6"/>
      <c r="K1384" s="6"/>
      <c r="L1384" s="6"/>
      <c r="M1384" s="6"/>
      <c r="N1384" s="56"/>
      <c r="O1384" s="56"/>
      <c r="P1384" s="56"/>
      <c r="Q1384" s="6"/>
      <c r="R1384" s="7"/>
      <c r="S1384" s="143">
        <f>Taula1[[#This Row],[Mesos naturals sencers treballats període justificat (01/01/2023 - 31/03/2023)]]</f>
        <v>0</v>
      </c>
      <c r="T1384" s="194">
        <f>Taula1[[#This Row],[Dies treballats període justificat (01/01/2023 - 31/03/2023)              no comptabilitzats com a mes natural sencer]]</f>
        <v>0</v>
      </c>
      <c r="U1384" s="12"/>
      <c r="V1384" s="7"/>
      <c r="W1384" s="188"/>
      <c r="X1384" s="188"/>
      <c r="Y1384" s="188"/>
      <c r="Z1384" s="188"/>
      <c r="AA1384" s="190"/>
      <c r="AB1384" s="143">
        <f>Taula1[[#This Row],[Grup justificat     (fer servir opcions de la llista desplegable)]]</f>
        <v>0</v>
      </c>
      <c r="AC1384" s="182"/>
      <c r="AD1384" s="39"/>
      <c r="AE1384" s="131">
        <f>ROUND((AF1384/100)*756*Taula1[[#This Row],[Mesos naturals sencers treballats període justificat (01/01/2023 - 31/03/2023)]],2)</f>
        <v>0</v>
      </c>
      <c r="AF1384" s="81">
        <f>Taula1[[#This Row],[% Jornada segons contracte
(no posar el símbol %) ]]-Taula1[[#This Row],[% Reducció salari per baix rendiment        (no posar el símbol %)]]</f>
        <v>0</v>
      </c>
      <c r="AG1384" s="131">
        <f>ROUND((AH1384/100)*24.8547945*Taula1[[#This Row],[Dies treballats període justificat (01/01/2023 - 31/03/2023)              no comptabilitzats com a mes natural sencer]],2)</f>
        <v>0</v>
      </c>
      <c r="AH1384" s="79">
        <f>Taula1[[#This Row],[% Jornada segons contracte
(no posar el símbol %) ]]-Taula1[[#This Row],[% Reducció salari per baix rendiment        (no posar el símbol %)]]</f>
        <v>0</v>
      </c>
      <c r="AI1384" s="131">
        <f t="shared" si="337"/>
        <v>0</v>
      </c>
      <c r="AJ1384" s="39"/>
      <c r="AK1384" s="131">
        <f>ROUND((AL1384/100)*756*Taula1[[#This Row],[Espai reservat Administració  (mesos)]],2)</f>
        <v>0</v>
      </c>
      <c r="AL1384" s="81">
        <f>Taula1[[#This Row],[% Jornada segons contracte
(no posar el símbol %) ]]-Taula1[[#This Row],[% Reducció salari per baix rendiment        (no posar el símbol %)]]</f>
        <v>0</v>
      </c>
      <c r="AM1384" s="131">
        <f>ROUND((AN1384/100)*24.8547945*Taula1[[#This Row],[Espai reservat Administració (dies)]],2)</f>
        <v>0</v>
      </c>
      <c r="AN1384" s="79">
        <f>Taula1[[#This Row],[% Jornada segons contracte
(no posar el símbol %) ]]-Taula1[[#This Row],[% Reducció salari per baix rendiment        (no posar el símbol %)]]</f>
        <v>0</v>
      </c>
      <c r="AO1384" s="131">
        <f t="shared" si="338"/>
        <v>0</v>
      </c>
      <c r="AP1384" s="87"/>
      <c r="AQ1384" s="137">
        <f>ROUND((AR1384/100)*693*Taula1[[#This Row],[Mesos naturals sencers treballats període justificat (01/01/2023 - 31/03/2023)]],2)</f>
        <v>0</v>
      </c>
      <c r="AR1384" s="90">
        <f>Taula1[[#This Row],[% Jornada segons contracte
(no posar el símbol %) ]]-Taula1[[#This Row],[% Reducció salari per baix rendiment        (no posar el símbol %)]]</f>
        <v>0</v>
      </c>
      <c r="AS1384" s="137">
        <f>ROUND((AT1384/100)*22.78356164*Taula1[[#This Row],[Dies treballats període justificat (01/01/2023 - 31/03/2023)              no comptabilitzats com a mes natural sencer]],2)</f>
        <v>0</v>
      </c>
      <c r="AT1384" s="90">
        <f>Taula1[[#This Row],[% Jornada segons contracte
(no posar el símbol %) ]]-Taula1[[#This Row],[% Reducció salari per baix rendiment        (no posar el símbol %)]]</f>
        <v>0</v>
      </c>
      <c r="AU1384" s="137">
        <f t="shared" si="339"/>
        <v>0</v>
      </c>
      <c r="AV1384" s="87"/>
      <c r="AW1384" s="136">
        <f>ROUND((AX1384/100)*693*Taula1[[#This Row],[Espai reservat Administració  (mesos)]],2)</f>
        <v>0</v>
      </c>
      <c r="AX1384" s="90">
        <f>Taula1[[#This Row],[% Jornada segons contracte
(no posar el símbol %) ]]-Taula1[[#This Row],[% Reducció salari per baix rendiment        (no posar el símbol %)]]</f>
        <v>0</v>
      </c>
      <c r="AY1384" s="131">
        <f>ROUND((AZ1384/100)*22.78356164*Taula1[[#This Row],[Espai reservat Administració (dies)]],2)</f>
        <v>0</v>
      </c>
      <c r="AZ1384" s="81">
        <f>Taula1[[#This Row],[% Jornada segons contracte
(no posar el símbol %) ]]-Taula1[[#This Row],[% Reducció salari per baix rendiment        (no posar el símbol %)]]</f>
        <v>0</v>
      </c>
      <c r="BA1384" s="82">
        <f t="shared" si="340"/>
        <v>0</v>
      </c>
      <c r="BB1384" s="41"/>
      <c r="BC1384" s="131">
        <f>IF(Taula1[[#This Row],[Grup justificat     (fer servir opcions de la llista desplegable)]]=1,AI1384,0)</f>
        <v>0</v>
      </c>
      <c r="BD1384" s="131">
        <f>IF(Taula1[[#This Row],[Grup justificat     (fer servir opcions de la llista desplegable)]]=2,AU1384,0)</f>
        <v>0</v>
      </c>
      <c r="BE1384" s="41"/>
      <c r="BF1384" s="131">
        <f>IF(Taula1[[#This Row],[Espai reservat Administració]]=1,AO1384,0)</f>
        <v>0</v>
      </c>
      <c r="BG1384" s="82">
        <f>IF(Taula1[[#This Row],[Espai reservat Administració]]=2,BA1384,0)</f>
        <v>0</v>
      </c>
      <c r="BH1384" s="41"/>
      <c r="BI1384" s="126">
        <f>IF(Taula1[[#This Row],[Grup justificat     (fer servir opcions de la llista desplegable)]]=1,1,0)</f>
        <v>0</v>
      </c>
      <c r="BJ1384" s="126">
        <f>IF(Taula1[[#This Row],[Espai reservat Administració]]=1,1,0)</f>
        <v>0</v>
      </c>
      <c r="BK1384" s="111"/>
      <c r="BL1384" s="126">
        <f>IF(Taula1[[#This Row],[Grup justificat     (fer servir opcions de la llista desplegable)]]=2,1,0)</f>
        <v>0</v>
      </c>
      <c r="BM1384" s="126">
        <f>IF(Taula1[[#This Row],[Espai reservat Administració]]=2,1,0)</f>
        <v>0</v>
      </c>
      <c r="BN1384" s="73"/>
      <c r="BO1384" s="73"/>
      <c r="BP1384" s="73"/>
      <c r="BQ1384" s="73"/>
      <c r="BR1384" s="73"/>
      <c r="BS1384" s="73"/>
      <c r="BT1384" s="73"/>
      <c r="BU1384" s="73"/>
      <c r="BV1384" s="73"/>
      <c r="BW1384" s="73"/>
      <c r="BX1384" s="73"/>
      <c r="BY1384" s="73"/>
      <c r="BZ1384" s="73"/>
      <c r="CA1384" s="73"/>
      <c r="CB1384" s="73"/>
      <c r="CC1384" s="73"/>
      <c r="CD1384" s="73"/>
      <c r="CE1384" s="73"/>
      <c r="CF1384" s="73"/>
      <c r="CG1384" s="63">
        <f t="shared" si="341"/>
        <v>0</v>
      </c>
      <c r="CH1384" s="63">
        <f t="shared" si="342"/>
        <v>0</v>
      </c>
      <c r="CI1384" s="73"/>
      <c r="CJ1384" s="63">
        <f>IF(Taula1[[#This Row],[Tipus de contracte                                  (fer servir opcions de la llista desplegable)]]="Indefinit",1,0)</f>
        <v>0</v>
      </c>
      <c r="CK1384" s="63">
        <f>IF(Taula1[[#This Row],[Tipus de contracte                                  (fer servir opcions de la llista desplegable)]]="Temporal, igual o superior a 6 mesos",1,0)</f>
        <v>0</v>
      </c>
      <c r="CL1384" s="63">
        <f>IF(Taula1[[#This Row],[Tipus de contracte                                  (fer servir opcions de la llista desplegable)]]="Substitució per IT",1,0)</f>
        <v>0</v>
      </c>
      <c r="CM1384" s="73"/>
      <c r="CN1384" s="63">
        <f>IF(Taula1[[#This Row],[Relació llocs de treball]]&gt;=1,1,0)</f>
        <v>0</v>
      </c>
      <c r="CO1384" s="73"/>
      <c r="CP1384" s="63">
        <f>IF(Taula1[[#This Row],[Identitat de gènere                                                          (fer servir opcions de la llista desplegable)]]="Home",1,0)</f>
        <v>0</v>
      </c>
      <c r="CQ1384" s="63">
        <f>IF(Taula1[[#This Row],[Identitat de gènere                                                          (fer servir opcions de la llista desplegable)]]="Dona",1,0)</f>
        <v>0</v>
      </c>
      <c r="CR1384" s="63">
        <f>IF(Taula1[[#This Row],[Identitat de gènere                                                          (fer servir opcions de la llista desplegable)]]="No binari",1,0)</f>
        <v>0</v>
      </c>
      <c r="CS1384" s="73"/>
      <c r="CT1384" s="63">
        <f t="shared" si="336"/>
        <v>0</v>
      </c>
      <c r="CU1384" s="64">
        <f t="shared" si="343"/>
        <v>0</v>
      </c>
      <c r="CW1384" s="64">
        <f t="shared" si="344"/>
        <v>0</v>
      </c>
      <c r="CX1384" s="64">
        <f t="shared" si="345"/>
        <v>0</v>
      </c>
      <c r="CY1384" s="64">
        <f t="shared" si="346"/>
        <v>0</v>
      </c>
      <c r="CZ1384" s="64">
        <f t="shared" si="347"/>
        <v>0</v>
      </c>
      <c r="DB1384" s="64">
        <f t="shared" si="348"/>
        <v>0</v>
      </c>
      <c r="DC1384" s="64">
        <f t="shared" si="349"/>
        <v>0</v>
      </c>
      <c r="DD1384" s="64">
        <f t="shared" si="350"/>
        <v>0</v>
      </c>
      <c r="DE1384" s="64">
        <f t="shared" si="351"/>
        <v>0</v>
      </c>
    </row>
    <row r="1385" spans="2:109" x14ac:dyDescent="0.3">
      <c r="B1385" s="167"/>
      <c r="C1385" s="186"/>
      <c r="D1385" s="2"/>
      <c r="E1385" s="67"/>
      <c r="F1385" s="5"/>
      <c r="G1385" s="5"/>
      <c r="H1385" s="187"/>
      <c r="I1385" s="111" t="str">
        <f ca="1">IF(Taula1[[#This Row],[Data naixement (format dd/mm/aaaa)]]="","0",DATEDIF(Taula1[[#This Row],[Data naixement (format dd/mm/aaaa)]],TODAY(),"Y"))</f>
        <v>0</v>
      </c>
      <c r="J1385" s="6"/>
      <c r="K1385" s="6"/>
      <c r="L1385" s="6"/>
      <c r="M1385" s="6"/>
      <c r="N1385" s="56"/>
      <c r="O1385" s="56"/>
      <c r="P1385" s="56"/>
      <c r="Q1385" s="6"/>
      <c r="R1385" s="7"/>
      <c r="S1385" s="143">
        <f>Taula1[[#This Row],[Mesos naturals sencers treballats període justificat (01/01/2023 - 31/03/2023)]]</f>
        <v>0</v>
      </c>
      <c r="T1385" s="194">
        <f>Taula1[[#This Row],[Dies treballats període justificat (01/01/2023 - 31/03/2023)              no comptabilitzats com a mes natural sencer]]</f>
        <v>0</v>
      </c>
      <c r="U1385" s="12"/>
      <c r="V1385" s="7"/>
      <c r="W1385" s="188"/>
      <c r="X1385" s="188"/>
      <c r="Y1385" s="188"/>
      <c r="Z1385" s="188"/>
      <c r="AA1385" s="190"/>
      <c r="AB1385" s="143">
        <f>Taula1[[#This Row],[Grup justificat     (fer servir opcions de la llista desplegable)]]</f>
        <v>0</v>
      </c>
      <c r="AC1385" s="182"/>
      <c r="AD1385" s="39"/>
      <c r="AE1385" s="131">
        <f>ROUND((AF1385/100)*756*Taula1[[#This Row],[Mesos naturals sencers treballats període justificat (01/01/2023 - 31/03/2023)]],2)</f>
        <v>0</v>
      </c>
      <c r="AF1385" s="81">
        <f>Taula1[[#This Row],[% Jornada segons contracte
(no posar el símbol %) ]]-Taula1[[#This Row],[% Reducció salari per baix rendiment        (no posar el símbol %)]]</f>
        <v>0</v>
      </c>
      <c r="AG1385" s="131">
        <f>ROUND((AH1385/100)*24.8547945*Taula1[[#This Row],[Dies treballats període justificat (01/01/2023 - 31/03/2023)              no comptabilitzats com a mes natural sencer]],2)</f>
        <v>0</v>
      </c>
      <c r="AH1385" s="79">
        <f>Taula1[[#This Row],[% Jornada segons contracte
(no posar el símbol %) ]]-Taula1[[#This Row],[% Reducció salari per baix rendiment        (no posar el símbol %)]]</f>
        <v>0</v>
      </c>
      <c r="AI1385" s="131">
        <f t="shared" si="337"/>
        <v>0</v>
      </c>
      <c r="AJ1385" s="39"/>
      <c r="AK1385" s="131">
        <f>ROUND((AL1385/100)*756*Taula1[[#This Row],[Espai reservat Administració  (mesos)]],2)</f>
        <v>0</v>
      </c>
      <c r="AL1385" s="81">
        <f>Taula1[[#This Row],[% Jornada segons contracte
(no posar el símbol %) ]]-Taula1[[#This Row],[% Reducció salari per baix rendiment        (no posar el símbol %)]]</f>
        <v>0</v>
      </c>
      <c r="AM1385" s="131">
        <f>ROUND((AN1385/100)*24.8547945*Taula1[[#This Row],[Espai reservat Administració (dies)]],2)</f>
        <v>0</v>
      </c>
      <c r="AN1385" s="79">
        <f>Taula1[[#This Row],[% Jornada segons contracte
(no posar el símbol %) ]]-Taula1[[#This Row],[% Reducció salari per baix rendiment        (no posar el símbol %)]]</f>
        <v>0</v>
      </c>
      <c r="AO1385" s="131">
        <f t="shared" si="338"/>
        <v>0</v>
      </c>
      <c r="AP1385" s="87"/>
      <c r="AQ1385" s="137">
        <f>ROUND((AR1385/100)*693*Taula1[[#This Row],[Mesos naturals sencers treballats període justificat (01/01/2023 - 31/03/2023)]],2)</f>
        <v>0</v>
      </c>
      <c r="AR1385" s="90">
        <f>Taula1[[#This Row],[% Jornada segons contracte
(no posar el símbol %) ]]-Taula1[[#This Row],[% Reducció salari per baix rendiment        (no posar el símbol %)]]</f>
        <v>0</v>
      </c>
      <c r="AS1385" s="137">
        <f>ROUND((AT1385/100)*22.78356164*Taula1[[#This Row],[Dies treballats període justificat (01/01/2023 - 31/03/2023)              no comptabilitzats com a mes natural sencer]],2)</f>
        <v>0</v>
      </c>
      <c r="AT1385" s="90">
        <f>Taula1[[#This Row],[% Jornada segons contracte
(no posar el símbol %) ]]-Taula1[[#This Row],[% Reducció salari per baix rendiment        (no posar el símbol %)]]</f>
        <v>0</v>
      </c>
      <c r="AU1385" s="137">
        <f t="shared" si="339"/>
        <v>0</v>
      </c>
      <c r="AV1385" s="87"/>
      <c r="AW1385" s="136">
        <f>ROUND((AX1385/100)*693*Taula1[[#This Row],[Espai reservat Administració  (mesos)]],2)</f>
        <v>0</v>
      </c>
      <c r="AX1385" s="90">
        <f>Taula1[[#This Row],[% Jornada segons contracte
(no posar el símbol %) ]]-Taula1[[#This Row],[% Reducció salari per baix rendiment        (no posar el símbol %)]]</f>
        <v>0</v>
      </c>
      <c r="AY1385" s="131">
        <f>ROUND((AZ1385/100)*22.78356164*Taula1[[#This Row],[Espai reservat Administració (dies)]],2)</f>
        <v>0</v>
      </c>
      <c r="AZ1385" s="81">
        <f>Taula1[[#This Row],[% Jornada segons contracte
(no posar el símbol %) ]]-Taula1[[#This Row],[% Reducció salari per baix rendiment        (no posar el símbol %)]]</f>
        <v>0</v>
      </c>
      <c r="BA1385" s="82">
        <f t="shared" si="340"/>
        <v>0</v>
      </c>
      <c r="BB1385" s="41"/>
      <c r="BC1385" s="131">
        <f>IF(Taula1[[#This Row],[Grup justificat     (fer servir opcions de la llista desplegable)]]=1,AI1385,0)</f>
        <v>0</v>
      </c>
      <c r="BD1385" s="131">
        <f>IF(Taula1[[#This Row],[Grup justificat     (fer servir opcions de la llista desplegable)]]=2,AU1385,0)</f>
        <v>0</v>
      </c>
      <c r="BE1385" s="41"/>
      <c r="BF1385" s="131">
        <f>IF(Taula1[[#This Row],[Espai reservat Administració]]=1,AO1385,0)</f>
        <v>0</v>
      </c>
      <c r="BG1385" s="82">
        <f>IF(Taula1[[#This Row],[Espai reservat Administració]]=2,BA1385,0)</f>
        <v>0</v>
      </c>
      <c r="BH1385" s="41"/>
      <c r="BI1385" s="126">
        <f>IF(Taula1[[#This Row],[Grup justificat     (fer servir opcions de la llista desplegable)]]=1,1,0)</f>
        <v>0</v>
      </c>
      <c r="BJ1385" s="126">
        <f>IF(Taula1[[#This Row],[Espai reservat Administració]]=1,1,0)</f>
        <v>0</v>
      </c>
      <c r="BK1385" s="111"/>
      <c r="BL1385" s="126">
        <f>IF(Taula1[[#This Row],[Grup justificat     (fer servir opcions de la llista desplegable)]]=2,1,0)</f>
        <v>0</v>
      </c>
      <c r="BM1385" s="126">
        <f>IF(Taula1[[#This Row],[Espai reservat Administració]]=2,1,0)</f>
        <v>0</v>
      </c>
      <c r="BN1385" s="73"/>
      <c r="BO1385" s="73"/>
      <c r="BP1385" s="73"/>
      <c r="BQ1385" s="73"/>
      <c r="BR1385" s="73"/>
      <c r="BS1385" s="73"/>
      <c r="BT1385" s="73"/>
      <c r="BU1385" s="73"/>
      <c r="BV1385" s="73"/>
      <c r="BW1385" s="73"/>
      <c r="BX1385" s="73"/>
      <c r="BY1385" s="73"/>
      <c r="BZ1385" s="73"/>
      <c r="CA1385" s="73"/>
      <c r="CB1385" s="73"/>
      <c r="CC1385" s="73"/>
      <c r="CD1385" s="73"/>
      <c r="CE1385" s="73"/>
      <c r="CF1385" s="73"/>
      <c r="CG1385" s="63">
        <f t="shared" si="341"/>
        <v>0</v>
      </c>
      <c r="CH1385" s="63">
        <f t="shared" si="342"/>
        <v>0</v>
      </c>
      <c r="CI1385" s="73"/>
      <c r="CJ1385" s="63">
        <f>IF(Taula1[[#This Row],[Tipus de contracte                                  (fer servir opcions de la llista desplegable)]]="Indefinit",1,0)</f>
        <v>0</v>
      </c>
      <c r="CK1385" s="63">
        <f>IF(Taula1[[#This Row],[Tipus de contracte                                  (fer servir opcions de la llista desplegable)]]="Temporal, igual o superior a 6 mesos",1,0)</f>
        <v>0</v>
      </c>
      <c r="CL1385" s="63">
        <f>IF(Taula1[[#This Row],[Tipus de contracte                                  (fer servir opcions de la llista desplegable)]]="Substitució per IT",1,0)</f>
        <v>0</v>
      </c>
      <c r="CM1385" s="73"/>
      <c r="CN1385" s="63">
        <f>IF(Taula1[[#This Row],[Relació llocs de treball]]&gt;=1,1,0)</f>
        <v>0</v>
      </c>
      <c r="CO1385" s="73"/>
      <c r="CP1385" s="63">
        <f>IF(Taula1[[#This Row],[Identitat de gènere                                                          (fer servir opcions de la llista desplegable)]]="Home",1,0)</f>
        <v>0</v>
      </c>
      <c r="CQ1385" s="63">
        <f>IF(Taula1[[#This Row],[Identitat de gènere                                                          (fer servir opcions de la llista desplegable)]]="Dona",1,0)</f>
        <v>0</v>
      </c>
      <c r="CR1385" s="63">
        <f>IF(Taula1[[#This Row],[Identitat de gènere                                                          (fer servir opcions de la llista desplegable)]]="No binari",1,0)</f>
        <v>0</v>
      </c>
      <c r="CS1385" s="73"/>
      <c r="CT1385" s="63">
        <f t="shared" si="336"/>
        <v>0</v>
      </c>
      <c r="CU1385" s="64">
        <f t="shared" si="343"/>
        <v>0</v>
      </c>
      <c r="CW1385" s="64">
        <f t="shared" si="344"/>
        <v>0</v>
      </c>
      <c r="CX1385" s="64">
        <f t="shared" si="345"/>
        <v>0</v>
      </c>
      <c r="CY1385" s="64">
        <f t="shared" si="346"/>
        <v>0</v>
      </c>
      <c r="CZ1385" s="64">
        <f t="shared" si="347"/>
        <v>0</v>
      </c>
      <c r="DB1385" s="64">
        <f t="shared" si="348"/>
        <v>0</v>
      </c>
      <c r="DC1385" s="64">
        <f t="shared" si="349"/>
        <v>0</v>
      </c>
      <c r="DD1385" s="64">
        <f t="shared" si="350"/>
        <v>0</v>
      </c>
      <c r="DE1385" s="64">
        <f t="shared" si="351"/>
        <v>0</v>
      </c>
    </row>
    <row r="1386" spans="2:109" x14ac:dyDescent="0.3">
      <c r="B1386" s="167"/>
      <c r="C1386" s="186"/>
      <c r="D1386" s="2"/>
      <c r="E1386" s="67"/>
      <c r="F1386" s="5"/>
      <c r="G1386" s="5"/>
      <c r="H1386" s="187"/>
      <c r="I1386" s="111" t="str">
        <f ca="1">IF(Taula1[[#This Row],[Data naixement (format dd/mm/aaaa)]]="","0",DATEDIF(Taula1[[#This Row],[Data naixement (format dd/mm/aaaa)]],TODAY(),"Y"))</f>
        <v>0</v>
      </c>
      <c r="J1386" s="6"/>
      <c r="K1386" s="6"/>
      <c r="L1386" s="6"/>
      <c r="M1386" s="6"/>
      <c r="N1386" s="56"/>
      <c r="O1386" s="56"/>
      <c r="P1386" s="56"/>
      <c r="Q1386" s="6"/>
      <c r="R1386" s="7"/>
      <c r="S1386" s="143">
        <f>Taula1[[#This Row],[Mesos naturals sencers treballats període justificat (01/01/2023 - 31/03/2023)]]</f>
        <v>0</v>
      </c>
      <c r="T1386" s="194">
        <f>Taula1[[#This Row],[Dies treballats període justificat (01/01/2023 - 31/03/2023)              no comptabilitzats com a mes natural sencer]]</f>
        <v>0</v>
      </c>
      <c r="U1386" s="12"/>
      <c r="V1386" s="7"/>
      <c r="W1386" s="188"/>
      <c r="X1386" s="188"/>
      <c r="Y1386" s="188"/>
      <c r="Z1386" s="188"/>
      <c r="AA1386" s="190"/>
      <c r="AB1386" s="143">
        <f>Taula1[[#This Row],[Grup justificat     (fer servir opcions de la llista desplegable)]]</f>
        <v>0</v>
      </c>
      <c r="AC1386" s="182"/>
      <c r="AD1386" s="39"/>
      <c r="AE1386" s="131">
        <f>ROUND((AF1386/100)*756*Taula1[[#This Row],[Mesos naturals sencers treballats període justificat (01/01/2023 - 31/03/2023)]],2)</f>
        <v>0</v>
      </c>
      <c r="AF1386" s="81">
        <f>Taula1[[#This Row],[% Jornada segons contracte
(no posar el símbol %) ]]-Taula1[[#This Row],[% Reducció salari per baix rendiment        (no posar el símbol %)]]</f>
        <v>0</v>
      </c>
      <c r="AG1386" s="131">
        <f>ROUND((AH1386/100)*24.8547945*Taula1[[#This Row],[Dies treballats període justificat (01/01/2023 - 31/03/2023)              no comptabilitzats com a mes natural sencer]],2)</f>
        <v>0</v>
      </c>
      <c r="AH1386" s="79">
        <f>Taula1[[#This Row],[% Jornada segons contracte
(no posar el símbol %) ]]-Taula1[[#This Row],[% Reducció salari per baix rendiment        (no posar el símbol %)]]</f>
        <v>0</v>
      </c>
      <c r="AI1386" s="131">
        <f t="shared" si="337"/>
        <v>0</v>
      </c>
      <c r="AJ1386" s="39"/>
      <c r="AK1386" s="131">
        <f>ROUND((AL1386/100)*756*Taula1[[#This Row],[Espai reservat Administració  (mesos)]],2)</f>
        <v>0</v>
      </c>
      <c r="AL1386" s="81">
        <f>Taula1[[#This Row],[% Jornada segons contracte
(no posar el símbol %) ]]-Taula1[[#This Row],[% Reducció salari per baix rendiment        (no posar el símbol %)]]</f>
        <v>0</v>
      </c>
      <c r="AM1386" s="131">
        <f>ROUND((AN1386/100)*24.8547945*Taula1[[#This Row],[Espai reservat Administració (dies)]],2)</f>
        <v>0</v>
      </c>
      <c r="AN1386" s="79">
        <f>Taula1[[#This Row],[% Jornada segons contracte
(no posar el símbol %) ]]-Taula1[[#This Row],[% Reducció salari per baix rendiment        (no posar el símbol %)]]</f>
        <v>0</v>
      </c>
      <c r="AO1386" s="131">
        <f t="shared" si="338"/>
        <v>0</v>
      </c>
      <c r="AP1386" s="87"/>
      <c r="AQ1386" s="137">
        <f>ROUND((AR1386/100)*693*Taula1[[#This Row],[Mesos naturals sencers treballats període justificat (01/01/2023 - 31/03/2023)]],2)</f>
        <v>0</v>
      </c>
      <c r="AR1386" s="90">
        <f>Taula1[[#This Row],[% Jornada segons contracte
(no posar el símbol %) ]]-Taula1[[#This Row],[% Reducció salari per baix rendiment        (no posar el símbol %)]]</f>
        <v>0</v>
      </c>
      <c r="AS1386" s="137">
        <f>ROUND((AT1386/100)*22.78356164*Taula1[[#This Row],[Dies treballats període justificat (01/01/2023 - 31/03/2023)              no comptabilitzats com a mes natural sencer]],2)</f>
        <v>0</v>
      </c>
      <c r="AT1386" s="90">
        <f>Taula1[[#This Row],[% Jornada segons contracte
(no posar el símbol %) ]]-Taula1[[#This Row],[% Reducció salari per baix rendiment        (no posar el símbol %)]]</f>
        <v>0</v>
      </c>
      <c r="AU1386" s="137">
        <f t="shared" si="339"/>
        <v>0</v>
      </c>
      <c r="AV1386" s="87"/>
      <c r="AW1386" s="136">
        <f>ROUND((AX1386/100)*693*Taula1[[#This Row],[Espai reservat Administració  (mesos)]],2)</f>
        <v>0</v>
      </c>
      <c r="AX1386" s="90">
        <f>Taula1[[#This Row],[% Jornada segons contracte
(no posar el símbol %) ]]-Taula1[[#This Row],[% Reducció salari per baix rendiment        (no posar el símbol %)]]</f>
        <v>0</v>
      </c>
      <c r="AY1386" s="131">
        <f>ROUND((AZ1386/100)*22.78356164*Taula1[[#This Row],[Espai reservat Administració (dies)]],2)</f>
        <v>0</v>
      </c>
      <c r="AZ1386" s="81">
        <f>Taula1[[#This Row],[% Jornada segons contracte
(no posar el símbol %) ]]-Taula1[[#This Row],[% Reducció salari per baix rendiment        (no posar el símbol %)]]</f>
        <v>0</v>
      </c>
      <c r="BA1386" s="82">
        <f t="shared" si="340"/>
        <v>0</v>
      </c>
      <c r="BB1386" s="41"/>
      <c r="BC1386" s="131">
        <f>IF(Taula1[[#This Row],[Grup justificat     (fer servir opcions de la llista desplegable)]]=1,AI1386,0)</f>
        <v>0</v>
      </c>
      <c r="BD1386" s="131">
        <f>IF(Taula1[[#This Row],[Grup justificat     (fer servir opcions de la llista desplegable)]]=2,AU1386,0)</f>
        <v>0</v>
      </c>
      <c r="BE1386" s="41"/>
      <c r="BF1386" s="131">
        <f>IF(Taula1[[#This Row],[Espai reservat Administració]]=1,AO1386,0)</f>
        <v>0</v>
      </c>
      <c r="BG1386" s="82">
        <f>IF(Taula1[[#This Row],[Espai reservat Administració]]=2,BA1386,0)</f>
        <v>0</v>
      </c>
      <c r="BH1386" s="41"/>
      <c r="BI1386" s="126">
        <f>IF(Taula1[[#This Row],[Grup justificat     (fer servir opcions de la llista desplegable)]]=1,1,0)</f>
        <v>0</v>
      </c>
      <c r="BJ1386" s="126">
        <f>IF(Taula1[[#This Row],[Espai reservat Administració]]=1,1,0)</f>
        <v>0</v>
      </c>
      <c r="BK1386" s="111"/>
      <c r="BL1386" s="126">
        <f>IF(Taula1[[#This Row],[Grup justificat     (fer servir opcions de la llista desplegable)]]=2,1,0)</f>
        <v>0</v>
      </c>
      <c r="BM1386" s="126">
        <f>IF(Taula1[[#This Row],[Espai reservat Administració]]=2,1,0)</f>
        <v>0</v>
      </c>
      <c r="BN1386" s="73"/>
      <c r="BO1386" s="73"/>
      <c r="BP1386" s="73"/>
      <c r="BQ1386" s="73"/>
      <c r="BR1386" s="73"/>
      <c r="BS1386" s="73"/>
      <c r="BT1386" s="73"/>
      <c r="BU1386" s="73"/>
      <c r="BV1386" s="73"/>
      <c r="BW1386" s="73"/>
      <c r="BX1386" s="73"/>
      <c r="BY1386" s="73"/>
      <c r="BZ1386" s="73"/>
      <c r="CA1386" s="73"/>
      <c r="CB1386" s="73"/>
      <c r="CC1386" s="73"/>
      <c r="CD1386" s="73"/>
      <c r="CE1386" s="73"/>
      <c r="CF1386" s="73"/>
      <c r="CG1386" s="63">
        <f t="shared" si="341"/>
        <v>0</v>
      </c>
      <c r="CH1386" s="63">
        <f t="shared" si="342"/>
        <v>0</v>
      </c>
      <c r="CI1386" s="73"/>
      <c r="CJ1386" s="63">
        <f>IF(Taula1[[#This Row],[Tipus de contracte                                  (fer servir opcions de la llista desplegable)]]="Indefinit",1,0)</f>
        <v>0</v>
      </c>
      <c r="CK1386" s="63">
        <f>IF(Taula1[[#This Row],[Tipus de contracte                                  (fer servir opcions de la llista desplegable)]]="Temporal, igual o superior a 6 mesos",1,0)</f>
        <v>0</v>
      </c>
      <c r="CL1386" s="63">
        <f>IF(Taula1[[#This Row],[Tipus de contracte                                  (fer servir opcions de la llista desplegable)]]="Substitució per IT",1,0)</f>
        <v>0</v>
      </c>
      <c r="CM1386" s="73"/>
      <c r="CN1386" s="63">
        <f>IF(Taula1[[#This Row],[Relació llocs de treball]]&gt;=1,1,0)</f>
        <v>0</v>
      </c>
      <c r="CO1386" s="73"/>
      <c r="CP1386" s="63">
        <f>IF(Taula1[[#This Row],[Identitat de gènere                                                          (fer servir opcions de la llista desplegable)]]="Home",1,0)</f>
        <v>0</v>
      </c>
      <c r="CQ1386" s="63">
        <f>IF(Taula1[[#This Row],[Identitat de gènere                                                          (fer servir opcions de la llista desplegable)]]="Dona",1,0)</f>
        <v>0</v>
      </c>
      <c r="CR1386" s="63">
        <f>IF(Taula1[[#This Row],[Identitat de gènere                                                          (fer servir opcions de la llista desplegable)]]="No binari",1,0)</f>
        <v>0</v>
      </c>
      <c r="CS1386" s="73"/>
      <c r="CT1386" s="63">
        <f t="shared" si="336"/>
        <v>0</v>
      </c>
      <c r="CU1386" s="64">
        <f t="shared" si="343"/>
        <v>0</v>
      </c>
      <c r="CW1386" s="64">
        <f t="shared" si="344"/>
        <v>0</v>
      </c>
      <c r="CX1386" s="64">
        <f t="shared" si="345"/>
        <v>0</v>
      </c>
      <c r="CY1386" s="64">
        <f t="shared" si="346"/>
        <v>0</v>
      </c>
      <c r="CZ1386" s="64">
        <f t="shared" si="347"/>
        <v>0</v>
      </c>
      <c r="DB1386" s="64">
        <f t="shared" si="348"/>
        <v>0</v>
      </c>
      <c r="DC1386" s="64">
        <f t="shared" si="349"/>
        <v>0</v>
      </c>
      <c r="DD1386" s="64">
        <f t="shared" si="350"/>
        <v>0</v>
      </c>
      <c r="DE1386" s="64">
        <f t="shared" si="351"/>
        <v>0</v>
      </c>
    </row>
    <row r="1387" spans="2:109" x14ac:dyDescent="0.3">
      <c r="B1387" s="167"/>
      <c r="C1387" s="186"/>
      <c r="D1387" s="2"/>
      <c r="E1387" s="67"/>
      <c r="F1387" s="5"/>
      <c r="G1387" s="5"/>
      <c r="H1387" s="187"/>
      <c r="I1387" s="111" t="str">
        <f ca="1">IF(Taula1[[#This Row],[Data naixement (format dd/mm/aaaa)]]="","0",DATEDIF(Taula1[[#This Row],[Data naixement (format dd/mm/aaaa)]],TODAY(),"Y"))</f>
        <v>0</v>
      </c>
      <c r="J1387" s="6"/>
      <c r="K1387" s="6"/>
      <c r="L1387" s="6"/>
      <c r="M1387" s="6"/>
      <c r="N1387" s="56"/>
      <c r="O1387" s="56"/>
      <c r="P1387" s="56"/>
      <c r="Q1387" s="6"/>
      <c r="R1387" s="7"/>
      <c r="S1387" s="143">
        <f>Taula1[[#This Row],[Mesos naturals sencers treballats període justificat (01/01/2023 - 31/03/2023)]]</f>
        <v>0</v>
      </c>
      <c r="T1387" s="194">
        <f>Taula1[[#This Row],[Dies treballats període justificat (01/01/2023 - 31/03/2023)              no comptabilitzats com a mes natural sencer]]</f>
        <v>0</v>
      </c>
      <c r="U1387" s="12"/>
      <c r="V1387" s="7"/>
      <c r="W1387" s="188"/>
      <c r="X1387" s="188"/>
      <c r="Y1387" s="188"/>
      <c r="Z1387" s="188"/>
      <c r="AA1387" s="190"/>
      <c r="AB1387" s="143">
        <f>Taula1[[#This Row],[Grup justificat     (fer servir opcions de la llista desplegable)]]</f>
        <v>0</v>
      </c>
      <c r="AC1387" s="182"/>
      <c r="AD1387" s="39"/>
      <c r="AE1387" s="131">
        <f>ROUND((AF1387/100)*756*Taula1[[#This Row],[Mesos naturals sencers treballats període justificat (01/01/2023 - 31/03/2023)]],2)</f>
        <v>0</v>
      </c>
      <c r="AF1387" s="81">
        <f>Taula1[[#This Row],[% Jornada segons contracte
(no posar el símbol %) ]]-Taula1[[#This Row],[% Reducció salari per baix rendiment        (no posar el símbol %)]]</f>
        <v>0</v>
      </c>
      <c r="AG1387" s="131">
        <f>ROUND((AH1387/100)*24.8547945*Taula1[[#This Row],[Dies treballats període justificat (01/01/2023 - 31/03/2023)              no comptabilitzats com a mes natural sencer]],2)</f>
        <v>0</v>
      </c>
      <c r="AH1387" s="79">
        <f>Taula1[[#This Row],[% Jornada segons contracte
(no posar el símbol %) ]]-Taula1[[#This Row],[% Reducció salari per baix rendiment        (no posar el símbol %)]]</f>
        <v>0</v>
      </c>
      <c r="AI1387" s="131">
        <f t="shared" si="337"/>
        <v>0</v>
      </c>
      <c r="AJ1387" s="39"/>
      <c r="AK1387" s="131">
        <f>ROUND((AL1387/100)*756*Taula1[[#This Row],[Espai reservat Administració  (mesos)]],2)</f>
        <v>0</v>
      </c>
      <c r="AL1387" s="81">
        <f>Taula1[[#This Row],[% Jornada segons contracte
(no posar el símbol %) ]]-Taula1[[#This Row],[% Reducció salari per baix rendiment        (no posar el símbol %)]]</f>
        <v>0</v>
      </c>
      <c r="AM1387" s="131">
        <f>ROUND((AN1387/100)*24.8547945*Taula1[[#This Row],[Espai reservat Administració (dies)]],2)</f>
        <v>0</v>
      </c>
      <c r="AN1387" s="79">
        <f>Taula1[[#This Row],[% Jornada segons contracte
(no posar el símbol %) ]]-Taula1[[#This Row],[% Reducció salari per baix rendiment        (no posar el símbol %)]]</f>
        <v>0</v>
      </c>
      <c r="AO1387" s="131">
        <f t="shared" si="338"/>
        <v>0</v>
      </c>
      <c r="AP1387" s="87"/>
      <c r="AQ1387" s="137">
        <f>ROUND((AR1387/100)*693*Taula1[[#This Row],[Mesos naturals sencers treballats període justificat (01/01/2023 - 31/03/2023)]],2)</f>
        <v>0</v>
      </c>
      <c r="AR1387" s="90">
        <f>Taula1[[#This Row],[% Jornada segons contracte
(no posar el símbol %) ]]-Taula1[[#This Row],[% Reducció salari per baix rendiment        (no posar el símbol %)]]</f>
        <v>0</v>
      </c>
      <c r="AS1387" s="137">
        <f>ROUND((AT1387/100)*22.78356164*Taula1[[#This Row],[Dies treballats període justificat (01/01/2023 - 31/03/2023)              no comptabilitzats com a mes natural sencer]],2)</f>
        <v>0</v>
      </c>
      <c r="AT1387" s="90">
        <f>Taula1[[#This Row],[% Jornada segons contracte
(no posar el símbol %) ]]-Taula1[[#This Row],[% Reducció salari per baix rendiment        (no posar el símbol %)]]</f>
        <v>0</v>
      </c>
      <c r="AU1387" s="137">
        <f t="shared" si="339"/>
        <v>0</v>
      </c>
      <c r="AV1387" s="87"/>
      <c r="AW1387" s="136">
        <f>ROUND((AX1387/100)*693*Taula1[[#This Row],[Espai reservat Administració  (mesos)]],2)</f>
        <v>0</v>
      </c>
      <c r="AX1387" s="90">
        <f>Taula1[[#This Row],[% Jornada segons contracte
(no posar el símbol %) ]]-Taula1[[#This Row],[% Reducció salari per baix rendiment        (no posar el símbol %)]]</f>
        <v>0</v>
      </c>
      <c r="AY1387" s="131">
        <f>ROUND((AZ1387/100)*22.78356164*Taula1[[#This Row],[Espai reservat Administració (dies)]],2)</f>
        <v>0</v>
      </c>
      <c r="AZ1387" s="81">
        <f>Taula1[[#This Row],[% Jornada segons contracte
(no posar el símbol %) ]]-Taula1[[#This Row],[% Reducció salari per baix rendiment        (no posar el símbol %)]]</f>
        <v>0</v>
      </c>
      <c r="BA1387" s="82">
        <f t="shared" si="340"/>
        <v>0</v>
      </c>
      <c r="BB1387" s="41"/>
      <c r="BC1387" s="131">
        <f>IF(Taula1[[#This Row],[Grup justificat     (fer servir opcions de la llista desplegable)]]=1,AI1387,0)</f>
        <v>0</v>
      </c>
      <c r="BD1387" s="131">
        <f>IF(Taula1[[#This Row],[Grup justificat     (fer servir opcions de la llista desplegable)]]=2,AU1387,0)</f>
        <v>0</v>
      </c>
      <c r="BE1387" s="41"/>
      <c r="BF1387" s="131">
        <f>IF(Taula1[[#This Row],[Espai reservat Administració]]=1,AO1387,0)</f>
        <v>0</v>
      </c>
      <c r="BG1387" s="82">
        <f>IF(Taula1[[#This Row],[Espai reservat Administració]]=2,BA1387,0)</f>
        <v>0</v>
      </c>
      <c r="BH1387" s="41"/>
      <c r="BI1387" s="126">
        <f>IF(Taula1[[#This Row],[Grup justificat     (fer servir opcions de la llista desplegable)]]=1,1,0)</f>
        <v>0</v>
      </c>
      <c r="BJ1387" s="126">
        <f>IF(Taula1[[#This Row],[Espai reservat Administració]]=1,1,0)</f>
        <v>0</v>
      </c>
      <c r="BK1387" s="111"/>
      <c r="BL1387" s="126">
        <f>IF(Taula1[[#This Row],[Grup justificat     (fer servir opcions de la llista desplegable)]]=2,1,0)</f>
        <v>0</v>
      </c>
      <c r="BM1387" s="126">
        <f>IF(Taula1[[#This Row],[Espai reservat Administració]]=2,1,0)</f>
        <v>0</v>
      </c>
      <c r="BN1387" s="73"/>
      <c r="BO1387" s="73"/>
      <c r="BP1387" s="73"/>
      <c r="BQ1387" s="73"/>
      <c r="BR1387" s="73"/>
      <c r="BS1387" s="73"/>
      <c r="BT1387" s="73"/>
      <c r="BU1387" s="73"/>
      <c r="BV1387" s="73"/>
      <c r="BW1387" s="73"/>
      <c r="BX1387" s="73"/>
      <c r="BY1387" s="73"/>
      <c r="BZ1387" s="73"/>
      <c r="CA1387" s="73"/>
      <c r="CB1387" s="73"/>
      <c r="CC1387" s="73"/>
      <c r="CD1387" s="73"/>
      <c r="CE1387" s="73"/>
      <c r="CF1387" s="73"/>
      <c r="CG1387" s="63">
        <f t="shared" si="341"/>
        <v>0</v>
      </c>
      <c r="CH1387" s="63">
        <f t="shared" si="342"/>
        <v>0</v>
      </c>
      <c r="CI1387" s="73"/>
      <c r="CJ1387" s="63">
        <f>IF(Taula1[[#This Row],[Tipus de contracte                                  (fer servir opcions de la llista desplegable)]]="Indefinit",1,0)</f>
        <v>0</v>
      </c>
      <c r="CK1387" s="63">
        <f>IF(Taula1[[#This Row],[Tipus de contracte                                  (fer servir opcions de la llista desplegable)]]="Temporal, igual o superior a 6 mesos",1,0)</f>
        <v>0</v>
      </c>
      <c r="CL1387" s="63">
        <f>IF(Taula1[[#This Row],[Tipus de contracte                                  (fer servir opcions de la llista desplegable)]]="Substitució per IT",1,0)</f>
        <v>0</v>
      </c>
      <c r="CM1387" s="73"/>
      <c r="CN1387" s="63">
        <f>IF(Taula1[[#This Row],[Relació llocs de treball]]&gt;=1,1,0)</f>
        <v>0</v>
      </c>
      <c r="CO1387" s="73"/>
      <c r="CP1387" s="63">
        <f>IF(Taula1[[#This Row],[Identitat de gènere                                                          (fer servir opcions de la llista desplegable)]]="Home",1,0)</f>
        <v>0</v>
      </c>
      <c r="CQ1387" s="63">
        <f>IF(Taula1[[#This Row],[Identitat de gènere                                                          (fer servir opcions de la llista desplegable)]]="Dona",1,0)</f>
        <v>0</v>
      </c>
      <c r="CR1387" s="63">
        <f>IF(Taula1[[#This Row],[Identitat de gènere                                                          (fer servir opcions de la llista desplegable)]]="No binari",1,0)</f>
        <v>0</v>
      </c>
      <c r="CS1387" s="73"/>
      <c r="CT1387" s="63">
        <f t="shared" si="336"/>
        <v>0</v>
      </c>
      <c r="CU1387" s="64">
        <f t="shared" si="343"/>
        <v>0</v>
      </c>
      <c r="CW1387" s="64">
        <f t="shared" si="344"/>
        <v>0</v>
      </c>
      <c r="CX1387" s="64">
        <f t="shared" si="345"/>
        <v>0</v>
      </c>
      <c r="CY1387" s="64">
        <f t="shared" si="346"/>
        <v>0</v>
      </c>
      <c r="CZ1387" s="64">
        <f t="shared" si="347"/>
        <v>0</v>
      </c>
      <c r="DB1387" s="64">
        <f t="shared" si="348"/>
        <v>0</v>
      </c>
      <c r="DC1387" s="64">
        <f t="shared" si="349"/>
        <v>0</v>
      </c>
      <c r="DD1387" s="64">
        <f t="shared" si="350"/>
        <v>0</v>
      </c>
      <c r="DE1387" s="64">
        <f t="shared" si="351"/>
        <v>0</v>
      </c>
    </row>
    <row r="1388" spans="2:109" x14ac:dyDescent="0.3">
      <c r="B1388" s="167"/>
      <c r="C1388" s="186"/>
      <c r="D1388" s="2"/>
      <c r="E1388" s="67"/>
      <c r="F1388" s="5"/>
      <c r="G1388" s="5"/>
      <c r="H1388" s="187"/>
      <c r="I1388" s="111" t="str">
        <f ca="1">IF(Taula1[[#This Row],[Data naixement (format dd/mm/aaaa)]]="","0",DATEDIF(Taula1[[#This Row],[Data naixement (format dd/mm/aaaa)]],TODAY(),"Y"))</f>
        <v>0</v>
      </c>
      <c r="J1388" s="6"/>
      <c r="K1388" s="6"/>
      <c r="L1388" s="6"/>
      <c r="M1388" s="6"/>
      <c r="N1388" s="56"/>
      <c r="O1388" s="56"/>
      <c r="P1388" s="56"/>
      <c r="Q1388" s="6"/>
      <c r="R1388" s="7"/>
      <c r="S1388" s="143">
        <f>Taula1[[#This Row],[Mesos naturals sencers treballats període justificat (01/01/2023 - 31/03/2023)]]</f>
        <v>0</v>
      </c>
      <c r="T1388" s="194">
        <f>Taula1[[#This Row],[Dies treballats període justificat (01/01/2023 - 31/03/2023)              no comptabilitzats com a mes natural sencer]]</f>
        <v>0</v>
      </c>
      <c r="U1388" s="12"/>
      <c r="V1388" s="7"/>
      <c r="W1388" s="188"/>
      <c r="X1388" s="188"/>
      <c r="Y1388" s="188"/>
      <c r="Z1388" s="188"/>
      <c r="AA1388" s="190"/>
      <c r="AB1388" s="143">
        <f>Taula1[[#This Row],[Grup justificat     (fer servir opcions de la llista desplegable)]]</f>
        <v>0</v>
      </c>
      <c r="AC1388" s="182"/>
      <c r="AD1388" s="39"/>
      <c r="AE1388" s="131">
        <f>ROUND((AF1388/100)*756*Taula1[[#This Row],[Mesos naturals sencers treballats període justificat (01/01/2023 - 31/03/2023)]],2)</f>
        <v>0</v>
      </c>
      <c r="AF1388" s="81">
        <f>Taula1[[#This Row],[% Jornada segons contracte
(no posar el símbol %) ]]-Taula1[[#This Row],[% Reducció salari per baix rendiment        (no posar el símbol %)]]</f>
        <v>0</v>
      </c>
      <c r="AG1388" s="131">
        <f>ROUND((AH1388/100)*24.8547945*Taula1[[#This Row],[Dies treballats període justificat (01/01/2023 - 31/03/2023)              no comptabilitzats com a mes natural sencer]],2)</f>
        <v>0</v>
      </c>
      <c r="AH1388" s="79">
        <f>Taula1[[#This Row],[% Jornada segons contracte
(no posar el símbol %) ]]-Taula1[[#This Row],[% Reducció salari per baix rendiment        (no posar el símbol %)]]</f>
        <v>0</v>
      </c>
      <c r="AI1388" s="131">
        <f t="shared" si="337"/>
        <v>0</v>
      </c>
      <c r="AJ1388" s="39"/>
      <c r="AK1388" s="131">
        <f>ROUND((AL1388/100)*756*Taula1[[#This Row],[Espai reservat Administració  (mesos)]],2)</f>
        <v>0</v>
      </c>
      <c r="AL1388" s="81">
        <f>Taula1[[#This Row],[% Jornada segons contracte
(no posar el símbol %) ]]-Taula1[[#This Row],[% Reducció salari per baix rendiment        (no posar el símbol %)]]</f>
        <v>0</v>
      </c>
      <c r="AM1388" s="131">
        <f>ROUND((AN1388/100)*24.8547945*Taula1[[#This Row],[Espai reservat Administració (dies)]],2)</f>
        <v>0</v>
      </c>
      <c r="AN1388" s="79">
        <f>Taula1[[#This Row],[% Jornada segons contracte
(no posar el símbol %) ]]-Taula1[[#This Row],[% Reducció salari per baix rendiment        (no posar el símbol %)]]</f>
        <v>0</v>
      </c>
      <c r="AO1388" s="131">
        <f t="shared" si="338"/>
        <v>0</v>
      </c>
      <c r="AP1388" s="87"/>
      <c r="AQ1388" s="137">
        <f>ROUND((AR1388/100)*693*Taula1[[#This Row],[Mesos naturals sencers treballats període justificat (01/01/2023 - 31/03/2023)]],2)</f>
        <v>0</v>
      </c>
      <c r="AR1388" s="90">
        <f>Taula1[[#This Row],[% Jornada segons contracte
(no posar el símbol %) ]]-Taula1[[#This Row],[% Reducció salari per baix rendiment        (no posar el símbol %)]]</f>
        <v>0</v>
      </c>
      <c r="AS1388" s="137">
        <f>ROUND((AT1388/100)*22.78356164*Taula1[[#This Row],[Dies treballats període justificat (01/01/2023 - 31/03/2023)              no comptabilitzats com a mes natural sencer]],2)</f>
        <v>0</v>
      </c>
      <c r="AT1388" s="90">
        <f>Taula1[[#This Row],[% Jornada segons contracte
(no posar el símbol %) ]]-Taula1[[#This Row],[% Reducció salari per baix rendiment        (no posar el símbol %)]]</f>
        <v>0</v>
      </c>
      <c r="AU1388" s="137">
        <f t="shared" si="339"/>
        <v>0</v>
      </c>
      <c r="AV1388" s="87"/>
      <c r="AW1388" s="136">
        <f>ROUND((AX1388/100)*693*Taula1[[#This Row],[Espai reservat Administració  (mesos)]],2)</f>
        <v>0</v>
      </c>
      <c r="AX1388" s="90">
        <f>Taula1[[#This Row],[% Jornada segons contracte
(no posar el símbol %) ]]-Taula1[[#This Row],[% Reducció salari per baix rendiment        (no posar el símbol %)]]</f>
        <v>0</v>
      </c>
      <c r="AY1388" s="131">
        <f>ROUND((AZ1388/100)*22.78356164*Taula1[[#This Row],[Espai reservat Administració (dies)]],2)</f>
        <v>0</v>
      </c>
      <c r="AZ1388" s="81">
        <f>Taula1[[#This Row],[% Jornada segons contracte
(no posar el símbol %) ]]-Taula1[[#This Row],[% Reducció salari per baix rendiment        (no posar el símbol %)]]</f>
        <v>0</v>
      </c>
      <c r="BA1388" s="82">
        <f t="shared" si="340"/>
        <v>0</v>
      </c>
      <c r="BB1388" s="41"/>
      <c r="BC1388" s="131">
        <f>IF(Taula1[[#This Row],[Grup justificat     (fer servir opcions de la llista desplegable)]]=1,AI1388,0)</f>
        <v>0</v>
      </c>
      <c r="BD1388" s="131">
        <f>IF(Taula1[[#This Row],[Grup justificat     (fer servir opcions de la llista desplegable)]]=2,AU1388,0)</f>
        <v>0</v>
      </c>
      <c r="BE1388" s="41"/>
      <c r="BF1388" s="131">
        <f>IF(Taula1[[#This Row],[Espai reservat Administració]]=1,AO1388,0)</f>
        <v>0</v>
      </c>
      <c r="BG1388" s="82">
        <f>IF(Taula1[[#This Row],[Espai reservat Administració]]=2,BA1388,0)</f>
        <v>0</v>
      </c>
      <c r="BH1388" s="41"/>
      <c r="BI1388" s="126">
        <f>IF(Taula1[[#This Row],[Grup justificat     (fer servir opcions de la llista desplegable)]]=1,1,0)</f>
        <v>0</v>
      </c>
      <c r="BJ1388" s="126">
        <f>IF(Taula1[[#This Row],[Espai reservat Administració]]=1,1,0)</f>
        <v>0</v>
      </c>
      <c r="BK1388" s="111"/>
      <c r="BL1388" s="126">
        <f>IF(Taula1[[#This Row],[Grup justificat     (fer servir opcions de la llista desplegable)]]=2,1,0)</f>
        <v>0</v>
      </c>
      <c r="BM1388" s="126">
        <f>IF(Taula1[[#This Row],[Espai reservat Administració]]=2,1,0)</f>
        <v>0</v>
      </c>
      <c r="BN1388" s="73"/>
      <c r="BO1388" s="73"/>
      <c r="BP1388" s="73"/>
      <c r="BQ1388" s="73"/>
      <c r="BR1388" s="73"/>
      <c r="BS1388" s="73"/>
      <c r="BT1388" s="73"/>
      <c r="BU1388" s="73"/>
      <c r="BV1388" s="73"/>
      <c r="BW1388" s="73"/>
      <c r="BX1388" s="73"/>
      <c r="BY1388" s="73"/>
      <c r="BZ1388" s="73"/>
      <c r="CA1388" s="73"/>
      <c r="CB1388" s="73"/>
      <c r="CC1388" s="73"/>
      <c r="CD1388" s="73"/>
      <c r="CE1388" s="73"/>
      <c r="CF1388" s="73"/>
      <c r="CG1388" s="63">
        <f t="shared" si="341"/>
        <v>0</v>
      </c>
      <c r="CH1388" s="63">
        <f t="shared" si="342"/>
        <v>0</v>
      </c>
      <c r="CI1388" s="73"/>
      <c r="CJ1388" s="63">
        <f>IF(Taula1[[#This Row],[Tipus de contracte                                  (fer servir opcions de la llista desplegable)]]="Indefinit",1,0)</f>
        <v>0</v>
      </c>
      <c r="CK1388" s="63">
        <f>IF(Taula1[[#This Row],[Tipus de contracte                                  (fer servir opcions de la llista desplegable)]]="Temporal, igual o superior a 6 mesos",1,0)</f>
        <v>0</v>
      </c>
      <c r="CL1388" s="63">
        <f>IF(Taula1[[#This Row],[Tipus de contracte                                  (fer servir opcions de la llista desplegable)]]="Substitució per IT",1,0)</f>
        <v>0</v>
      </c>
      <c r="CM1388" s="73"/>
      <c r="CN1388" s="63">
        <f>IF(Taula1[[#This Row],[Relació llocs de treball]]&gt;=1,1,0)</f>
        <v>0</v>
      </c>
      <c r="CO1388" s="73"/>
      <c r="CP1388" s="63">
        <f>IF(Taula1[[#This Row],[Identitat de gènere                                                          (fer servir opcions de la llista desplegable)]]="Home",1,0)</f>
        <v>0</v>
      </c>
      <c r="CQ1388" s="63">
        <f>IF(Taula1[[#This Row],[Identitat de gènere                                                          (fer servir opcions de la llista desplegable)]]="Dona",1,0)</f>
        <v>0</v>
      </c>
      <c r="CR1388" s="63">
        <f>IF(Taula1[[#This Row],[Identitat de gènere                                                          (fer servir opcions de la llista desplegable)]]="No binari",1,0)</f>
        <v>0</v>
      </c>
      <c r="CS1388" s="73"/>
      <c r="CT1388" s="63">
        <f t="shared" si="336"/>
        <v>0</v>
      </c>
      <c r="CU1388" s="64">
        <f t="shared" si="343"/>
        <v>0</v>
      </c>
      <c r="CW1388" s="64">
        <f t="shared" si="344"/>
        <v>0</v>
      </c>
      <c r="CX1388" s="64">
        <f t="shared" si="345"/>
        <v>0</v>
      </c>
      <c r="CY1388" s="64">
        <f t="shared" si="346"/>
        <v>0</v>
      </c>
      <c r="CZ1388" s="64">
        <f t="shared" si="347"/>
        <v>0</v>
      </c>
      <c r="DB1388" s="64">
        <f t="shared" si="348"/>
        <v>0</v>
      </c>
      <c r="DC1388" s="64">
        <f t="shared" si="349"/>
        <v>0</v>
      </c>
      <c r="DD1388" s="64">
        <f t="shared" si="350"/>
        <v>0</v>
      </c>
      <c r="DE1388" s="64">
        <f t="shared" si="351"/>
        <v>0</v>
      </c>
    </row>
    <row r="1389" spans="2:109" x14ac:dyDescent="0.3">
      <c r="B1389" s="167"/>
      <c r="C1389" s="186"/>
      <c r="D1389" s="2"/>
      <c r="E1389" s="67"/>
      <c r="F1389" s="5"/>
      <c r="G1389" s="5"/>
      <c r="H1389" s="187"/>
      <c r="I1389" s="111" t="str">
        <f ca="1">IF(Taula1[[#This Row],[Data naixement (format dd/mm/aaaa)]]="","0",DATEDIF(Taula1[[#This Row],[Data naixement (format dd/mm/aaaa)]],TODAY(),"Y"))</f>
        <v>0</v>
      </c>
      <c r="J1389" s="6"/>
      <c r="K1389" s="6"/>
      <c r="L1389" s="6"/>
      <c r="M1389" s="6"/>
      <c r="N1389" s="56"/>
      <c r="O1389" s="56"/>
      <c r="P1389" s="56"/>
      <c r="Q1389" s="6"/>
      <c r="R1389" s="7"/>
      <c r="S1389" s="143">
        <f>Taula1[[#This Row],[Mesos naturals sencers treballats període justificat (01/01/2023 - 31/03/2023)]]</f>
        <v>0</v>
      </c>
      <c r="T1389" s="194">
        <f>Taula1[[#This Row],[Dies treballats període justificat (01/01/2023 - 31/03/2023)              no comptabilitzats com a mes natural sencer]]</f>
        <v>0</v>
      </c>
      <c r="U1389" s="12"/>
      <c r="V1389" s="7"/>
      <c r="W1389" s="188"/>
      <c r="X1389" s="188"/>
      <c r="Y1389" s="188"/>
      <c r="Z1389" s="188"/>
      <c r="AA1389" s="190"/>
      <c r="AB1389" s="143">
        <f>Taula1[[#This Row],[Grup justificat     (fer servir opcions de la llista desplegable)]]</f>
        <v>0</v>
      </c>
      <c r="AC1389" s="182"/>
      <c r="AD1389" s="39"/>
      <c r="AE1389" s="131">
        <f>ROUND((AF1389/100)*756*Taula1[[#This Row],[Mesos naturals sencers treballats període justificat (01/01/2023 - 31/03/2023)]],2)</f>
        <v>0</v>
      </c>
      <c r="AF1389" s="81">
        <f>Taula1[[#This Row],[% Jornada segons contracte
(no posar el símbol %) ]]-Taula1[[#This Row],[% Reducció salari per baix rendiment        (no posar el símbol %)]]</f>
        <v>0</v>
      </c>
      <c r="AG1389" s="131">
        <f>ROUND((AH1389/100)*24.8547945*Taula1[[#This Row],[Dies treballats període justificat (01/01/2023 - 31/03/2023)              no comptabilitzats com a mes natural sencer]],2)</f>
        <v>0</v>
      </c>
      <c r="AH1389" s="79">
        <f>Taula1[[#This Row],[% Jornada segons contracte
(no posar el símbol %) ]]-Taula1[[#This Row],[% Reducció salari per baix rendiment        (no posar el símbol %)]]</f>
        <v>0</v>
      </c>
      <c r="AI1389" s="131">
        <f t="shared" si="337"/>
        <v>0</v>
      </c>
      <c r="AJ1389" s="39"/>
      <c r="AK1389" s="131">
        <f>ROUND((AL1389/100)*756*Taula1[[#This Row],[Espai reservat Administració  (mesos)]],2)</f>
        <v>0</v>
      </c>
      <c r="AL1389" s="81">
        <f>Taula1[[#This Row],[% Jornada segons contracte
(no posar el símbol %) ]]-Taula1[[#This Row],[% Reducció salari per baix rendiment        (no posar el símbol %)]]</f>
        <v>0</v>
      </c>
      <c r="AM1389" s="131">
        <f>ROUND((AN1389/100)*24.8547945*Taula1[[#This Row],[Espai reservat Administració (dies)]],2)</f>
        <v>0</v>
      </c>
      <c r="AN1389" s="79">
        <f>Taula1[[#This Row],[% Jornada segons contracte
(no posar el símbol %) ]]-Taula1[[#This Row],[% Reducció salari per baix rendiment        (no posar el símbol %)]]</f>
        <v>0</v>
      </c>
      <c r="AO1389" s="131">
        <f t="shared" si="338"/>
        <v>0</v>
      </c>
      <c r="AP1389" s="87"/>
      <c r="AQ1389" s="137">
        <f>ROUND((AR1389/100)*693*Taula1[[#This Row],[Mesos naturals sencers treballats període justificat (01/01/2023 - 31/03/2023)]],2)</f>
        <v>0</v>
      </c>
      <c r="AR1389" s="90">
        <f>Taula1[[#This Row],[% Jornada segons contracte
(no posar el símbol %) ]]-Taula1[[#This Row],[% Reducció salari per baix rendiment        (no posar el símbol %)]]</f>
        <v>0</v>
      </c>
      <c r="AS1389" s="137">
        <f>ROUND((AT1389/100)*22.78356164*Taula1[[#This Row],[Dies treballats període justificat (01/01/2023 - 31/03/2023)              no comptabilitzats com a mes natural sencer]],2)</f>
        <v>0</v>
      </c>
      <c r="AT1389" s="90">
        <f>Taula1[[#This Row],[% Jornada segons contracte
(no posar el símbol %) ]]-Taula1[[#This Row],[% Reducció salari per baix rendiment        (no posar el símbol %)]]</f>
        <v>0</v>
      </c>
      <c r="AU1389" s="137">
        <f t="shared" si="339"/>
        <v>0</v>
      </c>
      <c r="AV1389" s="87"/>
      <c r="AW1389" s="136">
        <f>ROUND((AX1389/100)*693*Taula1[[#This Row],[Espai reservat Administració  (mesos)]],2)</f>
        <v>0</v>
      </c>
      <c r="AX1389" s="90">
        <f>Taula1[[#This Row],[% Jornada segons contracte
(no posar el símbol %) ]]-Taula1[[#This Row],[% Reducció salari per baix rendiment        (no posar el símbol %)]]</f>
        <v>0</v>
      </c>
      <c r="AY1389" s="131">
        <f>ROUND((AZ1389/100)*22.78356164*Taula1[[#This Row],[Espai reservat Administració (dies)]],2)</f>
        <v>0</v>
      </c>
      <c r="AZ1389" s="81">
        <f>Taula1[[#This Row],[% Jornada segons contracte
(no posar el símbol %) ]]-Taula1[[#This Row],[% Reducció salari per baix rendiment        (no posar el símbol %)]]</f>
        <v>0</v>
      </c>
      <c r="BA1389" s="82">
        <f t="shared" si="340"/>
        <v>0</v>
      </c>
      <c r="BB1389" s="41"/>
      <c r="BC1389" s="131">
        <f>IF(Taula1[[#This Row],[Grup justificat     (fer servir opcions de la llista desplegable)]]=1,AI1389,0)</f>
        <v>0</v>
      </c>
      <c r="BD1389" s="131">
        <f>IF(Taula1[[#This Row],[Grup justificat     (fer servir opcions de la llista desplegable)]]=2,AU1389,0)</f>
        <v>0</v>
      </c>
      <c r="BE1389" s="41"/>
      <c r="BF1389" s="131">
        <f>IF(Taula1[[#This Row],[Espai reservat Administració]]=1,AO1389,0)</f>
        <v>0</v>
      </c>
      <c r="BG1389" s="82">
        <f>IF(Taula1[[#This Row],[Espai reservat Administració]]=2,BA1389,0)</f>
        <v>0</v>
      </c>
      <c r="BH1389" s="41"/>
      <c r="BI1389" s="126">
        <f>IF(Taula1[[#This Row],[Grup justificat     (fer servir opcions de la llista desplegable)]]=1,1,0)</f>
        <v>0</v>
      </c>
      <c r="BJ1389" s="126">
        <f>IF(Taula1[[#This Row],[Espai reservat Administració]]=1,1,0)</f>
        <v>0</v>
      </c>
      <c r="BK1389" s="111"/>
      <c r="BL1389" s="126">
        <f>IF(Taula1[[#This Row],[Grup justificat     (fer servir opcions de la llista desplegable)]]=2,1,0)</f>
        <v>0</v>
      </c>
      <c r="BM1389" s="126">
        <f>IF(Taula1[[#This Row],[Espai reservat Administració]]=2,1,0)</f>
        <v>0</v>
      </c>
      <c r="BN1389" s="73"/>
      <c r="BO1389" s="73"/>
      <c r="BP1389" s="73"/>
      <c r="BQ1389" s="73"/>
      <c r="BR1389" s="73"/>
      <c r="BS1389" s="73"/>
      <c r="BT1389" s="73"/>
      <c r="BU1389" s="73"/>
      <c r="BV1389" s="73"/>
      <c r="BW1389" s="73"/>
      <c r="BX1389" s="73"/>
      <c r="BY1389" s="73"/>
      <c r="BZ1389" s="73"/>
      <c r="CA1389" s="73"/>
      <c r="CB1389" s="73"/>
      <c r="CC1389" s="73"/>
      <c r="CD1389" s="73"/>
      <c r="CE1389" s="73"/>
      <c r="CF1389" s="73"/>
      <c r="CG1389" s="63">
        <f t="shared" si="341"/>
        <v>0</v>
      </c>
      <c r="CH1389" s="63">
        <f t="shared" si="342"/>
        <v>0</v>
      </c>
      <c r="CI1389" s="73"/>
      <c r="CJ1389" s="63">
        <f>IF(Taula1[[#This Row],[Tipus de contracte                                  (fer servir opcions de la llista desplegable)]]="Indefinit",1,0)</f>
        <v>0</v>
      </c>
      <c r="CK1389" s="63">
        <f>IF(Taula1[[#This Row],[Tipus de contracte                                  (fer servir opcions de la llista desplegable)]]="Temporal, igual o superior a 6 mesos",1,0)</f>
        <v>0</v>
      </c>
      <c r="CL1389" s="63">
        <f>IF(Taula1[[#This Row],[Tipus de contracte                                  (fer servir opcions de la llista desplegable)]]="Substitució per IT",1,0)</f>
        <v>0</v>
      </c>
      <c r="CM1389" s="73"/>
      <c r="CN1389" s="63">
        <f>IF(Taula1[[#This Row],[Relació llocs de treball]]&gt;=1,1,0)</f>
        <v>0</v>
      </c>
      <c r="CO1389" s="73"/>
      <c r="CP1389" s="63">
        <f>IF(Taula1[[#This Row],[Identitat de gènere                                                          (fer servir opcions de la llista desplegable)]]="Home",1,0)</f>
        <v>0</v>
      </c>
      <c r="CQ1389" s="63">
        <f>IF(Taula1[[#This Row],[Identitat de gènere                                                          (fer servir opcions de la llista desplegable)]]="Dona",1,0)</f>
        <v>0</v>
      </c>
      <c r="CR1389" s="63">
        <f>IF(Taula1[[#This Row],[Identitat de gènere                                                          (fer servir opcions de la llista desplegable)]]="No binari",1,0)</f>
        <v>0</v>
      </c>
      <c r="CS1389" s="73"/>
      <c r="CT1389" s="63">
        <f t="shared" si="336"/>
        <v>0</v>
      </c>
      <c r="CU1389" s="64">
        <f t="shared" si="343"/>
        <v>0</v>
      </c>
      <c r="CW1389" s="64">
        <f t="shared" si="344"/>
        <v>0</v>
      </c>
      <c r="CX1389" s="64">
        <f t="shared" si="345"/>
        <v>0</v>
      </c>
      <c r="CY1389" s="64">
        <f t="shared" si="346"/>
        <v>0</v>
      </c>
      <c r="CZ1389" s="64">
        <f t="shared" si="347"/>
        <v>0</v>
      </c>
      <c r="DB1389" s="64">
        <f t="shared" si="348"/>
        <v>0</v>
      </c>
      <c r="DC1389" s="64">
        <f t="shared" si="349"/>
        <v>0</v>
      </c>
      <c r="DD1389" s="64">
        <f t="shared" si="350"/>
        <v>0</v>
      </c>
      <c r="DE1389" s="64">
        <f t="shared" si="351"/>
        <v>0</v>
      </c>
    </row>
    <row r="1390" spans="2:109" x14ac:dyDescent="0.3">
      <c r="B1390" s="167"/>
      <c r="C1390" s="186"/>
      <c r="D1390" s="2"/>
      <c r="E1390" s="67"/>
      <c r="F1390" s="5"/>
      <c r="G1390" s="5"/>
      <c r="H1390" s="187"/>
      <c r="I1390" s="111" t="str">
        <f ca="1">IF(Taula1[[#This Row],[Data naixement (format dd/mm/aaaa)]]="","0",DATEDIF(Taula1[[#This Row],[Data naixement (format dd/mm/aaaa)]],TODAY(),"Y"))</f>
        <v>0</v>
      </c>
      <c r="J1390" s="6"/>
      <c r="K1390" s="6"/>
      <c r="L1390" s="6"/>
      <c r="M1390" s="6"/>
      <c r="N1390" s="56"/>
      <c r="O1390" s="56"/>
      <c r="P1390" s="56"/>
      <c r="Q1390" s="6"/>
      <c r="R1390" s="7"/>
      <c r="S1390" s="143">
        <f>Taula1[[#This Row],[Mesos naturals sencers treballats període justificat (01/01/2023 - 31/03/2023)]]</f>
        <v>0</v>
      </c>
      <c r="T1390" s="194">
        <f>Taula1[[#This Row],[Dies treballats període justificat (01/01/2023 - 31/03/2023)              no comptabilitzats com a mes natural sencer]]</f>
        <v>0</v>
      </c>
      <c r="U1390" s="12"/>
      <c r="V1390" s="7"/>
      <c r="W1390" s="188"/>
      <c r="X1390" s="188"/>
      <c r="Y1390" s="188"/>
      <c r="Z1390" s="188"/>
      <c r="AA1390" s="190"/>
      <c r="AB1390" s="143">
        <f>Taula1[[#This Row],[Grup justificat     (fer servir opcions de la llista desplegable)]]</f>
        <v>0</v>
      </c>
      <c r="AC1390" s="182"/>
      <c r="AD1390" s="39"/>
      <c r="AE1390" s="131">
        <f>ROUND((AF1390/100)*756*Taula1[[#This Row],[Mesos naturals sencers treballats període justificat (01/01/2023 - 31/03/2023)]],2)</f>
        <v>0</v>
      </c>
      <c r="AF1390" s="81">
        <f>Taula1[[#This Row],[% Jornada segons contracte
(no posar el símbol %) ]]-Taula1[[#This Row],[% Reducció salari per baix rendiment        (no posar el símbol %)]]</f>
        <v>0</v>
      </c>
      <c r="AG1390" s="131">
        <f>ROUND((AH1390/100)*24.8547945*Taula1[[#This Row],[Dies treballats període justificat (01/01/2023 - 31/03/2023)              no comptabilitzats com a mes natural sencer]],2)</f>
        <v>0</v>
      </c>
      <c r="AH1390" s="79">
        <f>Taula1[[#This Row],[% Jornada segons contracte
(no posar el símbol %) ]]-Taula1[[#This Row],[% Reducció salari per baix rendiment        (no posar el símbol %)]]</f>
        <v>0</v>
      </c>
      <c r="AI1390" s="131">
        <f t="shared" si="337"/>
        <v>0</v>
      </c>
      <c r="AJ1390" s="39"/>
      <c r="AK1390" s="131">
        <f>ROUND((AL1390/100)*756*Taula1[[#This Row],[Espai reservat Administració  (mesos)]],2)</f>
        <v>0</v>
      </c>
      <c r="AL1390" s="81">
        <f>Taula1[[#This Row],[% Jornada segons contracte
(no posar el símbol %) ]]-Taula1[[#This Row],[% Reducció salari per baix rendiment        (no posar el símbol %)]]</f>
        <v>0</v>
      </c>
      <c r="AM1390" s="131">
        <f>ROUND((AN1390/100)*24.8547945*Taula1[[#This Row],[Espai reservat Administració (dies)]],2)</f>
        <v>0</v>
      </c>
      <c r="AN1390" s="79">
        <f>Taula1[[#This Row],[% Jornada segons contracte
(no posar el símbol %) ]]-Taula1[[#This Row],[% Reducció salari per baix rendiment        (no posar el símbol %)]]</f>
        <v>0</v>
      </c>
      <c r="AO1390" s="131">
        <f t="shared" si="338"/>
        <v>0</v>
      </c>
      <c r="AP1390" s="87"/>
      <c r="AQ1390" s="137">
        <f>ROUND((AR1390/100)*693*Taula1[[#This Row],[Mesos naturals sencers treballats període justificat (01/01/2023 - 31/03/2023)]],2)</f>
        <v>0</v>
      </c>
      <c r="AR1390" s="90">
        <f>Taula1[[#This Row],[% Jornada segons contracte
(no posar el símbol %) ]]-Taula1[[#This Row],[% Reducció salari per baix rendiment        (no posar el símbol %)]]</f>
        <v>0</v>
      </c>
      <c r="AS1390" s="137">
        <f>ROUND((AT1390/100)*22.78356164*Taula1[[#This Row],[Dies treballats període justificat (01/01/2023 - 31/03/2023)              no comptabilitzats com a mes natural sencer]],2)</f>
        <v>0</v>
      </c>
      <c r="AT1390" s="90">
        <f>Taula1[[#This Row],[% Jornada segons contracte
(no posar el símbol %) ]]-Taula1[[#This Row],[% Reducció salari per baix rendiment        (no posar el símbol %)]]</f>
        <v>0</v>
      </c>
      <c r="AU1390" s="137">
        <f t="shared" si="339"/>
        <v>0</v>
      </c>
      <c r="AV1390" s="87"/>
      <c r="AW1390" s="136">
        <f>ROUND((AX1390/100)*693*Taula1[[#This Row],[Espai reservat Administració  (mesos)]],2)</f>
        <v>0</v>
      </c>
      <c r="AX1390" s="90">
        <f>Taula1[[#This Row],[% Jornada segons contracte
(no posar el símbol %) ]]-Taula1[[#This Row],[% Reducció salari per baix rendiment        (no posar el símbol %)]]</f>
        <v>0</v>
      </c>
      <c r="AY1390" s="131">
        <f>ROUND((AZ1390/100)*22.78356164*Taula1[[#This Row],[Espai reservat Administració (dies)]],2)</f>
        <v>0</v>
      </c>
      <c r="AZ1390" s="81">
        <f>Taula1[[#This Row],[% Jornada segons contracte
(no posar el símbol %) ]]-Taula1[[#This Row],[% Reducció salari per baix rendiment        (no posar el símbol %)]]</f>
        <v>0</v>
      </c>
      <c r="BA1390" s="82">
        <f t="shared" si="340"/>
        <v>0</v>
      </c>
      <c r="BB1390" s="41"/>
      <c r="BC1390" s="131">
        <f>IF(Taula1[[#This Row],[Grup justificat     (fer servir opcions de la llista desplegable)]]=1,AI1390,0)</f>
        <v>0</v>
      </c>
      <c r="BD1390" s="131">
        <f>IF(Taula1[[#This Row],[Grup justificat     (fer servir opcions de la llista desplegable)]]=2,AU1390,0)</f>
        <v>0</v>
      </c>
      <c r="BE1390" s="41"/>
      <c r="BF1390" s="131">
        <f>IF(Taula1[[#This Row],[Espai reservat Administració]]=1,AO1390,0)</f>
        <v>0</v>
      </c>
      <c r="BG1390" s="82">
        <f>IF(Taula1[[#This Row],[Espai reservat Administració]]=2,BA1390,0)</f>
        <v>0</v>
      </c>
      <c r="BH1390" s="41"/>
      <c r="BI1390" s="126">
        <f>IF(Taula1[[#This Row],[Grup justificat     (fer servir opcions de la llista desplegable)]]=1,1,0)</f>
        <v>0</v>
      </c>
      <c r="BJ1390" s="126">
        <f>IF(Taula1[[#This Row],[Espai reservat Administració]]=1,1,0)</f>
        <v>0</v>
      </c>
      <c r="BK1390" s="111"/>
      <c r="BL1390" s="126">
        <f>IF(Taula1[[#This Row],[Grup justificat     (fer servir opcions de la llista desplegable)]]=2,1,0)</f>
        <v>0</v>
      </c>
      <c r="BM1390" s="126">
        <f>IF(Taula1[[#This Row],[Espai reservat Administració]]=2,1,0)</f>
        <v>0</v>
      </c>
      <c r="BN1390" s="73"/>
      <c r="BO1390" s="73"/>
      <c r="BP1390" s="73"/>
      <c r="BQ1390" s="73"/>
      <c r="BR1390" s="73"/>
      <c r="BS1390" s="73"/>
      <c r="BT1390" s="73"/>
      <c r="BU1390" s="73"/>
      <c r="BV1390" s="73"/>
      <c r="BW1390" s="73"/>
      <c r="BX1390" s="73"/>
      <c r="BY1390" s="73"/>
      <c r="BZ1390" s="73"/>
      <c r="CA1390" s="73"/>
      <c r="CB1390" s="73"/>
      <c r="CC1390" s="73"/>
      <c r="CD1390" s="73"/>
      <c r="CE1390" s="73"/>
      <c r="CF1390" s="73"/>
      <c r="CG1390" s="63">
        <f t="shared" si="341"/>
        <v>0</v>
      </c>
      <c r="CH1390" s="63">
        <f t="shared" si="342"/>
        <v>0</v>
      </c>
      <c r="CI1390" s="73"/>
      <c r="CJ1390" s="63">
        <f>IF(Taula1[[#This Row],[Tipus de contracte                                  (fer servir opcions de la llista desplegable)]]="Indefinit",1,0)</f>
        <v>0</v>
      </c>
      <c r="CK1390" s="63">
        <f>IF(Taula1[[#This Row],[Tipus de contracte                                  (fer servir opcions de la llista desplegable)]]="Temporal, igual o superior a 6 mesos",1,0)</f>
        <v>0</v>
      </c>
      <c r="CL1390" s="63">
        <f>IF(Taula1[[#This Row],[Tipus de contracte                                  (fer servir opcions de la llista desplegable)]]="Substitució per IT",1,0)</f>
        <v>0</v>
      </c>
      <c r="CM1390" s="73"/>
      <c r="CN1390" s="63">
        <f>IF(Taula1[[#This Row],[Relació llocs de treball]]&gt;=1,1,0)</f>
        <v>0</v>
      </c>
      <c r="CO1390" s="73"/>
      <c r="CP1390" s="63">
        <f>IF(Taula1[[#This Row],[Identitat de gènere                                                          (fer servir opcions de la llista desplegable)]]="Home",1,0)</f>
        <v>0</v>
      </c>
      <c r="CQ1390" s="63">
        <f>IF(Taula1[[#This Row],[Identitat de gènere                                                          (fer servir opcions de la llista desplegable)]]="Dona",1,0)</f>
        <v>0</v>
      </c>
      <c r="CR1390" s="63">
        <f>IF(Taula1[[#This Row],[Identitat de gènere                                                          (fer servir opcions de la llista desplegable)]]="No binari",1,0)</f>
        <v>0</v>
      </c>
      <c r="CS1390" s="73"/>
      <c r="CT1390" s="63">
        <f t="shared" si="336"/>
        <v>0</v>
      </c>
      <c r="CU1390" s="64">
        <f t="shared" si="343"/>
        <v>0</v>
      </c>
      <c r="CW1390" s="64">
        <f t="shared" si="344"/>
        <v>0</v>
      </c>
      <c r="CX1390" s="64">
        <f t="shared" si="345"/>
        <v>0</v>
      </c>
      <c r="CY1390" s="64">
        <f t="shared" si="346"/>
        <v>0</v>
      </c>
      <c r="CZ1390" s="64">
        <f t="shared" si="347"/>
        <v>0</v>
      </c>
      <c r="DB1390" s="64">
        <f t="shared" si="348"/>
        <v>0</v>
      </c>
      <c r="DC1390" s="64">
        <f t="shared" si="349"/>
        <v>0</v>
      </c>
      <c r="DD1390" s="64">
        <f t="shared" si="350"/>
        <v>0</v>
      </c>
      <c r="DE1390" s="64">
        <f t="shared" si="351"/>
        <v>0</v>
      </c>
    </row>
    <row r="1391" spans="2:109" x14ac:dyDescent="0.3">
      <c r="B1391" s="167"/>
      <c r="C1391" s="186"/>
      <c r="D1391" s="2"/>
      <c r="E1391" s="67"/>
      <c r="F1391" s="5"/>
      <c r="G1391" s="5"/>
      <c r="H1391" s="187"/>
      <c r="I1391" s="111" t="str">
        <f ca="1">IF(Taula1[[#This Row],[Data naixement (format dd/mm/aaaa)]]="","0",DATEDIF(Taula1[[#This Row],[Data naixement (format dd/mm/aaaa)]],TODAY(),"Y"))</f>
        <v>0</v>
      </c>
      <c r="J1391" s="6"/>
      <c r="K1391" s="6"/>
      <c r="L1391" s="6"/>
      <c r="M1391" s="6"/>
      <c r="N1391" s="56"/>
      <c r="O1391" s="56"/>
      <c r="P1391" s="56"/>
      <c r="Q1391" s="6"/>
      <c r="R1391" s="7"/>
      <c r="S1391" s="143">
        <f>Taula1[[#This Row],[Mesos naturals sencers treballats període justificat (01/01/2023 - 31/03/2023)]]</f>
        <v>0</v>
      </c>
      <c r="T1391" s="194">
        <f>Taula1[[#This Row],[Dies treballats període justificat (01/01/2023 - 31/03/2023)              no comptabilitzats com a mes natural sencer]]</f>
        <v>0</v>
      </c>
      <c r="U1391" s="12"/>
      <c r="V1391" s="7"/>
      <c r="W1391" s="188"/>
      <c r="X1391" s="188"/>
      <c r="Y1391" s="188"/>
      <c r="Z1391" s="188"/>
      <c r="AA1391" s="190"/>
      <c r="AB1391" s="143">
        <f>Taula1[[#This Row],[Grup justificat     (fer servir opcions de la llista desplegable)]]</f>
        <v>0</v>
      </c>
      <c r="AC1391" s="182"/>
      <c r="AD1391" s="39"/>
      <c r="AE1391" s="131">
        <f>ROUND((AF1391/100)*756*Taula1[[#This Row],[Mesos naturals sencers treballats període justificat (01/01/2023 - 31/03/2023)]],2)</f>
        <v>0</v>
      </c>
      <c r="AF1391" s="81">
        <f>Taula1[[#This Row],[% Jornada segons contracte
(no posar el símbol %) ]]-Taula1[[#This Row],[% Reducció salari per baix rendiment        (no posar el símbol %)]]</f>
        <v>0</v>
      </c>
      <c r="AG1391" s="131">
        <f>ROUND((AH1391/100)*24.8547945*Taula1[[#This Row],[Dies treballats període justificat (01/01/2023 - 31/03/2023)              no comptabilitzats com a mes natural sencer]],2)</f>
        <v>0</v>
      </c>
      <c r="AH1391" s="79">
        <f>Taula1[[#This Row],[% Jornada segons contracte
(no posar el símbol %) ]]-Taula1[[#This Row],[% Reducció salari per baix rendiment        (no posar el símbol %)]]</f>
        <v>0</v>
      </c>
      <c r="AI1391" s="131">
        <f t="shared" si="337"/>
        <v>0</v>
      </c>
      <c r="AJ1391" s="39"/>
      <c r="AK1391" s="131">
        <f>ROUND((AL1391/100)*756*Taula1[[#This Row],[Espai reservat Administració  (mesos)]],2)</f>
        <v>0</v>
      </c>
      <c r="AL1391" s="81">
        <f>Taula1[[#This Row],[% Jornada segons contracte
(no posar el símbol %) ]]-Taula1[[#This Row],[% Reducció salari per baix rendiment        (no posar el símbol %)]]</f>
        <v>0</v>
      </c>
      <c r="AM1391" s="131">
        <f>ROUND((AN1391/100)*24.8547945*Taula1[[#This Row],[Espai reservat Administració (dies)]],2)</f>
        <v>0</v>
      </c>
      <c r="AN1391" s="79">
        <f>Taula1[[#This Row],[% Jornada segons contracte
(no posar el símbol %) ]]-Taula1[[#This Row],[% Reducció salari per baix rendiment        (no posar el símbol %)]]</f>
        <v>0</v>
      </c>
      <c r="AO1391" s="131">
        <f t="shared" si="338"/>
        <v>0</v>
      </c>
      <c r="AP1391" s="87"/>
      <c r="AQ1391" s="137">
        <f>ROUND((AR1391/100)*693*Taula1[[#This Row],[Mesos naturals sencers treballats període justificat (01/01/2023 - 31/03/2023)]],2)</f>
        <v>0</v>
      </c>
      <c r="AR1391" s="90">
        <f>Taula1[[#This Row],[% Jornada segons contracte
(no posar el símbol %) ]]-Taula1[[#This Row],[% Reducció salari per baix rendiment        (no posar el símbol %)]]</f>
        <v>0</v>
      </c>
      <c r="AS1391" s="137">
        <f>ROUND((AT1391/100)*22.78356164*Taula1[[#This Row],[Dies treballats període justificat (01/01/2023 - 31/03/2023)              no comptabilitzats com a mes natural sencer]],2)</f>
        <v>0</v>
      </c>
      <c r="AT1391" s="90">
        <f>Taula1[[#This Row],[% Jornada segons contracte
(no posar el símbol %) ]]-Taula1[[#This Row],[% Reducció salari per baix rendiment        (no posar el símbol %)]]</f>
        <v>0</v>
      </c>
      <c r="AU1391" s="137">
        <f t="shared" si="339"/>
        <v>0</v>
      </c>
      <c r="AV1391" s="87"/>
      <c r="AW1391" s="136">
        <f>ROUND((AX1391/100)*693*Taula1[[#This Row],[Espai reservat Administració  (mesos)]],2)</f>
        <v>0</v>
      </c>
      <c r="AX1391" s="90">
        <f>Taula1[[#This Row],[% Jornada segons contracte
(no posar el símbol %) ]]-Taula1[[#This Row],[% Reducció salari per baix rendiment        (no posar el símbol %)]]</f>
        <v>0</v>
      </c>
      <c r="AY1391" s="131">
        <f>ROUND((AZ1391/100)*22.78356164*Taula1[[#This Row],[Espai reservat Administració (dies)]],2)</f>
        <v>0</v>
      </c>
      <c r="AZ1391" s="81">
        <f>Taula1[[#This Row],[% Jornada segons contracte
(no posar el símbol %) ]]-Taula1[[#This Row],[% Reducció salari per baix rendiment        (no posar el símbol %)]]</f>
        <v>0</v>
      </c>
      <c r="BA1391" s="82">
        <f t="shared" si="340"/>
        <v>0</v>
      </c>
      <c r="BB1391" s="41"/>
      <c r="BC1391" s="131">
        <f>IF(Taula1[[#This Row],[Grup justificat     (fer servir opcions de la llista desplegable)]]=1,AI1391,0)</f>
        <v>0</v>
      </c>
      <c r="BD1391" s="131">
        <f>IF(Taula1[[#This Row],[Grup justificat     (fer servir opcions de la llista desplegable)]]=2,AU1391,0)</f>
        <v>0</v>
      </c>
      <c r="BE1391" s="41"/>
      <c r="BF1391" s="131">
        <f>IF(Taula1[[#This Row],[Espai reservat Administració]]=1,AO1391,0)</f>
        <v>0</v>
      </c>
      <c r="BG1391" s="82">
        <f>IF(Taula1[[#This Row],[Espai reservat Administració]]=2,BA1391,0)</f>
        <v>0</v>
      </c>
      <c r="BH1391" s="41"/>
      <c r="BI1391" s="126">
        <f>IF(Taula1[[#This Row],[Grup justificat     (fer servir opcions de la llista desplegable)]]=1,1,0)</f>
        <v>0</v>
      </c>
      <c r="BJ1391" s="126">
        <f>IF(Taula1[[#This Row],[Espai reservat Administració]]=1,1,0)</f>
        <v>0</v>
      </c>
      <c r="BK1391" s="111"/>
      <c r="BL1391" s="126">
        <f>IF(Taula1[[#This Row],[Grup justificat     (fer servir opcions de la llista desplegable)]]=2,1,0)</f>
        <v>0</v>
      </c>
      <c r="BM1391" s="126">
        <f>IF(Taula1[[#This Row],[Espai reservat Administració]]=2,1,0)</f>
        <v>0</v>
      </c>
      <c r="BN1391" s="73"/>
      <c r="BO1391" s="73"/>
      <c r="BP1391" s="73"/>
      <c r="BQ1391" s="73"/>
      <c r="BR1391" s="73"/>
      <c r="BS1391" s="73"/>
      <c r="BT1391" s="73"/>
      <c r="BU1391" s="73"/>
      <c r="BV1391" s="73"/>
      <c r="BW1391" s="73"/>
      <c r="BX1391" s="73"/>
      <c r="BY1391" s="73"/>
      <c r="BZ1391" s="73"/>
      <c r="CA1391" s="73"/>
      <c r="CB1391" s="73"/>
      <c r="CC1391" s="73"/>
      <c r="CD1391" s="73"/>
      <c r="CE1391" s="73"/>
      <c r="CF1391" s="73"/>
      <c r="CG1391" s="63">
        <f t="shared" si="341"/>
        <v>0</v>
      </c>
      <c r="CH1391" s="63">
        <f t="shared" si="342"/>
        <v>0</v>
      </c>
      <c r="CI1391" s="73"/>
      <c r="CJ1391" s="63">
        <f>IF(Taula1[[#This Row],[Tipus de contracte                                  (fer servir opcions de la llista desplegable)]]="Indefinit",1,0)</f>
        <v>0</v>
      </c>
      <c r="CK1391" s="63">
        <f>IF(Taula1[[#This Row],[Tipus de contracte                                  (fer servir opcions de la llista desplegable)]]="Temporal, igual o superior a 6 mesos",1,0)</f>
        <v>0</v>
      </c>
      <c r="CL1391" s="63">
        <f>IF(Taula1[[#This Row],[Tipus de contracte                                  (fer servir opcions de la llista desplegable)]]="Substitució per IT",1,0)</f>
        <v>0</v>
      </c>
      <c r="CM1391" s="73"/>
      <c r="CN1391" s="63">
        <f>IF(Taula1[[#This Row],[Relació llocs de treball]]&gt;=1,1,0)</f>
        <v>0</v>
      </c>
      <c r="CO1391" s="73"/>
      <c r="CP1391" s="63">
        <f>IF(Taula1[[#This Row],[Identitat de gènere                                                          (fer servir opcions de la llista desplegable)]]="Home",1,0)</f>
        <v>0</v>
      </c>
      <c r="CQ1391" s="63">
        <f>IF(Taula1[[#This Row],[Identitat de gènere                                                          (fer servir opcions de la llista desplegable)]]="Dona",1,0)</f>
        <v>0</v>
      </c>
      <c r="CR1391" s="63">
        <f>IF(Taula1[[#This Row],[Identitat de gènere                                                          (fer servir opcions de la llista desplegable)]]="No binari",1,0)</f>
        <v>0</v>
      </c>
      <c r="CS1391" s="73"/>
      <c r="CT1391" s="63">
        <f t="shared" si="336"/>
        <v>0</v>
      </c>
      <c r="CU1391" s="64">
        <f t="shared" si="343"/>
        <v>0</v>
      </c>
      <c r="CW1391" s="64">
        <f t="shared" si="344"/>
        <v>0</v>
      </c>
      <c r="CX1391" s="64">
        <f t="shared" si="345"/>
        <v>0</v>
      </c>
      <c r="CY1391" s="64">
        <f t="shared" si="346"/>
        <v>0</v>
      </c>
      <c r="CZ1391" s="64">
        <f t="shared" si="347"/>
        <v>0</v>
      </c>
      <c r="DB1391" s="64">
        <f t="shared" si="348"/>
        <v>0</v>
      </c>
      <c r="DC1391" s="64">
        <f t="shared" si="349"/>
        <v>0</v>
      </c>
      <c r="DD1391" s="64">
        <f t="shared" si="350"/>
        <v>0</v>
      </c>
      <c r="DE1391" s="64">
        <f t="shared" si="351"/>
        <v>0</v>
      </c>
    </row>
    <row r="1392" spans="2:109" x14ac:dyDescent="0.3">
      <c r="B1392" s="167"/>
      <c r="C1392" s="186"/>
      <c r="D1392" s="2"/>
      <c r="E1392" s="67"/>
      <c r="F1392" s="5"/>
      <c r="G1392" s="5"/>
      <c r="H1392" s="187"/>
      <c r="I1392" s="111" t="str">
        <f ca="1">IF(Taula1[[#This Row],[Data naixement (format dd/mm/aaaa)]]="","0",DATEDIF(Taula1[[#This Row],[Data naixement (format dd/mm/aaaa)]],TODAY(),"Y"))</f>
        <v>0</v>
      </c>
      <c r="J1392" s="6"/>
      <c r="K1392" s="6"/>
      <c r="L1392" s="6"/>
      <c r="M1392" s="6"/>
      <c r="N1392" s="56"/>
      <c r="O1392" s="56"/>
      <c r="P1392" s="56"/>
      <c r="Q1392" s="6"/>
      <c r="R1392" s="7"/>
      <c r="S1392" s="143">
        <f>Taula1[[#This Row],[Mesos naturals sencers treballats període justificat (01/01/2023 - 31/03/2023)]]</f>
        <v>0</v>
      </c>
      <c r="T1392" s="194">
        <f>Taula1[[#This Row],[Dies treballats període justificat (01/01/2023 - 31/03/2023)              no comptabilitzats com a mes natural sencer]]</f>
        <v>0</v>
      </c>
      <c r="U1392" s="12"/>
      <c r="V1392" s="7"/>
      <c r="W1392" s="188"/>
      <c r="X1392" s="188"/>
      <c r="Y1392" s="188"/>
      <c r="Z1392" s="188"/>
      <c r="AA1392" s="190"/>
      <c r="AB1392" s="143">
        <f>Taula1[[#This Row],[Grup justificat     (fer servir opcions de la llista desplegable)]]</f>
        <v>0</v>
      </c>
      <c r="AC1392" s="182"/>
      <c r="AD1392" s="39"/>
      <c r="AE1392" s="131">
        <f>ROUND((AF1392/100)*756*Taula1[[#This Row],[Mesos naturals sencers treballats període justificat (01/01/2023 - 31/03/2023)]],2)</f>
        <v>0</v>
      </c>
      <c r="AF1392" s="81">
        <f>Taula1[[#This Row],[% Jornada segons contracte
(no posar el símbol %) ]]-Taula1[[#This Row],[% Reducció salari per baix rendiment        (no posar el símbol %)]]</f>
        <v>0</v>
      </c>
      <c r="AG1392" s="131">
        <f>ROUND((AH1392/100)*24.8547945*Taula1[[#This Row],[Dies treballats període justificat (01/01/2023 - 31/03/2023)              no comptabilitzats com a mes natural sencer]],2)</f>
        <v>0</v>
      </c>
      <c r="AH1392" s="79">
        <f>Taula1[[#This Row],[% Jornada segons contracte
(no posar el símbol %) ]]-Taula1[[#This Row],[% Reducció salari per baix rendiment        (no posar el símbol %)]]</f>
        <v>0</v>
      </c>
      <c r="AI1392" s="131">
        <f t="shared" si="337"/>
        <v>0</v>
      </c>
      <c r="AJ1392" s="39"/>
      <c r="AK1392" s="131">
        <f>ROUND((AL1392/100)*756*Taula1[[#This Row],[Espai reservat Administració  (mesos)]],2)</f>
        <v>0</v>
      </c>
      <c r="AL1392" s="81">
        <f>Taula1[[#This Row],[% Jornada segons contracte
(no posar el símbol %) ]]-Taula1[[#This Row],[% Reducció salari per baix rendiment        (no posar el símbol %)]]</f>
        <v>0</v>
      </c>
      <c r="AM1392" s="131">
        <f>ROUND((AN1392/100)*24.8547945*Taula1[[#This Row],[Espai reservat Administració (dies)]],2)</f>
        <v>0</v>
      </c>
      <c r="AN1392" s="79">
        <f>Taula1[[#This Row],[% Jornada segons contracte
(no posar el símbol %) ]]-Taula1[[#This Row],[% Reducció salari per baix rendiment        (no posar el símbol %)]]</f>
        <v>0</v>
      </c>
      <c r="AO1392" s="131">
        <f t="shared" si="338"/>
        <v>0</v>
      </c>
      <c r="AP1392" s="87"/>
      <c r="AQ1392" s="137">
        <f>ROUND((AR1392/100)*693*Taula1[[#This Row],[Mesos naturals sencers treballats període justificat (01/01/2023 - 31/03/2023)]],2)</f>
        <v>0</v>
      </c>
      <c r="AR1392" s="90">
        <f>Taula1[[#This Row],[% Jornada segons contracte
(no posar el símbol %) ]]-Taula1[[#This Row],[% Reducció salari per baix rendiment        (no posar el símbol %)]]</f>
        <v>0</v>
      </c>
      <c r="AS1392" s="137">
        <f>ROUND((AT1392/100)*22.78356164*Taula1[[#This Row],[Dies treballats període justificat (01/01/2023 - 31/03/2023)              no comptabilitzats com a mes natural sencer]],2)</f>
        <v>0</v>
      </c>
      <c r="AT1392" s="90">
        <f>Taula1[[#This Row],[% Jornada segons contracte
(no posar el símbol %) ]]-Taula1[[#This Row],[% Reducció salari per baix rendiment        (no posar el símbol %)]]</f>
        <v>0</v>
      </c>
      <c r="AU1392" s="137">
        <f t="shared" si="339"/>
        <v>0</v>
      </c>
      <c r="AV1392" s="87"/>
      <c r="AW1392" s="136">
        <f>ROUND((AX1392/100)*693*Taula1[[#This Row],[Espai reservat Administració  (mesos)]],2)</f>
        <v>0</v>
      </c>
      <c r="AX1392" s="90">
        <f>Taula1[[#This Row],[% Jornada segons contracte
(no posar el símbol %) ]]-Taula1[[#This Row],[% Reducció salari per baix rendiment        (no posar el símbol %)]]</f>
        <v>0</v>
      </c>
      <c r="AY1392" s="131">
        <f>ROUND((AZ1392/100)*22.78356164*Taula1[[#This Row],[Espai reservat Administració (dies)]],2)</f>
        <v>0</v>
      </c>
      <c r="AZ1392" s="81">
        <f>Taula1[[#This Row],[% Jornada segons contracte
(no posar el símbol %) ]]-Taula1[[#This Row],[% Reducció salari per baix rendiment        (no posar el símbol %)]]</f>
        <v>0</v>
      </c>
      <c r="BA1392" s="82">
        <f t="shared" si="340"/>
        <v>0</v>
      </c>
      <c r="BB1392" s="41"/>
      <c r="BC1392" s="131">
        <f>IF(Taula1[[#This Row],[Grup justificat     (fer servir opcions de la llista desplegable)]]=1,AI1392,0)</f>
        <v>0</v>
      </c>
      <c r="BD1392" s="131">
        <f>IF(Taula1[[#This Row],[Grup justificat     (fer servir opcions de la llista desplegable)]]=2,AU1392,0)</f>
        <v>0</v>
      </c>
      <c r="BE1392" s="41"/>
      <c r="BF1392" s="131">
        <f>IF(Taula1[[#This Row],[Espai reservat Administració]]=1,AO1392,0)</f>
        <v>0</v>
      </c>
      <c r="BG1392" s="82">
        <f>IF(Taula1[[#This Row],[Espai reservat Administració]]=2,BA1392,0)</f>
        <v>0</v>
      </c>
      <c r="BH1392" s="41"/>
      <c r="BI1392" s="126">
        <f>IF(Taula1[[#This Row],[Grup justificat     (fer servir opcions de la llista desplegable)]]=1,1,0)</f>
        <v>0</v>
      </c>
      <c r="BJ1392" s="126">
        <f>IF(Taula1[[#This Row],[Espai reservat Administració]]=1,1,0)</f>
        <v>0</v>
      </c>
      <c r="BK1392" s="111"/>
      <c r="BL1392" s="126">
        <f>IF(Taula1[[#This Row],[Grup justificat     (fer servir opcions de la llista desplegable)]]=2,1,0)</f>
        <v>0</v>
      </c>
      <c r="BM1392" s="126">
        <f>IF(Taula1[[#This Row],[Espai reservat Administració]]=2,1,0)</f>
        <v>0</v>
      </c>
      <c r="BN1392" s="73"/>
      <c r="BO1392" s="73"/>
      <c r="BP1392" s="73"/>
      <c r="BQ1392" s="73"/>
      <c r="BR1392" s="73"/>
      <c r="BS1392" s="73"/>
      <c r="BT1392" s="73"/>
      <c r="BU1392" s="73"/>
      <c r="BV1392" s="73"/>
      <c r="BW1392" s="73"/>
      <c r="BX1392" s="73"/>
      <c r="BY1392" s="73"/>
      <c r="BZ1392" s="73"/>
      <c r="CA1392" s="73"/>
      <c r="CB1392" s="73"/>
      <c r="CC1392" s="73"/>
      <c r="CD1392" s="73"/>
      <c r="CE1392" s="73"/>
      <c r="CF1392" s="73"/>
      <c r="CG1392" s="63">
        <f t="shared" si="341"/>
        <v>0</v>
      </c>
      <c r="CH1392" s="63">
        <f t="shared" si="342"/>
        <v>0</v>
      </c>
      <c r="CI1392" s="73"/>
      <c r="CJ1392" s="63">
        <f>IF(Taula1[[#This Row],[Tipus de contracte                                  (fer servir opcions de la llista desplegable)]]="Indefinit",1,0)</f>
        <v>0</v>
      </c>
      <c r="CK1392" s="63">
        <f>IF(Taula1[[#This Row],[Tipus de contracte                                  (fer servir opcions de la llista desplegable)]]="Temporal, igual o superior a 6 mesos",1,0)</f>
        <v>0</v>
      </c>
      <c r="CL1392" s="63">
        <f>IF(Taula1[[#This Row],[Tipus de contracte                                  (fer servir opcions de la llista desplegable)]]="Substitució per IT",1,0)</f>
        <v>0</v>
      </c>
      <c r="CM1392" s="73"/>
      <c r="CN1392" s="63">
        <f>IF(Taula1[[#This Row],[Relació llocs de treball]]&gt;=1,1,0)</f>
        <v>0</v>
      </c>
      <c r="CO1392" s="73"/>
      <c r="CP1392" s="63">
        <f>IF(Taula1[[#This Row],[Identitat de gènere                                                          (fer servir opcions de la llista desplegable)]]="Home",1,0)</f>
        <v>0</v>
      </c>
      <c r="CQ1392" s="63">
        <f>IF(Taula1[[#This Row],[Identitat de gènere                                                          (fer servir opcions de la llista desplegable)]]="Dona",1,0)</f>
        <v>0</v>
      </c>
      <c r="CR1392" s="63">
        <f>IF(Taula1[[#This Row],[Identitat de gènere                                                          (fer servir opcions de la llista desplegable)]]="No binari",1,0)</f>
        <v>0</v>
      </c>
      <c r="CS1392" s="73"/>
      <c r="CT1392" s="63">
        <f t="shared" si="336"/>
        <v>0</v>
      </c>
      <c r="CU1392" s="64">
        <f t="shared" si="343"/>
        <v>0</v>
      </c>
      <c r="CW1392" s="64">
        <f t="shared" si="344"/>
        <v>0</v>
      </c>
      <c r="CX1392" s="64">
        <f t="shared" si="345"/>
        <v>0</v>
      </c>
      <c r="CY1392" s="64">
        <f t="shared" si="346"/>
        <v>0</v>
      </c>
      <c r="CZ1392" s="64">
        <f t="shared" si="347"/>
        <v>0</v>
      </c>
      <c r="DB1392" s="64">
        <f t="shared" si="348"/>
        <v>0</v>
      </c>
      <c r="DC1392" s="64">
        <f t="shared" si="349"/>
        <v>0</v>
      </c>
      <c r="DD1392" s="64">
        <f t="shared" si="350"/>
        <v>0</v>
      </c>
      <c r="DE1392" s="64">
        <f t="shared" si="351"/>
        <v>0</v>
      </c>
    </row>
    <row r="1393" spans="2:109" x14ac:dyDescent="0.3">
      <c r="B1393" s="167"/>
      <c r="C1393" s="186"/>
      <c r="D1393" s="2"/>
      <c r="E1393" s="67"/>
      <c r="F1393" s="5"/>
      <c r="G1393" s="5"/>
      <c r="H1393" s="187"/>
      <c r="I1393" s="111" t="str">
        <f ca="1">IF(Taula1[[#This Row],[Data naixement (format dd/mm/aaaa)]]="","0",DATEDIF(Taula1[[#This Row],[Data naixement (format dd/mm/aaaa)]],TODAY(),"Y"))</f>
        <v>0</v>
      </c>
      <c r="J1393" s="6"/>
      <c r="K1393" s="6"/>
      <c r="L1393" s="6"/>
      <c r="M1393" s="6"/>
      <c r="N1393" s="56"/>
      <c r="O1393" s="56"/>
      <c r="P1393" s="56"/>
      <c r="Q1393" s="6"/>
      <c r="R1393" s="7"/>
      <c r="S1393" s="143">
        <f>Taula1[[#This Row],[Mesos naturals sencers treballats període justificat (01/01/2023 - 31/03/2023)]]</f>
        <v>0</v>
      </c>
      <c r="T1393" s="194">
        <f>Taula1[[#This Row],[Dies treballats període justificat (01/01/2023 - 31/03/2023)              no comptabilitzats com a mes natural sencer]]</f>
        <v>0</v>
      </c>
      <c r="U1393" s="12"/>
      <c r="V1393" s="7"/>
      <c r="W1393" s="188"/>
      <c r="X1393" s="188"/>
      <c r="Y1393" s="188"/>
      <c r="Z1393" s="188"/>
      <c r="AA1393" s="190"/>
      <c r="AB1393" s="143">
        <f>Taula1[[#This Row],[Grup justificat     (fer servir opcions de la llista desplegable)]]</f>
        <v>0</v>
      </c>
      <c r="AC1393" s="182"/>
      <c r="AD1393" s="39"/>
      <c r="AE1393" s="131">
        <f>ROUND((AF1393/100)*756*Taula1[[#This Row],[Mesos naturals sencers treballats període justificat (01/01/2023 - 31/03/2023)]],2)</f>
        <v>0</v>
      </c>
      <c r="AF1393" s="81">
        <f>Taula1[[#This Row],[% Jornada segons contracte
(no posar el símbol %) ]]-Taula1[[#This Row],[% Reducció salari per baix rendiment        (no posar el símbol %)]]</f>
        <v>0</v>
      </c>
      <c r="AG1393" s="131">
        <f>ROUND((AH1393/100)*24.8547945*Taula1[[#This Row],[Dies treballats període justificat (01/01/2023 - 31/03/2023)              no comptabilitzats com a mes natural sencer]],2)</f>
        <v>0</v>
      </c>
      <c r="AH1393" s="79">
        <f>Taula1[[#This Row],[% Jornada segons contracte
(no posar el símbol %) ]]-Taula1[[#This Row],[% Reducció salari per baix rendiment        (no posar el símbol %)]]</f>
        <v>0</v>
      </c>
      <c r="AI1393" s="131">
        <f t="shared" si="337"/>
        <v>0</v>
      </c>
      <c r="AJ1393" s="39"/>
      <c r="AK1393" s="131">
        <f>ROUND((AL1393/100)*756*Taula1[[#This Row],[Espai reservat Administració  (mesos)]],2)</f>
        <v>0</v>
      </c>
      <c r="AL1393" s="81">
        <f>Taula1[[#This Row],[% Jornada segons contracte
(no posar el símbol %) ]]-Taula1[[#This Row],[% Reducció salari per baix rendiment        (no posar el símbol %)]]</f>
        <v>0</v>
      </c>
      <c r="AM1393" s="131">
        <f>ROUND((AN1393/100)*24.8547945*Taula1[[#This Row],[Espai reservat Administració (dies)]],2)</f>
        <v>0</v>
      </c>
      <c r="AN1393" s="79">
        <f>Taula1[[#This Row],[% Jornada segons contracte
(no posar el símbol %) ]]-Taula1[[#This Row],[% Reducció salari per baix rendiment        (no posar el símbol %)]]</f>
        <v>0</v>
      </c>
      <c r="AO1393" s="131">
        <f t="shared" si="338"/>
        <v>0</v>
      </c>
      <c r="AP1393" s="87"/>
      <c r="AQ1393" s="137">
        <f>ROUND((AR1393/100)*693*Taula1[[#This Row],[Mesos naturals sencers treballats període justificat (01/01/2023 - 31/03/2023)]],2)</f>
        <v>0</v>
      </c>
      <c r="AR1393" s="90">
        <f>Taula1[[#This Row],[% Jornada segons contracte
(no posar el símbol %) ]]-Taula1[[#This Row],[% Reducció salari per baix rendiment        (no posar el símbol %)]]</f>
        <v>0</v>
      </c>
      <c r="AS1393" s="137">
        <f>ROUND((AT1393/100)*22.78356164*Taula1[[#This Row],[Dies treballats període justificat (01/01/2023 - 31/03/2023)              no comptabilitzats com a mes natural sencer]],2)</f>
        <v>0</v>
      </c>
      <c r="AT1393" s="90">
        <f>Taula1[[#This Row],[% Jornada segons contracte
(no posar el símbol %) ]]-Taula1[[#This Row],[% Reducció salari per baix rendiment        (no posar el símbol %)]]</f>
        <v>0</v>
      </c>
      <c r="AU1393" s="137">
        <f t="shared" si="339"/>
        <v>0</v>
      </c>
      <c r="AV1393" s="87"/>
      <c r="AW1393" s="136">
        <f>ROUND((AX1393/100)*693*Taula1[[#This Row],[Espai reservat Administració  (mesos)]],2)</f>
        <v>0</v>
      </c>
      <c r="AX1393" s="90">
        <f>Taula1[[#This Row],[% Jornada segons contracte
(no posar el símbol %) ]]-Taula1[[#This Row],[% Reducció salari per baix rendiment        (no posar el símbol %)]]</f>
        <v>0</v>
      </c>
      <c r="AY1393" s="131">
        <f>ROUND((AZ1393/100)*22.78356164*Taula1[[#This Row],[Espai reservat Administració (dies)]],2)</f>
        <v>0</v>
      </c>
      <c r="AZ1393" s="81">
        <f>Taula1[[#This Row],[% Jornada segons contracte
(no posar el símbol %) ]]-Taula1[[#This Row],[% Reducció salari per baix rendiment        (no posar el símbol %)]]</f>
        <v>0</v>
      </c>
      <c r="BA1393" s="82">
        <f t="shared" si="340"/>
        <v>0</v>
      </c>
      <c r="BB1393" s="41"/>
      <c r="BC1393" s="131">
        <f>IF(Taula1[[#This Row],[Grup justificat     (fer servir opcions de la llista desplegable)]]=1,AI1393,0)</f>
        <v>0</v>
      </c>
      <c r="BD1393" s="131">
        <f>IF(Taula1[[#This Row],[Grup justificat     (fer servir opcions de la llista desplegable)]]=2,AU1393,0)</f>
        <v>0</v>
      </c>
      <c r="BE1393" s="41"/>
      <c r="BF1393" s="131">
        <f>IF(Taula1[[#This Row],[Espai reservat Administració]]=1,AO1393,0)</f>
        <v>0</v>
      </c>
      <c r="BG1393" s="82">
        <f>IF(Taula1[[#This Row],[Espai reservat Administració]]=2,BA1393,0)</f>
        <v>0</v>
      </c>
      <c r="BH1393" s="41"/>
      <c r="BI1393" s="126">
        <f>IF(Taula1[[#This Row],[Grup justificat     (fer servir opcions de la llista desplegable)]]=1,1,0)</f>
        <v>0</v>
      </c>
      <c r="BJ1393" s="126">
        <f>IF(Taula1[[#This Row],[Espai reservat Administració]]=1,1,0)</f>
        <v>0</v>
      </c>
      <c r="BK1393" s="111"/>
      <c r="BL1393" s="126">
        <f>IF(Taula1[[#This Row],[Grup justificat     (fer servir opcions de la llista desplegable)]]=2,1,0)</f>
        <v>0</v>
      </c>
      <c r="BM1393" s="126">
        <f>IF(Taula1[[#This Row],[Espai reservat Administració]]=2,1,0)</f>
        <v>0</v>
      </c>
      <c r="BN1393" s="73"/>
      <c r="BO1393" s="73"/>
      <c r="BP1393" s="73"/>
      <c r="BQ1393" s="73"/>
      <c r="BR1393" s="73"/>
      <c r="BS1393" s="73"/>
      <c r="BT1393" s="73"/>
      <c r="BU1393" s="73"/>
      <c r="BV1393" s="73"/>
      <c r="BW1393" s="73"/>
      <c r="BX1393" s="73"/>
      <c r="BY1393" s="73"/>
      <c r="BZ1393" s="73"/>
      <c r="CA1393" s="73"/>
      <c r="CB1393" s="73"/>
      <c r="CC1393" s="73"/>
      <c r="CD1393" s="73"/>
      <c r="CE1393" s="73"/>
      <c r="CF1393" s="73"/>
      <c r="CG1393" s="63">
        <f t="shared" si="341"/>
        <v>0</v>
      </c>
      <c r="CH1393" s="63">
        <f t="shared" si="342"/>
        <v>0</v>
      </c>
      <c r="CI1393" s="73"/>
      <c r="CJ1393" s="63">
        <f>IF(Taula1[[#This Row],[Tipus de contracte                                  (fer servir opcions de la llista desplegable)]]="Indefinit",1,0)</f>
        <v>0</v>
      </c>
      <c r="CK1393" s="63">
        <f>IF(Taula1[[#This Row],[Tipus de contracte                                  (fer servir opcions de la llista desplegable)]]="Temporal, igual o superior a 6 mesos",1,0)</f>
        <v>0</v>
      </c>
      <c r="CL1393" s="63">
        <f>IF(Taula1[[#This Row],[Tipus de contracte                                  (fer servir opcions de la llista desplegable)]]="Substitució per IT",1,0)</f>
        <v>0</v>
      </c>
      <c r="CM1393" s="73"/>
      <c r="CN1393" s="63">
        <f>IF(Taula1[[#This Row],[Relació llocs de treball]]&gt;=1,1,0)</f>
        <v>0</v>
      </c>
      <c r="CO1393" s="73"/>
      <c r="CP1393" s="63">
        <f>IF(Taula1[[#This Row],[Identitat de gènere                                                          (fer servir opcions de la llista desplegable)]]="Home",1,0)</f>
        <v>0</v>
      </c>
      <c r="CQ1393" s="63">
        <f>IF(Taula1[[#This Row],[Identitat de gènere                                                          (fer servir opcions de la llista desplegable)]]="Dona",1,0)</f>
        <v>0</v>
      </c>
      <c r="CR1393" s="63">
        <f>IF(Taula1[[#This Row],[Identitat de gènere                                                          (fer servir opcions de la llista desplegable)]]="No binari",1,0)</f>
        <v>0</v>
      </c>
      <c r="CS1393" s="73"/>
      <c r="CT1393" s="63">
        <f t="shared" si="336"/>
        <v>0</v>
      </c>
      <c r="CU1393" s="64">
        <f t="shared" si="343"/>
        <v>0</v>
      </c>
      <c r="CW1393" s="64">
        <f t="shared" si="344"/>
        <v>0</v>
      </c>
      <c r="CX1393" s="64">
        <f t="shared" si="345"/>
        <v>0</v>
      </c>
      <c r="CY1393" s="64">
        <f t="shared" si="346"/>
        <v>0</v>
      </c>
      <c r="CZ1393" s="64">
        <f t="shared" si="347"/>
        <v>0</v>
      </c>
      <c r="DB1393" s="64">
        <f t="shared" si="348"/>
        <v>0</v>
      </c>
      <c r="DC1393" s="64">
        <f t="shared" si="349"/>
        <v>0</v>
      </c>
      <c r="DD1393" s="64">
        <f t="shared" si="350"/>
        <v>0</v>
      </c>
      <c r="DE1393" s="64">
        <f t="shared" si="351"/>
        <v>0</v>
      </c>
    </row>
    <row r="1394" spans="2:109" x14ac:dyDescent="0.3">
      <c r="B1394" s="167"/>
      <c r="C1394" s="186"/>
      <c r="D1394" s="2"/>
      <c r="E1394" s="67"/>
      <c r="F1394" s="5"/>
      <c r="G1394" s="5"/>
      <c r="H1394" s="187"/>
      <c r="I1394" s="111" t="str">
        <f ca="1">IF(Taula1[[#This Row],[Data naixement (format dd/mm/aaaa)]]="","0",DATEDIF(Taula1[[#This Row],[Data naixement (format dd/mm/aaaa)]],TODAY(),"Y"))</f>
        <v>0</v>
      </c>
      <c r="J1394" s="6"/>
      <c r="K1394" s="6"/>
      <c r="L1394" s="6"/>
      <c r="M1394" s="6"/>
      <c r="N1394" s="56"/>
      <c r="O1394" s="56"/>
      <c r="P1394" s="56"/>
      <c r="Q1394" s="6"/>
      <c r="R1394" s="7"/>
      <c r="S1394" s="143">
        <f>Taula1[[#This Row],[Mesos naturals sencers treballats període justificat (01/01/2023 - 31/03/2023)]]</f>
        <v>0</v>
      </c>
      <c r="T1394" s="194">
        <f>Taula1[[#This Row],[Dies treballats període justificat (01/01/2023 - 31/03/2023)              no comptabilitzats com a mes natural sencer]]</f>
        <v>0</v>
      </c>
      <c r="U1394" s="12"/>
      <c r="V1394" s="7"/>
      <c r="W1394" s="188"/>
      <c r="X1394" s="188"/>
      <c r="Y1394" s="188"/>
      <c r="Z1394" s="188"/>
      <c r="AA1394" s="190"/>
      <c r="AB1394" s="143">
        <f>Taula1[[#This Row],[Grup justificat     (fer servir opcions de la llista desplegable)]]</f>
        <v>0</v>
      </c>
      <c r="AC1394" s="182"/>
      <c r="AD1394" s="39"/>
      <c r="AE1394" s="131">
        <f>ROUND((AF1394/100)*756*Taula1[[#This Row],[Mesos naturals sencers treballats període justificat (01/01/2023 - 31/03/2023)]],2)</f>
        <v>0</v>
      </c>
      <c r="AF1394" s="81">
        <f>Taula1[[#This Row],[% Jornada segons contracte
(no posar el símbol %) ]]-Taula1[[#This Row],[% Reducció salari per baix rendiment        (no posar el símbol %)]]</f>
        <v>0</v>
      </c>
      <c r="AG1394" s="131">
        <f>ROUND((AH1394/100)*24.8547945*Taula1[[#This Row],[Dies treballats període justificat (01/01/2023 - 31/03/2023)              no comptabilitzats com a mes natural sencer]],2)</f>
        <v>0</v>
      </c>
      <c r="AH1394" s="79">
        <f>Taula1[[#This Row],[% Jornada segons contracte
(no posar el símbol %) ]]-Taula1[[#This Row],[% Reducció salari per baix rendiment        (no posar el símbol %)]]</f>
        <v>0</v>
      </c>
      <c r="AI1394" s="131">
        <f t="shared" si="337"/>
        <v>0</v>
      </c>
      <c r="AJ1394" s="39"/>
      <c r="AK1394" s="131">
        <f>ROUND((AL1394/100)*756*Taula1[[#This Row],[Espai reservat Administració  (mesos)]],2)</f>
        <v>0</v>
      </c>
      <c r="AL1394" s="81">
        <f>Taula1[[#This Row],[% Jornada segons contracte
(no posar el símbol %) ]]-Taula1[[#This Row],[% Reducció salari per baix rendiment        (no posar el símbol %)]]</f>
        <v>0</v>
      </c>
      <c r="AM1394" s="131">
        <f>ROUND((AN1394/100)*24.8547945*Taula1[[#This Row],[Espai reservat Administració (dies)]],2)</f>
        <v>0</v>
      </c>
      <c r="AN1394" s="79">
        <f>Taula1[[#This Row],[% Jornada segons contracte
(no posar el símbol %) ]]-Taula1[[#This Row],[% Reducció salari per baix rendiment        (no posar el símbol %)]]</f>
        <v>0</v>
      </c>
      <c r="AO1394" s="131">
        <f t="shared" si="338"/>
        <v>0</v>
      </c>
      <c r="AP1394" s="87"/>
      <c r="AQ1394" s="137">
        <f>ROUND((AR1394/100)*693*Taula1[[#This Row],[Mesos naturals sencers treballats període justificat (01/01/2023 - 31/03/2023)]],2)</f>
        <v>0</v>
      </c>
      <c r="AR1394" s="90">
        <f>Taula1[[#This Row],[% Jornada segons contracte
(no posar el símbol %) ]]-Taula1[[#This Row],[% Reducció salari per baix rendiment        (no posar el símbol %)]]</f>
        <v>0</v>
      </c>
      <c r="AS1394" s="137">
        <f>ROUND((AT1394/100)*22.78356164*Taula1[[#This Row],[Dies treballats període justificat (01/01/2023 - 31/03/2023)              no comptabilitzats com a mes natural sencer]],2)</f>
        <v>0</v>
      </c>
      <c r="AT1394" s="90">
        <f>Taula1[[#This Row],[% Jornada segons contracte
(no posar el símbol %) ]]-Taula1[[#This Row],[% Reducció salari per baix rendiment        (no posar el símbol %)]]</f>
        <v>0</v>
      </c>
      <c r="AU1394" s="137">
        <f t="shared" si="339"/>
        <v>0</v>
      </c>
      <c r="AV1394" s="87"/>
      <c r="AW1394" s="136">
        <f>ROUND((AX1394/100)*693*Taula1[[#This Row],[Espai reservat Administració  (mesos)]],2)</f>
        <v>0</v>
      </c>
      <c r="AX1394" s="90">
        <f>Taula1[[#This Row],[% Jornada segons contracte
(no posar el símbol %) ]]-Taula1[[#This Row],[% Reducció salari per baix rendiment        (no posar el símbol %)]]</f>
        <v>0</v>
      </c>
      <c r="AY1394" s="131">
        <f>ROUND((AZ1394/100)*22.78356164*Taula1[[#This Row],[Espai reservat Administració (dies)]],2)</f>
        <v>0</v>
      </c>
      <c r="AZ1394" s="81">
        <f>Taula1[[#This Row],[% Jornada segons contracte
(no posar el símbol %) ]]-Taula1[[#This Row],[% Reducció salari per baix rendiment        (no posar el símbol %)]]</f>
        <v>0</v>
      </c>
      <c r="BA1394" s="82">
        <f t="shared" si="340"/>
        <v>0</v>
      </c>
      <c r="BB1394" s="41"/>
      <c r="BC1394" s="131">
        <f>IF(Taula1[[#This Row],[Grup justificat     (fer servir opcions de la llista desplegable)]]=1,AI1394,0)</f>
        <v>0</v>
      </c>
      <c r="BD1394" s="131">
        <f>IF(Taula1[[#This Row],[Grup justificat     (fer servir opcions de la llista desplegable)]]=2,AU1394,0)</f>
        <v>0</v>
      </c>
      <c r="BE1394" s="41"/>
      <c r="BF1394" s="131">
        <f>IF(Taula1[[#This Row],[Espai reservat Administració]]=1,AO1394,0)</f>
        <v>0</v>
      </c>
      <c r="BG1394" s="82">
        <f>IF(Taula1[[#This Row],[Espai reservat Administració]]=2,BA1394,0)</f>
        <v>0</v>
      </c>
      <c r="BH1394" s="41"/>
      <c r="BI1394" s="126">
        <f>IF(Taula1[[#This Row],[Grup justificat     (fer servir opcions de la llista desplegable)]]=1,1,0)</f>
        <v>0</v>
      </c>
      <c r="BJ1394" s="126">
        <f>IF(Taula1[[#This Row],[Espai reservat Administració]]=1,1,0)</f>
        <v>0</v>
      </c>
      <c r="BK1394" s="111"/>
      <c r="BL1394" s="126">
        <f>IF(Taula1[[#This Row],[Grup justificat     (fer servir opcions de la llista desplegable)]]=2,1,0)</f>
        <v>0</v>
      </c>
      <c r="BM1394" s="126">
        <f>IF(Taula1[[#This Row],[Espai reservat Administració]]=2,1,0)</f>
        <v>0</v>
      </c>
      <c r="BN1394" s="73"/>
      <c r="BO1394" s="73"/>
      <c r="BP1394" s="73"/>
      <c r="BQ1394" s="73"/>
      <c r="BR1394" s="73"/>
      <c r="BS1394" s="73"/>
      <c r="BT1394" s="73"/>
      <c r="BU1394" s="73"/>
      <c r="BV1394" s="73"/>
      <c r="BW1394" s="73"/>
      <c r="BX1394" s="73"/>
      <c r="BY1394" s="73"/>
      <c r="BZ1394" s="73"/>
      <c r="CA1394" s="73"/>
      <c r="CB1394" s="73"/>
      <c r="CC1394" s="73"/>
      <c r="CD1394" s="73"/>
      <c r="CE1394" s="73"/>
      <c r="CF1394" s="73"/>
      <c r="CG1394" s="63">
        <f t="shared" si="341"/>
        <v>0</v>
      </c>
      <c r="CH1394" s="63">
        <f t="shared" si="342"/>
        <v>0</v>
      </c>
      <c r="CI1394" s="73"/>
      <c r="CJ1394" s="63">
        <f>IF(Taula1[[#This Row],[Tipus de contracte                                  (fer servir opcions de la llista desplegable)]]="Indefinit",1,0)</f>
        <v>0</v>
      </c>
      <c r="CK1394" s="63">
        <f>IF(Taula1[[#This Row],[Tipus de contracte                                  (fer servir opcions de la llista desplegable)]]="Temporal, igual o superior a 6 mesos",1,0)</f>
        <v>0</v>
      </c>
      <c r="CL1394" s="63">
        <f>IF(Taula1[[#This Row],[Tipus de contracte                                  (fer servir opcions de la llista desplegable)]]="Substitució per IT",1,0)</f>
        <v>0</v>
      </c>
      <c r="CM1394" s="73"/>
      <c r="CN1394" s="63">
        <f>IF(Taula1[[#This Row],[Relació llocs de treball]]&gt;=1,1,0)</f>
        <v>0</v>
      </c>
      <c r="CO1394" s="73"/>
      <c r="CP1394" s="63">
        <f>IF(Taula1[[#This Row],[Identitat de gènere                                                          (fer servir opcions de la llista desplegable)]]="Home",1,0)</f>
        <v>0</v>
      </c>
      <c r="CQ1394" s="63">
        <f>IF(Taula1[[#This Row],[Identitat de gènere                                                          (fer servir opcions de la llista desplegable)]]="Dona",1,0)</f>
        <v>0</v>
      </c>
      <c r="CR1394" s="63">
        <f>IF(Taula1[[#This Row],[Identitat de gènere                                                          (fer servir opcions de la llista desplegable)]]="No binari",1,0)</f>
        <v>0</v>
      </c>
      <c r="CS1394" s="73"/>
      <c r="CT1394" s="63">
        <f t="shared" si="336"/>
        <v>0</v>
      </c>
      <c r="CU1394" s="64">
        <f t="shared" si="343"/>
        <v>0</v>
      </c>
      <c r="CW1394" s="64">
        <f t="shared" si="344"/>
        <v>0</v>
      </c>
      <c r="CX1394" s="64">
        <f t="shared" si="345"/>
        <v>0</v>
      </c>
      <c r="CY1394" s="64">
        <f t="shared" si="346"/>
        <v>0</v>
      </c>
      <c r="CZ1394" s="64">
        <f t="shared" si="347"/>
        <v>0</v>
      </c>
      <c r="DB1394" s="64">
        <f t="shared" si="348"/>
        <v>0</v>
      </c>
      <c r="DC1394" s="64">
        <f t="shared" si="349"/>
        <v>0</v>
      </c>
      <c r="DD1394" s="64">
        <f t="shared" si="350"/>
        <v>0</v>
      </c>
      <c r="DE1394" s="64">
        <f t="shared" si="351"/>
        <v>0</v>
      </c>
    </row>
    <row r="1395" spans="2:109" x14ac:dyDescent="0.3">
      <c r="B1395" s="167"/>
      <c r="C1395" s="186"/>
      <c r="D1395" s="2"/>
      <c r="E1395" s="67"/>
      <c r="F1395" s="5"/>
      <c r="G1395" s="5"/>
      <c r="H1395" s="187"/>
      <c r="I1395" s="111" t="str">
        <f ca="1">IF(Taula1[[#This Row],[Data naixement (format dd/mm/aaaa)]]="","0",DATEDIF(Taula1[[#This Row],[Data naixement (format dd/mm/aaaa)]],TODAY(),"Y"))</f>
        <v>0</v>
      </c>
      <c r="J1395" s="6"/>
      <c r="K1395" s="6"/>
      <c r="L1395" s="6"/>
      <c r="M1395" s="6"/>
      <c r="N1395" s="56"/>
      <c r="O1395" s="56"/>
      <c r="P1395" s="56"/>
      <c r="Q1395" s="6"/>
      <c r="R1395" s="7"/>
      <c r="S1395" s="143">
        <f>Taula1[[#This Row],[Mesos naturals sencers treballats període justificat (01/01/2023 - 31/03/2023)]]</f>
        <v>0</v>
      </c>
      <c r="T1395" s="194">
        <f>Taula1[[#This Row],[Dies treballats període justificat (01/01/2023 - 31/03/2023)              no comptabilitzats com a mes natural sencer]]</f>
        <v>0</v>
      </c>
      <c r="U1395" s="12"/>
      <c r="V1395" s="7"/>
      <c r="W1395" s="188"/>
      <c r="X1395" s="188"/>
      <c r="Y1395" s="188"/>
      <c r="Z1395" s="188"/>
      <c r="AA1395" s="190"/>
      <c r="AB1395" s="143">
        <f>Taula1[[#This Row],[Grup justificat     (fer servir opcions de la llista desplegable)]]</f>
        <v>0</v>
      </c>
      <c r="AC1395" s="182"/>
      <c r="AD1395" s="39"/>
      <c r="AE1395" s="131">
        <f>ROUND((AF1395/100)*756*Taula1[[#This Row],[Mesos naturals sencers treballats període justificat (01/01/2023 - 31/03/2023)]],2)</f>
        <v>0</v>
      </c>
      <c r="AF1395" s="81">
        <f>Taula1[[#This Row],[% Jornada segons contracte
(no posar el símbol %) ]]-Taula1[[#This Row],[% Reducció salari per baix rendiment        (no posar el símbol %)]]</f>
        <v>0</v>
      </c>
      <c r="AG1395" s="131">
        <f>ROUND((AH1395/100)*24.8547945*Taula1[[#This Row],[Dies treballats període justificat (01/01/2023 - 31/03/2023)              no comptabilitzats com a mes natural sencer]],2)</f>
        <v>0</v>
      </c>
      <c r="AH1395" s="79">
        <f>Taula1[[#This Row],[% Jornada segons contracte
(no posar el símbol %) ]]-Taula1[[#This Row],[% Reducció salari per baix rendiment        (no posar el símbol %)]]</f>
        <v>0</v>
      </c>
      <c r="AI1395" s="131">
        <f t="shared" si="337"/>
        <v>0</v>
      </c>
      <c r="AJ1395" s="39"/>
      <c r="AK1395" s="131">
        <f>ROUND((AL1395/100)*756*Taula1[[#This Row],[Espai reservat Administració  (mesos)]],2)</f>
        <v>0</v>
      </c>
      <c r="AL1395" s="81">
        <f>Taula1[[#This Row],[% Jornada segons contracte
(no posar el símbol %) ]]-Taula1[[#This Row],[% Reducció salari per baix rendiment        (no posar el símbol %)]]</f>
        <v>0</v>
      </c>
      <c r="AM1395" s="131">
        <f>ROUND((AN1395/100)*24.8547945*Taula1[[#This Row],[Espai reservat Administració (dies)]],2)</f>
        <v>0</v>
      </c>
      <c r="AN1395" s="79">
        <f>Taula1[[#This Row],[% Jornada segons contracte
(no posar el símbol %) ]]-Taula1[[#This Row],[% Reducció salari per baix rendiment        (no posar el símbol %)]]</f>
        <v>0</v>
      </c>
      <c r="AO1395" s="131">
        <f t="shared" si="338"/>
        <v>0</v>
      </c>
      <c r="AP1395" s="87"/>
      <c r="AQ1395" s="137">
        <f>ROUND((AR1395/100)*693*Taula1[[#This Row],[Mesos naturals sencers treballats període justificat (01/01/2023 - 31/03/2023)]],2)</f>
        <v>0</v>
      </c>
      <c r="AR1395" s="90">
        <f>Taula1[[#This Row],[% Jornada segons contracte
(no posar el símbol %) ]]-Taula1[[#This Row],[% Reducció salari per baix rendiment        (no posar el símbol %)]]</f>
        <v>0</v>
      </c>
      <c r="AS1395" s="137">
        <f>ROUND((AT1395/100)*22.78356164*Taula1[[#This Row],[Dies treballats període justificat (01/01/2023 - 31/03/2023)              no comptabilitzats com a mes natural sencer]],2)</f>
        <v>0</v>
      </c>
      <c r="AT1395" s="90">
        <f>Taula1[[#This Row],[% Jornada segons contracte
(no posar el símbol %) ]]-Taula1[[#This Row],[% Reducció salari per baix rendiment        (no posar el símbol %)]]</f>
        <v>0</v>
      </c>
      <c r="AU1395" s="137">
        <f t="shared" si="339"/>
        <v>0</v>
      </c>
      <c r="AV1395" s="87"/>
      <c r="AW1395" s="136">
        <f>ROUND((AX1395/100)*693*Taula1[[#This Row],[Espai reservat Administració  (mesos)]],2)</f>
        <v>0</v>
      </c>
      <c r="AX1395" s="90">
        <f>Taula1[[#This Row],[% Jornada segons contracte
(no posar el símbol %) ]]-Taula1[[#This Row],[% Reducció salari per baix rendiment        (no posar el símbol %)]]</f>
        <v>0</v>
      </c>
      <c r="AY1395" s="131">
        <f>ROUND((AZ1395/100)*22.78356164*Taula1[[#This Row],[Espai reservat Administració (dies)]],2)</f>
        <v>0</v>
      </c>
      <c r="AZ1395" s="81">
        <f>Taula1[[#This Row],[% Jornada segons contracte
(no posar el símbol %) ]]-Taula1[[#This Row],[% Reducció salari per baix rendiment        (no posar el símbol %)]]</f>
        <v>0</v>
      </c>
      <c r="BA1395" s="82">
        <f t="shared" si="340"/>
        <v>0</v>
      </c>
      <c r="BB1395" s="41"/>
      <c r="BC1395" s="131">
        <f>IF(Taula1[[#This Row],[Grup justificat     (fer servir opcions de la llista desplegable)]]=1,AI1395,0)</f>
        <v>0</v>
      </c>
      <c r="BD1395" s="131">
        <f>IF(Taula1[[#This Row],[Grup justificat     (fer servir opcions de la llista desplegable)]]=2,AU1395,0)</f>
        <v>0</v>
      </c>
      <c r="BE1395" s="41"/>
      <c r="BF1395" s="131">
        <f>IF(Taula1[[#This Row],[Espai reservat Administració]]=1,AO1395,0)</f>
        <v>0</v>
      </c>
      <c r="BG1395" s="82">
        <f>IF(Taula1[[#This Row],[Espai reservat Administració]]=2,BA1395,0)</f>
        <v>0</v>
      </c>
      <c r="BH1395" s="41"/>
      <c r="BI1395" s="126">
        <f>IF(Taula1[[#This Row],[Grup justificat     (fer servir opcions de la llista desplegable)]]=1,1,0)</f>
        <v>0</v>
      </c>
      <c r="BJ1395" s="126">
        <f>IF(Taula1[[#This Row],[Espai reservat Administració]]=1,1,0)</f>
        <v>0</v>
      </c>
      <c r="BK1395" s="111"/>
      <c r="BL1395" s="126">
        <f>IF(Taula1[[#This Row],[Grup justificat     (fer servir opcions de la llista desplegable)]]=2,1,0)</f>
        <v>0</v>
      </c>
      <c r="BM1395" s="126">
        <f>IF(Taula1[[#This Row],[Espai reservat Administració]]=2,1,0)</f>
        <v>0</v>
      </c>
      <c r="BN1395" s="73"/>
      <c r="BO1395" s="73"/>
      <c r="BP1395" s="73"/>
      <c r="BQ1395" s="73"/>
      <c r="BR1395" s="73"/>
      <c r="BS1395" s="73"/>
      <c r="BT1395" s="73"/>
      <c r="BU1395" s="73"/>
      <c r="BV1395" s="73"/>
      <c r="BW1395" s="73"/>
      <c r="BX1395" s="73"/>
      <c r="BY1395" s="73"/>
      <c r="BZ1395" s="73"/>
      <c r="CA1395" s="73"/>
      <c r="CB1395" s="73"/>
      <c r="CC1395" s="73"/>
      <c r="CD1395" s="73"/>
      <c r="CE1395" s="73"/>
      <c r="CF1395" s="73"/>
      <c r="CG1395" s="63">
        <f t="shared" si="341"/>
        <v>0</v>
      </c>
      <c r="CH1395" s="63">
        <f t="shared" si="342"/>
        <v>0</v>
      </c>
      <c r="CI1395" s="73"/>
      <c r="CJ1395" s="63">
        <f>IF(Taula1[[#This Row],[Tipus de contracte                                  (fer servir opcions de la llista desplegable)]]="Indefinit",1,0)</f>
        <v>0</v>
      </c>
      <c r="CK1395" s="63">
        <f>IF(Taula1[[#This Row],[Tipus de contracte                                  (fer servir opcions de la llista desplegable)]]="Temporal, igual o superior a 6 mesos",1,0)</f>
        <v>0</v>
      </c>
      <c r="CL1395" s="63">
        <f>IF(Taula1[[#This Row],[Tipus de contracte                                  (fer servir opcions de la llista desplegable)]]="Substitució per IT",1,0)</f>
        <v>0</v>
      </c>
      <c r="CM1395" s="73"/>
      <c r="CN1395" s="63">
        <f>IF(Taula1[[#This Row],[Relació llocs de treball]]&gt;=1,1,0)</f>
        <v>0</v>
      </c>
      <c r="CO1395" s="73"/>
      <c r="CP1395" s="63">
        <f>IF(Taula1[[#This Row],[Identitat de gènere                                                          (fer servir opcions de la llista desplegable)]]="Home",1,0)</f>
        <v>0</v>
      </c>
      <c r="CQ1395" s="63">
        <f>IF(Taula1[[#This Row],[Identitat de gènere                                                          (fer servir opcions de la llista desplegable)]]="Dona",1,0)</f>
        <v>0</v>
      </c>
      <c r="CR1395" s="63">
        <f>IF(Taula1[[#This Row],[Identitat de gènere                                                          (fer servir opcions de la llista desplegable)]]="No binari",1,0)</f>
        <v>0</v>
      </c>
      <c r="CS1395" s="73"/>
      <c r="CT1395" s="63">
        <f t="shared" si="336"/>
        <v>0</v>
      </c>
      <c r="CU1395" s="64">
        <f t="shared" si="343"/>
        <v>0</v>
      </c>
      <c r="CW1395" s="64">
        <f t="shared" si="344"/>
        <v>0</v>
      </c>
      <c r="CX1395" s="64">
        <f t="shared" si="345"/>
        <v>0</v>
      </c>
      <c r="CY1395" s="64">
        <f t="shared" si="346"/>
        <v>0</v>
      </c>
      <c r="CZ1395" s="64">
        <f t="shared" si="347"/>
        <v>0</v>
      </c>
      <c r="DB1395" s="64">
        <f t="shared" si="348"/>
        <v>0</v>
      </c>
      <c r="DC1395" s="64">
        <f t="shared" si="349"/>
        <v>0</v>
      </c>
      <c r="DD1395" s="64">
        <f t="shared" si="350"/>
        <v>0</v>
      </c>
      <c r="DE1395" s="64">
        <f t="shared" si="351"/>
        <v>0</v>
      </c>
    </row>
    <row r="1396" spans="2:109" x14ac:dyDescent="0.3">
      <c r="B1396" s="167"/>
      <c r="C1396" s="186"/>
      <c r="D1396" s="2"/>
      <c r="E1396" s="67"/>
      <c r="F1396" s="5"/>
      <c r="G1396" s="5"/>
      <c r="H1396" s="187"/>
      <c r="I1396" s="111" t="str">
        <f ca="1">IF(Taula1[[#This Row],[Data naixement (format dd/mm/aaaa)]]="","0",DATEDIF(Taula1[[#This Row],[Data naixement (format dd/mm/aaaa)]],TODAY(),"Y"))</f>
        <v>0</v>
      </c>
      <c r="J1396" s="6"/>
      <c r="K1396" s="6"/>
      <c r="L1396" s="6"/>
      <c r="M1396" s="6"/>
      <c r="N1396" s="56"/>
      <c r="O1396" s="56"/>
      <c r="P1396" s="56"/>
      <c r="Q1396" s="6"/>
      <c r="R1396" s="7"/>
      <c r="S1396" s="143">
        <f>Taula1[[#This Row],[Mesos naturals sencers treballats període justificat (01/01/2023 - 31/03/2023)]]</f>
        <v>0</v>
      </c>
      <c r="T1396" s="194">
        <f>Taula1[[#This Row],[Dies treballats període justificat (01/01/2023 - 31/03/2023)              no comptabilitzats com a mes natural sencer]]</f>
        <v>0</v>
      </c>
      <c r="U1396" s="12"/>
      <c r="V1396" s="7"/>
      <c r="W1396" s="188"/>
      <c r="X1396" s="188"/>
      <c r="Y1396" s="188"/>
      <c r="Z1396" s="188"/>
      <c r="AA1396" s="190"/>
      <c r="AB1396" s="143">
        <f>Taula1[[#This Row],[Grup justificat     (fer servir opcions de la llista desplegable)]]</f>
        <v>0</v>
      </c>
      <c r="AC1396" s="182"/>
      <c r="AD1396" s="39"/>
      <c r="AE1396" s="131">
        <f>ROUND((AF1396/100)*756*Taula1[[#This Row],[Mesos naturals sencers treballats període justificat (01/01/2023 - 31/03/2023)]],2)</f>
        <v>0</v>
      </c>
      <c r="AF1396" s="81">
        <f>Taula1[[#This Row],[% Jornada segons contracte
(no posar el símbol %) ]]-Taula1[[#This Row],[% Reducció salari per baix rendiment        (no posar el símbol %)]]</f>
        <v>0</v>
      </c>
      <c r="AG1396" s="131">
        <f>ROUND((AH1396/100)*24.8547945*Taula1[[#This Row],[Dies treballats període justificat (01/01/2023 - 31/03/2023)              no comptabilitzats com a mes natural sencer]],2)</f>
        <v>0</v>
      </c>
      <c r="AH1396" s="79">
        <f>Taula1[[#This Row],[% Jornada segons contracte
(no posar el símbol %) ]]-Taula1[[#This Row],[% Reducció salari per baix rendiment        (no posar el símbol %)]]</f>
        <v>0</v>
      </c>
      <c r="AI1396" s="131">
        <f t="shared" si="337"/>
        <v>0</v>
      </c>
      <c r="AJ1396" s="39"/>
      <c r="AK1396" s="131">
        <f>ROUND((AL1396/100)*756*Taula1[[#This Row],[Espai reservat Administració  (mesos)]],2)</f>
        <v>0</v>
      </c>
      <c r="AL1396" s="81">
        <f>Taula1[[#This Row],[% Jornada segons contracte
(no posar el símbol %) ]]-Taula1[[#This Row],[% Reducció salari per baix rendiment        (no posar el símbol %)]]</f>
        <v>0</v>
      </c>
      <c r="AM1396" s="131">
        <f>ROUND((AN1396/100)*24.8547945*Taula1[[#This Row],[Espai reservat Administració (dies)]],2)</f>
        <v>0</v>
      </c>
      <c r="AN1396" s="79">
        <f>Taula1[[#This Row],[% Jornada segons contracte
(no posar el símbol %) ]]-Taula1[[#This Row],[% Reducció salari per baix rendiment        (no posar el símbol %)]]</f>
        <v>0</v>
      </c>
      <c r="AO1396" s="131">
        <f t="shared" si="338"/>
        <v>0</v>
      </c>
      <c r="AP1396" s="87"/>
      <c r="AQ1396" s="137">
        <f>ROUND((AR1396/100)*693*Taula1[[#This Row],[Mesos naturals sencers treballats període justificat (01/01/2023 - 31/03/2023)]],2)</f>
        <v>0</v>
      </c>
      <c r="AR1396" s="90">
        <f>Taula1[[#This Row],[% Jornada segons contracte
(no posar el símbol %) ]]-Taula1[[#This Row],[% Reducció salari per baix rendiment        (no posar el símbol %)]]</f>
        <v>0</v>
      </c>
      <c r="AS1396" s="137">
        <f>ROUND((AT1396/100)*22.78356164*Taula1[[#This Row],[Dies treballats període justificat (01/01/2023 - 31/03/2023)              no comptabilitzats com a mes natural sencer]],2)</f>
        <v>0</v>
      </c>
      <c r="AT1396" s="90">
        <f>Taula1[[#This Row],[% Jornada segons contracte
(no posar el símbol %) ]]-Taula1[[#This Row],[% Reducció salari per baix rendiment        (no posar el símbol %)]]</f>
        <v>0</v>
      </c>
      <c r="AU1396" s="137">
        <f t="shared" si="339"/>
        <v>0</v>
      </c>
      <c r="AV1396" s="87"/>
      <c r="AW1396" s="136">
        <f>ROUND((AX1396/100)*693*Taula1[[#This Row],[Espai reservat Administració  (mesos)]],2)</f>
        <v>0</v>
      </c>
      <c r="AX1396" s="90">
        <f>Taula1[[#This Row],[% Jornada segons contracte
(no posar el símbol %) ]]-Taula1[[#This Row],[% Reducció salari per baix rendiment        (no posar el símbol %)]]</f>
        <v>0</v>
      </c>
      <c r="AY1396" s="131">
        <f>ROUND((AZ1396/100)*22.78356164*Taula1[[#This Row],[Espai reservat Administració (dies)]],2)</f>
        <v>0</v>
      </c>
      <c r="AZ1396" s="81">
        <f>Taula1[[#This Row],[% Jornada segons contracte
(no posar el símbol %) ]]-Taula1[[#This Row],[% Reducció salari per baix rendiment        (no posar el símbol %)]]</f>
        <v>0</v>
      </c>
      <c r="BA1396" s="82">
        <f t="shared" si="340"/>
        <v>0</v>
      </c>
      <c r="BB1396" s="41"/>
      <c r="BC1396" s="131">
        <f>IF(Taula1[[#This Row],[Grup justificat     (fer servir opcions de la llista desplegable)]]=1,AI1396,0)</f>
        <v>0</v>
      </c>
      <c r="BD1396" s="131">
        <f>IF(Taula1[[#This Row],[Grup justificat     (fer servir opcions de la llista desplegable)]]=2,AU1396,0)</f>
        <v>0</v>
      </c>
      <c r="BE1396" s="41"/>
      <c r="BF1396" s="131">
        <f>IF(Taula1[[#This Row],[Espai reservat Administració]]=1,AO1396,0)</f>
        <v>0</v>
      </c>
      <c r="BG1396" s="82">
        <f>IF(Taula1[[#This Row],[Espai reservat Administració]]=2,BA1396,0)</f>
        <v>0</v>
      </c>
      <c r="BH1396" s="41"/>
      <c r="BI1396" s="126">
        <f>IF(Taula1[[#This Row],[Grup justificat     (fer servir opcions de la llista desplegable)]]=1,1,0)</f>
        <v>0</v>
      </c>
      <c r="BJ1396" s="126">
        <f>IF(Taula1[[#This Row],[Espai reservat Administració]]=1,1,0)</f>
        <v>0</v>
      </c>
      <c r="BK1396" s="111"/>
      <c r="BL1396" s="126">
        <f>IF(Taula1[[#This Row],[Grup justificat     (fer servir opcions de la llista desplegable)]]=2,1,0)</f>
        <v>0</v>
      </c>
      <c r="BM1396" s="126">
        <f>IF(Taula1[[#This Row],[Espai reservat Administració]]=2,1,0)</f>
        <v>0</v>
      </c>
      <c r="BN1396" s="73"/>
      <c r="BO1396" s="73"/>
      <c r="BP1396" s="73"/>
      <c r="BQ1396" s="73"/>
      <c r="BR1396" s="73"/>
      <c r="BS1396" s="73"/>
      <c r="BT1396" s="73"/>
      <c r="BU1396" s="73"/>
      <c r="BV1396" s="73"/>
      <c r="BW1396" s="73"/>
      <c r="BX1396" s="73"/>
      <c r="BY1396" s="73"/>
      <c r="BZ1396" s="73"/>
      <c r="CA1396" s="73"/>
      <c r="CB1396" s="73"/>
      <c r="CC1396" s="73"/>
      <c r="CD1396" s="73"/>
      <c r="CE1396" s="73"/>
      <c r="CF1396" s="73"/>
      <c r="CG1396" s="63">
        <f t="shared" si="341"/>
        <v>0</v>
      </c>
      <c r="CH1396" s="63">
        <f t="shared" si="342"/>
        <v>0</v>
      </c>
      <c r="CI1396" s="73"/>
      <c r="CJ1396" s="63">
        <f>IF(Taula1[[#This Row],[Tipus de contracte                                  (fer servir opcions de la llista desplegable)]]="Indefinit",1,0)</f>
        <v>0</v>
      </c>
      <c r="CK1396" s="63">
        <f>IF(Taula1[[#This Row],[Tipus de contracte                                  (fer servir opcions de la llista desplegable)]]="Temporal, igual o superior a 6 mesos",1,0)</f>
        <v>0</v>
      </c>
      <c r="CL1396" s="63">
        <f>IF(Taula1[[#This Row],[Tipus de contracte                                  (fer servir opcions de la llista desplegable)]]="Substitució per IT",1,0)</f>
        <v>0</v>
      </c>
      <c r="CM1396" s="73"/>
      <c r="CN1396" s="63">
        <f>IF(Taula1[[#This Row],[Relació llocs de treball]]&gt;=1,1,0)</f>
        <v>0</v>
      </c>
      <c r="CO1396" s="73"/>
      <c r="CP1396" s="63">
        <f>IF(Taula1[[#This Row],[Identitat de gènere                                                          (fer servir opcions de la llista desplegable)]]="Home",1,0)</f>
        <v>0</v>
      </c>
      <c r="CQ1396" s="63">
        <f>IF(Taula1[[#This Row],[Identitat de gènere                                                          (fer servir opcions de la llista desplegable)]]="Dona",1,0)</f>
        <v>0</v>
      </c>
      <c r="CR1396" s="63">
        <f>IF(Taula1[[#This Row],[Identitat de gènere                                                          (fer servir opcions de la llista desplegable)]]="No binari",1,0)</f>
        <v>0</v>
      </c>
      <c r="CS1396" s="73"/>
      <c r="CT1396" s="63">
        <f t="shared" si="336"/>
        <v>0</v>
      </c>
      <c r="CU1396" s="64">
        <f t="shared" si="343"/>
        <v>0</v>
      </c>
      <c r="CW1396" s="64">
        <f t="shared" si="344"/>
        <v>0</v>
      </c>
      <c r="CX1396" s="64">
        <f t="shared" si="345"/>
        <v>0</v>
      </c>
      <c r="CY1396" s="64">
        <f t="shared" si="346"/>
        <v>0</v>
      </c>
      <c r="CZ1396" s="64">
        <f t="shared" si="347"/>
        <v>0</v>
      </c>
      <c r="DB1396" s="64">
        <f t="shared" si="348"/>
        <v>0</v>
      </c>
      <c r="DC1396" s="64">
        <f t="shared" si="349"/>
        <v>0</v>
      </c>
      <c r="DD1396" s="64">
        <f t="shared" si="350"/>
        <v>0</v>
      </c>
      <c r="DE1396" s="64">
        <f t="shared" si="351"/>
        <v>0</v>
      </c>
    </row>
    <row r="1397" spans="2:109" x14ac:dyDescent="0.3">
      <c r="B1397" s="167"/>
      <c r="C1397" s="186"/>
      <c r="D1397" s="2"/>
      <c r="E1397" s="67"/>
      <c r="F1397" s="5"/>
      <c r="G1397" s="5"/>
      <c r="H1397" s="187"/>
      <c r="I1397" s="111" t="str">
        <f ca="1">IF(Taula1[[#This Row],[Data naixement (format dd/mm/aaaa)]]="","0",DATEDIF(Taula1[[#This Row],[Data naixement (format dd/mm/aaaa)]],TODAY(),"Y"))</f>
        <v>0</v>
      </c>
      <c r="J1397" s="6"/>
      <c r="K1397" s="6"/>
      <c r="L1397" s="6"/>
      <c r="M1397" s="6"/>
      <c r="N1397" s="56"/>
      <c r="O1397" s="56"/>
      <c r="P1397" s="56"/>
      <c r="Q1397" s="6"/>
      <c r="R1397" s="7"/>
      <c r="S1397" s="143">
        <f>Taula1[[#This Row],[Mesos naturals sencers treballats període justificat (01/01/2023 - 31/03/2023)]]</f>
        <v>0</v>
      </c>
      <c r="T1397" s="194">
        <f>Taula1[[#This Row],[Dies treballats període justificat (01/01/2023 - 31/03/2023)              no comptabilitzats com a mes natural sencer]]</f>
        <v>0</v>
      </c>
      <c r="U1397" s="12"/>
      <c r="V1397" s="7"/>
      <c r="W1397" s="188"/>
      <c r="X1397" s="188"/>
      <c r="Y1397" s="188"/>
      <c r="Z1397" s="188"/>
      <c r="AA1397" s="190"/>
      <c r="AB1397" s="143">
        <f>Taula1[[#This Row],[Grup justificat     (fer servir opcions de la llista desplegable)]]</f>
        <v>0</v>
      </c>
      <c r="AC1397" s="182"/>
      <c r="AD1397" s="39"/>
      <c r="AE1397" s="131">
        <f>ROUND((AF1397/100)*756*Taula1[[#This Row],[Mesos naturals sencers treballats període justificat (01/01/2023 - 31/03/2023)]],2)</f>
        <v>0</v>
      </c>
      <c r="AF1397" s="81">
        <f>Taula1[[#This Row],[% Jornada segons contracte
(no posar el símbol %) ]]-Taula1[[#This Row],[% Reducció salari per baix rendiment        (no posar el símbol %)]]</f>
        <v>0</v>
      </c>
      <c r="AG1397" s="131">
        <f>ROUND((AH1397/100)*24.8547945*Taula1[[#This Row],[Dies treballats període justificat (01/01/2023 - 31/03/2023)              no comptabilitzats com a mes natural sencer]],2)</f>
        <v>0</v>
      </c>
      <c r="AH1397" s="79">
        <f>Taula1[[#This Row],[% Jornada segons contracte
(no posar el símbol %) ]]-Taula1[[#This Row],[% Reducció salari per baix rendiment        (no posar el símbol %)]]</f>
        <v>0</v>
      </c>
      <c r="AI1397" s="131">
        <f t="shared" si="337"/>
        <v>0</v>
      </c>
      <c r="AJ1397" s="39"/>
      <c r="AK1397" s="131">
        <f>ROUND((AL1397/100)*756*Taula1[[#This Row],[Espai reservat Administració  (mesos)]],2)</f>
        <v>0</v>
      </c>
      <c r="AL1397" s="81">
        <f>Taula1[[#This Row],[% Jornada segons contracte
(no posar el símbol %) ]]-Taula1[[#This Row],[% Reducció salari per baix rendiment        (no posar el símbol %)]]</f>
        <v>0</v>
      </c>
      <c r="AM1397" s="131">
        <f>ROUND((AN1397/100)*24.8547945*Taula1[[#This Row],[Espai reservat Administració (dies)]],2)</f>
        <v>0</v>
      </c>
      <c r="AN1397" s="79">
        <f>Taula1[[#This Row],[% Jornada segons contracte
(no posar el símbol %) ]]-Taula1[[#This Row],[% Reducció salari per baix rendiment        (no posar el símbol %)]]</f>
        <v>0</v>
      </c>
      <c r="AO1397" s="131">
        <f t="shared" si="338"/>
        <v>0</v>
      </c>
      <c r="AP1397" s="87"/>
      <c r="AQ1397" s="137">
        <f>ROUND((AR1397/100)*693*Taula1[[#This Row],[Mesos naturals sencers treballats període justificat (01/01/2023 - 31/03/2023)]],2)</f>
        <v>0</v>
      </c>
      <c r="AR1397" s="90">
        <f>Taula1[[#This Row],[% Jornada segons contracte
(no posar el símbol %) ]]-Taula1[[#This Row],[% Reducció salari per baix rendiment        (no posar el símbol %)]]</f>
        <v>0</v>
      </c>
      <c r="AS1397" s="137">
        <f>ROUND((AT1397/100)*22.78356164*Taula1[[#This Row],[Dies treballats període justificat (01/01/2023 - 31/03/2023)              no comptabilitzats com a mes natural sencer]],2)</f>
        <v>0</v>
      </c>
      <c r="AT1397" s="90">
        <f>Taula1[[#This Row],[% Jornada segons contracte
(no posar el símbol %) ]]-Taula1[[#This Row],[% Reducció salari per baix rendiment        (no posar el símbol %)]]</f>
        <v>0</v>
      </c>
      <c r="AU1397" s="137">
        <f t="shared" si="339"/>
        <v>0</v>
      </c>
      <c r="AV1397" s="87"/>
      <c r="AW1397" s="136">
        <f>ROUND((AX1397/100)*693*Taula1[[#This Row],[Espai reservat Administració  (mesos)]],2)</f>
        <v>0</v>
      </c>
      <c r="AX1397" s="90">
        <f>Taula1[[#This Row],[% Jornada segons contracte
(no posar el símbol %) ]]-Taula1[[#This Row],[% Reducció salari per baix rendiment        (no posar el símbol %)]]</f>
        <v>0</v>
      </c>
      <c r="AY1397" s="131">
        <f>ROUND((AZ1397/100)*22.78356164*Taula1[[#This Row],[Espai reservat Administració (dies)]],2)</f>
        <v>0</v>
      </c>
      <c r="AZ1397" s="81">
        <f>Taula1[[#This Row],[% Jornada segons contracte
(no posar el símbol %) ]]-Taula1[[#This Row],[% Reducció salari per baix rendiment        (no posar el símbol %)]]</f>
        <v>0</v>
      </c>
      <c r="BA1397" s="82">
        <f t="shared" si="340"/>
        <v>0</v>
      </c>
      <c r="BB1397" s="41"/>
      <c r="BC1397" s="131">
        <f>IF(Taula1[[#This Row],[Grup justificat     (fer servir opcions de la llista desplegable)]]=1,AI1397,0)</f>
        <v>0</v>
      </c>
      <c r="BD1397" s="131">
        <f>IF(Taula1[[#This Row],[Grup justificat     (fer servir opcions de la llista desplegable)]]=2,AU1397,0)</f>
        <v>0</v>
      </c>
      <c r="BE1397" s="41"/>
      <c r="BF1397" s="131">
        <f>IF(Taula1[[#This Row],[Espai reservat Administració]]=1,AO1397,0)</f>
        <v>0</v>
      </c>
      <c r="BG1397" s="82">
        <f>IF(Taula1[[#This Row],[Espai reservat Administració]]=2,BA1397,0)</f>
        <v>0</v>
      </c>
      <c r="BH1397" s="41"/>
      <c r="BI1397" s="126">
        <f>IF(Taula1[[#This Row],[Grup justificat     (fer servir opcions de la llista desplegable)]]=1,1,0)</f>
        <v>0</v>
      </c>
      <c r="BJ1397" s="126">
        <f>IF(Taula1[[#This Row],[Espai reservat Administració]]=1,1,0)</f>
        <v>0</v>
      </c>
      <c r="BK1397" s="111"/>
      <c r="BL1397" s="126">
        <f>IF(Taula1[[#This Row],[Grup justificat     (fer servir opcions de la llista desplegable)]]=2,1,0)</f>
        <v>0</v>
      </c>
      <c r="BM1397" s="126">
        <f>IF(Taula1[[#This Row],[Espai reservat Administració]]=2,1,0)</f>
        <v>0</v>
      </c>
      <c r="BN1397" s="73"/>
      <c r="BO1397" s="73"/>
      <c r="BP1397" s="73"/>
      <c r="BQ1397" s="73"/>
      <c r="BR1397" s="73"/>
      <c r="BS1397" s="73"/>
      <c r="BT1397" s="73"/>
      <c r="BU1397" s="73"/>
      <c r="BV1397" s="73"/>
      <c r="BW1397" s="73"/>
      <c r="BX1397" s="73"/>
      <c r="BY1397" s="73"/>
      <c r="BZ1397" s="73"/>
      <c r="CA1397" s="73"/>
      <c r="CB1397" s="73"/>
      <c r="CC1397" s="73"/>
      <c r="CD1397" s="73"/>
      <c r="CE1397" s="73"/>
      <c r="CF1397" s="73"/>
      <c r="CG1397" s="63">
        <f t="shared" si="341"/>
        <v>0</v>
      </c>
      <c r="CH1397" s="63">
        <f t="shared" si="342"/>
        <v>0</v>
      </c>
      <c r="CI1397" s="73"/>
      <c r="CJ1397" s="63">
        <f>IF(Taula1[[#This Row],[Tipus de contracte                                  (fer servir opcions de la llista desplegable)]]="Indefinit",1,0)</f>
        <v>0</v>
      </c>
      <c r="CK1397" s="63">
        <f>IF(Taula1[[#This Row],[Tipus de contracte                                  (fer servir opcions de la llista desplegable)]]="Temporal, igual o superior a 6 mesos",1,0)</f>
        <v>0</v>
      </c>
      <c r="CL1397" s="63">
        <f>IF(Taula1[[#This Row],[Tipus de contracte                                  (fer servir opcions de la llista desplegable)]]="Substitució per IT",1,0)</f>
        <v>0</v>
      </c>
      <c r="CM1397" s="73"/>
      <c r="CN1397" s="63">
        <f>IF(Taula1[[#This Row],[Relació llocs de treball]]&gt;=1,1,0)</f>
        <v>0</v>
      </c>
      <c r="CO1397" s="73"/>
      <c r="CP1397" s="63">
        <f>IF(Taula1[[#This Row],[Identitat de gènere                                                          (fer servir opcions de la llista desplegable)]]="Home",1,0)</f>
        <v>0</v>
      </c>
      <c r="CQ1397" s="63">
        <f>IF(Taula1[[#This Row],[Identitat de gènere                                                          (fer servir opcions de la llista desplegable)]]="Dona",1,0)</f>
        <v>0</v>
      </c>
      <c r="CR1397" s="63">
        <f>IF(Taula1[[#This Row],[Identitat de gènere                                                          (fer servir opcions de la llista desplegable)]]="No binari",1,0)</f>
        <v>0</v>
      </c>
      <c r="CS1397" s="73"/>
      <c r="CT1397" s="63">
        <f t="shared" si="336"/>
        <v>0</v>
      </c>
      <c r="CU1397" s="64">
        <f t="shared" si="343"/>
        <v>0</v>
      </c>
      <c r="CW1397" s="64">
        <f t="shared" si="344"/>
        <v>0</v>
      </c>
      <c r="CX1397" s="64">
        <f t="shared" si="345"/>
        <v>0</v>
      </c>
      <c r="CY1397" s="64">
        <f t="shared" si="346"/>
        <v>0</v>
      </c>
      <c r="CZ1397" s="64">
        <f t="shared" si="347"/>
        <v>0</v>
      </c>
      <c r="DB1397" s="64">
        <f t="shared" si="348"/>
        <v>0</v>
      </c>
      <c r="DC1397" s="64">
        <f t="shared" si="349"/>
        <v>0</v>
      </c>
      <c r="DD1397" s="64">
        <f t="shared" si="350"/>
        <v>0</v>
      </c>
      <c r="DE1397" s="64">
        <f t="shared" si="351"/>
        <v>0</v>
      </c>
    </row>
    <row r="1398" spans="2:109" x14ac:dyDescent="0.3">
      <c r="B1398" s="167"/>
      <c r="C1398" s="186"/>
      <c r="D1398" s="2"/>
      <c r="E1398" s="67"/>
      <c r="F1398" s="5"/>
      <c r="G1398" s="5"/>
      <c r="H1398" s="187"/>
      <c r="I1398" s="111" t="str">
        <f ca="1">IF(Taula1[[#This Row],[Data naixement (format dd/mm/aaaa)]]="","0",DATEDIF(Taula1[[#This Row],[Data naixement (format dd/mm/aaaa)]],TODAY(),"Y"))</f>
        <v>0</v>
      </c>
      <c r="J1398" s="6"/>
      <c r="K1398" s="6"/>
      <c r="L1398" s="6"/>
      <c r="M1398" s="6"/>
      <c r="N1398" s="56"/>
      <c r="O1398" s="56"/>
      <c r="P1398" s="56"/>
      <c r="Q1398" s="6"/>
      <c r="R1398" s="7"/>
      <c r="S1398" s="143">
        <f>Taula1[[#This Row],[Mesos naturals sencers treballats període justificat (01/01/2023 - 31/03/2023)]]</f>
        <v>0</v>
      </c>
      <c r="T1398" s="194">
        <f>Taula1[[#This Row],[Dies treballats període justificat (01/01/2023 - 31/03/2023)              no comptabilitzats com a mes natural sencer]]</f>
        <v>0</v>
      </c>
      <c r="U1398" s="12"/>
      <c r="V1398" s="7"/>
      <c r="W1398" s="188"/>
      <c r="X1398" s="188"/>
      <c r="Y1398" s="188"/>
      <c r="Z1398" s="188"/>
      <c r="AA1398" s="190"/>
      <c r="AB1398" s="143">
        <f>Taula1[[#This Row],[Grup justificat     (fer servir opcions de la llista desplegable)]]</f>
        <v>0</v>
      </c>
      <c r="AC1398" s="182"/>
      <c r="AD1398" s="39"/>
      <c r="AE1398" s="131">
        <f>ROUND((AF1398/100)*756*Taula1[[#This Row],[Mesos naturals sencers treballats període justificat (01/01/2023 - 31/03/2023)]],2)</f>
        <v>0</v>
      </c>
      <c r="AF1398" s="81">
        <f>Taula1[[#This Row],[% Jornada segons contracte
(no posar el símbol %) ]]-Taula1[[#This Row],[% Reducció salari per baix rendiment        (no posar el símbol %)]]</f>
        <v>0</v>
      </c>
      <c r="AG1398" s="131">
        <f>ROUND((AH1398/100)*24.8547945*Taula1[[#This Row],[Dies treballats període justificat (01/01/2023 - 31/03/2023)              no comptabilitzats com a mes natural sencer]],2)</f>
        <v>0</v>
      </c>
      <c r="AH1398" s="79">
        <f>Taula1[[#This Row],[% Jornada segons contracte
(no posar el símbol %) ]]-Taula1[[#This Row],[% Reducció salari per baix rendiment        (no posar el símbol %)]]</f>
        <v>0</v>
      </c>
      <c r="AI1398" s="131">
        <f t="shared" si="337"/>
        <v>0</v>
      </c>
      <c r="AJ1398" s="39"/>
      <c r="AK1398" s="131">
        <f>ROUND((AL1398/100)*756*Taula1[[#This Row],[Espai reservat Administració  (mesos)]],2)</f>
        <v>0</v>
      </c>
      <c r="AL1398" s="81">
        <f>Taula1[[#This Row],[% Jornada segons contracte
(no posar el símbol %) ]]-Taula1[[#This Row],[% Reducció salari per baix rendiment        (no posar el símbol %)]]</f>
        <v>0</v>
      </c>
      <c r="AM1398" s="131">
        <f>ROUND((AN1398/100)*24.8547945*Taula1[[#This Row],[Espai reservat Administració (dies)]],2)</f>
        <v>0</v>
      </c>
      <c r="AN1398" s="79">
        <f>Taula1[[#This Row],[% Jornada segons contracte
(no posar el símbol %) ]]-Taula1[[#This Row],[% Reducció salari per baix rendiment        (no posar el símbol %)]]</f>
        <v>0</v>
      </c>
      <c r="AO1398" s="131">
        <f t="shared" si="338"/>
        <v>0</v>
      </c>
      <c r="AP1398" s="87"/>
      <c r="AQ1398" s="137">
        <f>ROUND((AR1398/100)*693*Taula1[[#This Row],[Mesos naturals sencers treballats període justificat (01/01/2023 - 31/03/2023)]],2)</f>
        <v>0</v>
      </c>
      <c r="AR1398" s="90">
        <f>Taula1[[#This Row],[% Jornada segons contracte
(no posar el símbol %) ]]-Taula1[[#This Row],[% Reducció salari per baix rendiment        (no posar el símbol %)]]</f>
        <v>0</v>
      </c>
      <c r="AS1398" s="137">
        <f>ROUND((AT1398/100)*22.78356164*Taula1[[#This Row],[Dies treballats període justificat (01/01/2023 - 31/03/2023)              no comptabilitzats com a mes natural sencer]],2)</f>
        <v>0</v>
      </c>
      <c r="AT1398" s="90">
        <f>Taula1[[#This Row],[% Jornada segons contracte
(no posar el símbol %) ]]-Taula1[[#This Row],[% Reducció salari per baix rendiment        (no posar el símbol %)]]</f>
        <v>0</v>
      </c>
      <c r="AU1398" s="137">
        <f t="shared" si="339"/>
        <v>0</v>
      </c>
      <c r="AV1398" s="87"/>
      <c r="AW1398" s="136">
        <f>ROUND((AX1398/100)*693*Taula1[[#This Row],[Espai reservat Administració  (mesos)]],2)</f>
        <v>0</v>
      </c>
      <c r="AX1398" s="90">
        <f>Taula1[[#This Row],[% Jornada segons contracte
(no posar el símbol %) ]]-Taula1[[#This Row],[% Reducció salari per baix rendiment        (no posar el símbol %)]]</f>
        <v>0</v>
      </c>
      <c r="AY1398" s="131">
        <f>ROUND((AZ1398/100)*22.78356164*Taula1[[#This Row],[Espai reservat Administració (dies)]],2)</f>
        <v>0</v>
      </c>
      <c r="AZ1398" s="81">
        <f>Taula1[[#This Row],[% Jornada segons contracte
(no posar el símbol %) ]]-Taula1[[#This Row],[% Reducció salari per baix rendiment        (no posar el símbol %)]]</f>
        <v>0</v>
      </c>
      <c r="BA1398" s="82">
        <f t="shared" si="340"/>
        <v>0</v>
      </c>
      <c r="BB1398" s="41"/>
      <c r="BC1398" s="131">
        <f>IF(Taula1[[#This Row],[Grup justificat     (fer servir opcions de la llista desplegable)]]=1,AI1398,0)</f>
        <v>0</v>
      </c>
      <c r="BD1398" s="131">
        <f>IF(Taula1[[#This Row],[Grup justificat     (fer servir opcions de la llista desplegable)]]=2,AU1398,0)</f>
        <v>0</v>
      </c>
      <c r="BE1398" s="41"/>
      <c r="BF1398" s="131">
        <f>IF(Taula1[[#This Row],[Espai reservat Administració]]=1,AO1398,0)</f>
        <v>0</v>
      </c>
      <c r="BG1398" s="82">
        <f>IF(Taula1[[#This Row],[Espai reservat Administració]]=2,BA1398,0)</f>
        <v>0</v>
      </c>
      <c r="BH1398" s="41"/>
      <c r="BI1398" s="126">
        <f>IF(Taula1[[#This Row],[Grup justificat     (fer servir opcions de la llista desplegable)]]=1,1,0)</f>
        <v>0</v>
      </c>
      <c r="BJ1398" s="126">
        <f>IF(Taula1[[#This Row],[Espai reservat Administració]]=1,1,0)</f>
        <v>0</v>
      </c>
      <c r="BK1398" s="111"/>
      <c r="BL1398" s="126">
        <f>IF(Taula1[[#This Row],[Grup justificat     (fer servir opcions de la llista desplegable)]]=2,1,0)</f>
        <v>0</v>
      </c>
      <c r="BM1398" s="126">
        <f>IF(Taula1[[#This Row],[Espai reservat Administració]]=2,1,0)</f>
        <v>0</v>
      </c>
      <c r="BN1398" s="73"/>
      <c r="BO1398" s="73"/>
      <c r="BP1398" s="73"/>
      <c r="BQ1398" s="73"/>
      <c r="BR1398" s="73"/>
      <c r="BS1398" s="73"/>
      <c r="BT1398" s="73"/>
      <c r="BU1398" s="73"/>
      <c r="BV1398" s="73"/>
      <c r="BW1398" s="73"/>
      <c r="BX1398" s="73"/>
      <c r="BY1398" s="73"/>
      <c r="BZ1398" s="73"/>
      <c r="CA1398" s="73"/>
      <c r="CB1398" s="73"/>
      <c r="CC1398" s="73"/>
      <c r="CD1398" s="73"/>
      <c r="CE1398" s="73"/>
      <c r="CF1398" s="73"/>
      <c r="CG1398" s="63">
        <f t="shared" si="341"/>
        <v>0</v>
      </c>
      <c r="CH1398" s="63">
        <f t="shared" si="342"/>
        <v>0</v>
      </c>
      <c r="CI1398" s="73"/>
      <c r="CJ1398" s="63">
        <f>IF(Taula1[[#This Row],[Tipus de contracte                                  (fer servir opcions de la llista desplegable)]]="Indefinit",1,0)</f>
        <v>0</v>
      </c>
      <c r="CK1398" s="63">
        <f>IF(Taula1[[#This Row],[Tipus de contracte                                  (fer servir opcions de la llista desplegable)]]="Temporal, igual o superior a 6 mesos",1,0)</f>
        <v>0</v>
      </c>
      <c r="CL1398" s="63">
        <f>IF(Taula1[[#This Row],[Tipus de contracte                                  (fer servir opcions de la llista desplegable)]]="Substitució per IT",1,0)</f>
        <v>0</v>
      </c>
      <c r="CM1398" s="73"/>
      <c r="CN1398" s="63">
        <f>IF(Taula1[[#This Row],[Relació llocs de treball]]&gt;=1,1,0)</f>
        <v>0</v>
      </c>
      <c r="CO1398" s="73"/>
      <c r="CP1398" s="63">
        <f>IF(Taula1[[#This Row],[Identitat de gènere                                                          (fer servir opcions de la llista desplegable)]]="Home",1,0)</f>
        <v>0</v>
      </c>
      <c r="CQ1398" s="63">
        <f>IF(Taula1[[#This Row],[Identitat de gènere                                                          (fer servir opcions de la llista desplegable)]]="Dona",1,0)</f>
        <v>0</v>
      </c>
      <c r="CR1398" s="63">
        <f>IF(Taula1[[#This Row],[Identitat de gènere                                                          (fer servir opcions de la llista desplegable)]]="No binari",1,0)</f>
        <v>0</v>
      </c>
      <c r="CS1398" s="73"/>
      <c r="CT1398" s="63">
        <f t="shared" si="336"/>
        <v>0</v>
      </c>
      <c r="CU1398" s="64">
        <f t="shared" si="343"/>
        <v>0</v>
      </c>
      <c r="CW1398" s="64">
        <f t="shared" si="344"/>
        <v>0</v>
      </c>
      <c r="CX1398" s="64">
        <f t="shared" si="345"/>
        <v>0</v>
      </c>
      <c r="CY1398" s="64">
        <f t="shared" si="346"/>
        <v>0</v>
      </c>
      <c r="CZ1398" s="64">
        <f t="shared" si="347"/>
        <v>0</v>
      </c>
      <c r="DB1398" s="64">
        <f t="shared" si="348"/>
        <v>0</v>
      </c>
      <c r="DC1398" s="64">
        <f t="shared" si="349"/>
        <v>0</v>
      </c>
      <c r="DD1398" s="64">
        <f t="shared" si="350"/>
        <v>0</v>
      </c>
      <c r="DE1398" s="64">
        <f t="shared" si="351"/>
        <v>0</v>
      </c>
    </row>
    <row r="1399" spans="2:109" x14ac:dyDescent="0.3">
      <c r="B1399" s="167"/>
      <c r="C1399" s="186"/>
      <c r="D1399" s="2"/>
      <c r="E1399" s="67"/>
      <c r="F1399" s="5"/>
      <c r="G1399" s="5"/>
      <c r="H1399" s="187"/>
      <c r="I1399" s="111" t="str">
        <f ca="1">IF(Taula1[[#This Row],[Data naixement (format dd/mm/aaaa)]]="","0",DATEDIF(Taula1[[#This Row],[Data naixement (format dd/mm/aaaa)]],TODAY(),"Y"))</f>
        <v>0</v>
      </c>
      <c r="J1399" s="6"/>
      <c r="K1399" s="6"/>
      <c r="L1399" s="6"/>
      <c r="M1399" s="6"/>
      <c r="N1399" s="56"/>
      <c r="O1399" s="56"/>
      <c r="P1399" s="56"/>
      <c r="Q1399" s="6"/>
      <c r="R1399" s="7"/>
      <c r="S1399" s="143">
        <f>Taula1[[#This Row],[Mesos naturals sencers treballats període justificat (01/01/2023 - 31/03/2023)]]</f>
        <v>0</v>
      </c>
      <c r="T1399" s="194">
        <f>Taula1[[#This Row],[Dies treballats període justificat (01/01/2023 - 31/03/2023)              no comptabilitzats com a mes natural sencer]]</f>
        <v>0</v>
      </c>
      <c r="U1399" s="12"/>
      <c r="V1399" s="7"/>
      <c r="W1399" s="188"/>
      <c r="X1399" s="188"/>
      <c r="Y1399" s="188"/>
      <c r="Z1399" s="188"/>
      <c r="AA1399" s="190"/>
      <c r="AB1399" s="143">
        <f>Taula1[[#This Row],[Grup justificat     (fer servir opcions de la llista desplegable)]]</f>
        <v>0</v>
      </c>
      <c r="AC1399" s="182"/>
      <c r="AD1399" s="39"/>
      <c r="AE1399" s="131">
        <f>ROUND((AF1399/100)*756*Taula1[[#This Row],[Mesos naturals sencers treballats període justificat (01/01/2023 - 31/03/2023)]],2)</f>
        <v>0</v>
      </c>
      <c r="AF1399" s="81">
        <f>Taula1[[#This Row],[% Jornada segons contracte
(no posar el símbol %) ]]-Taula1[[#This Row],[% Reducció salari per baix rendiment        (no posar el símbol %)]]</f>
        <v>0</v>
      </c>
      <c r="AG1399" s="131">
        <f>ROUND((AH1399/100)*24.8547945*Taula1[[#This Row],[Dies treballats període justificat (01/01/2023 - 31/03/2023)              no comptabilitzats com a mes natural sencer]],2)</f>
        <v>0</v>
      </c>
      <c r="AH1399" s="79">
        <f>Taula1[[#This Row],[% Jornada segons contracte
(no posar el símbol %) ]]-Taula1[[#This Row],[% Reducció salari per baix rendiment        (no posar el símbol %)]]</f>
        <v>0</v>
      </c>
      <c r="AI1399" s="131">
        <f t="shared" si="337"/>
        <v>0</v>
      </c>
      <c r="AJ1399" s="39"/>
      <c r="AK1399" s="131">
        <f>ROUND((AL1399/100)*756*Taula1[[#This Row],[Espai reservat Administració  (mesos)]],2)</f>
        <v>0</v>
      </c>
      <c r="AL1399" s="81">
        <f>Taula1[[#This Row],[% Jornada segons contracte
(no posar el símbol %) ]]-Taula1[[#This Row],[% Reducció salari per baix rendiment        (no posar el símbol %)]]</f>
        <v>0</v>
      </c>
      <c r="AM1399" s="131">
        <f>ROUND((AN1399/100)*24.8547945*Taula1[[#This Row],[Espai reservat Administració (dies)]],2)</f>
        <v>0</v>
      </c>
      <c r="AN1399" s="79">
        <f>Taula1[[#This Row],[% Jornada segons contracte
(no posar el símbol %) ]]-Taula1[[#This Row],[% Reducció salari per baix rendiment        (no posar el símbol %)]]</f>
        <v>0</v>
      </c>
      <c r="AO1399" s="131">
        <f t="shared" si="338"/>
        <v>0</v>
      </c>
      <c r="AP1399" s="87"/>
      <c r="AQ1399" s="137">
        <f>ROUND((AR1399/100)*693*Taula1[[#This Row],[Mesos naturals sencers treballats període justificat (01/01/2023 - 31/03/2023)]],2)</f>
        <v>0</v>
      </c>
      <c r="AR1399" s="90">
        <f>Taula1[[#This Row],[% Jornada segons contracte
(no posar el símbol %) ]]-Taula1[[#This Row],[% Reducció salari per baix rendiment        (no posar el símbol %)]]</f>
        <v>0</v>
      </c>
      <c r="AS1399" s="137">
        <f>ROUND((AT1399/100)*22.78356164*Taula1[[#This Row],[Dies treballats període justificat (01/01/2023 - 31/03/2023)              no comptabilitzats com a mes natural sencer]],2)</f>
        <v>0</v>
      </c>
      <c r="AT1399" s="90">
        <f>Taula1[[#This Row],[% Jornada segons contracte
(no posar el símbol %) ]]-Taula1[[#This Row],[% Reducció salari per baix rendiment        (no posar el símbol %)]]</f>
        <v>0</v>
      </c>
      <c r="AU1399" s="137">
        <f t="shared" si="339"/>
        <v>0</v>
      </c>
      <c r="AV1399" s="87"/>
      <c r="AW1399" s="136">
        <f>ROUND((AX1399/100)*693*Taula1[[#This Row],[Espai reservat Administració  (mesos)]],2)</f>
        <v>0</v>
      </c>
      <c r="AX1399" s="90">
        <f>Taula1[[#This Row],[% Jornada segons contracte
(no posar el símbol %) ]]-Taula1[[#This Row],[% Reducció salari per baix rendiment        (no posar el símbol %)]]</f>
        <v>0</v>
      </c>
      <c r="AY1399" s="131">
        <f>ROUND((AZ1399/100)*22.78356164*Taula1[[#This Row],[Espai reservat Administració (dies)]],2)</f>
        <v>0</v>
      </c>
      <c r="AZ1399" s="81">
        <f>Taula1[[#This Row],[% Jornada segons contracte
(no posar el símbol %) ]]-Taula1[[#This Row],[% Reducció salari per baix rendiment        (no posar el símbol %)]]</f>
        <v>0</v>
      </c>
      <c r="BA1399" s="82">
        <f t="shared" si="340"/>
        <v>0</v>
      </c>
      <c r="BB1399" s="41"/>
      <c r="BC1399" s="131">
        <f>IF(Taula1[[#This Row],[Grup justificat     (fer servir opcions de la llista desplegable)]]=1,AI1399,0)</f>
        <v>0</v>
      </c>
      <c r="BD1399" s="131">
        <f>IF(Taula1[[#This Row],[Grup justificat     (fer servir opcions de la llista desplegable)]]=2,AU1399,0)</f>
        <v>0</v>
      </c>
      <c r="BE1399" s="41"/>
      <c r="BF1399" s="131">
        <f>IF(Taula1[[#This Row],[Espai reservat Administració]]=1,AO1399,0)</f>
        <v>0</v>
      </c>
      <c r="BG1399" s="82">
        <f>IF(Taula1[[#This Row],[Espai reservat Administració]]=2,BA1399,0)</f>
        <v>0</v>
      </c>
      <c r="BH1399" s="41"/>
      <c r="BI1399" s="126">
        <f>IF(Taula1[[#This Row],[Grup justificat     (fer servir opcions de la llista desplegable)]]=1,1,0)</f>
        <v>0</v>
      </c>
      <c r="BJ1399" s="126">
        <f>IF(Taula1[[#This Row],[Espai reservat Administració]]=1,1,0)</f>
        <v>0</v>
      </c>
      <c r="BK1399" s="111"/>
      <c r="BL1399" s="126">
        <f>IF(Taula1[[#This Row],[Grup justificat     (fer servir opcions de la llista desplegable)]]=2,1,0)</f>
        <v>0</v>
      </c>
      <c r="BM1399" s="126">
        <f>IF(Taula1[[#This Row],[Espai reservat Administració]]=2,1,0)</f>
        <v>0</v>
      </c>
      <c r="BN1399" s="73"/>
      <c r="BO1399" s="73"/>
      <c r="BP1399" s="73"/>
      <c r="BQ1399" s="73"/>
      <c r="BR1399" s="73"/>
      <c r="BS1399" s="73"/>
      <c r="BT1399" s="73"/>
      <c r="BU1399" s="73"/>
      <c r="BV1399" s="73"/>
      <c r="BW1399" s="73"/>
      <c r="BX1399" s="73"/>
      <c r="BY1399" s="73"/>
      <c r="BZ1399" s="73"/>
      <c r="CA1399" s="73"/>
      <c r="CB1399" s="73"/>
      <c r="CC1399" s="73"/>
      <c r="CD1399" s="73"/>
      <c r="CE1399" s="73"/>
      <c r="CF1399" s="73"/>
      <c r="CG1399" s="63">
        <f t="shared" si="341"/>
        <v>0</v>
      </c>
      <c r="CH1399" s="63">
        <f t="shared" si="342"/>
        <v>0</v>
      </c>
      <c r="CI1399" s="73"/>
      <c r="CJ1399" s="63">
        <f>IF(Taula1[[#This Row],[Tipus de contracte                                  (fer servir opcions de la llista desplegable)]]="Indefinit",1,0)</f>
        <v>0</v>
      </c>
      <c r="CK1399" s="63">
        <f>IF(Taula1[[#This Row],[Tipus de contracte                                  (fer servir opcions de la llista desplegable)]]="Temporal, igual o superior a 6 mesos",1,0)</f>
        <v>0</v>
      </c>
      <c r="CL1399" s="63">
        <f>IF(Taula1[[#This Row],[Tipus de contracte                                  (fer servir opcions de la llista desplegable)]]="Substitució per IT",1,0)</f>
        <v>0</v>
      </c>
      <c r="CM1399" s="73"/>
      <c r="CN1399" s="63">
        <f>IF(Taula1[[#This Row],[Relació llocs de treball]]&gt;=1,1,0)</f>
        <v>0</v>
      </c>
      <c r="CO1399" s="73"/>
      <c r="CP1399" s="63">
        <f>IF(Taula1[[#This Row],[Identitat de gènere                                                          (fer servir opcions de la llista desplegable)]]="Home",1,0)</f>
        <v>0</v>
      </c>
      <c r="CQ1399" s="63">
        <f>IF(Taula1[[#This Row],[Identitat de gènere                                                          (fer servir opcions de la llista desplegable)]]="Dona",1,0)</f>
        <v>0</v>
      </c>
      <c r="CR1399" s="63">
        <f>IF(Taula1[[#This Row],[Identitat de gènere                                                          (fer servir opcions de la llista desplegable)]]="No binari",1,0)</f>
        <v>0</v>
      </c>
      <c r="CS1399" s="73"/>
      <c r="CT1399" s="63">
        <f t="shared" si="336"/>
        <v>0</v>
      </c>
      <c r="CU1399" s="64">
        <f t="shared" si="343"/>
        <v>0</v>
      </c>
      <c r="CW1399" s="64">
        <f t="shared" si="344"/>
        <v>0</v>
      </c>
      <c r="CX1399" s="64">
        <f t="shared" si="345"/>
        <v>0</v>
      </c>
      <c r="CY1399" s="64">
        <f t="shared" si="346"/>
        <v>0</v>
      </c>
      <c r="CZ1399" s="64">
        <f t="shared" si="347"/>
        <v>0</v>
      </c>
      <c r="DB1399" s="64">
        <f t="shared" si="348"/>
        <v>0</v>
      </c>
      <c r="DC1399" s="64">
        <f t="shared" si="349"/>
        <v>0</v>
      </c>
      <c r="DD1399" s="64">
        <f t="shared" si="350"/>
        <v>0</v>
      </c>
      <c r="DE1399" s="64">
        <f t="shared" si="351"/>
        <v>0</v>
      </c>
    </row>
    <row r="1400" spans="2:109" x14ac:dyDescent="0.3">
      <c r="B1400" s="167"/>
      <c r="C1400" s="186"/>
      <c r="D1400" s="2"/>
      <c r="E1400" s="67"/>
      <c r="F1400" s="5"/>
      <c r="G1400" s="5"/>
      <c r="H1400" s="187"/>
      <c r="I1400" s="111" t="str">
        <f ca="1">IF(Taula1[[#This Row],[Data naixement (format dd/mm/aaaa)]]="","0",DATEDIF(Taula1[[#This Row],[Data naixement (format dd/mm/aaaa)]],TODAY(),"Y"))</f>
        <v>0</v>
      </c>
      <c r="J1400" s="6"/>
      <c r="K1400" s="6"/>
      <c r="L1400" s="6"/>
      <c r="M1400" s="6"/>
      <c r="N1400" s="56"/>
      <c r="O1400" s="56"/>
      <c r="P1400" s="56"/>
      <c r="Q1400" s="6"/>
      <c r="R1400" s="7"/>
      <c r="S1400" s="143">
        <f>Taula1[[#This Row],[Mesos naturals sencers treballats període justificat (01/01/2023 - 31/03/2023)]]</f>
        <v>0</v>
      </c>
      <c r="T1400" s="194">
        <f>Taula1[[#This Row],[Dies treballats període justificat (01/01/2023 - 31/03/2023)              no comptabilitzats com a mes natural sencer]]</f>
        <v>0</v>
      </c>
      <c r="U1400" s="12"/>
      <c r="V1400" s="7"/>
      <c r="W1400" s="188"/>
      <c r="X1400" s="188"/>
      <c r="Y1400" s="188"/>
      <c r="Z1400" s="188"/>
      <c r="AA1400" s="190"/>
      <c r="AB1400" s="143">
        <f>Taula1[[#This Row],[Grup justificat     (fer servir opcions de la llista desplegable)]]</f>
        <v>0</v>
      </c>
      <c r="AC1400" s="182"/>
      <c r="AD1400" s="39"/>
      <c r="AE1400" s="131">
        <f>ROUND((AF1400/100)*756*Taula1[[#This Row],[Mesos naturals sencers treballats període justificat (01/01/2023 - 31/03/2023)]],2)</f>
        <v>0</v>
      </c>
      <c r="AF1400" s="81">
        <f>Taula1[[#This Row],[% Jornada segons contracte
(no posar el símbol %) ]]-Taula1[[#This Row],[% Reducció salari per baix rendiment        (no posar el símbol %)]]</f>
        <v>0</v>
      </c>
      <c r="AG1400" s="131">
        <f>ROUND((AH1400/100)*24.8547945*Taula1[[#This Row],[Dies treballats període justificat (01/01/2023 - 31/03/2023)              no comptabilitzats com a mes natural sencer]],2)</f>
        <v>0</v>
      </c>
      <c r="AH1400" s="79">
        <f>Taula1[[#This Row],[% Jornada segons contracte
(no posar el símbol %) ]]-Taula1[[#This Row],[% Reducció salari per baix rendiment        (no posar el símbol %)]]</f>
        <v>0</v>
      </c>
      <c r="AI1400" s="131">
        <f t="shared" si="337"/>
        <v>0</v>
      </c>
      <c r="AJ1400" s="39"/>
      <c r="AK1400" s="131">
        <f>ROUND((AL1400/100)*756*Taula1[[#This Row],[Espai reservat Administració  (mesos)]],2)</f>
        <v>0</v>
      </c>
      <c r="AL1400" s="81">
        <f>Taula1[[#This Row],[% Jornada segons contracte
(no posar el símbol %) ]]-Taula1[[#This Row],[% Reducció salari per baix rendiment        (no posar el símbol %)]]</f>
        <v>0</v>
      </c>
      <c r="AM1400" s="131">
        <f>ROUND((AN1400/100)*24.8547945*Taula1[[#This Row],[Espai reservat Administració (dies)]],2)</f>
        <v>0</v>
      </c>
      <c r="AN1400" s="79">
        <f>Taula1[[#This Row],[% Jornada segons contracte
(no posar el símbol %) ]]-Taula1[[#This Row],[% Reducció salari per baix rendiment        (no posar el símbol %)]]</f>
        <v>0</v>
      </c>
      <c r="AO1400" s="131">
        <f t="shared" si="338"/>
        <v>0</v>
      </c>
      <c r="AP1400" s="87"/>
      <c r="AQ1400" s="137">
        <f>ROUND((AR1400/100)*693*Taula1[[#This Row],[Mesos naturals sencers treballats període justificat (01/01/2023 - 31/03/2023)]],2)</f>
        <v>0</v>
      </c>
      <c r="AR1400" s="90">
        <f>Taula1[[#This Row],[% Jornada segons contracte
(no posar el símbol %) ]]-Taula1[[#This Row],[% Reducció salari per baix rendiment        (no posar el símbol %)]]</f>
        <v>0</v>
      </c>
      <c r="AS1400" s="137">
        <f>ROUND((AT1400/100)*22.78356164*Taula1[[#This Row],[Dies treballats període justificat (01/01/2023 - 31/03/2023)              no comptabilitzats com a mes natural sencer]],2)</f>
        <v>0</v>
      </c>
      <c r="AT1400" s="90">
        <f>Taula1[[#This Row],[% Jornada segons contracte
(no posar el símbol %) ]]-Taula1[[#This Row],[% Reducció salari per baix rendiment        (no posar el símbol %)]]</f>
        <v>0</v>
      </c>
      <c r="AU1400" s="137">
        <f t="shared" si="339"/>
        <v>0</v>
      </c>
      <c r="AV1400" s="87"/>
      <c r="AW1400" s="136">
        <f>ROUND((AX1400/100)*693*Taula1[[#This Row],[Espai reservat Administració  (mesos)]],2)</f>
        <v>0</v>
      </c>
      <c r="AX1400" s="90">
        <f>Taula1[[#This Row],[% Jornada segons contracte
(no posar el símbol %) ]]-Taula1[[#This Row],[% Reducció salari per baix rendiment        (no posar el símbol %)]]</f>
        <v>0</v>
      </c>
      <c r="AY1400" s="131">
        <f>ROUND((AZ1400/100)*22.78356164*Taula1[[#This Row],[Espai reservat Administració (dies)]],2)</f>
        <v>0</v>
      </c>
      <c r="AZ1400" s="81">
        <f>Taula1[[#This Row],[% Jornada segons contracte
(no posar el símbol %) ]]-Taula1[[#This Row],[% Reducció salari per baix rendiment        (no posar el símbol %)]]</f>
        <v>0</v>
      </c>
      <c r="BA1400" s="82">
        <f t="shared" si="340"/>
        <v>0</v>
      </c>
      <c r="BB1400" s="41"/>
      <c r="BC1400" s="131">
        <f>IF(Taula1[[#This Row],[Grup justificat     (fer servir opcions de la llista desplegable)]]=1,AI1400,0)</f>
        <v>0</v>
      </c>
      <c r="BD1400" s="131">
        <f>IF(Taula1[[#This Row],[Grup justificat     (fer servir opcions de la llista desplegable)]]=2,AU1400,0)</f>
        <v>0</v>
      </c>
      <c r="BE1400" s="41"/>
      <c r="BF1400" s="131">
        <f>IF(Taula1[[#This Row],[Espai reservat Administració]]=1,AO1400,0)</f>
        <v>0</v>
      </c>
      <c r="BG1400" s="82">
        <f>IF(Taula1[[#This Row],[Espai reservat Administració]]=2,BA1400,0)</f>
        <v>0</v>
      </c>
      <c r="BH1400" s="41"/>
      <c r="BI1400" s="126">
        <f>IF(Taula1[[#This Row],[Grup justificat     (fer servir opcions de la llista desplegable)]]=1,1,0)</f>
        <v>0</v>
      </c>
      <c r="BJ1400" s="126">
        <f>IF(Taula1[[#This Row],[Espai reservat Administració]]=1,1,0)</f>
        <v>0</v>
      </c>
      <c r="BK1400" s="111"/>
      <c r="BL1400" s="126">
        <f>IF(Taula1[[#This Row],[Grup justificat     (fer servir opcions de la llista desplegable)]]=2,1,0)</f>
        <v>0</v>
      </c>
      <c r="BM1400" s="126">
        <f>IF(Taula1[[#This Row],[Espai reservat Administració]]=2,1,0)</f>
        <v>0</v>
      </c>
      <c r="BN1400" s="73"/>
      <c r="BO1400" s="73"/>
      <c r="BP1400" s="73"/>
      <c r="BQ1400" s="73"/>
      <c r="BR1400" s="73"/>
      <c r="BS1400" s="73"/>
      <c r="BT1400" s="73"/>
      <c r="BU1400" s="73"/>
      <c r="BV1400" s="73"/>
      <c r="BW1400" s="73"/>
      <c r="BX1400" s="73"/>
      <c r="BY1400" s="73"/>
      <c r="BZ1400" s="73"/>
      <c r="CA1400" s="73"/>
      <c r="CB1400" s="73"/>
      <c r="CC1400" s="73"/>
      <c r="CD1400" s="73"/>
      <c r="CE1400" s="73"/>
      <c r="CF1400" s="73"/>
      <c r="CG1400" s="63">
        <f t="shared" si="341"/>
        <v>0</v>
      </c>
      <c r="CH1400" s="63">
        <f t="shared" si="342"/>
        <v>0</v>
      </c>
      <c r="CI1400" s="73"/>
      <c r="CJ1400" s="63">
        <f>IF(Taula1[[#This Row],[Tipus de contracte                                  (fer servir opcions de la llista desplegable)]]="Indefinit",1,0)</f>
        <v>0</v>
      </c>
      <c r="CK1400" s="63">
        <f>IF(Taula1[[#This Row],[Tipus de contracte                                  (fer servir opcions de la llista desplegable)]]="Temporal, igual o superior a 6 mesos",1,0)</f>
        <v>0</v>
      </c>
      <c r="CL1400" s="63">
        <f>IF(Taula1[[#This Row],[Tipus de contracte                                  (fer servir opcions de la llista desplegable)]]="Substitució per IT",1,0)</f>
        <v>0</v>
      </c>
      <c r="CM1400" s="73"/>
      <c r="CN1400" s="63">
        <f>IF(Taula1[[#This Row],[Relació llocs de treball]]&gt;=1,1,0)</f>
        <v>0</v>
      </c>
      <c r="CO1400" s="73"/>
      <c r="CP1400" s="63">
        <f>IF(Taula1[[#This Row],[Identitat de gènere                                                          (fer servir opcions de la llista desplegable)]]="Home",1,0)</f>
        <v>0</v>
      </c>
      <c r="CQ1400" s="63">
        <f>IF(Taula1[[#This Row],[Identitat de gènere                                                          (fer servir opcions de la llista desplegable)]]="Dona",1,0)</f>
        <v>0</v>
      </c>
      <c r="CR1400" s="63">
        <f>IF(Taula1[[#This Row],[Identitat de gènere                                                          (fer servir opcions de la llista desplegable)]]="No binari",1,0)</f>
        <v>0</v>
      </c>
      <c r="CS1400" s="73"/>
      <c r="CT1400" s="63">
        <f t="shared" si="336"/>
        <v>0</v>
      </c>
      <c r="CU1400" s="64">
        <f t="shared" si="343"/>
        <v>0</v>
      </c>
      <c r="CW1400" s="64">
        <f t="shared" si="344"/>
        <v>0</v>
      </c>
      <c r="CX1400" s="64">
        <f t="shared" si="345"/>
        <v>0</v>
      </c>
      <c r="CY1400" s="64">
        <f t="shared" si="346"/>
        <v>0</v>
      </c>
      <c r="CZ1400" s="64">
        <f t="shared" si="347"/>
        <v>0</v>
      </c>
      <c r="DB1400" s="64">
        <f t="shared" si="348"/>
        <v>0</v>
      </c>
      <c r="DC1400" s="64">
        <f t="shared" si="349"/>
        <v>0</v>
      </c>
      <c r="DD1400" s="64">
        <f t="shared" si="350"/>
        <v>0</v>
      </c>
      <c r="DE1400" s="64">
        <f t="shared" si="351"/>
        <v>0</v>
      </c>
    </row>
    <row r="1401" spans="2:109" x14ac:dyDescent="0.3">
      <c r="B1401" s="167"/>
      <c r="C1401" s="186"/>
      <c r="D1401" s="2"/>
      <c r="E1401" s="67"/>
      <c r="F1401" s="5"/>
      <c r="G1401" s="5"/>
      <c r="H1401" s="187"/>
      <c r="I1401" s="111" t="str">
        <f ca="1">IF(Taula1[[#This Row],[Data naixement (format dd/mm/aaaa)]]="","0",DATEDIF(Taula1[[#This Row],[Data naixement (format dd/mm/aaaa)]],TODAY(),"Y"))</f>
        <v>0</v>
      </c>
      <c r="J1401" s="6"/>
      <c r="K1401" s="6"/>
      <c r="L1401" s="6"/>
      <c r="M1401" s="6"/>
      <c r="N1401" s="56"/>
      <c r="O1401" s="56"/>
      <c r="P1401" s="56"/>
      <c r="Q1401" s="6"/>
      <c r="R1401" s="7"/>
      <c r="S1401" s="143">
        <f>Taula1[[#This Row],[Mesos naturals sencers treballats període justificat (01/01/2023 - 31/03/2023)]]</f>
        <v>0</v>
      </c>
      <c r="T1401" s="194">
        <f>Taula1[[#This Row],[Dies treballats període justificat (01/01/2023 - 31/03/2023)              no comptabilitzats com a mes natural sencer]]</f>
        <v>0</v>
      </c>
      <c r="U1401" s="12"/>
      <c r="V1401" s="7"/>
      <c r="W1401" s="188"/>
      <c r="X1401" s="188"/>
      <c r="Y1401" s="188"/>
      <c r="Z1401" s="188"/>
      <c r="AA1401" s="190"/>
      <c r="AB1401" s="143">
        <f>Taula1[[#This Row],[Grup justificat     (fer servir opcions de la llista desplegable)]]</f>
        <v>0</v>
      </c>
      <c r="AC1401" s="182"/>
      <c r="AD1401" s="39"/>
      <c r="AE1401" s="131">
        <f>ROUND((AF1401/100)*756*Taula1[[#This Row],[Mesos naturals sencers treballats període justificat (01/01/2023 - 31/03/2023)]],2)</f>
        <v>0</v>
      </c>
      <c r="AF1401" s="81">
        <f>Taula1[[#This Row],[% Jornada segons contracte
(no posar el símbol %) ]]-Taula1[[#This Row],[% Reducció salari per baix rendiment        (no posar el símbol %)]]</f>
        <v>0</v>
      </c>
      <c r="AG1401" s="131">
        <f>ROUND((AH1401/100)*24.8547945*Taula1[[#This Row],[Dies treballats període justificat (01/01/2023 - 31/03/2023)              no comptabilitzats com a mes natural sencer]],2)</f>
        <v>0</v>
      </c>
      <c r="AH1401" s="79">
        <f>Taula1[[#This Row],[% Jornada segons contracte
(no posar el símbol %) ]]-Taula1[[#This Row],[% Reducció salari per baix rendiment        (no posar el símbol %)]]</f>
        <v>0</v>
      </c>
      <c r="AI1401" s="131">
        <f t="shared" si="337"/>
        <v>0</v>
      </c>
      <c r="AJ1401" s="39"/>
      <c r="AK1401" s="131">
        <f>ROUND((AL1401/100)*756*Taula1[[#This Row],[Espai reservat Administració  (mesos)]],2)</f>
        <v>0</v>
      </c>
      <c r="AL1401" s="81">
        <f>Taula1[[#This Row],[% Jornada segons contracte
(no posar el símbol %) ]]-Taula1[[#This Row],[% Reducció salari per baix rendiment        (no posar el símbol %)]]</f>
        <v>0</v>
      </c>
      <c r="AM1401" s="131">
        <f>ROUND((AN1401/100)*24.8547945*Taula1[[#This Row],[Espai reservat Administració (dies)]],2)</f>
        <v>0</v>
      </c>
      <c r="AN1401" s="79">
        <f>Taula1[[#This Row],[% Jornada segons contracte
(no posar el símbol %) ]]-Taula1[[#This Row],[% Reducció salari per baix rendiment        (no posar el símbol %)]]</f>
        <v>0</v>
      </c>
      <c r="AO1401" s="131">
        <f t="shared" si="338"/>
        <v>0</v>
      </c>
      <c r="AP1401" s="87"/>
      <c r="AQ1401" s="137">
        <f>ROUND((AR1401/100)*693*Taula1[[#This Row],[Mesos naturals sencers treballats període justificat (01/01/2023 - 31/03/2023)]],2)</f>
        <v>0</v>
      </c>
      <c r="AR1401" s="90">
        <f>Taula1[[#This Row],[% Jornada segons contracte
(no posar el símbol %) ]]-Taula1[[#This Row],[% Reducció salari per baix rendiment        (no posar el símbol %)]]</f>
        <v>0</v>
      </c>
      <c r="AS1401" s="137">
        <f>ROUND((AT1401/100)*22.78356164*Taula1[[#This Row],[Dies treballats període justificat (01/01/2023 - 31/03/2023)              no comptabilitzats com a mes natural sencer]],2)</f>
        <v>0</v>
      </c>
      <c r="AT1401" s="90">
        <f>Taula1[[#This Row],[% Jornada segons contracte
(no posar el símbol %) ]]-Taula1[[#This Row],[% Reducció salari per baix rendiment        (no posar el símbol %)]]</f>
        <v>0</v>
      </c>
      <c r="AU1401" s="137">
        <f t="shared" si="339"/>
        <v>0</v>
      </c>
      <c r="AV1401" s="87"/>
      <c r="AW1401" s="136">
        <f>ROUND((AX1401/100)*693*Taula1[[#This Row],[Espai reservat Administració  (mesos)]],2)</f>
        <v>0</v>
      </c>
      <c r="AX1401" s="90">
        <f>Taula1[[#This Row],[% Jornada segons contracte
(no posar el símbol %) ]]-Taula1[[#This Row],[% Reducció salari per baix rendiment        (no posar el símbol %)]]</f>
        <v>0</v>
      </c>
      <c r="AY1401" s="131">
        <f>ROUND((AZ1401/100)*22.78356164*Taula1[[#This Row],[Espai reservat Administració (dies)]],2)</f>
        <v>0</v>
      </c>
      <c r="AZ1401" s="81">
        <f>Taula1[[#This Row],[% Jornada segons contracte
(no posar el símbol %) ]]-Taula1[[#This Row],[% Reducció salari per baix rendiment        (no posar el símbol %)]]</f>
        <v>0</v>
      </c>
      <c r="BA1401" s="82">
        <f t="shared" si="340"/>
        <v>0</v>
      </c>
      <c r="BB1401" s="41"/>
      <c r="BC1401" s="131">
        <f>IF(Taula1[[#This Row],[Grup justificat     (fer servir opcions de la llista desplegable)]]=1,AI1401,0)</f>
        <v>0</v>
      </c>
      <c r="BD1401" s="131">
        <f>IF(Taula1[[#This Row],[Grup justificat     (fer servir opcions de la llista desplegable)]]=2,AU1401,0)</f>
        <v>0</v>
      </c>
      <c r="BE1401" s="41"/>
      <c r="BF1401" s="131">
        <f>IF(Taula1[[#This Row],[Espai reservat Administració]]=1,AO1401,0)</f>
        <v>0</v>
      </c>
      <c r="BG1401" s="82">
        <f>IF(Taula1[[#This Row],[Espai reservat Administració]]=2,BA1401,0)</f>
        <v>0</v>
      </c>
      <c r="BH1401" s="41"/>
      <c r="BI1401" s="126">
        <f>IF(Taula1[[#This Row],[Grup justificat     (fer servir opcions de la llista desplegable)]]=1,1,0)</f>
        <v>0</v>
      </c>
      <c r="BJ1401" s="126">
        <f>IF(Taula1[[#This Row],[Espai reservat Administració]]=1,1,0)</f>
        <v>0</v>
      </c>
      <c r="BK1401" s="111"/>
      <c r="BL1401" s="126">
        <f>IF(Taula1[[#This Row],[Grup justificat     (fer servir opcions de la llista desplegable)]]=2,1,0)</f>
        <v>0</v>
      </c>
      <c r="BM1401" s="126">
        <f>IF(Taula1[[#This Row],[Espai reservat Administració]]=2,1,0)</f>
        <v>0</v>
      </c>
      <c r="BN1401" s="73"/>
      <c r="BO1401" s="73"/>
      <c r="BP1401" s="73"/>
      <c r="BQ1401" s="73"/>
      <c r="BR1401" s="73"/>
      <c r="BS1401" s="73"/>
      <c r="BT1401" s="73"/>
      <c r="BU1401" s="73"/>
      <c r="BV1401" s="73"/>
      <c r="BW1401" s="73"/>
      <c r="BX1401" s="73"/>
      <c r="BY1401" s="73"/>
      <c r="BZ1401" s="73"/>
      <c r="CA1401" s="73"/>
      <c r="CB1401" s="73"/>
      <c r="CC1401" s="73"/>
      <c r="CD1401" s="73"/>
      <c r="CE1401" s="73"/>
      <c r="CF1401" s="73"/>
      <c r="CG1401" s="63">
        <f t="shared" si="341"/>
        <v>0</v>
      </c>
      <c r="CH1401" s="63">
        <f t="shared" si="342"/>
        <v>0</v>
      </c>
      <c r="CI1401" s="73"/>
      <c r="CJ1401" s="63">
        <f>IF(Taula1[[#This Row],[Tipus de contracte                                  (fer servir opcions de la llista desplegable)]]="Indefinit",1,0)</f>
        <v>0</v>
      </c>
      <c r="CK1401" s="63">
        <f>IF(Taula1[[#This Row],[Tipus de contracte                                  (fer servir opcions de la llista desplegable)]]="Temporal, igual o superior a 6 mesos",1,0)</f>
        <v>0</v>
      </c>
      <c r="CL1401" s="63">
        <f>IF(Taula1[[#This Row],[Tipus de contracte                                  (fer servir opcions de la llista desplegable)]]="Substitució per IT",1,0)</f>
        <v>0</v>
      </c>
      <c r="CM1401" s="73"/>
      <c r="CN1401" s="63">
        <f>IF(Taula1[[#This Row],[Relació llocs de treball]]&gt;=1,1,0)</f>
        <v>0</v>
      </c>
      <c r="CO1401" s="73"/>
      <c r="CP1401" s="63">
        <f>IF(Taula1[[#This Row],[Identitat de gènere                                                          (fer servir opcions de la llista desplegable)]]="Home",1,0)</f>
        <v>0</v>
      </c>
      <c r="CQ1401" s="63">
        <f>IF(Taula1[[#This Row],[Identitat de gènere                                                          (fer servir opcions de la llista desplegable)]]="Dona",1,0)</f>
        <v>0</v>
      </c>
      <c r="CR1401" s="63">
        <f>IF(Taula1[[#This Row],[Identitat de gènere                                                          (fer servir opcions de la llista desplegable)]]="No binari",1,0)</f>
        <v>0</v>
      </c>
      <c r="CS1401" s="73"/>
      <c r="CT1401" s="63">
        <f t="shared" si="336"/>
        <v>0</v>
      </c>
      <c r="CU1401" s="64">
        <f t="shared" si="343"/>
        <v>0</v>
      </c>
      <c r="CW1401" s="64">
        <f t="shared" si="344"/>
        <v>0</v>
      </c>
      <c r="CX1401" s="64">
        <f t="shared" si="345"/>
        <v>0</v>
      </c>
      <c r="CY1401" s="64">
        <f t="shared" si="346"/>
        <v>0</v>
      </c>
      <c r="CZ1401" s="64">
        <f t="shared" si="347"/>
        <v>0</v>
      </c>
      <c r="DB1401" s="64">
        <f t="shared" si="348"/>
        <v>0</v>
      </c>
      <c r="DC1401" s="64">
        <f t="shared" si="349"/>
        <v>0</v>
      </c>
      <c r="DD1401" s="64">
        <f t="shared" si="350"/>
        <v>0</v>
      </c>
      <c r="DE1401" s="64">
        <f t="shared" si="351"/>
        <v>0</v>
      </c>
    </row>
    <row r="1402" spans="2:109" x14ac:dyDescent="0.3">
      <c r="B1402" s="167"/>
      <c r="C1402" s="186"/>
      <c r="D1402" s="2"/>
      <c r="E1402" s="67"/>
      <c r="F1402" s="5"/>
      <c r="G1402" s="5"/>
      <c r="H1402" s="187"/>
      <c r="I1402" s="111" t="str">
        <f ca="1">IF(Taula1[[#This Row],[Data naixement (format dd/mm/aaaa)]]="","0",DATEDIF(Taula1[[#This Row],[Data naixement (format dd/mm/aaaa)]],TODAY(),"Y"))</f>
        <v>0</v>
      </c>
      <c r="J1402" s="6"/>
      <c r="K1402" s="6"/>
      <c r="L1402" s="6"/>
      <c r="M1402" s="6"/>
      <c r="N1402" s="56"/>
      <c r="O1402" s="56"/>
      <c r="P1402" s="56"/>
      <c r="Q1402" s="6"/>
      <c r="R1402" s="7"/>
      <c r="S1402" s="143">
        <f>Taula1[[#This Row],[Mesos naturals sencers treballats període justificat (01/01/2023 - 31/03/2023)]]</f>
        <v>0</v>
      </c>
      <c r="T1402" s="194">
        <f>Taula1[[#This Row],[Dies treballats període justificat (01/01/2023 - 31/03/2023)              no comptabilitzats com a mes natural sencer]]</f>
        <v>0</v>
      </c>
      <c r="U1402" s="12"/>
      <c r="V1402" s="7"/>
      <c r="W1402" s="188"/>
      <c r="X1402" s="188"/>
      <c r="Y1402" s="188"/>
      <c r="Z1402" s="188"/>
      <c r="AA1402" s="190"/>
      <c r="AB1402" s="143">
        <f>Taula1[[#This Row],[Grup justificat     (fer servir opcions de la llista desplegable)]]</f>
        <v>0</v>
      </c>
      <c r="AC1402" s="182"/>
      <c r="AD1402" s="39"/>
      <c r="AE1402" s="131">
        <f>ROUND((AF1402/100)*756*Taula1[[#This Row],[Mesos naturals sencers treballats període justificat (01/01/2023 - 31/03/2023)]],2)</f>
        <v>0</v>
      </c>
      <c r="AF1402" s="81">
        <f>Taula1[[#This Row],[% Jornada segons contracte
(no posar el símbol %) ]]-Taula1[[#This Row],[% Reducció salari per baix rendiment        (no posar el símbol %)]]</f>
        <v>0</v>
      </c>
      <c r="AG1402" s="131">
        <f>ROUND((AH1402/100)*24.8547945*Taula1[[#This Row],[Dies treballats període justificat (01/01/2023 - 31/03/2023)              no comptabilitzats com a mes natural sencer]],2)</f>
        <v>0</v>
      </c>
      <c r="AH1402" s="79">
        <f>Taula1[[#This Row],[% Jornada segons contracte
(no posar el símbol %) ]]-Taula1[[#This Row],[% Reducció salari per baix rendiment        (no posar el símbol %)]]</f>
        <v>0</v>
      </c>
      <c r="AI1402" s="131">
        <f t="shared" si="337"/>
        <v>0</v>
      </c>
      <c r="AJ1402" s="39"/>
      <c r="AK1402" s="131">
        <f>ROUND((AL1402/100)*756*Taula1[[#This Row],[Espai reservat Administració  (mesos)]],2)</f>
        <v>0</v>
      </c>
      <c r="AL1402" s="81">
        <f>Taula1[[#This Row],[% Jornada segons contracte
(no posar el símbol %) ]]-Taula1[[#This Row],[% Reducció salari per baix rendiment        (no posar el símbol %)]]</f>
        <v>0</v>
      </c>
      <c r="AM1402" s="131">
        <f>ROUND((AN1402/100)*24.8547945*Taula1[[#This Row],[Espai reservat Administració (dies)]],2)</f>
        <v>0</v>
      </c>
      <c r="AN1402" s="79">
        <f>Taula1[[#This Row],[% Jornada segons contracte
(no posar el símbol %) ]]-Taula1[[#This Row],[% Reducció salari per baix rendiment        (no posar el símbol %)]]</f>
        <v>0</v>
      </c>
      <c r="AO1402" s="131">
        <f t="shared" si="338"/>
        <v>0</v>
      </c>
      <c r="AP1402" s="87"/>
      <c r="AQ1402" s="137">
        <f>ROUND((AR1402/100)*693*Taula1[[#This Row],[Mesos naturals sencers treballats període justificat (01/01/2023 - 31/03/2023)]],2)</f>
        <v>0</v>
      </c>
      <c r="AR1402" s="90">
        <f>Taula1[[#This Row],[% Jornada segons contracte
(no posar el símbol %) ]]-Taula1[[#This Row],[% Reducció salari per baix rendiment        (no posar el símbol %)]]</f>
        <v>0</v>
      </c>
      <c r="AS1402" s="137">
        <f>ROUND((AT1402/100)*22.78356164*Taula1[[#This Row],[Dies treballats període justificat (01/01/2023 - 31/03/2023)              no comptabilitzats com a mes natural sencer]],2)</f>
        <v>0</v>
      </c>
      <c r="AT1402" s="90">
        <f>Taula1[[#This Row],[% Jornada segons contracte
(no posar el símbol %) ]]-Taula1[[#This Row],[% Reducció salari per baix rendiment        (no posar el símbol %)]]</f>
        <v>0</v>
      </c>
      <c r="AU1402" s="137">
        <f t="shared" si="339"/>
        <v>0</v>
      </c>
      <c r="AV1402" s="87"/>
      <c r="AW1402" s="136">
        <f>ROUND((AX1402/100)*693*Taula1[[#This Row],[Espai reservat Administració  (mesos)]],2)</f>
        <v>0</v>
      </c>
      <c r="AX1402" s="90">
        <f>Taula1[[#This Row],[% Jornada segons contracte
(no posar el símbol %) ]]-Taula1[[#This Row],[% Reducció salari per baix rendiment        (no posar el símbol %)]]</f>
        <v>0</v>
      </c>
      <c r="AY1402" s="131">
        <f>ROUND((AZ1402/100)*22.78356164*Taula1[[#This Row],[Espai reservat Administració (dies)]],2)</f>
        <v>0</v>
      </c>
      <c r="AZ1402" s="81">
        <f>Taula1[[#This Row],[% Jornada segons contracte
(no posar el símbol %) ]]-Taula1[[#This Row],[% Reducció salari per baix rendiment        (no posar el símbol %)]]</f>
        <v>0</v>
      </c>
      <c r="BA1402" s="82">
        <f t="shared" si="340"/>
        <v>0</v>
      </c>
      <c r="BB1402" s="41"/>
      <c r="BC1402" s="131">
        <f>IF(Taula1[[#This Row],[Grup justificat     (fer servir opcions de la llista desplegable)]]=1,AI1402,0)</f>
        <v>0</v>
      </c>
      <c r="BD1402" s="131">
        <f>IF(Taula1[[#This Row],[Grup justificat     (fer servir opcions de la llista desplegable)]]=2,AU1402,0)</f>
        <v>0</v>
      </c>
      <c r="BE1402" s="41"/>
      <c r="BF1402" s="131">
        <f>IF(Taula1[[#This Row],[Espai reservat Administració]]=1,AO1402,0)</f>
        <v>0</v>
      </c>
      <c r="BG1402" s="82">
        <f>IF(Taula1[[#This Row],[Espai reservat Administració]]=2,BA1402,0)</f>
        <v>0</v>
      </c>
      <c r="BH1402" s="41"/>
      <c r="BI1402" s="126">
        <f>IF(Taula1[[#This Row],[Grup justificat     (fer servir opcions de la llista desplegable)]]=1,1,0)</f>
        <v>0</v>
      </c>
      <c r="BJ1402" s="126">
        <f>IF(Taula1[[#This Row],[Espai reservat Administració]]=1,1,0)</f>
        <v>0</v>
      </c>
      <c r="BK1402" s="111"/>
      <c r="BL1402" s="126">
        <f>IF(Taula1[[#This Row],[Grup justificat     (fer servir opcions de la llista desplegable)]]=2,1,0)</f>
        <v>0</v>
      </c>
      <c r="BM1402" s="126">
        <f>IF(Taula1[[#This Row],[Espai reservat Administració]]=2,1,0)</f>
        <v>0</v>
      </c>
      <c r="BN1402" s="73"/>
      <c r="BO1402" s="73"/>
      <c r="BP1402" s="73"/>
      <c r="BQ1402" s="73"/>
      <c r="BR1402" s="73"/>
      <c r="BS1402" s="73"/>
      <c r="BT1402" s="73"/>
      <c r="BU1402" s="73"/>
      <c r="BV1402" s="73"/>
      <c r="BW1402" s="73"/>
      <c r="BX1402" s="73"/>
      <c r="BY1402" s="73"/>
      <c r="BZ1402" s="73"/>
      <c r="CA1402" s="73"/>
      <c r="CB1402" s="73"/>
      <c r="CC1402" s="73"/>
      <c r="CD1402" s="73"/>
      <c r="CE1402" s="73"/>
      <c r="CF1402" s="73"/>
      <c r="CG1402" s="63">
        <f t="shared" si="341"/>
        <v>0</v>
      </c>
      <c r="CH1402" s="63">
        <f t="shared" si="342"/>
        <v>0</v>
      </c>
      <c r="CI1402" s="73"/>
      <c r="CJ1402" s="63">
        <f>IF(Taula1[[#This Row],[Tipus de contracte                                  (fer servir opcions de la llista desplegable)]]="Indefinit",1,0)</f>
        <v>0</v>
      </c>
      <c r="CK1402" s="63">
        <f>IF(Taula1[[#This Row],[Tipus de contracte                                  (fer servir opcions de la llista desplegable)]]="Temporal, igual o superior a 6 mesos",1,0)</f>
        <v>0</v>
      </c>
      <c r="CL1402" s="63">
        <f>IF(Taula1[[#This Row],[Tipus de contracte                                  (fer servir opcions de la llista desplegable)]]="Substitució per IT",1,0)</f>
        <v>0</v>
      </c>
      <c r="CM1402" s="73"/>
      <c r="CN1402" s="63">
        <f>IF(Taula1[[#This Row],[Relació llocs de treball]]&gt;=1,1,0)</f>
        <v>0</v>
      </c>
      <c r="CO1402" s="73"/>
      <c r="CP1402" s="63">
        <f>IF(Taula1[[#This Row],[Identitat de gènere                                                          (fer servir opcions de la llista desplegable)]]="Home",1,0)</f>
        <v>0</v>
      </c>
      <c r="CQ1402" s="63">
        <f>IF(Taula1[[#This Row],[Identitat de gènere                                                          (fer servir opcions de la llista desplegable)]]="Dona",1,0)</f>
        <v>0</v>
      </c>
      <c r="CR1402" s="63">
        <f>IF(Taula1[[#This Row],[Identitat de gènere                                                          (fer servir opcions de la llista desplegable)]]="No binari",1,0)</f>
        <v>0</v>
      </c>
      <c r="CS1402" s="73"/>
      <c r="CT1402" s="63">
        <f t="shared" si="336"/>
        <v>0</v>
      </c>
      <c r="CU1402" s="64">
        <f t="shared" si="343"/>
        <v>0</v>
      </c>
      <c r="CW1402" s="64">
        <f t="shared" si="344"/>
        <v>0</v>
      </c>
      <c r="CX1402" s="64">
        <f t="shared" si="345"/>
        <v>0</v>
      </c>
      <c r="CY1402" s="64">
        <f t="shared" si="346"/>
        <v>0</v>
      </c>
      <c r="CZ1402" s="64">
        <f t="shared" si="347"/>
        <v>0</v>
      </c>
      <c r="DB1402" s="64">
        <f t="shared" si="348"/>
        <v>0</v>
      </c>
      <c r="DC1402" s="64">
        <f t="shared" si="349"/>
        <v>0</v>
      </c>
      <c r="DD1402" s="64">
        <f t="shared" si="350"/>
        <v>0</v>
      </c>
      <c r="DE1402" s="64">
        <f t="shared" si="351"/>
        <v>0</v>
      </c>
    </row>
    <row r="1403" spans="2:109" x14ac:dyDescent="0.3">
      <c r="B1403" s="167"/>
      <c r="C1403" s="186"/>
      <c r="D1403" s="2"/>
      <c r="E1403" s="67"/>
      <c r="F1403" s="5"/>
      <c r="G1403" s="5"/>
      <c r="H1403" s="187"/>
      <c r="I1403" s="111" t="str">
        <f ca="1">IF(Taula1[[#This Row],[Data naixement (format dd/mm/aaaa)]]="","0",DATEDIF(Taula1[[#This Row],[Data naixement (format dd/mm/aaaa)]],TODAY(),"Y"))</f>
        <v>0</v>
      </c>
      <c r="J1403" s="6"/>
      <c r="K1403" s="6"/>
      <c r="L1403" s="6"/>
      <c r="M1403" s="6"/>
      <c r="N1403" s="56"/>
      <c r="O1403" s="56"/>
      <c r="P1403" s="56"/>
      <c r="Q1403" s="6"/>
      <c r="R1403" s="7"/>
      <c r="S1403" s="143">
        <f>Taula1[[#This Row],[Mesos naturals sencers treballats període justificat (01/01/2023 - 31/03/2023)]]</f>
        <v>0</v>
      </c>
      <c r="T1403" s="194">
        <f>Taula1[[#This Row],[Dies treballats període justificat (01/01/2023 - 31/03/2023)              no comptabilitzats com a mes natural sencer]]</f>
        <v>0</v>
      </c>
      <c r="U1403" s="12"/>
      <c r="V1403" s="7"/>
      <c r="W1403" s="188"/>
      <c r="X1403" s="188"/>
      <c r="Y1403" s="188"/>
      <c r="Z1403" s="188"/>
      <c r="AA1403" s="190"/>
      <c r="AB1403" s="143">
        <f>Taula1[[#This Row],[Grup justificat     (fer servir opcions de la llista desplegable)]]</f>
        <v>0</v>
      </c>
      <c r="AC1403" s="182"/>
      <c r="AD1403" s="39"/>
      <c r="AE1403" s="131">
        <f>ROUND((AF1403/100)*756*Taula1[[#This Row],[Mesos naturals sencers treballats període justificat (01/01/2023 - 31/03/2023)]],2)</f>
        <v>0</v>
      </c>
      <c r="AF1403" s="81">
        <f>Taula1[[#This Row],[% Jornada segons contracte
(no posar el símbol %) ]]-Taula1[[#This Row],[% Reducció salari per baix rendiment        (no posar el símbol %)]]</f>
        <v>0</v>
      </c>
      <c r="AG1403" s="131">
        <f>ROUND((AH1403/100)*24.8547945*Taula1[[#This Row],[Dies treballats període justificat (01/01/2023 - 31/03/2023)              no comptabilitzats com a mes natural sencer]],2)</f>
        <v>0</v>
      </c>
      <c r="AH1403" s="79">
        <f>Taula1[[#This Row],[% Jornada segons contracte
(no posar el símbol %) ]]-Taula1[[#This Row],[% Reducció salari per baix rendiment        (no posar el símbol %)]]</f>
        <v>0</v>
      </c>
      <c r="AI1403" s="131">
        <f t="shared" si="337"/>
        <v>0</v>
      </c>
      <c r="AJ1403" s="39"/>
      <c r="AK1403" s="131">
        <f>ROUND((AL1403/100)*756*Taula1[[#This Row],[Espai reservat Administració  (mesos)]],2)</f>
        <v>0</v>
      </c>
      <c r="AL1403" s="81">
        <f>Taula1[[#This Row],[% Jornada segons contracte
(no posar el símbol %) ]]-Taula1[[#This Row],[% Reducció salari per baix rendiment        (no posar el símbol %)]]</f>
        <v>0</v>
      </c>
      <c r="AM1403" s="131">
        <f>ROUND((AN1403/100)*24.8547945*Taula1[[#This Row],[Espai reservat Administració (dies)]],2)</f>
        <v>0</v>
      </c>
      <c r="AN1403" s="79">
        <f>Taula1[[#This Row],[% Jornada segons contracte
(no posar el símbol %) ]]-Taula1[[#This Row],[% Reducció salari per baix rendiment        (no posar el símbol %)]]</f>
        <v>0</v>
      </c>
      <c r="AO1403" s="131">
        <f t="shared" si="338"/>
        <v>0</v>
      </c>
      <c r="AP1403" s="87"/>
      <c r="AQ1403" s="137">
        <f>ROUND((AR1403/100)*693*Taula1[[#This Row],[Mesos naturals sencers treballats període justificat (01/01/2023 - 31/03/2023)]],2)</f>
        <v>0</v>
      </c>
      <c r="AR1403" s="90">
        <f>Taula1[[#This Row],[% Jornada segons contracte
(no posar el símbol %) ]]-Taula1[[#This Row],[% Reducció salari per baix rendiment        (no posar el símbol %)]]</f>
        <v>0</v>
      </c>
      <c r="AS1403" s="137">
        <f>ROUND((AT1403/100)*22.78356164*Taula1[[#This Row],[Dies treballats període justificat (01/01/2023 - 31/03/2023)              no comptabilitzats com a mes natural sencer]],2)</f>
        <v>0</v>
      </c>
      <c r="AT1403" s="90">
        <f>Taula1[[#This Row],[% Jornada segons contracte
(no posar el símbol %) ]]-Taula1[[#This Row],[% Reducció salari per baix rendiment        (no posar el símbol %)]]</f>
        <v>0</v>
      </c>
      <c r="AU1403" s="137">
        <f t="shared" si="339"/>
        <v>0</v>
      </c>
      <c r="AV1403" s="87"/>
      <c r="AW1403" s="136">
        <f>ROUND((AX1403/100)*693*Taula1[[#This Row],[Espai reservat Administració  (mesos)]],2)</f>
        <v>0</v>
      </c>
      <c r="AX1403" s="90">
        <f>Taula1[[#This Row],[% Jornada segons contracte
(no posar el símbol %) ]]-Taula1[[#This Row],[% Reducció salari per baix rendiment        (no posar el símbol %)]]</f>
        <v>0</v>
      </c>
      <c r="AY1403" s="131">
        <f>ROUND((AZ1403/100)*22.78356164*Taula1[[#This Row],[Espai reservat Administració (dies)]],2)</f>
        <v>0</v>
      </c>
      <c r="AZ1403" s="81">
        <f>Taula1[[#This Row],[% Jornada segons contracte
(no posar el símbol %) ]]-Taula1[[#This Row],[% Reducció salari per baix rendiment        (no posar el símbol %)]]</f>
        <v>0</v>
      </c>
      <c r="BA1403" s="82">
        <f t="shared" si="340"/>
        <v>0</v>
      </c>
      <c r="BB1403" s="41"/>
      <c r="BC1403" s="131">
        <f>IF(Taula1[[#This Row],[Grup justificat     (fer servir opcions de la llista desplegable)]]=1,AI1403,0)</f>
        <v>0</v>
      </c>
      <c r="BD1403" s="131">
        <f>IF(Taula1[[#This Row],[Grup justificat     (fer servir opcions de la llista desplegable)]]=2,AU1403,0)</f>
        <v>0</v>
      </c>
      <c r="BE1403" s="41"/>
      <c r="BF1403" s="131">
        <f>IF(Taula1[[#This Row],[Espai reservat Administració]]=1,AO1403,0)</f>
        <v>0</v>
      </c>
      <c r="BG1403" s="82">
        <f>IF(Taula1[[#This Row],[Espai reservat Administració]]=2,BA1403,0)</f>
        <v>0</v>
      </c>
      <c r="BH1403" s="41"/>
      <c r="BI1403" s="126">
        <f>IF(Taula1[[#This Row],[Grup justificat     (fer servir opcions de la llista desplegable)]]=1,1,0)</f>
        <v>0</v>
      </c>
      <c r="BJ1403" s="126">
        <f>IF(Taula1[[#This Row],[Espai reservat Administració]]=1,1,0)</f>
        <v>0</v>
      </c>
      <c r="BK1403" s="111"/>
      <c r="BL1403" s="126">
        <f>IF(Taula1[[#This Row],[Grup justificat     (fer servir opcions de la llista desplegable)]]=2,1,0)</f>
        <v>0</v>
      </c>
      <c r="BM1403" s="126">
        <f>IF(Taula1[[#This Row],[Espai reservat Administració]]=2,1,0)</f>
        <v>0</v>
      </c>
      <c r="BN1403" s="73"/>
      <c r="BO1403" s="73"/>
      <c r="BP1403" s="73"/>
      <c r="BQ1403" s="73"/>
      <c r="BR1403" s="73"/>
      <c r="BS1403" s="73"/>
      <c r="BT1403" s="73"/>
      <c r="BU1403" s="73"/>
      <c r="BV1403" s="73"/>
      <c r="BW1403" s="73"/>
      <c r="BX1403" s="73"/>
      <c r="BY1403" s="73"/>
      <c r="BZ1403" s="73"/>
      <c r="CA1403" s="73"/>
      <c r="CB1403" s="73"/>
      <c r="CC1403" s="73"/>
      <c r="CD1403" s="73"/>
      <c r="CE1403" s="73"/>
      <c r="CF1403" s="73"/>
      <c r="CG1403" s="63">
        <f t="shared" si="341"/>
        <v>0</v>
      </c>
      <c r="CH1403" s="63">
        <f t="shared" si="342"/>
        <v>0</v>
      </c>
      <c r="CI1403" s="73"/>
      <c r="CJ1403" s="63">
        <f>IF(Taula1[[#This Row],[Tipus de contracte                                  (fer servir opcions de la llista desplegable)]]="Indefinit",1,0)</f>
        <v>0</v>
      </c>
      <c r="CK1403" s="63">
        <f>IF(Taula1[[#This Row],[Tipus de contracte                                  (fer servir opcions de la llista desplegable)]]="Temporal, igual o superior a 6 mesos",1,0)</f>
        <v>0</v>
      </c>
      <c r="CL1403" s="63">
        <f>IF(Taula1[[#This Row],[Tipus de contracte                                  (fer servir opcions de la llista desplegable)]]="Substitució per IT",1,0)</f>
        <v>0</v>
      </c>
      <c r="CM1403" s="73"/>
      <c r="CN1403" s="63">
        <f>IF(Taula1[[#This Row],[Relació llocs de treball]]&gt;=1,1,0)</f>
        <v>0</v>
      </c>
      <c r="CO1403" s="73"/>
      <c r="CP1403" s="63">
        <f>IF(Taula1[[#This Row],[Identitat de gènere                                                          (fer servir opcions de la llista desplegable)]]="Home",1,0)</f>
        <v>0</v>
      </c>
      <c r="CQ1403" s="63">
        <f>IF(Taula1[[#This Row],[Identitat de gènere                                                          (fer servir opcions de la llista desplegable)]]="Dona",1,0)</f>
        <v>0</v>
      </c>
      <c r="CR1403" s="63">
        <f>IF(Taula1[[#This Row],[Identitat de gènere                                                          (fer servir opcions de la llista desplegable)]]="No binari",1,0)</f>
        <v>0</v>
      </c>
      <c r="CS1403" s="73"/>
      <c r="CT1403" s="63">
        <f t="shared" si="336"/>
        <v>0</v>
      </c>
      <c r="CU1403" s="64">
        <f t="shared" si="343"/>
        <v>0</v>
      </c>
      <c r="CW1403" s="64">
        <f t="shared" si="344"/>
        <v>0</v>
      </c>
      <c r="CX1403" s="64">
        <f t="shared" si="345"/>
        <v>0</v>
      </c>
      <c r="CY1403" s="64">
        <f t="shared" si="346"/>
        <v>0</v>
      </c>
      <c r="CZ1403" s="64">
        <f t="shared" si="347"/>
        <v>0</v>
      </c>
      <c r="DB1403" s="64">
        <f t="shared" si="348"/>
        <v>0</v>
      </c>
      <c r="DC1403" s="64">
        <f t="shared" si="349"/>
        <v>0</v>
      </c>
      <c r="DD1403" s="64">
        <f t="shared" si="350"/>
        <v>0</v>
      </c>
      <c r="DE1403" s="64">
        <f t="shared" si="351"/>
        <v>0</v>
      </c>
    </row>
    <row r="1404" spans="2:109" x14ac:dyDescent="0.3">
      <c r="B1404" s="167"/>
      <c r="C1404" s="186"/>
      <c r="D1404" s="2"/>
      <c r="E1404" s="67"/>
      <c r="F1404" s="5"/>
      <c r="G1404" s="5"/>
      <c r="H1404" s="187"/>
      <c r="I1404" s="111" t="str">
        <f ca="1">IF(Taula1[[#This Row],[Data naixement (format dd/mm/aaaa)]]="","0",DATEDIF(Taula1[[#This Row],[Data naixement (format dd/mm/aaaa)]],TODAY(),"Y"))</f>
        <v>0</v>
      </c>
      <c r="J1404" s="6"/>
      <c r="K1404" s="6"/>
      <c r="L1404" s="6"/>
      <c r="M1404" s="6"/>
      <c r="N1404" s="56"/>
      <c r="O1404" s="56"/>
      <c r="P1404" s="56"/>
      <c r="Q1404" s="6"/>
      <c r="R1404" s="7"/>
      <c r="S1404" s="143">
        <f>Taula1[[#This Row],[Mesos naturals sencers treballats període justificat (01/01/2023 - 31/03/2023)]]</f>
        <v>0</v>
      </c>
      <c r="T1404" s="194">
        <f>Taula1[[#This Row],[Dies treballats període justificat (01/01/2023 - 31/03/2023)              no comptabilitzats com a mes natural sencer]]</f>
        <v>0</v>
      </c>
      <c r="U1404" s="12"/>
      <c r="V1404" s="7"/>
      <c r="W1404" s="188"/>
      <c r="X1404" s="188"/>
      <c r="Y1404" s="188"/>
      <c r="Z1404" s="188"/>
      <c r="AA1404" s="190"/>
      <c r="AB1404" s="143">
        <f>Taula1[[#This Row],[Grup justificat     (fer servir opcions de la llista desplegable)]]</f>
        <v>0</v>
      </c>
      <c r="AC1404" s="182"/>
      <c r="AD1404" s="39"/>
      <c r="AE1404" s="131">
        <f>ROUND((AF1404/100)*756*Taula1[[#This Row],[Mesos naturals sencers treballats període justificat (01/01/2023 - 31/03/2023)]],2)</f>
        <v>0</v>
      </c>
      <c r="AF1404" s="81">
        <f>Taula1[[#This Row],[% Jornada segons contracte
(no posar el símbol %) ]]-Taula1[[#This Row],[% Reducció salari per baix rendiment        (no posar el símbol %)]]</f>
        <v>0</v>
      </c>
      <c r="AG1404" s="131">
        <f>ROUND((AH1404/100)*24.8547945*Taula1[[#This Row],[Dies treballats període justificat (01/01/2023 - 31/03/2023)              no comptabilitzats com a mes natural sencer]],2)</f>
        <v>0</v>
      </c>
      <c r="AH1404" s="79">
        <f>Taula1[[#This Row],[% Jornada segons contracte
(no posar el símbol %) ]]-Taula1[[#This Row],[% Reducció salari per baix rendiment        (no posar el símbol %)]]</f>
        <v>0</v>
      </c>
      <c r="AI1404" s="131">
        <f t="shared" si="337"/>
        <v>0</v>
      </c>
      <c r="AJ1404" s="39"/>
      <c r="AK1404" s="131">
        <f>ROUND((AL1404/100)*756*Taula1[[#This Row],[Espai reservat Administració  (mesos)]],2)</f>
        <v>0</v>
      </c>
      <c r="AL1404" s="81">
        <f>Taula1[[#This Row],[% Jornada segons contracte
(no posar el símbol %) ]]-Taula1[[#This Row],[% Reducció salari per baix rendiment        (no posar el símbol %)]]</f>
        <v>0</v>
      </c>
      <c r="AM1404" s="131">
        <f>ROUND((AN1404/100)*24.8547945*Taula1[[#This Row],[Espai reservat Administració (dies)]],2)</f>
        <v>0</v>
      </c>
      <c r="AN1404" s="79">
        <f>Taula1[[#This Row],[% Jornada segons contracte
(no posar el símbol %) ]]-Taula1[[#This Row],[% Reducció salari per baix rendiment        (no posar el símbol %)]]</f>
        <v>0</v>
      </c>
      <c r="AO1404" s="131">
        <f t="shared" si="338"/>
        <v>0</v>
      </c>
      <c r="AP1404" s="87"/>
      <c r="AQ1404" s="137">
        <f>ROUND((AR1404/100)*693*Taula1[[#This Row],[Mesos naturals sencers treballats període justificat (01/01/2023 - 31/03/2023)]],2)</f>
        <v>0</v>
      </c>
      <c r="AR1404" s="90">
        <f>Taula1[[#This Row],[% Jornada segons contracte
(no posar el símbol %) ]]-Taula1[[#This Row],[% Reducció salari per baix rendiment        (no posar el símbol %)]]</f>
        <v>0</v>
      </c>
      <c r="AS1404" s="137">
        <f>ROUND((AT1404/100)*22.78356164*Taula1[[#This Row],[Dies treballats període justificat (01/01/2023 - 31/03/2023)              no comptabilitzats com a mes natural sencer]],2)</f>
        <v>0</v>
      </c>
      <c r="AT1404" s="90">
        <f>Taula1[[#This Row],[% Jornada segons contracte
(no posar el símbol %) ]]-Taula1[[#This Row],[% Reducció salari per baix rendiment        (no posar el símbol %)]]</f>
        <v>0</v>
      </c>
      <c r="AU1404" s="137">
        <f t="shared" si="339"/>
        <v>0</v>
      </c>
      <c r="AV1404" s="87"/>
      <c r="AW1404" s="136">
        <f>ROUND((AX1404/100)*693*Taula1[[#This Row],[Espai reservat Administració  (mesos)]],2)</f>
        <v>0</v>
      </c>
      <c r="AX1404" s="90">
        <f>Taula1[[#This Row],[% Jornada segons contracte
(no posar el símbol %) ]]-Taula1[[#This Row],[% Reducció salari per baix rendiment        (no posar el símbol %)]]</f>
        <v>0</v>
      </c>
      <c r="AY1404" s="131">
        <f>ROUND((AZ1404/100)*22.78356164*Taula1[[#This Row],[Espai reservat Administració (dies)]],2)</f>
        <v>0</v>
      </c>
      <c r="AZ1404" s="81">
        <f>Taula1[[#This Row],[% Jornada segons contracte
(no posar el símbol %) ]]-Taula1[[#This Row],[% Reducció salari per baix rendiment        (no posar el símbol %)]]</f>
        <v>0</v>
      </c>
      <c r="BA1404" s="82">
        <f t="shared" si="340"/>
        <v>0</v>
      </c>
      <c r="BB1404" s="41"/>
      <c r="BC1404" s="131">
        <f>IF(Taula1[[#This Row],[Grup justificat     (fer servir opcions de la llista desplegable)]]=1,AI1404,0)</f>
        <v>0</v>
      </c>
      <c r="BD1404" s="131">
        <f>IF(Taula1[[#This Row],[Grup justificat     (fer servir opcions de la llista desplegable)]]=2,AU1404,0)</f>
        <v>0</v>
      </c>
      <c r="BE1404" s="41"/>
      <c r="BF1404" s="131">
        <f>IF(Taula1[[#This Row],[Espai reservat Administració]]=1,AO1404,0)</f>
        <v>0</v>
      </c>
      <c r="BG1404" s="82">
        <f>IF(Taula1[[#This Row],[Espai reservat Administració]]=2,BA1404,0)</f>
        <v>0</v>
      </c>
      <c r="BH1404" s="41"/>
      <c r="BI1404" s="126">
        <f>IF(Taula1[[#This Row],[Grup justificat     (fer servir opcions de la llista desplegable)]]=1,1,0)</f>
        <v>0</v>
      </c>
      <c r="BJ1404" s="126">
        <f>IF(Taula1[[#This Row],[Espai reservat Administració]]=1,1,0)</f>
        <v>0</v>
      </c>
      <c r="BK1404" s="111"/>
      <c r="BL1404" s="126">
        <f>IF(Taula1[[#This Row],[Grup justificat     (fer servir opcions de la llista desplegable)]]=2,1,0)</f>
        <v>0</v>
      </c>
      <c r="BM1404" s="126">
        <f>IF(Taula1[[#This Row],[Espai reservat Administració]]=2,1,0)</f>
        <v>0</v>
      </c>
      <c r="BN1404" s="73"/>
      <c r="BO1404" s="73"/>
      <c r="BP1404" s="73"/>
      <c r="BQ1404" s="73"/>
      <c r="BR1404" s="73"/>
      <c r="BS1404" s="73"/>
      <c r="BT1404" s="73"/>
      <c r="BU1404" s="73"/>
      <c r="BV1404" s="73"/>
      <c r="BW1404" s="73"/>
      <c r="BX1404" s="73"/>
      <c r="BY1404" s="73"/>
      <c r="BZ1404" s="73"/>
      <c r="CA1404" s="73"/>
      <c r="CB1404" s="73"/>
      <c r="CC1404" s="73"/>
      <c r="CD1404" s="73"/>
      <c r="CE1404" s="73"/>
      <c r="CF1404" s="73"/>
      <c r="CG1404" s="63">
        <f t="shared" si="341"/>
        <v>0</v>
      </c>
      <c r="CH1404" s="63">
        <f t="shared" si="342"/>
        <v>0</v>
      </c>
      <c r="CI1404" s="73"/>
      <c r="CJ1404" s="63">
        <f>IF(Taula1[[#This Row],[Tipus de contracte                                  (fer servir opcions de la llista desplegable)]]="Indefinit",1,0)</f>
        <v>0</v>
      </c>
      <c r="CK1404" s="63">
        <f>IF(Taula1[[#This Row],[Tipus de contracte                                  (fer servir opcions de la llista desplegable)]]="Temporal, igual o superior a 6 mesos",1,0)</f>
        <v>0</v>
      </c>
      <c r="CL1404" s="63">
        <f>IF(Taula1[[#This Row],[Tipus de contracte                                  (fer servir opcions de la llista desplegable)]]="Substitució per IT",1,0)</f>
        <v>0</v>
      </c>
      <c r="CM1404" s="73"/>
      <c r="CN1404" s="63">
        <f>IF(Taula1[[#This Row],[Relació llocs de treball]]&gt;=1,1,0)</f>
        <v>0</v>
      </c>
      <c r="CO1404" s="73"/>
      <c r="CP1404" s="63">
        <f>IF(Taula1[[#This Row],[Identitat de gènere                                                          (fer servir opcions de la llista desplegable)]]="Home",1,0)</f>
        <v>0</v>
      </c>
      <c r="CQ1404" s="63">
        <f>IF(Taula1[[#This Row],[Identitat de gènere                                                          (fer servir opcions de la llista desplegable)]]="Dona",1,0)</f>
        <v>0</v>
      </c>
      <c r="CR1404" s="63">
        <f>IF(Taula1[[#This Row],[Identitat de gènere                                                          (fer servir opcions de la llista desplegable)]]="No binari",1,0)</f>
        <v>0</v>
      </c>
      <c r="CS1404" s="73"/>
      <c r="CT1404" s="63">
        <f t="shared" si="336"/>
        <v>0</v>
      </c>
      <c r="CU1404" s="64">
        <f t="shared" si="343"/>
        <v>0</v>
      </c>
      <c r="CW1404" s="64">
        <f t="shared" si="344"/>
        <v>0</v>
      </c>
      <c r="CX1404" s="64">
        <f t="shared" si="345"/>
        <v>0</v>
      </c>
      <c r="CY1404" s="64">
        <f t="shared" si="346"/>
        <v>0</v>
      </c>
      <c r="CZ1404" s="64">
        <f t="shared" si="347"/>
        <v>0</v>
      </c>
      <c r="DB1404" s="64">
        <f t="shared" si="348"/>
        <v>0</v>
      </c>
      <c r="DC1404" s="64">
        <f t="shared" si="349"/>
        <v>0</v>
      </c>
      <c r="DD1404" s="64">
        <f t="shared" si="350"/>
        <v>0</v>
      </c>
      <c r="DE1404" s="64">
        <f t="shared" si="351"/>
        <v>0</v>
      </c>
    </row>
    <row r="1405" spans="2:109" x14ac:dyDescent="0.3">
      <c r="B1405" s="167"/>
      <c r="C1405" s="186"/>
      <c r="D1405" s="2"/>
      <c r="E1405" s="67"/>
      <c r="F1405" s="5"/>
      <c r="G1405" s="5"/>
      <c r="H1405" s="187"/>
      <c r="I1405" s="111" t="str">
        <f ca="1">IF(Taula1[[#This Row],[Data naixement (format dd/mm/aaaa)]]="","0",DATEDIF(Taula1[[#This Row],[Data naixement (format dd/mm/aaaa)]],TODAY(),"Y"))</f>
        <v>0</v>
      </c>
      <c r="J1405" s="6"/>
      <c r="K1405" s="6"/>
      <c r="L1405" s="6"/>
      <c r="M1405" s="6"/>
      <c r="N1405" s="56"/>
      <c r="O1405" s="56"/>
      <c r="P1405" s="56"/>
      <c r="Q1405" s="6"/>
      <c r="R1405" s="7"/>
      <c r="S1405" s="143">
        <f>Taula1[[#This Row],[Mesos naturals sencers treballats període justificat (01/01/2023 - 31/03/2023)]]</f>
        <v>0</v>
      </c>
      <c r="T1405" s="194">
        <f>Taula1[[#This Row],[Dies treballats període justificat (01/01/2023 - 31/03/2023)              no comptabilitzats com a mes natural sencer]]</f>
        <v>0</v>
      </c>
      <c r="U1405" s="12"/>
      <c r="V1405" s="7"/>
      <c r="W1405" s="188"/>
      <c r="X1405" s="188"/>
      <c r="Y1405" s="188"/>
      <c r="Z1405" s="188"/>
      <c r="AA1405" s="190"/>
      <c r="AB1405" s="143">
        <f>Taula1[[#This Row],[Grup justificat     (fer servir opcions de la llista desplegable)]]</f>
        <v>0</v>
      </c>
      <c r="AC1405" s="182"/>
      <c r="AD1405" s="39"/>
      <c r="AE1405" s="131">
        <f>ROUND((AF1405/100)*756*Taula1[[#This Row],[Mesos naturals sencers treballats període justificat (01/01/2023 - 31/03/2023)]],2)</f>
        <v>0</v>
      </c>
      <c r="AF1405" s="81">
        <f>Taula1[[#This Row],[% Jornada segons contracte
(no posar el símbol %) ]]-Taula1[[#This Row],[% Reducció salari per baix rendiment        (no posar el símbol %)]]</f>
        <v>0</v>
      </c>
      <c r="AG1405" s="131">
        <f>ROUND((AH1405/100)*24.8547945*Taula1[[#This Row],[Dies treballats període justificat (01/01/2023 - 31/03/2023)              no comptabilitzats com a mes natural sencer]],2)</f>
        <v>0</v>
      </c>
      <c r="AH1405" s="79">
        <f>Taula1[[#This Row],[% Jornada segons contracte
(no posar el símbol %) ]]-Taula1[[#This Row],[% Reducció salari per baix rendiment        (no posar el símbol %)]]</f>
        <v>0</v>
      </c>
      <c r="AI1405" s="131">
        <f t="shared" si="337"/>
        <v>0</v>
      </c>
      <c r="AJ1405" s="39"/>
      <c r="AK1405" s="131">
        <f>ROUND((AL1405/100)*756*Taula1[[#This Row],[Espai reservat Administració  (mesos)]],2)</f>
        <v>0</v>
      </c>
      <c r="AL1405" s="81">
        <f>Taula1[[#This Row],[% Jornada segons contracte
(no posar el símbol %) ]]-Taula1[[#This Row],[% Reducció salari per baix rendiment        (no posar el símbol %)]]</f>
        <v>0</v>
      </c>
      <c r="AM1405" s="131">
        <f>ROUND((AN1405/100)*24.8547945*Taula1[[#This Row],[Espai reservat Administració (dies)]],2)</f>
        <v>0</v>
      </c>
      <c r="AN1405" s="79">
        <f>Taula1[[#This Row],[% Jornada segons contracte
(no posar el símbol %) ]]-Taula1[[#This Row],[% Reducció salari per baix rendiment        (no posar el símbol %)]]</f>
        <v>0</v>
      </c>
      <c r="AO1405" s="131">
        <f t="shared" si="338"/>
        <v>0</v>
      </c>
      <c r="AP1405" s="87"/>
      <c r="AQ1405" s="137">
        <f>ROUND((AR1405/100)*693*Taula1[[#This Row],[Mesos naturals sencers treballats període justificat (01/01/2023 - 31/03/2023)]],2)</f>
        <v>0</v>
      </c>
      <c r="AR1405" s="90">
        <f>Taula1[[#This Row],[% Jornada segons contracte
(no posar el símbol %) ]]-Taula1[[#This Row],[% Reducció salari per baix rendiment        (no posar el símbol %)]]</f>
        <v>0</v>
      </c>
      <c r="AS1405" s="137">
        <f>ROUND((AT1405/100)*22.78356164*Taula1[[#This Row],[Dies treballats període justificat (01/01/2023 - 31/03/2023)              no comptabilitzats com a mes natural sencer]],2)</f>
        <v>0</v>
      </c>
      <c r="AT1405" s="90">
        <f>Taula1[[#This Row],[% Jornada segons contracte
(no posar el símbol %) ]]-Taula1[[#This Row],[% Reducció salari per baix rendiment        (no posar el símbol %)]]</f>
        <v>0</v>
      </c>
      <c r="AU1405" s="137">
        <f t="shared" si="339"/>
        <v>0</v>
      </c>
      <c r="AV1405" s="87"/>
      <c r="AW1405" s="136">
        <f>ROUND((AX1405/100)*693*Taula1[[#This Row],[Espai reservat Administració  (mesos)]],2)</f>
        <v>0</v>
      </c>
      <c r="AX1405" s="90">
        <f>Taula1[[#This Row],[% Jornada segons contracte
(no posar el símbol %) ]]-Taula1[[#This Row],[% Reducció salari per baix rendiment        (no posar el símbol %)]]</f>
        <v>0</v>
      </c>
      <c r="AY1405" s="131">
        <f>ROUND((AZ1405/100)*22.78356164*Taula1[[#This Row],[Espai reservat Administració (dies)]],2)</f>
        <v>0</v>
      </c>
      <c r="AZ1405" s="81">
        <f>Taula1[[#This Row],[% Jornada segons contracte
(no posar el símbol %) ]]-Taula1[[#This Row],[% Reducció salari per baix rendiment        (no posar el símbol %)]]</f>
        <v>0</v>
      </c>
      <c r="BA1405" s="82">
        <f t="shared" si="340"/>
        <v>0</v>
      </c>
      <c r="BB1405" s="41"/>
      <c r="BC1405" s="131">
        <f>IF(Taula1[[#This Row],[Grup justificat     (fer servir opcions de la llista desplegable)]]=1,AI1405,0)</f>
        <v>0</v>
      </c>
      <c r="BD1405" s="131">
        <f>IF(Taula1[[#This Row],[Grup justificat     (fer servir opcions de la llista desplegable)]]=2,AU1405,0)</f>
        <v>0</v>
      </c>
      <c r="BE1405" s="41"/>
      <c r="BF1405" s="131">
        <f>IF(Taula1[[#This Row],[Espai reservat Administració]]=1,AO1405,0)</f>
        <v>0</v>
      </c>
      <c r="BG1405" s="82">
        <f>IF(Taula1[[#This Row],[Espai reservat Administració]]=2,BA1405,0)</f>
        <v>0</v>
      </c>
      <c r="BH1405" s="41"/>
      <c r="BI1405" s="126">
        <f>IF(Taula1[[#This Row],[Grup justificat     (fer servir opcions de la llista desplegable)]]=1,1,0)</f>
        <v>0</v>
      </c>
      <c r="BJ1405" s="126">
        <f>IF(Taula1[[#This Row],[Espai reservat Administració]]=1,1,0)</f>
        <v>0</v>
      </c>
      <c r="BK1405" s="111"/>
      <c r="BL1405" s="126">
        <f>IF(Taula1[[#This Row],[Grup justificat     (fer servir opcions de la llista desplegable)]]=2,1,0)</f>
        <v>0</v>
      </c>
      <c r="BM1405" s="126">
        <f>IF(Taula1[[#This Row],[Espai reservat Administració]]=2,1,0)</f>
        <v>0</v>
      </c>
      <c r="BN1405" s="73"/>
      <c r="BO1405" s="73"/>
      <c r="BP1405" s="73"/>
      <c r="BQ1405" s="73"/>
      <c r="BR1405" s="73"/>
      <c r="BS1405" s="73"/>
      <c r="BT1405" s="73"/>
      <c r="BU1405" s="73"/>
      <c r="BV1405" s="73"/>
      <c r="BW1405" s="73"/>
      <c r="BX1405" s="73"/>
      <c r="BY1405" s="73"/>
      <c r="BZ1405" s="73"/>
      <c r="CA1405" s="73"/>
      <c r="CB1405" s="73"/>
      <c r="CC1405" s="73"/>
      <c r="CD1405" s="73"/>
      <c r="CE1405" s="73"/>
      <c r="CF1405" s="73"/>
      <c r="CG1405" s="63">
        <f t="shared" si="341"/>
        <v>0</v>
      </c>
      <c r="CH1405" s="63">
        <f t="shared" si="342"/>
        <v>0</v>
      </c>
      <c r="CI1405" s="73"/>
      <c r="CJ1405" s="63">
        <f>IF(Taula1[[#This Row],[Tipus de contracte                                  (fer servir opcions de la llista desplegable)]]="Indefinit",1,0)</f>
        <v>0</v>
      </c>
      <c r="CK1405" s="63">
        <f>IF(Taula1[[#This Row],[Tipus de contracte                                  (fer servir opcions de la llista desplegable)]]="Temporal, igual o superior a 6 mesos",1,0)</f>
        <v>0</v>
      </c>
      <c r="CL1405" s="63">
        <f>IF(Taula1[[#This Row],[Tipus de contracte                                  (fer servir opcions de la llista desplegable)]]="Substitució per IT",1,0)</f>
        <v>0</v>
      </c>
      <c r="CM1405" s="73"/>
      <c r="CN1405" s="63">
        <f>IF(Taula1[[#This Row],[Relació llocs de treball]]&gt;=1,1,0)</f>
        <v>0</v>
      </c>
      <c r="CO1405" s="73"/>
      <c r="CP1405" s="63">
        <f>IF(Taula1[[#This Row],[Identitat de gènere                                                          (fer servir opcions de la llista desplegable)]]="Home",1,0)</f>
        <v>0</v>
      </c>
      <c r="CQ1405" s="63">
        <f>IF(Taula1[[#This Row],[Identitat de gènere                                                          (fer servir opcions de la llista desplegable)]]="Dona",1,0)</f>
        <v>0</v>
      </c>
      <c r="CR1405" s="63">
        <f>IF(Taula1[[#This Row],[Identitat de gènere                                                          (fer servir opcions de la llista desplegable)]]="No binari",1,0)</f>
        <v>0</v>
      </c>
      <c r="CS1405" s="73"/>
      <c r="CT1405" s="63">
        <f t="shared" si="336"/>
        <v>0</v>
      </c>
      <c r="CU1405" s="64">
        <f t="shared" si="343"/>
        <v>0</v>
      </c>
      <c r="CW1405" s="64">
        <f t="shared" si="344"/>
        <v>0</v>
      </c>
      <c r="CX1405" s="64">
        <f t="shared" si="345"/>
        <v>0</v>
      </c>
      <c r="CY1405" s="64">
        <f t="shared" si="346"/>
        <v>0</v>
      </c>
      <c r="CZ1405" s="64">
        <f t="shared" si="347"/>
        <v>0</v>
      </c>
      <c r="DB1405" s="64">
        <f t="shared" si="348"/>
        <v>0</v>
      </c>
      <c r="DC1405" s="64">
        <f t="shared" si="349"/>
        <v>0</v>
      </c>
      <c r="DD1405" s="64">
        <f t="shared" si="350"/>
        <v>0</v>
      </c>
      <c r="DE1405" s="64">
        <f t="shared" si="351"/>
        <v>0</v>
      </c>
    </row>
    <row r="1406" spans="2:109" x14ac:dyDescent="0.3">
      <c r="B1406" s="167"/>
      <c r="C1406" s="186"/>
      <c r="D1406" s="2"/>
      <c r="E1406" s="67"/>
      <c r="F1406" s="5"/>
      <c r="G1406" s="5"/>
      <c r="H1406" s="187"/>
      <c r="I1406" s="111" t="str">
        <f ca="1">IF(Taula1[[#This Row],[Data naixement (format dd/mm/aaaa)]]="","0",DATEDIF(Taula1[[#This Row],[Data naixement (format dd/mm/aaaa)]],TODAY(),"Y"))</f>
        <v>0</v>
      </c>
      <c r="J1406" s="6"/>
      <c r="K1406" s="6"/>
      <c r="L1406" s="6"/>
      <c r="M1406" s="6"/>
      <c r="N1406" s="56"/>
      <c r="O1406" s="56"/>
      <c r="P1406" s="56"/>
      <c r="Q1406" s="6"/>
      <c r="R1406" s="7"/>
      <c r="S1406" s="143">
        <f>Taula1[[#This Row],[Mesos naturals sencers treballats període justificat (01/01/2023 - 31/03/2023)]]</f>
        <v>0</v>
      </c>
      <c r="T1406" s="194">
        <f>Taula1[[#This Row],[Dies treballats període justificat (01/01/2023 - 31/03/2023)              no comptabilitzats com a mes natural sencer]]</f>
        <v>0</v>
      </c>
      <c r="U1406" s="12"/>
      <c r="V1406" s="7"/>
      <c r="W1406" s="188"/>
      <c r="X1406" s="188"/>
      <c r="Y1406" s="188"/>
      <c r="Z1406" s="188"/>
      <c r="AA1406" s="190"/>
      <c r="AB1406" s="143">
        <f>Taula1[[#This Row],[Grup justificat     (fer servir opcions de la llista desplegable)]]</f>
        <v>0</v>
      </c>
      <c r="AC1406" s="182"/>
      <c r="AD1406" s="39"/>
      <c r="AE1406" s="131">
        <f>ROUND((AF1406/100)*756*Taula1[[#This Row],[Mesos naturals sencers treballats període justificat (01/01/2023 - 31/03/2023)]],2)</f>
        <v>0</v>
      </c>
      <c r="AF1406" s="81">
        <f>Taula1[[#This Row],[% Jornada segons contracte
(no posar el símbol %) ]]-Taula1[[#This Row],[% Reducció salari per baix rendiment        (no posar el símbol %)]]</f>
        <v>0</v>
      </c>
      <c r="AG1406" s="131">
        <f>ROUND((AH1406/100)*24.8547945*Taula1[[#This Row],[Dies treballats període justificat (01/01/2023 - 31/03/2023)              no comptabilitzats com a mes natural sencer]],2)</f>
        <v>0</v>
      </c>
      <c r="AH1406" s="79">
        <f>Taula1[[#This Row],[% Jornada segons contracte
(no posar el símbol %) ]]-Taula1[[#This Row],[% Reducció salari per baix rendiment        (no posar el símbol %)]]</f>
        <v>0</v>
      </c>
      <c r="AI1406" s="131">
        <f t="shared" si="337"/>
        <v>0</v>
      </c>
      <c r="AJ1406" s="39"/>
      <c r="AK1406" s="131">
        <f>ROUND((AL1406/100)*756*Taula1[[#This Row],[Espai reservat Administració  (mesos)]],2)</f>
        <v>0</v>
      </c>
      <c r="AL1406" s="81">
        <f>Taula1[[#This Row],[% Jornada segons contracte
(no posar el símbol %) ]]-Taula1[[#This Row],[% Reducció salari per baix rendiment        (no posar el símbol %)]]</f>
        <v>0</v>
      </c>
      <c r="AM1406" s="131">
        <f>ROUND((AN1406/100)*24.8547945*Taula1[[#This Row],[Espai reservat Administració (dies)]],2)</f>
        <v>0</v>
      </c>
      <c r="AN1406" s="79">
        <f>Taula1[[#This Row],[% Jornada segons contracte
(no posar el símbol %) ]]-Taula1[[#This Row],[% Reducció salari per baix rendiment        (no posar el símbol %)]]</f>
        <v>0</v>
      </c>
      <c r="AO1406" s="131">
        <f t="shared" si="338"/>
        <v>0</v>
      </c>
      <c r="AP1406" s="87"/>
      <c r="AQ1406" s="137">
        <f>ROUND((AR1406/100)*693*Taula1[[#This Row],[Mesos naturals sencers treballats període justificat (01/01/2023 - 31/03/2023)]],2)</f>
        <v>0</v>
      </c>
      <c r="AR1406" s="90">
        <f>Taula1[[#This Row],[% Jornada segons contracte
(no posar el símbol %) ]]-Taula1[[#This Row],[% Reducció salari per baix rendiment        (no posar el símbol %)]]</f>
        <v>0</v>
      </c>
      <c r="AS1406" s="137">
        <f>ROUND((AT1406/100)*22.78356164*Taula1[[#This Row],[Dies treballats període justificat (01/01/2023 - 31/03/2023)              no comptabilitzats com a mes natural sencer]],2)</f>
        <v>0</v>
      </c>
      <c r="AT1406" s="90">
        <f>Taula1[[#This Row],[% Jornada segons contracte
(no posar el símbol %) ]]-Taula1[[#This Row],[% Reducció salari per baix rendiment        (no posar el símbol %)]]</f>
        <v>0</v>
      </c>
      <c r="AU1406" s="137">
        <f t="shared" si="339"/>
        <v>0</v>
      </c>
      <c r="AV1406" s="87"/>
      <c r="AW1406" s="136">
        <f>ROUND((AX1406/100)*693*Taula1[[#This Row],[Espai reservat Administració  (mesos)]],2)</f>
        <v>0</v>
      </c>
      <c r="AX1406" s="90">
        <f>Taula1[[#This Row],[% Jornada segons contracte
(no posar el símbol %) ]]-Taula1[[#This Row],[% Reducció salari per baix rendiment        (no posar el símbol %)]]</f>
        <v>0</v>
      </c>
      <c r="AY1406" s="131">
        <f>ROUND((AZ1406/100)*22.78356164*Taula1[[#This Row],[Espai reservat Administració (dies)]],2)</f>
        <v>0</v>
      </c>
      <c r="AZ1406" s="81">
        <f>Taula1[[#This Row],[% Jornada segons contracte
(no posar el símbol %) ]]-Taula1[[#This Row],[% Reducció salari per baix rendiment        (no posar el símbol %)]]</f>
        <v>0</v>
      </c>
      <c r="BA1406" s="82">
        <f t="shared" si="340"/>
        <v>0</v>
      </c>
      <c r="BB1406" s="41"/>
      <c r="BC1406" s="131">
        <f>IF(Taula1[[#This Row],[Grup justificat     (fer servir opcions de la llista desplegable)]]=1,AI1406,0)</f>
        <v>0</v>
      </c>
      <c r="BD1406" s="131">
        <f>IF(Taula1[[#This Row],[Grup justificat     (fer servir opcions de la llista desplegable)]]=2,AU1406,0)</f>
        <v>0</v>
      </c>
      <c r="BE1406" s="41"/>
      <c r="BF1406" s="131">
        <f>IF(Taula1[[#This Row],[Espai reservat Administració]]=1,AO1406,0)</f>
        <v>0</v>
      </c>
      <c r="BG1406" s="82">
        <f>IF(Taula1[[#This Row],[Espai reservat Administració]]=2,BA1406,0)</f>
        <v>0</v>
      </c>
      <c r="BH1406" s="41"/>
      <c r="BI1406" s="126">
        <f>IF(Taula1[[#This Row],[Grup justificat     (fer servir opcions de la llista desplegable)]]=1,1,0)</f>
        <v>0</v>
      </c>
      <c r="BJ1406" s="126">
        <f>IF(Taula1[[#This Row],[Espai reservat Administració]]=1,1,0)</f>
        <v>0</v>
      </c>
      <c r="BK1406" s="111"/>
      <c r="BL1406" s="126">
        <f>IF(Taula1[[#This Row],[Grup justificat     (fer servir opcions de la llista desplegable)]]=2,1,0)</f>
        <v>0</v>
      </c>
      <c r="BM1406" s="126">
        <f>IF(Taula1[[#This Row],[Espai reservat Administració]]=2,1,0)</f>
        <v>0</v>
      </c>
      <c r="BN1406" s="73"/>
      <c r="BO1406" s="73"/>
      <c r="BP1406" s="73"/>
      <c r="BQ1406" s="73"/>
      <c r="BR1406" s="73"/>
      <c r="BS1406" s="73"/>
      <c r="BT1406" s="73"/>
      <c r="BU1406" s="73"/>
      <c r="BV1406" s="73"/>
      <c r="BW1406" s="73"/>
      <c r="BX1406" s="73"/>
      <c r="BY1406" s="73"/>
      <c r="BZ1406" s="73"/>
      <c r="CA1406" s="73"/>
      <c r="CB1406" s="73"/>
      <c r="CC1406" s="73"/>
      <c r="CD1406" s="73"/>
      <c r="CE1406" s="73"/>
      <c r="CF1406" s="73"/>
      <c r="CG1406" s="63">
        <f t="shared" si="341"/>
        <v>0</v>
      </c>
      <c r="CH1406" s="63">
        <f t="shared" si="342"/>
        <v>0</v>
      </c>
      <c r="CI1406" s="73"/>
      <c r="CJ1406" s="63">
        <f>IF(Taula1[[#This Row],[Tipus de contracte                                  (fer servir opcions de la llista desplegable)]]="Indefinit",1,0)</f>
        <v>0</v>
      </c>
      <c r="CK1406" s="63">
        <f>IF(Taula1[[#This Row],[Tipus de contracte                                  (fer servir opcions de la llista desplegable)]]="Temporal, igual o superior a 6 mesos",1,0)</f>
        <v>0</v>
      </c>
      <c r="CL1406" s="63">
        <f>IF(Taula1[[#This Row],[Tipus de contracte                                  (fer servir opcions de la llista desplegable)]]="Substitució per IT",1,0)</f>
        <v>0</v>
      </c>
      <c r="CM1406" s="73"/>
      <c r="CN1406" s="63">
        <f>IF(Taula1[[#This Row],[Relació llocs de treball]]&gt;=1,1,0)</f>
        <v>0</v>
      </c>
      <c r="CO1406" s="73"/>
      <c r="CP1406" s="63">
        <f>IF(Taula1[[#This Row],[Identitat de gènere                                                          (fer servir opcions de la llista desplegable)]]="Home",1,0)</f>
        <v>0</v>
      </c>
      <c r="CQ1406" s="63">
        <f>IF(Taula1[[#This Row],[Identitat de gènere                                                          (fer servir opcions de la llista desplegable)]]="Dona",1,0)</f>
        <v>0</v>
      </c>
      <c r="CR1406" s="63">
        <f>IF(Taula1[[#This Row],[Identitat de gènere                                                          (fer servir opcions de la llista desplegable)]]="No binari",1,0)</f>
        <v>0</v>
      </c>
      <c r="CS1406" s="73"/>
      <c r="CT1406" s="63">
        <f t="shared" si="336"/>
        <v>0</v>
      </c>
      <c r="CU1406" s="64">
        <f t="shared" si="343"/>
        <v>0</v>
      </c>
      <c r="CW1406" s="64">
        <f t="shared" si="344"/>
        <v>0</v>
      </c>
      <c r="CX1406" s="64">
        <f t="shared" si="345"/>
        <v>0</v>
      </c>
      <c r="CY1406" s="64">
        <f t="shared" si="346"/>
        <v>0</v>
      </c>
      <c r="CZ1406" s="64">
        <f t="shared" si="347"/>
        <v>0</v>
      </c>
      <c r="DB1406" s="64">
        <f t="shared" si="348"/>
        <v>0</v>
      </c>
      <c r="DC1406" s="64">
        <f t="shared" si="349"/>
        <v>0</v>
      </c>
      <c r="DD1406" s="64">
        <f t="shared" si="350"/>
        <v>0</v>
      </c>
      <c r="DE1406" s="64">
        <f t="shared" si="351"/>
        <v>0</v>
      </c>
    </row>
    <row r="1407" spans="2:109" x14ac:dyDescent="0.3">
      <c r="B1407" s="167"/>
      <c r="C1407" s="186"/>
      <c r="D1407" s="2"/>
      <c r="E1407" s="67"/>
      <c r="F1407" s="5"/>
      <c r="G1407" s="5"/>
      <c r="H1407" s="187"/>
      <c r="I1407" s="111" t="str">
        <f ca="1">IF(Taula1[[#This Row],[Data naixement (format dd/mm/aaaa)]]="","0",DATEDIF(Taula1[[#This Row],[Data naixement (format dd/mm/aaaa)]],TODAY(),"Y"))</f>
        <v>0</v>
      </c>
      <c r="J1407" s="6"/>
      <c r="K1407" s="6"/>
      <c r="L1407" s="6"/>
      <c r="M1407" s="6"/>
      <c r="N1407" s="56"/>
      <c r="O1407" s="56"/>
      <c r="P1407" s="56"/>
      <c r="Q1407" s="6"/>
      <c r="R1407" s="7"/>
      <c r="S1407" s="143">
        <f>Taula1[[#This Row],[Mesos naturals sencers treballats període justificat (01/01/2023 - 31/03/2023)]]</f>
        <v>0</v>
      </c>
      <c r="T1407" s="194">
        <f>Taula1[[#This Row],[Dies treballats període justificat (01/01/2023 - 31/03/2023)              no comptabilitzats com a mes natural sencer]]</f>
        <v>0</v>
      </c>
      <c r="U1407" s="12"/>
      <c r="V1407" s="7"/>
      <c r="W1407" s="188"/>
      <c r="X1407" s="188"/>
      <c r="Y1407" s="188"/>
      <c r="Z1407" s="188"/>
      <c r="AA1407" s="190"/>
      <c r="AB1407" s="143">
        <f>Taula1[[#This Row],[Grup justificat     (fer servir opcions de la llista desplegable)]]</f>
        <v>0</v>
      </c>
      <c r="AC1407" s="182"/>
      <c r="AD1407" s="39"/>
      <c r="AE1407" s="131">
        <f>ROUND((AF1407/100)*756*Taula1[[#This Row],[Mesos naturals sencers treballats període justificat (01/01/2023 - 31/03/2023)]],2)</f>
        <v>0</v>
      </c>
      <c r="AF1407" s="81">
        <f>Taula1[[#This Row],[% Jornada segons contracte
(no posar el símbol %) ]]-Taula1[[#This Row],[% Reducció salari per baix rendiment        (no posar el símbol %)]]</f>
        <v>0</v>
      </c>
      <c r="AG1407" s="131">
        <f>ROUND((AH1407/100)*24.8547945*Taula1[[#This Row],[Dies treballats període justificat (01/01/2023 - 31/03/2023)              no comptabilitzats com a mes natural sencer]],2)</f>
        <v>0</v>
      </c>
      <c r="AH1407" s="79">
        <f>Taula1[[#This Row],[% Jornada segons contracte
(no posar el símbol %) ]]-Taula1[[#This Row],[% Reducció salari per baix rendiment        (no posar el símbol %)]]</f>
        <v>0</v>
      </c>
      <c r="AI1407" s="131">
        <f t="shared" si="337"/>
        <v>0</v>
      </c>
      <c r="AJ1407" s="39"/>
      <c r="AK1407" s="131">
        <f>ROUND((AL1407/100)*756*Taula1[[#This Row],[Espai reservat Administració  (mesos)]],2)</f>
        <v>0</v>
      </c>
      <c r="AL1407" s="81">
        <f>Taula1[[#This Row],[% Jornada segons contracte
(no posar el símbol %) ]]-Taula1[[#This Row],[% Reducció salari per baix rendiment        (no posar el símbol %)]]</f>
        <v>0</v>
      </c>
      <c r="AM1407" s="131">
        <f>ROUND((AN1407/100)*24.8547945*Taula1[[#This Row],[Espai reservat Administració (dies)]],2)</f>
        <v>0</v>
      </c>
      <c r="AN1407" s="79">
        <f>Taula1[[#This Row],[% Jornada segons contracte
(no posar el símbol %) ]]-Taula1[[#This Row],[% Reducció salari per baix rendiment        (no posar el símbol %)]]</f>
        <v>0</v>
      </c>
      <c r="AO1407" s="131">
        <f t="shared" si="338"/>
        <v>0</v>
      </c>
      <c r="AP1407" s="87"/>
      <c r="AQ1407" s="137">
        <f>ROUND((AR1407/100)*693*Taula1[[#This Row],[Mesos naturals sencers treballats període justificat (01/01/2023 - 31/03/2023)]],2)</f>
        <v>0</v>
      </c>
      <c r="AR1407" s="90">
        <f>Taula1[[#This Row],[% Jornada segons contracte
(no posar el símbol %) ]]-Taula1[[#This Row],[% Reducció salari per baix rendiment        (no posar el símbol %)]]</f>
        <v>0</v>
      </c>
      <c r="AS1407" s="137">
        <f>ROUND((AT1407/100)*22.78356164*Taula1[[#This Row],[Dies treballats període justificat (01/01/2023 - 31/03/2023)              no comptabilitzats com a mes natural sencer]],2)</f>
        <v>0</v>
      </c>
      <c r="AT1407" s="90">
        <f>Taula1[[#This Row],[% Jornada segons contracte
(no posar el símbol %) ]]-Taula1[[#This Row],[% Reducció salari per baix rendiment        (no posar el símbol %)]]</f>
        <v>0</v>
      </c>
      <c r="AU1407" s="137">
        <f t="shared" si="339"/>
        <v>0</v>
      </c>
      <c r="AV1407" s="87"/>
      <c r="AW1407" s="136">
        <f>ROUND((AX1407/100)*693*Taula1[[#This Row],[Espai reservat Administració  (mesos)]],2)</f>
        <v>0</v>
      </c>
      <c r="AX1407" s="90">
        <f>Taula1[[#This Row],[% Jornada segons contracte
(no posar el símbol %) ]]-Taula1[[#This Row],[% Reducció salari per baix rendiment        (no posar el símbol %)]]</f>
        <v>0</v>
      </c>
      <c r="AY1407" s="131">
        <f>ROUND((AZ1407/100)*22.78356164*Taula1[[#This Row],[Espai reservat Administració (dies)]],2)</f>
        <v>0</v>
      </c>
      <c r="AZ1407" s="81">
        <f>Taula1[[#This Row],[% Jornada segons contracte
(no posar el símbol %) ]]-Taula1[[#This Row],[% Reducció salari per baix rendiment        (no posar el símbol %)]]</f>
        <v>0</v>
      </c>
      <c r="BA1407" s="82">
        <f t="shared" si="340"/>
        <v>0</v>
      </c>
      <c r="BB1407" s="41"/>
      <c r="BC1407" s="131">
        <f>IF(Taula1[[#This Row],[Grup justificat     (fer servir opcions de la llista desplegable)]]=1,AI1407,0)</f>
        <v>0</v>
      </c>
      <c r="BD1407" s="131">
        <f>IF(Taula1[[#This Row],[Grup justificat     (fer servir opcions de la llista desplegable)]]=2,AU1407,0)</f>
        <v>0</v>
      </c>
      <c r="BE1407" s="41"/>
      <c r="BF1407" s="131">
        <f>IF(Taula1[[#This Row],[Espai reservat Administració]]=1,AO1407,0)</f>
        <v>0</v>
      </c>
      <c r="BG1407" s="82">
        <f>IF(Taula1[[#This Row],[Espai reservat Administració]]=2,BA1407,0)</f>
        <v>0</v>
      </c>
      <c r="BH1407" s="41"/>
      <c r="BI1407" s="126">
        <f>IF(Taula1[[#This Row],[Grup justificat     (fer servir opcions de la llista desplegable)]]=1,1,0)</f>
        <v>0</v>
      </c>
      <c r="BJ1407" s="126">
        <f>IF(Taula1[[#This Row],[Espai reservat Administració]]=1,1,0)</f>
        <v>0</v>
      </c>
      <c r="BK1407" s="111"/>
      <c r="BL1407" s="126">
        <f>IF(Taula1[[#This Row],[Grup justificat     (fer servir opcions de la llista desplegable)]]=2,1,0)</f>
        <v>0</v>
      </c>
      <c r="BM1407" s="126">
        <f>IF(Taula1[[#This Row],[Espai reservat Administració]]=2,1,0)</f>
        <v>0</v>
      </c>
      <c r="BN1407" s="73"/>
      <c r="BO1407" s="73"/>
      <c r="BP1407" s="73"/>
      <c r="BQ1407" s="73"/>
      <c r="BR1407" s="73"/>
      <c r="BS1407" s="73"/>
      <c r="BT1407" s="73"/>
      <c r="BU1407" s="73"/>
      <c r="BV1407" s="73"/>
      <c r="BW1407" s="73"/>
      <c r="BX1407" s="73"/>
      <c r="BY1407" s="73"/>
      <c r="BZ1407" s="73"/>
      <c r="CA1407" s="73"/>
      <c r="CB1407" s="73"/>
      <c r="CC1407" s="73"/>
      <c r="CD1407" s="73"/>
      <c r="CE1407" s="73"/>
      <c r="CF1407" s="73"/>
      <c r="CG1407" s="63">
        <f t="shared" si="341"/>
        <v>0</v>
      </c>
      <c r="CH1407" s="63">
        <f t="shared" si="342"/>
        <v>0</v>
      </c>
      <c r="CI1407" s="73"/>
      <c r="CJ1407" s="63">
        <f>IF(Taula1[[#This Row],[Tipus de contracte                                  (fer servir opcions de la llista desplegable)]]="Indefinit",1,0)</f>
        <v>0</v>
      </c>
      <c r="CK1407" s="63">
        <f>IF(Taula1[[#This Row],[Tipus de contracte                                  (fer servir opcions de la llista desplegable)]]="Temporal, igual o superior a 6 mesos",1,0)</f>
        <v>0</v>
      </c>
      <c r="CL1407" s="63">
        <f>IF(Taula1[[#This Row],[Tipus de contracte                                  (fer servir opcions de la llista desplegable)]]="Substitució per IT",1,0)</f>
        <v>0</v>
      </c>
      <c r="CM1407" s="73"/>
      <c r="CN1407" s="63">
        <f>IF(Taula1[[#This Row],[Relació llocs de treball]]&gt;=1,1,0)</f>
        <v>0</v>
      </c>
      <c r="CO1407" s="73"/>
      <c r="CP1407" s="63">
        <f>IF(Taula1[[#This Row],[Identitat de gènere                                                          (fer servir opcions de la llista desplegable)]]="Home",1,0)</f>
        <v>0</v>
      </c>
      <c r="CQ1407" s="63">
        <f>IF(Taula1[[#This Row],[Identitat de gènere                                                          (fer servir opcions de la llista desplegable)]]="Dona",1,0)</f>
        <v>0</v>
      </c>
      <c r="CR1407" s="63">
        <f>IF(Taula1[[#This Row],[Identitat de gènere                                                          (fer servir opcions de la llista desplegable)]]="No binari",1,0)</f>
        <v>0</v>
      </c>
      <c r="CS1407" s="73"/>
      <c r="CT1407" s="63">
        <f t="shared" si="336"/>
        <v>0</v>
      </c>
      <c r="CU1407" s="64">
        <f t="shared" si="343"/>
        <v>0</v>
      </c>
      <c r="CW1407" s="64">
        <f t="shared" si="344"/>
        <v>0</v>
      </c>
      <c r="CX1407" s="64">
        <f t="shared" si="345"/>
        <v>0</v>
      </c>
      <c r="CY1407" s="64">
        <f t="shared" si="346"/>
        <v>0</v>
      </c>
      <c r="CZ1407" s="64">
        <f t="shared" si="347"/>
        <v>0</v>
      </c>
      <c r="DB1407" s="64">
        <f t="shared" si="348"/>
        <v>0</v>
      </c>
      <c r="DC1407" s="64">
        <f t="shared" si="349"/>
        <v>0</v>
      </c>
      <c r="DD1407" s="64">
        <f t="shared" si="350"/>
        <v>0</v>
      </c>
      <c r="DE1407" s="64">
        <f t="shared" si="351"/>
        <v>0</v>
      </c>
    </row>
    <row r="1408" spans="2:109" x14ac:dyDescent="0.3">
      <c r="B1408" s="167"/>
      <c r="C1408" s="186"/>
      <c r="D1408" s="2"/>
      <c r="E1408" s="67"/>
      <c r="F1408" s="5"/>
      <c r="G1408" s="5"/>
      <c r="H1408" s="187"/>
      <c r="I1408" s="111" t="str">
        <f ca="1">IF(Taula1[[#This Row],[Data naixement (format dd/mm/aaaa)]]="","0",DATEDIF(Taula1[[#This Row],[Data naixement (format dd/mm/aaaa)]],TODAY(),"Y"))</f>
        <v>0</v>
      </c>
      <c r="J1408" s="6"/>
      <c r="K1408" s="6"/>
      <c r="L1408" s="6"/>
      <c r="M1408" s="6"/>
      <c r="N1408" s="56"/>
      <c r="O1408" s="56"/>
      <c r="P1408" s="56"/>
      <c r="Q1408" s="6"/>
      <c r="R1408" s="7"/>
      <c r="S1408" s="143">
        <f>Taula1[[#This Row],[Mesos naturals sencers treballats període justificat (01/01/2023 - 31/03/2023)]]</f>
        <v>0</v>
      </c>
      <c r="T1408" s="194">
        <f>Taula1[[#This Row],[Dies treballats període justificat (01/01/2023 - 31/03/2023)              no comptabilitzats com a mes natural sencer]]</f>
        <v>0</v>
      </c>
      <c r="U1408" s="12"/>
      <c r="V1408" s="7"/>
      <c r="W1408" s="188"/>
      <c r="X1408" s="188"/>
      <c r="Y1408" s="188"/>
      <c r="Z1408" s="188"/>
      <c r="AA1408" s="190"/>
      <c r="AB1408" s="143">
        <f>Taula1[[#This Row],[Grup justificat     (fer servir opcions de la llista desplegable)]]</f>
        <v>0</v>
      </c>
      <c r="AC1408" s="182"/>
      <c r="AD1408" s="39"/>
      <c r="AE1408" s="131">
        <f>ROUND((AF1408/100)*756*Taula1[[#This Row],[Mesos naturals sencers treballats període justificat (01/01/2023 - 31/03/2023)]],2)</f>
        <v>0</v>
      </c>
      <c r="AF1408" s="81">
        <f>Taula1[[#This Row],[% Jornada segons contracte
(no posar el símbol %) ]]-Taula1[[#This Row],[% Reducció salari per baix rendiment        (no posar el símbol %)]]</f>
        <v>0</v>
      </c>
      <c r="AG1408" s="131">
        <f>ROUND((AH1408/100)*24.8547945*Taula1[[#This Row],[Dies treballats període justificat (01/01/2023 - 31/03/2023)              no comptabilitzats com a mes natural sencer]],2)</f>
        <v>0</v>
      </c>
      <c r="AH1408" s="79">
        <f>Taula1[[#This Row],[% Jornada segons contracte
(no posar el símbol %) ]]-Taula1[[#This Row],[% Reducció salari per baix rendiment        (no posar el símbol %)]]</f>
        <v>0</v>
      </c>
      <c r="AI1408" s="131">
        <f t="shared" si="337"/>
        <v>0</v>
      </c>
      <c r="AJ1408" s="39"/>
      <c r="AK1408" s="131">
        <f>ROUND((AL1408/100)*756*Taula1[[#This Row],[Espai reservat Administració  (mesos)]],2)</f>
        <v>0</v>
      </c>
      <c r="AL1408" s="81">
        <f>Taula1[[#This Row],[% Jornada segons contracte
(no posar el símbol %) ]]-Taula1[[#This Row],[% Reducció salari per baix rendiment        (no posar el símbol %)]]</f>
        <v>0</v>
      </c>
      <c r="AM1408" s="131">
        <f>ROUND((AN1408/100)*24.8547945*Taula1[[#This Row],[Espai reservat Administració (dies)]],2)</f>
        <v>0</v>
      </c>
      <c r="AN1408" s="79">
        <f>Taula1[[#This Row],[% Jornada segons contracte
(no posar el símbol %) ]]-Taula1[[#This Row],[% Reducció salari per baix rendiment        (no posar el símbol %)]]</f>
        <v>0</v>
      </c>
      <c r="AO1408" s="131">
        <f t="shared" si="338"/>
        <v>0</v>
      </c>
      <c r="AP1408" s="87"/>
      <c r="AQ1408" s="137">
        <f>ROUND((AR1408/100)*693*Taula1[[#This Row],[Mesos naturals sencers treballats període justificat (01/01/2023 - 31/03/2023)]],2)</f>
        <v>0</v>
      </c>
      <c r="AR1408" s="90">
        <f>Taula1[[#This Row],[% Jornada segons contracte
(no posar el símbol %) ]]-Taula1[[#This Row],[% Reducció salari per baix rendiment        (no posar el símbol %)]]</f>
        <v>0</v>
      </c>
      <c r="AS1408" s="137">
        <f>ROUND((AT1408/100)*22.78356164*Taula1[[#This Row],[Dies treballats període justificat (01/01/2023 - 31/03/2023)              no comptabilitzats com a mes natural sencer]],2)</f>
        <v>0</v>
      </c>
      <c r="AT1408" s="90">
        <f>Taula1[[#This Row],[% Jornada segons contracte
(no posar el símbol %) ]]-Taula1[[#This Row],[% Reducció salari per baix rendiment        (no posar el símbol %)]]</f>
        <v>0</v>
      </c>
      <c r="AU1408" s="137">
        <f t="shared" si="339"/>
        <v>0</v>
      </c>
      <c r="AV1408" s="87"/>
      <c r="AW1408" s="136">
        <f>ROUND((AX1408/100)*693*Taula1[[#This Row],[Espai reservat Administració  (mesos)]],2)</f>
        <v>0</v>
      </c>
      <c r="AX1408" s="90">
        <f>Taula1[[#This Row],[% Jornada segons contracte
(no posar el símbol %) ]]-Taula1[[#This Row],[% Reducció salari per baix rendiment        (no posar el símbol %)]]</f>
        <v>0</v>
      </c>
      <c r="AY1408" s="131">
        <f>ROUND((AZ1408/100)*22.78356164*Taula1[[#This Row],[Espai reservat Administració (dies)]],2)</f>
        <v>0</v>
      </c>
      <c r="AZ1408" s="81">
        <f>Taula1[[#This Row],[% Jornada segons contracte
(no posar el símbol %) ]]-Taula1[[#This Row],[% Reducció salari per baix rendiment        (no posar el símbol %)]]</f>
        <v>0</v>
      </c>
      <c r="BA1408" s="82">
        <f t="shared" si="340"/>
        <v>0</v>
      </c>
      <c r="BB1408" s="41"/>
      <c r="BC1408" s="131">
        <f>IF(Taula1[[#This Row],[Grup justificat     (fer servir opcions de la llista desplegable)]]=1,AI1408,0)</f>
        <v>0</v>
      </c>
      <c r="BD1408" s="131">
        <f>IF(Taula1[[#This Row],[Grup justificat     (fer servir opcions de la llista desplegable)]]=2,AU1408,0)</f>
        <v>0</v>
      </c>
      <c r="BE1408" s="41"/>
      <c r="BF1408" s="131">
        <f>IF(Taula1[[#This Row],[Espai reservat Administració]]=1,AO1408,0)</f>
        <v>0</v>
      </c>
      <c r="BG1408" s="82">
        <f>IF(Taula1[[#This Row],[Espai reservat Administració]]=2,BA1408,0)</f>
        <v>0</v>
      </c>
      <c r="BH1408" s="41"/>
      <c r="BI1408" s="126">
        <f>IF(Taula1[[#This Row],[Grup justificat     (fer servir opcions de la llista desplegable)]]=1,1,0)</f>
        <v>0</v>
      </c>
      <c r="BJ1408" s="126">
        <f>IF(Taula1[[#This Row],[Espai reservat Administració]]=1,1,0)</f>
        <v>0</v>
      </c>
      <c r="BK1408" s="111"/>
      <c r="BL1408" s="126">
        <f>IF(Taula1[[#This Row],[Grup justificat     (fer servir opcions de la llista desplegable)]]=2,1,0)</f>
        <v>0</v>
      </c>
      <c r="BM1408" s="126">
        <f>IF(Taula1[[#This Row],[Espai reservat Administració]]=2,1,0)</f>
        <v>0</v>
      </c>
      <c r="BN1408" s="73"/>
      <c r="BO1408" s="73"/>
      <c r="BP1408" s="73"/>
      <c r="BQ1408" s="73"/>
      <c r="BR1408" s="73"/>
      <c r="BS1408" s="73"/>
      <c r="BT1408" s="73"/>
      <c r="BU1408" s="73"/>
      <c r="BV1408" s="73"/>
      <c r="BW1408" s="73"/>
      <c r="BX1408" s="73"/>
      <c r="BY1408" s="73"/>
      <c r="BZ1408" s="73"/>
      <c r="CA1408" s="73"/>
      <c r="CB1408" s="73"/>
      <c r="CC1408" s="73"/>
      <c r="CD1408" s="73"/>
      <c r="CE1408" s="73"/>
      <c r="CF1408" s="73"/>
      <c r="CG1408" s="63">
        <f t="shared" si="341"/>
        <v>0</v>
      </c>
      <c r="CH1408" s="63">
        <f t="shared" si="342"/>
        <v>0</v>
      </c>
      <c r="CI1408" s="73"/>
      <c r="CJ1408" s="63">
        <f>IF(Taula1[[#This Row],[Tipus de contracte                                  (fer servir opcions de la llista desplegable)]]="Indefinit",1,0)</f>
        <v>0</v>
      </c>
      <c r="CK1408" s="63">
        <f>IF(Taula1[[#This Row],[Tipus de contracte                                  (fer servir opcions de la llista desplegable)]]="Temporal, igual o superior a 6 mesos",1,0)</f>
        <v>0</v>
      </c>
      <c r="CL1408" s="63">
        <f>IF(Taula1[[#This Row],[Tipus de contracte                                  (fer servir opcions de la llista desplegable)]]="Substitució per IT",1,0)</f>
        <v>0</v>
      </c>
      <c r="CM1408" s="73"/>
      <c r="CN1408" s="63">
        <f>IF(Taula1[[#This Row],[Relació llocs de treball]]&gt;=1,1,0)</f>
        <v>0</v>
      </c>
      <c r="CO1408" s="73"/>
      <c r="CP1408" s="63">
        <f>IF(Taula1[[#This Row],[Identitat de gènere                                                          (fer servir opcions de la llista desplegable)]]="Home",1,0)</f>
        <v>0</v>
      </c>
      <c r="CQ1408" s="63">
        <f>IF(Taula1[[#This Row],[Identitat de gènere                                                          (fer servir opcions de la llista desplegable)]]="Dona",1,0)</f>
        <v>0</v>
      </c>
      <c r="CR1408" s="63">
        <f>IF(Taula1[[#This Row],[Identitat de gènere                                                          (fer servir opcions de la llista desplegable)]]="No binari",1,0)</f>
        <v>0</v>
      </c>
      <c r="CS1408" s="73"/>
      <c r="CT1408" s="63">
        <f t="shared" si="336"/>
        <v>0</v>
      </c>
      <c r="CU1408" s="64">
        <f t="shared" si="343"/>
        <v>0</v>
      </c>
      <c r="CW1408" s="64">
        <f t="shared" si="344"/>
        <v>0</v>
      </c>
      <c r="CX1408" s="64">
        <f t="shared" si="345"/>
        <v>0</v>
      </c>
      <c r="CY1408" s="64">
        <f t="shared" si="346"/>
        <v>0</v>
      </c>
      <c r="CZ1408" s="64">
        <f t="shared" si="347"/>
        <v>0</v>
      </c>
      <c r="DB1408" s="64">
        <f t="shared" si="348"/>
        <v>0</v>
      </c>
      <c r="DC1408" s="64">
        <f t="shared" si="349"/>
        <v>0</v>
      </c>
      <c r="DD1408" s="64">
        <f t="shared" si="350"/>
        <v>0</v>
      </c>
      <c r="DE1408" s="64">
        <f t="shared" si="351"/>
        <v>0</v>
      </c>
    </row>
    <row r="1409" spans="2:109" x14ac:dyDescent="0.3">
      <c r="B1409" s="167"/>
      <c r="C1409" s="186"/>
      <c r="D1409" s="2"/>
      <c r="E1409" s="67"/>
      <c r="F1409" s="5"/>
      <c r="G1409" s="5"/>
      <c r="H1409" s="187"/>
      <c r="I1409" s="111" t="str">
        <f ca="1">IF(Taula1[[#This Row],[Data naixement (format dd/mm/aaaa)]]="","0",DATEDIF(Taula1[[#This Row],[Data naixement (format dd/mm/aaaa)]],TODAY(),"Y"))</f>
        <v>0</v>
      </c>
      <c r="J1409" s="6"/>
      <c r="K1409" s="6"/>
      <c r="L1409" s="6"/>
      <c r="M1409" s="6"/>
      <c r="N1409" s="56"/>
      <c r="O1409" s="56"/>
      <c r="P1409" s="56"/>
      <c r="Q1409" s="6"/>
      <c r="R1409" s="7"/>
      <c r="S1409" s="143">
        <f>Taula1[[#This Row],[Mesos naturals sencers treballats període justificat (01/01/2023 - 31/03/2023)]]</f>
        <v>0</v>
      </c>
      <c r="T1409" s="194">
        <f>Taula1[[#This Row],[Dies treballats període justificat (01/01/2023 - 31/03/2023)              no comptabilitzats com a mes natural sencer]]</f>
        <v>0</v>
      </c>
      <c r="U1409" s="12"/>
      <c r="V1409" s="7"/>
      <c r="W1409" s="188"/>
      <c r="X1409" s="188"/>
      <c r="Y1409" s="188"/>
      <c r="Z1409" s="188"/>
      <c r="AA1409" s="190"/>
      <c r="AB1409" s="143">
        <f>Taula1[[#This Row],[Grup justificat     (fer servir opcions de la llista desplegable)]]</f>
        <v>0</v>
      </c>
      <c r="AC1409" s="182"/>
      <c r="AD1409" s="39"/>
      <c r="AE1409" s="131">
        <f>ROUND((AF1409/100)*756*Taula1[[#This Row],[Mesos naturals sencers treballats període justificat (01/01/2023 - 31/03/2023)]],2)</f>
        <v>0</v>
      </c>
      <c r="AF1409" s="81">
        <f>Taula1[[#This Row],[% Jornada segons contracte
(no posar el símbol %) ]]-Taula1[[#This Row],[% Reducció salari per baix rendiment        (no posar el símbol %)]]</f>
        <v>0</v>
      </c>
      <c r="AG1409" s="131">
        <f>ROUND((AH1409/100)*24.8547945*Taula1[[#This Row],[Dies treballats període justificat (01/01/2023 - 31/03/2023)              no comptabilitzats com a mes natural sencer]],2)</f>
        <v>0</v>
      </c>
      <c r="AH1409" s="79">
        <f>Taula1[[#This Row],[% Jornada segons contracte
(no posar el símbol %) ]]-Taula1[[#This Row],[% Reducció salari per baix rendiment        (no posar el símbol %)]]</f>
        <v>0</v>
      </c>
      <c r="AI1409" s="131">
        <f t="shared" si="337"/>
        <v>0</v>
      </c>
      <c r="AJ1409" s="39"/>
      <c r="AK1409" s="131">
        <f>ROUND((AL1409/100)*756*Taula1[[#This Row],[Espai reservat Administració  (mesos)]],2)</f>
        <v>0</v>
      </c>
      <c r="AL1409" s="81">
        <f>Taula1[[#This Row],[% Jornada segons contracte
(no posar el símbol %) ]]-Taula1[[#This Row],[% Reducció salari per baix rendiment        (no posar el símbol %)]]</f>
        <v>0</v>
      </c>
      <c r="AM1409" s="131">
        <f>ROUND((AN1409/100)*24.8547945*Taula1[[#This Row],[Espai reservat Administració (dies)]],2)</f>
        <v>0</v>
      </c>
      <c r="AN1409" s="79">
        <f>Taula1[[#This Row],[% Jornada segons contracte
(no posar el símbol %) ]]-Taula1[[#This Row],[% Reducció salari per baix rendiment        (no posar el símbol %)]]</f>
        <v>0</v>
      </c>
      <c r="AO1409" s="131">
        <f t="shared" si="338"/>
        <v>0</v>
      </c>
      <c r="AP1409" s="87"/>
      <c r="AQ1409" s="137">
        <f>ROUND((AR1409/100)*693*Taula1[[#This Row],[Mesos naturals sencers treballats període justificat (01/01/2023 - 31/03/2023)]],2)</f>
        <v>0</v>
      </c>
      <c r="AR1409" s="90">
        <f>Taula1[[#This Row],[% Jornada segons contracte
(no posar el símbol %) ]]-Taula1[[#This Row],[% Reducció salari per baix rendiment        (no posar el símbol %)]]</f>
        <v>0</v>
      </c>
      <c r="AS1409" s="137">
        <f>ROUND((AT1409/100)*22.78356164*Taula1[[#This Row],[Dies treballats període justificat (01/01/2023 - 31/03/2023)              no comptabilitzats com a mes natural sencer]],2)</f>
        <v>0</v>
      </c>
      <c r="AT1409" s="90">
        <f>Taula1[[#This Row],[% Jornada segons contracte
(no posar el símbol %) ]]-Taula1[[#This Row],[% Reducció salari per baix rendiment        (no posar el símbol %)]]</f>
        <v>0</v>
      </c>
      <c r="AU1409" s="137">
        <f t="shared" si="339"/>
        <v>0</v>
      </c>
      <c r="AV1409" s="87"/>
      <c r="AW1409" s="136">
        <f>ROUND((AX1409/100)*693*Taula1[[#This Row],[Espai reservat Administració  (mesos)]],2)</f>
        <v>0</v>
      </c>
      <c r="AX1409" s="90">
        <f>Taula1[[#This Row],[% Jornada segons contracte
(no posar el símbol %) ]]-Taula1[[#This Row],[% Reducció salari per baix rendiment        (no posar el símbol %)]]</f>
        <v>0</v>
      </c>
      <c r="AY1409" s="131">
        <f>ROUND((AZ1409/100)*22.78356164*Taula1[[#This Row],[Espai reservat Administració (dies)]],2)</f>
        <v>0</v>
      </c>
      <c r="AZ1409" s="81">
        <f>Taula1[[#This Row],[% Jornada segons contracte
(no posar el símbol %) ]]-Taula1[[#This Row],[% Reducció salari per baix rendiment        (no posar el símbol %)]]</f>
        <v>0</v>
      </c>
      <c r="BA1409" s="82">
        <f t="shared" si="340"/>
        <v>0</v>
      </c>
      <c r="BB1409" s="41"/>
      <c r="BC1409" s="131">
        <f>IF(Taula1[[#This Row],[Grup justificat     (fer servir opcions de la llista desplegable)]]=1,AI1409,0)</f>
        <v>0</v>
      </c>
      <c r="BD1409" s="131">
        <f>IF(Taula1[[#This Row],[Grup justificat     (fer servir opcions de la llista desplegable)]]=2,AU1409,0)</f>
        <v>0</v>
      </c>
      <c r="BE1409" s="41"/>
      <c r="BF1409" s="131">
        <f>IF(Taula1[[#This Row],[Espai reservat Administració]]=1,AO1409,0)</f>
        <v>0</v>
      </c>
      <c r="BG1409" s="82">
        <f>IF(Taula1[[#This Row],[Espai reservat Administració]]=2,BA1409,0)</f>
        <v>0</v>
      </c>
      <c r="BH1409" s="41"/>
      <c r="BI1409" s="126">
        <f>IF(Taula1[[#This Row],[Grup justificat     (fer servir opcions de la llista desplegable)]]=1,1,0)</f>
        <v>0</v>
      </c>
      <c r="BJ1409" s="126">
        <f>IF(Taula1[[#This Row],[Espai reservat Administració]]=1,1,0)</f>
        <v>0</v>
      </c>
      <c r="BK1409" s="111"/>
      <c r="BL1409" s="126">
        <f>IF(Taula1[[#This Row],[Grup justificat     (fer servir opcions de la llista desplegable)]]=2,1,0)</f>
        <v>0</v>
      </c>
      <c r="BM1409" s="126">
        <f>IF(Taula1[[#This Row],[Espai reservat Administració]]=2,1,0)</f>
        <v>0</v>
      </c>
      <c r="BN1409" s="73"/>
      <c r="BO1409" s="73"/>
      <c r="BP1409" s="73"/>
      <c r="BQ1409" s="73"/>
      <c r="BR1409" s="73"/>
      <c r="BS1409" s="73"/>
      <c r="BT1409" s="73"/>
      <c r="BU1409" s="73"/>
      <c r="BV1409" s="73"/>
      <c r="BW1409" s="73"/>
      <c r="BX1409" s="73"/>
      <c r="BY1409" s="73"/>
      <c r="BZ1409" s="73"/>
      <c r="CA1409" s="73"/>
      <c r="CB1409" s="73"/>
      <c r="CC1409" s="73"/>
      <c r="CD1409" s="73"/>
      <c r="CE1409" s="73"/>
      <c r="CF1409" s="73"/>
      <c r="CG1409" s="63">
        <f t="shared" si="341"/>
        <v>0</v>
      </c>
      <c r="CH1409" s="63">
        <f t="shared" si="342"/>
        <v>0</v>
      </c>
      <c r="CI1409" s="73"/>
      <c r="CJ1409" s="63">
        <f>IF(Taula1[[#This Row],[Tipus de contracte                                  (fer servir opcions de la llista desplegable)]]="Indefinit",1,0)</f>
        <v>0</v>
      </c>
      <c r="CK1409" s="63">
        <f>IF(Taula1[[#This Row],[Tipus de contracte                                  (fer servir opcions de la llista desplegable)]]="Temporal, igual o superior a 6 mesos",1,0)</f>
        <v>0</v>
      </c>
      <c r="CL1409" s="63">
        <f>IF(Taula1[[#This Row],[Tipus de contracte                                  (fer servir opcions de la llista desplegable)]]="Substitució per IT",1,0)</f>
        <v>0</v>
      </c>
      <c r="CM1409" s="73"/>
      <c r="CN1409" s="63">
        <f>IF(Taula1[[#This Row],[Relació llocs de treball]]&gt;=1,1,0)</f>
        <v>0</v>
      </c>
      <c r="CO1409" s="73"/>
      <c r="CP1409" s="63">
        <f>IF(Taula1[[#This Row],[Identitat de gènere                                                          (fer servir opcions de la llista desplegable)]]="Home",1,0)</f>
        <v>0</v>
      </c>
      <c r="CQ1409" s="63">
        <f>IF(Taula1[[#This Row],[Identitat de gènere                                                          (fer servir opcions de la llista desplegable)]]="Dona",1,0)</f>
        <v>0</v>
      </c>
      <c r="CR1409" s="63">
        <f>IF(Taula1[[#This Row],[Identitat de gènere                                                          (fer servir opcions de la llista desplegable)]]="No binari",1,0)</f>
        <v>0</v>
      </c>
      <c r="CS1409" s="73"/>
      <c r="CT1409" s="63">
        <f t="shared" si="336"/>
        <v>0</v>
      </c>
      <c r="CU1409" s="64">
        <f t="shared" si="343"/>
        <v>0</v>
      </c>
      <c r="CW1409" s="64">
        <f t="shared" si="344"/>
        <v>0</v>
      </c>
      <c r="CX1409" s="64">
        <f t="shared" si="345"/>
        <v>0</v>
      </c>
      <c r="CY1409" s="64">
        <f t="shared" si="346"/>
        <v>0</v>
      </c>
      <c r="CZ1409" s="64">
        <f t="shared" si="347"/>
        <v>0</v>
      </c>
      <c r="DB1409" s="64">
        <f t="shared" si="348"/>
        <v>0</v>
      </c>
      <c r="DC1409" s="64">
        <f t="shared" si="349"/>
        <v>0</v>
      </c>
      <c r="DD1409" s="64">
        <f t="shared" si="350"/>
        <v>0</v>
      </c>
      <c r="DE1409" s="64">
        <f t="shared" si="351"/>
        <v>0</v>
      </c>
    </row>
    <row r="1410" spans="2:109" x14ac:dyDescent="0.3">
      <c r="B1410" s="167"/>
      <c r="C1410" s="186"/>
      <c r="D1410" s="2"/>
      <c r="E1410" s="67"/>
      <c r="F1410" s="5"/>
      <c r="G1410" s="5"/>
      <c r="H1410" s="187"/>
      <c r="I1410" s="111" t="str">
        <f ca="1">IF(Taula1[[#This Row],[Data naixement (format dd/mm/aaaa)]]="","0",DATEDIF(Taula1[[#This Row],[Data naixement (format dd/mm/aaaa)]],TODAY(),"Y"))</f>
        <v>0</v>
      </c>
      <c r="J1410" s="6"/>
      <c r="K1410" s="6"/>
      <c r="L1410" s="6"/>
      <c r="M1410" s="6"/>
      <c r="N1410" s="56"/>
      <c r="O1410" s="56"/>
      <c r="P1410" s="56"/>
      <c r="Q1410" s="6"/>
      <c r="R1410" s="7"/>
      <c r="S1410" s="143">
        <f>Taula1[[#This Row],[Mesos naturals sencers treballats període justificat (01/01/2023 - 31/03/2023)]]</f>
        <v>0</v>
      </c>
      <c r="T1410" s="194">
        <f>Taula1[[#This Row],[Dies treballats període justificat (01/01/2023 - 31/03/2023)              no comptabilitzats com a mes natural sencer]]</f>
        <v>0</v>
      </c>
      <c r="U1410" s="12"/>
      <c r="V1410" s="7"/>
      <c r="W1410" s="188"/>
      <c r="X1410" s="188"/>
      <c r="Y1410" s="188"/>
      <c r="Z1410" s="188"/>
      <c r="AA1410" s="190"/>
      <c r="AB1410" s="143">
        <f>Taula1[[#This Row],[Grup justificat     (fer servir opcions de la llista desplegable)]]</f>
        <v>0</v>
      </c>
      <c r="AC1410" s="182"/>
      <c r="AD1410" s="39"/>
      <c r="AE1410" s="131">
        <f>ROUND((AF1410/100)*756*Taula1[[#This Row],[Mesos naturals sencers treballats període justificat (01/01/2023 - 31/03/2023)]],2)</f>
        <v>0</v>
      </c>
      <c r="AF1410" s="81">
        <f>Taula1[[#This Row],[% Jornada segons contracte
(no posar el símbol %) ]]-Taula1[[#This Row],[% Reducció salari per baix rendiment        (no posar el símbol %)]]</f>
        <v>0</v>
      </c>
      <c r="AG1410" s="131">
        <f>ROUND((AH1410/100)*24.8547945*Taula1[[#This Row],[Dies treballats període justificat (01/01/2023 - 31/03/2023)              no comptabilitzats com a mes natural sencer]],2)</f>
        <v>0</v>
      </c>
      <c r="AH1410" s="79">
        <f>Taula1[[#This Row],[% Jornada segons contracte
(no posar el símbol %) ]]-Taula1[[#This Row],[% Reducció salari per baix rendiment        (no posar el símbol %)]]</f>
        <v>0</v>
      </c>
      <c r="AI1410" s="131">
        <f t="shared" si="337"/>
        <v>0</v>
      </c>
      <c r="AJ1410" s="39"/>
      <c r="AK1410" s="131">
        <f>ROUND((AL1410/100)*756*Taula1[[#This Row],[Espai reservat Administració  (mesos)]],2)</f>
        <v>0</v>
      </c>
      <c r="AL1410" s="81">
        <f>Taula1[[#This Row],[% Jornada segons contracte
(no posar el símbol %) ]]-Taula1[[#This Row],[% Reducció salari per baix rendiment        (no posar el símbol %)]]</f>
        <v>0</v>
      </c>
      <c r="AM1410" s="131">
        <f>ROUND((AN1410/100)*24.8547945*Taula1[[#This Row],[Espai reservat Administració (dies)]],2)</f>
        <v>0</v>
      </c>
      <c r="AN1410" s="79">
        <f>Taula1[[#This Row],[% Jornada segons contracte
(no posar el símbol %) ]]-Taula1[[#This Row],[% Reducció salari per baix rendiment        (no posar el símbol %)]]</f>
        <v>0</v>
      </c>
      <c r="AO1410" s="131">
        <f t="shared" si="338"/>
        <v>0</v>
      </c>
      <c r="AP1410" s="87"/>
      <c r="AQ1410" s="137">
        <f>ROUND((AR1410/100)*693*Taula1[[#This Row],[Mesos naturals sencers treballats període justificat (01/01/2023 - 31/03/2023)]],2)</f>
        <v>0</v>
      </c>
      <c r="AR1410" s="90">
        <f>Taula1[[#This Row],[% Jornada segons contracte
(no posar el símbol %) ]]-Taula1[[#This Row],[% Reducció salari per baix rendiment        (no posar el símbol %)]]</f>
        <v>0</v>
      </c>
      <c r="AS1410" s="137">
        <f>ROUND((AT1410/100)*22.78356164*Taula1[[#This Row],[Dies treballats període justificat (01/01/2023 - 31/03/2023)              no comptabilitzats com a mes natural sencer]],2)</f>
        <v>0</v>
      </c>
      <c r="AT1410" s="90">
        <f>Taula1[[#This Row],[% Jornada segons contracte
(no posar el símbol %) ]]-Taula1[[#This Row],[% Reducció salari per baix rendiment        (no posar el símbol %)]]</f>
        <v>0</v>
      </c>
      <c r="AU1410" s="137">
        <f t="shared" si="339"/>
        <v>0</v>
      </c>
      <c r="AV1410" s="87"/>
      <c r="AW1410" s="136">
        <f>ROUND((AX1410/100)*693*Taula1[[#This Row],[Espai reservat Administració  (mesos)]],2)</f>
        <v>0</v>
      </c>
      <c r="AX1410" s="90">
        <f>Taula1[[#This Row],[% Jornada segons contracte
(no posar el símbol %) ]]-Taula1[[#This Row],[% Reducció salari per baix rendiment        (no posar el símbol %)]]</f>
        <v>0</v>
      </c>
      <c r="AY1410" s="131">
        <f>ROUND((AZ1410/100)*22.78356164*Taula1[[#This Row],[Espai reservat Administració (dies)]],2)</f>
        <v>0</v>
      </c>
      <c r="AZ1410" s="81">
        <f>Taula1[[#This Row],[% Jornada segons contracte
(no posar el símbol %) ]]-Taula1[[#This Row],[% Reducció salari per baix rendiment        (no posar el símbol %)]]</f>
        <v>0</v>
      </c>
      <c r="BA1410" s="82">
        <f t="shared" si="340"/>
        <v>0</v>
      </c>
      <c r="BB1410" s="41"/>
      <c r="BC1410" s="131">
        <f>IF(Taula1[[#This Row],[Grup justificat     (fer servir opcions de la llista desplegable)]]=1,AI1410,0)</f>
        <v>0</v>
      </c>
      <c r="BD1410" s="131">
        <f>IF(Taula1[[#This Row],[Grup justificat     (fer servir opcions de la llista desplegable)]]=2,AU1410,0)</f>
        <v>0</v>
      </c>
      <c r="BE1410" s="41"/>
      <c r="BF1410" s="131">
        <f>IF(Taula1[[#This Row],[Espai reservat Administració]]=1,AO1410,0)</f>
        <v>0</v>
      </c>
      <c r="BG1410" s="82">
        <f>IF(Taula1[[#This Row],[Espai reservat Administració]]=2,BA1410,0)</f>
        <v>0</v>
      </c>
      <c r="BH1410" s="41"/>
      <c r="BI1410" s="126">
        <f>IF(Taula1[[#This Row],[Grup justificat     (fer servir opcions de la llista desplegable)]]=1,1,0)</f>
        <v>0</v>
      </c>
      <c r="BJ1410" s="126">
        <f>IF(Taula1[[#This Row],[Espai reservat Administració]]=1,1,0)</f>
        <v>0</v>
      </c>
      <c r="BK1410" s="111"/>
      <c r="BL1410" s="126">
        <f>IF(Taula1[[#This Row],[Grup justificat     (fer servir opcions de la llista desplegable)]]=2,1,0)</f>
        <v>0</v>
      </c>
      <c r="BM1410" s="126">
        <f>IF(Taula1[[#This Row],[Espai reservat Administració]]=2,1,0)</f>
        <v>0</v>
      </c>
      <c r="BN1410" s="73"/>
      <c r="BO1410" s="73"/>
      <c r="BP1410" s="73"/>
      <c r="BQ1410" s="73"/>
      <c r="BR1410" s="73"/>
      <c r="BS1410" s="73"/>
      <c r="BT1410" s="73"/>
      <c r="BU1410" s="73"/>
      <c r="BV1410" s="73"/>
      <c r="BW1410" s="73"/>
      <c r="BX1410" s="73"/>
      <c r="BY1410" s="73"/>
      <c r="BZ1410" s="73"/>
      <c r="CA1410" s="73"/>
      <c r="CB1410" s="73"/>
      <c r="CC1410" s="73"/>
      <c r="CD1410" s="73"/>
      <c r="CE1410" s="73"/>
      <c r="CF1410" s="73"/>
      <c r="CG1410" s="63">
        <f t="shared" si="341"/>
        <v>0</v>
      </c>
      <c r="CH1410" s="63">
        <f t="shared" si="342"/>
        <v>0</v>
      </c>
      <c r="CI1410" s="73"/>
      <c r="CJ1410" s="63">
        <f>IF(Taula1[[#This Row],[Tipus de contracte                                  (fer servir opcions de la llista desplegable)]]="Indefinit",1,0)</f>
        <v>0</v>
      </c>
      <c r="CK1410" s="63">
        <f>IF(Taula1[[#This Row],[Tipus de contracte                                  (fer servir opcions de la llista desplegable)]]="Temporal, igual o superior a 6 mesos",1,0)</f>
        <v>0</v>
      </c>
      <c r="CL1410" s="63">
        <f>IF(Taula1[[#This Row],[Tipus de contracte                                  (fer servir opcions de la llista desplegable)]]="Substitució per IT",1,0)</f>
        <v>0</v>
      </c>
      <c r="CM1410" s="73"/>
      <c r="CN1410" s="63">
        <f>IF(Taula1[[#This Row],[Relació llocs de treball]]&gt;=1,1,0)</f>
        <v>0</v>
      </c>
      <c r="CO1410" s="73"/>
      <c r="CP1410" s="63">
        <f>IF(Taula1[[#This Row],[Identitat de gènere                                                          (fer servir opcions de la llista desplegable)]]="Home",1,0)</f>
        <v>0</v>
      </c>
      <c r="CQ1410" s="63">
        <f>IF(Taula1[[#This Row],[Identitat de gènere                                                          (fer servir opcions de la llista desplegable)]]="Dona",1,0)</f>
        <v>0</v>
      </c>
      <c r="CR1410" s="63">
        <f>IF(Taula1[[#This Row],[Identitat de gènere                                                          (fer servir opcions de la llista desplegable)]]="No binari",1,0)</f>
        <v>0</v>
      </c>
      <c r="CS1410" s="73"/>
      <c r="CT1410" s="63">
        <f t="shared" si="336"/>
        <v>0</v>
      </c>
      <c r="CU1410" s="64">
        <f t="shared" si="343"/>
        <v>0</v>
      </c>
      <c r="CW1410" s="64">
        <f t="shared" si="344"/>
        <v>0</v>
      </c>
      <c r="CX1410" s="64">
        <f t="shared" si="345"/>
        <v>0</v>
      </c>
      <c r="CY1410" s="64">
        <f t="shared" si="346"/>
        <v>0</v>
      </c>
      <c r="CZ1410" s="64">
        <f t="shared" si="347"/>
        <v>0</v>
      </c>
      <c r="DB1410" s="64">
        <f t="shared" si="348"/>
        <v>0</v>
      </c>
      <c r="DC1410" s="64">
        <f t="shared" si="349"/>
        <v>0</v>
      </c>
      <c r="DD1410" s="64">
        <f t="shared" si="350"/>
        <v>0</v>
      </c>
      <c r="DE1410" s="64">
        <f t="shared" si="351"/>
        <v>0</v>
      </c>
    </row>
    <row r="1411" spans="2:109" x14ac:dyDescent="0.3">
      <c r="B1411" s="167"/>
      <c r="C1411" s="186"/>
      <c r="D1411" s="2"/>
      <c r="E1411" s="67"/>
      <c r="F1411" s="5"/>
      <c r="G1411" s="5"/>
      <c r="H1411" s="187"/>
      <c r="I1411" s="111" t="str">
        <f ca="1">IF(Taula1[[#This Row],[Data naixement (format dd/mm/aaaa)]]="","0",DATEDIF(Taula1[[#This Row],[Data naixement (format dd/mm/aaaa)]],TODAY(),"Y"))</f>
        <v>0</v>
      </c>
      <c r="J1411" s="6"/>
      <c r="K1411" s="6"/>
      <c r="L1411" s="6"/>
      <c r="M1411" s="6"/>
      <c r="N1411" s="56"/>
      <c r="O1411" s="56"/>
      <c r="P1411" s="56"/>
      <c r="Q1411" s="6"/>
      <c r="R1411" s="7"/>
      <c r="S1411" s="143">
        <f>Taula1[[#This Row],[Mesos naturals sencers treballats període justificat (01/01/2023 - 31/03/2023)]]</f>
        <v>0</v>
      </c>
      <c r="T1411" s="194">
        <f>Taula1[[#This Row],[Dies treballats període justificat (01/01/2023 - 31/03/2023)              no comptabilitzats com a mes natural sencer]]</f>
        <v>0</v>
      </c>
      <c r="U1411" s="12"/>
      <c r="V1411" s="7"/>
      <c r="W1411" s="188"/>
      <c r="X1411" s="188"/>
      <c r="Y1411" s="188"/>
      <c r="Z1411" s="188"/>
      <c r="AA1411" s="190"/>
      <c r="AB1411" s="143">
        <f>Taula1[[#This Row],[Grup justificat     (fer servir opcions de la llista desplegable)]]</f>
        <v>0</v>
      </c>
      <c r="AC1411" s="182"/>
      <c r="AD1411" s="39"/>
      <c r="AE1411" s="131">
        <f>ROUND((AF1411/100)*756*Taula1[[#This Row],[Mesos naturals sencers treballats període justificat (01/01/2023 - 31/03/2023)]],2)</f>
        <v>0</v>
      </c>
      <c r="AF1411" s="81">
        <f>Taula1[[#This Row],[% Jornada segons contracte
(no posar el símbol %) ]]-Taula1[[#This Row],[% Reducció salari per baix rendiment        (no posar el símbol %)]]</f>
        <v>0</v>
      </c>
      <c r="AG1411" s="131">
        <f>ROUND((AH1411/100)*24.8547945*Taula1[[#This Row],[Dies treballats període justificat (01/01/2023 - 31/03/2023)              no comptabilitzats com a mes natural sencer]],2)</f>
        <v>0</v>
      </c>
      <c r="AH1411" s="79">
        <f>Taula1[[#This Row],[% Jornada segons contracte
(no posar el símbol %) ]]-Taula1[[#This Row],[% Reducció salari per baix rendiment        (no posar el símbol %)]]</f>
        <v>0</v>
      </c>
      <c r="AI1411" s="131">
        <f t="shared" si="337"/>
        <v>0</v>
      </c>
      <c r="AJ1411" s="39"/>
      <c r="AK1411" s="131">
        <f>ROUND((AL1411/100)*756*Taula1[[#This Row],[Espai reservat Administració  (mesos)]],2)</f>
        <v>0</v>
      </c>
      <c r="AL1411" s="81">
        <f>Taula1[[#This Row],[% Jornada segons contracte
(no posar el símbol %) ]]-Taula1[[#This Row],[% Reducció salari per baix rendiment        (no posar el símbol %)]]</f>
        <v>0</v>
      </c>
      <c r="AM1411" s="131">
        <f>ROUND((AN1411/100)*24.8547945*Taula1[[#This Row],[Espai reservat Administració (dies)]],2)</f>
        <v>0</v>
      </c>
      <c r="AN1411" s="79">
        <f>Taula1[[#This Row],[% Jornada segons contracte
(no posar el símbol %) ]]-Taula1[[#This Row],[% Reducció salari per baix rendiment        (no posar el símbol %)]]</f>
        <v>0</v>
      </c>
      <c r="AO1411" s="131">
        <f t="shared" si="338"/>
        <v>0</v>
      </c>
      <c r="AP1411" s="87"/>
      <c r="AQ1411" s="137">
        <f>ROUND((AR1411/100)*693*Taula1[[#This Row],[Mesos naturals sencers treballats període justificat (01/01/2023 - 31/03/2023)]],2)</f>
        <v>0</v>
      </c>
      <c r="AR1411" s="90">
        <f>Taula1[[#This Row],[% Jornada segons contracte
(no posar el símbol %) ]]-Taula1[[#This Row],[% Reducció salari per baix rendiment        (no posar el símbol %)]]</f>
        <v>0</v>
      </c>
      <c r="AS1411" s="137">
        <f>ROUND((AT1411/100)*22.78356164*Taula1[[#This Row],[Dies treballats període justificat (01/01/2023 - 31/03/2023)              no comptabilitzats com a mes natural sencer]],2)</f>
        <v>0</v>
      </c>
      <c r="AT1411" s="90">
        <f>Taula1[[#This Row],[% Jornada segons contracte
(no posar el símbol %) ]]-Taula1[[#This Row],[% Reducció salari per baix rendiment        (no posar el símbol %)]]</f>
        <v>0</v>
      </c>
      <c r="AU1411" s="137">
        <f t="shared" si="339"/>
        <v>0</v>
      </c>
      <c r="AV1411" s="87"/>
      <c r="AW1411" s="136">
        <f>ROUND((AX1411/100)*693*Taula1[[#This Row],[Espai reservat Administració  (mesos)]],2)</f>
        <v>0</v>
      </c>
      <c r="AX1411" s="90">
        <f>Taula1[[#This Row],[% Jornada segons contracte
(no posar el símbol %) ]]-Taula1[[#This Row],[% Reducció salari per baix rendiment        (no posar el símbol %)]]</f>
        <v>0</v>
      </c>
      <c r="AY1411" s="131">
        <f>ROUND((AZ1411/100)*22.78356164*Taula1[[#This Row],[Espai reservat Administració (dies)]],2)</f>
        <v>0</v>
      </c>
      <c r="AZ1411" s="81">
        <f>Taula1[[#This Row],[% Jornada segons contracte
(no posar el símbol %) ]]-Taula1[[#This Row],[% Reducció salari per baix rendiment        (no posar el símbol %)]]</f>
        <v>0</v>
      </c>
      <c r="BA1411" s="82">
        <f t="shared" si="340"/>
        <v>0</v>
      </c>
      <c r="BB1411" s="41"/>
      <c r="BC1411" s="131">
        <f>IF(Taula1[[#This Row],[Grup justificat     (fer servir opcions de la llista desplegable)]]=1,AI1411,0)</f>
        <v>0</v>
      </c>
      <c r="BD1411" s="131">
        <f>IF(Taula1[[#This Row],[Grup justificat     (fer servir opcions de la llista desplegable)]]=2,AU1411,0)</f>
        <v>0</v>
      </c>
      <c r="BE1411" s="41"/>
      <c r="BF1411" s="131">
        <f>IF(Taula1[[#This Row],[Espai reservat Administració]]=1,AO1411,0)</f>
        <v>0</v>
      </c>
      <c r="BG1411" s="82">
        <f>IF(Taula1[[#This Row],[Espai reservat Administració]]=2,BA1411,0)</f>
        <v>0</v>
      </c>
      <c r="BH1411" s="41"/>
      <c r="BI1411" s="126">
        <f>IF(Taula1[[#This Row],[Grup justificat     (fer servir opcions de la llista desplegable)]]=1,1,0)</f>
        <v>0</v>
      </c>
      <c r="BJ1411" s="126">
        <f>IF(Taula1[[#This Row],[Espai reservat Administració]]=1,1,0)</f>
        <v>0</v>
      </c>
      <c r="BK1411" s="111"/>
      <c r="BL1411" s="126">
        <f>IF(Taula1[[#This Row],[Grup justificat     (fer servir opcions de la llista desplegable)]]=2,1,0)</f>
        <v>0</v>
      </c>
      <c r="BM1411" s="126">
        <f>IF(Taula1[[#This Row],[Espai reservat Administració]]=2,1,0)</f>
        <v>0</v>
      </c>
      <c r="BN1411" s="73"/>
      <c r="BO1411" s="73"/>
      <c r="BP1411" s="73"/>
      <c r="BQ1411" s="73"/>
      <c r="BR1411" s="73"/>
      <c r="BS1411" s="73"/>
      <c r="BT1411" s="73"/>
      <c r="BU1411" s="73"/>
      <c r="BV1411" s="73"/>
      <c r="BW1411" s="73"/>
      <c r="BX1411" s="73"/>
      <c r="BY1411" s="73"/>
      <c r="BZ1411" s="73"/>
      <c r="CA1411" s="73"/>
      <c r="CB1411" s="73"/>
      <c r="CC1411" s="73"/>
      <c r="CD1411" s="73"/>
      <c r="CE1411" s="73"/>
      <c r="CF1411" s="73"/>
      <c r="CG1411" s="63">
        <f t="shared" si="341"/>
        <v>0</v>
      </c>
      <c r="CH1411" s="63">
        <f t="shared" si="342"/>
        <v>0</v>
      </c>
      <c r="CI1411" s="73"/>
      <c r="CJ1411" s="63">
        <f>IF(Taula1[[#This Row],[Tipus de contracte                                  (fer servir opcions de la llista desplegable)]]="Indefinit",1,0)</f>
        <v>0</v>
      </c>
      <c r="CK1411" s="63">
        <f>IF(Taula1[[#This Row],[Tipus de contracte                                  (fer servir opcions de la llista desplegable)]]="Temporal, igual o superior a 6 mesos",1,0)</f>
        <v>0</v>
      </c>
      <c r="CL1411" s="63">
        <f>IF(Taula1[[#This Row],[Tipus de contracte                                  (fer servir opcions de la llista desplegable)]]="Substitució per IT",1,0)</f>
        <v>0</v>
      </c>
      <c r="CM1411" s="73"/>
      <c r="CN1411" s="63">
        <f>IF(Taula1[[#This Row],[Relació llocs de treball]]&gt;=1,1,0)</f>
        <v>0</v>
      </c>
      <c r="CO1411" s="73"/>
      <c r="CP1411" s="63">
        <f>IF(Taula1[[#This Row],[Identitat de gènere                                                          (fer servir opcions de la llista desplegable)]]="Home",1,0)</f>
        <v>0</v>
      </c>
      <c r="CQ1411" s="63">
        <f>IF(Taula1[[#This Row],[Identitat de gènere                                                          (fer servir opcions de la llista desplegable)]]="Dona",1,0)</f>
        <v>0</v>
      </c>
      <c r="CR1411" s="63">
        <f>IF(Taula1[[#This Row],[Identitat de gènere                                                          (fer servir opcions de la llista desplegable)]]="No binari",1,0)</f>
        <v>0</v>
      </c>
      <c r="CS1411" s="73"/>
      <c r="CT1411" s="63">
        <f t="shared" si="336"/>
        <v>0</v>
      </c>
      <c r="CU1411" s="64">
        <f t="shared" si="343"/>
        <v>0</v>
      </c>
      <c r="CW1411" s="64">
        <f t="shared" si="344"/>
        <v>0</v>
      </c>
      <c r="CX1411" s="64">
        <f t="shared" si="345"/>
        <v>0</v>
      </c>
      <c r="CY1411" s="64">
        <f t="shared" si="346"/>
        <v>0</v>
      </c>
      <c r="CZ1411" s="64">
        <f t="shared" si="347"/>
        <v>0</v>
      </c>
      <c r="DB1411" s="64">
        <f t="shared" si="348"/>
        <v>0</v>
      </c>
      <c r="DC1411" s="64">
        <f t="shared" si="349"/>
        <v>0</v>
      </c>
      <c r="DD1411" s="64">
        <f t="shared" si="350"/>
        <v>0</v>
      </c>
      <c r="DE1411" s="64">
        <f t="shared" si="351"/>
        <v>0</v>
      </c>
    </row>
    <row r="1412" spans="2:109" x14ac:dyDescent="0.3">
      <c r="B1412" s="167"/>
      <c r="C1412" s="186"/>
      <c r="D1412" s="2"/>
      <c r="E1412" s="67"/>
      <c r="F1412" s="5"/>
      <c r="G1412" s="5"/>
      <c r="H1412" s="187"/>
      <c r="I1412" s="111" t="str">
        <f ca="1">IF(Taula1[[#This Row],[Data naixement (format dd/mm/aaaa)]]="","0",DATEDIF(Taula1[[#This Row],[Data naixement (format dd/mm/aaaa)]],TODAY(),"Y"))</f>
        <v>0</v>
      </c>
      <c r="J1412" s="6"/>
      <c r="K1412" s="6"/>
      <c r="L1412" s="6"/>
      <c r="M1412" s="6"/>
      <c r="N1412" s="56"/>
      <c r="O1412" s="56"/>
      <c r="P1412" s="56"/>
      <c r="Q1412" s="6"/>
      <c r="R1412" s="7"/>
      <c r="S1412" s="143">
        <f>Taula1[[#This Row],[Mesos naturals sencers treballats període justificat (01/01/2023 - 31/03/2023)]]</f>
        <v>0</v>
      </c>
      <c r="T1412" s="194">
        <f>Taula1[[#This Row],[Dies treballats període justificat (01/01/2023 - 31/03/2023)              no comptabilitzats com a mes natural sencer]]</f>
        <v>0</v>
      </c>
      <c r="U1412" s="12"/>
      <c r="V1412" s="7"/>
      <c r="W1412" s="188"/>
      <c r="X1412" s="188"/>
      <c r="Y1412" s="188"/>
      <c r="Z1412" s="188"/>
      <c r="AA1412" s="190"/>
      <c r="AB1412" s="143">
        <f>Taula1[[#This Row],[Grup justificat     (fer servir opcions de la llista desplegable)]]</f>
        <v>0</v>
      </c>
      <c r="AC1412" s="182"/>
      <c r="AD1412" s="39"/>
      <c r="AE1412" s="131">
        <f>ROUND((AF1412/100)*756*Taula1[[#This Row],[Mesos naturals sencers treballats període justificat (01/01/2023 - 31/03/2023)]],2)</f>
        <v>0</v>
      </c>
      <c r="AF1412" s="81">
        <f>Taula1[[#This Row],[% Jornada segons contracte
(no posar el símbol %) ]]-Taula1[[#This Row],[% Reducció salari per baix rendiment        (no posar el símbol %)]]</f>
        <v>0</v>
      </c>
      <c r="AG1412" s="131">
        <f>ROUND((AH1412/100)*24.8547945*Taula1[[#This Row],[Dies treballats període justificat (01/01/2023 - 31/03/2023)              no comptabilitzats com a mes natural sencer]],2)</f>
        <v>0</v>
      </c>
      <c r="AH1412" s="79">
        <f>Taula1[[#This Row],[% Jornada segons contracte
(no posar el símbol %) ]]-Taula1[[#This Row],[% Reducció salari per baix rendiment        (no posar el símbol %)]]</f>
        <v>0</v>
      </c>
      <c r="AI1412" s="131">
        <f t="shared" si="337"/>
        <v>0</v>
      </c>
      <c r="AJ1412" s="39"/>
      <c r="AK1412" s="131">
        <f>ROUND((AL1412/100)*756*Taula1[[#This Row],[Espai reservat Administració  (mesos)]],2)</f>
        <v>0</v>
      </c>
      <c r="AL1412" s="81">
        <f>Taula1[[#This Row],[% Jornada segons contracte
(no posar el símbol %) ]]-Taula1[[#This Row],[% Reducció salari per baix rendiment        (no posar el símbol %)]]</f>
        <v>0</v>
      </c>
      <c r="AM1412" s="131">
        <f>ROUND((AN1412/100)*24.8547945*Taula1[[#This Row],[Espai reservat Administració (dies)]],2)</f>
        <v>0</v>
      </c>
      <c r="AN1412" s="79">
        <f>Taula1[[#This Row],[% Jornada segons contracte
(no posar el símbol %) ]]-Taula1[[#This Row],[% Reducció salari per baix rendiment        (no posar el símbol %)]]</f>
        <v>0</v>
      </c>
      <c r="AO1412" s="131">
        <f t="shared" si="338"/>
        <v>0</v>
      </c>
      <c r="AP1412" s="87"/>
      <c r="AQ1412" s="137">
        <f>ROUND((AR1412/100)*693*Taula1[[#This Row],[Mesos naturals sencers treballats període justificat (01/01/2023 - 31/03/2023)]],2)</f>
        <v>0</v>
      </c>
      <c r="AR1412" s="90">
        <f>Taula1[[#This Row],[% Jornada segons contracte
(no posar el símbol %) ]]-Taula1[[#This Row],[% Reducció salari per baix rendiment        (no posar el símbol %)]]</f>
        <v>0</v>
      </c>
      <c r="AS1412" s="137">
        <f>ROUND((AT1412/100)*22.78356164*Taula1[[#This Row],[Dies treballats període justificat (01/01/2023 - 31/03/2023)              no comptabilitzats com a mes natural sencer]],2)</f>
        <v>0</v>
      </c>
      <c r="AT1412" s="90">
        <f>Taula1[[#This Row],[% Jornada segons contracte
(no posar el símbol %) ]]-Taula1[[#This Row],[% Reducció salari per baix rendiment        (no posar el símbol %)]]</f>
        <v>0</v>
      </c>
      <c r="AU1412" s="137">
        <f t="shared" si="339"/>
        <v>0</v>
      </c>
      <c r="AV1412" s="87"/>
      <c r="AW1412" s="136">
        <f>ROUND((AX1412/100)*693*Taula1[[#This Row],[Espai reservat Administració  (mesos)]],2)</f>
        <v>0</v>
      </c>
      <c r="AX1412" s="90">
        <f>Taula1[[#This Row],[% Jornada segons contracte
(no posar el símbol %) ]]-Taula1[[#This Row],[% Reducció salari per baix rendiment        (no posar el símbol %)]]</f>
        <v>0</v>
      </c>
      <c r="AY1412" s="131">
        <f>ROUND((AZ1412/100)*22.78356164*Taula1[[#This Row],[Espai reservat Administració (dies)]],2)</f>
        <v>0</v>
      </c>
      <c r="AZ1412" s="81">
        <f>Taula1[[#This Row],[% Jornada segons contracte
(no posar el símbol %) ]]-Taula1[[#This Row],[% Reducció salari per baix rendiment        (no posar el símbol %)]]</f>
        <v>0</v>
      </c>
      <c r="BA1412" s="82">
        <f t="shared" si="340"/>
        <v>0</v>
      </c>
      <c r="BB1412" s="41"/>
      <c r="BC1412" s="131">
        <f>IF(Taula1[[#This Row],[Grup justificat     (fer servir opcions de la llista desplegable)]]=1,AI1412,0)</f>
        <v>0</v>
      </c>
      <c r="BD1412" s="131">
        <f>IF(Taula1[[#This Row],[Grup justificat     (fer servir opcions de la llista desplegable)]]=2,AU1412,0)</f>
        <v>0</v>
      </c>
      <c r="BE1412" s="41"/>
      <c r="BF1412" s="131">
        <f>IF(Taula1[[#This Row],[Espai reservat Administració]]=1,AO1412,0)</f>
        <v>0</v>
      </c>
      <c r="BG1412" s="82">
        <f>IF(Taula1[[#This Row],[Espai reservat Administració]]=2,BA1412,0)</f>
        <v>0</v>
      </c>
      <c r="BH1412" s="41"/>
      <c r="BI1412" s="126">
        <f>IF(Taula1[[#This Row],[Grup justificat     (fer servir opcions de la llista desplegable)]]=1,1,0)</f>
        <v>0</v>
      </c>
      <c r="BJ1412" s="126">
        <f>IF(Taula1[[#This Row],[Espai reservat Administració]]=1,1,0)</f>
        <v>0</v>
      </c>
      <c r="BK1412" s="111"/>
      <c r="BL1412" s="126">
        <f>IF(Taula1[[#This Row],[Grup justificat     (fer servir opcions de la llista desplegable)]]=2,1,0)</f>
        <v>0</v>
      </c>
      <c r="BM1412" s="126">
        <f>IF(Taula1[[#This Row],[Espai reservat Administració]]=2,1,0)</f>
        <v>0</v>
      </c>
      <c r="BN1412" s="73"/>
      <c r="BO1412" s="73"/>
      <c r="BP1412" s="73"/>
      <c r="BQ1412" s="73"/>
      <c r="BR1412" s="73"/>
      <c r="BS1412" s="73"/>
      <c r="BT1412" s="73"/>
      <c r="BU1412" s="73"/>
      <c r="BV1412" s="73"/>
      <c r="BW1412" s="73"/>
      <c r="BX1412" s="73"/>
      <c r="BY1412" s="73"/>
      <c r="BZ1412" s="73"/>
      <c r="CA1412" s="73"/>
      <c r="CB1412" s="73"/>
      <c r="CC1412" s="73"/>
      <c r="CD1412" s="73"/>
      <c r="CE1412" s="73"/>
      <c r="CF1412" s="73"/>
      <c r="CG1412" s="63">
        <f t="shared" si="341"/>
        <v>0</v>
      </c>
      <c r="CH1412" s="63">
        <f t="shared" si="342"/>
        <v>0</v>
      </c>
      <c r="CI1412" s="73"/>
      <c r="CJ1412" s="63">
        <f>IF(Taula1[[#This Row],[Tipus de contracte                                  (fer servir opcions de la llista desplegable)]]="Indefinit",1,0)</f>
        <v>0</v>
      </c>
      <c r="CK1412" s="63">
        <f>IF(Taula1[[#This Row],[Tipus de contracte                                  (fer servir opcions de la llista desplegable)]]="Temporal, igual o superior a 6 mesos",1,0)</f>
        <v>0</v>
      </c>
      <c r="CL1412" s="63">
        <f>IF(Taula1[[#This Row],[Tipus de contracte                                  (fer servir opcions de la llista desplegable)]]="Substitució per IT",1,0)</f>
        <v>0</v>
      </c>
      <c r="CM1412" s="73"/>
      <c r="CN1412" s="63">
        <f>IF(Taula1[[#This Row],[Relació llocs de treball]]&gt;=1,1,0)</f>
        <v>0</v>
      </c>
      <c r="CO1412" s="73"/>
      <c r="CP1412" s="63">
        <f>IF(Taula1[[#This Row],[Identitat de gènere                                                          (fer servir opcions de la llista desplegable)]]="Home",1,0)</f>
        <v>0</v>
      </c>
      <c r="CQ1412" s="63">
        <f>IF(Taula1[[#This Row],[Identitat de gènere                                                          (fer servir opcions de la llista desplegable)]]="Dona",1,0)</f>
        <v>0</v>
      </c>
      <c r="CR1412" s="63">
        <f>IF(Taula1[[#This Row],[Identitat de gènere                                                          (fer servir opcions de la llista desplegable)]]="No binari",1,0)</f>
        <v>0</v>
      </c>
      <c r="CS1412" s="73"/>
      <c r="CT1412" s="63">
        <f t="shared" si="336"/>
        <v>0</v>
      </c>
      <c r="CU1412" s="64">
        <f t="shared" si="343"/>
        <v>0</v>
      </c>
      <c r="CW1412" s="64">
        <f t="shared" si="344"/>
        <v>0</v>
      </c>
      <c r="CX1412" s="64">
        <f t="shared" si="345"/>
        <v>0</v>
      </c>
      <c r="CY1412" s="64">
        <f t="shared" si="346"/>
        <v>0</v>
      </c>
      <c r="CZ1412" s="64">
        <f t="shared" si="347"/>
        <v>0</v>
      </c>
      <c r="DB1412" s="64">
        <f t="shared" si="348"/>
        <v>0</v>
      </c>
      <c r="DC1412" s="64">
        <f t="shared" si="349"/>
        <v>0</v>
      </c>
      <c r="DD1412" s="64">
        <f t="shared" si="350"/>
        <v>0</v>
      </c>
      <c r="DE1412" s="64">
        <f t="shared" si="351"/>
        <v>0</v>
      </c>
    </row>
    <row r="1413" spans="2:109" x14ac:dyDescent="0.3">
      <c r="B1413" s="167"/>
      <c r="C1413" s="186"/>
      <c r="D1413" s="2"/>
      <c r="E1413" s="67"/>
      <c r="F1413" s="5"/>
      <c r="G1413" s="5"/>
      <c r="H1413" s="187"/>
      <c r="I1413" s="111" t="str">
        <f ca="1">IF(Taula1[[#This Row],[Data naixement (format dd/mm/aaaa)]]="","0",DATEDIF(Taula1[[#This Row],[Data naixement (format dd/mm/aaaa)]],TODAY(),"Y"))</f>
        <v>0</v>
      </c>
      <c r="J1413" s="6"/>
      <c r="K1413" s="6"/>
      <c r="L1413" s="6"/>
      <c r="M1413" s="6"/>
      <c r="N1413" s="56"/>
      <c r="O1413" s="56"/>
      <c r="P1413" s="56"/>
      <c r="Q1413" s="6"/>
      <c r="R1413" s="7"/>
      <c r="S1413" s="143">
        <f>Taula1[[#This Row],[Mesos naturals sencers treballats període justificat (01/01/2023 - 31/03/2023)]]</f>
        <v>0</v>
      </c>
      <c r="T1413" s="194">
        <f>Taula1[[#This Row],[Dies treballats període justificat (01/01/2023 - 31/03/2023)              no comptabilitzats com a mes natural sencer]]</f>
        <v>0</v>
      </c>
      <c r="U1413" s="12"/>
      <c r="V1413" s="7"/>
      <c r="W1413" s="188"/>
      <c r="X1413" s="188"/>
      <c r="Y1413" s="188"/>
      <c r="Z1413" s="188"/>
      <c r="AA1413" s="190"/>
      <c r="AB1413" s="143">
        <f>Taula1[[#This Row],[Grup justificat     (fer servir opcions de la llista desplegable)]]</f>
        <v>0</v>
      </c>
      <c r="AC1413" s="182"/>
      <c r="AD1413" s="39"/>
      <c r="AE1413" s="131">
        <f>ROUND((AF1413/100)*756*Taula1[[#This Row],[Mesos naturals sencers treballats període justificat (01/01/2023 - 31/03/2023)]],2)</f>
        <v>0</v>
      </c>
      <c r="AF1413" s="81">
        <f>Taula1[[#This Row],[% Jornada segons contracte
(no posar el símbol %) ]]-Taula1[[#This Row],[% Reducció salari per baix rendiment        (no posar el símbol %)]]</f>
        <v>0</v>
      </c>
      <c r="AG1413" s="131">
        <f>ROUND((AH1413/100)*24.8547945*Taula1[[#This Row],[Dies treballats període justificat (01/01/2023 - 31/03/2023)              no comptabilitzats com a mes natural sencer]],2)</f>
        <v>0</v>
      </c>
      <c r="AH1413" s="79">
        <f>Taula1[[#This Row],[% Jornada segons contracte
(no posar el símbol %) ]]-Taula1[[#This Row],[% Reducció salari per baix rendiment        (no posar el símbol %)]]</f>
        <v>0</v>
      </c>
      <c r="AI1413" s="131">
        <f t="shared" si="337"/>
        <v>0</v>
      </c>
      <c r="AJ1413" s="39"/>
      <c r="AK1413" s="131">
        <f>ROUND((AL1413/100)*756*Taula1[[#This Row],[Espai reservat Administració  (mesos)]],2)</f>
        <v>0</v>
      </c>
      <c r="AL1413" s="81">
        <f>Taula1[[#This Row],[% Jornada segons contracte
(no posar el símbol %) ]]-Taula1[[#This Row],[% Reducció salari per baix rendiment        (no posar el símbol %)]]</f>
        <v>0</v>
      </c>
      <c r="AM1413" s="131">
        <f>ROUND((AN1413/100)*24.8547945*Taula1[[#This Row],[Espai reservat Administració (dies)]],2)</f>
        <v>0</v>
      </c>
      <c r="AN1413" s="79">
        <f>Taula1[[#This Row],[% Jornada segons contracte
(no posar el símbol %) ]]-Taula1[[#This Row],[% Reducció salari per baix rendiment        (no posar el símbol %)]]</f>
        <v>0</v>
      </c>
      <c r="AO1413" s="131">
        <f t="shared" si="338"/>
        <v>0</v>
      </c>
      <c r="AP1413" s="87"/>
      <c r="AQ1413" s="137">
        <f>ROUND((AR1413/100)*693*Taula1[[#This Row],[Mesos naturals sencers treballats període justificat (01/01/2023 - 31/03/2023)]],2)</f>
        <v>0</v>
      </c>
      <c r="AR1413" s="90">
        <f>Taula1[[#This Row],[% Jornada segons contracte
(no posar el símbol %) ]]-Taula1[[#This Row],[% Reducció salari per baix rendiment        (no posar el símbol %)]]</f>
        <v>0</v>
      </c>
      <c r="AS1413" s="137">
        <f>ROUND((AT1413/100)*22.78356164*Taula1[[#This Row],[Dies treballats període justificat (01/01/2023 - 31/03/2023)              no comptabilitzats com a mes natural sencer]],2)</f>
        <v>0</v>
      </c>
      <c r="AT1413" s="90">
        <f>Taula1[[#This Row],[% Jornada segons contracte
(no posar el símbol %) ]]-Taula1[[#This Row],[% Reducció salari per baix rendiment        (no posar el símbol %)]]</f>
        <v>0</v>
      </c>
      <c r="AU1413" s="137">
        <f t="shared" si="339"/>
        <v>0</v>
      </c>
      <c r="AV1413" s="87"/>
      <c r="AW1413" s="136">
        <f>ROUND((AX1413/100)*693*Taula1[[#This Row],[Espai reservat Administració  (mesos)]],2)</f>
        <v>0</v>
      </c>
      <c r="AX1413" s="90">
        <f>Taula1[[#This Row],[% Jornada segons contracte
(no posar el símbol %) ]]-Taula1[[#This Row],[% Reducció salari per baix rendiment        (no posar el símbol %)]]</f>
        <v>0</v>
      </c>
      <c r="AY1413" s="131">
        <f>ROUND((AZ1413/100)*22.78356164*Taula1[[#This Row],[Espai reservat Administració (dies)]],2)</f>
        <v>0</v>
      </c>
      <c r="AZ1413" s="81">
        <f>Taula1[[#This Row],[% Jornada segons contracte
(no posar el símbol %) ]]-Taula1[[#This Row],[% Reducció salari per baix rendiment        (no posar el símbol %)]]</f>
        <v>0</v>
      </c>
      <c r="BA1413" s="82">
        <f t="shared" si="340"/>
        <v>0</v>
      </c>
      <c r="BB1413" s="41"/>
      <c r="BC1413" s="131">
        <f>IF(Taula1[[#This Row],[Grup justificat     (fer servir opcions de la llista desplegable)]]=1,AI1413,0)</f>
        <v>0</v>
      </c>
      <c r="BD1413" s="131">
        <f>IF(Taula1[[#This Row],[Grup justificat     (fer servir opcions de la llista desplegable)]]=2,AU1413,0)</f>
        <v>0</v>
      </c>
      <c r="BE1413" s="41"/>
      <c r="BF1413" s="131">
        <f>IF(Taula1[[#This Row],[Espai reservat Administració]]=1,AO1413,0)</f>
        <v>0</v>
      </c>
      <c r="BG1413" s="82">
        <f>IF(Taula1[[#This Row],[Espai reservat Administració]]=2,BA1413,0)</f>
        <v>0</v>
      </c>
      <c r="BH1413" s="41"/>
      <c r="BI1413" s="126">
        <f>IF(Taula1[[#This Row],[Grup justificat     (fer servir opcions de la llista desplegable)]]=1,1,0)</f>
        <v>0</v>
      </c>
      <c r="BJ1413" s="126">
        <f>IF(Taula1[[#This Row],[Espai reservat Administració]]=1,1,0)</f>
        <v>0</v>
      </c>
      <c r="BK1413" s="111"/>
      <c r="BL1413" s="126">
        <f>IF(Taula1[[#This Row],[Grup justificat     (fer servir opcions de la llista desplegable)]]=2,1,0)</f>
        <v>0</v>
      </c>
      <c r="BM1413" s="126">
        <f>IF(Taula1[[#This Row],[Espai reservat Administració]]=2,1,0)</f>
        <v>0</v>
      </c>
      <c r="BN1413" s="73"/>
      <c r="BO1413" s="73"/>
      <c r="BP1413" s="73"/>
      <c r="BQ1413" s="73"/>
      <c r="BR1413" s="73"/>
      <c r="BS1413" s="73"/>
      <c r="BT1413" s="73"/>
      <c r="BU1413" s="73"/>
      <c r="BV1413" s="73"/>
      <c r="BW1413" s="73"/>
      <c r="BX1413" s="73"/>
      <c r="BY1413" s="73"/>
      <c r="BZ1413" s="73"/>
      <c r="CA1413" s="73"/>
      <c r="CB1413" s="73"/>
      <c r="CC1413" s="73"/>
      <c r="CD1413" s="73"/>
      <c r="CE1413" s="73"/>
      <c r="CF1413" s="73"/>
      <c r="CG1413" s="63">
        <f t="shared" si="341"/>
        <v>0</v>
      </c>
      <c r="CH1413" s="63">
        <f t="shared" si="342"/>
        <v>0</v>
      </c>
      <c r="CI1413" s="73"/>
      <c r="CJ1413" s="63">
        <f>IF(Taula1[[#This Row],[Tipus de contracte                                  (fer servir opcions de la llista desplegable)]]="Indefinit",1,0)</f>
        <v>0</v>
      </c>
      <c r="CK1413" s="63">
        <f>IF(Taula1[[#This Row],[Tipus de contracte                                  (fer servir opcions de la llista desplegable)]]="Temporal, igual o superior a 6 mesos",1,0)</f>
        <v>0</v>
      </c>
      <c r="CL1413" s="63">
        <f>IF(Taula1[[#This Row],[Tipus de contracte                                  (fer servir opcions de la llista desplegable)]]="Substitució per IT",1,0)</f>
        <v>0</v>
      </c>
      <c r="CM1413" s="73"/>
      <c r="CN1413" s="63">
        <f>IF(Taula1[[#This Row],[Relació llocs de treball]]&gt;=1,1,0)</f>
        <v>0</v>
      </c>
      <c r="CO1413" s="73"/>
      <c r="CP1413" s="63">
        <f>IF(Taula1[[#This Row],[Identitat de gènere                                                          (fer servir opcions de la llista desplegable)]]="Home",1,0)</f>
        <v>0</v>
      </c>
      <c r="CQ1413" s="63">
        <f>IF(Taula1[[#This Row],[Identitat de gènere                                                          (fer servir opcions de la llista desplegable)]]="Dona",1,0)</f>
        <v>0</v>
      </c>
      <c r="CR1413" s="63">
        <f>IF(Taula1[[#This Row],[Identitat de gènere                                                          (fer servir opcions de la llista desplegable)]]="No binari",1,0)</f>
        <v>0</v>
      </c>
      <c r="CS1413" s="73"/>
      <c r="CT1413" s="63">
        <f t="shared" si="336"/>
        <v>0</v>
      </c>
      <c r="CU1413" s="64">
        <f t="shared" si="343"/>
        <v>0</v>
      </c>
      <c r="CW1413" s="64">
        <f t="shared" si="344"/>
        <v>0</v>
      </c>
      <c r="CX1413" s="64">
        <f t="shared" si="345"/>
        <v>0</v>
      </c>
      <c r="CY1413" s="64">
        <f t="shared" si="346"/>
        <v>0</v>
      </c>
      <c r="CZ1413" s="64">
        <f t="shared" si="347"/>
        <v>0</v>
      </c>
      <c r="DB1413" s="64">
        <f t="shared" si="348"/>
        <v>0</v>
      </c>
      <c r="DC1413" s="64">
        <f t="shared" si="349"/>
        <v>0</v>
      </c>
      <c r="DD1413" s="64">
        <f t="shared" si="350"/>
        <v>0</v>
      </c>
      <c r="DE1413" s="64">
        <f t="shared" si="351"/>
        <v>0</v>
      </c>
    </row>
    <row r="1414" spans="2:109" x14ac:dyDescent="0.3">
      <c r="B1414" s="167"/>
      <c r="C1414" s="186"/>
      <c r="D1414" s="2"/>
      <c r="E1414" s="67"/>
      <c r="F1414" s="5"/>
      <c r="G1414" s="5"/>
      <c r="H1414" s="187"/>
      <c r="I1414" s="111" t="str">
        <f ca="1">IF(Taula1[[#This Row],[Data naixement (format dd/mm/aaaa)]]="","0",DATEDIF(Taula1[[#This Row],[Data naixement (format dd/mm/aaaa)]],TODAY(),"Y"))</f>
        <v>0</v>
      </c>
      <c r="J1414" s="6"/>
      <c r="K1414" s="6"/>
      <c r="L1414" s="6"/>
      <c r="M1414" s="6"/>
      <c r="N1414" s="56"/>
      <c r="O1414" s="56"/>
      <c r="P1414" s="56"/>
      <c r="Q1414" s="6"/>
      <c r="R1414" s="7"/>
      <c r="S1414" s="143">
        <f>Taula1[[#This Row],[Mesos naturals sencers treballats període justificat (01/01/2023 - 31/03/2023)]]</f>
        <v>0</v>
      </c>
      <c r="T1414" s="194">
        <f>Taula1[[#This Row],[Dies treballats període justificat (01/01/2023 - 31/03/2023)              no comptabilitzats com a mes natural sencer]]</f>
        <v>0</v>
      </c>
      <c r="U1414" s="12"/>
      <c r="V1414" s="7"/>
      <c r="W1414" s="188"/>
      <c r="X1414" s="188"/>
      <c r="Y1414" s="188"/>
      <c r="Z1414" s="188"/>
      <c r="AA1414" s="190"/>
      <c r="AB1414" s="143">
        <f>Taula1[[#This Row],[Grup justificat     (fer servir opcions de la llista desplegable)]]</f>
        <v>0</v>
      </c>
      <c r="AC1414" s="182"/>
      <c r="AD1414" s="39"/>
      <c r="AE1414" s="131">
        <f>ROUND((AF1414/100)*756*Taula1[[#This Row],[Mesos naturals sencers treballats període justificat (01/01/2023 - 31/03/2023)]],2)</f>
        <v>0</v>
      </c>
      <c r="AF1414" s="81">
        <f>Taula1[[#This Row],[% Jornada segons contracte
(no posar el símbol %) ]]-Taula1[[#This Row],[% Reducció salari per baix rendiment        (no posar el símbol %)]]</f>
        <v>0</v>
      </c>
      <c r="AG1414" s="131">
        <f>ROUND((AH1414/100)*24.8547945*Taula1[[#This Row],[Dies treballats període justificat (01/01/2023 - 31/03/2023)              no comptabilitzats com a mes natural sencer]],2)</f>
        <v>0</v>
      </c>
      <c r="AH1414" s="79">
        <f>Taula1[[#This Row],[% Jornada segons contracte
(no posar el símbol %) ]]-Taula1[[#This Row],[% Reducció salari per baix rendiment        (no posar el símbol %)]]</f>
        <v>0</v>
      </c>
      <c r="AI1414" s="131">
        <f t="shared" si="337"/>
        <v>0</v>
      </c>
      <c r="AJ1414" s="39"/>
      <c r="AK1414" s="131">
        <f>ROUND((AL1414/100)*756*Taula1[[#This Row],[Espai reservat Administració  (mesos)]],2)</f>
        <v>0</v>
      </c>
      <c r="AL1414" s="81">
        <f>Taula1[[#This Row],[% Jornada segons contracte
(no posar el símbol %) ]]-Taula1[[#This Row],[% Reducció salari per baix rendiment        (no posar el símbol %)]]</f>
        <v>0</v>
      </c>
      <c r="AM1414" s="131">
        <f>ROUND((AN1414/100)*24.8547945*Taula1[[#This Row],[Espai reservat Administració (dies)]],2)</f>
        <v>0</v>
      </c>
      <c r="AN1414" s="79">
        <f>Taula1[[#This Row],[% Jornada segons contracte
(no posar el símbol %) ]]-Taula1[[#This Row],[% Reducció salari per baix rendiment        (no posar el símbol %)]]</f>
        <v>0</v>
      </c>
      <c r="AO1414" s="131">
        <f t="shared" si="338"/>
        <v>0</v>
      </c>
      <c r="AP1414" s="87"/>
      <c r="AQ1414" s="137">
        <f>ROUND((AR1414/100)*693*Taula1[[#This Row],[Mesos naturals sencers treballats període justificat (01/01/2023 - 31/03/2023)]],2)</f>
        <v>0</v>
      </c>
      <c r="AR1414" s="90">
        <f>Taula1[[#This Row],[% Jornada segons contracte
(no posar el símbol %) ]]-Taula1[[#This Row],[% Reducció salari per baix rendiment        (no posar el símbol %)]]</f>
        <v>0</v>
      </c>
      <c r="AS1414" s="137">
        <f>ROUND((AT1414/100)*22.78356164*Taula1[[#This Row],[Dies treballats període justificat (01/01/2023 - 31/03/2023)              no comptabilitzats com a mes natural sencer]],2)</f>
        <v>0</v>
      </c>
      <c r="AT1414" s="90">
        <f>Taula1[[#This Row],[% Jornada segons contracte
(no posar el símbol %) ]]-Taula1[[#This Row],[% Reducció salari per baix rendiment        (no posar el símbol %)]]</f>
        <v>0</v>
      </c>
      <c r="AU1414" s="137">
        <f t="shared" si="339"/>
        <v>0</v>
      </c>
      <c r="AV1414" s="87"/>
      <c r="AW1414" s="136">
        <f>ROUND((AX1414/100)*693*Taula1[[#This Row],[Espai reservat Administració  (mesos)]],2)</f>
        <v>0</v>
      </c>
      <c r="AX1414" s="90">
        <f>Taula1[[#This Row],[% Jornada segons contracte
(no posar el símbol %) ]]-Taula1[[#This Row],[% Reducció salari per baix rendiment        (no posar el símbol %)]]</f>
        <v>0</v>
      </c>
      <c r="AY1414" s="131">
        <f>ROUND((AZ1414/100)*22.78356164*Taula1[[#This Row],[Espai reservat Administració (dies)]],2)</f>
        <v>0</v>
      </c>
      <c r="AZ1414" s="81">
        <f>Taula1[[#This Row],[% Jornada segons contracte
(no posar el símbol %) ]]-Taula1[[#This Row],[% Reducció salari per baix rendiment        (no posar el símbol %)]]</f>
        <v>0</v>
      </c>
      <c r="BA1414" s="82">
        <f t="shared" si="340"/>
        <v>0</v>
      </c>
      <c r="BB1414" s="41"/>
      <c r="BC1414" s="131">
        <f>IF(Taula1[[#This Row],[Grup justificat     (fer servir opcions de la llista desplegable)]]=1,AI1414,0)</f>
        <v>0</v>
      </c>
      <c r="BD1414" s="131">
        <f>IF(Taula1[[#This Row],[Grup justificat     (fer servir opcions de la llista desplegable)]]=2,AU1414,0)</f>
        <v>0</v>
      </c>
      <c r="BE1414" s="41"/>
      <c r="BF1414" s="131">
        <f>IF(Taula1[[#This Row],[Espai reservat Administració]]=1,AO1414,0)</f>
        <v>0</v>
      </c>
      <c r="BG1414" s="82">
        <f>IF(Taula1[[#This Row],[Espai reservat Administració]]=2,BA1414,0)</f>
        <v>0</v>
      </c>
      <c r="BH1414" s="41"/>
      <c r="BI1414" s="126">
        <f>IF(Taula1[[#This Row],[Grup justificat     (fer servir opcions de la llista desplegable)]]=1,1,0)</f>
        <v>0</v>
      </c>
      <c r="BJ1414" s="126">
        <f>IF(Taula1[[#This Row],[Espai reservat Administració]]=1,1,0)</f>
        <v>0</v>
      </c>
      <c r="BK1414" s="111"/>
      <c r="BL1414" s="126">
        <f>IF(Taula1[[#This Row],[Grup justificat     (fer servir opcions de la llista desplegable)]]=2,1,0)</f>
        <v>0</v>
      </c>
      <c r="BM1414" s="126">
        <f>IF(Taula1[[#This Row],[Espai reservat Administració]]=2,1,0)</f>
        <v>0</v>
      </c>
      <c r="BN1414" s="73"/>
      <c r="BO1414" s="73"/>
      <c r="BP1414" s="73"/>
      <c r="BQ1414" s="73"/>
      <c r="BR1414" s="73"/>
      <c r="BS1414" s="73"/>
      <c r="BT1414" s="73"/>
      <c r="BU1414" s="73"/>
      <c r="BV1414" s="73"/>
      <c r="BW1414" s="73"/>
      <c r="BX1414" s="73"/>
      <c r="BY1414" s="73"/>
      <c r="BZ1414" s="73"/>
      <c r="CA1414" s="73"/>
      <c r="CB1414" s="73"/>
      <c r="CC1414" s="73"/>
      <c r="CD1414" s="73"/>
      <c r="CE1414" s="73"/>
      <c r="CF1414" s="73"/>
      <c r="CG1414" s="63">
        <f t="shared" si="341"/>
        <v>0</v>
      </c>
      <c r="CH1414" s="63">
        <f t="shared" si="342"/>
        <v>0</v>
      </c>
      <c r="CI1414" s="73"/>
      <c r="CJ1414" s="63">
        <f>IF(Taula1[[#This Row],[Tipus de contracte                                  (fer servir opcions de la llista desplegable)]]="Indefinit",1,0)</f>
        <v>0</v>
      </c>
      <c r="CK1414" s="63">
        <f>IF(Taula1[[#This Row],[Tipus de contracte                                  (fer servir opcions de la llista desplegable)]]="Temporal, igual o superior a 6 mesos",1,0)</f>
        <v>0</v>
      </c>
      <c r="CL1414" s="63">
        <f>IF(Taula1[[#This Row],[Tipus de contracte                                  (fer servir opcions de la llista desplegable)]]="Substitució per IT",1,0)</f>
        <v>0</v>
      </c>
      <c r="CM1414" s="73"/>
      <c r="CN1414" s="63">
        <f>IF(Taula1[[#This Row],[Relació llocs de treball]]&gt;=1,1,0)</f>
        <v>0</v>
      </c>
      <c r="CO1414" s="73"/>
      <c r="CP1414" s="63">
        <f>IF(Taula1[[#This Row],[Identitat de gènere                                                          (fer servir opcions de la llista desplegable)]]="Home",1,0)</f>
        <v>0</v>
      </c>
      <c r="CQ1414" s="63">
        <f>IF(Taula1[[#This Row],[Identitat de gènere                                                          (fer servir opcions de la llista desplegable)]]="Dona",1,0)</f>
        <v>0</v>
      </c>
      <c r="CR1414" s="63">
        <f>IF(Taula1[[#This Row],[Identitat de gènere                                                          (fer servir opcions de la llista desplegable)]]="No binari",1,0)</f>
        <v>0</v>
      </c>
      <c r="CS1414" s="73"/>
      <c r="CT1414" s="63">
        <f t="shared" si="336"/>
        <v>0</v>
      </c>
      <c r="CU1414" s="64">
        <f t="shared" si="343"/>
        <v>0</v>
      </c>
      <c r="CW1414" s="64">
        <f t="shared" si="344"/>
        <v>0</v>
      </c>
      <c r="CX1414" s="64">
        <f t="shared" si="345"/>
        <v>0</v>
      </c>
      <c r="CY1414" s="64">
        <f t="shared" si="346"/>
        <v>0</v>
      </c>
      <c r="CZ1414" s="64">
        <f t="shared" si="347"/>
        <v>0</v>
      </c>
      <c r="DB1414" s="64">
        <f t="shared" si="348"/>
        <v>0</v>
      </c>
      <c r="DC1414" s="64">
        <f t="shared" si="349"/>
        <v>0</v>
      </c>
      <c r="DD1414" s="64">
        <f t="shared" si="350"/>
        <v>0</v>
      </c>
      <c r="DE1414" s="64">
        <f t="shared" si="351"/>
        <v>0</v>
      </c>
    </row>
    <row r="1415" spans="2:109" x14ac:dyDescent="0.3">
      <c r="B1415" s="167"/>
      <c r="C1415" s="186"/>
      <c r="D1415" s="2"/>
      <c r="E1415" s="67"/>
      <c r="F1415" s="5"/>
      <c r="G1415" s="5"/>
      <c r="H1415" s="187"/>
      <c r="I1415" s="111" t="str">
        <f ca="1">IF(Taula1[[#This Row],[Data naixement (format dd/mm/aaaa)]]="","0",DATEDIF(Taula1[[#This Row],[Data naixement (format dd/mm/aaaa)]],TODAY(),"Y"))</f>
        <v>0</v>
      </c>
      <c r="J1415" s="6"/>
      <c r="K1415" s="6"/>
      <c r="L1415" s="6"/>
      <c r="M1415" s="6"/>
      <c r="N1415" s="56"/>
      <c r="O1415" s="56"/>
      <c r="P1415" s="56"/>
      <c r="Q1415" s="6"/>
      <c r="R1415" s="7"/>
      <c r="S1415" s="143">
        <f>Taula1[[#This Row],[Mesos naturals sencers treballats període justificat (01/01/2023 - 31/03/2023)]]</f>
        <v>0</v>
      </c>
      <c r="T1415" s="194">
        <f>Taula1[[#This Row],[Dies treballats període justificat (01/01/2023 - 31/03/2023)              no comptabilitzats com a mes natural sencer]]</f>
        <v>0</v>
      </c>
      <c r="U1415" s="12"/>
      <c r="V1415" s="7"/>
      <c r="W1415" s="188"/>
      <c r="X1415" s="188"/>
      <c r="Y1415" s="188"/>
      <c r="Z1415" s="188"/>
      <c r="AA1415" s="190"/>
      <c r="AB1415" s="143">
        <f>Taula1[[#This Row],[Grup justificat     (fer servir opcions de la llista desplegable)]]</f>
        <v>0</v>
      </c>
      <c r="AC1415" s="182"/>
      <c r="AD1415" s="39"/>
      <c r="AE1415" s="131">
        <f>ROUND((AF1415/100)*756*Taula1[[#This Row],[Mesos naturals sencers treballats període justificat (01/01/2023 - 31/03/2023)]],2)</f>
        <v>0</v>
      </c>
      <c r="AF1415" s="81">
        <f>Taula1[[#This Row],[% Jornada segons contracte
(no posar el símbol %) ]]-Taula1[[#This Row],[% Reducció salari per baix rendiment        (no posar el símbol %)]]</f>
        <v>0</v>
      </c>
      <c r="AG1415" s="131">
        <f>ROUND((AH1415/100)*24.8547945*Taula1[[#This Row],[Dies treballats període justificat (01/01/2023 - 31/03/2023)              no comptabilitzats com a mes natural sencer]],2)</f>
        <v>0</v>
      </c>
      <c r="AH1415" s="79">
        <f>Taula1[[#This Row],[% Jornada segons contracte
(no posar el símbol %) ]]-Taula1[[#This Row],[% Reducció salari per baix rendiment        (no posar el símbol %)]]</f>
        <v>0</v>
      </c>
      <c r="AI1415" s="131">
        <f t="shared" si="337"/>
        <v>0</v>
      </c>
      <c r="AJ1415" s="39"/>
      <c r="AK1415" s="131">
        <f>ROUND((AL1415/100)*756*Taula1[[#This Row],[Espai reservat Administració  (mesos)]],2)</f>
        <v>0</v>
      </c>
      <c r="AL1415" s="81">
        <f>Taula1[[#This Row],[% Jornada segons contracte
(no posar el símbol %) ]]-Taula1[[#This Row],[% Reducció salari per baix rendiment        (no posar el símbol %)]]</f>
        <v>0</v>
      </c>
      <c r="AM1415" s="131">
        <f>ROUND((AN1415/100)*24.8547945*Taula1[[#This Row],[Espai reservat Administració (dies)]],2)</f>
        <v>0</v>
      </c>
      <c r="AN1415" s="79">
        <f>Taula1[[#This Row],[% Jornada segons contracte
(no posar el símbol %) ]]-Taula1[[#This Row],[% Reducció salari per baix rendiment        (no posar el símbol %)]]</f>
        <v>0</v>
      </c>
      <c r="AO1415" s="131">
        <f t="shared" si="338"/>
        <v>0</v>
      </c>
      <c r="AP1415" s="87"/>
      <c r="AQ1415" s="137">
        <f>ROUND((AR1415/100)*693*Taula1[[#This Row],[Mesos naturals sencers treballats període justificat (01/01/2023 - 31/03/2023)]],2)</f>
        <v>0</v>
      </c>
      <c r="AR1415" s="90">
        <f>Taula1[[#This Row],[% Jornada segons contracte
(no posar el símbol %) ]]-Taula1[[#This Row],[% Reducció salari per baix rendiment        (no posar el símbol %)]]</f>
        <v>0</v>
      </c>
      <c r="AS1415" s="137">
        <f>ROUND((AT1415/100)*22.78356164*Taula1[[#This Row],[Dies treballats període justificat (01/01/2023 - 31/03/2023)              no comptabilitzats com a mes natural sencer]],2)</f>
        <v>0</v>
      </c>
      <c r="AT1415" s="90">
        <f>Taula1[[#This Row],[% Jornada segons contracte
(no posar el símbol %) ]]-Taula1[[#This Row],[% Reducció salari per baix rendiment        (no posar el símbol %)]]</f>
        <v>0</v>
      </c>
      <c r="AU1415" s="137">
        <f t="shared" si="339"/>
        <v>0</v>
      </c>
      <c r="AV1415" s="87"/>
      <c r="AW1415" s="136">
        <f>ROUND((AX1415/100)*693*Taula1[[#This Row],[Espai reservat Administració  (mesos)]],2)</f>
        <v>0</v>
      </c>
      <c r="AX1415" s="90">
        <f>Taula1[[#This Row],[% Jornada segons contracte
(no posar el símbol %) ]]-Taula1[[#This Row],[% Reducció salari per baix rendiment        (no posar el símbol %)]]</f>
        <v>0</v>
      </c>
      <c r="AY1415" s="131">
        <f>ROUND((AZ1415/100)*22.78356164*Taula1[[#This Row],[Espai reservat Administració (dies)]],2)</f>
        <v>0</v>
      </c>
      <c r="AZ1415" s="81">
        <f>Taula1[[#This Row],[% Jornada segons contracte
(no posar el símbol %) ]]-Taula1[[#This Row],[% Reducció salari per baix rendiment        (no posar el símbol %)]]</f>
        <v>0</v>
      </c>
      <c r="BA1415" s="82">
        <f t="shared" si="340"/>
        <v>0</v>
      </c>
      <c r="BB1415" s="41"/>
      <c r="BC1415" s="131">
        <f>IF(Taula1[[#This Row],[Grup justificat     (fer servir opcions de la llista desplegable)]]=1,AI1415,0)</f>
        <v>0</v>
      </c>
      <c r="BD1415" s="131">
        <f>IF(Taula1[[#This Row],[Grup justificat     (fer servir opcions de la llista desplegable)]]=2,AU1415,0)</f>
        <v>0</v>
      </c>
      <c r="BE1415" s="41"/>
      <c r="BF1415" s="131">
        <f>IF(Taula1[[#This Row],[Espai reservat Administració]]=1,AO1415,0)</f>
        <v>0</v>
      </c>
      <c r="BG1415" s="82">
        <f>IF(Taula1[[#This Row],[Espai reservat Administració]]=2,BA1415,0)</f>
        <v>0</v>
      </c>
      <c r="BH1415" s="41"/>
      <c r="BI1415" s="126">
        <f>IF(Taula1[[#This Row],[Grup justificat     (fer servir opcions de la llista desplegable)]]=1,1,0)</f>
        <v>0</v>
      </c>
      <c r="BJ1415" s="126">
        <f>IF(Taula1[[#This Row],[Espai reservat Administració]]=1,1,0)</f>
        <v>0</v>
      </c>
      <c r="BK1415" s="111"/>
      <c r="BL1415" s="126">
        <f>IF(Taula1[[#This Row],[Grup justificat     (fer servir opcions de la llista desplegable)]]=2,1,0)</f>
        <v>0</v>
      </c>
      <c r="BM1415" s="126">
        <f>IF(Taula1[[#This Row],[Espai reservat Administració]]=2,1,0)</f>
        <v>0</v>
      </c>
      <c r="BN1415" s="73"/>
      <c r="BO1415" s="73"/>
      <c r="BP1415" s="73"/>
      <c r="BQ1415" s="73"/>
      <c r="BR1415" s="73"/>
      <c r="BS1415" s="73"/>
      <c r="BT1415" s="73"/>
      <c r="BU1415" s="73"/>
      <c r="BV1415" s="73"/>
      <c r="BW1415" s="73"/>
      <c r="BX1415" s="73"/>
      <c r="BY1415" s="73"/>
      <c r="BZ1415" s="73"/>
      <c r="CA1415" s="73"/>
      <c r="CB1415" s="73"/>
      <c r="CC1415" s="73"/>
      <c r="CD1415" s="73"/>
      <c r="CE1415" s="73"/>
      <c r="CF1415" s="73"/>
      <c r="CG1415" s="63">
        <f t="shared" si="341"/>
        <v>0</v>
      </c>
      <c r="CH1415" s="63">
        <f t="shared" si="342"/>
        <v>0</v>
      </c>
      <c r="CI1415" s="73"/>
      <c r="CJ1415" s="63">
        <f>IF(Taula1[[#This Row],[Tipus de contracte                                  (fer servir opcions de la llista desplegable)]]="Indefinit",1,0)</f>
        <v>0</v>
      </c>
      <c r="CK1415" s="63">
        <f>IF(Taula1[[#This Row],[Tipus de contracte                                  (fer servir opcions de la llista desplegable)]]="Temporal, igual o superior a 6 mesos",1,0)</f>
        <v>0</v>
      </c>
      <c r="CL1415" s="63">
        <f>IF(Taula1[[#This Row],[Tipus de contracte                                  (fer servir opcions de la llista desplegable)]]="Substitució per IT",1,0)</f>
        <v>0</v>
      </c>
      <c r="CM1415" s="73"/>
      <c r="CN1415" s="63">
        <f>IF(Taula1[[#This Row],[Relació llocs de treball]]&gt;=1,1,0)</f>
        <v>0</v>
      </c>
      <c r="CO1415" s="73"/>
      <c r="CP1415" s="63">
        <f>IF(Taula1[[#This Row],[Identitat de gènere                                                          (fer servir opcions de la llista desplegable)]]="Home",1,0)</f>
        <v>0</v>
      </c>
      <c r="CQ1415" s="63">
        <f>IF(Taula1[[#This Row],[Identitat de gènere                                                          (fer servir opcions de la llista desplegable)]]="Dona",1,0)</f>
        <v>0</v>
      </c>
      <c r="CR1415" s="63">
        <f>IF(Taula1[[#This Row],[Identitat de gènere                                                          (fer servir opcions de la llista desplegable)]]="No binari",1,0)</f>
        <v>0</v>
      </c>
      <c r="CS1415" s="73"/>
      <c r="CT1415" s="63">
        <f t="shared" ref="CT1415:CT1478" si="352">IF(F1415="Home",1,0)</f>
        <v>0</v>
      </c>
      <c r="CU1415" s="64">
        <f t="shared" si="343"/>
        <v>0</v>
      </c>
      <c r="CW1415" s="64">
        <f t="shared" si="344"/>
        <v>0</v>
      </c>
      <c r="CX1415" s="64">
        <f t="shared" si="345"/>
        <v>0</v>
      </c>
      <c r="CY1415" s="64">
        <f t="shared" si="346"/>
        <v>0</v>
      </c>
      <c r="CZ1415" s="64">
        <f t="shared" si="347"/>
        <v>0</v>
      </c>
      <c r="DB1415" s="64">
        <f t="shared" si="348"/>
        <v>0</v>
      </c>
      <c r="DC1415" s="64">
        <f t="shared" si="349"/>
        <v>0</v>
      </c>
      <c r="DD1415" s="64">
        <f t="shared" si="350"/>
        <v>0</v>
      </c>
      <c r="DE1415" s="64">
        <f t="shared" si="351"/>
        <v>0</v>
      </c>
    </row>
    <row r="1416" spans="2:109" x14ac:dyDescent="0.3">
      <c r="B1416" s="167"/>
      <c r="C1416" s="186"/>
      <c r="D1416" s="2"/>
      <c r="E1416" s="67"/>
      <c r="F1416" s="5"/>
      <c r="G1416" s="5"/>
      <c r="H1416" s="187"/>
      <c r="I1416" s="111" t="str">
        <f ca="1">IF(Taula1[[#This Row],[Data naixement (format dd/mm/aaaa)]]="","0",DATEDIF(Taula1[[#This Row],[Data naixement (format dd/mm/aaaa)]],TODAY(),"Y"))</f>
        <v>0</v>
      </c>
      <c r="J1416" s="6"/>
      <c r="K1416" s="6"/>
      <c r="L1416" s="6"/>
      <c r="M1416" s="6"/>
      <c r="N1416" s="56"/>
      <c r="O1416" s="56"/>
      <c r="P1416" s="56"/>
      <c r="Q1416" s="6"/>
      <c r="R1416" s="7"/>
      <c r="S1416" s="143">
        <f>Taula1[[#This Row],[Mesos naturals sencers treballats període justificat (01/01/2023 - 31/03/2023)]]</f>
        <v>0</v>
      </c>
      <c r="T1416" s="194">
        <f>Taula1[[#This Row],[Dies treballats període justificat (01/01/2023 - 31/03/2023)              no comptabilitzats com a mes natural sencer]]</f>
        <v>0</v>
      </c>
      <c r="U1416" s="12"/>
      <c r="V1416" s="7"/>
      <c r="W1416" s="188"/>
      <c r="X1416" s="188"/>
      <c r="Y1416" s="188"/>
      <c r="Z1416" s="188"/>
      <c r="AA1416" s="190"/>
      <c r="AB1416" s="143">
        <f>Taula1[[#This Row],[Grup justificat     (fer servir opcions de la llista desplegable)]]</f>
        <v>0</v>
      </c>
      <c r="AC1416" s="182"/>
      <c r="AD1416" s="39"/>
      <c r="AE1416" s="131">
        <f>ROUND((AF1416/100)*756*Taula1[[#This Row],[Mesos naturals sencers treballats període justificat (01/01/2023 - 31/03/2023)]],2)</f>
        <v>0</v>
      </c>
      <c r="AF1416" s="81">
        <f>Taula1[[#This Row],[% Jornada segons contracte
(no posar el símbol %) ]]-Taula1[[#This Row],[% Reducció salari per baix rendiment        (no posar el símbol %)]]</f>
        <v>0</v>
      </c>
      <c r="AG1416" s="131">
        <f>ROUND((AH1416/100)*24.8547945*Taula1[[#This Row],[Dies treballats període justificat (01/01/2023 - 31/03/2023)              no comptabilitzats com a mes natural sencer]],2)</f>
        <v>0</v>
      </c>
      <c r="AH1416" s="79">
        <f>Taula1[[#This Row],[% Jornada segons contracte
(no posar el símbol %) ]]-Taula1[[#This Row],[% Reducció salari per baix rendiment        (no posar el símbol %)]]</f>
        <v>0</v>
      </c>
      <c r="AI1416" s="131">
        <f t="shared" ref="AI1416:AI1479" si="353">ROUND(AE1416+AG1416,2)</f>
        <v>0</v>
      </c>
      <c r="AJ1416" s="39"/>
      <c r="AK1416" s="131">
        <f>ROUND((AL1416/100)*756*Taula1[[#This Row],[Espai reservat Administració  (mesos)]],2)</f>
        <v>0</v>
      </c>
      <c r="AL1416" s="81">
        <f>Taula1[[#This Row],[% Jornada segons contracte
(no posar el símbol %) ]]-Taula1[[#This Row],[% Reducció salari per baix rendiment        (no posar el símbol %)]]</f>
        <v>0</v>
      </c>
      <c r="AM1416" s="131">
        <f>ROUND((AN1416/100)*24.8547945*Taula1[[#This Row],[Espai reservat Administració (dies)]],2)</f>
        <v>0</v>
      </c>
      <c r="AN1416" s="79">
        <f>Taula1[[#This Row],[% Jornada segons contracte
(no posar el símbol %) ]]-Taula1[[#This Row],[% Reducció salari per baix rendiment        (no posar el símbol %)]]</f>
        <v>0</v>
      </c>
      <c r="AO1416" s="131">
        <f t="shared" ref="AO1416:AO1479" si="354">ROUND(AK1416+AM1416,2)</f>
        <v>0</v>
      </c>
      <c r="AP1416" s="87"/>
      <c r="AQ1416" s="137">
        <f>ROUND((AR1416/100)*693*Taula1[[#This Row],[Mesos naturals sencers treballats període justificat (01/01/2023 - 31/03/2023)]],2)</f>
        <v>0</v>
      </c>
      <c r="AR1416" s="90">
        <f>Taula1[[#This Row],[% Jornada segons contracte
(no posar el símbol %) ]]-Taula1[[#This Row],[% Reducció salari per baix rendiment        (no posar el símbol %)]]</f>
        <v>0</v>
      </c>
      <c r="AS1416" s="137">
        <f>ROUND((AT1416/100)*22.78356164*Taula1[[#This Row],[Dies treballats període justificat (01/01/2023 - 31/03/2023)              no comptabilitzats com a mes natural sencer]],2)</f>
        <v>0</v>
      </c>
      <c r="AT1416" s="90">
        <f>Taula1[[#This Row],[% Jornada segons contracte
(no posar el símbol %) ]]-Taula1[[#This Row],[% Reducció salari per baix rendiment        (no posar el símbol %)]]</f>
        <v>0</v>
      </c>
      <c r="AU1416" s="137">
        <f t="shared" ref="AU1416:AU1479" si="355">ROUND(AQ1416+AS1416,2)</f>
        <v>0</v>
      </c>
      <c r="AV1416" s="87"/>
      <c r="AW1416" s="136">
        <f>ROUND((AX1416/100)*693*Taula1[[#This Row],[Espai reservat Administració  (mesos)]],2)</f>
        <v>0</v>
      </c>
      <c r="AX1416" s="90">
        <f>Taula1[[#This Row],[% Jornada segons contracte
(no posar el símbol %) ]]-Taula1[[#This Row],[% Reducció salari per baix rendiment        (no posar el símbol %)]]</f>
        <v>0</v>
      </c>
      <c r="AY1416" s="131">
        <f>ROUND((AZ1416/100)*22.78356164*Taula1[[#This Row],[Espai reservat Administració (dies)]],2)</f>
        <v>0</v>
      </c>
      <c r="AZ1416" s="81">
        <f>Taula1[[#This Row],[% Jornada segons contracte
(no posar el símbol %) ]]-Taula1[[#This Row],[% Reducció salari per baix rendiment        (no posar el símbol %)]]</f>
        <v>0</v>
      </c>
      <c r="BA1416" s="82">
        <f t="shared" ref="BA1416:BA1479" si="356">ROUND(AW1416+AY1416,2)</f>
        <v>0</v>
      </c>
      <c r="BB1416" s="41"/>
      <c r="BC1416" s="131">
        <f>IF(Taula1[[#This Row],[Grup justificat     (fer servir opcions de la llista desplegable)]]=1,AI1416,0)</f>
        <v>0</v>
      </c>
      <c r="BD1416" s="131">
        <f>IF(Taula1[[#This Row],[Grup justificat     (fer servir opcions de la llista desplegable)]]=2,AU1416,0)</f>
        <v>0</v>
      </c>
      <c r="BE1416" s="41"/>
      <c r="BF1416" s="131">
        <f>IF(Taula1[[#This Row],[Espai reservat Administració]]=1,AO1416,0)</f>
        <v>0</v>
      </c>
      <c r="BG1416" s="82">
        <f>IF(Taula1[[#This Row],[Espai reservat Administració]]=2,BA1416,0)</f>
        <v>0</v>
      </c>
      <c r="BH1416" s="41"/>
      <c r="BI1416" s="126">
        <f>IF(Taula1[[#This Row],[Grup justificat     (fer servir opcions de la llista desplegable)]]=1,1,0)</f>
        <v>0</v>
      </c>
      <c r="BJ1416" s="126">
        <f>IF(Taula1[[#This Row],[Espai reservat Administració]]=1,1,0)</f>
        <v>0</v>
      </c>
      <c r="BK1416" s="111"/>
      <c r="BL1416" s="126">
        <f>IF(Taula1[[#This Row],[Grup justificat     (fer servir opcions de la llista desplegable)]]=2,1,0)</f>
        <v>0</v>
      </c>
      <c r="BM1416" s="126">
        <f>IF(Taula1[[#This Row],[Espai reservat Administració]]=2,1,0)</f>
        <v>0</v>
      </c>
      <c r="BN1416" s="73"/>
      <c r="BO1416" s="73"/>
      <c r="BP1416" s="73"/>
      <c r="BQ1416" s="73"/>
      <c r="BR1416" s="73"/>
      <c r="BS1416" s="73"/>
      <c r="BT1416" s="73"/>
      <c r="BU1416" s="73"/>
      <c r="BV1416" s="73"/>
      <c r="BW1416" s="73"/>
      <c r="BX1416" s="73"/>
      <c r="BY1416" s="73"/>
      <c r="BZ1416" s="73"/>
      <c r="CA1416" s="73"/>
      <c r="CB1416" s="73"/>
      <c r="CC1416" s="73"/>
      <c r="CD1416" s="73"/>
      <c r="CE1416" s="73"/>
      <c r="CF1416" s="73"/>
      <c r="CG1416" s="63">
        <f t="shared" ref="CG1416:CG1479" si="357">IF(V1416="Sí",1,0)</f>
        <v>0</v>
      </c>
      <c r="CH1416" s="63">
        <f t="shared" ref="CH1416:CH1479" si="358">IF(V1416="No",1,0)</f>
        <v>0</v>
      </c>
      <c r="CI1416" s="73"/>
      <c r="CJ1416" s="63">
        <f>IF(Taula1[[#This Row],[Tipus de contracte                                  (fer servir opcions de la llista desplegable)]]="Indefinit",1,0)</f>
        <v>0</v>
      </c>
      <c r="CK1416" s="63">
        <f>IF(Taula1[[#This Row],[Tipus de contracte                                  (fer servir opcions de la llista desplegable)]]="Temporal, igual o superior a 6 mesos",1,0)</f>
        <v>0</v>
      </c>
      <c r="CL1416" s="63">
        <f>IF(Taula1[[#This Row],[Tipus de contracte                                  (fer servir opcions de la llista desplegable)]]="Substitució per IT",1,0)</f>
        <v>0</v>
      </c>
      <c r="CM1416" s="73"/>
      <c r="CN1416" s="63">
        <f>IF(Taula1[[#This Row],[Relació llocs de treball]]&gt;=1,1,0)</f>
        <v>0</v>
      </c>
      <c r="CO1416" s="73"/>
      <c r="CP1416" s="63">
        <f>IF(Taula1[[#This Row],[Identitat de gènere                                                          (fer servir opcions de la llista desplegable)]]="Home",1,0)</f>
        <v>0</v>
      </c>
      <c r="CQ1416" s="63">
        <f>IF(Taula1[[#This Row],[Identitat de gènere                                                          (fer servir opcions de la llista desplegable)]]="Dona",1,0)</f>
        <v>0</v>
      </c>
      <c r="CR1416" s="63">
        <f>IF(Taula1[[#This Row],[Identitat de gènere                                                          (fer servir opcions de la llista desplegable)]]="No binari",1,0)</f>
        <v>0</v>
      </c>
      <c r="CS1416" s="73"/>
      <c r="CT1416" s="63">
        <f t="shared" si="352"/>
        <v>0</v>
      </c>
      <c r="CU1416" s="64">
        <f t="shared" ref="CU1416:CU1479" si="359">IF(F1416="Dona",1,0)</f>
        <v>0</v>
      </c>
      <c r="CW1416" s="64">
        <f t="shared" ref="CW1416:CW1479" si="360">IF(AA1416=1,1,0)</f>
        <v>0</v>
      </c>
      <c r="CX1416" s="64">
        <f t="shared" ref="CX1416:CX1479" si="361">IF(AA1416=2,1,0)</f>
        <v>0</v>
      </c>
      <c r="CY1416" s="64">
        <f t="shared" ref="CY1416:CY1479" si="362">IF(AA1416=3,1,0)</f>
        <v>0</v>
      </c>
      <c r="CZ1416" s="64">
        <f t="shared" ref="CZ1416:CZ1479" si="363">IF(AA1416=4,1,0)</f>
        <v>0</v>
      </c>
      <c r="DB1416" s="64">
        <f t="shared" ref="DB1416:DB1479" si="364">IF(AB1416=1,1,0)</f>
        <v>0</v>
      </c>
      <c r="DC1416" s="64">
        <f t="shared" ref="DC1416:DC1479" si="365">IF(AB1416=2,1,0)</f>
        <v>0</v>
      </c>
      <c r="DD1416" s="64">
        <f t="shared" ref="DD1416:DD1479" si="366">IF(AB1416=3,1,0)</f>
        <v>0</v>
      </c>
      <c r="DE1416" s="64">
        <f t="shared" ref="DE1416:DE1479" si="367">IF(AB1416=4,1,0)</f>
        <v>0</v>
      </c>
    </row>
    <row r="1417" spans="2:109" x14ac:dyDescent="0.3">
      <c r="B1417" s="167"/>
      <c r="C1417" s="186"/>
      <c r="D1417" s="2"/>
      <c r="E1417" s="67"/>
      <c r="F1417" s="5"/>
      <c r="G1417" s="5"/>
      <c r="H1417" s="187"/>
      <c r="I1417" s="111" t="str">
        <f ca="1">IF(Taula1[[#This Row],[Data naixement (format dd/mm/aaaa)]]="","0",DATEDIF(Taula1[[#This Row],[Data naixement (format dd/mm/aaaa)]],TODAY(),"Y"))</f>
        <v>0</v>
      </c>
      <c r="J1417" s="6"/>
      <c r="K1417" s="6"/>
      <c r="L1417" s="6"/>
      <c r="M1417" s="6"/>
      <c r="N1417" s="56"/>
      <c r="O1417" s="56"/>
      <c r="P1417" s="56"/>
      <c r="Q1417" s="6"/>
      <c r="R1417" s="7"/>
      <c r="S1417" s="143">
        <f>Taula1[[#This Row],[Mesos naturals sencers treballats període justificat (01/01/2023 - 31/03/2023)]]</f>
        <v>0</v>
      </c>
      <c r="T1417" s="194">
        <f>Taula1[[#This Row],[Dies treballats període justificat (01/01/2023 - 31/03/2023)              no comptabilitzats com a mes natural sencer]]</f>
        <v>0</v>
      </c>
      <c r="U1417" s="12"/>
      <c r="V1417" s="7"/>
      <c r="W1417" s="188"/>
      <c r="X1417" s="188"/>
      <c r="Y1417" s="188"/>
      <c r="Z1417" s="188"/>
      <c r="AA1417" s="190"/>
      <c r="AB1417" s="143">
        <f>Taula1[[#This Row],[Grup justificat     (fer servir opcions de la llista desplegable)]]</f>
        <v>0</v>
      </c>
      <c r="AC1417" s="182"/>
      <c r="AD1417" s="39"/>
      <c r="AE1417" s="131">
        <f>ROUND((AF1417/100)*756*Taula1[[#This Row],[Mesos naturals sencers treballats període justificat (01/01/2023 - 31/03/2023)]],2)</f>
        <v>0</v>
      </c>
      <c r="AF1417" s="81">
        <f>Taula1[[#This Row],[% Jornada segons contracte
(no posar el símbol %) ]]-Taula1[[#This Row],[% Reducció salari per baix rendiment        (no posar el símbol %)]]</f>
        <v>0</v>
      </c>
      <c r="AG1417" s="131">
        <f>ROUND((AH1417/100)*24.8547945*Taula1[[#This Row],[Dies treballats període justificat (01/01/2023 - 31/03/2023)              no comptabilitzats com a mes natural sencer]],2)</f>
        <v>0</v>
      </c>
      <c r="AH1417" s="79">
        <f>Taula1[[#This Row],[% Jornada segons contracte
(no posar el símbol %) ]]-Taula1[[#This Row],[% Reducció salari per baix rendiment        (no posar el símbol %)]]</f>
        <v>0</v>
      </c>
      <c r="AI1417" s="131">
        <f t="shared" si="353"/>
        <v>0</v>
      </c>
      <c r="AJ1417" s="39"/>
      <c r="AK1417" s="131">
        <f>ROUND((AL1417/100)*756*Taula1[[#This Row],[Espai reservat Administració  (mesos)]],2)</f>
        <v>0</v>
      </c>
      <c r="AL1417" s="81">
        <f>Taula1[[#This Row],[% Jornada segons contracte
(no posar el símbol %) ]]-Taula1[[#This Row],[% Reducció salari per baix rendiment        (no posar el símbol %)]]</f>
        <v>0</v>
      </c>
      <c r="AM1417" s="131">
        <f>ROUND((AN1417/100)*24.8547945*Taula1[[#This Row],[Espai reservat Administració (dies)]],2)</f>
        <v>0</v>
      </c>
      <c r="AN1417" s="79">
        <f>Taula1[[#This Row],[% Jornada segons contracte
(no posar el símbol %) ]]-Taula1[[#This Row],[% Reducció salari per baix rendiment        (no posar el símbol %)]]</f>
        <v>0</v>
      </c>
      <c r="AO1417" s="131">
        <f t="shared" si="354"/>
        <v>0</v>
      </c>
      <c r="AP1417" s="87"/>
      <c r="AQ1417" s="137">
        <f>ROUND((AR1417/100)*693*Taula1[[#This Row],[Mesos naturals sencers treballats període justificat (01/01/2023 - 31/03/2023)]],2)</f>
        <v>0</v>
      </c>
      <c r="AR1417" s="90">
        <f>Taula1[[#This Row],[% Jornada segons contracte
(no posar el símbol %) ]]-Taula1[[#This Row],[% Reducció salari per baix rendiment        (no posar el símbol %)]]</f>
        <v>0</v>
      </c>
      <c r="AS1417" s="137">
        <f>ROUND((AT1417/100)*22.78356164*Taula1[[#This Row],[Dies treballats període justificat (01/01/2023 - 31/03/2023)              no comptabilitzats com a mes natural sencer]],2)</f>
        <v>0</v>
      </c>
      <c r="AT1417" s="90">
        <f>Taula1[[#This Row],[% Jornada segons contracte
(no posar el símbol %) ]]-Taula1[[#This Row],[% Reducció salari per baix rendiment        (no posar el símbol %)]]</f>
        <v>0</v>
      </c>
      <c r="AU1417" s="137">
        <f t="shared" si="355"/>
        <v>0</v>
      </c>
      <c r="AV1417" s="87"/>
      <c r="AW1417" s="136">
        <f>ROUND((AX1417/100)*693*Taula1[[#This Row],[Espai reservat Administració  (mesos)]],2)</f>
        <v>0</v>
      </c>
      <c r="AX1417" s="90">
        <f>Taula1[[#This Row],[% Jornada segons contracte
(no posar el símbol %) ]]-Taula1[[#This Row],[% Reducció salari per baix rendiment        (no posar el símbol %)]]</f>
        <v>0</v>
      </c>
      <c r="AY1417" s="131">
        <f>ROUND((AZ1417/100)*22.78356164*Taula1[[#This Row],[Espai reservat Administració (dies)]],2)</f>
        <v>0</v>
      </c>
      <c r="AZ1417" s="81">
        <f>Taula1[[#This Row],[% Jornada segons contracte
(no posar el símbol %) ]]-Taula1[[#This Row],[% Reducció salari per baix rendiment        (no posar el símbol %)]]</f>
        <v>0</v>
      </c>
      <c r="BA1417" s="82">
        <f t="shared" si="356"/>
        <v>0</v>
      </c>
      <c r="BB1417" s="41"/>
      <c r="BC1417" s="131">
        <f>IF(Taula1[[#This Row],[Grup justificat     (fer servir opcions de la llista desplegable)]]=1,AI1417,0)</f>
        <v>0</v>
      </c>
      <c r="BD1417" s="131">
        <f>IF(Taula1[[#This Row],[Grup justificat     (fer servir opcions de la llista desplegable)]]=2,AU1417,0)</f>
        <v>0</v>
      </c>
      <c r="BE1417" s="41"/>
      <c r="BF1417" s="131">
        <f>IF(Taula1[[#This Row],[Espai reservat Administració]]=1,AO1417,0)</f>
        <v>0</v>
      </c>
      <c r="BG1417" s="82">
        <f>IF(Taula1[[#This Row],[Espai reservat Administració]]=2,BA1417,0)</f>
        <v>0</v>
      </c>
      <c r="BH1417" s="41"/>
      <c r="BI1417" s="126">
        <f>IF(Taula1[[#This Row],[Grup justificat     (fer servir opcions de la llista desplegable)]]=1,1,0)</f>
        <v>0</v>
      </c>
      <c r="BJ1417" s="126">
        <f>IF(Taula1[[#This Row],[Espai reservat Administració]]=1,1,0)</f>
        <v>0</v>
      </c>
      <c r="BK1417" s="111"/>
      <c r="BL1417" s="126">
        <f>IF(Taula1[[#This Row],[Grup justificat     (fer servir opcions de la llista desplegable)]]=2,1,0)</f>
        <v>0</v>
      </c>
      <c r="BM1417" s="126">
        <f>IF(Taula1[[#This Row],[Espai reservat Administració]]=2,1,0)</f>
        <v>0</v>
      </c>
      <c r="BN1417" s="73"/>
      <c r="BO1417" s="73"/>
      <c r="BP1417" s="73"/>
      <c r="BQ1417" s="73"/>
      <c r="BR1417" s="73"/>
      <c r="BS1417" s="73"/>
      <c r="BT1417" s="73"/>
      <c r="BU1417" s="73"/>
      <c r="BV1417" s="73"/>
      <c r="BW1417" s="73"/>
      <c r="BX1417" s="73"/>
      <c r="BY1417" s="73"/>
      <c r="BZ1417" s="73"/>
      <c r="CA1417" s="73"/>
      <c r="CB1417" s="73"/>
      <c r="CC1417" s="73"/>
      <c r="CD1417" s="73"/>
      <c r="CE1417" s="73"/>
      <c r="CF1417" s="73"/>
      <c r="CG1417" s="63">
        <f t="shared" si="357"/>
        <v>0</v>
      </c>
      <c r="CH1417" s="63">
        <f t="shared" si="358"/>
        <v>0</v>
      </c>
      <c r="CI1417" s="73"/>
      <c r="CJ1417" s="63">
        <f>IF(Taula1[[#This Row],[Tipus de contracte                                  (fer servir opcions de la llista desplegable)]]="Indefinit",1,0)</f>
        <v>0</v>
      </c>
      <c r="CK1417" s="63">
        <f>IF(Taula1[[#This Row],[Tipus de contracte                                  (fer servir opcions de la llista desplegable)]]="Temporal, igual o superior a 6 mesos",1,0)</f>
        <v>0</v>
      </c>
      <c r="CL1417" s="63">
        <f>IF(Taula1[[#This Row],[Tipus de contracte                                  (fer servir opcions de la llista desplegable)]]="Substitució per IT",1,0)</f>
        <v>0</v>
      </c>
      <c r="CM1417" s="73"/>
      <c r="CN1417" s="63">
        <f>IF(Taula1[[#This Row],[Relació llocs de treball]]&gt;=1,1,0)</f>
        <v>0</v>
      </c>
      <c r="CO1417" s="73"/>
      <c r="CP1417" s="63">
        <f>IF(Taula1[[#This Row],[Identitat de gènere                                                          (fer servir opcions de la llista desplegable)]]="Home",1,0)</f>
        <v>0</v>
      </c>
      <c r="CQ1417" s="63">
        <f>IF(Taula1[[#This Row],[Identitat de gènere                                                          (fer servir opcions de la llista desplegable)]]="Dona",1,0)</f>
        <v>0</v>
      </c>
      <c r="CR1417" s="63">
        <f>IF(Taula1[[#This Row],[Identitat de gènere                                                          (fer servir opcions de la llista desplegable)]]="No binari",1,0)</f>
        <v>0</v>
      </c>
      <c r="CS1417" s="73"/>
      <c r="CT1417" s="63">
        <f t="shared" si="352"/>
        <v>0</v>
      </c>
      <c r="CU1417" s="64">
        <f t="shared" si="359"/>
        <v>0</v>
      </c>
      <c r="CW1417" s="64">
        <f t="shared" si="360"/>
        <v>0</v>
      </c>
      <c r="CX1417" s="64">
        <f t="shared" si="361"/>
        <v>0</v>
      </c>
      <c r="CY1417" s="64">
        <f t="shared" si="362"/>
        <v>0</v>
      </c>
      <c r="CZ1417" s="64">
        <f t="shared" si="363"/>
        <v>0</v>
      </c>
      <c r="DB1417" s="64">
        <f t="shared" si="364"/>
        <v>0</v>
      </c>
      <c r="DC1417" s="64">
        <f t="shared" si="365"/>
        <v>0</v>
      </c>
      <c r="DD1417" s="64">
        <f t="shared" si="366"/>
        <v>0</v>
      </c>
      <c r="DE1417" s="64">
        <f t="shared" si="367"/>
        <v>0</v>
      </c>
    </row>
    <row r="1418" spans="2:109" x14ac:dyDescent="0.3">
      <c r="B1418" s="167"/>
      <c r="C1418" s="186"/>
      <c r="D1418" s="2"/>
      <c r="E1418" s="67"/>
      <c r="F1418" s="5"/>
      <c r="G1418" s="5"/>
      <c r="H1418" s="187"/>
      <c r="I1418" s="111" t="str">
        <f ca="1">IF(Taula1[[#This Row],[Data naixement (format dd/mm/aaaa)]]="","0",DATEDIF(Taula1[[#This Row],[Data naixement (format dd/mm/aaaa)]],TODAY(),"Y"))</f>
        <v>0</v>
      </c>
      <c r="J1418" s="6"/>
      <c r="K1418" s="6"/>
      <c r="L1418" s="6"/>
      <c r="M1418" s="6"/>
      <c r="N1418" s="56"/>
      <c r="O1418" s="56"/>
      <c r="P1418" s="56"/>
      <c r="Q1418" s="6"/>
      <c r="R1418" s="7"/>
      <c r="S1418" s="143">
        <f>Taula1[[#This Row],[Mesos naturals sencers treballats període justificat (01/01/2023 - 31/03/2023)]]</f>
        <v>0</v>
      </c>
      <c r="T1418" s="194">
        <f>Taula1[[#This Row],[Dies treballats període justificat (01/01/2023 - 31/03/2023)              no comptabilitzats com a mes natural sencer]]</f>
        <v>0</v>
      </c>
      <c r="U1418" s="12"/>
      <c r="V1418" s="7"/>
      <c r="W1418" s="188"/>
      <c r="X1418" s="188"/>
      <c r="Y1418" s="188"/>
      <c r="Z1418" s="188"/>
      <c r="AA1418" s="190"/>
      <c r="AB1418" s="143">
        <f>Taula1[[#This Row],[Grup justificat     (fer servir opcions de la llista desplegable)]]</f>
        <v>0</v>
      </c>
      <c r="AC1418" s="182"/>
      <c r="AD1418" s="39"/>
      <c r="AE1418" s="131">
        <f>ROUND((AF1418/100)*756*Taula1[[#This Row],[Mesos naturals sencers treballats període justificat (01/01/2023 - 31/03/2023)]],2)</f>
        <v>0</v>
      </c>
      <c r="AF1418" s="81">
        <f>Taula1[[#This Row],[% Jornada segons contracte
(no posar el símbol %) ]]-Taula1[[#This Row],[% Reducció salari per baix rendiment        (no posar el símbol %)]]</f>
        <v>0</v>
      </c>
      <c r="AG1418" s="131">
        <f>ROUND((AH1418/100)*24.8547945*Taula1[[#This Row],[Dies treballats període justificat (01/01/2023 - 31/03/2023)              no comptabilitzats com a mes natural sencer]],2)</f>
        <v>0</v>
      </c>
      <c r="AH1418" s="79">
        <f>Taula1[[#This Row],[% Jornada segons contracte
(no posar el símbol %) ]]-Taula1[[#This Row],[% Reducció salari per baix rendiment        (no posar el símbol %)]]</f>
        <v>0</v>
      </c>
      <c r="AI1418" s="131">
        <f t="shared" si="353"/>
        <v>0</v>
      </c>
      <c r="AJ1418" s="39"/>
      <c r="AK1418" s="131">
        <f>ROUND((AL1418/100)*756*Taula1[[#This Row],[Espai reservat Administració  (mesos)]],2)</f>
        <v>0</v>
      </c>
      <c r="AL1418" s="81">
        <f>Taula1[[#This Row],[% Jornada segons contracte
(no posar el símbol %) ]]-Taula1[[#This Row],[% Reducció salari per baix rendiment        (no posar el símbol %)]]</f>
        <v>0</v>
      </c>
      <c r="AM1418" s="131">
        <f>ROUND((AN1418/100)*24.8547945*Taula1[[#This Row],[Espai reservat Administració (dies)]],2)</f>
        <v>0</v>
      </c>
      <c r="AN1418" s="79">
        <f>Taula1[[#This Row],[% Jornada segons contracte
(no posar el símbol %) ]]-Taula1[[#This Row],[% Reducció salari per baix rendiment        (no posar el símbol %)]]</f>
        <v>0</v>
      </c>
      <c r="AO1418" s="131">
        <f t="shared" si="354"/>
        <v>0</v>
      </c>
      <c r="AP1418" s="87"/>
      <c r="AQ1418" s="137">
        <f>ROUND((AR1418/100)*693*Taula1[[#This Row],[Mesos naturals sencers treballats període justificat (01/01/2023 - 31/03/2023)]],2)</f>
        <v>0</v>
      </c>
      <c r="AR1418" s="90">
        <f>Taula1[[#This Row],[% Jornada segons contracte
(no posar el símbol %) ]]-Taula1[[#This Row],[% Reducció salari per baix rendiment        (no posar el símbol %)]]</f>
        <v>0</v>
      </c>
      <c r="AS1418" s="137">
        <f>ROUND((AT1418/100)*22.78356164*Taula1[[#This Row],[Dies treballats període justificat (01/01/2023 - 31/03/2023)              no comptabilitzats com a mes natural sencer]],2)</f>
        <v>0</v>
      </c>
      <c r="AT1418" s="90">
        <f>Taula1[[#This Row],[% Jornada segons contracte
(no posar el símbol %) ]]-Taula1[[#This Row],[% Reducció salari per baix rendiment        (no posar el símbol %)]]</f>
        <v>0</v>
      </c>
      <c r="AU1418" s="137">
        <f t="shared" si="355"/>
        <v>0</v>
      </c>
      <c r="AV1418" s="87"/>
      <c r="AW1418" s="136">
        <f>ROUND((AX1418/100)*693*Taula1[[#This Row],[Espai reservat Administració  (mesos)]],2)</f>
        <v>0</v>
      </c>
      <c r="AX1418" s="90">
        <f>Taula1[[#This Row],[% Jornada segons contracte
(no posar el símbol %) ]]-Taula1[[#This Row],[% Reducció salari per baix rendiment        (no posar el símbol %)]]</f>
        <v>0</v>
      </c>
      <c r="AY1418" s="131">
        <f>ROUND((AZ1418/100)*22.78356164*Taula1[[#This Row],[Espai reservat Administració (dies)]],2)</f>
        <v>0</v>
      </c>
      <c r="AZ1418" s="81">
        <f>Taula1[[#This Row],[% Jornada segons contracte
(no posar el símbol %) ]]-Taula1[[#This Row],[% Reducció salari per baix rendiment        (no posar el símbol %)]]</f>
        <v>0</v>
      </c>
      <c r="BA1418" s="82">
        <f t="shared" si="356"/>
        <v>0</v>
      </c>
      <c r="BB1418" s="41"/>
      <c r="BC1418" s="131">
        <f>IF(Taula1[[#This Row],[Grup justificat     (fer servir opcions de la llista desplegable)]]=1,AI1418,0)</f>
        <v>0</v>
      </c>
      <c r="BD1418" s="131">
        <f>IF(Taula1[[#This Row],[Grup justificat     (fer servir opcions de la llista desplegable)]]=2,AU1418,0)</f>
        <v>0</v>
      </c>
      <c r="BE1418" s="41"/>
      <c r="BF1418" s="131">
        <f>IF(Taula1[[#This Row],[Espai reservat Administració]]=1,AO1418,0)</f>
        <v>0</v>
      </c>
      <c r="BG1418" s="82">
        <f>IF(Taula1[[#This Row],[Espai reservat Administració]]=2,BA1418,0)</f>
        <v>0</v>
      </c>
      <c r="BH1418" s="41"/>
      <c r="BI1418" s="126">
        <f>IF(Taula1[[#This Row],[Grup justificat     (fer servir opcions de la llista desplegable)]]=1,1,0)</f>
        <v>0</v>
      </c>
      <c r="BJ1418" s="126">
        <f>IF(Taula1[[#This Row],[Espai reservat Administració]]=1,1,0)</f>
        <v>0</v>
      </c>
      <c r="BK1418" s="111"/>
      <c r="BL1418" s="126">
        <f>IF(Taula1[[#This Row],[Grup justificat     (fer servir opcions de la llista desplegable)]]=2,1,0)</f>
        <v>0</v>
      </c>
      <c r="BM1418" s="126">
        <f>IF(Taula1[[#This Row],[Espai reservat Administració]]=2,1,0)</f>
        <v>0</v>
      </c>
      <c r="BN1418" s="73"/>
      <c r="BO1418" s="73"/>
      <c r="BP1418" s="73"/>
      <c r="BQ1418" s="73"/>
      <c r="BR1418" s="73"/>
      <c r="BS1418" s="73"/>
      <c r="BT1418" s="73"/>
      <c r="BU1418" s="73"/>
      <c r="BV1418" s="73"/>
      <c r="BW1418" s="73"/>
      <c r="BX1418" s="73"/>
      <c r="BY1418" s="73"/>
      <c r="BZ1418" s="73"/>
      <c r="CA1418" s="73"/>
      <c r="CB1418" s="73"/>
      <c r="CC1418" s="73"/>
      <c r="CD1418" s="73"/>
      <c r="CE1418" s="73"/>
      <c r="CF1418" s="73"/>
      <c r="CG1418" s="63">
        <f t="shared" si="357"/>
        <v>0</v>
      </c>
      <c r="CH1418" s="63">
        <f t="shared" si="358"/>
        <v>0</v>
      </c>
      <c r="CI1418" s="73"/>
      <c r="CJ1418" s="63">
        <f>IF(Taula1[[#This Row],[Tipus de contracte                                  (fer servir opcions de la llista desplegable)]]="Indefinit",1,0)</f>
        <v>0</v>
      </c>
      <c r="CK1418" s="63">
        <f>IF(Taula1[[#This Row],[Tipus de contracte                                  (fer servir opcions de la llista desplegable)]]="Temporal, igual o superior a 6 mesos",1,0)</f>
        <v>0</v>
      </c>
      <c r="CL1418" s="63">
        <f>IF(Taula1[[#This Row],[Tipus de contracte                                  (fer servir opcions de la llista desplegable)]]="Substitució per IT",1,0)</f>
        <v>0</v>
      </c>
      <c r="CM1418" s="73"/>
      <c r="CN1418" s="63">
        <f>IF(Taula1[[#This Row],[Relació llocs de treball]]&gt;=1,1,0)</f>
        <v>0</v>
      </c>
      <c r="CO1418" s="73"/>
      <c r="CP1418" s="63">
        <f>IF(Taula1[[#This Row],[Identitat de gènere                                                          (fer servir opcions de la llista desplegable)]]="Home",1,0)</f>
        <v>0</v>
      </c>
      <c r="CQ1418" s="63">
        <f>IF(Taula1[[#This Row],[Identitat de gènere                                                          (fer servir opcions de la llista desplegable)]]="Dona",1,0)</f>
        <v>0</v>
      </c>
      <c r="CR1418" s="63">
        <f>IF(Taula1[[#This Row],[Identitat de gènere                                                          (fer servir opcions de la llista desplegable)]]="No binari",1,0)</f>
        <v>0</v>
      </c>
      <c r="CS1418" s="73"/>
      <c r="CT1418" s="63">
        <f t="shared" si="352"/>
        <v>0</v>
      </c>
      <c r="CU1418" s="64">
        <f t="shared" si="359"/>
        <v>0</v>
      </c>
      <c r="CW1418" s="64">
        <f t="shared" si="360"/>
        <v>0</v>
      </c>
      <c r="CX1418" s="64">
        <f t="shared" si="361"/>
        <v>0</v>
      </c>
      <c r="CY1418" s="64">
        <f t="shared" si="362"/>
        <v>0</v>
      </c>
      <c r="CZ1418" s="64">
        <f t="shared" si="363"/>
        <v>0</v>
      </c>
      <c r="DB1418" s="64">
        <f t="shared" si="364"/>
        <v>0</v>
      </c>
      <c r="DC1418" s="64">
        <f t="shared" si="365"/>
        <v>0</v>
      </c>
      <c r="DD1418" s="64">
        <f t="shared" si="366"/>
        <v>0</v>
      </c>
      <c r="DE1418" s="64">
        <f t="shared" si="367"/>
        <v>0</v>
      </c>
    </row>
    <row r="1419" spans="2:109" x14ac:dyDescent="0.3">
      <c r="B1419" s="167"/>
      <c r="C1419" s="186"/>
      <c r="D1419" s="2"/>
      <c r="E1419" s="67"/>
      <c r="F1419" s="5"/>
      <c r="G1419" s="5"/>
      <c r="H1419" s="187"/>
      <c r="I1419" s="111" t="str">
        <f ca="1">IF(Taula1[[#This Row],[Data naixement (format dd/mm/aaaa)]]="","0",DATEDIF(Taula1[[#This Row],[Data naixement (format dd/mm/aaaa)]],TODAY(),"Y"))</f>
        <v>0</v>
      </c>
      <c r="J1419" s="6"/>
      <c r="K1419" s="6"/>
      <c r="L1419" s="6"/>
      <c r="M1419" s="6"/>
      <c r="N1419" s="56"/>
      <c r="O1419" s="56"/>
      <c r="P1419" s="56"/>
      <c r="Q1419" s="6"/>
      <c r="R1419" s="7"/>
      <c r="S1419" s="143">
        <f>Taula1[[#This Row],[Mesos naturals sencers treballats període justificat (01/01/2023 - 31/03/2023)]]</f>
        <v>0</v>
      </c>
      <c r="T1419" s="194">
        <f>Taula1[[#This Row],[Dies treballats període justificat (01/01/2023 - 31/03/2023)              no comptabilitzats com a mes natural sencer]]</f>
        <v>0</v>
      </c>
      <c r="U1419" s="12"/>
      <c r="V1419" s="7"/>
      <c r="W1419" s="188"/>
      <c r="X1419" s="188"/>
      <c r="Y1419" s="188"/>
      <c r="Z1419" s="188"/>
      <c r="AA1419" s="190"/>
      <c r="AB1419" s="143">
        <f>Taula1[[#This Row],[Grup justificat     (fer servir opcions de la llista desplegable)]]</f>
        <v>0</v>
      </c>
      <c r="AC1419" s="182"/>
      <c r="AD1419" s="39"/>
      <c r="AE1419" s="131">
        <f>ROUND((AF1419/100)*756*Taula1[[#This Row],[Mesos naturals sencers treballats període justificat (01/01/2023 - 31/03/2023)]],2)</f>
        <v>0</v>
      </c>
      <c r="AF1419" s="81">
        <f>Taula1[[#This Row],[% Jornada segons contracte
(no posar el símbol %) ]]-Taula1[[#This Row],[% Reducció salari per baix rendiment        (no posar el símbol %)]]</f>
        <v>0</v>
      </c>
      <c r="AG1419" s="131">
        <f>ROUND((AH1419/100)*24.8547945*Taula1[[#This Row],[Dies treballats període justificat (01/01/2023 - 31/03/2023)              no comptabilitzats com a mes natural sencer]],2)</f>
        <v>0</v>
      </c>
      <c r="AH1419" s="79">
        <f>Taula1[[#This Row],[% Jornada segons contracte
(no posar el símbol %) ]]-Taula1[[#This Row],[% Reducció salari per baix rendiment        (no posar el símbol %)]]</f>
        <v>0</v>
      </c>
      <c r="AI1419" s="131">
        <f t="shared" si="353"/>
        <v>0</v>
      </c>
      <c r="AJ1419" s="39"/>
      <c r="AK1419" s="131">
        <f>ROUND((AL1419/100)*756*Taula1[[#This Row],[Espai reservat Administració  (mesos)]],2)</f>
        <v>0</v>
      </c>
      <c r="AL1419" s="81">
        <f>Taula1[[#This Row],[% Jornada segons contracte
(no posar el símbol %) ]]-Taula1[[#This Row],[% Reducció salari per baix rendiment        (no posar el símbol %)]]</f>
        <v>0</v>
      </c>
      <c r="AM1419" s="131">
        <f>ROUND((AN1419/100)*24.8547945*Taula1[[#This Row],[Espai reservat Administració (dies)]],2)</f>
        <v>0</v>
      </c>
      <c r="AN1419" s="79">
        <f>Taula1[[#This Row],[% Jornada segons contracte
(no posar el símbol %) ]]-Taula1[[#This Row],[% Reducció salari per baix rendiment        (no posar el símbol %)]]</f>
        <v>0</v>
      </c>
      <c r="AO1419" s="131">
        <f t="shared" si="354"/>
        <v>0</v>
      </c>
      <c r="AP1419" s="87"/>
      <c r="AQ1419" s="137">
        <f>ROUND((AR1419/100)*693*Taula1[[#This Row],[Mesos naturals sencers treballats període justificat (01/01/2023 - 31/03/2023)]],2)</f>
        <v>0</v>
      </c>
      <c r="AR1419" s="90">
        <f>Taula1[[#This Row],[% Jornada segons contracte
(no posar el símbol %) ]]-Taula1[[#This Row],[% Reducció salari per baix rendiment        (no posar el símbol %)]]</f>
        <v>0</v>
      </c>
      <c r="AS1419" s="137">
        <f>ROUND((AT1419/100)*22.78356164*Taula1[[#This Row],[Dies treballats període justificat (01/01/2023 - 31/03/2023)              no comptabilitzats com a mes natural sencer]],2)</f>
        <v>0</v>
      </c>
      <c r="AT1419" s="90">
        <f>Taula1[[#This Row],[% Jornada segons contracte
(no posar el símbol %) ]]-Taula1[[#This Row],[% Reducció salari per baix rendiment        (no posar el símbol %)]]</f>
        <v>0</v>
      </c>
      <c r="AU1419" s="137">
        <f t="shared" si="355"/>
        <v>0</v>
      </c>
      <c r="AV1419" s="87"/>
      <c r="AW1419" s="136">
        <f>ROUND((AX1419/100)*693*Taula1[[#This Row],[Espai reservat Administració  (mesos)]],2)</f>
        <v>0</v>
      </c>
      <c r="AX1419" s="90">
        <f>Taula1[[#This Row],[% Jornada segons contracte
(no posar el símbol %) ]]-Taula1[[#This Row],[% Reducció salari per baix rendiment        (no posar el símbol %)]]</f>
        <v>0</v>
      </c>
      <c r="AY1419" s="131">
        <f>ROUND((AZ1419/100)*22.78356164*Taula1[[#This Row],[Espai reservat Administració (dies)]],2)</f>
        <v>0</v>
      </c>
      <c r="AZ1419" s="81">
        <f>Taula1[[#This Row],[% Jornada segons contracte
(no posar el símbol %) ]]-Taula1[[#This Row],[% Reducció salari per baix rendiment        (no posar el símbol %)]]</f>
        <v>0</v>
      </c>
      <c r="BA1419" s="82">
        <f t="shared" si="356"/>
        <v>0</v>
      </c>
      <c r="BB1419" s="41"/>
      <c r="BC1419" s="131">
        <f>IF(Taula1[[#This Row],[Grup justificat     (fer servir opcions de la llista desplegable)]]=1,AI1419,0)</f>
        <v>0</v>
      </c>
      <c r="BD1419" s="131">
        <f>IF(Taula1[[#This Row],[Grup justificat     (fer servir opcions de la llista desplegable)]]=2,AU1419,0)</f>
        <v>0</v>
      </c>
      <c r="BE1419" s="41"/>
      <c r="BF1419" s="131">
        <f>IF(Taula1[[#This Row],[Espai reservat Administració]]=1,AO1419,0)</f>
        <v>0</v>
      </c>
      <c r="BG1419" s="82">
        <f>IF(Taula1[[#This Row],[Espai reservat Administració]]=2,BA1419,0)</f>
        <v>0</v>
      </c>
      <c r="BH1419" s="41"/>
      <c r="BI1419" s="126">
        <f>IF(Taula1[[#This Row],[Grup justificat     (fer servir opcions de la llista desplegable)]]=1,1,0)</f>
        <v>0</v>
      </c>
      <c r="BJ1419" s="126">
        <f>IF(Taula1[[#This Row],[Espai reservat Administració]]=1,1,0)</f>
        <v>0</v>
      </c>
      <c r="BK1419" s="111"/>
      <c r="BL1419" s="126">
        <f>IF(Taula1[[#This Row],[Grup justificat     (fer servir opcions de la llista desplegable)]]=2,1,0)</f>
        <v>0</v>
      </c>
      <c r="BM1419" s="126">
        <f>IF(Taula1[[#This Row],[Espai reservat Administració]]=2,1,0)</f>
        <v>0</v>
      </c>
      <c r="BN1419" s="73"/>
      <c r="BO1419" s="73"/>
      <c r="BP1419" s="73"/>
      <c r="BQ1419" s="73"/>
      <c r="BR1419" s="73"/>
      <c r="BS1419" s="73"/>
      <c r="BT1419" s="73"/>
      <c r="BU1419" s="73"/>
      <c r="BV1419" s="73"/>
      <c r="BW1419" s="73"/>
      <c r="BX1419" s="73"/>
      <c r="BY1419" s="73"/>
      <c r="BZ1419" s="73"/>
      <c r="CA1419" s="73"/>
      <c r="CB1419" s="73"/>
      <c r="CC1419" s="73"/>
      <c r="CD1419" s="73"/>
      <c r="CE1419" s="73"/>
      <c r="CF1419" s="73"/>
      <c r="CG1419" s="63">
        <f t="shared" si="357"/>
        <v>0</v>
      </c>
      <c r="CH1419" s="63">
        <f t="shared" si="358"/>
        <v>0</v>
      </c>
      <c r="CI1419" s="73"/>
      <c r="CJ1419" s="63">
        <f>IF(Taula1[[#This Row],[Tipus de contracte                                  (fer servir opcions de la llista desplegable)]]="Indefinit",1,0)</f>
        <v>0</v>
      </c>
      <c r="CK1419" s="63">
        <f>IF(Taula1[[#This Row],[Tipus de contracte                                  (fer servir opcions de la llista desplegable)]]="Temporal, igual o superior a 6 mesos",1,0)</f>
        <v>0</v>
      </c>
      <c r="CL1419" s="63">
        <f>IF(Taula1[[#This Row],[Tipus de contracte                                  (fer servir opcions de la llista desplegable)]]="Substitució per IT",1,0)</f>
        <v>0</v>
      </c>
      <c r="CM1419" s="73"/>
      <c r="CN1419" s="63">
        <f>IF(Taula1[[#This Row],[Relació llocs de treball]]&gt;=1,1,0)</f>
        <v>0</v>
      </c>
      <c r="CO1419" s="73"/>
      <c r="CP1419" s="63">
        <f>IF(Taula1[[#This Row],[Identitat de gènere                                                          (fer servir opcions de la llista desplegable)]]="Home",1,0)</f>
        <v>0</v>
      </c>
      <c r="CQ1419" s="63">
        <f>IF(Taula1[[#This Row],[Identitat de gènere                                                          (fer servir opcions de la llista desplegable)]]="Dona",1,0)</f>
        <v>0</v>
      </c>
      <c r="CR1419" s="63">
        <f>IF(Taula1[[#This Row],[Identitat de gènere                                                          (fer servir opcions de la llista desplegable)]]="No binari",1,0)</f>
        <v>0</v>
      </c>
      <c r="CS1419" s="73"/>
      <c r="CT1419" s="63">
        <f t="shared" si="352"/>
        <v>0</v>
      </c>
      <c r="CU1419" s="64">
        <f t="shared" si="359"/>
        <v>0</v>
      </c>
      <c r="CW1419" s="64">
        <f t="shared" si="360"/>
        <v>0</v>
      </c>
      <c r="CX1419" s="64">
        <f t="shared" si="361"/>
        <v>0</v>
      </c>
      <c r="CY1419" s="64">
        <f t="shared" si="362"/>
        <v>0</v>
      </c>
      <c r="CZ1419" s="64">
        <f t="shared" si="363"/>
        <v>0</v>
      </c>
      <c r="DB1419" s="64">
        <f t="shared" si="364"/>
        <v>0</v>
      </c>
      <c r="DC1419" s="64">
        <f t="shared" si="365"/>
        <v>0</v>
      </c>
      <c r="DD1419" s="64">
        <f t="shared" si="366"/>
        <v>0</v>
      </c>
      <c r="DE1419" s="64">
        <f t="shared" si="367"/>
        <v>0</v>
      </c>
    </row>
    <row r="1420" spans="2:109" x14ac:dyDescent="0.3">
      <c r="B1420" s="167"/>
      <c r="C1420" s="186"/>
      <c r="D1420" s="2"/>
      <c r="E1420" s="67"/>
      <c r="F1420" s="5"/>
      <c r="G1420" s="5"/>
      <c r="H1420" s="187"/>
      <c r="I1420" s="111" t="str">
        <f ca="1">IF(Taula1[[#This Row],[Data naixement (format dd/mm/aaaa)]]="","0",DATEDIF(Taula1[[#This Row],[Data naixement (format dd/mm/aaaa)]],TODAY(),"Y"))</f>
        <v>0</v>
      </c>
      <c r="J1420" s="6"/>
      <c r="K1420" s="6"/>
      <c r="L1420" s="6"/>
      <c r="M1420" s="6"/>
      <c r="N1420" s="56"/>
      <c r="O1420" s="56"/>
      <c r="P1420" s="56"/>
      <c r="Q1420" s="6"/>
      <c r="R1420" s="7"/>
      <c r="S1420" s="143">
        <f>Taula1[[#This Row],[Mesos naturals sencers treballats període justificat (01/01/2023 - 31/03/2023)]]</f>
        <v>0</v>
      </c>
      <c r="T1420" s="194">
        <f>Taula1[[#This Row],[Dies treballats període justificat (01/01/2023 - 31/03/2023)              no comptabilitzats com a mes natural sencer]]</f>
        <v>0</v>
      </c>
      <c r="U1420" s="12"/>
      <c r="V1420" s="7"/>
      <c r="W1420" s="188"/>
      <c r="X1420" s="188"/>
      <c r="Y1420" s="188"/>
      <c r="Z1420" s="188"/>
      <c r="AA1420" s="190"/>
      <c r="AB1420" s="143">
        <f>Taula1[[#This Row],[Grup justificat     (fer servir opcions de la llista desplegable)]]</f>
        <v>0</v>
      </c>
      <c r="AC1420" s="182"/>
      <c r="AD1420" s="39"/>
      <c r="AE1420" s="131">
        <f>ROUND((AF1420/100)*756*Taula1[[#This Row],[Mesos naturals sencers treballats període justificat (01/01/2023 - 31/03/2023)]],2)</f>
        <v>0</v>
      </c>
      <c r="AF1420" s="81">
        <f>Taula1[[#This Row],[% Jornada segons contracte
(no posar el símbol %) ]]-Taula1[[#This Row],[% Reducció salari per baix rendiment        (no posar el símbol %)]]</f>
        <v>0</v>
      </c>
      <c r="AG1420" s="131">
        <f>ROUND((AH1420/100)*24.8547945*Taula1[[#This Row],[Dies treballats període justificat (01/01/2023 - 31/03/2023)              no comptabilitzats com a mes natural sencer]],2)</f>
        <v>0</v>
      </c>
      <c r="AH1420" s="79">
        <f>Taula1[[#This Row],[% Jornada segons contracte
(no posar el símbol %) ]]-Taula1[[#This Row],[% Reducció salari per baix rendiment        (no posar el símbol %)]]</f>
        <v>0</v>
      </c>
      <c r="AI1420" s="131">
        <f t="shared" si="353"/>
        <v>0</v>
      </c>
      <c r="AJ1420" s="39"/>
      <c r="AK1420" s="131">
        <f>ROUND((AL1420/100)*756*Taula1[[#This Row],[Espai reservat Administració  (mesos)]],2)</f>
        <v>0</v>
      </c>
      <c r="AL1420" s="81">
        <f>Taula1[[#This Row],[% Jornada segons contracte
(no posar el símbol %) ]]-Taula1[[#This Row],[% Reducció salari per baix rendiment        (no posar el símbol %)]]</f>
        <v>0</v>
      </c>
      <c r="AM1420" s="131">
        <f>ROUND((AN1420/100)*24.8547945*Taula1[[#This Row],[Espai reservat Administració (dies)]],2)</f>
        <v>0</v>
      </c>
      <c r="AN1420" s="79">
        <f>Taula1[[#This Row],[% Jornada segons contracte
(no posar el símbol %) ]]-Taula1[[#This Row],[% Reducció salari per baix rendiment        (no posar el símbol %)]]</f>
        <v>0</v>
      </c>
      <c r="AO1420" s="131">
        <f t="shared" si="354"/>
        <v>0</v>
      </c>
      <c r="AP1420" s="87"/>
      <c r="AQ1420" s="137">
        <f>ROUND((AR1420/100)*693*Taula1[[#This Row],[Mesos naturals sencers treballats període justificat (01/01/2023 - 31/03/2023)]],2)</f>
        <v>0</v>
      </c>
      <c r="AR1420" s="90">
        <f>Taula1[[#This Row],[% Jornada segons contracte
(no posar el símbol %) ]]-Taula1[[#This Row],[% Reducció salari per baix rendiment        (no posar el símbol %)]]</f>
        <v>0</v>
      </c>
      <c r="AS1420" s="137">
        <f>ROUND((AT1420/100)*22.78356164*Taula1[[#This Row],[Dies treballats període justificat (01/01/2023 - 31/03/2023)              no comptabilitzats com a mes natural sencer]],2)</f>
        <v>0</v>
      </c>
      <c r="AT1420" s="90">
        <f>Taula1[[#This Row],[% Jornada segons contracte
(no posar el símbol %) ]]-Taula1[[#This Row],[% Reducció salari per baix rendiment        (no posar el símbol %)]]</f>
        <v>0</v>
      </c>
      <c r="AU1420" s="137">
        <f t="shared" si="355"/>
        <v>0</v>
      </c>
      <c r="AV1420" s="87"/>
      <c r="AW1420" s="136">
        <f>ROUND((AX1420/100)*693*Taula1[[#This Row],[Espai reservat Administració  (mesos)]],2)</f>
        <v>0</v>
      </c>
      <c r="AX1420" s="90">
        <f>Taula1[[#This Row],[% Jornada segons contracte
(no posar el símbol %) ]]-Taula1[[#This Row],[% Reducció salari per baix rendiment        (no posar el símbol %)]]</f>
        <v>0</v>
      </c>
      <c r="AY1420" s="131">
        <f>ROUND((AZ1420/100)*22.78356164*Taula1[[#This Row],[Espai reservat Administració (dies)]],2)</f>
        <v>0</v>
      </c>
      <c r="AZ1420" s="81">
        <f>Taula1[[#This Row],[% Jornada segons contracte
(no posar el símbol %) ]]-Taula1[[#This Row],[% Reducció salari per baix rendiment        (no posar el símbol %)]]</f>
        <v>0</v>
      </c>
      <c r="BA1420" s="82">
        <f t="shared" si="356"/>
        <v>0</v>
      </c>
      <c r="BB1420" s="41"/>
      <c r="BC1420" s="131">
        <f>IF(Taula1[[#This Row],[Grup justificat     (fer servir opcions de la llista desplegable)]]=1,AI1420,0)</f>
        <v>0</v>
      </c>
      <c r="BD1420" s="131">
        <f>IF(Taula1[[#This Row],[Grup justificat     (fer servir opcions de la llista desplegable)]]=2,AU1420,0)</f>
        <v>0</v>
      </c>
      <c r="BE1420" s="41"/>
      <c r="BF1420" s="131">
        <f>IF(Taula1[[#This Row],[Espai reservat Administració]]=1,AO1420,0)</f>
        <v>0</v>
      </c>
      <c r="BG1420" s="82">
        <f>IF(Taula1[[#This Row],[Espai reservat Administració]]=2,BA1420,0)</f>
        <v>0</v>
      </c>
      <c r="BH1420" s="41"/>
      <c r="BI1420" s="126">
        <f>IF(Taula1[[#This Row],[Grup justificat     (fer servir opcions de la llista desplegable)]]=1,1,0)</f>
        <v>0</v>
      </c>
      <c r="BJ1420" s="126">
        <f>IF(Taula1[[#This Row],[Espai reservat Administració]]=1,1,0)</f>
        <v>0</v>
      </c>
      <c r="BK1420" s="111"/>
      <c r="BL1420" s="126">
        <f>IF(Taula1[[#This Row],[Grup justificat     (fer servir opcions de la llista desplegable)]]=2,1,0)</f>
        <v>0</v>
      </c>
      <c r="BM1420" s="126">
        <f>IF(Taula1[[#This Row],[Espai reservat Administració]]=2,1,0)</f>
        <v>0</v>
      </c>
      <c r="BN1420" s="73"/>
      <c r="BO1420" s="73"/>
      <c r="BP1420" s="73"/>
      <c r="BQ1420" s="73"/>
      <c r="BR1420" s="73"/>
      <c r="BS1420" s="73"/>
      <c r="BT1420" s="73"/>
      <c r="BU1420" s="73"/>
      <c r="BV1420" s="73"/>
      <c r="BW1420" s="73"/>
      <c r="BX1420" s="73"/>
      <c r="BY1420" s="73"/>
      <c r="BZ1420" s="73"/>
      <c r="CA1420" s="73"/>
      <c r="CB1420" s="73"/>
      <c r="CC1420" s="73"/>
      <c r="CD1420" s="73"/>
      <c r="CE1420" s="73"/>
      <c r="CF1420" s="73"/>
      <c r="CG1420" s="63">
        <f t="shared" si="357"/>
        <v>0</v>
      </c>
      <c r="CH1420" s="63">
        <f t="shared" si="358"/>
        <v>0</v>
      </c>
      <c r="CI1420" s="73"/>
      <c r="CJ1420" s="63">
        <f>IF(Taula1[[#This Row],[Tipus de contracte                                  (fer servir opcions de la llista desplegable)]]="Indefinit",1,0)</f>
        <v>0</v>
      </c>
      <c r="CK1420" s="63">
        <f>IF(Taula1[[#This Row],[Tipus de contracte                                  (fer servir opcions de la llista desplegable)]]="Temporal, igual o superior a 6 mesos",1,0)</f>
        <v>0</v>
      </c>
      <c r="CL1420" s="63">
        <f>IF(Taula1[[#This Row],[Tipus de contracte                                  (fer servir opcions de la llista desplegable)]]="Substitució per IT",1,0)</f>
        <v>0</v>
      </c>
      <c r="CM1420" s="73"/>
      <c r="CN1420" s="63">
        <f>IF(Taula1[[#This Row],[Relació llocs de treball]]&gt;=1,1,0)</f>
        <v>0</v>
      </c>
      <c r="CO1420" s="73"/>
      <c r="CP1420" s="63">
        <f>IF(Taula1[[#This Row],[Identitat de gènere                                                          (fer servir opcions de la llista desplegable)]]="Home",1,0)</f>
        <v>0</v>
      </c>
      <c r="CQ1420" s="63">
        <f>IF(Taula1[[#This Row],[Identitat de gènere                                                          (fer servir opcions de la llista desplegable)]]="Dona",1,0)</f>
        <v>0</v>
      </c>
      <c r="CR1420" s="63">
        <f>IF(Taula1[[#This Row],[Identitat de gènere                                                          (fer servir opcions de la llista desplegable)]]="No binari",1,0)</f>
        <v>0</v>
      </c>
      <c r="CS1420" s="73"/>
      <c r="CT1420" s="63">
        <f t="shared" si="352"/>
        <v>0</v>
      </c>
      <c r="CU1420" s="64">
        <f t="shared" si="359"/>
        <v>0</v>
      </c>
      <c r="CW1420" s="64">
        <f t="shared" si="360"/>
        <v>0</v>
      </c>
      <c r="CX1420" s="64">
        <f t="shared" si="361"/>
        <v>0</v>
      </c>
      <c r="CY1420" s="64">
        <f t="shared" si="362"/>
        <v>0</v>
      </c>
      <c r="CZ1420" s="64">
        <f t="shared" si="363"/>
        <v>0</v>
      </c>
      <c r="DB1420" s="64">
        <f t="shared" si="364"/>
        <v>0</v>
      </c>
      <c r="DC1420" s="64">
        <f t="shared" si="365"/>
        <v>0</v>
      </c>
      <c r="DD1420" s="64">
        <f t="shared" si="366"/>
        <v>0</v>
      </c>
      <c r="DE1420" s="64">
        <f t="shared" si="367"/>
        <v>0</v>
      </c>
    </row>
    <row r="1421" spans="2:109" x14ac:dyDescent="0.3">
      <c r="B1421" s="167"/>
      <c r="C1421" s="186"/>
      <c r="D1421" s="2"/>
      <c r="E1421" s="67"/>
      <c r="F1421" s="5"/>
      <c r="G1421" s="5"/>
      <c r="H1421" s="187"/>
      <c r="I1421" s="111" t="str">
        <f ca="1">IF(Taula1[[#This Row],[Data naixement (format dd/mm/aaaa)]]="","0",DATEDIF(Taula1[[#This Row],[Data naixement (format dd/mm/aaaa)]],TODAY(),"Y"))</f>
        <v>0</v>
      </c>
      <c r="J1421" s="6"/>
      <c r="K1421" s="6"/>
      <c r="L1421" s="6"/>
      <c r="M1421" s="6"/>
      <c r="N1421" s="56"/>
      <c r="O1421" s="56"/>
      <c r="P1421" s="56"/>
      <c r="Q1421" s="6"/>
      <c r="R1421" s="7"/>
      <c r="S1421" s="143">
        <f>Taula1[[#This Row],[Mesos naturals sencers treballats període justificat (01/01/2023 - 31/03/2023)]]</f>
        <v>0</v>
      </c>
      <c r="T1421" s="194">
        <f>Taula1[[#This Row],[Dies treballats període justificat (01/01/2023 - 31/03/2023)              no comptabilitzats com a mes natural sencer]]</f>
        <v>0</v>
      </c>
      <c r="U1421" s="12"/>
      <c r="V1421" s="7"/>
      <c r="W1421" s="188"/>
      <c r="X1421" s="188"/>
      <c r="Y1421" s="188"/>
      <c r="Z1421" s="188"/>
      <c r="AA1421" s="190"/>
      <c r="AB1421" s="143">
        <f>Taula1[[#This Row],[Grup justificat     (fer servir opcions de la llista desplegable)]]</f>
        <v>0</v>
      </c>
      <c r="AC1421" s="182"/>
      <c r="AD1421" s="39"/>
      <c r="AE1421" s="131">
        <f>ROUND((AF1421/100)*756*Taula1[[#This Row],[Mesos naturals sencers treballats període justificat (01/01/2023 - 31/03/2023)]],2)</f>
        <v>0</v>
      </c>
      <c r="AF1421" s="81">
        <f>Taula1[[#This Row],[% Jornada segons contracte
(no posar el símbol %) ]]-Taula1[[#This Row],[% Reducció salari per baix rendiment        (no posar el símbol %)]]</f>
        <v>0</v>
      </c>
      <c r="AG1421" s="131">
        <f>ROUND((AH1421/100)*24.8547945*Taula1[[#This Row],[Dies treballats període justificat (01/01/2023 - 31/03/2023)              no comptabilitzats com a mes natural sencer]],2)</f>
        <v>0</v>
      </c>
      <c r="AH1421" s="79">
        <f>Taula1[[#This Row],[% Jornada segons contracte
(no posar el símbol %) ]]-Taula1[[#This Row],[% Reducció salari per baix rendiment        (no posar el símbol %)]]</f>
        <v>0</v>
      </c>
      <c r="AI1421" s="131">
        <f t="shared" si="353"/>
        <v>0</v>
      </c>
      <c r="AJ1421" s="39"/>
      <c r="AK1421" s="131">
        <f>ROUND((AL1421/100)*756*Taula1[[#This Row],[Espai reservat Administració  (mesos)]],2)</f>
        <v>0</v>
      </c>
      <c r="AL1421" s="81">
        <f>Taula1[[#This Row],[% Jornada segons contracte
(no posar el símbol %) ]]-Taula1[[#This Row],[% Reducció salari per baix rendiment        (no posar el símbol %)]]</f>
        <v>0</v>
      </c>
      <c r="AM1421" s="131">
        <f>ROUND((AN1421/100)*24.8547945*Taula1[[#This Row],[Espai reservat Administració (dies)]],2)</f>
        <v>0</v>
      </c>
      <c r="AN1421" s="79">
        <f>Taula1[[#This Row],[% Jornada segons contracte
(no posar el símbol %) ]]-Taula1[[#This Row],[% Reducció salari per baix rendiment        (no posar el símbol %)]]</f>
        <v>0</v>
      </c>
      <c r="AO1421" s="131">
        <f t="shared" si="354"/>
        <v>0</v>
      </c>
      <c r="AP1421" s="87"/>
      <c r="AQ1421" s="137">
        <f>ROUND((AR1421/100)*693*Taula1[[#This Row],[Mesos naturals sencers treballats període justificat (01/01/2023 - 31/03/2023)]],2)</f>
        <v>0</v>
      </c>
      <c r="AR1421" s="90">
        <f>Taula1[[#This Row],[% Jornada segons contracte
(no posar el símbol %) ]]-Taula1[[#This Row],[% Reducció salari per baix rendiment        (no posar el símbol %)]]</f>
        <v>0</v>
      </c>
      <c r="AS1421" s="137">
        <f>ROUND((AT1421/100)*22.78356164*Taula1[[#This Row],[Dies treballats període justificat (01/01/2023 - 31/03/2023)              no comptabilitzats com a mes natural sencer]],2)</f>
        <v>0</v>
      </c>
      <c r="AT1421" s="90">
        <f>Taula1[[#This Row],[% Jornada segons contracte
(no posar el símbol %) ]]-Taula1[[#This Row],[% Reducció salari per baix rendiment        (no posar el símbol %)]]</f>
        <v>0</v>
      </c>
      <c r="AU1421" s="137">
        <f t="shared" si="355"/>
        <v>0</v>
      </c>
      <c r="AV1421" s="87"/>
      <c r="AW1421" s="136">
        <f>ROUND((AX1421/100)*693*Taula1[[#This Row],[Espai reservat Administració  (mesos)]],2)</f>
        <v>0</v>
      </c>
      <c r="AX1421" s="90">
        <f>Taula1[[#This Row],[% Jornada segons contracte
(no posar el símbol %) ]]-Taula1[[#This Row],[% Reducció salari per baix rendiment        (no posar el símbol %)]]</f>
        <v>0</v>
      </c>
      <c r="AY1421" s="131">
        <f>ROUND((AZ1421/100)*22.78356164*Taula1[[#This Row],[Espai reservat Administració (dies)]],2)</f>
        <v>0</v>
      </c>
      <c r="AZ1421" s="81">
        <f>Taula1[[#This Row],[% Jornada segons contracte
(no posar el símbol %) ]]-Taula1[[#This Row],[% Reducció salari per baix rendiment        (no posar el símbol %)]]</f>
        <v>0</v>
      </c>
      <c r="BA1421" s="82">
        <f t="shared" si="356"/>
        <v>0</v>
      </c>
      <c r="BB1421" s="41"/>
      <c r="BC1421" s="131">
        <f>IF(Taula1[[#This Row],[Grup justificat     (fer servir opcions de la llista desplegable)]]=1,AI1421,0)</f>
        <v>0</v>
      </c>
      <c r="BD1421" s="131">
        <f>IF(Taula1[[#This Row],[Grup justificat     (fer servir opcions de la llista desplegable)]]=2,AU1421,0)</f>
        <v>0</v>
      </c>
      <c r="BE1421" s="41"/>
      <c r="BF1421" s="131">
        <f>IF(Taula1[[#This Row],[Espai reservat Administració]]=1,AO1421,0)</f>
        <v>0</v>
      </c>
      <c r="BG1421" s="82">
        <f>IF(Taula1[[#This Row],[Espai reservat Administració]]=2,BA1421,0)</f>
        <v>0</v>
      </c>
      <c r="BH1421" s="41"/>
      <c r="BI1421" s="126">
        <f>IF(Taula1[[#This Row],[Grup justificat     (fer servir opcions de la llista desplegable)]]=1,1,0)</f>
        <v>0</v>
      </c>
      <c r="BJ1421" s="126">
        <f>IF(Taula1[[#This Row],[Espai reservat Administració]]=1,1,0)</f>
        <v>0</v>
      </c>
      <c r="BK1421" s="111"/>
      <c r="BL1421" s="126">
        <f>IF(Taula1[[#This Row],[Grup justificat     (fer servir opcions de la llista desplegable)]]=2,1,0)</f>
        <v>0</v>
      </c>
      <c r="BM1421" s="126">
        <f>IF(Taula1[[#This Row],[Espai reservat Administració]]=2,1,0)</f>
        <v>0</v>
      </c>
      <c r="BN1421" s="73"/>
      <c r="BO1421" s="73"/>
      <c r="BP1421" s="73"/>
      <c r="BQ1421" s="73"/>
      <c r="BR1421" s="73"/>
      <c r="BS1421" s="73"/>
      <c r="BT1421" s="73"/>
      <c r="BU1421" s="73"/>
      <c r="BV1421" s="73"/>
      <c r="BW1421" s="73"/>
      <c r="BX1421" s="73"/>
      <c r="BY1421" s="73"/>
      <c r="BZ1421" s="73"/>
      <c r="CA1421" s="73"/>
      <c r="CB1421" s="73"/>
      <c r="CC1421" s="73"/>
      <c r="CD1421" s="73"/>
      <c r="CE1421" s="73"/>
      <c r="CF1421" s="73"/>
      <c r="CG1421" s="63">
        <f t="shared" si="357"/>
        <v>0</v>
      </c>
      <c r="CH1421" s="63">
        <f t="shared" si="358"/>
        <v>0</v>
      </c>
      <c r="CI1421" s="73"/>
      <c r="CJ1421" s="63">
        <f>IF(Taula1[[#This Row],[Tipus de contracte                                  (fer servir opcions de la llista desplegable)]]="Indefinit",1,0)</f>
        <v>0</v>
      </c>
      <c r="CK1421" s="63">
        <f>IF(Taula1[[#This Row],[Tipus de contracte                                  (fer servir opcions de la llista desplegable)]]="Temporal, igual o superior a 6 mesos",1,0)</f>
        <v>0</v>
      </c>
      <c r="CL1421" s="63">
        <f>IF(Taula1[[#This Row],[Tipus de contracte                                  (fer servir opcions de la llista desplegable)]]="Substitució per IT",1,0)</f>
        <v>0</v>
      </c>
      <c r="CM1421" s="73"/>
      <c r="CN1421" s="63">
        <f>IF(Taula1[[#This Row],[Relació llocs de treball]]&gt;=1,1,0)</f>
        <v>0</v>
      </c>
      <c r="CO1421" s="73"/>
      <c r="CP1421" s="63">
        <f>IF(Taula1[[#This Row],[Identitat de gènere                                                          (fer servir opcions de la llista desplegable)]]="Home",1,0)</f>
        <v>0</v>
      </c>
      <c r="CQ1421" s="63">
        <f>IF(Taula1[[#This Row],[Identitat de gènere                                                          (fer servir opcions de la llista desplegable)]]="Dona",1,0)</f>
        <v>0</v>
      </c>
      <c r="CR1421" s="63">
        <f>IF(Taula1[[#This Row],[Identitat de gènere                                                          (fer servir opcions de la llista desplegable)]]="No binari",1,0)</f>
        <v>0</v>
      </c>
      <c r="CS1421" s="73"/>
      <c r="CT1421" s="63">
        <f t="shared" si="352"/>
        <v>0</v>
      </c>
      <c r="CU1421" s="64">
        <f t="shared" si="359"/>
        <v>0</v>
      </c>
      <c r="CW1421" s="64">
        <f t="shared" si="360"/>
        <v>0</v>
      </c>
      <c r="CX1421" s="64">
        <f t="shared" si="361"/>
        <v>0</v>
      </c>
      <c r="CY1421" s="64">
        <f t="shared" si="362"/>
        <v>0</v>
      </c>
      <c r="CZ1421" s="64">
        <f t="shared" si="363"/>
        <v>0</v>
      </c>
      <c r="DB1421" s="64">
        <f t="shared" si="364"/>
        <v>0</v>
      </c>
      <c r="DC1421" s="64">
        <f t="shared" si="365"/>
        <v>0</v>
      </c>
      <c r="DD1421" s="64">
        <f t="shared" si="366"/>
        <v>0</v>
      </c>
      <c r="DE1421" s="64">
        <f t="shared" si="367"/>
        <v>0</v>
      </c>
    </row>
    <row r="1422" spans="2:109" x14ac:dyDescent="0.3">
      <c r="B1422" s="167"/>
      <c r="C1422" s="186"/>
      <c r="D1422" s="2"/>
      <c r="E1422" s="67"/>
      <c r="F1422" s="5"/>
      <c r="G1422" s="5"/>
      <c r="H1422" s="187"/>
      <c r="I1422" s="111" t="str">
        <f ca="1">IF(Taula1[[#This Row],[Data naixement (format dd/mm/aaaa)]]="","0",DATEDIF(Taula1[[#This Row],[Data naixement (format dd/mm/aaaa)]],TODAY(),"Y"))</f>
        <v>0</v>
      </c>
      <c r="J1422" s="6"/>
      <c r="K1422" s="6"/>
      <c r="L1422" s="6"/>
      <c r="M1422" s="6"/>
      <c r="N1422" s="56"/>
      <c r="O1422" s="56"/>
      <c r="P1422" s="56"/>
      <c r="Q1422" s="6"/>
      <c r="R1422" s="7"/>
      <c r="S1422" s="143">
        <f>Taula1[[#This Row],[Mesos naturals sencers treballats període justificat (01/01/2023 - 31/03/2023)]]</f>
        <v>0</v>
      </c>
      <c r="T1422" s="194">
        <f>Taula1[[#This Row],[Dies treballats període justificat (01/01/2023 - 31/03/2023)              no comptabilitzats com a mes natural sencer]]</f>
        <v>0</v>
      </c>
      <c r="U1422" s="12"/>
      <c r="V1422" s="7"/>
      <c r="W1422" s="188"/>
      <c r="X1422" s="188"/>
      <c r="Y1422" s="188"/>
      <c r="Z1422" s="188"/>
      <c r="AA1422" s="190"/>
      <c r="AB1422" s="143">
        <f>Taula1[[#This Row],[Grup justificat     (fer servir opcions de la llista desplegable)]]</f>
        <v>0</v>
      </c>
      <c r="AC1422" s="182"/>
      <c r="AD1422" s="39"/>
      <c r="AE1422" s="131">
        <f>ROUND((AF1422/100)*756*Taula1[[#This Row],[Mesos naturals sencers treballats període justificat (01/01/2023 - 31/03/2023)]],2)</f>
        <v>0</v>
      </c>
      <c r="AF1422" s="81">
        <f>Taula1[[#This Row],[% Jornada segons contracte
(no posar el símbol %) ]]-Taula1[[#This Row],[% Reducció salari per baix rendiment        (no posar el símbol %)]]</f>
        <v>0</v>
      </c>
      <c r="AG1422" s="131">
        <f>ROUND((AH1422/100)*24.8547945*Taula1[[#This Row],[Dies treballats període justificat (01/01/2023 - 31/03/2023)              no comptabilitzats com a mes natural sencer]],2)</f>
        <v>0</v>
      </c>
      <c r="AH1422" s="79">
        <f>Taula1[[#This Row],[% Jornada segons contracte
(no posar el símbol %) ]]-Taula1[[#This Row],[% Reducció salari per baix rendiment        (no posar el símbol %)]]</f>
        <v>0</v>
      </c>
      <c r="AI1422" s="131">
        <f t="shared" si="353"/>
        <v>0</v>
      </c>
      <c r="AJ1422" s="39"/>
      <c r="AK1422" s="131">
        <f>ROUND((AL1422/100)*756*Taula1[[#This Row],[Espai reservat Administració  (mesos)]],2)</f>
        <v>0</v>
      </c>
      <c r="AL1422" s="81">
        <f>Taula1[[#This Row],[% Jornada segons contracte
(no posar el símbol %) ]]-Taula1[[#This Row],[% Reducció salari per baix rendiment        (no posar el símbol %)]]</f>
        <v>0</v>
      </c>
      <c r="AM1422" s="131">
        <f>ROUND((AN1422/100)*24.8547945*Taula1[[#This Row],[Espai reservat Administració (dies)]],2)</f>
        <v>0</v>
      </c>
      <c r="AN1422" s="79">
        <f>Taula1[[#This Row],[% Jornada segons contracte
(no posar el símbol %) ]]-Taula1[[#This Row],[% Reducció salari per baix rendiment        (no posar el símbol %)]]</f>
        <v>0</v>
      </c>
      <c r="AO1422" s="131">
        <f t="shared" si="354"/>
        <v>0</v>
      </c>
      <c r="AP1422" s="87"/>
      <c r="AQ1422" s="137">
        <f>ROUND((AR1422/100)*693*Taula1[[#This Row],[Mesos naturals sencers treballats període justificat (01/01/2023 - 31/03/2023)]],2)</f>
        <v>0</v>
      </c>
      <c r="AR1422" s="90">
        <f>Taula1[[#This Row],[% Jornada segons contracte
(no posar el símbol %) ]]-Taula1[[#This Row],[% Reducció salari per baix rendiment        (no posar el símbol %)]]</f>
        <v>0</v>
      </c>
      <c r="AS1422" s="137">
        <f>ROUND((AT1422/100)*22.78356164*Taula1[[#This Row],[Dies treballats període justificat (01/01/2023 - 31/03/2023)              no comptabilitzats com a mes natural sencer]],2)</f>
        <v>0</v>
      </c>
      <c r="AT1422" s="90">
        <f>Taula1[[#This Row],[% Jornada segons contracte
(no posar el símbol %) ]]-Taula1[[#This Row],[% Reducció salari per baix rendiment        (no posar el símbol %)]]</f>
        <v>0</v>
      </c>
      <c r="AU1422" s="137">
        <f t="shared" si="355"/>
        <v>0</v>
      </c>
      <c r="AV1422" s="87"/>
      <c r="AW1422" s="136">
        <f>ROUND((AX1422/100)*693*Taula1[[#This Row],[Espai reservat Administració  (mesos)]],2)</f>
        <v>0</v>
      </c>
      <c r="AX1422" s="90">
        <f>Taula1[[#This Row],[% Jornada segons contracte
(no posar el símbol %) ]]-Taula1[[#This Row],[% Reducció salari per baix rendiment        (no posar el símbol %)]]</f>
        <v>0</v>
      </c>
      <c r="AY1422" s="131">
        <f>ROUND((AZ1422/100)*22.78356164*Taula1[[#This Row],[Espai reservat Administració (dies)]],2)</f>
        <v>0</v>
      </c>
      <c r="AZ1422" s="81">
        <f>Taula1[[#This Row],[% Jornada segons contracte
(no posar el símbol %) ]]-Taula1[[#This Row],[% Reducció salari per baix rendiment        (no posar el símbol %)]]</f>
        <v>0</v>
      </c>
      <c r="BA1422" s="82">
        <f t="shared" si="356"/>
        <v>0</v>
      </c>
      <c r="BB1422" s="41"/>
      <c r="BC1422" s="131">
        <f>IF(Taula1[[#This Row],[Grup justificat     (fer servir opcions de la llista desplegable)]]=1,AI1422,0)</f>
        <v>0</v>
      </c>
      <c r="BD1422" s="131">
        <f>IF(Taula1[[#This Row],[Grup justificat     (fer servir opcions de la llista desplegable)]]=2,AU1422,0)</f>
        <v>0</v>
      </c>
      <c r="BE1422" s="41"/>
      <c r="BF1422" s="131">
        <f>IF(Taula1[[#This Row],[Espai reservat Administració]]=1,AO1422,0)</f>
        <v>0</v>
      </c>
      <c r="BG1422" s="82">
        <f>IF(Taula1[[#This Row],[Espai reservat Administració]]=2,BA1422,0)</f>
        <v>0</v>
      </c>
      <c r="BH1422" s="41"/>
      <c r="BI1422" s="126">
        <f>IF(Taula1[[#This Row],[Grup justificat     (fer servir opcions de la llista desplegable)]]=1,1,0)</f>
        <v>0</v>
      </c>
      <c r="BJ1422" s="126">
        <f>IF(Taula1[[#This Row],[Espai reservat Administració]]=1,1,0)</f>
        <v>0</v>
      </c>
      <c r="BK1422" s="111"/>
      <c r="BL1422" s="126">
        <f>IF(Taula1[[#This Row],[Grup justificat     (fer servir opcions de la llista desplegable)]]=2,1,0)</f>
        <v>0</v>
      </c>
      <c r="BM1422" s="126">
        <f>IF(Taula1[[#This Row],[Espai reservat Administració]]=2,1,0)</f>
        <v>0</v>
      </c>
      <c r="BN1422" s="73"/>
      <c r="BO1422" s="73"/>
      <c r="BP1422" s="73"/>
      <c r="BQ1422" s="73"/>
      <c r="BR1422" s="73"/>
      <c r="BS1422" s="73"/>
      <c r="BT1422" s="73"/>
      <c r="BU1422" s="73"/>
      <c r="BV1422" s="73"/>
      <c r="BW1422" s="73"/>
      <c r="BX1422" s="73"/>
      <c r="BY1422" s="73"/>
      <c r="BZ1422" s="73"/>
      <c r="CA1422" s="73"/>
      <c r="CB1422" s="73"/>
      <c r="CC1422" s="73"/>
      <c r="CD1422" s="73"/>
      <c r="CE1422" s="73"/>
      <c r="CF1422" s="73"/>
      <c r="CG1422" s="63">
        <f t="shared" si="357"/>
        <v>0</v>
      </c>
      <c r="CH1422" s="63">
        <f t="shared" si="358"/>
        <v>0</v>
      </c>
      <c r="CI1422" s="73"/>
      <c r="CJ1422" s="63">
        <f>IF(Taula1[[#This Row],[Tipus de contracte                                  (fer servir opcions de la llista desplegable)]]="Indefinit",1,0)</f>
        <v>0</v>
      </c>
      <c r="CK1422" s="63">
        <f>IF(Taula1[[#This Row],[Tipus de contracte                                  (fer servir opcions de la llista desplegable)]]="Temporal, igual o superior a 6 mesos",1,0)</f>
        <v>0</v>
      </c>
      <c r="CL1422" s="63">
        <f>IF(Taula1[[#This Row],[Tipus de contracte                                  (fer servir opcions de la llista desplegable)]]="Substitució per IT",1,0)</f>
        <v>0</v>
      </c>
      <c r="CM1422" s="73"/>
      <c r="CN1422" s="63">
        <f>IF(Taula1[[#This Row],[Relació llocs de treball]]&gt;=1,1,0)</f>
        <v>0</v>
      </c>
      <c r="CO1422" s="73"/>
      <c r="CP1422" s="63">
        <f>IF(Taula1[[#This Row],[Identitat de gènere                                                          (fer servir opcions de la llista desplegable)]]="Home",1,0)</f>
        <v>0</v>
      </c>
      <c r="CQ1422" s="63">
        <f>IF(Taula1[[#This Row],[Identitat de gènere                                                          (fer servir opcions de la llista desplegable)]]="Dona",1,0)</f>
        <v>0</v>
      </c>
      <c r="CR1422" s="63">
        <f>IF(Taula1[[#This Row],[Identitat de gènere                                                          (fer servir opcions de la llista desplegable)]]="No binari",1,0)</f>
        <v>0</v>
      </c>
      <c r="CS1422" s="73"/>
      <c r="CT1422" s="63">
        <f t="shared" si="352"/>
        <v>0</v>
      </c>
      <c r="CU1422" s="64">
        <f t="shared" si="359"/>
        <v>0</v>
      </c>
      <c r="CW1422" s="64">
        <f t="shared" si="360"/>
        <v>0</v>
      </c>
      <c r="CX1422" s="64">
        <f t="shared" si="361"/>
        <v>0</v>
      </c>
      <c r="CY1422" s="64">
        <f t="shared" si="362"/>
        <v>0</v>
      </c>
      <c r="CZ1422" s="64">
        <f t="shared" si="363"/>
        <v>0</v>
      </c>
      <c r="DB1422" s="64">
        <f t="shared" si="364"/>
        <v>0</v>
      </c>
      <c r="DC1422" s="64">
        <f t="shared" si="365"/>
        <v>0</v>
      </c>
      <c r="DD1422" s="64">
        <f t="shared" si="366"/>
        <v>0</v>
      </c>
      <c r="DE1422" s="64">
        <f t="shared" si="367"/>
        <v>0</v>
      </c>
    </row>
    <row r="1423" spans="2:109" x14ac:dyDescent="0.3">
      <c r="B1423" s="167"/>
      <c r="C1423" s="186"/>
      <c r="D1423" s="2"/>
      <c r="E1423" s="67"/>
      <c r="F1423" s="5"/>
      <c r="G1423" s="5"/>
      <c r="H1423" s="187"/>
      <c r="I1423" s="111" t="str">
        <f ca="1">IF(Taula1[[#This Row],[Data naixement (format dd/mm/aaaa)]]="","0",DATEDIF(Taula1[[#This Row],[Data naixement (format dd/mm/aaaa)]],TODAY(),"Y"))</f>
        <v>0</v>
      </c>
      <c r="J1423" s="6"/>
      <c r="K1423" s="6"/>
      <c r="L1423" s="6"/>
      <c r="M1423" s="6"/>
      <c r="N1423" s="56"/>
      <c r="O1423" s="56"/>
      <c r="P1423" s="56"/>
      <c r="Q1423" s="6"/>
      <c r="R1423" s="7"/>
      <c r="S1423" s="143">
        <f>Taula1[[#This Row],[Mesos naturals sencers treballats període justificat (01/01/2023 - 31/03/2023)]]</f>
        <v>0</v>
      </c>
      <c r="T1423" s="194">
        <f>Taula1[[#This Row],[Dies treballats període justificat (01/01/2023 - 31/03/2023)              no comptabilitzats com a mes natural sencer]]</f>
        <v>0</v>
      </c>
      <c r="U1423" s="12"/>
      <c r="V1423" s="7"/>
      <c r="W1423" s="188"/>
      <c r="X1423" s="188"/>
      <c r="Y1423" s="188"/>
      <c r="Z1423" s="188"/>
      <c r="AA1423" s="190"/>
      <c r="AB1423" s="143">
        <f>Taula1[[#This Row],[Grup justificat     (fer servir opcions de la llista desplegable)]]</f>
        <v>0</v>
      </c>
      <c r="AC1423" s="182"/>
      <c r="AD1423" s="39"/>
      <c r="AE1423" s="131">
        <f>ROUND((AF1423/100)*756*Taula1[[#This Row],[Mesos naturals sencers treballats període justificat (01/01/2023 - 31/03/2023)]],2)</f>
        <v>0</v>
      </c>
      <c r="AF1423" s="81">
        <f>Taula1[[#This Row],[% Jornada segons contracte
(no posar el símbol %) ]]-Taula1[[#This Row],[% Reducció salari per baix rendiment        (no posar el símbol %)]]</f>
        <v>0</v>
      </c>
      <c r="AG1423" s="131">
        <f>ROUND((AH1423/100)*24.8547945*Taula1[[#This Row],[Dies treballats període justificat (01/01/2023 - 31/03/2023)              no comptabilitzats com a mes natural sencer]],2)</f>
        <v>0</v>
      </c>
      <c r="AH1423" s="79">
        <f>Taula1[[#This Row],[% Jornada segons contracte
(no posar el símbol %) ]]-Taula1[[#This Row],[% Reducció salari per baix rendiment        (no posar el símbol %)]]</f>
        <v>0</v>
      </c>
      <c r="AI1423" s="131">
        <f t="shared" si="353"/>
        <v>0</v>
      </c>
      <c r="AJ1423" s="39"/>
      <c r="AK1423" s="131">
        <f>ROUND((AL1423/100)*756*Taula1[[#This Row],[Espai reservat Administració  (mesos)]],2)</f>
        <v>0</v>
      </c>
      <c r="AL1423" s="81">
        <f>Taula1[[#This Row],[% Jornada segons contracte
(no posar el símbol %) ]]-Taula1[[#This Row],[% Reducció salari per baix rendiment        (no posar el símbol %)]]</f>
        <v>0</v>
      </c>
      <c r="AM1423" s="131">
        <f>ROUND((AN1423/100)*24.8547945*Taula1[[#This Row],[Espai reservat Administració (dies)]],2)</f>
        <v>0</v>
      </c>
      <c r="AN1423" s="79">
        <f>Taula1[[#This Row],[% Jornada segons contracte
(no posar el símbol %) ]]-Taula1[[#This Row],[% Reducció salari per baix rendiment        (no posar el símbol %)]]</f>
        <v>0</v>
      </c>
      <c r="AO1423" s="131">
        <f t="shared" si="354"/>
        <v>0</v>
      </c>
      <c r="AP1423" s="87"/>
      <c r="AQ1423" s="137">
        <f>ROUND((AR1423/100)*693*Taula1[[#This Row],[Mesos naturals sencers treballats període justificat (01/01/2023 - 31/03/2023)]],2)</f>
        <v>0</v>
      </c>
      <c r="AR1423" s="90">
        <f>Taula1[[#This Row],[% Jornada segons contracte
(no posar el símbol %) ]]-Taula1[[#This Row],[% Reducció salari per baix rendiment        (no posar el símbol %)]]</f>
        <v>0</v>
      </c>
      <c r="AS1423" s="137">
        <f>ROUND((AT1423/100)*22.78356164*Taula1[[#This Row],[Dies treballats període justificat (01/01/2023 - 31/03/2023)              no comptabilitzats com a mes natural sencer]],2)</f>
        <v>0</v>
      </c>
      <c r="AT1423" s="90">
        <f>Taula1[[#This Row],[% Jornada segons contracte
(no posar el símbol %) ]]-Taula1[[#This Row],[% Reducció salari per baix rendiment        (no posar el símbol %)]]</f>
        <v>0</v>
      </c>
      <c r="AU1423" s="137">
        <f t="shared" si="355"/>
        <v>0</v>
      </c>
      <c r="AV1423" s="87"/>
      <c r="AW1423" s="136">
        <f>ROUND((AX1423/100)*693*Taula1[[#This Row],[Espai reservat Administració  (mesos)]],2)</f>
        <v>0</v>
      </c>
      <c r="AX1423" s="90">
        <f>Taula1[[#This Row],[% Jornada segons contracte
(no posar el símbol %) ]]-Taula1[[#This Row],[% Reducció salari per baix rendiment        (no posar el símbol %)]]</f>
        <v>0</v>
      </c>
      <c r="AY1423" s="131">
        <f>ROUND((AZ1423/100)*22.78356164*Taula1[[#This Row],[Espai reservat Administració (dies)]],2)</f>
        <v>0</v>
      </c>
      <c r="AZ1423" s="81">
        <f>Taula1[[#This Row],[% Jornada segons contracte
(no posar el símbol %) ]]-Taula1[[#This Row],[% Reducció salari per baix rendiment        (no posar el símbol %)]]</f>
        <v>0</v>
      </c>
      <c r="BA1423" s="82">
        <f t="shared" si="356"/>
        <v>0</v>
      </c>
      <c r="BB1423" s="41"/>
      <c r="BC1423" s="131">
        <f>IF(Taula1[[#This Row],[Grup justificat     (fer servir opcions de la llista desplegable)]]=1,AI1423,0)</f>
        <v>0</v>
      </c>
      <c r="BD1423" s="131">
        <f>IF(Taula1[[#This Row],[Grup justificat     (fer servir opcions de la llista desplegable)]]=2,AU1423,0)</f>
        <v>0</v>
      </c>
      <c r="BE1423" s="41"/>
      <c r="BF1423" s="131">
        <f>IF(Taula1[[#This Row],[Espai reservat Administració]]=1,AO1423,0)</f>
        <v>0</v>
      </c>
      <c r="BG1423" s="82">
        <f>IF(Taula1[[#This Row],[Espai reservat Administració]]=2,BA1423,0)</f>
        <v>0</v>
      </c>
      <c r="BH1423" s="41"/>
      <c r="BI1423" s="126">
        <f>IF(Taula1[[#This Row],[Grup justificat     (fer servir opcions de la llista desplegable)]]=1,1,0)</f>
        <v>0</v>
      </c>
      <c r="BJ1423" s="126">
        <f>IF(Taula1[[#This Row],[Espai reservat Administració]]=1,1,0)</f>
        <v>0</v>
      </c>
      <c r="BK1423" s="111"/>
      <c r="BL1423" s="126">
        <f>IF(Taula1[[#This Row],[Grup justificat     (fer servir opcions de la llista desplegable)]]=2,1,0)</f>
        <v>0</v>
      </c>
      <c r="BM1423" s="126">
        <f>IF(Taula1[[#This Row],[Espai reservat Administració]]=2,1,0)</f>
        <v>0</v>
      </c>
      <c r="BN1423" s="73"/>
      <c r="BO1423" s="73"/>
      <c r="BP1423" s="73"/>
      <c r="BQ1423" s="73"/>
      <c r="BR1423" s="73"/>
      <c r="BS1423" s="73"/>
      <c r="BT1423" s="73"/>
      <c r="BU1423" s="73"/>
      <c r="BV1423" s="73"/>
      <c r="BW1423" s="73"/>
      <c r="BX1423" s="73"/>
      <c r="BY1423" s="73"/>
      <c r="BZ1423" s="73"/>
      <c r="CA1423" s="73"/>
      <c r="CB1423" s="73"/>
      <c r="CC1423" s="73"/>
      <c r="CD1423" s="73"/>
      <c r="CE1423" s="73"/>
      <c r="CF1423" s="73"/>
      <c r="CG1423" s="63">
        <f t="shared" si="357"/>
        <v>0</v>
      </c>
      <c r="CH1423" s="63">
        <f t="shared" si="358"/>
        <v>0</v>
      </c>
      <c r="CI1423" s="73"/>
      <c r="CJ1423" s="63">
        <f>IF(Taula1[[#This Row],[Tipus de contracte                                  (fer servir opcions de la llista desplegable)]]="Indefinit",1,0)</f>
        <v>0</v>
      </c>
      <c r="CK1423" s="63">
        <f>IF(Taula1[[#This Row],[Tipus de contracte                                  (fer servir opcions de la llista desplegable)]]="Temporal, igual o superior a 6 mesos",1,0)</f>
        <v>0</v>
      </c>
      <c r="CL1423" s="63">
        <f>IF(Taula1[[#This Row],[Tipus de contracte                                  (fer servir opcions de la llista desplegable)]]="Substitució per IT",1,0)</f>
        <v>0</v>
      </c>
      <c r="CM1423" s="73"/>
      <c r="CN1423" s="63">
        <f>IF(Taula1[[#This Row],[Relació llocs de treball]]&gt;=1,1,0)</f>
        <v>0</v>
      </c>
      <c r="CO1423" s="73"/>
      <c r="CP1423" s="63">
        <f>IF(Taula1[[#This Row],[Identitat de gènere                                                          (fer servir opcions de la llista desplegable)]]="Home",1,0)</f>
        <v>0</v>
      </c>
      <c r="CQ1423" s="63">
        <f>IF(Taula1[[#This Row],[Identitat de gènere                                                          (fer servir opcions de la llista desplegable)]]="Dona",1,0)</f>
        <v>0</v>
      </c>
      <c r="CR1423" s="63">
        <f>IF(Taula1[[#This Row],[Identitat de gènere                                                          (fer servir opcions de la llista desplegable)]]="No binari",1,0)</f>
        <v>0</v>
      </c>
      <c r="CS1423" s="73"/>
      <c r="CT1423" s="63">
        <f t="shared" si="352"/>
        <v>0</v>
      </c>
      <c r="CU1423" s="64">
        <f t="shared" si="359"/>
        <v>0</v>
      </c>
      <c r="CW1423" s="64">
        <f t="shared" si="360"/>
        <v>0</v>
      </c>
      <c r="CX1423" s="64">
        <f t="shared" si="361"/>
        <v>0</v>
      </c>
      <c r="CY1423" s="64">
        <f t="shared" si="362"/>
        <v>0</v>
      </c>
      <c r="CZ1423" s="64">
        <f t="shared" si="363"/>
        <v>0</v>
      </c>
      <c r="DB1423" s="64">
        <f t="shared" si="364"/>
        <v>0</v>
      </c>
      <c r="DC1423" s="64">
        <f t="shared" si="365"/>
        <v>0</v>
      </c>
      <c r="DD1423" s="64">
        <f t="shared" si="366"/>
        <v>0</v>
      </c>
      <c r="DE1423" s="64">
        <f t="shared" si="367"/>
        <v>0</v>
      </c>
    </row>
    <row r="1424" spans="2:109" x14ac:dyDescent="0.3">
      <c r="B1424" s="167"/>
      <c r="C1424" s="186"/>
      <c r="D1424" s="2"/>
      <c r="E1424" s="67"/>
      <c r="F1424" s="5"/>
      <c r="G1424" s="5"/>
      <c r="H1424" s="187"/>
      <c r="I1424" s="111" t="str">
        <f ca="1">IF(Taula1[[#This Row],[Data naixement (format dd/mm/aaaa)]]="","0",DATEDIF(Taula1[[#This Row],[Data naixement (format dd/mm/aaaa)]],TODAY(),"Y"))</f>
        <v>0</v>
      </c>
      <c r="J1424" s="6"/>
      <c r="K1424" s="6"/>
      <c r="L1424" s="6"/>
      <c r="M1424" s="6"/>
      <c r="N1424" s="56"/>
      <c r="O1424" s="56"/>
      <c r="P1424" s="56"/>
      <c r="Q1424" s="6"/>
      <c r="R1424" s="7"/>
      <c r="S1424" s="143">
        <f>Taula1[[#This Row],[Mesos naturals sencers treballats període justificat (01/01/2023 - 31/03/2023)]]</f>
        <v>0</v>
      </c>
      <c r="T1424" s="194">
        <f>Taula1[[#This Row],[Dies treballats període justificat (01/01/2023 - 31/03/2023)              no comptabilitzats com a mes natural sencer]]</f>
        <v>0</v>
      </c>
      <c r="U1424" s="12"/>
      <c r="V1424" s="7"/>
      <c r="W1424" s="188"/>
      <c r="X1424" s="188"/>
      <c r="Y1424" s="188"/>
      <c r="Z1424" s="188"/>
      <c r="AA1424" s="190"/>
      <c r="AB1424" s="143">
        <f>Taula1[[#This Row],[Grup justificat     (fer servir opcions de la llista desplegable)]]</f>
        <v>0</v>
      </c>
      <c r="AC1424" s="182"/>
      <c r="AD1424" s="39"/>
      <c r="AE1424" s="131">
        <f>ROUND((AF1424/100)*756*Taula1[[#This Row],[Mesos naturals sencers treballats període justificat (01/01/2023 - 31/03/2023)]],2)</f>
        <v>0</v>
      </c>
      <c r="AF1424" s="81">
        <f>Taula1[[#This Row],[% Jornada segons contracte
(no posar el símbol %) ]]-Taula1[[#This Row],[% Reducció salari per baix rendiment        (no posar el símbol %)]]</f>
        <v>0</v>
      </c>
      <c r="AG1424" s="131">
        <f>ROUND((AH1424/100)*24.8547945*Taula1[[#This Row],[Dies treballats període justificat (01/01/2023 - 31/03/2023)              no comptabilitzats com a mes natural sencer]],2)</f>
        <v>0</v>
      </c>
      <c r="AH1424" s="79">
        <f>Taula1[[#This Row],[% Jornada segons contracte
(no posar el símbol %) ]]-Taula1[[#This Row],[% Reducció salari per baix rendiment        (no posar el símbol %)]]</f>
        <v>0</v>
      </c>
      <c r="AI1424" s="131">
        <f t="shared" si="353"/>
        <v>0</v>
      </c>
      <c r="AJ1424" s="39"/>
      <c r="AK1424" s="131">
        <f>ROUND((AL1424/100)*756*Taula1[[#This Row],[Espai reservat Administració  (mesos)]],2)</f>
        <v>0</v>
      </c>
      <c r="AL1424" s="81">
        <f>Taula1[[#This Row],[% Jornada segons contracte
(no posar el símbol %) ]]-Taula1[[#This Row],[% Reducció salari per baix rendiment        (no posar el símbol %)]]</f>
        <v>0</v>
      </c>
      <c r="AM1424" s="131">
        <f>ROUND((AN1424/100)*24.8547945*Taula1[[#This Row],[Espai reservat Administració (dies)]],2)</f>
        <v>0</v>
      </c>
      <c r="AN1424" s="79">
        <f>Taula1[[#This Row],[% Jornada segons contracte
(no posar el símbol %) ]]-Taula1[[#This Row],[% Reducció salari per baix rendiment        (no posar el símbol %)]]</f>
        <v>0</v>
      </c>
      <c r="AO1424" s="131">
        <f t="shared" si="354"/>
        <v>0</v>
      </c>
      <c r="AP1424" s="87"/>
      <c r="AQ1424" s="137">
        <f>ROUND((AR1424/100)*693*Taula1[[#This Row],[Mesos naturals sencers treballats període justificat (01/01/2023 - 31/03/2023)]],2)</f>
        <v>0</v>
      </c>
      <c r="AR1424" s="90">
        <f>Taula1[[#This Row],[% Jornada segons contracte
(no posar el símbol %) ]]-Taula1[[#This Row],[% Reducció salari per baix rendiment        (no posar el símbol %)]]</f>
        <v>0</v>
      </c>
      <c r="AS1424" s="137">
        <f>ROUND((AT1424/100)*22.78356164*Taula1[[#This Row],[Dies treballats període justificat (01/01/2023 - 31/03/2023)              no comptabilitzats com a mes natural sencer]],2)</f>
        <v>0</v>
      </c>
      <c r="AT1424" s="90">
        <f>Taula1[[#This Row],[% Jornada segons contracte
(no posar el símbol %) ]]-Taula1[[#This Row],[% Reducció salari per baix rendiment        (no posar el símbol %)]]</f>
        <v>0</v>
      </c>
      <c r="AU1424" s="137">
        <f t="shared" si="355"/>
        <v>0</v>
      </c>
      <c r="AV1424" s="87"/>
      <c r="AW1424" s="136">
        <f>ROUND((AX1424/100)*693*Taula1[[#This Row],[Espai reservat Administració  (mesos)]],2)</f>
        <v>0</v>
      </c>
      <c r="AX1424" s="90">
        <f>Taula1[[#This Row],[% Jornada segons contracte
(no posar el símbol %) ]]-Taula1[[#This Row],[% Reducció salari per baix rendiment        (no posar el símbol %)]]</f>
        <v>0</v>
      </c>
      <c r="AY1424" s="131">
        <f>ROUND((AZ1424/100)*22.78356164*Taula1[[#This Row],[Espai reservat Administració (dies)]],2)</f>
        <v>0</v>
      </c>
      <c r="AZ1424" s="81">
        <f>Taula1[[#This Row],[% Jornada segons contracte
(no posar el símbol %) ]]-Taula1[[#This Row],[% Reducció salari per baix rendiment        (no posar el símbol %)]]</f>
        <v>0</v>
      </c>
      <c r="BA1424" s="82">
        <f t="shared" si="356"/>
        <v>0</v>
      </c>
      <c r="BB1424" s="41"/>
      <c r="BC1424" s="131">
        <f>IF(Taula1[[#This Row],[Grup justificat     (fer servir opcions de la llista desplegable)]]=1,AI1424,0)</f>
        <v>0</v>
      </c>
      <c r="BD1424" s="131">
        <f>IF(Taula1[[#This Row],[Grup justificat     (fer servir opcions de la llista desplegable)]]=2,AU1424,0)</f>
        <v>0</v>
      </c>
      <c r="BE1424" s="41"/>
      <c r="BF1424" s="131">
        <f>IF(Taula1[[#This Row],[Espai reservat Administració]]=1,AO1424,0)</f>
        <v>0</v>
      </c>
      <c r="BG1424" s="82">
        <f>IF(Taula1[[#This Row],[Espai reservat Administració]]=2,BA1424,0)</f>
        <v>0</v>
      </c>
      <c r="BH1424" s="41"/>
      <c r="BI1424" s="126">
        <f>IF(Taula1[[#This Row],[Grup justificat     (fer servir opcions de la llista desplegable)]]=1,1,0)</f>
        <v>0</v>
      </c>
      <c r="BJ1424" s="126">
        <f>IF(Taula1[[#This Row],[Espai reservat Administració]]=1,1,0)</f>
        <v>0</v>
      </c>
      <c r="BK1424" s="111"/>
      <c r="BL1424" s="126">
        <f>IF(Taula1[[#This Row],[Grup justificat     (fer servir opcions de la llista desplegable)]]=2,1,0)</f>
        <v>0</v>
      </c>
      <c r="BM1424" s="126">
        <f>IF(Taula1[[#This Row],[Espai reservat Administració]]=2,1,0)</f>
        <v>0</v>
      </c>
      <c r="BN1424" s="73"/>
      <c r="BO1424" s="73"/>
      <c r="BP1424" s="73"/>
      <c r="BQ1424" s="73"/>
      <c r="BR1424" s="73"/>
      <c r="BS1424" s="73"/>
      <c r="BT1424" s="73"/>
      <c r="BU1424" s="73"/>
      <c r="BV1424" s="73"/>
      <c r="BW1424" s="73"/>
      <c r="BX1424" s="73"/>
      <c r="BY1424" s="73"/>
      <c r="BZ1424" s="73"/>
      <c r="CA1424" s="73"/>
      <c r="CB1424" s="73"/>
      <c r="CC1424" s="73"/>
      <c r="CD1424" s="73"/>
      <c r="CE1424" s="73"/>
      <c r="CF1424" s="73"/>
      <c r="CG1424" s="63">
        <f t="shared" si="357"/>
        <v>0</v>
      </c>
      <c r="CH1424" s="63">
        <f t="shared" si="358"/>
        <v>0</v>
      </c>
      <c r="CI1424" s="73"/>
      <c r="CJ1424" s="63">
        <f>IF(Taula1[[#This Row],[Tipus de contracte                                  (fer servir opcions de la llista desplegable)]]="Indefinit",1,0)</f>
        <v>0</v>
      </c>
      <c r="CK1424" s="63">
        <f>IF(Taula1[[#This Row],[Tipus de contracte                                  (fer servir opcions de la llista desplegable)]]="Temporal, igual o superior a 6 mesos",1,0)</f>
        <v>0</v>
      </c>
      <c r="CL1424" s="63">
        <f>IF(Taula1[[#This Row],[Tipus de contracte                                  (fer servir opcions de la llista desplegable)]]="Substitució per IT",1,0)</f>
        <v>0</v>
      </c>
      <c r="CM1424" s="73"/>
      <c r="CN1424" s="63">
        <f>IF(Taula1[[#This Row],[Relació llocs de treball]]&gt;=1,1,0)</f>
        <v>0</v>
      </c>
      <c r="CO1424" s="73"/>
      <c r="CP1424" s="63">
        <f>IF(Taula1[[#This Row],[Identitat de gènere                                                          (fer servir opcions de la llista desplegable)]]="Home",1,0)</f>
        <v>0</v>
      </c>
      <c r="CQ1424" s="63">
        <f>IF(Taula1[[#This Row],[Identitat de gènere                                                          (fer servir opcions de la llista desplegable)]]="Dona",1,0)</f>
        <v>0</v>
      </c>
      <c r="CR1424" s="63">
        <f>IF(Taula1[[#This Row],[Identitat de gènere                                                          (fer servir opcions de la llista desplegable)]]="No binari",1,0)</f>
        <v>0</v>
      </c>
      <c r="CS1424" s="73"/>
      <c r="CT1424" s="63">
        <f t="shared" si="352"/>
        <v>0</v>
      </c>
      <c r="CU1424" s="64">
        <f t="shared" si="359"/>
        <v>0</v>
      </c>
      <c r="CW1424" s="64">
        <f t="shared" si="360"/>
        <v>0</v>
      </c>
      <c r="CX1424" s="64">
        <f t="shared" si="361"/>
        <v>0</v>
      </c>
      <c r="CY1424" s="64">
        <f t="shared" si="362"/>
        <v>0</v>
      </c>
      <c r="CZ1424" s="64">
        <f t="shared" si="363"/>
        <v>0</v>
      </c>
      <c r="DB1424" s="64">
        <f t="shared" si="364"/>
        <v>0</v>
      </c>
      <c r="DC1424" s="64">
        <f t="shared" si="365"/>
        <v>0</v>
      </c>
      <c r="DD1424" s="64">
        <f t="shared" si="366"/>
        <v>0</v>
      </c>
      <c r="DE1424" s="64">
        <f t="shared" si="367"/>
        <v>0</v>
      </c>
    </row>
    <row r="1425" spans="2:109" x14ac:dyDescent="0.3">
      <c r="B1425" s="167"/>
      <c r="C1425" s="186"/>
      <c r="D1425" s="2"/>
      <c r="E1425" s="67"/>
      <c r="F1425" s="5"/>
      <c r="G1425" s="5"/>
      <c r="H1425" s="187"/>
      <c r="I1425" s="111" t="str">
        <f ca="1">IF(Taula1[[#This Row],[Data naixement (format dd/mm/aaaa)]]="","0",DATEDIF(Taula1[[#This Row],[Data naixement (format dd/mm/aaaa)]],TODAY(),"Y"))</f>
        <v>0</v>
      </c>
      <c r="J1425" s="6"/>
      <c r="K1425" s="6"/>
      <c r="L1425" s="6"/>
      <c r="M1425" s="6"/>
      <c r="N1425" s="56"/>
      <c r="O1425" s="56"/>
      <c r="P1425" s="56"/>
      <c r="Q1425" s="6"/>
      <c r="R1425" s="7"/>
      <c r="S1425" s="143">
        <f>Taula1[[#This Row],[Mesos naturals sencers treballats període justificat (01/01/2023 - 31/03/2023)]]</f>
        <v>0</v>
      </c>
      <c r="T1425" s="194">
        <f>Taula1[[#This Row],[Dies treballats període justificat (01/01/2023 - 31/03/2023)              no comptabilitzats com a mes natural sencer]]</f>
        <v>0</v>
      </c>
      <c r="U1425" s="12"/>
      <c r="V1425" s="7"/>
      <c r="W1425" s="188"/>
      <c r="X1425" s="188"/>
      <c r="Y1425" s="188"/>
      <c r="Z1425" s="188"/>
      <c r="AA1425" s="190"/>
      <c r="AB1425" s="143">
        <f>Taula1[[#This Row],[Grup justificat     (fer servir opcions de la llista desplegable)]]</f>
        <v>0</v>
      </c>
      <c r="AC1425" s="182"/>
      <c r="AD1425" s="39"/>
      <c r="AE1425" s="131">
        <f>ROUND((AF1425/100)*756*Taula1[[#This Row],[Mesos naturals sencers treballats període justificat (01/01/2023 - 31/03/2023)]],2)</f>
        <v>0</v>
      </c>
      <c r="AF1425" s="81">
        <f>Taula1[[#This Row],[% Jornada segons contracte
(no posar el símbol %) ]]-Taula1[[#This Row],[% Reducció salari per baix rendiment        (no posar el símbol %)]]</f>
        <v>0</v>
      </c>
      <c r="AG1425" s="131">
        <f>ROUND((AH1425/100)*24.8547945*Taula1[[#This Row],[Dies treballats període justificat (01/01/2023 - 31/03/2023)              no comptabilitzats com a mes natural sencer]],2)</f>
        <v>0</v>
      </c>
      <c r="AH1425" s="79">
        <f>Taula1[[#This Row],[% Jornada segons contracte
(no posar el símbol %) ]]-Taula1[[#This Row],[% Reducció salari per baix rendiment        (no posar el símbol %)]]</f>
        <v>0</v>
      </c>
      <c r="AI1425" s="131">
        <f t="shared" si="353"/>
        <v>0</v>
      </c>
      <c r="AJ1425" s="39"/>
      <c r="AK1425" s="131">
        <f>ROUND((AL1425/100)*756*Taula1[[#This Row],[Espai reservat Administració  (mesos)]],2)</f>
        <v>0</v>
      </c>
      <c r="AL1425" s="81">
        <f>Taula1[[#This Row],[% Jornada segons contracte
(no posar el símbol %) ]]-Taula1[[#This Row],[% Reducció salari per baix rendiment        (no posar el símbol %)]]</f>
        <v>0</v>
      </c>
      <c r="AM1425" s="131">
        <f>ROUND((AN1425/100)*24.8547945*Taula1[[#This Row],[Espai reservat Administració (dies)]],2)</f>
        <v>0</v>
      </c>
      <c r="AN1425" s="79">
        <f>Taula1[[#This Row],[% Jornada segons contracte
(no posar el símbol %) ]]-Taula1[[#This Row],[% Reducció salari per baix rendiment        (no posar el símbol %)]]</f>
        <v>0</v>
      </c>
      <c r="AO1425" s="131">
        <f t="shared" si="354"/>
        <v>0</v>
      </c>
      <c r="AP1425" s="87"/>
      <c r="AQ1425" s="137">
        <f>ROUND((AR1425/100)*693*Taula1[[#This Row],[Mesos naturals sencers treballats període justificat (01/01/2023 - 31/03/2023)]],2)</f>
        <v>0</v>
      </c>
      <c r="AR1425" s="90">
        <f>Taula1[[#This Row],[% Jornada segons contracte
(no posar el símbol %) ]]-Taula1[[#This Row],[% Reducció salari per baix rendiment        (no posar el símbol %)]]</f>
        <v>0</v>
      </c>
      <c r="AS1425" s="137">
        <f>ROUND((AT1425/100)*22.78356164*Taula1[[#This Row],[Dies treballats període justificat (01/01/2023 - 31/03/2023)              no comptabilitzats com a mes natural sencer]],2)</f>
        <v>0</v>
      </c>
      <c r="AT1425" s="90">
        <f>Taula1[[#This Row],[% Jornada segons contracte
(no posar el símbol %) ]]-Taula1[[#This Row],[% Reducció salari per baix rendiment        (no posar el símbol %)]]</f>
        <v>0</v>
      </c>
      <c r="AU1425" s="137">
        <f t="shared" si="355"/>
        <v>0</v>
      </c>
      <c r="AV1425" s="87"/>
      <c r="AW1425" s="136">
        <f>ROUND((AX1425/100)*693*Taula1[[#This Row],[Espai reservat Administració  (mesos)]],2)</f>
        <v>0</v>
      </c>
      <c r="AX1425" s="90">
        <f>Taula1[[#This Row],[% Jornada segons contracte
(no posar el símbol %) ]]-Taula1[[#This Row],[% Reducció salari per baix rendiment        (no posar el símbol %)]]</f>
        <v>0</v>
      </c>
      <c r="AY1425" s="131">
        <f>ROUND((AZ1425/100)*22.78356164*Taula1[[#This Row],[Espai reservat Administració (dies)]],2)</f>
        <v>0</v>
      </c>
      <c r="AZ1425" s="81">
        <f>Taula1[[#This Row],[% Jornada segons contracte
(no posar el símbol %) ]]-Taula1[[#This Row],[% Reducció salari per baix rendiment        (no posar el símbol %)]]</f>
        <v>0</v>
      </c>
      <c r="BA1425" s="82">
        <f t="shared" si="356"/>
        <v>0</v>
      </c>
      <c r="BB1425" s="41"/>
      <c r="BC1425" s="131">
        <f>IF(Taula1[[#This Row],[Grup justificat     (fer servir opcions de la llista desplegable)]]=1,AI1425,0)</f>
        <v>0</v>
      </c>
      <c r="BD1425" s="131">
        <f>IF(Taula1[[#This Row],[Grup justificat     (fer servir opcions de la llista desplegable)]]=2,AU1425,0)</f>
        <v>0</v>
      </c>
      <c r="BE1425" s="41"/>
      <c r="BF1425" s="131">
        <f>IF(Taula1[[#This Row],[Espai reservat Administració]]=1,AO1425,0)</f>
        <v>0</v>
      </c>
      <c r="BG1425" s="82">
        <f>IF(Taula1[[#This Row],[Espai reservat Administració]]=2,BA1425,0)</f>
        <v>0</v>
      </c>
      <c r="BH1425" s="41"/>
      <c r="BI1425" s="126">
        <f>IF(Taula1[[#This Row],[Grup justificat     (fer servir opcions de la llista desplegable)]]=1,1,0)</f>
        <v>0</v>
      </c>
      <c r="BJ1425" s="126">
        <f>IF(Taula1[[#This Row],[Espai reservat Administració]]=1,1,0)</f>
        <v>0</v>
      </c>
      <c r="BK1425" s="111"/>
      <c r="BL1425" s="126">
        <f>IF(Taula1[[#This Row],[Grup justificat     (fer servir opcions de la llista desplegable)]]=2,1,0)</f>
        <v>0</v>
      </c>
      <c r="BM1425" s="126">
        <f>IF(Taula1[[#This Row],[Espai reservat Administració]]=2,1,0)</f>
        <v>0</v>
      </c>
      <c r="BN1425" s="73"/>
      <c r="BO1425" s="73"/>
      <c r="BP1425" s="73"/>
      <c r="BQ1425" s="73"/>
      <c r="BR1425" s="73"/>
      <c r="BS1425" s="73"/>
      <c r="BT1425" s="73"/>
      <c r="BU1425" s="73"/>
      <c r="BV1425" s="73"/>
      <c r="BW1425" s="73"/>
      <c r="BX1425" s="73"/>
      <c r="BY1425" s="73"/>
      <c r="BZ1425" s="73"/>
      <c r="CA1425" s="73"/>
      <c r="CB1425" s="73"/>
      <c r="CC1425" s="73"/>
      <c r="CD1425" s="73"/>
      <c r="CE1425" s="73"/>
      <c r="CF1425" s="73"/>
      <c r="CG1425" s="63">
        <f t="shared" si="357"/>
        <v>0</v>
      </c>
      <c r="CH1425" s="63">
        <f t="shared" si="358"/>
        <v>0</v>
      </c>
      <c r="CI1425" s="73"/>
      <c r="CJ1425" s="63">
        <f>IF(Taula1[[#This Row],[Tipus de contracte                                  (fer servir opcions de la llista desplegable)]]="Indefinit",1,0)</f>
        <v>0</v>
      </c>
      <c r="CK1425" s="63">
        <f>IF(Taula1[[#This Row],[Tipus de contracte                                  (fer servir opcions de la llista desplegable)]]="Temporal, igual o superior a 6 mesos",1,0)</f>
        <v>0</v>
      </c>
      <c r="CL1425" s="63">
        <f>IF(Taula1[[#This Row],[Tipus de contracte                                  (fer servir opcions de la llista desplegable)]]="Substitució per IT",1,0)</f>
        <v>0</v>
      </c>
      <c r="CM1425" s="73"/>
      <c r="CN1425" s="63">
        <f>IF(Taula1[[#This Row],[Relació llocs de treball]]&gt;=1,1,0)</f>
        <v>0</v>
      </c>
      <c r="CO1425" s="73"/>
      <c r="CP1425" s="63">
        <f>IF(Taula1[[#This Row],[Identitat de gènere                                                          (fer servir opcions de la llista desplegable)]]="Home",1,0)</f>
        <v>0</v>
      </c>
      <c r="CQ1425" s="63">
        <f>IF(Taula1[[#This Row],[Identitat de gènere                                                          (fer servir opcions de la llista desplegable)]]="Dona",1,0)</f>
        <v>0</v>
      </c>
      <c r="CR1425" s="63">
        <f>IF(Taula1[[#This Row],[Identitat de gènere                                                          (fer servir opcions de la llista desplegable)]]="No binari",1,0)</f>
        <v>0</v>
      </c>
      <c r="CS1425" s="73"/>
      <c r="CT1425" s="63">
        <f t="shared" si="352"/>
        <v>0</v>
      </c>
      <c r="CU1425" s="64">
        <f t="shared" si="359"/>
        <v>0</v>
      </c>
      <c r="CW1425" s="64">
        <f t="shared" si="360"/>
        <v>0</v>
      </c>
      <c r="CX1425" s="64">
        <f t="shared" si="361"/>
        <v>0</v>
      </c>
      <c r="CY1425" s="64">
        <f t="shared" si="362"/>
        <v>0</v>
      </c>
      <c r="CZ1425" s="64">
        <f t="shared" si="363"/>
        <v>0</v>
      </c>
      <c r="DB1425" s="64">
        <f t="shared" si="364"/>
        <v>0</v>
      </c>
      <c r="DC1425" s="64">
        <f t="shared" si="365"/>
        <v>0</v>
      </c>
      <c r="DD1425" s="64">
        <f t="shared" si="366"/>
        <v>0</v>
      </c>
      <c r="DE1425" s="64">
        <f t="shared" si="367"/>
        <v>0</v>
      </c>
    </row>
    <row r="1426" spans="2:109" x14ac:dyDescent="0.3">
      <c r="B1426" s="167"/>
      <c r="C1426" s="186"/>
      <c r="D1426" s="2"/>
      <c r="E1426" s="67"/>
      <c r="F1426" s="5"/>
      <c r="G1426" s="5"/>
      <c r="H1426" s="187"/>
      <c r="I1426" s="111" t="str">
        <f ca="1">IF(Taula1[[#This Row],[Data naixement (format dd/mm/aaaa)]]="","0",DATEDIF(Taula1[[#This Row],[Data naixement (format dd/mm/aaaa)]],TODAY(),"Y"))</f>
        <v>0</v>
      </c>
      <c r="J1426" s="6"/>
      <c r="K1426" s="6"/>
      <c r="L1426" s="6"/>
      <c r="M1426" s="6"/>
      <c r="N1426" s="56"/>
      <c r="O1426" s="56"/>
      <c r="P1426" s="56"/>
      <c r="Q1426" s="6"/>
      <c r="R1426" s="7"/>
      <c r="S1426" s="143">
        <f>Taula1[[#This Row],[Mesos naturals sencers treballats període justificat (01/01/2023 - 31/03/2023)]]</f>
        <v>0</v>
      </c>
      <c r="T1426" s="194">
        <f>Taula1[[#This Row],[Dies treballats període justificat (01/01/2023 - 31/03/2023)              no comptabilitzats com a mes natural sencer]]</f>
        <v>0</v>
      </c>
      <c r="U1426" s="12"/>
      <c r="V1426" s="7"/>
      <c r="W1426" s="188"/>
      <c r="X1426" s="188"/>
      <c r="Y1426" s="188"/>
      <c r="Z1426" s="188"/>
      <c r="AA1426" s="190"/>
      <c r="AB1426" s="143">
        <f>Taula1[[#This Row],[Grup justificat     (fer servir opcions de la llista desplegable)]]</f>
        <v>0</v>
      </c>
      <c r="AC1426" s="182"/>
      <c r="AD1426" s="39"/>
      <c r="AE1426" s="131">
        <f>ROUND((AF1426/100)*756*Taula1[[#This Row],[Mesos naturals sencers treballats període justificat (01/01/2023 - 31/03/2023)]],2)</f>
        <v>0</v>
      </c>
      <c r="AF1426" s="81">
        <f>Taula1[[#This Row],[% Jornada segons contracte
(no posar el símbol %) ]]-Taula1[[#This Row],[% Reducció salari per baix rendiment        (no posar el símbol %)]]</f>
        <v>0</v>
      </c>
      <c r="AG1426" s="131">
        <f>ROUND((AH1426/100)*24.8547945*Taula1[[#This Row],[Dies treballats període justificat (01/01/2023 - 31/03/2023)              no comptabilitzats com a mes natural sencer]],2)</f>
        <v>0</v>
      </c>
      <c r="AH1426" s="79">
        <f>Taula1[[#This Row],[% Jornada segons contracte
(no posar el símbol %) ]]-Taula1[[#This Row],[% Reducció salari per baix rendiment        (no posar el símbol %)]]</f>
        <v>0</v>
      </c>
      <c r="AI1426" s="131">
        <f t="shared" si="353"/>
        <v>0</v>
      </c>
      <c r="AJ1426" s="39"/>
      <c r="AK1426" s="131">
        <f>ROUND((AL1426/100)*756*Taula1[[#This Row],[Espai reservat Administració  (mesos)]],2)</f>
        <v>0</v>
      </c>
      <c r="AL1426" s="81">
        <f>Taula1[[#This Row],[% Jornada segons contracte
(no posar el símbol %) ]]-Taula1[[#This Row],[% Reducció salari per baix rendiment        (no posar el símbol %)]]</f>
        <v>0</v>
      </c>
      <c r="AM1426" s="131">
        <f>ROUND((AN1426/100)*24.8547945*Taula1[[#This Row],[Espai reservat Administració (dies)]],2)</f>
        <v>0</v>
      </c>
      <c r="AN1426" s="79">
        <f>Taula1[[#This Row],[% Jornada segons contracte
(no posar el símbol %) ]]-Taula1[[#This Row],[% Reducció salari per baix rendiment        (no posar el símbol %)]]</f>
        <v>0</v>
      </c>
      <c r="AO1426" s="131">
        <f t="shared" si="354"/>
        <v>0</v>
      </c>
      <c r="AP1426" s="87"/>
      <c r="AQ1426" s="137">
        <f>ROUND((AR1426/100)*693*Taula1[[#This Row],[Mesos naturals sencers treballats període justificat (01/01/2023 - 31/03/2023)]],2)</f>
        <v>0</v>
      </c>
      <c r="AR1426" s="90">
        <f>Taula1[[#This Row],[% Jornada segons contracte
(no posar el símbol %) ]]-Taula1[[#This Row],[% Reducció salari per baix rendiment        (no posar el símbol %)]]</f>
        <v>0</v>
      </c>
      <c r="AS1426" s="137">
        <f>ROUND((AT1426/100)*22.78356164*Taula1[[#This Row],[Dies treballats període justificat (01/01/2023 - 31/03/2023)              no comptabilitzats com a mes natural sencer]],2)</f>
        <v>0</v>
      </c>
      <c r="AT1426" s="90">
        <f>Taula1[[#This Row],[% Jornada segons contracte
(no posar el símbol %) ]]-Taula1[[#This Row],[% Reducció salari per baix rendiment        (no posar el símbol %)]]</f>
        <v>0</v>
      </c>
      <c r="AU1426" s="137">
        <f t="shared" si="355"/>
        <v>0</v>
      </c>
      <c r="AV1426" s="87"/>
      <c r="AW1426" s="136">
        <f>ROUND((AX1426/100)*693*Taula1[[#This Row],[Espai reservat Administració  (mesos)]],2)</f>
        <v>0</v>
      </c>
      <c r="AX1426" s="90">
        <f>Taula1[[#This Row],[% Jornada segons contracte
(no posar el símbol %) ]]-Taula1[[#This Row],[% Reducció salari per baix rendiment        (no posar el símbol %)]]</f>
        <v>0</v>
      </c>
      <c r="AY1426" s="131">
        <f>ROUND((AZ1426/100)*22.78356164*Taula1[[#This Row],[Espai reservat Administració (dies)]],2)</f>
        <v>0</v>
      </c>
      <c r="AZ1426" s="81">
        <f>Taula1[[#This Row],[% Jornada segons contracte
(no posar el símbol %) ]]-Taula1[[#This Row],[% Reducció salari per baix rendiment        (no posar el símbol %)]]</f>
        <v>0</v>
      </c>
      <c r="BA1426" s="82">
        <f t="shared" si="356"/>
        <v>0</v>
      </c>
      <c r="BB1426" s="41"/>
      <c r="BC1426" s="131">
        <f>IF(Taula1[[#This Row],[Grup justificat     (fer servir opcions de la llista desplegable)]]=1,AI1426,0)</f>
        <v>0</v>
      </c>
      <c r="BD1426" s="131">
        <f>IF(Taula1[[#This Row],[Grup justificat     (fer servir opcions de la llista desplegable)]]=2,AU1426,0)</f>
        <v>0</v>
      </c>
      <c r="BE1426" s="41"/>
      <c r="BF1426" s="131">
        <f>IF(Taula1[[#This Row],[Espai reservat Administració]]=1,AO1426,0)</f>
        <v>0</v>
      </c>
      <c r="BG1426" s="82">
        <f>IF(Taula1[[#This Row],[Espai reservat Administració]]=2,BA1426,0)</f>
        <v>0</v>
      </c>
      <c r="BH1426" s="41"/>
      <c r="BI1426" s="126">
        <f>IF(Taula1[[#This Row],[Grup justificat     (fer servir opcions de la llista desplegable)]]=1,1,0)</f>
        <v>0</v>
      </c>
      <c r="BJ1426" s="126">
        <f>IF(Taula1[[#This Row],[Espai reservat Administració]]=1,1,0)</f>
        <v>0</v>
      </c>
      <c r="BK1426" s="111"/>
      <c r="BL1426" s="126">
        <f>IF(Taula1[[#This Row],[Grup justificat     (fer servir opcions de la llista desplegable)]]=2,1,0)</f>
        <v>0</v>
      </c>
      <c r="BM1426" s="126">
        <f>IF(Taula1[[#This Row],[Espai reservat Administració]]=2,1,0)</f>
        <v>0</v>
      </c>
      <c r="BN1426" s="73"/>
      <c r="BO1426" s="73"/>
      <c r="BP1426" s="73"/>
      <c r="BQ1426" s="73"/>
      <c r="BR1426" s="73"/>
      <c r="BS1426" s="73"/>
      <c r="BT1426" s="73"/>
      <c r="BU1426" s="73"/>
      <c r="BV1426" s="73"/>
      <c r="BW1426" s="73"/>
      <c r="BX1426" s="73"/>
      <c r="BY1426" s="73"/>
      <c r="BZ1426" s="73"/>
      <c r="CA1426" s="73"/>
      <c r="CB1426" s="73"/>
      <c r="CC1426" s="73"/>
      <c r="CD1426" s="73"/>
      <c r="CE1426" s="73"/>
      <c r="CF1426" s="73"/>
      <c r="CG1426" s="63">
        <f t="shared" si="357"/>
        <v>0</v>
      </c>
      <c r="CH1426" s="63">
        <f t="shared" si="358"/>
        <v>0</v>
      </c>
      <c r="CI1426" s="73"/>
      <c r="CJ1426" s="63">
        <f>IF(Taula1[[#This Row],[Tipus de contracte                                  (fer servir opcions de la llista desplegable)]]="Indefinit",1,0)</f>
        <v>0</v>
      </c>
      <c r="CK1426" s="63">
        <f>IF(Taula1[[#This Row],[Tipus de contracte                                  (fer servir opcions de la llista desplegable)]]="Temporal, igual o superior a 6 mesos",1,0)</f>
        <v>0</v>
      </c>
      <c r="CL1426" s="63">
        <f>IF(Taula1[[#This Row],[Tipus de contracte                                  (fer servir opcions de la llista desplegable)]]="Substitució per IT",1,0)</f>
        <v>0</v>
      </c>
      <c r="CM1426" s="73"/>
      <c r="CN1426" s="63">
        <f>IF(Taula1[[#This Row],[Relació llocs de treball]]&gt;=1,1,0)</f>
        <v>0</v>
      </c>
      <c r="CO1426" s="73"/>
      <c r="CP1426" s="63">
        <f>IF(Taula1[[#This Row],[Identitat de gènere                                                          (fer servir opcions de la llista desplegable)]]="Home",1,0)</f>
        <v>0</v>
      </c>
      <c r="CQ1426" s="63">
        <f>IF(Taula1[[#This Row],[Identitat de gènere                                                          (fer servir opcions de la llista desplegable)]]="Dona",1,0)</f>
        <v>0</v>
      </c>
      <c r="CR1426" s="63">
        <f>IF(Taula1[[#This Row],[Identitat de gènere                                                          (fer servir opcions de la llista desplegable)]]="No binari",1,0)</f>
        <v>0</v>
      </c>
      <c r="CS1426" s="73"/>
      <c r="CT1426" s="63">
        <f t="shared" si="352"/>
        <v>0</v>
      </c>
      <c r="CU1426" s="64">
        <f t="shared" si="359"/>
        <v>0</v>
      </c>
      <c r="CW1426" s="64">
        <f t="shared" si="360"/>
        <v>0</v>
      </c>
      <c r="CX1426" s="64">
        <f t="shared" si="361"/>
        <v>0</v>
      </c>
      <c r="CY1426" s="64">
        <f t="shared" si="362"/>
        <v>0</v>
      </c>
      <c r="CZ1426" s="64">
        <f t="shared" si="363"/>
        <v>0</v>
      </c>
      <c r="DB1426" s="64">
        <f t="shared" si="364"/>
        <v>0</v>
      </c>
      <c r="DC1426" s="64">
        <f t="shared" si="365"/>
        <v>0</v>
      </c>
      <c r="DD1426" s="64">
        <f t="shared" si="366"/>
        <v>0</v>
      </c>
      <c r="DE1426" s="64">
        <f t="shared" si="367"/>
        <v>0</v>
      </c>
    </row>
    <row r="1427" spans="2:109" x14ac:dyDescent="0.3">
      <c r="B1427" s="167"/>
      <c r="C1427" s="186"/>
      <c r="D1427" s="2"/>
      <c r="E1427" s="67"/>
      <c r="F1427" s="5"/>
      <c r="G1427" s="5"/>
      <c r="H1427" s="187"/>
      <c r="I1427" s="111" t="str">
        <f ca="1">IF(Taula1[[#This Row],[Data naixement (format dd/mm/aaaa)]]="","0",DATEDIF(Taula1[[#This Row],[Data naixement (format dd/mm/aaaa)]],TODAY(),"Y"))</f>
        <v>0</v>
      </c>
      <c r="J1427" s="6"/>
      <c r="K1427" s="6"/>
      <c r="L1427" s="6"/>
      <c r="M1427" s="6"/>
      <c r="N1427" s="56"/>
      <c r="O1427" s="56"/>
      <c r="P1427" s="56"/>
      <c r="Q1427" s="6"/>
      <c r="R1427" s="7"/>
      <c r="S1427" s="143">
        <f>Taula1[[#This Row],[Mesos naturals sencers treballats període justificat (01/01/2023 - 31/03/2023)]]</f>
        <v>0</v>
      </c>
      <c r="T1427" s="194">
        <f>Taula1[[#This Row],[Dies treballats període justificat (01/01/2023 - 31/03/2023)              no comptabilitzats com a mes natural sencer]]</f>
        <v>0</v>
      </c>
      <c r="U1427" s="12"/>
      <c r="V1427" s="7"/>
      <c r="W1427" s="188"/>
      <c r="X1427" s="188"/>
      <c r="Y1427" s="188"/>
      <c r="Z1427" s="188"/>
      <c r="AA1427" s="190"/>
      <c r="AB1427" s="143">
        <f>Taula1[[#This Row],[Grup justificat     (fer servir opcions de la llista desplegable)]]</f>
        <v>0</v>
      </c>
      <c r="AC1427" s="182"/>
      <c r="AD1427" s="39"/>
      <c r="AE1427" s="131">
        <f>ROUND((AF1427/100)*756*Taula1[[#This Row],[Mesos naturals sencers treballats període justificat (01/01/2023 - 31/03/2023)]],2)</f>
        <v>0</v>
      </c>
      <c r="AF1427" s="81">
        <f>Taula1[[#This Row],[% Jornada segons contracte
(no posar el símbol %) ]]-Taula1[[#This Row],[% Reducció salari per baix rendiment        (no posar el símbol %)]]</f>
        <v>0</v>
      </c>
      <c r="AG1427" s="131">
        <f>ROUND((AH1427/100)*24.8547945*Taula1[[#This Row],[Dies treballats període justificat (01/01/2023 - 31/03/2023)              no comptabilitzats com a mes natural sencer]],2)</f>
        <v>0</v>
      </c>
      <c r="AH1427" s="79">
        <f>Taula1[[#This Row],[% Jornada segons contracte
(no posar el símbol %) ]]-Taula1[[#This Row],[% Reducció salari per baix rendiment        (no posar el símbol %)]]</f>
        <v>0</v>
      </c>
      <c r="AI1427" s="131">
        <f t="shared" si="353"/>
        <v>0</v>
      </c>
      <c r="AJ1427" s="39"/>
      <c r="AK1427" s="131">
        <f>ROUND((AL1427/100)*756*Taula1[[#This Row],[Espai reservat Administració  (mesos)]],2)</f>
        <v>0</v>
      </c>
      <c r="AL1427" s="81">
        <f>Taula1[[#This Row],[% Jornada segons contracte
(no posar el símbol %) ]]-Taula1[[#This Row],[% Reducció salari per baix rendiment        (no posar el símbol %)]]</f>
        <v>0</v>
      </c>
      <c r="AM1427" s="131">
        <f>ROUND((AN1427/100)*24.8547945*Taula1[[#This Row],[Espai reservat Administració (dies)]],2)</f>
        <v>0</v>
      </c>
      <c r="AN1427" s="79">
        <f>Taula1[[#This Row],[% Jornada segons contracte
(no posar el símbol %) ]]-Taula1[[#This Row],[% Reducció salari per baix rendiment        (no posar el símbol %)]]</f>
        <v>0</v>
      </c>
      <c r="AO1427" s="131">
        <f t="shared" si="354"/>
        <v>0</v>
      </c>
      <c r="AP1427" s="87"/>
      <c r="AQ1427" s="137">
        <f>ROUND((AR1427/100)*693*Taula1[[#This Row],[Mesos naturals sencers treballats període justificat (01/01/2023 - 31/03/2023)]],2)</f>
        <v>0</v>
      </c>
      <c r="AR1427" s="90">
        <f>Taula1[[#This Row],[% Jornada segons contracte
(no posar el símbol %) ]]-Taula1[[#This Row],[% Reducció salari per baix rendiment        (no posar el símbol %)]]</f>
        <v>0</v>
      </c>
      <c r="AS1427" s="137">
        <f>ROUND((AT1427/100)*22.78356164*Taula1[[#This Row],[Dies treballats període justificat (01/01/2023 - 31/03/2023)              no comptabilitzats com a mes natural sencer]],2)</f>
        <v>0</v>
      </c>
      <c r="AT1427" s="90">
        <f>Taula1[[#This Row],[% Jornada segons contracte
(no posar el símbol %) ]]-Taula1[[#This Row],[% Reducció salari per baix rendiment        (no posar el símbol %)]]</f>
        <v>0</v>
      </c>
      <c r="AU1427" s="137">
        <f t="shared" si="355"/>
        <v>0</v>
      </c>
      <c r="AV1427" s="87"/>
      <c r="AW1427" s="136">
        <f>ROUND((AX1427/100)*693*Taula1[[#This Row],[Espai reservat Administració  (mesos)]],2)</f>
        <v>0</v>
      </c>
      <c r="AX1427" s="90">
        <f>Taula1[[#This Row],[% Jornada segons contracte
(no posar el símbol %) ]]-Taula1[[#This Row],[% Reducció salari per baix rendiment        (no posar el símbol %)]]</f>
        <v>0</v>
      </c>
      <c r="AY1427" s="131">
        <f>ROUND((AZ1427/100)*22.78356164*Taula1[[#This Row],[Espai reservat Administració (dies)]],2)</f>
        <v>0</v>
      </c>
      <c r="AZ1427" s="81">
        <f>Taula1[[#This Row],[% Jornada segons contracte
(no posar el símbol %) ]]-Taula1[[#This Row],[% Reducció salari per baix rendiment        (no posar el símbol %)]]</f>
        <v>0</v>
      </c>
      <c r="BA1427" s="82">
        <f t="shared" si="356"/>
        <v>0</v>
      </c>
      <c r="BB1427" s="41"/>
      <c r="BC1427" s="131">
        <f>IF(Taula1[[#This Row],[Grup justificat     (fer servir opcions de la llista desplegable)]]=1,AI1427,0)</f>
        <v>0</v>
      </c>
      <c r="BD1427" s="131">
        <f>IF(Taula1[[#This Row],[Grup justificat     (fer servir opcions de la llista desplegable)]]=2,AU1427,0)</f>
        <v>0</v>
      </c>
      <c r="BE1427" s="41"/>
      <c r="BF1427" s="131">
        <f>IF(Taula1[[#This Row],[Espai reservat Administració]]=1,AO1427,0)</f>
        <v>0</v>
      </c>
      <c r="BG1427" s="82">
        <f>IF(Taula1[[#This Row],[Espai reservat Administració]]=2,BA1427,0)</f>
        <v>0</v>
      </c>
      <c r="BH1427" s="41"/>
      <c r="BI1427" s="126">
        <f>IF(Taula1[[#This Row],[Grup justificat     (fer servir opcions de la llista desplegable)]]=1,1,0)</f>
        <v>0</v>
      </c>
      <c r="BJ1427" s="126">
        <f>IF(Taula1[[#This Row],[Espai reservat Administració]]=1,1,0)</f>
        <v>0</v>
      </c>
      <c r="BK1427" s="111"/>
      <c r="BL1427" s="126">
        <f>IF(Taula1[[#This Row],[Grup justificat     (fer servir opcions de la llista desplegable)]]=2,1,0)</f>
        <v>0</v>
      </c>
      <c r="BM1427" s="126">
        <f>IF(Taula1[[#This Row],[Espai reservat Administració]]=2,1,0)</f>
        <v>0</v>
      </c>
      <c r="BN1427" s="73"/>
      <c r="BO1427" s="73"/>
      <c r="BP1427" s="73"/>
      <c r="BQ1427" s="73"/>
      <c r="BR1427" s="73"/>
      <c r="BS1427" s="73"/>
      <c r="BT1427" s="73"/>
      <c r="BU1427" s="73"/>
      <c r="BV1427" s="73"/>
      <c r="BW1427" s="73"/>
      <c r="BX1427" s="73"/>
      <c r="BY1427" s="73"/>
      <c r="BZ1427" s="73"/>
      <c r="CA1427" s="73"/>
      <c r="CB1427" s="73"/>
      <c r="CC1427" s="73"/>
      <c r="CD1427" s="73"/>
      <c r="CE1427" s="73"/>
      <c r="CF1427" s="73"/>
      <c r="CG1427" s="63">
        <f t="shared" si="357"/>
        <v>0</v>
      </c>
      <c r="CH1427" s="63">
        <f t="shared" si="358"/>
        <v>0</v>
      </c>
      <c r="CI1427" s="73"/>
      <c r="CJ1427" s="63">
        <f>IF(Taula1[[#This Row],[Tipus de contracte                                  (fer servir opcions de la llista desplegable)]]="Indefinit",1,0)</f>
        <v>0</v>
      </c>
      <c r="CK1427" s="63">
        <f>IF(Taula1[[#This Row],[Tipus de contracte                                  (fer servir opcions de la llista desplegable)]]="Temporal, igual o superior a 6 mesos",1,0)</f>
        <v>0</v>
      </c>
      <c r="CL1427" s="63">
        <f>IF(Taula1[[#This Row],[Tipus de contracte                                  (fer servir opcions de la llista desplegable)]]="Substitució per IT",1,0)</f>
        <v>0</v>
      </c>
      <c r="CM1427" s="73"/>
      <c r="CN1427" s="63">
        <f>IF(Taula1[[#This Row],[Relació llocs de treball]]&gt;=1,1,0)</f>
        <v>0</v>
      </c>
      <c r="CO1427" s="73"/>
      <c r="CP1427" s="63">
        <f>IF(Taula1[[#This Row],[Identitat de gènere                                                          (fer servir opcions de la llista desplegable)]]="Home",1,0)</f>
        <v>0</v>
      </c>
      <c r="CQ1427" s="63">
        <f>IF(Taula1[[#This Row],[Identitat de gènere                                                          (fer servir opcions de la llista desplegable)]]="Dona",1,0)</f>
        <v>0</v>
      </c>
      <c r="CR1427" s="63">
        <f>IF(Taula1[[#This Row],[Identitat de gènere                                                          (fer servir opcions de la llista desplegable)]]="No binari",1,0)</f>
        <v>0</v>
      </c>
      <c r="CS1427" s="73"/>
      <c r="CT1427" s="63">
        <f t="shared" si="352"/>
        <v>0</v>
      </c>
      <c r="CU1427" s="64">
        <f t="shared" si="359"/>
        <v>0</v>
      </c>
      <c r="CW1427" s="64">
        <f t="shared" si="360"/>
        <v>0</v>
      </c>
      <c r="CX1427" s="64">
        <f t="shared" si="361"/>
        <v>0</v>
      </c>
      <c r="CY1427" s="64">
        <f t="shared" si="362"/>
        <v>0</v>
      </c>
      <c r="CZ1427" s="64">
        <f t="shared" si="363"/>
        <v>0</v>
      </c>
      <c r="DB1427" s="64">
        <f t="shared" si="364"/>
        <v>0</v>
      </c>
      <c r="DC1427" s="64">
        <f t="shared" si="365"/>
        <v>0</v>
      </c>
      <c r="DD1427" s="64">
        <f t="shared" si="366"/>
        <v>0</v>
      </c>
      <c r="DE1427" s="64">
        <f t="shared" si="367"/>
        <v>0</v>
      </c>
    </row>
    <row r="1428" spans="2:109" x14ac:dyDescent="0.3">
      <c r="B1428" s="167"/>
      <c r="C1428" s="186"/>
      <c r="D1428" s="2"/>
      <c r="E1428" s="67"/>
      <c r="F1428" s="5"/>
      <c r="G1428" s="5"/>
      <c r="H1428" s="187"/>
      <c r="I1428" s="111" t="str">
        <f ca="1">IF(Taula1[[#This Row],[Data naixement (format dd/mm/aaaa)]]="","0",DATEDIF(Taula1[[#This Row],[Data naixement (format dd/mm/aaaa)]],TODAY(),"Y"))</f>
        <v>0</v>
      </c>
      <c r="J1428" s="6"/>
      <c r="K1428" s="6"/>
      <c r="L1428" s="6"/>
      <c r="M1428" s="6"/>
      <c r="N1428" s="56"/>
      <c r="O1428" s="56"/>
      <c r="P1428" s="56"/>
      <c r="Q1428" s="6"/>
      <c r="R1428" s="7"/>
      <c r="S1428" s="143">
        <f>Taula1[[#This Row],[Mesos naturals sencers treballats període justificat (01/01/2023 - 31/03/2023)]]</f>
        <v>0</v>
      </c>
      <c r="T1428" s="194">
        <f>Taula1[[#This Row],[Dies treballats període justificat (01/01/2023 - 31/03/2023)              no comptabilitzats com a mes natural sencer]]</f>
        <v>0</v>
      </c>
      <c r="U1428" s="12"/>
      <c r="V1428" s="7"/>
      <c r="W1428" s="188"/>
      <c r="X1428" s="188"/>
      <c r="Y1428" s="188"/>
      <c r="Z1428" s="188"/>
      <c r="AA1428" s="190"/>
      <c r="AB1428" s="143">
        <f>Taula1[[#This Row],[Grup justificat     (fer servir opcions de la llista desplegable)]]</f>
        <v>0</v>
      </c>
      <c r="AC1428" s="182"/>
      <c r="AD1428" s="39"/>
      <c r="AE1428" s="131">
        <f>ROUND((AF1428/100)*756*Taula1[[#This Row],[Mesos naturals sencers treballats període justificat (01/01/2023 - 31/03/2023)]],2)</f>
        <v>0</v>
      </c>
      <c r="AF1428" s="81">
        <f>Taula1[[#This Row],[% Jornada segons contracte
(no posar el símbol %) ]]-Taula1[[#This Row],[% Reducció salari per baix rendiment        (no posar el símbol %)]]</f>
        <v>0</v>
      </c>
      <c r="AG1428" s="131">
        <f>ROUND((AH1428/100)*24.8547945*Taula1[[#This Row],[Dies treballats període justificat (01/01/2023 - 31/03/2023)              no comptabilitzats com a mes natural sencer]],2)</f>
        <v>0</v>
      </c>
      <c r="AH1428" s="79">
        <f>Taula1[[#This Row],[% Jornada segons contracte
(no posar el símbol %) ]]-Taula1[[#This Row],[% Reducció salari per baix rendiment        (no posar el símbol %)]]</f>
        <v>0</v>
      </c>
      <c r="AI1428" s="131">
        <f t="shared" si="353"/>
        <v>0</v>
      </c>
      <c r="AJ1428" s="39"/>
      <c r="AK1428" s="131">
        <f>ROUND((AL1428/100)*756*Taula1[[#This Row],[Espai reservat Administració  (mesos)]],2)</f>
        <v>0</v>
      </c>
      <c r="AL1428" s="81">
        <f>Taula1[[#This Row],[% Jornada segons contracte
(no posar el símbol %) ]]-Taula1[[#This Row],[% Reducció salari per baix rendiment        (no posar el símbol %)]]</f>
        <v>0</v>
      </c>
      <c r="AM1428" s="131">
        <f>ROUND((AN1428/100)*24.8547945*Taula1[[#This Row],[Espai reservat Administració (dies)]],2)</f>
        <v>0</v>
      </c>
      <c r="AN1428" s="79">
        <f>Taula1[[#This Row],[% Jornada segons contracte
(no posar el símbol %) ]]-Taula1[[#This Row],[% Reducció salari per baix rendiment        (no posar el símbol %)]]</f>
        <v>0</v>
      </c>
      <c r="AO1428" s="131">
        <f t="shared" si="354"/>
        <v>0</v>
      </c>
      <c r="AP1428" s="87"/>
      <c r="AQ1428" s="137">
        <f>ROUND((AR1428/100)*693*Taula1[[#This Row],[Mesos naturals sencers treballats període justificat (01/01/2023 - 31/03/2023)]],2)</f>
        <v>0</v>
      </c>
      <c r="AR1428" s="90">
        <f>Taula1[[#This Row],[% Jornada segons contracte
(no posar el símbol %) ]]-Taula1[[#This Row],[% Reducció salari per baix rendiment        (no posar el símbol %)]]</f>
        <v>0</v>
      </c>
      <c r="AS1428" s="137">
        <f>ROUND((AT1428/100)*22.78356164*Taula1[[#This Row],[Dies treballats període justificat (01/01/2023 - 31/03/2023)              no comptabilitzats com a mes natural sencer]],2)</f>
        <v>0</v>
      </c>
      <c r="AT1428" s="90">
        <f>Taula1[[#This Row],[% Jornada segons contracte
(no posar el símbol %) ]]-Taula1[[#This Row],[% Reducció salari per baix rendiment        (no posar el símbol %)]]</f>
        <v>0</v>
      </c>
      <c r="AU1428" s="137">
        <f t="shared" si="355"/>
        <v>0</v>
      </c>
      <c r="AV1428" s="87"/>
      <c r="AW1428" s="136">
        <f>ROUND((AX1428/100)*693*Taula1[[#This Row],[Espai reservat Administració  (mesos)]],2)</f>
        <v>0</v>
      </c>
      <c r="AX1428" s="90">
        <f>Taula1[[#This Row],[% Jornada segons contracte
(no posar el símbol %) ]]-Taula1[[#This Row],[% Reducció salari per baix rendiment        (no posar el símbol %)]]</f>
        <v>0</v>
      </c>
      <c r="AY1428" s="131">
        <f>ROUND((AZ1428/100)*22.78356164*Taula1[[#This Row],[Espai reservat Administració (dies)]],2)</f>
        <v>0</v>
      </c>
      <c r="AZ1428" s="81">
        <f>Taula1[[#This Row],[% Jornada segons contracte
(no posar el símbol %) ]]-Taula1[[#This Row],[% Reducció salari per baix rendiment        (no posar el símbol %)]]</f>
        <v>0</v>
      </c>
      <c r="BA1428" s="82">
        <f t="shared" si="356"/>
        <v>0</v>
      </c>
      <c r="BB1428" s="41"/>
      <c r="BC1428" s="131">
        <f>IF(Taula1[[#This Row],[Grup justificat     (fer servir opcions de la llista desplegable)]]=1,AI1428,0)</f>
        <v>0</v>
      </c>
      <c r="BD1428" s="131">
        <f>IF(Taula1[[#This Row],[Grup justificat     (fer servir opcions de la llista desplegable)]]=2,AU1428,0)</f>
        <v>0</v>
      </c>
      <c r="BE1428" s="41"/>
      <c r="BF1428" s="131">
        <f>IF(Taula1[[#This Row],[Espai reservat Administració]]=1,AO1428,0)</f>
        <v>0</v>
      </c>
      <c r="BG1428" s="82">
        <f>IF(Taula1[[#This Row],[Espai reservat Administració]]=2,BA1428,0)</f>
        <v>0</v>
      </c>
      <c r="BH1428" s="41"/>
      <c r="BI1428" s="126">
        <f>IF(Taula1[[#This Row],[Grup justificat     (fer servir opcions de la llista desplegable)]]=1,1,0)</f>
        <v>0</v>
      </c>
      <c r="BJ1428" s="126">
        <f>IF(Taula1[[#This Row],[Espai reservat Administració]]=1,1,0)</f>
        <v>0</v>
      </c>
      <c r="BK1428" s="111"/>
      <c r="BL1428" s="126">
        <f>IF(Taula1[[#This Row],[Grup justificat     (fer servir opcions de la llista desplegable)]]=2,1,0)</f>
        <v>0</v>
      </c>
      <c r="BM1428" s="126">
        <f>IF(Taula1[[#This Row],[Espai reservat Administració]]=2,1,0)</f>
        <v>0</v>
      </c>
      <c r="BN1428" s="73"/>
      <c r="BO1428" s="73"/>
      <c r="BP1428" s="73"/>
      <c r="BQ1428" s="73"/>
      <c r="BR1428" s="73"/>
      <c r="BS1428" s="73"/>
      <c r="BT1428" s="73"/>
      <c r="BU1428" s="73"/>
      <c r="BV1428" s="73"/>
      <c r="BW1428" s="73"/>
      <c r="BX1428" s="73"/>
      <c r="BY1428" s="73"/>
      <c r="BZ1428" s="73"/>
      <c r="CA1428" s="73"/>
      <c r="CB1428" s="73"/>
      <c r="CC1428" s="73"/>
      <c r="CD1428" s="73"/>
      <c r="CE1428" s="73"/>
      <c r="CF1428" s="73"/>
      <c r="CG1428" s="63">
        <f t="shared" si="357"/>
        <v>0</v>
      </c>
      <c r="CH1428" s="63">
        <f t="shared" si="358"/>
        <v>0</v>
      </c>
      <c r="CI1428" s="73"/>
      <c r="CJ1428" s="63">
        <f>IF(Taula1[[#This Row],[Tipus de contracte                                  (fer servir opcions de la llista desplegable)]]="Indefinit",1,0)</f>
        <v>0</v>
      </c>
      <c r="CK1428" s="63">
        <f>IF(Taula1[[#This Row],[Tipus de contracte                                  (fer servir opcions de la llista desplegable)]]="Temporal, igual o superior a 6 mesos",1,0)</f>
        <v>0</v>
      </c>
      <c r="CL1428" s="63">
        <f>IF(Taula1[[#This Row],[Tipus de contracte                                  (fer servir opcions de la llista desplegable)]]="Substitució per IT",1,0)</f>
        <v>0</v>
      </c>
      <c r="CM1428" s="73"/>
      <c r="CN1428" s="63">
        <f>IF(Taula1[[#This Row],[Relació llocs de treball]]&gt;=1,1,0)</f>
        <v>0</v>
      </c>
      <c r="CO1428" s="73"/>
      <c r="CP1428" s="63">
        <f>IF(Taula1[[#This Row],[Identitat de gènere                                                          (fer servir opcions de la llista desplegable)]]="Home",1,0)</f>
        <v>0</v>
      </c>
      <c r="CQ1428" s="63">
        <f>IF(Taula1[[#This Row],[Identitat de gènere                                                          (fer servir opcions de la llista desplegable)]]="Dona",1,0)</f>
        <v>0</v>
      </c>
      <c r="CR1428" s="63">
        <f>IF(Taula1[[#This Row],[Identitat de gènere                                                          (fer servir opcions de la llista desplegable)]]="No binari",1,0)</f>
        <v>0</v>
      </c>
      <c r="CS1428" s="73"/>
      <c r="CT1428" s="63">
        <f t="shared" si="352"/>
        <v>0</v>
      </c>
      <c r="CU1428" s="64">
        <f t="shared" si="359"/>
        <v>0</v>
      </c>
      <c r="CW1428" s="64">
        <f t="shared" si="360"/>
        <v>0</v>
      </c>
      <c r="CX1428" s="64">
        <f t="shared" si="361"/>
        <v>0</v>
      </c>
      <c r="CY1428" s="64">
        <f t="shared" si="362"/>
        <v>0</v>
      </c>
      <c r="CZ1428" s="64">
        <f t="shared" si="363"/>
        <v>0</v>
      </c>
      <c r="DB1428" s="64">
        <f t="shared" si="364"/>
        <v>0</v>
      </c>
      <c r="DC1428" s="64">
        <f t="shared" si="365"/>
        <v>0</v>
      </c>
      <c r="DD1428" s="64">
        <f t="shared" si="366"/>
        <v>0</v>
      </c>
      <c r="DE1428" s="64">
        <f t="shared" si="367"/>
        <v>0</v>
      </c>
    </row>
    <row r="1429" spans="2:109" x14ac:dyDescent="0.3">
      <c r="B1429" s="167"/>
      <c r="C1429" s="186"/>
      <c r="D1429" s="2"/>
      <c r="E1429" s="67"/>
      <c r="F1429" s="5"/>
      <c r="G1429" s="5"/>
      <c r="H1429" s="187"/>
      <c r="I1429" s="111" t="str">
        <f ca="1">IF(Taula1[[#This Row],[Data naixement (format dd/mm/aaaa)]]="","0",DATEDIF(Taula1[[#This Row],[Data naixement (format dd/mm/aaaa)]],TODAY(),"Y"))</f>
        <v>0</v>
      </c>
      <c r="J1429" s="6"/>
      <c r="K1429" s="6"/>
      <c r="L1429" s="6"/>
      <c r="M1429" s="6"/>
      <c r="N1429" s="56"/>
      <c r="O1429" s="56"/>
      <c r="P1429" s="56"/>
      <c r="Q1429" s="6"/>
      <c r="R1429" s="7"/>
      <c r="S1429" s="143">
        <f>Taula1[[#This Row],[Mesos naturals sencers treballats període justificat (01/01/2023 - 31/03/2023)]]</f>
        <v>0</v>
      </c>
      <c r="T1429" s="194">
        <f>Taula1[[#This Row],[Dies treballats període justificat (01/01/2023 - 31/03/2023)              no comptabilitzats com a mes natural sencer]]</f>
        <v>0</v>
      </c>
      <c r="U1429" s="12"/>
      <c r="V1429" s="7"/>
      <c r="W1429" s="188"/>
      <c r="X1429" s="188"/>
      <c r="Y1429" s="188"/>
      <c r="Z1429" s="188"/>
      <c r="AA1429" s="190"/>
      <c r="AB1429" s="143">
        <f>Taula1[[#This Row],[Grup justificat     (fer servir opcions de la llista desplegable)]]</f>
        <v>0</v>
      </c>
      <c r="AC1429" s="182"/>
      <c r="AD1429" s="39"/>
      <c r="AE1429" s="131">
        <f>ROUND((AF1429/100)*756*Taula1[[#This Row],[Mesos naturals sencers treballats període justificat (01/01/2023 - 31/03/2023)]],2)</f>
        <v>0</v>
      </c>
      <c r="AF1429" s="81">
        <f>Taula1[[#This Row],[% Jornada segons contracte
(no posar el símbol %) ]]-Taula1[[#This Row],[% Reducció salari per baix rendiment        (no posar el símbol %)]]</f>
        <v>0</v>
      </c>
      <c r="AG1429" s="131">
        <f>ROUND((AH1429/100)*24.8547945*Taula1[[#This Row],[Dies treballats període justificat (01/01/2023 - 31/03/2023)              no comptabilitzats com a mes natural sencer]],2)</f>
        <v>0</v>
      </c>
      <c r="AH1429" s="79">
        <f>Taula1[[#This Row],[% Jornada segons contracte
(no posar el símbol %) ]]-Taula1[[#This Row],[% Reducció salari per baix rendiment        (no posar el símbol %)]]</f>
        <v>0</v>
      </c>
      <c r="AI1429" s="131">
        <f t="shared" si="353"/>
        <v>0</v>
      </c>
      <c r="AJ1429" s="39"/>
      <c r="AK1429" s="131">
        <f>ROUND((AL1429/100)*756*Taula1[[#This Row],[Espai reservat Administració  (mesos)]],2)</f>
        <v>0</v>
      </c>
      <c r="AL1429" s="81">
        <f>Taula1[[#This Row],[% Jornada segons contracte
(no posar el símbol %) ]]-Taula1[[#This Row],[% Reducció salari per baix rendiment        (no posar el símbol %)]]</f>
        <v>0</v>
      </c>
      <c r="AM1429" s="131">
        <f>ROUND((AN1429/100)*24.8547945*Taula1[[#This Row],[Espai reservat Administració (dies)]],2)</f>
        <v>0</v>
      </c>
      <c r="AN1429" s="79">
        <f>Taula1[[#This Row],[% Jornada segons contracte
(no posar el símbol %) ]]-Taula1[[#This Row],[% Reducció salari per baix rendiment        (no posar el símbol %)]]</f>
        <v>0</v>
      </c>
      <c r="AO1429" s="131">
        <f t="shared" si="354"/>
        <v>0</v>
      </c>
      <c r="AP1429" s="87"/>
      <c r="AQ1429" s="137">
        <f>ROUND((AR1429/100)*693*Taula1[[#This Row],[Mesos naturals sencers treballats període justificat (01/01/2023 - 31/03/2023)]],2)</f>
        <v>0</v>
      </c>
      <c r="AR1429" s="90">
        <f>Taula1[[#This Row],[% Jornada segons contracte
(no posar el símbol %) ]]-Taula1[[#This Row],[% Reducció salari per baix rendiment        (no posar el símbol %)]]</f>
        <v>0</v>
      </c>
      <c r="AS1429" s="137">
        <f>ROUND((AT1429/100)*22.78356164*Taula1[[#This Row],[Dies treballats període justificat (01/01/2023 - 31/03/2023)              no comptabilitzats com a mes natural sencer]],2)</f>
        <v>0</v>
      </c>
      <c r="AT1429" s="90">
        <f>Taula1[[#This Row],[% Jornada segons contracte
(no posar el símbol %) ]]-Taula1[[#This Row],[% Reducció salari per baix rendiment        (no posar el símbol %)]]</f>
        <v>0</v>
      </c>
      <c r="AU1429" s="137">
        <f t="shared" si="355"/>
        <v>0</v>
      </c>
      <c r="AV1429" s="87"/>
      <c r="AW1429" s="136">
        <f>ROUND((AX1429/100)*693*Taula1[[#This Row],[Espai reservat Administració  (mesos)]],2)</f>
        <v>0</v>
      </c>
      <c r="AX1429" s="90">
        <f>Taula1[[#This Row],[% Jornada segons contracte
(no posar el símbol %) ]]-Taula1[[#This Row],[% Reducció salari per baix rendiment        (no posar el símbol %)]]</f>
        <v>0</v>
      </c>
      <c r="AY1429" s="131">
        <f>ROUND((AZ1429/100)*22.78356164*Taula1[[#This Row],[Espai reservat Administració (dies)]],2)</f>
        <v>0</v>
      </c>
      <c r="AZ1429" s="81">
        <f>Taula1[[#This Row],[% Jornada segons contracte
(no posar el símbol %) ]]-Taula1[[#This Row],[% Reducció salari per baix rendiment        (no posar el símbol %)]]</f>
        <v>0</v>
      </c>
      <c r="BA1429" s="82">
        <f t="shared" si="356"/>
        <v>0</v>
      </c>
      <c r="BB1429" s="41"/>
      <c r="BC1429" s="131">
        <f>IF(Taula1[[#This Row],[Grup justificat     (fer servir opcions de la llista desplegable)]]=1,AI1429,0)</f>
        <v>0</v>
      </c>
      <c r="BD1429" s="131">
        <f>IF(Taula1[[#This Row],[Grup justificat     (fer servir opcions de la llista desplegable)]]=2,AU1429,0)</f>
        <v>0</v>
      </c>
      <c r="BE1429" s="41"/>
      <c r="BF1429" s="131">
        <f>IF(Taula1[[#This Row],[Espai reservat Administració]]=1,AO1429,0)</f>
        <v>0</v>
      </c>
      <c r="BG1429" s="82">
        <f>IF(Taula1[[#This Row],[Espai reservat Administració]]=2,BA1429,0)</f>
        <v>0</v>
      </c>
      <c r="BH1429" s="41"/>
      <c r="BI1429" s="126">
        <f>IF(Taula1[[#This Row],[Grup justificat     (fer servir opcions de la llista desplegable)]]=1,1,0)</f>
        <v>0</v>
      </c>
      <c r="BJ1429" s="126">
        <f>IF(Taula1[[#This Row],[Espai reservat Administració]]=1,1,0)</f>
        <v>0</v>
      </c>
      <c r="BK1429" s="111"/>
      <c r="BL1429" s="126">
        <f>IF(Taula1[[#This Row],[Grup justificat     (fer servir opcions de la llista desplegable)]]=2,1,0)</f>
        <v>0</v>
      </c>
      <c r="BM1429" s="126">
        <f>IF(Taula1[[#This Row],[Espai reservat Administració]]=2,1,0)</f>
        <v>0</v>
      </c>
      <c r="BN1429" s="73"/>
      <c r="BO1429" s="73"/>
      <c r="BP1429" s="73"/>
      <c r="BQ1429" s="73"/>
      <c r="BR1429" s="73"/>
      <c r="BS1429" s="73"/>
      <c r="BT1429" s="73"/>
      <c r="BU1429" s="73"/>
      <c r="BV1429" s="73"/>
      <c r="BW1429" s="73"/>
      <c r="BX1429" s="73"/>
      <c r="BY1429" s="73"/>
      <c r="BZ1429" s="73"/>
      <c r="CA1429" s="73"/>
      <c r="CB1429" s="73"/>
      <c r="CC1429" s="73"/>
      <c r="CD1429" s="73"/>
      <c r="CE1429" s="73"/>
      <c r="CF1429" s="73"/>
      <c r="CG1429" s="63">
        <f t="shared" si="357"/>
        <v>0</v>
      </c>
      <c r="CH1429" s="63">
        <f t="shared" si="358"/>
        <v>0</v>
      </c>
      <c r="CI1429" s="73"/>
      <c r="CJ1429" s="63">
        <f>IF(Taula1[[#This Row],[Tipus de contracte                                  (fer servir opcions de la llista desplegable)]]="Indefinit",1,0)</f>
        <v>0</v>
      </c>
      <c r="CK1429" s="63">
        <f>IF(Taula1[[#This Row],[Tipus de contracte                                  (fer servir opcions de la llista desplegable)]]="Temporal, igual o superior a 6 mesos",1,0)</f>
        <v>0</v>
      </c>
      <c r="CL1429" s="63">
        <f>IF(Taula1[[#This Row],[Tipus de contracte                                  (fer servir opcions de la llista desplegable)]]="Substitució per IT",1,0)</f>
        <v>0</v>
      </c>
      <c r="CM1429" s="73"/>
      <c r="CN1429" s="63">
        <f>IF(Taula1[[#This Row],[Relació llocs de treball]]&gt;=1,1,0)</f>
        <v>0</v>
      </c>
      <c r="CO1429" s="73"/>
      <c r="CP1429" s="63">
        <f>IF(Taula1[[#This Row],[Identitat de gènere                                                          (fer servir opcions de la llista desplegable)]]="Home",1,0)</f>
        <v>0</v>
      </c>
      <c r="CQ1429" s="63">
        <f>IF(Taula1[[#This Row],[Identitat de gènere                                                          (fer servir opcions de la llista desplegable)]]="Dona",1,0)</f>
        <v>0</v>
      </c>
      <c r="CR1429" s="63">
        <f>IF(Taula1[[#This Row],[Identitat de gènere                                                          (fer servir opcions de la llista desplegable)]]="No binari",1,0)</f>
        <v>0</v>
      </c>
      <c r="CS1429" s="73"/>
      <c r="CT1429" s="63">
        <f t="shared" si="352"/>
        <v>0</v>
      </c>
      <c r="CU1429" s="64">
        <f t="shared" si="359"/>
        <v>0</v>
      </c>
      <c r="CW1429" s="64">
        <f t="shared" si="360"/>
        <v>0</v>
      </c>
      <c r="CX1429" s="64">
        <f t="shared" si="361"/>
        <v>0</v>
      </c>
      <c r="CY1429" s="64">
        <f t="shared" si="362"/>
        <v>0</v>
      </c>
      <c r="CZ1429" s="64">
        <f t="shared" si="363"/>
        <v>0</v>
      </c>
      <c r="DB1429" s="64">
        <f t="shared" si="364"/>
        <v>0</v>
      </c>
      <c r="DC1429" s="64">
        <f t="shared" si="365"/>
        <v>0</v>
      </c>
      <c r="DD1429" s="64">
        <f t="shared" si="366"/>
        <v>0</v>
      </c>
      <c r="DE1429" s="64">
        <f t="shared" si="367"/>
        <v>0</v>
      </c>
    </row>
    <row r="1430" spans="2:109" x14ac:dyDescent="0.3">
      <c r="B1430" s="167"/>
      <c r="C1430" s="186"/>
      <c r="D1430" s="2"/>
      <c r="E1430" s="67"/>
      <c r="F1430" s="5"/>
      <c r="G1430" s="5"/>
      <c r="H1430" s="187"/>
      <c r="I1430" s="111" t="str">
        <f ca="1">IF(Taula1[[#This Row],[Data naixement (format dd/mm/aaaa)]]="","0",DATEDIF(Taula1[[#This Row],[Data naixement (format dd/mm/aaaa)]],TODAY(),"Y"))</f>
        <v>0</v>
      </c>
      <c r="J1430" s="6"/>
      <c r="K1430" s="6"/>
      <c r="L1430" s="6"/>
      <c r="M1430" s="6"/>
      <c r="N1430" s="56"/>
      <c r="O1430" s="56"/>
      <c r="P1430" s="56"/>
      <c r="Q1430" s="6"/>
      <c r="R1430" s="7"/>
      <c r="S1430" s="143">
        <f>Taula1[[#This Row],[Mesos naturals sencers treballats període justificat (01/01/2023 - 31/03/2023)]]</f>
        <v>0</v>
      </c>
      <c r="T1430" s="194">
        <f>Taula1[[#This Row],[Dies treballats període justificat (01/01/2023 - 31/03/2023)              no comptabilitzats com a mes natural sencer]]</f>
        <v>0</v>
      </c>
      <c r="U1430" s="12"/>
      <c r="V1430" s="7"/>
      <c r="W1430" s="188"/>
      <c r="X1430" s="188"/>
      <c r="Y1430" s="188"/>
      <c r="Z1430" s="188"/>
      <c r="AA1430" s="190"/>
      <c r="AB1430" s="143">
        <f>Taula1[[#This Row],[Grup justificat     (fer servir opcions de la llista desplegable)]]</f>
        <v>0</v>
      </c>
      <c r="AC1430" s="182"/>
      <c r="AD1430" s="39"/>
      <c r="AE1430" s="131">
        <f>ROUND((AF1430/100)*756*Taula1[[#This Row],[Mesos naturals sencers treballats període justificat (01/01/2023 - 31/03/2023)]],2)</f>
        <v>0</v>
      </c>
      <c r="AF1430" s="81">
        <f>Taula1[[#This Row],[% Jornada segons contracte
(no posar el símbol %) ]]-Taula1[[#This Row],[% Reducció salari per baix rendiment        (no posar el símbol %)]]</f>
        <v>0</v>
      </c>
      <c r="AG1430" s="131">
        <f>ROUND((AH1430/100)*24.8547945*Taula1[[#This Row],[Dies treballats període justificat (01/01/2023 - 31/03/2023)              no comptabilitzats com a mes natural sencer]],2)</f>
        <v>0</v>
      </c>
      <c r="AH1430" s="79">
        <f>Taula1[[#This Row],[% Jornada segons contracte
(no posar el símbol %) ]]-Taula1[[#This Row],[% Reducció salari per baix rendiment        (no posar el símbol %)]]</f>
        <v>0</v>
      </c>
      <c r="AI1430" s="131">
        <f t="shared" si="353"/>
        <v>0</v>
      </c>
      <c r="AJ1430" s="39"/>
      <c r="AK1430" s="131">
        <f>ROUND((AL1430/100)*756*Taula1[[#This Row],[Espai reservat Administració  (mesos)]],2)</f>
        <v>0</v>
      </c>
      <c r="AL1430" s="81">
        <f>Taula1[[#This Row],[% Jornada segons contracte
(no posar el símbol %) ]]-Taula1[[#This Row],[% Reducció salari per baix rendiment        (no posar el símbol %)]]</f>
        <v>0</v>
      </c>
      <c r="AM1430" s="131">
        <f>ROUND((AN1430/100)*24.8547945*Taula1[[#This Row],[Espai reservat Administració (dies)]],2)</f>
        <v>0</v>
      </c>
      <c r="AN1430" s="79">
        <f>Taula1[[#This Row],[% Jornada segons contracte
(no posar el símbol %) ]]-Taula1[[#This Row],[% Reducció salari per baix rendiment        (no posar el símbol %)]]</f>
        <v>0</v>
      </c>
      <c r="AO1430" s="131">
        <f t="shared" si="354"/>
        <v>0</v>
      </c>
      <c r="AP1430" s="87"/>
      <c r="AQ1430" s="137">
        <f>ROUND((AR1430/100)*693*Taula1[[#This Row],[Mesos naturals sencers treballats període justificat (01/01/2023 - 31/03/2023)]],2)</f>
        <v>0</v>
      </c>
      <c r="AR1430" s="90">
        <f>Taula1[[#This Row],[% Jornada segons contracte
(no posar el símbol %) ]]-Taula1[[#This Row],[% Reducció salari per baix rendiment        (no posar el símbol %)]]</f>
        <v>0</v>
      </c>
      <c r="AS1430" s="137">
        <f>ROUND((AT1430/100)*22.78356164*Taula1[[#This Row],[Dies treballats període justificat (01/01/2023 - 31/03/2023)              no comptabilitzats com a mes natural sencer]],2)</f>
        <v>0</v>
      </c>
      <c r="AT1430" s="90">
        <f>Taula1[[#This Row],[% Jornada segons contracte
(no posar el símbol %) ]]-Taula1[[#This Row],[% Reducció salari per baix rendiment        (no posar el símbol %)]]</f>
        <v>0</v>
      </c>
      <c r="AU1430" s="137">
        <f t="shared" si="355"/>
        <v>0</v>
      </c>
      <c r="AV1430" s="87"/>
      <c r="AW1430" s="136">
        <f>ROUND((AX1430/100)*693*Taula1[[#This Row],[Espai reservat Administració  (mesos)]],2)</f>
        <v>0</v>
      </c>
      <c r="AX1430" s="90">
        <f>Taula1[[#This Row],[% Jornada segons contracte
(no posar el símbol %) ]]-Taula1[[#This Row],[% Reducció salari per baix rendiment        (no posar el símbol %)]]</f>
        <v>0</v>
      </c>
      <c r="AY1430" s="131">
        <f>ROUND((AZ1430/100)*22.78356164*Taula1[[#This Row],[Espai reservat Administració (dies)]],2)</f>
        <v>0</v>
      </c>
      <c r="AZ1430" s="81">
        <f>Taula1[[#This Row],[% Jornada segons contracte
(no posar el símbol %) ]]-Taula1[[#This Row],[% Reducció salari per baix rendiment        (no posar el símbol %)]]</f>
        <v>0</v>
      </c>
      <c r="BA1430" s="82">
        <f t="shared" si="356"/>
        <v>0</v>
      </c>
      <c r="BB1430" s="41"/>
      <c r="BC1430" s="131">
        <f>IF(Taula1[[#This Row],[Grup justificat     (fer servir opcions de la llista desplegable)]]=1,AI1430,0)</f>
        <v>0</v>
      </c>
      <c r="BD1430" s="131">
        <f>IF(Taula1[[#This Row],[Grup justificat     (fer servir opcions de la llista desplegable)]]=2,AU1430,0)</f>
        <v>0</v>
      </c>
      <c r="BE1430" s="41"/>
      <c r="BF1430" s="131">
        <f>IF(Taula1[[#This Row],[Espai reservat Administració]]=1,AO1430,0)</f>
        <v>0</v>
      </c>
      <c r="BG1430" s="82">
        <f>IF(Taula1[[#This Row],[Espai reservat Administració]]=2,BA1430,0)</f>
        <v>0</v>
      </c>
      <c r="BH1430" s="41"/>
      <c r="BI1430" s="126">
        <f>IF(Taula1[[#This Row],[Grup justificat     (fer servir opcions de la llista desplegable)]]=1,1,0)</f>
        <v>0</v>
      </c>
      <c r="BJ1430" s="126">
        <f>IF(Taula1[[#This Row],[Espai reservat Administració]]=1,1,0)</f>
        <v>0</v>
      </c>
      <c r="BK1430" s="111"/>
      <c r="BL1430" s="126">
        <f>IF(Taula1[[#This Row],[Grup justificat     (fer servir opcions de la llista desplegable)]]=2,1,0)</f>
        <v>0</v>
      </c>
      <c r="BM1430" s="126">
        <f>IF(Taula1[[#This Row],[Espai reservat Administració]]=2,1,0)</f>
        <v>0</v>
      </c>
      <c r="BN1430" s="73"/>
      <c r="BO1430" s="73"/>
      <c r="BP1430" s="73"/>
      <c r="BQ1430" s="73"/>
      <c r="BR1430" s="73"/>
      <c r="BS1430" s="73"/>
      <c r="BT1430" s="73"/>
      <c r="BU1430" s="73"/>
      <c r="BV1430" s="73"/>
      <c r="BW1430" s="73"/>
      <c r="BX1430" s="73"/>
      <c r="BY1430" s="73"/>
      <c r="BZ1430" s="73"/>
      <c r="CA1430" s="73"/>
      <c r="CB1430" s="73"/>
      <c r="CC1430" s="73"/>
      <c r="CD1430" s="73"/>
      <c r="CE1430" s="73"/>
      <c r="CF1430" s="73"/>
      <c r="CG1430" s="63">
        <f t="shared" si="357"/>
        <v>0</v>
      </c>
      <c r="CH1430" s="63">
        <f t="shared" si="358"/>
        <v>0</v>
      </c>
      <c r="CI1430" s="73"/>
      <c r="CJ1430" s="63">
        <f>IF(Taula1[[#This Row],[Tipus de contracte                                  (fer servir opcions de la llista desplegable)]]="Indefinit",1,0)</f>
        <v>0</v>
      </c>
      <c r="CK1430" s="63">
        <f>IF(Taula1[[#This Row],[Tipus de contracte                                  (fer servir opcions de la llista desplegable)]]="Temporal, igual o superior a 6 mesos",1,0)</f>
        <v>0</v>
      </c>
      <c r="CL1430" s="63">
        <f>IF(Taula1[[#This Row],[Tipus de contracte                                  (fer servir opcions de la llista desplegable)]]="Substitució per IT",1,0)</f>
        <v>0</v>
      </c>
      <c r="CM1430" s="73"/>
      <c r="CN1430" s="63">
        <f>IF(Taula1[[#This Row],[Relació llocs de treball]]&gt;=1,1,0)</f>
        <v>0</v>
      </c>
      <c r="CO1430" s="73"/>
      <c r="CP1430" s="63">
        <f>IF(Taula1[[#This Row],[Identitat de gènere                                                          (fer servir opcions de la llista desplegable)]]="Home",1,0)</f>
        <v>0</v>
      </c>
      <c r="CQ1430" s="63">
        <f>IF(Taula1[[#This Row],[Identitat de gènere                                                          (fer servir opcions de la llista desplegable)]]="Dona",1,0)</f>
        <v>0</v>
      </c>
      <c r="CR1430" s="63">
        <f>IF(Taula1[[#This Row],[Identitat de gènere                                                          (fer servir opcions de la llista desplegable)]]="No binari",1,0)</f>
        <v>0</v>
      </c>
      <c r="CS1430" s="73"/>
      <c r="CT1430" s="63">
        <f t="shared" si="352"/>
        <v>0</v>
      </c>
      <c r="CU1430" s="64">
        <f t="shared" si="359"/>
        <v>0</v>
      </c>
      <c r="CW1430" s="64">
        <f t="shared" si="360"/>
        <v>0</v>
      </c>
      <c r="CX1430" s="64">
        <f t="shared" si="361"/>
        <v>0</v>
      </c>
      <c r="CY1430" s="64">
        <f t="shared" si="362"/>
        <v>0</v>
      </c>
      <c r="CZ1430" s="64">
        <f t="shared" si="363"/>
        <v>0</v>
      </c>
      <c r="DB1430" s="64">
        <f t="shared" si="364"/>
        <v>0</v>
      </c>
      <c r="DC1430" s="64">
        <f t="shared" si="365"/>
        <v>0</v>
      </c>
      <c r="DD1430" s="64">
        <f t="shared" si="366"/>
        <v>0</v>
      </c>
      <c r="DE1430" s="64">
        <f t="shared" si="367"/>
        <v>0</v>
      </c>
    </row>
    <row r="1431" spans="2:109" x14ac:dyDescent="0.3">
      <c r="B1431" s="167"/>
      <c r="C1431" s="186"/>
      <c r="D1431" s="2"/>
      <c r="E1431" s="67"/>
      <c r="F1431" s="5"/>
      <c r="G1431" s="5"/>
      <c r="H1431" s="187"/>
      <c r="I1431" s="111" t="str">
        <f ca="1">IF(Taula1[[#This Row],[Data naixement (format dd/mm/aaaa)]]="","0",DATEDIF(Taula1[[#This Row],[Data naixement (format dd/mm/aaaa)]],TODAY(),"Y"))</f>
        <v>0</v>
      </c>
      <c r="J1431" s="6"/>
      <c r="K1431" s="6"/>
      <c r="L1431" s="6"/>
      <c r="M1431" s="6"/>
      <c r="N1431" s="56"/>
      <c r="O1431" s="56"/>
      <c r="P1431" s="56"/>
      <c r="Q1431" s="6"/>
      <c r="R1431" s="7"/>
      <c r="S1431" s="143">
        <f>Taula1[[#This Row],[Mesos naturals sencers treballats període justificat (01/01/2023 - 31/03/2023)]]</f>
        <v>0</v>
      </c>
      <c r="T1431" s="194">
        <f>Taula1[[#This Row],[Dies treballats període justificat (01/01/2023 - 31/03/2023)              no comptabilitzats com a mes natural sencer]]</f>
        <v>0</v>
      </c>
      <c r="U1431" s="12"/>
      <c r="V1431" s="7"/>
      <c r="W1431" s="188"/>
      <c r="X1431" s="188"/>
      <c r="Y1431" s="188"/>
      <c r="Z1431" s="188"/>
      <c r="AA1431" s="190"/>
      <c r="AB1431" s="143">
        <f>Taula1[[#This Row],[Grup justificat     (fer servir opcions de la llista desplegable)]]</f>
        <v>0</v>
      </c>
      <c r="AC1431" s="182"/>
      <c r="AD1431" s="39"/>
      <c r="AE1431" s="131">
        <f>ROUND((AF1431/100)*756*Taula1[[#This Row],[Mesos naturals sencers treballats període justificat (01/01/2023 - 31/03/2023)]],2)</f>
        <v>0</v>
      </c>
      <c r="AF1431" s="81">
        <f>Taula1[[#This Row],[% Jornada segons contracte
(no posar el símbol %) ]]-Taula1[[#This Row],[% Reducció salari per baix rendiment        (no posar el símbol %)]]</f>
        <v>0</v>
      </c>
      <c r="AG1431" s="131">
        <f>ROUND((AH1431/100)*24.8547945*Taula1[[#This Row],[Dies treballats període justificat (01/01/2023 - 31/03/2023)              no comptabilitzats com a mes natural sencer]],2)</f>
        <v>0</v>
      </c>
      <c r="AH1431" s="79">
        <f>Taula1[[#This Row],[% Jornada segons contracte
(no posar el símbol %) ]]-Taula1[[#This Row],[% Reducció salari per baix rendiment        (no posar el símbol %)]]</f>
        <v>0</v>
      </c>
      <c r="AI1431" s="131">
        <f t="shared" si="353"/>
        <v>0</v>
      </c>
      <c r="AJ1431" s="39"/>
      <c r="AK1431" s="131">
        <f>ROUND((AL1431/100)*756*Taula1[[#This Row],[Espai reservat Administració  (mesos)]],2)</f>
        <v>0</v>
      </c>
      <c r="AL1431" s="81">
        <f>Taula1[[#This Row],[% Jornada segons contracte
(no posar el símbol %) ]]-Taula1[[#This Row],[% Reducció salari per baix rendiment        (no posar el símbol %)]]</f>
        <v>0</v>
      </c>
      <c r="AM1431" s="131">
        <f>ROUND((AN1431/100)*24.8547945*Taula1[[#This Row],[Espai reservat Administració (dies)]],2)</f>
        <v>0</v>
      </c>
      <c r="AN1431" s="79">
        <f>Taula1[[#This Row],[% Jornada segons contracte
(no posar el símbol %) ]]-Taula1[[#This Row],[% Reducció salari per baix rendiment        (no posar el símbol %)]]</f>
        <v>0</v>
      </c>
      <c r="AO1431" s="131">
        <f t="shared" si="354"/>
        <v>0</v>
      </c>
      <c r="AP1431" s="87"/>
      <c r="AQ1431" s="137">
        <f>ROUND((AR1431/100)*693*Taula1[[#This Row],[Mesos naturals sencers treballats període justificat (01/01/2023 - 31/03/2023)]],2)</f>
        <v>0</v>
      </c>
      <c r="AR1431" s="90">
        <f>Taula1[[#This Row],[% Jornada segons contracte
(no posar el símbol %) ]]-Taula1[[#This Row],[% Reducció salari per baix rendiment        (no posar el símbol %)]]</f>
        <v>0</v>
      </c>
      <c r="AS1431" s="137">
        <f>ROUND((AT1431/100)*22.78356164*Taula1[[#This Row],[Dies treballats període justificat (01/01/2023 - 31/03/2023)              no comptabilitzats com a mes natural sencer]],2)</f>
        <v>0</v>
      </c>
      <c r="AT1431" s="90">
        <f>Taula1[[#This Row],[% Jornada segons contracte
(no posar el símbol %) ]]-Taula1[[#This Row],[% Reducció salari per baix rendiment        (no posar el símbol %)]]</f>
        <v>0</v>
      </c>
      <c r="AU1431" s="137">
        <f t="shared" si="355"/>
        <v>0</v>
      </c>
      <c r="AV1431" s="87"/>
      <c r="AW1431" s="136">
        <f>ROUND((AX1431/100)*693*Taula1[[#This Row],[Espai reservat Administració  (mesos)]],2)</f>
        <v>0</v>
      </c>
      <c r="AX1431" s="90">
        <f>Taula1[[#This Row],[% Jornada segons contracte
(no posar el símbol %) ]]-Taula1[[#This Row],[% Reducció salari per baix rendiment        (no posar el símbol %)]]</f>
        <v>0</v>
      </c>
      <c r="AY1431" s="131">
        <f>ROUND((AZ1431/100)*22.78356164*Taula1[[#This Row],[Espai reservat Administració (dies)]],2)</f>
        <v>0</v>
      </c>
      <c r="AZ1431" s="81">
        <f>Taula1[[#This Row],[% Jornada segons contracte
(no posar el símbol %) ]]-Taula1[[#This Row],[% Reducció salari per baix rendiment        (no posar el símbol %)]]</f>
        <v>0</v>
      </c>
      <c r="BA1431" s="82">
        <f t="shared" si="356"/>
        <v>0</v>
      </c>
      <c r="BB1431" s="41"/>
      <c r="BC1431" s="131">
        <f>IF(Taula1[[#This Row],[Grup justificat     (fer servir opcions de la llista desplegable)]]=1,AI1431,0)</f>
        <v>0</v>
      </c>
      <c r="BD1431" s="131">
        <f>IF(Taula1[[#This Row],[Grup justificat     (fer servir opcions de la llista desplegable)]]=2,AU1431,0)</f>
        <v>0</v>
      </c>
      <c r="BE1431" s="41"/>
      <c r="BF1431" s="131">
        <f>IF(Taula1[[#This Row],[Espai reservat Administració]]=1,AO1431,0)</f>
        <v>0</v>
      </c>
      <c r="BG1431" s="82">
        <f>IF(Taula1[[#This Row],[Espai reservat Administració]]=2,BA1431,0)</f>
        <v>0</v>
      </c>
      <c r="BH1431" s="41"/>
      <c r="BI1431" s="126">
        <f>IF(Taula1[[#This Row],[Grup justificat     (fer servir opcions de la llista desplegable)]]=1,1,0)</f>
        <v>0</v>
      </c>
      <c r="BJ1431" s="126">
        <f>IF(Taula1[[#This Row],[Espai reservat Administració]]=1,1,0)</f>
        <v>0</v>
      </c>
      <c r="BK1431" s="111"/>
      <c r="BL1431" s="126">
        <f>IF(Taula1[[#This Row],[Grup justificat     (fer servir opcions de la llista desplegable)]]=2,1,0)</f>
        <v>0</v>
      </c>
      <c r="BM1431" s="126">
        <f>IF(Taula1[[#This Row],[Espai reservat Administració]]=2,1,0)</f>
        <v>0</v>
      </c>
      <c r="BN1431" s="73"/>
      <c r="BO1431" s="73"/>
      <c r="BP1431" s="73"/>
      <c r="BQ1431" s="73"/>
      <c r="BR1431" s="73"/>
      <c r="BS1431" s="73"/>
      <c r="BT1431" s="73"/>
      <c r="BU1431" s="73"/>
      <c r="BV1431" s="73"/>
      <c r="BW1431" s="73"/>
      <c r="BX1431" s="73"/>
      <c r="BY1431" s="73"/>
      <c r="BZ1431" s="73"/>
      <c r="CA1431" s="73"/>
      <c r="CB1431" s="73"/>
      <c r="CC1431" s="73"/>
      <c r="CD1431" s="73"/>
      <c r="CE1431" s="73"/>
      <c r="CF1431" s="73"/>
      <c r="CG1431" s="63">
        <f t="shared" si="357"/>
        <v>0</v>
      </c>
      <c r="CH1431" s="63">
        <f t="shared" si="358"/>
        <v>0</v>
      </c>
      <c r="CI1431" s="73"/>
      <c r="CJ1431" s="63">
        <f>IF(Taula1[[#This Row],[Tipus de contracte                                  (fer servir opcions de la llista desplegable)]]="Indefinit",1,0)</f>
        <v>0</v>
      </c>
      <c r="CK1431" s="63">
        <f>IF(Taula1[[#This Row],[Tipus de contracte                                  (fer servir opcions de la llista desplegable)]]="Temporal, igual o superior a 6 mesos",1,0)</f>
        <v>0</v>
      </c>
      <c r="CL1431" s="63">
        <f>IF(Taula1[[#This Row],[Tipus de contracte                                  (fer servir opcions de la llista desplegable)]]="Substitució per IT",1,0)</f>
        <v>0</v>
      </c>
      <c r="CM1431" s="73"/>
      <c r="CN1431" s="63">
        <f>IF(Taula1[[#This Row],[Relació llocs de treball]]&gt;=1,1,0)</f>
        <v>0</v>
      </c>
      <c r="CO1431" s="73"/>
      <c r="CP1431" s="63">
        <f>IF(Taula1[[#This Row],[Identitat de gènere                                                          (fer servir opcions de la llista desplegable)]]="Home",1,0)</f>
        <v>0</v>
      </c>
      <c r="CQ1431" s="63">
        <f>IF(Taula1[[#This Row],[Identitat de gènere                                                          (fer servir opcions de la llista desplegable)]]="Dona",1,0)</f>
        <v>0</v>
      </c>
      <c r="CR1431" s="63">
        <f>IF(Taula1[[#This Row],[Identitat de gènere                                                          (fer servir opcions de la llista desplegable)]]="No binari",1,0)</f>
        <v>0</v>
      </c>
      <c r="CS1431" s="73"/>
      <c r="CT1431" s="63">
        <f t="shared" si="352"/>
        <v>0</v>
      </c>
      <c r="CU1431" s="64">
        <f t="shared" si="359"/>
        <v>0</v>
      </c>
      <c r="CW1431" s="64">
        <f t="shared" si="360"/>
        <v>0</v>
      </c>
      <c r="CX1431" s="64">
        <f t="shared" si="361"/>
        <v>0</v>
      </c>
      <c r="CY1431" s="64">
        <f t="shared" si="362"/>
        <v>0</v>
      </c>
      <c r="CZ1431" s="64">
        <f t="shared" si="363"/>
        <v>0</v>
      </c>
      <c r="DB1431" s="64">
        <f t="shared" si="364"/>
        <v>0</v>
      </c>
      <c r="DC1431" s="64">
        <f t="shared" si="365"/>
        <v>0</v>
      </c>
      <c r="DD1431" s="64">
        <f t="shared" si="366"/>
        <v>0</v>
      </c>
      <c r="DE1431" s="64">
        <f t="shared" si="367"/>
        <v>0</v>
      </c>
    </row>
    <row r="1432" spans="2:109" x14ac:dyDescent="0.3">
      <c r="B1432" s="167"/>
      <c r="C1432" s="186"/>
      <c r="D1432" s="2"/>
      <c r="E1432" s="67"/>
      <c r="F1432" s="5"/>
      <c r="G1432" s="5"/>
      <c r="H1432" s="187"/>
      <c r="I1432" s="111" t="str">
        <f ca="1">IF(Taula1[[#This Row],[Data naixement (format dd/mm/aaaa)]]="","0",DATEDIF(Taula1[[#This Row],[Data naixement (format dd/mm/aaaa)]],TODAY(),"Y"))</f>
        <v>0</v>
      </c>
      <c r="J1432" s="6"/>
      <c r="K1432" s="6"/>
      <c r="L1432" s="6"/>
      <c r="M1432" s="6"/>
      <c r="N1432" s="56"/>
      <c r="O1432" s="56"/>
      <c r="P1432" s="56"/>
      <c r="Q1432" s="6"/>
      <c r="R1432" s="7"/>
      <c r="S1432" s="143">
        <f>Taula1[[#This Row],[Mesos naturals sencers treballats període justificat (01/01/2023 - 31/03/2023)]]</f>
        <v>0</v>
      </c>
      <c r="T1432" s="194">
        <f>Taula1[[#This Row],[Dies treballats període justificat (01/01/2023 - 31/03/2023)              no comptabilitzats com a mes natural sencer]]</f>
        <v>0</v>
      </c>
      <c r="U1432" s="12"/>
      <c r="V1432" s="7"/>
      <c r="W1432" s="188"/>
      <c r="X1432" s="188"/>
      <c r="Y1432" s="188"/>
      <c r="Z1432" s="188"/>
      <c r="AA1432" s="190"/>
      <c r="AB1432" s="143">
        <f>Taula1[[#This Row],[Grup justificat     (fer servir opcions de la llista desplegable)]]</f>
        <v>0</v>
      </c>
      <c r="AC1432" s="182"/>
      <c r="AD1432" s="39"/>
      <c r="AE1432" s="131">
        <f>ROUND((AF1432/100)*756*Taula1[[#This Row],[Mesos naturals sencers treballats període justificat (01/01/2023 - 31/03/2023)]],2)</f>
        <v>0</v>
      </c>
      <c r="AF1432" s="81">
        <f>Taula1[[#This Row],[% Jornada segons contracte
(no posar el símbol %) ]]-Taula1[[#This Row],[% Reducció salari per baix rendiment        (no posar el símbol %)]]</f>
        <v>0</v>
      </c>
      <c r="AG1432" s="131">
        <f>ROUND((AH1432/100)*24.8547945*Taula1[[#This Row],[Dies treballats període justificat (01/01/2023 - 31/03/2023)              no comptabilitzats com a mes natural sencer]],2)</f>
        <v>0</v>
      </c>
      <c r="AH1432" s="79">
        <f>Taula1[[#This Row],[% Jornada segons contracte
(no posar el símbol %) ]]-Taula1[[#This Row],[% Reducció salari per baix rendiment        (no posar el símbol %)]]</f>
        <v>0</v>
      </c>
      <c r="AI1432" s="131">
        <f t="shared" si="353"/>
        <v>0</v>
      </c>
      <c r="AJ1432" s="39"/>
      <c r="AK1432" s="131">
        <f>ROUND((AL1432/100)*756*Taula1[[#This Row],[Espai reservat Administració  (mesos)]],2)</f>
        <v>0</v>
      </c>
      <c r="AL1432" s="81">
        <f>Taula1[[#This Row],[% Jornada segons contracte
(no posar el símbol %) ]]-Taula1[[#This Row],[% Reducció salari per baix rendiment        (no posar el símbol %)]]</f>
        <v>0</v>
      </c>
      <c r="AM1432" s="131">
        <f>ROUND((AN1432/100)*24.8547945*Taula1[[#This Row],[Espai reservat Administració (dies)]],2)</f>
        <v>0</v>
      </c>
      <c r="AN1432" s="79">
        <f>Taula1[[#This Row],[% Jornada segons contracte
(no posar el símbol %) ]]-Taula1[[#This Row],[% Reducció salari per baix rendiment        (no posar el símbol %)]]</f>
        <v>0</v>
      </c>
      <c r="AO1432" s="131">
        <f t="shared" si="354"/>
        <v>0</v>
      </c>
      <c r="AP1432" s="87"/>
      <c r="AQ1432" s="137">
        <f>ROUND((AR1432/100)*693*Taula1[[#This Row],[Mesos naturals sencers treballats període justificat (01/01/2023 - 31/03/2023)]],2)</f>
        <v>0</v>
      </c>
      <c r="AR1432" s="90">
        <f>Taula1[[#This Row],[% Jornada segons contracte
(no posar el símbol %) ]]-Taula1[[#This Row],[% Reducció salari per baix rendiment        (no posar el símbol %)]]</f>
        <v>0</v>
      </c>
      <c r="AS1432" s="137">
        <f>ROUND((AT1432/100)*22.78356164*Taula1[[#This Row],[Dies treballats període justificat (01/01/2023 - 31/03/2023)              no comptabilitzats com a mes natural sencer]],2)</f>
        <v>0</v>
      </c>
      <c r="AT1432" s="90">
        <f>Taula1[[#This Row],[% Jornada segons contracte
(no posar el símbol %) ]]-Taula1[[#This Row],[% Reducció salari per baix rendiment        (no posar el símbol %)]]</f>
        <v>0</v>
      </c>
      <c r="AU1432" s="137">
        <f t="shared" si="355"/>
        <v>0</v>
      </c>
      <c r="AV1432" s="87"/>
      <c r="AW1432" s="136">
        <f>ROUND((AX1432/100)*693*Taula1[[#This Row],[Espai reservat Administració  (mesos)]],2)</f>
        <v>0</v>
      </c>
      <c r="AX1432" s="90">
        <f>Taula1[[#This Row],[% Jornada segons contracte
(no posar el símbol %) ]]-Taula1[[#This Row],[% Reducció salari per baix rendiment        (no posar el símbol %)]]</f>
        <v>0</v>
      </c>
      <c r="AY1432" s="131">
        <f>ROUND((AZ1432/100)*22.78356164*Taula1[[#This Row],[Espai reservat Administració (dies)]],2)</f>
        <v>0</v>
      </c>
      <c r="AZ1432" s="81">
        <f>Taula1[[#This Row],[% Jornada segons contracte
(no posar el símbol %) ]]-Taula1[[#This Row],[% Reducció salari per baix rendiment        (no posar el símbol %)]]</f>
        <v>0</v>
      </c>
      <c r="BA1432" s="82">
        <f t="shared" si="356"/>
        <v>0</v>
      </c>
      <c r="BB1432" s="41"/>
      <c r="BC1432" s="131">
        <f>IF(Taula1[[#This Row],[Grup justificat     (fer servir opcions de la llista desplegable)]]=1,AI1432,0)</f>
        <v>0</v>
      </c>
      <c r="BD1432" s="131">
        <f>IF(Taula1[[#This Row],[Grup justificat     (fer servir opcions de la llista desplegable)]]=2,AU1432,0)</f>
        <v>0</v>
      </c>
      <c r="BE1432" s="41"/>
      <c r="BF1432" s="131">
        <f>IF(Taula1[[#This Row],[Espai reservat Administració]]=1,AO1432,0)</f>
        <v>0</v>
      </c>
      <c r="BG1432" s="82">
        <f>IF(Taula1[[#This Row],[Espai reservat Administració]]=2,BA1432,0)</f>
        <v>0</v>
      </c>
      <c r="BH1432" s="41"/>
      <c r="BI1432" s="126">
        <f>IF(Taula1[[#This Row],[Grup justificat     (fer servir opcions de la llista desplegable)]]=1,1,0)</f>
        <v>0</v>
      </c>
      <c r="BJ1432" s="126">
        <f>IF(Taula1[[#This Row],[Espai reservat Administració]]=1,1,0)</f>
        <v>0</v>
      </c>
      <c r="BK1432" s="111"/>
      <c r="BL1432" s="126">
        <f>IF(Taula1[[#This Row],[Grup justificat     (fer servir opcions de la llista desplegable)]]=2,1,0)</f>
        <v>0</v>
      </c>
      <c r="BM1432" s="126">
        <f>IF(Taula1[[#This Row],[Espai reservat Administració]]=2,1,0)</f>
        <v>0</v>
      </c>
      <c r="BN1432" s="73"/>
      <c r="BO1432" s="73"/>
      <c r="BP1432" s="73"/>
      <c r="BQ1432" s="73"/>
      <c r="BR1432" s="73"/>
      <c r="BS1432" s="73"/>
      <c r="BT1432" s="73"/>
      <c r="BU1432" s="73"/>
      <c r="BV1432" s="73"/>
      <c r="BW1432" s="73"/>
      <c r="BX1432" s="73"/>
      <c r="BY1432" s="73"/>
      <c r="BZ1432" s="73"/>
      <c r="CA1432" s="73"/>
      <c r="CB1432" s="73"/>
      <c r="CC1432" s="73"/>
      <c r="CD1432" s="73"/>
      <c r="CE1432" s="73"/>
      <c r="CF1432" s="73"/>
      <c r="CG1432" s="63">
        <f t="shared" si="357"/>
        <v>0</v>
      </c>
      <c r="CH1432" s="63">
        <f t="shared" si="358"/>
        <v>0</v>
      </c>
      <c r="CI1432" s="73"/>
      <c r="CJ1432" s="63">
        <f>IF(Taula1[[#This Row],[Tipus de contracte                                  (fer servir opcions de la llista desplegable)]]="Indefinit",1,0)</f>
        <v>0</v>
      </c>
      <c r="CK1432" s="63">
        <f>IF(Taula1[[#This Row],[Tipus de contracte                                  (fer servir opcions de la llista desplegable)]]="Temporal, igual o superior a 6 mesos",1,0)</f>
        <v>0</v>
      </c>
      <c r="CL1432" s="63">
        <f>IF(Taula1[[#This Row],[Tipus de contracte                                  (fer servir opcions de la llista desplegable)]]="Substitució per IT",1,0)</f>
        <v>0</v>
      </c>
      <c r="CM1432" s="73"/>
      <c r="CN1432" s="63">
        <f>IF(Taula1[[#This Row],[Relació llocs de treball]]&gt;=1,1,0)</f>
        <v>0</v>
      </c>
      <c r="CO1432" s="73"/>
      <c r="CP1432" s="63">
        <f>IF(Taula1[[#This Row],[Identitat de gènere                                                          (fer servir opcions de la llista desplegable)]]="Home",1,0)</f>
        <v>0</v>
      </c>
      <c r="CQ1432" s="63">
        <f>IF(Taula1[[#This Row],[Identitat de gènere                                                          (fer servir opcions de la llista desplegable)]]="Dona",1,0)</f>
        <v>0</v>
      </c>
      <c r="CR1432" s="63">
        <f>IF(Taula1[[#This Row],[Identitat de gènere                                                          (fer servir opcions de la llista desplegable)]]="No binari",1,0)</f>
        <v>0</v>
      </c>
      <c r="CS1432" s="73"/>
      <c r="CT1432" s="63">
        <f t="shared" si="352"/>
        <v>0</v>
      </c>
      <c r="CU1432" s="64">
        <f t="shared" si="359"/>
        <v>0</v>
      </c>
      <c r="CW1432" s="64">
        <f t="shared" si="360"/>
        <v>0</v>
      </c>
      <c r="CX1432" s="64">
        <f t="shared" si="361"/>
        <v>0</v>
      </c>
      <c r="CY1432" s="64">
        <f t="shared" si="362"/>
        <v>0</v>
      </c>
      <c r="CZ1432" s="64">
        <f t="shared" si="363"/>
        <v>0</v>
      </c>
      <c r="DB1432" s="64">
        <f t="shared" si="364"/>
        <v>0</v>
      </c>
      <c r="DC1432" s="64">
        <f t="shared" si="365"/>
        <v>0</v>
      </c>
      <c r="DD1432" s="64">
        <f t="shared" si="366"/>
        <v>0</v>
      </c>
      <c r="DE1432" s="64">
        <f t="shared" si="367"/>
        <v>0</v>
      </c>
    </row>
    <row r="1433" spans="2:109" x14ac:dyDescent="0.3">
      <c r="B1433" s="167"/>
      <c r="C1433" s="186"/>
      <c r="D1433" s="2"/>
      <c r="E1433" s="67"/>
      <c r="F1433" s="5"/>
      <c r="G1433" s="5"/>
      <c r="H1433" s="187"/>
      <c r="I1433" s="111" t="str">
        <f ca="1">IF(Taula1[[#This Row],[Data naixement (format dd/mm/aaaa)]]="","0",DATEDIF(Taula1[[#This Row],[Data naixement (format dd/mm/aaaa)]],TODAY(),"Y"))</f>
        <v>0</v>
      </c>
      <c r="J1433" s="6"/>
      <c r="K1433" s="6"/>
      <c r="L1433" s="6"/>
      <c r="M1433" s="6"/>
      <c r="N1433" s="56"/>
      <c r="O1433" s="56"/>
      <c r="P1433" s="56"/>
      <c r="Q1433" s="6"/>
      <c r="R1433" s="7"/>
      <c r="S1433" s="143">
        <f>Taula1[[#This Row],[Mesos naturals sencers treballats període justificat (01/01/2023 - 31/03/2023)]]</f>
        <v>0</v>
      </c>
      <c r="T1433" s="194">
        <f>Taula1[[#This Row],[Dies treballats període justificat (01/01/2023 - 31/03/2023)              no comptabilitzats com a mes natural sencer]]</f>
        <v>0</v>
      </c>
      <c r="U1433" s="12"/>
      <c r="V1433" s="7"/>
      <c r="W1433" s="188"/>
      <c r="X1433" s="188"/>
      <c r="Y1433" s="188"/>
      <c r="Z1433" s="188"/>
      <c r="AA1433" s="190"/>
      <c r="AB1433" s="143">
        <f>Taula1[[#This Row],[Grup justificat     (fer servir opcions de la llista desplegable)]]</f>
        <v>0</v>
      </c>
      <c r="AC1433" s="182"/>
      <c r="AD1433" s="39"/>
      <c r="AE1433" s="131">
        <f>ROUND((AF1433/100)*756*Taula1[[#This Row],[Mesos naturals sencers treballats període justificat (01/01/2023 - 31/03/2023)]],2)</f>
        <v>0</v>
      </c>
      <c r="AF1433" s="81">
        <f>Taula1[[#This Row],[% Jornada segons contracte
(no posar el símbol %) ]]-Taula1[[#This Row],[% Reducció salari per baix rendiment        (no posar el símbol %)]]</f>
        <v>0</v>
      </c>
      <c r="AG1433" s="131">
        <f>ROUND((AH1433/100)*24.8547945*Taula1[[#This Row],[Dies treballats període justificat (01/01/2023 - 31/03/2023)              no comptabilitzats com a mes natural sencer]],2)</f>
        <v>0</v>
      </c>
      <c r="AH1433" s="79">
        <f>Taula1[[#This Row],[% Jornada segons contracte
(no posar el símbol %) ]]-Taula1[[#This Row],[% Reducció salari per baix rendiment        (no posar el símbol %)]]</f>
        <v>0</v>
      </c>
      <c r="AI1433" s="131">
        <f t="shared" si="353"/>
        <v>0</v>
      </c>
      <c r="AJ1433" s="39"/>
      <c r="AK1433" s="131">
        <f>ROUND((AL1433/100)*756*Taula1[[#This Row],[Espai reservat Administració  (mesos)]],2)</f>
        <v>0</v>
      </c>
      <c r="AL1433" s="81">
        <f>Taula1[[#This Row],[% Jornada segons contracte
(no posar el símbol %) ]]-Taula1[[#This Row],[% Reducció salari per baix rendiment        (no posar el símbol %)]]</f>
        <v>0</v>
      </c>
      <c r="AM1433" s="131">
        <f>ROUND((AN1433/100)*24.8547945*Taula1[[#This Row],[Espai reservat Administració (dies)]],2)</f>
        <v>0</v>
      </c>
      <c r="AN1433" s="79">
        <f>Taula1[[#This Row],[% Jornada segons contracte
(no posar el símbol %) ]]-Taula1[[#This Row],[% Reducció salari per baix rendiment        (no posar el símbol %)]]</f>
        <v>0</v>
      </c>
      <c r="AO1433" s="131">
        <f t="shared" si="354"/>
        <v>0</v>
      </c>
      <c r="AP1433" s="87"/>
      <c r="AQ1433" s="137">
        <f>ROUND((AR1433/100)*693*Taula1[[#This Row],[Mesos naturals sencers treballats període justificat (01/01/2023 - 31/03/2023)]],2)</f>
        <v>0</v>
      </c>
      <c r="AR1433" s="90">
        <f>Taula1[[#This Row],[% Jornada segons contracte
(no posar el símbol %) ]]-Taula1[[#This Row],[% Reducció salari per baix rendiment        (no posar el símbol %)]]</f>
        <v>0</v>
      </c>
      <c r="AS1433" s="137">
        <f>ROUND((AT1433/100)*22.78356164*Taula1[[#This Row],[Dies treballats període justificat (01/01/2023 - 31/03/2023)              no comptabilitzats com a mes natural sencer]],2)</f>
        <v>0</v>
      </c>
      <c r="AT1433" s="90">
        <f>Taula1[[#This Row],[% Jornada segons contracte
(no posar el símbol %) ]]-Taula1[[#This Row],[% Reducció salari per baix rendiment        (no posar el símbol %)]]</f>
        <v>0</v>
      </c>
      <c r="AU1433" s="137">
        <f t="shared" si="355"/>
        <v>0</v>
      </c>
      <c r="AV1433" s="87"/>
      <c r="AW1433" s="136">
        <f>ROUND((AX1433/100)*693*Taula1[[#This Row],[Espai reservat Administració  (mesos)]],2)</f>
        <v>0</v>
      </c>
      <c r="AX1433" s="90">
        <f>Taula1[[#This Row],[% Jornada segons contracte
(no posar el símbol %) ]]-Taula1[[#This Row],[% Reducció salari per baix rendiment        (no posar el símbol %)]]</f>
        <v>0</v>
      </c>
      <c r="AY1433" s="131">
        <f>ROUND((AZ1433/100)*22.78356164*Taula1[[#This Row],[Espai reservat Administració (dies)]],2)</f>
        <v>0</v>
      </c>
      <c r="AZ1433" s="81">
        <f>Taula1[[#This Row],[% Jornada segons contracte
(no posar el símbol %) ]]-Taula1[[#This Row],[% Reducció salari per baix rendiment        (no posar el símbol %)]]</f>
        <v>0</v>
      </c>
      <c r="BA1433" s="82">
        <f t="shared" si="356"/>
        <v>0</v>
      </c>
      <c r="BB1433" s="41"/>
      <c r="BC1433" s="131">
        <f>IF(Taula1[[#This Row],[Grup justificat     (fer servir opcions de la llista desplegable)]]=1,AI1433,0)</f>
        <v>0</v>
      </c>
      <c r="BD1433" s="131">
        <f>IF(Taula1[[#This Row],[Grup justificat     (fer servir opcions de la llista desplegable)]]=2,AU1433,0)</f>
        <v>0</v>
      </c>
      <c r="BE1433" s="41"/>
      <c r="BF1433" s="131">
        <f>IF(Taula1[[#This Row],[Espai reservat Administració]]=1,AO1433,0)</f>
        <v>0</v>
      </c>
      <c r="BG1433" s="82">
        <f>IF(Taula1[[#This Row],[Espai reservat Administració]]=2,BA1433,0)</f>
        <v>0</v>
      </c>
      <c r="BH1433" s="41"/>
      <c r="BI1433" s="126">
        <f>IF(Taula1[[#This Row],[Grup justificat     (fer servir opcions de la llista desplegable)]]=1,1,0)</f>
        <v>0</v>
      </c>
      <c r="BJ1433" s="126">
        <f>IF(Taula1[[#This Row],[Espai reservat Administració]]=1,1,0)</f>
        <v>0</v>
      </c>
      <c r="BK1433" s="111"/>
      <c r="BL1433" s="126">
        <f>IF(Taula1[[#This Row],[Grup justificat     (fer servir opcions de la llista desplegable)]]=2,1,0)</f>
        <v>0</v>
      </c>
      <c r="BM1433" s="126">
        <f>IF(Taula1[[#This Row],[Espai reservat Administració]]=2,1,0)</f>
        <v>0</v>
      </c>
      <c r="BN1433" s="73"/>
      <c r="BO1433" s="73"/>
      <c r="BP1433" s="73"/>
      <c r="BQ1433" s="73"/>
      <c r="BR1433" s="73"/>
      <c r="BS1433" s="73"/>
      <c r="BT1433" s="73"/>
      <c r="BU1433" s="73"/>
      <c r="BV1433" s="73"/>
      <c r="BW1433" s="73"/>
      <c r="BX1433" s="73"/>
      <c r="BY1433" s="73"/>
      <c r="BZ1433" s="73"/>
      <c r="CA1433" s="73"/>
      <c r="CB1433" s="73"/>
      <c r="CC1433" s="73"/>
      <c r="CD1433" s="73"/>
      <c r="CE1433" s="73"/>
      <c r="CF1433" s="73"/>
      <c r="CG1433" s="63">
        <f t="shared" si="357"/>
        <v>0</v>
      </c>
      <c r="CH1433" s="63">
        <f t="shared" si="358"/>
        <v>0</v>
      </c>
      <c r="CI1433" s="73"/>
      <c r="CJ1433" s="63">
        <f>IF(Taula1[[#This Row],[Tipus de contracte                                  (fer servir opcions de la llista desplegable)]]="Indefinit",1,0)</f>
        <v>0</v>
      </c>
      <c r="CK1433" s="63">
        <f>IF(Taula1[[#This Row],[Tipus de contracte                                  (fer servir opcions de la llista desplegable)]]="Temporal, igual o superior a 6 mesos",1,0)</f>
        <v>0</v>
      </c>
      <c r="CL1433" s="63">
        <f>IF(Taula1[[#This Row],[Tipus de contracte                                  (fer servir opcions de la llista desplegable)]]="Substitució per IT",1,0)</f>
        <v>0</v>
      </c>
      <c r="CM1433" s="73"/>
      <c r="CN1433" s="63">
        <f>IF(Taula1[[#This Row],[Relació llocs de treball]]&gt;=1,1,0)</f>
        <v>0</v>
      </c>
      <c r="CO1433" s="73"/>
      <c r="CP1433" s="63">
        <f>IF(Taula1[[#This Row],[Identitat de gènere                                                          (fer servir opcions de la llista desplegable)]]="Home",1,0)</f>
        <v>0</v>
      </c>
      <c r="CQ1433" s="63">
        <f>IF(Taula1[[#This Row],[Identitat de gènere                                                          (fer servir opcions de la llista desplegable)]]="Dona",1,0)</f>
        <v>0</v>
      </c>
      <c r="CR1433" s="63">
        <f>IF(Taula1[[#This Row],[Identitat de gènere                                                          (fer servir opcions de la llista desplegable)]]="No binari",1,0)</f>
        <v>0</v>
      </c>
      <c r="CS1433" s="73"/>
      <c r="CT1433" s="63">
        <f t="shared" si="352"/>
        <v>0</v>
      </c>
      <c r="CU1433" s="64">
        <f t="shared" si="359"/>
        <v>0</v>
      </c>
      <c r="CW1433" s="64">
        <f t="shared" si="360"/>
        <v>0</v>
      </c>
      <c r="CX1433" s="64">
        <f t="shared" si="361"/>
        <v>0</v>
      </c>
      <c r="CY1433" s="64">
        <f t="shared" si="362"/>
        <v>0</v>
      </c>
      <c r="CZ1433" s="64">
        <f t="shared" si="363"/>
        <v>0</v>
      </c>
      <c r="DB1433" s="64">
        <f t="shared" si="364"/>
        <v>0</v>
      </c>
      <c r="DC1433" s="64">
        <f t="shared" si="365"/>
        <v>0</v>
      </c>
      <c r="DD1433" s="64">
        <f t="shared" si="366"/>
        <v>0</v>
      </c>
      <c r="DE1433" s="64">
        <f t="shared" si="367"/>
        <v>0</v>
      </c>
    </row>
    <row r="1434" spans="2:109" x14ac:dyDescent="0.3">
      <c r="B1434" s="167"/>
      <c r="C1434" s="186"/>
      <c r="D1434" s="2"/>
      <c r="E1434" s="67"/>
      <c r="F1434" s="5"/>
      <c r="G1434" s="5"/>
      <c r="H1434" s="187"/>
      <c r="I1434" s="111" t="str">
        <f ca="1">IF(Taula1[[#This Row],[Data naixement (format dd/mm/aaaa)]]="","0",DATEDIF(Taula1[[#This Row],[Data naixement (format dd/mm/aaaa)]],TODAY(),"Y"))</f>
        <v>0</v>
      </c>
      <c r="J1434" s="6"/>
      <c r="K1434" s="6"/>
      <c r="L1434" s="6"/>
      <c r="M1434" s="6"/>
      <c r="N1434" s="56"/>
      <c r="O1434" s="56"/>
      <c r="P1434" s="56"/>
      <c r="Q1434" s="6"/>
      <c r="R1434" s="7"/>
      <c r="S1434" s="143">
        <f>Taula1[[#This Row],[Mesos naturals sencers treballats període justificat (01/01/2023 - 31/03/2023)]]</f>
        <v>0</v>
      </c>
      <c r="T1434" s="194">
        <f>Taula1[[#This Row],[Dies treballats període justificat (01/01/2023 - 31/03/2023)              no comptabilitzats com a mes natural sencer]]</f>
        <v>0</v>
      </c>
      <c r="U1434" s="12"/>
      <c r="V1434" s="7"/>
      <c r="W1434" s="188"/>
      <c r="X1434" s="188"/>
      <c r="Y1434" s="188"/>
      <c r="Z1434" s="188"/>
      <c r="AA1434" s="190"/>
      <c r="AB1434" s="143">
        <f>Taula1[[#This Row],[Grup justificat     (fer servir opcions de la llista desplegable)]]</f>
        <v>0</v>
      </c>
      <c r="AC1434" s="182"/>
      <c r="AD1434" s="39"/>
      <c r="AE1434" s="131">
        <f>ROUND((AF1434/100)*756*Taula1[[#This Row],[Mesos naturals sencers treballats període justificat (01/01/2023 - 31/03/2023)]],2)</f>
        <v>0</v>
      </c>
      <c r="AF1434" s="81">
        <f>Taula1[[#This Row],[% Jornada segons contracte
(no posar el símbol %) ]]-Taula1[[#This Row],[% Reducció salari per baix rendiment        (no posar el símbol %)]]</f>
        <v>0</v>
      </c>
      <c r="AG1434" s="131">
        <f>ROUND((AH1434/100)*24.8547945*Taula1[[#This Row],[Dies treballats període justificat (01/01/2023 - 31/03/2023)              no comptabilitzats com a mes natural sencer]],2)</f>
        <v>0</v>
      </c>
      <c r="AH1434" s="79">
        <f>Taula1[[#This Row],[% Jornada segons contracte
(no posar el símbol %) ]]-Taula1[[#This Row],[% Reducció salari per baix rendiment        (no posar el símbol %)]]</f>
        <v>0</v>
      </c>
      <c r="AI1434" s="131">
        <f t="shared" si="353"/>
        <v>0</v>
      </c>
      <c r="AJ1434" s="39"/>
      <c r="AK1434" s="131">
        <f>ROUND((AL1434/100)*756*Taula1[[#This Row],[Espai reservat Administració  (mesos)]],2)</f>
        <v>0</v>
      </c>
      <c r="AL1434" s="81">
        <f>Taula1[[#This Row],[% Jornada segons contracte
(no posar el símbol %) ]]-Taula1[[#This Row],[% Reducció salari per baix rendiment        (no posar el símbol %)]]</f>
        <v>0</v>
      </c>
      <c r="AM1434" s="131">
        <f>ROUND((AN1434/100)*24.8547945*Taula1[[#This Row],[Espai reservat Administració (dies)]],2)</f>
        <v>0</v>
      </c>
      <c r="AN1434" s="79">
        <f>Taula1[[#This Row],[% Jornada segons contracte
(no posar el símbol %) ]]-Taula1[[#This Row],[% Reducció salari per baix rendiment        (no posar el símbol %)]]</f>
        <v>0</v>
      </c>
      <c r="AO1434" s="131">
        <f t="shared" si="354"/>
        <v>0</v>
      </c>
      <c r="AP1434" s="87"/>
      <c r="AQ1434" s="137">
        <f>ROUND((AR1434/100)*693*Taula1[[#This Row],[Mesos naturals sencers treballats període justificat (01/01/2023 - 31/03/2023)]],2)</f>
        <v>0</v>
      </c>
      <c r="AR1434" s="90">
        <f>Taula1[[#This Row],[% Jornada segons contracte
(no posar el símbol %) ]]-Taula1[[#This Row],[% Reducció salari per baix rendiment        (no posar el símbol %)]]</f>
        <v>0</v>
      </c>
      <c r="AS1434" s="137">
        <f>ROUND((AT1434/100)*22.78356164*Taula1[[#This Row],[Dies treballats període justificat (01/01/2023 - 31/03/2023)              no comptabilitzats com a mes natural sencer]],2)</f>
        <v>0</v>
      </c>
      <c r="AT1434" s="90">
        <f>Taula1[[#This Row],[% Jornada segons contracte
(no posar el símbol %) ]]-Taula1[[#This Row],[% Reducció salari per baix rendiment        (no posar el símbol %)]]</f>
        <v>0</v>
      </c>
      <c r="AU1434" s="137">
        <f t="shared" si="355"/>
        <v>0</v>
      </c>
      <c r="AV1434" s="87"/>
      <c r="AW1434" s="136">
        <f>ROUND((AX1434/100)*693*Taula1[[#This Row],[Espai reservat Administració  (mesos)]],2)</f>
        <v>0</v>
      </c>
      <c r="AX1434" s="90">
        <f>Taula1[[#This Row],[% Jornada segons contracte
(no posar el símbol %) ]]-Taula1[[#This Row],[% Reducció salari per baix rendiment        (no posar el símbol %)]]</f>
        <v>0</v>
      </c>
      <c r="AY1434" s="131">
        <f>ROUND((AZ1434/100)*22.78356164*Taula1[[#This Row],[Espai reservat Administració (dies)]],2)</f>
        <v>0</v>
      </c>
      <c r="AZ1434" s="81">
        <f>Taula1[[#This Row],[% Jornada segons contracte
(no posar el símbol %) ]]-Taula1[[#This Row],[% Reducció salari per baix rendiment        (no posar el símbol %)]]</f>
        <v>0</v>
      </c>
      <c r="BA1434" s="82">
        <f t="shared" si="356"/>
        <v>0</v>
      </c>
      <c r="BB1434" s="41"/>
      <c r="BC1434" s="131">
        <f>IF(Taula1[[#This Row],[Grup justificat     (fer servir opcions de la llista desplegable)]]=1,AI1434,0)</f>
        <v>0</v>
      </c>
      <c r="BD1434" s="131">
        <f>IF(Taula1[[#This Row],[Grup justificat     (fer servir opcions de la llista desplegable)]]=2,AU1434,0)</f>
        <v>0</v>
      </c>
      <c r="BE1434" s="41"/>
      <c r="BF1434" s="131">
        <f>IF(Taula1[[#This Row],[Espai reservat Administració]]=1,AO1434,0)</f>
        <v>0</v>
      </c>
      <c r="BG1434" s="82">
        <f>IF(Taula1[[#This Row],[Espai reservat Administració]]=2,BA1434,0)</f>
        <v>0</v>
      </c>
      <c r="BH1434" s="41"/>
      <c r="BI1434" s="126">
        <f>IF(Taula1[[#This Row],[Grup justificat     (fer servir opcions de la llista desplegable)]]=1,1,0)</f>
        <v>0</v>
      </c>
      <c r="BJ1434" s="126">
        <f>IF(Taula1[[#This Row],[Espai reservat Administració]]=1,1,0)</f>
        <v>0</v>
      </c>
      <c r="BK1434" s="111"/>
      <c r="BL1434" s="126">
        <f>IF(Taula1[[#This Row],[Grup justificat     (fer servir opcions de la llista desplegable)]]=2,1,0)</f>
        <v>0</v>
      </c>
      <c r="BM1434" s="126">
        <f>IF(Taula1[[#This Row],[Espai reservat Administració]]=2,1,0)</f>
        <v>0</v>
      </c>
      <c r="BN1434" s="73"/>
      <c r="BO1434" s="73"/>
      <c r="BP1434" s="73"/>
      <c r="BQ1434" s="73"/>
      <c r="BR1434" s="73"/>
      <c r="BS1434" s="73"/>
      <c r="BT1434" s="73"/>
      <c r="BU1434" s="73"/>
      <c r="BV1434" s="73"/>
      <c r="BW1434" s="73"/>
      <c r="BX1434" s="73"/>
      <c r="BY1434" s="73"/>
      <c r="BZ1434" s="73"/>
      <c r="CA1434" s="73"/>
      <c r="CB1434" s="73"/>
      <c r="CC1434" s="73"/>
      <c r="CD1434" s="73"/>
      <c r="CE1434" s="73"/>
      <c r="CF1434" s="73"/>
      <c r="CG1434" s="63">
        <f t="shared" si="357"/>
        <v>0</v>
      </c>
      <c r="CH1434" s="63">
        <f t="shared" si="358"/>
        <v>0</v>
      </c>
      <c r="CI1434" s="73"/>
      <c r="CJ1434" s="63">
        <f>IF(Taula1[[#This Row],[Tipus de contracte                                  (fer servir opcions de la llista desplegable)]]="Indefinit",1,0)</f>
        <v>0</v>
      </c>
      <c r="CK1434" s="63">
        <f>IF(Taula1[[#This Row],[Tipus de contracte                                  (fer servir opcions de la llista desplegable)]]="Temporal, igual o superior a 6 mesos",1,0)</f>
        <v>0</v>
      </c>
      <c r="CL1434" s="63">
        <f>IF(Taula1[[#This Row],[Tipus de contracte                                  (fer servir opcions de la llista desplegable)]]="Substitució per IT",1,0)</f>
        <v>0</v>
      </c>
      <c r="CM1434" s="73"/>
      <c r="CN1434" s="63">
        <f>IF(Taula1[[#This Row],[Relació llocs de treball]]&gt;=1,1,0)</f>
        <v>0</v>
      </c>
      <c r="CO1434" s="73"/>
      <c r="CP1434" s="63">
        <f>IF(Taula1[[#This Row],[Identitat de gènere                                                          (fer servir opcions de la llista desplegable)]]="Home",1,0)</f>
        <v>0</v>
      </c>
      <c r="CQ1434" s="63">
        <f>IF(Taula1[[#This Row],[Identitat de gènere                                                          (fer servir opcions de la llista desplegable)]]="Dona",1,0)</f>
        <v>0</v>
      </c>
      <c r="CR1434" s="63">
        <f>IF(Taula1[[#This Row],[Identitat de gènere                                                          (fer servir opcions de la llista desplegable)]]="No binari",1,0)</f>
        <v>0</v>
      </c>
      <c r="CS1434" s="73"/>
      <c r="CT1434" s="63">
        <f t="shared" si="352"/>
        <v>0</v>
      </c>
      <c r="CU1434" s="64">
        <f t="shared" si="359"/>
        <v>0</v>
      </c>
      <c r="CW1434" s="64">
        <f t="shared" si="360"/>
        <v>0</v>
      </c>
      <c r="CX1434" s="64">
        <f t="shared" si="361"/>
        <v>0</v>
      </c>
      <c r="CY1434" s="64">
        <f t="shared" si="362"/>
        <v>0</v>
      </c>
      <c r="CZ1434" s="64">
        <f t="shared" si="363"/>
        <v>0</v>
      </c>
      <c r="DB1434" s="64">
        <f t="shared" si="364"/>
        <v>0</v>
      </c>
      <c r="DC1434" s="64">
        <f t="shared" si="365"/>
        <v>0</v>
      </c>
      <c r="DD1434" s="64">
        <f t="shared" si="366"/>
        <v>0</v>
      </c>
      <c r="DE1434" s="64">
        <f t="shared" si="367"/>
        <v>0</v>
      </c>
    </row>
    <row r="1435" spans="2:109" x14ac:dyDescent="0.3">
      <c r="B1435" s="167"/>
      <c r="C1435" s="186"/>
      <c r="D1435" s="2"/>
      <c r="E1435" s="67"/>
      <c r="F1435" s="5"/>
      <c r="G1435" s="5"/>
      <c r="H1435" s="187"/>
      <c r="I1435" s="111" t="str">
        <f ca="1">IF(Taula1[[#This Row],[Data naixement (format dd/mm/aaaa)]]="","0",DATEDIF(Taula1[[#This Row],[Data naixement (format dd/mm/aaaa)]],TODAY(),"Y"))</f>
        <v>0</v>
      </c>
      <c r="J1435" s="6"/>
      <c r="K1435" s="6"/>
      <c r="L1435" s="6"/>
      <c r="M1435" s="6"/>
      <c r="N1435" s="56"/>
      <c r="O1435" s="56"/>
      <c r="P1435" s="56"/>
      <c r="Q1435" s="6"/>
      <c r="R1435" s="7"/>
      <c r="S1435" s="143">
        <f>Taula1[[#This Row],[Mesos naturals sencers treballats període justificat (01/01/2023 - 31/03/2023)]]</f>
        <v>0</v>
      </c>
      <c r="T1435" s="194">
        <f>Taula1[[#This Row],[Dies treballats període justificat (01/01/2023 - 31/03/2023)              no comptabilitzats com a mes natural sencer]]</f>
        <v>0</v>
      </c>
      <c r="U1435" s="12"/>
      <c r="V1435" s="7"/>
      <c r="W1435" s="188"/>
      <c r="X1435" s="188"/>
      <c r="Y1435" s="188"/>
      <c r="Z1435" s="188"/>
      <c r="AA1435" s="190"/>
      <c r="AB1435" s="143">
        <f>Taula1[[#This Row],[Grup justificat     (fer servir opcions de la llista desplegable)]]</f>
        <v>0</v>
      </c>
      <c r="AC1435" s="182"/>
      <c r="AD1435" s="39"/>
      <c r="AE1435" s="131">
        <f>ROUND((AF1435/100)*756*Taula1[[#This Row],[Mesos naturals sencers treballats període justificat (01/01/2023 - 31/03/2023)]],2)</f>
        <v>0</v>
      </c>
      <c r="AF1435" s="81">
        <f>Taula1[[#This Row],[% Jornada segons contracte
(no posar el símbol %) ]]-Taula1[[#This Row],[% Reducció salari per baix rendiment        (no posar el símbol %)]]</f>
        <v>0</v>
      </c>
      <c r="AG1435" s="131">
        <f>ROUND((AH1435/100)*24.8547945*Taula1[[#This Row],[Dies treballats període justificat (01/01/2023 - 31/03/2023)              no comptabilitzats com a mes natural sencer]],2)</f>
        <v>0</v>
      </c>
      <c r="AH1435" s="79">
        <f>Taula1[[#This Row],[% Jornada segons contracte
(no posar el símbol %) ]]-Taula1[[#This Row],[% Reducció salari per baix rendiment        (no posar el símbol %)]]</f>
        <v>0</v>
      </c>
      <c r="AI1435" s="131">
        <f t="shared" si="353"/>
        <v>0</v>
      </c>
      <c r="AJ1435" s="39"/>
      <c r="AK1435" s="131">
        <f>ROUND((AL1435/100)*756*Taula1[[#This Row],[Espai reservat Administració  (mesos)]],2)</f>
        <v>0</v>
      </c>
      <c r="AL1435" s="81">
        <f>Taula1[[#This Row],[% Jornada segons contracte
(no posar el símbol %) ]]-Taula1[[#This Row],[% Reducció salari per baix rendiment        (no posar el símbol %)]]</f>
        <v>0</v>
      </c>
      <c r="AM1435" s="131">
        <f>ROUND((AN1435/100)*24.8547945*Taula1[[#This Row],[Espai reservat Administració (dies)]],2)</f>
        <v>0</v>
      </c>
      <c r="AN1435" s="79">
        <f>Taula1[[#This Row],[% Jornada segons contracte
(no posar el símbol %) ]]-Taula1[[#This Row],[% Reducció salari per baix rendiment        (no posar el símbol %)]]</f>
        <v>0</v>
      </c>
      <c r="AO1435" s="131">
        <f t="shared" si="354"/>
        <v>0</v>
      </c>
      <c r="AP1435" s="87"/>
      <c r="AQ1435" s="137">
        <f>ROUND((AR1435/100)*693*Taula1[[#This Row],[Mesos naturals sencers treballats període justificat (01/01/2023 - 31/03/2023)]],2)</f>
        <v>0</v>
      </c>
      <c r="AR1435" s="90">
        <f>Taula1[[#This Row],[% Jornada segons contracte
(no posar el símbol %) ]]-Taula1[[#This Row],[% Reducció salari per baix rendiment        (no posar el símbol %)]]</f>
        <v>0</v>
      </c>
      <c r="AS1435" s="137">
        <f>ROUND((AT1435/100)*22.78356164*Taula1[[#This Row],[Dies treballats període justificat (01/01/2023 - 31/03/2023)              no comptabilitzats com a mes natural sencer]],2)</f>
        <v>0</v>
      </c>
      <c r="AT1435" s="90">
        <f>Taula1[[#This Row],[% Jornada segons contracte
(no posar el símbol %) ]]-Taula1[[#This Row],[% Reducció salari per baix rendiment        (no posar el símbol %)]]</f>
        <v>0</v>
      </c>
      <c r="AU1435" s="137">
        <f t="shared" si="355"/>
        <v>0</v>
      </c>
      <c r="AV1435" s="87"/>
      <c r="AW1435" s="136">
        <f>ROUND((AX1435/100)*693*Taula1[[#This Row],[Espai reservat Administració  (mesos)]],2)</f>
        <v>0</v>
      </c>
      <c r="AX1435" s="90">
        <f>Taula1[[#This Row],[% Jornada segons contracte
(no posar el símbol %) ]]-Taula1[[#This Row],[% Reducció salari per baix rendiment        (no posar el símbol %)]]</f>
        <v>0</v>
      </c>
      <c r="AY1435" s="131">
        <f>ROUND((AZ1435/100)*22.78356164*Taula1[[#This Row],[Espai reservat Administració (dies)]],2)</f>
        <v>0</v>
      </c>
      <c r="AZ1435" s="81">
        <f>Taula1[[#This Row],[% Jornada segons contracte
(no posar el símbol %) ]]-Taula1[[#This Row],[% Reducció salari per baix rendiment        (no posar el símbol %)]]</f>
        <v>0</v>
      </c>
      <c r="BA1435" s="82">
        <f t="shared" si="356"/>
        <v>0</v>
      </c>
      <c r="BB1435" s="41"/>
      <c r="BC1435" s="131">
        <f>IF(Taula1[[#This Row],[Grup justificat     (fer servir opcions de la llista desplegable)]]=1,AI1435,0)</f>
        <v>0</v>
      </c>
      <c r="BD1435" s="131">
        <f>IF(Taula1[[#This Row],[Grup justificat     (fer servir opcions de la llista desplegable)]]=2,AU1435,0)</f>
        <v>0</v>
      </c>
      <c r="BE1435" s="41"/>
      <c r="BF1435" s="131">
        <f>IF(Taula1[[#This Row],[Espai reservat Administració]]=1,AO1435,0)</f>
        <v>0</v>
      </c>
      <c r="BG1435" s="82">
        <f>IF(Taula1[[#This Row],[Espai reservat Administració]]=2,BA1435,0)</f>
        <v>0</v>
      </c>
      <c r="BH1435" s="41"/>
      <c r="BI1435" s="126">
        <f>IF(Taula1[[#This Row],[Grup justificat     (fer servir opcions de la llista desplegable)]]=1,1,0)</f>
        <v>0</v>
      </c>
      <c r="BJ1435" s="126">
        <f>IF(Taula1[[#This Row],[Espai reservat Administració]]=1,1,0)</f>
        <v>0</v>
      </c>
      <c r="BK1435" s="111"/>
      <c r="BL1435" s="126">
        <f>IF(Taula1[[#This Row],[Grup justificat     (fer servir opcions de la llista desplegable)]]=2,1,0)</f>
        <v>0</v>
      </c>
      <c r="BM1435" s="126">
        <f>IF(Taula1[[#This Row],[Espai reservat Administració]]=2,1,0)</f>
        <v>0</v>
      </c>
      <c r="BN1435" s="73"/>
      <c r="BO1435" s="73"/>
      <c r="BP1435" s="73"/>
      <c r="BQ1435" s="73"/>
      <c r="BR1435" s="73"/>
      <c r="BS1435" s="73"/>
      <c r="BT1435" s="73"/>
      <c r="BU1435" s="73"/>
      <c r="BV1435" s="73"/>
      <c r="BW1435" s="73"/>
      <c r="BX1435" s="73"/>
      <c r="BY1435" s="73"/>
      <c r="BZ1435" s="73"/>
      <c r="CA1435" s="73"/>
      <c r="CB1435" s="73"/>
      <c r="CC1435" s="73"/>
      <c r="CD1435" s="73"/>
      <c r="CE1435" s="73"/>
      <c r="CF1435" s="73"/>
      <c r="CG1435" s="63">
        <f t="shared" si="357"/>
        <v>0</v>
      </c>
      <c r="CH1435" s="63">
        <f t="shared" si="358"/>
        <v>0</v>
      </c>
      <c r="CI1435" s="73"/>
      <c r="CJ1435" s="63">
        <f>IF(Taula1[[#This Row],[Tipus de contracte                                  (fer servir opcions de la llista desplegable)]]="Indefinit",1,0)</f>
        <v>0</v>
      </c>
      <c r="CK1435" s="63">
        <f>IF(Taula1[[#This Row],[Tipus de contracte                                  (fer servir opcions de la llista desplegable)]]="Temporal, igual o superior a 6 mesos",1,0)</f>
        <v>0</v>
      </c>
      <c r="CL1435" s="63">
        <f>IF(Taula1[[#This Row],[Tipus de contracte                                  (fer servir opcions de la llista desplegable)]]="Substitució per IT",1,0)</f>
        <v>0</v>
      </c>
      <c r="CM1435" s="73"/>
      <c r="CN1435" s="63">
        <f>IF(Taula1[[#This Row],[Relació llocs de treball]]&gt;=1,1,0)</f>
        <v>0</v>
      </c>
      <c r="CO1435" s="73"/>
      <c r="CP1435" s="63">
        <f>IF(Taula1[[#This Row],[Identitat de gènere                                                          (fer servir opcions de la llista desplegable)]]="Home",1,0)</f>
        <v>0</v>
      </c>
      <c r="CQ1435" s="63">
        <f>IF(Taula1[[#This Row],[Identitat de gènere                                                          (fer servir opcions de la llista desplegable)]]="Dona",1,0)</f>
        <v>0</v>
      </c>
      <c r="CR1435" s="63">
        <f>IF(Taula1[[#This Row],[Identitat de gènere                                                          (fer servir opcions de la llista desplegable)]]="No binari",1,0)</f>
        <v>0</v>
      </c>
      <c r="CS1435" s="73"/>
      <c r="CT1435" s="63">
        <f t="shared" si="352"/>
        <v>0</v>
      </c>
      <c r="CU1435" s="64">
        <f t="shared" si="359"/>
        <v>0</v>
      </c>
      <c r="CW1435" s="64">
        <f t="shared" si="360"/>
        <v>0</v>
      </c>
      <c r="CX1435" s="64">
        <f t="shared" si="361"/>
        <v>0</v>
      </c>
      <c r="CY1435" s="64">
        <f t="shared" si="362"/>
        <v>0</v>
      </c>
      <c r="CZ1435" s="64">
        <f t="shared" si="363"/>
        <v>0</v>
      </c>
      <c r="DB1435" s="64">
        <f t="shared" si="364"/>
        <v>0</v>
      </c>
      <c r="DC1435" s="64">
        <f t="shared" si="365"/>
        <v>0</v>
      </c>
      <c r="DD1435" s="64">
        <f t="shared" si="366"/>
        <v>0</v>
      </c>
      <c r="DE1435" s="64">
        <f t="shared" si="367"/>
        <v>0</v>
      </c>
    </row>
    <row r="1436" spans="2:109" x14ac:dyDescent="0.3">
      <c r="B1436" s="167"/>
      <c r="C1436" s="186"/>
      <c r="D1436" s="2"/>
      <c r="E1436" s="67"/>
      <c r="F1436" s="5"/>
      <c r="G1436" s="5"/>
      <c r="H1436" s="187"/>
      <c r="I1436" s="111" t="str">
        <f ca="1">IF(Taula1[[#This Row],[Data naixement (format dd/mm/aaaa)]]="","0",DATEDIF(Taula1[[#This Row],[Data naixement (format dd/mm/aaaa)]],TODAY(),"Y"))</f>
        <v>0</v>
      </c>
      <c r="J1436" s="6"/>
      <c r="K1436" s="6"/>
      <c r="L1436" s="6"/>
      <c r="M1436" s="6"/>
      <c r="N1436" s="56"/>
      <c r="O1436" s="56"/>
      <c r="P1436" s="56"/>
      <c r="Q1436" s="6"/>
      <c r="R1436" s="7"/>
      <c r="S1436" s="143">
        <f>Taula1[[#This Row],[Mesos naturals sencers treballats període justificat (01/01/2023 - 31/03/2023)]]</f>
        <v>0</v>
      </c>
      <c r="T1436" s="194">
        <f>Taula1[[#This Row],[Dies treballats període justificat (01/01/2023 - 31/03/2023)              no comptabilitzats com a mes natural sencer]]</f>
        <v>0</v>
      </c>
      <c r="U1436" s="12"/>
      <c r="V1436" s="7"/>
      <c r="W1436" s="188"/>
      <c r="X1436" s="188"/>
      <c r="Y1436" s="188"/>
      <c r="Z1436" s="188"/>
      <c r="AA1436" s="190"/>
      <c r="AB1436" s="143">
        <f>Taula1[[#This Row],[Grup justificat     (fer servir opcions de la llista desplegable)]]</f>
        <v>0</v>
      </c>
      <c r="AC1436" s="182"/>
      <c r="AD1436" s="39"/>
      <c r="AE1436" s="131">
        <f>ROUND((AF1436/100)*756*Taula1[[#This Row],[Mesos naturals sencers treballats període justificat (01/01/2023 - 31/03/2023)]],2)</f>
        <v>0</v>
      </c>
      <c r="AF1436" s="81">
        <f>Taula1[[#This Row],[% Jornada segons contracte
(no posar el símbol %) ]]-Taula1[[#This Row],[% Reducció salari per baix rendiment        (no posar el símbol %)]]</f>
        <v>0</v>
      </c>
      <c r="AG1436" s="131">
        <f>ROUND((AH1436/100)*24.8547945*Taula1[[#This Row],[Dies treballats període justificat (01/01/2023 - 31/03/2023)              no comptabilitzats com a mes natural sencer]],2)</f>
        <v>0</v>
      </c>
      <c r="AH1436" s="79">
        <f>Taula1[[#This Row],[% Jornada segons contracte
(no posar el símbol %) ]]-Taula1[[#This Row],[% Reducció salari per baix rendiment        (no posar el símbol %)]]</f>
        <v>0</v>
      </c>
      <c r="AI1436" s="131">
        <f t="shared" si="353"/>
        <v>0</v>
      </c>
      <c r="AJ1436" s="39"/>
      <c r="AK1436" s="131">
        <f>ROUND((AL1436/100)*756*Taula1[[#This Row],[Espai reservat Administració  (mesos)]],2)</f>
        <v>0</v>
      </c>
      <c r="AL1436" s="81">
        <f>Taula1[[#This Row],[% Jornada segons contracte
(no posar el símbol %) ]]-Taula1[[#This Row],[% Reducció salari per baix rendiment        (no posar el símbol %)]]</f>
        <v>0</v>
      </c>
      <c r="AM1436" s="131">
        <f>ROUND((AN1436/100)*24.8547945*Taula1[[#This Row],[Espai reservat Administració (dies)]],2)</f>
        <v>0</v>
      </c>
      <c r="AN1436" s="79">
        <f>Taula1[[#This Row],[% Jornada segons contracte
(no posar el símbol %) ]]-Taula1[[#This Row],[% Reducció salari per baix rendiment        (no posar el símbol %)]]</f>
        <v>0</v>
      </c>
      <c r="AO1436" s="131">
        <f t="shared" si="354"/>
        <v>0</v>
      </c>
      <c r="AP1436" s="87"/>
      <c r="AQ1436" s="137">
        <f>ROUND((AR1436/100)*693*Taula1[[#This Row],[Mesos naturals sencers treballats període justificat (01/01/2023 - 31/03/2023)]],2)</f>
        <v>0</v>
      </c>
      <c r="AR1436" s="90">
        <f>Taula1[[#This Row],[% Jornada segons contracte
(no posar el símbol %) ]]-Taula1[[#This Row],[% Reducció salari per baix rendiment        (no posar el símbol %)]]</f>
        <v>0</v>
      </c>
      <c r="AS1436" s="137">
        <f>ROUND((AT1436/100)*22.78356164*Taula1[[#This Row],[Dies treballats període justificat (01/01/2023 - 31/03/2023)              no comptabilitzats com a mes natural sencer]],2)</f>
        <v>0</v>
      </c>
      <c r="AT1436" s="90">
        <f>Taula1[[#This Row],[% Jornada segons contracte
(no posar el símbol %) ]]-Taula1[[#This Row],[% Reducció salari per baix rendiment        (no posar el símbol %)]]</f>
        <v>0</v>
      </c>
      <c r="AU1436" s="137">
        <f t="shared" si="355"/>
        <v>0</v>
      </c>
      <c r="AV1436" s="87"/>
      <c r="AW1436" s="136">
        <f>ROUND((AX1436/100)*693*Taula1[[#This Row],[Espai reservat Administració  (mesos)]],2)</f>
        <v>0</v>
      </c>
      <c r="AX1436" s="90">
        <f>Taula1[[#This Row],[% Jornada segons contracte
(no posar el símbol %) ]]-Taula1[[#This Row],[% Reducció salari per baix rendiment        (no posar el símbol %)]]</f>
        <v>0</v>
      </c>
      <c r="AY1436" s="131">
        <f>ROUND((AZ1436/100)*22.78356164*Taula1[[#This Row],[Espai reservat Administració (dies)]],2)</f>
        <v>0</v>
      </c>
      <c r="AZ1436" s="81">
        <f>Taula1[[#This Row],[% Jornada segons contracte
(no posar el símbol %) ]]-Taula1[[#This Row],[% Reducció salari per baix rendiment        (no posar el símbol %)]]</f>
        <v>0</v>
      </c>
      <c r="BA1436" s="82">
        <f t="shared" si="356"/>
        <v>0</v>
      </c>
      <c r="BB1436" s="41"/>
      <c r="BC1436" s="131">
        <f>IF(Taula1[[#This Row],[Grup justificat     (fer servir opcions de la llista desplegable)]]=1,AI1436,0)</f>
        <v>0</v>
      </c>
      <c r="BD1436" s="131">
        <f>IF(Taula1[[#This Row],[Grup justificat     (fer servir opcions de la llista desplegable)]]=2,AU1436,0)</f>
        <v>0</v>
      </c>
      <c r="BE1436" s="41"/>
      <c r="BF1436" s="131">
        <f>IF(Taula1[[#This Row],[Espai reservat Administració]]=1,AO1436,0)</f>
        <v>0</v>
      </c>
      <c r="BG1436" s="82">
        <f>IF(Taula1[[#This Row],[Espai reservat Administració]]=2,BA1436,0)</f>
        <v>0</v>
      </c>
      <c r="BH1436" s="41"/>
      <c r="BI1436" s="126">
        <f>IF(Taula1[[#This Row],[Grup justificat     (fer servir opcions de la llista desplegable)]]=1,1,0)</f>
        <v>0</v>
      </c>
      <c r="BJ1436" s="126">
        <f>IF(Taula1[[#This Row],[Espai reservat Administració]]=1,1,0)</f>
        <v>0</v>
      </c>
      <c r="BK1436" s="111"/>
      <c r="BL1436" s="126">
        <f>IF(Taula1[[#This Row],[Grup justificat     (fer servir opcions de la llista desplegable)]]=2,1,0)</f>
        <v>0</v>
      </c>
      <c r="BM1436" s="126">
        <f>IF(Taula1[[#This Row],[Espai reservat Administració]]=2,1,0)</f>
        <v>0</v>
      </c>
      <c r="BN1436" s="73"/>
      <c r="BO1436" s="73"/>
      <c r="BP1436" s="73"/>
      <c r="BQ1436" s="73"/>
      <c r="BR1436" s="73"/>
      <c r="BS1436" s="73"/>
      <c r="BT1436" s="73"/>
      <c r="BU1436" s="73"/>
      <c r="BV1436" s="73"/>
      <c r="BW1436" s="73"/>
      <c r="BX1436" s="73"/>
      <c r="BY1436" s="73"/>
      <c r="BZ1436" s="73"/>
      <c r="CA1436" s="73"/>
      <c r="CB1436" s="73"/>
      <c r="CC1436" s="73"/>
      <c r="CD1436" s="73"/>
      <c r="CE1436" s="73"/>
      <c r="CF1436" s="73"/>
      <c r="CG1436" s="63">
        <f t="shared" si="357"/>
        <v>0</v>
      </c>
      <c r="CH1436" s="63">
        <f t="shared" si="358"/>
        <v>0</v>
      </c>
      <c r="CI1436" s="73"/>
      <c r="CJ1436" s="63">
        <f>IF(Taula1[[#This Row],[Tipus de contracte                                  (fer servir opcions de la llista desplegable)]]="Indefinit",1,0)</f>
        <v>0</v>
      </c>
      <c r="CK1436" s="63">
        <f>IF(Taula1[[#This Row],[Tipus de contracte                                  (fer servir opcions de la llista desplegable)]]="Temporal, igual o superior a 6 mesos",1,0)</f>
        <v>0</v>
      </c>
      <c r="CL1436" s="63">
        <f>IF(Taula1[[#This Row],[Tipus de contracte                                  (fer servir opcions de la llista desplegable)]]="Substitució per IT",1,0)</f>
        <v>0</v>
      </c>
      <c r="CM1436" s="73"/>
      <c r="CN1436" s="63">
        <f>IF(Taula1[[#This Row],[Relació llocs de treball]]&gt;=1,1,0)</f>
        <v>0</v>
      </c>
      <c r="CO1436" s="73"/>
      <c r="CP1436" s="63">
        <f>IF(Taula1[[#This Row],[Identitat de gènere                                                          (fer servir opcions de la llista desplegable)]]="Home",1,0)</f>
        <v>0</v>
      </c>
      <c r="CQ1436" s="63">
        <f>IF(Taula1[[#This Row],[Identitat de gènere                                                          (fer servir opcions de la llista desplegable)]]="Dona",1,0)</f>
        <v>0</v>
      </c>
      <c r="CR1436" s="63">
        <f>IF(Taula1[[#This Row],[Identitat de gènere                                                          (fer servir opcions de la llista desplegable)]]="No binari",1,0)</f>
        <v>0</v>
      </c>
      <c r="CS1436" s="73"/>
      <c r="CT1436" s="63">
        <f t="shared" si="352"/>
        <v>0</v>
      </c>
      <c r="CU1436" s="64">
        <f t="shared" si="359"/>
        <v>0</v>
      </c>
      <c r="CW1436" s="64">
        <f t="shared" si="360"/>
        <v>0</v>
      </c>
      <c r="CX1436" s="64">
        <f t="shared" si="361"/>
        <v>0</v>
      </c>
      <c r="CY1436" s="64">
        <f t="shared" si="362"/>
        <v>0</v>
      </c>
      <c r="CZ1436" s="64">
        <f t="shared" si="363"/>
        <v>0</v>
      </c>
      <c r="DB1436" s="64">
        <f t="shared" si="364"/>
        <v>0</v>
      </c>
      <c r="DC1436" s="64">
        <f t="shared" si="365"/>
        <v>0</v>
      </c>
      <c r="DD1436" s="64">
        <f t="shared" si="366"/>
        <v>0</v>
      </c>
      <c r="DE1436" s="64">
        <f t="shared" si="367"/>
        <v>0</v>
      </c>
    </row>
    <row r="1437" spans="2:109" x14ac:dyDescent="0.3">
      <c r="B1437" s="167"/>
      <c r="C1437" s="186"/>
      <c r="D1437" s="2"/>
      <c r="E1437" s="67"/>
      <c r="F1437" s="5"/>
      <c r="G1437" s="5"/>
      <c r="H1437" s="187"/>
      <c r="I1437" s="111" t="str">
        <f ca="1">IF(Taula1[[#This Row],[Data naixement (format dd/mm/aaaa)]]="","0",DATEDIF(Taula1[[#This Row],[Data naixement (format dd/mm/aaaa)]],TODAY(),"Y"))</f>
        <v>0</v>
      </c>
      <c r="J1437" s="6"/>
      <c r="K1437" s="6"/>
      <c r="L1437" s="6"/>
      <c r="M1437" s="6"/>
      <c r="N1437" s="56"/>
      <c r="O1437" s="56"/>
      <c r="P1437" s="56"/>
      <c r="Q1437" s="6"/>
      <c r="R1437" s="7"/>
      <c r="S1437" s="143">
        <f>Taula1[[#This Row],[Mesos naturals sencers treballats període justificat (01/01/2023 - 31/03/2023)]]</f>
        <v>0</v>
      </c>
      <c r="T1437" s="194">
        <f>Taula1[[#This Row],[Dies treballats període justificat (01/01/2023 - 31/03/2023)              no comptabilitzats com a mes natural sencer]]</f>
        <v>0</v>
      </c>
      <c r="U1437" s="12"/>
      <c r="V1437" s="7"/>
      <c r="W1437" s="188"/>
      <c r="X1437" s="188"/>
      <c r="Y1437" s="188"/>
      <c r="Z1437" s="188"/>
      <c r="AA1437" s="190"/>
      <c r="AB1437" s="143">
        <f>Taula1[[#This Row],[Grup justificat     (fer servir opcions de la llista desplegable)]]</f>
        <v>0</v>
      </c>
      <c r="AC1437" s="182"/>
      <c r="AD1437" s="39"/>
      <c r="AE1437" s="131">
        <f>ROUND((AF1437/100)*756*Taula1[[#This Row],[Mesos naturals sencers treballats període justificat (01/01/2023 - 31/03/2023)]],2)</f>
        <v>0</v>
      </c>
      <c r="AF1437" s="81">
        <f>Taula1[[#This Row],[% Jornada segons contracte
(no posar el símbol %) ]]-Taula1[[#This Row],[% Reducció salari per baix rendiment        (no posar el símbol %)]]</f>
        <v>0</v>
      </c>
      <c r="AG1437" s="131">
        <f>ROUND((AH1437/100)*24.8547945*Taula1[[#This Row],[Dies treballats període justificat (01/01/2023 - 31/03/2023)              no comptabilitzats com a mes natural sencer]],2)</f>
        <v>0</v>
      </c>
      <c r="AH1437" s="79">
        <f>Taula1[[#This Row],[% Jornada segons contracte
(no posar el símbol %) ]]-Taula1[[#This Row],[% Reducció salari per baix rendiment        (no posar el símbol %)]]</f>
        <v>0</v>
      </c>
      <c r="AI1437" s="131">
        <f t="shared" si="353"/>
        <v>0</v>
      </c>
      <c r="AJ1437" s="39"/>
      <c r="AK1437" s="131">
        <f>ROUND((AL1437/100)*756*Taula1[[#This Row],[Espai reservat Administració  (mesos)]],2)</f>
        <v>0</v>
      </c>
      <c r="AL1437" s="81">
        <f>Taula1[[#This Row],[% Jornada segons contracte
(no posar el símbol %) ]]-Taula1[[#This Row],[% Reducció salari per baix rendiment        (no posar el símbol %)]]</f>
        <v>0</v>
      </c>
      <c r="AM1437" s="131">
        <f>ROUND((AN1437/100)*24.8547945*Taula1[[#This Row],[Espai reservat Administració (dies)]],2)</f>
        <v>0</v>
      </c>
      <c r="AN1437" s="79">
        <f>Taula1[[#This Row],[% Jornada segons contracte
(no posar el símbol %) ]]-Taula1[[#This Row],[% Reducció salari per baix rendiment        (no posar el símbol %)]]</f>
        <v>0</v>
      </c>
      <c r="AO1437" s="131">
        <f t="shared" si="354"/>
        <v>0</v>
      </c>
      <c r="AP1437" s="87"/>
      <c r="AQ1437" s="137">
        <f>ROUND((AR1437/100)*693*Taula1[[#This Row],[Mesos naturals sencers treballats període justificat (01/01/2023 - 31/03/2023)]],2)</f>
        <v>0</v>
      </c>
      <c r="AR1437" s="90">
        <f>Taula1[[#This Row],[% Jornada segons contracte
(no posar el símbol %) ]]-Taula1[[#This Row],[% Reducció salari per baix rendiment        (no posar el símbol %)]]</f>
        <v>0</v>
      </c>
      <c r="AS1437" s="137">
        <f>ROUND((AT1437/100)*22.78356164*Taula1[[#This Row],[Dies treballats període justificat (01/01/2023 - 31/03/2023)              no comptabilitzats com a mes natural sencer]],2)</f>
        <v>0</v>
      </c>
      <c r="AT1437" s="90">
        <f>Taula1[[#This Row],[% Jornada segons contracte
(no posar el símbol %) ]]-Taula1[[#This Row],[% Reducció salari per baix rendiment        (no posar el símbol %)]]</f>
        <v>0</v>
      </c>
      <c r="AU1437" s="137">
        <f t="shared" si="355"/>
        <v>0</v>
      </c>
      <c r="AV1437" s="87"/>
      <c r="AW1437" s="136">
        <f>ROUND((AX1437/100)*693*Taula1[[#This Row],[Espai reservat Administració  (mesos)]],2)</f>
        <v>0</v>
      </c>
      <c r="AX1437" s="90">
        <f>Taula1[[#This Row],[% Jornada segons contracte
(no posar el símbol %) ]]-Taula1[[#This Row],[% Reducció salari per baix rendiment        (no posar el símbol %)]]</f>
        <v>0</v>
      </c>
      <c r="AY1437" s="131">
        <f>ROUND((AZ1437/100)*22.78356164*Taula1[[#This Row],[Espai reservat Administració (dies)]],2)</f>
        <v>0</v>
      </c>
      <c r="AZ1437" s="81">
        <f>Taula1[[#This Row],[% Jornada segons contracte
(no posar el símbol %) ]]-Taula1[[#This Row],[% Reducció salari per baix rendiment        (no posar el símbol %)]]</f>
        <v>0</v>
      </c>
      <c r="BA1437" s="82">
        <f t="shared" si="356"/>
        <v>0</v>
      </c>
      <c r="BB1437" s="41"/>
      <c r="BC1437" s="131">
        <f>IF(Taula1[[#This Row],[Grup justificat     (fer servir opcions de la llista desplegable)]]=1,AI1437,0)</f>
        <v>0</v>
      </c>
      <c r="BD1437" s="131">
        <f>IF(Taula1[[#This Row],[Grup justificat     (fer servir opcions de la llista desplegable)]]=2,AU1437,0)</f>
        <v>0</v>
      </c>
      <c r="BE1437" s="41"/>
      <c r="BF1437" s="131">
        <f>IF(Taula1[[#This Row],[Espai reservat Administració]]=1,AO1437,0)</f>
        <v>0</v>
      </c>
      <c r="BG1437" s="82">
        <f>IF(Taula1[[#This Row],[Espai reservat Administració]]=2,BA1437,0)</f>
        <v>0</v>
      </c>
      <c r="BH1437" s="41"/>
      <c r="BI1437" s="126">
        <f>IF(Taula1[[#This Row],[Grup justificat     (fer servir opcions de la llista desplegable)]]=1,1,0)</f>
        <v>0</v>
      </c>
      <c r="BJ1437" s="126">
        <f>IF(Taula1[[#This Row],[Espai reservat Administració]]=1,1,0)</f>
        <v>0</v>
      </c>
      <c r="BK1437" s="111"/>
      <c r="BL1437" s="126">
        <f>IF(Taula1[[#This Row],[Grup justificat     (fer servir opcions de la llista desplegable)]]=2,1,0)</f>
        <v>0</v>
      </c>
      <c r="BM1437" s="126">
        <f>IF(Taula1[[#This Row],[Espai reservat Administració]]=2,1,0)</f>
        <v>0</v>
      </c>
      <c r="BN1437" s="73"/>
      <c r="BO1437" s="73"/>
      <c r="BP1437" s="73"/>
      <c r="BQ1437" s="73"/>
      <c r="BR1437" s="73"/>
      <c r="BS1437" s="73"/>
      <c r="BT1437" s="73"/>
      <c r="BU1437" s="73"/>
      <c r="BV1437" s="73"/>
      <c r="BW1437" s="73"/>
      <c r="BX1437" s="73"/>
      <c r="BY1437" s="73"/>
      <c r="BZ1437" s="73"/>
      <c r="CA1437" s="73"/>
      <c r="CB1437" s="73"/>
      <c r="CC1437" s="73"/>
      <c r="CD1437" s="73"/>
      <c r="CE1437" s="73"/>
      <c r="CF1437" s="73"/>
      <c r="CG1437" s="63">
        <f t="shared" si="357"/>
        <v>0</v>
      </c>
      <c r="CH1437" s="63">
        <f t="shared" si="358"/>
        <v>0</v>
      </c>
      <c r="CI1437" s="73"/>
      <c r="CJ1437" s="63">
        <f>IF(Taula1[[#This Row],[Tipus de contracte                                  (fer servir opcions de la llista desplegable)]]="Indefinit",1,0)</f>
        <v>0</v>
      </c>
      <c r="CK1437" s="63">
        <f>IF(Taula1[[#This Row],[Tipus de contracte                                  (fer servir opcions de la llista desplegable)]]="Temporal, igual o superior a 6 mesos",1,0)</f>
        <v>0</v>
      </c>
      <c r="CL1437" s="63">
        <f>IF(Taula1[[#This Row],[Tipus de contracte                                  (fer servir opcions de la llista desplegable)]]="Substitució per IT",1,0)</f>
        <v>0</v>
      </c>
      <c r="CM1437" s="73"/>
      <c r="CN1437" s="63">
        <f>IF(Taula1[[#This Row],[Relació llocs de treball]]&gt;=1,1,0)</f>
        <v>0</v>
      </c>
      <c r="CO1437" s="73"/>
      <c r="CP1437" s="63">
        <f>IF(Taula1[[#This Row],[Identitat de gènere                                                          (fer servir opcions de la llista desplegable)]]="Home",1,0)</f>
        <v>0</v>
      </c>
      <c r="CQ1437" s="63">
        <f>IF(Taula1[[#This Row],[Identitat de gènere                                                          (fer servir opcions de la llista desplegable)]]="Dona",1,0)</f>
        <v>0</v>
      </c>
      <c r="CR1437" s="63">
        <f>IF(Taula1[[#This Row],[Identitat de gènere                                                          (fer servir opcions de la llista desplegable)]]="No binari",1,0)</f>
        <v>0</v>
      </c>
      <c r="CS1437" s="73"/>
      <c r="CT1437" s="63">
        <f t="shared" si="352"/>
        <v>0</v>
      </c>
      <c r="CU1437" s="64">
        <f t="shared" si="359"/>
        <v>0</v>
      </c>
      <c r="CW1437" s="64">
        <f t="shared" si="360"/>
        <v>0</v>
      </c>
      <c r="CX1437" s="64">
        <f t="shared" si="361"/>
        <v>0</v>
      </c>
      <c r="CY1437" s="64">
        <f t="shared" si="362"/>
        <v>0</v>
      </c>
      <c r="CZ1437" s="64">
        <f t="shared" si="363"/>
        <v>0</v>
      </c>
      <c r="DB1437" s="64">
        <f t="shared" si="364"/>
        <v>0</v>
      </c>
      <c r="DC1437" s="64">
        <f t="shared" si="365"/>
        <v>0</v>
      </c>
      <c r="DD1437" s="64">
        <f t="shared" si="366"/>
        <v>0</v>
      </c>
      <c r="DE1437" s="64">
        <f t="shared" si="367"/>
        <v>0</v>
      </c>
    </row>
    <row r="1438" spans="2:109" x14ac:dyDescent="0.3">
      <c r="B1438" s="167"/>
      <c r="C1438" s="186"/>
      <c r="D1438" s="2"/>
      <c r="E1438" s="67"/>
      <c r="F1438" s="5"/>
      <c r="G1438" s="5"/>
      <c r="H1438" s="187"/>
      <c r="I1438" s="111" t="str">
        <f ca="1">IF(Taula1[[#This Row],[Data naixement (format dd/mm/aaaa)]]="","0",DATEDIF(Taula1[[#This Row],[Data naixement (format dd/mm/aaaa)]],TODAY(),"Y"))</f>
        <v>0</v>
      </c>
      <c r="J1438" s="6"/>
      <c r="K1438" s="6"/>
      <c r="L1438" s="6"/>
      <c r="M1438" s="6"/>
      <c r="N1438" s="56"/>
      <c r="O1438" s="56"/>
      <c r="P1438" s="56"/>
      <c r="Q1438" s="6"/>
      <c r="R1438" s="7"/>
      <c r="S1438" s="143">
        <f>Taula1[[#This Row],[Mesos naturals sencers treballats període justificat (01/01/2023 - 31/03/2023)]]</f>
        <v>0</v>
      </c>
      <c r="T1438" s="194">
        <f>Taula1[[#This Row],[Dies treballats període justificat (01/01/2023 - 31/03/2023)              no comptabilitzats com a mes natural sencer]]</f>
        <v>0</v>
      </c>
      <c r="U1438" s="12"/>
      <c r="V1438" s="7"/>
      <c r="W1438" s="188"/>
      <c r="X1438" s="188"/>
      <c r="Y1438" s="188"/>
      <c r="Z1438" s="188"/>
      <c r="AA1438" s="190"/>
      <c r="AB1438" s="143">
        <f>Taula1[[#This Row],[Grup justificat     (fer servir opcions de la llista desplegable)]]</f>
        <v>0</v>
      </c>
      <c r="AC1438" s="182"/>
      <c r="AD1438" s="39"/>
      <c r="AE1438" s="131">
        <f>ROUND((AF1438/100)*756*Taula1[[#This Row],[Mesos naturals sencers treballats període justificat (01/01/2023 - 31/03/2023)]],2)</f>
        <v>0</v>
      </c>
      <c r="AF1438" s="81">
        <f>Taula1[[#This Row],[% Jornada segons contracte
(no posar el símbol %) ]]-Taula1[[#This Row],[% Reducció salari per baix rendiment        (no posar el símbol %)]]</f>
        <v>0</v>
      </c>
      <c r="AG1438" s="131">
        <f>ROUND((AH1438/100)*24.8547945*Taula1[[#This Row],[Dies treballats període justificat (01/01/2023 - 31/03/2023)              no comptabilitzats com a mes natural sencer]],2)</f>
        <v>0</v>
      </c>
      <c r="AH1438" s="79">
        <f>Taula1[[#This Row],[% Jornada segons contracte
(no posar el símbol %) ]]-Taula1[[#This Row],[% Reducció salari per baix rendiment        (no posar el símbol %)]]</f>
        <v>0</v>
      </c>
      <c r="AI1438" s="131">
        <f t="shared" si="353"/>
        <v>0</v>
      </c>
      <c r="AJ1438" s="39"/>
      <c r="AK1438" s="131">
        <f>ROUND((AL1438/100)*756*Taula1[[#This Row],[Espai reservat Administració  (mesos)]],2)</f>
        <v>0</v>
      </c>
      <c r="AL1438" s="81">
        <f>Taula1[[#This Row],[% Jornada segons contracte
(no posar el símbol %) ]]-Taula1[[#This Row],[% Reducció salari per baix rendiment        (no posar el símbol %)]]</f>
        <v>0</v>
      </c>
      <c r="AM1438" s="131">
        <f>ROUND((AN1438/100)*24.8547945*Taula1[[#This Row],[Espai reservat Administració (dies)]],2)</f>
        <v>0</v>
      </c>
      <c r="AN1438" s="79">
        <f>Taula1[[#This Row],[% Jornada segons contracte
(no posar el símbol %) ]]-Taula1[[#This Row],[% Reducció salari per baix rendiment        (no posar el símbol %)]]</f>
        <v>0</v>
      </c>
      <c r="AO1438" s="131">
        <f t="shared" si="354"/>
        <v>0</v>
      </c>
      <c r="AP1438" s="87"/>
      <c r="AQ1438" s="137">
        <f>ROUND((AR1438/100)*693*Taula1[[#This Row],[Mesos naturals sencers treballats període justificat (01/01/2023 - 31/03/2023)]],2)</f>
        <v>0</v>
      </c>
      <c r="AR1438" s="90">
        <f>Taula1[[#This Row],[% Jornada segons contracte
(no posar el símbol %) ]]-Taula1[[#This Row],[% Reducció salari per baix rendiment        (no posar el símbol %)]]</f>
        <v>0</v>
      </c>
      <c r="AS1438" s="137">
        <f>ROUND((AT1438/100)*22.78356164*Taula1[[#This Row],[Dies treballats període justificat (01/01/2023 - 31/03/2023)              no comptabilitzats com a mes natural sencer]],2)</f>
        <v>0</v>
      </c>
      <c r="AT1438" s="90">
        <f>Taula1[[#This Row],[% Jornada segons contracte
(no posar el símbol %) ]]-Taula1[[#This Row],[% Reducció salari per baix rendiment        (no posar el símbol %)]]</f>
        <v>0</v>
      </c>
      <c r="AU1438" s="137">
        <f t="shared" si="355"/>
        <v>0</v>
      </c>
      <c r="AV1438" s="87"/>
      <c r="AW1438" s="136">
        <f>ROUND((AX1438/100)*693*Taula1[[#This Row],[Espai reservat Administració  (mesos)]],2)</f>
        <v>0</v>
      </c>
      <c r="AX1438" s="90">
        <f>Taula1[[#This Row],[% Jornada segons contracte
(no posar el símbol %) ]]-Taula1[[#This Row],[% Reducció salari per baix rendiment        (no posar el símbol %)]]</f>
        <v>0</v>
      </c>
      <c r="AY1438" s="131">
        <f>ROUND((AZ1438/100)*22.78356164*Taula1[[#This Row],[Espai reservat Administració (dies)]],2)</f>
        <v>0</v>
      </c>
      <c r="AZ1438" s="81">
        <f>Taula1[[#This Row],[% Jornada segons contracte
(no posar el símbol %) ]]-Taula1[[#This Row],[% Reducció salari per baix rendiment        (no posar el símbol %)]]</f>
        <v>0</v>
      </c>
      <c r="BA1438" s="82">
        <f t="shared" si="356"/>
        <v>0</v>
      </c>
      <c r="BB1438" s="41"/>
      <c r="BC1438" s="131">
        <f>IF(Taula1[[#This Row],[Grup justificat     (fer servir opcions de la llista desplegable)]]=1,AI1438,0)</f>
        <v>0</v>
      </c>
      <c r="BD1438" s="131">
        <f>IF(Taula1[[#This Row],[Grup justificat     (fer servir opcions de la llista desplegable)]]=2,AU1438,0)</f>
        <v>0</v>
      </c>
      <c r="BE1438" s="41"/>
      <c r="BF1438" s="131">
        <f>IF(Taula1[[#This Row],[Espai reservat Administració]]=1,AO1438,0)</f>
        <v>0</v>
      </c>
      <c r="BG1438" s="82">
        <f>IF(Taula1[[#This Row],[Espai reservat Administració]]=2,BA1438,0)</f>
        <v>0</v>
      </c>
      <c r="BH1438" s="41"/>
      <c r="BI1438" s="126">
        <f>IF(Taula1[[#This Row],[Grup justificat     (fer servir opcions de la llista desplegable)]]=1,1,0)</f>
        <v>0</v>
      </c>
      <c r="BJ1438" s="126">
        <f>IF(Taula1[[#This Row],[Espai reservat Administració]]=1,1,0)</f>
        <v>0</v>
      </c>
      <c r="BK1438" s="111"/>
      <c r="BL1438" s="126">
        <f>IF(Taula1[[#This Row],[Grup justificat     (fer servir opcions de la llista desplegable)]]=2,1,0)</f>
        <v>0</v>
      </c>
      <c r="BM1438" s="126">
        <f>IF(Taula1[[#This Row],[Espai reservat Administració]]=2,1,0)</f>
        <v>0</v>
      </c>
      <c r="BN1438" s="73"/>
      <c r="BO1438" s="73"/>
      <c r="BP1438" s="73"/>
      <c r="BQ1438" s="73"/>
      <c r="BR1438" s="73"/>
      <c r="BS1438" s="73"/>
      <c r="BT1438" s="73"/>
      <c r="BU1438" s="73"/>
      <c r="BV1438" s="73"/>
      <c r="BW1438" s="73"/>
      <c r="BX1438" s="73"/>
      <c r="BY1438" s="73"/>
      <c r="BZ1438" s="73"/>
      <c r="CA1438" s="73"/>
      <c r="CB1438" s="73"/>
      <c r="CC1438" s="73"/>
      <c r="CD1438" s="73"/>
      <c r="CE1438" s="73"/>
      <c r="CF1438" s="73"/>
      <c r="CG1438" s="63">
        <f t="shared" si="357"/>
        <v>0</v>
      </c>
      <c r="CH1438" s="63">
        <f t="shared" si="358"/>
        <v>0</v>
      </c>
      <c r="CI1438" s="73"/>
      <c r="CJ1438" s="63">
        <f>IF(Taula1[[#This Row],[Tipus de contracte                                  (fer servir opcions de la llista desplegable)]]="Indefinit",1,0)</f>
        <v>0</v>
      </c>
      <c r="CK1438" s="63">
        <f>IF(Taula1[[#This Row],[Tipus de contracte                                  (fer servir opcions de la llista desplegable)]]="Temporal, igual o superior a 6 mesos",1,0)</f>
        <v>0</v>
      </c>
      <c r="CL1438" s="63">
        <f>IF(Taula1[[#This Row],[Tipus de contracte                                  (fer servir opcions de la llista desplegable)]]="Substitució per IT",1,0)</f>
        <v>0</v>
      </c>
      <c r="CM1438" s="73"/>
      <c r="CN1438" s="63">
        <f>IF(Taula1[[#This Row],[Relació llocs de treball]]&gt;=1,1,0)</f>
        <v>0</v>
      </c>
      <c r="CO1438" s="73"/>
      <c r="CP1438" s="63">
        <f>IF(Taula1[[#This Row],[Identitat de gènere                                                          (fer servir opcions de la llista desplegable)]]="Home",1,0)</f>
        <v>0</v>
      </c>
      <c r="CQ1438" s="63">
        <f>IF(Taula1[[#This Row],[Identitat de gènere                                                          (fer servir opcions de la llista desplegable)]]="Dona",1,0)</f>
        <v>0</v>
      </c>
      <c r="CR1438" s="63">
        <f>IF(Taula1[[#This Row],[Identitat de gènere                                                          (fer servir opcions de la llista desplegable)]]="No binari",1,0)</f>
        <v>0</v>
      </c>
      <c r="CS1438" s="73"/>
      <c r="CT1438" s="63">
        <f t="shared" si="352"/>
        <v>0</v>
      </c>
      <c r="CU1438" s="64">
        <f t="shared" si="359"/>
        <v>0</v>
      </c>
      <c r="CW1438" s="64">
        <f t="shared" si="360"/>
        <v>0</v>
      </c>
      <c r="CX1438" s="64">
        <f t="shared" si="361"/>
        <v>0</v>
      </c>
      <c r="CY1438" s="64">
        <f t="shared" si="362"/>
        <v>0</v>
      </c>
      <c r="CZ1438" s="64">
        <f t="shared" si="363"/>
        <v>0</v>
      </c>
      <c r="DB1438" s="64">
        <f t="shared" si="364"/>
        <v>0</v>
      </c>
      <c r="DC1438" s="64">
        <f t="shared" si="365"/>
        <v>0</v>
      </c>
      <c r="DD1438" s="64">
        <f t="shared" si="366"/>
        <v>0</v>
      </c>
      <c r="DE1438" s="64">
        <f t="shared" si="367"/>
        <v>0</v>
      </c>
    </row>
    <row r="1439" spans="2:109" x14ac:dyDescent="0.3">
      <c r="B1439" s="167"/>
      <c r="C1439" s="186"/>
      <c r="D1439" s="2"/>
      <c r="E1439" s="67"/>
      <c r="F1439" s="5"/>
      <c r="G1439" s="5"/>
      <c r="H1439" s="187"/>
      <c r="I1439" s="111" t="str">
        <f ca="1">IF(Taula1[[#This Row],[Data naixement (format dd/mm/aaaa)]]="","0",DATEDIF(Taula1[[#This Row],[Data naixement (format dd/mm/aaaa)]],TODAY(),"Y"))</f>
        <v>0</v>
      </c>
      <c r="J1439" s="6"/>
      <c r="K1439" s="6"/>
      <c r="L1439" s="6"/>
      <c r="M1439" s="6"/>
      <c r="N1439" s="56"/>
      <c r="O1439" s="56"/>
      <c r="P1439" s="56"/>
      <c r="Q1439" s="6"/>
      <c r="R1439" s="7"/>
      <c r="S1439" s="143">
        <f>Taula1[[#This Row],[Mesos naturals sencers treballats període justificat (01/01/2023 - 31/03/2023)]]</f>
        <v>0</v>
      </c>
      <c r="T1439" s="194">
        <f>Taula1[[#This Row],[Dies treballats període justificat (01/01/2023 - 31/03/2023)              no comptabilitzats com a mes natural sencer]]</f>
        <v>0</v>
      </c>
      <c r="U1439" s="12"/>
      <c r="V1439" s="7"/>
      <c r="W1439" s="188"/>
      <c r="X1439" s="188"/>
      <c r="Y1439" s="188"/>
      <c r="Z1439" s="188"/>
      <c r="AA1439" s="190"/>
      <c r="AB1439" s="143">
        <f>Taula1[[#This Row],[Grup justificat     (fer servir opcions de la llista desplegable)]]</f>
        <v>0</v>
      </c>
      <c r="AC1439" s="182"/>
      <c r="AD1439" s="39"/>
      <c r="AE1439" s="131">
        <f>ROUND((AF1439/100)*756*Taula1[[#This Row],[Mesos naturals sencers treballats període justificat (01/01/2023 - 31/03/2023)]],2)</f>
        <v>0</v>
      </c>
      <c r="AF1439" s="81">
        <f>Taula1[[#This Row],[% Jornada segons contracte
(no posar el símbol %) ]]-Taula1[[#This Row],[% Reducció salari per baix rendiment        (no posar el símbol %)]]</f>
        <v>0</v>
      </c>
      <c r="AG1439" s="131">
        <f>ROUND((AH1439/100)*24.8547945*Taula1[[#This Row],[Dies treballats període justificat (01/01/2023 - 31/03/2023)              no comptabilitzats com a mes natural sencer]],2)</f>
        <v>0</v>
      </c>
      <c r="AH1439" s="79">
        <f>Taula1[[#This Row],[% Jornada segons contracte
(no posar el símbol %) ]]-Taula1[[#This Row],[% Reducció salari per baix rendiment        (no posar el símbol %)]]</f>
        <v>0</v>
      </c>
      <c r="AI1439" s="131">
        <f t="shared" si="353"/>
        <v>0</v>
      </c>
      <c r="AJ1439" s="39"/>
      <c r="AK1439" s="131">
        <f>ROUND((AL1439/100)*756*Taula1[[#This Row],[Espai reservat Administració  (mesos)]],2)</f>
        <v>0</v>
      </c>
      <c r="AL1439" s="81">
        <f>Taula1[[#This Row],[% Jornada segons contracte
(no posar el símbol %) ]]-Taula1[[#This Row],[% Reducció salari per baix rendiment        (no posar el símbol %)]]</f>
        <v>0</v>
      </c>
      <c r="AM1439" s="131">
        <f>ROUND((AN1439/100)*24.8547945*Taula1[[#This Row],[Espai reservat Administració (dies)]],2)</f>
        <v>0</v>
      </c>
      <c r="AN1439" s="79">
        <f>Taula1[[#This Row],[% Jornada segons contracte
(no posar el símbol %) ]]-Taula1[[#This Row],[% Reducció salari per baix rendiment        (no posar el símbol %)]]</f>
        <v>0</v>
      </c>
      <c r="AO1439" s="131">
        <f t="shared" si="354"/>
        <v>0</v>
      </c>
      <c r="AP1439" s="87"/>
      <c r="AQ1439" s="137">
        <f>ROUND((AR1439/100)*693*Taula1[[#This Row],[Mesos naturals sencers treballats període justificat (01/01/2023 - 31/03/2023)]],2)</f>
        <v>0</v>
      </c>
      <c r="AR1439" s="90">
        <f>Taula1[[#This Row],[% Jornada segons contracte
(no posar el símbol %) ]]-Taula1[[#This Row],[% Reducció salari per baix rendiment        (no posar el símbol %)]]</f>
        <v>0</v>
      </c>
      <c r="AS1439" s="137">
        <f>ROUND((AT1439/100)*22.78356164*Taula1[[#This Row],[Dies treballats període justificat (01/01/2023 - 31/03/2023)              no comptabilitzats com a mes natural sencer]],2)</f>
        <v>0</v>
      </c>
      <c r="AT1439" s="90">
        <f>Taula1[[#This Row],[% Jornada segons contracte
(no posar el símbol %) ]]-Taula1[[#This Row],[% Reducció salari per baix rendiment        (no posar el símbol %)]]</f>
        <v>0</v>
      </c>
      <c r="AU1439" s="137">
        <f t="shared" si="355"/>
        <v>0</v>
      </c>
      <c r="AV1439" s="87"/>
      <c r="AW1439" s="136">
        <f>ROUND((AX1439/100)*693*Taula1[[#This Row],[Espai reservat Administració  (mesos)]],2)</f>
        <v>0</v>
      </c>
      <c r="AX1439" s="90">
        <f>Taula1[[#This Row],[% Jornada segons contracte
(no posar el símbol %) ]]-Taula1[[#This Row],[% Reducció salari per baix rendiment        (no posar el símbol %)]]</f>
        <v>0</v>
      </c>
      <c r="AY1439" s="131">
        <f>ROUND((AZ1439/100)*22.78356164*Taula1[[#This Row],[Espai reservat Administració (dies)]],2)</f>
        <v>0</v>
      </c>
      <c r="AZ1439" s="81">
        <f>Taula1[[#This Row],[% Jornada segons contracte
(no posar el símbol %) ]]-Taula1[[#This Row],[% Reducció salari per baix rendiment        (no posar el símbol %)]]</f>
        <v>0</v>
      </c>
      <c r="BA1439" s="82">
        <f t="shared" si="356"/>
        <v>0</v>
      </c>
      <c r="BB1439" s="41"/>
      <c r="BC1439" s="131">
        <f>IF(Taula1[[#This Row],[Grup justificat     (fer servir opcions de la llista desplegable)]]=1,AI1439,0)</f>
        <v>0</v>
      </c>
      <c r="BD1439" s="131">
        <f>IF(Taula1[[#This Row],[Grup justificat     (fer servir opcions de la llista desplegable)]]=2,AU1439,0)</f>
        <v>0</v>
      </c>
      <c r="BE1439" s="41"/>
      <c r="BF1439" s="131">
        <f>IF(Taula1[[#This Row],[Espai reservat Administració]]=1,AO1439,0)</f>
        <v>0</v>
      </c>
      <c r="BG1439" s="82">
        <f>IF(Taula1[[#This Row],[Espai reservat Administració]]=2,BA1439,0)</f>
        <v>0</v>
      </c>
      <c r="BH1439" s="41"/>
      <c r="BI1439" s="126">
        <f>IF(Taula1[[#This Row],[Grup justificat     (fer servir opcions de la llista desplegable)]]=1,1,0)</f>
        <v>0</v>
      </c>
      <c r="BJ1439" s="126">
        <f>IF(Taula1[[#This Row],[Espai reservat Administració]]=1,1,0)</f>
        <v>0</v>
      </c>
      <c r="BK1439" s="111"/>
      <c r="BL1439" s="126">
        <f>IF(Taula1[[#This Row],[Grup justificat     (fer servir opcions de la llista desplegable)]]=2,1,0)</f>
        <v>0</v>
      </c>
      <c r="BM1439" s="126">
        <f>IF(Taula1[[#This Row],[Espai reservat Administració]]=2,1,0)</f>
        <v>0</v>
      </c>
      <c r="BN1439" s="73"/>
      <c r="BO1439" s="73"/>
      <c r="BP1439" s="73"/>
      <c r="BQ1439" s="73"/>
      <c r="BR1439" s="73"/>
      <c r="BS1439" s="73"/>
      <c r="BT1439" s="73"/>
      <c r="BU1439" s="73"/>
      <c r="BV1439" s="73"/>
      <c r="BW1439" s="73"/>
      <c r="BX1439" s="73"/>
      <c r="BY1439" s="73"/>
      <c r="BZ1439" s="73"/>
      <c r="CA1439" s="73"/>
      <c r="CB1439" s="73"/>
      <c r="CC1439" s="73"/>
      <c r="CD1439" s="73"/>
      <c r="CE1439" s="73"/>
      <c r="CF1439" s="73"/>
      <c r="CG1439" s="63">
        <f t="shared" si="357"/>
        <v>0</v>
      </c>
      <c r="CH1439" s="63">
        <f t="shared" si="358"/>
        <v>0</v>
      </c>
      <c r="CI1439" s="73"/>
      <c r="CJ1439" s="63">
        <f>IF(Taula1[[#This Row],[Tipus de contracte                                  (fer servir opcions de la llista desplegable)]]="Indefinit",1,0)</f>
        <v>0</v>
      </c>
      <c r="CK1439" s="63">
        <f>IF(Taula1[[#This Row],[Tipus de contracte                                  (fer servir opcions de la llista desplegable)]]="Temporal, igual o superior a 6 mesos",1,0)</f>
        <v>0</v>
      </c>
      <c r="CL1439" s="63">
        <f>IF(Taula1[[#This Row],[Tipus de contracte                                  (fer servir opcions de la llista desplegable)]]="Substitució per IT",1,0)</f>
        <v>0</v>
      </c>
      <c r="CM1439" s="73"/>
      <c r="CN1439" s="63">
        <f>IF(Taula1[[#This Row],[Relació llocs de treball]]&gt;=1,1,0)</f>
        <v>0</v>
      </c>
      <c r="CO1439" s="73"/>
      <c r="CP1439" s="63">
        <f>IF(Taula1[[#This Row],[Identitat de gènere                                                          (fer servir opcions de la llista desplegable)]]="Home",1,0)</f>
        <v>0</v>
      </c>
      <c r="CQ1439" s="63">
        <f>IF(Taula1[[#This Row],[Identitat de gènere                                                          (fer servir opcions de la llista desplegable)]]="Dona",1,0)</f>
        <v>0</v>
      </c>
      <c r="CR1439" s="63">
        <f>IF(Taula1[[#This Row],[Identitat de gènere                                                          (fer servir opcions de la llista desplegable)]]="No binari",1,0)</f>
        <v>0</v>
      </c>
      <c r="CS1439" s="73"/>
      <c r="CT1439" s="63">
        <f t="shared" si="352"/>
        <v>0</v>
      </c>
      <c r="CU1439" s="64">
        <f t="shared" si="359"/>
        <v>0</v>
      </c>
      <c r="CW1439" s="64">
        <f t="shared" si="360"/>
        <v>0</v>
      </c>
      <c r="CX1439" s="64">
        <f t="shared" si="361"/>
        <v>0</v>
      </c>
      <c r="CY1439" s="64">
        <f t="shared" si="362"/>
        <v>0</v>
      </c>
      <c r="CZ1439" s="64">
        <f t="shared" si="363"/>
        <v>0</v>
      </c>
      <c r="DB1439" s="64">
        <f t="shared" si="364"/>
        <v>0</v>
      </c>
      <c r="DC1439" s="64">
        <f t="shared" si="365"/>
        <v>0</v>
      </c>
      <c r="DD1439" s="64">
        <f t="shared" si="366"/>
        <v>0</v>
      </c>
      <c r="DE1439" s="64">
        <f t="shared" si="367"/>
        <v>0</v>
      </c>
    </row>
    <row r="1440" spans="2:109" x14ac:dyDescent="0.3">
      <c r="B1440" s="167"/>
      <c r="C1440" s="186"/>
      <c r="D1440" s="2"/>
      <c r="E1440" s="67"/>
      <c r="F1440" s="5"/>
      <c r="G1440" s="5"/>
      <c r="H1440" s="187"/>
      <c r="I1440" s="111" t="str">
        <f ca="1">IF(Taula1[[#This Row],[Data naixement (format dd/mm/aaaa)]]="","0",DATEDIF(Taula1[[#This Row],[Data naixement (format dd/mm/aaaa)]],TODAY(),"Y"))</f>
        <v>0</v>
      </c>
      <c r="J1440" s="6"/>
      <c r="K1440" s="6"/>
      <c r="L1440" s="6"/>
      <c r="M1440" s="6"/>
      <c r="N1440" s="56"/>
      <c r="O1440" s="56"/>
      <c r="P1440" s="56"/>
      <c r="Q1440" s="6"/>
      <c r="R1440" s="7"/>
      <c r="S1440" s="143">
        <f>Taula1[[#This Row],[Mesos naturals sencers treballats període justificat (01/01/2023 - 31/03/2023)]]</f>
        <v>0</v>
      </c>
      <c r="T1440" s="194">
        <f>Taula1[[#This Row],[Dies treballats període justificat (01/01/2023 - 31/03/2023)              no comptabilitzats com a mes natural sencer]]</f>
        <v>0</v>
      </c>
      <c r="U1440" s="12"/>
      <c r="V1440" s="7"/>
      <c r="W1440" s="188"/>
      <c r="X1440" s="188"/>
      <c r="Y1440" s="188"/>
      <c r="Z1440" s="188"/>
      <c r="AA1440" s="190"/>
      <c r="AB1440" s="143">
        <f>Taula1[[#This Row],[Grup justificat     (fer servir opcions de la llista desplegable)]]</f>
        <v>0</v>
      </c>
      <c r="AC1440" s="182"/>
      <c r="AD1440" s="39"/>
      <c r="AE1440" s="131">
        <f>ROUND((AF1440/100)*756*Taula1[[#This Row],[Mesos naturals sencers treballats període justificat (01/01/2023 - 31/03/2023)]],2)</f>
        <v>0</v>
      </c>
      <c r="AF1440" s="81">
        <f>Taula1[[#This Row],[% Jornada segons contracte
(no posar el símbol %) ]]-Taula1[[#This Row],[% Reducció salari per baix rendiment        (no posar el símbol %)]]</f>
        <v>0</v>
      </c>
      <c r="AG1440" s="131">
        <f>ROUND((AH1440/100)*24.8547945*Taula1[[#This Row],[Dies treballats període justificat (01/01/2023 - 31/03/2023)              no comptabilitzats com a mes natural sencer]],2)</f>
        <v>0</v>
      </c>
      <c r="AH1440" s="79">
        <f>Taula1[[#This Row],[% Jornada segons contracte
(no posar el símbol %) ]]-Taula1[[#This Row],[% Reducció salari per baix rendiment        (no posar el símbol %)]]</f>
        <v>0</v>
      </c>
      <c r="AI1440" s="131">
        <f t="shared" si="353"/>
        <v>0</v>
      </c>
      <c r="AJ1440" s="39"/>
      <c r="AK1440" s="131">
        <f>ROUND((AL1440/100)*756*Taula1[[#This Row],[Espai reservat Administració  (mesos)]],2)</f>
        <v>0</v>
      </c>
      <c r="AL1440" s="81">
        <f>Taula1[[#This Row],[% Jornada segons contracte
(no posar el símbol %) ]]-Taula1[[#This Row],[% Reducció salari per baix rendiment        (no posar el símbol %)]]</f>
        <v>0</v>
      </c>
      <c r="AM1440" s="131">
        <f>ROUND((AN1440/100)*24.8547945*Taula1[[#This Row],[Espai reservat Administració (dies)]],2)</f>
        <v>0</v>
      </c>
      <c r="AN1440" s="79">
        <f>Taula1[[#This Row],[% Jornada segons contracte
(no posar el símbol %) ]]-Taula1[[#This Row],[% Reducció salari per baix rendiment        (no posar el símbol %)]]</f>
        <v>0</v>
      </c>
      <c r="AO1440" s="131">
        <f t="shared" si="354"/>
        <v>0</v>
      </c>
      <c r="AP1440" s="87"/>
      <c r="AQ1440" s="137">
        <f>ROUND((AR1440/100)*693*Taula1[[#This Row],[Mesos naturals sencers treballats període justificat (01/01/2023 - 31/03/2023)]],2)</f>
        <v>0</v>
      </c>
      <c r="AR1440" s="90">
        <f>Taula1[[#This Row],[% Jornada segons contracte
(no posar el símbol %) ]]-Taula1[[#This Row],[% Reducció salari per baix rendiment        (no posar el símbol %)]]</f>
        <v>0</v>
      </c>
      <c r="AS1440" s="137">
        <f>ROUND((AT1440/100)*22.78356164*Taula1[[#This Row],[Dies treballats període justificat (01/01/2023 - 31/03/2023)              no comptabilitzats com a mes natural sencer]],2)</f>
        <v>0</v>
      </c>
      <c r="AT1440" s="90">
        <f>Taula1[[#This Row],[% Jornada segons contracte
(no posar el símbol %) ]]-Taula1[[#This Row],[% Reducció salari per baix rendiment        (no posar el símbol %)]]</f>
        <v>0</v>
      </c>
      <c r="AU1440" s="137">
        <f t="shared" si="355"/>
        <v>0</v>
      </c>
      <c r="AV1440" s="87"/>
      <c r="AW1440" s="136">
        <f>ROUND((AX1440/100)*693*Taula1[[#This Row],[Espai reservat Administració  (mesos)]],2)</f>
        <v>0</v>
      </c>
      <c r="AX1440" s="90">
        <f>Taula1[[#This Row],[% Jornada segons contracte
(no posar el símbol %) ]]-Taula1[[#This Row],[% Reducció salari per baix rendiment        (no posar el símbol %)]]</f>
        <v>0</v>
      </c>
      <c r="AY1440" s="131">
        <f>ROUND((AZ1440/100)*22.78356164*Taula1[[#This Row],[Espai reservat Administració (dies)]],2)</f>
        <v>0</v>
      </c>
      <c r="AZ1440" s="81">
        <f>Taula1[[#This Row],[% Jornada segons contracte
(no posar el símbol %) ]]-Taula1[[#This Row],[% Reducció salari per baix rendiment        (no posar el símbol %)]]</f>
        <v>0</v>
      </c>
      <c r="BA1440" s="82">
        <f t="shared" si="356"/>
        <v>0</v>
      </c>
      <c r="BB1440" s="41"/>
      <c r="BC1440" s="131">
        <f>IF(Taula1[[#This Row],[Grup justificat     (fer servir opcions de la llista desplegable)]]=1,AI1440,0)</f>
        <v>0</v>
      </c>
      <c r="BD1440" s="131">
        <f>IF(Taula1[[#This Row],[Grup justificat     (fer servir opcions de la llista desplegable)]]=2,AU1440,0)</f>
        <v>0</v>
      </c>
      <c r="BE1440" s="41"/>
      <c r="BF1440" s="131">
        <f>IF(Taula1[[#This Row],[Espai reservat Administració]]=1,AO1440,0)</f>
        <v>0</v>
      </c>
      <c r="BG1440" s="82">
        <f>IF(Taula1[[#This Row],[Espai reservat Administració]]=2,BA1440,0)</f>
        <v>0</v>
      </c>
      <c r="BH1440" s="41"/>
      <c r="BI1440" s="126">
        <f>IF(Taula1[[#This Row],[Grup justificat     (fer servir opcions de la llista desplegable)]]=1,1,0)</f>
        <v>0</v>
      </c>
      <c r="BJ1440" s="126">
        <f>IF(Taula1[[#This Row],[Espai reservat Administració]]=1,1,0)</f>
        <v>0</v>
      </c>
      <c r="BK1440" s="111"/>
      <c r="BL1440" s="126">
        <f>IF(Taula1[[#This Row],[Grup justificat     (fer servir opcions de la llista desplegable)]]=2,1,0)</f>
        <v>0</v>
      </c>
      <c r="BM1440" s="126">
        <f>IF(Taula1[[#This Row],[Espai reservat Administració]]=2,1,0)</f>
        <v>0</v>
      </c>
      <c r="BN1440" s="73"/>
      <c r="BO1440" s="73"/>
      <c r="BP1440" s="73"/>
      <c r="BQ1440" s="73"/>
      <c r="BR1440" s="73"/>
      <c r="BS1440" s="73"/>
      <c r="BT1440" s="73"/>
      <c r="BU1440" s="73"/>
      <c r="BV1440" s="73"/>
      <c r="BW1440" s="73"/>
      <c r="BX1440" s="73"/>
      <c r="BY1440" s="73"/>
      <c r="BZ1440" s="73"/>
      <c r="CA1440" s="73"/>
      <c r="CB1440" s="73"/>
      <c r="CC1440" s="73"/>
      <c r="CD1440" s="73"/>
      <c r="CE1440" s="73"/>
      <c r="CF1440" s="73"/>
      <c r="CG1440" s="63">
        <f t="shared" si="357"/>
        <v>0</v>
      </c>
      <c r="CH1440" s="63">
        <f t="shared" si="358"/>
        <v>0</v>
      </c>
      <c r="CI1440" s="73"/>
      <c r="CJ1440" s="63">
        <f>IF(Taula1[[#This Row],[Tipus de contracte                                  (fer servir opcions de la llista desplegable)]]="Indefinit",1,0)</f>
        <v>0</v>
      </c>
      <c r="CK1440" s="63">
        <f>IF(Taula1[[#This Row],[Tipus de contracte                                  (fer servir opcions de la llista desplegable)]]="Temporal, igual o superior a 6 mesos",1,0)</f>
        <v>0</v>
      </c>
      <c r="CL1440" s="63">
        <f>IF(Taula1[[#This Row],[Tipus de contracte                                  (fer servir opcions de la llista desplegable)]]="Substitució per IT",1,0)</f>
        <v>0</v>
      </c>
      <c r="CM1440" s="73"/>
      <c r="CN1440" s="63">
        <f>IF(Taula1[[#This Row],[Relació llocs de treball]]&gt;=1,1,0)</f>
        <v>0</v>
      </c>
      <c r="CO1440" s="73"/>
      <c r="CP1440" s="63">
        <f>IF(Taula1[[#This Row],[Identitat de gènere                                                          (fer servir opcions de la llista desplegable)]]="Home",1,0)</f>
        <v>0</v>
      </c>
      <c r="CQ1440" s="63">
        <f>IF(Taula1[[#This Row],[Identitat de gènere                                                          (fer servir opcions de la llista desplegable)]]="Dona",1,0)</f>
        <v>0</v>
      </c>
      <c r="CR1440" s="63">
        <f>IF(Taula1[[#This Row],[Identitat de gènere                                                          (fer servir opcions de la llista desplegable)]]="No binari",1,0)</f>
        <v>0</v>
      </c>
      <c r="CS1440" s="73"/>
      <c r="CT1440" s="63">
        <f t="shared" si="352"/>
        <v>0</v>
      </c>
      <c r="CU1440" s="64">
        <f t="shared" si="359"/>
        <v>0</v>
      </c>
      <c r="CW1440" s="64">
        <f t="shared" si="360"/>
        <v>0</v>
      </c>
      <c r="CX1440" s="64">
        <f t="shared" si="361"/>
        <v>0</v>
      </c>
      <c r="CY1440" s="64">
        <f t="shared" si="362"/>
        <v>0</v>
      </c>
      <c r="CZ1440" s="64">
        <f t="shared" si="363"/>
        <v>0</v>
      </c>
      <c r="DB1440" s="64">
        <f t="shared" si="364"/>
        <v>0</v>
      </c>
      <c r="DC1440" s="64">
        <f t="shared" si="365"/>
        <v>0</v>
      </c>
      <c r="DD1440" s="64">
        <f t="shared" si="366"/>
        <v>0</v>
      </c>
      <c r="DE1440" s="64">
        <f t="shared" si="367"/>
        <v>0</v>
      </c>
    </row>
    <row r="1441" spans="2:109" x14ac:dyDescent="0.3">
      <c r="B1441" s="167"/>
      <c r="C1441" s="186"/>
      <c r="D1441" s="2"/>
      <c r="E1441" s="67"/>
      <c r="F1441" s="5"/>
      <c r="G1441" s="5"/>
      <c r="H1441" s="187"/>
      <c r="I1441" s="111" t="str">
        <f ca="1">IF(Taula1[[#This Row],[Data naixement (format dd/mm/aaaa)]]="","0",DATEDIF(Taula1[[#This Row],[Data naixement (format dd/mm/aaaa)]],TODAY(),"Y"))</f>
        <v>0</v>
      </c>
      <c r="J1441" s="6"/>
      <c r="K1441" s="6"/>
      <c r="L1441" s="6"/>
      <c r="M1441" s="6"/>
      <c r="N1441" s="56"/>
      <c r="O1441" s="56"/>
      <c r="P1441" s="56"/>
      <c r="Q1441" s="6"/>
      <c r="R1441" s="7"/>
      <c r="S1441" s="143">
        <f>Taula1[[#This Row],[Mesos naturals sencers treballats període justificat (01/01/2023 - 31/03/2023)]]</f>
        <v>0</v>
      </c>
      <c r="T1441" s="194">
        <f>Taula1[[#This Row],[Dies treballats període justificat (01/01/2023 - 31/03/2023)              no comptabilitzats com a mes natural sencer]]</f>
        <v>0</v>
      </c>
      <c r="U1441" s="12"/>
      <c r="V1441" s="7"/>
      <c r="W1441" s="188"/>
      <c r="X1441" s="188"/>
      <c r="Y1441" s="188"/>
      <c r="Z1441" s="188"/>
      <c r="AA1441" s="190"/>
      <c r="AB1441" s="143">
        <f>Taula1[[#This Row],[Grup justificat     (fer servir opcions de la llista desplegable)]]</f>
        <v>0</v>
      </c>
      <c r="AC1441" s="182"/>
      <c r="AD1441" s="39"/>
      <c r="AE1441" s="131">
        <f>ROUND((AF1441/100)*756*Taula1[[#This Row],[Mesos naturals sencers treballats període justificat (01/01/2023 - 31/03/2023)]],2)</f>
        <v>0</v>
      </c>
      <c r="AF1441" s="81">
        <f>Taula1[[#This Row],[% Jornada segons contracte
(no posar el símbol %) ]]-Taula1[[#This Row],[% Reducció salari per baix rendiment        (no posar el símbol %)]]</f>
        <v>0</v>
      </c>
      <c r="AG1441" s="131">
        <f>ROUND((AH1441/100)*24.8547945*Taula1[[#This Row],[Dies treballats període justificat (01/01/2023 - 31/03/2023)              no comptabilitzats com a mes natural sencer]],2)</f>
        <v>0</v>
      </c>
      <c r="AH1441" s="79">
        <f>Taula1[[#This Row],[% Jornada segons contracte
(no posar el símbol %) ]]-Taula1[[#This Row],[% Reducció salari per baix rendiment        (no posar el símbol %)]]</f>
        <v>0</v>
      </c>
      <c r="AI1441" s="131">
        <f t="shared" si="353"/>
        <v>0</v>
      </c>
      <c r="AJ1441" s="39"/>
      <c r="AK1441" s="131">
        <f>ROUND((AL1441/100)*756*Taula1[[#This Row],[Espai reservat Administració  (mesos)]],2)</f>
        <v>0</v>
      </c>
      <c r="AL1441" s="81">
        <f>Taula1[[#This Row],[% Jornada segons contracte
(no posar el símbol %) ]]-Taula1[[#This Row],[% Reducció salari per baix rendiment        (no posar el símbol %)]]</f>
        <v>0</v>
      </c>
      <c r="AM1441" s="131">
        <f>ROUND((AN1441/100)*24.8547945*Taula1[[#This Row],[Espai reservat Administració (dies)]],2)</f>
        <v>0</v>
      </c>
      <c r="AN1441" s="79">
        <f>Taula1[[#This Row],[% Jornada segons contracte
(no posar el símbol %) ]]-Taula1[[#This Row],[% Reducció salari per baix rendiment        (no posar el símbol %)]]</f>
        <v>0</v>
      </c>
      <c r="AO1441" s="131">
        <f t="shared" si="354"/>
        <v>0</v>
      </c>
      <c r="AP1441" s="87"/>
      <c r="AQ1441" s="137">
        <f>ROUND((AR1441/100)*693*Taula1[[#This Row],[Mesos naturals sencers treballats període justificat (01/01/2023 - 31/03/2023)]],2)</f>
        <v>0</v>
      </c>
      <c r="AR1441" s="90">
        <f>Taula1[[#This Row],[% Jornada segons contracte
(no posar el símbol %) ]]-Taula1[[#This Row],[% Reducció salari per baix rendiment        (no posar el símbol %)]]</f>
        <v>0</v>
      </c>
      <c r="AS1441" s="137">
        <f>ROUND((AT1441/100)*22.78356164*Taula1[[#This Row],[Dies treballats període justificat (01/01/2023 - 31/03/2023)              no comptabilitzats com a mes natural sencer]],2)</f>
        <v>0</v>
      </c>
      <c r="AT1441" s="90">
        <f>Taula1[[#This Row],[% Jornada segons contracte
(no posar el símbol %) ]]-Taula1[[#This Row],[% Reducció salari per baix rendiment        (no posar el símbol %)]]</f>
        <v>0</v>
      </c>
      <c r="AU1441" s="137">
        <f t="shared" si="355"/>
        <v>0</v>
      </c>
      <c r="AV1441" s="87"/>
      <c r="AW1441" s="136">
        <f>ROUND((AX1441/100)*693*Taula1[[#This Row],[Espai reservat Administració  (mesos)]],2)</f>
        <v>0</v>
      </c>
      <c r="AX1441" s="90">
        <f>Taula1[[#This Row],[% Jornada segons contracte
(no posar el símbol %) ]]-Taula1[[#This Row],[% Reducció salari per baix rendiment        (no posar el símbol %)]]</f>
        <v>0</v>
      </c>
      <c r="AY1441" s="131">
        <f>ROUND((AZ1441/100)*22.78356164*Taula1[[#This Row],[Espai reservat Administració (dies)]],2)</f>
        <v>0</v>
      </c>
      <c r="AZ1441" s="81">
        <f>Taula1[[#This Row],[% Jornada segons contracte
(no posar el símbol %) ]]-Taula1[[#This Row],[% Reducció salari per baix rendiment        (no posar el símbol %)]]</f>
        <v>0</v>
      </c>
      <c r="BA1441" s="82">
        <f t="shared" si="356"/>
        <v>0</v>
      </c>
      <c r="BB1441" s="41"/>
      <c r="BC1441" s="131">
        <f>IF(Taula1[[#This Row],[Grup justificat     (fer servir opcions de la llista desplegable)]]=1,AI1441,0)</f>
        <v>0</v>
      </c>
      <c r="BD1441" s="131">
        <f>IF(Taula1[[#This Row],[Grup justificat     (fer servir opcions de la llista desplegable)]]=2,AU1441,0)</f>
        <v>0</v>
      </c>
      <c r="BE1441" s="41"/>
      <c r="BF1441" s="131">
        <f>IF(Taula1[[#This Row],[Espai reservat Administració]]=1,AO1441,0)</f>
        <v>0</v>
      </c>
      <c r="BG1441" s="82">
        <f>IF(Taula1[[#This Row],[Espai reservat Administració]]=2,BA1441,0)</f>
        <v>0</v>
      </c>
      <c r="BH1441" s="41"/>
      <c r="BI1441" s="126">
        <f>IF(Taula1[[#This Row],[Grup justificat     (fer servir opcions de la llista desplegable)]]=1,1,0)</f>
        <v>0</v>
      </c>
      <c r="BJ1441" s="126">
        <f>IF(Taula1[[#This Row],[Espai reservat Administració]]=1,1,0)</f>
        <v>0</v>
      </c>
      <c r="BK1441" s="111"/>
      <c r="BL1441" s="126">
        <f>IF(Taula1[[#This Row],[Grup justificat     (fer servir opcions de la llista desplegable)]]=2,1,0)</f>
        <v>0</v>
      </c>
      <c r="BM1441" s="126">
        <f>IF(Taula1[[#This Row],[Espai reservat Administració]]=2,1,0)</f>
        <v>0</v>
      </c>
      <c r="BN1441" s="73"/>
      <c r="BO1441" s="73"/>
      <c r="BP1441" s="73"/>
      <c r="BQ1441" s="73"/>
      <c r="BR1441" s="73"/>
      <c r="BS1441" s="73"/>
      <c r="BT1441" s="73"/>
      <c r="BU1441" s="73"/>
      <c r="BV1441" s="73"/>
      <c r="BW1441" s="73"/>
      <c r="BX1441" s="73"/>
      <c r="BY1441" s="73"/>
      <c r="BZ1441" s="73"/>
      <c r="CA1441" s="73"/>
      <c r="CB1441" s="73"/>
      <c r="CC1441" s="73"/>
      <c r="CD1441" s="73"/>
      <c r="CE1441" s="73"/>
      <c r="CF1441" s="73"/>
      <c r="CG1441" s="63">
        <f t="shared" si="357"/>
        <v>0</v>
      </c>
      <c r="CH1441" s="63">
        <f t="shared" si="358"/>
        <v>0</v>
      </c>
      <c r="CI1441" s="73"/>
      <c r="CJ1441" s="63">
        <f>IF(Taula1[[#This Row],[Tipus de contracte                                  (fer servir opcions de la llista desplegable)]]="Indefinit",1,0)</f>
        <v>0</v>
      </c>
      <c r="CK1441" s="63">
        <f>IF(Taula1[[#This Row],[Tipus de contracte                                  (fer servir opcions de la llista desplegable)]]="Temporal, igual o superior a 6 mesos",1,0)</f>
        <v>0</v>
      </c>
      <c r="CL1441" s="63">
        <f>IF(Taula1[[#This Row],[Tipus de contracte                                  (fer servir opcions de la llista desplegable)]]="Substitució per IT",1,0)</f>
        <v>0</v>
      </c>
      <c r="CM1441" s="73"/>
      <c r="CN1441" s="63">
        <f>IF(Taula1[[#This Row],[Relació llocs de treball]]&gt;=1,1,0)</f>
        <v>0</v>
      </c>
      <c r="CO1441" s="73"/>
      <c r="CP1441" s="63">
        <f>IF(Taula1[[#This Row],[Identitat de gènere                                                          (fer servir opcions de la llista desplegable)]]="Home",1,0)</f>
        <v>0</v>
      </c>
      <c r="CQ1441" s="63">
        <f>IF(Taula1[[#This Row],[Identitat de gènere                                                          (fer servir opcions de la llista desplegable)]]="Dona",1,0)</f>
        <v>0</v>
      </c>
      <c r="CR1441" s="63">
        <f>IF(Taula1[[#This Row],[Identitat de gènere                                                          (fer servir opcions de la llista desplegable)]]="No binari",1,0)</f>
        <v>0</v>
      </c>
      <c r="CS1441" s="73"/>
      <c r="CT1441" s="63">
        <f t="shared" si="352"/>
        <v>0</v>
      </c>
      <c r="CU1441" s="64">
        <f t="shared" si="359"/>
        <v>0</v>
      </c>
      <c r="CW1441" s="64">
        <f t="shared" si="360"/>
        <v>0</v>
      </c>
      <c r="CX1441" s="64">
        <f t="shared" si="361"/>
        <v>0</v>
      </c>
      <c r="CY1441" s="64">
        <f t="shared" si="362"/>
        <v>0</v>
      </c>
      <c r="CZ1441" s="64">
        <f t="shared" si="363"/>
        <v>0</v>
      </c>
      <c r="DB1441" s="64">
        <f t="shared" si="364"/>
        <v>0</v>
      </c>
      <c r="DC1441" s="64">
        <f t="shared" si="365"/>
        <v>0</v>
      </c>
      <c r="DD1441" s="64">
        <f t="shared" si="366"/>
        <v>0</v>
      </c>
      <c r="DE1441" s="64">
        <f t="shared" si="367"/>
        <v>0</v>
      </c>
    </row>
    <row r="1442" spans="2:109" x14ac:dyDescent="0.3">
      <c r="B1442" s="167"/>
      <c r="C1442" s="186"/>
      <c r="D1442" s="2"/>
      <c r="E1442" s="67"/>
      <c r="F1442" s="5"/>
      <c r="G1442" s="5"/>
      <c r="H1442" s="187"/>
      <c r="I1442" s="111" t="str">
        <f ca="1">IF(Taula1[[#This Row],[Data naixement (format dd/mm/aaaa)]]="","0",DATEDIF(Taula1[[#This Row],[Data naixement (format dd/mm/aaaa)]],TODAY(),"Y"))</f>
        <v>0</v>
      </c>
      <c r="J1442" s="6"/>
      <c r="K1442" s="6"/>
      <c r="L1442" s="6"/>
      <c r="M1442" s="6"/>
      <c r="N1442" s="56"/>
      <c r="O1442" s="56"/>
      <c r="P1442" s="56"/>
      <c r="Q1442" s="6"/>
      <c r="R1442" s="7"/>
      <c r="S1442" s="143">
        <f>Taula1[[#This Row],[Mesos naturals sencers treballats període justificat (01/01/2023 - 31/03/2023)]]</f>
        <v>0</v>
      </c>
      <c r="T1442" s="194">
        <f>Taula1[[#This Row],[Dies treballats període justificat (01/01/2023 - 31/03/2023)              no comptabilitzats com a mes natural sencer]]</f>
        <v>0</v>
      </c>
      <c r="U1442" s="12"/>
      <c r="V1442" s="7"/>
      <c r="W1442" s="188"/>
      <c r="X1442" s="188"/>
      <c r="Y1442" s="188"/>
      <c r="Z1442" s="188"/>
      <c r="AA1442" s="190"/>
      <c r="AB1442" s="143">
        <f>Taula1[[#This Row],[Grup justificat     (fer servir opcions de la llista desplegable)]]</f>
        <v>0</v>
      </c>
      <c r="AC1442" s="182"/>
      <c r="AD1442" s="39"/>
      <c r="AE1442" s="131">
        <f>ROUND((AF1442/100)*756*Taula1[[#This Row],[Mesos naturals sencers treballats període justificat (01/01/2023 - 31/03/2023)]],2)</f>
        <v>0</v>
      </c>
      <c r="AF1442" s="81">
        <f>Taula1[[#This Row],[% Jornada segons contracte
(no posar el símbol %) ]]-Taula1[[#This Row],[% Reducció salari per baix rendiment        (no posar el símbol %)]]</f>
        <v>0</v>
      </c>
      <c r="AG1442" s="131">
        <f>ROUND((AH1442/100)*24.8547945*Taula1[[#This Row],[Dies treballats període justificat (01/01/2023 - 31/03/2023)              no comptabilitzats com a mes natural sencer]],2)</f>
        <v>0</v>
      </c>
      <c r="AH1442" s="79">
        <f>Taula1[[#This Row],[% Jornada segons contracte
(no posar el símbol %) ]]-Taula1[[#This Row],[% Reducció salari per baix rendiment        (no posar el símbol %)]]</f>
        <v>0</v>
      </c>
      <c r="AI1442" s="131">
        <f t="shared" si="353"/>
        <v>0</v>
      </c>
      <c r="AJ1442" s="39"/>
      <c r="AK1442" s="131">
        <f>ROUND((AL1442/100)*756*Taula1[[#This Row],[Espai reservat Administració  (mesos)]],2)</f>
        <v>0</v>
      </c>
      <c r="AL1442" s="81">
        <f>Taula1[[#This Row],[% Jornada segons contracte
(no posar el símbol %) ]]-Taula1[[#This Row],[% Reducció salari per baix rendiment        (no posar el símbol %)]]</f>
        <v>0</v>
      </c>
      <c r="AM1442" s="131">
        <f>ROUND((AN1442/100)*24.8547945*Taula1[[#This Row],[Espai reservat Administració (dies)]],2)</f>
        <v>0</v>
      </c>
      <c r="AN1442" s="79">
        <f>Taula1[[#This Row],[% Jornada segons contracte
(no posar el símbol %) ]]-Taula1[[#This Row],[% Reducció salari per baix rendiment        (no posar el símbol %)]]</f>
        <v>0</v>
      </c>
      <c r="AO1442" s="131">
        <f t="shared" si="354"/>
        <v>0</v>
      </c>
      <c r="AP1442" s="87"/>
      <c r="AQ1442" s="137">
        <f>ROUND((AR1442/100)*693*Taula1[[#This Row],[Mesos naturals sencers treballats període justificat (01/01/2023 - 31/03/2023)]],2)</f>
        <v>0</v>
      </c>
      <c r="AR1442" s="90">
        <f>Taula1[[#This Row],[% Jornada segons contracte
(no posar el símbol %) ]]-Taula1[[#This Row],[% Reducció salari per baix rendiment        (no posar el símbol %)]]</f>
        <v>0</v>
      </c>
      <c r="AS1442" s="137">
        <f>ROUND((AT1442/100)*22.78356164*Taula1[[#This Row],[Dies treballats període justificat (01/01/2023 - 31/03/2023)              no comptabilitzats com a mes natural sencer]],2)</f>
        <v>0</v>
      </c>
      <c r="AT1442" s="90">
        <f>Taula1[[#This Row],[% Jornada segons contracte
(no posar el símbol %) ]]-Taula1[[#This Row],[% Reducció salari per baix rendiment        (no posar el símbol %)]]</f>
        <v>0</v>
      </c>
      <c r="AU1442" s="137">
        <f t="shared" si="355"/>
        <v>0</v>
      </c>
      <c r="AV1442" s="87"/>
      <c r="AW1442" s="136">
        <f>ROUND((AX1442/100)*693*Taula1[[#This Row],[Espai reservat Administració  (mesos)]],2)</f>
        <v>0</v>
      </c>
      <c r="AX1442" s="90">
        <f>Taula1[[#This Row],[% Jornada segons contracte
(no posar el símbol %) ]]-Taula1[[#This Row],[% Reducció salari per baix rendiment        (no posar el símbol %)]]</f>
        <v>0</v>
      </c>
      <c r="AY1442" s="131">
        <f>ROUND((AZ1442/100)*22.78356164*Taula1[[#This Row],[Espai reservat Administració (dies)]],2)</f>
        <v>0</v>
      </c>
      <c r="AZ1442" s="81">
        <f>Taula1[[#This Row],[% Jornada segons contracte
(no posar el símbol %) ]]-Taula1[[#This Row],[% Reducció salari per baix rendiment        (no posar el símbol %)]]</f>
        <v>0</v>
      </c>
      <c r="BA1442" s="82">
        <f t="shared" si="356"/>
        <v>0</v>
      </c>
      <c r="BB1442" s="41"/>
      <c r="BC1442" s="131">
        <f>IF(Taula1[[#This Row],[Grup justificat     (fer servir opcions de la llista desplegable)]]=1,AI1442,0)</f>
        <v>0</v>
      </c>
      <c r="BD1442" s="131">
        <f>IF(Taula1[[#This Row],[Grup justificat     (fer servir opcions de la llista desplegable)]]=2,AU1442,0)</f>
        <v>0</v>
      </c>
      <c r="BE1442" s="41"/>
      <c r="BF1442" s="131">
        <f>IF(Taula1[[#This Row],[Espai reservat Administració]]=1,AO1442,0)</f>
        <v>0</v>
      </c>
      <c r="BG1442" s="82">
        <f>IF(Taula1[[#This Row],[Espai reservat Administració]]=2,BA1442,0)</f>
        <v>0</v>
      </c>
      <c r="BH1442" s="41"/>
      <c r="BI1442" s="126">
        <f>IF(Taula1[[#This Row],[Grup justificat     (fer servir opcions de la llista desplegable)]]=1,1,0)</f>
        <v>0</v>
      </c>
      <c r="BJ1442" s="126">
        <f>IF(Taula1[[#This Row],[Espai reservat Administració]]=1,1,0)</f>
        <v>0</v>
      </c>
      <c r="BK1442" s="111"/>
      <c r="BL1442" s="126">
        <f>IF(Taula1[[#This Row],[Grup justificat     (fer servir opcions de la llista desplegable)]]=2,1,0)</f>
        <v>0</v>
      </c>
      <c r="BM1442" s="126">
        <f>IF(Taula1[[#This Row],[Espai reservat Administració]]=2,1,0)</f>
        <v>0</v>
      </c>
      <c r="BN1442" s="73"/>
      <c r="BO1442" s="73"/>
      <c r="BP1442" s="73"/>
      <c r="BQ1442" s="73"/>
      <c r="BR1442" s="73"/>
      <c r="BS1442" s="73"/>
      <c r="BT1442" s="73"/>
      <c r="BU1442" s="73"/>
      <c r="BV1442" s="73"/>
      <c r="BW1442" s="73"/>
      <c r="BX1442" s="73"/>
      <c r="BY1442" s="73"/>
      <c r="BZ1442" s="73"/>
      <c r="CA1442" s="73"/>
      <c r="CB1442" s="73"/>
      <c r="CC1442" s="73"/>
      <c r="CD1442" s="73"/>
      <c r="CE1442" s="73"/>
      <c r="CF1442" s="73"/>
      <c r="CG1442" s="63">
        <f t="shared" si="357"/>
        <v>0</v>
      </c>
      <c r="CH1442" s="63">
        <f t="shared" si="358"/>
        <v>0</v>
      </c>
      <c r="CI1442" s="73"/>
      <c r="CJ1442" s="63">
        <f>IF(Taula1[[#This Row],[Tipus de contracte                                  (fer servir opcions de la llista desplegable)]]="Indefinit",1,0)</f>
        <v>0</v>
      </c>
      <c r="CK1442" s="63">
        <f>IF(Taula1[[#This Row],[Tipus de contracte                                  (fer servir opcions de la llista desplegable)]]="Temporal, igual o superior a 6 mesos",1,0)</f>
        <v>0</v>
      </c>
      <c r="CL1442" s="63">
        <f>IF(Taula1[[#This Row],[Tipus de contracte                                  (fer servir opcions de la llista desplegable)]]="Substitució per IT",1,0)</f>
        <v>0</v>
      </c>
      <c r="CM1442" s="73"/>
      <c r="CN1442" s="63">
        <f>IF(Taula1[[#This Row],[Relació llocs de treball]]&gt;=1,1,0)</f>
        <v>0</v>
      </c>
      <c r="CO1442" s="73"/>
      <c r="CP1442" s="63">
        <f>IF(Taula1[[#This Row],[Identitat de gènere                                                          (fer servir opcions de la llista desplegable)]]="Home",1,0)</f>
        <v>0</v>
      </c>
      <c r="CQ1442" s="63">
        <f>IF(Taula1[[#This Row],[Identitat de gènere                                                          (fer servir opcions de la llista desplegable)]]="Dona",1,0)</f>
        <v>0</v>
      </c>
      <c r="CR1442" s="63">
        <f>IF(Taula1[[#This Row],[Identitat de gènere                                                          (fer servir opcions de la llista desplegable)]]="No binari",1,0)</f>
        <v>0</v>
      </c>
      <c r="CS1442" s="73"/>
      <c r="CT1442" s="63">
        <f t="shared" si="352"/>
        <v>0</v>
      </c>
      <c r="CU1442" s="64">
        <f t="shared" si="359"/>
        <v>0</v>
      </c>
      <c r="CW1442" s="64">
        <f t="shared" si="360"/>
        <v>0</v>
      </c>
      <c r="CX1442" s="64">
        <f t="shared" si="361"/>
        <v>0</v>
      </c>
      <c r="CY1442" s="64">
        <f t="shared" si="362"/>
        <v>0</v>
      </c>
      <c r="CZ1442" s="64">
        <f t="shared" si="363"/>
        <v>0</v>
      </c>
      <c r="DB1442" s="64">
        <f t="shared" si="364"/>
        <v>0</v>
      </c>
      <c r="DC1442" s="64">
        <f t="shared" si="365"/>
        <v>0</v>
      </c>
      <c r="DD1442" s="64">
        <f t="shared" si="366"/>
        <v>0</v>
      </c>
      <c r="DE1442" s="64">
        <f t="shared" si="367"/>
        <v>0</v>
      </c>
    </row>
    <row r="1443" spans="2:109" x14ac:dyDescent="0.3">
      <c r="B1443" s="167"/>
      <c r="C1443" s="186"/>
      <c r="D1443" s="2"/>
      <c r="E1443" s="67"/>
      <c r="F1443" s="5"/>
      <c r="G1443" s="5"/>
      <c r="H1443" s="187"/>
      <c r="I1443" s="111" t="str">
        <f ca="1">IF(Taula1[[#This Row],[Data naixement (format dd/mm/aaaa)]]="","0",DATEDIF(Taula1[[#This Row],[Data naixement (format dd/mm/aaaa)]],TODAY(),"Y"))</f>
        <v>0</v>
      </c>
      <c r="J1443" s="6"/>
      <c r="K1443" s="6"/>
      <c r="L1443" s="6"/>
      <c r="M1443" s="6"/>
      <c r="N1443" s="56"/>
      <c r="O1443" s="56"/>
      <c r="P1443" s="56"/>
      <c r="Q1443" s="6"/>
      <c r="R1443" s="7"/>
      <c r="S1443" s="143">
        <f>Taula1[[#This Row],[Mesos naturals sencers treballats període justificat (01/01/2023 - 31/03/2023)]]</f>
        <v>0</v>
      </c>
      <c r="T1443" s="194">
        <f>Taula1[[#This Row],[Dies treballats període justificat (01/01/2023 - 31/03/2023)              no comptabilitzats com a mes natural sencer]]</f>
        <v>0</v>
      </c>
      <c r="U1443" s="12"/>
      <c r="V1443" s="7"/>
      <c r="W1443" s="188"/>
      <c r="X1443" s="188"/>
      <c r="Y1443" s="188"/>
      <c r="Z1443" s="188"/>
      <c r="AA1443" s="190"/>
      <c r="AB1443" s="143">
        <f>Taula1[[#This Row],[Grup justificat     (fer servir opcions de la llista desplegable)]]</f>
        <v>0</v>
      </c>
      <c r="AC1443" s="182"/>
      <c r="AD1443" s="39"/>
      <c r="AE1443" s="131">
        <f>ROUND((AF1443/100)*756*Taula1[[#This Row],[Mesos naturals sencers treballats període justificat (01/01/2023 - 31/03/2023)]],2)</f>
        <v>0</v>
      </c>
      <c r="AF1443" s="81">
        <f>Taula1[[#This Row],[% Jornada segons contracte
(no posar el símbol %) ]]-Taula1[[#This Row],[% Reducció salari per baix rendiment        (no posar el símbol %)]]</f>
        <v>0</v>
      </c>
      <c r="AG1443" s="131">
        <f>ROUND((AH1443/100)*24.8547945*Taula1[[#This Row],[Dies treballats període justificat (01/01/2023 - 31/03/2023)              no comptabilitzats com a mes natural sencer]],2)</f>
        <v>0</v>
      </c>
      <c r="AH1443" s="79">
        <f>Taula1[[#This Row],[% Jornada segons contracte
(no posar el símbol %) ]]-Taula1[[#This Row],[% Reducció salari per baix rendiment        (no posar el símbol %)]]</f>
        <v>0</v>
      </c>
      <c r="AI1443" s="131">
        <f t="shared" si="353"/>
        <v>0</v>
      </c>
      <c r="AJ1443" s="39"/>
      <c r="AK1443" s="131">
        <f>ROUND((AL1443/100)*756*Taula1[[#This Row],[Espai reservat Administració  (mesos)]],2)</f>
        <v>0</v>
      </c>
      <c r="AL1443" s="81">
        <f>Taula1[[#This Row],[% Jornada segons contracte
(no posar el símbol %) ]]-Taula1[[#This Row],[% Reducció salari per baix rendiment        (no posar el símbol %)]]</f>
        <v>0</v>
      </c>
      <c r="AM1443" s="131">
        <f>ROUND((AN1443/100)*24.8547945*Taula1[[#This Row],[Espai reservat Administració (dies)]],2)</f>
        <v>0</v>
      </c>
      <c r="AN1443" s="79">
        <f>Taula1[[#This Row],[% Jornada segons contracte
(no posar el símbol %) ]]-Taula1[[#This Row],[% Reducció salari per baix rendiment        (no posar el símbol %)]]</f>
        <v>0</v>
      </c>
      <c r="AO1443" s="131">
        <f t="shared" si="354"/>
        <v>0</v>
      </c>
      <c r="AP1443" s="87"/>
      <c r="AQ1443" s="137">
        <f>ROUND((AR1443/100)*693*Taula1[[#This Row],[Mesos naturals sencers treballats període justificat (01/01/2023 - 31/03/2023)]],2)</f>
        <v>0</v>
      </c>
      <c r="AR1443" s="90">
        <f>Taula1[[#This Row],[% Jornada segons contracte
(no posar el símbol %) ]]-Taula1[[#This Row],[% Reducció salari per baix rendiment        (no posar el símbol %)]]</f>
        <v>0</v>
      </c>
      <c r="AS1443" s="137">
        <f>ROUND((AT1443/100)*22.78356164*Taula1[[#This Row],[Dies treballats període justificat (01/01/2023 - 31/03/2023)              no comptabilitzats com a mes natural sencer]],2)</f>
        <v>0</v>
      </c>
      <c r="AT1443" s="90">
        <f>Taula1[[#This Row],[% Jornada segons contracte
(no posar el símbol %) ]]-Taula1[[#This Row],[% Reducció salari per baix rendiment        (no posar el símbol %)]]</f>
        <v>0</v>
      </c>
      <c r="AU1443" s="137">
        <f t="shared" si="355"/>
        <v>0</v>
      </c>
      <c r="AV1443" s="87"/>
      <c r="AW1443" s="136">
        <f>ROUND((AX1443/100)*693*Taula1[[#This Row],[Espai reservat Administració  (mesos)]],2)</f>
        <v>0</v>
      </c>
      <c r="AX1443" s="90">
        <f>Taula1[[#This Row],[% Jornada segons contracte
(no posar el símbol %) ]]-Taula1[[#This Row],[% Reducció salari per baix rendiment        (no posar el símbol %)]]</f>
        <v>0</v>
      </c>
      <c r="AY1443" s="131">
        <f>ROUND((AZ1443/100)*22.78356164*Taula1[[#This Row],[Espai reservat Administració (dies)]],2)</f>
        <v>0</v>
      </c>
      <c r="AZ1443" s="81">
        <f>Taula1[[#This Row],[% Jornada segons contracte
(no posar el símbol %) ]]-Taula1[[#This Row],[% Reducció salari per baix rendiment        (no posar el símbol %)]]</f>
        <v>0</v>
      </c>
      <c r="BA1443" s="82">
        <f t="shared" si="356"/>
        <v>0</v>
      </c>
      <c r="BB1443" s="41"/>
      <c r="BC1443" s="131">
        <f>IF(Taula1[[#This Row],[Grup justificat     (fer servir opcions de la llista desplegable)]]=1,AI1443,0)</f>
        <v>0</v>
      </c>
      <c r="BD1443" s="131">
        <f>IF(Taula1[[#This Row],[Grup justificat     (fer servir opcions de la llista desplegable)]]=2,AU1443,0)</f>
        <v>0</v>
      </c>
      <c r="BE1443" s="41"/>
      <c r="BF1443" s="131">
        <f>IF(Taula1[[#This Row],[Espai reservat Administració]]=1,AO1443,0)</f>
        <v>0</v>
      </c>
      <c r="BG1443" s="82">
        <f>IF(Taula1[[#This Row],[Espai reservat Administració]]=2,BA1443,0)</f>
        <v>0</v>
      </c>
      <c r="BH1443" s="41"/>
      <c r="BI1443" s="126">
        <f>IF(Taula1[[#This Row],[Grup justificat     (fer servir opcions de la llista desplegable)]]=1,1,0)</f>
        <v>0</v>
      </c>
      <c r="BJ1443" s="126">
        <f>IF(Taula1[[#This Row],[Espai reservat Administració]]=1,1,0)</f>
        <v>0</v>
      </c>
      <c r="BK1443" s="111"/>
      <c r="BL1443" s="126">
        <f>IF(Taula1[[#This Row],[Grup justificat     (fer servir opcions de la llista desplegable)]]=2,1,0)</f>
        <v>0</v>
      </c>
      <c r="BM1443" s="126">
        <f>IF(Taula1[[#This Row],[Espai reservat Administració]]=2,1,0)</f>
        <v>0</v>
      </c>
      <c r="BN1443" s="73"/>
      <c r="BO1443" s="73"/>
      <c r="BP1443" s="73"/>
      <c r="BQ1443" s="73"/>
      <c r="BR1443" s="73"/>
      <c r="BS1443" s="73"/>
      <c r="BT1443" s="73"/>
      <c r="BU1443" s="73"/>
      <c r="BV1443" s="73"/>
      <c r="BW1443" s="73"/>
      <c r="BX1443" s="73"/>
      <c r="BY1443" s="73"/>
      <c r="BZ1443" s="73"/>
      <c r="CA1443" s="73"/>
      <c r="CB1443" s="73"/>
      <c r="CC1443" s="73"/>
      <c r="CD1443" s="73"/>
      <c r="CE1443" s="73"/>
      <c r="CF1443" s="73"/>
      <c r="CG1443" s="63">
        <f t="shared" si="357"/>
        <v>0</v>
      </c>
      <c r="CH1443" s="63">
        <f t="shared" si="358"/>
        <v>0</v>
      </c>
      <c r="CI1443" s="73"/>
      <c r="CJ1443" s="63">
        <f>IF(Taula1[[#This Row],[Tipus de contracte                                  (fer servir opcions de la llista desplegable)]]="Indefinit",1,0)</f>
        <v>0</v>
      </c>
      <c r="CK1443" s="63">
        <f>IF(Taula1[[#This Row],[Tipus de contracte                                  (fer servir opcions de la llista desplegable)]]="Temporal, igual o superior a 6 mesos",1,0)</f>
        <v>0</v>
      </c>
      <c r="CL1443" s="63">
        <f>IF(Taula1[[#This Row],[Tipus de contracte                                  (fer servir opcions de la llista desplegable)]]="Substitució per IT",1,0)</f>
        <v>0</v>
      </c>
      <c r="CM1443" s="73"/>
      <c r="CN1443" s="63">
        <f>IF(Taula1[[#This Row],[Relació llocs de treball]]&gt;=1,1,0)</f>
        <v>0</v>
      </c>
      <c r="CO1443" s="73"/>
      <c r="CP1443" s="63">
        <f>IF(Taula1[[#This Row],[Identitat de gènere                                                          (fer servir opcions de la llista desplegable)]]="Home",1,0)</f>
        <v>0</v>
      </c>
      <c r="CQ1443" s="63">
        <f>IF(Taula1[[#This Row],[Identitat de gènere                                                          (fer servir opcions de la llista desplegable)]]="Dona",1,0)</f>
        <v>0</v>
      </c>
      <c r="CR1443" s="63">
        <f>IF(Taula1[[#This Row],[Identitat de gènere                                                          (fer servir opcions de la llista desplegable)]]="No binari",1,0)</f>
        <v>0</v>
      </c>
      <c r="CS1443" s="73"/>
      <c r="CT1443" s="63">
        <f t="shared" si="352"/>
        <v>0</v>
      </c>
      <c r="CU1443" s="64">
        <f t="shared" si="359"/>
        <v>0</v>
      </c>
      <c r="CW1443" s="64">
        <f t="shared" si="360"/>
        <v>0</v>
      </c>
      <c r="CX1443" s="64">
        <f t="shared" si="361"/>
        <v>0</v>
      </c>
      <c r="CY1443" s="64">
        <f t="shared" si="362"/>
        <v>0</v>
      </c>
      <c r="CZ1443" s="64">
        <f t="shared" si="363"/>
        <v>0</v>
      </c>
      <c r="DB1443" s="64">
        <f t="shared" si="364"/>
        <v>0</v>
      </c>
      <c r="DC1443" s="64">
        <f t="shared" si="365"/>
        <v>0</v>
      </c>
      <c r="DD1443" s="64">
        <f t="shared" si="366"/>
        <v>0</v>
      </c>
      <c r="DE1443" s="64">
        <f t="shared" si="367"/>
        <v>0</v>
      </c>
    </row>
    <row r="1444" spans="2:109" x14ac:dyDescent="0.3">
      <c r="B1444" s="167"/>
      <c r="C1444" s="186"/>
      <c r="D1444" s="2"/>
      <c r="E1444" s="67"/>
      <c r="F1444" s="5"/>
      <c r="G1444" s="5"/>
      <c r="H1444" s="187"/>
      <c r="I1444" s="111" t="str">
        <f ca="1">IF(Taula1[[#This Row],[Data naixement (format dd/mm/aaaa)]]="","0",DATEDIF(Taula1[[#This Row],[Data naixement (format dd/mm/aaaa)]],TODAY(),"Y"))</f>
        <v>0</v>
      </c>
      <c r="J1444" s="6"/>
      <c r="K1444" s="6"/>
      <c r="L1444" s="6"/>
      <c r="M1444" s="6"/>
      <c r="N1444" s="56"/>
      <c r="O1444" s="56"/>
      <c r="P1444" s="56"/>
      <c r="Q1444" s="6"/>
      <c r="R1444" s="7"/>
      <c r="S1444" s="143">
        <f>Taula1[[#This Row],[Mesos naturals sencers treballats període justificat (01/01/2023 - 31/03/2023)]]</f>
        <v>0</v>
      </c>
      <c r="T1444" s="194">
        <f>Taula1[[#This Row],[Dies treballats període justificat (01/01/2023 - 31/03/2023)              no comptabilitzats com a mes natural sencer]]</f>
        <v>0</v>
      </c>
      <c r="U1444" s="12"/>
      <c r="V1444" s="7"/>
      <c r="W1444" s="188"/>
      <c r="X1444" s="188"/>
      <c r="Y1444" s="188"/>
      <c r="Z1444" s="188"/>
      <c r="AA1444" s="190"/>
      <c r="AB1444" s="143">
        <f>Taula1[[#This Row],[Grup justificat     (fer servir opcions de la llista desplegable)]]</f>
        <v>0</v>
      </c>
      <c r="AC1444" s="182"/>
      <c r="AD1444" s="39"/>
      <c r="AE1444" s="131">
        <f>ROUND((AF1444/100)*756*Taula1[[#This Row],[Mesos naturals sencers treballats període justificat (01/01/2023 - 31/03/2023)]],2)</f>
        <v>0</v>
      </c>
      <c r="AF1444" s="81">
        <f>Taula1[[#This Row],[% Jornada segons contracte
(no posar el símbol %) ]]-Taula1[[#This Row],[% Reducció salari per baix rendiment        (no posar el símbol %)]]</f>
        <v>0</v>
      </c>
      <c r="AG1444" s="131">
        <f>ROUND((AH1444/100)*24.8547945*Taula1[[#This Row],[Dies treballats període justificat (01/01/2023 - 31/03/2023)              no comptabilitzats com a mes natural sencer]],2)</f>
        <v>0</v>
      </c>
      <c r="AH1444" s="79">
        <f>Taula1[[#This Row],[% Jornada segons contracte
(no posar el símbol %) ]]-Taula1[[#This Row],[% Reducció salari per baix rendiment        (no posar el símbol %)]]</f>
        <v>0</v>
      </c>
      <c r="AI1444" s="131">
        <f t="shared" si="353"/>
        <v>0</v>
      </c>
      <c r="AJ1444" s="39"/>
      <c r="AK1444" s="131">
        <f>ROUND((AL1444/100)*756*Taula1[[#This Row],[Espai reservat Administració  (mesos)]],2)</f>
        <v>0</v>
      </c>
      <c r="AL1444" s="81">
        <f>Taula1[[#This Row],[% Jornada segons contracte
(no posar el símbol %) ]]-Taula1[[#This Row],[% Reducció salari per baix rendiment        (no posar el símbol %)]]</f>
        <v>0</v>
      </c>
      <c r="AM1444" s="131">
        <f>ROUND((AN1444/100)*24.8547945*Taula1[[#This Row],[Espai reservat Administració (dies)]],2)</f>
        <v>0</v>
      </c>
      <c r="AN1444" s="79">
        <f>Taula1[[#This Row],[% Jornada segons contracte
(no posar el símbol %) ]]-Taula1[[#This Row],[% Reducció salari per baix rendiment        (no posar el símbol %)]]</f>
        <v>0</v>
      </c>
      <c r="AO1444" s="131">
        <f t="shared" si="354"/>
        <v>0</v>
      </c>
      <c r="AP1444" s="87"/>
      <c r="AQ1444" s="137">
        <f>ROUND((AR1444/100)*693*Taula1[[#This Row],[Mesos naturals sencers treballats període justificat (01/01/2023 - 31/03/2023)]],2)</f>
        <v>0</v>
      </c>
      <c r="AR1444" s="90">
        <f>Taula1[[#This Row],[% Jornada segons contracte
(no posar el símbol %) ]]-Taula1[[#This Row],[% Reducció salari per baix rendiment        (no posar el símbol %)]]</f>
        <v>0</v>
      </c>
      <c r="AS1444" s="137">
        <f>ROUND((AT1444/100)*22.78356164*Taula1[[#This Row],[Dies treballats període justificat (01/01/2023 - 31/03/2023)              no comptabilitzats com a mes natural sencer]],2)</f>
        <v>0</v>
      </c>
      <c r="AT1444" s="90">
        <f>Taula1[[#This Row],[% Jornada segons contracte
(no posar el símbol %) ]]-Taula1[[#This Row],[% Reducció salari per baix rendiment        (no posar el símbol %)]]</f>
        <v>0</v>
      </c>
      <c r="AU1444" s="137">
        <f t="shared" si="355"/>
        <v>0</v>
      </c>
      <c r="AV1444" s="87"/>
      <c r="AW1444" s="136">
        <f>ROUND((AX1444/100)*693*Taula1[[#This Row],[Espai reservat Administració  (mesos)]],2)</f>
        <v>0</v>
      </c>
      <c r="AX1444" s="90">
        <f>Taula1[[#This Row],[% Jornada segons contracte
(no posar el símbol %) ]]-Taula1[[#This Row],[% Reducció salari per baix rendiment        (no posar el símbol %)]]</f>
        <v>0</v>
      </c>
      <c r="AY1444" s="131">
        <f>ROUND((AZ1444/100)*22.78356164*Taula1[[#This Row],[Espai reservat Administració (dies)]],2)</f>
        <v>0</v>
      </c>
      <c r="AZ1444" s="81">
        <f>Taula1[[#This Row],[% Jornada segons contracte
(no posar el símbol %) ]]-Taula1[[#This Row],[% Reducció salari per baix rendiment        (no posar el símbol %)]]</f>
        <v>0</v>
      </c>
      <c r="BA1444" s="82">
        <f t="shared" si="356"/>
        <v>0</v>
      </c>
      <c r="BB1444" s="41"/>
      <c r="BC1444" s="131">
        <f>IF(Taula1[[#This Row],[Grup justificat     (fer servir opcions de la llista desplegable)]]=1,AI1444,0)</f>
        <v>0</v>
      </c>
      <c r="BD1444" s="131">
        <f>IF(Taula1[[#This Row],[Grup justificat     (fer servir opcions de la llista desplegable)]]=2,AU1444,0)</f>
        <v>0</v>
      </c>
      <c r="BE1444" s="41"/>
      <c r="BF1444" s="131">
        <f>IF(Taula1[[#This Row],[Espai reservat Administració]]=1,AO1444,0)</f>
        <v>0</v>
      </c>
      <c r="BG1444" s="82">
        <f>IF(Taula1[[#This Row],[Espai reservat Administració]]=2,BA1444,0)</f>
        <v>0</v>
      </c>
      <c r="BH1444" s="41"/>
      <c r="BI1444" s="126">
        <f>IF(Taula1[[#This Row],[Grup justificat     (fer servir opcions de la llista desplegable)]]=1,1,0)</f>
        <v>0</v>
      </c>
      <c r="BJ1444" s="126">
        <f>IF(Taula1[[#This Row],[Espai reservat Administració]]=1,1,0)</f>
        <v>0</v>
      </c>
      <c r="BK1444" s="111"/>
      <c r="BL1444" s="126">
        <f>IF(Taula1[[#This Row],[Grup justificat     (fer servir opcions de la llista desplegable)]]=2,1,0)</f>
        <v>0</v>
      </c>
      <c r="BM1444" s="126">
        <f>IF(Taula1[[#This Row],[Espai reservat Administració]]=2,1,0)</f>
        <v>0</v>
      </c>
      <c r="BN1444" s="73"/>
      <c r="BO1444" s="73"/>
      <c r="BP1444" s="73"/>
      <c r="BQ1444" s="73"/>
      <c r="BR1444" s="73"/>
      <c r="BS1444" s="73"/>
      <c r="BT1444" s="73"/>
      <c r="BU1444" s="73"/>
      <c r="BV1444" s="73"/>
      <c r="BW1444" s="73"/>
      <c r="BX1444" s="73"/>
      <c r="BY1444" s="73"/>
      <c r="BZ1444" s="73"/>
      <c r="CA1444" s="73"/>
      <c r="CB1444" s="73"/>
      <c r="CC1444" s="73"/>
      <c r="CD1444" s="73"/>
      <c r="CE1444" s="73"/>
      <c r="CF1444" s="73"/>
      <c r="CG1444" s="63">
        <f t="shared" si="357"/>
        <v>0</v>
      </c>
      <c r="CH1444" s="63">
        <f t="shared" si="358"/>
        <v>0</v>
      </c>
      <c r="CI1444" s="73"/>
      <c r="CJ1444" s="63">
        <f>IF(Taula1[[#This Row],[Tipus de contracte                                  (fer servir opcions de la llista desplegable)]]="Indefinit",1,0)</f>
        <v>0</v>
      </c>
      <c r="CK1444" s="63">
        <f>IF(Taula1[[#This Row],[Tipus de contracte                                  (fer servir opcions de la llista desplegable)]]="Temporal, igual o superior a 6 mesos",1,0)</f>
        <v>0</v>
      </c>
      <c r="CL1444" s="63">
        <f>IF(Taula1[[#This Row],[Tipus de contracte                                  (fer servir opcions de la llista desplegable)]]="Substitució per IT",1,0)</f>
        <v>0</v>
      </c>
      <c r="CM1444" s="73"/>
      <c r="CN1444" s="63">
        <f>IF(Taula1[[#This Row],[Relació llocs de treball]]&gt;=1,1,0)</f>
        <v>0</v>
      </c>
      <c r="CO1444" s="73"/>
      <c r="CP1444" s="63">
        <f>IF(Taula1[[#This Row],[Identitat de gènere                                                          (fer servir opcions de la llista desplegable)]]="Home",1,0)</f>
        <v>0</v>
      </c>
      <c r="CQ1444" s="63">
        <f>IF(Taula1[[#This Row],[Identitat de gènere                                                          (fer servir opcions de la llista desplegable)]]="Dona",1,0)</f>
        <v>0</v>
      </c>
      <c r="CR1444" s="63">
        <f>IF(Taula1[[#This Row],[Identitat de gènere                                                          (fer servir opcions de la llista desplegable)]]="No binari",1,0)</f>
        <v>0</v>
      </c>
      <c r="CS1444" s="73"/>
      <c r="CT1444" s="63">
        <f t="shared" si="352"/>
        <v>0</v>
      </c>
      <c r="CU1444" s="64">
        <f t="shared" si="359"/>
        <v>0</v>
      </c>
      <c r="CW1444" s="64">
        <f t="shared" si="360"/>
        <v>0</v>
      </c>
      <c r="CX1444" s="64">
        <f t="shared" si="361"/>
        <v>0</v>
      </c>
      <c r="CY1444" s="64">
        <f t="shared" si="362"/>
        <v>0</v>
      </c>
      <c r="CZ1444" s="64">
        <f t="shared" si="363"/>
        <v>0</v>
      </c>
      <c r="DB1444" s="64">
        <f t="shared" si="364"/>
        <v>0</v>
      </c>
      <c r="DC1444" s="64">
        <f t="shared" si="365"/>
        <v>0</v>
      </c>
      <c r="DD1444" s="64">
        <f t="shared" si="366"/>
        <v>0</v>
      </c>
      <c r="DE1444" s="64">
        <f t="shared" si="367"/>
        <v>0</v>
      </c>
    </row>
    <row r="1445" spans="2:109" x14ac:dyDescent="0.3">
      <c r="B1445" s="167"/>
      <c r="C1445" s="186"/>
      <c r="D1445" s="2"/>
      <c r="E1445" s="67"/>
      <c r="F1445" s="5"/>
      <c r="G1445" s="5"/>
      <c r="H1445" s="187"/>
      <c r="I1445" s="111" t="str">
        <f ca="1">IF(Taula1[[#This Row],[Data naixement (format dd/mm/aaaa)]]="","0",DATEDIF(Taula1[[#This Row],[Data naixement (format dd/mm/aaaa)]],TODAY(),"Y"))</f>
        <v>0</v>
      </c>
      <c r="J1445" s="6"/>
      <c r="K1445" s="6"/>
      <c r="L1445" s="6"/>
      <c r="M1445" s="6"/>
      <c r="N1445" s="56"/>
      <c r="O1445" s="56"/>
      <c r="P1445" s="56"/>
      <c r="Q1445" s="6"/>
      <c r="R1445" s="7"/>
      <c r="S1445" s="143">
        <f>Taula1[[#This Row],[Mesos naturals sencers treballats període justificat (01/01/2023 - 31/03/2023)]]</f>
        <v>0</v>
      </c>
      <c r="T1445" s="194">
        <f>Taula1[[#This Row],[Dies treballats període justificat (01/01/2023 - 31/03/2023)              no comptabilitzats com a mes natural sencer]]</f>
        <v>0</v>
      </c>
      <c r="U1445" s="12"/>
      <c r="V1445" s="7"/>
      <c r="W1445" s="188"/>
      <c r="X1445" s="188"/>
      <c r="Y1445" s="188"/>
      <c r="Z1445" s="188"/>
      <c r="AA1445" s="190"/>
      <c r="AB1445" s="143">
        <f>Taula1[[#This Row],[Grup justificat     (fer servir opcions de la llista desplegable)]]</f>
        <v>0</v>
      </c>
      <c r="AC1445" s="182"/>
      <c r="AD1445" s="39"/>
      <c r="AE1445" s="131">
        <f>ROUND((AF1445/100)*756*Taula1[[#This Row],[Mesos naturals sencers treballats període justificat (01/01/2023 - 31/03/2023)]],2)</f>
        <v>0</v>
      </c>
      <c r="AF1445" s="81">
        <f>Taula1[[#This Row],[% Jornada segons contracte
(no posar el símbol %) ]]-Taula1[[#This Row],[% Reducció salari per baix rendiment        (no posar el símbol %)]]</f>
        <v>0</v>
      </c>
      <c r="AG1445" s="131">
        <f>ROUND((AH1445/100)*24.8547945*Taula1[[#This Row],[Dies treballats període justificat (01/01/2023 - 31/03/2023)              no comptabilitzats com a mes natural sencer]],2)</f>
        <v>0</v>
      </c>
      <c r="AH1445" s="79">
        <f>Taula1[[#This Row],[% Jornada segons contracte
(no posar el símbol %) ]]-Taula1[[#This Row],[% Reducció salari per baix rendiment        (no posar el símbol %)]]</f>
        <v>0</v>
      </c>
      <c r="AI1445" s="131">
        <f t="shared" si="353"/>
        <v>0</v>
      </c>
      <c r="AJ1445" s="39"/>
      <c r="AK1445" s="131">
        <f>ROUND((AL1445/100)*756*Taula1[[#This Row],[Espai reservat Administració  (mesos)]],2)</f>
        <v>0</v>
      </c>
      <c r="AL1445" s="81">
        <f>Taula1[[#This Row],[% Jornada segons contracte
(no posar el símbol %) ]]-Taula1[[#This Row],[% Reducció salari per baix rendiment        (no posar el símbol %)]]</f>
        <v>0</v>
      </c>
      <c r="AM1445" s="131">
        <f>ROUND((AN1445/100)*24.8547945*Taula1[[#This Row],[Espai reservat Administració (dies)]],2)</f>
        <v>0</v>
      </c>
      <c r="AN1445" s="79">
        <f>Taula1[[#This Row],[% Jornada segons contracte
(no posar el símbol %) ]]-Taula1[[#This Row],[% Reducció salari per baix rendiment        (no posar el símbol %)]]</f>
        <v>0</v>
      </c>
      <c r="AO1445" s="131">
        <f t="shared" si="354"/>
        <v>0</v>
      </c>
      <c r="AP1445" s="87"/>
      <c r="AQ1445" s="137">
        <f>ROUND((AR1445/100)*693*Taula1[[#This Row],[Mesos naturals sencers treballats període justificat (01/01/2023 - 31/03/2023)]],2)</f>
        <v>0</v>
      </c>
      <c r="AR1445" s="90">
        <f>Taula1[[#This Row],[% Jornada segons contracte
(no posar el símbol %) ]]-Taula1[[#This Row],[% Reducció salari per baix rendiment        (no posar el símbol %)]]</f>
        <v>0</v>
      </c>
      <c r="AS1445" s="137">
        <f>ROUND((AT1445/100)*22.78356164*Taula1[[#This Row],[Dies treballats període justificat (01/01/2023 - 31/03/2023)              no comptabilitzats com a mes natural sencer]],2)</f>
        <v>0</v>
      </c>
      <c r="AT1445" s="90">
        <f>Taula1[[#This Row],[% Jornada segons contracte
(no posar el símbol %) ]]-Taula1[[#This Row],[% Reducció salari per baix rendiment        (no posar el símbol %)]]</f>
        <v>0</v>
      </c>
      <c r="AU1445" s="137">
        <f t="shared" si="355"/>
        <v>0</v>
      </c>
      <c r="AV1445" s="87"/>
      <c r="AW1445" s="136">
        <f>ROUND((AX1445/100)*693*Taula1[[#This Row],[Espai reservat Administració  (mesos)]],2)</f>
        <v>0</v>
      </c>
      <c r="AX1445" s="90">
        <f>Taula1[[#This Row],[% Jornada segons contracte
(no posar el símbol %) ]]-Taula1[[#This Row],[% Reducció salari per baix rendiment        (no posar el símbol %)]]</f>
        <v>0</v>
      </c>
      <c r="AY1445" s="131">
        <f>ROUND((AZ1445/100)*22.78356164*Taula1[[#This Row],[Espai reservat Administració (dies)]],2)</f>
        <v>0</v>
      </c>
      <c r="AZ1445" s="81">
        <f>Taula1[[#This Row],[% Jornada segons contracte
(no posar el símbol %) ]]-Taula1[[#This Row],[% Reducció salari per baix rendiment        (no posar el símbol %)]]</f>
        <v>0</v>
      </c>
      <c r="BA1445" s="82">
        <f t="shared" si="356"/>
        <v>0</v>
      </c>
      <c r="BB1445" s="41"/>
      <c r="BC1445" s="131">
        <f>IF(Taula1[[#This Row],[Grup justificat     (fer servir opcions de la llista desplegable)]]=1,AI1445,0)</f>
        <v>0</v>
      </c>
      <c r="BD1445" s="131">
        <f>IF(Taula1[[#This Row],[Grup justificat     (fer servir opcions de la llista desplegable)]]=2,AU1445,0)</f>
        <v>0</v>
      </c>
      <c r="BE1445" s="41"/>
      <c r="BF1445" s="131">
        <f>IF(Taula1[[#This Row],[Espai reservat Administració]]=1,AO1445,0)</f>
        <v>0</v>
      </c>
      <c r="BG1445" s="82">
        <f>IF(Taula1[[#This Row],[Espai reservat Administració]]=2,BA1445,0)</f>
        <v>0</v>
      </c>
      <c r="BH1445" s="41"/>
      <c r="BI1445" s="126">
        <f>IF(Taula1[[#This Row],[Grup justificat     (fer servir opcions de la llista desplegable)]]=1,1,0)</f>
        <v>0</v>
      </c>
      <c r="BJ1445" s="126">
        <f>IF(Taula1[[#This Row],[Espai reservat Administració]]=1,1,0)</f>
        <v>0</v>
      </c>
      <c r="BK1445" s="111"/>
      <c r="BL1445" s="126">
        <f>IF(Taula1[[#This Row],[Grup justificat     (fer servir opcions de la llista desplegable)]]=2,1,0)</f>
        <v>0</v>
      </c>
      <c r="BM1445" s="126">
        <f>IF(Taula1[[#This Row],[Espai reservat Administració]]=2,1,0)</f>
        <v>0</v>
      </c>
      <c r="BN1445" s="73"/>
      <c r="BO1445" s="73"/>
      <c r="BP1445" s="73"/>
      <c r="BQ1445" s="73"/>
      <c r="BR1445" s="73"/>
      <c r="BS1445" s="73"/>
      <c r="BT1445" s="73"/>
      <c r="BU1445" s="73"/>
      <c r="BV1445" s="73"/>
      <c r="BW1445" s="73"/>
      <c r="BX1445" s="73"/>
      <c r="BY1445" s="73"/>
      <c r="BZ1445" s="73"/>
      <c r="CA1445" s="73"/>
      <c r="CB1445" s="73"/>
      <c r="CC1445" s="73"/>
      <c r="CD1445" s="73"/>
      <c r="CE1445" s="73"/>
      <c r="CF1445" s="73"/>
      <c r="CG1445" s="63">
        <f t="shared" si="357"/>
        <v>0</v>
      </c>
      <c r="CH1445" s="63">
        <f t="shared" si="358"/>
        <v>0</v>
      </c>
      <c r="CI1445" s="73"/>
      <c r="CJ1445" s="63">
        <f>IF(Taula1[[#This Row],[Tipus de contracte                                  (fer servir opcions de la llista desplegable)]]="Indefinit",1,0)</f>
        <v>0</v>
      </c>
      <c r="CK1445" s="63">
        <f>IF(Taula1[[#This Row],[Tipus de contracte                                  (fer servir opcions de la llista desplegable)]]="Temporal, igual o superior a 6 mesos",1,0)</f>
        <v>0</v>
      </c>
      <c r="CL1445" s="63">
        <f>IF(Taula1[[#This Row],[Tipus de contracte                                  (fer servir opcions de la llista desplegable)]]="Substitució per IT",1,0)</f>
        <v>0</v>
      </c>
      <c r="CM1445" s="73"/>
      <c r="CN1445" s="63">
        <f>IF(Taula1[[#This Row],[Relació llocs de treball]]&gt;=1,1,0)</f>
        <v>0</v>
      </c>
      <c r="CO1445" s="73"/>
      <c r="CP1445" s="63">
        <f>IF(Taula1[[#This Row],[Identitat de gènere                                                          (fer servir opcions de la llista desplegable)]]="Home",1,0)</f>
        <v>0</v>
      </c>
      <c r="CQ1445" s="63">
        <f>IF(Taula1[[#This Row],[Identitat de gènere                                                          (fer servir opcions de la llista desplegable)]]="Dona",1,0)</f>
        <v>0</v>
      </c>
      <c r="CR1445" s="63">
        <f>IF(Taula1[[#This Row],[Identitat de gènere                                                          (fer servir opcions de la llista desplegable)]]="No binari",1,0)</f>
        <v>0</v>
      </c>
      <c r="CS1445" s="73"/>
      <c r="CT1445" s="63">
        <f t="shared" si="352"/>
        <v>0</v>
      </c>
      <c r="CU1445" s="64">
        <f t="shared" si="359"/>
        <v>0</v>
      </c>
      <c r="CW1445" s="64">
        <f t="shared" si="360"/>
        <v>0</v>
      </c>
      <c r="CX1445" s="64">
        <f t="shared" si="361"/>
        <v>0</v>
      </c>
      <c r="CY1445" s="64">
        <f t="shared" si="362"/>
        <v>0</v>
      </c>
      <c r="CZ1445" s="64">
        <f t="shared" si="363"/>
        <v>0</v>
      </c>
      <c r="DB1445" s="64">
        <f t="shared" si="364"/>
        <v>0</v>
      </c>
      <c r="DC1445" s="64">
        <f t="shared" si="365"/>
        <v>0</v>
      </c>
      <c r="DD1445" s="64">
        <f t="shared" si="366"/>
        <v>0</v>
      </c>
      <c r="DE1445" s="64">
        <f t="shared" si="367"/>
        <v>0</v>
      </c>
    </row>
    <row r="1446" spans="2:109" x14ac:dyDescent="0.3">
      <c r="B1446" s="167"/>
      <c r="C1446" s="186"/>
      <c r="D1446" s="2"/>
      <c r="E1446" s="67"/>
      <c r="F1446" s="5"/>
      <c r="G1446" s="5"/>
      <c r="H1446" s="187"/>
      <c r="I1446" s="111" t="str">
        <f ca="1">IF(Taula1[[#This Row],[Data naixement (format dd/mm/aaaa)]]="","0",DATEDIF(Taula1[[#This Row],[Data naixement (format dd/mm/aaaa)]],TODAY(),"Y"))</f>
        <v>0</v>
      </c>
      <c r="J1446" s="6"/>
      <c r="K1446" s="6"/>
      <c r="L1446" s="6"/>
      <c r="M1446" s="6"/>
      <c r="N1446" s="56"/>
      <c r="O1446" s="56"/>
      <c r="P1446" s="56"/>
      <c r="Q1446" s="6"/>
      <c r="R1446" s="7"/>
      <c r="S1446" s="143">
        <f>Taula1[[#This Row],[Mesos naturals sencers treballats període justificat (01/01/2023 - 31/03/2023)]]</f>
        <v>0</v>
      </c>
      <c r="T1446" s="194">
        <f>Taula1[[#This Row],[Dies treballats període justificat (01/01/2023 - 31/03/2023)              no comptabilitzats com a mes natural sencer]]</f>
        <v>0</v>
      </c>
      <c r="U1446" s="12"/>
      <c r="V1446" s="7"/>
      <c r="W1446" s="188"/>
      <c r="X1446" s="188"/>
      <c r="Y1446" s="188"/>
      <c r="Z1446" s="188"/>
      <c r="AA1446" s="190"/>
      <c r="AB1446" s="143">
        <f>Taula1[[#This Row],[Grup justificat     (fer servir opcions de la llista desplegable)]]</f>
        <v>0</v>
      </c>
      <c r="AC1446" s="182"/>
      <c r="AD1446" s="39"/>
      <c r="AE1446" s="131">
        <f>ROUND((AF1446/100)*756*Taula1[[#This Row],[Mesos naturals sencers treballats període justificat (01/01/2023 - 31/03/2023)]],2)</f>
        <v>0</v>
      </c>
      <c r="AF1446" s="81">
        <f>Taula1[[#This Row],[% Jornada segons contracte
(no posar el símbol %) ]]-Taula1[[#This Row],[% Reducció salari per baix rendiment        (no posar el símbol %)]]</f>
        <v>0</v>
      </c>
      <c r="AG1446" s="131">
        <f>ROUND((AH1446/100)*24.8547945*Taula1[[#This Row],[Dies treballats període justificat (01/01/2023 - 31/03/2023)              no comptabilitzats com a mes natural sencer]],2)</f>
        <v>0</v>
      </c>
      <c r="AH1446" s="79">
        <f>Taula1[[#This Row],[% Jornada segons contracte
(no posar el símbol %) ]]-Taula1[[#This Row],[% Reducció salari per baix rendiment        (no posar el símbol %)]]</f>
        <v>0</v>
      </c>
      <c r="AI1446" s="131">
        <f t="shared" si="353"/>
        <v>0</v>
      </c>
      <c r="AJ1446" s="39"/>
      <c r="AK1446" s="131">
        <f>ROUND((AL1446/100)*756*Taula1[[#This Row],[Espai reservat Administració  (mesos)]],2)</f>
        <v>0</v>
      </c>
      <c r="AL1446" s="81">
        <f>Taula1[[#This Row],[% Jornada segons contracte
(no posar el símbol %) ]]-Taula1[[#This Row],[% Reducció salari per baix rendiment        (no posar el símbol %)]]</f>
        <v>0</v>
      </c>
      <c r="AM1446" s="131">
        <f>ROUND((AN1446/100)*24.8547945*Taula1[[#This Row],[Espai reservat Administració (dies)]],2)</f>
        <v>0</v>
      </c>
      <c r="AN1446" s="79">
        <f>Taula1[[#This Row],[% Jornada segons contracte
(no posar el símbol %) ]]-Taula1[[#This Row],[% Reducció salari per baix rendiment        (no posar el símbol %)]]</f>
        <v>0</v>
      </c>
      <c r="AO1446" s="131">
        <f t="shared" si="354"/>
        <v>0</v>
      </c>
      <c r="AP1446" s="87"/>
      <c r="AQ1446" s="137">
        <f>ROUND((AR1446/100)*693*Taula1[[#This Row],[Mesos naturals sencers treballats període justificat (01/01/2023 - 31/03/2023)]],2)</f>
        <v>0</v>
      </c>
      <c r="AR1446" s="90">
        <f>Taula1[[#This Row],[% Jornada segons contracte
(no posar el símbol %) ]]-Taula1[[#This Row],[% Reducció salari per baix rendiment        (no posar el símbol %)]]</f>
        <v>0</v>
      </c>
      <c r="AS1446" s="137">
        <f>ROUND((AT1446/100)*22.78356164*Taula1[[#This Row],[Dies treballats període justificat (01/01/2023 - 31/03/2023)              no comptabilitzats com a mes natural sencer]],2)</f>
        <v>0</v>
      </c>
      <c r="AT1446" s="90">
        <f>Taula1[[#This Row],[% Jornada segons contracte
(no posar el símbol %) ]]-Taula1[[#This Row],[% Reducció salari per baix rendiment        (no posar el símbol %)]]</f>
        <v>0</v>
      </c>
      <c r="AU1446" s="137">
        <f t="shared" si="355"/>
        <v>0</v>
      </c>
      <c r="AV1446" s="87"/>
      <c r="AW1446" s="136">
        <f>ROUND((AX1446/100)*693*Taula1[[#This Row],[Espai reservat Administració  (mesos)]],2)</f>
        <v>0</v>
      </c>
      <c r="AX1446" s="90">
        <f>Taula1[[#This Row],[% Jornada segons contracte
(no posar el símbol %) ]]-Taula1[[#This Row],[% Reducció salari per baix rendiment        (no posar el símbol %)]]</f>
        <v>0</v>
      </c>
      <c r="AY1446" s="131">
        <f>ROUND((AZ1446/100)*22.78356164*Taula1[[#This Row],[Espai reservat Administració (dies)]],2)</f>
        <v>0</v>
      </c>
      <c r="AZ1446" s="81">
        <f>Taula1[[#This Row],[% Jornada segons contracte
(no posar el símbol %) ]]-Taula1[[#This Row],[% Reducció salari per baix rendiment        (no posar el símbol %)]]</f>
        <v>0</v>
      </c>
      <c r="BA1446" s="82">
        <f t="shared" si="356"/>
        <v>0</v>
      </c>
      <c r="BB1446" s="41"/>
      <c r="BC1446" s="131">
        <f>IF(Taula1[[#This Row],[Grup justificat     (fer servir opcions de la llista desplegable)]]=1,AI1446,0)</f>
        <v>0</v>
      </c>
      <c r="BD1446" s="131">
        <f>IF(Taula1[[#This Row],[Grup justificat     (fer servir opcions de la llista desplegable)]]=2,AU1446,0)</f>
        <v>0</v>
      </c>
      <c r="BE1446" s="41"/>
      <c r="BF1446" s="131">
        <f>IF(Taula1[[#This Row],[Espai reservat Administració]]=1,AO1446,0)</f>
        <v>0</v>
      </c>
      <c r="BG1446" s="82">
        <f>IF(Taula1[[#This Row],[Espai reservat Administració]]=2,BA1446,0)</f>
        <v>0</v>
      </c>
      <c r="BH1446" s="41"/>
      <c r="BI1446" s="126">
        <f>IF(Taula1[[#This Row],[Grup justificat     (fer servir opcions de la llista desplegable)]]=1,1,0)</f>
        <v>0</v>
      </c>
      <c r="BJ1446" s="126">
        <f>IF(Taula1[[#This Row],[Espai reservat Administració]]=1,1,0)</f>
        <v>0</v>
      </c>
      <c r="BK1446" s="111"/>
      <c r="BL1446" s="126">
        <f>IF(Taula1[[#This Row],[Grup justificat     (fer servir opcions de la llista desplegable)]]=2,1,0)</f>
        <v>0</v>
      </c>
      <c r="BM1446" s="126">
        <f>IF(Taula1[[#This Row],[Espai reservat Administració]]=2,1,0)</f>
        <v>0</v>
      </c>
      <c r="BN1446" s="73"/>
      <c r="BO1446" s="73"/>
      <c r="BP1446" s="73"/>
      <c r="BQ1446" s="73"/>
      <c r="BR1446" s="73"/>
      <c r="BS1446" s="73"/>
      <c r="BT1446" s="73"/>
      <c r="BU1446" s="73"/>
      <c r="BV1446" s="73"/>
      <c r="BW1446" s="73"/>
      <c r="BX1446" s="73"/>
      <c r="BY1446" s="73"/>
      <c r="BZ1446" s="73"/>
      <c r="CA1446" s="73"/>
      <c r="CB1446" s="73"/>
      <c r="CC1446" s="73"/>
      <c r="CD1446" s="73"/>
      <c r="CE1446" s="73"/>
      <c r="CF1446" s="73"/>
      <c r="CG1446" s="63">
        <f t="shared" si="357"/>
        <v>0</v>
      </c>
      <c r="CH1446" s="63">
        <f t="shared" si="358"/>
        <v>0</v>
      </c>
      <c r="CI1446" s="73"/>
      <c r="CJ1446" s="63">
        <f>IF(Taula1[[#This Row],[Tipus de contracte                                  (fer servir opcions de la llista desplegable)]]="Indefinit",1,0)</f>
        <v>0</v>
      </c>
      <c r="CK1446" s="63">
        <f>IF(Taula1[[#This Row],[Tipus de contracte                                  (fer servir opcions de la llista desplegable)]]="Temporal, igual o superior a 6 mesos",1,0)</f>
        <v>0</v>
      </c>
      <c r="CL1446" s="63">
        <f>IF(Taula1[[#This Row],[Tipus de contracte                                  (fer servir opcions de la llista desplegable)]]="Substitució per IT",1,0)</f>
        <v>0</v>
      </c>
      <c r="CM1446" s="73"/>
      <c r="CN1446" s="63">
        <f>IF(Taula1[[#This Row],[Relació llocs de treball]]&gt;=1,1,0)</f>
        <v>0</v>
      </c>
      <c r="CO1446" s="73"/>
      <c r="CP1446" s="63">
        <f>IF(Taula1[[#This Row],[Identitat de gènere                                                          (fer servir opcions de la llista desplegable)]]="Home",1,0)</f>
        <v>0</v>
      </c>
      <c r="CQ1446" s="63">
        <f>IF(Taula1[[#This Row],[Identitat de gènere                                                          (fer servir opcions de la llista desplegable)]]="Dona",1,0)</f>
        <v>0</v>
      </c>
      <c r="CR1446" s="63">
        <f>IF(Taula1[[#This Row],[Identitat de gènere                                                          (fer servir opcions de la llista desplegable)]]="No binari",1,0)</f>
        <v>0</v>
      </c>
      <c r="CS1446" s="73"/>
      <c r="CT1446" s="63">
        <f t="shared" si="352"/>
        <v>0</v>
      </c>
      <c r="CU1446" s="64">
        <f t="shared" si="359"/>
        <v>0</v>
      </c>
      <c r="CW1446" s="64">
        <f t="shared" si="360"/>
        <v>0</v>
      </c>
      <c r="CX1446" s="64">
        <f t="shared" si="361"/>
        <v>0</v>
      </c>
      <c r="CY1446" s="64">
        <f t="shared" si="362"/>
        <v>0</v>
      </c>
      <c r="CZ1446" s="64">
        <f t="shared" si="363"/>
        <v>0</v>
      </c>
      <c r="DB1446" s="64">
        <f t="shared" si="364"/>
        <v>0</v>
      </c>
      <c r="DC1446" s="64">
        <f t="shared" si="365"/>
        <v>0</v>
      </c>
      <c r="DD1446" s="64">
        <f t="shared" si="366"/>
        <v>0</v>
      </c>
      <c r="DE1446" s="64">
        <f t="shared" si="367"/>
        <v>0</v>
      </c>
    </row>
    <row r="1447" spans="2:109" x14ac:dyDescent="0.3">
      <c r="B1447" s="167"/>
      <c r="C1447" s="186"/>
      <c r="D1447" s="2"/>
      <c r="E1447" s="67"/>
      <c r="F1447" s="5"/>
      <c r="G1447" s="5"/>
      <c r="H1447" s="187"/>
      <c r="I1447" s="111" t="str">
        <f ca="1">IF(Taula1[[#This Row],[Data naixement (format dd/mm/aaaa)]]="","0",DATEDIF(Taula1[[#This Row],[Data naixement (format dd/mm/aaaa)]],TODAY(),"Y"))</f>
        <v>0</v>
      </c>
      <c r="J1447" s="6"/>
      <c r="K1447" s="6"/>
      <c r="L1447" s="6"/>
      <c r="M1447" s="6"/>
      <c r="N1447" s="56"/>
      <c r="O1447" s="56"/>
      <c r="P1447" s="56"/>
      <c r="Q1447" s="6"/>
      <c r="R1447" s="7"/>
      <c r="S1447" s="143">
        <f>Taula1[[#This Row],[Mesos naturals sencers treballats període justificat (01/01/2023 - 31/03/2023)]]</f>
        <v>0</v>
      </c>
      <c r="T1447" s="194">
        <f>Taula1[[#This Row],[Dies treballats període justificat (01/01/2023 - 31/03/2023)              no comptabilitzats com a mes natural sencer]]</f>
        <v>0</v>
      </c>
      <c r="U1447" s="12"/>
      <c r="V1447" s="7"/>
      <c r="W1447" s="188"/>
      <c r="X1447" s="188"/>
      <c r="Y1447" s="188"/>
      <c r="Z1447" s="188"/>
      <c r="AA1447" s="190"/>
      <c r="AB1447" s="143">
        <f>Taula1[[#This Row],[Grup justificat     (fer servir opcions de la llista desplegable)]]</f>
        <v>0</v>
      </c>
      <c r="AC1447" s="182"/>
      <c r="AD1447" s="39"/>
      <c r="AE1447" s="131">
        <f>ROUND((AF1447/100)*756*Taula1[[#This Row],[Mesos naturals sencers treballats període justificat (01/01/2023 - 31/03/2023)]],2)</f>
        <v>0</v>
      </c>
      <c r="AF1447" s="81">
        <f>Taula1[[#This Row],[% Jornada segons contracte
(no posar el símbol %) ]]-Taula1[[#This Row],[% Reducció salari per baix rendiment        (no posar el símbol %)]]</f>
        <v>0</v>
      </c>
      <c r="AG1447" s="131">
        <f>ROUND((AH1447/100)*24.8547945*Taula1[[#This Row],[Dies treballats període justificat (01/01/2023 - 31/03/2023)              no comptabilitzats com a mes natural sencer]],2)</f>
        <v>0</v>
      </c>
      <c r="AH1447" s="79">
        <f>Taula1[[#This Row],[% Jornada segons contracte
(no posar el símbol %) ]]-Taula1[[#This Row],[% Reducció salari per baix rendiment        (no posar el símbol %)]]</f>
        <v>0</v>
      </c>
      <c r="AI1447" s="131">
        <f t="shared" si="353"/>
        <v>0</v>
      </c>
      <c r="AJ1447" s="39"/>
      <c r="AK1447" s="131">
        <f>ROUND((AL1447/100)*756*Taula1[[#This Row],[Espai reservat Administració  (mesos)]],2)</f>
        <v>0</v>
      </c>
      <c r="AL1447" s="81">
        <f>Taula1[[#This Row],[% Jornada segons contracte
(no posar el símbol %) ]]-Taula1[[#This Row],[% Reducció salari per baix rendiment        (no posar el símbol %)]]</f>
        <v>0</v>
      </c>
      <c r="AM1447" s="131">
        <f>ROUND((AN1447/100)*24.8547945*Taula1[[#This Row],[Espai reservat Administració (dies)]],2)</f>
        <v>0</v>
      </c>
      <c r="AN1447" s="79">
        <f>Taula1[[#This Row],[% Jornada segons contracte
(no posar el símbol %) ]]-Taula1[[#This Row],[% Reducció salari per baix rendiment        (no posar el símbol %)]]</f>
        <v>0</v>
      </c>
      <c r="AO1447" s="131">
        <f t="shared" si="354"/>
        <v>0</v>
      </c>
      <c r="AP1447" s="87"/>
      <c r="AQ1447" s="137">
        <f>ROUND((AR1447/100)*693*Taula1[[#This Row],[Mesos naturals sencers treballats període justificat (01/01/2023 - 31/03/2023)]],2)</f>
        <v>0</v>
      </c>
      <c r="AR1447" s="90">
        <f>Taula1[[#This Row],[% Jornada segons contracte
(no posar el símbol %) ]]-Taula1[[#This Row],[% Reducció salari per baix rendiment        (no posar el símbol %)]]</f>
        <v>0</v>
      </c>
      <c r="AS1447" s="137">
        <f>ROUND((AT1447/100)*22.78356164*Taula1[[#This Row],[Dies treballats període justificat (01/01/2023 - 31/03/2023)              no comptabilitzats com a mes natural sencer]],2)</f>
        <v>0</v>
      </c>
      <c r="AT1447" s="90">
        <f>Taula1[[#This Row],[% Jornada segons contracte
(no posar el símbol %) ]]-Taula1[[#This Row],[% Reducció salari per baix rendiment        (no posar el símbol %)]]</f>
        <v>0</v>
      </c>
      <c r="AU1447" s="137">
        <f t="shared" si="355"/>
        <v>0</v>
      </c>
      <c r="AV1447" s="87"/>
      <c r="AW1447" s="136">
        <f>ROUND((AX1447/100)*693*Taula1[[#This Row],[Espai reservat Administració  (mesos)]],2)</f>
        <v>0</v>
      </c>
      <c r="AX1447" s="90">
        <f>Taula1[[#This Row],[% Jornada segons contracte
(no posar el símbol %) ]]-Taula1[[#This Row],[% Reducció salari per baix rendiment        (no posar el símbol %)]]</f>
        <v>0</v>
      </c>
      <c r="AY1447" s="131">
        <f>ROUND((AZ1447/100)*22.78356164*Taula1[[#This Row],[Espai reservat Administració (dies)]],2)</f>
        <v>0</v>
      </c>
      <c r="AZ1447" s="81">
        <f>Taula1[[#This Row],[% Jornada segons contracte
(no posar el símbol %) ]]-Taula1[[#This Row],[% Reducció salari per baix rendiment        (no posar el símbol %)]]</f>
        <v>0</v>
      </c>
      <c r="BA1447" s="82">
        <f t="shared" si="356"/>
        <v>0</v>
      </c>
      <c r="BB1447" s="41"/>
      <c r="BC1447" s="131">
        <f>IF(Taula1[[#This Row],[Grup justificat     (fer servir opcions de la llista desplegable)]]=1,AI1447,0)</f>
        <v>0</v>
      </c>
      <c r="BD1447" s="131">
        <f>IF(Taula1[[#This Row],[Grup justificat     (fer servir opcions de la llista desplegable)]]=2,AU1447,0)</f>
        <v>0</v>
      </c>
      <c r="BE1447" s="41"/>
      <c r="BF1447" s="131">
        <f>IF(Taula1[[#This Row],[Espai reservat Administració]]=1,AO1447,0)</f>
        <v>0</v>
      </c>
      <c r="BG1447" s="82">
        <f>IF(Taula1[[#This Row],[Espai reservat Administració]]=2,BA1447,0)</f>
        <v>0</v>
      </c>
      <c r="BH1447" s="41"/>
      <c r="BI1447" s="126">
        <f>IF(Taula1[[#This Row],[Grup justificat     (fer servir opcions de la llista desplegable)]]=1,1,0)</f>
        <v>0</v>
      </c>
      <c r="BJ1447" s="126">
        <f>IF(Taula1[[#This Row],[Espai reservat Administració]]=1,1,0)</f>
        <v>0</v>
      </c>
      <c r="BK1447" s="111"/>
      <c r="BL1447" s="126">
        <f>IF(Taula1[[#This Row],[Grup justificat     (fer servir opcions de la llista desplegable)]]=2,1,0)</f>
        <v>0</v>
      </c>
      <c r="BM1447" s="126">
        <f>IF(Taula1[[#This Row],[Espai reservat Administració]]=2,1,0)</f>
        <v>0</v>
      </c>
      <c r="BN1447" s="73"/>
      <c r="BO1447" s="73"/>
      <c r="BP1447" s="73"/>
      <c r="BQ1447" s="73"/>
      <c r="BR1447" s="73"/>
      <c r="BS1447" s="73"/>
      <c r="BT1447" s="73"/>
      <c r="BU1447" s="73"/>
      <c r="BV1447" s="73"/>
      <c r="BW1447" s="73"/>
      <c r="BX1447" s="73"/>
      <c r="BY1447" s="73"/>
      <c r="BZ1447" s="73"/>
      <c r="CA1447" s="73"/>
      <c r="CB1447" s="73"/>
      <c r="CC1447" s="73"/>
      <c r="CD1447" s="73"/>
      <c r="CE1447" s="73"/>
      <c r="CF1447" s="73"/>
      <c r="CG1447" s="63">
        <f t="shared" si="357"/>
        <v>0</v>
      </c>
      <c r="CH1447" s="63">
        <f t="shared" si="358"/>
        <v>0</v>
      </c>
      <c r="CI1447" s="73"/>
      <c r="CJ1447" s="63">
        <f>IF(Taula1[[#This Row],[Tipus de contracte                                  (fer servir opcions de la llista desplegable)]]="Indefinit",1,0)</f>
        <v>0</v>
      </c>
      <c r="CK1447" s="63">
        <f>IF(Taula1[[#This Row],[Tipus de contracte                                  (fer servir opcions de la llista desplegable)]]="Temporal, igual o superior a 6 mesos",1,0)</f>
        <v>0</v>
      </c>
      <c r="CL1447" s="63">
        <f>IF(Taula1[[#This Row],[Tipus de contracte                                  (fer servir opcions de la llista desplegable)]]="Substitució per IT",1,0)</f>
        <v>0</v>
      </c>
      <c r="CM1447" s="73"/>
      <c r="CN1447" s="63">
        <f>IF(Taula1[[#This Row],[Relació llocs de treball]]&gt;=1,1,0)</f>
        <v>0</v>
      </c>
      <c r="CO1447" s="73"/>
      <c r="CP1447" s="63">
        <f>IF(Taula1[[#This Row],[Identitat de gènere                                                          (fer servir opcions de la llista desplegable)]]="Home",1,0)</f>
        <v>0</v>
      </c>
      <c r="CQ1447" s="63">
        <f>IF(Taula1[[#This Row],[Identitat de gènere                                                          (fer servir opcions de la llista desplegable)]]="Dona",1,0)</f>
        <v>0</v>
      </c>
      <c r="CR1447" s="63">
        <f>IF(Taula1[[#This Row],[Identitat de gènere                                                          (fer servir opcions de la llista desplegable)]]="No binari",1,0)</f>
        <v>0</v>
      </c>
      <c r="CS1447" s="73"/>
      <c r="CT1447" s="63">
        <f t="shared" si="352"/>
        <v>0</v>
      </c>
      <c r="CU1447" s="64">
        <f t="shared" si="359"/>
        <v>0</v>
      </c>
      <c r="CW1447" s="64">
        <f t="shared" si="360"/>
        <v>0</v>
      </c>
      <c r="CX1447" s="64">
        <f t="shared" si="361"/>
        <v>0</v>
      </c>
      <c r="CY1447" s="64">
        <f t="shared" si="362"/>
        <v>0</v>
      </c>
      <c r="CZ1447" s="64">
        <f t="shared" si="363"/>
        <v>0</v>
      </c>
      <c r="DB1447" s="64">
        <f t="shared" si="364"/>
        <v>0</v>
      </c>
      <c r="DC1447" s="64">
        <f t="shared" si="365"/>
        <v>0</v>
      </c>
      <c r="DD1447" s="64">
        <f t="shared" si="366"/>
        <v>0</v>
      </c>
      <c r="DE1447" s="64">
        <f t="shared" si="367"/>
        <v>0</v>
      </c>
    </row>
    <row r="1448" spans="2:109" x14ac:dyDescent="0.3">
      <c r="B1448" s="167"/>
      <c r="C1448" s="186"/>
      <c r="D1448" s="2"/>
      <c r="E1448" s="67"/>
      <c r="F1448" s="5"/>
      <c r="G1448" s="5"/>
      <c r="H1448" s="187"/>
      <c r="I1448" s="111" t="str">
        <f ca="1">IF(Taula1[[#This Row],[Data naixement (format dd/mm/aaaa)]]="","0",DATEDIF(Taula1[[#This Row],[Data naixement (format dd/mm/aaaa)]],TODAY(),"Y"))</f>
        <v>0</v>
      </c>
      <c r="J1448" s="6"/>
      <c r="K1448" s="6"/>
      <c r="L1448" s="6"/>
      <c r="M1448" s="6"/>
      <c r="N1448" s="56"/>
      <c r="O1448" s="56"/>
      <c r="P1448" s="56"/>
      <c r="Q1448" s="6"/>
      <c r="R1448" s="7"/>
      <c r="S1448" s="143">
        <f>Taula1[[#This Row],[Mesos naturals sencers treballats període justificat (01/01/2023 - 31/03/2023)]]</f>
        <v>0</v>
      </c>
      <c r="T1448" s="194">
        <f>Taula1[[#This Row],[Dies treballats període justificat (01/01/2023 - 31/03/2023)              no comptabilitzats com a mes natural sencer]]</f>
        <v>0</v>
      </c>
      <c r="U1448" s="12"/>
      <c r="V1448" s="7"/>
      <c r="W1448" s="188"/>
      <c r="X1448" s="188"/>
      <c r="Y1448" s="188"/>
      <c r="Z1448" s="188"/>
      <c r="AA1448" s="190"/>
      <c r="AB1448" s="143">
        <f>Taula1[[#This Row],[Grup justificat     (fer servir opcions de la llista desplegable)]]</f>
        <v>0</v>
      </c>
      <c r="AC1448" s="182"/>
      <c r="AD1448" s="39"/>
      <c r="AE1448" s="131">
        <f>ROUND((AF1448/100)*756*Taula1[[#This Row],[Mesos naturals sencers treballats període justificat (01/01/2023 - 31/03/2023)]],2)</f>
        <v>0</v>
      </c>
      <c r="AF1448" s="81">
        <f>Taula1[[#This Row],[% Jornada segons contracte
(no posar el símbol %) ]]-Taula1[[#This Row],[% Reducció salari per baix rendiment        (no posar el símbol %)]]</f>
        <v>0</v>
      </c>
      <c r="AG1448" s="131">
        <f>ROUND((AH1448/100)*24.8547945*Taula1[[#This Row],[Dies treballats període justificat (01/01/2023 - 31/03/2023)              no comptabilitzats com a mes natural sencer]],2)</f>
        <v>0</v>
      </c>
      <c r="AH1448" s="79">
        <f>Taula1[[#This Row],[% Jornada segons contracte
(no posar el símbol %) ]]-Taula1[[#This Row],[% Reducció salari per baix rendiment        (no posar el símbol %)]]</f>
        <v>0</v>
      </c>
      <c r="AI1448" s="131">
        <f t="shared" si="353"/>
        <v>0</v>
      </c>
      <c r="AJ1448" s="39"/>
      <c r="AK1448" s="131">
        <f>ROUND((AL1448/100)*756*Taula1[[#This Row],[Espai reservat Administració  (mesos)]],2)</f>
        <v>0</v>
      </c>
      <c r="AL1448" s="81">
        <f>Taula1[[#This Row],[% Jornada segons contracte
(no posar el símbol %) ]]-Taula1[[#This Row],[% Reducció salari per baix rendiment        (no posar el símbol %)]]</f>
        <v>0</v>
      </c>
      <c r="AM1448" s="131">
        <f>ROUND((AN1448/100)*24.8547945*Taula1[[#This Row],[Espai reservat Administració (dies)]],2)</f>
        <v>0</v>
      </c>
      <c r="AN1448" s="79">
        <f>Taula1[[#This Row],[% Jornada segons contracte
(no posar el símbol %) ]]-Taula1[[#This Row],[% Reducció salari per baix rendiment        (no posar el símbol %)]]</f>
        <v>0</v>
      </c>
      <c r="AO1448" s="131">
        <f t="shared" si="354"/>
        <v>0</v>
      </c>
      <c r="AP1448" s="87"/>
      <c r="AQ1448" s="137">
        <f>ROUND((AR1448/100)*693*Taula1[[#This Row],[Mesos naturals sencers treballats període justificat (01/01/2023 - 31/03/2023)]],2)</f>
        <v>0</v>
      </c>
      <c r="AR1448" s="90">
        <f>Taula1[[#This Row],[% Jornada segons contracte
(no posar el símbol %) ]]-Taula1[[#This Row],[% Reducció salari per baix rendiment        (no posar el símbol %)]]</f>
        <v>0</v>
      </c>
      <c r="AS1448" s="137">
        <f>ROUND((AT1448/100)*22.78356164*Taula1[[#This Row],[Dies treballats període justificat (01/01/2023 - 31/03/2023)              no comptabilitzats com a mes natural sencer]],2)</f>
        <v>0</v>
      </c>
      <c r="AT1448" s="90">
        <f>Taula1[[#This Row],[% Jornada segons contracte
(no posar el símbol %) ]]-Taula1[[#This Row],[% Reducció salari per baix rendiment        (no posar el símbol %)]]</f>
        <v>0</v>
      </c>
      <c r="AU1448" s="137">
        <f t="shared" si="355"/>
        <v>0</v>
      </c>
      <c r="AV1448" s="87"/>
      <c r="AW1448" s="136">
        <f>ROUND((AX1448/100)*693*Taula1[[#This Row],[Espai reservat Administració  (mesos)]],2)</f>
        <v>0</v>
      </c>
      <c r="AX1448" s="90">
        <f>Taula1[[#This Row],[% Jornada segons contracte
(no posar el símbol %) ]]-Taula1[[#This Row],[% Reducció salari per baix rendiment        (no posar el símbol %)]]</f>
        <v>0</v>
      </c>
      <c r="AY1448" s="131">
        <f>ROUND((AZ1448/100)*22.78356164*Taula1[[#This Row],[Espai reservat Administració (dies)]],2)</f>
        <v>0</v>
      </c>
      <c r="AZ1448" s="81">
        <f>Taula1[[#This Row],[% Jornada segons contracte
(no posar el símbol %) ]]-Taula1[[#This Row],[% Reducció salari per baix rendiment        (no posar el símbol %)]]</f>
        <v>0</v>
      </c>
      <c r="BA1448" s="82">
        <f t="shared" si="356"/>
        <v>0</v>
      </c>
      <c r="BB1448" s="41"/>
      <c r="BC1448" s="131">
        <f>IF(Taula1[[#This Row],[Grup justificat     (fer servir opcions de la llista desplegable)]]=1,AI1448,0)</f>
        <v>0</v>
      </c>
      <c r="BD1448" s="131">
        <f>IF(Taula1[[#This Row],[Grup justificat     (fer servir opcions de la llista desplegable)]]=2,AU1448,0)</f>
        <v>0</v>
      </c>
      <c r="BE1448" s="41"/>
      <c r="BF1448" s="131">
        <f>IF(Taula1[[#This Row],[Espai reservat Administració]]=1,AO1448,0)</f>
        <v>0</v>
      </c>
      <c r="BG1448" s="82">
        <f>IF(Taula1[[#This Row],[Espai reservat Administració]]=2,BA1448,0)</f>
        <v>0</v>
      </c>
      <c r="BH1448" s="41"/>
      <c r="BI1448" s="126">
        <f>IF(Taula1[[#This Row],[Grup justificat     (fer servir opcions de la llista desplegable)]]=1,1,0)</f>
        <v>0</v>
      </c>
      <c r="BJ1448" s="126">
        <f>IF(Taula1[[#This Row],[Espai reservat Administració]]=1,1,0)</f>
        <v>0</v>
      </c>
      <c r="BK1448" s="111"/>
      <c r="BL1448" s="126">
        <f>IF(Taula1[[#This Row],[Grup justificat     (fer servir opcions de la llista desplegable)]]=2,1,0)</f>
        <v>0</v>
      </c>
      <c r="BM1448" s="126">
        <f>IF(Taula1[[#This Row],[Espai reservat Administració]]=2,1,0)</f>
        <v>0</v>
      </c>
      <c r="BN1448" s="73"/>
      <c r="BO1448" s="73"/>
      <c r="BP1448" s="73"/>
      <c r="BQ1448" s="73"/>
      <c r="BR1448" s="73"/>
      <c r="BS1448" s="73"/>
      <c r="BT1448" s="73"/>
      <c r="BU1448" s="73"/>
      <c r="BV1448" s="73"/>
      <c r="BW1448" s="73"/>
      <c r="BX1448" s="73"/>
      <c r="BY1448" s="73"/>
      <c r="BZ1448" s="73"/>
      <c r="CA1448" s="73"/>
      <c r="CB1448" s="73"/>
      <c r="CC1448" s="73"/>
      <c r="CD1448" s="73"/>
      <c r="CE1448" s="73"/>
      <c r="CF1448" s="73"/>
      <c r="CG1448" s="63">
        <f t="shared" si="357"/>
        <v>0</v>
      </c>
      <c r="CH1448" s="63">
        <f t="shared" si="358"/>
        <v>0</v>
      </c>
      <c r="CI1448" s="73"/>
      <c r="CJ1448" s="63">
        <f>IF(Taula1[[#This Row],[Tipus de contracte                                  (fer servir opcions de la llista desplegable)]]="Indefinit",1,0)</f>
        <v>0</v>
      </c>
      <c r="CK1448" s="63">
        <f>IF(Taula1[[#This Row],[Tipus de contracte                                  (fer servir opcions de la llista desplegable)]]="Temporal, igual o superior a 6 mesos",1,0)</f>
        <v>0</v>
      </c>
      <c r="CL1448" s="63">
        <f>IF(Taula1[[#This Row],[Tipus de contracte                                  (fer servir opcions de la llista desplegable)]]="Substitució per IT",1,0)</f>
        <v>0</v>
      </c>
      <c r="CM1448" s="73"/>
      <c r="CN1448" s="63">
        <f>IF(Taula1[[#This Row],[Relació llocs de treball]]&gt;=1,1,0)</f>
        <v>0</v>
      </c>
      <c r="CO1448" s="73"/>
      <c r="CP1448" s="63">
        <f>IF(Taula1[[#This Row],[Identitat de gènere                                                          (fer servir opcions de la llista desplegable)]]="Home",1,0)</f>
        <v>0</v>
      </c>
      <c r="CQ1448" s="63">
        <f>IF(Taula1[[#This Row],[Identitat de gènere                                                          (fer servir opcions de la llista desplegable)]]="Dona",1,0)</f>
        <v>0</v>
      </c>
      <c r="CR1448" s="63">
        <f>IF(Taula1[[#This Row],[Identitat de gènere                                                          (fer servir opcions de la llista desplegable)]]="No binari",1,0)</f>
        <v>0</v>
      </c>
      <c r="CS1448" s="73"/>
      <c r="CT1448" s="63">
        <f t="shared" si="352"/>
        <v>0</v>
      </c>
      <c r="CU1448" s="64">
        <f t="shared" si="359"/>
        <v>0</v>
      </c>
      <c r="CW1448" s="64">
        <f t="shared" si="360"/>
        <v>0</v>
      </c>
      <c r="CX1448" s="64">
        <f t="shared" si="361"/>
        <v>0</v>
      </c>
      <c r="CY1448" s="64">
        <f t="shared" si="362"/>
        <v>0</v>
      </c>
      <c r="CZ1448" s="64">
        <f t="shared" si="363"/>
        <v>0</v>
      </c>
      <c r="DB1448" s="64">
        <f t="shared" si="364"/>
        <v>0</v>
      </c>
      <c r="DC1448" s="64">
        <f t="shared" si="365"/>
        <v>0</v>
      </c>
      <c r="DD1448" s="64">
        <f t="shared" si="366"/>
        <v>0</v>
      </c>
      <c r="DE1448" s="64">
        <f t="shared" si="367"/>
        <v>0</v>
      </c>
    </row>
    <row r="1449" spans="2:109" x14ac:dyDescent="0.3">
      <c r="B1449" s="167"/>
      <c r="C1449" s="186"/>
      <c r="D1449" s="2"/>
      <c r="E1449" s="67"/>
      <c r="F1449" s="5"/>
      <c r="G1449" s="5"/>
      <c r="H1449" s="187"/>
      <c r="I1449" s="111" t="str">
        <f ca="1">IF(Taula1[[#This Row],[Data naixement (format dd/mm/aaaa)]]="","0",DATEDIF(Taula1[[#This Row],[Data naixement (format dd/mm/aaaa)]],TODAY(),"Y"))</f>
        <v>0</v>
      </c>
      <c r="J1449" s="6"/>
      <c r="K1449" s="6"/>
      <c r="L1449" s="6"/>
      <c r="M1449" s="6"/>
      <c r="N1449" s="56"/>
      <c r="O1449" s="56"/>
      <c r="P1449" s="56"/>
      <c r="Q1449" s="6"/>
      <c r="R1449" s="7"/>
      <c r="S1449" s="143">
        <f>Taula1[[#This Row],[Mesos naturals sencers treballats període justificat (01/01/2023 - 31/03/2023)]]</f>
        <v>0</v>
      </c>
      <c r="T1449" s="194">
        <f>Taula1[[#This Row],[Dies treballats període justificat (01/01/2023 - 31/03/2023)              no comptabilitzats com a mes natural sencer]]</f>
        <v>0</v>
      </c>
      <c r="U1449" s="12"/>
      <c r="V1449" s="7"/>
      <c r="W1449" s="188"/>
      <c r="X1449" s="188"/>
      <c r="Y1449" s="188"/>
      <c r="Z1449" s="188"/>
      <c r="AA1449" s="190"/>
      <c r="AB1449" s="143">
        <f>Taula1[[#This Row],[Grup justificat     (fer servir opcions de la llista desplegable)]]</f>
        <v>0</v>
      </c>
      <c r="AC1449" s="182"/>
      <c r="AD1449" s="39"/>
      <c r="AE1449" s="131">
        <f>ROUND((AF1449/100)*756*Taula1[[#This Row],[Mesos naturals sencers treballats període justificat (01/01/2023 - 31/03/2023)]],2)</f>
        <v>0</v>
      </c>
      <c r="AF1449" s="81">
        <f>Taula1[[#This Row],[% Jornada segons contracte
(no posar el símbol %) ]]-Taula1[[#This Row],[% Reducció salari per baix rendiment        (no posar el símbol %)]]</f>
        <v>0</v>
      </c>
      <c r="AG1449" s="131">
        <f>ROUND((AH1449/100)*24.8547945*Taula1[[#This Row],[Dies treballats període justificat (01/01/2023 - 31/03/2023)              no comptabilitzats com a mes natural sencer]],2)</f>
        <v>0</v>
      </c>
      <c r="AH1449" s="79">
        <f>Taula1[[#This Row],[% Jornada segons contracte
(no posar el símbol %) ]]-Taula1[[#This Row],[% Reducció salari per baix rendiment        (no posar el símbol %)]]</f>
        <v>0</v>
      </c>
      <c r="AI1449" s="131">
        <f t="shared" si="353"/>
        <v>0</v>
      </c>
      <c r="AJ1449" s="39"/>
      <c r="AK1449" s="131">
        <f>ROUND((AL1449/100)*756*Taula1[[#This Row],[Espai reservat Administració  (mesos)]],2)</f>
        <v>0</v>
      </c>
      <c r="AL1449" s="81">
        <f>Taula1[[#This Row],[% Jornada segons contracte
(no posar el símbol %) ]]-Taula1[[#This Row],[% Reducció salari per baix rendiment        (no posar el símbol %)]]</f>
        <v>0</v>
      </c>
      <c r="AM1449" s="131">
        <f>ROUND((AN1449/100)*24.8547945*Taula1[[#This Row],[Espai reservat Administració (dies)]],2)</f>
        <v>0</v>
      </c>
      <c r="AN1449" s="79">
        <f>Taula1[[#This Row],[% Jornada segons contracte
(no posar el símbol %) ]]-Taula1[[#This Row],[% Reducció salari per baix rendiment        (no posar el símbol %)]]</f>
        <v>0</v>
      </c>
      <c r="AO1449" s="131">
        <f t="shared" si="354"/>
        <v>0</v>
      </c>
      <c r="AP1449" s="87"/>
      <c r="AQ1449" s="137">
        <f>ROUND((AR1449/100)*693*Taula1[[#This Row],[Mesos naturals sencers treballats període justificat (01/01/2023 - 31/03/2023)]],2)</f>
        <v>0</v>
      </c>
      <c r="AR1449" s="90">
        <f>Taula1[[#This Row],[% Jornada segons contracte
(no posar el símbol %) ]]-Taula1[[#This Row],[% Reducció salari per baix rendiment        (no posar el símbol %)]]</f>
        <v>0</v>
      </c>
      <c r="AS1449" s="137">
        <f>ROUND((AT1449/100)*22.78356164*Taula1[[#This Row],[Dies treballats període justificat (01/01/2023 - 31/03/2023)              no comptabilitzats com a mes natural sencer]],2)</f>
        <v>0</v>
      </c>
      <c r="AT1449" s="90">
        <f>Taula1[[#This Row],[% Jornada segons contracte
(no posar el símbol %) ]]-Taula1[[#This Row],[% Reducció salari per baix rendiment        (no posar el símbol %)]]</f>
        <v>0</v>
      </c>
      <c r="AU1449" s="137">
        <f t="shared" si="355"/>
        <v>0</v>
      </c>
      <c r="AV1449" s="87"/>
      <c r="AW1449" s="136">
        <f>ROUND((AX1449/100)*693*Taula1[[#This Row],[Espai reservat Administració  (mesos)]],2)</f>
        <v>0</v>
      </c>
      <c r="AX1449" s="90">
        <f>Taula1[[#This Row],[% Jornada segons contracte
(no posar el símbol %) ]]-Taula1[[#This Row],[% Reducció salari per baix rendiment        (no posar el símbol %)]]</f>
        <v>0</v>
      </c>
      <c r="AY1449" s="131">
        <f>ROUND((AZ1449/100)*22.78356164*Taula1[[#This Row],[Espai reservat Administració (dies)]],2)</f>
        <v>0</v>
      </c>
      <c r="AZ1449" s="81">
        <f>Taula1[[#This Row],[% Jornada segons contracte
(no posar el símbol %) ]]-Taula1[[#This Row],[% Reducció salari per baix rendiment        (no posar el símbol %)]]</f>
        <v>0</v>
      </c>
      <c r="BA1449" s="82">
        <f t="shared" si="356"/>
        <v>0</v>
      </c>
      <c r="BB1449" s="41"/>
      <c r="BC1449" s="131">
        <f>IF(Taula1[[#This Row],[Grup justificat     (fer servir opcions de la llista desplegable)]]=1,AI1449,0)</f>
        <v>0</v>
      </c>
      <c r="BD1449" s="131">
        <f>IF(Taula1[[#This Row],[Grup justificat     (fer servir opcions de la llista desplegable)]]=2,AU1449,0)</f>
        <v>0</v>
      </c>
      <c r="BE1449" s="41"/>
      <c r="BF1449" s="131">
        <f>IF(Taula1[[#This Row],[Espai reservat Administració]]=1,AO1449,0)</f>
        <v>0</v>
      </c>
      <c r="BG1449" s="82">
        <f>IF(Taula1[[#This Row],[Espai reservat Administració]]=2,BA1449,0)</f>
        <v>0</v>
      </c>
      <c r="BH1449" s="41"/>
      <c r="BI1449" s="126">
        <f>IF(Taula1[[#This Row],[Grup justificat     (fer servir opcions de la llista desplegable)]]=1,1,0)</f>
        <v>0</v>
      </c>
      <c r="BJ1449" s="126">
        <f>IF(Taula1[[#This Row],[Espai reservat Administració]]=1,1,0)</f>
        <v>0</v>
      </c>
      <c r="BK1449" s="111"/>
      <c r="BL1449" s="126">
        <f>IF(Taula1[[#This Row],[Grup justificat     (fer servir opcions de la llista desplegable)]]=2,1,0)</f>
        <v>0</v>
      </c>
      <c r="BM1449" s="126">
        <f>IF(Taula1[[#This Row],[Espai reservat Administració]]=2,1,0)</f>
        <v>0</v>
      </c>
      <c r="BN1449" s="73"/>
      <c r="BO1449" s="73"/>
      <c r="BP1449" s="73"/>
      <c r="BQ1449" s="73"/>
      <c r="BR1449" s="73"/>
      <c r="BS1449" s="73"/>
      <c r="BT1449" s="73"/>
      <c r="BU1449" s="73"/>
      <c r="BV1449" s="73"/>
      <c r="BW1449" s="73"/>
      <c r="BX1449" s="73"/>
      <c r="BY1449" s="73"/>
      <c r="BZ1449" s="73"/>
      <c r="CA1449" s="73"/>
      <c r="CB1449" s="73"/>
      <c r="CC1449" s="73"/>
      <c r="CD1449" s="73"/>
      <c r="CE1449" s="73"/>
      <c r="CF1449" s="73"/>
      <c r="CG1449" s="63">
        <f t="shared" si="357"/>
        <v>0</v>
      </c>
      <c r="CH1449" s="63">
        <f t="shared" si="358"/>
        <v>0</v>
      </c>
      <c r="CI1449" s="73"/>
      <c r="CJ1449" s="63">
        <f>IF(Taula1[[#This Row],[Tipus de contracte                                  (fer servir opcions de la llista desplegable)]]="Indefinit",1,0)</f>
        <v>0</v>
      </c>
      <c r="CK1449" s="63">
        <f>IF(Taula1[[#This Row],[Tipus de contracte                                  (fer servir opcions de la llista desplegable)]]="Temporal, igual o superior a 6 mesos",1,0)</f>
        <v>0</v>
      </c>
      <c r="CL1449" s="63">
        <f>IF(Taula1[[#This Row],[Tipus de contracte                                  (fer servir opcions de la llista desplegable)]]="Substitució per IT",1,0)</f>
        <v>0</v>
      </c>
      <c r="CM1449" s="73"/>
      <c r="CN1449" s="63">
        <f>IF(Taula1[[#This Row],[Relació llocs de treball]]&gt;=1,1,0)</f>
        <v>0</v>
      </c>
      <c r="CO1449" s="73"/>
      <c r="CP1449" s="63">
        <f>IF(Taula1[[#This Row],[Identitat de gènere                                                          (fer servir opcions de la llista desplegable)]]="Home",1,0)</f>
        <v>0</v>
      </c>
      <c r="CQ1449" s="63">
        <f>IF(Taula1[[#This Row],[Identitat de gènere                                                          (fer servir opcions de la llista desplegable)]]="Dona",1,0)</f>
        <v>0</v>
      </c>
      <c r="CR1449" s="63">
        <f>IF(Taula1[[#This Row],[Identitat de gènere                                                          (fer servir opcions de la llista desplegable)]]="No binari",1,0)</f>
        <v>0</v>
      </c>
      <c r="CS1449" s="73"/>
      <c r="CT1449" s="63">
        <f t="shared" si="352"/>
        <v>0</v>
      </c>
      <c r="CU1449" s="64">
        <f t="shared" si="359"/>
        <v>0</v>
      </c>
      <c r="CW1449" s="64">
        <f t="shared" si="360"/>
        <v>0</v>
      </c>
      <c r="CX1449" s="64">
        <f t="shared" si="361"/>
        <v>0</v>
      </c>
      <c r="CY1449" s="64">
        <f t="shared" si="362"/>
        <v>0</v>
      </c>
      <c r="CZ1449" s="64">
        <f t="shared" si="363"/>
        <v>0</v>
      </c>
      <c r="DB1449" s="64">
        <f t="shared" si="364"/>
        <v>0</v>
      </c>
      <c r="DC1449" s="64">
        <f t="shared" si="365"/>
        <v>0</v>
      </c>
      <c r="DD1449" s="64">
        <f t="shared" si="366"/>
        <v>0</v>
      </c>
      <c r="DE1449" s="64">
        <f t="shared" si="367"/>
        <v>0</v>
      </c>
    </row>
    <row r="1450" spans="2:109" x14ac:dyDescent="0.3">
      <c r="B1450" s="167"/>
      <c r="C1450" s="186"/>
      <c r="D1450" s="2"/>
      <c r="E1450" s="67"/>
      <c r="F1450" s="5"/>
      <c r="G1450" s="5"/>
      <c r="H1450" s="187"/>
      <c r="I1450" s="111" t="str">
        <f ca="1">IF(Taula1[[#This Row],[Data naixement (format dd/mm/aaaa)]]="","0",DATEDIF(Taula1[[#This Row],[Data naixement (format dd/mm/aaaa)]],TODAY(),"Y"))</f>
        <v>0</v>
      </c>
      <c r="J1450" s="6"/>
      <c r="K1450" s="6"/>
      <c r="L1450" s="6"/>
      <c r="M1450" s="6"/>
      <c r="N1450" s="56"/>
      <c r="O1450" s="56"/>
      <c r="P1450" s="56"/>
      <c r="Q1450" s="6"/>
      <c r="R1450" s="7"/>
      <c r="S1450" s="143">
        <f>Taula1[[#This Row],[Mesos naturals sencers treballats període justificat (01/01/2023 - 31/03/2023)]]</f>
        <v>0</v>
      </c>
      <c r="T1450" s="194">
        <f>Taula1[[#This Row],[Dies treballats període justificat (01/01/2023 - 31/03/2023)              no comptabilitzats com a mes natural sencer]]</f>
        <v>0</v>
      </c>
      <c r="U1450" s="12"/>
      <c r="V1450" s="7"/>
      <c r="W1450" s="188"/>
      <c r="X1450" s="188"/>
      <c r="Y1450" s="188"/>
      <c r="Z1450" s="188"/>
      <c r="AA1450" s="190"/>
      <c r="AB1450" s="143">
        <f>Taula1[[#This Row],[Grup justificat     (fer servir opcions de la llista desplegable)]]</f>
        <v>0</v>
      </c>
      <c r="AC1450" s="182"/>
      <c r="AD1450" s="39"/>
      <c r="AE1450" s="131">
        <f>ROUND((AF1450/100)*756*Taula1[[#This Row],[Mesos naturals sencers treballats període justificat (01/01/2023 - 31/03/2023)]],2)</f>
        <v>0</v>
      </c>
      <c r="AF1450" s="81">
        <f>Taula1[[#This Row],[% Jornada segons contracte
(no posar el símbol %) ]]-Taula1[[#This Row],[% Reducció salari per baix rendiment        (no posar el símbol %)]]</f>
        <v>0</v>
      </c>
      <c r="AG1450" s="131">
        <f>ROUND((AH1450/100)*24.8547945*Taula1[[#This Row],[Dies treballats període justificat (01/01/2023 - 31/03/2023)              no comptabilitzats com a mes natural sencer]],2)</f>
        <v>0</v>
      </c>
      <c r="AH1450" s="79">
        <f>Taula1[[#This Row],[% Jornada segons contracte
(no posar el símbol %) ]]-Taula1[[#This Row],[% Reducció salari per baix rendiment        (no posar el símbol %)]]</f>
        <v>0</v>
      </c>
      <c r="AI1450" s="131">
        <f t="shared" si="353"/>
        <v>0</v>
      </c>
      <c r="AJ1450" s="39"/>
      <c r="AK1450" s="131">
        <f>ROUND((AL1450/100)*756*Taula1[[#This Row],[Espai reservat Administració  (mesos)]],2)</f>
        <v>0</v>
      </c>
      <c r="AL1450" s="81">
        <f>Taula1[[#This Row],[% Jornada segons contracte
(no posar el símbol %) ]]-Taula1[[#This Row],[% Reducció salari per baix rendiment        (no posar el símbol %)]]</f>
        <v>0</v>
      </c>
      <c r="AM1450" s="131">
        <f>ROUND((AN1450/100)*24.8547945*Taula1[[#This Row],[Espai reservat Administració (dies)]],2)</f>
        <v>0</v>
      </c>
      <c r="AN1450" s="79">
        <f>Taula1[[#This Row],[% Jornada segons contracte
(no posar el símbol %) ]]-Taula1[[#This Row],[% Reducció salari per baix rendiment        (no posar el símbol %)]]</f>
        <v>0</v>
      </c>
      <c r="AO1450" s="131">
        <f t="shared" si="354"/>
        <v>0</v>
      </c>
      <c r="AP1450" s="87"/>
      <c r="AQ1450" s="137">
        <f>ROUND((AR1450/100)*693*Taula1[[#This Row],[Mesos naturals sencers treballats període justificat (01/01/2023 - 31/03/2023)]],2)</f>
        <v>0</v>
      </c>
      <c r="AR1450" s="90">
        <f>Taula1[[#This Row],[% Jornada segons contracte
(no posar el símbol %) ]]-Taula1[[#This Row],[% Reducció salari per baix rendiment        (no posar el símbol %)]]</f>
        <v>0</v>
      </c>
      <c r="AS1450" s="137">
        <f>ROUND((AT1450/100)*22.78356164*Taula1[[#This Row],[Dies treballats període justificat (01/01/2023 - 31/03/2023)              no comptabilitzats com a mes natural sencer]],2)</f>
        <v>0</v>
      </c>
      <c r="AT1450" s="90">
        <f>Taula1[[#This Row],[% Jornada segons contracte
(no posar el símbol %) ]]-Taula1[[#This Row],[% Reducció salari per baix rendiment        (no posar el símbol %)]]</f>
        <v>0</v>
      </c>
      <c r="AU1450" s="137">
        <f t="shared" si="355"/>
        <v>0</v>
      </c>
      <c r="AV1450" s="87"/>
      <c r="AW1450" s="136">
        <f>ROUND((AX1450/100)*693*Taula1[[#This Row],[Espai reservat Administració  (mesos)]],2)</f>
        <v>0</v>
      </c>
      <c r="AX1450" s="90">
        <f>Taula1[[#This Row],[% Jornada segons contracte
(no posar el símbol %) ]]-Taula1[[#This Row],[% Reducció salari per baix rendiment        (no posar el símbol %)]]</f>
        <v>0</v>
      </c>
      <c r="AY1450" s="131">
        <f>ROUND((AZ1450/100)*22.78356164*Taula1[[#This Row],[Espai reservat Administració (dies)]],2)</f>
        <v>0</v>
      </c>
      <c r="AZ1450" s="81">
        <f>Taula1[[#This Row],[% Jornada segons contracte
(no posar el símbol %) ]]-Taula1[[#This Row],[% Reducció salari per baix rendiment        (no posar el símbol %)]]</f>
        <v>0</v>
      </c>
      <c r="BA1450" s="82">
        <f t="shared" si="356"/>
        <v>0</v>
      </c>
      <c r="BB1450" s="41"/>
      <c r="BC1450" s="131">
        <f>IF(Taula1[[#This Row],[Grup justificat     (fer servir opcions de la llista desplegable)]]=1,AI1450,0)</f>
        <v>0</v>
      </c>
      <c r="BD1450" s="131">
        <f>IF(Taula1[[#This Row],[Grup justificat     (fer servir opcions de la llista desplegable)]]=2,AU1450,0)</f>
        <v>0</v>
      </c>
      <c r="BE1450" s="41"/>
      <c r="BF1450" s="131">
        <f>IF(Taula1[[#This Row],[Espai reservat Administració]]=1,AO1450,0)</f>
        <v>0</v>
      </c>
      <c r="BG1450" s="82">
        <f>IF(Taula1[[#This Row],[Espai reservat Administració]]=2,BA1450,0)</f>
        <v>0</v>
      </c>
      <c r="BH1450" s="41"/>
      <c r="BI1450" s="126">
        <f>IF(Taula1[[#This Row],[Grup justificat     (fer servir opcions de la llista desplegable)]]=1,1,0)</f>
        <v>0</v>
      </c>
      <c r="BJ1450" s="126">
        <f>IF(Taula1[[#This Row],[Espai reservat Administració]]=1,1,0)</f>
        <v>0</v>
      </c>
      <c r="BK1450" s="111"/>
      <c r="BL1450" s="126">
        <f>IF(Taula1[[#This Row],[Grup justificat     (fer servir opcions de la llista desplegable)]]=2,1,0)</f>
        <v>0</v>
      </c>
      <c r="BM1450" s="126">
        <f>IF(Taula1[[#This Row],[Espai reservat Administració]]=2,1,0)</f>
        <v>0</v>
      </c>
      <c r="BN1450" s="73"/>
      <c r="BO1450" s="73"/>
      <c r="BP1450" s="73"/>
      <c r="BQ1450" s="73"/>
      <c r="BR1450" s="73"/>
      <c r="BS1450" s="73"/>
      <c r="BT1450" s="73"/>
      <c r="BU1450" s="73"/>
      <c r="BV1450" s="73"/>
      <c r="BW1450" s="73"/>
      <c r="BX1450" s="73"/>
      <c r="BY1450" s="73"/>
      <c r="BZ1450" s="73"/>
      <c r="CA1450" s="73"/>
      <c r="CB1450" s="73"/>
      <c r="CC1450" s="73"/>
      <c r="CD1450" s="73"/>
      <c r="CE1450" s="73"/>
      <c r="CF1450" s="73"/>
      <c r="CG1450" s="63">
        <f t="shared" si="357"/>
        <v>0</v>
      </c>
      <c r="CH1450" s="63">
        <f t="shared" si="358"/>
        <v>0</v>
      </c>
      <c r="CI1450" s="73"/>
      <c r="CJ1450" s="63">
        <f>IF(Taula1[[#This Row],[Tipus de contracte                                  (fer servir opcions de la llista desplegable)]]="Indefinit",1,0)</f>
        <v>0</v>
      </c>
      <c r="CK1450" s="63">
        <f>IF(Taula1[[#This Row],[Tipus de contracte                                  (fer servir opcions de la llista desplegable)]]="Temporal, igual o superior a 6 mesos",1,0)</f>
        <v>0</v>
      </c>
      <c r="CL1450" s="63">
        <f>IF(Taula1[[#This Row],[Tipus de contracte                                  (fer servir opcions de la llista desplegable)]]="Substitució per IT",1,0)</f>
        <v>0</v>
      </c>
      <c r="CM1450" s="73"/>
      <c r="CN1450" s="63">
        <f>IF(Taula1[[#This Row],[Relació llocs de treball]]&gt;=1,1,0)</f>
        <v>0</v>
      </c>
      <c r="CO1450" s="73"/>
      <c r="CP1450" s="63">
        <f>IF(Taula1[[#This Row],[Identitat de gènere                                                          (fer servir opcions de la llista desplegable)]]="Home",1,0)</f>
        <v>0</v>
      </c>
      <c r="CQ1450" s="63">
        <f>IF(Taula1[[#This Row],[Identitat de gènere                                                          (fer servir opcions de la llista desplegable)]]="Dona",1,0)</f>
        <v>0</v>
      </c>
      <c r="CR1450" s="63">
        <f>IF(Taula1[[#This Row],[Identitat de gènere                                                          (fer servir opcions de la llista desplegable)]]="No binari",1,0)</f>
        <v>0</v>
      </c>
      <c r="CS1450" s="73"/>
      <c r="CT1450" s="63">
        <f t="shared" si="352"/>
        <v>0</v>
      </c>
      <c r="CU1450" s="64">
        <f t="shared" si="359"/>
        <v>0</v>
      </c>
      <c r="CW1450" s="64">
        <f t="shared" si="360"/>
        <v>0</v>
      </c>
      <c r="CX1450" s="64">
        <f t="shared" si="361"/>
        <v>0</v>
      </c>
      <c r="CY1450" s="64">
        <f t="shared" si="362"/>
        <v>0</v>
      </c>
      <c r="CZ1450" s="64">
        <f t="shared" si="363"/>
        <v>0</v>
      </c>
      <c r="DB1450" s="64">
        <f t="shared" si="364"/>
        <v>0</v>
      </c>
      <c r="DC1450" s="64">
        <f t="shared" si="365"/>
        <v>0</v>
      </c>
      <c r="DD1450" s="64">
        <f t="shared" si="366"/>
        <v>0</v>
      </c>
      <c r="DE1450" s="64">
        <f t="shared" si="367"/>
        <v>0</v>
      </c>
    </row>
    <row r="1451" spans="2:109" x14ac:dyDescent="0.3">
      <c r="B1451" s="167"/>
      <c r="C1451" s="186"/>
      <c r="D1451" s="2"/>
      <c r="E1451" s="67"/>
      <c r="F1451" s="5"/>
      <c r="G1451" s="5"/>
      <c r="H1451" s="187"/>
      <c r="I1451" s="111" t="str">
        <f ca="1">IF(Taula1[[#This Row],[Data naixement (format dd/mm/aaaa)]]="","0",DATEDIF(Taula1[[#This Row],[Data naixement (format dd/mm/aaaa)]],TODAY(),"Y"))</f>
        <v>0</v>
      </c>
      <c r="J1451" s="6"/>
      <c r="K1451" s="6"/>
      <c r="L1451" s="6"/>
      <c r="M1451" s="6"/>
      <c r="N1451" s="56"/>
      <c r="O1451" s="56"/>
      <c r="P1451" s="56"/>
      <c r="Q1451" s="6"/>
      <c r="R1451" s="7"/>
      <c r="S1451" s="143">
        <f>Taula1[[#This Row],[Mesos naturals sencers treballats període justificat (01/01/2023 - 31/03/2023)]]</f>
        <v>0</v>
      </c>
      <c r="T1451" s="194">
        <f>Taula1[[#This Row],[Dies treballats període justificat (01/01/2023 - 31/03/2023)              no comptabilitzats com a mes natural sencer]]</f>
        <v>0</v>
      </c>
      <c r="U1451" s="12"/>
      <c r="V1451" s="7"/>
      <c r="W1451" s="188"/>
      <c r="X1451" s="188"/>
      <c r="Y1451" s="188"/>
      <c r="Z1451" s="188"/>
      <c r="AA1451" s="190"/>
      <c r="AB1451" s="143">
        <f>Taula1[[#This Row],[Grup justificat     (fer servir opcions de la llista desplegable)]]</f>
        <v>0</v>
      </c>
      <c r="AC1451" s="182"/>
      <c r="AD1451" s="39"/>
      <c r="AE1451" s="131">
        <f>ROUND((AF1451/100)*756*Taula1[[#This Row],[Mesos naturals sencers treballats període justificat (01/01/2023 - 31/03/2023)]],2)</f>
        <v>0</v>
      </c>
      <c r="AF1451" s="81">
        <f>Taula1[[#This Row],[% Jornada segons contracte
(no posar el símbol %) ]]-Taula1[[#This Row],[% Reducció salari per baix rendiment        (no posar el símbol %)]]</f>
        <v>0</v>
      </c>
      <c r="AG1451" s="131">
        <f>ROUND((AH1451/100)*24.8547945*Taula1[[#This Row],[Dies treballats període justificat (01/01/2023 - 31/03/2023)              no comptabilitzats com a mes natural sencer]],2)</f>
        <v>0</v>
      </c>
      <c r="AH1451" s="79">
        <f>Taula1[[#This Row],[% Jornada segons contracte
(no posar el símbol %) ]]-Taula1[[#This Row],[% Reducció salari per baix rendiment        (no posar el símbol %)]]</f>
        <v>0</v>
      </c>
      <c r="AI1451" s="131">
        <f t="shared" si="353"/>
        <v>0</v>
      </c>
      <c r="AJ1451" s="39"/>
      <c r="AK1451" s="131">
        <f>ROUND((AL1451/100)*756*Taula1[[#This Row],[Espai reservat Administració  (mesos)]],2)</f>
        <v>0</v>
      </c>
      <c r="AL1451" s="81">
        <f>Taula1[[#This Row],[% Jornada segons contracte
(no posar el símbol %) ]]-Taula1[[#This Row],[% Reducció salari per baix rendiment        (no posar el símbol %)]]</f>
        <v>0</v>
      </c>
      <c r="AM1451" s="131">
        <f>ROUND((AN1451/100)*24.8547945*Taula1[[#This Row],[Espai reservat Administració (dies)]],2)</f>
        <v>0</v>
      </c>
      <c r="AN1451" s="79">
        <f>Taula1[[#This Row],[% Jornada segons contracte
(no posar el símbol %) ]]-Taula1[[#This Row],[% Reducció salari per baix rendiment        (no posar el símbol %)]]</f>
        <v>0</v>
      </c>
      <c r="AO1451" s="131">
        <f t="shared" si="354"/>
        <v>0</v>
      </c>
      <c r="AP1451" s="87"/>
      <c r="AQ1451" s="137">
        <f>ROUND((AR1451/100)*693*Taula1[[#This Row],[Mesos naturals sencers treballats període justificat (01/01/2023 - 31/03/2023)]],2)</f>
        <v>0</v>
      </c>
      <c r="AR1451" s="90">
        <f>Taula1[[#This Row],[% Jornada segons contracte
(no posar el símbol %) ]]-Taula1[[#This Row],[% Reducció salari per baix rendiment        (no posar el símbol %)]]</f>
        <v>0</v>
      </c>
      <c r="AS1451" s="137">
        <f>ROUND((AT1451/100)*22.78356164*Taula1[[#This Row],[Dies treballats període justificat (01/01/2023 - 31/03/2023)              no comptabilitzats com a mes natural sencer]],2)</f>
        <v>0</v>
      </c>
      <c r="AT1451" s="90">
        <f>Taula1[[#This Row],[% Jornada segons contracte
(no posar el símbol %) ]]-Taula1[[#This Row],[% Reducció salari per baix rendiment        (no posar el símbol %)]]</f>
        <v>0</v>
      </c>
      <c r="AU1451" s="137">
        <f t="shared" si="355"/>
        <v>0</v>
      </c>
      <c r="AV1451" s="87"/>
      <c r="AW1451" s="136">
        <f>ROUND((AX1451/100)*693*Taula1[[#This Row],[Espai reservat Administració  (mesos)]],2)</f>
        <v>0</v>
      </c>
      <c r="AX1451" s="90">
        <f>Taula1[[#This Row],[% Jornada segons contracte
(no posar el símbol %) ]]-Taula1[[#This Row],[% Reducció salari per baix rendiment        (no posar el símbol %)]]</f>
        <v>0</v>
      </c>
      <c r="AY1451" s="131">
        <f>ROUND((AZ1451/100)*22.78356164*Taula1[[#This Row],[Espai reservat Administració (dies)]],2)</f>
        <v>0</v>
      </c>
      <c r="AZ1451" s="81">
        <f>Taula1[[#This Row],[% Jornada segons contracte
(no posar el símbol %) ]]-Taula1[[#This Row],[% Reducció salari per baix rendiment        (no posar el símbol %)]]</f>
        <v>0</v>
      </c>
      <c r="BA1451" s="82">
        <f t="shared" si="356"/>
        <v>0</v>
      </c>
      <c r="BB1451" s="41"/>
      <c r="BC1451" s="131">
        <f>IF(Taula1[[#This Row],[Grup justificat     (fer servir opcions de la llista desplegable)]]=1,AI1451,0)</f>
        <v>0</v>
      </c>
      <c r="BD1451" s="131">
        <f>IF(Taula1[[#This Row],[Grup justificat     (fer servir opcions de la llista desplegable)]]=2,AU1451,0)</f>
        <v>0</v>
      </c>
      <c r="BE1451" s="41"/>
      <c r="BF1451" s="131">
        <f>IF(Taula1[[#This Row],[Espai reservat Administració]]=1,AO1451,0)</f>
        <v>0</v>
      </c>
      <c r="BG1451" s="82">
        <f>IF(Taula1[[#This Row],[Espai reservat Administració]]=2,BA1451,0)</f>
        <v>0</v>
      </c>
      <c r="BH1451" s="41"/>
      <c r="BI1451" s="126">
        <f>IF(Taula1[[#This Row],[Grup justificat     (fer servir opcions de la llista desplegable)]]=1,1,0)</f>
        <v>0</v>
      </c>
      <c r="BJ1451" s="126">
        <f>IF(Taula1[[#This Row],[Espai reservat Administració]]=1,1,0)</f>
        <v>0</v>
      </c>
      <c r="BK1451" s="111"/>
      <c r="BL1451" s="126">
        <f>IF(Taula1[[#This Row],[Grup justificat     (fer servir opcions de la llista desplegable)]]=2,1,0)</f>
        <v>0</v>
      </c>
      <c r="BM1451" s="126">
        <f>IF(Taula1[[#This Row],[Espai reservat Administració]]=2,1,0)</f>
        <v>0</v>
      </c>
      <c r="BN1451" s="73"/>
      <c r="BO1451" s="73"/>
      <c r="BP1451" s="73"/>
      <c r="BQ1451" s="73"/>
      <c r="BR1451" s="73"/>
      <c r="BS1451" s="73"/>
      <c r="BT1451" s="73"/>
      <c r="BU1451" s="73"/>
      <c r="BV1451" s="73"/>
      <c r="BW1451" s="73"/>
      <c r="BX1451" s="73"/>
      <c r="BY1451" s="73"/>
      <c r="BZ1451" s="73"/>
      <c r="CA1451" s="73"/>
      <c r="CB1451" s="73"/>
      <c r="CC1451" s="73"/>
      <c r="CD1451" s="73"/>
      <c r="CE1451" s="73"/>
      <c r="CF1451" s="73"/>
      <c r="CG1451" s="63">
        <f t="shared" si="357"/>
        <v>0</v>
      </c>
      <c r="CH1451" s="63">
        <f t="shared" si="358"/>
        <v>0</v>
      </c>
      <c r="CI1451" s="73"/>
      <c r="CJ1451" s="63">
        <f>IF(Taula1[[#This Row],[Tipus de contracte                                  (fer servir opcions de la llista desplegable)]]="Indefinit",1,0)</f>
        <v>0</v>
      </c>
      <c r="CK1451" s="63">
        <f>IF(Taula1[[#This Row],[Tipus de contracte                                  (fer servir opcions de la llista desplegable)]]="Temporal, igual o superior a 6 mesos",1,0)</f>
        <v>0</v>
      </c>
      <c r="CL1451" s="63">
        <f>IF(Taula1[[#This Row],[Tipus de contracte                                  (fer servir opcions de la llista desplegable)]]="Substitució per IT",1,0)</f>
        <v>0</v>
      </c>
      <c r="CM1451" s="73"/>
      <c r="CN1451" s="63">
        <f>IF(Taula1[[#This Row],[Relació llocs de treball]]&gt;=1,1,0)</f>
        <v>0</v>
      </c>
      <c r="CO1451" s="73"/>
      <c r="CP1451" s="63">
        <f>IF(Taula1[[#This Row],[Identitat de gènere                                                          (fer servir opcions de la llista desplegable)]]="Home",1,0)</f>
        <v>0</v>
      </c>
      <c r="CQ1451" s="63">
        <f>IF(Taula1[[#This Row],[Identitat de gènere                                                          (fer servir opcions de la llista desplegable)]]="Dona",1,0)</f>
        <v>0</v>
      </c>
      <c r="CR1451" s="63">
        <f>IF(Taula1[[#This Row],[Identitat de gènere                                                          (fer servir opcions de la llista desplegable)]]="No binari",1,0)</f>
        <v>0</v>
      </c>
      <c r="CS1451" s="73"/>
      <c r="CT1451" s="63">
        <f t="shared" si="352"/>
        <v>0</v>
      </c>
      <c r="CU1451" s="64">
        <f t="shared" si="359"/>
        <v>0</v>
      </c>
      <c r="CW1451" s="64">
        <f t="shared" si="360"/>
        <v>0</v>
      </c>
      <c r="CX1451" s="64">
        <f t="shared" si="361"/>
        <v>0</v>
      </c>
      <c r="CY1451" s="64">
        <f t="shared" si="362"/>
        <v>0</v>
      </c>
      <c r="CZ1451" s="64">
        <f t="shared" si="363"/>
        <v>0</v>
      </c>
      <c r="DB1451" s="64">
        <f t="shared" si="364"/>
        <v>0</v>
      </c>
      <c r="DC1451" s="64">
        <f t="shared" si="365"/>
        <v>0</v>
      </c>
      <c r="DD1451" s="64">
        <f t="shared" si="366"/>
        <v>0</v>
      </c>
      <c r="DE1451" s="64">
        <f t="shared" si="367"/>
        <v>0</v>
      </c>
    </row>
    <row r="1452" spans="2:109" x14ac:dyDescent="0.3">
      <c r="B1452" s="167"/>
      <c r="C1452" s="186"/>
      <c r="D1452" s="2"/>
      <c r="E1452" s="67"/>
      <c r="F1452" s="5"/>
      <c r="G1452" s="5"/>
      <c r="H1452" s="187"/>
      <c r="I1452" s="111" t="str">
        <f ca="1">IF(Taula1[[#This Row],[Data naixement (format dd/mm/aaaa)]]="","0",DATEDIF(Taula1[[#This Row],[Data naixement (format dd/mm/aaaa)]],TODAY(),"Y"))</f>
        <v>0</v>
      </c>
      <c r="J1452" s="6"/>
      <c r="K1452" s="6"/>
      <c r="L1452" s="6"/>
      <c r="M1452" s="6"/>
      <c r="N1452" s="56"/>
      <c r="O1452" s="56"/>
      <c r="P1452" s="56"/>
      <c r="Q1452" s="6"/>
      <c r="R1452" s="7"/>
      <c r="S1452" s="143">
        <f>Taula1[[#This Row],[Mesos naturals sencers treballats període justificat (01/01/2023 - 31/03/2023)]]</f>
        <v>0</v>
      </c>
      <c r="T1452" s="194">
        <f>Taula1[[#This Row],[Dies treballats període justificat (01/01/2023 - 31/03/2023)              no comptabilitzats com a mes natural sencer]]</f>
        <v>0</v>
      </c>
      <c r="U1452" s="12"/>
      <c r="V1452" s="7"/>
      <c r="W1452" s="188"/>
      <c r="X1452" s="188"/>
      <c r="Y1452" s="188"/>
      <c r="Z1452" s="188"/>
      <c r="AA1452" s="190"/>
      <c r="AB1452" s="143">
        <f>Taula1[[#This Row],[Grup justificat     (fer servir opcions de la llista desplegable)]]</f>
        <v>0</v>
      </c>
      <c r="AC1452" s="182"/>
      <c r="AD1452" s="39"/>
      <c r="AE1452" s="131">
        <f>ROUND((AF1452/100)*756*Taula1[[#This Row],[Mesos naturals sencers treballats període justificat (01/01/2023 - 31/03/2023)]],2)</f>
        <v>0</v>
      </c>
      <c r="AF1452" s="81">
        <f>Taula1[[#This Row],[% Jornada segons contracte
(no posar el símbol %) ]]-Taula1[[#This Row],[% Reducció salari per baix rendiment        (no posar el símbol %)]]</f>
        <v>0</v>
      </c>
      <c r="AG1452" s="131">
        <f>ROUND((AH1452/100)*24.8547945*Taula1[[#This Row],[Dies treballats període justificat (01/01/2023 - 31/03/2023)              no comptabilitzats com a mes natural sencer]],2)</f>
        <v>0</v>
      </c>
      <c r="AH1452" s="79">
        <f>Taula1[[#This Row],[% Jornada segons contracte
(no posar el símbol %) ]]-Taula1[[#This Row],[% Reducció salari per baix rendiment        (no posar el símbol %)]]</f>
        <v>0</v>
      </c>
      <c r="AI1452" s="131">
        <f t="shared" si="353"/>
        <v>0</v>
      </c>
      <c r="AJ1452" s="39"/>
      <c r="AK1452" s="131">
        <f>ROUND((AL1452/100)*756*Taula1[[#This Row],[Espai reservat Administració  (mesos)]],2)</f>
        <v>0</v>
      </c>
      <c r="AL1452" s="81">
        <f>Taula1[[#This Row],[% Jornada segons contracte
(no posar el símbol %) ]]-Taula1[[#This Row],[% Reducció salari per baix rendiment        (no posar el símbol %)]]</f>
        <v>0</v>
      </c>
      <c r="AM1452" s="131">
        <f>ROUND((AN1452/100)*24.8547945*Taula1[[#This Row],[Espai reservat Administració (dies)]],2)</f>
        <v>0</v>
      </c>
      <c r="AN1452" s="79">
        <f>Taula1[[#This Row],[% Jornada segons contracte
(no posar el símbol %) ]]-Taula1[[#This Row],[% Reducció salari per baix rendiment        (no posar el símbol %)]]</f>
        <v>0</v>
      </c>
      <c r="AO1452" s="131">
        <f t="shared" si="354"/>
        <v>0</v>
      </c>
      <c r="AP1452" s="87"/>
      <c r="AQ1452" s="137">
        <f>ROUND((AR1452/100)*693*Taula1[[#This Row],[Mesos naturals sencers treballats període justificat (01/01/2023 - 31/03/2023)]],2)</f>
        <v>0</v>
      </c>
      <c r="AR1452" s="90">
        <f>Taula1[[#This Row],[% Jornada segons contracte
(no posar el símbol %) ]]-Taula1[[#This Row],[% Reducció salari per baix rendiment        (no posar el símbol %)]]</f>
        <v>0</v>
      </c>
      <c r="AS1452" s="137">
        <f>ROUND((AT1452/100)*22.78356164*Taula1[[#This Row],[Dies treballats període justificat (01/01/2023 - 31/03/2023)              no comptabilitzats com a mes natural sencer]],2)</f>
        <v>0</v>
      </c>
      <c r="AT1452" s="90">
        <f>Taula1[[#This Row],[% Jornada segons contracte
(no posar el símbol %) ]]-Taula1[[#This Row],[% Reducció salari per baix rendiment        (no posar el símbol %)]]</f>
        <v>0</v>
      </c>
      <c r="AU1452" s="137">
        <f t="shared" si="355"/>
        <v>0</v>
      </c>
      <c r="AV1452" s="87"/>
      <c r="AW1452" s="136">
        <f>ROUND((AX1452/100)*693*Taula1[[#This Row],[Espai reservat Administració  (mesos)]],2)</f>
        <v>0</v>
      </c>
      <c r="AX1452" s="90">
        <f>Taula1[[#This Row],[% Jornada segons contracte
(no posar el símbol %) ]]-Taula1[[#This Row],[% Reducció salari per baix rendiment        (no posar el símbol %)]]</f>
        <v>0</v>
      </c>
      <c r="AY1452" s="131">
        <f>ROUND((AZ1452/100)*22.78356164*Taula1[[#This Row],[Espai reservat Administració (dies)]],2)</f>
        <v>0</v>
      </c>
      <c r="AZ1452" s="81">
        <f>Taula1[[#This Row],[% Jornada segons contracte
(no posar el símbol %) ]]-Taula1[[#This Row],[% Reducció salari per baix rendiment        (no posar el símbol %)]]</f>
        <v>0</v>
      </c>
      <c r="BA1452" s="82">
        <f t="shared" si="356"/>
        <v>0</v>
      </c>
      <c r="BB1452" s="41"/>
      <c r="BC1452" s="131">
        <f>IF(Taula1[[#This Row],[Grup justificat     (fer servir opcions de la llista desplegable)]]=1,AI1452,0)</f>
        <v>0</v>
      </c>
      <c r="BD1452" s="131">
        <f>IF(Taula1[[#This Row],[Grup justificat     (fer servir opcions de la llista desplegable)]]=2,AU1452,0)</f>
        <v>0</v>
      </c>
      <c r="BE1452" s="41"/>
      <c r="BF1452" s="131">
        <f>IF(Taula1[[#This Row],[Espai reservat Administració]]=1,AO1452,0)</f>
        <v>0</v>
      </c>
      <c r="BG1452" s="82">
        <f>IF(Taula1[[#This Row],[Espai reservat Administració]]=2,BA1452,0)</f>
        <v>0</v>
      </c>
      <c r="BH1452" s="41"/>
      <c r="BI1452" s="126">
        <f>IF(Taula1[[#This Row],[Grup justificat     (fer servir opcions de la llista desplegable)]]=1,1,0)</f>
        <v>0</v>
      </c>
      <c r="BJ1452" s="126">
        <f>IF(Taula1[[#This Row],[Espai reservat Administració]]=1,1,0)</f>
        <v>0</v>
      </c>
      <c r="BK1452" s="111"/>
      <c r="BL1452" s="126">
        <f>IF(Taula1[[#This Row],[Grup justificat     (fer servir opcions de la llista desplegable)]]=2,1,0)</f>
        <v>0</v>
      </c>
      <c r="BM1452" s="126">
        <f>IF(Taula1[[#This Row],[Espai reservat Administració]]=2,1,0)</f>
        <v>0</v>
      </c>
      <c r="BN1452" s="73"/>
      <c r="BO1452" s="73"/>
      <c r="BP1452" s="73"/>
      <c r="BQ1452" s="73"/>
      <c r="BR1452" s="73"/>
      <c r="BS1452" s="73"/>
      <c r="BT1452" s="73"/>
      <c r="BU1452" s="73"/>
      <c r="BV1452" s="73"/>
      <c r="BW1452" s="73"/>
      <c r="BX1452" s="73"/>
      <c r="BY1452" s="73"/>
      <c r="BZ1452" s="73"/>
      <c r="CA1452" s="73"/>
      <c r="CB1452" s="73"/>
      <c r="CC1452" s="73"/>
      <c r="CD1452" s="73"/>
      <c r="CE1452" s="73"/>
      <c r="CF1452" s="73"/>
      <c r="CG1452" s="63">
        <f t="shared" si="357"/>
        <v>0</v>
      </c>
      <c r="CH1452" s="63">
        <f t="shared" si="358"/>
        <v>0</v>
      </c>
      <c r="CI1452" s="73"/>
      <c r="CJ1452" s="63">
        <f>IF(Taula1[[#This Row],[Tipus de contracte                                  (fer servir opcions de la llista desplegable)]]="Indefinit",1,0)</f>
        <v>0</v>
      </c>
      <c r="CK1452" s="63">
        <f>IF(Taula1[[#This Row],[Tipus de contracte                                  (fer servir opcions de la llista desplegable)]]="Temporal, igual o superior a 6 mesos",1,0)</f>
        <v>0</v>
      </c>
      <c r="CL1452" s="63">
        <f>IF(Taula1[[#This Row],[Tipus de contracte                                  (fer servir opcions de la llista desplegable)]]="Substitució per IT",1,0)</f>
        <v>0</v>
      </c>
      <c r="CM1452" s="73"/>
      <c r="CN1452" s="63">
        <f>IF(Taula1[[#This Row],[Relació llocs de treball]]&gt;=1,1,0)</f>
        <v>0</v>
      </c>
      <c r="CO1452" s="73"/>
      <c r="CP1452" s="63">
        <f>IF(Taula1[[#This Row],[Identitat de gènere                                                          (fer servir opcions de la llista desplegable)]]="Home",1,0)</f>
        <v>0</v>
      </c>
      <c r="CQ1452" s="63">
        <f>IF(Taula1[[#This Row],[Identitat de gènere                                                          (fer servir opcions de la llista desplegable)]]="Dona",1,0)</f>
        <v>0</v>
      </c>
      <c r="CR1452" s="63">
        <f>IF(Taula1[[#This Row],[Identitat de gènere                                                          (fer servir opcions de la llista desplegable)]]="No binari",1,0)</f>
        <v>0</v>
      </c>
      <c r="CS1452" s="73"/>
      <c r="CT1452" s="63">
        <f t="shared" si="352"/>
        <v>0</v>
      </c>
      <c r="CU1452" s="64">
        <f t="shared" si="359"/>
        <v>0</v>
      </c>
      <c r="CW1452" s="64">
        <f t="shared" si="360"/>
        <v>0</v>
      </c>
      <c r="CX1452" s="64">
        <f t="shared" si="361"/>
        <v>0</v>
      </c>
      <c r="CY1452" s="64">
        <f t="shared" si="362"/>
        <v>0</v>
      </c>
      <c r="CZ1452" s="64">
        <f t="shared" si="363"/>
        <v>0</v>
      </c>
      <c r="DB1452" s="64">
        <f t="shared" si="364"/>
        <v>0</v>
      </c>
      <c r="DC1452" s="64">
        <f t="shared" si="365"/>
        <v>0</v>
      </c>
      <c r="DD1452" s="64">
        <f t="shared" si="366"/>
        <v>0</v>
      </c>
      <c r="DE1452" s="64">
        <f t="shared" si="367"/>
        <v>0</v>
      </c>
    </row>
    <row r="1453" spans="2:109" x14ac:dyDescent="0.3">
      <c r="B1453" s="167"/>
      <c r="C1453" s="186"/>
      <c r="D1453" s="2"/>
      <c r="E1453" s="67"/>
      <c r="F1453" s="5"/>
      <c r="G1453" s="5"/>
      <c r="H1453" s="187"/>
      <c r="I1453" s="111" t="str">
        <f ca="1">IF(Taula1[[#This Row],[Data naixement (format dd/mm/aaaa)]]="","0",DATEDIF(Taula1[[#This Row],[Data naixement (format dd/mm/aaaa)]],TODAY(),"Y"))</f>
        <v>0</v>
      </c>
      <c r="J1453" s="6"/>
      <c r="K1453" s="6"/>
      <c r="L1453" s="6"/>
      <c r="M1453" s="6"/>
      <c r="N1453" s="56"/>
      <c r="O1453" s="56"/>
      <c r="P1453" s="56"/>
      <c r="Q1453" s="6"/>
      <c r="R1453" s="7"/>
      <c r="S1453" s="143">
        <f>Taula1[[#This Row],[Mesos naturals sencers treballats període justificat (01/01/2023 - 31/03/2023)]]</f>
        <v>0</v>
      </c>
      <c r="T1453" s="194">
        <f>Taula1[[#This Row],[Dies treballats període justificat (01/01/2023 - 31/03/2023)              no comptabilitzats com a mes natural sencer]]</f>
        <v>0</v>
      </c>
      <c r="U1453" s="12"/>
      <c r="V1453" s="7"/>
      <c r="W1453" s="188"/>
      <c r="X1453" s="188"/>
      <c r="Y1453" s="188"/>
      <c r="Z1453" s="188"/>
      <c r="AA1453" s="190"/>
      <c r="AB1453" s="143">
        <f>Taula1[[#This Row],[Grup justificat     (fer servir opcions de la llista desplegable)]]</f>
        <v>0</v>
      </c>
      <c r="AC1453" s="182"/>
      <c r="AD1453" s="39"/>
      <c r="AE1453" s="131">
        <f>ROUND((AF1453/100)*756*Taula1[[#This Row],[Mesos naturals sencers treballats període justificat (01/01/2023 - 31/03/2023)]],2)</f>
        <v>0</v>
      </c>
      <c r="AF1453" s="81">
        <f>Taula1[[#This Row],[% Jornada segons contracte
(no posar el símbol %) ]]-Taula1[[#This Row],[% Reducció salari per baix rendiment        (no posar el símbol %)]]</f>
        <v>0</v>
      </c>
      <c r="AG1453" s="131">
        <f>ROUND((AH1453/100)*24.8547945*Taula1[[#This Row],[Dies treballats període justificat (01/01/2023 - 31/03/2023)              no comptabilitzats com a mes natural sencer]],2)</f>
        <v>0</v>
      </c>
      <c r="AH1453" s="79">
        <f>Taula1[[#This Row],[% Jornada segons contracte
(no posar el símbol %) ]]-Taula1[[#This Row],[% Reducció salari per baix rendiment        (no posar el símbol %)]]</f>
        <v>0</v>
      </c>
      <c r="AI1453" s="131">
        <f t="shared" si="353"/>
        <v>0</v>
      </c>
      <c r="AJ1453" s="39"/>
      <c r="AK1453" s="131">
        <f>ROUND((AL1453/100)*756*Taula1[[#This Row],[Espai reservat Administració  (mesos)]],2)</f>
        <v>0</v>
      </c>
      <c r="AL1453" s="81">
        <f>Taula1[[#This Row],[% Jornada segons contracte
(no posar el símbol %) ]]-Taula1[[#This Row],[% Reducció salari per baix rendiment        (no posar el símbol %)]]</f>
        <v>0</v>
      </c>
      <c r="AM1453" s="131">
        <f>ROUND((AN1453/100)*24.8547945*Taula1[[#This Row],[Espai reservat Administració (dies)]],2)</f>
        <v>0</v>
      </c>
      <c r="AN1453" s="79">
        <f>Taula1[[#This Row],[% Jornada segons contracte
(no posar el símbol %) ]]-Taula1[[#This Row],[% Reducció salari per baix rendiment        (no posar el símbol %)]]</f>
        <v>0</v>
      </c>
      <c r="AO1453" s="131">
        <f t="shared" si="354"/>
        <v>0</v>
      </c>
      <c r="AP1453" s="87"/>
      <c r="AQ1453" s="137">
        <f>ROUND((AR1453/100)*693*Taula1[[#This Row],[Mesos naturals sencers treballats període justificat (01/01/2023 - 31/03/2023)]],2)</f>
        <v>0</v>
      </c>
      <c r="AR1453" s="90">
        <f>Taula1[[#This Row],[% Jornada segons contracte
(no posar el símbol %) ]]-Taula1[[#This Row],[% Reducció salari per baix rendiment        (no posar el símbol %)]]</f>
        <v>0</v>
      </c>
      <c r="AS1453" s="137">
        <f>ROUND((AT1453/100)*22.78356164*Taula1[[#This Row],[Dies treballats període justificat (01/01/2023 - 31/03/2023)              no comptabilitzats com a mes natural sencer]],2)</f>
        <v>0</v>
      </c>
      <c r="AT1453" s="90">
        <f>Taula1[[#This Row],[% Jornada segons contracte
(no posar el símbol %) ]]-Taula1[[#This Row],[% Reducció salari per baix rendiment        (no posar el símbol %)]]</f>
        <v>0</v>
      </c>
      <c r="AU1453" s="137">
        <f t="shared" si="355"/>
        <v>0</v>
      </c>
      <c r="AV1453" s="87"/>
      <c r="AW1453" s="136">
        <f>ROUND((AX1453/100)*693*Taula1[[#This Row],[Espai reservat Administració  (mesos)]],2)</f>
        <v>0</v>
      </c>
      <c r="AX1453" s="90">
        <f>Taula1[[#This Row],[% Jornada segons contracte
(no posar el símbol %) ]]-Taula1[[#This Row],[% Reducció salari per baix rendiment        (no posar el símbol %)]]</f>
        <v>0</v>
      </c>
      <c r="AY1453" s="131">
        <f>ROUND((AZ1453/100)*22.78356164*Taula1[[#This Row],[Espai reservat Administració (dies)]],2)</f>
        <v>0</v>
      </c>
      <c r="AZ1453" s="81">
        <f>Taula1[[#This Row],[% Jornada segons contracte
(no posar el símbol %) ]]-Taula1[[#This Row],[% Reducció salari per baix rendiment        (no posar el símbol %)]]</f>
        <v>0</v>
      </c>
      <c r="BA1453" s="82">
        <f t="shared" si="356"/>
        <v>0</v>
      </c>
      <c r="BB1453" s="41"/>
      <c r="BC1453" s="131">
        <f>IF(Taula1[[#This Row],[Grup justificat     (fer servir opcions de la llista desplegable)]]=1,AI1453,0)</f>
        <v>0</v>
      </c>
      <c r="BD1453" s="131">
        <f>IF(Taula1[[#This Row],[Grup justificat     (fer servir opcions de la llista desplegable)]]=2,AU1453,0)</f>
        <v>0</v>
      </c>
      <c r="BE1453" s="41"/>
      <c r="BF1453" s="131">
        <f>IF(Taula1[[#This Row],[Espai reservat Administració]]=1,AO1453,0)</f>
        <v>0</v>
      </c>
      <c r="BG1453" s="82">
        <f>IF(Taula1[[#This Row],[Espai reservat Administració]]=2,BA1453,0)</f>
        <v>0</v>
      </c>
      <c r="BH1453" s="41"/>
      <c r="BI1453" s="126">
        <f>IF(Taula1[[#This Row],[Grup justificat     (fer servir opcions de la llista desplegable)]]=1,1,0)</f>
        <v>0</v>
      </c>
      <c r="BJ1453" s="126">
        <f>IF(Taula1[[#This Row],[Espai reservat Administració]]=1,1,0)</f>
        <v>0</v>
      </c>
      <c r="BK1453" s="111"/>
      <c r="BL1453" s="126">
        <f>IF(Taula1[[#This Row],[Grup justificat     (fer servir opcions de la llista desplegable)]]=2,1,0)</f>
        <v>0</v>
      </c>
      <c r="BM1453" s="126">
        <f>IF(Taula1[[#This Row],[Espai reservat Administració]]=2,1,0)</f>
        <v>0</v>
      </c>
      <c r="BN1453" s="73"/>
      <c r="BO1453" s="73"/>
      <c r="BP1453" s="73"/>
      <c r="BQ1453" s="73"/>
      <c r="BR1453" s="73"/>
      <c r="BS1453" s="73"/>
      <c r="BT1453" s="73"/>
      <c r="BU1453" s="73"/>
      <c r="BV1453" s="73"/>
      <c r="BW1453" s="73"/>
      <c r="BX1453" s="73"/>
      <c r="BY1453" s="73"/>
      <c r="BZ1453" s="73"/>
      <c r="CA1453" s="73"/>
      <c r="CB1453" s="73"/>
      <c r="CC1453" s="73"/>
      <c r="CD1453" s="73"/>
      <c r="CE1453" s="73"/>
      <c r="CF1453" s="73"/>
      <c r="CG1453" s="63">
        <f t="shared" si="357"/>
        <v>0</v>
      </c>
      <c r="CH1453" s="63">
        <f t="shared" si="358"/>
        <v>0</v>
      </c>
      <c r="CI1453" s="73"/>
      <c r="CJ1453" s="63">
        <f>IF(Taula1[[#This Row],[Tipus de contracte                                  (fer servir opcions de la llista desplegable)]]="Indefinit",1,0)</f>
        <v>0</v>
      </c>
      <c r="CK1453" s="63">
        <f>IF(Taula1[[#This Row],[Tipus de contracte                                  (fer servir opcions de la llista desplegable)]]="Temporal, igual o superior a 6 mesos",1,0)</f>
        <v>0</v>
      </c>
      <c r="CL1453" s="63">
        <f>IF(Taula1[[#This Row],[Tipus de contracte                                  (fer servir opcions de la llista desplegable)]]="Substitució per IT",1,0)</f>
        <v>0</v>
      </c>
      <c r="CM1453" s="73"/>
      <c r="CN1453" s="63">
        <f>IF(Taula1[[#This Row],[Relació llocs de treball]]&gt;=1,1,0)</f>
        <v>0</v>
      </c>
      <c r="CO1453" s="73"/>
      <c r="CP1453" s="63">
        <f>IF(Taula1[[#This Row],[Identitat de gènere                                                          (fer servir opcions de la llista desplegable)]]="Home",1,0)</f>
        <v>0</v>
      </c>
      <c r="CQ1453" s="63">
        <f>IF(Taula1[[#This Row],[Identitat de gènere                                                          (fer servir opcions de la llista desplegable)]]="Dona",1,0)</f>
        <v>0</v>
      </c>
      <c r="CR1453" s="63">
        <f>IF(Taula1[[#This Row],[Identitat de gènere                                                          (fer servir opcions de la llista desplegable)]]="No binari",1,0)</f>
        <v>0</v>
      </c>
      <c r="CS1453" s="73"/>
      <c r="CT1453" s="63">
        <f t="shared" si="352"/>
        <v>0</v>
      </c>
      <c r="CU1453" s="64">
        <f t="shared" si="359"/>
        <v>0</v>
      </c>
      <c r="CW1453" s="64">
        <f t="shared" si="360"/>
        <v>0</v>
      </c>
      <c r="CX1453" s="64">
        <f t="shared" si="361"/>
        <v>0</v>
      </c>
      <c r="CY1453" s="64">
        <f t="shared" si="362"/>
        <v>0</v>
      </c>
      <c r="CZ1453" s="64">
        <f t="shared" si="363"/>
        <v>0</v>
      </c>
      <c r="DB1453" s="64">
        <f t="shared" si="364"/>
        <v>0</v>
      </c>
      <c r="DC1453" s="64">
        <f t="shared" si="365"/>
        <v>0</v>
      </c>
      <c r="DD1453" s="64">
        <f t="shared" si="366"/>
        <v>0</v>
      </c>
      <c r="DE1453" s="64">
        <f t="shared" si="367"/>
        <v>0</v>
      </c>
    </row>
    <row r="1454" spans="2:109" x14ac:dyDescent="0.3">
      <c r="B1454" s="167"/>
      <c r="C1454" s="186"/>
      <c r="D1454" s="2"/>
      <c r="E1454" s="67"/>
      <c r="F1454" s="5"/>
      <c r="G1454" s="5"/>
      <c r="H1454" s="187"/>
      <c r="I1454" s="111" t="str">
        <f ca="1">IF(Taula1[[#This Row],[Data naixement (format dd/mm/aaaa)]]="","0",DATEDIF(Taula1[[#This Row],[Data naixement (format dd/mm/aaaa)]],TODAY(),"Y"))</f>
        <v>0</v>
      </c>
      <c r="J1454" s="6"/>
      <c r="K1454" s="6"/>
      <c r="L1454" s="6"/>
      <c r="M1454" s="6"/>
      <c r="N1454" s="56"/>
      <c r="O1454" s="56"/>
      <c r="P1454" s="56"/>
      <c r="Q1454" s="6"/>
      <c r="R1454" s="7"/>
      <c r="S1454" s="143">
        <f>Taula1[[#This Row],[Mesos naturals sencers treballats període justificat (01/01/2023 - 31/03/2023)]]</f>
        <v>0</v>
      </c>
      <c r="T1454" s="194">
        <f>Taula1[[#This Row],[Dies treballats període justificat (01/01/2023 - 31/03/2023)              no comptabilitzats com a mes natural sencer]]</f>
        <v>0</v>
      </c>
      <c r="U1454" s="12"/>
      <c r="V1454" s="7"/>
      <c r="W1454" s="188"/>
      <c r="X1454" s="188"/>
      <c r="Y1454" s="188"/>
      <c r="Z1454" s="188"/>
      <c r="AA1454" s="190"/>
      <c r="AB1454" s="143">
        <f>Taula1[[#This Row],[Grup justificat     (fer servir opcions de la llista desplegable)]]</f>
        <v>0</v>
      </c>
      <c r="AC1454" s="182"/>
      <c r="AD1454" s="39"/>
      <c r="AE1454" s="131">
        <f>ROUND((AF1454/100)*756*Taula1[[#This Row],[Mesos naturals sencers treballats període justificat (01/01/2023 - 31/03/2023)]],2)</f>
        <v>0</v>
      </c>
      <c r="AF1454" s="81">
        <f>Taula1[[#This Row],[% Jornada segons contracte
(no posar el símbol %) ]]-Taula1[[#This Row],[% Reducció salari per baix rendiment        (no posar el símbol %)]]</f>
        <v>0</v>
      </c>
      <c r="AG1454" s="131">
        <f>ROUND((AH1454/100)*24.8547945*Taula1[[#This Row],[Dies treballats període justificat (01/01/2023 - 31/03/2023)              no comptabilitzats com a mes natural sencer]],2)</f>
        <v>0</v>
      </c>
      <c r="AH1454" s="79">
        <f>Taula1[[#This Row],[% Jornada segons contracte
(no posar el símbol %) ]]-Taula1[[#This Row],[% Reducció salari per baix rendiment        (no posar el símbol %)]]</f>
        <v>0</v>
      </c>
      <c r="AI1454" s="131">
        <f t="shared" si="353"/>
        <v>0</v>
      </c>
      <c r="AJ1454" s="39"/>
      <c r="AK1454" s="131">
        <f>ROUND((AL1454/100)*756*Taula1[[#This Row],[Espai reservat Administració  (mesos)]],2)</f>
        <v>0</v>
      </c>
      <c r="AL1454" s="81">
        <f>Taula1[[#This Row],[% Jornada segons contracte
(no posar el símbol %) ]]-Taula1[[#This Row],[% Reducció salari per baix rendiment        (no posar el símbol %)]]</f>
        <v>0</v>
      </c>
      <c r="AM1454" s="131">
        <f>ROUND((AN1454/100)*24.8547945*Taula1[[#This Row],[Espai reservat Administració (dies)]],2)</f>
        <v>0</v>
      </c>
      <c r="AN1454" s="79">
        <f>Taula1[[#This Row],[% Jornada segons contracte
(no posar el símbol %) ]]-Taula1[[#This Row],[% Reducció salari per baix rendiment        (no posar el símbol %)]]</f>
        <v>0</v>
      </c>
      <c r="AO1454" s="131">
        <f t="shared" si="354"/>
        <v>0</v>
      </c>
      <c r="AP1454" s="87"/>
      <c r="AQ1454" s="137">
        <f>ROUND((AR1454/100)*693*Taula1[[#This Row],[Mesos naturals sencers treballats període justificat (01/01/2023 - 31/03/2023)]],2)</f>
        <v>0</v>
      </c>
      <c r="AR1454" s="90">
        <f>Taula1[[#This Row],[% Jornada segons contracte
(no posar el símbol %) ]]-Taula1[[#This Row],[% Reducció salari per baix rendiment        (no posar el símbol %)]]</f>
        <v>0</v>
      </c>
      <c r="AS1454" s="137">
        <f>ROUND((AT1454/100)*22.78356164*Taula1[[#This Row],[Dies treballats període justificat (01/01/2023 - 31/03/2023)              no comptabilitzats com a mes natural sencer]],2)</f>
        <v>0</v>
      </c>
      <c r="AT1454" s="90">
        <f>Taula1[[#This Row],[% Jornada segons contracte
(no posar el símbol %) ]]-Taula1[[#This Row],[% Reducció salari per baix rendiment        (no posar el símbol %)]]</f>
        <v>0</v>
      </c>
      <c r="AU1454" s="137">
        <f t="shared" si="355"/>
        <v>0</v>
      </c>
      <c r="AV1454" s="87"/>
      <c r="AW1454" s="136">
        <f>ROUND((AX1454/100)*693*Taula1[[#This Row],[Espai reservat Administració  (mesos)]],2)</f>
        <v>0</v>
      </c>
      <c r="AX1454" s="90">
        <f>Taula1[[#This Row],[% Jornada segons contracte
(no posar el símbol %) ]]-Taula1[[#This Row],[% Reducció salari per baix rendiment        (no posar el símbol %)]]</f>
        <v>0</v>
      </c>
      <c r="AY1454" s="131">
        <f>ROUND((AZ1454/100)*22.78356164*Taula1[[#This Row],[Espai reservat Administració (dies)]],2)</f>
        <v>0</v>
      </c>
      <c r="AZ1454" s="81">
        <f>Taula1[[#This Row],[% Jornada segons contracte
(no posar el símbol %) ]]-Taula1[[#This Row],[% Reducció salari per baix rendiment        (no posar el símbol %)]]</f>
        <v>0</v>
      </c>
      <c r="BA1454" s="82">
        <f t="shared" si="356"/>
        <v>0</v>
      </c>
      <c r="BB1454" s="41"/>
      <c r="BC1454" s="131">
        <f>IF(Taula1[[#This Row],[Grup justificat     (fer servir opcions de la llista desplegable)]]=1,AI1454,0)</f>
        <v>0</v>
      </c>
      <c r="BD1454" s="131">
        <f>IF(Taula1[[#This Row],[Grup justificat     (fer servir opcions de la llista desplegable)]]=2,AU1454,0)</f>
        <v>0</v>
      </c>
      <c r="BE1454" s="41"/>
      <c r="BF1454" s="131">
        <f>IF(Taula1[[#This Row],[Espai reservat Administració]]=1,AO1454,0)</f>
        <v>0</v>
      </c>
      <c r="BG1454" s="82">
        <f>IF(Taula1[[#This Row],[Espai reservat Administració]]=2,BA1454,0)</f>
        <v>0</v>
      </c>
      <c r="BH1454" s="41"/>
      <c r="BI1454" s="126">
        <f>IF(Taula1[[#This Row],[Grup justificat     (fer servir opcions de la llista desplegable)]]=1,1,0)</f>
        <v>0</v>
      </c>
      <c r="BJ1454" s="126">
        <f>IF(Taula1[[#This Row],[Espai reservat Administració]]=1,1,0)</f>
        <v>0</v>
      </c>
      <c r="BK1454" s="111"/>
      <c r="BL1454" s="126">
        <f>IF(Taula1[[#This Row],[Grup justificat     (fer servir opcions de la llista desplegable)]]=2,1,0)</f>
        <v>0</v>
      </c>
      <c r="BM1454" s="126">
        <f>IF(Taula1[[#This Row],[Espai reservat Administració]]=2,1,0)</f>
        <v>0</v>
      </c>
      <c r="BN1454" s="73"/>
      <c r="BO1454" s="73"/>
      <c r="BP1454" s="73"/>
      <c r="BQ1454" s="73"/>
      <c r="BR1454" s="73"/>
      <c r="BS1454" s="73"/>
      <c r="BT1454" s="73"/>
      <c r="BU1454" s="73"/>
      <c r="BV1454" s="73"/>
      <c r="BW1454" s="73"/>
      <c r="BX1454" s="73"/>
      <c r="BY1454" s="73"/>
      <c r="BZ1454" s="73"/>
      <c r="CA1454" s="73"/>
      <c r="CB1454" s="73"/>
      <c r="CC1454" s="73"/>
      <c r="CD1454" s="73"/>
      <c r="CE1454" s="73"/>
      <c r="CF1454" s="73"/>
      <c r="CG1454" s="63">
        <f t="shared" si="357"/>
        <v>0</v>
      </c>
      <c r="CH1454" s="63">
        <f t="shared" si="358"/>
        <v>0</v>
      </c>
      <c r="CI1454" s="73"/>
      <c r="CJ1454" s="63">
        <f>IF(Taula1[[#This Row],[Tipus de contracte                                  (fer servir opcions de la llista desplegable)]]="Indefinit",1,0)</f>
        <v>0</v>
      </c>
      <c r="CK1454" s="63">
        <f>IF(Taula1[[#This Row],[Tipus de contracte                                  (fer servir opcions de la llista desplegable)]]="Temporal, igual o superior a 6 mesos",1,0)</f>
        <v>0</v>
      </c>
      <c r="CL1454" s="63">
        <f>IF(Taula1[[#This Row],[Tipus de contracte                                  (fer servir opcions de la llista desplegable)]]="Substitució per IT",1,0)</f>
        <v>0</v>
      </c>
      <c r="CM1454" s="73"/>
      <c r="CN1454" s="63">
        <f>IF(Taula1[[#This Row],[Relació llocs de treball]]&gt;=1,1,0)</f>
        <v>0</v>
      </c>
      <c r="CO1454" s="73"/>
      <c r="CP1454" s="63">
        <f>IF(Taula1[[#This Row],[Identitat de gènere                                                          (fer servir opcions de la llista desplegable)]]="Home",1,0)</f>
        <v>0</v>
      </c>
      <c r="CQ1454" s="63">
        <f>IF(Taula1[[#This Row],[Identitat de gènere                                                          (fer servir opcions de la llista desplegable)]]="Dona",1,0)</f>
        <v>0</v>
      </c>
      <c r="CR1454" s="63">
        <f>IF(Taula1[[#This Row],[Identitat de gènere                                                          (fer servir opcions de la llista desplegable)]]="No binari",1,0)</f>
        <v>0</v>
      </c>
      <c r="CS1454" s="73"/>
      <c r="CT1454" s="63">
        <f t="shared" si="352"/>
        <v>0</v>
      </c>
      <c r="CU1454" s="64">
        <f t="shared" si="359"/>
        <v>0</v>
      </c>
      <c r="CW1454" s="64">
        <f t="shared" si="360"/>
        <v>0</v>
      </c>
      <c r="CX1454" s="64">
        <f t="shared" si="361"/>
        <v>0</v>
      </c>
      <c r="CY1454" s="64">
        <f t="shared" si="362"/>
        <v>0</v>
      </c>
      <c r="CZ1454" s="64">
        <f t="shared" si="363"/>
        <v>0</v>
      </c>
      <c r="DB1454" s="64">
        <f t="shared" si="364"/>
        <v>0</v>
      </c>
      <c r="DC1454" s="64">
        <f t="shared" si="365"/>
        <v>0</v>
      </c>
      <c r="DD1454" s="64">
        <f t="shared" si="366"/>
        <v>0</v>
      </c>
      <c r="DE1454" s="64">
        <f t="shared" si="367"/>
        <v>0</v>
      </c>
    </row>
    <row r="1455" spans="2:109" x14ac:dyDescent="0.3">
      <c r="B1455" s="167"/>
      <c r="C1455" s="186"/>
      <c r="D1455" s="2"/>
      <c r="E1455" s="67"/>
      <c r="F1455" s="5"/>
      <c r="G1455" s="5"/>
      <c r="H1455" s="187"/>
      <c r="I1455" s="111" t="str">
        <f ca="1">IF(Taula1[[#This Row],[Data naixement (format dd/mm/aaaa)]]="","0",DATEDIF(Taula1[[#This Row],[Data naixement (format dd/mm/aaaa)]],TODAY(),"Y"))</f>
        <v>0</v>
      </c>
      <c r="J1455" s="6"/>
      <c r="K1455" s="6"/>
      <c r="L1455" s="6"/>
      <c r="M1455" s="6"/>
      <c r="N1455" s="56"/>
      <c r="O1455" s="56"/>
      <c r="P1455" s="56"/>
      <c r="Q1455" s="6"/>
      <c r="R1455" s="7"/>
      <c r="S1455" s="143">
        <f>Taula1[[#This Row],[Mesos naturals sencers treballats període justificat (01/01/2023 - 31/03/2023)]]</f>
        <v>0</v>
      </c>
      <c r="T1455" s="194">
        <f>Taula1[[#This Row],[Dies treballats període justificat (01/01/2023 - 31/03/2023)              no comptabilitzats com a mes natural sencer]]</f>
        <v>0</v>
      </c>
      <c r="U1455" s="12"/>
      <c r="V1455" s="7"/>
      <c r="W1455" s="188"/>
      <c r="X1455" s="188"/>
      <c r="Y1455" s="188"/>
      <c r="Z1455" s="188"/>
      <c r="AA1455" s="190"/>
      <c r="AB1455" s="143">
        <f>Taula1[[#This Row],[Grup justificat     (fer servir opcions de la llista desplegable)]]</f>
        <v>0</v>
      </c>
      <c r="AC1455" s="182"/>
      <c r="AD1455" s="39"/>
      <c r="AE1455" s="131">
        <f>ROUND((AF1455/100)*756*Taula1[[#This Row],[Mesos naturals sencers treballats període justificat (01/01/2023 - 31/03/2023)]],2)</f>
        <v>0</v>
      </c>
      <c r="AF1455" s="81">
        <f>Taula1[[#This Row],[% Jornada segons contracte
(no posar el símbol %) ]]-Taula1[[#This Row],[% Reducció salari per baix rendiment        (no posar el símbol %)]]</f>
        <v>0</v>
      </c>
      <c r="AG1455" s="131">
        <f>ROUND((AH1455/100)*24.8547945*Taula1[[#This Row],[Dies treballats període justificat (01/01/2023 - 31/03/2023)              no comptabilitzats com a mes natural sencer]],2)</f>
        <v>0</v>
      </c>
      <c r="AH1455" s="79">
        <f>Taula1[[#This Row],[% Jornada segons contracte
(no posar el símbol %) ]]-Taula1[[#This Row],[% Reducció salari per baix rendiment        (no posar el símbol %)]]</f>
        <v>0</v>
      </c>
      <c r="AI1455" s="131">
        <f t="shared" si="353"/>
        <v>0</v>
      </c>
      <c r="AJ1455" s="39"/>
      <c r="AK1455" s="131">
        <f>ROUND((AL1455/100)*756*Taula1[[#This Row],[Espai reservat Administració  (mesos)]],2)</f>
        <v>0</v>
      </c>
      <c r="AL1455" s="81">
        <f>Taula1[[#This Row],[% Jornada segons contracte
(no posar el símbol %) ]]-Taula1[[#This Row],[% Reducció salari per baix rendiment        (no posar el símbol %)]]</f>
        <v>0</v>
      </c>
      <c r="AM1455" s="131">
        <f>ROUND((AN1455/100)*24.8547945*Taula1[[#This Row],[Espai reservat Administració (dies)]],2)</f>
        <v>0</v>
      </c>
      <c r="AN1455" s="79">
        <f>Taula1[[#This Row],[% Jornada segons contracte
(no posar el símbol %) ]]-Taula1[[#This Row],[% Reducció salari per baix rendiment        (no posar el símbol %)]]</f>
        <v>0</v>
      </c>
      <c r="AO1455" s="131">
        <f t="shared" si="354"/>
        <v>0</v>
      </c>
      <c r="AP1455" s="87"/>
      <c r="AQ1455" s="137">
        <f>ROUND((AR1455/100)*693*Taula1[[#This Row],[Mesos naturals sencers treballats període justificat (01/01/2023 - 31/03/2023)]],2)</f>
        <v>0</v>
      </c>
      <c r="AR1455" s="90">
        <f>Taula1[[#This Row],[% Jornada segons contracte
(no posar el símbol %) ]]-Taula1[[#This Row],[% Reducció salari per baix rendiment        (no posar el símbol %)]]</f>
        <v>0</v>
      </c>
      <c r="AS1455" s="137">
        <f>ROUND((AT1455/100)*22.78356164*Taula1[[#This Row],[Dies treballats període justificat (01/01/2023 - 31/03/2023)              no comptabilitzats com a mes natural sencer]],2)</f>
        <v>0</v>
      </c>
      <c r="AT1455" s="90">
        <f>Taula1[[#This Row],[% Jornada segons contracte
(no posar el símbol %) ]]-Taula1[[#This Row],[% Reducció salari per baix rendiment        (no posar el símbol %)]]</f>
        <v>0</v>
      </c>
      <c r="AU1455" s="137">
        <f t="shared" si="355"/>
        <v>0</v>
      </c>
      <c r="AV1455" s="87"/>
      <c r="AW1455" s="136">
        <f>ROUND((AX1455/100)*693*Taula1[[#This Row],[Espai reservat Administració  (mesos)]],2)</f>
        <v>0</v>
      </c>
      <c r="AX1455" s="90">
        <f>Taula1[[#This Row],[% Jornada segons contracte
(no posar el símbol %) ]]-Taula1[[#This Row],[% Reducció salari per baix rendiment        (no posar el símbol %)]]</f>
        <v>0</v>
      </c>
      <c r="AY1455" s="131">
        <f>ROUND((AZ1455/100)*22.78356164*Taula1[[#This Row],[Espai reservat Administració (dies)]],2)</f>
        <v>0</v>
      </c>
      <c r="AZ1455" s="81">
        <f>Taula1[[#This Row],[% Jornada segons contracte
(no posar el símbol %) ]]-Taula1[[#This Row],[% Reducció salari per baix rendiment        (no posar el símbol %)]]</f>
        <v>0</v>
      </c>
      <c r="BA1455" s="82">
        <f t="shared" si="356"/>
        <v>0</v>
      </c>
      <c r="BB1455" s="41"/>
      <c r="BC1455" s="131">
        <f>IF(Taula1[[#This Row],[Grup justificat     (fer servir opcions de la llista desplegable)]]=1,AI1455,0)</f>
        <v>0</v>
      </c>
      <c r="BD1455" s="131">
        <f>IF(Taula1[[#This Row],[Grup justificat     (fer servir opcions de la llista desplegable)]]=2,AU1455,0)</f>
        <v>0</v>
      </c>
      <c r="BE1455" s="41"/>
      <c r="BF1455" s="131">
        <f>IF(Taula1[[#This Row],[Espai reservat Administració]]=1,AO1455,0)</f>
        <v>0</v>
      </c>
      <c r="BG1455" s="82">
        <f>IF(Taula1[[#This Row],[Espai reservat Administració]]=2,BA1455,0)</f>
        <v>0</v>
      </c>
      <c r="BH1455" s="41"/>
      <c r="BI1455" s="126">
        <f>IF(Taula1[[#This Row],[Grup justificat     (fer servir opcions de la llista desplegable)]]=1,1,0)</f>
        <v>0</v>
      </c>
      <c r="BJ1455" s="126">
        <f>IF(Taula1[[#This Row],[Espai reservat Administració]]=1,1,0)</f>
        <v>0</v>
      </c>
      <c r="BK1455" s="111"/>
      <c r="BL1455" s="126">
        <f>IF(Taula1[[#This Row],[Grup justificat     (fer servir opcions de la llista desplegable)]]=2,1,0)</f>
        <v>0</v>
      </c>
      <c r="BM1455" s="126">
        <f>IF(Taula1[[#This Row],[Espai reservat Administració]]=2,1,0)</f>
        <v>0</v>
      </c>
      <c r="BN1455" s="73"/>
      <c r="BO1455" s="73"/>
      <c r="BP1455" s="73"/>
      <c r="BQ1455" s="73"/>
      <c r="BR1455" s="73"/>
      <c r="BS1455" s="73"/>
      <c r="BT1455" s="73"/>
      <c r="BU1455" s="73"/>
      <c r="BV1455" s="73"/>
      <c r="BW1455" s="73"/>
      <c r="BX1455" s="73"/>
      <c r="BY1455" s="73"/>
      <c r="BZ1455" s="73"/>
      <c r="CA1455" s="73"/>
      <c r="CB1455" s="73"/>
      <c r="CC1455" s="73"/>
      <c r="CD1455" s="73"/>
      <c r="CE1455" s="73"/>
      <c r="CF1455" s="73"/>
      <c r="CG1455" s="63">
        <f t="shared" si="357"/>
        <v>0</v>
      </c>
      <c r="CH1455" s="63">
        <f t="shared" si="358"/>
        <v>0</v>
      </c>
      <c r="CI1455" s="73"/>
      <c r="CJ1455" s="63">
        <f>IF(Taula1[[#This Row],[Tipus de contracte                                  (fer servir opcions de la llista desplegable)]]="Indefinit",1,0)</f>
        <v>0</v>
      </c>
      <c r="CK1455" s="63">
        <f>IF(Taula1[[#This Row],[Tipus de contracte                                  (fer servir opcions de la llista desplegable)]]="Temporal, igual o superior a 6 mesos",1,0)</f>
        <v>0</v>
      </c>
      <c r="CL1455" s="63">
        <f>IF(Taula1[[#This Row],[Tipus de contracte                                  (fer servir opcions de la llista desplegable)]]="Substitució per IT",1,0)</f>
        <v>0</v>
      </c>
      <c r="CM1455" s="73"/>
      <c r="CN1455" s="63">
        <f>IF(Taula1[[#This Row],[Relació llocs de treball]]&gt;=1,1,0)</f>
        <v>0</v>
      </c>
      <c r="CO1455" s="73"/>
      <c r="CP1455" s="63">
        <f>IF(Taula1[[#This Row],[Identitat de gènere                                                          (fer servir opcions de la llista desplegable)]]="Home",1,0)</f>
        <v>0</v>
      </c>
      <c r="CQ1455" s="63">
        <f>IF(Taula1[[#This Row],[Identitat de gènere                                                          (fer servir opcions de la llista desplegable)]]="Dona",1,0)</f>
        <v>0</v>
      </c>
      <c r="CR1455" s="63">
        <f>IF(Taula1[[#This Row],[Identitat de gènere                                                          (fer servir opcions de la llista desplegable)]]="No binari",1,0)</f>
        <v>0</v>
      </c>
      <c r="CS1455" s="73"/>
      <c r="CT1455" s="63">
        <f t="shared" si="352"/>
        <v>0</v>
      </c>
      <c r="CU1455" s="64">
        <f t="shared" si="359"/>
        <v>0</v>
      </c>
      <c r="CW1455" s="64">
        <f t="shared" si="360"/>
        <v>0</v>
      </c>
      <c r="CX1455" s="64">
        <f t="shared" si="361"/>
        <v>0</v>
      </c>
      <c r="CY1455" s="64">
        <f t="shared" si="362"/>
        <v>0</v>
      </c>
      <c r="CZ1455" s="64">
        <f t="shared" si="363"/>
        <v>0</v>
      </c>
      <c r="DB1455" s="64">
        <f t="shared" si="364"/>
        <v>0</v>
      </c>
      <c r="DC1455" s="64">
        <f t="shared" si="365"/>
        <v>0</v>
      </c>
      <c r="DD1455" s="64">
        <f t="shared" si="366"/>
        <v>0</v>
      </c>
      <c r="DE1455" s="64">
        <f t="shared" si="367"/>
        <v>0</v>
      </c>
    </row>
    <row r="1456" spans="2:109" x14ac:dyDescent="0.3">
      <c r="B1456" s="167"/>
      <c r="C1456" s="186"/>
      <c r="D1456" s="2"/>
      <c r="E1456" s="67"/>
      <c r="F1456" s="5"/>
      <c r="G1456" s="5"/>
      <c r="H1456" s="187"/>
      <c r="I1456" s="111" t="str">
        <f ca="1">IF(Taula1[[#This Row],[Data naixement (format dd/mm/aaaa)]]="","0",DATEDIF(Taula1[[#This Row],[Data naixement (format dd/mm/aaaa)]],TODAY(),"Y"))</f>
        <v>0</v>
      </c>
      <c r="J1456" s="6"/>
      <c r="K1456" s="6"/>
      <c r="L1456" s="6"/>
      <c r="M1456" s="6"/>
      <c r="N1456" s="56"/>
      <c r="O1456" s="56"/>
      <c r="P1456" s="56"/>
      <c r="Q1456" s="6"/>
      <c r="R1456" s="7"/>
      <c r="S1456" s="143">
        <f>Taula1[[#This Row],[Mesos naturals sencers treballats període justificat (01/01/2023 - 31/03/2023)]]</f>
        <v>0</v>
      </c>
      <c r="T1456" s="194">
        <f>Taula1[[#This Row],[Dies treballats període justificat (01/01/2023 - 31/03/2023)              no comptabilitzats com a mes natural sencer]]</f>
        <v>0</v>
      </c>
      <c r="U1456" s="12"/>
      <c r="V1456" s="7"/>
      <c r="W1456" s="188"/>
      <c r="X1456" s="188"/>
      <c r="Y1456" s="188"/>
      <c r="Z1456" s="188"/>
      <c r="AA1456" s="190"/>
      <c r="AB1456" s="143">
        <f>Taula1[[#This Row],[Grup justificat     (fer servir opcions de la llista desplegable)]]</f>
        <v>0</v>
      </c>
      <c r="AC1456" s="182"/>
      <c r="AD1456" s="39"/>
      <c r="AE1456" s="131">
        <f>ROUND((AF1456/100)*756*Taula1[[#This Row],[Mesos naturals sencers treballats període justificat (01/01/2023 - 31/03/2023)]],2)</f>
        <v>0</v>
      </c>
      <c r="AF1456" s="81">
        <f>Taula1[[#This Row],[% Jornada segons contracte
(no posar el símbol %) ]]-Taula1[[#This Row],[% Reducció salari per baix rendiment        (no posar el símbol %)]]</f>
        <v>0</v>
      </c>
      <c r="AG1456" s="131">
        <f>ROUND((AH1456/100)*24.8547945*Taula1[[#This Row],[Dies treballats període justificat (01/01/2023 - 31/03/2023)              no comptabilitzats com a mes natural sencer]],2)</f>
        <v>0</v>
      </c>
      <c r="AH1456" s="79">
        <f>Taula1[[#This Row],[% Jornada segons contracte
(no posar el símbol %) ]]-Taula1[[#This Row],[% Reducció salari per baix rendiment        (no posar el símbol %)]]</f>
        <v>0</v>
      </c>
      <c r="AI1456" s="131">
        <f t="shared" si="353"/>
        <v>0</v>
      </c>
      <c r="AJ1456" s="39"/>
      <c r="AK1456" s="131">
        <f>ROUND((AL1456/100)*756*Taula1[[#This Row],[Espai reservat Administració  (mesos)]],2)</f>
        <v>0</v>
      </c>
      <c r="AL1456" s="81">
        <f>Taula1[[#This Row],[% Jornada segons contracte
(no posar el símbol %) ]]-Taula1[[#This Row],[% Reducció salari per baix rendiment        (no posar el símbol %)]]</f>
        <v>0</v>
      </c>
      <c r="AM1456" s="131">
        <f>ROUND((AN1456/100)*24.8547945*Taula1[[#This Row],[Espai reservat Administració (dies)]],2)</f>
        <v>0</v>
      </c>
      <c r="AN1456" s="79">
        <f>Taula1[[#This Row],[% Jornada segons contracte
(no posar el símbol %) ]]-Taula1[[#This Row],[% Reducció salari per baix rendiment        (no posar el símbol %)]]</f>
        <v>0</v>
      </c>
      <c r="AO1456" s="131">
        <f t="shared" si="354"/>
        <v>0</v>
      </c>
      <c r="AP1456" s="87"/>
      <c r="AQ1456" s="137">
        <f>ROUND((AR1456/100)*693*Taula1[[#This Row],[Mesos naturals sencers treballats període justificat (01/01/2023 - 31/03/2023)]],2)</f>
        <v>0</v>
      </c>
      <c r="AR1456" s="90">
        <f>Taula1[[#This Row],[% Jornada segons contracte
(no posar el símbol %) ]]-Taula1[[#This Row],[% Reducció salari per baix rendiment        (no posar el símbol %)]]</f>
        <v>0</v>
      </c>
      <c r="AS1456" s="137">
        <f>ROUND((AT1456/100)*22.78356164*Taula1[[#This Row],[Dies treballats període justificat (01/01/2023 - 31/03/2023)              no comptabilitzats com a mes natural sencer]],2)</f>
        <v>0</v>
      </c>
      <c r="AT1456" s="90">
        <f>Taula1[[#This Row],[% Jornada segons contracte
(no posar el símbol %) ]]-Taula1[[#This Row],[% Reducció salari per baix rendiment        (no posar el símbol %)]]</f>
        <v>0</v>
      </c>
      <c r="AU1456" s="137">
        <f t="shared" si="355"/>
        <v>0</v>
      </c>
      <c r="AV1456" s="87"/>
      <c r="AW1456" s="136">
        <f>ROUND((AX1456/100)*693*Taula1[[#This Row],[Espai reservat Administració  (mesos)]],2)</f>
        <v>0</v>
      </c>
      <c r="AX1456" s="90">
        <f>Taula1[[#This Row],[% Jornada segons contracte
(no posar el símbol %) ]]-Taula1[[#This Row],[% Reducció salari per baix rendiment        (no posar el símbol %)]]</f>
        <v>0</v>
      </c>
      <c r="AY1456" s="131">
        <f>ROUND((AZ1456/100)*22.78356164*Taula1[[#This Row],[Espai reservat Administració (dies)]],2)</f>
        <v>0</v>
      </c>
      <c r="AZ1456" s="81">
        <f>Taula1[[#This Row],[% Jornada segons contracte
(no posar el símbol %) ]]-Taula1[[#This Row],[% Reducció salari per baix rendiment        (no posar el símbol %)]]</f>
        <v>0</v>
      </c>
      <c r="BA1456" s="82">
        <f t="shared" si="356"/>
        <v>0</v>
      </c>
      <c r="BB1456" s="41"/>
      <c r="BC1456" s="131">
        <f>IF(Taula1[[#This Row],[Grup justificat     (fer servir opcions de la llista desplegable)]]=1,AI1456,0)</f>
        <v>0</v>
      </c>
      <c r="BD1456" s="131">
        <f>IF(Taula1[[#This Row],[Grup justificat     (fer servir opcions de la llista desplegable)]]=2,AU1456,0)</f>
        <v>0</v>
      </c>
      <c r="BE1456" s="41"/>
      <c r="BF1456" s="131">
        <f>IF(Taula1[[#This Row],[Espai reservat Administració]]=1,AO1456,0)</f>
        <v>0</v>
      </c>
      <c r="BG1456" s="82">
        <f>IF(Taula1[[#This Row],[Espai reservat Administració]]=2,BA1456,0)</f>
        <v>0</v>
      </c>
      <c r="BH1456" s="41"/>
      <c r="BI1456" s="126">
        <f>IF(Taula1[[#This Row],[Grup justificat     (fer servir opcions de la llista desplegable)]]=1,1,0)</f>
        <v>0</v>
      </c>
      <c r="BJ1456" s="126">
        <f>IF(Taula1[[#This Row],[Espai reservat Administració]]=1,1,0)</f>
        <v>0</v>
      </c>
      <c r="BK1456" s="111"/>
      <c r="BL1456" s="126">
        <f>IF(Taula1[[#This Row],[Grup justificat     (fer servir opcions de la llista desplegable)]]=2,1,0)</f>
        <v>0</v>
      </c>
      <c r="BM1456" s="126">
        <f>IF(Taula1[[#This Row],[Espai reservat Administració]]=2,1,0)</f>
        <v>0</v>
      </c>
      <c r="BN1456" s="73"/>
      <c r="BO1456" s="73"/>
      <c r="BP1456" s="73"/>
      <c r="BQ1456" s="73"/>
      <c r="BR1456" s="73"/>
      <c r="BS1456" s="73"/>
      <c r="BT1456" s="73"/>
      <c r="BU1456" s="73"/>
      <c r="BV1456" s="73"/>
      <c r="BW1456" s="73"/>
      <c r="BX1456" s="73"/>
      <c r="BY1456" s="73"/>
      <c r="BZ1456" s="73"/>
      <c r="CA1456" s="73"/>
      <c r="CB1456" s="73"/>
      <c r="CC1456" s="73"/>
      <c r="CD1456" s="73"/>
      <c r="CE1456" s="73"/>
      <c r="CF1456" s="73"/>
      <c r="CG1456" s="63">
        <f t="shared" si="357"/>
        <v>0</v>
      </c>
      <c r="CH1456" s="63">
        <f t="shared" si="358"/>
        <v>0</v>
      </c>
      <c r="CI1456" s="73"/>
      <c r="CJ1456" s="63">
        <f>IF(Taula1[[#This Row],[Tipus de contracte                                  (fer servir opcions de la llista desplegable)]]="Indefinit",1,0)</f>
        <v>0</v>
      </c>
      <c r="CK1456" s="63">
        <f>IF(Taula1[[#This Row],[Tipus de contracte                                  (fer servir opcions de la llista desplegable)]]="Temporal, igual o superior a 6 mesos",1,0)</f>
        <v>0</v>
      </c>
      <c r="CL1456" s="63">
        <f>IF(Taula1[[#This Row],[Tipus de contracte                                  (fer servir opcions de la llista desplegable)]]="Substitució per IT",1,0)</f>
        <v>0</v>
      </c>
      <c r="CM1456" s="73"/>
      <c r="CN1456" s="63">
        <f>IF(Taula1[[#This Row],[Relació llocs de treball]]&gt;=1,1,0)</f>
        <v>0</v>
      </c>
      <c r="CO1456" s="73"/>
      <c r="CP1456" s="63">
        <f>IF(Taula1[[#This Row],[Identitat de gènere                                                          (fer servir opcions de la llista desplegable)]]="Home",1,0)</f>
        <v>0</v>
      </c>
      <c r="CQ1456" s="63">
        <f>IF(Taula1[[#This Row],[Identitat de gènere                                                          (fer servir opcions de la llista desplegable)]]="Dona",1,0)</f>
        <v>0</v>
      </c>
      <c r="CR1456" s="63">
        <f>IF(Taula1[[#This Row],[Identitat de gènere                                                          (fer servir opcions de la llista desplegable)]]="No binari",1,0)</f>
        <v>0</v>
      </c>
      <c r="CS1456" s="73"/>
      <c r="CT1456" s="63">
        <f t="shared" si="352"/>
        <v>0</v>
      </c>
      <c r="CU1456" s="64">
        <f t="shared" si="359"/>
        <v>0</v>
      </c>
      <c r="CW1456" s="64">
        <f t="shared" si="360"/>
        <v>0</v>
      </c>
      <c r="CX1456" s="64">
        <f t="shared" si="361"/>
        <v>0</v>
      </c>
      <c r="CY1456" s="64">
        <f t="shared" si="362"/>
        <v>0</v>
      </c>
      <c r="CZ1456" s="64">
        <f t="shared" si="363"/>
        <v>0</v>
      </c>
      <c r="DB1456" s="64">
        <f t="shared" si="364"/>
        <v>0</v>
      </c>
      <c r="DC1456" s="64">
        <f t="shared" si="365"/>
        <v>0</v>
      </c>
      <c r="DD1456" s="64">
        <f t="shared" si="366"/>
        <v>0</v>
      </c>
      <c r="DE1456" s="64">
        <f t="shared" si="367"/>
        <v>0</v>
      </c>
    </row>
    <row r="1457" spans="2:109" x14ac:dyDescent="0.3">
      <c r="B1457" s="167"/>
      <c r="C1457" s="186"/>
      <c r="D1457" s="2"/>
      <c r="E1457" s="67"/>
      <c r="F1457" s="5"/>
      <c r="G1457" s="5"/>
      <c r="H1457" s="187"/>
      <c r="I1457" s="111" t="str">
        <f ca="1">IF(Taula1[[#This Row],[Data naixement (format dd/mm/aaaa)]]="","0",DATEDIF(Taula1[[#This Row],[Data naixement (format dd/mm/aaaa)]],TODAY(),"Y"))</f>
        <v>0</v>
      </c>
      <c r="J1457" s="6"/>
      <c r="K1457" s="6"/>
      <c r="L1457" s="6"/>
      <c r="M1457" s="6"/>
      <c r="N1457" s="56"/>
      <c r="O1457" s="56"/>
      <c r="P1457" s="56"/>
      <c r="Q1457" s="6"/>
      <c r="R1457" s="7"/>
      <c r="S1457" s="143">
        <f>Taula1[[#This Row],[Mesos naturals sencers treballats període justificat (01/01/2023 - 31/03/2023)]]</f>
        <v>0</v>
      </c>
      <c r="T1457" s="194">
        <f>Taula1[[#This Row],[Dies treballats període justificat (01/01/2023 - 31/03/2023)              no comptabilitzats com a mes natural sencer]]</f>
        <v>0</v>
      </c>
      <c r="U1457" s="12"/>
      <c r="V1457" s="7"/>
      <c r="W1457" s="188"/>
      <c r="X1457" s="188"/>
      <c r="Y1457" s="188"/>
      <c r="Z1457" s="188"/>
      <c r="AA1457" s="190"/>
      <c r="AB1457" s="143">
        <f>Taula1[[#This Row],[Grup justificat     (fer servir opcions de la llista desplegable)]]</f>
        <v>0</v>
      </c>
      <c r="AC1457" s="182"/>
      <c r="AD1457" s="39"/>
      <c r="AE1457" s="131">
        <f>ROUND((AF1457/100)*756*Taula1[[#This Row],[Mesos naturals sencers treballats període justificat (01/01/2023 - 31/03/2023)]],2)</f>
        <v>0</v>
      </c>
      <c r="AF1457" s="81">
        <f>Taula1[[#This Row],[% Jornada segons contracte
(no posar el símbol %) ]]-Taula1[[#This Row],[% Reducció salari per baix rendiment        (no posar el símbol %)]]</f>
        <v>0</v>
      </c>
      <c r="AG1457" s="131">
        <f>ROUND((AH1457/100)*24.8547945*Taula1[[#This Row],[Dies treballats període justificat (01/01/2023 - 31/03/2023)              no comptabilitzats com a mes natural sencer]],2)</f>
        <v>0</v>
      </c>
      <c r="AH1457" s="79">
        <f>Taula1[[#This Row],[% Jornada segons contracte
(no posar el símbol %) ]]-Taula1[[#This Row],[% Reducció salari per baix rendiment        (no posar el símbol %)]]</f>
        <v>0</v>
      </c>
      <c r="AI1457" s="131">
        <f t="shared" si="353"/>
        <v>0</v>
      </c>
      <c r="AJ1457" s="39"/>
      <c r="AK1457" s="131">
        <f>ROUND((AL1457/100)*756*Taula1[[#This Row],[Espai reservat Administració  (mesos)]],2)</f>
        <v>0</v>
      </c>
      <c r="AL1457" s="81">
        <f>Taula1[[#This Row],[% Jornada segons contracte
(no posar el símbol %) ]]-Taula1[[#This Row],[% Reducció salari per baix rendiment        (no posar el símbol %)]]</f>
        <v>0</v>
      </c>
      <c r="AM1457" s="131">
        <f>ROUND((AN1457/100)*24.8547945*Taula1[[#This Row],[Espai reservat Administració (dies)]],2)</f>
        <v>0</v>
      </c>
      <c r="AN1457" s="79">
        <f>Taula1[[#This Row],[% Jornada segons contracte
(no posar el símbol %) ]]-Taula1[[#This Row],[% Reducció salari per baix rendiment        (no posar el símbol %)]]</f>
        <v>0</v>
      </c>
      <c r="AO1457" s="131">
        <f t="shared" si="354"/>
        <v>0</v>
      </c>
      <c r="AP1457" s="87"/>
      <c r="AQ1457" s="137">
        <f>ROUND((AR1457/100)*693*Taula1[[#This Row],[Mesos naturals sencers treballats període justificat (01/01/2023 - 31/03/2023)]],2)</f>
        <v>0</v>
      </c>
      <c r="AR1457" s="90">
        <f>Taula1[[#This Row],[% Jornada segons contracte
(no posar el símbol %) ]]-Taula1[[#This Row],[% Reducció salari per baix rendiment        (no posar el símbol %)]]</f>
        <v>0</v>
      </c>
      <c r="AS1457" s="137">
        <f>ROUND((AT1457/100)*22.78356164*Taula1[[#This Row],[Dies treballats període justificat (01/01/2023 - 31/03/2023)              no comptabilitzats com a mes natural sencer]],2)</f>
        <v>0</v>
      </c>
      <c r="AT1457" s="90">
        <f>Taula1[[#This Row],[% Jornada segons contracte
(no posar el símbol %) ]]-Taula1[[#This Row],[% Reducció salari per baix rendiment        (no posar el símbol %)]]</f>
        <v>0</v>
      </c>
      <c r="AU1457" s="137">
        <f t="shared" si="355"/>
        <v>0</v>
      </c>
      <c r="AV1457" s="87"/>
      <c r="AW1457" s="136">
        <f>ROUND((AX1457/100)*693*Taula1[[#This Row],[Espai reservat Administració  (mesos)]],2)</f>
        <v>0</v>
      </c>
      <c r="AX1457" s="90">
        <f>Taula1[[#This Row],[% Jornada segons contracte
(no posar el símbol %) ]]-Taula1[[#This Row],[% Reducció salari per baix rendiment        (no posar el símbol %)]]</f>
        <v>0</v>
      </c>
      <c r="AY1457" s="131">
        <f>ROUND((AZ1457/100)*22.78356164*Taula1[[#This Row],[Espai reservat Administració (dies)]],2)</f>
        <v>0</v>
      </c>
      <c r="AZ1457" s="81">
        <f>Taula1[[#This Row],[% Jornada segons contracte
(no posar el símbol %) ]]-Taula1[[#This Row],[% Reducció salari per baix rendiment        (no posar el símbol %)]]</f>
        <v>0</v>
      </c>
      <c r="BA1457" s="82">
        <f t="shared" si="356"/>
        <v>0</v>
      </c>
      <c r="BB1457" s="41"/>
      <c r="BC1457" s="131">
        <f>IF(Taula1[[#This Row],[Grup justificat     (fer servir opcions de la llista desplegable)]]=1,AI1457,0)</f>
        <v>0</v>
      </c>
      <c r="BD1457" s="131">
        <f>IF(Taula1[[#This Row],[Grup justificat     (fer servir opcions de la llista desplegable)]]=2,AU1457,0)</f>
        <v>0</v>
      </c>
      <c r="BE1457" s="41"/>
      <c r="BF1457" s="131">
        <f>IF(Taula1[[#This Row],[Espai reservat Administració]]=1,AO1457,0)</f>
        <v>0</v>
      </c>
      <c r="BG1457" s="82">
        <f>IF(Taula1[[#This Row],[Espai reservat Administració]]=2,BA1457,0)</f>
        <v>0</v>
      </c>
      <c r="BH1457" s="41"/>
      <c r="BI1457" s="126">
        <f>IF(Taula1[[#This Row],[Grup justificat     (fer servir opcions de la llista desplegable)]]=1,1,0)</f>
        <v>0</v>
      </c>
      <c r="BJ1457" s="126">
        <f>IF(Taula1[[#This Row],[Espai reservat Administració]]=1,1,0)</f>
        <v>0</v>
      </c>
      <c r="BK1457" s="111"/>
      <c r="BL1457" s="126">
        <f>IF(Taula1[[#This Row],[Grup justificat     (fer servir opcions de la llista desplegable)]]=2,1,0)</f>
        <v>0</v>
      </c>
      <c r="BM1457" s="126">
        <f>IF(Taula1[[#This Row],[Espai reservat Administració]]=2,1,0)</f>
        <v>0</v>
      </c>
      <c r="BN1457" s="73"/>
      <c r="BO1457" s="73"/>
      <c r="BP1457" s="73"/>
      <c r="BQ1457" s="73"/>
      <c r="BR1457" s="73"/>
      <c r="BS1457" s="73"/>
      <c r="BT1457" s="73"/>
      <c r="BU1457" s="73"/>
      <c r="BV1457" s="73"/>
      <c r="BW1457" s="73"/>
      <c r="BX1457" s="73"/>
      <c r="BY1457" s="73"/>
      <c r="BZ1457" s="73"/>
      <c r="CA1457" s="73"/>
      <c r="CB1457" s="73"/>
      <c r="CC1457" s="73"/>
      <c r="CD1457" s="73"/>
      <c r="CE1457" s="73"/>
      <c r="CF1457" s="73"/>
      <c r="CG1457" s="63">
        <f t="shared" si="357"/>
        <v>0</v>
      </c>
      <c r="CH1457" s="63">
        <f t="shared" si="358"/>
        <v>0</v>
      </c>
      <c r="CI1457" s="73"/>
      <c r="CJ1457" s="63">
        <f>IF(Taula1[[#This Row],[Tipus de contracte                                  (fer servir opcions de la llista desplegable)]]="Indefinit",1,0)</f>
        <v>0</v>
      </c>
      <c r="CK1457" s="63">
        <f>IF(Taula1[[#This Row],[Tipus de contracte                                  (fer servir opcions de la llista desplegable)]]="Temporal, igual o superior a 6 mesos",1,0)</f>
        <v>0</v>
      </c>
      <c r="CL1457" s="63">
        <f>IF(Taula1[[#This Row],[Tipus de contracte                                  (fer servir opcions de la llista desplegable)]]="Substitució per IT",1,0)</f>
        <v>0</v>
      </c>
      <c r="CM1457" s="73"/>
      <c r="CN1457" s="63">
        <f>IF(Taula1[[#This Row],[Relació llocs de treball]]&gt;=1,1,0)</f>
        <v>0</v>
      </c>
      <c r="CO1457" s="73"/>
      <c r="CP1457" s="63">
        <f>IF(Taula1[[#This Row],[Identitat de gènere                                                          (fer servir opcions de la llista desplegable)]]="Home",1,0)</f>
        <v>0</v>
      </c>
      <c r="CQ1457" s="63">
        <f>IF(Taula1[[#This Row],[Identitat de gènere                                                          (fer servir opcions de la llista desplegable)]]="Dona",1,0)</f>
        <v>0</v>
      </c>
      <c r="CR1457" s="63">
        <f>IF(Taula1[[#This Row],[Identitat de gènere                                                          (fer servir opcions de la llista desplegable)]]="No binari",1,0)</f>
        <v>0</v>
      </c>
      <c r="CS1457" s="73"/>
      <c r="CT1457" s="63">
        <f t="shared" si="352"/>
        <v>0</v>
      </c>
      <c r="CU1457" s="64">
        <f t="shared" si="359"/>
        <v>0</v>
      </c>
      <c r="CW1457" s="64">
        <f t="shared" si="360"/>
        <v>0</v>
      </c>
      <c r="CX1457" s="64">
        <f t="shared" si="361"/>
        <v>0</v>
      </c>
      <c r="CY1457" s="64">
        <f t="shared" si="362"/>
        <v>0</v>
      </c>
      <c r="CZ1457" s="64">
        <f t="shared" si="363"/>
        <v>0</v>
      </c>
      <c r="DB1457" s="64">
        <f t="shared" si="364"/>
        <v>0</v>
      </c>
      <c r="DC1457" s="64">
        <f t="shared" si="365"/>
        <v>0</v>
      </c>
      <c r="DD1457" s="64">
        <f t="shared" si="366"/>
        <v>0</v>
      </c>
      <c r="DE1457" s="64">
        <f t="shared" si="367"/>
        <v>0</v>
      </c>
    </row>
    <row r="1458" spans="2:109" x14ac:dyDescent="0.3">
      <c r="B1458" s="167"/>
      <c r="C1458" s="186"/>
      <c r="D1458" s="2"/>
      <c r="E1458" s="67"/>
      <c r="F1458" s="5"/>
      <c r="G1458" s="5"/>
      <c r="H1458" s="187"/>
      <c r="I1458" s="111" t="str">
        <f ca="1">IF(Taula1[[#This Row],[Data naixement (format dd/mm/aaaa)]]="","0",DATEDIF(Taula1[[#This Row],[Data naixement (format dd/mm/aaaa)]],TODAY(),"Y"))</f>
        <v>0</v>
      </c>
      <c r="J1458" s="6"/>
      <c r="K1458" s="6"/>
      <c r="L1458" s="6"/>
      <c r="M1458" s="6"/>
      <c r="N1458" s="56"/>
      <c r="O1458" s="56"/>
      <c r="P1458" s="56"/>
      <c r="Q1458" s="6"/>
      <c r="R1458" s="7"/>
      <c r="S1458" s="143">
        <f>Taula1[[#This Row],[Mesos naturals sencers treballats període justificat (01/01/2023 - 31/03/2023)]]</f>
        <v>0</v>
      </c>
      <c r="T1458" s="194">
        <f>Taula1[[#This Row],[Dies treballats període justificat (01/01/2023 - 31/03/2023)              no comptabilitzats com a mes natural sencer]]</f>
        <v>0</v>
      </c>
      <c r="U1458" s="12"/>
      <c r="V1458" s="7"/>
      <c r="W1458" s="188"/>
      <c r="X1458" s="188"/>
      <c r="Y1458" s="188"/>
      <c r="Z1458" s="188"/>
      <c r="AA1458" s="190"/>
      <c r="AB1458" s="143">
        <f>Taula1[[#This Row],[Grup justificat     (fer servir opcions de la llista desplegable)]]</f>
        <v>0</v>
      </c>
      <c r="AC1458" s="182"/>
      <c r="AD1458" s="39"/>
      <c r="AE1458" s="131">
        <f>ROUND((AF1458/100)*756*Taula1[[#This Row],[Mesos naturals sencers treballats període justificat (01/01/2023 - 31/03/2023)]],2)</f>
        <v>0</v>
      </c>
      <c r="AF1458" s="81">
        <f>Taula1[[#This Row],[% Jornada segons contracte
(no posar el símbol %) ]]-Taula1[[#This Row],[% Reducció salari per baix rendiment        (no posar el símbol %)]]</f>
        <v>0</v>
      </c>
      <c r="AG1458" s="131">
        <f>ROUND((AH1458/100)*24.8547945*Taula1[[#This Row],[Dies treballats període justificat (01/01/2023 - 31/03/2023)              no comptabilitzats com a mes natural sencer]],2)</f>
        <v>0</v>
      </c>
      <c r="AH1458" s="79">
        <f>Taula1[[#This Row],[% Jornada segons contracte
(no posar el símbol %) ]]-Taula1[[#This Row],[% Reducció salari per baix rendiment        (no posar el símbol %)]]</f>
        <v>0</v>
      </c>
      <c r="AI1458" s="131">
        <f t="shared" si="353"/>
        <v>0</v>
      </c>
      <c r="AJ1458" s="39"/>
      <c r="AK1458" s="131">
        <f>ROUND((AL1458/100)*756*Taula1[[#This Row],[Espai reservat Administració  (mesos)]],2)</f>
        <v>0</v>
      </c>
      <c r="AL1458" s="81">
        <f>Taula1[[#This Row],[% Jornada segons contracte
(no posar el símbol %) ]]-Taula1[[#This Row],[% Reducció salari per baix rendiment        (no posar el símbol %)]]</f>
        <v>0</v>
      </c>
      <c r="AM1458" s="131">
        <f>ROUND((AN1458/100)*24.8547945*Taula1[[#This Row],[Espai reservat Administració (dies)]],2)</f>
        <v>0</v>
      </c>
      <c r="AN1458" s="79">
        <f>Taula1[[#This Row],[% Jornada segons contracte
(no posar el símbol %) ]]-Taula1[[#This Row],[% Reducció salari per baix rendiment        (no posar el símbol %)]]</f>
        <v>0</v>
      </c>
      <c r="AO1458" s="131">
        <f t="shared" si="354"/>
        <v>0</v>
      </c>
      <c r="AP1458" s="87"/>
      <c r="AQ1458" s="137">
        <f>ROUND((AR1458/100)*693*Taula1[[#This Row],[Mesos naturals sencers treballats període justificat (01/01/2023 - 31/03/2023)]],2)</f>
        <v>0</v>
      </c>
      <c r="AR1458" s="90">
        <f>Taula1[[#This Row],[% Jornada segons contracte
(no posar el símbol %) ]]-Taula1[[#This Row],[% Reducció salari per baix rendiment        (no posar el símbol %)]]</f>
        <v>0</v>
      </c>
      <c r="AS1458" s="137">
        <f>ROUND((AT1458/100)*22.78356164*Taula1[[#This Row],[Dies treballats període justificat (01/01/2023 - 31/03/2023)              no comptabilitzats com a mes natural sencer]],2)</f>
        <v>0</v>
      </c>
      <c r="AT1458" s="90">
        <f>Taula1[[#This Row],[% Jornada segons contracte
(no posar el símbol %) ]]-Taula1[[#This Row],[% Reducció salari per baix rendiment        (no posar el símbol %)]]</f>
        <v>0</v>
      </c>
      <c r="AU1458" s="137">
        <f t="shared" si="355"/>
        <v>0</v>
      </c>
      <c r="AV1458" s="87"/>
      <c r="AW1458" s="136">
        <f>ROUND((AX1458/100)*693*Taula1[[#This Row],[Espai reservat Administració  (mesos)]],2)</f>
        <v>0</v>
      </c>
      <c r="AX1458" s="90">
        <f>Taula1[[#This Row],[% Jornada segons contracte
(no posar el símbol %) ]]-Taula1[[#This Row],[% Reducció salari per baix rendiment        (no posar el símbol %)]]</f>
        <v>0</v>
      </c>
      <c r="AY1458" s="131">
        <f>ROUND((AZ1458/100)*22.78356164*Taula1[[#This Row],[Espai reservat Administració (dies)]],2)</f>
        <v>0</v>
      </c>
      <c r="AZ1458" s="81">
        <f>Taula1[[#This Row],[% Jornada segons contracte
(no posar el símbol %) ]]-Taula1[[#This Row],[% Reducció salari per baix rendiment        (no posar el símbol %)]]</f>
        <v>0</v>
      </c>
      <c r="BA1458" s="82">
        <f t="shared" si="356"/>
        <v>0</v>
      </c>
      <c r="BB1458" s="41"/>
      <c r="BC1458" s="131">
        <f>IF(Taula1[[#This Row],[Grup justificat     (fer servir opcions de la llista desplegable)]]=1,AI1458,0)</f>
        <v>0</v>
      </c>
      <c r="BD1458" s="131">
        <f>IF(Taula1[[#This Row],[Grup justificat     (fer servir opcions de la llista desplegable)]]=2,AU1458,0)</f>
        <v>0</v>
      </c>
      <c r="BE1458" s="41"/>
      <c r="BF1458" s="131">
        <f>IF(Taula1[[#This Row],[Espai reservat Administració]]=1,AO1458,0)</f>
        <v>0</v>
      </c>
      <c r="BG1458" s="82">
        <f>IF(Taula1[[#This Row],[Espai reservat Administració]]=2,BA1458,0)</f>
        <v>0</v>
      </c>
      <c r="BH1458" s="41"/>
      <c r="BI1458" s="126">
        <f>IF(Taula1[[#This Row],[Grup justificat     (fer servir opcions de la llista desplegable)]]=1,1,0)</f>
        <v>0</v>
      </c>
      <c r="BJ1458" s="126">
        <f>IF(Taula1[[#This Row],[Espai reservat Administració]]=1,1,0)</f>
        <v>0</v>
      </c>
      <c r="BK1458" s="111"/>
      <c r="BL1458" s="126">
        <f>IF(Taula1[[#This Row],[Grup justificat     (fer servir opcions de la llista desplegable)]]=2,1,0)</f>
        <v>0</v>
      </c>
      <c r="BM1458" s="126">
        <f>IF(Taula1[[#This Row],[Espai reservat Administració]]=2,1,0)</f>
        <v>0</v>
      </c>
      <c r="BN1458" s="73"/>
      <c r="BO1458" s="73"/>
      <c r="BP1458" s="73"/>
      <c r="BQ1458" s="73"/>
      <c r="BR1458" s="73"/>
      <c r="BS1458" s="73"/>
      <c r="BT1458" s="73"/>
      <c r="BU1458" s="73"/>
      <c r="BV1458" s="73"/>
      <c r="BW1458" s="73"/>
      <c r="BX1458" s="73"/>
      <c r="BY1458" s="73"/>
      <c r="BZ1458" s="73"/>
      <c r="CA1458" s="73"/>
      <c r="CB1458" s="73"/>
      <c r="CC1458" s="73"/>
      <c r="CD1458" s="73"/>
      <c r="CE1458" s="73"/>
      <c r="CF1458" s="73"/>
      <c r="CG1458" s="63">
        <f t="shared" si="357"/>
        <v>0</v>
      </c>
      <c r="CH1458" s="63">
        <f t="shared" si="358"/>
        <v>0</v>
      </c>
      <c r="CI1458" s="73"/>
      <c r="CJ1458" s="63">
        <f>IF(Taula1[[#This Row],[Tipus de contracte                                  (fer servir opcions de la llista desplegable)]]="Indefinit",1,0)</f>
        <v>0</v>
      </c>
      <c r="CK1458" s="63">
        <f>IF(Taula1[[#This Row],[Tipus de contracte                                  (fer servir opcions de la llista desplegable)]]="Temporal, igual o superior a 6 mesos",1,0)</f>
        <v>0</v>
      </c>
      <c r="CL1458" s="63">
        <f>IF(Taula1[[#This Row],[Tipus de contracte                                  (fer servir opcions de la llista desplegable)]]="Substitució per IT",1,0)</f>
        <v>0</v>
      </c>
      <c r="CM1458" s="73"/>
      <c r="CN1458" s="63">
        <f>IF(Taula1[[#This Row],[Relació llocs de treball]]&gt;=1,1,0)</f>
        <v>0</v>
      </c>
      <c r="CO1458" s="73"/>
      <c r="CP1458" s="63">
        <f>IF(Taula1[[#This Row],[Identitat de gènere                                                          (fer servir opcions de la llista desplegable)]]="Home",1,0)</f>
        <v>0</v>
      </c>
      <c r="CQ1458" s="63">
        <f>IF(Taula1[[#This Row],[Identitat de gènere                                                          (fer servir opcions de la llista desplegable)]]="Dona",1,0)</f>
        <v>0</v>
      </c>
      <c r="CR1458" s="63">
        <f>IF(Taula1[[#This Row],[Identitat de gènere                                                          (fer servir opcions de la llista desplegable)]]="No binari",1,0)</f>
        <v>0</v>
      </c>
      <c r="CS1458" s="73"/>
      <c r="CT1458" s="63">
        <f t="shared" si="352"/>
        <v>0</v>
      </c>
      <c r="CU1458" s="64">
        <f t="shared" si="359"/>
        <v>0</v>
      </c>
      <c r="CW1458" s="64">
        <f t="shared" si="360"/>
        <v>0</v>
      </c>
      <c r="CX1458" s="64">
        <f t="shared" si="361"/>
        <v>0</v>
      </c>
      <c r="CY1458" s="64">
        <f t="shared" si="362"/>
        <v>0</v>
      </c>
      <c r="CZ1458" s="64">
        <f t="shared" si="363"/>
        <v>0</v>
      </c>
      <c r="DB1458" s="64">
        <f t="shared" si="364"/>
        <v>0</v>
      </c>
      <c r="DC1458" s="64">
        <f t="shared" si="365"/>
        <v>0</v>
      </c>
      <c r="DD1458" s="64">
        <f t="shared" si="366"/>
        <v>0</v>
      </c>
      <c r="DE1458" s="64">
        <f t="shared" si="367"/>
        <v>0</v>
      </c>
    </row>
    <row r="1459" spans="2:109" x14ac:dyDescent="0.3">
      <c r="B1459" s="167"/>
      <c r="C1459" s="186"/>
      <c r="D1459" s="2"/>
      <c r="E1459" s="67"/>
      <c r="F1459" s="5"/>
      <c r="G1459" s="5"/>
      <c r="H1459" s="187"/>
      <c r="I1459" s="111" t="str">
        <f ca="1">IF(Taula1[[#This Row],[Data naixement (format dd/mm/aaaa)]]="","0",DATEDIF(Taula1[[#This Row],[Data naixement (format dd/mm/aaaa)]],TODAY(),"Y"))</f>
        <v>0</v>
      </c>
      <c r="J1459" s="6"/>
      <c r="K1459" s="6"/>
      <c r="L1459" s="6"/>
      <c r="M1459" s="6"/>
      <c r="N1459" s="56"/>
      <c r="O1459" s="56"/>
      <c r="P1459" s="56"/>
      <c r="Q1459" s="6"/>
      <c r="R1459" s="7"/>
      <c r="S1459" s="143">
        <f>Taula1[[#This Row],[Mesos naturals sencers treballats període justificat (01/01/2023 - 31/03/2023)]]</f>
        <v>0</v>
      </c>
      <c r="T1459" s="194">
        <f>Taula1[[#This Row],[Dies treballats període justificat (01/01/2023 - 31/03/2023)              no comptabilitzats com a mes natural sencer]]</f>
        <v>0</v>
      </c>
      <c r="U1459" s="12"/>
      <c r="V1459" s="7"/>
      <c r="W1459" s="188"/>
      <c r="X1459" s="188"/>
      <c r="Y1459" s="188"/>
      <c r="Z1459" s="188"/>
      <c r="AA1459" s="190"/>
      <c r="AB1459" s="143">
        <f>Taula1[[#This Row],[Grup justificat     (fer servir opcions de la llista desplegable)]]</f>
        <v>0</v>
      </c>
      <c r="AC1459" s="182"/>
      <c r="AD1459" s="39"/>
      <c r="AE1459" s="131">
        <f>ROUND((AF1459/100)*756*Taula1[[#This Row],[Mesos naturals sencers treballats període justificat (01/01/2023 - 31/03/2023)]],2)</f>
        <v>0</v>
      </c>
      <c r="AF1459" s="81">
        <f>Taula1[[#This Row],[% Jornada segons contracte
(no posar el símbol %) ]]-Taula1[[#This Row],[% Reducció salari per baix rendiment        (no posar el símbol %)]]</f>
        <v>0</v>
      </c>
      <c r="AG1459" s="131">
        <f>ROUND((AH1459/100)*24.8547945*Taula1[[#This Row],[Dies treballats període justificat (01/01/2023 - 31/03/2023)              no comptabilitzats com a mes natural sencer]],2)</f>
        <v>0</v>
      </c>
      <c r="AH1459" s="79">
        <f>Taula1[[#This Row],[% Jornada segons contracte
(no posar el símbol %) ]]-Taula1[[#This Row],[% Reducció salari per baix rendiment        (no posar el símbol %)]]</f>
        <v>0</v>
      </c>
      <c r="AI1459" s="131">
        <f t="shared" si="353"/>
        <v>0</v>
      </c>
      <c r="AJ1459" s="39"/>
      <c r="AK1459" s="131">
        <f>ROUND((AL1459/100)*756*Taula1[[#This Row],[Espai reservat Administració  (mesos)]],2)</f>
        <v>0</v>
      </c>
      <c r="AL1459" s="81">
        <f>Taula1[[#This Row],[% Jornada segons contracte
(no posar el símbol %) ]]-Taula1[[#This Row],[% Reducció salari per baix rendiment        (no posar el símbol %)]]</f>
        <v>0</v>
      </c>
      <c r="AM1459" s="131">
        <f>ROUND((AN1459/100)*24.8547945*Taula1[[#This Row],[Espai reservat Administració (dies)]],2)</f>
        <v>0</v>
      </c>
      <c r="AN1459" s="79">
        <f>Taula1[[#This Row],[% Jornada segons contracte
(no posar el símbol %) ]]-Taula1[[#This Row],[% Reducció salari per baix rendiment        (no posar el símbol %)]]</f>
        <v>0</v>
      </c>
      <c r="AO1459" s="131">
        <f t="shared" si="354"/>
        <v>0</v>
      </c>
      <c r="AP1459" s="87"/>
      <c r="AQ1459" s="137">
        <f>ROUND((AR1459/100)*693*Taula1[[#This Row],[Mesos naturals sencers treballats període justificat (01/01/2023 - 31/03/2023)]],2)</f>
        <v>0</v>
      </c>
      <c r="AR1459" s="90">
        <f>Taula1[[#This Row],[% Jornada segons contracte
(no posar el símbol %) ]]-Taula1[[#This Row],[% Reducció salari per baix rendiment        (no posar el símbol %)]]</f>
        <v>0</v>
      </c>
      <c r="AS1459" s="137">
        <f>ROUND((AT1459/100)*22.78356164*Taula1[[#This Row],[Dies treballats període justificat (01/01/2023 - 31/03/2023)              no comptabilitzats com a mes natural sencer]],2)</f>
        <v>0</v>
      </c>
      <c r="AT1459" s="90">
        <f>Taula1[[#This Row],[% Jornada segons contracte
(no posar el símbol %) ]]-Taula1[[#This Row],[% Reducció salari per baix rendiment        (no posar el símbol %)]]</f>
        <v>0</v>
      </c>
      <c r="AU1459" s="137">
        <f t="shared" si="355"/>
        <v>0</v>
      </c>
      <c r="AV1459" s="87"/>
      <c r="AW1459" s="136">
        <f>ROUND((AX1459/100)*693*Taula1[[#This Row],[Espai reservat Administració  (mesos)]],2)</f>
        <v>0</v>
      </c>
      <c r="AX1459" s="90">
        <f>Taula1[[#This Row],[% Jornada segons contracte
(no posar el símbol %) ]]-Taula1[[#This Row],[% Reducció salari per baix rendiment        (no posar el símbol %)]]</f>
        <v>0</v>
      </c>
      <c r="AY1459" s="131">
        <f>ROUND((AZ1459/100)*22.78356164*Taula1[[#This Row],[Espai reservat Administració (dies)]],2)</f>
        <v>0</v>
      </c>
      <c r="AZ1459" s="81">
        <f>Taula1[[#This Row],[% Jornada segons contracte
(no posar el símbol %) ]]-Taula1[[#This Row],[% Reducció salari per baix rendiment        (no posar el símbol %)]]</f>
        <v>0</v>
      </c>
      <c r="BA1459" s="82">
        <f t="shared" si="356"/>
        <v>0</v>
      </c>
      <c r="BB1459" s="41"/>
      <c r="BC1459" s="131">
        <f>IF(Taula1[[#This Row],[Grup justificat     (fer servir opcions de la llista desplegable)]]=1,AI1459,0)</f>
        <v>0</v>
      </c>
      <c r="BD1459" s="131">
        <f>IF(Taula1[[#This Row],[Grup justificat     (fer servir opcions de la llista desplegable)]]=2,AU1459,0)</f>
        <v>0</v>
      </c>
      <c r="BE1459" s="41"/>
      <c r="BF1459" s="131">
        <f>IF(Taula1[[#This Row],[Espai reservat Administració]]=1,AO1459,0)</f>
        <v>0</v>
      </c>
      <c r="BG1459" s="82">
        <f>IF(Taula1[[#This Row],[Espai reservat Administració]]=2,BA1459,0)</f>
        <v>0</v>
      </c>
      <c r="BH1459" s="41"/>
      <c r="BI1459" s="126">
        <f>IF(Taula1[[#This Row],[Grup justificat     (fer servir opcions de la llista desplegable)]]=1,1,0)</f>
        <v>0</v>
      </c>
      <c r="BJ1459" s="126">
        <f>IF(Taula1[[#This Row],[Espai reservat Administració]]=1,1,0)</f>
        <v>0</v>
      </c>
      <c r="BK1459" s="111"/>
      <c r="BL1459" s="126">
        <f>IF(Taula1[[#This Row],[Grup justificat     (fer servir opcions de la llista desplegable)]]=2,1,0)</f>
        <v>0</v>
      </c>
      <c r="BM1459" s="126">
        <f>IF(Taula1[[#This Row],[Espai reservat Administració]]=2,1,0)</f>
        <v>0</v>
      </c>
      <c r="BN1459" s="73"/>
      <c r="BO1459" s="73"/>
      <c r="BP1459" s="73"/>
      <c r="BQ1459" s="73"/>
      <c r="BR1459" s="73"/>
      <c r="BS1459" s="73"/>
      <c r="BT1459" s="73"/>
      <c r="BU1459" s="73"/>
      <c r="BV1459" s="73"/>
      <c r="BW1459" s="73"/>
      <c r="BX1459" s="73"/>
      <c r="BY1459" s="73"/>
      <c r="BZ1459" s="73"/>
      <c r="CA1459" s="73"/>
      <c r="CB1459" s="73"/>
      <c r="CC1459" s="73"/>
      <c r="CD1459" s="73"/>
      <c r="CE1459" s="73"/>
      <c r="CF1459" s="73"/>
      <c r="CG1459" s="63">
        <f t="shared" si="357"/>
        <v>0</v>
      </c>
      <c r="CH1459" s="63">
        <f t="shared" si="358"/>
        <v>0</v>
      </c>
      <c r="CI1459" s="73"/>
      <c r="CJ1459" s="63">
        <f>IF(Taula1[[#This Row],[Tipus de contracte                                  (fer servir opcions de la llista desplegable)]]="Indefinit",1,0)</f>
        <v>0</v>
      </c>
      <c r="CK1459" s="63">
        <f>IF(Taula1[[#This Row],[Tipus de contracte                                  (fer servir opcions de la llista desplegable)]]="Temporal, igual o superior a 6 mesos",1,0)</f>
        <v>0</v>
      </c>
      <c r="CL1459" s="63">
        <f>IF(Taula1[[#This Row],[Tipus de contracte                                  (fer servir opcions de la llista desplegable)]]="Substitució per IT",1,0)</f>
        <v>0</v>
      </c>
      <c r="CM1459" s="73"/>
      <c r="CN1459" s="63">
        <f>IF(Taula1[[#This Row],[Relació llocs de treball]]&gt;=1,1,0)</f>
        <v>0</v>
      </c>
      <c r="CO1459" s="73"/>
      <c r="CP1459" s="63">
        <f>IF(Taula1[[#This Row],[Identitat de gènere                                                          (fer servir opcions de la llista desplegable)]]="Home",1,0)</f>
        <v>0</v>
      </c>
      <c r="CQ1459" s="63">
        <f>IF(Taula1[[#This Row],[Identitat de gènere                                                          (fer servir opcions de la llista desplegable)]]="Dona",1,0)</f>
        <v>0</v>
      </c>
      <c r="CR1459" s="63">
        <f>IF(Taula1[[#This Row],[Identitat de gènere                                                          (fer servir opcions de la llista desplegable)]]="No binari",1,0)</f>
        <v>0</v>
      </c>
      <c r="CS1459" s="73"/>
      <c r="CT1459" s="63">
        <f t="shared" si="352"/>
        <v>0</v>
      </c>
      <c r="CU1459" s="64">
        <f t="shared" si="359"/>
        <v>0</v>
      </c>
      <c r="CW1459" s="64">
        <f t="shared" si="360"/>
        <v>0</v>
      </c>
      <c r="CX1459" s="64">
        <f t="shared" si="361"/>
        <v>0</v>
      </c>
      <c r="CY1459" s="64">
        <f t="shared" si="362"/>
        <v>0</v>
      </c>
      <c r="CZ1459" s="64">
        <f t="shared" si="363"/>
        <v>0</v>
      </c>
      <c r="DB1459" s="64">
        <f t="shared" si="364"/>
        <v>0</v>
      </c>
      <c r="DC1459" s="64">
        <f t="shared" si="365"/>
        <v>0</v>
      </c>
      <c r="DD1459" s="64">
        <f t="shared" si="366"/>
        <v>0</v>
      </c>
      <c r="DE1459" s="64">
        <f t="shared" si="367"/>
        <v>0</v>
      </c>
    </row>
    <row r="1460" spans="2:109" x14ac:dyDescent="0.3">
      <c r="B1460" s="167"/>
      <c r="C1460" s="186"/>
      <c r="D1460" s="2"/>
      <c r="E1460" s="67"/>
      <c r="F1460" s="5"/>
      <c r="G1460" s="5"/>
      <c r="H1460" s="187"/>
      <c r="I1460" s="111" t="str">
        <f ca="1">IF(Taula1[[#This Row],[Data naixement (format dd/mm/aaaa)]]="","0",DATEDIF(Taula1[[#This Row],[Data naixement (format dd/mm/aaaa)]],TODAY(),"Y"))</f>
        <v>0</v>
      </c>
      <c r="J1460" s="6"/>
      <c r="K1460" s="6"/>
      <c r="L1460" s="6"/>
      <c r="M1460" s="6"/>
      <c r="N1460" s="56"/>
      <c r="O1460" s="56"/>
      <c r="P1460" s="56"/>
      <c r="Q1460" s="6"/>
      <c r="R1460" s="7"/>
      <c r="S1460" s="143">
        <f>Taula1[[#This Row],[Mesos naturals sencers treballats període justificat (01/01/2023 - 31/03/2023)]]</f>
        <v>0</v>
      </c>
      <c r="T1460" s="194">
        <f>Taula1[[#This Row],[Dies treballats període justificat (01/01/2023 - 31/03/2023)              no comptabilitzats com a mes natural sencer]]</f>
        <v>0</v>
      </c>
      <c r="U1460" s="12"/>
      <c r="V1460" s="7"/>
      <c r="W1460" s="188"/>
      <c r="X1460" s="188"/>
      <c r="Y1460" s="188"/>
      <c r="Z1460" s="188"/>
      <c r="AA1460" s="190"/>
      <c r="AB1460" s="143">
        <f>Taula1[[#This Row],[Grup justificat     (fer servir opcions de la llista desplegable)]]</f>
        <v>0</v>
      </c>
      <c r="AC1460" s="182"/>
      <c r="AD1460" s="39"/>
      <c r="AE1460" s="131">
        <f>ROUND((AF1460/100)*756*Taula1[[#This Row],[Mesos naturals sencers treballats període justificat (01/01/2023 - 31/03/2023)]],2)</f>
        <v>0</v>
      </c>
      <c r="AF1460" s="81">
        <f>Taula1[[#This Row],[% Jornada segons contracte
(no posar el símbol %) ]]-Taula1[[#This Row],[% Reducció salari per baix rendiment        (no posar el símbol %)]]</f>
        <v>0</v>
      </c>
      <c r="AG1460" s="131">
        <f>ROUND((AH1460/100)*24.8547945*Taula1[[#This Row],[Dies treballats període justificat (01/01/2023 - 31/03/2023)              no comptabilitzats com a mes natural sencer]],2)</f>
        <v>0</v>
      </c>
      <c r="AH1460" s="79">
        <f>Taula1[[#This Row],[% Jornada segons contracte
(no posar el símbol %) ]]-Taula1[[#This Row],[% Reducció salari per baix rendiment        (no posar el símbol %)]]</f>
        <v>0</v>
      </c>
      <c r="AI1460" s="131">
        <f t="shared" si="353"/>
        <v>0</v>
      </c>
      <c r="AJ1460" s="39"/>
      <c r="AK1460" s="131">
        <f>ROUND((AL1460/100)*756*Taula1[[#This Row],[Espai reservat Administració  (mesos)]],2)</f>
        <v>0</v>
      </c>
      <c r="AL1460" s="81">
        <f>Taula1[[#This Row],[% Jornada segons contracte
(no posar el símbol %) ]]-Taula1[[#This Row],[% Reducció salari per baix rendiment        (no posar el símbol %)]]</f>
        <v>0</v>
      </c>
      <c r="AM1460" s="131">
        <f>ROUND((AN1460/100)*24.8547945*Taula1[[#This Row],[Espai reservat Administració (dies)]],2)</f>
        <v>0</v>
      </c>
      <c r="AN1460" s="79">
        <f>Taula1[[#This Row],[% Jornada segons contracte
(no posar el símbol %) ]]-Taula1[[#This Row],[% Reducció salari per baix rendiment        (no posar el símbol %)]]</f>
        <v>0</v>
      </c>
      <c r="AO1460" s="131">
        <f t="shared" si="354"/>
        <v>0</v>
      </c>
      <c r="AP1460" s="87"/>
      <c r="AQ1460" s="137">
        <f>ROUND((AR1460/100)*693*Taula1[[#This Row],[Mesos naturals sencers treballats període justificat (01/01/2023 - 31/03/2023)]],2)</f>
        <v>0</v>
      </c>
      <c r="AR1460" s="90">
        <f>Taula1[[#This Row],[% Jornada segons contracte
(no posar el símbol %) ]]-Taula1[[#This Row],[% Reducció salari per baix rendiment        (no posar el símbol %)]]</f>
        <v>0</v>
      </c>
      <c r="AS1460" s="137">
        <f>ROUND((AT1460/100)*22.78356164*Taula1[[#This Row],[Dies treballats període justificat (01/01/2023 - 31/03/2023)              no comptabilitzats com a mes natural sencer]],2)</f>
        <v>0</v>
      </c>
      <c r="AT1460" s="90">
        <f>Taula1[[#This Row],[% Jornada segons contracte
(no posar el símbol %) ]]-Taula1[[#This Row],[% Reducció salari per baix rendiment        (no posar el símbol %)]]</f>
        <v>0</v>
      </c>
      <c r="AU1460" s="137">
        <f t="shared" si="355"/>
        <v>0</v>
      </c>
      <c r="AV1460" s="87"/>
      <c r="AW1460" s="136">
        <f>ROUND((AX1460/100)*693*Taula1[[#This Row],[Espai reservat Administració  (mesos)]],2)</f>
        <v>0</v>
      </c>
      <c r="AX1460" s="90">
        <f>Taula1[[#This Row],[% Jornada segons contracte
(no posar el símbol %) ]]-Taula1[[#This Row],[% Reducció salari per baix rendiment        (no posar el símbol %)]]</f>
        <v>0</v>
      </c>
      <c r="AY1460" s="131">
        <f>ROUND((AZ1460/100)*22.78356164*Taula1[[#This Row],[Espai reservat Administració (dies)]],2)</f>
        <v>0</v>
      </c>
      <c r="AZ1460" s="81">
        <f>Taula1[[#This Row],[% Jornada segons contracte
(no posar el símbol %) ]]-Taula1[[#This Row],[% Reducció salari per baix rendiment        (no posar el símbol %)]]</f>
        <v>0</v>
      </c>
      <c r="BA1460" s="82">
        <f t="shared" si="356"/>
        <v>0</v>
      </c>
      <c r="BB1460" s="41"/>
      <c r="BC1460" s="131">
        <f>IF(Taula1[[#This Row],[Grup justificat     (fer servir opcions de la llista desplegable)]]=1,AI1460,0)</f>
        <v>0</v>
      </c>
      <c r="BD1460" s="131">
        <f>IF(Taula1[[#This Row],[Grup justificat     (fer servir opcions de la llista desplegable)]]=2,AU1460,0)</f>
        <v>0</v>
      </c>
      <c r="BE1460" s="41"/>
      <c r="BF1460" s="131">
        <f>IF(Taula1[[#This Row],[Espai reservat Administració]]=1,AO1460,0)</f>
        <v>0</v>
      </c>
      <c r="BG1460" s="82">
        <f>IF(Taula1[[#This Row],[Espai reservat Administració]]=2,BA1460,0)</f>
        <v>0</v>
      </c>
      <c r="BH1460" s="41"/>
      <c r="BI1460" s="126">
        <f>IF(Taula1[[#This Row],[Grup justificat     (fer servir opcions de la llista desplegable)]]=1,1,0)</f>
        <v>0</v>
      </c>
      <c r="BJ1460" s="126">
        <f>IF(Taula1[[#This Row],[Espai reservat Administració]]=1,1,0)</f>
        <v>0</v>
      </c>
      <c r="BK1460" s="111"/>
      <c r="BL1460" s="126">
        <f>IF(Taula1[[#This Row],[Grup justificat     (fer servir opcions de la llista desplegable)]]=2,1,0)</f>
        <v>0</v>
      </c>
      <c r="BM1460" s="126">
        <f>IF(Taula1[[#This Row],[Espai reservat Administració]]=2,1,0)</f>
        <v>0</v>
      </c>
      <c r="BN1460" s="73"/>
      <c r="BO1460" s="73"/>
      <c r="BP1460" s="73"/>
      <c r="BQ1460" s="73"/>
      <c r="BR1460" s="73"/>
      <c r="BS1460" s="73"/>
      <c r="BT1460" s="73"/>
      <c r="BU1460" s="73"/>
      <c r="BV1460" s="73"/>
      <c r="BW1460" s="73"/>
      <c r="BX1460" s="73"/>
      <c r="BY1460" s="73"/>
      <c r="BZ1460" s="73"/>
      <c r="CA1460" s="73"/>
      <c r="CB1460" s="73"/>
      <c r="CC1460" s="73"/>
      <c r="CD1460" s="73"/>
      <c r="CE1460" s="73"/>
      <c r="CF1460" s="73"/>
      <c r="CG1460" s="63">
        <f t="shared" si="357"/>
        <v>0</v>
      </c>
      <c r="CH1460" s="63">
        <f t="shared" si="358"/>
        <v>0</v>
      </c>
      <c r="CI1460" s="73"/>
      <c r="CJ1460" s="63">
        <f>IF(Taula1[[#This Row],[Tipus de contracte                                  (fer servir opcions de la llista desplegable)]]="Indefinit",1,0)</f>
        <v>0</v>
      </c>
      <c r="CK1460" s="63">
        <f>IF(Taula1[[#This Row],[Tipus de contracte                                  (fer servir opcions de la llista desplegable)]]="Temporal, igual o superior a 6 mesos",1,0)</f>
        <v>0</v>
      </c>
      <c r="CL1460" s="63">
        <f>IF(Taula1[[#This Row],[Tipus de contracte                                  (fer servir opcions de la llista desplegable)]]="Substitució per IT",1,0)</f>
        <v>0</v>
      </c>
      <c r="CM1460" s="73"/>
      <c r="CN1460" s="63">
        <f>IF(Taula1[[#This Row],[Relació llocs de treball]]&gt;=1,1,0)</f>
        <v>0</v>
      </c>
      <c r="CO1460" s="73"/>
      <c r="CP1460" s="63">
        <f>IF(Taula1[[#This Row],[Identitat de gènere                                                          (fer servir opcions de la llista desplegable)]]="Home",1,0)</f>
        <v>0</v>
      </c>
      <c r="CQ1460" s="63">
        <f>IF(Taula1[[#This Row],[Identitat de gènere                                                          (fer servir opcions de la llista desplegable)]]="Dona",1,0)</f>
        <v>0</v>
      </c>
      <c r="CR1460" s="63">
        <f>IF(Taula1[[#This Row],[Identitat de gènere                                                          (fer servir opcions de la llista desplegable)]]="No binari",1,0)</f>
        <v>0</v>
      </c>
      <c r="CS1460" s="73"/>
      <c r="CT1460" s="63">
        <f t="shared" si="352"/>
        <v>0</v>
      </c>
      <c r="CU1460" s="64">
        <f t="shared" si="359"/>
        <v>0</v>
      </c>
      <c r="CW1460" s="64">
        <f t="shared" si="360"/>
        <v>0</v>
      </c>
      <c r="CX1460" s="64">
        <f t="shared" si="361"/>
        <v>0</v>
      </c>
      <c r="CY1460" s="64">
        <f t="shared" si="362"/>
        <v>0</v>
      </c>
      <c r="CZ1460" s="64">
        <f t="shared" si="363"/>
        <v>0</v>
      </c>
      <c r="DB1460" s="64">
        <f t="shared" si="364"/>
        <v>0</v>
      </c>
      <c r="DC1460" s="64">
        <f t="shared" si="365"/>
        <v>0</v>
      </c>
      <c r="DD1460" s="64">
        <f t="shared" si="366"/>
        <v>0</v>
      </c>
      <c r="DE1460" s="64">
        <f t="shared" si="367"/>
        <v>0</v>
      </c>
    </row>
    <row r="1461" spans="2:109" x14ac:dyDescent="0.3">
      <c r="B1461" s="167"/>
      <c r="C1461" s="186"/>
      <c r="D1461" s="2"/>
      <c r="E1461" s="67"/>
      <c r="F1461" s="5"/>
      <c r="G1461" s="5"/>
      <c r="H1461" s="187"/>
      <c r="I1461" s="111" t="str">
        <f ca="1">IF(Taula1[[#This Row],[Data naixement (format dd/mm/aaaa)]]="","0",DATEDIF(Taula1[[#This Row],[Data naixement (format dd/mm/aaaa)]],TODAY(),"Y"))</f>
        <v>0</v>
      </c>
      <c r="J1461" s="6"/>
      <c r="K1461" s="6"/>
      <c r="L1461" s="6"/>
      <c r="M1461" s="6"/>
      <c r="N1461" s="56"/>
      <c r="O1461" s="56"/>
      <c r="P1461" s="56"/>
      <c r="Q1461" s="6"/>
      <c r="R1461" s="7"/>
      <c r="S1461" s="143">
        <f>Taula1[[#This Row],[Mesos naturals sencers treballats període justificat (01/01/2023 - 31/03/2023)]]</f>
        <v>0</v>
      </c>
      <c r="T1461" s="194">
        <f>Taula1[[#This Row],[Dies treballats període justificat (01/01/2023 - 31/03/2023)              no comptabilitzats com a mes natural sencer]]</f>
        <v>0</v>
      </c>
      <c r="U1461" s="12"/>
      <c r="V1461" s="7"/>
      <c r="W1461" s="188"/>
      <c r="X1461" s="188"/>
      <c r="Y1461" s="188"/>
      <c r="Z1461" s="188"/>
      <c r="AA1461" s="190"/>
      <c r="AB1461" s="143">
        <f>Taula1[[#This Row],[Grup justificat     (fer servir opcions de la llista desplegable)]]</f>
        <v>0</v>
      </c>
      <c r="AC1461" s="182"/>
      <c r="AD1461" s="39"/>
      <c r="AE1461" s="131">
        <f>ROUND((AF1461/100)*756*Taula1[[#This Row],[Mesos naturals sencers treballats període justificat (01/01/2023 - 31/03/2023)]],2)</f>
        <v>0</v>
      </c>
      <c r="AF1461" s="81">
        <f>Taula1[[#This Row],[% Jornada segons contracte
(no posar el símbol %) ]]-Taula1[[#This Row],[% Reducció salari per baix rendiment        (no posar el símbol %)]]</f>
        <v>0</v>
      </c>
      <c r="AG1461" s="131">
        <f>ROUND((AH1461/100)*24.8547945*Taula1[[#This Row],[Dies treballats període justificat (01/01/2023 - 31/03/2023)              no comptabilitzats com a mes natural sencer]],2)</f>
        <v>0</v>
      </c>
      <c r="AH1461" s="79">
        <f>Taula1[[#This Row],[% Jornada segons contracte
(no posar el símbol %) ]]-Taula1[[#This Row],[% Reducció salari per baix rendiment        (no posar el símbol %)]]</f>
        <v>0</v>
      </c>
      <c r="AI1461" s="131">
        <f t="shared" si="353"/>
        <v>0</v>
      </c>
      <c r="AJ1461" s="39"/>
      <c r="AK1461" s="131">
        <f>ROUND((AL1461/100)*756*Taula1[[#This Row],[Espai reservat Administració  (mesos)]],2)</f>
        <v>0</v>
      </c>
      <c r="AL1461" s="81">
        <f>Taula1[[#This Row],[% Jornada segons contracte
(no posar el símbol %) ]]-Taula1[[#This Row],[% Reducció salari per baix rendiment        (no posar el símbol %)]]</f>
        <v>0</v>
      </c>
      <c r="AM1461" s="131">
        <f>ROUND((AN1461/100)*24.8547945*Taula1[[#This Row],[Espai reservat Administració (dies)]],2)</f>
        <v>0</v>
      </c>
      <c r="AN1461" s="79">
        <f>Taula1[[#This Row],[% Jornada segons contracte
(no posar el símbol %) ]]-Taula1[[#This Row],[% Reducció salari per baix rendiment        (no posar el símbol %)]]</f>
        <v>0</v>
      </c>
      <c r="AO1461" s="131">
        <f t="shared" si="354"/>
        <v>0</v>
      </c>
      <c r="AP1461" s="87"/>
      <c r="AQ1461" s="137">
        <f>ROUND((AR1461/100)*693*Taula1[[#This Row],[Mesos naturals sencers treballats període justificat (01/01/2023 - 31/03/2023)]],2)</f>
        <v>0</v>
      </c>
      <c r="AR1461" s="90">
        <f>Taula1[[#This Row],[% Jornada segons contracte
(no posar el símbol %) ]]-Taula1[[#This Row],[% Reducció salari per baix rendiment        (no posar el símbol %)]]</f>
        <v>0</v>
      </c>
      <c r="AS1461" s="137">
        <f>ROUND((AT1461/100)*22.78356164*Taula1[[#This Row],[Dies treballats període justificat (01/01/2023 - 31/03/2023)              no comptabilitzats com a mes natural sencer]],2)</f>
        <v>0</v>
      </c>
      <c r="AT1461" s="90">
        <f>Taula1[[#This Row],[% Jornada segons contracte
(no posar el símbol %) ]]-Taula1[[#This Row],[% Reducció salari per baix rendiment        (no posar el símbol %)]]</f>
        <v>0</v>
      </c>
      <c r="AU1461" s="137">
        <f t="shared" si="355"/>
        <v>0</v>
      </c>
      <c r="AV1461" s="87"/>
      <c r="AW1461" s="136">
        <f>ROUND((AX1461/100)*693*Taula1[[#This Row],[Espai reservat Administració  (mesos)]],2)</f>
        <v>0</v>
      </c>
      <c r="AX1461" s="90">
        <f>Taula1[[#This Row],[% Jornada segons contracte
(no posar el símbol %) ]]-Taula1[[#This Row],[% Reducció salari per baix rendiment        (no posar el símbol %)]]</f>
        <v>0</v>
      </c>
      <c r="AY1461" s="131">
        <f>ROUND((AZ1461/100)*22.78356164*Taula1[[#This Row],[Espai reservat Administració (dies)]],2)</f>
        <v>0</v>
      </c>
      <c r="AZ1461" s="81">
        <f>Taula1[[#This Row],[% Jornada segons contracte
(no posar el símbol %) ]]-Taula1[[#This Row],[% Reducció salari per baix rendiment        (no posar el símbol %)]]</f>
        <v>0</v>
      </c>
      <c r="BA1461" s="82">
        <f t="shared" si="356"/>
        <v>0</v>
      </c>
      <c r="BB1461" s="41"/>
      <c r="BC1461" s="131">
        <f>IF(Taula1[[#This Row],[Grup justificat     (fer servir opcions de la llista desplegable)]]=1,AI1461,0)</f>
        <v>0</v>
      </c>
      <c r="BD1461" s="131">
        <f>IF(Taula1[[#This Row],[Grup justificat     (fer servir opcions de la llista desplegable)]]=2,AU1461,0)</f>
        <v>0</v>
      </c>
      <c r="BE1461" s="41"/>
      <c r="BF1461" s="131">
        <f>IF(Taula1[[#This Row],[Espai reservat Administració]]=1,AO1461,0)</f>
        <v>0</v>
      </c>
      <c r="BG1461" s="82">
        <f>IF(Taula1[[#This Row],[Espai reservat Administració]]=2,BA1461,0)</f>
        <v>0</v>
      </c>
      <c r="BH1461" s="41"/>
      <c r="BI1461" s="126">
        <f>IF(Taula1[[#This Row],[Grup justificat     (fer servir opcions de la llista desplegable)]]=1,1,0)</f>
        <v>0</v>
      </c>
      <c r="BJ1461" s="126">
        <f>IF(Taula1[[#This Row],[Espai reservat Administració]]=1,1,0)</f>
        <v>0</v>
      </c>
      <c r="BK1461" s="111"/>
      <c r="BL1461" s="126">
        <f>IF(Taula1[[#This Row],[Grup justificat     (fer servir opcions de la llista desplegable)]]=2,1,0)</f>
        <v>0</v>
      </c>
      <c r="BM1461" s="126">
        <f>IF(Taula1[[#This Row],[Espai reservat Administració]]=2,1,0)</f>
        <v>0</v>
      </c>
      <c r="BN1461" s="73"/>
      <c r="BO1461" s="73"/>
      <c r="BP1461" s="73"/>
      <c r="BQ1461" s="73"/>
      <c r="BR1461" s="73"/>
      <c r="BS1461" s="73"/>
      <c r="BT1461" s="73"/>
      <c r="BU1461" s="73"/>
      <c r="BV1461" s="73"/>
      <c r="BW1461" s="73"/>
      <c r="BX1461" s="73"/>
      <c r="BY1461" s="73"/>
      <c r="BZ1461" s="73"/>
      <c r="CA1461" s="73"/>
      <c r="CB1461" s="73"/>
      <c r="CC1461" s="73"/>
      <c r="CD1461" s="73"/>
      <c r="CE1461" s="73"/>
      <c r="CF1461" s="73"/>
      <c r="CG1461" s="63">
        <f t="shared" si="357"/>
        <v>0</v>
      </c>
      <c r="CH1461" s="63">
        <f t="shared" si="358"/>
        <v>0</v>
      </c>
      <c r="CI1461" s="73"/>
      <c r="CJ1461" s="63">
        <f>IF(Taula1[[#This Row],[Tipus de contracte                                  (fer servir opcions de la llista desplegable)]]="Indefinit",1,0)</f>
        <v>0</v>
      </c>
      <c r="CK1461" s="63">
        <f>IF(Taula1[[#This Row],[Tipus de contracte                                  (fer servir opcions de la llista desplegable)]]="Temporal, igual o superior a 6 mesos",1,0)</f>
        <v>0</v>
      </c>
      <c r="CL1461" s="63">
        <f>IF(Taula1[[#This Row],[Tipus de contracte                                  (fer servir opcions de la llista desplegable)]]="Substitució per IT",1,0)</f>
        <v>0</v>
      </c>
      <c r="CM1461" s="73"/>
      <c r="CN1461" s="63">
        <f>IF(Taula1[[#This Row],[Relació llocs de treball]]&gt;=1,1,0)</f>
        <v>0</v>
      </c>
      <c r="CO1461" s="73"/>
      <c r="CP1461" s="63">
        <f>IF(Taula1[[#This Row],[Identitat de gènere                                                          (fer servir opcions de la llista desplegable)]]="Home",1,0)</f>
        <v>0</v>
      </c>
      <c r="CQ1461" s="63">
        <f>IF(Taula1[[#This Row],[Identitat de gènere                                                          (fer servir opcions de la llista desplegable)]]="Dona",1,0)</f>
        <v>0</v>
      </c>
      <c r="CR1461" s="63">
        <f>IF(Taula1[[#This Row],[Identitat de gènere                                                          (fer servir opcions de la llista desplegable)]]="No binari",1,0)</f>
        <v>0</v>
      </c>
      <c r="CS1461" s="73"/>
      <c r="CT1461" s="63">
        <f t="shared" si="352"/>
        <v>0</v>
      </c>
      <c r="CU1461" s="64">
        <f t="shared" si="359"/>
        <v>0</v>
      </c>
      <c r="CW1461" s="64">
        <f t="shared" si="360"/>
        <v>0</v>
      </c>
      <c r="CX1461" s="64">
        <f t="shared" si="361"/>
        <v>0</v>
      </c>
      <c r="CY1461" s="64">
        <f t="shared" si="362"/>
        <v>0</v>
      </c>
      <c r="CZ1461" s="64">
        <f t="shared" si="363"/>
        <v>0</v>
      </c>
      <c r="DB1461" s="64">
        <f t="shared" si="364"/>
        <v>0</v>
      </c>
      <c r="DC1461" s="64">
        <f t="shared" si="365"/>
        <v>0</v>
      </c>
      <c r="DD1461" s="64">
        <f t="shared" si="366"/>
        <v>0</v>
      </c>
      <c r="DE1461" s="64">
        <f t="shared" si="367"/>
        <v>0</v>
      </c>
    </row>
    <row r="1462" spans="2:109" x14ac:dyDescent="0.3">
      <c r="B1462" s="167"/>
      <c r="C1462" s="186"/>
      <c r="D1462" s="2"/>
      <c r="E1462" s="67"/>
      <c r="F1462" s="5"/>
      <c r="G1462" s="5"/>
      <c r="H1462" s="187"/>
      <c r="I1462" s="111" t="str">
        <f ca="1">IF(Taula1[[#This Row],[Data naixement (format dd/mm/aaaa)]]="","0",DATEDIF(Taula1[[#This Row],[Data naixement (format dd/mm/aaaa)]],TODAY(),"Y"))</f>
        <v>0</v>
      </c>
      <c r="J1462" s="6"/>
      <c r="K1462" s="6"/>
      <c r="L1462" s="6"/>
      <c r="M1462" s="6"/>
      <c r="N1462" s="56"/>
      <c r="O1462" s="56"/>
      <c r="P1462" s="56"/>
      <c r="Q1462" s="6"/>
      <c r="R1462" s="7"/>
      <c r="S1462" s="143">
        <f>Taula1[[#This Row],[Mesos naturals sencers treballats període justificat (01/01/2023 - 31/03/2023)]]</f>
        <v>0</v>
      </c>
      <c r="T1462" s="194">
        <f>Taula1[[#This Row],[Dies treballats període justificat (01/01/2023 - 31/03/2023)              no comptabilitzats com a mes natural sencer]]</f>
        <v>0</v>
      </c>
      <c r="U1462" s="12"/>
      <c r="V1462" s="7"/>
      <c r="W1462" s="188"/>
      <c r="X1462" s="188"/>
      <c r="Y1462" s="188"/>
      <c r="Z1462" s="188"/>
      <c r="AA1462" s="190"/>
      <c r="AB1462" s="143">
        <f>Taula1[[#This Row],[Grup justificat     (fer servir opcions de la llista desplegable)]]</f>
        <v>0</v>
      </c>
      <c r="AC1462" s="182"/>
      <c r="AD1462" s="39"/>
      <c r="AE1462" s="131">
        <f>ROUND((AF1462/100)*756*Taula1[[#This Row],[Mesos naturals sencers treballats període justificat (01/01/2023 - 31/03/2023)]],2)</f>
        <v>0</v>
      </c>
      <c r="AF1462" s="81">
        <f>Taula1[[#This Row],[% Jornada segons contracte
(no posar el símbol %) ]]-Taula1[[#This Row],[% Reducció salari per baix rendiment        (no posar el símbol %)]]</f>
        <v>0</v>
      </c>
      <c r="AG1462" s="131">
        <f>ROUND((AH1462/100)*24.8547945*Taula1[[#This Row],[Dies treballats període justificat (01/01/2023 - 31/03/2023)              no comptabilitzats com a mes natural sencer]],2)</f>
        <v>0</v>
      </c>
      <c r="AH1462" s="79">
        <f>Taula1[[#This Row],[% Jornada segons contracte
(no posar el símbol %) ]]-Taula1[[#This Row],[% Reducció salari per baix rendiment        (no posar el símbol %)]]</f>
        <v>0</v>
      </c>
      <c r="AI1462" s="131">
        <f t="shared" si="353"/>
        <v>0</v>
      </c>
      <c r="AJ1462" s="39"/>
      <c r="AK1462" s="131">
        <f>ROUND((AL1462/100)*756*Taula1[[#This Row],[Espai reservat Administració  (mesos)]],2)</f>
        <v>0</v>
      </c>
      <c r="AL1462" s="81">
        <f>Taula1[[#This Row],[% Jornada segons contracte
(no posar el símbol %) ]]-Taula1[[#This Row],[% Reducció salari per baix rendiment        (no posar el símbol %)]]</f>
        <v>0</v>
      </c>
      <c r="AM1462" s="131">
        <f>ROUND((AN1462/100)*24.8547945*Taula1[[#This Row],[Espai reservat Administració (dies)]],2)</f>
        <v>0</v>
      </c>
      <c r="AN1462" s="79">
        <f>Taula1[[#This Row],[% Jornada segons contracte
(no posar el símbol %) ]]-Taula1[[#This Row],[% Reducció salari per baix rendiment        (no posar el símbol %)]]</f>
        <v>0</v>
      </c>
      <c r="AO1462" s="131">
        <f t="shared" si="354"/>
        <v>0</v>
      </c>
      <c r="AP1462" s="87"/>
      <c r="AQ1462" s="137">
        <f>ROUND((AR1462/100)*693*Taula1[[#This Row],[Mesos naturals sencers treballats període justificat (01/01/2023 - 31/03/2023)]],2)</f>
        <v>0</v>
      </c>
      <c r="AR1462" s="90">
        <f>Taula1[[#This Row],[% Jornada segons contracte
(no posar el símbol %) ]]-Taula1[[#This Row],[% Reducció salari per baix rendiment        (no posar el símbol %)]]</f>
        <v>0</v>
      </c>
      <c r="AS1462" s="137">
        <f>ROUND((AT1462/100)*22.78356164*Taula1[[#This Row],[Dies treballats període justificat (01/01/2023 - 31/03/2023)              no comptabilitzats com a mes natural sencer]],2)</f>
        <v>0</v>
      </c>
      <c r="AT1462" s="90">
        <f>Taula1[[#This Row],[% Jornada segons contracte
(no posar el símbol %) ]]-Taula1[[#This Row],[% Reducció salari per baix rendiment        (no posar el símbol %)]]</f>
        <v>0</v>
      </c>
      <c r="AU1462" s="137">
        <f t="shared" si="355"/>
        <v>0</v>
      </c>
      <c r="AV1462" s="87"/>
      <c r="AW1462" s="136">
        <f>ROUND((AX1462/100)*693*Taula1[[#This Row],[Espai reservat Administració  (mesos)]],2)</f>
        <v>0</v>
      </c>
      <c r="AX1462" s="90">
        <f>Taula1[[#This Row],[% Jornada segons contracte
(no posar el símbol %) ]]-Taula1[[#This Row],[% Reducció salari per baix rendiment        (no posar el símbol %)]]</f>
        <v>0</v>
      </c>
      <c r="AY1462" s="131">
        <f>ROUND((AZ1462/100)*22.78356164*Taula1[[#This Row],[Espai reservat Administració (dies)]],2)</f>
        <v>0</v>
      </c>
      <c r="AZ1462" s="81">
        <f>Taula1[[#This Row],[% Jornada segons contracte
(no posar el símbol %) ]]-Taula1[[#This Row],[% Reducció salari per baix rendiment        (no posar el símbol %)]]</f>
        <v>0</v>
      </c>
      <c r="BA1462" s="82">
        <f t="shared" si="356"/>
        <v>0</v>
      </c>
      <c r="BB1462" s="41"/>
      <c r="BC1462" s="131">
        <f>IF(Taula1[[#This Row],[Grup justificat     (fer servir opcions de la llista desplegable)]]=1,AI1462,0)</f>
        <v>0</v>
      </c>
      <c r="BD1462" s="131">
        <f>IF(Taula1[[#This Row],[Grup justificat     (fer servir opcions de la llista desplegable)]]=2,AU1462,0)</f>
        <v>0</v>
      </c>
      <c r="BE1462" s="41"/>
      <c r="BF1462" s="131">
        <f>IF(Taula1[[#This Row],[Espai reservat Administració]]=1,AO1462,0)</f>
        <v>0</v>
      </c>
      <c r="BG1462" s="82">
        <f>IF(Taula1[[#This Row],[Espai reservat Administració]]=2,BA1462,0)</f>
        <v>0</v>
      </c>
      <c r="BH1462" s="41"/>
      <c r="BI1462" s="126">
        <f>IF(Taula1[[#This Row],[Grup justificat     (fer servir opcions de la llista desplegable)]]=1,1,0)</f>
        <v>0</v>
      </c>
      <c r="BJ1462" s="126">
        <f>IF(Taula1[[#This Row],[Espai reservat Administració]]=1,1,0)</f>
        <v>0</v>
      </c>
      <c r="BK1462" s="111"/>
      <c r="BL1462" s="126">
        <f>IF(Taula1[[#This Row],[Grup justificat     (fer servir opcions de la llista desplegable)]]=2,1,0)</f>
        <v>0</v>
      </c>
      <c r="BM1462" s="126">
        <f>IF(Taula1[[#This Row],[Espai reservat Administració]]=2,1,0)</f>
        <v>0</v>
      </c>
      <c r="BN1462" s="73"/>
      <c r="BO1462" s="73"/>
      <c r="BP1462" s="73"/>
      <c r="BQ1462" s="73"/>
      <c r="BR1462" s="73"/>
      <c r="BS1462" s="73"/>
      <c r="BT1462" s="73"/>
      <c r="BU1462" s="73"/>
      <c r="BV1462" s="73"/>
      <c r="BW1462" s="73"/>
      <c r="BX1462" s="73"/>
      <c r="BY1462" s="73"/>
      <c r="BZ1462" s="73"/>
      <c r="CA1462" s="73"/>
      <c r="CB1462" s="73"/>
      <c r="CC1462" s="73"/>
      <c r="CD1462" s="73"/>
      <c r="CE1462" s="73"/>
      <c r="CF1462" s="73"/>
      <c r="CG1462" s="63">
        <f t="shared" si="357"/>
        <v>0</v>
      </c>
      <c r="CH1462" s="63">
        <f t="shared" si="358"/>
        <v>0</v>
      </c>
      <c r="CI1462" s="73"/>
      <c r="CJ1462" s="63">
        <f>IF(Taula1[[#This Row],[Tipus de contracte                                  (fer servir opcions de la llista desplegable)]]="Indefinit",1,0)</f>
        <v>0</v>
      </c>
      <c r="CK1462" s="63">
        <f>IF(Taula1[[#This Row],[Tipus de contracte                                  (fer servir opcions de la llista desplegable)]]="Temporal, igual o superior a 6 mesos",1,0)</f>
        <v>0</v>
      </c>
      <c r="CL1462" s="63">
        <f>IF(Taula1[[#This Row],[Tipus de contracte                                  (fer servir opcions de la llista desplegable)]]="Substitució per IT",1,0)</f>
        <v>0</v>
      </c>
      <c r="CM1462" s="73"/>
      <c r="CN1462" s="63">
        <f>IF(Taula1[[#This Row],[Relació llocs de treball]]&gt;=1,1,0)</f>
        <v>0</v>
      </c>
      <c r="CO1462" s="73"/>
      <c r="CP1462" s="63">
        <f>IF(Taula1[[#This Row],[Identitat de gènere                                                          (fer servir opcions de la llista desplegable)]]="Home",1,0)</f>
        <v>0</v>
      </c>
      <c r="CQ1462" s="63">
        <f>IF(Taula1[[#This Row],[Identitat de gènere                                                          (fer servir opcions de la llista desplegable)]]="Dona",1,0)</f>
        <v>0</v>
      </c>
      <c r="CR1462" s="63">
        <f>IF(Taula1[[#This Row],[Identitat de gènere                                                          (fer servir opcions de la llista desplegable)]]="No binari",1,0)</f>
        <v>0</v>
      </c>
      <c r="CS1462" s="73"/>
      <c r="CT1462" s="63">
        <f t="shared" si="352"/>
        <v>0</v>
      </c>
      <c r="CU1462" s="64">
        <f t="shared" si="359"/>
        <v>0</v>
      </c>
      <c r="CW1462" s="64">
        <f t="shared" si="360"/>
        <v>0</v>
      </c>
      <c r="CX1462" s="64">
        <f t="shared" si="361"/>
        <v>0</v>
      </c>
      <c r="CY1462" s="64">
        <f t="shared" si="362"/>
        <v>0</v>
      </c>
      <c r="CZ1462" s="64">
        <f t="shared" si="363"/>
        <v>0</v>
      </c>
      <c r="DB1462" s="64">
        <f t="shared" si="364"/>
        <v>0</v>
      </c>
      <c r="DC1462" s="64">
        <f t="shared" si="365"/>
        <v>0</v>
      </c>
      <c r="DD1462" s="64">
        <f t="shared" si="366"/>
        <v>0</v>
      </c>
      <c r="DE1462" s="64">
        <f t="shared" si="367"/>
        <v>0</v>
      </c>
    </row>
    <row r="1463" spans="2:109" x14ac:dyDescent="0.3">
      <c r="B1463" s="167"/>
      <c r="C1463" s="186"/>
      <c r="D1463" s="2"/>
      <c r="E1463" s="67"/>
      <c r="F1463" s="5"/>
      <c r="G1463" s="5"/>
      <c r="H1463" s="187"/>
      <c r="I1463" s="111" t="str">
        <f ca="1">IF(Taula1[[#This Row],[Data naixement (format dd/mm/aaaa)]]="","0",DATEDIF(Taula1[[#This Row],[Data naixement (format dd/mm/aaaa)]],TODAY(),"Y"))</f>
        <v>0</v>
      </c>
      <c r="J1463" s="6"/>
      <c r="K1463" s="6"/>
      <c r="L1463" s="6"/>
      <c r="M1463" s="6"/>
      <c r="N1463" s="56"/>
      <c r="O1463" s="56"/>
      <c r="P1463" s="56"/>
      <c r="Q1463" s="6"/>
      <c r="R1463" s="7"/>
      <c r="S1463" s="143">
        <f>Taula1[[#This Row],[Mesos naturals sencers treballats període justificat (01/01/2023 - 31/03/2023)]]</f>
        <v>0</v>
      </c>
      <c r="T1463" s="194">
        <f>Taula1[[#This Row],[Dies treballats període justificat (01/01/2023 - 31/03/2023)              no comptabilitzats com a mes natural sencer]]</f>
        <v>0</v>
      </c>
      <c r="U1463" s="12"/>
      <c r="V1463" s="7"/>
      <c r="W1463" s="188"/>
      <c r="X1463" s="188"/>
      <c r="Y1463" s="188"/>
      <c r="Z1463" s="188"/>
      <c r="AA1463" s="190"/>
      <c r="AB1463" s="143">
        <f>Taula1[[#This Row],[Grup justificat     (fer servir opcions de la llista desplegable)]]</f>
        <v>0</v>
      </c>
      <c r="AC1463" s="182"/>
      <c r="AD1463" s="39"/>
      <c r="AE1463" s="131">
        <f>ROUND((AF1463/100)*756*Taula1[[#This Row],[Mesos naturals sencers treballats període justificat (01/01/2023 - 31/03/2023)]],2)</f>
        <v>0</v>
      </c>
      <c r="AF1463" s="81">
        <f>Taula1[[#This Row],[% Jornada segons contracte
(no posar el símbol %) ]]-Taula1[[#This Row],[% Reducció salari per baix rendiment        (no posar el símbol %)]]</f>
        <v>0</v>
      </c>
      <c r="AG1463" s="131">
        <f>ROUND((AH1463/100)*24.8547945*Taula1[[#This Row],[Dies treballats període justificat (01/01/2023 - 31/03/2023)              no comptabilitzats com a mes natural sencer]],2)</f>
        <v>0</v>
      </c>
      <c r="AH1463" s="79">
        <f>Taula1[[#This Row],[% Jornada segons contracte
(no posar el símbol %) ]]-Taula1[[#This Row],[% Reducció salari per baix rendiment        (no posar el símbol %)]]</f>
        <v>0</v>
      </c>
      <c r="AI1463" s="131">
        <f t="shared" si="353"/>
        <v>0</v>
      </c>
      <c r="AJ1463" s="39"/>
      <c r="AK1463" s="131">
        <f>ROUND((AL1463/100)*756*Taula1[[#This Row],[Espai reservat Administració  (mesos)]],2)</f>
        <v>0</v>
      </c>
      <c r="AL1463" s="81">
        <f>Taula1[[#This Row],[% Jornada segons contracte
(no posar el símbol %) ]]-Taula1[[#This Row],[% Reducció salari per baix rendiment        (no posar el símbol %)]]</f>
        <v>0</v>
      </c>
      <c r="AM1463" s="131">
        <f>ROUND((AN1463/100)*24.8547945*Taula1[[#This Row],[Espai reservat Administració (dies)]],2)</f>
        <v>0</v>
      </c>
      <c r="AN1463" s="79">
        <f>Taula1[[#This Row],[% Jornada segons contracte
(no posar el símbol %) ]]-Taula1[[#This Row],[% Reducció salari per baix rendiment        (no posar el símbol %)]]</f>
        <v>0</v>
      </c>
      <c r="AO1463" s="131">
        <f t="shared" si="354"/>
        <v>0</v>
      </c>
      <c r="AP1463" s="87"/>
      <c r="AQ1463" s="137">
        <f>ROUND((AR1463/100)*693*Taula1[[#This Row],[Mesos naturals sencers treballats període justificat (01/01/2023 - 31/03/2023)]],2)</f>
        <v>0</v>
      </c>
      <c r="AR1463" s="90">
        <f>Taula1[[#This Row],[% Jornada segons contracte
(no posar el símbol %) ]]-Taula1[[#This Row],[% Reducció salari per baix rendiment        (no posar el símbol %)]]</f>
        <v>0</v>
      </c>
      <c r="AS1463" s="137">
        <f>ROUND((AT1463/100)*22.78356164*Taula1[[#This Row],[Dies treballats període justificat (01/01/2023 - 31/03/2023)              no comptabilitzats com a mes natural sencer]],2)</f>
        <v>0</v>
      </c>
      <c r="AT1463" s="90">
        <f>Taula1[[#This Row],[% Jornada segons contracte
(no posar el símbol %) ]]-Taula1[[#This Row],[% Reducció salari per baix rendiment        (no posar el símbol %)]]</f>
        <v>0</v>
      </c>
      <c r="AU1463" s="137">
        <f t="shared" si="355"/>
        <v>0</v>
      </c>
      <c r="AV1463" s="87"/>
      <c r="AW1463" s="136">
        <f>ROUND((AX1463/100)*693*Taula1[[#This Row],[Espai reservat Administració  (mesos)]],2)</f>
        <v>0</v>
      </c>
      <c r="AX1463" s="90">
        <f>Taula1[[#This Row],[% Jornada segons contracte
(no posar el símbol %) ]]-Taula1[[#This Row],[% Reducció salari per baix rendiment        (no posar el símbol %)]]</f>
        <v>0</v>
      </c>
      <c r="AY1463" s="131">
        <f>ROUND((AZ1463/100)*22.78356164*Taula1[[#This Row],[Espai reservat Administració (dies)]],2)</f>
        <v>0</v>
      </c>
      <c r="AZ1463" s="81">
        <f>Taula1[[#This Row],[% Jornada segons contracte
(no posar el símbol %) ]]-Taula1[[#This Row],[% Reducció salari per baix rendiment        (no posar el símbol %)]]</f>
        <v>0</v>
      </c>
      <c r="BA1463" s="82">
        <f t="shared" si="356"/>
        <v>0</v>
      </c>
      <c r="BB1463" s="41"/>
      <c r="BC1463" s="131">
        <f>IF(Taula1[[#This Row],[Grup justificat     (fer servir opcions de la llista desplegable)]]=1,AI1463,0)</f>
        <v>0</v>
      </c>
      <c r="BD1463" s="131">
        <f>IF(Taula1[[#This Row],[Grup justificat     (fer servir opcions de la llista desplegable)]]=2,AU1463,0)</f>
        <v>0</v>
      </c>
      <c r="BE1463" s="41"/>
      <c r="BF1463" s="131">
        <f>IF(Taula1[[#This Row],[Espai reservat Administració]]=1,AO1463,0)</f>
        <v>0</v>
      </c>
      <c r="BG1463" s="82">
        <f>IF(Taula1[[#This Row],[Espai reservat Administració]]=2,BA1463,0)</f>
        <v>0</v>
      </c>
      <c r="BH1463" s="41"/>
      <c r="BI1463" s="126">
        <f>IF(Taula1[[#This Row],[Grup justificat     (fer servir opcions de la llista desplegable)]]=1,1,0)</f>
        <v>0</v>
      </c>
      <c r="BJ1463" s="126">
        <f>IF(Taula1[[#This Row],[Espai reservat Administració]]=1,1,0)</f>
        <v>0</v>
      </c>
      <c r="BK1463" s="111"/>
      <c r="BL1463" s="126">
        <f>IF(Taula1[[#This Row],[Grup justificat     (fer servir opcions de la llista desplegable)]]=2,1,0)</f>
        <v>0</v>
      </c>
      <c r="BM1463" s="126">
        <f>IF(Taula1[[#This Row],[Espai reservat Administració]]=2,1,0)</f>
        <v>0</v>
      </c>
      <c r="BN1463" s="73"/>
      <c r="BO1463" s="73"/>
      <c r="BP1463" s="73"/>
      <c r="BQ1463" s="73"/>
      <c r="BR1463" s="73"/>
      <c r="BS1463" s="73"/>
      <c r="BT1463" s="73"/>
      <c r="BU1463" s="73"/>
      <c r="BV1463" s="73"/>
      <c r="BW1463" s="73"/>
      <c r="BX1463" s="73"/>
      <c r="BY1463" s="73"/>
      <c r="BZ1463" s="73"/>
      <c r="CA1463" s="73"/>
      <c r="CB1463" s="73"/>
      <c r="CC1463" s="73"/>
      <c r="CD1463" s="73"/>
      <c r="CE1463" s="73"/>
      <c r="CF1463" s="73"/>
      <c r="CG1463" s="63">
        <f t="shared" si="357"/>
        <v>0</v>
      </c>
      <c r="CH1463" s="63">
        <f t="shared" si="358"/>
        <v>0</v>
      </c>
      <c r="CI1463" s="73"/>
      <c r="CJ1463" s="63">
        <f>IF(Taula1[[#This Row],[Tipus de contracte                                  (fer servir opcions de la llista desplegable)]]="Indefinit",1,0)</f>
        <v>0</v>
      </c>
      <c r="CK1463" s="63">
        <f>IF(Taula1[[#This Row],[Tipus de contracte                                  (fer servir opcions de la llista desplegable)]]="Temporal, igual o superior a 6 mesos",1,0)</f>
        <v>0</v>
      </c>
      <c r="CL1463" s="63">
        <f>IF(Taula1[[#This Row],[Tipus de contracte                                  (fer servir opcions de la llista desplegable)]]="Substitució per IT",1,0)</f>
        <v>0</v>
      </c>
      <c r="CM1463" s="73"/>
      <c r="CN1463" s="63">
        <f>IF(Taula1[[#This Row],[Relació llocs de treball]]&gt;=1,1,0)</f>
        <v>0</v>
      </c>
      <c r="CO1463" s="73"/>
      <c r="CP1463" s="63">
        <f>IF(Taula1[[#This Row],[Identitat de gènere                                                          (fer servir opcions de la llista desplegable)]]="Home",1,0)</f>
        <v>0</v>
      </c>
      <c r="CQ1463" s="63">
        <f>IF(Taula1[[#This Row],[Identitat de gènere                                                          (fer servir opcions de la llista desplegable)]]="Dona",1,0)</f>
        <v>0</v>
      </c>
      <c r="CR1463" s="63">
        <f>IF(Taula1[[#This Row],[Identitat de gènere                                                          (fer servir opcions de la llista desplegable)]]="No binari",1,0)</f>
        <v>0</v>
      </c>
      <c r="CS1463" s="73"/>
      <c r="CT1463" s="63">
        <f t="shared" si="352"/>
        <v>0</v>
      </c>
      <c r="CU1463" s="64">
        <f t="shared" si="359"/>
        <v>0</v>
      </c>
      <c r="CW1463" s="64">
        <f t="shared" si="360"/>
        <v>0</v>
      </c>
      <c r="CX1463" s="64">
        <f t="shared" si="361"/>
        <v>0</v>
      </c>
      <c r="CY1463" s="64">
        <f t="shared" si="362"/>
        <v>0</v>
      </c>
      <c r="CZ1463" s="64">
        <f t="shared" si="363"/>
        <v>0</v>
      </c>
      <c r="DB1463" s="64">
        <f t="shared" si="364"/>
        <v>0</v>
      </c>
      <c r="DC1463" s="64">
        <f t="shared" si="365"/>
        <v>0</v>
      </c>
      <c r="DD1463" s="64">
        <f t="shared" si="366"/>
        <v>0</v>
      </c>
      <c r="DE1463" s="64">
        <f t="shared" si="367"/>
        <v>0</v>
      </c>
    </row>
    <row r="1464" spans="2:109" x14ac:dyDescent="0.3">
      <c r="B1464" s="167"/>
      <c r="C1464" s="186"/>
      <c r="D1464" s="2"/>
      <c r="E1464" s="67"/>
      <c r="F1464" s="5"/>
      <c r="G1464" s="5"/>
      <c r="H1464" s="187"/>
      <c r="I1464" s="111" t="str">
        <f ca="1">IF(Taula1[[#This Row],[Data naixement (format dd/mm/aaaa)]]="","0",DATEDIF(Taula1[[#This Row],[Data naixement (format dd/mm/aaaa)]],TODAY(),"Y"))</f>
        <v>0</v>
      </c>
      <c r="J1464" s="6"/>
      <c r="K1464" s="6"/>
      <c r="L1464" s="6"/>
      <c r="M1464" s="6"/>
      <c r="N1464" s="56"/>
      <c r="O1464" s="56"/>
      <c r="P1464" s="56"/>
      <c r="Q1464" s="6"/>
      <c r="R1464" s="7"/>
      <c r="S1464" s="143">
        <f>Taula1[[#This Row],[Mesos naturals sencers treballats període justificat (01/01/2023 - 31/03/2023)]]</f>
        <v>0</v>
      </c>
      <c r="T1464" s="194">
        <f>Taula1[[#This Row],[Dies treballats període justificat (01/01/2023 - 31/03/2023)              no comptabilitzats com a mes natural sencer]]</f>
        <v>0</v>
      </c>
      <c r="U1464" s="12"/>
      <c r="V1464" s="7"/>
      <c r="W1464" s="188"/>
      <c r="X1464" s="188"/>
      <c r="Y1464" s="188"/>
      <c r="Z1464" s="188"/>
      <c r="AA1464" s="190"/>
      <c r="AB1464" s="143">
        <f>Taula1[[#This Row],[Grup justificat     (fer servir opcions de la llista desplegable)]]</f>
        <v>0</v>
      </c>
      <c r="AC1464" s="182"/>
      <c r="AD1464" s="39"/>
      <c r="AE1464" s="131">
        <f>ROUND((AF1464/100)*756*Taula1[[#This Row],[Mesos naturals sencers treballats període justificat (01/01/2023 - 31/03/2023)]],2)</f>
        <v>0</v>
      </c>
      <c r="AF1464" s="81">
        <f>Taula1[[#This Row],[% Jornada segons contracte
(no posar el símbol %) ]]-Taula1[[#This Row],[% Reducció salari per baix rendiment        (no posar el símbol %)]]</f>
        <v>0</v>
      </c>
      <c r="AG1464" s="131">
        <f>ROUND((AH1464/100)*24.8547945*Taula1[[#This Row],[Dies treballats període justificat (01/01/2023 - 31/03/2023)              no comptabilitzats com a mes natural sencer]],2)</f>
        <v>0</v>
      </c>
      <c r="AH1464" s="79">
        <f>Taula1[[#This Row],[% Jornada segons contracte
(no posar el símbol %) ]]-Taula1[[#This Row],[% Reducció salari per baix rendiment        (no posar el símbol %)]]</f>
        <v>0</v>
      </c>
      <c r="AI1464" s="131">
        <f t="shared" si="353"/>
        <v>0</v>
      </c>
      <c r="AJ1464" s="39"/>
      <c r="AK1464" s="131">
        <f>ROUND((AL1464/100)*756*Taula1[[#This Row],[Espai reservat Administració  (mesos)]],2)</f>
        <v>0</v>
      </c>
      <c r="AL1464" s="81">
        <f>Taula1[[#This Row],[% Jornada segons contracte
(no posar el símbol %) ]]-Taula1[[#This Row],[% Reducció salari per baix rendiment        (no posar el símbol %)]]</f>
        <v>0</v>
      </c>
      <c r="AM1464" s="131">
        <f>ROUND((AN1464/100)*24.8547945*Taula1[[#This Row],[Espai reservat Administració (dies)]],2)</f>
        <v>0</v>
      </c>
      <c r="AN1464" s="79">
        <f>Taula1[[#This Row],[% Jornada segons contracte
(no posar el símbol %) ]]-Taula1[[#This Row],[% Reducció salari per baix rendiment        (no posar el símbol %)]]</f>
        <v>0</v>
      </c>
      <c r="AO1464" s="131">
        <f t="shared" si="354"/>
        <v>0</v>
      </c>
      <c r="AP1464" s="87"/>
      <c r="AQ1464" s="137">
        <f>ROUND((AR1464/100)*693*Taula1[[#This Row],[Mesos naturals sencers treballats període justificat (01/01/2023 - 31/03/2023)]],2)</f>
        <v>0</v>
      </c>
      <c r="AR1464" s="90">
        <f>Taula1[[#This Row],[% Jornada segons contracte
(no posar el símbol %) ]]-Taula1[[#This Row],[% Reducció salari per baix rendiment        (no posar el símbol %)]]</f>
        <v>0</v>
      </c>
      <c r="AS1464" s="137">
        <f>ROUND((AT1464/100)*22.78356164*Taula1[[#This Row],[Dies treballats període justificat (01/01/2023 - 31/03/2023)              no comptabilitzats com a mes natural sencer]],2)</f>
        <v>0</v>
      </c>
      <c r="AT1464" s="90">
        <f>Taula1[[#This Row],[% Jornada segons contracte
(no posar el símbol %) ]]-Taula1[[#This Row],[% Reducció salari per baix rendiment        (no posar el símbol %)]]</f>
        <v>0</v>
      </c>
      <c r="AU1464" s="137">
        <f t="shared" si="355"/>
        <v>0</v>
      </c>
      <c r="AV1464" s="87"/>
      <c r="AW1464" s="136">
        <f>ROUND((AX1464/100)*693*Taula1[[#This Row],[Espai reservat Administració  (mesos)]],2)</f>
        <v>0</v>
      </c>
      <c r="AX1464" s="90">
        <f>Taula1[[#This Row],[% Jornada segons contracte
(no posar el símbol %) ]]-Taula1[[#This Row],[% Reducció salari per baix rendiment        (no posar el símbol %)]]</f>
        <v>0</v>
      </c>
      <c r="AY1464" s="131">
        <f>ROUND((AZ1464/100)*22.78356164*Taula1[[#This Row],[Espai reservat Administració (dies)]],2)</f>
        <v>0</v>
      </c>
      <c r="AZ1464" s="81">
        <f>Taula1[[#This Row],[% Jornada segons contracte
(no posar el símbol %) ]]-Taula1[[#This Row],[% Reducció salari per baix rendiment        (no posar el símbol %)]]</f>
        <v>0</v>
      </c>
      <c r="BA1464" s="82">
        <f t="shared" si="356"/>
        <v>0</v>
      </c>
      <c r="BB1464" s="41"/>
      <c r="BC1464" s="131">
        <f>IF(Taula1[[#This Row],[Grup justificat     (fer servir opcions de la llista desplegable)]]=1,AI1464,0)</f>
        <v>0</v>
      </c>
      <c r="BD1464" s="131">
        <f>IF(Taula1[[#This Row],[Grup justificat     (fer servir opcions de la llista desplegable)]]=2,AU1464,0)</f>
        <v>0</v>
      </c>
      <c r="BE1464" s="41"/>
      <c r="BF1464" s="131">
        <f>IF(Taula1[[#This Row],[Espai reservat Administració]]=1,AO1464,0)</f>
        <v>0</v>
      </c>
      <c r="BG1464" s="82">
        <f>IF(Taula1[[#This Row],[Espai reservat Administració]]=2,BA1464,0)</f>
        <v>0</v>
      </c>
      <c r="BH1464" s="41"/>
      <c r="BI1464" s="126">
        <f>IF(Taula1[[#This Row],[Grup justificat     (fer servir opcions de la llista desplegable)]]=1,1,0)</f>
        <v>0</v>
      </c>
      <c r="BJ1464" s="126">
        <f>IF(Taula1[[#This Row],[Espai reservat Administració]]=1,1,0)</f>
        <v>0</v>
      </c>
      <c r="BK1464" s="111"/>
      <c r="BL1464" s="126">
        <f>IF(Taula1[[#This Row],[Grup justificat     (fer servir opcions de la llista desplegable)]]=2,1,0)</f>
        <v>0</v>
      </c>
      <c r="BM1464" s="126">
        <f>IF(Taula1[[#This Row],[Espai reservat Administració]]=2,1,0)</f>
        <v>0</v>
      </c>
      <c r="BN1464" s="73"/>
      <c r="BO1464" s="73"/>
      <c r="BP1464" s="73"/>
      <c r="BQ1464" s="73"/>
      <c r="BR1464" s="73"/>
      <c r="BS1464" s="73"/>
      <c r="BT1464" s="73"/>
      <c r="BU1464" s="73"/>
      <c r="BV1464" s="73"/>
      <c r="BW1464" s="73"/>
      <c r="BX1464" s="73"/>
      <c r="BY1464" s="73"/>
      <c r="BZ1464" s="73"/>
      <c r="CA1464" s="73"/>
      <c r="CB1464" s="73"/>
      <c r="CC1464" s="73"/>
      <c r="CD1464" s="73"/>
      <c r="CE1464" s="73"/>
      <c r="CF1464" s="73"/>
      <c r="CG1464" s="63">
        <f t="shared" si="357"/>
        <v>0</v>
      </c>
      <c r="CH1464" s="63">
        <f t="shared" si="358"/>
        <v>0</v>
      </c>
      <c r="CI1464" s="73"/>
      <c r="CJ1464" s="63">
        <f>IF(Taula1[[#This Row],[Tipus de contracte                                  (fer servir opcions de la llista desplegable)]]="Indefinit",1,0)</f>
        <v>0</v>
      </c>
      <c r="CK1464" s="63">
        <f>IF(Taula1[[#This Row],[Tipus de contracte                                  (fer servir opcions de la llista desplegable)]]="Temporal, igual o superior a 6 mesos",1,0)</f>
        <v>0</v>
      </c>
      <c r="CL1464" s="63">
        <f>IF(Taula1[[#This Row],[Tipus de contracte                                  (fer servir opcions de la llista desplegable)]]="Substitució per IT",1,0)</f>
        <v>0</v>
      </c>
      <c r="CM1464" s="73"/>
      <c r="CN1464" s="63">
        <f>IF(Taula1[[#This Row],[Relació llocs de treball]]&gt;=1,1,0)</f>
        <v>0</v>
      </c>
      <c r="CO1464" s="73"/>
      <c r="CP1464" s="63">
        <f>IF(Taula1[[#This Row],[Identitat de gènere                                                          (fer servir opcions de la llista desplegable)]]="Home",1,0)</f>
        <v>0</v>
      </c>
      <c r="CQ1464" s="63">
        <f>IF(Taula1[[#This Row],[Identitat de gènere                                                          (fer servir opcions de la llista desplegable)]]="Dona",1,0)</f>
        <v>0</v>
      </c>
      <c r="CR1464" s="63">
        <f>IF(Taula1[[#This Row],[Identitat de gènere                                                          (fer servir opcions de la llista desplegable)]]="No binari",1,0)</f>
        <v>0</v>
      </c>
      <c r="CS1464" s="73"/>
      <c r="CT1464" s="63">
        <f t="shared" si="352"/>
        <v>0</v>
      </c>
      <c r="CU1464" s="64">
        <f t="shared" si="359"/>
        <v>0</v>
      </c>
      <c r="CW1464" s="64">
        <f t="shared" si="360"/>
        <v>0</v>
      </c>
      <c r="CX1464" s="64">
        <f t="shared" si="361"/>
        <v>0</v>
      </c>
      <c r="CY1464" s="64">
        <f t="shared" si="362"/>
        <v>0</v>
      </c>
      <c r="CZ1464" s="64">
        <f t="shared" si="363"/>
        <v>0</v>
      </c>
      <c r="DB1464" s="64">
        <f t="shared" si="364"/>
        <v>0</v>
      </c>
      <c r="DC1464" s="64">
        <f t="shared" si="365"/>
        <v>0</v>
      </c>
      <c r="DD1464" s="64">
        <f t="shared" si="366"/>
        <v>0</v>
      </c>
      <c r="DE1464" s="64">
        <f t="shared" si="367"/>
        <v>0</v>
      </c>
    </row>
    <row r="1465" spans="2:109" x14ac:dyDescent="0.3">
      <c r="B1465" s="167"/>
      <c r="C1465" s="186"/>
      <c r="D1465" s="2"/>
      <c r="E1465" s="67"/>
      <c r="F1465" s="5"/>
      <c r="G1465" s="5"/>
      <c r="H1465" s="187"/>
      <c r="I1465" s="111" t="str">
        <f ca="1">IF(Taula1[[#This Row],[Data naixement (format dd/mm/aaaa)]]="","0",DATEDIF(Taula1[[#This Row],[Data naixement (format dd/mm/aaaa)]],TODAY(),"Y"))</f>
        <v>0</v>
      </c>
      <c r="J1465" s="6"/>
      <c r="K1465" s="6"/>
      <c r="L1465" s="6"/>
      <c r="M1465" s="6"/>
      <c r="N1465" s="56"/>
      <c r="O1465" s="56"/>
      <c r="P1465" s="56"/>
      <c r="Q1465" s="6"/>
      <c r="R1465" s="7"/>
      <c r="S1465" s="143">
        <f>Taula1[[#This Row],[Mesos naturals sencers treballats període justificat (01/01/2023 - 31/03/2023)]]</f>
        <v>0</v>
      </c>
      <c r="T1465" s="194">
        <f>Taula1[[#This Row],[Dies treballats període justificat (01/01/2023 - 31/03/2023)              no comptabilitzats com a mes natural sencer]]</f>
        <v>0</v>
      </c>
      <c r="U1465" s="12"/>
      <c r="V1465" s="7"/>
      <c r="W1465" s="188"/>
      <c r="X1465" s="188"/>
      <c r="Y1465" s="188"/>
      <c r="Z1465" s="188"/>
      <c r="AA1465" s="190"/>
      <c r="AB1465" s="143">
        <f>Taula1[[#This Row],[Grup justificat     (fer servir opcions de la llista desplegable)]]</f>
        <v>0</v>
      </c>
      <c r="AC1465" s="182"/>
      <c r="AD1465" s="39"/>
      <c r="AE1465" s="131">
        <f>ROUND((AF1465/100)*756*Taula1[[#This Row],[Mesos naturals sencers treballats període justificat (01/01/2023 - 31/03/2023)]],2)</f>
        <v>0</v>
      </c>
      <c r="AF1465" s="81">
        <f>Taula1[[#This Row],[% Jornada segons contracte
(no posar el símbol %) ]]-Taula1[[#This Row],[% Reducció salari per baix rendiment        (no posar el símbol %)]]</f>
        <v>0</v>
      </c>
      <c r="AG1465" s="131">
        <f>ROUND((AH1465/100)*24.8547945*Taula1[[#This Row],[Dies treballats període justificat (01/01/2023 - 31/03/2023)              no comptabilitzats com a mes natural sencer]],2)</f>
        <v>0</v>
      </c>
      <c r="AH1465" s="79">
        <f>Taula1[[#This Row],[% Jornada segons contracte
(no posar el símbol %) ]]-Taula1[[#This Row],[% Reducció salari per baix rendiment        (no posar el símbol %)]]</f>
        <v>0</v>
      </c>
      <c r="AI1465" s="131">
        <f t="shared" si="353"/>
        <v>0</v>
      </c>
      <c r="AJ1465" s="39"/>
      <c r="AK1465" s="131">
        <f>ROUND((AL1465/100)*756*Taula1[[#This Row],[Espai reservat Administració  (mesos)]],2)</f>
        <v>0</v>
      </c>
      <c r="AL1465" s="81">
        <f>Taula1[[#This Row],[% Jornada segons contracte
(no posar el símbol %) ]]-Taula1[[#This Row],[% Reducció salari per baix rendiment        (no posar el símbol %)]]</f>
        <v>0</v>
      </c>
      <c r="AM1465" s="131">
        <f>ROUND((AN1465/100)*24.8547945*Taula1[[#This Row],[Espai reservat Administració (dies)]],2)</f>
        <v>0</v>
      </c>
      <c r="AN1465" s="79">
        <f>Taula1[[#This Row],[% Jornada segons contracte
(no posar el símbol %) ]]-Taula1[[#This Row],[% Reducció salari per baix rendiment        (no posar el símbol %)]]</f>
        <v>0</v>
      </c>
      <c r="AO1465" s="131">
        <f t="shared" si="354"/>
        <v>0</v>
      </c>
      <c r="AP1465" s="87"/>
      <c r="AQ1465" s="137">
        <f>ROUND((AR1465/100)*693*Taula1[[#This Row],[Mesos naturals sencers treballats període justificat (01/01/2023 - 31/03/2023)]],2)</f>
        <v>0</v>
      </c>
      <c r="AR1465" s="90">
        <f>Taula1[[#This Row],[% Jornada segons contracte
(no posar el símbol %) ]]-Taula1[[#This Row],[% Reducció salari per baix rendiment        (no posar el símbol %)]]</f>
        <v>0</v>
      </c>
      <c r="AS1465" s="137">
        <f>ROUND((AT1465/100)*22.78356164*Taula1[[#This Row],[Dies treballats període justificat (01/01/2023 - 31/03/2023)              no comptabilitzats com a mes natural sencer]],2)</f>
        <v>0</v>
      </c>
      <c r="AT1465" s="90">
        <f>Taula1[[#This Row],[% Jornada segons contracte
(no posar el símbol %) ]]-Taula1[[#This Row],[% Reducció salari per baix rendiment        (no posar el símbol %)]]</f>
        <v>0</v>
      </c>
      <c r="AU1465" s="137">
        <f t="shared" si="355"/>
        <v>0</v>
      </c>
      <c r="AV1465" s="87"/>
      <c r="AW1465" s="136">
        <f>ROUND((AX1465/100)*693*Taula1[[#This Row],[Espai reservat Administració  (mesos)]],2)</f>
        <v>0</v>
      </c>
      <c r="AX1465" s="90">
        <f>Taula1[[#This Row],[% Jornada segons contracte
(no posar el símbol %) ]]-Taula1[[#This Row],[% Reducció salari per baix rendiment        (no posar el símbol %)]]</f>
        <v>0</v>
      </c>
      <c r="AY1465" s="131">
        <f>ROUND((AZ1465/100)*22.78356164*Taula1[[#This Row],[Espai reservat Administració (dies)]],2)</f>
        <v>0</v>
      </c>
      <c r="AZ1465" s="81">
        <f>Taula1[[#This Row],[% Jornada segons contracte
(no posar el símbol %) ]]-Taula1[[#This Row],[% Reducció salari per baix rendiment        (no posar el símbol %)]]</f>
        <v>0</v>
      </c>
      <c r="BA1465" s="82">
        <f t="shared" si="356"/>
        <v>0</v>
      </c>
      <c r="BB1465" s="41"/>
      <c r="BC1465" s="131">
        <f>IF(Taula1[[#This Row],[Grup justificat     (fer servir opcions de la llista desplegable)]]=1,AI1465,0)</f>
        <v>0</v>
      </c>
      <c r="BD1465" s="131">
        <f>IF(Taula1[[#This Row],[Grup justificat     (fer servir opcions de la llista desplegable)]]=2,AU1465,0)</f>
        <v>0</v>
      </c>
      <c r="BE1465" s="41"/>
      <c r="BF1465" s="131">
        <f>IF(Taula1[[#This Row],[Espai reservat Administració]]=1,AO1465,0)</f>
        <v>0</v>
      </c>
      <c r="BG1465" s="82">
        <f>IF(Taula1[[#This Row],[Espai reservat Administració]]=2,BA1465,0)</f>
        <v>0</v>
      </c>
      <c r="BH1465" s="41"/>
      <c r="BI1465" s="126">
        <f>IF(Taula1[[#This Row],[Grup justificat     (fer servir opcions de la llista desplegable)]]=1,1,0)</f>
        <v>0</v>
      </c>
      <c r="BJ1465" s="126">
        <f>IF(Taula1[[#This Row],[Espai reservat Administració]]=1,1,0)</f>
        <v>0</v>
      </c>
      <c r="BK1465" s="111"/>
      <c r="BL1465" s="126">
        <f>IF(Taula1[[#This Row],[Grup justificat     (fer servir opcions de la llista desplegable)]]=2,1,0)</f>
        <v>0</v>
      </c>
      <c r="BM1465" s="126">
        <f>IF(Taula1[[#This Row],[Espai reservat Administració]]=2,1,0)</f>
        <v>0</v>
      </c>
      <c r="BN1465" s="73"/>
      <c r="BO1465" s="73"/>
      <c r="BP1465" s="73"/>
      <c r="BQ1465" s="73"/>
      <c r="BR1465" s="73"/>
      <c r="BS1465" s="73"/>
      <c r="BT1465" s="73"/>
      <c r="BU1465" s="73"/>
      <c r="BV1465" s="73"/>
      <c r="BW1465" s="73"/>
      <c r="BX1465" s="73"/>
      <c r="BY1465" s="73"/>
      <c r="BZ1465" s="73"/>
      <c r="CA1465" s="73"/>
      <c r="CB1465" s="73"/>
      <c r="CC1465" s="73"/>
      <c r="CD1465" s="73"/>
      <c r="CE1465" s="73"/>
      <c r="CF1465" s="73"/>
      <c r="CG1465" s="63">
        <f t="shared" si="357"/>
        <v>0</v>
      </c>
      <c r="CH1465" s="63">
        <f t="shared" si="358"/>
        <v>0</v>
      </c>
      <c r="CI1465" s="73"/>
      <c r="CJ1465" s="63">
        <f>IF(Taula1[[#This Row],[Tipus de contracte                                  (fer servir opcions de la llista desplegable)]]="Indefinit",1,0)</f>
        <v>0</v>
      </c>
      <c r="CK1465" s="63">
        <f>IF(Taula1[[#This Row],[Tipus de contracte                                  (fer servir opcions de la llista desplegable)]]="Temporal, igual o superior a 6 mesos",1,0)</f>
        <v>0</v>
      </c>
      <c r="CL1465" s="63">
        <f>IF(Taula1[[#This Row],[Tipus de contracte                                  (fer servir opcions de la llista desplegable)]]="Substitució per IT",1,0)</f>
        <v>0</v>
      </c>
      <c r="CM1465" s="73"/>
      <c r="CN1465" s="63">
        <f>IF(Taula1[[#This Row],[Relació llocs de treball]]&gt;=1,1,0)</f>
        <v>0</v>
      </c>
      <c r="CO1465" s="73"/>
      <c r="CP1465" s="63">
        <f>IF(Taula1[[#This Row],[Identitat de gènere                                                          (fer servir opcions de la llista desplegable)]]="Home",1,0)</f>
        <v>0</v>
      </c>
      <c r="CQ1465" s="63">
        <f>IF(Taula1[[#This Row],[Identitat de gènere                                                          (fer servir opcions de la llista desplegable)]]="Dona",1,0)</f>
        <v>0</v>
      </c>
      <c r="CR1465" s="63">
        <f>IF(Taula1[[#This Row],[Identitat de gènere                                                          (fer servir opcions de la llista desplegable)]]="No binari",1,0)</f>
        <v>0</v>
      </c>
      <c r="CS1465" s="73"/>
      <c r="CT1465" s="63">
        <f t="shared" si="352"/>
        <v>0</v>
      </c>
      <c r="CU1465" s="64">
        <f t="shared" si="359"/>
        <v>0</v>
      </c>
      <c r="CW1465" s="64">
        <f t="shared" si="360"/>
        <v>0</v>
      </c>
      <c r="CX1465" s="64">
        <f t="shared" si="361"/>
        <v>0</v>
      </c>
      <c r="CY1465" s="64">
        <f t="shared" si="362"/>
        <v>0</v>
      </c>
      <c r="CZ1465" s="64">
        <f t="shared" si="363"/>
        <v>0</v>
      </c>
      <c r="DB1465" s="64">
        <f t="shared" si="364"/>
        <v>0</v>
      </c>
      <c r="DC1465" s="64">
        <f t="shared" si="365"/>
        <v>0</v>
      </c>
      <c r="DD1465" s="64">
        <f t="shared" si="366"/>
        <v>0</v>
      </c>
      <c r="DE1465" s="64">
        <f t="shared" si="367"/>
        <v>0</v>
      </c>
    </row>
    <row r="1466" spans="2:109" x14ac:dyDescent="0.3">
      <c r="B1466" s="167"/>
      <c r="C1466" s="186"/>
      <c r="D1466" s="2"/>
      <c r="E1466" s="67"/>
      <c r="F1466" s="5"/>
      <c r="G1466" s="5"/>
      <c r="H1466" s="187"/>
      <c r="I1466" s="111" t="str">
        <f ca="1">IF(Taula1[[#This Row],[Data naixement (format dd/mm/aaaa)]]="","0",DATEDIF(Taula1[[#This Row],[Data naixement (format dd/mm/aaaa)]],TODAY(),"Y"))</f>
        <v>0</v>
      </c>
      <c r="J1466" s="6"/>
      <c r="K1466" s="6"/>
      <c r="L1466" s="6"/>
      <c r="M1466" s="6"/>
      <c r="N1466" s="56"/>
      <c r="O1466" s="56"/>
      <c r="P1466" s="56"/>
      <c r="Q1466" s="6"/>
      <c r="R1466" s="7"/>
      <c r="S1466" s="143">
        <f>Taula1[[#This Row],[Mesos naturals sencers treballats període justificat (01/01/2023 - 31/03/2023)]]</f>
        <v>0</v>
      </c>
      <c r="T1466" s="194">
        <f>Taula1[[#This Row],[Dies treballats període justificat (01/01/2023 - 31/03/2023)              no comptabilitzats com a mes natural sencer]]</f>
        <v>0</v>
      </c>
      <c r="U1466" s="12"/>
      <c r="V1466" s="7"/>
      <c r="W1466" s="188"/>
      <c r="X1466" s="188"/>
      <c r="Y1466" s="188"/>
      <c r="Z1466" s="188"/>
      <c r="AA1466" s="190"/>
      <c r="AB1466" s="143">
        <f>Taula1[[#This Row],[Grup justificat     (fer servir opcions de la llista desplegable)]]</f>
        <v>0</v>
      </c>
      <c r="AC1466" s="182"/>
      <c r="AD1466" s="39"/>
      <c r="AE1466" s="131">
        <f>ROUND((AF1466/100)*756*Taula1[[#This Row],[Mesos naturals sencers treballats període justificat (01/01/2023 - 31/03/2023)]],2)</f>
        <v>0</v>
      </c>
      <c r="AF1466" s="81">
        <f>Taula1[[#This Row],[% Jornada segons contracte
(no posar el símbol %) ]]-Taula1[[#This Row],[% Reducció salari per baix rendiment        (no posar el símbol %)]]</f>
        <v>0</v>
      </c>
      <c r="AG1466" s="131">
        <f>ROUND((AH1466/100)*24.8547945*Taula1[[#This Row],[Dies treballats període justificat (01/01/2023 - 31/03/2023)              no comptabilitzats com a mes natural sencer]],2)</f>
        <v>0</v>
      </c>
      <c r="AH1466" s="79">
        <f>Taula1[[#This Row],[% Jornada segons contracte
(no posar el símbol %) ]]-Taula1[[#This Row],[% Reducció salari per baix rendiment        (no posar el símbol %)]]</f>
        <v>0</v>
      </c>
      <c r="AI1466" s="131">
        <f t="shared" si="353"/>
        <v>0</v>
      </c>
      <c r="AJ1466" s="39"/>
      <c r="AK1466" s="131">
        <f>ROUND((AL1466/100)*756*Taula1[[#This Row],[Espai reservat Administració  (mesos)]],2)</f>
        <v>0</v>
      </c>
      <c r="AL1466" s="81">
        <f>Taula1[[#This Row],[% Jornada segons contracte
(no posar el símbol %) ]]-Taula1[[#This Row],[% Reducció salari per baix rendiment        (no posar el símbol %)]]</f>
        <v>0</v>
      </c>
      <c r="AM1466" s="131">
        <f>ROUND((AN1466/100)*24.8547945*Taula1[[#This Row],[Espai reservat Administració (dies)]],2)</f>
        <v>0</v>
      </c>
      <c r="AN1466" s="79">
        <f>Taula1[[#This Row],[% Jornada segons contracte
(no posar el símbol %) ]]-Taula1[[#This Row],[% Reducció salari per baix rendiment        (no posar el símbol %)]]</f>
        <v>0</v>
      </c>
      <c r="AO1466" s="131">
        <f t="shared" si="354"/>
        <v>0</v>
      </c>
      <c r="AP1466" s="87"/>
      <c r="AQ1466" s="137">
        <f>ROUND((AR1466/100)*693*Taula1[[#This Row],[Mesos naturals sencers treballats període justificat (01/01/2023 - 31/03/2023)]],2)</f>
        <v>0</v>
      </c>
      <c r="AR1466" s="90">
        <f>Taula1[[#This Row],[% Jornada segons contracte
(no posar el símbol %) ]]-Taula1[[#This Row],[% Reducció salari per baix rendiment        (no posar el símbol %)]]</f>
        <v>0</v>
      </c>
      <c r="AS1466" s="137">
        <f>ROUND((AT1466/100)*22.78356164*Taula1[[#This Row],[Dies treballats període justificat (01/01/2023 - 31/03/2023)              no comptabilitzats com a mes natural sencer]],2)</f>
        <v>0</v>
      </c>
      <c r="AT1466" s="90">
        <f>Taula1[[#This Row],[% Jornada segons contracte
(no posar el símbol %) ]]-Taula1[[#This Row],[% Reducció salari per baix rendiment        (no posar el símbol %)]]</f>
        <v>0</v>
      </c>
      <c r="AU1466" s="137">
        <f t="shared" si="355"/>
        <v>0</v>
      </c>
      <c r="AV1466" s="87"/>
      <c r="AW1466" s="136">
        <f>ROUND((AX1466/100)*693*Taula1[[#This Row],[Espai reservat Administració  (mesos)]],2)</f>
        <v>0</v>
      </c>
      <c r="AX1466" s="90">
        <f>Taula1[[#This Row],[% Jornada segons contracte
(no posar el símbol %) ]]-Taula1[[#This Row],[% Reducció salari per baix rendiment        (no posar el símbol %)]]</f>
        <v>0</v>
      </c>
      <c r="AY1466" s="131">
        <f>ROUND((AZ1466/100)*22.78356164*Taula1[[#This Row],[Espai reservat Administració (dies)]],2)</f>
        <v>0</v>
      </c>
      <c r="AZ1466" s="81">
        <f>Taula1[[#This Row],[% Jornada segons contracte
(no posar el símbol %) ]]-Taula1[[#This Row],[% Reducció salari per baix rendiment        (no posar el símbol %)]]</f>
        <v>0</v>
      </c>
      <c r="BA1466" s="82">
        <f t="shared" si="356"/>
        <v>0</v>
      </c>
      <c r="BB1466" s="41"/>
      <c r="BC1466" s="131">
        <f>IF(Taula1[[#This Row],[Grup justificat     (fer servir opcions de la llista desplegable)]]=1,AI1466,0)</f>
        <v>0</v>
      </c>
      <c r="BD1466" s="131">
        <f>IF(Taula1[[#This Row],[Grup justificat     (fer servir opcions de la llista desplegable)]]=2,AU1466,0)</f>
        <v>0</v>
      </c>
      <c r="BE1466" s="41"/>
      <c r="BF1466" s="131">
        <f>IF(Taula1[[#This Row],[Espai reservat Administració]]=1,AO1466,0)</f>
        <v>0</v>
      </c>
      <c r="BG1466" s="82">
        <f>IF(Taula1[[#This Row],[Espai reservat Administració]]=2,BA1466,0)</f>
        <v>0</v>
      </c>
      <c r="BH1466" s="41"/>
      <c r="BI1466" s="126">
        <f>IF(Taula1[[#This Row],[Grup justificat     (fer servir opcions de la llista desplegable)]]=1,1,0)</f>
        <v>0</v>
      </c>
      <c r="BJ1466" s="126">
        <f>IF(Taula1[[#This Row],[Espai reservat Administració]]=1,1,0)</f>
        <v>0</v>
      </c>
      <c r="BK1466" s="111"/>
      <c r="BL1466" s="126">
        <f>IF(Taula1[[#This Row],[Grup justificat     (fer servir opcions de la llista desplegable)]]=2,1,0)</f>
        <v>0</v>
      </c>
      <c r="BM1466" s="126">
        <f>IF(Taula1[[#This Row],[Espai reservat Administració]]=2,1,0)</f>
        <v>0</v>
      </c>
      <c r="BN1466" s="73"/>
      <c r="BO1466" s="73"/>
      <c r="BP1466" s="73"/>
      <c r="BQ1466" s="73"/>
      <c r="BR1466" s="73"/>
      <c r="BS1466" s="73"/>
      <c r="BT1466" s="73"/>
      <c r="BU1466" s="73"/>
      <c r="BV1466" s="73"/>
      <c r="BW1466" s="73"/>
      <c r="BX1466" s="73"/>
      <c r="BY1466" s="73"/>
      <c r="BZ1466" s="73"/>
      <c r="CA1466" s="73"/>
      <c r="CB1466" s="73"/>
      <c r="CC1466" s="73"/>
      <c r="CD1466" s="73"/>
      <c r="CE1466" s="73"/>
      <c r="CF1466" s="73"/>
      <c r="CG1466" s="63">
        <f t="shared" si="357"/>
        <v>0</v>
      </c>
      <c r="CH1466" s="63">
        <f t="shared" si="358"/>
        <v>0</v>
      </c>
      <c r="CI1466" s="73"/>
      <c r="CJ1466" s="63">
        <f>IF(Taula1[[#This Row],[Tipus de contracte                                  (fer servir opcions de la llista desplegable)]]="Indefinit",1,0)</f>
        <v>0</v>
      </c>
      <c r="CK1466" s="63">
        <f>IF(Taula1[[#This Row],[Tipus de contracte                                  (fer servir opcions de la llista desplegable)]]="Temporal, igual o superior a 6 mesos",1,0)</f>
        <v>0</v>
      </c>
      <c r="CL1466" s="63">
        <f>IF(Taula1[[#This Row],[Tipus de contracte                                  (fer servir opcions de la llista desplegable)]]="Substitució per IT",1,0)</f>
        <v>0</v>
      </c>
      <c r="CM1466" s="73"/>
      <c r="CN1466" s="63">
        <f>IF(Taula1[[#This Row],[Relació llocs de treball]]&gt;=1,1,0)</f>
        <v>0</v>
      </c>
      <c r="CO1466" s="73"/>
      <c r="CP1466" s="63">
        <f>IF(Taula1[[#This Row],[Identitat de gènere                                                          (fer servir opcions de la llista desplegable)]]="Home",1,0)</f>
        <v>0</v>
      </c>
      <c r="CQ1466" s="63">
        <f>IF(Taula1[[#This Row],[Identitat de gènere                                                          (fer servir opcions de la llista desplegable)]]="Dona",1,0)</f>
        <v>0</v>
      </c>
      <c r="CR1466" s="63">
        <f>IF(Taula1[[#This Row],[Identitat de gènere                                                          (fer servir opcions de la llista desplegable)]]="No binari",1,0)</f>
        <v>0</v>
      </c>
      <c r="CS1466" s="73"/>
      <c r="CT1466" s="63">
        <f t="shared" si="352"/>
        <v>0</v>
      </c>
      <c r="CU1466" s="64">
        <f t="shared" si="359"/>
        <v>0</v>
      </c>
      <c r="CW1466" s="64">
        <f t="shared" si="360"/>
        <v>0</v>
      </c>
      <c r="CX1466" s="64">
        <f t="shared" si="361"/>
        <v>0</v>
      </c>
      <c r="CY1466" s="64">
        <f t="shared" si="362"/>
        <v>0</v>
      </c>
      <c r="CZ1466" s="64">
        <f t="shared" si="363"/>
        <v>0</v>
      </c>
      <c r="DB1466" s="64">
        <f t="shared" si="364"/>
        <v>0</v>
      </c>
      <c r="DC1466" s="64">
        <f t="shared" si="365"/>
        <v>0</v>
      </c>
      <c r="DD1466" s="64">
        <f t="shared" si="366"/>
        <v>0</v>
      </c>
      <c r="DE1466" s="64">
        <f t="shared" si="367"/>
        <v>0</v>
      </c>
    </row>
    <row r="1467" spans="2:109" x14ac:dyDescent="0.3">
      <c r="B1467" s="167"/>
      <c r="C1467" s="186"/>
      <c r="D1467" s="2"/>
      <c r="E1467" s="67"/>
      <c r="F1467" s="5"/>
      <c r="G1467" s="5"/>
      <c r="H1467" s="187"/>
      <c r="I1467" s="111" t="str">
        <f ca="1">IF(Taula1[[#This Row],[Data naixement (format dd/mm/aaaa)]]="","0",DATEDIF(Taula1[[#This Row],[Data naixement (format dd/mm/aaaa)]],TODAY(),"Y"))</f>
        <v>0</v>
      </c>
      <c r="J1467" s="6"/>
      <c r="K1467" s="6"/>
      <c r="L1467" s="6"/>
      <c r="M1467" s="6"/>
      <c r="N1467" s="56"/>
      <c r="O1467" s="56"/>
      <c r="P1467" s="56"/>
      <c r="Q1467" s="6"/>
      <c r="R1467" s="7"/>
      <c r="S1467" s="143">
        <f>Taula1[[#This Row],[Mesos naturals sencers treballats període justificat (01/01/2023 - 31/03/2023)]]</f>
        <v>0</v>
      </c>
      <c r="T1467" s="194">
        <f>Taula1[[#This Row],[Dies treballats període justificat (01/01/2023 - 31/03/2023)              no comptabilitzats com a mes natural sencer]]</f>
        <v>0</v>
      </c>
      <c r="U1467" s="12"/>
      <c r="V1467" s="7"/>
      <c r="W1467" s="188"/>
      <c r="X1467" s="188"/>
      <c r="Y1467" s="188"/>
      <c r="Z1467" s="188"/>
      <c r="AA1467" s="190"/>
      <c r="AB1467" s="143">
        <f>Taula1[[#This Row],[Grup justificat     (fer servir opcions de la llista desplegable)]]</f>
        <v>0</v>
      </c>
      <c r="AC1467" s="182"/>
      <c r="AD1467" s="39"/>
      <c r="AE1467" s="131">
        <f>ROUND((AF1467/100)*756*Taula1[[#This Row],[Mesos naturals sencers treballats període justificat (01/01/2023 - 31/03/2023)]],2)</f>
        <v>0</v>
      </c>
      <c r="AF1467" s="81">
        <f>Taula1[[#This Row],[% Jornada segons contracte
(no posar el símbol %) ]]-Taula1[[#This Row],[% Reducció salari per baix rendiment        (no posar el símbol %)]]</f>
        <v>0</v>
      </c>
      <c r="AG1467" s="131">
        <f>ROUND((AH1467/100)*24.8547945*Taula1[[#This Row],[Dies treballats període justificat (01/01/2023 - 31/03/2023)              no comptabilitzats com a mes natural sencer]],2)</f>
        <v>0</v>
      </c>
      <c r="AH1467" s="79">
        <f>Taula1[[#This Row],[% Jornada segons contracte
(no posar el símbol %) ]]-Taula1[[#This Row],[% Reducció salari per baix rendiment        (no posar el símbol %)]]</f>
        <v>0</v>
      </c>
      <c r="AI1467" s="131">
        <f t="shared" si="353"/>
        <v>0</v>
      </c>
      <c r="AJ1467" s="39"/>
      <c r="AK1467" s="131">
        <f>ROUND((AL1467/100)*756*Taula1[[#This Row],[Espai reservat Administració  (mesos)]],2)</f>
        <v>0</v>
      </c>
      <c r="AL1467" s="81">
        <f>Taula1[[#This Row],[% Jornada segons contracte
(no posar el símbol %) ]]-Taula1[[#This Row],[% Reducció salari per baix rendiment        (no posar el símbol %)]]</f>
        <v>0</v>
      </c>
      <c r="AM1467" s="131">
        <f>ROUND((AN1467/100)*24.8547945*Taula1[[#This Row],[Espai reservat Administració (dies)]],2)</f>
        <v>0</v>
      </c>
      <c r="AN1467" s="79">
        <f>Taula1[[#This Row],[% Jornada segons contracte
(no posar el símbol %) ]]-Taula1[[#This Row],[% Reducció salari per baix rendiment        (no posar el símbol %)]]</f>
        <v>0</v>
      </c>
      <c r="AO1467" s="131">
        <f t="shared" si="354"/>
        <v>0</v>
      </c>
      <c r="AP1467" s="87"/>
      <c r="AQ1467" s="137">
        <f>ROUND((AR1467/100)*693*Taula1[[#This Row],[Mesos naturals sencers treballats període justificat (01/01/2023 - 31/03/2023)]],2)</f>
        <v>0</v>
      </c>
      <c r="AR1467" s="90">
        <f>Taula1[[#This Row],[% Jornada segons contracte
(no posar el símbol %) ]]-Taula1[[#This Row],[% Reducció salari per baix rendiment        (no posar el símbol %)]]</f>
        <v>0</v>
      </c>
      <c r="AS1467" s="137">
        <f>ROUND((AT1467/100)*22.78356164*Taula1[[#This Row],[Dies treballats període justificat (01/01/2023 - 31/03/2023)              no comptabilitzats com a mes natural sencer]],2)</f>
        <v>0</v>
      </c>
      <c r="AT1467" s="90">
        <f>Taula1[[#This Row],[% Jornada segons contracte
(no posar el símbol %) ]]-Taula1[[#This Row],[% Reducció salari per baix rendiment        (no posar el símbol %)]]</f>
        <v>0</v>
      </c>
      <c r="AU1467" s="137">
        <f t="shared" si="355"/>
        <v>0</v>
      </c>
      <c r="AV1467" s="87"/>
      <c r="AW1467" s="136">
        <f>ROUND((AX1467/100)*693*Taula1[[#This Row],[Espai reservat Administració  (mesos)]],2)</f>
        <v>0</v>
      </c>
      <c r="AX1467" s="90">
        <f>Taula1[[#This Row],[% Jornada segons contracte
(no posar el símbol %) ]]-Taula1[[#This Row],[% Reducció salari per baix rendiment        (no posar el símbol %)]]</f>
        <v>0</v>
      </c>
      <c r="AY1467" s="131">
        <f>ROUND((AZ1467/100)*22.78356164*Taula1[[#This Row],[Espai reservat Administració (dies)]],2)</f>
        <v>0</v>
      </c>
      <c r="AZ1467" s="81">
        <f>Taula1[[#This Row],[% Jornada segons contracte
(no posar el símbol %) ]]-Taula1[[#This Row],[% Reducció salari per baix rendiment        (no posar el símbol %)]]</f>
        <v>0</v>
      </c>
      <c r="BA1467" s="82">
        <f t="shared" si="356"/>
        <v>0</v>
      </c>
      <c r="BB1467" s="41"/>
      <c r="BC1467" s="131">
        <f>IF(Taula1[[#This Row],[Grup justificat     (fer servir opcions de la llista desplegable)]]=1,AI1467,0)</f>
        <v>0</v>
      </c>
      <c r="BD1467" s="131">
        <f>IF(Taula1[[#This Row],[Grup justificat     (fer servir opcions de la llista desplegable)]]=2,AU1467,0)</f>
        <v>0</v>
      </c>
      <c r="BE1467" s="41"/>
      <c r="BF1467" s="131">
        <f>IF(Taula1[[#This Row],[Espai reservat Administració]]=1,AO1467,0)</f>
        <v>0</v>
      </c>
      <c r="BG1467" s="82">
        <f>IF(Taula1[[#This Row],[Espai reservat Administració]]=2,BA1467,0)</f>
        <v>0</v>
      </c>
      <c r="BH1467" s="41"/>
      <c r="BI1467" s="126">
        <f>IF(Taula1[[#This Row],[Grup justificat     (fer servir opcions de la llista desplegable)]]=1,1,0)</f>
        <v>0</v>
      </c>
      <c r="BJ1467" s="126">
        <f>IF(Taula1[[#This Row],[Espai reservat Administració]]=1,1,0)</f>
        <v>0</v>
      </c>
      <c r="BK1467" s="111"/>
      <c r="BL1467" s="126">
        <f>IF(Taula1[[#This Row],[Grup justificat     (fer servir opcions de la llista desplegable)]]=2,1,0)</f>
        <v>0</v>
      </c>
      <c r="BM1467" s="126">
        <f>IF(Taula1[[#This Row],[Espai reservat Administració]]=2,1,0)</f>
        <v>0</v>
      </c>
      <c r="BN1467" s="73"/>
      <c r="BO1467" s="73"/>
      <c r="BP1467" s="73"/>
      <c r="BQ1467" s="73"/>
      <c r="BR1467" s="73"/>
      <c r="BS1467" s="73"/>
      <c r="BT1467" s="73"/>
      <c r="BU1467" s="73"/>
      <c r="BV1467" s="73"/>
      <c r="BW1467" s="73"/>
      <c r="BX1467" s="73"/>
      <c r="BY1467" s="73"/>
      <c r="BZ1467" s="73"/>
      <c r="CA1467" s="73"/>
      <c r="CB1467" s="73"/>
      <c r="CC1467" s="73"/>
      <c r="CD1467" s="73"/>
      <c r="CE1467" s="73"/>
      <c r="CF1467" s="73"/>
      <c r="CG1467" s="63">
        <f t="shared" si="357"/>
        <v>0</v>
      </c>
      <c r="CH1467" s="63">
        <f t="shared" si="358"/>
        <v>0</v>
      </c>
      <c r="CI1467" s="73"/>
      <c r="CJ1467" s="63">
        <f>IF(Taula1[[#This Row],[Tipus de contracte                                  (fer servir opcions de la llista desplegable)]]="Indefinit",1,0)</f>
        <v>0</v>
      </c>
      <c r="CK1467" s="63">
        <f>IF(Taula1[[#This Row],[Tipus de contracte                                  (fer servir opcions de la llista desplegable)]]="Temporal, igual o superior a 6 mesos",1,0)</f>
        <v>0</v>
      </c>
      <c r="CL1467" s="63">
        <f>IF(Taula1[[#This Row],[Tipus de contracte                                  (fer servir opcions de la llista desplegable)]]="Substitució per IT",1,0)</f>
        <v>0</v>
      </c>
      <c r="CM1467" s="73"/>
      <c r="CN1467" s="63">
        <f>IF(Taula1[[#This Row],[Relació llocs de treball]]&gt;=1,1,0)</f>
        <v>0</v>
      </c>
      <c r="CO1467" s="73"/>
      <c r="CP1467" s="63">
        <f>IF(Taula1[[#This Row],[Identitat de gènere                                                          (fer servir opcions de la llista desplegable)]]="Home",1,0)</f>
        <v>0</v>
      </c>
      <c r="CQ1467" s="63">
        <f>IF(Taula1[[#This Row],[Identitat de gènere                                                          (fer servir opcions de la llista desplegable)]]="Dona",1,0)</f>
        <v>0</v>
      </c>
      <c r="CR1467" s="63">
        <f>IF(Taula1[[#This Row],[Identitat de gènere                                                          (fer servir opcions de la llista desplegable)]]="No binari",1,0)</f>
        <v>0</v>
      </c>
      <c r="CS1467" s="73"/>
      <c r="CT1467" s="63">
        <f t="shared" si="352"/>
        <v>0</v>
      </c>
      <c r="CU1467" s="64">
        <f t="shared" si="359"/>
        <v>0</v>
      </c>
      <c r="CW1467" s="64">
        <f t="shared" si="360"/>
        <v>0</v>
      </c>
      <c r="CX1467" s="64">
        <f t="shared" si="361"/>
        <v>0</v>
      </c>
      <c r="CY1467" s="64">
        <f t="shared" si="362"/>
        <v>0</v>
      </c>
      <c r="CZ1467" s="64">
        <f t="shared" si="363"/>
        <v>0</v>
      </c>
      <c r="DB1467" s="64">
        <f t="shared" si="364"/>
        <v>0</v>
      </c>
      <c r="DC1467" s="64">
        <f t="shared" si="365"/>
        <v>0</v>
      </c>
      <c r="DD1467" s="64">
        <f t="shared" si="366"/>
        <v>0</v>
      </c>
      <c r="DE1467" s="64">
        <f t="shared" si="367"/>
        <v>0</v>
      </c>
    </row>
    <row r="1468" spans="2:109" x14ac:dyDescent="0.3">
      <c r="B1468" s="167"/>
      <c r="C1468" s="186"/>
      <c r="D1468" s="2"/>
      <c r="E1468" s="67"/>
      <c r="F1468" s="5"/>
      <c r="G1468" s="5"/>
      <c r="H1468" s="187"/>
      <c r="I1468" s="111" t="str">
        <f ca="1">IF(Taula1[[#This Row],[Data naixement (format dd/mm/aaaa)]]="","0",DATEDIF(Taula1[[#This Row],[Data naixement (format dd/mm/aaaa)]],TODAY(),"Y"))</f>
        <v>0</v>
      </c>
      <c r="J1468" s="6"/>
      <c r="K1468" s="6"/>
      <c r="L1468" s="6"/>
      <c r="M1468" s="6"/>
      <c r="N1468" s="56"/>
      <c r="O1468" s="56"/>
      <c r="P1468" s="56"/>
      <c r="Q1468" s="6"/>
      <c r="R1468" s="7"/>
      <c r="S1468" s="143">
        <f>Taula1[[#This Row],[Mesos naturals sencers treballats període justificat (01/01/2023 - 31/03/2023)]]</f>
        <v>0</v>
      </c>
      <c r="T1468" s="194">
        <f>Taula1[[#This Row],[Dies treballats període justificat (01/01/2023 - 31/03/2023)              no comptabilitzats com a mes natural sencer]]</f>
        <v>0</v>
      </c>
      <c r="U1468" s="12"/>
      <c r="V1468" s="7"/>
      <c r="W1468" s="188"/>
      <c r="X1468" s="188"/>
      <c r="Y1468" s="188"/>
      <c r="Z1468" s="188"/>
      <c r="AA1468" s="190"/>
      <c r="AB1468" s="143">
        <f>Taula1[[#This Row],[Grup justificat     (fer servir opcions de la llista desplegable)]]</f>
        <v>0</v>
      </c>
      <c r="AC1468" s="182"/>
      <c r="AD1468" s="39"/>
      <c r="AE1468" s="131">
        <f>ROUND((AF1468/100)*756*Taula1[[#This Row],[Mesos naturals sencers treballats període justificat (01/01/2023 - 31/03/2023)]],2)</f>
        <v>0</v>
      </c>
      <c r="AF1468" s="81">
        <f>Taula1[[#This Row],[% Jornada segons contracte
(no posar el símbol %) ]]-Taula1[[#This Row],[% Reducció salari per baix rendiment        (no posar el símbol %)]]</f>
        <v>0</v>
      </c>
      <c r="AG1468" s="131">
        <f>ROUND((AH1468/100)*24.8547945*Taula1[[#This Row],[Dies treballats període justificat (01/01/2023 - 31/03/2023)              no comptabilitzats com a mes natural sencer]],2)</f>
        <v>0</v>
      </c>
      <c r="AH1468" s="79">
        <f>Taula1[[#This Row],[% Jornada segons contracte
(no posar el símbol %) ]]-Taula1[[#This Row],[% Reducció salari per baix rendiment        (no posar el símbol %)]]</f>
        <v>0</v>
      </c>
      <c r="AI1468" s="131">
        <f t="shared" si="353"/>
        <v>0</v>
      </c>
      <c r="AJ1468" s="39"/>
      <c r="AK1468" s="131">
        <f>ROUND((AL1468/100)*756*Taula1[[#This Row],[Espai reservat Administració  (mesos)]],2)</f>
        <v>0</v>
      </c>
      <c r="AL1468" s="81">
        <f>Taula1[[#This Row],[% Jornada segons contracte
(no posar el símbol %) ]]-Taula1[[#This Row],[% Reducció salari per baix rendiment        (no posar el símbol %)]]</f>
        <v>0</v>
      </c>
      <c r="AM1468" s="131">
        <f>ROUND((AN1468/100)*24.8547945*Taula1[[#This Row],[Espai reservat Administració (dies)]],2)</f>
        <v>0</v>
      </c>
      <c r="AN1468" s="79">
        <f>Taula1[[#This Row],[% Jornada segons contracte
(no posar el símbol %) ]]-Taula1[[#This Row],[% Reducció salari per baix rendiment        (no posar el símbol %)]]</f>
        <v>0</v>
      </c>
      <c r="AO1468" s="131">
        <f t="shared" si="354"/>
        <v>0</v>
      </c>
      <c r="AP1468" s="87"/>
      <c r="AQ1468" s="137">
        <f>ROUND((AR1468/100)*693*Taula1[[#This Row],[Mesos naturals sencers treballats període justificat (01/01/2023 - 31/03/2023)]],2)</f>
        <v>0</v>
      </c>
      <c r="AR1468" s="90">
        <f>Taula1[[#This Row],[% Jornada segons contracte
(no posar el símbol %) ]]-Taula1[[#This Row],[% Reducció salari per baix rendiment        (no posar el símbol %)]]</f>
        <v>0</v>
      </c>
      <c r="AS1468" s="137">
        <f>ROUND((AT1468/100)*22.78356164*Taula1[[#This Row],[Dies treballats període justificat (01/01/2023 - 31/03/2023)              no comptabilitzats com a mes natural sencer]],2)</f>
        <v>0</v>
      </c>
      <c r="AT1468" s="90">
        <f>Taula1[[#This Row],[% Jornada segons contracte
(no posar el símbol %) ]]-Taula1[[#This Row],[% Reducció salari per baix rendiment        (no posar el símbol %)]]</f>
        <v>0</v>
      </c>
      <c r="AU1468" s="137">
        <f t="shared" si="355"/>
        <v>0</v>
      </c>
      <c r="AV1468" s="87"/>
      <c r="AW1468" s="136">
        <f>ROUND((AX1468/100)*693*Taula1[[#This Row],[Espai reservat Administració  (mesos)]],2)</f>
        <v>0</v>
      </c>
      <c r="AX1468" s="90">
        <f>Taula1[[#This Row],[% Jornada segons contracte
(no posar el símbol %) ]]-Taula1[[#This Row],[% Reducció salari per baix rendiment        (no posar el símbol %)]]</f>
        <v>0</v>
      </c>
      <c r="AY1468" s="131">
        <f>ROUND((AZ1468/100)*22.78356164*Taula1[[#This Row],[Espai reservat Administració (dies)]],2)</f>
        <v>0</v>
      </c>
      <c r="AZ1468" s="81">
        <f>Taula1[[#This Row],[% Jornada segons contracte
(no posar el símbol %) ]]-Taula1[[#This Row],[% Reducció salari per baix rendiment        (no posar el símbol %)]]</f>
        <v>0</v>
      </c>
      <c r="BA1468" s="82">
        <f t="shared" si="356"/>
        <v>0</v>
      </c>
      <c r="BB1468" s="41"/>
      <c r="BC1468" s="131">
        <f>IF(Taula1[[#This Row],[Grup justificat     (fer servir opcions de la llista desplegable)]]=1,AI1468,0)</f>
        <v>0</v>
      </c>
      <c r="BD1468" s="131">
        <f>IF(Taula1[[#This Row],[Grup justificat     (fer servir opcions de la llista desplegable)]]=2,AU1468,0)</f>
        <v>0</v>
      </c>
      <c r="BE1468" s="41"/>
      <c r="BF1468" s="131">
        <f>IF(Taula1[[#This Row],[Espai reservat Administració]]=1,AO1468,0)</f>
        <v>0</v>
      </c>
      <c r="BG1468" s="82">
        <f>IF(Taula1[[#This Row],[Espai reservat Administració]]=2,BA1468,0)</f>
        <v>0</v>
      </c>
      <c r="BH1468" s="41"/>
      <c r="BI1468" s="126">
        <f>IF(Taula1[[#This Row],[Grup justificat     (fer servir opcions de la llista desplegable)]]=1,1,0)</f>
        <v>0</v>
      </c>
      <c r="BJ1468" s="126">
        <f>IF(Taula1[[#This Row],[Espai reservat Administració]]=1,1,0)</f>
        <v>0</v>
      </c>
      <c r="BK1468" s="111"/>
      <c r="BL1468" s="126">
        <f>IF(Taula1[[#This Row],[Grup justificat     (fer servir opcions de la llista desplegable)]]=2,1,0)</f>
        <v>0</v>
      </c>
      <c r="BM1468" s="126">
        <f>IF(Taula1[[#This Row],[Espai reservat Administració]]=2,1,0)</f>
        <v>0</v>
      </c>
      <c r="BN1468" s="73"/>
      <c r="BO1468" s="73"/>
      <c r="BP1468" s="73"/>
      <c r="BQ1468" s="73"/>
      <c r="BR1468" s="73"/>
      <c r="BS1468" s="73"/>
      <c r="BT1468" s="73"/>
      <c r="BU1468" s="73"/>
      <c r="BV1468" s="73"/>
      <c r="BW1468" s="73"/>
      <c r="BX1468" s="73"/>
      <c r="BY1468" s="73"/>
      <c r="BZ1468" s="73"/>
      <c r="CA1468" s="73"/>
      <c r="CB1468" s="73"/>
      <c r="CC1468" s="73"/>
      <c r="CD1468" s="73"/>
      <c r="CE1468" s="73"/>
      <c r="CF1468" s="73"/>
      <c r="CG1468" s="63">
        <f t="shared" si="357"/>
        <v>0</v>
      </c>
      <c r="CH1468" s="63">
        <f t="shared" si="358"/>
        <v>0</v>
      </c>
      <c r="CI1468" s="73"/>
      <c r="CJ1468" s="63">
        <f>IF(Taula1[[#This Row],[Tipus de contracte                                  (fer servir opcions de la llista desplegable)]]="Indefinit",1,0)</f>
        <v>0</v>
      </c>
      <c r="CK1468" s="63">
        <f>IF(Taula1[[#This Row],[Tipus de contracte                                  (fer servir opcions de la llista desplegable)]]="Temporal, igual o superior a 6 mesos",1,0)</f>
        <v>0</v>
      </c>
      <c r="CL1468" s="63">
        <f>IF(Taula1[[#This Row],[Tipus de contracte                                  (fer servir opcions de la llista desplegable)]]="Substitució per IT",1,0)</f>
        <v>0</v>
      </c>
      <c r="CM1468" s="73"/>
      <c r="CN1468" s="63">
        <f>IF(Taula1[[#This Row],[Relació llocs de treball]]&gt;=1,1,0)</f>
        <v>0</v>
      </c>
      <c r="CO1468" s="73"/>
      <c r="CP1468" s="63">
        <f>IF(Taula1[[#This Row],[Identitat de gènere                                                          (fer servir opcions de la llista desplegable)]]="Home",1,0)</f>
        <v>0</v>
      </c>
      <c r="CQ1468" s="63">
        <f>IF(Taula1[[#This Row],[Identitat de gènere                                                          (fer servir opcions de la llista desplegable)]]="Dona",1,0)</f>
        <v>0</v>
      </c>
      <c r="CR1468" s="63">
        <f>IF(Taula1[[#This Row],[Identitat de gènere                                                          (fer servir opcions de la llista desplegable)]]="No binari",1,0)</f>
        <v>0</v>
      </c>
      <c r="CS1468" s="73"/>
      <c r="CT1468" s="63">
        <f t="shared" si="352"/>
        <v>0</v>
      </c>
      <c r="CU1468" s="64">
        <f t="shared" si="359"/>
        <v>0</v>
      </c>
      <c r="CW1468" s="64">
        <f t="shared" si="360"/>
        <v>0</v>
      </c>
      <c r="CX1468" s="64">
        <f t="shared" si="361"/>
        <v>0</v>
      </c>
      <c r="CY1468" s="64">
        <f t="shared" si="362"/>
        <v>0</v>
      </c>
      <c r="CZ1468" s="64">
        <f t="shared" si="363"/>
        <v>0</v>
      </c>
      <c r="DB1468" s="64">
        <f t="shared" si="364"/>
        <v>0</v>
      </c>
      <c r="DC1468" s="64">
        <f t="shared" si="365"/>
        <v>0</v>
      </c>
      <c r="DD1468" s="64">
        <f t="shared" si="366"/>
        <v>0</v>
      </c>
      <c r="DE1468" s="64">
        <f t="shared" si="367"/>
        <v>0</v>
      </c>
    </row>
    <row r="1469" spans="2:109" x14ac:dyDescent="0.3">
      <c r="B1469" s="167"/>
      <c r="C1469" s="186"/>
      <c r="D1469" s="2"/>
      <c r="E1469" s="67"/>
      <c r="F1469" s="5"/>
      <c r="G1469" s="5"/>
      <c r="H1469" s="187"/>
      <c r="I1469" s="111" t="str">
        <f ca="1">IF(Taula1[[#This Row],[Data naixement (format dd/mm/aaaa)]]="","0",DATEDIF(Taula1[[#This Row],[Data naixement (format dd/mm/aaaa)]],TODAY(),"Y"))</f>
        <v>0</v>
      </c>
      <c r="J1469" s="6"/>
      <c r="K1469" s="6"/>
      <c r="L1469" s="6"/>
      <c r="M1469" s="6"/>
      <c r="N1469" s="56"/>
      <c r="O1469" s="56"/>
      <c r="P1469" s="56"/>
      <c r="Q1469" s="6"/>
      <c r="R1469" s="7"/>
      <c r="S1469" s="143">
        <f>Taula1[[#This Row],[Mesos naturals sencers treballats període justificat (01/01/2023 - 31/03/2023)]]</f>
        <v>0</v>
      </c>
      <c r="T1469" s="194">
        <f>Taula1[[#This Row],[Dies treballats període justificat (01/01/2023 - 31/03/2023)              no comptabilitzats com a mes natural sencer]]</f>
        <v>0</v>
      </c>
      <c r="U1469" s="12"/>
      <c r="V1469" s="7"/>
      <c r="W1469" s="188"/>
      <c r="X1469" s="188"/>
      <c r="Y1469" s="188"/>
      <c r="Z1469" s="188"/>
      <c r="AA1469" s="190"/>
      <c r="AB1469" s="143">
        <f>Taula1[[#This Row],[Grup justificat     (fer servir opcions de la llista desplegable)]]</f>
        <v>0</v>
      </c>
      <c r="AC1469" s="182"/>
      <c r="AD1469" s="39"/>
      <c r="AE1469" s="131">
        <f>ROUND((AF1469/100)*756*Taula1[[#This Row],[Mesos naturals sencers treballats període justificat (01/01/2023 - 31/03/2023)]],2)</f>
        <v>0</v>
      </c>
      <c r="AF1469" s="81">
        <f>Taula1[[#This Row],[% Jornada segons contracte
(no posar el símbol %) ]]-Taula1[[#This Row],[% Reducció salari per baix rendiment        (no posar el símbol %)]]</f>
        <v>0</v>
      </c>
      <c r="AG1469" s="131">
        <f>ROUND((AH1469/100)*24.8547945*Taula1[[#This Row],[Dies treballats període justificat (01/01/2023 - 31/03/2023)              no comptabilitzats com a mes natural sencer]],2)</f>
        <v>0</v>
      </c>
      <c r="AH1469" s="79">
        <f>Taula1[[#This Row],[% Jornada segons contracte
(no posar el símbol %) ]]-Taula1[[#This Row],[% Reducció salari per baix rendiment        (no posar el símbol %)]]</f>
        <v>0</v>
      </c>
      <c r="AI1469" s="131">
        <f t="shared" si="353"/>
        <v>0</v>
      </c>
      <c r="AJ1469" s="39"/>
      <c r="AK1469" s="131">
        <f>ROUND((AL1469/100)*756*Taula1[[#This Row],[Espai reservat Administració  (mesos)]],2)</f>
        <v>0</v>
      </c>
      <c r="AL1469" s="81">
        <f>Taula1[[#This Row],[% Jornada segons contracte
(no posar el símbol %) ]]-Taula1[[#This Row],[% Reducció salari per baix rendiment        (no posar el símbol %)]]</f>
        <v>0</v>
      </c>
      <c r="AM1469" s="131">
        <f>ROUND((AN1469/100)*24.8547945*Taula1[[#This Row],[Espai reservat Administració (dies)]],2)</f>
        <v>0</v>
      </c>
      <c r="AN1469" s="79">
        <f>Taula1[[#This Row],[% Jornada segons contracte
(no posar el símbol %) ]]-Taula1[[#This Row],[% Reducció salari per baix rendiment        (no posar el símbol %)]]</f>
        <v>0</v>
      </c>
      <c r="AO1469" s="131">
        <f t="shared" si="354"/>
        <v>0</v>
      </c>
      <c r="AP1469" s="87"/>
      <c r="AQ1469" s="137">
        <f>ROUND((AR1469/100)*693*Taula1[[#This Row],[Mesos naturals sencers treballats període justificat (01/01/2023 - 31/03/2023)]],2)</f>
        <v>0</v>
      </c>
      <c r="AR1469" s="90">
        <f>Taula1[[#This Row],[% Jornada segons contracte
(no posar el símbol %) ]]-Taula1[[#This Row],[% Reducció salari per baix rendiment        (no posar el símbol %)]]</f>
        <v>0</v>
      </c>
      <c r="AS1469" s="137">
        <f>ROUND((AT1469/100)*22.78356164*Taula1[[#This Row],[Dies treballats període justificat (01/01/2023 - 31/03/2023)              no comptabilitzats com a mes natural sencer]],2)</f>
        <v>0</v>
      </c>
      <c r="AT1469" s="90">
        <f>Taula1[[#This Row],[% Jornada segons contracte
(no posar el símbol %) ]]-Taula1[[#This Row],[% Reducció salari per baix rendiment        (no posar el símbol %)]]</f>
        <v>0</v>
      </c>
      <c r="AU1469" s="137">
        <f t="shared" si="355"/>
        <v>0</v>
      </c>
      <c r="AV1469" s="87"/>
      <c r="AW1469" s="136">
        <f>ROUND((AX1469/100)*693*Taula1[[#This Row],[Espai reservat Administració  (mesos)]],2)</f>
        <v>0</v>
      </c>
      <c r="AX1469" s="90">
        <f>Taula1[[#This Row],[% Jornada segons contracte
(no posar el símbol %) ]]-Taula1[[#This Row],[% Reducció salari per baix rendiment        (no posar el símbol %)]]</f>
        <v>0</v>
      </c>
      <c r="AY1469" s="131">
        <f>ROUND((AZ1469/100)*22.78356164*Taula1[[#This Row],[Espai reservat Administració (dies)]],2)</f>
        <v>0</v>
      </c>
      <c r="AZ1469" s="81">
        <f>Taula1[[#This Row],[% Jornada segons contracte
(no posar el símbol %) ]]-Taula1[[#This Row],[% Reducció salari per baix rendiment        (no posar el símbol %)]]</f>
        <v>0</v>
      </c>
      <c r="BA1469" s="82">
        <f t="shared" si="356"/>
        <v>0</v>
      </c>
      <c r="BB1469" s="41"/>
      <c r="BC1469" s="131">
        <f>IF(Taula1[[#This Row],[Grup justificat     (fer servir opcions de la llista desplegable)]]=1,AI1469,0)</f>
        <v>0</v>
      </c>
      <c r="BD1469" s="131">
        <f>IF(Taula1[[#This Row],[Grup justificat     (fer servir opcions de la llista desplegable)]]=2,AU1469,0)</f>
        <v>0</v>
      </c>
      <c r="BE1469" s="41"/>
      <c r="BF1469" s="131">
        <f>IF(Taula1[[#This Row],[Espai reservat Administració]]=1,AO1469,0)</f>
        <v>0</v>
      </c>
      <c r="BG1469" s="82">
        <f>IF(Taula1[[#This Row],[Espai reservat Administració]]=2,BA1469,0)</f>
        <v>0</v>
      </c>
      <c r="BH1469" s="41"/>
      <c r="BI1469" s="126">
        <f>IF(Taula1[[#This Row],[Grup justificat     (fer servir opcions de la llista desplegable)]]=1,1,0)</f>
        <v>0</v>
      </c>
      <c r="BJ1469" s="126">
        <f>IF(Taula1[[#This Row],[Espai reservat Administració]]=1,1,0)</f>
        <v>0</v>
      </c>
      <c r="BK1469" s="111"/>
      <c r="BL1469" s="126">
        <f>IF(Taula1[[#This Row],[Grup justificat     (fer servir opcions de la llista desplegable)]]=2,1,0)</f>
        <v>0</v>
      </c>
      <c r="BM1469" s="126">
        <f>IF(Taula1[[#This Row],[Espai reservat Administració]]=2,1,0)</f>
        <v>0</v>
      </c>
      <c r="BN1469" s="73"/>
      <c r="BO1469" s="73"/>
      <c r="BP1469" s="73"/>
      <c r="BQ1469" s="73"/>
      <c r="BR1469" s="73"/>
      <c r="BS1469" s="73"/>
      <c r="BT1469" s="73"/>
      <c r="BU1469" s="73"/>
      <c r="BV1469" s="73"/>
      <c r="BW1469" s="73"/>
      <c r="BX1469" s="73"/>
      <c r="BY1469" s="73"/>
      <c r="BZ1469" s="73"/>
      <c r="CA1469" s="73"/>
      <c r="CB1469" s="73"/>
      <c r="CC1469" s="73"/>
      <c r="CD1469" s="73"/>
      <c r="CE1469" s="73"/>
      <c r="CF1469" s="73"/>
      <c r="CG1469" s="63">
        <f t="shared" si="357"/>
        <v>0</v>
      </c>
      <c r="CH1469" s="63">
        <f t="shared" si="358"/>
        <v>0</v>
      </c>
      <c r="CI1469" s="73"/>
      <c r="CJ1469" s="63">
        <f>IF(Taula1[[#This Row],[Tipus de contracte                                  (fer servir opcions de la llista desplegable)]]="Indefinit",1,0)</f>
        <v>0</v>
      </c>
      <c r="CK1469" s="63">
        <f>IF(Taula1[[#This Row],[Tipus de contracte                                  (fer servir opcions de la llista desplegable)]]="Temporal, igual o superior a 6 mesos",1,0)</f>
        <v>0</v>
      </c>
      <c r="CL1469" s="63">
        <f>IF(Taula1[[#This Row],[Tipus de contracte                                  (fer servir opcions de la llista desplegable)]]="Substitució per IT",1,0)</f>
        <v>0</v>
      </c>
      <c r="CM1469" s="73"/>
      <c r="CN1469" s="63">
        <f>IF(Taula1[[#This Row],[Relació llocs de treball]]&gt;=1,1,0)</f>
        <v>0</v>
      </c>
      <c r="CO1469" s="73"/>
      <c r="CP1469" s="63">
        <f>IF(Taula1[[#This Row],[Identitat de gènere                                                          (fer servir opcions de la llista desplegable)]]="Home",1,0)</f>
        <v>0</v>
      </c>
      <c r="CQ1469" s="63">
        <f>IF(Taula1[[#This Row],[Identitat de gènere                                                          (fer servir opcions de la llista desplegable)]]="Dona",1,0)</f>
        <v>0</v>
      </c>
      <c r="CR1469" s="63">
        <f>IF(Taula1[[#This Row],[Identitat de gènere                                                          (fer servir opcions de la llista desplegable)]]="No binari",1,0)</f>
        <v>0</v>
      </c>
      <c r="CS1469" s="73"/>
      <c r="CT1469" s="63">
        <f t="shared" si="352"/>
        <v>0</v>
      </c>
      <c r="CU1469" s="64">
        <f t="shared" si="359"/>
        <v>0</v>
      </c>
      <c r="CW1469" s="64">
        <f t="shared" si="360"/>
        <v>0</v>
      </c>
      <c r="CX1469" s="64">
        <f t="shared" si="361"/>
        <v>0</v>
      </c>
      <c r="CY1469" s="64">
        <f t="shared" si="362"/>
        <v>0</v>
      </c>
      <c r="CZ1469" s="64">
        <f t="shared" si="363"/>
        <v>0</v>
      </c>
      <c r="DB1469" s="64">
        <f t="shared" si="364"/>
        <v>0</v>
      </c>
      <c r="DC1469" s="64">
        <f t="shared" si="365"/>
        <v>0</v>
      </c>
      <c r="DD1469" s="64">
        <f t="shared" si="366"/>
        <v>0</v>
      </c>
      <c r="DE1469" s="64">
        <f t="shared" si="367"/>
        <v>0</v>
      </c>
    </row>
    <row r="1470" spans="2:109" x14ac:dyDescent="0.3">
      <c r="B1470" s="167"/>
      <c r="C1470" s="186"/>
      <c r="D1470" s="2"/>
      <c r="E1470" s="67"/>
      <c r="F1470" s="5"/>
      <c r="G1470" s="5"/>
      <c r="H1470" s="187"/>
      <c r="I1470" s="111" t="str">
        <f ca="1">IF(Taula1[[#This Row],[Data naixement (format dd/mm/aaaa)]]="","0",DATEDIF(Taula1[[#This Row],[Data naixement (format dd/mm/aaaa)]],TODAY(),"Y"))</f>
        <v>0</v>
      </c>
      <c r="J1470" s="6"/>
      <c r="K1470" s="6"/>
      <c r="L1470" s="6"/>
      <c r="M1470" s="6"/>
      <c r="N1470" s="56"/>
      <c r="O1470" s="56"/>
      <c r="P1470" s="56"/>
      <c r="Q1470" s="6"/>
      <c r="R1470" s="7"/>
      <c r="S1470" s="143">
        <f>Taula1[[#This Row],[Mesos naturals sencers treballats període justificat (01/01/2023 - 31/03/2023)]]</f>
        <v>0</v>
      </c>
      <c r="T1470" s="194">
        <f>Taula1[[#This Row],[Dies treballats període justificat (01/01/2023 - 31/03/2023)              no comptabilitzats com a mes natural sencer]]</f>
        <v>0</v>
      </c>
      <c r="U1470" s="12"/>
      <c r="V1470" s="7"/>
      <c r="W1470" s="188"/>
      <c r="X1470" s="188"/>
      <c r="Y1470" s="188"/>
      <c r="Z1470" s="188"/>
      <c r="AA1470" s="190"/>
      <c r="AB1470" s="143">
        <f>Taula1[[#This Row],[Grup justificat     (fer servir opcions de la llista desplegable)]]</f>
        <v>0</v>
      </c>
      <c r="AC1470" s="182"/>
      <c r="AD1470" s="39"/>
      <c r="AE1470" s="131">
        <f>ROUND((AF1470/100)*756*Taula1[[#This Row],[Mesos naturals sencers treballats període justificat (01/01/2023 - 31/03/2023)]],2)</f>
        <v>0</v>
      </c>
      <c r="AF1470" s="81">
        <f>Taula1[[#This Row],[% Jornada segons contracte
(no posar el símbol %) ]]-Taula1[[#This Row],[% Reducció salari per baix rendiment        (no posar el símbol %)]]</f>
        <v>0</v>
      </c>
      <c r="AG1470" s="131">
        <f>ROUND((AH1470/100)*24.8547945*Taula1[[#This Row],[Dies treballats període justificat (01/01/2023 - 31/03/2023)              no comptabilitzats com a mes natural sencer]],2)</f>
        <v>0</v>
      </c>
      <c r="AH1470" s="79">
        <f>Taula1[[#This Row],[% Jornada segons contracte
(no posar el símbol %) ]]-Taula1[[#This Row],[% Reducció salari per baix rendiment        (no posar el símbol %)]]</f>
        <v>0</v>
      </c>
      <c r="AI1470" s="131">
        <f t="shared" si="353"/>
        <v>0</v>
      </c>
      <c r="AJ1470" s="39"/>
      <c r="AK1470" s="131">
        <f>ROUND((AL1470/100)*756*Taula1[[#This Row],[Espai reservat Administració  (mesos)]],2)</f>
        <v>0</v>
      </c>
      <c r="AL1470" s="81">
        <f>Taula1[[#This Row],[% Jornada segons contracte
(no posar el símbol %) ]]-Taula1[[#This Row],[% Reducció salari per baix rendiment        (no posar el símbol %)]]</f>
        <v>0</v>
      </c>
      <c r="AM1470" s="131">
        <f>ROUND((AN1470/100)*24.8547945*Taula1[[#This Row],[Espai reservat Administració (dies)]],2)</f>
        <v>0</v>
      </c>
      <c r="AN1470" s="79">
        <f>Taula1[[#This Row],[% Jornada segons contracte
(no posar el símbol %) ]]-Taula1[[#This Row],[% Reducció salari per baix rendiment        (no posar el símbol %)]]</f>
        <v>0</v>
      </c>
      <c r="AO1470" s="131">
        <f t="shared" si="354"/>
        <v>0</v>
      </c>
      <c r="AP1470" s="87"/>
      <c r="AQ1470" s="137">
        <f>ROUND((AR1470/100)*693*Taula1[[#This Row],[Mesos naturals sencers treballats període justificat (01/01/2023 - 31/03/2023)]],2)</f>
        <v>0</v>
      </c>
      <c r="AR1470" s="90">
        <f>Taula1[[#This Row],[% Jornada segons contracte
(no posar el símbol %) ]]-Taula1[[#This Row],[% Reducció salari per baix rendiment        (no posar el símbol %)]]</f>
        <v>0</v>
      </c>
      <c r="AS1470" s="137">
        <f>ROUND((AT1470/100)*22.78356164*Taula1[[#This Row],[Dies treballats període justificat (01/01/2023 - 31/03/2023)              no comptabilitzats com a mes natural sencer]],2)</f>
        <v>0</v>
      </c>
      <c r="AT1470" s="90">
        <f>Taula1[[#This Row],[% Jornada segons contracte
(no posar el símbol %) ]]-Taula1[[#This Row],[% Reducció salari per baix rendiment        (no posar el símbol %)]]</f>
        <v>0</v>
      </c>
      <c r="AU1470" s="137">
        <f t="shared" si="355"/>
        <v>0</v>
      </c>
      <c r="AV1470" s="87"/>
      <c r="AW1470" s="136">
        <f>ROUND((AX1470/100)*693*Taula1[[#This Row],[Espai reservat Administració  (mesos)]],2)</f>
        <v>0</v>
      </c>
      <c r="AX1470" s="90">
        <f>Taula1[[#This Row],[% Jornada segons contracte
(no posar el símbol %) ]]-Taula1[[#This Row],[% Reducció salari per baix rendiment        (no posar el símbol %)]]</f>
        <v>0</v>
      </c>
      <c r="AY1470" s="131">
        <f>ROUND((AZ1470/100)*22.78356164*Taula1[[#This Row],[Espai reservat Administració (dies)]],2)</f>
        <v>0</v>
      </c>
      <c r="AZ1470" s="81">
        <f>Taula1[[#This Row],[% Jornada segons contracte
(no posar el símbol %) ]]-Taula1[[#This Row],[% Reducció salari per baix rendiment        (no posar el símbol %)]]</f>
        <v>0</v>
      </c>
      <c r="BA1470" s="82">
        <f t="shared" si="356"/>
        <v>0</v>
      </c>
      <c r="BB1470" s="41"/>
      <c r="BC1470" s="131">
        <f>IF(Taula1[[#This Row],[Grup justificat     (fer servir opcions de la llista desplegable)]]=1,AI1470,0)</f>
        <v>0</v>
      </c>
      <c r="BD1470" s="131">
        <f>IF(Taula1[[#This Row],[Grup justificat     (fer servir opcions de la llista desplegable)]]=2,AU1470,0)</f>
        <v>0</v>
      </c>
      <c r="BE1470" s="41"/>
      <c r="BF1470" s="131">
        <f>IF(Taula1[[#This Row],[Espai reservat Administració]]=1,AO1470,0)</f>
        <v>0</v>
      </c>
      <c r="BG1470" s="82">
        <f>IF(Taula1[[#This Row],[Espai reservat Administració]]=2,BA1470,0)</f>
        <v>0</v>
      </c>
      <c r="BH1470" s="41"/>
      <c r="BI1470" s="126">
        <f>IF(Taula1[[#This Row],[Grup justificat     (fer servir opcions de la llista desplegable)]]=1,1,0)</f>
        <v>0</v>
      </c>
      <c r="BJ1470" s="126">
        <f>IF(Taula1[[#This Row],[Espai reservat Administració]]=1,1,0)</f>
        <v>0</v>
      </c>
      <c r="BK1470" s="111"/>
      <c r="BL1470" s="126">
        <f>IF(Taula1[[#This Row],[Grup justificat     (fer servir opcions de la llista desplegable)]]=2,1,0)</f>
        <v>0</v>
      </c>
      <c r="BM1470" s="126">
        <f>IF(Taula1[[#This Row],[Espai reservat Administració]]=2,1,0)</f>
        <v>0</v>
      </c>
      <c r="BN1470" s="73"/>
      <c r="BO1470" s="73"/>
      <c r="BP1470" s="73"/>
      <c r="BQ1470" s="73"/>
      <c r="BR1470" s="73"/>
      <c r="BS1470" s="73"/>
      <c r="BT1470" s="73"/>
      <c r="BU1470" s="73"/>
      <c r="BV1470" s="73"/>
      <c r="BW1470" s="73"/>
      <c r="BX1470" s="73"/>
      <c r="BY1470" s="73"/>
      <c r="BZ1470" s="73"/>
      <c r="CA1470" s="73"/>
      <c r="CB1470" s="73"/>
      <c r="CC1470" s="73"/>
      <c r="CD1470" s="73"/>
      <c r="CE1470" s="73"/>
      <c r="CF1470" s="73"/>
      <c r="CG1470" s="63">
        <f t="shared" si="357"/>
        <v>0</v>
      </c>
      <c r="CH1470" s="63">
        <f t="shared" si="358"/>
        <v>0</v>
      </c>
      <c r="CI1470" s="73"/>
      <c r="CJ1470" s="63">
        <f>IF(Taula1[[#This Row],[Tipus de contracte                                  (fer servir opcions de la llista desplegable)]]="Indefinit",1,0)</f>
        <v>0</v>
      </c>
      <c r="CK1470" s="63">
        <f>IF(Taula1[[#This Row],[Tipus de contracte                                  (fer servir opcions de la llista desplegable)]]="Temporal, igual o superior a 6 mesos",1,0)</f>
        <v>0</v>
      </c>
      <c r="CL1470" s="63">
        <f>IF(Taula1[[#This Row],[Tipus de contracte                                  (fer servir opcions de la llista desplegable)]]="Substitució per IT",1,0)</f>
        <v>0</v>
      </c>
      <c r="CM1470" s="73"/>
      <c r="CN1470" s="63">
        <f>IF(Taula1[[#This Row],[Relació llocs de treball]]&gt;=1,1,0)</f>
        <v>0</v>
      </c>
      <c r="CO1470" s="73"/>
      <c r="CP1470" s="63">
        <f>IF(Taula1[[#This Row],[Identitat de gènere                                                          (fer servir opcions de la llista desplegable)]]="Home",1,0)</f>
        <v>0</v>
      </c>
      <c r="CQ1470" s="63">
        <f>IF(Taula1[[#This Row],[Identitat de gènere                                                          (fer servir opcions de la llista desplegable)]]="Dona",1,0)</f>
        <v>0</v>
      </c>
      <c r="CR1470" s="63">
        <f>IF(Taula1[[#This Row],[Identitat de gènere                                                          (fer servir opcions de la llista desplegable)]]="No binari",1,0)</f>
        <v>0</v>
      </c>
      <c r="CS1470" s="73"/>
      <c r="CT1470" s="63">
        <f t="shared" si="352"/>
        <v>0</v>
      </c>
      <c r="CU1470" s="64">
        <f t="shared" si="359"/>
        <v>0</v>
      </c>
      <c r="CW1470" s="64">
        <f t="shared" si="360"/>
        <v>0</v>
      </c>
      <c r="CX1470" s="64">
        <f t="shared" si="361"/>
        <v>0</v>
      </c>
      <c r="CY1470" s="64">
        <f t="shared" si="362"/>
        <v>0</v>
      </c>
      <c r="CZ1470" s="64">
        <f t="shared" si="363"/>
        <v>0</v>
      </c>
      <c r="DB1470" s="64">
        <f t="shared" si="364"/>
        <v>0</v>
      </c>
      <c r="DC1470" s="64">
        <f t="shared" si="365"/>
        <v>0</v>
      </c>
      <c r="DD1470" s="64">
        <f t="shared" si="366"/>
        <v>0</v>
      </c>
      <c r="DE1470" s="64">
        <f t="shared" si="367"/>
        <v>0</v>
      </c>
    </row>
    <row r="1471" spans="2:109" x14ac:dyDescent="0.3">
      <c r="B1471" s="167"/>
      <c r="C1471" s="186"/>
      <c r="D1471" s="2"/>
      <c r="E1471" s="67"/>
      <c r="F1471" s="5"/>
      <c r="G1471" s="5"/>
      <c r="H1471" s="187"/>
      <c r="I1471" s="111" t="str">
        <f ca="1">IF(Taula1[[#This Row],[Data naixement (format dd/mm/aaaa)]]="","0",DATEDIF(Taula1[[#This Row],[Data naixement (format dd/mm/aaaa)]],TODAY(),"Y"))</f>
        <v>0</v>
      </c>
      <c r="J1471" s="6"/>
      <c r="K1471" s="6"/>
      <c r="L1471" s="6"/>
      <c r="M1471" s="6"/>
      <c r="N1471" s="56"/>
      <c r="O1471" s="56"/>
      <c r="P1471" s="56"/>
      <c r="Q1471" s="6"/>
      <c r="R1471" s="7"/>
      <c r="S1471" s="143">
        <f>Taula1[[#This Row],[Mesos naturals sencers treballats període justificat (01/01/2023 - 31/03/2023)]]</f>
        <v>0</v>
      </c>
      <c r="T1471" s="194">
        <f>Taula1[[#This Row],[Dies treballats període justificat (01/01/2023 - 31/03/2023)              no comptabilitzats com a mes natural sencer]]</f>
        <v>0</v>
      </c>
      <c r="U1471" s="12"/>
      <c r="V1471" s="7"/>
      <c r="W1471" s="188"/>
      <c r="X1471" s="188"/>
      <c r="Y1471" s="188"/>
      <c r="Z1471" s="188"/>
      <c r="AA1471" s="190"/>
      <c r="AB1471" s="143">
        <f>Taula1[[#This Row],[Grup justificat     (fer servir opcions de la llista desplegable)]]</f>
        <v>0</v>
      </c>
      <c r="AC1471" s="182"/>
      <c r="AD1471" s="39"/>
      <c r="AE1471" s="131">
        <f>ROUND((AF1471/100)*756*Taula1[[#This Row],[Mesos naturals sencers treballats període justificat (01/01/2023 - 31/03/2023)]],2)</f>
        <v>0</v>
      </c>
      <c r="AF1471" s="81">
        <f>Taula1[[#This Row],[% Jornada segons contracte
(no posar el símbol %) ]]-Taula1[[#This Row],[% Reducció salari per baix rendiment        (no posar el símbol %)]]</f>
        <v>0</v>
      </c>
      <c r="AG1471" s="131">
        <f>ROUND((AH1471/100)*24.8547945*Taula1[[#This Row],[Dies treballats període justificat (01/01/2023 - 31/03/2023)              no comptabilitzats com a mes natural sencer]],2)</f>
        <v>0</v>
      </c>
      <c r="AH1471" s="79">
        <f>Taula1[[#This Row],[% Jornada segons contracte
(no posar el símbol %) ]]-Taula1[[#This Row],[% Reducció salari per baix rendiment        (no posar el símbol %)]]</f>
        <v>0</v>
      </c>
      <c r="AI1471" s="131">
        <f t="shared" si="353"/>
        <v>0</v>
      </c>
      <c r="AJ1471" s="39"/>
      <c r="AK1471" s="131">
        <f>ROUND((AL1471/100)*756*Taula1[[#This Row],[Espai reservat Administració  (mesos)]],2)</f>
        <v>0</v>
      </c>
      <c r="AL1471" s="81">
        <f>Taula1[[#This Row],[% Jornada segons contracte
(no posar el símbol %) ]]-Taula1[[#This Row],[% Reducció salari per baix rendiment        (no posar el símbol %)]]</f>
        <v>0</v>
      </c>
      <c r="AM1471" s="131">
        <f>ROUND((AN1471/100)*24.8547945*Taula1[[#This Row],[Espai reservat Administració (dies)]],2)</f>
        <v>0</v>
      </c>
      <c r="AN1471" s="79">
        <f>Taula1[[#This Row],[% Jornada segons contracte
(no posar el símbol %) ]]-Taula1[[#This Row],[% Reducció salari per baix rendiment        (no posar el símbol %)]]</f>
        <v>0</v>
      </c>
      <c r="AO1471" s="131">
        <f t="shared" si="354"/>
        <v>0</v>
      </c>
      <c r="AP1471" s="87"/>
      <c r="AQ1471" s="137">
        <f>ROUND((AR1471/100)*693*Taula1[[#This Row],[Mesos naturals sencers treballats període justificat (01/01/2023 - 31/03/2023)]],2)</f>
        <v>0</v>
      </c>
      <c r="AR1471" s="90">
        <f>Taula1[[#This Row],[% Jornada segons contracte
(no posar el símbol %) ]]-Taula1[[#This Row],[% Reducció salari per baix rendiment        (no posar el símbol %)]]</f>
        <v>0</v>
      </c>
      <c r="AS1471" s="137">
        <f>ROUND((AT1471/100)*22.78356164*Taula1[[#This Row],[Dies treballats període justificat (01/01/2023 - 31/03/2023)              no comptabilitzats com a mes natural sencer]],2)</f>
        <v>0</v>
      </c>
      <c r="AT1471" s="90">
        <f>Taula1[[#This Row],[% Jornada segons contracte
(no posar el símbol %) ]]-Taula1[[#This Row],[% Reducció salari per baix rendiment        (no posar el símbol %)]]</f>
        <v>0</v>
      </c>
      <c r="AU1471" s="137">
        <f t="shared" si="355"/>
        <v>0</v>
      </c>
      <c r="AV1471" s="87"/>
      <c r="AW1471" s="136">
        <f>ROUND((AX1471/100)*693*Taula1[[#This Row],[Espai reservat Administració  (mesos)]],2)</f>
        <v>0</v>
      </c>
      <c r="AX1471" s="90">
        <f>Taula1[[#This Row],[% Jornada segons contracte
(no posar el símbol %) ]]-Taula1[[#This Row],[% Reducció salari per baix rendiment        (no posar el símbol %)]]</f>
        <v>0</v>
      </c>
      <c r="AY1471" s="131">
        <f>ROUND((AZ1471/100)*22.78356164*Taula1[[#This Row],[Espai reservat Administració (dies)]],2)</f>
        <v>0</v>
      </c>
      <c r="AZ1471" s="81">
        <f>Taula1[[#This Row],[% Jornada segons contracte
(no posar el símbol %) ]]-Taula1[[#This Row],[% Reducció salari per baix rendiment        (no posar el símbol %)]]</f>
        <v>0</v>
      </c>
      <c r="BA1471" s="82">
        <f t="shared" si="356"/>
        <v>0</v>
      </c>
      <c r="BB1471" s="41"/>
      <c r="BC1471" s="131">
        <f>IF(Taula1[[#This Row],[Grup justificat     (fer servir opcions de la llista desplegable)]]=1,AI1471,0)</f>
        <v>0</v>
      </c>
      <c r="BD1471" s="131">
        <f>IF(Taula1[[#This Row],[Grup justificat     (fer servir opcions de la llista desplegable)]]=2,AU1471,0)</f>
        <v>0</v>
      </c>
      <c r="BE1471" s="41"/>
      <c r="BF1471" s="131">
        <f>IF(Taula1[[#This Row],[Espai reservat Administració]]=1,AO1471,0)</f>
        <v>0</v>
      </c>
      <c r="BG1471" s="82">
        <f>IF(Taula1[[#This Row],[Espai reservat Administració]]=2,BA1471,0)</f>
        <v>0</v>
      </c>
      <c r="BH1471" s="41"/>
      <c r="BI1471" s="126">
        <f>IF(Taula1[[#This Row],[Grup justificat     (fer servir opcions de la llista desplegable)]]=1,1,0)</f>
        <v>0</v>
      </c>
      <c r="BJ1471" s="126">
        <f>IF(Taula1[[#This Row],[Espai reservat Administració]]=1,1,0)</f>
        <v>0</v>
      </c>
      <c r="BK1471" s="111"/>
      <c r="BL1471" s="126">
        <f>IF(Taula1[[#This Row],[Grup justificat     (fer servir opcions de la llista desplegable)]]=2,1,0)</f>
        <v>0</v>
      </c>
      <c r="BM1471" s="126">
        <f>IF(Taula1[[#This Row],[Espai reservat Administració]]=2,1,0)</f>
        <v>0</v>
      </c>
      <c r="BN1471" s="73"/>
      <c r="BO1471" s="73"/>
      <c r="BP1471" s="73"/>
      <c r="BQ1471" s="73"/>
      <c r="BR1471" s="73"/>
      <c r="BS1471" s="73"/>
      <c r="BT1471" s="73"/>
      <c r="BU1471" s="73"/>
      <c r="BV1471" s="73"/>
      <c r="BW1471" s="73"/>
      <c r="BX1471" s="73"/>
      <c r="BY1471" s="73"/>
      <c r="BZ1471" s="73"/>
      <c r="CA1471" s="73"/>
      <c r="CB1471" s="73"/>
      <c r="CC1471" s="73"/>
      <c r="CD1471" s="73"/>
      <c r="CE1471" s="73"/>
      <c r="CF1471" s="73"/>
      <c r="CG1471" s="63">
        <f t="shared" si="357"/>
        <v>0</v>
      </c>
      <c r="CH1471" s="63">
        <f t="shared" si="358"/>
        <v>0</v>
      </c>
      <c r="CI1471" s="73"/>
      <c r="CJ1471" s="63">
        <f>IF(Taula1[[#This Row],[Tipus de contracte                                  (fer servir opcions de la llista desplegable)]]="Indefinit",1,0)</f>
        <v>0</v>
      </c>
      <c r="CK1471" s="63">
        <f>IF(Taula1[[#This Row],[Tipus de contracte                                  (fer servir opcions de la llista desplegable)]]="Temporal, igual o superior a 6 mesos",1,0)</f>
        <v>0</v>
      </c>
      <c r="CL1471" s="63">
        <f>IF(Taula1[[#This Row],[Tipus de contracte                                  (fer servir opcions de la llista desplegable)]]="Substitució per IT",1,0)</f>
        <v>0</v>
      </c>
      <c r="CM1471" s="73"/>
      <c r="CN1471" s="63">
        <f>IF(Taula1[[#This Row],[Relació llocs de treball]]&gt;=1,1,0)</f>
        <v>0</v>
      </c>
      <c r="CO1471" s="73"/>
      <c r="CP1471" s="63">
        <f>IF(Taula1[[#This Row],[Identitat de gènere                                                          (fer servir opcions de la llista desplegable)]]="Home",1,0)</f>
        <v>0</v>
      </c>
      <c r="CQ1471" s="63">
        <f>IF(Taula1[[#This Row],[Identitat de gènere                                                          (fer servir opcions de la llista desplegable)]]="Dona",1,0)</f>
        <v>0</v>
      </c>
      <c r="CR1471" s="63">
        <f>IF(Taula1[[#This Row],[Identitat de gènere                                                          (fer servir opcions de la llista desplegable)]]="No binari",1,0)</f>
        <v>0</v>
      </c>
      <c r="CS1471" s="73"/>
      <c r="CT1471" s="63">
        <f t="shared" si="352"/>
        <v>0</v>
      </c>
      <c r="CU1471" s="64">
        <f t="shared" si="359"/>
        <v>0</v>
      </c>
      <c r="CW1471" s="64">
        <f t="shared" si="360"/>
        <v>0</v>
      </c>
      <c r="CX1471" s="64">
        <f t="shared" si="361"/>
        <v>0</v>
      </c>
      <c r="CY1471" s="64">
        <f t="shared" si="362"/>
        <v>0</v>
      </c>
      <c r="CZ1471" s="64">
        <f t="shared" si="363"/>
        <v>0</v>
      </c>
      <c r="DB1471" s="64">
        <f t="shared" si="364"/>
        <v>0</v>
      </c>
      <c r="DC1471" s="64">
        <f t="shared" si="365"/>
        <v>0</v>
      </c>
      <c r="DD1471" s="64">
        <f t="shared" si="366"/>
        <v>0</v>
      </c>
      <c r="DE1471" s="64">
        <f t="shared" si="367"/>
        <v>0</v>
      </c>
    </row>
    <row r="1472" spans="2:109" x14ac:dyDescent="0.3">
      <c r="B1472" s="167"/>
      <c r="C1472" s="186"/>
      <c r="D1472" s="2"/>
      <c r="E1472" s="67"/>
      <c r="F1472" s="5"/>
      <c r="G1472" s="5"/>
      <c r="H1472" s="187"/>
      <c r="I1472" s="111" t="str">
        <f ca="1">IF(Taula1[[#This Row],[Data naixement (format dd/mm/aaaa)]]="","0",DATEDIF(Taula1[[#This Row],[Data naixement (format dd/mm/aaaa)]],TODAY(),"Y"))</f>
        <v>0</v>
      </c>
      <c r="J1472" s="6"/>
      <c r="K1472" s="6"/>
      <c r="L1472" s="6"/>
      <c r="M1472" s="6"/>
      <c r="N1472" s="56"/>
      <c r="O1472" s="56"/>
      <c r="P1472" s="56"/>
      <c r="Q1472" s="6"/>
      <c r="R1472" s="7"/>
      <c r="S1472" s="143">
        <f>Taula1[[#This Row],[Mesos naturals sencers treballats període justificat (01/01/2023 - 31/03/2023)]]</f>
        <v>0</v>
      </c>
      <c r="T1472" s="194">
        <f>Taula1[[#This Row],[Dies treballats període justificat (01/01/2023 - 31/03/2023)              no comptabilitzats com a mes natural sencer]]</f>
        <v>0</v>
      </c>
      <c r="U1472" s="12"/>
      <c r="V1472" s="7"/>
      <c r="W1472" s="188"/>
      <c r="X1472" s="188"/>
      <c r="Y1472" s="188"/>
      <c r="Z1472" s="188"/>
      <c r="AA1472" s="190"/>
      <c r="AB1472" s="143">
        <f>Taula1[[#This Row],[Grup justificat     (fer servir opcions de la llista desplegable)]]</f>
        <v>0</v>
      </c>
      <c r="AC1472" s="182"/>
      <c r="AD1472" s="39"/>
      <c r="AE1472" s="131">
        <f>ROUND((AF1472/100)*756*Taula1[[#This Row],[Mesos naturals sencers treballats període justificat (01/01/2023 - 31/03/2023)]],2)</f>
        <v>0</v>
      </c>
      <c r="AF1472" s="81">
        <f>Taula1[[#This Row],[% Jornada segons contracte
(no posar el símbol %) ]]-Taula1[[#This Row],[% Reducció salari per baix rendiment        (no posar el símbol %)]]</f>
        <v>0</v>
      </c>
      <c r="AG1472" s="131">
        <f>ROUND((AH1472/100)*24.8547945*Taula1[[#This Row],[Dies treballats període justificat (01/01/2023 - 31/03/2023)              no comptabilitzats com a mes natural sencer]],2)</f>
        <v>0</v>
      </c>
      <c r="AH1472" s="79">
        <f>Taula1[[#This Row],[% Jornada segons contracte
(no posar el símbol %) ]]-Taula1[[#This Row],[% Reducció salari per baix rendiment        (no posar el símbol %)]]</f>
        <v>0</v>
      </c>
      <c r="AI1472" s="131">
        <f t="shared" si="353"/>
        <v>0</v>
      </c>
      <c r="AJ1472" s="39"/>
      <c r="AK1472" s="131">
        <f>ROUND((AL1472/100)*756*Taula1[[#This Row],[Espai reservat Administració  (mesos)]],2)</f>
        <v>0</v>
      </c>
      <c r="AL1472" s="81">
        <f>Taula1[[#This Row],[% Jornada segons contracte
(no posar el símbol %) ]]-Taula1[[#This Row],[% Reducció salari per baix rendiment        (no posar el símbol %)]]</f>
        <v>0</v>
      </c>
      <c r="AM1472" s="131">
        <f>ROUND((AN1472/100)*24.8547945*Taula1[[#This Row],[Espai reservat Administració (dies)]],2)</f>
        <v>0</v>
      </c>
      <c r="AN1472" s="79">
        <f>Taula1[[#This Row],[% Jornada segons contracte
(no posar el símbol %) ]]-Taula1[[#This Row],[% Reducció salari per baix rendiment        (no posar el símbol %)]]</f>
        <v>0</v>
      </c>
      <c r="AO1472" s="131">
        <f t="shared" si="354"/>
        <v>0</v>
      </c>
      <c r="AP1472" s="87"/>
      <c r="AQ1472" s="137">
        <f>ROUND((AR1472/100)*693*Taula1[[#This Row],[Mesos naturals sencers treballats període justificat (01/01/2023 - 31/03/2023)]],2)</f>
        <v>0</v>
      </c>
      <c r="AR1472" s="90">
        <f>Taula1[[#This Row],[% Jornada segons contracte
(no posar el símbol %) ]]-Taula1[[#This Row],[% Reducció salari per baix rendiment        (no posar el símbol %)]]</f>
        <v>0</v>
      </c>
      <c r="AS1472" s="137">
        <f>ROUND((AT1472/100)*22.78356164*Taula1[[#This Row],[Dies treballats període justificat (01/01/2023 - 31/03/2023)              no comptabilitzats com a mes natural sencer]],2)</f>
        <v>0</v>
      </c>
      <c r="AT1472" s="90">
        <f>Taula1[[#This Row],[% Jornada segons contracte
(no posar el símbol %) ]]-Taula1[[#This Row],[% Reducció salari per baix rendiment        (no posar el símbol %)]]</f>
        <v>0</v>
      </c>
      <c r="AU1472" s="137">
        <f t="shared" si="355"/>
        <v>0</v>
      </c>
      <c r="AV1472" s="87"/>
      <c r="AW1472" s="136">
        <f>ROUND((AX1472/100)*693*Taula1[[#This Row],[Espai reservat Administració  (mesos)]],2)</f>
        <v>0</v>
      </c>
      <c r="AX1472" s="90">
        <f>Taula1[[#This Row],[% Jornada segons contracte
(no posar el símbol %) ]]-Taula1[[#This Row],[% Reducció salari per baix rendiment        (no posar el símbol %)]]</f>
        <v>0</v>
      </c>
      <c r="AY1472" s="131">
        <f>ROUND((AZ1472/100)*22.78356164*Taula1[[#This Row],[Espai reservat Administració (dies)]],2)</f>
        <v>0</v>
      </c>
      <c r="AZ1472" s="81">
        <f>Taula1[[#This Row],[% Jornada segons contracte
(no posar el símbol %) ]]-Taula1[[#This Row],[% Reducció salari per baix rendiment        (no posar el símbol %)]]</f>
        <v>0</v>
      </c>
      <c r="BA1472" s="82">
        <f t="shared" si="356"/>
        <v>0</v>
      </c>
      <c r="BB1472" s="41"/>
      <c r="BC1472" s="131">
        <f>IF(Taula1[[#This Row],[Grup justificat     (fer servir opcions de la llista desplegable)]]=1,AI1472,0)</f>
        <v>0</v>
      </c>
      <c r="BD1472" s="131">
        <f>IF(Taula1[[#This Row],[Grup justificat     (fer servir opcions de la llista desplegable)]]=2,AU1472,0)</f>
        <v>0</v>
      </c>
      <c r="BE1472" s="41"/>
      <c r="BF1472" s="131">
        <f>IF(Taula1[[#This Row],[Espai reservat Administració]]=1,AO1472,0)</f>
        <v>0</v>
      </c>
      <c r="BG1472" s="82">
        <f>IF(Taula1[[#This Row],[Espai reservat Administració]]=2,BA1472,0)</f>
        <v>0</v>
      </c>
      <c r="BH1472" s="41"/>
      <c r="BI1472" s="126">
        <f>IF(Taula1[[#This Row],[Grup justificat     (fer servir opcions de la llista desplegable)]]=1,1,0)</f>
        <v>0</v>
      </c>
      <c r="BJ1472" s="126">
        <f>IF(Taula1[[#This Row],[Espai reservat Administració]]=1,1,0)</f>
        <v>0</v>
      </c>
      <c r="BK1472" s="111"/>
      <c r="BL1472" s="126">
        <f>IF(Taula1[[#This Row],[Grup justificat     (fer servir opcions de la llista desplegable)]]=2,1,0)</f>
        <v>0</v>
      </c>
      <c r="BM1472" s="126">
        <f>IF(Taula1[[#This Row],[Espai reservat Administració]]=2,1,0)</f>
        <v>0</v>
      </c>
      <c r="BN1472" s="73"/>
      <c r="BO1472" s="73"/>
      <c r="BP1472" s="73"/>
      <c r="BQ1472" s="73"/>
      <c r="BR1472" s="73"/>
      <c r="BS1472" s="73"/>
      <c r="BT1472" s="73"/>
      <c r="BU1472" s="73"/>
      <c r="BV1472" s="73"/>
      <c r="BW1472" s="73"/>
      <c r="BX1472" s="73"/>
      <c r="BY1472" s="73"/>
      <c r="BZ1472" s="73"/>
      <c r="CA1472" s="73"/>
      <c r="CB1472" s="73"/>
      <c r="CC1472" s="73"/>
      <c r="CD1472" s="73"/>
      <c r="CE1472" s="73"/>
      <c r="CF1472" s="73"/>
      <c r="CG1472" s="63">
        <f t="shared" si="357"/>
        <v>0</v>
      </c>
      <c r="CH1472" s="63">
        <f t="shared" si="358"/>
        <v>0</v>
      </c>
      <c r="CI1472" s="73"/>
      <c r="CJ1472" s="63">
        <f>IF(Taula1[[#This Row],[Tipus de contracte                                  (fer servir opcions de la llista desplegable)]]="Indefinit",1,0)</f>
        <v>0</v>
      </c>
      <c r="CK1472" s="63">
        <f>IF(Taula1[[#This Row],[Tipus de contracte                                  (fer servir opcions de la llista desplegable)]]="Temporal, igual o superior a 6 mesos",1,0)</f>
        <v>0</v>
      </c>
      <c r="CL1472" s="63">
        <f>IF(Taula1[[#This Row],[Tipus de contracte                                  (fer servir opcions de la llista desplegable)]]="Substitució per IT",1,0)</f>
        <v>0</v>
      </c>
      <c r="CM1472" s="73"/>
      <c r="CN1472" s="63">
        <f>IF(Taula1[[#This Row],[Relació llocs de treball]]&gt;=1,1,0)</f>
        <v>0</v>
      </c>
      <c r="CO1472" s="73"/>
      <c r="CP1472" s="63">
        <f>IF(Taula1[[#This Row],[Identitat de gènere                                                          (fer servir opcions de la llista desplegable)]]="Home",1,0)</f>
        <v>0</v>
      </c>
      <c r="CQ1472" s="63">
        <f>IF(Taula1[[#This Row],[Identitat de gènere                                                          (fer servir opcions de la llista desplegable)]]="Dona",1,0)</f>
        <v>0</v>
      </c>
      <c r="CR1472" s="63">
        <f>IF(Taula1[[#This Row],[Identitat de gènere                                                          (fer servir opcions de la llista desplegable)]]="No binari",1,0)</f>
        <v>0</v>
      </c>
      <c r="CS1472" s="73"/>
      <c r="CT1472" s="63">
        <f t="shared" si="352"/>
        <v>0</v>
      </c>
      <c r="CU1472" s="64">
        <f t="shared" si="359"/>
        <v>0</v>
      </c>
      <c r="CW1472" s="64">
        <f t="shared" si="360"/>
        <v>0</v>
      </c>
      <c r="CX1472" s="64">
        <f t="shared" si="361"/>
        <v>0</v>
      </c>
      <c r="CY1472" s="64">
        <f t="shared" si="362"/>
        <v>0</v>
      </c>
      <c r="CZ1472" s="64">
        <f t="shared" si="363"/>
        <v>0</v>
      </c>
      <c r="DB1472" s="64">
        <f t="shared" si="364"/>
        <v>0</v>
      </c>
      <c r="DC1472" s="64">
        <f t="shared" si="365"/>
        <v>0</v>
      </c>
      <c r="DD1472" s="64">
        <f t="shared" si="366"/>
        <v>0</v>
      </c>
      <c r="DE1472" s="64">
        <f t="shared" si="367"/>
        <v>0</v>
      </c>
    </row>
    <row r="1473" spans="2:109" x14ac:dyDescent="0.3">
      <c r="B1473" s="167"/>
      <c r="C1473" s="186"/>
      <c r="D1473" s="2"/>
      <c r="E1473" s="67"/>
      <c r="F1473" s="5"/>
      <c r="G1473" s="5"/>
      <c r="H1473" s="187"/>
      <c r="I1473" s="111" t="str">
        <f ca="1">IF(Taula1[[#This Row],[Data naixement (format dd/mm/aaaa)]]="","0",DATEDIF(Taula1[[#This Row],[Data naixement (format dd/mm/aaaa)]],TODAY(),"Y"))</f>
        <v>0</v>
      </c>
      <c r="J1473" s="6"/>
      <c r="K1473" s="6"/>
      <c r="L1473" s="6"/>
      <c r="M1473" s="6"/>
      <c r="N1473" s="56"/>
      <c r="O1473" s="56"/>
      <c r="P1473" s="56"/>
      <c r="Q1473" s="6"/>
      <c r="R1473" s="7"/>
      <c r="S1473" s="143">
        <f>Taula1[[#This Row],[Mesos naturals sencers treballats període justificat (01/01/2023 - 31/03/2023)]]</f>
        <v>0</v>
      </c>
      <c r="T1473" s="194">
        <f>Taula1[[#This Row],[Dies treballats període justificat (01/01/2023 - 31/03/2023)              no comptabilitzats com a mes natural sencer]]</f>
        <v>0</v>
      </c>
      <c r="U1473" s="12"/>
      <c r="V1473" s="7"/>
      <c r="W1473" s="188"/>
      <c r="X1473" s="188"/>
      <c r="Y1473" s="188"/>
      <c r="Z1473" s="188"/>
      <c r="AA1473" s="190"/>
      <c r="AB1473" s="143">
        <f>Taula1[[#This Row],[Grup justificat     (fer servir opcions de la llista desplegable)]]</f>
        <v>0</v>
      </c>
      <c r="AC1473" s="182"/>
      <c r="AD1473" s="39"/>
      <c r="AE1473" s="131">
        <f>ROUND((AF1473/100)*756*Taula1[[#This Row],[Mesos naturals sencers treballats període justificat (01/01/2023 - 31/03/2023)]],2)</f>
        <v>0</v>
      </c>
      <c r="AF1473" s="81">
        <f>Taula1[[#This Row],[% Jornada segons contracte
(no posar el símbol %) ]]-Taula1[[#This Row],[% Reducció salari per baix rendiment        (no posar el símbol %)]]</f>
        <v>0</v>
      </c>
      <c r="AG1473" s="131">
        <f>ROUND((AH1473/100)*24.8547945*Taula1[[#This Row],[Dies treballats període justificat (01/01/2023 - 31/03/2023)              no comptabilitzats com a mes natural sencer]],2)</f>
        <v>0</v>
      </c>
      <c r="AH1473" s="79">
        <f>Taula1[[#This Row],[% Jornada segons contracte
(no posar el símbol %) ]]-Taula1[[#This Row],[% Reducció salari per baix rendiment        (no posar el símbol %)]]</f>
        <v>0</v>
      </c>
      <c r="AI1473" s="131">
        <f t="shared" si="353"/>
        <v>0</v>
      </c>
      <c r="AJ1473" s="39"/>
      <c r="AK1473" s="131">
        <f>ROUND((AL1473/100)*756*Taula1[[#This Row],[Espai reservat Administració  (mesos)]],2)</f>
        <v>0</v>
      </c>
      <c r="AL1473" s="81">
        <f>Taula1[[#This Row],[% Jornada segons contracte
(no posar el símbol %) ]]-Taula1[[#This Row],[% Reducció salari per baix rendiment        (no posar el símbol %)]]</f>
        <v>0</v>
      </c>
      <c r="AM1473" s="131">
        <f>ROUND((AN1473/100)*24.8547945*Taula1[[#This Row],[Espai reservat Administració (dies)]],2)</f>
        <v>0</v>
      </c>
      <c r="AN1473" s="79">
        <f>Taula1[[#This Row],[% Jornada segons contracte
(no posar el símbol %) ]]-Taula1[[#This Row],[% Reducció salari per baix rendiment        (no posar el símbol %)]]</f>
        <v>0</v>
      </c>
      <c r="AO1473" s="131">
        <f t="shared" si="354"/>
        <v>0</v>
      </c>
      <c r="AP1473" s="87"/>
      <c r="AQ1473" s="137">
        <f>ROUND((AR1473/100)*693*Taula1[[#This Row],[Mesos naturals sencers treballats període justificat (01/01/2023 - 31/03/2023)]],2)</f>
        <v>0</v>
      </c>
      <c r="AR1473" s="90">
        <f>Taula1[[#This Row],[% Jornada segons contracte
(no posar el símbol %) ]]-Taula1[[#This Row],[% Reducció salari per baix rendiment        (no posar el símbol %)]]</f>
        <v>0</v>
      </c>
      <c r="AS1473" s="137">
        <f>ROUND((AT1473/100)*22.78356164*Taula1[[#This Row],[Dies treballats període justificat (01/01/2023 - 31/03/2023)              no comptabilitzats com a mes natural sencer]],2)</f>
        <v>0</v>
      </c>
      <c r="AT1473" s="90">
        <f>Taula1[[#This Row],[% Jornada segons contracte
(no posar el símbol %) ]]-Taula1[[#This Row],[% Reducció salari per baix rendiment        (no posar el símbol %)]]</f>
        <v>0</v>
      </c>
      <c r="AU1473" s="137">
        <f t="shared" si="355"/>
        <v>0</v>
      </c>
      <c r="AV1473" s="87"/>
      <c r="AW1473" s="136">
        <f>ROUND((AX1473/100)*693*Taula1[[#This Row],[Espai reservat Administració  (mesos)]],2)</f>
        <v>0</v>
      </c>
      <c r="AX1473" s="90">
        <f>Taula1[[#This Row],[% Jornada segons contracte
(no posar el símbol %) ]]-Taula1[[#This Row],[% Reducció salari per baix rendiment        (no posar el símbol %)]]</f>
        <v>0</v>
      </c>
      <c r="AY1473" s="131">
        <f>ROUND((AZ1473/100)*22.78356164*Taula1[[#This Row],[Espai reservat Administració (dies)]],2)</f>
        <v>0</v>
      </c>
      <c r="AZ1473" s="81">
        <f>Taula1[[#This Row],[% Jornada segons contracte
(no posar el símbol %) ]]-Taula1[[#This Row],[% Reducció salari per baix rendiment        (no posar el símbol %)]]</f>
        <v>0</v>
      </c>
      <c r="BA1473" s="82">
        <f t="shared" si="356"/>
        <v>0</v>
      </c>
      <c r="BB1473" s="41"/>
      <c r="BC1473" s="131">
        <f>IF(Taula1[[#This Row],[Grup justificat     (fer servir opcions de la llista desplegable)]]=1,AI1473,0)</f>
        <v>0</v>
      </c>
      <c r="BD1473" s="131">
        <f>IF(Taula1[[#This Row],[Grup justificat     (fer servir opcions de la llista desplegable)]]=2,AU1473,0)</f>
        <v>0</v>
      </c>
      <c r="BE1473" s="41"/>
      <c r="BF1473" s="131">
        <f>IF(Taula1[[#This Row],[Espai reservat Administració]]=1,AO1473,0)</f>
        <v>0</v>
      </c>
      <c r="BG1473" s="82">
        <f>IF(Taula1[[#This Row],[Espai reservat Administració]]=2,BA1473,0)</f>
        <v>0</v>
      </c>
      <c r="BH1473" s="41"/>
      <c r="BI1473" s="126">
        <f>IF(Taula1[[#This Row],[Grup justificat     (fer servir opcions de la llista desplegable)]]=1,1,0)</f>
        <v>0</v>
      </c>
      <c r="BJ1473" s="126">
        <f>IF(Taula1[[#This Row],[Espai reservat Administració]]=1,1,0)</f>
        <v>0</v>
      </c>
      <c r="BK1473" s="111"/>
      <c r="BL1473" s="126">
        <f>IF(Taula1[[#This Row],[Grup justificat     (fer servir opcions de la llista desplegable)]]=2,1,0)</f>
        <v>0</v>
      </c>
      <c r="BM1473" s="126">
        <f>IF(Taula1[[#This Row],[Espai reservat Administració]]=2,1,0)</f>
        <v>0</v>
      </c>
      <c r="BN1473" s="73"/>
      <c r="BO1473" s="73"/>
      <c r="BP1473" s="73"/>
      <c r="BQ1473" s="73"/>
      <c r="BR1473" s="73"/>
      <c r="BS1473" s="73"/>
      <c r="BT1473" s="73"/>
      <c r="BU1473" s="73"/>
      <c r="BV1473" s="73"/>
      <c r="BW1473" s="73"/>
      <c r="BX1473" s="73"/>
      <c r="BY1473" s="73"/>
      <c r="BZ1473" s="73"/>
      <c r="CA1473" s="73"/>
      <c r="CB1473" s="73"/>
      <c r="CC1473" s="73"/>
      <c r="CD1473" s="73"/>
      <c r="CE1473" s="73"/>
      <c r="CF1473" s="73"/>
      <c r="CG1473" s="63">
        <f t="shared" si="357"/>
        <v>0</v>
      </c>
      <c r="CH1473" s="63">
        <f t="shared" si="358"/>
        <v>0</v>
      </c>
      <c r="CI1473" s="73"/>
      <c r="CJ1473" s="63">
        <f>IF(Taula1[[#This Row],[Tipus de contracte                                  (fer servir opcions de la llista desplegable)]]="Indefinit",1,0)</f>
        <v>0</v>
      </c>
      <c r="CK1473" s="63">
        <f>IF(Taula1[[#This Row],[Tipus de contracte                                  (fer servir opcions de la llista desplegable)]]="Temporal, igual o superior a 6 mesos",1,0)</f>
        <v>0</v>
      </c>
      <c r="CL1473" s="63">
        <f>IF(Taula1[[#This Row],[Tipus de contracte                                  (fer servir opcions de la llista desplegable)]]="Substitució per IT",1,0)</f>
        <v>0</v>
      </c>
      <c r="CM1473" s="73"/>
      <c r="CN1473" s="63">
        <f>IF(Taula1[[#This Row],[Relació llocs de treball]]&gt;=1,1,0)</f>
        <v>0</v>
      </c>
      <c r="CO1473" s="73"/>
      <c r="CP1473" s="63">
        <f>IF(Taula1[[#This Row],[Identitat de gènere                                                          (fer servir opcions de la llista desplegable)]]="Home",1,0)</f>
        <v>0</v>
      </c>
      <c r="CQ1473" s="63">
        <f>IF(Taula1[[#This Row],[Identitat de gènere                                                          (fer servir opcions de la llista desplegable)]]="Dona",1,0)</f>
        <v>0</v>
      </c>
      <c r="CR1473" s="63">
        <f>IF(Taula1[[#This Row],[Identitat de gènere                                                          (fer servir opcions de la llista desplegable)]]="No binari",1,0)</f>
        <v>0</v>
      </c>
      <c r="CS1473" s="73"/>
      <c r="CT1473" s="63">
        <f t="shared" si="352"/>
        <v>0</v>
      </c>
      <c r="CU1473" s="64">
        <f t="shared" si="359"/>
        <v>0</v>
      </c>
      <c r="CW1473" s="64">
        <f t="shared" si="360"/>
        <v>0</v>
      </c>
      <c r="CX1473" s="64">
        <f t="shared" si="361"/>
        <v>0</v>
      </c>
      <c r="CY1473" s="64">
        <f t="shared" si="362"/>
        <v>0</v>
      </c>
      <c r="CZ1473" s="64">
        <f t="shared" si="363"/>
        <v>0</v>
      </c>
      <c r="DB1473" s="64">
        <f t="shared" si="364"/>
        <v>0</v>
      </c>
      <c r="DC1473" s="64">
        <f t="shared" si="365"/>
        <v>0</v>
      </c>
      <c r="DD1473" s="64">
        <f t="shared" si="366"/>
        <v>0</v>
      </c>
      <c r="DE1473" s="64">
        <f t="shared" si="367"/>
        <v>0</v>
      </c>
    </row>
    <row r="1474" spans="2:109" x14ac:dyDescent="0.3">
      <c r="B1474" s="167"/>
      <c r="C1474" s="186"/>
      <c r="D1474" s="2"/>
      <c r="E1474" s="67"/>
      <c r="F1474" s="5"/>
      <c r="G1474" s="5"/>
      <c r="H1474" s="187"/>
      <c r="I1474" s="111" t="str">
        <f ca="1">IF(Taula1[[#This Row],[Data naixement (format dd/mm/aaaa)]]="","0",DATEDIF(Taula1[[#This Row],[Data naixement (format dd/mm/aaaa)]],TODAY(),"Y"))</f>
        <v>0</v>
      </c>
      <c r="J1474" s="6"/>
      <c r="K1474" s="6"/>
      <c r="L1474" s="6"/>
      <c r="M1474" s="6"/>
      <c r="N1474" s="56"/>
      <c r="O1474" s="56"/>
      <c r="P1474" s="56"/>
      <c r="Q1474" s="6"/>
      <c r="R1474" s="7"/>
      <c r="S1474" s="143">
        <f>Taula1[[#This Row],[Mesos naturals sencers treballats període justificat (01/01/2023 - 31/03/2023)]]</f>
        <v>0</v>
      </c>
      <c r="T1474" s="194">
        <f>Taula1[[#This Row],[Dies treballats període justificat (01/01/2023 - 31/03/2023)              no comptabilitzats com a mes natural sencer]]</f>
        <v>0</v>
      </c>
      <c r="U1474" s="12"/>
      <c r="V1474" s="7"/>
      <c r="W1474" s="188"/>
      <c r="X1474" s="188"/>
      <c r="Y1474" s="188"/>
      <c r="Z1474" s="188"/>
      <c r="AA1474" s="190"/>
      <c r="AB1474" s="143">
        <f>Taula1[[#This Row],[Grup justificat     (fer servir opcions de la llista desplegable)]]</f>
        <v>0</v>
      </c>
      <c r="AC1474" s="182"/>
      <c r="AD1474" s="39"/>
      <c r="AE1474" s="131">
        <f>ROUND((AF1474/100)*756*Taula1[[#This Row],[Mesos naturals sencers treballats període justificat (01/01/2023 - 31/03/2023)]],2)</f>
        <v>0</v>
      </c>
      <c r="AF1474" s="81">
        <f>Taula1[[#This Row],[% Jornada segons contracte
(no posar el símbol %) ]]-Taula1[[#This Row],[% Reducció salari per baix rendiment        (no posar el símbol %)]]</f>
        <v>0</v>
      </c>
      <c r="AG1474" s="131">
        <f>ROUND((AH1474/100)*24.8547945*Taula1[[#This Row],[Dies treballats període justificat (01/01/2023 - 31/03/2023)              no comptabilitzats com a mes natural sencer]],2)</f>
        <v>0</v>
      </c>
      <c r="AH1474" s="79">
        <f>Taula1[[#This Row],[% Jornada segons contracte
(no posar el símbol %) ]]-Taula1[[#This Row],[% Reducció salari per baix rendiment        (no posar el símbol %)]]</f>
        <v>0</v>
      </c>
      <c r="AI1474" s="131">
        <f t="shared" si="353"/>
        <v>0</v>
      </c>
      <c r="AJ1474" s="39"/>
      <c r="AK1474" s="131">
        <f>ROUND((AL1474/100)*756*Taula1[[#This Row],[Espai reservat Administració  (mesos)]],2)</f>
        <v>0</v>
      </c>
      <c r="AL1474" s="81">
        <f>Taula1[[#This Row],[% Jornada segons contracte
(no posar el símbol %) ]]-Taula1[[#This Row],[% Reducció salari per baix rendiment        (no posar el símbol %)]]</f>
        <v>0</v>
      </c>
      <c r="AM1474" s="131">
        <f>ROUND((AN1474/100)*24.8547945*Taula1[[#This Row],[Espai reservat Administració (dies)]],2)</f>
        <v>0</v>
      </c>
      <c r="AN1474" s="79">
        <f>Taula1[[#This Row],[% Jornada segons contracte
(no posar el símbol %) ]]-Taula1[[#This Row],[% Reducció salari per baix rendiment        (no posar el símbol %)]]</f>
        <v>0</v>
      </c>
      <c r="AO1474" s="131">
        <f t="shared" si="354"/>
        <v>0</v>
      </c>
      <c r="AP1474" s="87"/>
      <c r="AQ1474" s="137">
        <f>ROUND((AR1474/100)*693*Taula1[[#This Row],[Mesos naturals sencers treballats període justificat (01/01/2023 - 31/03/2023)]],2)</f>
        <v>0</v>
      </c>
      <c r="AR1474" s="90">
        <f>Taula1[[#This Row],[% Jornada segons contracte
(no posar el símbol %) ]]-Taula1[[#This Row],[% Reducció salari per baix rendiment        (no posar el símbol %)]]</f>
        <v>0</v>
      </c>
      <c r="AS1474" s="137">
        <f>ROUND((AT1474/100)*22.78356164*Taula1[[#This Row],[Dies treballats període justificat (01/01/2023 - 31/03/2023)              no comptabilitzats com a mes natural sencer]],2)</f>
        <v>0</v>
      </c>
      <c r="AT1474" s="90">
        <f>Taula1[[#This Row],[% Jornada segons contracte
(no posar el símbol %) ]]-Taula1[[#This Row],[% Reducció salari per baix rendiment        (no posar el símbol %)]]</f>
        <v>0</v>
      </c>
      <c r="AU1474" s="137">
        <f t="shared" si="355"/>
        <v>0</v>
      </c>
      <c r="AV1474" s="87"/>
      <c r="AW1474" s="136">
        <f>ROUND((AX1474/100)*693*Taula1[[#This Row],[Espai reservat Administració  (mesos)]],2)</f>
        <v>0</v>
      </c>
      <c r="AX1474" s="90">
        <f>Taula1[[#This Row],[% Jornada segons contracte
(no posar el símbol %) ]]-Taula1[[#This Row],[% Reducció salari per baix rendiment        (no posar el símbol %)]]</f>
        <v>0</v>
      </c>
      <c r="AY1474" s="131">
        <f>ROUND((AZ1474/100)*22.78356164*Taula1[[#This Row],[Espai reservat Administració (dies)]],2)</f>
        <v>0</v>
      </c>
      <c r="AZ1474" s="81">
        <f>Taula1[[#This Row],[% Jornada segons contracte
(no posar el símbol %) ]]-Taula1[[#This Row],[% Reducció salari per baix rendiment        (no posar el símbol %)]]</f>
        <v>0</v>
      </c>
      <c r="BA1474" s="82">
        <f t="shared" si="356"/>
        <v>0</v>
      </c>
      <c r="BB1474" s="41"/>
      <c r="BC1474" s="131">
        <f>IF(Taula1[[#This Row],[Grup justificat     (fer servir opcions de la llista desplegable)]]=1,AI1474,0)</f>
        <v>0</v>
      </c>
      <c r="BD1474" s="131">
        <f>IF(Taula1[[#This Row],[Grup justificat     (fer servir opcions de la llista desplegable)]]=2,AU1474,0)</f>
        <v>0</v>
      </c>
      <c r="BE1474" s="41"/>
      <c r="BF1474" s="131">
        <f>IF(Taula1[[#This Row],[Espai reservat Administració]]=1,AO1474,0)</f>
        <v>0</v>
      </c>
      <c r="BG1474" s="82">
        <f>IF(Taula1[[#This Row],[Espai reservat Administració]]=2,BA1474,0)</f>
        <v>0</v>
      </c>
      <c r="BH1474" s="41"/>
      <c r="BI1474" s="126">
        <f>IF(Taula1[[#This Row],[Grup justificat     (fer servir opcions de la llista desplegable)]]=1,1,0)</f>
        <v>0</v>
      </c>
      <c r="BJ1474" s="126">
        <f>IF(Taula1[[#This Row],[Espai reservat Administració]]=1,1,0)</f>
        <v>0</v>
      </c>
      <c r="BK1474" s="111"/>
      <c r="BL1474" s="126">
        <f>IF(Taula1[[#This Row],[Grup justificat     (fer servir opcions de la llista desplegable)]]=2,1,0)</f>
        <v>0</v>
      </c>
      <c r="BM1474" s="126">
        <f>IF(Taula1[[#This Row],[Espai reservat Administració]]=2,1,0)</f>
        <v>0</v>
      </c>
      <c r="BN1474" s="73"/>
      <c r="BO1474" s="73"/>
      <c r="BP1474" s="73"/>
      <c r="BQ1474" s="73"/>
      <c r="BR1474" s="73"/>
      <c r="BS1474" s="73"/>
      <c r="BT1474" s="73"/>
      <c r="BU1474" s="73"/>
      <c r="BV1474" s="73"/>
      <c r="BW1474" s="73"/>
      <c r="BX1474" s="73"/>
      <c r="BY1474" s="73"/>
      <c r="BZ1474" s="73"/>
      <c r="CA1474" s="73"/>
      <c r="CB1474" s="73"/>
      <c r="CC1474" s="73"/>
      <c r="CD1474" s="73"/>
      <c r="CE1474" s="73"/>
      <c r="CF1474" s="73"/>
      <c r="CG1474" s="63">
        <f t="shared" si="357"/>
        <v>0</v>
      </c>
      <c r="CH1474" s="63">
        <f t="shared" si="358"/>
        <v>0</v>
      </c>
      <c r="CI1474" s="73"/>
      <c r="CJ1474" s="63">
        <f>IF(Taula1[[#This Row],[Tipus de contracte                                  (fer servir opcions de la llista desplegable)]]="Indefinit",1,0)</f>
        <v>0</v>
      </c>
      <c r="CK1474" s="63">
        <f>IF(Taula1[[#This Row],[Tipus de contracte                                  (fer servir opcions de la llista desplegable)]]="Temporal, igual o superior a 6 mesos",1,0)</f>
        <v>0</v>
      </c>
      <c r="CL1474" s="63">
        <f>IF(Taula1[[#This Row],[Tipus de contracte                                  (fer servir opcions de la llista desplegable)]]="Substitució per IT",1,0)</f>
        <v>0</v>
      </c>
      <c r="CM1474" s="73"/>
      <c r="CN1474" s="63">
        <f>IF(Taula1[[#This Row],[Relació llocs de treball]]&gt;=1,1,0)</f>
        <v>0</v>
      </c>
      <c r="CO1474" s="73"/>
      <c r="CP1474" s="63">
        <f>IF(Taula1[[#This Row],[Identitat de gènere                                                          (fer servir opcions de la llista desplegable)]]="Home",1,0)</f>
        <v>0</v>
      </c>
      <c r="CQ1474" s="63">
        <f>IF(Taula1[[#This Row],[Identitat de gènere                                                          (fer servir opcions de la llista desplegable)]]="Dona",1,0)</f>
        <v>0</v>
      </c>
      <c r="CR1474" s="63">
        <f>IF(Taula1[[#This Row],[Identitat de gènere                                                          (fer servir opcions de la llista desplegable)]]="No binari",1,0)</f>
        <v>0</v>
      </c>
      <c r="CS1474" s="73"/>
      <c r="CT1474" s="63">
        <f t="shared" si="352"/>
        <v>0</v>
      </c>
      <c r="CU1474" s="64">
        <f t="shared" si="359"/>
        <v>0</v>
      </c>
      <c r="CW1474" s="64">
        <f t="shared" si="360"/>
        <v>0</v>
      </c>
      <c r="CX1474" s="64">
        <f t="shared" si="361"/>
        <v>0</v>
      </c>
      <c r="CY1474" s="64">
        <f t="shared" si="362"/>
        <v>0</v>
      </c>
      <c r="CZ1474" s="64">
        <f t="shared" si="363"/>
        <v>0</v>
      </c>
      <c r="DB1474" s="64">
        <f t="shared" si="364"/>
        <v>0</v>
      </c>
      <c r="DC1474" s="64">
        <f t="shared" si="365"/>
        <v>0</v>
      </c>
      <c r="DD1474" s="64">
        <f t="shared" si="366"/>
        <v>0</v>
      </c>
      <c r="DE1474" s="64">
        <f t="shared" si="367"/>
        <v>0</v>
      </c>
    </row>
    <row r="1475" spans="2:109" x14ac:dyDescent="0.3">
      <c r="B1475" s="167"/>
      <c r="C1475" s="186"/>
      <c r="D1475" s="2"/>
      <c r="E1475" s="67"/>
      <c r="F1475" s="5"/>
      <c r="G1475" s="5"/>
      <c r="H1475" s="187"/>
      <c r="I1475" s="111" t="str">
        <f ca="1">IF(Taula1[[#This Row],[Data naixement (format dd/mm/aaaa)]]="","0",DATEDIF(Taula1[[#This Row],[Data naixement (format dd/mm/aaaa)]],TODAY(),"Y"))</f>
        <v>0</v>
      </c>
      <c r="J1475" s="6"/>
      <c r="K1475" s="6"/>
      <c r="L1475" s="6"/>
      <c r="M1475" s="6"/>
      <c r="N1475" s="56"/>
      <c r="O1475" s="56"/>
      <c r="P1475" s="56"/>
      <c r="Q1475" s="6"/>
      <c r="R1475" s="7"/>
      <c r="S1475" s="143">
        <f>Taula1[[#This Row],[Mesos naturals sencers treballats període justificat (01/01/2023 - 31/03/2023)]]</f>
        <v>0</v>
      </c>
      <c r="T1475" s="194">
        <f>Taula1[[#This Row],[Dies treballats període justificat (01/01/2023 - 31/03/2023)              no comptabilitzats com a mes natural sencer]]</f>
        <v>0</v>
      </c>
      <c r="U1475" s="12"/>
      <c r="V1475" s="7"/>
      <c r="W1475" s="188"/>
      <c r="X1475" s="188"/>
      <c r="Y1475" s="188"/>
      <c r="Z1475" s="188"/>
      <c r="AA1475" s="190"/>
      <c r="AB1475" s="143">
        <f>Taula1[[#This Row],[Grup justificat     (fer servir opcions de la llista desplegable)]]</f>
        <v>0</v>
      </c>
      <c r="AC1475" s="182"/>
      <c r="AD1475" s="39"/>
      <c r="AE1475" s="131">
        <f>ROUND((AF1475/100)*756*Taula1[[#This Row],[Mesos naturals sencers treballats període justificat (01/01/2023 - 31/03/2023)]],2)</f>
        <v>0</v>
      </c>
      <c r="AF1475" s="81">
        <f>Taula1[[#This Row],[% Jornada segons contracte
(no posar el símbol %) ]]-Taula1[[#This Row],[% Reducció salari per baix rendiment        (no posar el símbol %)]]</f>
        <v>0</v>
      </c>
      <c r="AG1475" s="131">
        <f>ROUND((AH1475/100)*24.8547945*Taula1[[#This Row],[Dies treballats període justificat (01/01/2023 - 31/03/2023)              no comptabilitzats com a mes natural sencer]],2)</f>
        <v>0</v>
      </c>
      <c r="AH1475" s="79">
        <f>Taula1[[#This Row],[% Jornada segons contracte
(no posar el símbol %) ]]-Taula1[[#This Row],[% Reducció salari per baix rendiment        (no posar el símbol %)]]</f>
        <v>0</v>
      </c>
      <c r="AI1475" s="131">
        <f t="shared" si="353"/>
        <v>0</v>
      </c>
      <c r="AJ1475" s="39"/>
      <c r="AK1475" s="131">
        <f>ROUND((AL1475/100)*756*Taula1[[#This Row],[Espai reservat Administració  (mesos)]],2)</f>
        <v>0</v>
      </c>
      <c r="AL1475" s="81">
        <f>Taula1[[#This Row],[% Jornada segons contracte
(no posar el símbol %) ]]-Taula1[[#This Row],[% Reducció salari per baix rendiment        (no posar el símbol %)]]</f>
        <v>0</v>
      </c>
      <c r="AM1475" s="131">
        <f>ROUND((AN1475/100)*24.8547945*Taula1[[#This Row],[Espai reservat Administració (dies)]],2)</f>
        <v>0</v>
      </c>
      <c r="AN1475" s="79">
        <f>Taula1[[#This Row],[% Jornada segons contracte
(no posar el símbol %) ]]-Taula1[[#This Row],[% Reducció salari per baix rendiment        (no posar el símbol %)]]</f>
        <v>0</v>
      </c>
      <c r="AO1475" s="131">
        <f t="shared" si="354"/>
        <v>0</v>
      </c>
      <c r="AP1475" s="87"/>
      <c r="AQ1475" s="137">
        <f>ROUND((AR1475/100)*693*Taula1[[#This Row],[Mesos naturals sencers treballats període justificat (01/01/2023 - 31/03/2023)]],2)</f>
        <v>0</v>
      </c>
      <c r="AR1475" s="90">
        <f>Taula1[[#This Row],[% Jornada segons contracte
(no posar el símbol %) ]]-Taula1[[#This Row],[% Reducció salari per baix rendiment        (no posar el símbol %)]]</f>
        <v>0</v>
      </c>
      <c r="AS1475" s="137">
        <f>ROUND((AT1475/100)*22.78356164*Taula1[[#This Row],[Dies treballats període justificat (01/01/2023 - 31/03/2023)              no comptabilitzats com a mes natural sencer]],2)</f>
        <v>0</v>
      </c>
      <c r="AT1475" s="90">
        <f>Taula1[[#This Row],[% Jornada segons contracte
(no posar el símbol %) ]]-Taula1[[#This Row],[% Reducció salari per baix rendiment        (no posar el símbol %)]]</f>
        <v>0</v>
      </c>
      <c r="AU1475" s="137">
        <f t="shared" si="355"/>
        <v>0</v>
      </c>
      <c r="AV1475" s="87"/>
      <c r="AW1475" s="136">
        <f>ROUND((AX1475/100)*693*Taula1[[#This Row],[Espai reservat Administració  (mesos)]],2)</f>
        <v>0</v>
      </c>
      <c r="AX1475" s="90">
        <f>Taula1[[#This Row],[% Jornada segons contracte
(no posar el símbol %) ]]-Taula1[[#This Row],[% Reducció salari per baix rendiment        (no posar el símbol %)]]</f>
        <v>0</v>
      </c>
      <c r="AY1475" s="131">
        <f>ROUND((AZ1475/100)*22.78356164*Taula1[[#This Row],[Espai reservat Administració (dies)]],2)</f>
        <v>0</v>
      </c>
      <c r="AZ1475" s="81">
        <f>Taula1[[#This Row],[% Jornada segons contracte
(no posar el símbol %) ]]-Taula1[[#This Row],[% Reducció salari per baix rendiment        (no posar el símbol %)]]</f>
        <v>0</v>
      </c>
      <c r="BA1475" s="82">
        <f t="shared" si="356"/>
        <v>0</v>
      </c>
      <c r="BB1475" s="41"/>
      <c r="BC1475" s="131">
        <f>IF(Taula1[[#This Row],[Grup justificat     (fer servir opcions de la llista desplegable)]]=1,AI1475,0)</f>
        <v>0</v>
      </c>
      <c r="BD1475" s="131">
        <f>IF(Taula1[[#This Row],[Grup justificat     (fer servir opcions de la llista desplegable)]]=2,AU1475,0)</f>
        <v>0</v>
      </c>
      <c r="BE1475" s="41"/>
      <c r="BF1475" s="131">
        <f>IF(Taula1[[#This Row],[Espai reservat Administració]]=1,AO1475,0)</f>
        <v>0</v>
      </c>
      <c r="BG1475" s="82">
        <f>IF(Taula1[[#This Row],[Espai reservat Administració]]=2,BA1475,0)</f>
        <v>0</v>
      </c>
      <c r="BH1475" s="41"/>
      <c r="BI1475" s="126">
        <f>IF(Taula1[[#This Row],[Grup justificat     (fer servir opcions de la llista desplegable)]]=1,1,0)</f>
        <v>0</v>
      </c>
      <c r="BJ1475" s="126">
        <f>IF(Taula1[[#This Row],[Espai reservat Administració]]=1,1,0)</f>
        <v>0</v>
      </c>
      <c r="BK1475" s="111"/>
      <c r="BL1475" s="126">
        <f>IF(Taula1[[#This Row],[Grup justificat     (fer servir opcions de la llista desplegable)]]=2,1,0)</f>
        <v>0</v>
      </c>
      <c r="BM1475" s="126">
        <f>IF(Taula1[[#This Row],[Espai reservat Administració]]=2,1,0)</f>
        <v>0</v>
      </c>
      <c r="BN1475" s="73"/>
      <c r="BO1475" s="73"/>
      <c r="BP1475" s="73"/>
      <c r="BQ1475" s="73"/>
      <c r="BR1475" s="73"/>
      <c r="BS1475" s="73"/>
      <c r="BT1475" s="73"/>
      <c r="BU1475" s="73"/>
      <c r="BV1475" s="73"/>
      <c r="BW1475" s="73"/>
      <c r="BX1475" s="73"/>
      <c r="BY1475" s="73"/>
      <c r="BZ1475" s="73"/>
      <c r="CA1475" s="73"/>
      <c r="CB1475" s="73"/>
      <c r="CC1475" s="73"/>
      <c r="CD1475" s="73"/>
      <c r="CE1475" s="73"/>
      <c r="CF1475" s="73"/>
      <c r="CG1475" s="63">
        <f t="shared" si="357"/>
        <v>0</v>
      </c>
      <c r="CH1475" s="63">
        <f t="shared" si="358"/>
        <v>0</v>
      </c>
      <c r="CI1475" s="73"/>
      <c r="CJ1475" s="63">
        <f>IF(Taula1[[#This Row],[Tipus de contracte                                  (fer servir opcions de la llista desplegable)]]="Indefinit",1,0)</f>
        <v>0</v>
      </c>
      <c r="CK1475" s="63">
        <f>IF(Taula1[[#This Row],[Tipus de contracte                                  (fer servir opcions de la llista desplegable)]]="Temporal, igual o superior a 6 mesos",1,0)</f>
        <v>0</v>
      </c>
      <c r="CL1475" s="63">
        <f>IF(Taula1[[#This Row],[Tipus de contracte                                  (fer servir opcions de la llista desplegable)]]="Substitució per IT",1,0)</f>
        <v>0</v>
      </c>
      <c r="CM1475" s="73"/>
      <c r="CN1475" s="63">
        <f>IF(Taula1[[#This Row],[Relació llocs de treball]]&gt;=1,1,0)</f>
        <v>0</v>
      </c>
      <c r="CO1475" s="73"/>
      <c r="CP1475" s="63">
        <f>IF(Taula1[[#This Row],[Identitat de gènere                                                          (fer servir opcions de la llista desplegable)]]="Home",1,0)</f>
        <v>0</v>
      </c>
      <c r="CQ1475" s="63">
        <f>IF(Taula1[[#This Row],[Identitat de gènere                                                          (fer servir opcions de la llista desplegable)]]="Dona",1,0)</f>
        <v>0</v>
      </c>
      <c r="CR1475" s="63">
        <f>IF(Taula1[[#This Row],[Identitat de gènere                                                          (fer servir opcions de la llista desplegable)]]="No binari",1,0)</f>
        <v>0</v>
      </c>
      <c r="CS1475" s="73"/>
      <c r="CT1475" s="63">
        <f t="shared" si="352"/>
        <v>0</v>
      </c>
      <c r="CU1475" s="64">
        <f t="shared" si="359"/>
        <v>0</v>
      </c>
      <c r="CW1475" s="64">
        <f t="shared" si="360"/>
        <v>0</v>
      </c>
      <c r="CX1475" s="64">
        <f t="shared" si="361"/>
        <v>0</v>
      </c>
      <c r="CY1475" s="64">
        <f t="shared" si="362"/>
        <v>0</v>
      </c>
      <c r="CZ1475" s="64">
        <f t="shared" si="363"/>
        <v>0</v>
      </c>
      <c r="DB1475" s="64">
        <f t="shared" si="364"/>
        <v>0</v>
      </c>
      <c r="DC1475" s="64">
        <f t="shared" si="365"/>
        <v>0</v>
      </c>
      <c r="DD1475" s="64">
        <f t="shared" si="366"/>
        <v>0</v>
      </c>
      <c r="DE1475" s="64">
        <f t="shared" si="367"/>
        <v>0</v>
      </c>
    </row>
    <row r="1476" spans="2:109" x14ac:dyDescent="0.3">
      <c r="B1476" s="167"/>
      <c r="C1476" s="186"/>
      <c r="D1476" s="2"/>
      <c r="E1476" s="67"/>
      <c r="F1476" s="5"/>
      <c r="G1476" s="5"/>
      <c r="H1476" s="187"/>
      <c r="I1476" s="111" t="str">
        <f ca="1">IF(Taula1[[#This Row],[Data naixement (format dd/mm/aaaa)]]="","0",DATEDIF(Taula1[[#This Row],[Data naixement (format dd/mm/aaaa)]],TODAY(),"Y"))</f>
        <v>0</v>
      </c>
      <c r="J1476" s="6"/>
      <c r="K1476" s="6"/>
      <c r="L1476" s="6"/>
      <c r="M1476" s="6"/>
      <c r="N1476" s="56"/>
      <c r="O1476" s="56"/>
      <c r="P1476" s="56"/>
      <c r="Q1476" s="6"/>
      <c r="R1476" s="7"/>
      <c r="S1476" s="143">
        <f>Taula1[[#This Row],[Mesos naturals sencers treballats període justificat (01/01/2023 - 31/03/2023)]]</f>
        <v>0</v>
      </c>
      <c r="T1476" s="194">
        <f>Taula1[[#This Row],[Dies treballats període justificat (01/01/2023 - 31/03/2023)              no comptabilitzats com a mes natural sencer]]</f>
        <v>0</v>
      </c>
      <c r="U1476" s="12"/>
      <c r="V1476" s="7"/>
      <c r="W1476" s="188"/>
      <c r="X1476" s="188"/>
      <c r="Y1476" s="188"/>
      <c r="Z1476" s="188"/>
      <c r="AA1476" s="190"/>
      <c r="AB1476" s="143">
        <f>Taula1[[#This Row],[Grup justificat     (fer servir opcions de la llista desplegable)]]</f>
        <v>0</v>
      </c>
      <c r="AC1476" s="182"/>
      <c r="AD1476" s="39"/>
      <c r="AE1476" s="131">
        <f>ROUND((AF1476/100)*756*Taula1[[#This Row],[Mesos naturals sencers treballats període justificat (01/01/2023 - 31/03/2023)]],2)</f>
        <v>0</v>
      </c>
      <c r="AF1476" s="81">
        <f>Taula1[[#This Row],[% Jornada segons contracte
(no posar el símbol %) ]]-Taula1[[#This Row],[% Reducció salari per baix rendiment        (no posar el símbol %)]]</f>
        <v>0</v>
      </c>
      <c r="AG1476" s="131">
        <f>ROUND((AH1476/100)*24.8547945*Taula1[[#This Row],[Dies treballats període justificat (01/01/2023 - 31/03/2023)              no comptabilitzats com a mes natural sencer]],2)</f>
        <v>0</v>
      </c>
      <c r="AH1476" s="79">
        <f>Taula1[[#This Row],[% Jornada segons contracte
(no posar el símbol %) ]]-Taula1[[#This Row],[% Reducció salari per baix rendiment        (no posar el símbol %)]]</f>
        <v>0</v>
      </c>
      <c r="AI1476" s="131">
        <f t="shared" si="353"/>
        <v>0</v>
      </c>
      <c r="AJ1476" s="39"/>
      <c r="AK1476" s="131">
        <f>ROUND((AL1476/100)*756*Taula1[[#This Row],[Espai reservat Administració  (mesos)]],2)</f>
        <v>0</v>
      </c>
      <c r="AL1476" s="81">
        <f>Taula1[[#This Row],[% Jornada segons contracte
(no posar el símbol %) ]]-Taula1[[#This Row],[% Reducció salari per baix rendiment        (no posar el símbol %)]]</f>
        <v>0</v>
      </c>
      <c r="AM1476" s="131">
        <f>ROUND((AN1476/100)*24.8547945*Taula1[[#This Row],[Espai reservat Administració (dies)]],2)</f>
        <v>0</v>
      </c>
      <c r="AN1476" s="79">
        <f>Taula1[[#This Row],[% Jornada segons contracte
(no posar el símbol %) ]]-Taula1[[#This Row],[% Reducció salari per baix rendiment        (no posar el símbol %)]]</f>
        <v>0</v>
      </c>
      <c r="AO1476" s="131">
        <f t="shared" si="354"/>
        <v>0</v>
      </c>
      <c r="AP1476" s="87"/>
      <c r="AQ1476" s="137">
        <f>ROUND((AR1476/100)*693*Taula1[[#This Row],[Mesos naturals sencers treballats període justificat (01/01/2023 - 31/03/2023)]],2)</f>
        <v>0</v>
      </c>
      <c r="AR1476" s="90">
        <f>Taula1[[#This Row],[% Jornada segons contracte
(no posar el símbol %) ]]-Taula1[[#This Row],[% Reducció salari per baix rendiment        (no posar el símbol %)]]</f>
        <v>0</v>
      </c>
      <c r="AS1476" s="137">
        <f>ROUND((AT1476/100)*22.78356164*Taula1[[#This Row],[Dies treballats període justificat (01/01/2023 - 31/03/2023)              no comptabilitzats com a mes natural sencer]],2)</f>
        <v>0</v>
      </c>
      <c r="AT1476" s="90">
        <f>Taula1[[#This Row],[% Jornada segons contracte
(no posar el símbol %) ]]-Taula1[[#This Row],[% Reducció salari per baix rendiment        (no posar el símbol %)]]</f>
        <v>0</v>
      </c>
      <c r="AU1476" s="137">
        <f t="shared" si="355"/>
        <v>0</v>
      </c>
      <c r="AV1476" s="87"/>
      <c r="AW1476" s="136">
        <f>ROUND((AX1476/100)*693*Taula1[[#This Row],[Espai reservat Administració  (mesos)]],2)</f>
        <v>0</v>
      </c>
      <c r="AX1476" s="90">
        <f>Taula1[[#This Row],[% Jornada segons contracte
(no posar el símbol %) ]]-Taula1[[#This Row],[% Reducció salari per baix rendiment        (no posar el símbol %)]]</f>
        <v>0</v>
      </c>
      <c r="AY1476" s="131">
        <f>ROUND((AZ1476/100)*22.78356164*Taula1[[#This Row],[Espai reservat Administració (dies)]],2)</f>
        <v>0</v>
      </c>
      <c r="AZ1476" s="81">
        <f>Taula1[[#This Row],[% Jornada segons contracte
(no posar el símbol %) ]]-Taula1[[#This Row],[% Reducció salari per baix rendiment        (no posar el símbol %)]]</f>
        <v>0</v>
      </c>
      <c r="BA1476" s="82">
        <f t="shared" si="356"/>
        <v>0</v>
      </c>
      <c r="BB1476" s="41"/>
      <c r="BC1476" s="131">
        <f>IF(Taula1[[#This Row],[Grup justificat     (fer servir opcions de la llista desplegable)]]=1,AI1476,0)</f>
        <v>0</v>
      </c>
      <c r="BD1476" s="131">
        <f>IF(Taula1[[#This Row],[Grup justificat     (fer servir opcions de la llista desplegable)]]=2,AU1476,0)</f>
        <v>0</v>
      </c>
      <c r="BE1476" s="41"/>
      <c r="BF1476" s="131">
        <f>IF(Taula1[[#This Row],[Espai reservat Administració]]=1,AO1476,0)</f>
        <v>0</v>
      </c>
      <c r="BG1476" s="82">
        <f>IF(Taula1[[#This Row],[Espai reservat Administració]]=2,BA1476,0)</f>
        <v>0</v>
      </c>
      <c r="BH1476" s="41"/>
      <c r="BI1476" s="126">
        <f>IF(Taula1[[#This Row],[Grup justificat     (fer servir opcions de la llista desplegable)]]=1,1,0)</f>
        <v>0</v>
      </c>
      <c r="BJ1476" s="126">
        <f>IF(Taula1[[#This Row],[Espai reservat Administració]]=1,1,0)</f>
        <v>0</v>
      </c>
      <c r="BK1476" s="111"/>
      <c r="BL1476" s="126">
        <f>IF(Taula1[[#This Row],[Grup justificat     (fer servir opcions de la llista desplegable)]]=2,1,0)</f>
        <v>0</v>
      </c>
      <c r="BM1476" s="126">
        <f>IF(Taula1[[#This Row],[Espai reservat Administració]]=2,1,0)</f>
        <v>0</v>
      </c>
      <c r="BN1476" s="73"/>
      <c r="BO1476" s="73"/>
      <c r="BP1476" s="73"/>
      <c r="BQ1476" s="73"/>
      <c r="BR1476" s="73"/>
      <c r="BS1476" s="73"/>
      <c r="BT1476" s="73"/>
      <c r="BU1476" s="73"/>
      <c r="BV1476" s="73"/>
      <c r="BW1476" s="73"/>
      <c r="BX1476" s="73"/>
      <c r="BY1476" s="73"/>
      <c r="BZ1476" s="73"/>
      <c r="CA1476" s="73"/>
      <c r="CB1476" s="73"/>
      <c r="CC1476" s="73"/>
      <c r="CD1476" s="73"/>
      <c r="CE1476" s="73"/>
      <c r="CF1476" s="73"/>
      <c r="CG1476" s="63">
        <f t="shared" si="357"/>
        <v>0</v>
      </c>
      <c r="CH1476" s="63">
        <f t="shared" si="358"/>
        <v>0</v>
      </c>
      <c r="CI1476" s="73"/>
      <c r="CJ1476" s="63">
        <f>IF(Taula1[[#This Row],[Tipus de contracte                                  (fer servir opcions de la llista desplegable)]]="Indefinit",1,0)</f>
        <v>0</v>
      </c>
      <c r="CK1476" s="63">
        <f>IF(Taula1[[#This Row],[Tipus de contracte                                  (fer servir opcions de la llista desplegable)]]="Temporal, igual o superior a 6 mesos",1,0)</f>
        <v>0</v>
      </c>
      <c r="CL1476" s="63">
        <f>IF(Taula1[[#This Row],[Tipus de contracte                                  (fer servir opcions de la llista desplegable)]]="Substitució per IT",1,0)</f>
        <v>0</v>
      </c>
      <c r="CM1476" s="73"/>
      <c r="CN1476" s="63">
        <f>IF(Taula1[[#This Row],[Relació llocs de treball]]&gt;=1,1,0)</f>
        <v>0</v>
      </c>
      <c r="CO1476" s="73"/>
      <c r="CP1476" s="63">
        <f>IF(Taula1[[#This Row],[Identitat de gènere                                                          (fer servir opcions de la llista desplegable)]]="Home",1,0)</f>
        <v>0</v>
      </c>
      <c r="CQ1476" s="63">
        <f>IF(Taula1[[#This Row],[Identitat de gènere                                                          (fer servir opcions de la llista desplegable)]]="Dona",1,0)</f>
        <v>0</v>
      </c>
      <c r="CR1476" s="63">
        <f>IF(Taula1[[#This Row],[Identitat de gènere                                                          (fer servir opcions de la llista desplegable)]]="No binari",1,0)</f>
        <v>0</v>
      </c>
      <c r="CS1476" s="73"/>
      <c r="CT1476" s="63">
        <f t="shared" si="352"/>
        <v>0</v>
      </c>
      <c r="CU1476" s="64">
        <f t="shared" si="359"/>
        <v>0</v>
      </c>
      <c r="CW1476" s="64">
        <f t="shared" si="360"/>
        <v>0</v>
      </c>
      <c r="CX1476" s="64">
        <f t="shared" si="361"/>
        <v>0</v>
      </c>
      <c r="CY1476" s="64">
        <f t="shared" si="362"/>
        <v>0</v>
      </c>
      <c r="CZ1476" s="64">
        <f t="shared" si="363"/>
        <v>0</v>
      </c>
      <c r="DB1476" s="64">
        <f t="shared" si="364"/>
        <v>0</v>
      </c>
      <c r="DC1476" s="64">
        <f t="shared" si="365"/>
        <v>0</v>
      </c>
      <c r="DD1476" s="64">
        <f t="shared" si="366"/>
        <v>0</v>
      </c>
      <c r="DE1476" s="64">
        <f t="shared" si="367"/>
        <v>0</v>
      </c>
    </row>
    <row r="1477" spans="2:109" x14ac:dyDescent="0.3">
      <c r="B1477" s="167"/>
      <c r="C1477" s="186"/>
      <c r="D1477" s="2"/>
      <c r="E1477" s="67"/>
      <c r="F1477" s="5"/>
      <c r="G1477" s="5"/>
      <c r="H1477" s="187"/>
      <c r="I1477" s="111" t="str">
        <f ca="1">IF(Taula1[[#This Row],[Data naixement (format dd/mm/aaaa)]]="","0",DATEDIF(Taula1[[#This Row],[Data naixement (format dd/mm/aaaa)]],TODAY(),"Y"))</f>
        <v>0</v>
      </c>
      <c r="J1477" s="6"/>
      <c r="K1477" s="6"/>
      <c r="L1477" s="6"/>
      <c r="M1477" s="6"/>
      <c r="N1477" s="56"/>
      <c r="O1477" s="56"/>
      <c r="P1477" s="56"/>
      <c r="Q1477" s="6"/>
      <c r="R1477" s="7"/>
      <c r="S1477" s="143">
        <f>Taula1[[#This Row],[Mesos naturals sencers treballats període justificat (01/01/2023 - 31/03/2023)]]</f>
        <v>0</v>
      </c>
      <c r="T1477" s="194">
        <f>Taula1[[#This Row],[Dies treballats període justificat (01/01/2023 - 31/03/2023)              no comptabilitzats com a mes natural sencer]]</f>
        <v>0</v>
      </c>
      <c r="U1477" s="12"/>
      <c r="V1477" s="7"/>
      <c r="W1477" s="188"/>
      <c r="X1477" s="188"/>
      <c r="Y1477" s="188"/>
      <c r="Z1477" s="188"/>
      <c r="AA1477" s="190"/>
      <c r="AB1477" s="143">
        <f>Taula1[[#This Row],[Grup justificat     (fer servir opcions de la llista desplegable)]]</f>
        <v>0</v>
      </c>
      <c r="AC1477" s="182"/>
      <c r="AD1477" s="39"/>
      <c r="AE1477" s="131">
        <f>ROUND((AF1477/100)*756*Taula1[[#This Row],[Mesos naturals sencers treballats període justificat (01/01/2023 - 31/03/2023)]],2)</f>
        <v>0</v>
      </c>
      <c r="AF1477" s="81">
        <f>Taula1[[#This Row],[% Jornada segons contracte
(no posar el símbol %) ]]-Taula1[[#This Row],[% Reducció salari per baix rendiment        (no posar el símbol %)]]</f>
        <v>0</v>
      </c>
      <c r="AG1477" s="131">
        <f>ROUND((AH1477/100)*24.8547945*Taula1[[#This Row],[Dies treballats període justificat (01/01/2023 - 31/03/2023)              no comptabilitzats com a mes natural sencer]],2)</f>
        <v>0</v>
      </c>
      <c r="AH1477" s="79">
        <f>Taula1[[#This Row],[% Jornada segons contracte
(no posar el símbol %) ]]-Taula1[[#This Row],[% Reducció salari per baix rendiment        (no posar el símbol %)]]</f>
        <v>0</v>
      </c>
      <c r="AI1477" s="131">
        <f t="shared" si="353"/>
        <v>0</v>
      </c>
      <c r="AJ1477" s="39"/>
      <c r="AK1477" s="131">
        <f>ROUND((AL1477/100)*756*Taula1[[#This Row],[Espai reservat Administració  (mesos)]],2)</f>
        <v>0</v>
      </c>
      <c r="AL1477" s="81">
        <f>Taula1[[#This Row],[% Jornada segons contracte
(no posar el símbol %) ]]-Taula1[[#This Row],[% Reducció salari per baix rendiment        (no posar el símbol %)]]</f>
        <v>0</v>
      </c>
      <c r="AM1477" s="131">
        <f>ROUND((AN1477/100)*24.8547945*Taula1[[#This Row],[Espai reservat Administració (dies)]],2)</f>
        <v>0</v>
      </c>
      <c r="AN1477" s="79">
        <f>Taula1[[#This Row],[% Jornada segons contracte
(no posar el símbol %) ]]-Taula1[[#This Row],[% Reducció salari per baix rendiment        (no posar el símbol %)]]</f>
        <v>0</v>
      </c>
      <c r="AO1477" s="131">
        <f t="shared" si="354"/>
        <v>0</v>
      </c>
      <c r="AP1477" s="87"/>
      <c r="AQ1477" s="137">
        <f>ROUND((AR1477/100)*693*Taula1[[#This Row],[Mesos naturals sencers treballats període justificat (01/01/2023 - 31/03/2023)]],2)</f>
        <v>0</v>
      </c>
      <c r="AR1477" s="90">
        <f>Taula1[[#This Row],[% Jornada segons contracte
(no posar el símbol %) ]]-Taula1[[#This Row],[% Reducció salari per baix rendiment        (no posar el símbol %)]]</f>
        <v>0</v>
      </c>
      <c r="AS1477" s="137">
        <f>ROUND((AT1477/100)*22.78356164*Taula1[[#This Row],[Dies treballats període justificat (01/01/2023 - 31/03/2023)              no comptabilitzats com a mes natural sencer]],2)</f>
        <v>0</v>
      </c>
      <c r="AT1477" s="90">
        <f>Taula1[[#This Row],[% Jornada segons contracte
(no posar el símbol %) ]]-Taula1[[#This Row],[% Reducció salari per baix rendiment        (no posar el símbol %)]]</f>
        <v>0</v>
      </c>
      <c r="AU1477" s="137">
        <f t="shared" si="355"/>
        <v>0</v>
      </c>
      <c r="AV1477" s="87"/>
      <c r="AW1477" s="136">
        <f>ROUND((AX1477/100)*693*Taula1[[#This Row],[Espai reservat Administració  (mesos)]],2)</f>
        <v>0</v>
      </c>
      <c r="AX1477" s="90">
        <f>Taula1[[#This Row],[% Jornada segons contracte
(no posar el símbol %) ]]-Taula1[[#This Row],[% Reducció salari per baix rendiment        (no posar el símbol %)]]</f>
        <v>0</v>
      </c>
      <c r="AY1477" s="131">
        <f>ROUND((AZ1477/100)*22.78356164*Taula1[[#This Row],[Espai reservat Administració (dies)]],2)</f>
        <v>0</v>
      </c>
      <c r="AZ1477" s="81">
        <f>Taula1[[#This Row],[% Jornada segons contracte
(no posar el símbol %) ]]-Taula1[[#This Row],[% Reducció salari per baix rendiment        (no posar el símbol %)]]</f>
        <v>0</v>
      </c>
      <c r="BA1477" s="82">
        <f t="shared" si="356"/>
        <v>0</v>
      </c>
      <c r="BB1477" s="41"/>
      <c r="BC1477" s="131">
        <f>IF(Taula1[[#This Row],[Grup justificat     (fer servir opcions de la llista desplegable)]]=1,AI1477,0)</f>
        <v>0</v>
      </c>
      <c r="BD1477" s="131">
        <f>IF(Taula1[[#This Row],[Grup justificat     (fer servir opcions de la llista desplegable)]]=2,AU1477,0)</f>
        <v>0</v>
      </c>
      <c r="BE1477" s="41"/>
      <c r="BF1477" s="131">
        <f>IF(Taula1[[#This Row],[Espai reservat Administració]]=1,AO1477,0)</f>
        <v>0</v>
      </c>
      <c r="BG1477" s="82">
        <f>IF(Taula1[[#This Row],[Espai reservat Administració]]=2,BA1477,0)</f>
        <v>0</v>
      </c>
      <c r="BH1477" s="41"/>
      <c r="BI1477" s="126">
        <f>IF(Taula1[[#This Row],[Grup justificat     (fer servir opcions de la llista desplegable)]]=1,1,0)</f>
        <v>0</v>
      </c>
      <c r="BJ1477" s="126">
        <f>IF(Taula1[[#This Row],[Espai reservat Administració]]=1,1,0)</f>
        <v>0</v>
      </c>
      <c r="BK1477" s="111"/>
      <c r="BL1477" s="126">
        <f>IF(Taula1[[#This Row],[Grup justificat     (fer servir opcions de la llista desplegable)]]=2,1,0)</f>
        <v>0</v>
      </c>
      <c r="BM1477" s="126">
        <f>IF(Taula1[[#This Row],[Espai reservat Administració]]=2,1,0)</f>
        <v>0</v>
      </c>
      <c r="BN1477" s="73"/>
      <c r="BO1477" s="73"/>
      <c r="BP1477" s="73"/>
      <c r="BQ1477" s="73"/>
      <c r="BR1477" s="73"/>
      <c r="BS1477" s="73"/>
      <c r="BT1477" s="73"/>
      <c r="BU1477" s="73"/>
      <c r="BV1477" s="73"/>
      <c r="BW1477" s="73"/>
      <c r="BX1477" s="73"/>
      <c r="BY1477" s="73"/>
      <c r="BZ1477" s="73"/>
      <c r="CA1477" s="73"/>
      <c r="CB1477" s="73"/>
      <c r="CC1477" s="73"/>
      <c r="CD1477" s="73"/>
      <c r="CE1477" s="73"/>
      <c r="CF1477" s="73"/>
      <c r="CG1477" s="63">
        <f t="shared" si="357"/>
        <v>0</v>
      </c>
      <c r="CH1477" s="63">
        <f t="shared" si="358"/>
        <v>0</v>
      </c>
      <c r="CI1477" s="73"/>
      <c r="CJ1477" s="63">
        <f>IF(Taula1[[#This Row],[Tipus de contracte                                  (fer servir opcions de la llista desplegable)]]="Indefinit",1,0)</f>
        <v>0</v>
      </c>
      <c r="CK1477" s="63">
        <f>IF(Taula1[[#This Row],[Tipus de contracte                                  (fer servir opcions de la llista desplegable)]]="Temporal, igual o superior a 6 mesos",1,0)</f>
        <v>0</v>
      </c>
      <c r="CL1477" s="63">
        <f>IF(Taula1[[#This Row],[Tipus de contracte                                  (fer servir opcions de la llista desplegable)]]="Substitució per IT",1,0)</f>
        <v>0</v>
      </c>
      <c r="CM1477" s="73"/>
      <c r="CN1477" s="63">
        <f>IF(Taula1[[#This Row],[Relació llocs de treball]]&gt;=1,1,0)</f>
        <v>0</v>
      </c>
      <c r="CO1477" s="73"/>
      <c r="CP1477" s="63">
        <f>IF(Taula1[[#This Row],[Identitat de gènere                                                          (fer servir opcions de la llista desplegable)]]="Home",1,0)</f>
        <v>0</v>
      </c>
      <c r="CQ1477" s="63">
        <f>IF(Taula1[[#This Row],[Identitat de gènere                                                          (fer servir opcions de la llista desplegable)]]="Dona",1,0)</f>
        <v>0</v>
      </c>
      <c r="CR1477" s="63">
        <f>IF(Taula1[[#This Row],[Identitat de gènere                                                          (fer servir opcions de la llista desplegable)]]="No binari",1,0)</f>
        <v>0</v>
      </c>
      <c r="CS1477" s="73"/>
      <c r="CT1477" s="63">
        <f t="shared" si="352"/>
        <v>0</v>
      </c>
      <c r="CU1477" s="64">
        <f t="shared" si="359"/>
        <v>0</v>
      </c>
      <c r="CW1477" s="64">
        <f t="shared" si="360"/>
        <v>0</v>
      </c>
      <c r="CX1477" s="64">
        <f t="shared" si="361"/>
        <v>0</v>
      </c>
      <c r="CY1477" s="64">
        <f t="shared" si="362"/>
        <v>0</v>
      </c>
      <c r="CZ1477" s="64">
        <f t="shared" si="363"/>
        <v>0</v>
      </c>
      <c r="DB1477" s="64">
        <f t="shared" si="364"/>
        <v>0</v>
      </c>
      <c r="DC1477" s="64">
        <f t="shared" si="365"/>
        <v>0</v>
      </c>
      <c r="DD1477" s="64">
        <f t="shared" si="366"/>
        <v>0</v>
      </c>
      <c r="DE1477" s="64">
        <f t="shared" si="367"/>
        <v>0</v>
      </c>
    </row>
    <row r="1478" spans="2:109" x14ac:dyDescent="0.3">
      <c r="B1478" s="167"/>
      <c r="C1478" s="186"/>
      <c r="D1478" s="2"/>
      <c r="E1478" s="67"/>
      <c r="F1478" s="5"/>
      <c r="G1478" s="5"/>
      <c r="H1478" s="187"/>
      <c r="I1478" s="111" t="str">
        <f ca="1">IF(Taula1[[#This Row],[Data naixement (format dd/mm/aaaa)]]="","0",DATEDIF(Taula1[[#This Row],[Data naixement (format dd/mm/aaaa)]],TODAY(),"Y"))</f>
        <v>0</v>
      </c>
      <c r="J1478" s="6"/>
      <c r="K1478" s="6"/>
      <c r="L1478" s="6"/>
      <c r="M1478" s="6"/>
      <c r="N1478" s="56"/>
      <c r="O1478" s="56"/>
      <c r="P1478" s="56"/>
      <c r="Q1478" s="6"/>
      <c r="R1478" s="7"/>
      <c r="S1478" s="143">
        <f>Taula1[[#This Row],[Mesos naturals sencers treballats període justificat (01/01/2023 - 31/03/2023)]]</f>
        <v>0</v>
      </c>
      <c r="T1478" s="194">
        <f>Taula1[[#This Row],[Dies treballats període justificat (01/01/2023 - 31/03/2023)              no comptabilitzats com a mes natural sencer]]</f>
        <v>0</v>
      </c>
      <c r="U1478" s="12"/>
      <c r="V1478" s="7"/>
      <c r="W1478" s="188"/>
      <c r="X1478" s="188"/>
      <c r="Y1478" s="188"/>
      <c r="Z1478" s="188"/>
      <c r="AA1478" s="190"/>
      <c r="AB1478" s="143">
        <f>Taula1[[#This Row],[Grup justificat     (fer servir opcions de la llista desplegable)]]</f>
        <v>0</v>
      </c>
      <c r="AC1478" s="182"/>
      <c r="AD1478" s="39"/>
      <c r="AE1478" s="131">
        <f>ROUND((AF1478/100)*756*Taula1[[#This Row],[Mesos naturals sencers treballats període justificat (01/01/2023 - 31/03/2023)]],2)</f>
        <v>0</v>
      </c>
      <c r="AF1478" s="81">
        <f>Taula1[[#This Row],[% Jornada segons contracte
(no posar el símbol %) ]]-Taula1[[#This Row],[% Reducció salari per baix rendiment        (no posar el símbol %)]]</f>
        <v>0</v>
      </c>
      <c r="AG1478" s="131">
        <f>ROUND((AH1478/100)*24.8547945*Taula1[[#This Row],[Dies treballats període justificat (01/01/2023 - 31/03/2023)              no comptabilitzats com a mes natural sencer]],2)</f>
        <v>0</v>
      </c>
      <c r="AH1478" s="79">
        <f>Taula1[[#This Row],[% Jornada segons contracte
(no posar el símbol %) ]]-Taula1[[#This Row],[% Reducció salari per baix rendiment        (no posar el símbol %)]]</f>
        <v>0</v>
      </c>
      <c r="AI1478" s="131">
        <f t="shared" si="353"/>
        <v>0</v>
      </c>
      <c r="AJ1478" s="39"/>
      <c r="AK1478" s="131">
        <f>ROUND((AL1478/100)*756*Taula1[[#This Row],[Espai reservat Administració  (mesos)]],2)</f>
        <v>0</v>
      </c>
      <c r="AL1478" s="81">
        <f>Taula1[[#This Row],[% Jornada segons contracte
(no posar el símbol %) ]]-Taula1[[#This Row],[% Reducció salari per baix rendiment        (no posar el símbol %)]]</f>
        <v>0</v>
      </c>
      <c r="AM1478" s="131">
        <f>ROUND((AN1478/100)*24.8547945*Taula1[[#This Row],[Espai reservat Administració (dies)]],2)</f>
        <v>0</v>
      </c>
      <c r="AN1478" s="79">
        <f>Taula1[[#This Row],[% Jornada segons contracte
(no posar el símbol %) ]]-Taula1[[#This Row],[% Reducció salari per baix rendiment        (no posar el símbol %)]]</f>
        <v>0</v>
      </c>
      <c r="AO1478" s="131">
        <f t="shared" si="354"/>
        <v>0</v>
      </c>
      <c r="AP1478" s="87"/>
      <c r="AQ1478" s="137">
        <f>ROUND((AR1478/100)*693*Taula1[[#This Row],[Mesos naturals sencers treballats període justificat (01/01/2023 - 31/03/2023)]],2)</f>
        <v>0</v>
      </c>
      <c r="AR1478" s="90">
        <f>Taula1[[#This Row],[% Jornada segons contracte
(no posar el símbol %) ]]-Taula1[[#This Row],[% Reducció salari per baix rendiment        (no posar el símbol %)]]</f>
        <v>0</v>
      </c>
      <c r="AS1478" s="137">
        <f>ROUND((AT1478/100)*22.78356164*Taula1[[#This Row],[Dies treballats període justificat (01/01/2023 - 31/03/2023)              no comptabilitzats com a mes natural sencer]],2)</f>
        <v>0</v>
      </c>
      <c r="AT1478" s="90">
        <f>Taula1[[#This Row],[% Jornada segons contracte
(no posar el símbol %) ]]-Taula1[[#This Row],[% Reducció salari per baix rendiment        (no posar el símbol %)]]</f>
        <v>0</v>
      </c>
      <c r="AU1478" s="137">
        <f t="shared" si="355"/>
        <v>0</v>
      </c>
      <c r="AV1478" s="87"/>
      <c r="AW1478" s="136">
        <f>ROUND((AX1478/100)*693*Taula1[[#This Row],[Espai reservat Administració  (mesos)]],2)</f>
        <v>0</v>
      </c>
      <c r="AX1478" s="90">
        <f>Taula1[[#This Row],[% Jornada segons contracte
(no posar el símbol %) ]]-Taula1[[#This Row],[% Reducció salari per baix rendiment        (no posar el símbol %)]]</f>
        <v>0</v>
      </c>
      <c r="AY1478" s="131">
        <f>ROUND((AZ1478/100)*22.78356164*Taula1[[#This Row],[Espai reservat Administració (dies)]],2)</f>
        <v>0</v>
      </c>
      <c r="AZ1478" s="81">
        <f>Taula1[[#This Row],[% Jornada segons contracte
(no posar el símbol %) ]]-Taula1[[#This Row],[% Reducció salari per baix rendiment        (no posar el símbol %)]]</f>
        <v>0</v>
      </c>
      <c r="BA1478" s="82">
        <f t="shared" si="356"/>
        <v>0</v>
      </c>
      <c r="BB1478" s="41"/>
      <c r="BC1478" s="131">
        <f>IF(Taula1[[#This Row],[Grup justificat     (fer servir opcions de la llista desplegable)]]=1,AI1478,0)</f>
        <v>0</v>
      </c>
      <c r="BD1478" s="131">
        <f>IF(Taula1[[#This Row],[Grup justificat     (fer servir opcions de la llista desplegable)]]=2,AU1478,0)</f>
        <v>0</v>
      </c>
      <c r="BE1478" s="41"/>
      <c r="BF1478" s="131">
        <f>IF(Taula1[[#This Row],[Espai reservat Administració]]=1,AO1478,0)</f>
        <v>0</v>
      </c>
      <c r="BG1478" s="82">
        <f>IF(Taula1[[#This Row],[Espai reservat Administració]]=2,BA1478,0)</f>
        <v>0</v>
      </c>
      <c r="BH1478" s="41"/>
      <c r="BI1478" s="126">
        <f>IF(Taula1[[#This Row],[Grup justificat     (fer servir opcions de la llista desplegable)]]=1,1,0)</f>
        <v>0</v>
      </c>
      <c r="BJ1478" s="126">
        <f>IF(Taula1[[#This Row],[Espai reservat Administració]]=1,1,0)</f>
        <v>0</v>
      </c>
      <c r="BK1478" s="111"/>
      <c r="BL1478" s="126">
        <f>IF(Taula1[[#This Row],[Grup justificat     (fer servir opcions de la llista desplegable)]]=2,1,0)</f>
        <v>0</v>
      </c>
      <c r="BM1478" s="126">
        <f>IF(Taula1[[#This Row],[Espai reservat Administració]]=2,1,0)</f>
        <v>0</v>
      </c>
      <c r="BN1478" s="73"/>
      <c r="BO1478" s="73"/>
      <c r="BP1478" s="73"/>
      <c r="BQ1478" s="73"/>
      <c r="BR1478" s="73"/>
      <c r="BS1478" s="73"/>
      <c r="BT1478" s="73"/>
      <c r="BU1478" s="73"/>
      <c r="BV1478" s="73"/>
      <c r="BW1478" s="73"/>
      <c r="BX1478" s="73"/>
      <c r="BY1478" s="73"/>
      <c r="BZ1478" s="73"/>
      <c r="CA1478" s="73"/>
      <c r="CB1478" s="73"/>
      <c r="CC1478" s="73"/>
      <c r="CD1478" s="73"/>
      <c r="CE1478" s="73"/>
      <c r="CF1478" s="73"/>
      <c r="CG1478" s="63">
        <f t="shared" si="357"/>
        <v>0</v>
      </c>
      <c r="CH1478" s="63">
        <f t="shared" si="358"/>
        <v>0</v>
      </c>
      <c r="CI1478" s="73"/>
      <c r="CJ1478" s="63">
        <f>IF(Taula1[[#This Row],[Tipus de contracte                                  (fer servir opcions de la llista desplegable)]]="Indefinit",1,0)</f>
        <v>0</v>
      </c>
      <c r="CK1478" s="63">
        <f>IF(Taula1[[#This Row],[Tipus de contracte                                  (fer servir opcions de la llista desplegable)]]="Temporal, igual o superior a 6 mesos",1,0)</f>
        <v>0</v>
      </c>
      <c r="CL1478" s="63">
        <f>IF(Taula1[[#This Row],[Tipus de contracte                                  (fer servir opcions de la llista desplegable)]]="Substitució per IT",1,0)</f>
        <v>0</v>
      </c>
      <c r="CM1478" s="73"/>
      <c r="CN1478" s="63">
        <f>IF(Taula1[[#This Row],[Relació llocs de treball]]&gt;=1,1,0)</f>
        <v>0</v>
      </c>
      <c r="CO1478" s="73"/>
      <c r="CP1478" s="63">
        <f>IF(Taula1[[#This Row],[Identitat de gènere                                                          (fer servir opcions de la llista desplegable)]]="Home",1,0)</f>
        <v>0</v>
      </c>
      <c r="CQ1478" s="63">
        <f>IF(Taula1[[#This Row],[Identitat de gènere                                                          (fer servir opcions de la llista desplegable)]]="Dona",1,0)</f>
        <v>0</v>
      </c>
      <c r="CR1478" s="63">
        <f>IF(Taula1[[#This Row],[Identitat de gènere                                                          (fer servir opcions de la llista desplegable)]]="No binari",1,0)</f>
        <v>0</v>
      </c>
      <c r="CS1478" s="73"/>
      <c r="CT1478" s="63">
        <f t="shared" si="352"/>
        <v>0</v>
      </c>
      <c r="CU1478" s="64">
        <f t="shared" si="359"/>
        <v>0</v>
      </c>
      <c r="CW1478" s="64">
        <f t="shared" si="360"/>
        <v>0</v>
      </c>
      <c r="CX1478" s="64">
        <f t="shared" si="361"/>
        <v>0</v>
      </c>
      <c r="CY1478" s="64">
        <f t="shared" si="362"/>
        <v>0</v>
      </c>
      <c r="CZ1478" s="64">
        <f t="shared" si="363"/>
        <v>0</v>
      </c>
      <c r="DB1478" s="64">
        <f t="shared" si="364"/>
        <v>0</v>
      </c>
      <c r="DC1478" s="64">
        <f t="shared" si="365"/>
        <v>0</v>
      </c>
      <c r="DD1478" s="64">
        <f t="shared" si="366"/>
        <v>0</v>
      </c>
      <c r="DE1478" s="64">
        <f t="shared" si="367"/>
        <v>0</v>
      </c>
    </row>
    <row r="1479" spans="2:109" x14ac:dyDescent="0.3">
      <c r="B1479" s="167"/>
      <c r="C1479" s="186"/>
      <c r="D1479" s="2"/>
      <c r="E1479" s="67"/>
      <c r="F1479" s="5"/>
      <c r="G1479" s="5"/>
      <c r="H1479" s="187"/>
      <c r="I1479" s="111" t="str">
        <f ca="1">IF(Taula1[[#This Row],[Data naixement (format dd/mm/aaaa)]]="","0",DATEDIF(Taula1[[#This Row],[Data naixement (format dd/mm/aaaa)]],TODAY(),"Y"))</f>
        <v>0</v>
      </c>
      <c r="J1479" s="6"/>
      <c r="K1479" s="6"/>
      <c r="L1479" s="6"/>
      <c r="M1479" s="6"/>
      <c r="N1479" s="56"/>
      <c r="O1479" s="56"/>
      <c r="P1479" s="56"/>
      <c r="Q1479" s="6"/>
      <c r="R1479" s="7"/>
      <c r="S1479" s="143">
        <f>Taula1[[#This Row],[Mesos naturals sencers treballats període justificat (01/01/2023 - 31/03/2023)]]</f>
        <v>0</v>
      </c>
      <c r="T1479" s="194">
        <f>Taula1[[#This Row],[Dies treballats període justificat (01/01/2023 - 31/03/2023)              no comptabilitzats com a mes natural sencer]]</f>
        <v>0</v>
      </c>
      <c r="U1479" s="12"/>
      <c r="V1479" s="7"/>
      <c r="W1479" s="188"/>
      <c r="X1479" s="188"/>
      <c r="Y1479" s="188"/>
      <c r="Z1479" s="188"/>
      <c r="AA1479" s="190"/>
      <c r="AB1479" s="143">
        <f>Taula1[[#This Row],[Grup justificat     (fer servir opcions de la llista desplegable)]]</f>
        <v>0</v>
      </c>
      <c r="AC1479" s="182"/>
      <c r="AD1479" s="39"/>
      <c r="AE1479" s="131">
        <f>ROUND((AF1479/100)*756*Taula1[[#This Row],[Mesos naturals sencers treballats període justificat (01/01/2023 - 31/03/2023)]],2)</f>
        <v>0</v>
      </c>
      <c r="AF1479" s="81">
        <f>Taula1[[#This Row],[% Jornada segons contracte
(no posar el símbol %) ]]-Taula1[[#This Row],[% Reducció salari per baix rendiment        (no posar el símbol %)]]</f>
        <v>0</v>
      </c>
      <c r="AG1479" s="131">
        <f>ROUND((AH1479/100)*24.8547945*Taula1[[#This Row],[Dies treballats període justificat (01/01/2023 - 31/03/2023)              no comptabilitzats com a mes natural sencer]],2)</f>
        <v>0</v>
      </c>
      <c r="AH1479" s="79">
        <f>Taula1[[#This Row],[% Jornada segons contracte
(no posar el símbol %) ]]-Taula1[[#This Row],[% Reducció salari per baix rendiment        (no posar el símbol %)]]</f>
        <v>0</v>
      </c>
      <c r="AI1479" s="131">
        <f t="shared" si="353"/>
        <v>0</v>
      </c>
      <c r="AJ1479" s="39"/>
      <c r="AK1479" s="131">
        <f>ROUND((AL1479/100)*756*Taula1[[#This Row],[Espai reservat Administració  (mesos)]],2)</f>
        <v>0</v>
      </c>
      <c r="AL1479" s="81">
        <f>Taula1[[#This Row],[% Jornada segons contracte
(no posar el símbol %) ]]-Taula1[[#This Row],[% Reducció salari per baix rendiment        (no posar el símbol %)]]</f>
        <v>0</v>
      </c>
      <c r="AM1479" s="131">
        <f>ROUND((AN1479/100)*24.8547945*Taula1[[#This Row],[Espai reservat Administració (dies)]],2)</f>
        <v>0</v>
      </c>
      <c r="AN1479" s="79">
        <f>Taula1[[#This Row],[% Jornada segons contracte
(no posar el símbol %) ]]-Taula1[[#This Row],[% Reducció salari per baix rendiment        (no posar el símbol %)]]</f>
        <v>0</v>
      </c>
      <c r="AO1479" s="131">
        <f t="shared" si="354"/>
        <v>0</v>
      </c>
      <c r="AP1479" s="87"/>
      <c r="AQ1479" s="137">
        <f>ROUND((AR1479/100)*693*Taula1[[#This Row],[Mesos naturals sencers treballats període justificat (01/01/2023 - 31/03/2023)]],2)</f>
        <v>0</v>
      </c>
      <c r="AR1479" s="90">
        <f>Taula1[[#This Row],[% Jornada segons contracte
(no posar el símbol %) ]]-Taula1[[#This Row],[% Reducció salari per baix rendiment        (no posar el símbol %)]]</f>
        <v>0</v>
      </c>
      <c r="AS1479" s="137">
        <f>ROUND((AT1479/100)*22.78356164*Taula1[[#This Row],[Dies treballats període justificat (01/01/2023 - 31/03/2023)              no comptabilitzats com a mes natural sencer]],2)</f>
        <v>0</v>
      </c>
      <c r="AT1479" s="90">
        <f>Taula1[[#This Row],[% Jornada segons contracte
(no posar el símbol %) ]]-Taula1[[#This Row],[% Reducció salari per baix rendiment        (no posar el símbol %)]]</f>
        <v>0</v>
      </c>
      <c r="AU1479" s="137">
        <f t="shared" si="355"/>
        <v>0</v>
      </c>
      <c r="AV1479" s="87"/>
      <c r="AW1479" s="136">
        <f>ROUND((AX1479/100)*693*Taula1[[#This Row],[Espai reservat Administració  (mesos)]],2)</f>
        <v>0</v>
      </c>
      <c r="AX1479" s="90">
        <f>Taula1[[#This Row],[% Jornada segons contracte
(no posar el símbol %) ]]-Taula1[[#This Row],[% Reducció salari per baix rendiment        (no posar el símbol %)]]</f>
        <v>0</v>
      </c>
      <c r="AY1479" s="131">
        <f>ROUND((AZ1479/100)*22.78356164*Taula1[[#This Row],[Espai reservat Administració (dies)]],2)</f>
        <v>0</v>
      </c>
      <c r="AZ1479" s="81">
        <f>Taula1[[#This Row],[% Jornada segons contracte
(no posar el símbol %) ]]-Taula1[[#This Row],[% Reducció salari per baix rendiment        (no posar el símbol %)]]</f>
        <v>0</v>
      </c>
      <c r="BA1479" s="82">
        <f t="shared" si="356"/>
        <v>0</v>
      </c>
      <c r="BB1479" s="41"/>
      <c r="BC1479" s="131">
        <f>IF(Taula1[[#This Row],[Grup justificat     (fer servir opcions de la llista desplegable)]]=1,AI1479,0)</f>
        <v>0</v>
      </c>
      <c r="BD1479" s="131">
        <f>IF(Taula1[[#This Row],[Grup justificat     (fer servir opcions de la llista desplegable)]]=2,AU1479,0)</f>
        <v>0</v>
      </c>
      <c r="BE1479" s="41"/>
      <c r="BF1479" s="131">
        <f>IF(Taula1[[#This Row],[Espai reservat Administració]]=1,AO1479,0)</f>
        <v>0</v>
      </c>
      <c r="BG1479" s="82">
        <f>IF(Taula1[[#This Row],[Espai reservat Administració]]=2,BA1479,0)</f>
        <v>0</v>
      </c>
      <c r="BH1479" s="41"/>
      <c r="BI1479" s="126">
        <f>IF(Taula1[[#This Row],[Grup justificat     (fer servir opcions de la llista desplegable)]]=1,1,0)</f>
        <v>0</v>
      </c>
      <c r="BJ1479" s="126">
        <f>IF(Taula1[[#This Row],[Espai reservat Administració]]=1,1,0)</f>
        <v>0</v>
      </c>
      <c r="BK1479" s="111"/>
      <c r="BL1479" s="126">
        <f>IF(Taula1[[#This Row],[Grup justificat     (fer servir opcions de la llista desplegable)]]=2,1,0)</f>
        <v>0</v>
      </c>
      <c r="BM1479" s="126">
        <f>IF(Taula1[[#This Row],[Espai reservat Administració]]=2,1,0)</f>
        <v>0</v>
      </c>
      <c r="BN1479" s="73"/>
      <c r="BO1479" s="73"/>
      <c r="BP1479" s="73"/>
      <c r="BQ1479" s="73"/>
      <c r="BR1479" s="73"/>
      <c r="BS1479" s="73"/>
      <c r="BT1479" s="73"/>
      <c r="BU1479" s="73"/>
      <c r="BV1479" s="73"/>
      <c r="BW1479" s="73"/>
      <c r="BX1479" s="73"/>
      <c r="BY1479" s="73"/>
      <c r="BZ1479" s="73"/>
      <c r="CA1479" s="73"/>
      <c r="CB1479" s="73"/>
      <c r="CC1479" s="73"/>
      <c r="CD1479" s="73"/>
      <c r="CE1479" s="73"/>
      <c r="CF1479" s="73"/>
      <c r="CG1479" s="63">
        <f t="shared" si="357"/>
        <v>0</v>
      </c>
      <c r="CH1479" s="63">
        <f t="shared" si="358"/>
        <v>0</v>
      </c>
      <c r="CI1479" s="73"/>
      <c r="CJ1479" s="63">
        <f>IF(Taula1[[#This Row],[Tipus de contracte                                  (fer servir opcions de la llista desplegable)]]="Indefinit",1,0)</f>
        <v>0</v>
      </c>
      <c r="CK1479" s="63">
        <f>IF(Taula1[[#This Row],[Tipus de contracte                                  (fer servir opcions de la llista desplegable)]]="Temporal, igual o superior a 6 mesos",1,0)</f>
        <v>0</v>
      </c>
      <c r="CL1479" s="63">
        <f>IF(Taula1[[#This Row],[Tipus de contracte                                  (fer servir opcions de la llista desplegable)]]="Substitució per IT",1,0)</f>
        <v>0</v>
      </c>
      <c r="CM1479" s="73"/>
      <c r="CN1479" s="63">
        <f>IF(Taula1[[#This Row],[Relació llocs de treball]]&gt;=1,1,0)</f>
        <v>0</v>
      </c>
      <c r="CO1479" s="73"/>
      <c r="CP1479" s="63">
        <f>IF(Taula1[[#This Row],[Identitat de gènere                                                          (fer servir opcions de la llista desplegable)]]="Home",1,0)</f>
        <v>0</v>
      </c>
      <c r="CQ1479" s="63">
        <f>IF(Taula1[[#This Row],[Identitat de gènere                                                          (fer servir opcions de la llista desplegable)]]="Dona",1,0)</f>
        <v>0</v>
      </c>
      <c r="CR1479" s="63">
        <f>IF(Taula1[[#This Row],[Identitat de gènere                                                          (fer servir opcions de la llista desplegable)]]="No binari",1,0)</f>
        <v>0</v>
      </c>
      <c r="CS1479" s="73"/>
      <c r="CT1479" s="63">
        <f t="shared" ref="CT1479:CT1500" si="368">IF(F1479="Home",1,0)</f>
        <v>0</v>
      </c>
      <c r="CU1479" s="64">
        <f t="shared" si="359"/>
        <v>0</v>
      </c>
      <c r="CW1479" s="64">
        <f t="shared" si="360"/>
        <v>0</v>
      </c>
      <c r="CX1479" s="64">
        <f t="shared" si="361"/>
        <v>0</v>
      </c>
      <c r="CY1479" s="64">
        <f t="shared" si="362"/>
        <v>0</v>
      </c>
      <c r="CZ1479" s="64">
        <f t="shared" si="363"/>
        <v>0</v>
      </c>
      <c r="DB1479" s="64">
        <f t="shared" si="364"/>
        <v>0</v>
      </c>
      <c r="DC1479" s="64">
        <f t="shared" si="365"/>
        <v>0</v>
      </c>
      <c r="DD1479" s="64">
        <f t="shared" si="366"/>
        <v>0</v>
      </c>
      <c r="DE1479" s="64">
        <f t="shared" si="367"/>
        <v>0</v>
      </c>
    </row>
    <row r="1480" spans="2:109" x14ac:dyDescent="0.3">
      <c r="B1480" s="167"/>
      <c r="C1480" s="186"/>
      <c r="D1480" s="2"/>
      <c r="E1480" s="67"/>
      <c r="F1480" s="5"/>
      <c r="G1480" s="5"/>
      <c r="H1480" s="187"/>
      <c r="I1480" s="111" t="str">
        <f ca="1">IF(Taula1[[#This Row],[Data naixement (format dd/mm/aaaa)]]="","0",DATEDIF(Taula1[[#This Row],[Data naixement (format dd/mm/aaaa)]],TODAY(),"Y"))</f>
        <v>0</v>
      </c>
      <c r="J1480" s="6"/>
      <c r="K1480" s="6"/>
      <c r="L1480" s="6"/>
      <c r="M1480" s="6"/>
      <c r="N1480" s="56"/>
      <c r="O1480" s="56"/>
      <c r="P1480" s="56"/>
      <c r="Q1480" s="6"/>
      <c r="R1480" s="7"/>
      <c r="S1480" s="143">
        <f>Taula1[[#This Row],[Mesos naturals sencers treballats període justificat (01/01/2023 - 31/03/2023)]]</f>
        <v>0</v>
      </c>
      <c r="T1480" s="194">
        <f>Taula1[[#This Row],[Dies treballats període justificat (01/01/2023 - 31/03/2023)              no comptabilitzats com a mes natural sencer]]</f>
        <v>0</v>
      </c>
      <c r="U1480" s="12"/>
      <c r="V1480" s="7"/>
      <c r="W1480" s="188"/>
      <c r="X1480" s="188"/>
      <c r="Y1480" s="188"/>
      <c r="Z1480" s="188"/>
      <c r="AA1480" s="190"/>
      <c r="AB1480" s="143">
        <f>Taula1[[#This Row],[Grup justificat     (fer servir opcions de la llista desplegable)]]</f>
        <v>0</v>
      </c>
      <c r="AC1480" s="182"/>
      <c r="AD1480" s="39"/>
      <c r="AE1480" s="131">
        <f>ROUND((AF1480/100)*756*Taula1[[#This Row],[Mesos naturals sencers treballats període justificat (01/01/2023 - 31/03/2023)]],2)</f>
        <v>0</v>
      </c>
      <c r="AF1480" s="81">
        <f>Taula1[[#This Row],[% Jornada segons contracte
(no posar el símbol %) ]]-Taula1[[#This Row],[% Reducció salari per baix rendiment        (no posar el símbol %)]]</f>
        <v>0</v>
      </c>
      <c r="AG1480" s="131">
        <f>ROUND((AH1480/100)*24.8547945*Taula1[[#This Row],[Dies treballats període justificat (01/01/2023 - 31/03/2023)              no comptabilitzats com a mes natural sencer]],2)</f>
        <v>0</v>
      </c>
      <c r="AH1480" s="79">
        <f>Taula1[[#This Row],[% Jornada segons contracte
(no posar el símbol %) ]]-Taula1[[#This Row],[% Reducció salari per baix rendiment        (no posar el símbol %)]]</f>
        <v>0</v>
      </c>
      <c r="AI1480" s="131">
        <f t="shared" ref="AI1480:AI1500" si="369">ROUND(AE1480+AG1480,2)</f>
        <v>0</v>
      </c>
      <c r="AJ1480" s="39"/>
      <c r="AK1480" s="131">
        <f>ROUND((AL1480/100)*756*Taula1[[#This Row],[Espai reservat Administració  (mesos)]],2)</f>
        <v>0</v>
      </c>
      <c r="AL1480" s="81">
        <f>Taula1[[#This Row],[% Jornada segons contracte
(no posar el símbol %) ]]-Taula1[[#This Row],[% Reducció salari per baix rendiment        (no posar el símbol %)]]</f>
        <v>0</v>
      </c>
      <c r="AM1480" s="131">
        <f>ROUND((AN1480/100)*24.8547945*Taula1[[#This Row],[Espai reservat Administració (dies)]],2)</f>
        <v>0</v>
      </c>
      <c r="AN1480" s="79">
        <f>Taula1[[#This Row],[% Jornada segons contracte
(no posar el símbol %) ]]-Taula1[[#This Row],[% Reducció salari per baix rendiment        (no posar el símbol %)]]</f>
        <v>0</v>
      </c>
      <c r="AO1480" s="131">
        <f t="shared" ref="AO1480:AO1500" si="370">ROUND(AK1480+AM1480,2)</f>
        <v>0</v>
      </c>
      <c r="AP1480" s="87"/>
      <c r="AQ1480" s="137">
        <f>ROUND((AR1480/100)*693*Taula1[[#This Row],[Mesos naturals sencers treballats període justificat (01/01/2023 - 31/03/2023)]],2)</f>
        <v>0</v>
      </c>
      <c r="AR1480" s="90">
        <f>Taula1[[#This Row],[% Jornada segons contracte
(no posar el símbol %) ]]-Taula1[[#This Row],[% Reducció salari per baix rendiment        (no posar el símbol %)]]</f>
        <v>0</v>
      </c>
      <c r="AS1480" s="137">
        <f>ROUND((AT1480/100)*22.78356164*Taula1[[#This Row],[Dies treballats període justificat (01/01/2023 - 31/03/2023)              no comptabilitzats com a mes natural sencer]],2)</f>
        <v>0</v>
      </c>
      <c r="AT1480" s="90">
        <f>Taula1[[#This Row],[% Jornada segons contracte
(no posar el símbol %) ]]-Taula1[[#This Row],[% Reducció salari per baix rendiment        (no posar el símbol %)]]</f>
        <v>0</v>
      </c>
      <c r="AU1480" s="137">
        <f t="shared" ref="AU1480:AU1500" si="371">ROUND(AQ1480+AS1480,2)</f>
        <v>0</v>
      </c>
      <c r="AV1480" s="87"/>
      <c r="AW1480" s="136">
        <f>ROUND((AX1480/100)*693*Taula1[[#This Row],[Espai reservat Administració  (mesos)]],2)</f>
        <v>0</v>
      </c>
      <c r="AX1480" s="90">
        <f>Taula1[[#This Row],[% Jornada segons contracte
(no posar el símbol %) ]]-Taula1[[#This Row],[% Reducció salari per baix rendiment        (no posar el símbol %)]]</f>
        <v>0</v>
      </c>
      <c r="AY1480" s="131">
        <f>ROUND((AZ1480/100)*22.78356164*Taula1[[#This Row],[Espai reservat Administració (dies)]],2)</f>
        <v>0</v>
      </c>
      <c r="AZ1480" s="81">
        <f>Taula1[[#This Row],[% Jornada segons contracte
(no posar el símbol %) ]]-Taula1[[#This Row],[% Reducció salari per baix rendiment        (no posar el símbol %)]]</f>
        <v>0</v>
      </c>
      <c r="BA1480" s="82">
        <f t="shared" ref="BA1480:BA1500" si="372">ROUND(AW1480+AY1480,2)</f>
        <v>0</v>
      </c>
      <c r="BB1480" s="41"/>
      <c r="BC1480" s="131">
        <f>IF(Taula1[[#This Row],[Grup justificat     (fer servir opcions de la llista desplegable)]]=1,AI1480,0)</f>
        <v>0</v>
      </c>
      <c r="BD1480" s="131">
        <f>IF(Taula1[[#This Row],[Grup justificat     (fer servir opcions de la llista desplegable)]]=2,AU1480,0)</f>
        <v>0</v>
      </c>
      <c r="BE1480" s="41"/>
      <c r="BF1480" s="131">
        <f>IF(Taula1[[#This Row],[Espai reservat Administració]]=1,AO1480,0)</f>
        <v>0</v>
      </c>
      <c r="BG1480" s="82">
        <f>IF(Taula1[[#This Row],[Espai reservat Administració]]=2,BA1480,0)</f>
        <v>0</v>
      </c>
      <c r="BH1480" s="41"/>
      <c r="BI1480" s="126">
        <f>IF(Taula1[[#This Row],[Grup justificat     (fer servir opcions de la llista desplegable)]]=1,1,0)</f>
        <v>0</v>
      </c>
      <c r="BJ1480" s="126">
        <f>IF(Taula1[[#This Row],[Espai reservat Administració]]=1,1,0)</f>
        <v>0</v>
      </c>
      <c r="BK1480" s="111"/>
      <c r="BL1480" s="126">
        <f>IF(Taula1[[#This Row],[Grup justificat     (fer servir opcions de la llista desplegable)]]=2,1,0)</f>
        <v>0</v>
      </c>
      <c r="BM1480" s="126">
        <f>IF(Taula1[[#This Row],[Espai reservat Administració]]=2,1,0)</f>
        <v>0</v>
      </c>
      <c r="BN1480" s="73"/>
      <c r="BO1480" s="73"/>
      <c r="BP1480" s="73"/>
      <c r="BQ1480" s="73"/>
      <c r="BR1480" s="73"/>
      <c r="BS1480" s="73"/>
      <c r="BT1480" s="73"/>
      <c r="BU1480" s="73"/>
      <c r="BV1480" s="73"/>
      <c r="BW1480" s="73"/>
      <c r="BX1480" s="73"/>
      <c r="BY1480" s="73"/>
      <c r="BZ1480" s="73"/>
      <c r="CA1480" s="73"/>
      <c r="CB1480" s="73"/>
      <c r="CC1480" s="73"/>
      <c r="CD1480" s="73"/>
      <c r="CE1480" s="73"/>
      <c r="CF1480" s="73"/>
      <c r="CG1480" s="63">
        <f t="shared" ref="CG1480:CG1500" si="373">IF(V1480="Sí",1,0)</f>
        <v>0</v>
      </c>
      <c r="CH1480" s="63">
        <f t="shared" ref="CH1480:CH1500" si="374">IF(V1480="No",1,0)</f>
        <v>0</v>
      </c>
      <c r="CI1480" s="73"/>
      <c r="CJ1480" s="63">
        <f>IF(Taula1[[#This Row],[Tipus de contracte                                  (fer servir opcions de la llista desplegable)]]="Indefinit",1,0)</f>
        <v>0</v>
      </c>
      <c r="CK1480" s="63">
        <f>IF(Taula1[[#This Row],[Tipus de contracte                                  (fer servir opcions de la llista desplegable)]]="Temporal, igual o superior a 6 mesos",1,0)</f>
        <v>0</v>
      </c>
      <c r="CL1480" s="63">
        <f>IF(Taula1[[#This Row],[Tipus de contracte                                  (fer servir opcions de la llista desplegable)]]="Substitució per IT",1,0)</f>
        <v>0</v>
      </c>
      <c r="CM1480" s="73"/>
      <c r="CN1480" s="63">
        <f>IF(Taula1[[#This Row],[Relació llocs de treball]]&gt;=1,1,0)</f>
        <v>0</v>
      </c>
      <c r="CO1480" s="73"/>
      <c r="CP1480" s="63">
        <f>IF(Taula1[[#This Row],[Identitat de gènere                                                          (fer servir opcions de la llista desplegable)]]="Home",1,0)</f>
        <v>0</v>
      </c>
      <c r="CQ1480" s="63">
        <f>IF(Taula1[[#This Row],[Identitat de gènere                                                          (fer servir opcions de la llista desplegable)]]="Dona",1,0)</f>
        <v>0</v>
      </c>
      <c r="CR1480" s="63">
        <f>IF(Taula1[[#This Row],[Identitat de gènere                                                          (fer servir opcions de la llista desplegable)]]="No binari",1,0)</f>
        <v>0</v>
      </c>
      <c r="CS1480" s="73"/>
      <c r="CT1480" s="63">
        <f t="shared" si="368"/>
        <v>0</v>
      </c>
      <c r="CU1480" s="64">
        <f t="shared" ref="CU1480:CU1500" si="375">IF(F1480="Dona",1,0)</f>
        <v>0</v>
      </c>
      <c r="CW1480" s="64">
        <f t="shared" ref="CW1480:CW1500" si="376">IF(AA1480=1,1,0)</f>
        <v>0</v>
      </c>
      <c r="CX1480" s="64">
        <f t="shared" ref="CX1480:CX1500" si="377">IF(AA1480=2,1,0)</f>
        <v>0</v>
      </c>
      <c r="CY1480" s="64">
        <f t="shared" ref="CY1480:CY1500" si="378">IF(AA1480=3,1,0)</f>
        <v>0</v>
      </c>
      <c r="CZ1480" s="64">
        <f t="shared" ref="CZ1480:CZ1500" si="379">IF(AA1480=4,1,0)</f>
        <v>0</v>
      </c>
      <c r="DB1480" s="64">
        <f t="shared" ref="DB1480:DB1500" si="380">IF(AB1480=1,1,0)</f>
        <v>0</v>
      </c>
      <c r="DC1480" s="64">
        <f t="shared" ref="DC1480:DC1500" si="381">IF(AB1480=2,1,0)</f>
        <v>0</v>
      </c>
      <c r="DD1480" s="64">
        <f t="shared" ref="DD1480:DD1500" si="382">IF(AB1480=3,1,0)</f>
        <v>0</v>
      </c>
      <c r="DE1480" s="64">
        <f t="shared" ref="DE1480:DE1500" si="383">IF(AB1480=4,1,0)</f>
        <v>0</v>
      </c>
    </row>
    <row r="1481" spans="2:109" x14ac:dyDescent="0.3">
      <c r="B1481" s="167"/>
      <c r="C1481" s="186"/>
      <c r="D1481" s="2"/>
      <c r="E1481" s="67"/>
      <c r="F1481" s="5"/>
      <c r="G1481" s="5"/>
      <c r="H1481" s="187"/>
      <c r="I1481" s="111" t="str">
        <f ca="1">IF(Taula1[[#This Row],[Data naixement (format dd/mm/aaaa)]]="","0",DATEDIF(Taula1[[#This Row],[Data naixement (format dd/mm/aaaa)]],TODAY(),"Y"))</f>
        <v>0</v>
      </c>
      <c r="J1481" s="6"/>
      <c r="K1481" s="6"/>
      <c r="L1481" s="6"/>
      <c r="M1481" s="6"/>
      <c r="N1481" s="56"/>
      <c r="O1481" s="56"/>
      <c r="P1481" s="56"/>
      <c r="Q1481" s="6"/>
      <c r="R1481" s="7"/>
      <c r="S1481" s="143">
        <f>Taula1[[#This Row],[Mesos naturals sencers treballats període justificat (01/01/2023 - 31/03/2023)]]</f>
        <v>0</v>
      </c>
      <c r="T1481" s="194">
        <f>Taula1[[#This Row],[Dies treballats període justificat (01/01/2023 - 31/03/2023)              no comptabilitzats com a mes natural sencer]]</f>
        <v>0</v>
      </c>
      <c r="U1481" s="12"/>
      <c r="V1481" s="7"/>
      <c r="W1481" s="188"/>
      <c r="X1481" s="188"/>
      <c r="Y1481" s="188"/>
      <c r="Z1481" s="188"/>
      <c r="AA1481" s="190"/>
      <c r="AB1481" s="143">
        <f>Taula1[[#This Row],[Grup justificat     (fer servir opcions de la llista desplegable)]]</f>
        <v>0</v>
      </c>
      <c r="AC1481" s="182"/>
      <c r="AD1481" s="39"/>
      <c r="AE1481" s="131">
        <f>ROUND((AF1481/100)*756*Taula1[[#This Row],[Mesos naturals sencers treballats període justificat (01/01/2023 - 31/03/2023)]],2)</f>
        <v>0</v>
      </c>
      <c r="AF1481" s="81">
        <f>Taula1[[#This Row],[% Jornada segons contracte
(no posar el símbol %) ]]-Taula1[[#This Row],[% Reducció salari per baix rendiment        (no posar el símbol %)]]</f>
        <v>0</v>
      </c>
      <c r="AG1481" s="131">
        <f>ROUND((AH1481/100)*24.8547945*Taula1[[#This Row],[Dies treballats període justificat (01/01/2023 - 31/03/2023)              no comptabilitzats com a mes natural sencer]],2)</f>
        <v>0</v>
      </c>
      <c r="AH1481" s="79">
        <f>Taula1[[#This Row],[% Jornada segons contracte
(no posar el símbol %) ]]-Taula1[[#This Row],[% Reducció salari per baix rendiment        (no posar el símbol %)]]</f>
        <v>0</v>
      </c>
      <c r="AI1481" s="131">
        <f t="shared" si="369"/>
        <v>0</v>
      </c>
      <c r="AJ1481" s="39"/>
      <c r="AK1481" s="131">
        <f>ROUND((AL1481/100)*756*Taula1[[#This Row],[Espai reservat Administració  (mesos)]],2)</f>
        <v>0</v>
      </c>
      <c r="AL1481" s="81">
        <f>Taula1[[#This Row],[% Jornada segons contracte
(no posar el símbol %) ]]-Taula1[[#This Row],[% Reducció salari per baix rendiment        (no posar el símbol %)]]</f>
        <v>0</v>
      </c>
      <c r="AM1481" s="131">
        <f>ROUND((AN1481/100)*24.8547945*Taula1[[#This Row],[Espai reservat Administració (dies)]],2)</f>
        <v>0</v>
      </c>
      <c r="AN1481" s="79">
        <f>Taula1[[#This Row],[% Jornada segons contracte
(no posar el símbol %) ]]-Taula1[[#This Row],[% Reducció salari per baix rendiment        (no posar el símbol %)]]</f>
        <v>0</v>
      </c>
      <c r="AO1481" s="131">
        <f t="shared" si="370"/>
        <v>0</v>
      </c>
      <c r="AP1481" s="87"/>
      <c r="AQ1481" s="137">
        <f>ROUND((AR1481/100)*693*Taula1[[#This Row],[Mesos naturals sencers treballats període justificat (01/01/2023 - 31/03/2023)]],2)</f>
        <v>0</v>
      </c>
      <c r="AR1481" s="90">
        <f>Taula1[[#This Row],[% Jornada segons contracte
(no posar el símbol %) ]]-Taula1[[#This Row],[% Reducció salari per baix rendiment        (no posar el símbol %)]]</f>
        <v>0</v>
      </c>
      <c r="AS1481" s="137">
        <f>ROUND((AT1481/100)*22.78356164*Taula1[[#This Row],[Dies treballats període justificat (01/01/2023 - 31/03/2023)              no comptabilitzats com a mes natural sencer]],2)</f>
        <v>0</v>
      </c>
      <c r="AT1481" s="90">
        <f>Taula1[[#This Row],[% Jornada segons contracte
(no posar el símbol %) ]]-Taula1[[#This Row],[% Reducció salari per baix rendiment        (no posar el símbol %)]]</f>
        <v>0</v>
      </c>
      <c r="AU1481" s="137">
        <f t="shared" si="371"/>
        <v>0</v>
      </c>
      <c r="AV1481" s="87"/>
      <c r="AW1481" s="136">
        <f>ROUND((AX1481/100)*693*Taula1[[#This Row],[Espai reservat Administració  (mesos)]],2)</f>
        <v>0</v>
      </c>
      <c r="AX1481" s="90">
        <f>Taula1[[#This Row],[% Jornada segons contracte
(no posar el símbol %) ]]-Taula1[[#This Row],[% Reducció salari per baix rendiment        (no posar el símbol %)]]</f>
        <v>0</v>
      </c>
      <c r="AY1481" s="131">
        <f>ROUND((AZ1481/100)*22.78356164*Taula1[[#This Row],[Espai reservat Administració (dies)]],2)</f>
        <v>0</v>
      </c>
      <c r="AZ1481" s="81">
        <f>Taula1[[#This Row],[% Jornada segons contracte
(no posar el símbol %) ]]-Taula1[[#This Row],[% Reducció salari per baix rendiment        (no posar el símbol %)]]</f>
        <v>0</v>
      </c>
      <c r="BA1481" s="82">
        <f t="shared" si="372"/>
        <v>0</v>
      </c>
      <c r="BB1481" s="41"/>
      <c r="BC1481" s="131">
        <f>IF(Taula1[[#This Row],[Grup justificat     (fer servir opcions de la llista desplegable)]]=1,AI1481,0)</f>
        <v>0</v>
      </c>
      <c r="BD1481" s="131">
        <f>IF(Taula1[[#This Row],[Grup justificat     (fer servir opcions de la llista desplegable)]]=2,AU1481,0)</f>
        <v>0</v>
      </c>
      <c r="BE1481" s="41"/>
      <c r="BF1481" s="131">
        <f>IF(Taula1[[#This Row],[Espai reservat Administració]]=1,AO1481,0)</f>
        <v>0</v>
      </c>
      <c r="BG1481" s="82">
        <f>IF(Taula1[[#This Row],[Espai reservat Administració]]=2,BA1481,0)</f>
        <v>0</v>
      </c>
      <c r="BH1481" s="41"/>
      <c r="BI1481" s="126">
        <f>IF(Taula1[[#This Row],[Grup justificat     (fer servir opcions de la llista desplegable)]]=1,1,0)</f>
        <v>0</v>
      </c>
      <c r="BJ1481" s="126">
        <f>IF(Taula1[[#This Row],[Espai reservat Administració]]=1,1,0)</f>
        <v>0</v>
      </c>
      <c r="BK1481" s="111"/>
      <c r="BL1481" s="126">
        <f>IF(Taula1[[#This Row],[Grup justificat     (fer servir opcions de la llista desplegable)]]=2,1,0)</f>
        <v>0</v>
      </c>
      <c r="BM1481" s="126">
        <f>IF(Taula1[[#This Row],[Espai reservat Administració]]=2,1,0)</f>
        <v>0</v>
      </c>
      <c r="BN1481" s="73"/>
      <c r="BO1481" s="73"/>
      <c r="BP1481" s="73"/>
      <c r="BQ1481" s="73"/>
      <c r="BR1481" s="73"/>
      <c r="BS1481" s="73"/>
      <c r="BT1481" s="73"/>
      <c r="BU1481" s="73"/>
      <c r="BV1481" s="73"/>
      <c r="BW1481" s="73"/>
      <c r="BX1481" s="73"/>
      <c r="BY1481" s="73"/>
      <c r="BZ1481" s="73"/>
      <c r="CA1481" s="73"/>
      <c r="CB1481" s="73"/>
      <c r="CC1481" s="73"/>
      <c r="CD1481" s="73"/>
      <c r="CE1481" s="73"/>
      <c r="CF1481" s="73"/>
      <c r="CG1481" s="63">
        <f t="shared" si="373"/>
        <v>0</v>
      </c>
      <c r="CH1481" s="63">
        <f t="shared" si="374"/>
        <v>0</v>
      </c>
      <c r="CI1481" s="73"/>
      <c r="CJ1481" s="63">
        <f>IF(Taula1[[#This Row],[Tipus de contracte                                  (fer servir opcions de la llista desplegable)]]="Indefinit",1,0)</f>
        <v>0</v>
      </c>
      <c r="CK1481" s="63">
        <f>IF(Taula1[[#This Row],[Tipus de contracte                                  (fer servir opcions de la llista desplegable)]]="Temporal, igual o superior a 6 mesos",1,0)</f>
        <v>0</v>
      </c>
      <c r="CL1481" s="63">
        <f>IF(Taula1[[#This Row],[Tipus de contracte                                  (fer servir opcions de la llista desplegable)]]="Substitució per IT",1,0)</f>
        <v>0</v>
      </c>
      <c r="CM1481" s="73"/>
      <c r="CN1481" s="63">
        <f>IF(Taula1[[#This Row],[Relació llocs de treball]]&gt;=1,1,0)</f>
        <v>0</v>
      </c>
      <c r="CO1481" s="73"/>
      <c r="CP1481" s="63">
        <f>IF(Taula1[[#This Row],[Identitat de gènere                                                          (fer servir opcions de la llista desplegable)]]="Home",1,0)</f>
        <v>0</v>
      </c>
      <c r="CQ1481" s="63">
        <f>IF(Taula1[[#This Row],[Identitat de gènere                                                          (fer servir opcions de la llista desplegable)]]="Dona",1,0)</f>
        <v>0</v>
      </c>
      <c r="CR1481" s="63">
        <f>IF(Taula1[[#This Row],[Identitat de gènere                                                          (fer servir opcions de la llista desplegable)]]="No binari",1,0)</f>
        <v>0</v>
      </c>
      <c r="CS1481" s="73"/>
      <c r="CT1481" s="63">
        <f t="shared" si="368"/>
        <v>0</v>
      </c>
      <c r="CU1481" s="64">
        <f t="shared" si="375"/>
        <v>0</v>
      </c>
      <c r="CW1481" s="64">
        <f t="shared" si="376"/>
        <v>0</v>
      </c>
      <c r="CX1481" s="64">
        <f t="shared" si="377"/>
        <v>0</v>
      </c>
      <c r="CY1481" s="64">
        <f t="shared" si="378"/>
        <v>0</v>
      </c>
      <c r="CZ1481" s="64">
        <f t="shared" si="379"/>
        <v>0</v>
      </c>
      <c r="DB1481" s="64">
        <f t="shared" si="380"/>
        <v>0</v>
      </c>
      <c r="DC1481" s="64">
        <f t="shared" si="381"/>
        <v>0</v>
      </c>
      <c r="DD1481" s="64">
        <f t="shared" si="382"/>
        <v>0</v>
      </c>
      <c r="DE1481" s="64">
        <f t="shared" si="383"/>
        <v>0</v>
      </c>
    </row>
    <row r="1482" spans="2:109" x14ac:dyDescent="0.3">
      <c r="B1482" s="167"/>
      <c r="C1482" s="186"/>
      <c r="D1482" s="2"/>
      <c r="E1482" s="67"/>
      <c r="F1482" s="5"/>
      <c r="G1482" s="5"/>
      <c r="H1482" s="187"/>
      <c r="I1482" s="111" t="str">
        <f ca="1">IF(Taula1[[#This Row],[Data naixement (format dd/mm/aaaa)]]="","0",DATEDIF(Taula1[[#This Row],[Data naixement (format dd/mm/aaaa)]],TODAY(),"Y"))</f>
        <v>0</v>
      </c>
      <c r="J1482" s="6"/>
      <c r="K1482" s="6"/>
      <c r="L1482" s="6"/>
      <c r="M1482" s="6"/>
      <c r="N1482" s="56"/>
      <c r="O1482" s="56"/>
      <c r="P1482" s="56"/>
      <c r="Q1482" s="6"/>
      <c r="R1482" s="7"/>
      <c r="S1482" s="143">
        <f>Taula1[[#This Row],[Mesos naturals sencers treballats període justificat (01/01/2023 - 31/03/2023)]]</f>
        <v>0</v>
      </c>
      <c r="T1482" s="194">
        <f>Taula1[[#This Row],[Dies treballats període justificat (01/01/2023 - 31/03/2023)              no comptabilitzats com a mes natural sencer]]</f>
        <v>0</v>
      </c>
      <c r="U1482" s="12"/>
      <c r="V1482" s="7"/>
      <c r="W1482" s="188"/>
      <c r="X1482" s="188"/>
      <c r="Y1482" s="188"/>
      <c r="Z1482" s="188"/>
      <c r="AA1482" s="190"/>
      <c r="AB1482" s="143">
        <f>Taula1[[#This Row],[Grup justificat     (fer servir opcions de la llista desplegable)]]</f>
        <v>0</v>
      </c>
      <c r="AC1482" s="182"/>
      <c r="AD1482" s="39"/>
      <c r="AE1482" s="131">
        <f>ROUND((AF1482/100)*756*Taula1[[#This Row],[Mesos naturals sencers treballats període justificat (01/01/2023 - 31/03/2023)]],2)</f>
        <v>0</v>
      </c>
      <c r="AF1482" s="81">
        <f>Taula1[[#This Row],[% Jornada segons contracte
(no posar el símbol %) ]]-Taula1[[#This Row],[% Reducció salari per baix rendiment        (no posar el símbol %)]]</f>
        <v>0</v>
      </c>
      <c r="AG1482" s="131">
        <f>ROUND((AH1482/100)*24.8547945*Taula1[[#This Row],[Dies treballats període justificat (01/01/2023 - 31/03/2023)              no comptabilitzats com a mes natural sencer]],2)</f>
        <v>0</v>
      </c>
      <c r="AH1482" s="79">
        <f>Taula1[[#This Row],[% Jornada segons contracte
(no posar el símbol %) ]]-Taula1[[#This Row],[% Reducció salari per baix rendiment        (no posar el símbol %)]]</f>
        <v>0</v>
      </c>
      <c r="AI1482" s="131">
        <f t="shared" si="369"/>
        <v>0</v>
      </c>
      <c r="AJ1482" s="39"/>
      <c r="AK1482" s="131">
        <f>ROUND((AL1482/100)*756*Taula1[[#This Row],[Espai reservat Administració  (mesos)]],2)</f>
        <v>0</v>
      </c>
      <c r="AL1482" s="81">
        <f>Taula1[[#This Row],[% Jornada segons contracte
(no posar el símbol %) ]]-Taula1[[#This Row],[% Reducció salari per baix rendiment        (no posar el símbol %)]]</f>
        <v>0</v>
      </c>
      <c r="AM1482" s="131">
        <f>ROUND((AN1482/100)*24.8547945*Taula1[[#This Row],[Espai reservat Administració (dies)]],2)</f>
        <v>0</v>
      </c>
      <c r="AN1482" s="79">
        <f>Taula1[[#This Row],[% Jornada segons contracte
(no posar el símbol %) ]]-Taula1[[#This Row],[% Reducció salari per baix rendiment        (no posar el símbol %)]]</f>
        <v>0</v>
      </c>
      <c r="AO1482" s="131">
        <f t="shared" si="370"/>
        <v>0</v>
      </c>
      <c r="AP1482" s="87"/>
      <c r="AQ1482" s="137">
        <f>ROUND((AR1482/100)*693*Taula1[[#This Row],[Mesos naturals sencers treballats període justificat (01/01/2023 - 31/03/2023)]],2)</f>
        <v>0</v>
      </c>
      <c r="AR1482" s="90">
        <f>Taula1[[#This Row],[% Jornada segons contracte
(no posar el símbol %) ]]-Taula1[[#This Row],[% Reducció salari per baix rendiment        (no posar el símbol %)]]</f>
        <v>0</v>
      </c>
      <c r="AS1482" s="137">
        <f>ROUND((AT1482/100)*22.78356164*Taula1[[#This Row],[Dies treballats període justificat (01/01/2023 - 31/03/2023)              no comptabilitzats com a mes natural sencer]],2)</f>
        <v>0</v>
      </c>
      <c r="AT1482" s="90">
        <f>Taula1[[#This Row],[% Jornada segons contracte
(no posar el símbol %) ]]-Taula1[[#This Row],[% Reducció salari per baix rendiment        (no posar el símbol %)]]</f>
        <v>0</v>
      </c>
      <c r="AU1482" s="137">
        <f t="shared" si="371"/>
        <v>0</v>
      </c>
      <c r="AV1482" s="87"/>
      <c r="AW1482" s="136">
        <f>ROUND((AX1482/100)*693*Taula1[[#This Row],[Espai reservat Administració  (mesos)]],2)</f>
        <v>0</v>
      </c>
      <c r="AX1482" s="90">
        <f>Taula1[[#This Row],[% Jornada segons contracte
(no posar el símbol %) ]]-Taula1[[#This Row],[% Reducció salari per baix rendiment        (no posar el símbol %)]]</f>
        <v>0</v>
      </c>
      <c r="AY1482" s="131">
        <f>ROUND((AZ1482/100)*22.78356164*Taula1[[#This Row],[Espai reservat Administració (dies)]],2)</f>
        <v>0</v>
      </c>
      <c r="AZ1482" s="81">
        <f>Taula1[[#This Row],[% Jornada segons contracte
(no posar el símbol %) ]]-Taula1[[#This Row],[% Reducció salari per baix rendiment        (no posar el símbol %)]]</f>
        <v>0</v>
      </c>
      <c r="BA1482" s="82">
        <f t="shared" si="372"/>
        <v>0</v>
      </c>
      <c r="BB1482" s="41"/>
      <c r="BC1482" s="131">
        <f>IF(Taula1[[#This Row],[Grup justificat     (fer servir opcions de la llista desplegable)]]=1,AI1482,0)</f>
        <v>0</v>
      </c>
      <c r="BD1482" s="131">
        <f>IF(Taula1[[#This Row],[Grup justificat     (fer servir opcions de la llista desplegable)]]=2,AU1482,0)</f>
        <v>0</v>
      </c>
      <c r="BE1482" s="41"/>
      <c r="BF1482" s="131">
        <f>IF(Taula1[[#This Row],[Espai reservat Administració]]=1,AO1482,0)</f>
        <v>0</v>
      </c>
      <c r="BG1482" s="82">
        <f>IF(Taula1[[#This Row],[Espai reservat Administració]]=2,BA1482,0)</f>
        <v>0</v>
      </c>
      <c r="BH1482" s="41"/>
      <c r="BI1482" s="126">
        <f>IF(Taula1[[#This Row],[Grup justificat     (fer servir opcions de la llista desplegable)]]=1,1,0)</f>
        <v>0</v>
      </c>
      <c r="BJ1482" s="126">
        <f>IF(Taula1[[#This Row],[Espai reservat Administració]]=1,1,0)</f>
        <v>0</v>
      </c>
      <c r="BK1482" s="111"/>
      <c r="BL1482" s="126">
        <f>IF(Taula1[[#This Row],[Grup justificat     (fer servir opcions de la llista desplegable)]]=2,1,0)</f>
        <v>0</v>
      </c>
      <c r="BM1482" s="126">
        <f>IF(Taula1[[#This Row],[Espai reservat Administració]]=2,1,0)</f>
        <v>0</v>
      </c>
      <c r="BN1482" s="73"/>
      <c r="BO1482" s="73"/>
      <c r="BP1482" s="73"/>
      <c r="BQ1482" s="73"/>
      <c r="BR1482" s="73"/>
      <c r="BS1482" s="73"/>
      <c r="BT1482" s="73"/>
      <c r="BU1482" s="73"/>
      <c r="BV1482" s="73"/>
      <c r="BW1482" s="73"/>
      <c r="BX1482" s="73"/>
      <c r="BY1482" s="73"/>
      <c r="BZ1482" s="73"/>
      <c r="CA1482" s="73"/>
      <c r="CB1482" s="73"/>
      <c r="CC1482" s="73"/>
      <c r="CD1482" s="73"/>
      <c r="CE1482" s="73"/>
      <c r="CF1482" s="73"/>
      <c r="CG1482" s="63">
        <f t="shared" si="373"/>
        <v>0</v>
      </c>
      <c r="CH1482" s="63">
        <f t="shared" si="374"/>
        <v>0</v>
      </c>
      <c r="CI1482" s="73"/>
      <c r="CJ1482" s="63">
        <f>IF(Taula1[[#This Row],[Tipus de contracte                                  (fer servir opcions de la llista desplegable)]]="Indefinit",1,0)</f>
        <v>0</v>
      </c>
      <c r="CK1482" s="63">
        <f>IF(Taula1[[#This Row],[Tipus de contracte                                  (fer servir opcions de la llista desplegable)]]="Temporal, igual o superior a 6 mesos",1,0)</f>
        <v>0</v>
      </c>
      <c r="CL1482" s="63">
        <f>IF(Taula1[[#This Row],[Tipus de contracte                                  (fer servir opcions de la llista desplegable)]]="Substitució per IT",1,0)</f>
        <v>0</v>
      </c>
      <c r="CM1482" s="73"/>
      <c r="CN1482" s="63">
        <f>IF(Taula1[[#This Row],[Relació llocs de treball]]&gt;=1,1,0)</f>
        <v>0</v>
      </c>
      <c r="CO1482" s="73"/>
      <c r="CP1482" s="63">
        <f>IF(Taula1[[#This Row],[Identitat de gènere                                                          (fer servir opcions de la llista desplegable)]]="Home",1,0)</f>
        <v>0</v>
      </c>
      <c r="CQ1482" s="63">
        <f>IF(Taula1[[#This Row],[Identitat de gènere                                                          (fer servir opcions de la llista desplegable)]]="Dona",1,0)</f>
        <v>0</v>
      </c>
      <c r="CR1482" s="63">
        <f>IF(Taula1[[#This Row],[Identitat de gènere                                                          (fer servir opcions de la llista desplegable)]]="No binari",1,0)</f>
        <v>0</v>
      </c>
      <c r="CS1482" s="73"/>
      <c r="CT1482" s="63">
        <f t="shared" si="368"/>
        <v>0</v>
      </c>
      <c r="CU1482" s="64">
        <f t="shared" si="375"/>
        <v>0</v>
      </c>
      <c r="CW1482" s="64">
        <f t="shared" si="376"/>
        <v>0</v>
      </c>
      <c r="CX1482" s="64">
        <f t="shared" si="377"/>
        <v>0</v>
      </c>
      <c r="CY1482" s="64">
        <f t="shared" si="378"/>
        <v>0</v>
      </c>
      <c r="CZ1482" s="64">
        <f t="shared" si="379"/>
        <v>0</v>
      </c>
      <c r="DB1482" s="64">
        <f t="shared" si="380"/>
        <v>0</v>
      </c>
      <c r="DC1482" s="64">
        <f t="shared" si="381"/>
        <v>0</v>
      </c>
      <c r="DD1482" s="64">
        <f t="shared" si="382"/>
        <v>0</v>
      </c>
      <c r="DE1482" s="64">
        <f t="shared" si="383"/>
        <v>0</v>
      </c>
    </row>
    <row r="1483" spans="2:109" x14ac:dyDescent="0.3">
      <c r="B1483" s="167"/>
      <c r="C1483" s="186"/>
      <c r="D1483" s="2"/>
      <c r="E1483" s="67"/>
      <c r="F1483" s="5"/>
      <c r="G1483" s="5"/>
      <c r="H1483" s="187"/>
      <c r="I1483" s="111" t="str">
        <f ca="1">IF(Taula1[[#This Row],[Data naixement (format dd/mm/aaaa)]]="","0",DATEDIF(Taula1[[#This Row],[Data naixement (format dd/mm/aaaa)]],TODAY(),"Y"))</f>
        <v>0</v>
      </c>
      <c r="J1483" s="6"/>
      <c r="K1483" s="6"/>
      <c r="L1483" s="6"/>
      <c r="M1483" s="6"/>
      <c r="N1483" s="56"/>
      <c r="O1483" s="56"/>
      <c r="P1483" s="56"/>
      <c r="Q1483" s="6"/>
      <c r="R1483" s="7"/>
      <c r="S1483" s="143">
        <f>Taula1[[#This Row],[Mesos naturals sencers treballats període justificat (01/01/2023 - 31/03/2023)]]</f>
        <v>0</v>
      </c>
      <c r="T1483" s="194">
        <f>Taula1[[#This Row],[Dies treballats període justificat (01/01/2023 - 31/03/2023)              no comptabilitzats com a mes natural sencer]]</f>
        <v>0</v>
      </c>
      <c r="U1483" s="12"/>
      <c r="V1483" s="7"/>
      <c r="W1483" s="188"/>
      <c r="X1483" s="188"/>
      <c r="Y1483" s="188"/>
      <c r="Z1483" s="188"/>
      <c r="AA1483" s="190"/>
      <c r="AB1483" s="143">
        <f>Taula1[[#This Row],[Grup justificat     (fer servir opcions de la llista desplegable)]]</f>
        <v>0</v>
      </c>
      <c r="AC1483" s="182"/>
      <c r="AD1483" s="39"/>
      <c r="AE1483" s="131">
        <f>ROUND((AF1483/100)*756*Taula1[[#This Row],[Mesos naturals sencers treballats període justificat (01/01/2023 - 31/03/2023)]],2)</f>
        <v>0</v>
      </c>
      <c r="AF1483" s="81">
        <f>Taula1[[#This Row],[% Jornada segons contracte
(no posar el símbol %) ]]-Taula1[[#This Row],[% Reducció salari per baix rendiment        (no posar el símbol %)]]</f>
        <v>0</v>
      </c>
      <c r="AG1483" s="131">
        <f>ROUND((AH1483/100)*24.8547945*Taula1[[#This Row],[Dies treballats període justificat (01/01/2023 - 31/03/2023)              no comptabilitzats com a mes natural sencer]],2)</f>
        <v>0</v>
      </c>
      <c r="AH1483" s="79">
        <f>Taula1[[#This Row],[% Jornada segons contracte
(no posar el símbol %) ]]-Taula1[[#This Row],[% Reducció salari per baix rendiment        (no posar el símbol %)]]</f>
        <v>0</v>
      </c>
      <c r="AI1483" s="131">
        <f t="shared" si="369"/>
        <v>0</v>
      </c>
      <c r="AJ1483" s="39"/>
      <c r="AK1483" s="131">
        <f>ROUND((AL1483/100)*756*Taula1[[#This Row],[Espai reservat Administració  (mesos)]],2)</f>
        <v>0</v>
      </c>
      <c r="AL1483" s="81">
        <f>Taula1[[#This Row],[% Jornada segons contracte
(no posar el símbol %) ]]-Taula1[[#This Row],[% Reducció salari per baix rendiment        (no posar el símbol %)]]</f>
        <v>0</v>
      </c>
      <c r="AM1483" s="131">
        <f>ROUND((AN1483/100)*24.8547945*Taula1[[#This Row],[Espai reservat Administració (dies)]],2)</f>
        <v>0</v>
      </c>
      <c r="AN1483" s="79">
        <f>Taula1[[#This Row],[% Jornada segons contracte
(no posar el símbol %) ]]-Taula1[[#This Row],[% Reducció salari per baix rendiment        (no posar el símbol %)]]</f>
        <v>0</v>
      </c>
      <c r="AO1483" s="131">
        <f t="shared" si="370"/>
        <v>0</v>
      </c>
      <c r="AP1483" s="87"/>
      <c r="AQ1483" s="137">
        <f>ROUND((AR1483/100)*693*Taula1[[#This Row],[Mesos naturals sencers treballats període justificat (01/01/2023 - 31/03/2023)]],2)</f>
        <v>0</v>
      </c>
      <c r="AR1483" s="90">
        <f>Taula1[[#This Row],[% Jornada segons contracte
(no posar el símbol %) ]]-Taula1[[#This Row],[% Reducció salari per baix rendiment        (no posar el símbol %)]]</f>
        <v>0</v>
      </c>
      <c r="AS1483" s="137">
        <f>ROUND((AT1483/100)*22.78356164*Taula1[[#This Row],[Dies treballats període justificat (01/01/2023 - 31/03/2023)              no comptabilitzats com a mes natural sencer]],2)</f>
        <v>0</v>
      </c>
      <c r="AT1483" s="90">
        <f>Taula1[[#This Row],[% Jornada segons contracte
(no posar el símbol %) ]]-Taula1[[#This Row],[% Reducció salari per baix rendiment        (no posar el símbol %)]]</f>
        <v>0</v>
      </c>
      <c r="AU1483" s="137">
        <f t="shared" si="371"/>
        <v>0</v>
      </c>
      <c r="AV1483" s="87"/>
      <c r="AW1483" s="136">
        <f>ROUND((AX1483/100)*693*Taula1[[#This Row],[Espai reservat Administració  (mesos)]],2)</f>
        <v>0</v>
      </c>
      <c r="AX1483" s="90">
        <f>Taula1[[#This Row],[% Jornada segons contracte
(no posar el símbol %) ]]-Taula1[[#This Row],[% Reducció salari per baix rendiment        (no posar el símbol %)]]</f>
        <v>0</v>
      </c>
      <c r="AY1483" s="131">
        <f>ROUND((AZ1483/100)*22.78356164*Taula1[[#This Row],[Espai reservat Administració (dies)]],2)</f>
        <v>0</v>
      </c>
      <c r="AZ1483" s="81">
        <f>Taula1[[#This Row],[% Jornada segons contracte
(no posar el símbol %) ]]-Taula1[[#This Row],[% Reducció salari per baix rendiment        (no posar el símbol %)]]</f>
        <v>0</v>
      </c>
      <c r="BA1483" s="82">
        <f t="shared" si="372"/>
        <v>0</v>
      </c>
      <c r="BB1483" s="41"/>
      <c r="BC1483" s="131">
        <f>IF(Taula1[[#This Row],[Grup justificat     (fer servir opcions de la llista desplegable)]]=1,AI1483,0)</f>
        <v>0</v>
      </c>
      <c r="BD1483" s="131">
        <f>IF(Taula1[[#This Row],[Grup justificat     (fer servir opcions de la llista desplegable)]]=2,AU1483,0)</f>
        <v>0</v>
      </c>
      <c r="BE1483" s="41"/>
      <c r="BF1483" s="131">
        <f>IF(Taula1[[#This Row],[Espai reservat Administració]]=1,AO1483,0)</f>
        <v>0</v>
      </c>
      <c r="BG1483" s="82">
        <f>IF(Taula1[[#This Row],[Espai reservat Administració]]=2,BA1483,0)</f>
        <v>0</v>
      </c>
      <c r="BH1483" s="41"/>
      <c r="BI1483" s="126">
        <f>IF(Taula1[[#This Row],[Grup justificat     (fer servir opcions de la llista desplegable)]]=1,1,0)</f>
        <v>0</v>
      </c>
      <c r="BJ1483" s="126">
        <f>IF(Taula1[[#This Row],[Espai reservat Administració]]=1,1,0)</f>
        <v>0</v>
      </c>
      <c r="BK1483" s="111"/>
      <c r="BL1483" s="126">
        <f>IF(Taula1[[#This Row],[Grup justificat     (fer servir opcions de la llista desplegable)]]=2,1,0)</f>
        <v>0</v>
      </c>
      <c r="BM1483" s="126">
        <f>IF(Taula1[[#This Row],[Espai reservat Administració]]=2,1,0)</f>
        <v>0</v>
      </c>
      <c r="BN1483" s="73"/>
      <c r="BO1483" s="73"/>
      <c r="BP1483" s="73"/>
      <c r="BQ1483" s="73"/>
      <c r="BR1483" s="73"/>
      <c r="BS1483" s="73"/>
      <c r="BT1483" s="73"/>
      <c r="BU1483" s="73"/>
      <c r="BV1483" s="73"/>
      <c r="BW1483" s="73"/>
      <c r="BX1483" s="73"/>
      <c r="BY1483" s="73"/>
      <c r="BZ1483" s="73"/>
      <c r="CA1483" s="73"/>
      <c r="CB1483" s="73"/>
      <c r="CC1483" s="73"/>
      <c r="CD1483" s="73"/>
      <c r="CE1483" s="73"/>
      <c r="CF1483" s="73"/>
      <c r="CG1483" s="63">
        <f t="shared" si="373"/>
        <v>0</v>
      </c>
      <c r="CH1483" s="63">
        <f t="shared" si="374"/>
        <v>0</v>
      </c>
      <c r="CI1483" s="73"/>
      <c r="CJ1483" s="63">
        <f>IF(Taula1[[#This Row],[Tipus de contracte                                  (fer servir opcions de la llista desplegable)]]="Indefinit",1,0)</f>
        <v>0</v>
      </c>
      <c r="CK1483" s="63">
        <f>IF(Taula1[[#This Row],[Tipus de contracte                                  (fer servir opcions de la llista desplegable)]]="Temporal, igual o superior a 6 mesos",1,0)</f>
        <v>0</v>
      </c>
      <c r="CL1483" s="63">
        <f>IF(Taula1[[#This Row],[Tipus de contracte                                  (fer servir opcions de la llista desplegable)]]="Substitució per IT",1,0)</f>
        <v>0</v>
      </c>
      <c r="CM1483" s="73"/>
      <c r="CN1483" s="63">
        <f>IF(Taula1[[#This Row],[Relació llocs de treball]]&gt;=1,1,0)</f>
        <v>0</v>
      </c>
      <c r="CO1483" s="73"/>
      <c r="CP1483" s="63">
        <f>IF(Taula1[[#This Row],[Identitat de gènere                                                          (fer servir opcions de la llista desplegable)]]="Home",1,0)</f>
        <v>0</v>
      </c>
      <c r="CQ1483" s="63">
        <f>IF(Taula1[[#This Row],[Identitat de gènere                                                          (fer servir opcions de la llista desplegable)]]="Dona",1,0)</f>
        <v>0</v>
      </c>
      <c r="CR1483" s="63">
        <f>IF(Taula1[[#This Row],[Identitat de gènere                                                          (fer servir opcions de la llista desplegable)]]="No binari",1,0)</f>
        <v>0</v>
      </c>
      <c r="CS1483" s="73"/>
      <c r="CT1483" s="63">
        <f t="shared" si="368"/>
        <v>0</v>
      </c>
      <c r="CU1483" s="64">
        <f t="shared" si="375"/>
        <v>0</v>
      </c>
      <c r="CW1483" s="64">
        <f t="shared" si="376"/>
        <v>0</v>
      </c>
      <c r="CX1483" s="64">
        <f t="shared" si="377"/>
        <v>0</v>
      </c>
      <c r="CY1483" s="64">
        <f t="shared" si="378"/>
        <v>0</v>
      </c>
      <c r="CZ1483" s="64">
        <f t="shared" si="379"/>
        <v>0</v>
      </c>
      <c r="DB1483" s="64">
        <f t="shared" si="380"/>
        <v>0</v>
      </c>
      <c r="DC1483" s="64">
        <f t="shared" si="381"/>
        <v>0</v>
      </c>
      <c r="DD1483" s="64">
        <f t="shared" si="382"/>
        <v>0</v>
      </c>
      <c r="DE1483" s="64">
        <f t="shared" si="383"/>
        <v>0</v>
      </c>
    </row>
    <row r="1484" spans="2:109" x14ac:dyDescent="0.3">
      <c r="B1484" s="167"/>
      <c r="C1484" s="186"/>
      <c r="D1484" s="2"/>
      <c r="E1484" s="67"/>
      <c r="F1484" s="5"/>
      <c r="G1484" s="5"/>
      <c r="H1484" s="187"/>
      <c r="I1484" s="111" t="str">
        <f ca="1">IF(Taula1[[#This Row],[Data naixement (format dd/mm/aaaa)]]="","0",DATEDIF(Taula1[[#This Row],[Data naixement (format dd/mm/aaaa)]],TODAY(),"Y"))</f>
        <v>0</v>
      </c>
      <c r="J1484" s="6"/>
      <c r="K1484" s="6"/>
      <c r="L1484" s="6"/>
      <c r="M1484" s="6"/>
      <c r="N1484" s="56"/>
      <c r="O1484" s="56"/>
      <c r="P1484" s="56"/>
      <c r="Q1484" s="6"/>
      <c r="R1484" s="7"/>
      <c r="S1484" s="143">
        <f>Taula1[[#This Row],[Mesos naturals sencers treballats període justificat (01/01/2023 - 31/03/2023)]]</f>
        <v>0</v>
      </c>
      <c r="T1484" s="194">
        <f>Taula1[[#This Row],[Dies treballats període justificat (01/01/2023 - 31/03/2023)              no comptabilitzats com a mes natural sencer]]</f>
        <v>0</v>
      </c>
      <c r="U1484" s="12"/>
      <c r="V1484" s="7"/>
      <c r="W1484" s="188"/>
      <c r="X1484" s="188"/>
      <c r="Y1484" s="188"/>
      <c r="Z1484" s="188"/>
      <c r="AA1484" s="190"/>
      <c r="AB1484" s="143">
        <f>Taula1[[#This Row],[Grup justificat     (fer servir opcions de la llista desplegable)]]</f>
        <v>0</v>
      </c>
      <c r="AC1484" s="182"/>
      <c r="AD1484" s="39"/>
      <c r="AE1484" s="131">
        <f>ROUND((AF1484/100)*756*Taula1[[#This Row],[Mesos naturals sencers treballats període justificat (01/01/2023 - 31/03/2023)]],2)</f>
        <v>0</v>
      </c>
      <c r="AF1484" s="81">
        <f>Taula1[[#This Row],[% Jornada segons contracte
(no posar el símbol %) ]]-Taula1[[#This Row],[% Reducció salari per baix rendiment        (no posar el símbol %)]]</f>
        <v>0</v>
      </c>
      <c r="AG1484" s="131">
        <f>ROUND((AH1484/100)*24.8547945*Taula1[[#This Row],[Dies treballats període justificat (01/01/2023 - 31/03/2023)              no comptabilitzats com a mes natural sencer]],2)</f>
        <v>0</v>
      </c>
      <c r="AH1484" s="79">
        <f>Taula1[[#This Row],[% Jornada segons contracte
(no posar el símbol %) ]]-Taula1[[#This Row],[% Reducció salari per baix rendiment        (no posar el símbol %)]]</f>
        <v>0</v>
      </c>
      <c r="AI1484" s="131">
        <f t="shared" si="369"/>
        <v>0</v>
      </c>
      <c r="AJ1484" s="39"/>
      <c r="AK1484" s="131">
        <f>ROUND((AL1484/100)*756*Taula1[[#This Row],[Espai reservat Administració  (mesos)]],2)</f>
        <v>0</v>
      </c>
      <c r="AL1484" s="81">
        <f>Taula1[[#This Row],[% Jornada segons contracte
(no posar el símbol %) ]]-Taula1[[#This Row],[% Reducció salari per baix rendiment        (no posar el símbol %)]]</f>
        <v>0</v>
      </c>
      <c r="AM1484" s="131">
        <f>ROUND((AN1484/100)*24.8547945*Taula1[[#This Row],[Espai reservat Administració (dies)]],2)</f>
        <v>0</v>
      </c>
      <c r="AN1484" s="79">
        <f>Taula1[[#This Row],[% Jornada segons contracte
(no posar el símbol %) ]]-Taula1[[#This Row],[% Reducció salari per baix rendiment        (no posar el símbol %)]]</f>
        <v>0</v>
      </c>
      <c r="AO1484" s="131">
        <f t="shared" si="370"/>
        <v>0</v>
      </c>
      <c r="AP1484" s="87"/>
      <c r="AQ1484" s="137">
        <f>ROUND((AR1484/100)*693*Taula1[[#This Row],[Mesos naturals sencers treballats període justificat (01/01/2023 - 31/03/2023)]],2)</f>
        <v>0</v>
      </c>
      <c r="AR1484" s="90">
        <f>Taula1[[#This Row],[% Jornada segons contracte
(no posar el símbol %) ]]-Taula1[[#This Row],[% Reducció salari per baix rendiment        (no posar el símbol %)]]</f>
        <v>0</v>
      </c>
      <c r="AS1484" s="137">
        <f>ROUND((AT1484/100)*22.78356164*Taula1[[#This Row],[Dies treballats període justificat (01/01/2023 - 31/03/2023)              no comptabilitzats com a mes natural sencer]],2)</f>
        <v>0</v>
      </c>
      <c r="AT1484" s="90">
        <f>Taula1[[#This Row],[% Jornada segons contracte
(no posar el símbol %) ]]-Taula1[[#This Row],[% Reducció salari per baix rendiment        (no posar el símbol %)]]</f>
        <v>0</v>
      </c>
      <c r="AU1484" s="137">
        <f t="shared" si="371"/>
        <v>0</v>
      </c>
      <c r="AV1484" s="87"/>
      <c r="AW1484" s="136">
        <f>ROUND((AX1484/100)*693*Taula1[[#This Row],[Espai reservat Administració  (mesos)]],2)</f>
        <v>0</v>
      </c>
      <c r="AX1484" s="90">
        <f>Taula1[[#This Row],[% Jornada segons contracte
(no posar el símbol %) ]]-Taula1[[#This Row],[% Reducció salari per baix rendiment        (no posar el símbol %)]]</f>
        <v>0</v>
      </c>
      <c r="AY1484" s="131">
        <f>ROUND((AZ1484/100)*22.78356164*Taula1[[#This Row],[Espai reservat Administració (dies)]],2)</f>
        <v>0</v>
      </c>
      <c r="AZ1484" s="81">
        <f>Taula1[[#This Row],[% Jornada segons contracte
(no posar el símbol %) ]]-Taula1[[#This Row],[% Reducció salari per baix rendiment        (no posar el símbol %)]]</f>
        <v>0</v>
      </c>
      <c r="BA1484" s="82">
        <f t="shared" si="372"/>
        <v>0</v>
      </c>
      <c r="BB1484" s="41"/>
      <c r="BC1484" s="131">
        <f>IF(Taula1[[#This Row],[Grup justificat     (fer servir opcions de la llista desplegable)]]=1,AI1484,0)</f>
        <v>0</v>
      </c>
      <c r="BD1484" s="131">
        <f>IF(Taula1[[#This Row],[Grup justificat     (fer servir opcions de la llista desplegable)]]=2,AU1484,0)</f>
        <v>0</v>
      </c>
      <c r="BE1484" s="41"/>
      <c r="BF1484" s="131">
        <f>IF(Taula1[[#This Row],[Espai reservat Administració]]=1,AO1484,0)</f>
        <v>0</v>
      </c>
      <c r="BG1484" s="82">
        <f>IF(Taula1[[#This Row],[Espai reservat Administració]]=2,BA1484,0)</f>
        <v>0</v>
      </c>
      <c r="BH1484" s="41"/>
      <c r="BI1484" s="126">
        <f>IF(Taula1[[#This Row],[Grup justificat     (fer servir opcions de la llista desplegable)]]=1,1,0)</f>
        <v>0</v>
      </c>
      <c r="BJ1484" s="126">
        <f>IF(Taula1[[#This Row],[Espai reservat Administració]]=1,1,0)</f>
        <v>0</v>
      </c>
      <c r="BK1484" s="111"/>
      <c r="BL1484" s="126">
        <f>IF(Taula1[[#This Row],[Grup justificat     (fer servir opcions de la llista desplegable)]]=2,1,0)</f>
        <v>0</v>
      </c>
      <c r="BM1484" s="126">
        <f>IF(Taula1[[#This Row],[Espai reservat Administració]]=2,1,0)</f>
        <v>0</v>
      </c>
      <c r="BN1484" s="73"/>
      <c r="BO1484" s="73"/>
      <c r="BP1484" s="73"/>
      <c r="BQ1484" s="73"/>
      <c r="BR1484" s="73"/>
      <c r="BS1484" s="73"/>
      <c r="BT1484" s="73"/>
      <c r="BU1484" s="73"/>
      <c r="BV1484" s="73"/>
      <c r="BW1484" s="73"/>
      <c r="BX1484" s="73"/>
      <c r="BY1484" s="73"/>
      <c r="BZ1484" s="73"/>
      <c r="CA1484" s="73"/>
      <c r="CB1484" s="73"/>
      <c r="CC1484" s="73"/>
      <c r="CD1484" s="73"/>
      <c r="CE1484" s="73"/>
      <c r="CF1484" s="73"/>
      <c r="CG1484" s="63">
        <f t="shared" si="373"/>
        <v>0</v>
      </c>
      <c r="CH1484" s="63">
        <f t="shared" si="374"/>
        <v>0</v>
      </c>
      <c r="CI1484" s="73"/>
      <c r="CJ1484" s="63">
        <f>IF(Taula1[[#This Row],[Tipus de contracte                                  (fer servir opcions de la llista desplegable)]]="Indefinit",1,0)</f>
        <v>0</v>
      </c>
      <c r="CK1484" s="63">
        <f>IF(Taula1[[#This Row],[Tipus de contracte                                  (fer servir opcions de la llista desplegable)]]="Temporal, igual o superior a 6 mesos",1,0)</f>
        <v>0</v>
      </c>
      <c r="CL1484" s="63">
        <f>IF(Taula1[[#This Row],[Tipus de contracte                                  (fer servir opcions de la llista desplegable)]]="Substitució per IT",1,0)</f>
        <v>0</v>
      </c>
      <c r="CM1484" s="73"/>
      <c r="CN1484" s="63">
        <f>IF(Taula1[[#This Row],[Relació llocs de treball]]&gt;=1,1,0)</f>
        <v>0</v>
      </c>
      <c r="CO1484" s="73"/>
      <c r="CP1484" s="63">
        <f>IF(Taula1[[#This Row],[Identitat de gènere                                                          (fer servir opcions de la llista desplegable)]]="Home",1,0)</f>
        <v>0</v>
      </c>
      <c r="CQ1484" s="63">
        <f>IF(Taula1[[#This Row],[Identitat de gènere                                                          (fer servir opcions de la llista desplegable)]]="Dona",1,0)</f>
        <v>0</v>
      </c>
      <c r="CR1484" s="63">
        <f>IF(Taula1[[#This Row],[Identitat de gènere                                                          (fer servir opcions de la llista desplegable)]]="No binari",1,0)</f>
        <v>0</v>
      </c>
      <c r="CS1484" s="73"/>
      <c r="CT1484" s="63">
        <f t="shared" si="368"/>
        <v>0</v>
      </c>
      <c r="CU1484" s="64">
        <f t="shared" si="375"/>
        <v>0</v>
      </c>
      <c r="CW1484" s="64">
        <f t="shared" si="376"/>
        <v>0</v>
      </c>
      <c r="CX1484" s="64">
        <f t="shared" si="377"/>
        <v>0</v>
      </c>
      <c r="CY1484" s="64">
        <f t="shared" si="378"/>
        <v>0</v>
      </c>
      <c r="CZ1484" s="64">
        <f t="shared" si="379"/>
        <v>0</v>
      </c>
      <c r="DB1484" s="64">
        <f t="shared" si="380"/>
        <v>0</v>
      </c>
      <c r="DC1484" s="64">
        <f t="shared" si="381"/>
        <v>0</v>
      </c>
      <c r="DD1484" s="64">
        <f t="shared" si="382"/>
        <v>0</v>
      </c>
      <c r="DE1484" s="64">
        <f t="shared" si="383"/>
        <v>0</v>
      </c>
    </row>
    <row r="1485" spans="2:109" x14ac:dyDescent="0.3">
      <c r="B1485" s="167"/>
      <c r="C1485" s="186"/>
      <c r="D1485" s="2"/>
      <c r="E1485" s="67"/>
      <c r="F1485" s="5"/>
      <c r="G1485" s="5"/>
      <c r="H1485" s="187"/>
      <c r="I1485" s="111" t="str">
        <f ca="1">IF(Taula1[[#This Row],[Data naixement (format dd/mm/aaaa)]]="","0",DATEDIF(Taula1[[#This Row],[Data naixement (format dd/mm/aaaa)]],TODAY(),"Y"))</f>
        <v>0</v>
      </c>
      <c r="J1485" s="6"/>
      <c r="K1485" s="6"/>
      <c r="L1485" s="6"/>
      <c r="M1485" s="6"/>
      <c r="N1485" s="56"/>
      <c r="O1485" s="56"/>
      <c r="P1485" s="56"/>
      <c r="Q1485" s="6"/>
      <c r="R1485" s="7"/>
      <c r="S1485" s="143">
        <f>Taula1[[#This Row],[Mesos naturals sencers treballats període justificat (01/01/2023 - 31/03/2023)]]</f>
        <v>0</v>
      </c>
      <c r="T1485" s="194">
        <f>Taula1[[#This Row],[Dies treballats període justificat (01/01/2023 - 31/03/2023)              no comptabilitzats com a mes natural sencer]]</f>
        <v>0</v>
      </c>
      <c r="U1485" s="12"/>
      <c r="V1485" s="7"/>
      <c r="W1485" s="188"/>
      <c r="X1485" s="188"/>
      <c r="Y1485" s="188"/>
      <c r="Z1485" s="188"/>
      <c r="AA1485" s="190"/>
      <c r="AB1485" s="143">
        <f>Taula1[[#This Row],[Grup justificat     (fer servir opcions de la llista desplegable)]]</f>
        <v>0</v>
      </c>
      <c r="AC1485" s="182"/>
      <c r="AD1485" s="39"/>
      <c r="AE1485" s="131">
        <f>ROUND((AF1485/100)*756*Taula1[[#This Row],[Mesos naturals sencers treballats període justificat (01/01/2023 - 31/03/2023)]],2)</f>
        <v>0</v>
      </c>
      <c r="AF1485" s="81">
        <f>Taula1[[#This Row],[% Jornada segons contracte
(no posar el símbol %) ]]-Taula1[[#This Row],[% Reducció salari per baix rendiment        (no posar el símbol %)]]</f>
        <v>0</v>
      </c>
      <c r="AG1485" s="131">
        <f>ROUND((AH1485/100)*24.8547945*Taula1[[#This Row],[Dies treballats període justificat (01/01/2023 - 31/03/2023)              no comptabilitzats com a mes natural sencer]],2)</f>
        <v>0</v>
      </c>
      <c r="AH1485" s="79">
        <f>Taula1[[#This Row],[% Jornada segons contracte
(no posar el símbol %) ]]-Taula1[[#This Row],[% Reducció salari per baix rendiment        (no posar el símbol %)]]</f>
        <v>0</v>
      </c>
      <c r="AI1485" s="131">
        <f t="shared" si="369"/>
        <v>0</v>
      </c>
      <c r="AJ1485" s="39"/>
      <c r="AK1485" s="131">
        <f>ROUND((AL1485/100)*756*Taula1[[#This Row],[Espai reservat Administració  (mesos)]],2)</f>
        <v>0</v>
      </c>
      <c r="AL1485" s="81">
        <f>Taula1[[#This Row],[% Jornada segons contracte
(no posar el símbol %) ]]-Taula1[[#This Row],[% Reducció salari per baix rendiment        (no posar el símbol %)]]</f>
        <v>0</v>
      </c>
      <c r="AM1485" s="131">
        <f>ROUND((AN1485/100)*24.8547945*Taula1[[#This Row],[Espai reservat Administració (dies)]],2)</f>
        <v>0</v>
      </c>
      <c r="AN1485" s="79">
        <f>Taula1[[#This Row],[% Jornada segons contracte
(no posar el símbol %) ]]-Taula1[[#This Row],[% Reducció salari per baix rendiment        (no posar el símbol %)]]</f>
        <v>0</v>
      </c>
      <c r="AO1485" s="131">
        <f t="shared" si="370"/>
        <v>0</v>
      </c>
      <c r="AP1485" s="87"/>
      <c r="AQ1485" s="137">
        <f>ROUND((AR1485/100)*693*Taula1[[#This Row],[Mesos naturals sencers treballats període justificat (01/01/2023 - 31/03/2023)]],2)</f>
        <v>0</v>
      </c>
      <c r="AR1485" s="90">
        <f>Taula1[[#This Row],[% Jornada segons contracte
(no posar el símbol %) ]]-Taula1[[#This Row],[% Reducció salari per baix rendiment        (no posar el símbol %)]]</f>
        <v>0</v>
      </c>
      <c r="AS1485" s="137">
        <f>ROUND((AT1485/100)*22.78356164*Taula1[[#This Row],[Dies treballats període justificat (01/01/2023 - 31/03/2023)              no comptabilitzats com a mes natural sencer]],2)</f>
        <v>0</v>
      </c>
      <c r="AT1485" s="90">
        <f>Taula1[[#This Row],[% Jornada segons contracte
(no posar el símbol %) ]]-Taula1[[#This Row],[% Reducció salari per baix rendiment        (no posar el símbol %)]]</f>
        <v>0</v>
      </c>
      <c r="AU1485" s="137">
        <f t="shared" si="371"/>
        <v>0</v>
      </c>
      <c r="AV1485" s="87"/>
      <c r="AW1485" s="136">
        <f>ROUND((AX1485/100)*693*Taula1[[#This Row],[Espai reservat Administració  (mesos)]],2)</f>
        <v>0</v>
      </c>
      <c r="AX1485" s="90">
        <f>Taula1[[#This Row],[% Jornada segons contracte
(no posar el símbol %) ]]-Taula1[[#This Row],[% Reducció salari per baix rendiment        (no posar el símbol %)]]</f>
        <v>0</v>
      </c>
      <c r="AY1485" s="131">
        <f>ROUND((AZ1485/100)*22.78356164*Taula1[[#This Row],[Espai reservat Administració (dies)]],2)</f>
        <v>0</v>
      </c>
      <c r="AZ1485" s="81">
        <f>Taula1[[#This Row],[% Jornada segons contracte
(no posar el símbol %) ]]-Taula1[[#This Row],[% Reducció salari per baix rendiment        (no posar el símbol %)]]</f>
        <v>0</v>
      </c>
      <c r="BA1485" s="82">
        <f t="shared" si="372"/>
        <v>0</v>
      </c>
      <c r="BB1485" s="41"/>
      <c r="BC1485" s="131">
        <f>IF(Taula1[[#This Row],[Grup justificat     (fer servir opcions de la llista desplegable)]]=1,AI1485,0)</f>
        <v>0</v>
      </c>
      <c r="BD1485" s="131">
        <f>IF(Taula1[[#This Row],[Grup justificat     (fer servir opcions de la llista desplegable)]]=2,AU1485,0)</f>
        <v>0</v>
      </c>
      <c r="BE1485" s="41"/>
      <c r="BF1485" s="131">
        <f>IF(Taula1[[#This Row],[Espai reservat Administració]]=1,AO1485,0)</f>
        <v>0</v>
      </c>
      <c r="BG1485" s="82">
        <f>IF(Taula1[[#This Row],[Espai reservat Administració]]=2,BA1485,0)</f>
        <v>0</v>
      </c>
      <c r="BH1485" s="41"/>
      <c r="BI1485" s="126">
        <f>IF(Taula1[[#This Row],[Grup justificat     (fer servir opcions de la llista desplegable)]]=1,1,0)</f>
        <v>0</v>
      </c>
      <c r="BJ1485" s="126">
        <f>IF(Taula1[[#This Row],[Espai reservat Administració]]=1,1,0)</f>
        <v>0</v>
      </c>
      <c r="BK1485" s="111"/>
      <c r="BL1485" s="126">
        <f>IF(Taula1[[#This Row],[Grup justificat     (fer servir opcions de la llista desplegable)]]=2,1,0)</f>
        <v>0</v>
      </c>
      <c r="BM1485" s="126">
        <f>IF(Taula1[[#This Row],[Espai reservat Administració]]=2,1,0)</f>
        <v>0</v>
      </c>
      <c r="BN1485" s="73"/>
      <c r="BO1485" s="73"/>
      <c r="BP1485" s="73"/>
      <c r="BQ1485" s="73"/>
      <c r="BR1485" s="73"/>
      <c r="BS1485" s="73"/>
      <c r="BT1485" s="73"/>
      <c r="BU1485" s="73"/>
      <c r="BV1485" s="73"/>
      <c r="BW1485" s="73"/>
      <c r="BX1485" s="73"/>
      <c r="BY1485" s="73"/>
      <c r="BZ1485" s="73"/>
      <c r="CA1485" s="73"/>
      <c r="CB1485" s="73"/>
      <c r="CC1485" s="73"/>
      <c r="CD1485" s="73"/>
      <c r="CE1485" s="73"/>
      <c r="CF1485" s="73"/>
      <c r="CG1485" s="63">
        <f t="shared" si="373"/>
        <v>0</v>
      </c>
      <c r="CH1485" s="63">
        <f t="shared" si="374"/>
        <v>0</v>
      </c>
      <c r="CI1485" s="73"/>
      <c r="CJ1485" s="63">
        <f>IF(Taula1[[#This Row],[Tipus de contracte                                  (fer servir opcions de la llista desplegable)]]="Indefinit",1,0)</f>
        <v>0</v>
      </c>
      <c r="CK1485" s="63">
        <f>IF(Taula1[[#This Row],[Tipus de contracte                                  (fer servir opcions de la llista desplegable)]]="Temporal, igual o superior a 6 mesos",1,0)</f>
        <v>0</v>
      </c>
      <c r="CL1485" s="63">
        <f>IF(Taula1[[#This Row],[Tipus de contracte                                  (fer servir opcions de la llista desplegable)]]="Substitució per IT",1,0)</f>
        <v>0</v>
      </c>
      <c r="CM1485" s="73"/>
      <c r="CN1485" s="63">
        <f>IF(Taula1[[#This Row],[Relació llocs de treball]]&gt;=1,1,0)</f>
        <v>0</v>
      </c>
      <c r="CO1485" s="73"/>
      <c r="CP1485" s="63">
        <f>IF(Taula1[[#This Row],[Identitat de gènere                                                          (fer servir opcions de la llista desplegable)]]="Home",1,0)</f>
        <v>0</v>
      </c>
      <c r="CQ1485" s="63">
        <f>IF(Taula1[[#This Row],[Identitat de gènere                                                          (fer servir opcions de la llista desplegable)]]="Dona",1,0)</f>
        <v>0</v>
      </c>
      <c r="CR1485" s="63">
        <f>IF(Taula1[[#This Row],[Identitat de gènere                                                          (fer servir opcions de la llista desplegable)]]="No binari",1,0)</f>
        <v>0</v>
      </c>
      <c r="CS1485" s="73"/>
      <c r="CT1485" s="63">
        <f t="shared" si="368"/>
        <v>0</v>
      </c>
      <c r="CU1485" s="64">
        <f t="shared" si="375"/>
        <v>0</v>
      </c>
      <c r="CW1485" s="64">
        <f t="shared" si="376"/>
        <v>0</v>
      </c>
      <c r="CX1485" s="64">
        <f t="shared" si="377"/>
        <v>0</v>
      </c>
      <c r="CY1485" s="64">
        <f t="shared" si="378"/>
        <v>0</v>
      </c>
      <c r="CZ1485" s="64">
        <f t="shared" si="379"/>
        <v>0</v>
      </c>
      <c r="DB1485" s="64">
        <f t="shared" si="380"/>
        <v>0</v>
      </c>
      <c r="DC1485" s="64">
        <f t="shared" si="381"/>
        <v>0</v>
      </c>
      <c r="DD1485" s="64">
        <f t="shared" si="382"/>
        <v>0</v>
      </c>
      <c r="DE1485" s="64">
        <f t="shared" si="383"/>
        <v>0</v>
      </c>
    </row>
    <row r="1486" spans="2:109" x14ac:dyDescent="0.3">
      <c r="B1486" s="167"/>
      <c r="C1486" s="186"/>
      <c r="D1486" s="2"/>
      <c r="E1486" s="67"/>
      <c r="F1486" s="5"/>
      <c r="G1486" s="5"/>
      <c r="H1486" s="187"/>
      <c r="I1486" s="111" t="str">
        <f ca="1">IF(Taula1[[#This Row],[Data naixement (format dd/mm/aaaa)]]="","0",DATEDIF(Taula1[[#This Row],[Data naixement (format dd/mm/aaaa)]],TODAY(),"Y"))</f>
        <v>0</v>
      </c>
      <c r="J1486" s="6"/>
      <c r="K1486" s="6"/>
      <c r="L1486" s="6"/>
      <c r="M1486" s="6"/>
      <c r="N1486" s="56"/>
      <c r="O1486" s="56"/>
      <c r="P1486" s="56"/>
      <c r="Q1486" s="6"/>
      <c r="R1486" s="7"/>
      <c r="S1486" s="143">
        <f>Taula1[[#This Row],[Mesos naturals sencers treballats període justificat (01/01/2023 - 31/03/2023)]]</f>
        <v>0</v>
      </c>
      <c r="T1486" s="194">
        <f>Taula1[[#This Row],[Dies treballats període justificat (01/01/2023 - 31/03/2023)              no comptabilitzats com a mes natural sencer]]</f>
        <v>0</v>
      </c>
      <c r="U1486" s="12"/>
      <c r="V1486" s="7"/>
      <c r="W1486" s="188"/>
      <c r="X1486" s="188"/>
      <c r="Y1486" s="188"/>
      <c r="Z1486" s="188"/>
      <c r="AA1486" s="190"/>
      <c r="AB1486" s="143">
        <f>Taula1[[#This Row],[Grup justificat     (fer servir opcions de la llista desplegable)]]</f>
        <v>0</v>
      </c>
      <c r="AC1486" s="182"/>
      <c r="AD1486" s="39"/>
      <c r="AE1486" s="131">
        <f>ROUND((AF1486/100)*756*Taula1[[#This Row],[Mesos naturals sencers treballats període justificat (01/01/2023 - 31/03/2023)]],2)</f>
        <v>0</v>
      </c>
      <c r="AF1486" s="81">
        <f>Taula1[[#This Row],[% Jornada segons contracte
(no posar el símbol %) ]]-Taula1[[#This Row],[% Reducció salari per baix rendiment        (no posar el símbol %)]]</f>
        <v>0</v>
      </c>
      <c r="AG1486" s="131">
        <f>ROUND((AH1486/100)*24.8547945*Taula1[[#This Row],[Dies treballats període justificat (01/01/2023 - 31/03/2023)              no comptabilitzats com a mes natural sencer]],2)</f>
        <v>0</v>
      </c>
      <c r="AH1486" s="79">
        <f>Taula1[[#This Row],[% Jornada segons contracte
(no posar el símbol %) ]]-Taula1[[#This Row],[% Reducció salari per baix rendiment        (no posar el símbol %)]]</f>
        <v>0</v>
      </c>
      <c r="AI1486" s="131">
        <f t="shared" si="369"/>
        <v>0</v>
      </c>
      <c r="AJ1486" s="39"/>
      <c r="AK1486" s="131">
        <f>ROUND((AL1486/100)*756*Taula1[[#This Row],[Espai reservat Administració  (mesos)]],2)</f>
        <v>0</v>
      </c>
      <c r="AL1486" s="81">
        <f>Taula1[[#This Row],[% Jornada segons contracte
(no posar el símbol %) ]]-Taula1[[#This Row],[% Reducció salari per baix rendiment        (no posar el símbol %)]]</f>
        <v>0</v>
      </c>
      <c r="AM1486" s="131">
        <f>ROUND((AN1486/100)*24.8547945*Taula1[[#This Row],[Espai reservat Administració (dies)]],2)</f>
        <v>0</v>
      </c>
      <c r="AN1486" s="79">
        <f>Taula1[[#This Row],[% Jornada segons contracte
(no posar el símbol %) ]]-Taula1[[#This Row],[% Reducció salari per baix rendiment        (no posar el símbol %)]]</f>
        <v>0</v>
      </c>
      <c r="AO1486" s="131">
        <f t="shared" si="370"/>
        <v>0</v>
      </c>
      <c r="AP1486" s="87"/>
      <c r="AQ1486" s="137">
        <f>ROUND((AR1486/100)*693*Taula1[[#This Row],[Mesos naturals sencers treballats període justificat (01/01/2023 - 31/03/2023)]],2)</f>
        <v>0</v>
      </c>
      <c r="AR1486" s="90">
        <f>Taula1[[#This Row],[% Jornada segons contracte
(no posar el símbol %) ]]-Taula1[[#This Row],[% Reducció salari per baix rendiment        (no posar el símbol %)]]</f>
        <v>0</v>
      </c>
      <c r="AS1486" s="137">
        <f>ROUND((AT1486/100)*22.78356164*Taula1[[#This Row],[Dies treballats període justificat (01/01/2023 - 31/03/2023)              no comptabilitzats com a mes natural sencer]],2)</f>
        <v>0</v>
      </c>
      <c r="AT1486" s="90">
        <f>Taula1[[#This Row],[% Jornada segons contracte
(no posar el símbol %) ]]-Taula1[[#This Row],[% Reducció salari per baix rendiment        (no posar el símbol %)]]</f>
        <v>0</v>
      </c>
      <c r="AU1486" s="137">
        <f t="shared" si="371"/>
        <v>0</v>
      </c>
      <c r="AV1486" s="87"/>
      <c r="AW1486" s="136">
        <f>ROUND((AX1486/100)*693*Taula1[[#This Row],[Espai reservat Administració  (mesos)]],2)</f>
        <v>0</v>
      </c>
      <c r="AX1486" s="90">
        <f>Taula1[[#This Row],[% Jornada segons contracte
(no posar el símbol %) ]]-Taula1[[#This Row],[% Reducció salari per baix rendiment        (no posar el símbol %)]]</f>
        <v>0</v>
      </c>
      <c r="AY1486" s="131">
        <f>ROUND((AZ1486/100)*22.78356164*Taula1[[#This Row],[Espai reservat Administració (dies)]],2)</f>
        <v>0</v>
      </c>
      <c r="AZ1486" s="81">
        <f>Taula1[[#This Row],[% Jornada segons contracte
(no posar el símbol %) ]]-Taula1[[#This Row],[% Reducció salari per baix rendiment        (no posar el símbol %)]]</f>
        <v>0</v>
      </c>
      <c r="BA1486" s="82">
        <f t="shared" si="372"/>
        <v>0</v>
      </c>
      <c r="BB1486" s="41"/>
      <c r="BC1486" s="131">
        <f>IF(Taula1[[#This Row],[Grup justificat     (fer servir opcions de la llista desplegable)]]=1,AI1486,0)</f>
        <v>0</v>
      </c>
      <c r="BD1486" s="131">
        <f>IF(Taula1[[#This Row],[Grup justificat     (fer servir opcions de la llista desplegable)]]=2,AU1486,0)</f>
        <v>0</v>
      </c>
      <c r="BE1486" s="41"/>
      <c r="BF1486" s="131">
        <f>IF(Taula1[[#This Row],[Espai reservat Administració]]=1,AO1486,0)</f>
        <v>0</v>
      </c>
      <c r="BG1486" s="82">
        <f>IF(Taula1[[#This Row],[Espai reservat Administració]]=2,BA1486,0)</f>
        <v>0</v>
      </c>
      <c r="BH1486" s="41"/>
      <c r="BI1486" s="126">
        <f>IF(Taula1[[#This Row],[Grup justificat     (fer servir opcions de la llista desplegable)]]=1,1,0)</f>
        <v>0</v>
      </c>
      <c r="BJ1486" s="126">
        <f>IF(Taula1[[#This Row],[Espai reservat Administració]]=1,1,0)</f>
        <v>0</v>
      </c>
      <c r="BK1486" s="111"/>
      <c r="BL1486" s="126">
        <f>IF(Taula1[[#This Row],[Grup justificat     (fer servir opcions de la llista desplegable)]]=2,1,0)</f>
        <v>0</v>
      </c>
      <c r="BM1486" s="126">
        <f>IF(Taula1[[#This Row],[Espai reservat Administració]]=2,1,0)</f>
        <v>0</v>
      </c>
      <c r="BN1486" s="73"/>
      <c r="BO1486" s="73"/>
      <c r="BP1486" s="73"/>
      <c r="BQ1486" s="73"/>
      <c r="BR1486" s="73"/>
      <c r="BS1486" s="73"/>
      <c r="BT1486" s="73"/>
      <c r="BU1486" s="73"/>
      <c r="BV1486" s="73"/>
      <c r="BW1486" s="73"/>
      <c r="BX1486" s="73"/>
      <c r="BY1486" s="73"/>
      <c r="BZ1486" s="73"/>
      <c r="CA1486" s="73"/>
      <c r="CB1486" s="73"/>
      <c r="CC1486" s="73"/>
      <c r="CD1486" s="73"/>
      <c r="CE1486" s="73"/>
      <c r="CF1486" s="73"/>
      <c r="CG1486" s="63">
        <f t="shared" si="373"/>
        <v>0</v>
      </c>
      <c r="CH1486" s="63">
        <f t="shared" si="374"/>
        <v>0</v>
      </c>
      <c r="CI1486" s="73"/>
      <c r="CJ1486" s="63">
        <f>IF(Taula1[[#This Row],[Tipus de contracte                                  (fer servir opcions de la llista desplegable)]]="Indefinit",1,0)</f>
        <v>0</v>
      </c>
      <c r="CK1486" s="63">
        <f>IF(Taula1[[#This Row],[Tipus de contracte                                  (fer servir opcions de la llista desplegable)]]="Temporal, igual o superior a 6 mesos",1,0)</f>
        <v>0</v>
      </c>
      <c r="CL1486" s="63">
        <f>IF(Taula1[[#This Row],[Tipus de contracte                                  (fer servir opcions de la llista desplegable)]]="Substitució per IT",1,0)</f>
        <v>0</v>
      </c>
      <c r="CM1486" s="73"/>
      <c r="CN1486" s="63">
        <f>IF(Taula1[[#This Row],[Relació llocs de treball]]&gt;=1,1,0)</f>
        <v>0</v>
      </c>
      <c r="CO1486" s="73"/>
      <c r="CP1486" s="63">
        <f>IF(Taula1[[#This Row],[Identitat de gènere                                                          (fer servir opcions de la llista desplegable)]]="Home",1,0)</f>
        <v>0</v>
      </c>
      <c r="CQ1486" s="63">
        <f>IF(Taula1[[#This Row],[Identitat de gènere                                                          (fer servir opcions de la llista desplegable)]]="Dona",1,0)</f>
        <v>0</v>
      </c>
      <c r="CR1486" s="63">
        <f>IF(Taula1[[#This Row],[Identitat de gènere                                                          (fer servir opcions de la llista desplegable)]]="No binari",1,0)</f>
        <v>0</v>
      </c>
      <c r="CS1486" s="73"/>
      <c r="CT1486" s="63">
        <f t="shared" si="368"/>
        <v>0</v>
      </c>
      <c r="CU1486" s="64">
        <f t="shared" si="375"/>
        <v>0</v>
      </c>
      <c r="CW1486" s="64">
        <f t="shared" si="376"/>
        <v>0</v>
      </c>
      <c r="CX1486" s="64">
        <f t="shared" si="377"/>
        <v>0</v>
      </c>
      <c r="CY1486" s="64">
        <f t="shared" si="378"/>
        <v>0</v>
      </c>
      <c r="CZ1486" s="64">
        <f t="shared" si="379"/>
        <v>0</v>
      </c>
      <c r="DB1486" s="64">
        <f t="shared" si="380"/>
        <v>0</v>
      </c>
      <c r="DC1486" s="64">
        <f t="shared" si="381"/>
        <v>0</v>
      </c>
      <c r="DD1486" s="64">
        <f t="shared" si="382"/>
        <v>0</v>
      </c>
      <c r="DE1486" s="64">
        <f t="shared" si="383"/>
        <v>0</v>
      </c>
    </row>
    <row r="1487" spans="2:109" x14ac:dyDescent="0.3">
      <c r="B1487" s="167"/>
      <c r="C1487" s="186"/>
      <c r="D1487" s="2"/>
      <c r="E1487" s="67"/>
      <c r="F1487" s="5"/>
      <c r="G1487" s="5"/>
      <c r="H1487" s="187"/>
      <c r="I1487" s="111" t="str">
        <f ca="1">IF(Taula1[[#This Row],[Data naixement (format dd/mm/aaaa)]]="","0",DATEDIF(Taula1[[#This Row],[Data naixement (format dd/mm/aaaa)]],TODAY(),"Y"))</f>
        <v>0</v>
      </c>
      <c r="J1487" s="6"/>
      <c r="K1487" s="6"/>
      <c r="L1487" s="6"/>
      <c r="M1487" s="6"/>
      <c r="N1487" s="56"/>
      <c r="O1487" s="56"/>
      <c r="P1487" s="56"/>
      <c r="Q1487" s="6"/>
      <c r="R1487" s="7"/>
      <c r="S1487" s="143">
        <f>Taula1[[#This Row],[Mesos naturals sencers treballats període justificat (01/01/2023 - 31/03/2023)]]</f>
        <v>0</v>
      </c>
      <c r="T1487" s="194">
        <f>Taula1[[#This Row],[Dies treballats període justificat (01/01/2023 - 31/03/2023)              no comptabilitzats com a mes natural sencer]]</f>
        <v>0</v>
      </c>
      <c r="U1487" s="12"/>
      <c r="V1487" s="7"/>
      <c r="W1487" s="188"/>
      <c r="X1487" s="188"/>
      <c r="Y1487" s="188"/>
      <c r="Z1487" s="188"/>
      <c r="AA1487" s="190"/>
      <c r="AB1487" s="143">
        <f>Taula1[[#This Row],[Grup justificat     (fer servir opcions de la llista desplegable)]]</f>
        <v>0</v>
      </c>
      <c r="AC1487" s="182"/>
      <c r="AD1487" s="39"/>
      <c r="AE1487" s="131">
        <f>ROUND((AF1487/100)*756*Taula1[[#This Row],[Mesos naturals sencers treballats període justificat (01/01/2023 - 31/03/2023)]],2)</f>
        <v>0</v>
      </c>
      <c r="AF1487" s="81">
        <f>Taula1[[#This Row],[% Jornada segons contracte
(no posar el símbol %) ]]-Taula1[[#This Row],[% Reducció salari per baix rendiment        (no posar el símbol %)]]</f>
        <v>0</v>
      </c>
      <c r="AG1487" s="131">
        <f>ROUND((AH1487/100)*24.8547945*Taula1[[#This Row],[Dies treballats període justificat (01/01/2023 - 31/03/2023)              no comptabilitzats com a mes natural sencer]],2)</f>
        <v>0</v>
      </c>
      <c r="AH1487" s="79">
        <f>Taula1[[#This Row],[% Jornada segons contracte
(no posar el símbol %) ]]-Taula1[[#This Row],[% Reducció salari per baix rendiment        (no posar el símbol %)]]</f>
        <v>0</v>
      </c>
      <c r="AI1487" s="131">
        <f t="shared" si="369"/>
        <v>0</v>
      </c>
      <c r="AJ1487" s="39"/>
      <c r="AK1487" s="131">
        <f>ROUND((AL1487/100)*756*Taula1[[#This Row],[Espai reservat Administració  (mesos)]],2)</f>
        <v>0</v>
      </c>
      <c r="AL1487" s="81">
        <f>Taula1[[#This Row],[% Jornada segons contracte
(no posar el símbol %) ]]-Taula1[[#This Row],[% Reducció salari per baix rendiment        (no posar el símbol %)]]</f>
        <v>0</v>
      </c>
      <c r="AM1487" s="131">
        <f>ROUND((AN1487/100)*24.8547945*Taula1[[#This Row],[Espai reservat Administració (dies)]],2)</f>
        <v>0</v>
      </c>
      <c r="AN1487" s="79">
        <f>Taula1[[#This Row],[% Jornada segons contracte
(no posar el símbol %) ]]-Taula1[[#This Row],[% Reducció salari per baix rendiment        (no posar el símbol %)]]</f>
        <v>0</v>
      </c>
      <c r="AO1487" s="131">
        <f t="shared" si="370"/>
        <v>0</v>
      </c>
      <c r="AP1487" s="87"/>
      <c r="AQ1487" s="137">
        <f>ROUND((AR1487/100)*693*Taula1[[#This Row],[Mesos naturals sencers treballats període justificat (01/01/2023 - 31/03/2023)]],2)</f>
        <v>0</v>
      </c>
      <c r="AR1487" s="90">
        <f>Taula1[[#This Row],[% Jornada segons contracte
(no posar el símbol %) ]]-Taula1[[#This Row],[% Reducció salari per baix rendiment        (no posar el símbol %)]]</f>
        <v>0</v>
      </c>
      <c r="AS1487" s="137">
        <f>ROUND((AT1487/100)*22.78356164*Taula1[[#This Row],[Dies treballats període justificat (01/01/2023 - 31/03/2023)              no comptabilitzats com a mes natural sencer]],2)</f>
        <v>0</v>
      </c>
      <c r="AT1487" s="90">
        <f>Taula1[[#This Row],[% Jornada segons contracte
(no posar el símbol %) ]]-Taula1[[#This Row],[% Reducció salari per baix rendiment        (no posar el símbol %)]]</f>
        <v>0</v>
      </c>
      <c r="AU1487" s="137">
        <f t="shared" si="371"/>
        <v>0</v>
      </c>
      <c r="AV1487" s="87"/>
      <c r="AW1487" s="136">
        <f>ROUND((AX1487/100)*693*Taula1[[#This Row],[Espai reservat Administració  (mesos)]],2)</f>
        <v>0</v>
      </c>
      <c r="AX1487" s="90">
        <f>Taula1[[#This Row],[% Jornada segons contracte
(no posar el símbol %) ]]-Taula1[[#This Row],[% Reducció salari per baix rendiment        (no posar el símbol %)]]</f>
        <v>0</v>
      </c>
      <c r="AY1487" s="131">
        <f>ROUND((AZ1487/100)*22.78356164*Taula1[[#This Row],[Espai reservat Administració (dies)]],2)</f>
        <v>0</v>
      </c>
      <c r="AZ1487" s="81">
        <f>Taula1[[#This Row],[% Jornada segons contracte
(no posar el símbol %) ]]-Taula1[[#This Row],[% Reducció salari per baix rendiment        (no posar el símbol %)]]</f>
        <v>0</v>
      </c>
      <c r="BA1487" s="82">
        <f t="shared" si="372"/>
        <v>0</v>
      </c>
      <c r="BB1487" s="41"/>
      <c r="BC1487" s="131">
        <f>IF(Taula1[[#This Row],[Grup justificat     (fer servir opcions de la llista desplegable)]]=1,AI1487,0)</f>
        <v>0</v>
      </c>
      <c r="BD1487" s="131">
        <f>IF(Taula1[[#This Row],[Grup justificat     (fer servir opcions de la llista desplegable)]]=2,AU1487,0)</f>
        <v>0</v>
      </c>
      <c r="BE1487" s="41"/>
      <c r="BF1487" s="131">
        <f>IF(Taula1[[#This Row],[Espai reservat Administració]]=1,AO1487,0)</f>
        <v>0</v>
      </c>
      <c r="BG1487" s="82">
        <f>IF(Taula1[[#This Row],[Espai reservat Administració]]=2,BA1487,0)</f>
        <v>0</v>
      </c>
      <c r="BH1487" s="41"/>
      <c r="BI1487" s="126">
        <f>IF(Taula1[[#This Row],[Grup justificat     (fer servir opcions de la llista desplegable)]]=1,1,0)</f>
        <v>0</v>
      </c>
      <c r="BJ1487" s="126">
        <f>IF(Taula1[[#This Row],[Espai reservat Administració]]=1,1,0)</f>
        <v>0</v>
      </c>
      <c r="BK1487" s="111"/>
      <c r="BL1487" s="126">
        <f>IF(Taula1[[#This Row],[Grup justificat     (fer servir opcions de la llista desplegable)]]=2,1,0)</f>
        <v>0</v>
      </c>
      <c r="BM1487" s="126">
        <f>IF(Taula1[[#This Row],[Espai reservat Administració]]=2,1,0)</f>
        <v>0</v>
      </c>
      <c r="BN1487" s="73"/>
      <c r="BO1487" s="73"/>
      <c r="BP1487" s="73"/>
      <c r="BQ1487" s="73"/>
      <c r="BR1487" s="73"/>
      <c r="BS1487" s="73"/>
      <c r="BT1487" s="73"/>
      <c r="BU1487" s="73"/>
      <c r="BV1487" s="73"/>
      <c r="BW1487" s="73"/>
      <c r="BX1487" s="73"/>
      <c r="BY1487" s="73"/>
      <c r="BZ1487" s="73"/>
      <c r="CA1487" s="73"/>
      <c r="CB1487" s="73"/>
      <c r="CC1487" s="73"/>
      <c r="CD1487" s="73"/>
      <c r="CE1487" s="73"/>
      <c r="CF1487" s="73"/>
      <c r="CG1487" s="63">
        <f t="shared" si="373"/>
        <v>0</v>
      </c>
      <c r="CH1487" s="63">
        <f t="shared" si="374"/>
        <v>0</v>
      </c>
      <c r="CI1487" s="73"/>
      <c r="CJ1487" s="63">
        <f>IF(Taula1[[#This Row],[Tipus de contracte                                  (fer servir opcions de la llista desplegable)]]="Indefinit",1,0)</f>
        <v>0</v>
      </c>
      <c r="CK1487" s="63">
        <f>IF(Taula1[[#This Row],[Tipus de contracte                                  (fer servir opcions de la llista desplegable)]]="Temporal, igual o superior a 6 mesos",1,0)</f>
        <v>0</v>
      </c>
      <c r="CL1487" s="63">
        <f>IF(Taula1[[#This Row],[Tipus de contracte                                  (fer servir opcions de la llista desplegable)]]="Substitució per IT",1,0)</f>
        <v>0</v>
      </c>
      <c r="CM1487" s="73"/>
      <c r="CN1487" s="63">
        <f>IF(Taula1[[#This Row],[Relació llocs de treball]]&gt;=1,1,0)</f>
        <v>0</v>
      </c>
      <c r="CO1487" s="73"/>
      <c r="CP1487" s="63">
        <f>IF(Taula1[[#This Row],[Identitat de gènere                                                          (fer servir opcions de la llista desplegable)]]="Home",1,0)</f>
        <v>0</v>
      </c>
      <c r="CQ1487" s="63">
        <f>IF(Taula1[[#This Row],[Identitat de gènere                                                          (fer servir opcions de la llista desplegable)]]="Dona",1,0)</f>
        <v>0</v>
      </c>
      <c r="CR1487" s="63">
        <f>IF(Taula1[[#This Row],[Identitat de gènere                                                          (fer servir opcions de la llista desplegable)]]="No binari",1,0)</f>
        <v>0</v>
      </c>
      <c r="CS1487" s="73"/>
      <c r="CT1487" s="63">
        <f t="shared" si="368"/>
        <v>0</v>
      </c>
      <c r="CU1487" s="64">
        <f t="shared" si="375"/>
        <v>0</v>
      </c>
      <c r="CW1487" s="64">
        <f t="shared" si="376"/>
        <v>0</v>
      </c>
      <c r="CX1487" s="64">
        <f t="shared" si="377"/>
        <v>0</v>
      </c>
      <c r="CY1487" s="64">
        <f t="shared" si="378"/>
        <v>0</v>
      </c>
      <c r="CZ1487" s="64">
        <f t="shared" si="379"/>
        <v>0</v>
      </c>
      <c r="DB1487" s="64">
        <f t="shared" si="380"/>
        <v>0</v>
      </c>
      <c r="DC1487" s="64">
        <f t="shared" si="381"/>
        <v>0</v>
      </c>
      <c r="DD1487" s="64">
        <f t="shared" si="382"/>
        <v>0</v>
      </c>
      <c r="DE1487" s="64">
        <f t="shared" si="383"/>
        <v>0</v>
      </c>
    </row>
    <row r="1488" spans="2:109" x14ac:dyDescent="0.3">
      <c r="B1488" s="167"/>
      <c r="C1488" s="186"/>
      <c r="D1488" s="2"/>
      <c r="E1488" s="67"/>
      <c r="F1488" s="5"/>
      <c r="G1488" s="5"/>
      <c r="H1488" s="187"/>
      <c r="I1488" s="111" t="str">
        <f ca="1">IF(Taula1[[#This Row],[Data naixement (format dd/mm/aaaa)]]="","0",DATEDIF(Taula1[[#This Row],[Data naixement (format dd/mm/aaaa)]],TODAY(),"Y"))</f>
        <v>0</v>
      </c>
      <c r="J1488" s="6"/>
      <c r="K1488" s="6"/>
      <c r="L1488" s="6"/>
      <c r="M1488" s="6"/>
      <c r="N1488" s="56"/>
      <c r="O1488" s="56"/>
      <c r="P1488" s="56"/>
      <c r="Q1488" s="6"/>
      <c r="R1488" s="7"/>
      <c r="S1488" s="143">
        <f>Taula1[[#This Row],[Mesos naturals sencers treballats període justificat (01/01/2023 - 31/03/2023)]]</f>
        <v>0</v>
      </c>
      <c r="T1488" s="194">
        <f>Taula1[[#This Row],[Dies treballats període justificat (01/01/2023 - 31/03/2023)              no comptabilitzats com a mes natural sencer]]</f>
        <v>0</v>
      </c>
      <c r="U1488" s="12"/>
      <c r="V1488" s="7"/>
      <c r="W1488" s="188"/>
      <c r="X1488" s="188"/>
      <c r="Y1488" s="188"/>
      <c r="Z1488" s="188"/>
      <c r="AA1488" s="190"/>
      <c r="AB1488" s="143">
        <f>Taula1[[#This Row],[Grup justificat     (fer servir opcions de la llista desplegable)]]</f>
        <v>0</v>
      </c>
      <c r="AC1488" s="182"/>
      <c r="AD1488" s="39"/>
      <c r="AE1488" s="131">
        <f>ROUND((AF1488/100)*756*Taula1[[#This Row],[Mesos naturals sencers treballats període justificat (01/01/2023 - 31/03/2023)]],2)</f>
        <v>0</v>
      </c>
      <c r="AF1488" s="81">
        <f>Taula1[[#This Row],[% Jornada segons contracte
(no posar el símbol %) ]]-Taula1[[#This Row],[% Reducció salari per baix rendiment        (no posar el símbol %)]]</f>
        <v>0</v>
      </c>
      <c r="AG1488" s="131">
        <f>ROUND((AH1488/100)*24.8547945*Taula1[[#This Row],[Dies treballats període justificat (01/01/2023 - 31/03/2023)              no comptabilitzats com a mes natural sencer]],2)</f>
        <v>0</v>
      </c>
      <c r="AH1488" s="79">
        <f>Taula1[[#This Row],[% Jornada segons contracte
(no posar el símbol %) ]]-Taula1[[#This Row],[% Reducció salari per baix rendiment        (no posar el símbol %)]]</f>
        <v>0</v>
      </c>
      <c r="AI1488" s="131">
        <f t="shared" si="369"/>
        <v>0</v>
      </c>
      <c r="AJ1488" s="39"/>
      <c r="AK1488" s="131">
        <f>ROUND((AL1488/100)*756*Taula1[[#This Row],[Espai reservat Administració  (mesos)]],2)</f>
        <v>0</v>
      </c>
      <c r="AL1488" s="81">
        <f>Taula1[[#This Row],[% Jornada segons contracte
(no posar el símbol %) ]]-Taula1[[#This Row],[% Reducció salari per baix rendiment        (no posar el símbol %)]]</f>
        <v>0</v>
      </c>
      <c r="AM1488" s="131">
        <f>ROUND((AN1488/100)*24.8547945*Taula1[[#This Row],[Espai reservat Administració (dies)]],2)</f>
        <v>0</v>
      </c>
      <c r="AN1488" s="79">
        <f>Taula1[[#This Row],[% Jornada segons contracte
(no posar el símbol %) ]]-Taula1[[#This Row],[% Reducció salari per baix rendiment        (no posar el símbol %)]]</f>
        <v>0</v>
      </c>
      <c r="AO1488" s="131">
        <f t="shared" si="370"/>
        <v>0</v>
      </c>
      <c r="AP1488" s="87"/>
      <c r="AQ1488" s="137">
        <f>ROUND((AR1488/100)*693*Taula1[[#This Row],[Mesos naturals sencers treballats període justificat (01/01/2023 - 31/03/2023)]],2)</f>
        <v>0</v>
      </c>
      <c r="AR1488" s="90">
        <f>Taula1[[#This Row],[% Jornada segons contracte
(no posar el símbol %) ]]-Taula1[[#This Row],[% Reducció salari per baix rendiment        (no posar el símbol %)]]</f>
        <v>0</v>
      </c>
      <c r="AS1488" s="137">
        <f>ROUND((AT1488/100)*22.78356164*Taula1[[#This Row],[Dies treballats període justificat (01/01/2023 - 31/03/2023)              no comptabilitzats com a mes natural sencer]],2)</f>
        <v>0</v>
      </c>
      <c r="AT1488" s="90">
        <f>Taula1[[#This Row],[% Jornada segons contracte
(no posar el símbol %) ]]-Taula1[[#This Row],[% Reducció salari per baix rendiment        (no posar el símbol %)]]</f>
        <v>0</v>
      </c>
      <c r="AU1488" s="137">
        <f t="shared" si="371"/>
        <v>0</v>
      </c>
      <c r="AV1488" s="87"/>
      <c r="AW1488" s="136">
        <f>ROUND((AX1488/100)*693*Taula1[[#This Row],[Espai reservat Administració  (mesos)]],2)</f>
        <v>0</v>
      </c>
      <c r="AX1488" s="90">
        <f>Taula1[[#This Row],[% Jornada segons contracte
(no posar el símbol %) ]]-Taula1[[#This Row],[% Reducció salari per baix rendiment        (no posar el símbol %)]]</f>
        <v>0</v>
      </c>
      <c r="AY1488" s="131">
        <f>ROUND((AZ1488/100)*22.78356164*Taula1[[#This Row],[Espai reservat Administració (dies)]],2)</f>
        <v>0</v>
      </c>
      <c r="AZ1488" s="81">
        <f>Taula1[[#This Row],[% Jornada segons contracte
(no posar el símbol %) ]]-Taula1[[#This Row],[% Reducció salari per baix rendiment        (no posar el símbol %)]]</f>
        <v>0</v>
      </c>
      <c r="BA1488" s="82">
        <f t="shared" si="372"/>
        <v>0</v>
      </c>
      <c r="BB1488" s="41"/>
      <c r="BC1488" s="131">
        <f>IF(Taula1[[#This Row],[Grup justificat     (fer servir opcions de la llista desplegable)]]=1,AI1488,0)</f>
        <v>0</v>
      </c>
      <c r="BD1488" s="131">
        <f>IF(Taula1[[#This Row],[Grup justificat     (fer servir opcions de la llista desplegable)]]=2,AU1488,0)</f>
        <v>0</v>
      </c>
      <c r="BE1488" s="41"/>
      <c r="BF1488" s="131">
        <f>IF(Taula1[[#This Row],[Espai reservat Administració]]=1,AO1488,0)</f>
        <v>0</v>
      </c>
      <c r="BG1488" s="82">
        <f>IF(Taula1[[#This Row],[Espai reservat Administració]]=2,BA1488,0)</f>
        <v>0</v>
      </c>
      <c r="BH1488" s="41"/>
      <c r="BI1488" s="126">
        <f>IF(Taula1[[#This Row],[Grup justificat     (fer servir opcions de la llista desplegable)]]=1,1,0)</f>
        <v>0</v>
      </c>
      <c r="BJ1488" s="126">
        <f>IF(Taula1[[#This Row],[Espai reservat Administració]]=1,1,0)</f>
        <v>0</v>
      </c>
      <c r="BK1488" s="111"/>
      <c r="BL1488" s="126">
        <f>IF(Taula1[[#This Row],[Grup justificat     (fer servir opcions de la llista desplegable)]]=2,1,0)</f>
        <v>0</v>
      </c>
      <c r="BM1488" s="126">
        <f>IF(Taula1[[#This Row],[Espai reservat Administració]]=2,1,0)</f>
        <v>0</v>
      </c>
      <c r="BN1488" s="73"/>
      <c r="BO1488" s="73"/>
      <c r="BP1488" s="73"/>
      <c r="BQ1488" s="73"/>
      <c r="BR1488" s="73"/>
      <c r="BS1488" s="73"/>
      <c r="BT1488" s="73"/>
      <c r="BU1488" s="73"/>
      <c r="BV1488" s="73"/>
      <c r="BW1488" s="73"/>
      <c r="BX1488" s="73"/>
      <c r="BY1488" s="73"/>
      <c r="BZ1488" s="73"/>
      <c r="CA1488" s="73"/>
      <c r="CB1488" s="73"/>
      <c r="CC1488" s="73"/>
      <c r="CD1488" s="73"/>
      <c r="CE1488" s="73"/>
      <c r="CF1488" s="73"/>
      <c r="CG1488" s="63">
        <f t="shared" si="373"/>
        <v>0</v>
      </c>
      <c r="CH1488" s="63">
        <f t="shared" si="374"/>
        <v>0</v>
      </c>
      <c r="CI1488" s="73"/>
      <c r="CJ1488" s="63">
        <f>IF(Taula1[[#This Row],[Tipus de contracte                                  (fer servir opcions de la llista desplegable)]]="Indefinit",1,0)</f>
        <v>0</v>
      </c>
      <c r="CK1488" s="63">
        <f>IF(Taula1[[#This Row],[Tipus de contracte                                  (fer servir opcions de la llista desplegable)]]="Temporal, igual o superior a 6 mesos",1,0)</f>
        <v>0</v>
      </c>
      <c r="CL1488" s="63">
        <f>IF(Taula1[[#This Row],[Tipus de contracte                                  (fer servir opcions de la llista desplegable)]]="Substitució per IT",1,0)</f>
        <v>0</v>
      </c>
      <c r="CM1488" s="73"/>
      <c r="CN1488" s="63">
        <f>IF(Taula1[[#This Row],[Relació llocs de treball]]&gt;=1,1,0)</f>
        <v>0</v>
      </c>
      <c r="CO1488" s="73"/>
      <c r="CP1488" s="63">
        <f>IF(Taula1[[#This Row],[Identitat de gènere                                                          (fer servir opcions de la llista desplegable)]]="Home",1,0)</f>
        <v>0</v>
      </c>
      <c r="CQ1488" s="63">
        <f>IF(Taula1[[#This Row],[Identitat de gènere                                                          (fer servir opcions de la llista desplegable)]]="Dona",1,0)</f>
        <v>0</v>
      </c>
      <c r="CR1488" s="63">
        <f>IF(Taula1[[#This Row],[Identitat de gènere                                                          (fer servir opcions de la llista desplegable)]]="No binari",1,0)</f>
        <v>0</v>
      </c>
      <c r="CS1488" s="73"/>
      <c r="CT1488" s="63">
        <f t="shared" si="368"/>
        <v>0</v>
      </c>
      <c r="CU1488" s="64">
        <f t="shared" si="375"/>
        <v>0</v>
      </c>
      <c r="CW1488" s="64">
        <f t="shared" si="376"/>
        <v>0</v>
      </c>
      <c r="CX1488" s="64">
        <f t="shared" si="377"/>
        <v>0</v>
      </c>
      <c r="CY1488" s="64">
        <f t="shared" si="378"/>
        <v>0</v>
      </c>
      <c r="CZ1488" s="64">
        <f t="shared" si="379"/>
        <v>0</v>
      </c>
      <c r="DB1488" s="64">
        <f t="shared" si="380"/>
        <v>0</v>
      </c>
      <c r="DC1488" s="64">
        <f t="shared" si="381"/>
        <v>0</v>
      </c>
      <c r="DD1488" s="64">
        <f t="shared" si="382"/>
        <v>0</v>
      </c>
      <c r="DE1488" s="64">
        <f t="shared" si="383"/>
        <v>0</v>
      </c>
    </row>
    <row r="1489" spans="1:109" x14ac:dyDescent="0.3">
      <c r="B1489" s="167"/>
      <c r="C1489" s="186"/>
      <c r="D1489" s="2"/>
      <c r="E1489" s="67"/>
      <c r="F1489" s="5"/>
      <c r="G1489" s="5"/>
      <c r="H1489" s="187"/>
      <c r="I1489" s="111" t="str">
        <f ca="1">IF(Taula1[[#This Row],[Data naixement (format dd/mm/aaaa)]]="","0",DATEDIF(Taula1[[#This Row],[Data naixement (format dd/mm/aaaa)]],TODAY(),"Y"))</f>
        <v>0</v>
      </c>
      <c r="J1489" s="6"/>
      <c r="K1489" s="6"/>
      <c r="L1489" s="6"/>
      <c r="M1489" s="6"/>
      <c r="N1489" s="56"/>
      <c r="O1489" s="56"/>
      <c r="P1489" s="56"/>
      <c r="Q1489" s="6"/>
      <c r="R1489" s="7"/>
      <c r="S1489" s="143">
        <f>Taula1[[#This Row],[Mesos naturals sencers treballats període justificat (01/01/2023 - 31/03/2023)]]</f>
        <v>0</v>
      </c>
      <c r="T1489" s="194">
        <f>Taula1[[#This Row],[Dies treballats període justificat (01/01/2023 - 31/03/2023)              no comptabilitzats com a mes natural sencer]]</f>
        <v>0</v>
      </c>
      <c r="U1489" s="12"/>
      <c r="V1489" s="7"/>
      <c r="W1489" s="188"/>
      <c r="X1489" s="188"/>
      <c r="Y1489" s="188"/>
      <c r="Z1489" s="188"/>
      <c r="AA1489" s="190"/>
      <c r="AB1489" s="143">
        <f>Taula1[[#This Row],[Grup justificat     (fer servir opcions de la llista desplegable)]]</f>
        <v>0</v>
      </c>
      <c r="AC1489" s="182"/>
      <c r="AD1489" s="39"/>
      <c r="AE1489" s="131">
        <f>ROUND((AF1489/100)*756*Taula1[[#This Row],[Mesos naturals sencers treballats període justificat (01/01/2023 - 31/03/2023)]],2)</f>
        <v>0</v>
      </c>
      <c r="AF1489" s="81">
        <f>Taula1[[#This Row],[% Jornada segons contracte
(no posar el símbol %) ]]-Taula1[[#This Row],[% Reducció salari per baix rendiment        (no posar el símbol %)]]</f>
        <v>0</v>
      </c>
      <c r="AG1489" s="131">
        <f>ROUND((AH1489/100)*24.8547945*Taula1[[#This Row],[Dies treballats període justificat (01/01/2023 - 31/03/2023)              no comptabilitzats com a mes natural sencer]],2)</f>
        <v>0</v>
      </c>
      <c r="AH1489" s="79">
        <f>Taula1[[#This Row],[% Jornada segons contracte
(no posar el símbol %) ]]-Taula1[[#This Row],[% Reducció salari per baix rendiment        (no posar el símbol %)]]</f>
        <v>0</v>
      </c>
      <c r="AI1489" s="131">
        <f t="shared" si="369"/>
        <v>0</v>
      </c>
      <c r="AJ1489" s="39"/>
      <c r="AK1489" s="131">
        <f>ROUND((AL1489/100)*756*Taula1[[#This Row],[Espai reservat Administració  (mesos)]],2)</f>
        <v>0</v>
      </c>
      <c r="AL1489" s="81">
        <f>Taula1[[#This Row],[% Jornada segons contracte
(no posar el símbol %) ]]-Taula1[[#This Row],[% Reducció salari per baix rendiment        (no posar el símbol %)]]</f>
        <v>0</v>
      </c>
      <c r="AM1489" s="131">
        <f>ROUND((AN1489/100)*24.8547945*Taula1[[#This Row],[Espai reservat Administració (dies)]],2)</f>
        <v>0</v>
      </c>
      <c r="AN1489" s="79">
        <f>Taula1[[#This Row],[% Jornada segons contracte
(no posar el símbol %) ]]-Taula1[[#This Row],[% Reducció salari per baix rendiment        (no posar el símbol %)]]</f>
        <v>0</v>
      </c>
      <c r="AO1489" s="131">
        <f t="shared" si="370"/>
        <v>0</v>
      </c>
      <c r="AP1489" s="87"/>
      <c r="AQ1489" s="137">
        <f>ROUND((AR1489/100)*693*Taula1[[#This Row],[Mesos naturals sencers treballats període justificat (01/01/2023 - 31/03/2023)]],2)</f>
        <v>0</v>
      </c>
      <c r="AR1489" s="90">
        <f>Taula1[[#This Row],[% Jornada segons contracte
(no posar el símbol %) ]]-Taula1[[#This Row],[% Reducció salari per baix rendiment        (no posar el símbol %)]]</f>
        <v>0</v>
      </c>
      <c r="AS1489" s="137">
        <f>ROUND((AT1489/100)*22.78356164*Taula1[[#This Row],[Dies treballats període justificat (01/01/2023 - 31/03/2023)              no comptabilitzats com a mes natural sencer]],2)</f>
        <v>0</v>
      </c>
      <c r="AT1489" s="90">
        <f>Taula1[[#This Row],[% Jornada segons contracte
(no posar el símbol %) ]]-Taula1[[#This Row],[% Reducció salari per baix rendiment        (no posar el símbol %)]]</f>
        <v>0</v>
      </c>
      <c r="AU1489" s="137">
        <f t="shared" si="371"/>
        <v>0</v>
      </c>
      <c r="AV1489" s="87"/>
      <c r="AW1489" s="136">
        <f>ROUND((AX1489/100)*693*Taula1[[#This Row],[Espai reservat Administració  (mesos)]],2)</f>
        <v>0</v>
      </c>
      <c r="AX1489" s="90">
        <f>Taula1[[#This Row],[% Jornada segons contracte
(no posar el símbol %) ]]-Taula1[[#This Row],[% Reducció salari per baix rendiment        (no posar el símbol %)]]</f>
        <v>0</v>
      </c>
      <c r="AY1489" s="131">
        <f>ROUND((AZ1489/100)*22.78356164*Taula1[[#This Row],[Espai reservat Administració (dies)]],2)</f>
        <v>0</v>
      </c>
      <c r="AZ1489" s="81">
        <f>Taula1[[#This Row],[% Jornada segons contracte
(no posar el símbol %) ]]-Taula1[[#This Row],[% Reducció salari per baix rendiment        (no posar el símbol %)]]</f>
        <v>0</v>
      </c>
      <c r="BA1489" s="82">
        <f t="shared" si="372"/>
        <v>0</v>
      </c>
      <c r="BB1489" s="41"/>
      <c r="BC1489" s="131">
        <f>IF(Taula1[[#This Row],[Grup justificat     (fer servir opcions de la llista desplegable)]]=1,AI1489,0)</f>
        <v>0</v>
      </c>
      <c r="BD1489" s="131">
        <f>IF(Taula1[[#This Row],[Grup justificat     (fer servir opcions de la llista desplegable)]]=2,AU1489,0)</f>
        <v>0</v>
      </c>
      <c r="BE1489" s="41"/>
      <c r="BF1489" s="131">
        <f>IF(Taula1[[#This Row],[Espai reservat Administració]]=1,AO1489,0)</f>
        <v>0</v>
      </c>
      <c r="BG1489" s="82">
        <f>IF(Taula1[[#This Row],[Espai reservat Administració]]=2,BA1489,0)</f>
        <v>0</v>
      </c>
      <c r="BH1489" s="41"/>
      <c r="BI1489" s="126">
        <f>IF(Taula1[[#This Row],[Grup justificat     (fer servir opcions de la llista desplegable)]]=1,1,0)</f>
        <v>0</v>
      </c>
      <c r="BJ1489" s="126">
        <f>IF(Taula1[[#This Row],[Espai reservat Administració]]=1,1,0)</f>
        <v>0</v>
      </c>
      <c r="BK1489" s="111"/>
      <c r="BL1489" s="126">
        <f>IF(Taula1[[#This Row],[Grup justificat     (fer servir opcions de la llista desplegable)]]=2,1,0)</f>
        <v>0</v>
      </c>
      <c r="BM1489" s="126">
        <f>IF(Taula1[[#This Row],[Espai reservat Administració]]=2,1,0)</f>
        <v>0</v>
      </c>
      <c r="BN1489" s="73"/>
      <c r="BO1489" s="73"/>
      <c r="BP1489" s="73"/>
      <c r="BQ1489" s="73"/>
      <c r="BR1489" s="73"/>
      <c r="BS1489" s="73"/>
      <c r="BT1489" s="73"/>
      <c r="BU1489" s="73"/>
      <c r="BV1489" s="73"/>
      <c r="BW1489" s="73"/>
      <c r="BX1489" s="73"/>
      <c r="BY1489" s="73"/>
      <c r="BZ1489" s="73"/>
      <c r="CA1489" s="73"/>
      <c r="CB1489" s="73"/>
      <c r="CC1489" s="73"/>
      <c r="CD1489" s="73"/>
      <c r="CE1489" s="73"/>
      <c r="CF1489" s="73"/>
      <c r="CG1489" s="63">
        <f t="shared" si="373"/>
        <v>0</v>
      </c>
      <c r="CH1489" s="63">
        <f t="shared" si="374"/>
        <v>0</v>
      </c>
      <c r="CI1489" s="73"/>
      <c r="CJ1489" s="63">
        <f>IF(Taula1[[#This Row],[Tipus de contracte                                  (fer servir opcions de la llista desplegable)]]="Indefinit",1,0)</f>
        <v>0</v>
      </c>
      <c r="CK1489" s="63">
        <f>IF(Taula1[[#This Row],[Tipus de contracte                                  (fer servir opcions de la llista desplegable)]]="Temporal, igual o superior a 6 mesos",1,0)</f>
        <v>0</v>
      </c>
      <c r="CL1489" s="63">
        <f>IF(Taula1[[#This Row],[Tipus de contracte                                  (fer servir opcions de la llista desplegable)]]="Substitució per IT",1,0)</f>
        <v>0</v>
      </c>
      <c r="CM1489" s="73"/>
      <c r="CN1489" s="63">
        <f>IF(Taula1[[#This Row],[Relació llocs de treball]]&gt;=1,1,0)</f>
        <v>0</v>
      </c>
      <c r="CO1489" s="73"/>
      <c r="CP1489" s="63">
        <f>IF(Taula1[[#This Row],[Identitat de gènere                                                          (fer servir opcions de la llista desplegable)]]="Home",1,0)</f>
        <v>0</v>
      </c>
      <c r="CQ1489" s="63">
        <f>IF(Taula1[[#This Row],[Identitat de gènere                                                          (fer servir opcions de la llista desplegable)]]="Dona",1,0)</f>
        <v>0</v>
      </c>
      <c r="CR1489" s="63">
        <f>IF(Taula1[[#This Row],[Identitat de gènere                                                          (fer servir opcions de la llista desplegable)]]="No binari",1,0)</f>
        <v>0</v>
      </c>
      <c r="CS1489" s="73"/>
      <c r="CT1489" s="63">
        <f t="shared" si="368"/>
        <v>0</v>
      </c>
      <c r="CU1489" s="64">
        <f t="shared" si="375"/>
        <v>0</v>
      </c>
      <c r="CW1489" s="64">
        <f t="shared" si="376"/>
        <v>0</v>
      </c>
      <c r="CX1489" s="64">
        <f t="shared" si="377"/>
        <v>0</v>
      </c>
      <c r="CY1489" s="64">
        <f t="shared" si="378"/>
        <v>0</v>
      </c>
      <c r="CZ1489" s="64">
        <f t="shared" si="379"/>
        <v>0</v>
      </c>
      <c r="DB1489" s="64">
        <f t="shared" si="380"/>
        <v>0</v>
      </c>
      <c r="DC1489" s="64">
        <f t="shared" si="381"/>
        <v>0</v>
      </c>
      <c r="DD1489" s="64">
        <f t="shared" si="382"/>
        <v>0</v>
      </c>
      <c r="DE1489" s="64">
        <f t="shared" si="383"/>
        <v>0</v>
      </c>
    </row>
    <row r="1490" spans="1:109" x14ac:dyDescent="0.3">
      <c r="B1490" s="167"/>
      <c r="C1490" s="186"/>
      <c r="D1490" s="2"/>
      <c r="E1490" s="67"/>
      <c r="F1490" s="5"/>
      <c r="G1490" s="5"/>
      <c r="H1490" s="187"/>
      <c r="I1490" s="111" t="str">
        <f ca="1">IF(Taula1[[#This Row],[Data naixement (format dd/mm/aaaa)]]="","0",DATEDIF(Taula1[[#This Row],[Data naixement (format dd/mm/aaaa)]],TODAY(),"Y"))</f>
        <v>0</v>
      </c>
      <c r="J1490" s="6"/>
      <c r="K1490" s="6"/>
      <c r="L1490" s="6"/>
      <c r="M1490" s="6"/>
      <c r="N1490" s="56"/>
      <c r="O1490" s="56"/>
      <c r="P1490" s="56"/>
      <c r="Q1490" s="6"/>
      <c r="R1490" s="7"/>
      <c r="S1490" s="143">
        <f>Taula1[[#This Row],[Mesos naturals sencers treballats període justificat (01/01/2023 - 31/03/2023)]]</f>
        <v>0</v>
      </c>
      <c r="T1490" s="194">
        <f>Taula1[[#This Row],[Dies treballats període justificat (01/01/2023 - 31/03/2023)              no comptabilitzats com a mes natural sencer]]</f>
        <v>0</v>
      </c>
      <c r="U1490" s="12"/>
      <c r="V1490" s="7"/>
      <c r="W1490" s="188"/>
      <c r="X1490" s="188"/>
      <c r="Y1490" s="188"/>
      <c r="Z1490" s="188"/>
      <c r="AA1490" s="190"/>
      <c r="AB1490" s="143">
        <f>Taula1[[#This Row],[Grup justificat     (fer servir opcions de la llista desplegable)]]</f>
        <v>0</v>
      </c>
      <c r="AC1490" s="182"/>
      <c r="AD1490" s="39"/>
      <c r="AE1490" s="131">
        <f>ROUND((AF1490/100)*756*Taula1[[#This Row],[Mesos naturals sencers treballats període justificat (01/01/2023 - 31/03/2023)]],2)</f>
        <v>0</v>
      </c>
      <c r="AF1490" s="81">
        <f>Taula1[[#This Row],[% Jornada segons contracte
(no posar el símbol %) ]]-Taula1[[#This Row],[% Reducció salari per baix rendiment        (no posar el símbol %)]]</f>
        <v>0</v>
      </c>
      <c r="AG1490" s="131">
        <f>ROUND((AH1490/100)*24.8547945*Taula1[[#This Row],[Dies treballats període justificat (01/01/2023 - 31/03/2023)              no comptabilitzats com a mes natural sencer]],2)</f>
        <v>0</v>
      </c>
      <c r="AH1490" s="79">
        <f>Taula1[[#This Row],[% Jornada segons contracte
(no posar el símbol %) ]]-Taula1[[#This Row],[% Reducció salari per baix rendiment        (no posar el símbol %)]]</f>
        <v>0</v>
      </c>
      <c r="AI1490" s="131">
        <f t="shared" si="369"/>
        <v>0</v>
      </c>
      <c r="AJ1490" s="39"/>
      <c r="AK1490" s="131">
        <f>ROUND((AL1490/100)*756*Taula1[[#This Row],[Espai reservat Administració  (mesos)]],2)</f>
        <v>0</v>
      </c>
      <c r="AL1490" s="81">
        <f>Taula1[[#This Row],[% Jornada segons contracte
(no posar el símbol %) ]]-Taula1[[#This Row],[% Reducció salari per baix rendiment        (no posar el símbol %)]]</f>
        <v>0</v>
      </c>
      <c r="AM1490" s="131">
        <f>ROUND((AN1490/100)*24.8547945*Taula1[[#This Row],[Espai reservat Administració (dies)]],2)</f>
        <v>0</v>
      </c>
      <c r="AN1490" s="79">
        <f>Taula1[[#This Row],[% Jornada segons contracte
(no posar el símbol %) ]]-Taula1[[#This Row],[% Reducció salari per baix rendiment        (no posar el símbol %)]]</f>
        <v>0</v>
      </c>
      <c r="AO1490" s="131">
        <f t="shared" si="370"/>
        <v>0</v>
      </c>
      <c r="AP1490" s="87"/>
      <c r="AQ1490" s="137">
        <f>ROUND((AR1490/100)*693*Taula1[[#This Row],[Mesos naturals sencers treballats període justificat (01/01/2023 - 31/03/2023)]],2)</f>
        <v>0</v>
      </c>
      <c r="AR1490" s="90">
        <f>Taula1[[#This Row],[% Jornada segons contracte
(no posar el símbol %) ]]-Taula1[[#This Row],[% Reducció salari per baix rendiment        (no posar el símbol %)]]</f>
        <v>0</v>
      </c>
      <c r="AS1490" s="137">
        <f>ROUND((AT1490/100)*22.78356164*Taula1[[#This Row],[Dies treballats període justificat (01/01/2023 - 31/03/2023)              no comptabilitzats com a mes natural sencer]],2)</f>
        <v>0</v>
      </c>
      <c r="AT1490" s="90">
        <f>Taula1[[#This Row],[% Jornada segons contracte
(no posar el símbol %) ]]-Taula1[[#This Row],[% Reducció salari per baix rendiment        (no posar el símbol %)]]</f>
        <v>0</v>
      </c>
      <c r="AU1490" s="137">
        <f t="shared" si="371"/>
        <v>0</v>
      </c>
      <c r="AV1490" s="87"/>
      <c r="AW1490" s="136">
        <f>ROUND((AX1490/100)*693*Taula1[[#This Row],[Espai reservat Administració  (mesos)]],2)</f>
        <v>0</v>
      </c>
      <c r="AX1490" s="90">
        <f>Taula1[[#This Row],[% Jornada segons contracte
(no posar el símbol %) ]]-Taula1[[#This Row],[% Reducció salari per baix rendiment        (no posar el símbol %)]]</f>
        <v>0</v>
      </c>
      <c r="AY1490" s="131">
        <f>ROUND((AZ1490/100)*22.78356164*Taula1[[#This Row],[Espai reservat Administració (dies)]],2)</f>
        <v>0</v>
      </c>
      <c r="AZ1490" s="81">
        <f>Taula1[[#This Row],[% Jornada segons contracte
(no posar el símbol %) ]]-Taula1[[#This Row],[% Reducció salari per baix rendiment        (no posar el símbol %)]]</f>
        <v>0</v>
      </c>
      <c r="BA1490" s="82">
        <f t="shared" si="372"/>
        <v>0</v>
      </c>
      <c r="BB1490" s="41"/>
      <c r="BC1490" s="131">
        <f>IF(Taula1[[#This Row],[Grup justificat     (fer servir opcions de la llista desplegable)]]=1,AI1490,0)</f>
        <v>0</v>
      </c>
      <c r="BD1490" s="131">
        <f>IF(Taula1[[#This Row],[Grup justificat     (fer servir opcions de la llista desplegable)]]=2,AU1490,0)</f>
        <v>0</v>
      </c>
      <c r="BE1490" s="41"/>
      <c r="BF1490" s="131">
        <f>IF(Taula1[[#This Row],[Espai reservat Administració]]=1,AO1490,0)</f>
        <v>0</v>
      </c>
      <c r="BG1490" s="82">
        <f>IF(Taula1[[#This Row],[Espai reservat Administració]]=2,BA1490,0)</f>
        <v>0</v>
      </c>
      <c r="BH1490" s="41"/>
      <c r="BI1490" s="126">
        <f>IF(Taula1[[#This Row],[Grup justificat     (fer servir opcions de la llista desplegable)]]=1,1,0)</f>
        <v>0</v>
      </c>
      <c r="BJ1490" s="126">
        <f>IF(Taula1[[#This Row],[Espai reservat Administració]]=1,1,0)</f>
        <v>0</v>
      </c>
      <c r="BK1490" s="111"/>
      <c r="BL1490" s="126">
        <f>IF(Taula1[[#This Row],[Grup justificat     (fer servir opcions de la llista desplegable)]]=2,1,0)</f>
        <v>0</v>
      </c>
      <c r="BM1490" s="126">
        <f>IF(Taula1[[#This Row],[Espai reservat Administració]]=2,1,0)</f>
        <v>0</v>
      </c>
      <c r="BN1490" s="73"/>
      <c r="BO1490" s="73"/>
      <c r="BP1490" s="73"/>
      <c r="BQ1490" s="73"/>
      <c r="BR1490" s="73"/>
      <c r="BS1490" s="73"/>
      <c r="BT1490" s="73"/>
      <c r="BU1490" s="73"/>
      <c r="BV1490" s="73"/>
      <c r="BW1490" s="73"/>
      <c r="BX1490" s="73"/>
      <c r="BY1490" s="73"/>
      <c r="BZ1490" s="73"/>
      <c r="CA1490" s="73"/>
      <c r="CB1490" s="73"/>
      <c r="CC1490" s="73"/>
      <c r="CD1490" s="73"/>
      <c r="CE1490" s="73"/>
      <c r="CF1490" s="73"/>
      <c r="CG1490" s="63">
        <f t="shared" si="373"/>
        <v>0</v>
      </c>
      <c r="CH1490" s="63">
        <f t="shared" si="374"/>
        <v>0</v>
      </c>
      <c r="CI1490" s="73"/>
      <c r="CJ1490" s="63">
        <f>IF(Taula1[[#This Row],[Tipus de contracte                                  (fer servir opcions de la llista desplegable)]]="Indefinit",1,0)</f>
        <v>0</v>
      </c>
      <c r="CK1490" s="63">
        <f>IF(Taula1[[#This Row],[Tipus de contracte                                  (fer servir opcions de la llista desplegable)]]="Temporal, igual o superior a 6 mesos",1,0)</f>
        <v>0</v>
      </c>
      <c r="CL1490" s="63">
        <f>IF(Taula1[[#This Row],[Tipus de contracte                                  (fer servir opcions de la llista desplegable)]]="Substitució per IT",1,0)</f>
        <v>0</v>
      </c>
      <c r="CM1490" s="73"/>
      <c r="CN1490" s="63">
        <f>IF(Taula1[[#This Row],[Relació llocs de treball]]&gt;=1,1,0)</f>
        <v>0</v>
      </c>
      <c r="CO1490" s="73"/>
      <c r="CP1490" s="63">
        <f>IF(Taula1[[#This Row],[Identitat de gènere                                                          (fer servir opcions de la llista desplegable)]]="Home",1,0)</f>
        <v>0</v>
      </c>
      <c r="CQ1490" s="63">
        <f>IF(Taula1[[#This Row],[Identitat de gènere                                                          (fer servir opcions de la llista desplegable)]]="Dona",1,0)</f>
        <v>0</v>
      </c>
      <c r="CR1490" s="63">
        <f>IF(Taula1[[#This Row],[Identitat de gènere                                                          (fer servir opcions de la llista desplegable)]]="No binari",1,0)</f>
        <v>0</v>
      </c>
      <c r="CS1490" s="73"/>
      <c r="CT1490" s="63">
        <f t="shared" si="368"/>
        <v>0</v>
      </c>
      <c r="CU1490" s="64">
        <f t="shared" si="375"/>
        <v>0</v>
      </c>
      <c r="CW1490" s="64">
        <f t="shared" si="376"/>
        <v>0</v>
      </c>
      <c r="CX1490" s="64">
        <f t="shared" si="377"/>
        <v>0</v>
      </c>
      <c r="CY1490" s="64">
        <f t="shared" si="378"/>
        <v>0</v>
      </c>
      <c r="CZ1490" s="64">
        <f t="shared" si="379"/>
        <v>0</v>
      </c>
      <c r="DB1490" s="64">
        <f t="shared" si="380"/>
        <v>0</v>
      </c>
      <c r="DC1490" s="64">
        <f t="shared" si="381"/>
        <v>0</v>
      </c>
      <c r="DD1490" s="64">
        <f t="shared" si="382"/>
        <v>0</v>
      </c>
      <c r="DE1490" s="64">
        <f t="shared" si="383"/>
        <v>0</v>
      </c>
    </row>
    <row r="1491" spans="1:109" x14ac:dyDescent="0.3">
      <c r="B1491" s="167"/>
      <c r="C1491" s="186"/>
      <c r="D1491" s="2"/>
      <c r="E1491" s="67"/>
      <c r="F1491" s="5"/>
      <c r="G1491" s="5"/>
      <c r="H1491" s="187"/>
      <c r="I1491" s="111" t="str">
        <f ca="1">IF(Taula1[[#This Row],[Data naixement (format dd/mm/aaaa)]]="","0",DATEDIF(Taula1[[#This Row],[Data naixement (format dd/mm/aaaa)]],TODAY(),"Y"))</f>
        <v>0</v>
      </c>
      <c r="J1491" s="6"/>
      <c r="K1491" s="6"/>
      <c r="L1491" s="6"/>
      <c r="M1491" s="6"/>
      <c r="N1491" s="56"/>
      <c r="O1491" s="56"/>
      <c r="P1491" s="56"/>
      <c r="Q1491" s="6"/>
      <c r="R1491" s="7"/>
      <c r="S1491" s="143">
        <f>Taula1[[#This Row],[Mesos naturals sencers treballats període justificat (01/01/2023 - 31/03/2023)]]</f>
        <v>0</v>
      </c>
      <c r="T1491" s="194">
        <f>Taula1[[#This Row],[Dies treballats període justificat (01/01/2023 - 31/03/2023)              no comptabilitzats com a mes natural sencer]]</f>
        <v>0</v>
      </c>
      <c r="U1491" s="12"/>
      <c r="V1491" s="7"/>
      <c r="W1491" s="188"/>
      <c r="X1491" s="188"/>
      <c r="Y1491" s="188"/>
      <c r="Z1491" s="188"/>
      <c r="AA1491" s="190"/>
      <c r="AB1491" s="143">
        <f>Taula1[[#This Row],[Grup justificat     (fer servir opcions de la llista desplegable)]]</f>
        <v>0</v>
      </c>
      <c r="AC1491" s="182"/>
      <c r="AD1491" s="39"/>
      <c r="AE1491" s="131">
        <f>ROUND((AF1491/100)*756*Taula1[[#This Row],[Mesos naturals sencers treballats període justificat (01/01/2023 - 31/03/2023)]],2)</f>
        <v>0</v>
      </c>
      <c r="AF1491" s="81">
        <f>Taula1[[#This Row],[% Jornada segons contracte
(no posar el símbol %) ]]-Taula1[[#This Row],[% Reducció salari per baix rendiment        (no posar el símbol %)]]</f>
        <v>0</v>
      </c>
      <c r="AG1491" s="131">
        <f>ROUND((AH1491/100)*24.8547945*Taula1[[#This Row],[Dies treballats període justificat (01/01/2023 - 31/03/2023)              no comptabilitzats com a mes natural sencer]],2)</f>
        <v>0</v>
      </c>
      <c r="AH1491" s="79">
        <f>Taula1[[#This Row],[% Jornada segons contracte
(no posar el símbol %) ]]-Taula1[[#This Row],[% Reducció salari per baix rendiment        (no posar el símbol %)]]</f>
        <v>0</v>
      </c>
      <c r="AI1491" s="131">
        <f t="shared" si="369"/>
        <v>0</v>
      </c>
      <c r="AJ1491" s="39"/>
      <c r="AK1491" s="131">
        <f>ROUND((AL1491/100)*756*Taula1[[#This Row],[Espai reservat Administració  (mesos)]],2)</f>
        <v>0</v>
      </c>
      <c r="AL1491" s="81">
        <f>Taula1[[#This Row],[% Jornada segons contracte
(no posar el símbol %) ]]-Taula1[[#This Row],[% Reducció salari per baix rendiment        (no posar el símbol %)]]</f>
        <v>0</v>
      </c>
      <c r="AM1491" s="131">
        <f>ROUND((AN1491/100)*24.8547945*Taula1[[#This Row],[Espai reservat Administració (dies)]],2)</f>
        <v>0</v>
      </c>
      <c r="AN1491" s="79">
        <f>Taula1[[#This Row],[% Jornada segons contracte
(no posar el símbol %) ]]-Taula1[[#This Row],[% Reducció salari per baix rendiment        (no posar el símbol %)]]</f>
        <v>0</v>
      </c>
      <c r="AO1491" s="131">
        <f t="shared" si="370"/>
        <v>0</v>
      </c>
      <c r="AP1491" s="87"/>
      <c r="AQ1491" s="137">
        <f>ROUND((AR1491/100)*693*Taula1[[#This Row],[Mesos naturals sencers treballats període justificat (01/01/2023 - 31/03/2023)]],2)</f>
        <v>0</v>
      </c>
      <c r="AR1491" s="90">
        <f>Taula1[[#This Row],[% Jornada segons contracte
(no posar el símbol %) ]]-Taula1[[#This Row],[% Reducció salari per baix rendiment        (no posar el símbol %)]]</f>
        <v>0</v>
      </c>
      <c r="AS1491" s="137">
        <f>ROUND((AT1491/100)*22.78356164*Taula1[[#This Row],[Dies treballats període justificat (01/01/2023 - 31/03/2023)              no comptabilitzats com a mes natural sencer]],2)</f>
        <v>0</v>
      </c>
      <c r="AT1491" s="90">
        <f>Taula1[[#This Row],[% Jornada segons contracte
(no posar el símbol %) ]]-Taula1[[#This Row],[% Reducció salari per baix rendiment        (no posar el símbol %)]]</f>
        <v>0</v>
      </c>
      <c r="AU1491" s="137">
        <f t="shared" si="371"/>
        <v>0</v>
      </c>
      <c r="AV1491" s="87"/>
      <c r="AW1491" s="136">
        <f>ROUND((AX1491/100)*693*Taula1[[#This Row],[Espai reservat Administració  (mesos)]],2)</f>
        <v>0</v>
      </c>
      <c r="AX1491" s="90">
        <f>Taula1[[#This Row],[% Jornada segons contracte
(no posar el símbol %) ]]-Taula1[[#This Row],[% Reducció salari per baix rendiment        (no posar el símbol %)]]</f>
        <v>0</v>
      </c>
      <c r="AY1491" s="131">
        <f>ROUND((AZ1491/100)*22.78356164*Taula1[[#This Row],[Espai reservat Administració (dies)]],2)</f>
        <v>0</v>
      </c>
      <c r="AZ1491" s="81">
        <f>Taula1[[#This Row],[% Jornada segons contracte
(no posar el símbol %) ]]-Taula1[[#This Row],[% Reducció salari per baix rendiment        (no posar el símbol %)]]</f>
        <v>0</v>
      </c>
      <c r="BA1491" s="82">
        <f t="shared" si="372"/>
        <v>0</v>
      </c>
      <c r="BB1491" s="41"/>
      <c r="BC1491" s="131">
        <f>IF(Taula1[[#This Row],[Grup justificat     (fer servir opcions de la llista desplegable)]]=1,AI1491,0)</f>
        <v>0</v>
      </c>
      <c r="BD1491" s="131">
        <f>IF(Taula1[[#This Row],[Grup justificat     (fer servir opcions de la llista desplegable)]]=2,AU1491,0)</f>
        <v>0</v>
      </c>
      <c r="BE1491" s="41"/>
      <c r="BF1491" s="131">
        <f>IF(Taula1[[#This Row],[Espai reservat Administració]]=1,AO1491,0)</f>
        <v>0</v>
      </c>
      <c r="BG1491" s="82">
        <f>IF(Taula1[[#This Row],[Espai reservat Administració]]=2,BA1491,0)</f>
        <v>0</v>
      </c>
      <c r="BH1491" s="41"/>
      <c r="BI1491" s="126">
        <f>IF(Taula1[[#This Row],[Grup justificat     (fer servir opcions de la llista desplegable)]]=1,1,0)</f>
        <v>0</v>
      </c>
      <c r="BJ1491" s="126">
        <f>IF(Taula1[[#This Row],[Espai reservat Administració]]=1,1,0)</f>
        <v>0</v>
      </c>
      <c r="BK1491" s="111"/>
      <c r="BL1491" s="126">
        <f>IF(Taula1[[#This Row],[Grup justificat     (fer servir opcions de la llista desplegable)]]=2,1,0)</f>
        <v>0</v>
      </c>
      <c r="BM1491" s="126">
        <f>IF(Taula1[[#This Row],[Espai reservat Administració]]=2,1,0)</f>
        <v>0</v>
      </c>
      <c r="BN1491" s="73"/>
      <c r="BO1491" s="73"/>
      <c r="BP1491" s="73"/>
      <c r="BQ1491" s="73"/>
      <c r="BR1491" s="73"/>
      <c r="BS1491" s="73"/>
      <c r="BT1491" s="73"/>
      <c r="BU1491" s="73"/>
      <c r="BV1491" s="73"/>
      <c r="BW1491" s="73"/>
      <c r="BX1491" s="73"/>
      <c r="BY1491" s="73"/>
      <c r="BZ1491" s="73"/>
      <c r="CA1491" s="73"/>
      <c r="CB1491" s="73"/>
      <c r="CC1491" s="73"/>
      <c r="CD1491" s="73"/>
      <c r="CE1491" s="73"/>
      <c r="CF1491" s="73"/>
      <c r="CG1491" s="63">
        <f t="shared" si="373"/>
        <v>0</v>
      </c>
      <c r="CH1491" s="63">
        <f t="shared" si="374"/>
        <v>0</v>
      </c>
      <c r="CI1491" s="73"/>
      <c r="CJ1491" s="63">
        <f>IF(Taula1[[#This Row],[Tipus de contracte                                  (fer servir opcions de la llista desplegable)]]="Indefinit",1,0)</f>
        <v>0</v>
      </c>
      <c r="CK1491" s="63">
        <f>IF(Taula1[[#This Row],[Tipus de contracte                                  (fer servir opcions de la llista desplegable)]]="Temporal, igual o superior a 6 mesos",1,0)</f>
        <v>0</v>
      </c>
      <c r="CL1491" s="63">
        <f>IF(Taula1[[#This Row],[Tipus de contracte                                  (fer servir opcions de la llista desplegable)]]="Substitució per IT",1,0)</f>
        <v>0</v>
      </c>
      <c r="CM1491" s="73"/>
      <c r="CN1491" s="63">
        <f>IF(Taula1[[#This Row],[Relació llocs de treball]]&gt;=1,1,0)</f>
        <v>0</v>
      </c>
      <c r="CO1491" s="73"/>
      <c r="CP1491" s="63">
        <f>IF(Taula1[[#This Row],[Identitat de gènere                                                          (fer servir opcions de la llista desplegable)]]="Home",1,0)</f>
        <v>0</v>
      </c>
      <c r="CQ1491" s="63">
        <f>IF(Taula1[[#This Row],[Identitat de gènere                                                          (fer servir opcions de la llista desplegable)]]="Dona",1,0)</f>
        <v>0</v>
      </c>
      <c r="CR1491" s="63">
        <f>IF(Taula1[[#This Row],[Identitat de gènere                                                          (fer servir opcions de la llista desplegable)]]="No binari",1,0)</f>
        <v>0</v>
      </c>
      <c r="CS1491" s="73"/>
      <c r="CT1491" s="63">
        <f t="shared" si="368"/>
        <v>0</v>
      </c>
      <c r="CU1491" s="64">
        <f t="shared" si="375"/>
        <v>0</v>
      </c>
      <c r="CW1491" s="64">
        <f t="shared" si="376"/>
        <v>0</v>
      </c>
      <c r="CX1491" s="64">
        <f t="shared" si="377"/>
        <v>0</v>
      </c>
      <c r="CY1491" s="64">
        <f t="shared" si="378"/>
        <v>0</v>
      </c>
      <c r="CZ1491" s="64">
        <f t="shared" si="379"/>
        <v>0</v>
      </c>
      <c r="DB1491" s="64">
        <f t="shared" si="380"/>
        <v>0</v>
      </c>
      <c r="DC1491" s="64">
        <f t="shared" si="381"/>
        <v>0</v>
      </c>
      <c r="DD1491" s="64">
        <f t="shared" si="382"/>
        <v>0</v>
      </c>
      <c r="DE1491" s="64">
        <f t="shared" si="383"/>
        <v>0</v>
      </c>
    </row>
    <row r="1492" spans="1:109" x14ac:dyDescent="0.3">
      <c r="B1492" s="167"/>
      <c r="C1492" s="186"/>
      <c r="D1492" s="2"/>
      <c r="E1492" s="67"/>
      <c r="F1492" s="5"/>
      <c r="G1492" s="5"/>
      <c r="H1492" s="187"/>
      <c r="I1492" s="111" t="str">
        <f ca="1">IF(Taula1[[#This Row],[Data naixement (format dd/mm/aaaa)]]="","0",DATEDIF(Taula1[[#This Row],[Data naixement (format dd/mm/aaaa)]],TODAY(),"Y"))</f>
        <v>0</v>
      </c>
      <c r="J1492" s="6"/>
      <c r="K1492" s="6"/>
      <c r="L1492" s="6"/>
      <c r="M1492" s="6"/>
      <c r="N1492" s="56"/>
      <c r="O1492" s="56"/>
      <c r="P1492" s="56"/>
      <c r="Q1492" s="6"/>
      <c r="R1492" s="7"/>
      <c r="S1492" s="143">
        <f>Taula1[[#This Row],[Mesos naturals sencers treballats període justificat (01/01/2023 - 31/03/2023)]]</f>
        <v>0</v>
      </c>
      <c r="T1492" s="194">
        <f>Taula1[[#This Row],[Dies treballats període justificat (01/01/2023 - 31/03/2023)              no comptabilitzats com a mes natural sencer]]</f>
        <v>0</v>
      </c>
      <c r="U1492" s="12"/>
      <c r="V1492" s="7"/>
      <c r="W1492" s="188"/>
      <c r="X1492" s="188"/>
      <c r="Y1492" s="188"/>
      <c r="Z1492" s="188"/>
      <c r="AA1492" s="190"/>
      <c r="AB1492" s="143">
        <f>Taula1[[#This Row],[Grup justificat     (fer servir opcions de la llista desplegable)]]</f>
        <v>0</v>
      </c>
      <c r="AC1492" s="182"/>
      <c r="AD1492" s="39"/>
      <c r="AE1492" s="131">
        <f>ROUND((AF1492/100)*756*Taula1[[#This Row],[Mesos naturals sencers treballats període justificat (01/01/2023 - 31/03/2023)]],2)</f>
        <v>0</v>
      </c>
      <c r="AF1492" s="81">
        <f>Taula1[[#This Row],[% Jornada segons contracte
(no posar el símbol %) ]]-Taula1[[#This Row],[% Reducció salari per baix rendiment        (no posar el símbol %)]]</f>
        <v>0</v>
      </c>
      <c r="AG1492" s="131">
        <f>ROUND((AH1492/100)*24.8547945*Taula1[[#This Row],[Dies treballats període justificat (01/01/2023 - 31/03/2023)              no comptabilitzats com a mes natural sencer]],2)</f>
        <v>0</v>
      </c>
      <c r="AH1492" s="79">
        <f>Taula1[[#This Row],[% Jornada segons contracte
(no posar el símbol %) ]]-Taula1[[#This Row],[% Reducció salari per baix rendiment        (no posar el símbol %)]]</f>
        <v>0</v>
      </c>
      <c r="AI1492" s="131">
        <f t="shared" si="369"/>
        <v>0</v>
      </c>
      <c r="AJ1492" s="39"/>
      <c r="AK1492" s="131">
        <f>ROUND((AL1492/100)*756*Taula1[[#This Row],[Espai reservat Administració  (mesos)]],2)</f>
        <v>0</v>
      </c>
      <c r="AL1492" s="81">
        <f>Taula1[[#This Row],[% Jornada segons contracte
(no posar el símbol %) ]]-Taula1[[#This Row],[% Reducció salari per baix rendiment        (no posar el símbol %)]]</f>
        <v>0</v>
      </c>
      <c r="AM1492" s="131">
        <f>ROUND((AN1492/100)*24.8547945*Taula1[[#This Row],[Espai reservat Administració (dies)]],2)</f>
        <v>0</v>
      </c>
      <c r="AN1492" s="79">
        <f>Taula1[[#This Row],[% Jornada segons contracte
(no posar el símbol %) ]]-Taula1[[#This Row],[% Reducció salari per baix rendiment        (no posar el símbol %)]]</f>
        <v>0</v>
      </c>
      <c r="AO1492" s="131">
        <f t="shared" si="370"/>
        <v>0</v>
      </c>
      <c r="AP1492" s="87"/>
      <c r="AQ1492" s="137">
        <f>ROUND((AR1492/100)*693*Taula1[[#This Row],[Mesos naturals sencers treballats període justificat (01/01/2023 - 31/03/2023)]],2)</f>
        <v>0</v>
      </c>
      <c r="AR1492" s="90">
        <f>Taula1[[#This Row],[% Jornada segons contracte
(no posar el símbol %) ]]-Taula1[[#This Row],[% Reducció salari per baix rendiment        (no posar el símbol %)]]</f>
        <v>0</v>
      </c>
      <c r="AS1492" s="137">
        <f>ROUND((AT1492/100)*22.78356164*Taula1[[#This Row],[Dies treballats període justificat (01/01/2023 - 31/03/2023)              no comptabilitzats com a mes natural sencer]],2)</f>
        <v>0</v>
      </c>
      <c r="AT1492" s="90">
        <f>Taula1[[#This Row],[% Jornada segons contracte
(no posar el símbol %) ]]-Taula1[[#This Row],[% Reducció salari per baix rendiment        (no posar el símbol %)]]</f>
        <v>0</v>
      </c>
      <c r="AU1492" s="137">
        <f t="shared" si="371"/>
        <v>0</v>
      </c>
      <c r="AV1492" s="87"/>
      <c r="AW1492" s="136">
        <f>ROUND((AX1492/100)*693*Taula1[[#This Row],[Espai reservat Administració  (mesos)]],2)</f>
        <v>0</v>
      </c>
      <c r="AX1492" s="90">
        <f>Taula1[[#This Row],[% Jornada segons contracte
(no posar el símbol %) ]]-Taula1[[#This Row],[% Reducció salari per baix rendiment        (no posar el símbol %)]]</f>
        <v>0</v>
      </c>
      <c r="AY1492" s="131">
        <f>ROUND((AZ1492/100)*22.78356164*Taula1[[#This Row],[Espai reservat Administració (dies)]],2)</f>
        <v>0</v>
      </c>
      <c r="AZ1492" s="81">
        <f>Taula1[[#This Row],[% Jornada segons contracte
(no posar el símbol %) ]]-Taula1[[#This Row],[% Reducció salari per baix rendiment        (no posar el símbol %)]]</f>
        <v>0</v>
      </c>
      <c r="BA1492" s="82">
        <f t="shared" si="372"/>
        <v>0</v>
      </c>
      <c r="BB1492" s="41"/>
      <c r="BC1492" s="131">
        <f>IF(Taula1[[#This Row],[Grup justificat     (fer servir opcions de la llista desplegable)]]=1,AI1492,0)</f>
        <v>0</v>
      </c>
      <c r="BD1492" s="131">
        <f>IF(Taula1[[#This Row],[Grup justificat     (fer servir opcions de la llista desplegable)]]=2,AU1492,0)</f>
        <v>0</v>
      </c>
      <c r="BE1492" s="41"/>
      <c r="BF1492" s="131">
        <f>IF(Taula1[[#This Row],[Espai reservat Administració]]=1,AO1492,0)</f>
        <v>0</v>
      </c>
      <c r="BG1492" s="82">
        <f>IF(Taula1[[#This Row],[Espai reservat Administració]]=2,BA1492,0)</f>
        <v>0</v>
      </c>
      <c r="BH1492" s="41"/>
      <c r="BI1492" s="126">
        <f>IF(Taula1[[#This Row],[Grup justificat     (fer servir opcions de la llista desplegable)]]=1,1,0)</f>
        <v>0</v>
      </c>
      <c r="BJ1492" s="126">
        <f>IF(Taula1[[#This Row],[Espai reservat Administració]]=1,1,0)</f>
        <v>0</v>
      </c>
      <c r="BK1492" s="111"/>
      <c r="BL1492" s="126">
        <f>IF(Taula1[[#This Row],[Grup justificat     (fer servir opcions de la llista desplegable)]]=2,1,0)</f>
        <v>0</v>
      </c>
      <c r="BM1492" s="126">
        <f>IF(Taula1[[#This Row],[Espai reservat Administració]]=2,1,0)</f>
        <v>0</v>
      </c>
      <c r="BN1492" s="73"/>
      <c r="BO1492" s="73"/>
      <c r="BP1492" s="73"/>
      <c r="BQ1492" s="73"/>
      <c r="BR1492" s="73"/>
      <c r="BS1492" s="73"/>
      <c r="BT1492" s="73"/>
      <c r="BU1492" s="73"/>
      <c r="BV1492" s="73"/>
      <c r="BW1492" s="73"/>
      <c r="BX1492" s="73"/>
      <c r="BY1492" s="73"/>
      <c r="BZ1492" s="73"/>
      <c r="CA1492" s="73"/>
      <c r="CB1492" s="73"/>
      <c r="CC1492" s="73"/>
      <c r="CD1492" s="73"/>
      <c r="CE1492" s="73"/>
      <c r="CF1492" s="73"/>
      <c r="CG1492" s="63">
        <f t="shared" si="373"/>
        <v>0</v>
      </c>
      <c r="CH1492" s="63">
        <f t="shared" si="374"/>
        <v>0</v>
      </c>
      <c r="CI1492" s="73"/>
      <c r="CJ1492" s="63">
        <f>IF(Taula1[[#This Row],[Tipus de contracte                                  (fer servir opcions de la llista desplegable)]]="Indefinit",1,0)</f>
        <v>0</v>
      </c>
      <c r="CK1492" s="63">
        <f>IF(Taula1[[#This Row],[Tipus de contracte                                  (fer servir opcions de la llista desplegable)]]="Temporal, igual o superior a 6 mesos",1,0)</f>
        <v>0</v>
      </c>
      <c r="CL1492" s="63">
        <f>IF(Taula1[[#This Row],[Tipus de contracte                                  (fer servir opcions de la llista desplegable)]]="Substitució per IT",1,0)</f>
        <v>0</v>
      </c>
      <c r="CM1492" s="73"/>
      <c r="CN1492" s="63">
        <f>IF(Taula1[[#This Row],[Relació llocs de treball]]&gt;=1,1,0)</f>
        <v>0</v>
      </c>
      <c r="CO1492" s="73"/>
      <c r="CP1492" s="63">
        <f>IF(Taula1[[#This Row],[Identitat de gènere                                                          (fer servir opcions de la llista desplegable)]]="Home",1,0)</f>
        <v>0</v>
      </c>
      <c r="CQ1492" s="63">
        <f>IF(Taula1[[#This Row],[Identitat de gènere                                                          (fer servir opcions de la llista desplegable)]]="Dona",1,0)</f>
        <v>0</v>
      </c>
      <c r="CR1492" s="63">
        <f>IF(Taula1[[#This Row],[Identitat de gènere                                                          (fer servir opcions de la llista desplegable)]]="No binari",1,0)</f>
        <v>0</v>
      </c>
      <c r="CS1492" s="73"/>
      <c r="CT1492" s="63">
        <f t="shared" si="368"/>
        <v>0</v>
      </c>
      <c r="CU1492" s="64">
        <f t="shared" si="375"/>
        <v>0</v>
      </c>
      <c r="CW1492" s="64">
        <f t="shared" si="376"/>
        <v>0</v>
      </c>
      <c r="CX1492" s="64">
        <f t="shared" si="377"/>
        <v>0</v>
      </c>
      <c r="CY1492" s="64">
        <f t="shared" si="378"/>
        <v>0</v>
      </c>
      <c r="CZ1492" s="64">
        <f t="shared" si="379"/>
        <v>0</v>
      </c>
      <c r="DB1492" s="64">
        <f t="shared" si="380"/>
        <v>0</v>
      </c>
      <c r="DC1492" s="64">
        <f t="shared" si="381"/>
        <v>0</v>
      </c>
      <c r="DD1492" s="64">
        <f t="shared" si="382"/>
        <v>0</v>
      </c>
      <c r="DE1492" s="64">
        <f t="shared" si="383"/>
        <v>0</v>
      </c>
    </row>
    <row r="1493" spans="1:109" x14ac:dyDescent="0.3">
      <c r="B1493" s="167"/>
      <c r="C1493" s="186"/>
      <c r="D1493" s="2"/>
      <c r="E1493" s="67"/>
      <c r="F1493" s="5"/>
      <c r="G1493" s="5"/>
      <c r="H1493" s="187"/>
      <c r="I1493" s="111" t="str">
        <f ca="1">IF(Taula1[[#This Row],[Data naixement (format dd/mm/aaaa)]]="","0",DATEDIF(Taula1[[#This Row],[Data naixement (format dd/mm/aaaa)]],TODAY(),"Y"))</f>
        <v>0</v>
      </c>
      <c r="J1493" s="6"/>
      <c r="K1493" s="6"/>
      <c r="L1493" s="6"/>
      <c r="M1493" s="6"/>
      <c r="N1493" s="56"/>
      <c r="O1493" s="56"/>
      <c r="P1493" s="56"/>
      <c r="Q1493" s="6"/>
      <c r="R1493" s="7"/>
      <c r="S1493" s="143">
        <f>Taula1[[#This Row],[Mesos naturals sencers treballats període justificat (01/01/2023 - 31/03/2023)]]</f>
        <v>0</v>
      </c>
      <c r="T1493" s="194">
        <f>Taula1[[#This Row],[Dies treballats període justificat (01/01/2023 - 31/03/2023)              no comptabilitzats com a mes natural sencer]]</f>
        <v>0</v>
      </c>
      <c r="U1493" s="12"/>
      <c r="V1493" s="7"/>
      <c r="W1493" s="188"/>
      <c r="X1493" s="188"/>
      <c r="Y1493" s="188"/>
      <c r="Z1493" s="188"/>
      <c r="AA1493" s="190"/>
      <c r="AB1493" s="143">
        <f>Taula1[[#This Row],[Grup justificat     (fer servir opcions de la llista desplegable)]]</f>
        <v>0</v>
      </c>
      <c r="AC1493" s="182"/>
      <c r="AD1493" s="39"/>
      <c r="AE1493" s="131">
        <f>ROUND((AF1493/100)*756*Taula1[[#This Row],[Mesos naturals sencers treballats període justificat (01/01/2023 - 31/03/2023)]],2)</f>
        <v>0</v>
      </c>
      <c r="AF1493" s="81">
        <f>Taula1[[#This Row],[% Jornada segons contracte
(no posar el símbol %) ]]-Taula1[[#This Row],[% Reducció salari per baix rendiment        (no posar el símbol %)]]</f>
        <v>0</v>
      </c>
      <c r="AG1493" s="131">
        <f>ROUND((AH1493/100)*24.8547945*Taula1[[#This Row],[Dies treballats període justificat (01/01/2023 - 31/03/2023)              no comptabilitzats com a mes natural sencer]],2)</f>
        <v>0</v>
      </c>
      <c r="AH1493" s="79">
        <f>Taula1[[#This Row],[% Jornada segons contracte
(no posar el símbol %) ]]-Taula1[[#This Row],[% Reducció salari per baix rendiment        (no posar el símbol %)]]</f>
        <v>0</v>
      </c>
      <c r="AI1493" s="131">
        <f t="shared" si="369"/>
        <v>0</v>
      </c>
      <c r="AJ1493" s="39"/>
      <c r="AK1493" s="131">
        <f>ROUND((AL1493/100)*756*Taula1[[#This Row],[Espai reservat Administració  (mesos)]],2)</f>
        <v>0</v>
      </c>
      <c r="AL1493" s="81">
        <f>Taula1[[#This Row],[% Jornada segons contracte
(no posar el símbol %) ]]-Taula1[[#This Row],[% Reducció salari per baix rendiment        (no posar el símbol %)]]</f>
        <v>0</v>
      </c>
      <c r="AM1493" s="131">
        <f>ROUND((AN1493/100)*24.8547945*Taula1[[#This Row],[Espai reservat Administració (dies)]],2)</f>
        <v>0</v>
      </c>
      <c r="AN1493" s="79">
        <f>Taula1[[#This Row],[% Jornada segons contracte
(no posar el símbol %) ]]-Taula1[[#This Row],[% Reducció salari per baix rendiment        (no posar el símbol %)]]</f>
        <v>0</v>
      </c>
      <c r="AO1493" s="131">
        <f t="shared" si="370"/>
        <v>0</v>
      </c>
      <c r="AP1493" s="87"/>
      <c r="AQ1493" s="137">
        <f>ROUND((AR1493/100)*693*Taula1[[#This Row],[Mesos naturals sencers treballats període justificat (01/01/2023 - 31/03/2023)]],2)</f>
        <v>0</v>
      </c>
      <c r="AR1493" s="90">
        <f>Taula1[[#This Row],[% Jornada segons contracte
(no posar el símbol %) ]]-Taula1[[#This Row],[% Reducció salari per baix rendiment        (no posar el símbol %)]]</f>
        <v>0</v>
      </c>
      <c r="AS1493" s="137">
        <f>ROUND((AT1493/100)*22.78356164*Taula1[[#This Row],[Dies treballats període justificat (01/01/2023 - 31/03/2023)              no comptabilitzats com a mes natural sencer]],2)</f>
        <v>0</v>
      </c>
      <c r="AT1493" s="90">
        <f>Taula1[[#This Row],[% Jornada segons contracte
(no posar el símbol %) ]]-Taula1[[#This Row],[% Reducció salari per baix rendiment        (no posar el símbol %)]]</f>
        <v>0</v>
      </c>
      <c r="AU1493" s="137">
        <f t="shared" si="371"/>
        <v>0</v>
      </c>
      <c r="AV1493" s="87"/>
      <c r="AW1493" s="136">
        <f>ROUND((AX1493/100)*693*Taula1[[#This Row],[Espai reservat Administració  (mesos)]],2)</f>
        <v>0</v>
      </c>
      <c r="AX1493" s="90">
        <f>Taula1[[#This Row],[% Jornada segons contracte
(no posar el símbol %) ]]-Taula1[[#This Row],[% Reducció salari per baix rendiment        (no posar el símbol %)]]</f>
        <v>0</v>
      </c>
      <c r="AY1493" s="131">
        <f>ROUND((AZ1493/100)*22.78356164*Taula1[[#This Row],[Espai reservat Administració (dies)]],2)</f>
        <v>0</v>
      </c>
      <c r="AZ1493" s="81">
        <f>Taula1[[#This Row],[% Jornada segons contracte
(no posar el símbol %) ]]-Taula1[[#This Row],[% Reducció salari per baix rendiment        (no posar el símbol %)]]</f>
        <v>0</v>
      </c>
      <c r="BA1493" s="82">
        <f t="shared" si="372"/>
        <v>0</v>
      </c>
      <c r="BB1493" s="41"/>
      <c r="BC1493" s="131">
        <f>IF(Taula1[[#This Row],[Grup justificat     (fer servir opcions de la llista desplegable)]]=1,AI1493,0)</f>
        <v>0</v>
      </c>
      <c r="BD1493" s="131">
        <f>IF(Taula1[[#This Row],[Grup justificat     (fer servir opcions de la llista desplegable)]]=2,AU1493,0)</f>
        <v>0</v>
      </c>
      <c r="BE1493" s="41"/>
      <c r="BF1493" s="131">
        <f>IF(Taula1[[#This Row],[Espai reservat Administració]]=1,AO1493,0)</f>
        <v>0</v>
      </c>
      <c r="BG1493" s="82">
        <f>IF(Taula1[[#This Row],[Espai reservat Administració]]=2,BA1493,0)</f>
        <v>0</v>
      </c>
      <c r="BH1493" s="41"/>
      <c r="BI1493" s="126">
        <f>IF(Taula1[[#This Row],[Grup justificat     (fer servir opcions de la llista desplegable)]]=1,1,0)</f>
        <v>0</v>
      </c>
      <c r="BJ1493" s="126">
        <f>IF(Taula1[[#This Row],[Espai reservat Administració]]=1,1,0)</f>
        <v>0</v>
      </c>
      <c r="BK1493" s="111"/>
      <c r="BL1493" s="126">
        <f>IF(Taula1[[#This Row],[Grup justificat     (fer servir opcions de la llista desplegable)]]=2,1,0)</f>
        <v>0</v>
      </c>
      <c r="BM1493" s="126">
        <f>IF(Taula1[[#This Row],[Espai reservat Administració]]=2,1,0)</f>
        <v>0</v>
      </c>
      <c r="BN1493" s="73"/>
      <c r="BO1493" s="73"/>
      <c r="BP1493" s="73"/>
      <c r="BQ1493" s="73"/>
      <c r="BR1493" s="73"/>
      <c r="BS1493" s="73"/>
      <c r="BT1493" s="73"/>
      <c r="BU1493" s="73"/>
      <c r="BV1493" s="73"/>
      <c r="BW1493" s="73"/>
      <c r="BX1493" s="73"/>
      <c r="BY1493" s="73"/>
      <c r="BZ1493" s="73"/>
      <c r="CA1493" s="73"/>
      <c r="CB1493" s="73"/>
      <c r="CC1493" s="73"/>
      <c r="CD1493" s="73"/>
      <c r="CE1493" s="73"/>
      <c r="CF1493" s="73"/>
      <c r="CG1493" s="63">
        <f t="shared" si="373"/>
        <v>0</v>
      </c>
      <c r="CH1493" s="63">
        <f t="shared" si="374"/>
        <v>0</v>
      </c>
      <c r="CI1493" s="73"/>
      <c r="CJ1493" s="63">
        <f>IF(Taula1[[#This Row],[Tipus de contracte                                  (fer servir opcions de la llista desplegable)]]="Indefinit",1,0)</f>
        <v>0</v>
      </c>
      <c r="CK1493" s="63">
        <f>IF(Taula1[[#This Row],[Tipus de contracte                                  (fer servir opcions de la llista desplegable)]]="Temporal, igual o superior a 6 mesos",1,0)</f>
        <v>0</v>
      </c>
      <c r="CL1493" s="63">
        <f>IF(Taula1[[#This Row],[Tipus de contracte                                  (fer servir opcions de la llista desplegable)]]="Substitució per IT",1,0)</f>
        <v>0</v>
      </c>
      <c r="CM1493" s="73"/>
      <c r="CN1493" s="63">
        <f>IF(Taula1[[#This Row],[Relació llocs de treball]]&gt;=1,1,0)</f>
        <v>0</v>
      </c>
      <c r="CO1493" s="73"/>
      <c r="CP1493" s="63">
        <f>IF(Taula1[[#This Row],[Identitat de gènere                                                          (fer servir opcions de la llista desplegable)]]="Home",1,0)</f>
        <v>0</v>
      </c>
      <c r="CQ1493" s="63">
        <f>IF(Taula1[[#This Row],[Identitat de gènere                                                          (fer servir opcions de la llista desplegable)]]="Dona",1,0)</f>
        <v>0</v>
      </c>
      <c r="CR1493" s="63">
        <f>IF(Taula1[[#This Row],[Identitat de gènere                                                          (fer servir opcions de la llista desplegable)]]="No binari",1,0)</f>
        <v>0</v>
      </c>
      <c r="CS1493" s="73"/>
      <c r="CT1493" s="63">
        <f t="shared" si="368"/>
        <v>0</v>
      </c>
      <c r="CU1493" s="64">
        <f t="shared" si="375"/>
        <v>0</v>
      </c>
      <c r="CW1493" s="64">
        <f t="shared" si="376"/>
        <v>0</v>
      </c>
      <c r="CX1493" s="64">
        <f t="shared" si="377"/>
        <v>0</v>
      </c>
      <c r="CY1493" s="64">
        <f t="shared" si="378"/>
        <v>0</v>
      </c>
      <c r="CZ1493" s="64">
        <f t="shared" si="379"/>
        <v>0</v>
      </c>
      <c r="DB1493" s="64">
        <f t="shared" si="380"/>
        <v>0</v>
      </c>
      <c r="DC1493" s="64">
        <f t="shared" si="381"/>
        <v>0</v>
      </c>
      <c r="DD1493" s="64">
        <f t="shared" si="382"/>
        <v>0</v>
      </c>
      <c r="DE1493" s="64">
        <f t="shared" si="383"/>
        <v>0</v>
      </c>
    </row>
    <row r="1494" spans="1:109" x14ac:dyDescent="0.3">
      <c r="B1494" s="167"/>
      <c r="C1494" s="186"/>
      <c r="D1494" s="2"/>
      <c r="E1494" s="67"/>
      <c r="F1494" s="5"/>
      <c r="G1494" s="5"/>
      <c r="H1494" s="187"/>
      <c r="I1494" s="111" t="str">
        <f ca="1">IF(Taula1[[#This Row],[Data naixement (format dd/mm/aaaa)]]="","0",DATEDIF(Taula1[[#This Row],[Data naixement (format dd/mm/aaaa)]],TODAY(),"Y"))</f>
        <v>0</v>
      </c>
      <c r="J1494" s="6"/>
      <c r="K1494" s="6"/>
      <c r="L1494" s="6"/>
      <c r="M1494" s="6"/>
      <c r="N1494" s="56"/>
      <c r="O1494" s="56"/>
      <c r="P1494" s="56"/>
      <c r="Q1494" s="6"/>
      <c r="R1494" s="7"/>
      <c r="S1494" s="143">
        <f>Taula1[[#This Row],[Mesos naturals sencers treballats període justificat (01/01/2023 - 31/03/2023)]]</f>
        <v>0</v>
      </c>
      <c r="T1494" s="194">
        <f>Taula1[[#This Row],[Dies treballats període justificat (01/01/2023 - 31/03/2023)              no comptabilitzats com a mes natural sencer]]</f>
        <v>0</v>
      </c>
      <c r="U1494" s="12"/>
      <c r="V1494" s="7"/>
      <c r="W1494" s="188"/>
      <c r="X1494" s="188"/>
      <c r="Y1494" s="188"/>
      <c r="Z1494" s="188"/>
      <c r="AA1494" s="190"/>
      <c r="AB1494" s="143">
        <f>Taula1[[#This Row],[Grup justificat     (fer servir opcions de la llista desplegable)]]</f>
        <v>0</v>
      </c>
      <c r="AC1494" s="182"/>
      <c r="AD1494" s="39"/>
      <c r="AE1494" s="131">
        <f>ROUND((AF1494/100)*756*Taula1[[#This Row],[Mesos naturals sencers treballats període justificat (01/01/2023 - 31/03/2023)]],2)</f>
        <v>0</v>
      </c>
      <c r="AF1494" s="81">
        <f>Taula1[[#This Row],[% Jornada segons contracte
(no posar el símbol %) ]]-Taula1[[#This Row],[% Reducció salari per baix rendiment        (no posar el símbol %)]]</f>
        <v>0</v>
      </c>
      <c r="AG1494" s="131">
        <f>ROUND((AH1494/100)*24.8547945*Taula1[[#This Row],[Dies treballats període justificat (01/01/2023 - 31/03/2023)              no comptabilitzats com a mes natural sencer]],2)</f>
        <v>0</v>
      </c>
      <c r="AH1494" s="79">
        <f>Taula1[[#This Row],[% Jornada segons contracte
(no posar el símbol %) ]]-Taula1[[#This Row],[% Reducció salari per baix rendiment        (no posar el símbol %)]]</f>
        <v>0</v>
      </c>
      <c r="AI1494" s="131">
        <f t="shared" si="369"/>
        <v>0</v>
      </c>
      <c r="AJ1494" s="39"/>
      <c r="AK1494" s="131">
        <f>ROUND((AL1494/100)*756*Taula1[[#This Row],[Espai reservat Administració  (mesos)]],2)</f>
        <v>0</v>
      </c>
      <c r="AL1494" s="81">
        <f>Taula1[[#This Row],[% Jornada segons contracte
(no posar el símbol %) ]]-Taula1[[#This Row],[% Reducció salari per baix rendiment        (no posar el símbol %)]]</f>
        <v>0</v>
      </c>
      <c r="AM1494" s="131">
        <f>ROUND((AN1494/100)*24.8547945*Taula1[[#This Row],[Espai reservat Administració (dies)]],2)</f>
        <v>0</v>
      </c>
      <c r="AN1494" s="79">
        <f>Taula1[[#This Row],[% Jornada segons contracte
(no posar el símbol %) ]]-Taula1[[#This Row],[% Reducció salari per baix rendiment        (no posar el símbol %)]]</f>
        <v>0</v>
      </c>
      <c r="AO1494" s="131">
        <f t="shared" si="370"/>
        <v>0</v>
      </c>
      <c r="AP1494" s="87"/>
      <c r="AQ1494" s="137">
        <f>ROUND((AR1494/100)*693*Taula1[[#This Row],[Mesos naturals sencers treballats període justificat (01/01/2023 - 31/03/2023)]],2)</f>
        <v>0</v>
      </c>
      <c r="AR1494" s="90">
        <f>Taula1[[#This Row],[% Jornada segons contracte
(no posar el símbol %) ]]-Taula1[[#This Row],[% Reducció salari per baix rendiment        (no posar el símbol %)]]</f>
        <v>0</v>
      </c>
      <c r="AS1494" s="137">
        <f>ROUND((AT1494/100)*22.78356164*Taula1[[#This Row],[Dies treballats període justificat (01/01/2023 - 31/03/2023)              no comptabilitzats com a mes natural sencer]],2)</f>
        <v>0</v>
      </c>
      <c r="AT1494" s="90">
        <f>Taula1[[#This Row],[% Jornada segons contracte
(no posar el símbol %) ]]-Taula1[[#This Row],[% Reducció salari per baix rendiment        (no posar el símbol %)]]</f>
        <v>0</v>
      </c>
      <c r="AU1494" s="137">
        <f t="shared" si="371"/>
        <v>0</v>
      </c>
      <c r="AV1494" s="87"/>
      <c r="AW1494" s="136">
        <f>ROUND((AX1494/100)*693*Taula1[[#This Row],[Espai reservat Administració  (mesos)]],2)</f>
        <v>0</v>
      </c>
      <c r="AX1494" s="90">
        <f>Taula1[[#This Row],[% Jornada segons contracte
(no posar el símbol %) ]]-Taula1[[#This Row],[% Reducció salari per baix rendiment        (no posar el símbol %)]]</f>
        <v>0</v>
      </c>
      <c r="AY1494" s="131">
        <f>ROUND((AZ1494/100)*22.78356164*Taula1[[#This Row],[Espai reservat Administració (dies)]],2)</f>
        <v>0</v>
      </c>
      <c r="AZ1494" s="81">
        <f>Taula1[[#This Row],[% Jornada segons contracte
(no posar el símbol %) ]]-Taula1[[#This Row],[% Reducció salari per baix rendiment        (no posar el símbol %)]]</f>
        <v>0</v>
      </c>
      <c r="BA1494" s="82">
        <f t="shared" si="372"/>
        <v>0</v>
      </c>
      <c r="BB1494" s="41"/>
      <c r="BC1494" s="131">
        <f>IF(Taula1[[#This Row],[Grup justificat     (fer servir opcions de la llista desplegable)]]=1,AI1494,0)</f>
        <v>0</v>
      </c>
      <c r="BD1494" s="131">
        <f>IF(Taula1[[#This Row],[Grup justificat     (fer servir opcions de la llista desplegable)]]=2,AU1494,0)</f>
        <v>0</v>
      </c>
      <c r="BE1494" s="41"/>
      <c r="BF1494" s="131">
        <f>IF(Taula1[[#This Row],[Espai reservat Administració]]=1,AO1494,0)</f>
        <v>0</v>
      </c>
      <c r="BG1494" s="82">
        <f>IF(Taula1[[#This Row],[Espai reservat Administració]]=2,BA1494,0)</f>
        <v>0</v>
      </c>
      <c r="BH1494" s="41"/>
      <c r="BI1494" s="126">
        <f>IF(Taula1[[#This Row],[Grup justificat     (fer servir opcions de la llista desplegable)]]=1,1,0)</f>
        <v>0</v>
      </c>
      <c r="BJ1494" s="126">
        <f>IF(Taula1[[#This Row],[Espai reservat Administració]]=1,1,0)</f>
        <v>0</v>
      </c>
      <c r="BK1494" s="111"/>
      <c r="BL1494" s="126">
        <f>IF(Taula1[[#This Row],[Grup justificat     (fer servir opcions de la llista desplegable)]]=2,1,0)</f>
        <v>0</v>
      </c>
      <c r="BM1494" s="126">
        <f>IF(Taula1[[#This Row],[Espai reservat Administració]]=2,1,0)</f>
        <v>0</v>
      </c>
      <c r="BN1494" s="73"/>
      <c r="BO1494" s="73"/>
      <c r="BP1494" s="73"/>
      <c r="BQ1494" s="73"/>
      <c r="BR1494" s="73"/>
      <c r="BS1494" s="73"/>
      <c r="BT1494" s="73"/>
      <c r="BU1494" s="73"/>
      <c r="BV1494" s="73"/>
      <c r="BW1494" s="73"/>
      <c r="BX1494" s="73"/>
      <c r="BY1494" s="73"/>
      <c r="BZ1494" s="73"/>
      <c r="CA1494" s="73"/>
      <c r="CB1494" s="73"/>
      <c r="CC1494" s="73"/>
      <c r="CD1494" s="73"/>
      <c r="CE1494" s="73"/>
      <c r="CF1494" s="73"/>
      <c r="CG1494" s="63">
        <f t="shared" si="373"/>
        <v>0</v>
      </c>
      <c r="CH1494" s="63">
        <f t="shared" si="374"/>
        <v>0</v>
      </c>
      <c r="CI1494" s="73"/>
      <c r="CJ1494" s="63">
        <f>IF(Taula1[[#This Row],[Tipus de contracte                                  (fer servir opcions de la llista desplegable)]]="Indefinit",1,0)</f>
        <v>0</v>
      </c>
      <c r="CK1494" s="63">
        <f>IF(Taula1[[#This Row],[Tipus de contracte                                  (fer servir opcions de la llista desplegable)]]="Temporal, igual o superior a 6 mesos",1,0)</f>
        <v>0</v>
      </c>
      <c r="CL1494" s="63">
        <f>IF(Taula1[[#This Row],[Tipus de contracte                                  (fer servir opcions de la llista desplegable)]]="Substitució per IT",1,0)</f>
        <v>0</v>
      </c>
      <c r="CM1494" s="73"/>
      <c r="CN1494" s="63">
        <f>IF(Taula1[[#This Row],[Relació llocs de treball]]&gt;=1,1,0)</f>
        <v>0</v>
      </c>
      <c r="CO1494" s="73"/>
      <c r="CP1494" s="63">
        <f>IF(Taula1[[#This Row],[Identitat de gènere                                                          (fer servir opcions de la llista desplegable)]]="Home",1,0)</f>
        <v>0</v>
      </c>
      <c r="CQ1494" s="63">
        <f>IF(Taula1[[#This Row],[Identitat de gènere                                                          (fer servir opcions de la llista desplegable)]]="Dona",1,0)</f>
        <v>0</v>
      </c>
      <c r="CR1494" s="63">
        <f>IF(Taula1[[#This Row],[Identitat de gènere                                                          (fer servir opcions de la llista desplegable)]]="No binari",1,0)</f>
        <v>0</v>
      </c>
      <c r="CS1494" s="73"/>
      <c r="CT1494" s="63">
        <f t="shared" si="368"/>
        <v>0</v>
      </c>
      <c r="CU1494" s="64">
        <f t="shared" si="375"/>
        <v>0</v>
      </c>
      <c r="CW1494" s="64">
        <f t="shared" si="376"/>
        <v>0</v>
      </c>
      <c r="CX1494" s="64">
        <f t="shared" si="377"/>
        <v>0</v>
      </c>
      <c r="CY1494" s="64">
        <f t="shared" si="378"/>
        <v>0</v>
      </c>
      <c r="CZ1494" s="64">
        <f t="shared" si="379"/>
        <v>0</v>
      </c>
      <c r="DB1494" s="64">
        <f t="shared" si="380"/>
        <v>0</v>
      </c>
      <c r="DC1494" s="64">
        <f t="shared" si="381"/>
        <v>0</v>
      </c>
      <c r="DD1494" s="64">
        <f t="shared" si="382"/>
        <v>0</v>
      </c>
      <c r="DE1494" s="64">
        <f t="shared" si="383"/>
        <v>0</v>
      </c>
    </row>
    <row r="1495" spans="1:109" x14ac:dyDescent="0.3">
      <c r="B1495" s="167"/>
      <c r="C1495" s="186"/>
      <c r="D1495" s="2"/>
      <c r="E1495" s="67"/>
      <c r="F1495" s="5"/>
      <c r="G1495" s="5"/>
      <c r="H1495" s="187"/>
      <c r="I1495" s="111" t="str">
        <f ca="1">IF(Taula1[[#This Row],[Data naixement (format dd/mm/aaaa)]]="","0",DATEDIF(Taula1[[#This Row],[Data naixement (format dd/mm/aaaa)]],TODAY(),"Y"))</f>
        <v>0</v>
      </c>
      <c r="J1495" s="6"/>
      <c r="K1495" s="6"/>
      <c r="L1495" s="6"/>
      <c r="M1495" s="6"/>
      <c r="N1495" s="56"/>
      <c r="O1495" s="56"/>
      <c r="P1495" s="56"/>
      <c r="Q1495" s="6"/>
      <c r="R1495" s="7"/>
      <c r="S1495" s="143">
        <f>Taula1[[#This Row],[Mesos naturals sencers treballats període justificat (01/01/2023 - 31/03/2023)]]</f>
        <v>0</v>
      </c>
      <c r="T1495" s="194">
        <f>Taula1[[#This Row],[Dies treballats període justificat (01/01/2023 - 31/03/2023)              no comptabilitzats com a mes natural sencer]]</f>
        <v>0</v>
      </c>
      <c r="U1495" s="12"/>
      <c r="V1495" s="7"/>
      <c r="W1495" s="188"/>
      <c r="X1495" s="188"/>
      <c r="Y1495" s="188"/>
      <c r="Z1495" s="188"/>
      <c r="AA1495" s="190"/>
      <c r="AB1495" s="143">
        <f>Taula1[[#This Row],[Grup justificat     (fer servir opcions de la llista desplegable)]]</f>
        <v>0</v>
      </c>
      <c r="AC1495" s="182"/>
      <c r="AD1495" s="39"/>
      <c r="AE1495" s="131">
        <f>ROUND((AF1495/100)*756*Taula1[[#This Row],[Mesos naturals sencers treballats període justificat (01/01/2023 - 31/03/2023)]],2)</f>
        <v>0</v>
      </c>
      <c r="AF1495" s="81">
        <f>Taula1[[#This Row],[% Jornada segons contracte
(no posar el símbol %) ]]-Taula1[[#This Row],[% Reducció salari per baix rendiment        (no posar el símbol %)]]</f>
        <v>0</v>
      </c>
      <c r="AG1495" s="131">
        <f>ROUND((AH1495/100)*24.8547945*Taula1[[#This Row],[Dies treballats període justificat (01/01/2023 - 31/03/2023)              no comptabilitzats com a mes natural sencer]],2)</f>
        <v>0</v>
      </c>
      <c r="AH1495" s="79">
        <f>Taula1[[#This Row],[% Jornada segons contracte
(no posar el símbol %) ]]-Taula1[[#This Row],[% Reducció salari per baix rendiment        (no posar el símbol %)]]</f>
        <v>0</v>
      </c>
      <c r="AI1495" s="131">
        <f t="shared" si="369"/>
        <v>0</v>
      </c>
      <c r="AJ1495" s="39"/>
      <c r="AK1495" s="131">
        <f>ROUND((AL1495/100)*756*Taula1[[#This Row],[Espai reservat Administració  (mesos)]],2)</f>
        <v>0</v>
      </c>
      <c r="AL1495" s="81">
        <f>Taula1[[#This Row],[% Jornada segons contracte
(no posar el símbol %) ]]-Taula1[[#This Row],[% Reducció salari per baix rendiment        (no posar el símbol %)]]</f>
        <v>0</v>
      </c>
      <c r="AM1495" s="131">
        <f>ROUND((AN1495/100)*24.8547945*Taula1[[#This Row],[Espai reservat Administració (dies)]],2)</f>
        <v>0</v>
      </c>
      <c r="AN1495" s="79">
        <f>Taula1[[#This Row],[% Jornada segons contracte
(no posar el símbol %) ]]-Taula1[[#This Row],[% Reducció salari per baix rendiment        (no posar el símbol %)]]</f>
        <v>0</v>
      </c>
      <c r="AO1495" s="131">
        <f t="shared" si="370"/>
        <v>0</v>
      </c>
      <c r="AP1495" s="87"/>
      <c r="AQ1495" s="137">
        <f>ROUND((AR1495/100)*693*Taula1[[#This Row],[Mesos naturals sencers treballats període justificat (01/01/2023 - 31/03/2023)]],2)</f>
        <v>0</v>
      </c>
      <c r="AR1495" s="90">
        <f>Taula1[[#This Row],[% Jornada segons contracte
(no posar el símbol %) ]]-Taula1[[#This Row],[% Reducció salari per baix rendiment        (no posar el símbol %)]]</f>
        <v>0</v>
      </c>
      <c r="AS1495" s="137">
        <f>ROUND((AT1495/100)*22.78356164*Taula1[[#This Row],[Dies treballats període justificat (01/01/2023 - 31/03/2023)              no comptabilitzats com a mes natural sencer]],2)</f>
        <v>0</v>
      </c>
      <c r="AT1495" s="90">
        <f>Taula1[[#This Row],[% Jornada segons contracte
(no posar el símbol %) ]]-Taula1[[#This Row],[% Reducció salari per baix rendiment        (no posar el símbol %)]]</f>
        <v>0</v>
      </c>
      <c r="AU1495" s="137">
        <f t="shared" si="371"/>
        <v>0</v>
      </c>
      <c r="AV1495" s="87"/>
      <c r="AW1495" s="136">
        <f>ROUND((AX1495/100)*693*Taula1[[#This Row],[Espai reservat Administració  (mesos)]],2)</f>
        <v>0</v>
      </c>
      <c r="AX1495" s="90">
        <f>Taula1[[#This Row],[% Jornada segons contracte
(no posar el símbol %) ]]-Taula1[[#This Row],[% Reducció salari per baix rendiment        (no posar el símbol %)]]</f>
        <v>0</v>
      </c>
      <c r="AY1495" s="131">
        <f>ROUND((AZ1495/100)*22.78356164*Taula1[[#This Row],[Espai reservat Administració (dies)]],2)</f>
        <v>0</v>
      </c>
      <c r="AZ1495" s="81">
        <f>Taula1[[#This Row],[% Jornada segons contracte
(no posar el símbol %) ]]-Taula1[[#This Row],[% Reducció salari per baix rendiment        (no posar el símbol %)]]</f>
        <v>0</v>
      </c>
      <c r="BA1495" s="82">
        <f t="shared" si="372"/>
        <v>0</v>
      </c>
      <c r="BB1495" s="41"/>
      <c r="BC1495" s="131">
        <f>IF(Taula1[[#This Row],[Grup justificat     (fer servir opcions de la llista desplegable)]]=1,AI1495,0)</f>
        <v>0</v>
      </c>
      <c r="BD1495" s="131">
        <f>IF(Taula1[[#This Row],[Grup justificat     (fer servir opcions de la llista desplegable)]]=2,AU1495,0)</f>
        <v>0</v>
      </c>
      <c r="BE1495" s="41"/>
      <c r="BF1495" s="131">
        <f>IF(Taula1[[#This Row],[Espai reservat Administració]]=1,AO1495,0)</f>
        <v>0</v>
      </c>
      <c r="BG1495" s="82">
        <f>IF(Taula1[[#This Row],[Espai reservat Administració]]=2,BA1495,0)</f>
        <v>0</v>
      </c>
      <c r="BH1495" s="41"/>
      <c r="BI1495" s="126">
        <f>IF(Taula1[[#This Row],[Grup justificat     (fer servir opcions de la llista desplegable)]]=1,1,0)</f>
        <v>0</v>
      </c>
      <c r="BJ1495" s="126">
        <f>IF(Taula1[[#This Row],[Espai reservat Administració]]=1,1,0)</f>
        <v>0</v>
      </c>
      <c r="BK1495" s="111"/>
      <c r="BL1495" s="126">
        <f>IF(Taula1[[#This Row],[Grup justificat     (fer servir opcions de la llista desplegable)]]=2,1,0)</f>
        <v>0</v>
      </c>
      <c r="BM1495" s="126">
        <f>IF(Taula1[[#This Row],[Espai reservat Administració]]=2,1,0)</f>
        <v>0</v>
      </c>
      <c r="BN1495" s="73"/>
      <c r="BO1495" s="73"/>
      <c r="BP1495" s="73"/>
      <c r="BQ1495" s="73"/>
      <c r="BR1495" s="73"/>
      <c r="BS1495" s="73"/>
      <c r="BT1495" s="73"/>
      <c r="BU1495" s="73"/>
      <c r="BV1495" s="73"/>
      <c r="BW1495" s="73"/>
      <c r="BX1495" s="73"/>
      <c r="BY1495" s="73"/>
      <c r="BZ1495" s="73"/>
      <c r="CA1495" s="73"/>
      <c r="CB1495" s="73"/>
      <c r="CC1495" s="73"/>
      <c r="CD1495" s="73"/>
      <c r="CE1495" s="73"/>
      <c r="CF1495" s="73"/>
      <c r="CG1495" s="63">
        <f t="shared" si="373"/>
        <v>0</v>
      </c>
      <c r="CH1495" s="63">
        <f t="shared" si="374"/>
        <v>0</v>
      </c>
      <c r="CI1495" s="73"/>
      <c r="CJ1495" s="63">
        <f>IF(Taula1[[#This Row],[Tipus de contracte                                  (fer servir opcions de la llista desplegable)]]="Indefinit",1,0)</f>
        <v>0</v>
      </c>
      <c r="CK1495" s="63">
        <f>IF(Taula1[[#This Row],[Tipus de contracte                                  (fer servir opcions de la llista desplegable)]]="Temporal, igual o superior a 6 mesos",1,0)</f>
        <v>0</v>
      </c>
      <c r="CL1495" s="63">
        <f>IF(Taula1[[#This Row],[Tipus de contracte                                  (fer servir opcions de la llista desplegable)]]="Substitució per IT",1,0)</f>
        <v>0</v>
      </c>
      <c r="CM1495" s="73"/>
      <c r="CN1495" s="63">
        <f>IF(Taula1[[#This Row],[Relació llocs de treball]]&gt;=1,1,0)</f>
        <v>0</v>
      </c>
      <c r="CO1495" s="73"/>
      <c r="CP1495" s="63">
        <f>IF(Taula1[[#This Row],[Identitat de gènere                                                          (fer servir opcions de la llista desplegable)]]="Home",1,0)</f>
        <v>0</v>
      </c>
      <c r="CQ1495" s="63">
        <f>IF(Taula1[[#This Row],[Identitat de gènere                                                          (fer servir opcions de la llista desplegable)]]="Dona",1,0)</f>
        <v>0</v>
      </c>
      <c r="CR1495" s="63">
        <f>IF(Taula1[[#This Row],[Identitat de gènere                                                          (fer servir opcions de la llista desplegable)]]="No binari",1,0)</f>
        <v>0</v>
      </c>
      <c r="CS1495" s="73"/>
      <c r="CT1495" s="63">
        <f t="shared" si="368"/>
        <v>0</v>
      </c>
      <c r="CU1495" s="64">
        <f t="shared" si="375"/>
        <v>0</v>
      </c>
      <c r="CW1495" s="64">
        <f t="shared" si="376"/>
        <v>0</v>
      </c>
      <c r="CX1495" s="64">
        <f t="shared" si="377"/>
        <v>0</v>
      </c>
      <c r="CY1495" s="64">
        <f t="shared" si="378"/>
        <v>0</v>
      </c>
      <c r="CZ1495" s="64">
        <f t="shared" si="379"/>
        <v>0</v>
      </c>
      <c r="DB1495" s="64">
        <f t="shared" si="380"/>
        <v>0</v>
      </c>
      <c r="DC1495" s="64">
        <f t="shared" si="381"/>
        <v>0</v>
      </c>
      <c r="DD1495" s="64">
        <f t="shared" si="382"/>
        <v>0</v>
      </c>
      <c r="DE1495" s="64">
        <f t="shared" si="383"/>
        <v>0</v>
      </c>
    </row>
    <row r="1496" spans="1:109" x14ac:dyDescent="0.3">
      <c r="B1496" s="167"/>
      <c r="C1496" s="186"/>
      <c r="D1496" s="2"/>
      <c r="E1496" s="67"/>
      <c r="F1496" s="5"/>
      <c r="G1496" s="5"/>
      <c r="H1496" s="187"/>
      <c r="I1496" s="111" t="str">
        <f ca="1">IF(Taula1[[#This Row],[Data naixement (format dd/mm/aaaa)]]="","0",DATEDIF(Taula1[[#This Row],[Data naixement (format dd/mm/aaaa)]],TODAY(),"Y"))</f>
        <v>0</v>
      </c>
      <c r="J1496" s="6"/>
      <c r="K1496" s="6"/>
      <c r="L1496" s="6"/>
      <c r="M1496" s="6"/>
      <c r="N1496" s="56"/>
      <c r="O1496" s="56"/>
      <c r="P1496" s="56"/>
      <c r="Q1496" s="6"/>
      <c r="R1496" s="7"/>
      <c r="S1496" s="143">
        <f>Taula1[[#This Row],[Mesos naturals sencers treballats període justificat (01/01/2023 - 31/03/2023)]]</f>
        <v>0</v>
      </c>
      <c r="T1496" s="194">
        <f>Taula1[[#This Row],[Dies treballats període justificat (01/01/2023 - 31/03/2023)              no comptabilitzats com a mes natural sencer]]</f>
        <v>0</v>
      </c>
      <c r="U1496" s="12"/>
      <c r="V1496" s="7"/>
      <c r="W1496" s="188"/>
      <c r="X1496" s="188"/>
      <c r="Y1496" s="188"/>
      <c r="Z1496" s="188"/>
      <c r="AA1496" s="190"/>
      <c r="AB1496" s="143">
        <f>Taula1[[#This Row],[Grup justificat     (fer servir opcions de la llista desplegable)]]</f>
        <v>0</v>
      </c>
      <c r="AC1496" s="182"/>
      <c r="AD1496" s="39"/>
      <c r="AE1496" s="131">
        <f>ROUND((AF1496/100)*756*Taula1[[#This Row],[Mesos naturals sencers treballats període justificat (01/01/2023 - 31/03/2023)]],2)</f>
        <v>0</v>
      </c>
      <c r="AF1496" s="81">
        <f>Taula1[[#This Row],[% Jornada segons contracte
(no posar el símbol %) ]]-Taula1[[#This Row],[% Reducció salari per baix rendiment        (no posar el símbol %)]]</f>
        <v>0</v>
      </c>
      <c r="AG1496" s="131">
        <f>ROUND((AH1496/100)*24.8547945*Taula1[[#This Row],[Dies treballats període justificat (01/01/2023 - 31/03/2023)              no comptabilitzats com a mes natural sencer]],2)</f>
        <v>0</v>
      </c>
      <c r="AH1496" s="79">
        <f>Taula1[[#This Row],[% Jornada segons contracte
(no posar el símbol %) ]]-Taula1[[#This Row],[% Reducció salari per baix rendiment        (no posar el símbol %)]]</f>
        <v>0</v>
      </c>
      <c r="AI1496" s="131">
        <f t="shared" si="369"/>
        <v>0</v>
      </c>
      <c r="AJ1496" s="39"/>
      <c r="AK1496" s="131">
        <f>ROUND((AL1496/100)*756*Taula1[[#This Row],[Espai reservat Administració  (mesos)]],2)</f>
        <v>0</v>
      </c>
      <c r="AL1496" s="81">
        <f>Taula1[[#This Row],[% Jornada segons contracte
(no posar el símbol %) ]]-Taula1[[#This Row],[% Reducció salari per baix rendiment        (no posar el símbol %)]]</f>
        <v>0</v>
      </c>
      <c r="AM1496" s="131">
        <f>ROUND((AN1496/100)*24.8547945*Taula1[[#This Row],[Espai reservat Administració (dies)]],2)</f>
        <v>0</v>
      </c>
      <c r="AN1496" s="79">
        <f>Taula1[[#This Row],[% Jornada segons contracte
(no posar el símbol %) ]]-Taula1[[#This Row],[% Reducció salari per baix rendiment        (no posar el símbol %)]]</f>
        <v>0</v>
      </c>
      <c r="AO1496" s="131">
        <f t="shared" si="370"/>
        <v>0</v>
      </c>
      <c r="AP1496" s="87"/>
      <c r="AQ1496" s="137">
        <f>ROUND((AR1496/100)*693*Taula1[[#This Row],[Mesos naturals sencers treballats període justificat (01/01/2023 - 31/03/2023)]],2)</f>
        <v>0</v>
      </c>
      <c r="AR1496" s="90">
        <f>Taula1[[#This Row],[% Jornada segons contracte
(no posar el símbol %) ]]-Taula1[[#This Row],[% Reducció salari per baix rendiment        (no posar el símbol %)]]</f>
        <v>0</v>
      </c>
      <c r="AS1496" s="137">
        <f>ROUND((AT1496/100)*22.78356164*Taula1[[#This Row],[Dies treballats període justificat (01/01/2023 - 31/03/2023)              no comptabilitzats com a mes natural sencer]],2)</f>
        <v>0</v>
      </c>
      <c r="AT1496" s="90">
        <f>Taula1[[#This Row],[% Jornada segons contracte
(no posar el símbol %) ]]-Taula1[[#This Row],[% Reducció salari per baix rendiment        (no posar el símbol %)]]</f>
        <v>0</v>
      </c>
      <c r="AU1496" s="137">
        <f t="shared" si="371"/>
        <v>0</v>
      </c>
      <c r="AV1496" s="87"/>
      <c r="AW1496" s="136">
        <f>ROUND((AX1496/100)*693*Taula1[[#This Row],[Espai reservat Administració  (mesos)]],2)</f>
        <v>0</v>
      </c>
      <c r="AX1496" s="90">
        <f>Taula1[[#This Row],[% Jornada segons contracte
(no posar el símbol %) ]]-Taula1[[#This Row],[% Reducció salari per baix rendiment        (no posar el símbol %)]]</f>
        <v>0</v>
      </c>
      <c r="AY1496" s="131">
        <f>ROUND((AZ1496/100)*22.78356164*Taula1[[#This Row],[Espai reservat Administració (dies)]],2)</f>
        <v>0</v>
      </c>
      <c r="AZ1496" s="81">
        <f>Taula1[[#This Row],[% Jornada segons contracte
(no posar el símbol %) ]]-Taula1[[#This Row],[% Reducció salari per baix rendiment        (no posar el símbol %)]]</f>
        <v>0</v>
      </c>
      <c r="BA1496" s="82">
        <f t="shared" si="372"/>
        <v>0</v>
      </c>
      <c r="BB1496" s="41"/>
      <c r="BC1496" s="131">
        <f>IF(Taula1[[#This Row],[Grup justificat     (fer servir opcions de la llista desplegable)]]=1,AI1496,0)</f>
        <v>0</v>
      </c>
      <c r="BD1496" s="131">
        <f>IF(Taula1[[#This Row],[Grup justificat     (fer servir opcions de la llista desplegable)]]=2,AU1496,0)</f>
        <v>0</v>
      </c>
      <c r="BE1496" s="41"/>
      <c r="BF1496" s="131">
        <f>IF(Taula1[[#This Row],[Espai reservat Administració]]=1,AO1496,0)</f>
        <v>0</v>
      </c>
      <c r="BG1496" s="82">
        <f>IF(Taula1[[#This Row],[Espai reservat Administració]]=2,BA1496,0)</f>
        <v>0</v>
      </c>
      <c r="BH1496" s="41"/>
      <c r="BI1496" s="126">
        <f>IF(Taula1[[#This Row],[Grup justificat     (fer servir opcions de la llista desplegable)]]=1,1,0)</f>
        <v>0</v>
      </c>
      <c r="BJ1496" s="126">
        <f>IF(Taula1[[#This Row],[Espai reservat Administració]]=1,1,0)</f>
        <v>0</v>
      </c>
      <c r="BK1496" s="111"/>
      <c r="BL1496" s="126">
        <f>IF(Taula1[[#This Row],[Grup justificat     (fer servir opcions de la llista desplegable)]]=2,1,0)</f>
        <v>0</v>
      </c>
      <c r="BM1496" s="126">
        <f>IF(Taula1[[#This Row],[Espai reservat Administració]]=2,1,0)</f>
        <v>0</v>
      </c>
      <c r="BN1496" s="73"/>
      <c r="BO1496" s="73"/>
      <c r="BP1496" s="73"/>
      <c r="BQ1496" s="73"/>
      <c r="BR1496" s="73"/>
      <c r="BS1496" s="73"/>
      <c r="BT1496" s="73"/>
      <c r="BU1496" s="73"/>
      <c r="BV1496" s="73"/>
      <c r="BW1496" s="73"/>
      <c r="BX1496" s="73"/>
      <c r="BY1496" s="73"/>
      <c r="BZ1496" s="73"/>
      <c r="CA1496" s="73"/>
      <c r="CB1496" s="73"/>
      <c r="CC1496" s="73"/>
      <c r="CD1496" s="73"/>
      <c r="CE1496" s="73"/>
      <c r="CF1496" s="73"/>
      <c r="CG1496" s="63">
        <f t="shared" si="373"/>
        <v>0</v>
      </c>
      <c r="CH1496" s="63">
        <f t="shared" si="374"/>
        <v>0</v>
      </c>
      <c r="CI1496" s="73"/>
      <c r="CJ1496" s="63">
        <f>IF(Taula1[[#This Row],[Tipus de contracte                                  (fer servir opcions de la llista desplegable)]]="Indefinit",1,0)</f>
        <v>0</v>
      </c>
      <c r="CK1496" s="63">
        <f>IF(Taula1[[#This Row],[Tipus de contracte                                  (fer servir opcions de la llista desplegable)]]="Temporal, igual o superior a 6 mesos",1,0)</f>
        <v>0</v>
      </c>
      <c r="CL1496" s="63">
        <f>IF(Taula1[[#This Row],[Tipus de contracte                                  (fer servir opcions de la llista desplegable)]]="Substitució per IT",1,0)</f>
        <v>0</v>
      </c>
      <c r="CM1496" s="73"/>
      <c r="CN1496" s="63">
        <f>IF(Taula1[[#This Row],[Relació llocs de treball]]&gt;=1,1,0)</f>
        <v>0</v>
      </c>
      <c r="CO1496" s="73"/>
      <c r="CP1496" s="63">
        <f>IF(Taula1[[#This Row],[Identitat de gènere                                                          (fer servir opcions de la llista desplegable)]]="Home",1,0)</f>
        <v>0</v>
      </c>
      <c r="CQ1496" s="63">
        <f>IF(Taula1[[#This Row],[Identitat de gènere                                                          (fer servir opcions de la llista desplegable)]]="Dona",1,0)</f>
        <v>0</v>
      </c>
      <c r="CR1496" s="63">
        <f>IF(Taula1[[#This Row],[Identitat de gènere                                                          (fer servir opcions de la llista desplegable)]]="No binari",1,0)</f>
        <v>0</v>
      </c>
      <c r="CS1496" s="73"/>
      <c r="CT1496" s="63">
        <f t="shared" si="368"/>
        <v>0</v>
      </c>
      <c r="CU1496" s="64">
        <f t="shared" si="375"/>
        <v>0</v>
      </c>
      <c r="CW1496" s="64">
        <f t="shared" si="376"/>
        <v>0</v>
      </c>
      <c r="CX1496" s="64">
        <f t="shared" si="377"/>
        <v>0</v>
      </c>
      <c r="CY1496" s="64">
        <f t="shared" si="378"/>
        <v>0</v>
      </c>
      <c r="CZ1496" s="64">
        <f t="shared" si="379"/>
        <v>0</v>
      </c>
      <c r="DB1496" s="64">
        <f t="shared" si="380"/>
        <v>0</v>
      </c>
      <c r="DC1496" s="64">
        <f t="shared" si="381"/>
        <v>0</v>
      </c>
      <c r="DD1496" s="64">
        <f t="shared" si="382"/>
        <v>0</v>
      </c>
      <c r="DE1496" s="64">
        <f t="shared" si="383"/>
        <v>0</v>
      </c>
    </row>
    <row r="1497" spans="1:109" x14ac:dyDescent="0.3">
      <c r="B1497" s="167"/>
      <c r="C1497" s="186"/>
      <c r="D1497" s="2"/>
      <c r="E1497" s="67"/>
      <c r="F1497" s="5"/>
      <c r="G1497" s="5"/>
      <c r="H1497" s="187"/>
      <c r="I1497" s="111" t="str">
        <f ca="1">IF(Taula1[[#This Row],[Data naixement (format dd/mm/aaaa)]]="","0",DATEDIF(Taula1[[#This Row],[Data naixement (format dd/mm/aaaa)]],TODAY(),"Y"))</f>
        <v>0</v>
      </c>
      <c r="J1497" s="6"/>
      <c r="K1497" s="6"/>
      <c r="L1497" s="6"/>
      <c r="M1497" s="6"/>
      <c r="N1497" s="56"/>
      <c r="O1497" s="56"/>
      <c r="P1497" s="56"/>
      <c r="Q1497" s="6"/>
      <c r="R1497" s="7"/>
      <c r="S1497" s="143">
        <f>Taula1[[#This Row],[Mesos naturals sencers treballats període justificat (01/01/2023 - 31/03/2023)]]</f>
        <v>0</v>
      </c>
      <c r="T1497" s="194">
        <f>Taula1[[#This Row],[Dies treballats període justificat (01/01/2023 - 31/03/2023)              no comptabilitzats com a mes natural sencer]]</f>
        <v>0</v>
      </c>
      <c r="U1497" s="12"/>
      <c r="V1497" s="7"/>
      <c r="W1497" s="188"/>
      <c r="X1497" s="188"/>
      <c r="Y1497" s="188"/>
      <c r="Z1497" s="188"/>
      <c r="AA1497" s="190"/>
      <c r="AB1497" s="143">
        <f>Taula1[[#This Row],[Grup justificat     (fer servir opcions de la llista desplegable)]]</f>
        <v>0</v>
      </c>
      <c r="AC1497" s="182"/>
      <c r="AD1497" s="39"/>
      <c r="AE1497" s="131">
        <f>ROUND((AF1497/100)*756*Taula1[[#This Row],[Mesos naturals sencers treballats període justificat (01/01/2023 - 31/03/2023)]],2)</f>
        <v>0</v>
      </c>
      <c r="AF1497" s="81">
        <f>Taula1[[#This Row],[% Jornada segons contracte
(no posar el símbol %) ]]-Taula1[[#This Row],[% Reducció salari per baix rendiment        (no posar el símbol %)]]</f>
        <v>0</v>
      </c>
      <c r="AG1497" s="131">
        <f>ROUND((AH1497/100)*24.8547945*Taula1[[#This Row],[Dies treballats període justificat (01/01/2023 - 31/03/2023)              no comptabilitzats com a mes natural sencer]],2)</f>
        <v>0</v>
      </c>
      <c r="AH1497" s="79">
        <f>Taula1[[#This Row],[% Jornada segons contracte
(no posar el símbol %) ]]-Taula1[[#This Row],[% Reducció salari per baix rendiment        (no posar el símbol %)]]</f>
        <v>0</v>
      </c>
      <c r="AI1497" s="131">
        <f t="shared" si="369"/>
        <v>0</v>
      </c>
      <c r="AJ1497" s="39"/>
      <c r="AK1497" s="131">
        <f>ROUND((AL1497/100)*756*Taula1[[#This Row],[Espai reservat Administració  (mesos)]],2)</f>
        <v>0</v>
      </c>
      <c r="AL1497" s="81">
        <f>Taula1[[#This Row],[% Jornada segons contracte
(no posar el símbol %) ]]-Taula1[[#This Row],[% Reducció salari per baix rendiment        (no posar el símbol %)]]</f>
        <v>0</v>
      </c>
      <c r="AM1497" s="131">
        <f>ROUND((AN1497/100)*24.8547945*Taula1[[#This Row],[Espai reservat Administració (dies)]],2)</f>
        <v>0</v>
      </c>
      <c r="AN1497" s="79">
        <f>Taula1[[#This Row],[% Jornada segons contracte
(no posar el símbol %) ]]-Taula1[[#This Row],[% Reducció salari per baix rendiment        (no posar el símbol %)]]</f>
        <v>0</v>
      </c>
      <c r="AO1497" s="131">
        <f t="shared" si="370"/>
        <v>0</v>
      </c>
      <c r="AP1497" s="87"/>
      <c r="AQ1497" s="137">
        <f>ROUND((AR1497/100)*693*Taula1[[#This Row],[Mesos naturals sencers treballats període justificat (01/01/2023 - 31/03/2023)]],2)</f>
        <v>0</v>
      </c>
      <c r="AR1497" s="90">
        <f>Taula1[[#This Row],[% Jornada segons contracte
(no posar el símbol %) ]]-Taula1[[#This Row],[% Reducció salari per baix rendiment        (no posar el símbol %)]]</f>
        <v>0</v>
      </c>
      <c r="AS1497" s="137">
        <f>ROUND((AT1497/100)*22.78356164*Taula1[[#This Row],[Dies treballats període justificat (01/01/2023 - 31/03/2023)              no comptabilitzats com a mes natural sencer]],2)</f>
        <v>0</v>
      </c>
      <c r="AT1497" s="90">
        <f>Taula1[[#This Row],[% Jornada segons contracte
(no posar el símbol %) ]]-Taula1[[#This Row],[% Reducció salari per baix rendiment        (no posar el símbol %)]]</f>
        <v>0</v>
      </c>
      <c r="AU1497" s="137">
        <f t="shared" si="371"/>
        <v>0</v>
      </c>
      <c r="AV1497" s="87"/>
      <c r="AW1497" s="136">
        <f>ROUND((AX1497/100)*693*Taula1[[#This Row],[Espai reservat Administració  (mesos)]],2)</f>
        <v>0</v>
      </c>
      <c r="AX1497" s="90">
        <f>Taula1[[#This Row],[% Jornada segons contracte
(no posar el símbol %) ]]-Taula1[[#This Row],[% Reducció salari per baix rendiment        (no posar el símbol %)]]</f>
        <v>0</v>
      </c>
      <c r="AY1497" s="131">
        <f>ROUND((AZ1497/100)*22.78356164*Taula1[[#This Row],[Espai reservat Administració (dies)]],2)</f>
        <v>0</v>
      </c>
      <c r="AZ1497" s="81">
        <f>Taula1[[#This Row],[% Jornada segons contracte
(no posar el símbol %) ]]-Taula1[[#This Row],[% Reducció salari per baix rendiment        (no posar el símbol %)]]</f>
        <v>0</v>
      </c>
      <c r="BA1497" s="82">
        <f t="shared" si="372"/>
        <v>0</v>
      </c>
      <c r="BB1497" s="41"/>
      <c r="BC1497" s="131">
        <f>IF(Taula1[[#This Row],[Grup justificat     (fer servir opcions de la llista desplegable)]]=1,AI1497,0)</f>
        <v>0</v>
      </c>
      <c r="BD1497" s="131">
        <f>IF(Taula1[[#This Row],[Grup justificat     (fer servir opcions de la llista desplegable)]]=2,AU1497,0)</f>
        <v>0</v>
      </c>
      <c r="BE1497" s="41"/>
      <c r="BF1497" s="131">
        <f>IF(Taula1[[#This Row],[Espai reservat Administració]]=1,AO1497,0)</f>
        <v>0</v>
      </c>
      <c r="BG1497" s="82">
        <f>IF(Taula1[[#This Row],[Espai reservat Administració]]=2,BA1497,0)</f>
        <v>0</v>
      </c>
      <c r="BH1497" s="41"/>
      <c r="BI1497" s="126">
        <f>IF(Taula1[[#This Row],[Grup justificat     (fer servir opcions de la llista desplegable)]]=1,1,0)</f>
        <v>0</v>
      </c>
      <c r="BJ1497" s="126">
        <f>IF(Taula1[[#This Row],[Espai reservat Administració]]=1,1,0)</f>
        <v>0</v>
      </c>
      <c r="BK1497" s="111"/>
      <c r="BL1497" s="126">
        <f>IF(Taula1[[#This Row],[Grup justificat     (fer servir opcions de la llista desplegable)]]=2,1,0)</f>
        <v>0</v>
      </c>
      <c r="BM1497" s="126">
        <f>IF(Taula1[[#This Row],[Espai reservat Administració]]=2,1,0)</f>
        <v>0</v>
      </c>
      <c r="BN1497" s="73"/>
      <c r="BO1497" s="73"/>
      <c r="BP1497" s="73"/>
      <c r="BQ1497" s="73"/>
      <c r="BR1497" s="73"/>
      <c r="BS1497" s="73"/>
      <c r="BT1497" s="73"/>
      <c r="BU1497" s="73"/>
      <c r="BV1497" s="73"/>
      <c r="BW1497" s="73"/>
      <c r="BX1497" s="73"/>
      <c r="BY1497" s="73"/>
      <c r="BZ1497" s="73"/>
      <c r="CA1497" s="73"/>
      <c r="CB1497" s="73"/>
      <c r="CC1497" s="73"/>
      <c r="CD1497" s="73"/>
      <c r="CE1497" s="73"/>
      <c r="CF1497" s="73"/>
      <c r="CG1497" s="63">
        <f t="shared" si="373"/>
        <v>0</v>
      </c>
      <c r="CH1497" s="63">
        <f t="shared" si="374"/>
        <v>0</v>
      </c>
      <c r="CI1497" s="73"/>
      <c r="CJ1497" s="63">
        <f>IF(Taula1[[#This Row],[Tipus de contracte                                  (fer servir opcions de la llista desplegable)]]="Indefinit",1,0)</f>
        <v>0</v>
      </c>
      <c r="CK1497" s="63">
        <f>IF(Taula1[[#This Row],[Tipus de contracte                                  (fer servir opcions de la llista desplegable)]]="Temporal, igual o superior a 6 mesos",1,0)</f>
        <v>0</v>
      </c>
      <c r="CL1497" s="63">
        <f>IF(Taula1[[#This Row],[Tipus de contracte                                  (fer servir opcions de la llista desplegable)]]="Substitució per IT",1,0)</f>
        <v>0</v>
      </c>
      <c r="CM1497" s="73"/>
      <c r="CN1497" s="63">
        <f>IF(Taula1[[#This Row],[Relació llocs de treball]]&gt;=1,1,0)</f>
        <v>0</v>
      </c>
      <c r="CO1497" s="73"/>
      <c r="CP1497" s="63">
        <f>IF(Taula1[[#This Row],[Identitat de gènere                                                          (fer servir opcions de la llista desplegable)]]="Home",1,0)</f>
        <v>0</v>
      </c>
      <c r="CQ1497" s="63">
        <f>IF(Taula1[[#This Row],[Identitat de gènere                                                          (fer servir opcions de la llista desplegable)]]="Dona",1,0)</f>
        <v>0</v>
      </c>
      <c r="CR1497" s="63">
        <f>IF(Taula1[[#This Row],[Identitat de gènere                                                          (fer servir opcions de la llista desplegable)]]="No binari",1,0)</f>
        <v>0</v>
      </c>
      <c r="CS1497" s="73"/>
      <c r="CT1497" s="63">
        <f t="shared" si="368"/>
        <v>0</v>
      </c>
      <c r="CU1497" s="64">
        <f t="shared" si="375"/>
        <v>0</v>
      </c>
      <c r="CW1497" s="64">
        <f t="shared" si="376"/>
        <v>0</v>
      </c>
      <c r="CX1497" s="64">
        <f t="shared" si="377"/>
        <v>0</v>
      </c>
      <c r="CY1497" s="64">
        <f t="shared" si="378"/>
        <v>0</v>
      </c>
      <c r="CZ1497" s="64">
        <f t="shared" si="379"/>
        <v>0</v>
      </c>
      <c r="DB1497" s="64">
        <f t="shared" si="380"/>
        <v>0</v>
      </c>
      <c r="DC1497" s="64">
        <f t="shared" si="381"/>
        <v>0</v>
      </c>
      <c r="DD1497" s="64">
        <f t="shared" si="382"/>
        <v>0</v>
      </c>
      <c r="DE1497" s="64">
        <f t="shared" si="383"/>
        <v>0</v>
      </c>
    </row>
    <row r="1498" spans="1:109" x14ac:dyDescent="0.3">
      <c r="B1498" s="167"/>
      <c r="C1498" s="186"/>
      <c r="D1498" s="2"/>
      <c r="E1498" s="67"/>
      <c r="F1498" s="5"/>
      <c r="G1498" s="5"/>
      <c r="H1498" s="187"/>
      <c r="I1498" s="111" t="str">
        <f ca="1">IF(Taula1[[#This Row],[Data naixement (format dd/mm/aaaa)]]="","0",DATEDIF(Taula1[[#This Row],[Data naixement (format dd/mm/aaaa)]],TODAY(),"Y"))</f>
        <v>0</v>
      </c>
      <c r="J1498" s="6"/>
      <c r="K1498" s="6"/>
      <c r="L1498" s="6"/>
      <c r="M1498" s="6"/>
      <c r="N1498" s="56"/>
      <c r="O1498" s="56"/>
      <c r="P1498" s="56"/>
      <c r="Q1498" s="6"/>
      <c r="R1498" s="7"/>
      <c r="S1498" s="143">
        <f>Taula1[[#This Row],[Mesos naturals sencers treballats període justificat (01/01/2023 - 31/03/2023)]]</f>
        <v>0</v>
      </c>
      <c r="T1498" s="194">
        <f>Taula1[[#This Row],[Dies treballats període justificat (01/01/2023 - 31/03/2023)              no comptabilitzats com a mes natural sencer]]</f>
        <v>0</v>
      </c>
      <c r="U1498" s="12"/>
      <c r="V1498" s="7"/>
      <c r="W1498" s="188"/>
      <c r="X1498" s="188"/>
      <c r="Y1498" s="188"/>
      <c r="Z1498" s="188"/>
      <c r="AA1498" s="190"/>
      <c r="AB1498" s="143">
        <f>Taula1[[#This Row],[Grup justificat     (fer servir opcions de la llista desplegable)]]</f>
        <v>0</v>
      </c>
      <c r="AC1498" s="182"/>
      <c r="AD1498" s="39"/>
      <c r="AE1498" s="131">
        <f>ROUND((AF1498/100)*756*Taula1[[#This Row],[Mesos naturals sencers treballats període justificat (01/01/2023 - 31/03/2023)]],2)</f>
        <v>0</v>
      </c>
      <c r="AF1498" s="81">
        <f>Taula1[[#This Row],[% Jornada segons contracte
(no posar el símbol %) ]]-Taula1[[#This Row],[% Reducció salari per baix rendiment        (no posar el símbol %)]]</f>
        <v>0</v>
      </c>
      <c r="AG1498" s="131">
        <f>ROUND((AH1498/100)*24.8547945*Taula1[[#This Row],[Dies treballats període justificat (01/01/2023 - 31/03/2023)              no comptabilitzats com a mes natural sencer]],2)</f>
        <v>0</v>
      </c>
      <c r="AH1498" s="79">
        <f>Taula1[[#This Row],[% Jornada segons contracte
(no posar el símbol %) ]]-Taula1[[#This Row],[% Reducció salari per baix rendiment        (no posar el símbol %)]]</f>
        <v>0</v>
      </c>
      <c r="AI1498" s="131">
        <f t="shared" si="369"/>
        <v>0</v>
      </c>
      <c r="AJ1498" s="39"/>
      <c r="AK1498" s="131">
        <f>ROUND((AL1498/100)*756*Taula1[[#This Row],[Espai reservat Administració  (mesos)]],2)</f>
        <v>0</v>
      </c>
      <c r="AL1498" s="81">
        <f>Taula1[[#This Row],[% Jornada segons contracte
(no posar el símbol %) ]]-Taula1[[#This Row],[% Reducció salari per baix rendiment        (no posar el símbol %)]]</f>
        <v>0</v>
      </c>
      <c r="AM1498" s="131">
        <f>ROUND((AN1498/100)*24.8547945*Taula1[[#This Row],[Espai reservat Administració (dies)]],2)</f>
        <v>0</v>
      </c>
      <c r="AN1498" s="79">
        <f>Taula1[[#This Row],[% Jornada segons contracte
(no posar el símbol %) ]]-Taula1[[#This Row],[% Reducció salari per baix rendiment        (no posar el símbol %)]]</f>
        <v>0</v>
      </c>
      <c r="AO1498" s="131">
        <f t="shared" si="370"/>
        <v>0</v>
      </c>
      <c r="AP1498" s="87"/>
      <c r="AQ1498" s="137">
        <f>ROUND((AR1498/100)*693*Taula1[[#This Row],[Mesos naturals sencers treballats període justificat (01/01/2023 - 31/03/2023)]],2)</f>
        <v>0</v>
      </c>
      <c r="AR1498" s="90">
        <f>Taula1[[#This Row],[% Jornada segons contracte
(no posar el símbol %) ]]-Taula1[[#This Row],[% Reducció salari per baix rendiment        (no posar el símbol %)]]</f>
        <v>0</v>
      </c>
      <c r="AS1498" s="137">
        <f>ROUND((AT1498/100)*22.78356164*Taula1[[#This Row],[Dies treballats període justificat (01/01/2023 - 31/03/2023)              no comptabilitzats com a mes natural sencer]],2)</f>
        <v>0</v>
      </c>
      <c r="AT1498" s="90">
        <f>Taula1[[#This Row],[% Jornada segons contracte
(no posar el símbol %) ]]-Taula1[[#This Row],[% Reducció salari per baix rendiment        (no posar el símbol %)]]</f>
        <v>0</v>
      </c>
      <c r="AU1498" s="137">
        <f t="shared" si="371"/>
        <v>0</v>
      </c>
      <c r="AV1498" s="87"/>
      <c r="AW1498" s="136">
        <f>ROUND((AX1498/100)*693*Taula1[[#This Row],[Espai reservat Administració  (mesos)]],2)</f>
        <v>0</v>
      </c>
      <c r="AX1498" s="90">
        <f>Taula1[[#This Row],[% Jornada segons contracte
(no posar el símbol %) ]]-Taula1[[#This Row],[% Reducció salari per baix rendiment        (no posar el símbol %)]]</f>
        <v>0</v>
      </c>
      <c r="AY1498" s="131">
        <f>ROUND((AZ1498/100)*22.78356164*Taula1[[#This Row],[Espai reservat Administració (dies)]],2)</f>
        <v>0</v>
      </c>
      <c r="AZ1498" s="81">
        <f>Taula1[[#This Row],[% Jornada segons contracte
(no posar el símbol %) ]]-Taula1[[#This Row],[% Reducció salari per baix rendiment        (no posar el símbol %)]]</f>
        <v>0</v>
      </c>
      <c r="BA1498" s="82">
        <f t="shared" si="372"/>
        <v>0</v>
      </c>
      <c r="BB1498" s="41"/>
      <c r="BC1498" s="131">
        <f>IF(Taula1[[#This Row],[Grup justificat     (fer servir opcions de la llista desplegable)]]=1,AI1498,0)</f>
        <v>0</v>
      </c>
      <c r="BD1498" s="131">
        <f>IF(Taula1[[#This Row],[Grup justificat     (fer servir opcions de la llista desplegable)]]=2,AU1498,0)</f>
        <v>0</v>
      </c>
      <c r="BE1498" s="41"/>
      <c r="BF1498" s="131">
        <f>IF(Taula1[[#This Row],[Espai reservat Administració]]=1,AO1498,0)</f>
        <v>0</v>
      </c>
      <c r="BG1498" s="82">
        <f>IF(Taula1[[#This Row],[Espai reservat Administració]]=2,BA1498,0)</f>
        <v>0</v>
      </c>
      <c r="BH1498" s="41"/>
      <c r="BI1498" s="126">
        <f>IF(Taula1[[#This Row],[Grup justificat     (fer servir opcions de la llista desplegable)]]=1,1,0)</f>
        <v>0</v>
      </c>
      <c r="BJ1498" s="126">
        <f>IF(Taula1[[#This Row],[Espai reservat Administració]]=1,1,0)</f>
        <v>0</v>
      </c>
      <c r="BK1498" s="111"/>
      <c r="BL1498" s="126">
        <f>IF(Taula1[[#This Row],[Grup justificat     (fer servir opcions de la llista desplegable)]]=2,1,0)</f>
        <v>0</v>
      </c>
      <c r="BM1498" s="126">
        <f>IF(Taula1[[#This Row],[Espai reservat Administració]]=2,1,0)</f>
        <v>0</v>
      </c>
      <c r="BN1498" s="73"/>
      <c r="BO1498" s="73"/>
      <c r="BP1498" s="73"/>
      <c r="BQ1498" s="73"/>
      <c r="BR1498" s="73"/>
      <c r="BS1498" s="73"/>
      <c r="BT1498" s="73"/>
      <c r="BU1498" s="73"/>
      <c r="BV1498" s="73"/>
      <c r="BW1498" s="73"/>
      <c r="BX1498" s="73"/>
      <c r="BY1498" s="73"/>
      <c r="BZ1498" s="73"/>
      <c r="CA1498" s="73"/>
      <c r="CB1498" s="73"/>
      <c r="CC1498" s="73"/>
      <c r="CD1498" s="73"/>
      <c r="CE1498" s="73"/>
      <c r="CF1498" s="73"/>
      <c r="CG1498" s="63">
        <f t="shared" si="373"/>
        <v>0</v>
      </c>
      <c r="CH1498" s="63">
        <f t="shared" si="374"/>
        <v>0</v>
      </c>
      <c r="CI1498" s="73"/>
      <c r="CJ1498" s="63">
        <f>IF(Taula1[[#This Row],[Tipus de contracte                                  (fer servir opcions de la llista desplegable)]]="Indefinit",1,0)</f>
        <v>0</v>
      </c>
      <c r="CK1498" s="63">
        <f>IF(Taula1[[#This Row],[Tipus de contracte                                  (fer servir opcions de la llista desplegable)]]="Temporal, igual o superior a 6 mesos",1,0)</f>
        <v>0</v>
      </c>
      <c r="CL1498" s="63">
        <f>IF(Taula1[[#This Row],[Tipus de contracte                                  (fer servir opcions de la llista desplegable)]]="Substitució per IT",1,0)</f>
        <v>0</v>
      </c>
      <c r="CM1498" s="73"/>
      <c r="CN1498" s="63">
        <f>IF(Taula1[[#This Row],[Relació llocs de treball]]&gt;=1,1,0)</f>
        <v>0</v>
      </c>
      <c r="CO1498" s="73"/>
      <c r="CP1498" s="63">
        <f>IF(Taula1[[#This Row],[Identitat de gènere                                                          (fer servir opcions de la llista desplegable)]]="Home",1,0)</f>
        <v>0</v>
      </c>
      <c r="CQ1498" s="63">
        <f>IF(Taula1[[#This Row],[Identitat de gènere                                                          (fer servir opcions de la llista desplegable)]]="Dona",1,0)</f>
        <v>0</v>
      </c>
      <c r="CR1498" s="63">
        <f>IF(Taula1[[#This Row],[Identitat de gènere                                                          (fer servir opcions de la llista desplegable)]]="No binari",1,0)</f>
        <v>0</v>
      </c>
      <c r="CS1498" s="73"/>
      <c r="CT1498" s="63">
        <f t="shared" si="368"/>
        <v>0</v>
      </c>
      <c r="CU1498" s="64">
        <f t="shared" si="375"/>
        <v>0</v>
      </c>
      <c r="CW1498" s="64">
        <f t="shared" si="376"/>
        <v>0</v>
      </c>
      <c r="CX1498" s="64">
        <f t="shared" si="377"/>
        <v>0</v>
      </c>
      <c r="CY1498" s="64">
        <f t="shared" si="378"/>
        <v>0</v>
      </c>
      <c r="CZ1498" s="64">
        <f t="shared" si="379"/>
        <v>0</v>
      </c>
      <c r="DB1498" s="64">
        <f t="shared" si="380"/>
        <v>0</v>
      </c>
      <c r="DC1498" s="64">
        <f t="shared" si="381"/>
        <v>0</v>
      </c>
      <c r="DD1498" s="64">
        <f t="shared" si="382"/>
        <v>0</v>
      </c>
      <c r="DE1498" s="64">
        <f t="shared" si="383"/>
        <v>0</v>
      </c>
    </row>
    <row r="1499" spans="1:109" x14ac:dyDescent="0.3">
      <c r="B1499" s="167"/>
      <c r="C1499" s="186"/>
      <c r="D1499" s="2"/>
      <c r="E1499" s="67"/>
      <c r="F1499" s="5"/>
      <c r="G1499" s="5"/>
      <c r="H1499" s="187"/>
      <c r="I1499" s="111" t="str">
        <f ca="1">IF(Taula1[[#This Row],[Data naixement (format dd/mm/aaaa)]]="","0",DATEDIF(Taula1[[#This Row],[Data naixement (format dd/mm/aaaa)]],TODAY(),"Y"))</f>
        <v>0</v>
      </c>
      <c r="J1499" s="6"/>
      <c r="K1499" s="6"/>
      <c r="L1499" s="6"/>
      <c r="M1499" s="6"/>
      <c r="N1499" s="56"/>
      <c r="O1499" s="56"/>
      <c r="P1499" s="56"/>
      <c r="Q1499" s="6"/>
      <c r="R1499" s="7"/>
      <c r="S1499" s="143">
        <f>Taula1[[#This Row],[Mesos naturals sencers treballats període justificat (01/01/2023 - 31/03/2023)]]</f>
        <v>0</v>
      </c>
      <c r="T1499" s="194">
        <f>Taula1[[#This Row],[Dies treballats període justificat (01/01/2023 - 31/03/2023)              no comptabilitzats com a mes natural sencer]]</f>
        <v>0</v>
      </c>
      <c r="U1499" s="12"/>
      <c r="V1499" s="7"/>
      <c r="W1499" s="188"/>
      <c r="X1499" s="188"/>
      <c r="Y1499" s="188"/>
      <c r="Z1499" s="188"/>
      <c r="AA1499" s="190"/>
      <c r="AB1499" s="143">
        <f>Taula1[[#This Row],[Grup justificat     (fer servir opcions de la llista desplegable)]]</f>
        <v>0</v>
      </c>
      <c r="AC1499" s="182"/>
      <c r="AD1499" s="39"/>
      <c r="AE1499" s="131">
        <f>ROUND((AF1499/100)*756*Taula1[[#This Row],[Mesos naturals sencers treballats període justificat (01/01/2023 - 31/03/2023)]],2)</f>
        <v>0</v>
      </c>
      <c r="AF1499" s="81">
        <f>Taula1[[#This Row],[% Jornada segons contracte
(no posar el símbol %) ]]-Taula1[[#This Row],[% Reducció salari per baix rendiment        (no posar el símbol %)]]</f>
        <v>0</v>
      </c>
      <c r="AG1499" s="131">
        <f>ROUND((AH1499/100)*24.8547945*Taula1[[#This Row],[Dies treballats període justificat (01/01/2023 - 31/03/2023)              no comptabilitzats com a mes natural sencer]],2)</f>
        <v>0</v>
      </c>
      <c r="AH1499" s="79">
        <f>Taula1[[#This Row],[% Jornada segons contracte
(no posar el símbol %) ]]-Taula1[[#This Row],[% Reducció salari per baix rendiment        (no posar el símbol %)]]</f>
        <v>0</v>
      </c>
      <c r="AI1499" s="131">
        <f t="shared" si="369"/>
        <v>0</v>
      </c>
      <c r="AJ1499" s="39"/>
      <c r="AK1499" s="131">
        <f>ROUND((AL1499/100)*756*Taula1[[#This Row],[Espai reservat Administració  (mesos)]],2)</f>
        <v>0</v>
      </c>
      <c r="AL1499" s="81">
        <f>Taula1[[#This Row],[% Jornada segons contracte
(no posar el símbol %) ]]-Taula1[[#This Row],[% Reducció salari per baix rendiment        (no posar el símbol %)]]</f>
        <v>0</v>
      </c>
      <c r="AM1499" s="131">
        <f>ROUND((AN1499/100)*24.8547945*Taula1[[#This Row],[Espai reservat Administració (dies)]],2)</f>
        <v>0</v>
      </c>
      <c r="AN1499" s="79">
        <f>Taula1[[#This Row],[% Jornada segons contracte
(no posar el símbol %) ]]-Taula1[[#This Row],[% Reducció salari per baix rendiment        (no posar el símbol %)]]</f>
        <v>0</v>
      </c>
      <c r="AO1499" s="131">
        <f t="shared" si="370"/>
        <v>0</v>
      </c>
      <c r="AP1499" s="87"/>
      <c r="AQ1499" s="137">
        <f>ROUND((AR1499/100)*693*Taula1[[#This Row],[Mesos naturals sencers treballats període justificat (01/01/2023 - 31/03/2023)]],2)</f>
        <v>0</v>
      </c>
      <c r="AR1499" s="90">
        <f>Taula1[[#This Row],[% Jornada segons contracte
(no posar el símbol %) ]]-Taula1[[#This Row],[% Reducció salari per baix rendiment        (no posar el símbol %)]]</f>
        <v>0</v>
      </c>
      <c r="AS1499" s="137">
        <f>ROUND((AT1499/100)*22.78356164*Taula1[[#This Row],[Dies treballats període justificat (01/01/2023 - 31/03/2023)              no comptabilitzats com a mes natural sencer]],2)</f>
        <v>0</v>
      </c>
      <c r="AT1499" s="90">
        <f>Taula1[[#This Row],[% Jornada segons contracte
(no posar el símbol %) ]]-Taula1[[#This Row],[% Reducció salari per baix rendiment        (no posar el símbol %)]]</f>
        <v>0</v>
      </c>
      <c r="AU1499" s="137">
        <f t="shared" si="371"/>
        <v>0</v>
      </c>
      <c r="AV1499" s="87"/>
      <c r="AW1499" s="136">
        <f>ROUND((AX1499/100)*693*Taula1[[#This Row],[Espai reservat Administració  (mesos)]],2)</f>
        <v>0</v>
      </c>
      <c r="AX1499" s="90">
        <f>Taula1[[#This Row],[% Jornada segons contracte
(no posar el símbol %) ]]-Taula1[[#This Row],[% Reducció salari per baix rendiment        (no posar el símbol %)]]</f>
        <v>0</v>
      </c>
      <c r="AY1499" s="131">
        <f>ROUND((AZ1499/100)*22.78356164*Taula1[[#This Row],[Espai reservat Administració (dies)]],2)</f>
        <v>0</v>
      </c>
      <c r="AZ1499" s="81">
        <f>Taula1[[#This Row],[% Jornada segons contracte
(no posar el símbol %) ]]-Taula1[[#This Row],[% Reducció salari per baix rendiment        (no posar el símbol %)]]</f>
        <v>0</v>
      </c>
      <c r="BA1499" s="82">
        <f t="shared" si="372"/>
        <v>0</v>
      </c>
      <c r="BB1499" s="41"/>
      <c r="BC1499" s="131">
        <f>IF(Taula1[[#This Row],[Grup justificat     (fer servir opcions de la llista desplegable)]]=1,AI1499,0)</f>
        <v>0</v>
      </c>
      <c r="BD1499" s="131">
        <f>IF(Taula1[[#This Row],[Grup justificat     (fer servir opcions de la llista desplegable)]]=2,AU1499,0)</f>
        <v>0</v>
      </c>
      <c r="BE1499" s="41"/>
      <c r="BF1499" s="131">
        <f>IF(Taula1[[#This Row],[Espai reservat Administració]]=1,AO1499,0)</f>
        <v>0</v>
      </c>
      <c r="BG1499" s="82">
        <f>IF(Taula1[[#This Row],[Espai reservat Administració]]=2,BA1499,0)</f>
        <v>0</v>
      </c>
      <c r="BH1499" s="41"/>
      <c r="BI1499" s="126">
        <f>IF(Taula1[[#This Row],[Grup justificat     (fer servir opcions de la llista desplegable)]]=1,1,0)</f>
        <v>0</v>
      </c>
      <c r="BJ1499" s="126">
        <f>IF(Taula1[[#This Row],[Espai reservat Administració]]=1,1,0)</f>
        <v>0</v>
      </c>
      <c r="BK1499" s="111"/>
      <c r="BL1499" s="126">
        <f>IF(Taula1[[#This Row],[Grup justificat     (fer servir opcions de la llista desplegable)]]=2,1,0)</f>
        <v>0</v>
      </c>
      <c r="BM1499" s="126">
        <f>IF(Taula1[[#This Row],[Espai reservat Administració]]=2,1,0)</f>
        <v>0</v>
      </c>
      <c r="BN1499" s="73"/>
      <c r="BO1499" s="73"/>
      <c r="BP1499" s="73"/>
      <c r="BQ1499" s="73"/>
      <c r="BR1499" s="73"/>
      <c r="BS1499" s="73"/>
      <c r="BT1499" s="73"/>
      <c r="BU1499" s="73"/>
      <c r="BV1499" s="73"/>
      <c r="BW1499" s="73"/>
      <c r="BX1499" s="73"/>
      <c r="BY1499" s="73"/>
      <c r="BZ1499" s="73"/>
      <c r="CA1499" s="73"/>
      <c r="CB1499" s="73"/>
      <c r="CC1499" s="73"/>
      <c r="CD1499" s="73"/>
      <c r="CE1499" s="73"/>
      <c r="CF1499" s="73"/>
      <c r="CG1499" s="63">
        <f t="shared" si="373"/>
        <v>0</v>
      </c>
      <c r="CH1499" s="63">
        <f t="shared" si="374"/>
        <v>0</v>
      </c>
      <c r="CI1499" s="73"/>
      <c r="CJ1499" s="63">
        <f>IF(Taula1[[#This Row],[Tipus de contracte                                  (fer servir opcions de la llista desplegable)]]="Indefinit",1,0)</f>
        <v>0</v>
      </c>
      <c r="CK1499" s="63">
        <f>IF(Taula1[[#This Row],[Tipus de contracte                                  (fer servir opcions de la llista desplegable)]]="Temporal, igual o superior a 6 mesos",1,0)</f>
        <v>0</v>
      </c>
      <c r="CL1499" s="63">
        <f>IF(Taula1[[#This Row],[Tipus de contracte                                  (fer servir opcions de la llista desplegable)]]="Substitució per IT",1,0)</f>
        <v>0</v>
      </c>
      <c r="CM1499" s="73"/>
      <c r="CN1499" s="63">
        <f>IF(Taula1[[#This Row],[Relació llocs de treball]]&gt;=1,1,0)</f>
        <v>0</v>
      </c>
      <c r="CO1499" s="73"/>
      <c r="CP1499" s="63">
        <f>IF(Taula1[[#This Row],[Identitat de gènere                                                          (fer servir opcions de la llista desplegable)]]="Home",1,0)</f>
        <v>0</v>
      </c>
      <c r="CQ1499" s="63">
        <f>IF(Taula1[[#This Row],[Identitat de gènere                                                          (fer servir opcions de la llista desplegable)]]="Dona",1,0)</f>
        <v>0</v>
      </c>
      <c r="CR1499" s="63">
        <f>IF(Taula1[[#This Row],[Identitat de gènere                                                          (fer servir opcions de la llista desplegable)]]="No binari",1,0)</f>
        <v>0</v>
      </c>
      <c r="CS1499" s="73"/>
      <c r="CT1499" s="63">
        <f t="shared" si="368"/>
        <v>0</v>
      </c>
      <c r="CU1499" s="64">
        <f t="shared" si="375"/>
        <v>0</v>
      </c>
      <c r="CW1499" s="64">
        <f t="shared" si="376"/>
        <v>0</v>
      </c>
      <c r="CX1499" s="64">
        <f t="shared" si="377"/>
        <v>0</v>
      </c>
      <c r="CY1499" s="64">
        <f t="shared" si="378"/>
        <v>0</v>
      </c>
      <c r="CZ1499" s="64">
        <f t="shared" si="379"/>
        <v>0</v>
      </c>
      <c r="DB1499" s="64">
        <f t="shared" si="380"/>
        <v>0</v>
      </c>
      <c r="DC1499" s="64">
        <f t="shared" si="381"/>
        <v>0</v>
      </c>
      <c r="DD1499" s="64">
        <f t="shared" si="382"/>
        <v>0</v>
      </c>
      <c r="DE1499" s="64">
        <f t="shared" si="383"/>
        <v>0</v>
      </c>
    </row>
    <row r="1500" spans="1:109" x14ac:dyDescent="0.3">
      <c r="B1500" s="167"/>
      <c r="C1500" s="186"/>
      <c r="D1500" s="2"/>
      <c r="E1500" s="67"/>
      <c r="F1500" s="5"/>
      <c r="G1500" s="5"/>
      <c r="H1500" s="187"/>
      <c r="I1500" s="111" t="str">
        <f ca="1">IF(Taula1[[#This Row],[Data naixement (format dd/mm/aaaa)]]="","0",DATEDIF(Taula1[[#This Row],[Data naixement (format dd/mm/aaaa)]],TODAY(),"Y"))</f>
        <v>0</v>
      </c>
      <c r="J1500" s="6"/>
      <c r="K1500" s="6"/>
      <c r="L1500" s="6"/>
      <c r="M1500" s="6"/>
      <c r="N1500" s="56"/>
      <c r="O1500" s="56"/>
      <c r="P1500" s="56"/>
      <c r="Q1500" s="6"/>
      <c r="R1500" s="7"/>
      <c r="S1500" s="143">
        <f>Taula1[[#This Row],[Mesos naturals sencers treballats període justificat (01/01/2023 - 31/03/2023)]]</f>
        <v>0</v>
      </c>
      <c r="T1500" s="194">
        <f>Taula1[[#This Row],[Dies treballats període justificat (01/01/2023 - 31/03/2023)              no comptabilitzats com a mes natural sencer]]</f>
        <v>0</v>
      </c>
      <c r="U1500" s="12"/>
      <c r="V1500" s="7"/>
      <c r="W1500" s="188"/>
      <c r="X1500" s="188"/>
      <c r="Y1500" s="188"/>
      <c r="Z1500" s="188"/>
      <c r="AA1500" s="190"/>
      <c r="AB1500" s="143">
        <f>Taula1[[#This Row],[Grup justificat     (fer servir opcions de la llista desplegable)]]</f>
        <v>0</v>
      </c>
      <c r="AC1500" s="182"/>
      <c r="AD1500" s="39"/>
      <c r="AE1500" s="131">
        <f>ROUND((AF1500/100)*756*Taula1[[#This Row],[Mesos naturals sencers treballats període justificat (01/01/2023 - 31/03/2023)]],2)</f>
        <v>0</v>
      </c>
      <c r="AF1500" s="81">
        <f>Taula1[[#This Row],[% Jornada segons contracte
(no posar el símbol %) ]]-Taula1[[#This Row],[% Reducció salari per baix rendiment        (no posar el símbol %)]]</f>
        <v>0</v>
      </c>
      <c r="AG1500" s="131">
        <f>ROUND((AH1500/100)*24.8547945*Taula1[[#This Row],[Dies treballats període justificat (01/01/2023 - 31/03/2023)              no comptabilitzats com a mes natural sencer]],2)</f>
        <v>0</v>
      </c>
      <c r="AH1500" s="79">
        <f>Taula1[[#This Row],[% Jornada segons contracte
(no posar el símbol %) ]]-Taula1[[#This Row],[% Reducció salari per baix rendiment        (no posar el símbol %)]]</f>
        <v>0</v>
      </c>
      <c r="AI1500" s="131">
        <f t="shared" si="369"/>
        <v>0</v>
      </c>
      <c r="AJ1500" s="39"/>
      <c r="AK1500" s="131">
        <f>ROUND((AL1500/100)*756*Taula1[[#This Row],[Espai reservat Administració  (mesos)]],2)</f>
        <v>0</v>
      </c>
      <c r="AL1500" s="81">
        <f>Taula1[[#This Row],[% Jornada segons contracte
(no posar el símbol %) ]]-Taula1[[#This Row],[% Reducció salari per baix rendiment        (no posar el símbol %)]]</f>
        <v>0</v>
      </c>
      <c r="AM1500" s="131">
        <f>ROUND((AN1500/100)*24.8547945*Taula1[[#This Row],[Espai reservat Administració (dies)]],2)</f>
        <v>0</v>
      </c>
      <c r="AN1500" s="79">
        <f>Taula1[[#This Row],[% Jornada segons contracte
(no posar el símbol %) ]]-Taula1[[#This Row],[% Reducció salari per baix rendiment        (no posar el símbol %)]]</f>
        <v>0</v>
      </c>
      <c r="AO1500" s="131">
        <f t="shared" si="370"/>
        <v>0</v>
      </c>
      <c r="AP1500" s="87"/>
      <c r="AQ1500" s="137">
        <f>ROUND((AR1500/100)*693*Taula1[[#This Row],[Mesos naturals sencers treballats període justificat (01/01/2023 - 31/03/2023)]],2)</f>
        <v>0</v>
      </c>
      <c r="AR1500" s="90">
        <f>Taula1[[#This Row],[% Jornada segons contracte
(no posar el símbol %) ]]-Taula1[[#This Row],[% Reducció salari per baix rendiment        (no posar el símbol %)]]</f>
        <v>0</v>
      </c>
      <c r="AS1500" s="137">
        <f>ROUND((AT1500/100)*22.78356164*Taula1[[#This Row],[Dies treballats període justificat (01/01/2023 - 31/03/2023)              no comptabilitzats com a mes natural sencer]],2)</f>
        <v>0</v>
      </c>
      <c r="AT1500" s="90">
        <f>Taula1[[#This Row],[% Jornada segons contracte
(no posar el símbol %) ]]-Taula1[[#This Row],[% Reducció salari per baix rendiment        (no posar el símbol %)]]</f>
        <v>0</v>
      </c>
      <c r="AU1500" s="137">
        <f t="shared" si="371"/>
        <v>0</v>
      </c>
      <c r="AV1500" s="87"/>
      <c r="AW1500" s="136">
        <f>ROUND((AX1500/100)*693*Taula1[[#This Row],[Espai reservat Administració  (mesos)]],2)</f>
        <v>0</v>
      </c>
      <c r="AX1500" s="90">
        <f>Taula1[[#This Row],[% Jornada segons contracte
(no posar el símbol %) ]]-Taula1[[#This Row],[% Reducció salari per baix rendiment        (no posar el símbol %)]]</f>
        <v>0</v>
      </c>
      <c r="AY1500" s="131">
        <f>ROUND((AZ1500/100)*22.78356164*Taula1[[#This Row],[Espai reservat Administració (dies)]],2)</f>
        <v>0</v>
      </c>
      <c r="AZ1500" s="81">
        <f>Taula1[[#This Row],[% Jornada segons contracte
(no posar el símbol %) ]]-Taula1[[#This Row],[% Reducció salari per baix rendiment        (no posar el símbol %)]]</f>
        <v>0</v>
      </c>
      <c r="BA1500" s="82">
        <f t="shared" si="372"/>
        <v>0</v>
      </c>
      <c r="BB1500" s="41"/>
      <c r="BC1500" s="131">
        <f>IF(Taula1[[#This Row],[Grup justificat     (fer servir opcions de la llista desplegable)]]=1,AI1500,0)</f>
        <v>0</v>
      </c>
      <c r="BD1500" s="131">
        <f>IF(Taula1[[#This Row],[Grup justificat     (fer servir opcions de la llista desplegable)]]=2,AU1500,0)</f>
        <v>0</v>
      </c>
      <c r="BE1500" s="41"/>
      <c r="BF1500" s="131">
        <f>IF(Taula1[[#This Row],[Espai reservat Administració]]=1,AO1500,0)</f>
        <v>0</v>
      </c>
      <c r="BG1500" s="137">
        <f>IF(Taula1[[#This Row],[Espai reservat Administració]]=2,BA1500,0)</f>
        <v>0</v>
      </c>
      <c r="BH1500" s="41"/>
      <c r="BI1500" s="126">
        <f>IF(Taula1[[#This Row],[Grup justificat     (fer servir opcions de la llista desplegable)]]=1,1,0)</f>
        <v>0</v>
      </c>
      <c r="BJ1500" s="126">
        <f>IF(Taula1[[#This Row],[Espai reservat Administració]]=1,1,0)</f>
        <v>0</v>
      </c>
      <c r="BK1500" s="111"/>
      <c r="BL1500" s="126">
        <f>IF(Taula1[[#This Row],[Grup justificat     (fer servir opcions de la llista desplegable)]]=2,1,0)</f>
        <v>0</v>
      </c>
      <c r="BM1500" s="126">
        <f>IF(Taula1[[#This Row],[Espai reservat Administració]]=2,1,0)</f>
        <v>0</v>
      </c>
      <c r="BN1500" s="73"/>
      <c r="BO1500" s="73"/>
      <c r="BP1500" s="73"/>
      <c r="BQ1500" s="73"/>
      <c r="BR1500" s="73"/>
      <c r="BS1500" s="73"/>
      <c r="BT1500" s="73"/>
      <c r="BU1500" s="73"/>
      <c r="BV1500" s="73"/>
      <c r="BW1500" s="73"/>
      <c r="BX1500" s="73"/>
      <c r="BY1500" s="73"/>
      <c r="BZ1500" s="73"/>
      <c r="CA1500" s="73"/>
      <c r="CB1500" s="73"/>
      <c r="CC1500" s="73"/>
      <c r="CD1500" s="73"/>
      <c r="CE1500" s="73"/>
      <c r="CF1500" s="73"/>
      <c r="CG1500" s="63">
        <f t="shared" si="373"/>
        <v>0</v>
      </c>
      <c r="CH1500" s="63">
        <f t="shared" si="374"/>
        <v>0</v>
      </c>
      <c r="CI1500" s="73"/>
      <c r="CJ1500" s="63">
        <f>IF(Taula1[[#This Row],[Tipus de contracte                                  (fer servir opcions de la llista desplegable)]]="Indefinit",1,0)</f>
        <v>0</v>
      </c>
      <c r="CK1500" s="63">
        <f>IF(Taula1[[#This Row],[Tipus de contracte                                  (fer servir opcions de la llista desplegable)]]="Temporal, igual o superior a 6 mesos",1,0)</f>
        <v>0</v>
      </c>
      <c r="CL1500" s="63">
        <f>IF(Taula1[[#This Row],[Tipus de contracte                                  (fer servir opcions de la llista desplegable)]]="Substitució per IT",1,0)</f>
        <v>0</v>
      </c>
      <c r="CM1500" s="73"/>
      <c r="CN1500" s="63">
        <f>IF(Taula1[[#This Row],[Relació llocs de treball]]&gt;=1,1,0)</f>
        <v>0</v>
      </c>
      <c r="CO1500" s="73"/>
      <c r="CP1500" s="63">
        <f>IF(Taula1[[#This Row],[Identitat de gènere                                                          (fer servir opcions de la llista desplegable)]]="Home",1,0)</f>
        <v>0</v>
      </c>
      <c r="CQ1500" s="63">
        <f>IF(Taula1[[#This Row],[Identitat de gènere                                                          (fer servir opcions de la llista desplegable)]]="Dona",1,0)</f>
        <v>0</v>
      </c>
      <c r="CR1500" s="63">
        <f>IF(Taula1[[#This Row],[Identitat de gènere                                                          (fer servir opcions de la llista desplegable)]]="No binari",1,0)</f>
        <v>0</v>
      </c>
      <c r="CS1500" s="73"/>
      <c r="CT1500" s="63">
        <f t="shared" si="368"/>
        <v>0</v>
      </c>
      <c r="CU1500" s="64">
        <f t="shared" si="375"/>
        <v>0</v>
      </c>
      <c r="CW1500" s="64">
        <f t="shared" si="376"/>
        <v>0</v>
      </c>
      <c r="CX1500" s="64">
        <f t="shared" si="377"/>
        <v>0</v>
      </c>
      <c r="CY1500" s="64">
        <f t="shared" si="378"/>
        <v>0</v>
      </c>
      <c r="CZ1500" s="64">
        <f t="shared" si="379"/>
        <v>0</v>
      </c>
      <c r="DB1500" s="166">
        <f t="shared" si="380"/>
        <v>0</v>
      </c>
      <c r="DC1500" s="166">
        <f t="shared" si="381"/>
        <v>0</v>
      </c>
      <c r="DD1500" s="166">
        <f t="shared" si="382"/>
        <v>0</v>
      </c>
      <c r="DE1500" s="166">
        <f t="shared" si="383"/>
        <v>0</v>
      </c>
    </row>
    <row r="1501" spans="1:109" s="105" customFormat="1" x14ac:dyDescent="0.3">
      <c r="A1501" s="73"/>
      <c r="B1501" s="141"/>
      <c r="C1501" s="184"/>
      <c r="D1501" s="111"/>
      <c r="E1501" s="142"/>
      <c r="F1501" s="39"/>
      <c r="G1501" s="93"/>
      <c r="H1501" s="56"/>
      <c r="I1501" s="111"/>
      <c r="J1501" s="39"/>
      <c r="K1501" s="111"/>
      <c r="L1501" s="39"/>
      <c r="M1501" s="39"/>
      <c r="N1501" s="39"/>
      <c r="O1501" s="39"/>
      <c r="P1501" s="39"/>
      <c r="Q1501" s="6"/>
      <c r="R1501" s="7"/>
      <c r="S1501" s="143">
        <f>Taula1[[#This Row],[Mesos naturals sencers treballats període justificat (01/01/2023 - 31/03/2023)]]</f>
        <v>0</v>
      </c>
      <c r="T1501" s="194">
        <f>Taula1[[#This Row],[Dies treballats període justificat (01/01/2023 - 31/03/2023)              no comptabilitzats com a mes natural sencer]]</f>
        <v>0</v>
      </c>
      <c r="U1501" s="41"/>
      <c r="V1501" s="39"/>
      <c r="W1501" s="39"/>
      <c r="X1501" s="39"/>
      <c r="Y1501" s="39"/>
      <c r="Z1501" s="39"/>
      <c r="AA1501" s="111"/>
      <c r="AB1501" s="143">
        <f>Taula1[[#This Row],[Grup justificat     (fer servir opcions de la llista desplegable)]]</f>
        <v>0</v>
      </c>
      <c r="AC1501" s="192"/>
      <c r="AG1501" s="135"/>
      <c r="AI1501" s="135"/>
      <c r="AM1501" s="135"/>
      <c r="AO1501" s="135"/>
      <c r="AQ1501" s="135"/>
      <c r="AS1501" s="135"/>
      <c r="AU1501" s="135"/>
      <c r="AW1501" s="135"/>
      <c r="AY1501" s="135"/>
      <c r="BA1501" s="135"/>
      <c r="BC1501" s="135"/>
      <c r="BD1501" s="135"/>
      <c r="BF1501" s="135"/>
      <c r="BG1501" s="135"/>
      <c r="BI1501" s="127"/>
      <c r="BJ1501" s="127"/>
      <c r="BK1501" s="127"/>
      <c r="BL1501" s="127"/>
      <c r="BM1501" s="127"/>
      <c r="CG1501" s="120"/>
      <c r="CH1501" s="120"/>
      <c r="CJ1501" s="120"/>
      <c r="CK1501" s="120"/>
      <c r="CL1501" s="120"/>
      <c r="CN1501" s="120"/>
      <c r="CP1501" s="120"/>
      <c r="CQ1501" s="120"/>
      <c r="CR1501" s="120"/>
      <c r="CT1501" s="120"/>
      <c r="CU1501" s="120"/>
      <c r="CW1501" s="120"/>
      <c r="CX1501" s="120"/>
      <c r="CY1501" s="120"/>
      <c r="CZ1501" s="120"/>
      <c r="DB1501" s="120"/>
      <c r="DC1501" s="120"/>
      <c r="DD1501" s="120"/>
      <c r="DE1501" s="120"/>
    </row>
    <row r="1502" spans="1:109" hidden="1" x14ac:dyDescent="0.3">
      <c r="B1502" s="117"/>
      <c r="C1502" s="115"/>
      <c r="D1502" s="116"/>
      <c r="E1502" s="118"/>
      <c r="F1502" s="60"/>
      <c r="G1502" s="95"/>
      <c r="H1502" s="74"/>
      <c r="I1502" s="116"/>
      <c r="J1502" s="60"/>
      <c r="K1502" s="116"/>
      <c r="L1502" s="60"/>
      <c r="M1502" s="60"/>
      <c r="N1502" s="60"/>
      <c r="O1502" s="60"/>
      <c r="P1502" s="60"/>
      <c r="Q1502" s="6">
        <v>12</v>
      </c>
      <c r="R1502" s="7"/>
      <c r="S1502" s="76">
        <f>Taula1[[#This Row],[Mesos naturals sencers treballats període justificat (01/01/2023 - 31/03/2023)]]</f>
        <v>12</v>
      </c>
      <c r="T1502" s="185">
        <f>Taula1[[#This Row],[Dies treballats període justificat (01/01/2023 - 31/03/2023)              no comptabilitzats com a mes natural sencer]]</f>
        <v>0</v>
      </c>
      <c r="U1502" s="19"/>
      <c r="V1502" s="60"/>
      <c r="W1502" s="60"/>
      <c r="X1502" s="60"/>
      <c r="Y1502" s="60"/>
      <c r="Z1502" s="60"/>
      <c r="AA1502" s="116"/>
      <c r="AB1502" s="143">
        <f>Taula1[[#This Row],[Grup justificat     (fer servir opcions de la llista desplegable)]]</f>
        <v>0</v>
      </c>
      <c r="AC1502" s="60"/>
      <c r="BI1502" s="128"/>
      <c r="BJ1502" s="128"/>
      <c r="BK1502" s="128"/>
      <c r="BL1502" s="128"/>
      <c r="BM1502" s="128"/>
      <c r="CG1502" s="62"/>
      <c r="CH1502" s="62"/>
      <c r="CJ1502" s="62"/>
      <c r="CK1502" s="62"/>
      <c r="CL1502" s="62"/>
      <c r="CP1502" s="62"/>
      <c r="CQ1502" s="62"/>
      <c r="CR1502" s="62"/>
      <c r="CT1502" s="62"/>
      <c r="CU1502" s="62"/>
    </row>
    <row r="1503" spans="1:109" s="149" customFormat="1" hidden="1" x14ac:dyDescent="0.3">
      <c r="A1503" s="146"/>
      <c r="B1503" s="163">
        <f>COUNT(B7:B1502)</f>
        <v>0</v>
      </c>
      <c r="C1503" s="164">
        <f>COUNTA(C7:C1502)</f>
        <v>0</v>
      </c>
      <c r="D1503" s="116"/>
      <c r="E1503" s="118"/>
      <c r="F1503" s="60"/>
      <c r="G1503" s="95"/>
      <c r="H1503" s="147"/>
      <c r="I1503" s="116"/>
      <c r="J1503" s="60"/>
      <c r="K1503" s="116"/>
      <c r="L1503" s="60"/>
      <c r="M1503" s="60"/>
      <c r="N1503" s="60"/>
      <c r="O1503" s="60"/>
      <c r="P1503" s="60"/>
      <c r="Q1503" s="6">
        <v>12</v>
      </c>
      <c r="R1503" s="7"/>
      <c r="S1503" s="148">
        <f>Taula1[[#This Row],[Mesos naturals sencers treballats període justificat (01/01/2023 - 31/03/2023)]]</f>
        <v>12</v>
      </c>
      <c r="T1503" s="185">
        <f>Taula1[[#This Row],[Dies treballats període justificat (01/01/2023 - 31/03/2023)              no comptabilitzats com a mes natural sencer]]</f>
        <v>0</v>
      </c>
      <c r="U1503" s="19"/>
      <c r="V1503" s="60"/>
      <c r="W1503" s="60"/>
      <c r="X1503" s="60"/>
      <c r="Y1503" s="60"/>
      <c r="Z1503" s="60"/>
      <c r="AA1503" s="116"/>
      <c r="AB1503" s="143">
        <f>Taula1[[#This Row],[Grup justificat     (fer servir opcions de la llista desplegable)]]</f>
        <v>0</v>
      </c>
      <c r="AC1503" s="60"/>
      <c r="AE1503" s="150">
        <f>SUM(AE7:AE1502)</f>
        <v>0</v>
      </c>
      <c r="AG1503" s="150">
        <f>SUM(AG7:AG1502)</f>
        <v>0</v>
      </c>
      <c r="AI1503" s="150">
        <f>SUM(AI7:AI1502)</f>
        <v>0</v>
      </c>
      <c r="AK1503" s="151">
        <f>SUM(AK7:AK1502)</f>
        <v>0</v>
      </c>
      <c r="AL1503" s="152"/>
      <c r="AM1503" s="150">
        <f>SUM(AM7:AM1502)</f>
        <v>0</v>
      </c>
      <c r="AN1503" s="152"/>
      <c r="AO1503" s="150">
        <f>SUM(AO7:AO1502)</f>
        <v>0</v>
      </c>
      <c r="AP1503" s="153"/>
      <c r="AQ1503" s="150">
        <f>SUM(AQ7:AQ1502)</f>
        <v>0</v>
      </c>
      <c r="AR1503" s="154"/>
      <c r="AS1503" s="150">
        <f>SUM(AS7:AS1502)</f>
        <v>0</v>
      </c>
      <c r="AT1503" s="154"/>
      <c r="AU1503" s="150">
        <f>SUM(AU7:AU1502)</f>
        <v>0</v>
      </c>
      <c r="AV1503" s="153"/>
      <c r="AW1503" s="150">
        <f>SUM(AW7:AW1502)</f>
        <v>0</v>
      </c>
      <c r="AX1503" s="154"/>
      <c r="AY1503" s="150">
        <f>SUM(AY7:AY1502)</f>
        <v>0</v>
      </c>
      <c r="AZ1503" s="152"/>
      <c r="BA1503" s="150">
        <f>SUM(BA7:BA1502)</f>
        <v>0</v>
      </c>
      <c r="BC1503" s="155"/>
      <c r="BD1503" s="155"/>
      <c r="BE1503" s="156"/>
      <c r="BF1503" s="155"/>
      <c r="BG1503" s="155"/>
      <c r="BI1503" s="157">
        <f>SUM(BI7:BI1502)</f>
        <v>0</v>
      </c>
      <c r="BJ1503" s="157">
        <f>SUM(BJ7:BJ1502)</f>
        <v>0</v>
      </c>
      <c r="BK1503" s="158"/>
      <c r="BL1503" s="157">
        <f>SUM(BL7:BL1502)</f>
        <v>0</v>
      </c>
      <c r="BM1503" s="157">
        <f>SUM(BM7:BM1502)</f>
        <v>0</v>
      </c>
      <c r="CG1503" s="159"/>
      <c r="CH1503" s="159"/>
      <c r="CJ1503" s="159"/>
      <c r="CK1503" s="159"/>
      <c r="CL1503" s="159"/>
      <c r="CN1503" s="159"/>
      <c r="CP1503" s="156"/>
      <c r="CQ1503" s="156"/>
      <c r="CR1503" s="156"/>
      <c r="CT1503" s="159"/>
      <c r="CU1503" s="159"/>
      <c r="CW1503" s="159"/>
      <c r="CX1503" s="159"/>
      <c r="CY1503" s="159"/>
      <c r="CZ1503" s="159"/>
      <c r="DB1503" s="159"/>
      <c r="DC1503" s="159"/>
      <c r="DD1503" s="159"/>
      <c r="DE1503" s="159"/>
    </row>
    <row r="1504" spans="1:109" s="149" customFormat="1" hidden="1" x14ac:dyDescent="0.3">
      <c r="A1504" s="146"/>
      <c r="B1504" s="117"/>
      <c r="C1504" s="115"/>
      <c r="D1504" s="116"/>
      <c r="E1504" s="118"/>
      <c r="F1504" s="60"/>
      <c r="G1504" s="95"/>
      <c r="H1504" s="147"/>
      <c r="I1504" s="116"/>
      <c r="J1504" s="60"/>
      <c r="K1504" s="116"/>
      <c r="L1504" s="60"/>
      <c r="M1504" s="60"/>
      <c r="N1504" s="60"/>
      <c r="O1504" s="60"/>
      <c r="P1504" s="60"/>
      <c r="Q1504" s="6">
        <v>12</v>
      </c>
      <c r="R1504" s="7"/>
      <c r="S1504" s="148">
        <f>Taula1[[#This Row],[Mesos naturals sencers treballats període justificat (01/01/2023 - 31/03/2023)]]</f>
        <v>12</v>
      </c>
      <c r="T1504" s="185">
        <f>Taula1[[#This Row],[Dies treballats període justificat (01/01/2023 - 31/03/2023)              no comptabilitzats com a mes natural sencer]]</f>
        <v>0</v>
      </c>
      <c r="U1504" s="19"/>
      <c r="V1504" s="60"/>
      <c r="W1504" s="60"/>
      <c r="X1504" s="60"/>
      <c r="Y1504" s="60"/>
      <c r="Z1504" s="60"/>
      <c r="AA1504" s="116"/>
      <c r="AB1504" s="143">
        <f>Taula1[[#This Row],[Grup justificat     (fer servir opcions de la llista desplegable)]]</f>
        <v>0</v>
      </c>
      <c r="AC1504" s="60"/>
      <c r="AE1504" s="178" t="s">
        <v>171</v>
      </c>
      <c r="AF1504" s="152"/>
      <c r="AG1504" s="179" t="s">
        <v>172</v>
      </c>
      <c r="AH1504" s="152"/>
      <c r="AI1504" s="179" t="s">
        <v>173</v>
      </c>
      <c r="AK1504" s="178" t="s">
        <v>171</v>
      </c>
      <c r="AL1504" s="152"/>
      <c r="AM1504" s="179" t="s">
        <v>172</v>
      </c>
      <c r="AN1504" s="152"/>
      <c r="AO1504" s="179" t="s">
        <v>173</v>
      </c>
      <c r="AP1504" s="153"/>
      <c r="AQ1504" s="178" t="s">
        <v>171</v>
      </c>
      <c r="AR1504" s="152"/>
      <c r="AS1504" s="179" t="s">
        <v>172</v>
      </c>
      <c r="AT1504" s="152"/>
      <c r="AU1504" s="179" t="s">
        <v>173</v>
      </c>
      <c r="AV1504" s="153"/>
      <c r="AW1504" s="178" t="s">
        <v>171</v>
      </c>
      <c r="AX1504" s="152"/>
      <c r="AY1504" s="179" t="s">
        <v>172</v>
      </c>
      <c r="AZ1504" s="152"/>
      <c r="BA1504" s="179" t="s">
        <v>173</v>
      </c>
      <c r="BC1504" s="150">
        <f>SUM(BC7:BC1503)</f>
        <v>0</v>
      </c>
      <c r="BD1504" s="150">
        <f>SUM(BD7:BD1503)</f>
        <v>0</v>
      </c>
      <c r="BF1504" s="150">
        <f>SUM(BF7:BF1503)</f>
        <v>0</v>
      </c>
      <c r="BG1504" s="150">
        <f>SUM(BG7:BG1503)</f>
        <v>0</v>
      </c>
      <c r="BH1504" s="160"/>
      <c r="BI1504" s="151" t="s">
        <v>163</v>
      </c>
      <c r="BJ1504" s="151" t="s">
        <v>164</v>
      </c>
      <c r="BK1504" s="160"/>
      <c r="BL1504" s="151" t="s">
        <v>163</v>
      </c>
      <c r="BM1504" s="151" t="s">
        <v>164</v>
      </c>
      <c r="CG1504" s="157">
        <f>SUM(CG7:CG1503)</f>
        <v>0</v>
      </c>
      <c r="CH1504" s="157">
        <f>SUM(CH7:CH1503)</f>
        <v>0</v>
      </c>
      <c r="CJ1504" s="165">
        <f>SUM(CJ7:CJ1503)</f>
        <v>0</v>
      </c>
      <c r="CK1504" s="165">
        <f>SUM(CK7:CK1503)</f>
        <v>0</v>
      </c>
      <c r="CL1504" s="165">
        <f>SUM(CL7:CL1503)</f>
        <v>0</v>
      </c>
      <c r="CN1504" s="157">
        <f>SUM(CN7:CN1503)</f>
        <v>0</v>
      </c>
      <c r="CP1504" s="165">
        <f>SUM(CP7:CP1503)</f>
        <v>0</v>
      </c>
      <c r="CQ1504" s="165">
        <f>SUM(CQ7:CQ1503)</f>
        <v>0</v>
      </c>
      <c r="CR1504" s="165">
        <f>SUM(CR7:CR1503)</f>
        <v>0</v>
      </c>
      <c r="CT1504" s="165">
        <f>SUM(CT7:CT1503)</f>
        <v>0</v>
      </c>
      <c r="CU1504" s="165">
        <f>SUM(CU7:CU1503)</f>
        <v>0</v>
      </c>
      <c r="CW1504" s="165">
        <f>SUM(CW7:CW1503)</f>
        <v>0</v>
      </c>
      <c r="CX1504" s="165">
        <f>SUM(CX7:CX1503)</f>
        <v>0</v>
      </c>
      <c r="CY1504" s="165">
        <f>SUM(CY7:CY1503)</f>
        <v>0</v>
      </c>
      <c r="CZ1504" s="165">
        <f>SUM(CZ7:CZ1503)</f>
        <v>0</v>
      </c>
      <c r="DB1504" s="165">
        <f>SUM(DB7:DB1503)</f>
        <v>0</v>
      </c>
      <c r="DC1504" s="165">
        <f>SUM(DC7:DC1503)</f>
        <v>0</v>
      </c>
      <c r="DD1504" s="165">
        <f>SUM(DD7:DD1503)</f>
        <v>0</v>
      </c>
      <c r="DE1504" s="165">
        <f>SUM(DE7:DE1503)</f>
        <v>0</v>
      </c>
    </row>
    <row r="1505" spans="1:109" s="149" customFormat="1" hidden="1" x14ac:dyDescent="0.3">
      <c r="A1505" s="146"/>
      <c r="B1505" s="117"/>
      <c r="C1505" s="115"/>
      <c r="D1505" s="116"/>
      <c r="E1505" s="118"/>
      <c r="F1505" s="60"/>
      <c r="G1505" s="95"/>
      <c r="H1505" s="147"/>
      <c r="I1505" s="116"/>
      <c r="J1505" s="60"/>
      <c r="K1505" s="116"/>
      <c r="L1505" s="60"/>
      <c r="M1505" s="60"/>
      <c r="N1505" s="60"/>
      <c r="O1505" s="60"/>
      <c r="P1505" s="60"/>
      <c r="Q1505" s="6">
        <v>12</v>
      </c>
      <c r="R1505" s="7"/>
      <c r="S1505" s="148">
        <f>Taula1[[#This Row],[Mesos naturals sencers treballats període justificat (01/01/2023 - 31/03/2023)]]</f>
        <v>12</v>
      </c>
      <c r="T1505" s="185">
        <f>Taula1[[#This Row],[Dies treballats període justificat (01/01/2023 - 31/03/2023)              no comptabilitzats com a mes natural sencer]]</f>
        <v>0</v>
      </c>
      <c r="U1505" s="19"/>
      <c r="V1505" s="60"/>
      <c r="W1505" s="60"/>
      <c r="X1505" s="60"/>
      <c r="Y1505" s="60"/>
      <c r="Z1505" s="60"/>
      <c r="AA1505" s="116"/>
      <c r="AB1505" s="143">
        <f>Taula1[[#This Row],[Grup justificat     (fer servir opcions de la llista desplegable)]]</f>
        <v>0</v>
      </c>
      <c r="AC1505" s="60"/>
      <c r="AE1505" s="269" t="s">
        <v>174</v>
      </c>
      <c r="AF1505" s="270"/>
      <c r="AG1505" s="270"/>
      <c r="AH1505" s="270"/>
      <c r="AI1505" s="271"/>
      <c r="AK1505" s="269" t="s">
        <v>133</v>
      </c>
      <c r="AL1505" s="270"/>
      <c r="AM1505" s="270"/>
      <c r="AN1505" s="270"/>
      <c r="AO1505" s="271"/>
      <c r="AP1505" s="153"/>
      <c r="AQ1505" s="269" t="s">
        <v>175</v>
      </c>
      <c r="AR1505" s="270"/>
      <c r="AS1505" s="270"/>
      <c r="AT1505" s="270"/>
      <c r="AU1505" s="271"/>
      <c r="AV1505" s="153"/>
      <c r="AW1505" s="269" t="s">
        <v>134</v>
      </c>
      <c r="AX1505" s="270"/>
      <c r="AY1505" s="270"/>
      <c r="AZ1505" s="270"/>
      <c r="BA1505" s="271"/>
      <c r="BC1505" s="171" t="s">
        <v>165</v>
      </c>
      <c r="BD1505" s="171" t="s">
        <v>166</v>
      </c>
      <c r="BE1505" s="172"/>
      <c r="BF1505" s="171" t="s">
        <v>167</v>
      </c>
      <c r="BG1505" s="171" t="s">
        <v>168</v>
      </c>
      <c r="CG1505" s="161"/>
      <c r="CH1505" s="161"/>
      <c r="CJ1505" s="161"/>
      <c r="CK1505" s="161"/>
      <c r="CL1505" s="161"/>
      <c r="CN1505" s="161"/>
      <c r="CP1505" s="161"/>
      <c r="CQ1505" s="161"/>
      <c r="CR1505" s="161"/>
      <c r="CS1505" s="162"/>
      <c r="CW1505" s="161"/>
      <c r="CX1505" s="161"/>
      <c r="CY1505" s="161"/>
      <c r="CZ1505" s="161"/>
      <c r="DB1505" s="161"/>
      <c r="DC1505" s="161"/>
      <c r="DD1505" s="161"/>
      <c r="DE1505" s="161"/>
    </row>
    <row r="1506" spans="1:109" hidden="1" x14ac:dyDescent="0.3">
      <c r="B1506" s="117"/>
      <c r="C1506" s="115"/>
      <c r="D1506" s="116"/>
      <c r="E1506" s="118"/>
      <c r="F1506" s="60"/>
      <c r="G1506" s="95"/>
      <c r="H1506" s="74"/>
      <c r="I1506" s="116"/>
      <c r="J1506" s="60"/>
      <c r="K1506" s="116"/>
      <c r="L1506" s="60"/>
      <c r="M1506" s="60"/>
      <c r="N1506" s="60"/>
      <c r="O1506" s="60"/>
      <c r="P1506" s="60"/>
      <c r="Q1506" s="6">
        <v>12</v>
      </c>
      <c r="R1506" s="7"/>
      <c r="S1506" s="76">
        <f>Taula1[[#This Row],[Mesos naturals sencers treballats període justificat (01/01/2023 - 31/03/2023)]]</f>
        <v>12</v>
      </c>
      <c r="T1506" s="185">
        <f>Taula1[[#This Row],[Dies treballats període justificat (01/01/2023 - 31/03/2023)              no comptabilitzats com a mes natural sencer]]</f>
        <v>0</v>
      </c>
      <c r="U1506" s="19"/>
      <c r="V1506" s="60"/>
      <c r="W1506" s="60"/>
      <c r="X1506" s="60"/>
      <c r="Y1506" s="60"/>
      <c r="Z1506" s="60"/>
      <c r="AA1506" s="116"/>
      <c r="AB1506" s="143">
        <f>Taula1[[#This Row],[Grup justificat     (fer servir opcions de la llista desplegable)]]</f>
        <v>0</v>
      </c>
      <c r="AC1506" s="60"/>
      <c r="CG1506" s="62"/>
      <c r="CH1506" s="62"/>
      <c r="CJ1506" s="62"/>
      <c r="CK1506" s="62"/>
      <c r="CL1506" s="62"/>
      <c r="CP1506" s="62"/>
      <c r="CQ1506" s="62"/>
      <c r="CR1506" s="62"/>
      <c r="CS1506" s="106"/>
      <c r="CT1506" s="62"/>
      <c r="CU1506" s="62"/>
    </row>
    <row r="1507" spans="1:109" hidden="1" x14ac:dyDescent="0.3">
      <c r="B1507" s="117"/>
      <c r="C1507" s="115"/>
      <c r="D1507" s="116"/>
      <c r="E1507" s="118"/>
      <c r="F1507" s="60"/>
      <c r="G1507" s="95"/>
      <c r="H1507" s="74"/>
      <c r="I1507" s="116"/>
      <c r="J1507" s="60"/>
      <c r="K1507" s="116"/>
      <c r="L1507" s="60"/>
      <c r="M1507" s="60"/>
      <c r="N1507" s="60"/>
      <c r="O1507" s="60"/>
      <c r="P1507" s="60"/>
      <c r="Q1507" s="6">
        <v>12</v>
      </c>
      <c r="R1507" s="7"/>
      <c r="S1507" s="74">
        <f>Taula1[[#This Row],[Mesos naturals sencers treballats període justificat (01/01/2023 - 31/03/2023)]]</f>
        <v>12</v>
      </c>
      <c r="T1507" s="185">
        <f>Taula1[[#This Row],[Dies treballats període justificat (01/01/2023 - 31/03/2023)              no comptabilitzats com a mes natural sencer]]</f>
        <v>0</v>
      </c>
      <c r="U1507" s="19"/>
      <c r="V1507" s="60"/>
      <c r="W1507" s="60"/>
      <c r="X1507" s="60"/>
      <c r="Y1507" s="60"/>
      <c r="Z1507" s="60"/>
      <c r="AA1507" s="116"/>
      <c r="AB1507" s="143">
        <f>Taula1[[#This Row],[Grup justificat     (fer servir opcions de la llista desplegable)]]</f>
        <v>0</v>
      </c>
      <c r="AC1507" s="60"/>
      <c r="CP1507" s="120"/>
      <c r="CQ1507" s="120"/>
      <c r="CR1507" s="120"/>
    </row>
    <row r="1508" spans="1:109" hidden="1" x14ac:dyDescent="0.3">
      <c r="B1508" s="117"/>
      <c r="C1508" s="115"/>
      <c r="D1508" s="116"/>
      <c r="E1508" s="118"/>
      <c r="F1508" s="60"/>
      <c r="G1508" s="95"/>
      <c r="H1508" s="74"/>
      <c r="I1508" s="116"/>
      <c r="J1508" s="60"/>
      <c r="K1508" s="116"/>
      <c r="L1508" s="60"/>
      <c r="M1508" s="60"/>
      <c r="N1508" s="60"/>
      <c r="O1508" s="60"/>
      <c r="P1508" s="60"/>
      <c r="Q1508" s="6">
        <v>12</v>
      </c>
      <c r="R1508" s="7"/>
      <c r="S1508" s="74">
        <f>Taula1[[#This Row],[Mesos naturals sencers treballats període justificat (01/01/2023 - 31/03/2023)]]</f>
        <v>12</v>
      </c>
      <c r="T1508" s="185">
        <f>Taula1[[#This Row],[Dies treballats període justificat (01/01/2023 - 31/03/2023)              no comptabilitzats com a mes natural sencer]]</f>
        <v>0</v>
      </c>
      <c r="U1508" s="19"/>
      <c r="V1508" s="60"/>
      <c r="W1508" s="60"/>
      <c r="X1508" s="60"/>
      <c r="Y1508" s="60"/>
      <c r="Z1508" s="60"/>
      <c r="AA1508" s="116"/>
      <c r="AB1508" s="143">
        <f>Taula1[[#This Row],[Grup justificat     (fer servir opcions de la llista desplegable)]]</f>
        <v>0</v>
      </c>
      <c r="AC1508" s="60"/>
    </row>
    <row r="1509" spans="1:109" hidden="1" x14ac:dyDescent="0.3">
      <c r="B1509" s="117"/>
      <c r="C1509" s="115"/>
      <c r="D1509" s="116"/>
      <c r="E1509" s="118"/>
      <c r="F1509" s="60"/>
      <c r="G1509" s="95"/>
      <c r="H1509" s="74"/>
      <c r="I1509" s="116"/>
      <c r="J1509" s="60"/>
      <c r="K1509" s="116"/>
      <c r="L1509" s="60"/>
      <c r="M1509" s="60"/>
      <c r="N1509" s="60"/>
      <c r="O1509" s="60"/>
      <c r="P1509" s="60"/>
      <c r="Q1509" s="6">
        <v>12</v>
      </c>
      <c r="R1509" s="7"/>
      <c r="S1509" s="74">
        <f>Taula1[[#This Row],[Mesos naturals sencers treballats període justificat (01/01/2023 - 31/03/2023)]]</f>
        <v>12</v>
      </c>
      <c r="T1509" s="185">
        <f>Taula1[[#This Row],[Dies treballats període justificat (01/01/2023 - 31/03/2023)              no comptabilitzats com a mes natural sencer]]</f>
        <v>0</v>
      </c>
      <c r="U1509" s="19"/>
      <c r="V1509" s="60"/>
      <c r="W1509" s="60"/>
      <c r="X1509" s="60"/>
      <c r="Y1509" s="60"/>
      <c r="Z1509" s="60"/>
      <c r="AA1509" s="116"/>
      <c r="AB1509" s="143">
        <f>Taula1[[#This Row],[Grup justificat     (fer servir opcions de la llista desplegable)]]</f>
        <v>0</v>
      </c>
      <c r="AC1509" s="60"/>
    </row>
    <row r="1510" spans="1:109" hidden="1" x14ac:dyDescent="0.3">
      <c r="B1510" s="117"/>
      <c r="C1510" s="115"/>
      <c r="D1510" s="116"/>
      <c r="E1510" s="118"/>
      <c r="F1510" s="60"/>
      <c r="G1510" s="95"/>
      <c r="H1510" s="74"/>
      <c r="I1510" s="116"/>
      <c r="J1510" s="60"/>
      <c r="K1510" s="116"/>
      <c r="L1510" s="60"/>
      <c r="M1510" s="60"/>
      <c r="N1510" s="60"/>
      <c r="O1510" s="60"/>
      <c r="P1510" s="60"/>
      <c r="Q1510" s="6">
        <v>12</v>
      </c>
      <c r="R1510" s="7"/>
      <c r="S1510" s="74">
        <f>Taula1[[#This Row],[Mesos naturals sencers treballats període justificat (01/01/2023 - 31/03/2023)]]</f>
        <v>12</v>
      </c>
      <c r="T1510" s="185">
        <f>Taula1[[#This Row],[Dies treballats període justificat (01/01/2023 - 31/03/2023)              no comptabilitzats com a mes natural sencer]]</f>
        <v>0</v>
      </c>
      <c r="U1510" s="19"/>
      <c r="V1510" s="60"/>
      <c r="W1510" s="60"/>
      <c r="X1510" s="60"/>
      <c r="Y1510" s="60"/>
      <c r="Z1510" s="60"/>
      <c r="AA1510" s="116"/>
      <c r="AB1510" s="143">
        <f>Taula1[[#This Row],[Grup justificat     (fer servir opcions de la llista desplegable)]]</f>
        <v>0</v>
      </c>
      <c r="AC1510" s="60"/>
    </row>
    <row r="1511" spans="1:109" hidden="1" x14ac:dyDescent="0.3">
      <c r="B1511" s="117"/>
      <c r="C1511" s="115"/>
      <c r="D1511" s="116"/>
      <c r="E1511" s="118"/>
      <c r="F1511" s="60"/>
      <c r="G1511" s="95"/>
      <c r="H1511" s="74"/>
      <c r="I1511" s="116"/>
      <c r="J1511" s="60"/>
      <c r="K1511" s="116"/>
      <c r="L1511" s="60"/>
      <c r="M1511" s="60"/>
      <c r="N1511" s="60"/>
      <c r="O1511" s="60"/>
      <c r="P1511" s="60"/>
      <c r="Q1511" s="6">
        <v>12</v>
      </c>
      <c r="R1511" s="7"/>
      <c r="S1511" s="74">
        <f>Taula1[[#This Row],[Mesos naturals sencers treballats període justificat (01/01/2023 - 31/03/2023)]]</f>
        <v>12</v>
      </c>
      <c r="T1511" s="185">
        <f>Taula1[[#This Row],[Dies treballats període justificat (01/01/2023 - 31/03/2023)              no comptabilitzats com a mes natural sencer]]</f>
        <v>0</v>
      </c>
      <c r="U1511" s="19"/>
      <c r="V1511" s="60"/>
      <c r="W1511" s="60"/>
      <c r="X1511" s="60"/>
      <c r="Y1511" s="60"/>
      <c r="Z1511" s="60"/>
      <c r="AA1511" s="116"/>
      <c r="AB1511" s="143">
        <f>Taula1[[#This Row],[Grup justificat     (fer servir opcions de la llista desplegable)]]</f>
        <v>0</v>
      </c>
      <c r="AC1511" s="60"/>
    </row>
    <row r="1512" spans="1:109" hidden="1" x14ac:dyDescent="0.3">
      <c r="B1512" s="117"/>
      <c r="C1512" s="115"/>
      <c r="D1512" s="116"/>
      <c r="E1512" s="118"/>
      <c r="F1512" s="60"/>
      <c r="G1512" s="95"/>
      <c r="H1512" s="74"/>
      <c r="I1512" s="116"/>
      <c r="J1512" s="60"/>
      <c r="K1512" s="116"/>
      <c r="L1512" s="60"/>
      <c r="M1512" s="60"/>
      <c r="N1512" s="60"/>
      <c r="O1512" s="60"/>
      <c r="P1512" s="60"/>
      <c r="Q1512" s="6">
        <v>12</v>
      </c>
      <c r="R1512" s="7"/>
      <c r="S1512" s="74">
        <f>Taula1[[#This Row],[Mesos naturals sencers treballats període justificat (01/01/2023 - 31/03/2023)]]</f>
        <v>12</v>
      </c>
      <c r="T1512" s="185">
        <f>Taula1[[#This Row],[Dies treballats període justificat (01/01/2023 - 31/03/2023)              no comptabilitzats com a mes natural sencer]]</f>
        <v>0</v>
      </c>
      <c r="U1512" s="19"/>
      <c r="V1512" s="60"/>
      <c r="W1512" s="60"/>
      <c r="X1512" s="60"/>
      <c r="Y1512" s="60"/>
      <c r="Z1512" s="60"/>
      <c r="AA1512" s="116"/>
      <c r="AB1512" s="143">
        <f>Taula1[[#This Row],[Grup justificat     (fer servir opcions de la llista desplegable)]]</f>
        <v>0</v>
      </c>
      <c r="AC1512" s="60"/>
    </row>
    <row r="1513" spans="1:109" hidden="1" x14ac:dyDescent="0.3">
      <c r="B1513" s="117"/>
      <c r="C1513" s="115"/>
      <c r="D1513" s="116"/>
      <c r="E1513" s="118"/>
      <c r="F1513" s="60"/>
      <c r="G1513" s="95"/>
      <c r="H1513" s="74"/>
      <c r="I1513" s="116"/>
      <c r="J1513" s="60"/>
      <c r="K1513" s="116"/>
      <c r="L1513" s="60"/>
      <c r="M1513" s="60"/>
      <c r="N1513" s="60"/>
      <c r="O1513" s="60"/>
      <c r="P1513" s="60"/>
      <c r="Q1513" s="6">
        <v>12</v>
      </c>
      <c r="R1513" s="7"/>
      <c r="S1513" s="74">
        <f>Taula1[[#This Row],[Mesos naturals sencers treballats període justificat (01/01/2023 - 31/03/2023)]]</f>
        <v>12</v>
      </c>
      <c r="T1513" s="185">
        <f>Taula1[[#This Row],[Dies treballats període justificat (01/01/2023 - 31/03/2023)              no comptabilitzats com a mes natural sencer]]</f>
        <v>0</v>
      </c>
      <c r="U1513" s="19"/>
      <c r="V1513" s="60"/>
      <c r="W1513" s="60"/>
      <c r="X1513" s="60"/>
      <c r="Y1513" s="60"/>
      <c r="Z1513" s="60"/>
      <c r="AA1513" s="116"/>
      <c r="AB1513" s="143">
        <f>Taula1[[#This Row],[Grup justificat     (fer servir opcions de la llista desplegable)]]</f>
        <v>0</v>
      </c>
      <c r="AC1513" s="60"/>
    </row>
    <row r="1514" spans="1:109" hidden="1" x14ac:dyDescent="0.3">
      <c r="B1514" s="117"/>
      <c r="C1514" s="115"/>
      <c r="D1514" s="116"/>
      <c r="E1514" s="118"/>
      <c r="F1514" s="60"/>
      <c r="G1514" s="95"/>
      <c r="H1514" s="74"/>
      <c r="I1514" s="116"/>
      <c r="J1514" s="60"/>
      <c r="K1514" s="116"/>
      <c r="L1514" s="60"/>
      <c r="M1514" s="60"/>
      <c r="N1514" s="60"/>
      <c r="O1514" s="60"/>
      <c r="P1514" s="60"/>
      <c r="Q1514" s="6">
        <v>12</v>
      </c>
      <c r="R1514" s="7"/>
      <c r="S1514" s="74">
        <f>Taula1[[#This Row],[Mesos naturals sencers treballats període justificat (01/01/2023 - 31/03/2023)]]</f>
        <v>12</v>
      </c>
      <c r="T1514" s="185">
        <f>Taula1[[#This Row],[Dies treballats període justificat (01/01/2023 - 31/03/2023)              no comptabilitzats com a mes natural sencer]]</f>
        <v>0</v>
      </c>
      <c r="U1514" s="19"/>
      <c r="V1514" s="60"/>
      <c r="W1514" s="60"/>
      <c r="X1514" s="60"/>
      <c r="Y1514" s="60"/>
      <c r="Z1514" s="60"/>
      <c r="AA1514" s="116"/>
      <c r="AB1514" s="143">
        <f>Taula1[[#This Row],[Grup justificat     (fer servir opcions de la llista desplegable)]]</f>
        <v>0</v>
      </c>
      <c r="AC1514" s="60"/>
    </row>
    <row r="1515" spans="1:109" hidden="1" x14ac:dyDescent="0.3">
      <c r="B1515" s="117"/>
      <c r="C1515" s="115"/>
      <c r="D1515" s="116"/>
      <c r="E1515" s="118"/>
      <c r="F1515" s="60"/>
      <c r="G1515" s="95"/>
      <c r="H1515" s="74"/>
      <c r="I1515" s="116"/>
      <c r="J1515" s="60"/>
      <c r="K1515" s="116"/>
      <c r="L1515" s="60"/>
      <c r="M1515" s="60"/>
      <c r="N1515" s="60"/>
      <c r="O1515" s="60"/>
      <c r="P1515" s="60"/>
      <c r="Q1515" s="6">
        <v>12</v>
      </c>
      <c r="R1515" s="7"/>
      <c r="S1515" s="74">
        <f>Taula1[[#This Row],[Mesos naturals sencers treballats període justificat (01/01/2023 - 31/03/2023)]]</f>
        <v>12</v>
      </c>
      <c r="T1515" s="185">
        <f>Taula1[[#This Row],[Dies treballats període justificat (01/01/2023 - 31/03/2023)              no comptabilitzats com a mes natural sencer]]</f>
        <v>0</v>
      </c>
      <c r="U1515" s="19"/>
      <c r="V1515" s="60"/>
      <c r="W1515" s="60"/>
      <c r="X1515" s="60"/>
      <c r="Y1515" s="60"/>
      <c r="Z1515" s="60"/>
      <c r="AA1515" s="116"/>
      <c r="AB1515" s="143">
        <f>Taula1[[#This Row],[Grup justificat     (fer servir opcions de la llista desplegable)]]</f>
        <v>0</v>
      </c>
      <c r="AC1515" s="60"/>
    </row>
    <row r="1516" spans="1:109" hidden="1" x14ac:dyDescent="0.3">
      <c r="B1516" s="117"/>
      <c r="C1516" s="115"/>
      <c r="D1516" s="116"/>
      <c r="E1516" s="118"/>
      <c r="F1516" s="60"/>
      <c r="G1516" s="95"/>
      <c r="H1516" s="74"/>
      <c r="I1516" s="116"/>
      <c r="J1516" s="60"/>
      <c r="K1516" s="116"/>
      <c r="L1516" s="60"/>
      <c r="M1516" s="60"/>
      <c r="N1516" s="60"/>
      <c r="O1516" s="60"/>
      <c r="P1516" s="60"/>
      <c r="Q1516" s="6">
        <v>12</v>
      </c>
      <c r="R1516" s="7"/>
      <c r="S1516" s="74">
        <f>Taula1[[#This Row],[Mesos naturals sencers treballats període justificat (01/01/2023 - 31/03/2023)]]</f>
        <v>12</v>
      </c>
      <c r="T1516" s="185">
        <f>Taula1[[#This Row],[Dies treballats període justificat (01/01/2023 - 31/03/2023)              no comptabilitzats com a mes natural sencer]]</f>
        <v>0</v>
      </c>
      <c r="U1516" s="19"/>
      <c r="V1516" s="60"/>
      <c r="W1516" s="60"/>
      <c r="X1516" s="60"/>
      <c r="Y1516" s="60"/>
      <c r="Z1516" s="60"/>
      <c r="AA1516" s="116"/>
      <c r="AB1516" s="143">
        <f>Taula1[[#This Row],[Grup justificat     (fer servir opcions de la llista desplegable)]]</f>
        <v>0</v>
      </c>
      <c r="AC1516" s="60"/>
    </row>
    <row r="1517" spans="1:109" hidden="1" x14ac:dyDescent="0.3">
      <c r="B1517" s="117"/>
      <c r="C1517" s="115"/>
      <c r="D1517" s="116"/>
      <c r="E1517" s="118"/>
      <c r="F1517" s="60"/>
      <c r="G1517" s="95"/>
      <c r="H1517" s="74"/>
      <c r="I1517" s="116"/>
      <c r="J1517" s="60"/>
      <c r="K1517" s="116"/>
      <c r="L1517" s="60"/>
      <c r="M1517" s="60"/>
      <c r="N1517" s="60"/>
      <c r="O1517" s="60"/>
      <c r="P1517" s="60"/>
      <c r="Q1517" s="6">
        <v>12</v>
      </c>
      <c r="R1517" s="7"/>
      <c r="S1517" s="74">
        <f>Taula1[[#This Row],[Mesos naturals sencers treballats període justificat (01/01/2023 - 31/03/2023)]]</f>
        <v>12</v>
      </c>
      <c r="T1517" s="185">
        <f>Taula1[[#This Row],[Dies treballats període justificat (01/01/2023 - 31/03/2023)              no comptabilitzats com a mes natural sencer]]</f>
        <v>0</v>
      </c>
      <c r="U1517" s="19"/>
      <c r="V1517" s="60"/>
      <c r="W1517" s="60"/>
      <c r="X1517" s="60"/>
      <c r="Y1517" s="60"/>
      <c r="Z1517" s="60"/>
      <c r="AA1517" s="116"/>
      <c r="AB1517" s="143">
        <f>Taula1[[#This Row],[Grup justificat     (fer servir opcions de la llista desplegable)]]</f>
        <v>0</v>
      </c>
      <c r="AC1517" s="60"/>
    </row>
    <row r="1518" spans="1:109" hidden="1" x14ac:dyDescent="0.3">
      <c r="B1518" s="117"/>
      <c r="C1518" s="115"/>
      <c r="D1518" s="116"/>
      <c r="E1518" s="118"/>
      <c r="F1518" s="60"/>
      <c r="G1518" s="95"/>
      <c r="H1518" s="74"/>
      <c r="I1518" s="116"/>
      <c r="J1518" s="60"/>
      <c r="K1518" s="116"/>
      <c r="L1518" s="60"/>
      <c r="M1518" s="60"/>
      <c r="N1518" s="60"/>
      <c r="O1518" s="60"/>
      <c r="P1518" s="60"/>
      <c r="Q1518" s="6">
        <v>12</v>
      </c>
      <c r="R1518" s="7"/>
      <c r="S1518" s="74">
        <f>Taula1[[#This Row],[Mesos naturals sencers treballats període justificat (01/01/2023 - 31/03/2023)]]</f>
        <v>12</v>
      </c>
      <c r="T1518" s="185">
        <f>Taula1[[#This Row],[Dies treballats període justificat (01/01/2023 - 31/03/2023)              no comptabilitzats com a mes natural sencer]]</f>
        <v>0</v>
      </c>
      <c r="U1518" s="19"/>
      <c r="V1518" s="60"/>
      <c r="W1518" s="60"/>
      <c r="X1518" s="60"/>
      <c r="Y1518" s="60"/>
      <c r="Z1518" s="60"/>
      <c r="AA1518" s="116"/>
      <c r="AB1518" s="143">
        <f>Taula1[[#This Row],[Grup justificat     (fer servir opcions de la llista desplegable)]]</f>
        <v>0</v>
      </c>
      <c r="AC1518" s="60"/>
    </row>
    <row r="1519" spans="1:109" hidden="1" x14ac:dyDescent="0.3">
      <c r="B1519" s="117"/>
      <c r="C1519" s="115"/>
      <c r="D1519" s="116"/>
      <c r="E1519" s="118"/>
      <c r="F1519" s="60"/>
      <c r="G1519" s="95"/>
      <c r="H1519" s="74"/>
      <c r="I1519" s="116"/>
      <c r="J1519" s="60"/>
      <c r="K1519" s="116"/>
      <c r="L1519" s="60"/>
      <c r="M1519" s="60"/>
      <c r="N1519" s="60"/>
      <c r="O1519" s="60"/>
      <c r="P1519" s="60"/>
      <c r="Q1519" s="6">
        <v>12</v>
      </c>
      <c r="R1519" s="7"/>
      <c r="S1519" s="74">
        <f>Taula1[[#This Row],[Mesos naturals sencers treballats període justificat (01/01/2023 - 31/03/2023)]]</f>
        <v>12</v>
      </c>
      <c r="T1519" s="185">
        <f>Taula1[[#This Row],[Dies treballats període justificat (01/01/2023 - 31/03/2023)              no comptabilitzats com a mes natural sencer]]</f>
        <v>0</v>
      </c>
      <c r="U1519" s="19"/>
      <c r="V1519" s="60"/>
      <c r="W1519" s="60"/>
      <c r="X1519" s="60"/>
      <c r="Y1519" s="60"/>
      <c r="Z1519" s="60"/>
      <c r="AA1519" s="116"/>
      <c r="AB1519" s="143">
        <f>Taula1[[#This Row],[Grup justificat     (fer servir opcions de la llista desplegable)]]</f>
        <v>0</v>
      </c>
      <c r="AC1519" s="60"/>
    </row>
    <row r="1520" spans="1:109" hidden="1" x14ac:dyDescent="0.3">
      <c r="B1520" s="117"/>
      <c r="C1520" s="115"/>
      <c r="D1520" s="116"/>
      <c r="E1520" s="118"/>
      <c r="F1520" s="60"/>
      <c r="G1520" s="95"/>
      <c r="H1520" s="74"/>
      <c r="I1520" s="116"/>
      <c r="J1520" s="60"/>
      <c r="K1520" s="116"/>
      <c r="L1520" s="60"/>
      <c r="M1520" s="60"/>
      <c r="N1520" s="60"/>
      <c r="O1520" s="60"/>
      <c r="P1520" s="60"/>
      <c r="Q1520" s="6">
        <v>12</v>
      </c>
      <c r="R1520" s="7"/>
      <c r="S1520" s="74">
        <f>Taula1[[#This Row],[Mesos naturals sencers treballats període justificat (01/01/2023 - 31/03/2023)]]</f>
        <v>12</v>
      </c>
      <c r="T1520" s="185">
        <f>Taula1[[#This Row],[Dies treballats període justificat (01/01/2023 - 31/03/2023)              no comptabilitzats com a mes natural sencer]]</f>
        <v>0</v>
      </c>
      <c r="U1520" s="19"/>
      <c r="V1520" s="60"/>
      <c r="W1520" s="60"/>
      <c r="X1520" s="60"/>
      <c r="Y1520" s="60"/>
      <c r="Z1520" s="60"/>
      <c r="AA1520" s="116"/>
      <c r="AB1520" s="143">
        <f>Taula1[[#This Row],[Grup justificat     (fer servir opcions de la llista desplegable)]]</f>
        <v>0</v>
      </c>
      <c r="AC1520" s="60"/>
    </row>
    <row r="1521" spans="2:29" hidden="1" x14ac:dyDescent="0.3">
      <c r="B1521" s="117"/>
      <c r="C1521" s="115"/>
      <c r="D1521" s="116"/>
      <c r="E1521" s="118"/>
      <c r="F1521" s="60"/>
      <c r="G1521" s="95"/>
      <c r="H1521" s="74"/>
      <c r="I1521" s="116"/>
      <c r="J1521" s="60"/>
      <c r="K1521" s="116"/>
      <c r="L1521" s="60"/>
      <c r="M1521" s="60"/>
      <c r="N1521" s="60"/>
      <c r="O1521" s="60"/>
      <c r="P1521" s="60"/>
      <c r="Q1521" s="6">
        <v>12</v>
      </c>
      <c r="R1521" s="7"/>
      <c r="S1521" s="74">
        <f>Taula1[[#This Row],[Mesos naturals sencers treballats període justificat (01/01/2023 - 31/03/2023)]]</f>
        <v>12</v>
      </c>
      <c r="T1521" s="185">
        <f>Taula1[[#This Row],[Dies treballats període justificat (01/01/2023 - 31/03/2023)              no comptabilitzats com a mes natural sencer]]</f>
        <v>0</v>
      </c>
      <c r="U1521" s="19"/>
      <c r="V1521" s="60"/>
      <c r="W1521" s="60"/>
      <c r="X1521" s="60"/>
      <c r="Y1521" s="60"/>
      <c r="Z1521" s="60"/>
      <c r="AA1521" s="116"/>
      <c r="AB1521" s="143">
        <f>Taula1[[#This Row],[Grup justificat     (fer servir opcions de la llista desplegable)]]</f>
        <v>0</v>
      </c>
      <c r="AC1521" s="60"/>
    </row>
    <row r="1522" spans="2:29" hidden="1" x14ac:dyDescent="0.3">
      <c r="B1522" s="117"/>
      <c r="C1522" s="115"/>
      <c r="D1522" s="116"/>
      <c r="E1522" s="118"/>
      <c r="F1522" s="60"/>
      <c r="G1522" s="95"/>
      <c r="H1522" s="74"/>
      <c r="I1522" s="116"/>
      <c r="J1522" s="60"/>
      <c r="K1522" s="116"/>
      <c r="L1522" s="60"/>
      <c r="M1522" s="60"/>
      <c r="N1522" s="60"/>
      <c r="O1522" s="60"/>
      <c r="P1522" s="60"/>
      <c r="Q1522" s="6">
        <v>12</v>
      </c>
      <c r="R1522" s="7"/>
      <c r="S1522" s="74">
        <f>Taula1[[#This Row],[Mesos naturals sencers treballats període justificat (01/01/2023 - 31/03/2023)]]</f>
        <v>12</v>
      </c>
      <c r="T1522" s="185">
        <f>Taula1[[#This Row],[Dies treballats període justificat (01/01/2023 - 31/03/2023)              no comptabilitzats com a mes natural sencer]]</f>
        <v>0</v>
      </c>
      <c r="U1522" s="19"/>
      <c r="V1522" s="60"/>
      <c r="W1522" s="60"/>
      <c r="X1522" s="60"/>
      <c r="Y1522" s="60"/>
      <c r="Z1522" s="60"/>
      <c r="AA1522" s="116"/>
      <c r="AB1522" s="143">
        <f>Taula1[[#This Row],[Grup justificat     (fer servir opcions de la llista desplegable)]]</f>
        <v>0</v>
      </c>
      <c r="AC1522" s="60"/>
    </row>
    <row r="1523" spans="2:29" hidden="1" x14ac:dyDescent="0.3">
      <c r="B1523" s="117"/>
      <c r="C1523" s="115"/>
      <c r="D1523" s="116"/>
      <c r="E1523" s="118"/>
      <c r="F1523" s="60"/>
      <c r="G1523" s="95"/>
      <c r="H1523" s="74"/>
      <c r="I1523" s="116"/>
      <c r="J1523" s="60"/>
      <c r="K1523" s="116"/>
      <c r="L1523" s="60"/>
      <c r="M1523" s="60"/>
      <c r="N1523" s="60"/>
      <c r="O1523" s="60"/>
      <c r="P1523" s="60"/>
      <c r="Q1523" s="6">
        <v>12</v>
      </c>
      <c r="R1523" s="7"/>
      <c r="S1523" s="74">
        <f>Taula1[[#This Row],[Mesos naturals sencers treballats període justificat (01/01/2023 - 31/03/2023)]]</f>
        <v>12</v>
      </c>
      <c r="T1523" s="185">
        <f>Taula1[[#This Row],[Dies treballats període justificat (01/01/2023 - 31/03/2023)              no comptabilitzats com a mes natural sencer]]</f>
        <v>0</v>
      </c>
      <c r="U1523" s="19"/>
      <c r="V1523" s="60"/>
      <c r="W1523" s="60"/>
      <c r="X1523" s="60"/>
      <c r="Y1523" s="60"/>
      <c r="Z1523" s="60"/>
      <c r="AA1523" s="116"/>
      <c r="AB1523" s="143">
        <f>Taula1[[#This Row],[Grup justificat     (fer servir opcions de la llista desplegable)]]</f>
        <v>0</v>
      </c>
      <c r="AC1523" s="60"/>
    </row>
    <row r="1524" spans="2:29" hidden="1" x14ac:dyDescent="0.3">
      <c r="B1524" s="117"/>
      <c r="C1524" s="115"/>
      <c r="D1524" s="116"/>
      <c r="E1524" s="118"/>
      <c r="F1524" s="60"/>
      <c r="G1524" s="95"/>
      <c r="H1524" s="74"/>
      <c r="I1524" s="116"/>
      <c r="J1524" s="60"/>
      <c r="K1524" s="116"/>
      <c r="L1524" s="60"/>
      <c r="M1524" s="60"/>
      <c r="N1524" s="60"/>
      <c r="O1524" s="60"/>
      <c r="P1524" s="60"/>
      <c r="Q1524" s="6">
        <v>12</v>
      </c>
      <c r="R1524" s="7"/>
      <c r="S1524" s="74">
        <f>Taula1[[#This Row],[Mesos naturals sencers treballats període justificat (01/01/2023 - 31/03/2023)]]</f>
        <v>12</v>
      </c>
      <c r="T1524" s="185">
        <f>Taula1[[#This Row],[Dies treballats període justificat (01/01/2023 - 31/03/2023)              no comptabilitzats com a mes natural sencer]]</f>
        <v>0</v>
      </c>
      <c r="U1524" s="19"/>
      <c r="V1524" s="60"/>
      <c r="W1524" s="60"/>
      <c r="X1524" s="60"/>
      <c r="Y1524" s="60"/>
      <c r="Z1524" s="60"/>
      <c r="AA1524" s="116"/>
      <c r="AB1524" s="143">
        <f>Taula1[[#This Row],[Grup justificat     (fer servir opcions de la llista desplegable)]]</f>
        <v>0</v>
      </c>
      <c r="AC1524" s="60"/>
    </row>
    <row r="1525" spans="2:29" hidden="1" x14ac:dyDescent="0.3">
      <c r="B1525" s="117"/>
      <c r="C1525" s="115"/>
      <c r="D1525" s="116"/>
      <c r="E1525" s="118"/>
      <c r="F1525" s="60"/>
      <c r="G1525" s="95"/>
      <c r="H1525" s="74"/>
      <c r="I1525" s="116"/>
      <c r="J1525" s="60"/>
      <c r="K1525" s="116"/>
      <c r="L1525" s="60"/>
      <c r="M1525" s="60"/>
      <c r="N1525" s="60"/>
      <c r="O1525" s="60"/>
      <c r="P1525" s="60"/>
      <c r="Q1525" s="6">
        <v>12</v>
      </c>
      <c r="R1525" s="7"/>
      <c r="S1525" s="74">
        <f>Taula1[[#This Row],[Mesos naturals sencers treballats període justificat (01/01/2023 - 31/03/2023)]]</f>
        <v>12</v>
      </c>
      <c r="T1525" s="185">
        <f>Taula1[[#This Row],[Dies treballats període justificat (01/01/2023 - 31/03/2023)              no comptabilitzats com a mes natural sencer]]</f>
        <v>0</v>
      </c>
      <c r="U1525" s="19"/>
      <c r="V1525" s="60"/>
      <c r="W1525" s="60"/>
      <c r="X1525" s="60"/>
      <c r="Y1525" s="60"/>
      <c r="Z1525" s="60"/>
      <c r="AA1525" s="116"/>
      <c r="AB1525" s="143">
        <f>Taula1[[#This Row],[Grup justificat     (fer servir opcions de la llista desplegable)]]</f>
        <v>0</v>
      </c>
      <c r="AC1525" s="60"/>
    </row>
    <row r="1526" spans="2:29" hidden="1" x14ac:dyDescent="0.3">
      <c r="B1526" s="117"/>
      <c r="C1526" s="115"/>
      <c r="D1526" s="116"/>
      <c r="E1526" s="118"/>
      <c r="F1526" s="60"/>
      <c r="G1526" s="95"/>
      <c r="H1526" s="74"/>
      <c r="I1526" s="116"/>
      <c r="J1526" s="60"/>
      <c r="K1526" s="116"/>
      <c r="L1526" s="60"/>
      <c r="M1526" s="60"/>
      <c r="N1526" s="60"/>
      <c r="O1526" s="60"/>
      <c r="P1526" s="60"/>
      <c r="Q1526" s="6">
        <v>12</v>
      </c>
      <c r="R1526" s="7"/>
      <c r="S1526" s="74">
        <f>Taula1[[#This Row],[Mesos naturals sencers treballats període justificat (01/01/2023 - 31/03/2023)]]</f>
        <v>12</v>
      </c>
      <c r="T1526" s="185">
        <f>Taula1[[#This Row],[Dies treballats període justificat (01/01/2023 - 31/03/2023)              no comptabilitzats com a mes natural sencer]]</f>
        <v>0</v>
      </c>
      <c r="U1526" s="19"/>
      <c r="V1526" s="60"/>
      <c r="W1526" s="60"/>
      <c r="X1526" s="60"/>
      <c r="Y1526" s="60"/>
      <c r="Z1526" s="60"/>
      <c r="AA1526" s="116"/>
      <c r="AB1526" s="143">
        <f>Taula1[[#This Row],[Grup justificat     (fer servir opcions de la llista desplegable)]]</f>
        <v>0</v>
      </c>
      <c r="AC1526" s="60"/>
    </row>
    <row r="1527" spans="2:29" hidden="1" x14ac:dyDescent="0.3">
      <c r="B1527" s="117"/>
      <c r="C1527" s="115"/>
      <c r="D1527" s="116"/>
      <c r="E1527" s="118"/>
      <c r="F1527" s="60"/>
      <c r="G1527" s="95"/>
      <c r="H1527" s="74"/>
      <c r="I1527" s="116"/>
      <c r="J1527" s="60"/>
      <c r="K1527" s="116"/>
      <c r="L1527" s="60"/>
      <c r="M1527" s="60"/>
      <c r="N1527" s="60"/>
      <c r="O1527" s="60"/>
      <c r="P1527" s="60"/>
      <c r="Q1527" s="6">
        <v>12</v>
      </c>
      <c r="R1527" s="7"/>
      <c r="S1527" s="74">
        <f>Taula1[[#This Row],[Mesos naturals sencers treballats període justificat (01/01/2023 - 31/03/2023)]]</f>
        <v>12</v>
      </c>
      <c r="T1527" s="185">
        <f>Taula1[[#This Row],[Dies treballats període justificat (01/01/2023 - 31/03/2023)              no comptabilitzats com a mes natural sencer]]</f>
        <v>0</v>
      </c>
      <c r="U1527" s="19"/>
      <c r="V1527" s="60"/>
      <c r="W1527" s="60"/>
      <c r="X1527" s="60"/>
      <c r="Y1527" s="60"/>
      <c r="Z1527" s="60"/>
      <c r="AA1527" s="116"/>
      <c r="AB1527" s="143">
        <f>Taula1[[#This Row],[Grup justificat     (fer servir opcions de la llista desplegable)]]</f>
        <v>0</v>
      </c>
      <c r="AC1527" s="60"/>
    </row>
    <row r="1528" spans="2:29" hidden="1" x14ac:dyDescent="0.3">
      <c r="B1528" s="117"/>
      <c r="C1528" s="115"/>
      <c r="D1528" s="116"/>
      <c r="E1528" s="118"/>
      <c r="F1528" s="60"/>
      <c r="G1528" s="95"/>
      <c r="H1528" s="74"/>
      <c r="I1528" s="116"/>
      <c r="J1528" s="60"/>
      <c r="K1528" s="116"/>
      <c r="L1528" s="60"/>
      <c r="M1528" s="60"/>
      <c r="N1528" s="60"/>
      <c r="O1528" s="60"/>
      <c r="P1528" s="60"/>
      <c r="Q1528" s="6">
        <v>12</v>
      </c>
      <c r="R1528" s="7"/>
      <c r="S1528" s="74">
        <f>Taula1[[#This Row],[Mesos naturals sencers treballats període justificat (01/01/2023 - 31/03/2023)]]</f>
        <v>12</v>
      </c>
      <c r="T1528" s="185">
        <f>Taula1[[#This Row],[Dies treballats període justificat (01/01/2023 - 31/03/2023)              no comptabilitzats com a mes natural sencer]]</f>
        <v>0</v>
      </c>
      <c r="U1528" s="19"/>
      <c r="V1528" s="60"/>
      <c r="W1528" s="60"/>
      <c r="X1528" s="60"/>
      <c r="Y1528" s="60"/>
      <c r="Z1528" s="60"/>
      <c r="AA1528" s="116"/>
      <c r="AB1528" s="143">
        <f>Taula1[[#This Row],[Grup justificat     (fer servir opcions de la llista desplegable)]]</f>
        <v>0</v>
      </c>
      <c r="AC1528" s="60"/>
    </row>
    <row r="1529" spans="2:29" hidden="1" x14ac:dyDescent="0.3">
      <c r="B1529" s="117"/>
      <c r="C1529" s="115"/>
      <c r="D1529" s="116"/>
      <c r="E1529" s="118"/>
      <c r="F1529" s="60"/>
      <c r="G1529" s="95"/>
      <c r="H1529" s="74"/>
      <c r="I1529" s="116"/>
      <c r="J1529" s="60"/>
      <c r="K1529" s="116"/>
      <c r="L1529" s="60"/>
      <c r="M1529" s="60"/>
      <c r="N1529" s="60"/>
      <c r="O1529" s="60"/>
      <c r="P1529" s="60"/>
      <c r="Q1529" s="6">
        <v>12</v>
      </c>
      <c r="R1529" s="7"/>
      <c r="S1529" s="74">
        <f>Taula1[[#This Row],[Mesos naturals sencers treballats període justificat (01/01/2023 - 31/03/2023)]]</f>
        <v>12</v>
      </c>
      <c r="T1529" s="185">
        <f>Taula1[[#This Row],[Dies treballats període justificat (01/01/2023 - 31/03/2023)              no comptabilitzats com a mes natural sencer]]</f>
        <v>0</v>
      </c>
      <c r="U1529" s="19"/>
      <c r="V1529" s="60"/>
      <c r="W1529" s="60"/>
      <c r="X1529" s="60"/>
      <c r="Y1529" s="60"/>
      <c r="Z1529" s="60"/>
      <c r="AA1529" s="116"/>
      <c r="AB1529" s="143">
        <f>Taula1[[#This Row],[Grup justificat     (fer servir opcions de la llista desplegable)]]</f>
        <v>0</v>
      </c>
      <c r="AC1529" s="60"/>
    </row>
    <row r="1530" spans="2:29" hidden="1" x14ac:dyDescent="0.3">
      <c r="B1530" s="117"/>
      <c r="C1530" s="115"/>
      <c r="D1530" s="116"/>
      <c r="E1530" s="118"/>
      <c r="F1530" s="60"/>
      <c r="G1530" s="95"/>
      <c r="H1530" s="74"/>
      <c r="I1530" s="116"/>
      <c r="J1530" s="60"/>
      <c r="K1530" s="116"/>
      <c r="L1530" s="60"/>
      <c r="M1530" s="60"/>
      <c r="N1530" s="60"/>
      <c r="O1530" s="60"/>
      <c r="P1530" s="60"/>
      <c r="Q1530" s="6">
        <v>12</v>
      </c>
      <c r="R1530" s="7"/>
      <c r="S1530" s="74">
        <f>Taula1[[#This Row],[Mesos naturals sencers treballats període justificat (01/01/2023 - 31/03/2023)]]</f>
        <v>12</v>
      </c>
      <c r="T1530" s="185">
        <f>Taula1[[#This Row],[Dies treballats període justificat (01/01/2023 - 31/03/2023)              no comptabilitzats com a mes natural sencer]]</f>
        <v>0</v>
      </c>
      <c r="U1530" s="19"/>
      <c r="V1530" s="60"/>
      <c r="W1530" s="60"/>
      <c r="X1530" s="60"/>
      <c r="Y1530" s="60"/>
      <c r="Z1530" s="60"/>
      <c r="AA1530" s="116"/>
      <c r="AB1530" s="143">
        <f>Taula1[[#This Row],[Grup justificat     (fer servir opcions de la llista desplegable)]]</f>
        <v>0</v>
      </c>
      <c r="AC1530" s="60"/>
    </row>
    <row r="1531" spans="2:29" hidden="1" x14ac:dyDescent="0.3">
      <c r="B1531" s="117"/>
      <c r="C1531" s="115"/>
      <c r="D1531" s="116"/>
      <c r="E1531" s="118"/>
      <c r="F1531" s="60"/>
      <c r="G1531" s="95"/>
      <c r="H1531" s="74"/>
      <c r="I1531" s="116"/>
      <c r="J1531" s="60"/>
      <c r="K1531" s="116"/>
      <c r="L1531" s="60"/>
      <c r="M1531" s="60"/>
      <c r="N1531" s="60"/>
      <c r="O1531" s="60"/>
      <c r="P1531" s="60"/>
      <c r="Q1531" s="6">
        <v>12</v>
      </c>
      <c r="R1531" s="7"/>
      <c r="S1531" s="74">
        <f>Taula1[[#This Row],[Mesos naturals sencers treballats període justificat (01/01/2023 - 31/03/2023)]]</f>
        <v>12</v>
      </c>
      <c r="T1531" s="185">
        <f>Taula1[[#This Row],[Dies treballats període justificat (01/01/2023 - 31/03/2023)              no comptabilitzats com a mes natural sencer]]</f>
        <v>0</v>
      </c>
      <c r="U1531" s="19"/>
      <c r="V1531" s="60"/>
      <c r="W1531" s="60"/>
      <c r="X1531" s="60"/>
      <c r="Y1531" s="60"/>
      <c r="Z1531" s="60"/>
      <c r="AA1531" s="116"/>
      <c r="AB1531" s="143">
        <f>Taula1[[#This Row],[Grup justificat     (fer servir opcions de la llista desplegable)]]</f>
        <v>0</v>
      </c>
      <c r="AC1531" s="60"/>
    </row>
    <row r="1532" spans="2:29" hidden="1" x14ac:dyDescent="0.3">
      <c r="B1532" s="117"/>
      <c r="C1532" s="115"/>
      <c r="D1532" s="116"/>
      <c r="E1532" s="118"/>
      <c r="F1532" s="60"/>
      <c r="G1532" s="95"/>
      <c r="H1532" s="74"/>
      <c r="I1532" s="116"/>
      <c r="J1532" s="60"/>
      <c r="K1532" s="116"/>
      <c r="L1532" s="60"/>
      <c r="M1532" s="60"/>
      <c r="N1532" s="60"/>
      <c r="O1532" s="60"/>
      <c r="P1532" s="60"/>
      <c r="Q1532" s="6">
        <v>12</v>
      </c>
      <c r="R1532" s="7"/>
      <c r="S1532" s="74">
        <f>Taula1[[#This Row],[Mesos naturals sencers treballats període justificat (01/01/2023 - 31/03/2023)]]</f>
        <v>12</v>
      </c>
      <c r="T1532" s="185">
        <f>Taula1[[#This Row],[Dies treballats període justificat (01/01/2023 - 31/03/2023)              no comptabilitzats com a mes natural sencer]]</f>
        <v>0</v>
      </c>
      <c r="U1532" s="19"/>
      <c r="V1532" s="60"/>
      <c r="W1532" s="60"/>
      <c r="X1532" s="60"/>
      <c r="Y1532" s="60"/>
      <c r="Z1532" s="60"/>
      <c r="AA1532" s="116"/>
      <c r="AB1532" s="143">
        <f>Taula1[[#This Row],[Grup justificat     (fer servir opcions de la llista desplegable)]]</f>
        <v>0</v>
      </c>
      <c r="AC1532" s="60"/>
    </row>
    <row r="1533" spans="2:29" hidden="1" x14ac:dyDescent="0.3">
      <c r="B1533" s="117"/>
      <c r="C1533" s="115"/>
      <c r="D1533" s="116"/>
      <c r="E1533" s="118"/>
      <c r="F1533" s="60"/>
      <c r="G1533" s="95"/>
      <c r="H1533" s="74"/>
      <c r="I1533" s="116"/>
      <c r="J1533" s="60"/>
      <c r="K1533" s="116"/>
      <c r="L1533" s="60"/>
      <c r="M1533" s="60"/>
      <c r="N1533" s="60"/>
      <c r="O1533" s="60"/>
      <c r="P1533" s="60"/>
      <c r="Q1533" s="6">
        <v>12</v>
      </c>
      <c r="R1533" s="7"/>
      <c r="S1533" s="74">
        <f>Taula1[[#This Row],[Mesos naturals sencers treballats període justificat (01/01/2023 - 31/03/2023)]]</f>
        <v>12</v>
      </c>
      <c r="T1533" s="185">
        <f>Taula1[[#This Row],[Dies treballats període justificat (01/01/2023 - 31/03/2023)              no comptabilitzats com a mes natural sencer]]</f>
        <v>0</v>
      </c>
      <c r="U1533" s="19"/>
      <c r="V1533" s="60"/>
      <c r="W1533" s="60"/>
      <c r="X1533" s="60"/>
      <c r="Y1533" s="60"/>
      <c r="Z1533" s="60"/>
      <c r="AA1533" s="116"/>
      <c r="AB1533" s="143">
        <f>Taula1[[#This Row],[Grup justificat     (fer servir opcions de la llista desplegable)]]</f>
        <v>0</v>
      </c>
      <c r="AC1533" s="60"/>
    </row>
    <row r="1534" spans="2:29" hidden="1" x14ac:dyDescent="0.3">
      <c r="B1534" s="117"/>
      <c r="C1534" s="115"/>
      <c r="D1534" s="116"/>
      <c r="E1534" s="118"/>
      <c r="F1534" s="60"/>
      <c r="G1534" s="95"/>
      <c r="H1534" s="74"/>
      <c r="I1534" s="116"/>
      <c r="J1534" s="60"/>
      <c r="K1534" s="116"/>
      <c r="L1534" s="60"/>
      <c r="M1534" s="60"/>
      <c r="N1534" s="60"/>
      <c r="O1534" s="60"/>
      <c r="P1534" s="60"/>
      <c r="Q1534" s="6">
        <v>12</v>
      </c>
      <c r="R1534" s="7"/>
      <c r="S1534" s="74">
        <f>Taula1[[#This Row],[Mesos naturals sencers treballats període justificat (01/01/2023 - 31/03/2023)]]</f>
        <v>12</v>
      </c>
      <c r="T1534" s="185">
        <f>Taula1[[#This Row],[Dies treballats període justificat (01/01/2023 - 31/03/2023)              no comptabilitzats com a mes natural sencer]]</f>
        <v>0</v>
      </c>
      <c r="U1534" s="19"/>
      <c r="V1534" s="60"/>
      <c r="W1534" s="60"/>
      <c r="X1534" s="60"/>
      <c r="Y1534" s="60"/>
      <c r="Z1534" s="60"/>
      <c r="AA1534" s="116"/>
      <c r="AB1534" s="143">
        <f>Taula1[[#This Row],[Grup justificat     (fer servir opcions de la llista desplegable)]]</f>
        <v>0</v>
      </c>
      <c r="AC1534" s="60"/>
    </row>
    <row r="1535" spans="2:29" hidden="1" x14ac:dyDescent="0.3">
      <c r="B1535" s="117"/>
      <c r="C1535" s="115"/>
      <c r="D1535" s="116"/>
      <c r="E1535" s="118"/>
      <c r="F1535" s="60"/>
      <c r="G1535" s="95"/>
      <c r="H1535" s="74"/>
      <c r="I1535" s="116"/>
      <c r="J1535" s="60"/>
      <c r="K1535" s="116"/>
      <c r="L1535" s="60"/>
      <c r="M1535" s="60"/>
      <c r="N1535" s="60"/>
      <c r="O1535" s="60"/>
      <c r="P1535" s="60"/>
      <c r="Q1535" s="6">
        <v>12</v>
      </c>
      <c r="R1535" s="7"/>
      <c r="S1535" s="74">
        <f>Taula1[[#This Row],[Mesos naturals sencers treballats període justificat (01/01/2023 - 31/03/2023)]]</f>
        <v>12</v>
      </c>
      <c r="T1535" s="185">
        <f>Taula1[[#This Row],[Dies treballats període justificat (01/01/2023 - 31/03/2023)              no comptabilitzats com a mes natural sencer]]</f>
        <v>0</v>
      </c>
      <c r="U1535" s="19"/>
      <c r="V1535" s="60"/>
      <c r="W1535" s="60"/>
      <c r="X1535" s="60"/>
      <c r="Y1535" s="60"/>
      <c r="Z1535" s="60"/>
      <c r="AA1535" s="116"/>
      <c r="AB1535" s="143">
        <f>Taula1[[#This Row],[Grup justificat     (fer servir opcions de la llista desplegable)]]</f>
        <v>0</v>
      </c>
      <c r="AC1535" s="60"/>
    </row>
    <row r="1536" spans="2:29" hidden="1" x14ac:dyDescent="0.3">
      <c r="B1536" s="117"/>
      <c r="C1536" s="115"/>
      <c r="D1536" s="116"/>
      <c r="E1536" s="118"/>
      <c r="F1536" s="60"/>
      <c r="G1536" s="95"/>
      <c r="H1536" s="74"/>
      <c r="I1536" s="116"/>
      <c r="J1536" s="60"/>
      <c r="K1536" s="116"/>
      <c r="L1536" s="60"/>
      <c r="M1536" s="60"/>
      <c r="N1536" s="60"/>
      <c r="O1536" s="60"/>
      <c r="P1536" s="60"/>
      <c r="Q1536" s="6">
        <v>12</v>
      </c>
      <c r="R1536" s="7"/>
      <c r="S1536" s="74">
        <f>Taula1[[#This Row],[Mesos naturals sencers treballats període justificat (01/01/2023 - 31/03/2023)]]</f>
        <v>12</v>
      </c>
      <c r="T1536" s="185">
        <f>Taula1[[#This Row],[Dies treballats període justificat (01/01/2023 - 31/03/2023)              no comptabilitzats com a mes natural sencer]]</f>
        <v>0</v>
      </c>
      <c r="U1536" s="19"/>
      <c r="V1536" s="60"/>
      <c r="W1536" s="60"/>
      <c r="X1536" s="60"/>
      <c r="Y1536" s="60"/>
      <c r="Z1536" s="60"/>
      <c r="AA1536" s="116"/>
      <c r="AB1536" s="143">
        <f>Taula1[[#This Row],[Grup justificat     (fer servir opcions de la llista desplegable)]]</f>
        <v>0</v>
      </c>
      <c r="AC1536" s="60"/>
    </row>
    <row r="1537" spans="2:29" hidden="1" x14ac:dyDescent="0.3">
      <c r="B1537" s="117"/>
      <c r="C1537" s="115"/>
      <c r="D1537" s="116"/>
      <c r="E1537" s="118"/>
      <c r="F1537" s="60"/>
      <c r="G1537" s="95"/>
      <c r="H1537" s="74"/>
      <c r="I1537" s="116"/>
      <c r="J1537" s="60"/>
      <c r="K1537" s="116"/>
      <c r="L1537" s="60"/>
      <c r="M1537" s="60"/>
      <c r="N1537" s="60"/>
      <c r="O1537" s="60"/>
      <c r="P1537" s="60"/>
      <c r="Q1537" s="6">
        <v>12</v>
      </c>
      <c r="R1537" s="7"/>
      <c r="S1537" s="74">
        <f>Taula1[[#This Row],[Mesos naturals sencers treballats període justificat (01/01/2023 - 31/03/2023)]]</f>
        <v>12</v>
      </c>
      <c r="T1537" s="185">
        <f>Taula1[[#This Row],[Dies treballats període justificat (01/01/2023 - 31/03/2023)              no comptabilitzats com a mes natural sencer]]</f>
        <v>0</v>
      </c>
      <c r="U1537" s="19"/>
      <c r="V1537" s="60"/>
      <c r="W1537" s="60"/>
      <c r="X1537" s="60"/>
      <c r="Y1537" s="60"/>
      <c r="Z1537" s="60"/>
      <c r="AA1537" s="116"/>
      <c r="AB1537" s="143">
        <f>Taula1[[#This Row],[Grup justificat     (fer servir opcions de la llista desplegable)]]</f>
        <v>0</v>
      </c>
      <c r="AC1537" s="60"/>
    </row>
    <row r="1538" spans="2:29" hidden="1" x14ac:dyDescent="0.3">
      <c r="B1538" s="117"/>
      <c r="C1538" s="115"/>
      <c r="D1538" s="116"/>
      <c r="E1538" s="118"/>
      <c r="F1538" s="60"/>
      <c r="G1538" s="95"/>
      <c r="H1538" s="74"/>
      <c r="I1538" s="116"/>
      <c r="J1538" s="60"/>
      <c r="K1538" s="116"/>
      <c r="L1538" s="60"/>
      <c r="M1538" s="60"/>
      <c r="N1538" s="60"/>
      <c r="O1538" s="60"/>
      <c r="P1538" s="60"/>
      <c r="Q1538" s="6">
        <v>12</v>
      </c>
      <c r="R1538" s="7"/>
      <c r="S1538" s="74">
        <f>Taula1[[#This Row],[Mesos naturals sencers treballats període justificat (01/01/2023 - 31/03/2023)]]</f>
        <v>12</v>
      </c>
      <c r="T1538" s="185">
        <f>Taula1[[#This Row],[Dies treballats període justificat (01/01/2023 - 31/03/2023)              no comptabilitzats com a mes natural sencer]]</f>
        <v>0</v>
      </c>
      <c r="U1538" s="19"/>
      <c r="V1538" s="60"/>
      <c r="W1538" s="60"/>
      <c r="X1538" s="60"/>
      <c r="Y1538" s="60"/>
      <c r="Z1538" s="60"/>
      <c r="AA1538" s="116"/>
      <c r="AB1538" s="143">
        <f>Taula1[[#This Row],[Grup justificat     (fer servir opcions de la llista desplegable)]]</f>
        <v>0</v>
      </c>
      <c r="AC1538" s="60"/>
    </row>
    <row r="1539" spans="2:29" hidden="1" x14ac:dyDescent="0.3">
      <c r="B1539" s="117"/>
      <c r="C1539" s="115"/>
      <c r="D1539" s="116"/>
      <c r="E1539" s="118"/>
      <c r="F1539" s="60"/>
      <c r="G1539" s="95"/>
      <c r="H1539" s="74"/>
      <c r="I1539" s="116"/>
      <c r="J1539" s="60"/>
      <c r="K1539" s="116"/>
      <c r="L1539" s="60"/>
      <c r="M1539" s="60"/>
      <c r="N1539" s="60"/>
      <c r="O1539" s="60"/>
      <c r="P1539" s="60"/>
      <c r="Q1539" s="6">
        <v>12</v>
      </c>
      <c r="R1539" s="7"/>
      <c r="S1539" s="74">
        <f>Taula1[[#This Row],[Mesos naturals sencers treballats període justificat (01/01/2023 - 31/03/2023)]]</f>
        <v>12</v>
      </c>
      <c r="T1539" s="185">
        <f>Taula1[[#This Row],[Dies treballats període justificat (01/01/2023 - 31/03/2023)              no comptabilitzats com a mes natural sencer]]</f>
        <v>0</v>
      </c>
      <c r="U1539" s="19"/>
      <c r="V1539" s="60"/>
      <c r="W1539" s="60"/>
      <c r="X1539" s="60"/>
      <c r="Y1539" s="60"/>
      <c r="Z1539" s="60"/>
      <c r="AA1539" s="116"/>
      <c r="AB1539" s="143">
        <f>Taula1[[#This Row],[Grup justificat     (fer servir opcions de la llista desplegable)]]</f>
        <v>0</v>
      </c>
      <c r="AC1539" s="60"/>
    </row>
    <row r="1540" spans="2:29" hidden="1" x14ac:dyDescent="0.3">
      <c r="B1540" s="117"/>
      <c r="C1540" s="115"/>
      <c r="D1540" s="116"/>
      <c r="E1540" s="118"/>
      <c r="F1540" s="60"/>
      <c r="G1540" s="95"/>
      <c r="H1540" s="74"/>
      <c r="I1540" s="116"/>
      <c r="J1540" s="60"/>
      <c r="K1540" s="116"/>
      <c r="L1540" s="60"/>
      <c r="M1540" s="60"/>
      <c r="N1540" s="60"/>
      <c r="O1540" s="60"/>
      <c r="P1540" s="60"/>
      <c r="Q1540" s="6">
        <v>12</v>
      </c>
      <c r="R1540" s="7"/>
      <c r="S1540" s="74">
        <f>Taula1[[#This Row],[Mesos naturals sencers treballats període justificat (01/01/2023 - 31/03/2023)]]</f>
        <v>12</v>
      </c>
      <c r="T1540" s="185">
        <f>Taula1[[#This Row],[Dies treballats període justificat (01/01/2023 - 31/03/2023)              no comptabilitzats com a mes natural sencer]]</f>
        <v>0</v>
      </c>
      <c r="U1540" s="19"/>
      <c r="V1540" s="60"/>
      <c r="W1540" s="60"/>
      <c r="X1540" s="60"/>
      <c r="Y1540" s="60"/>
      <c r="Z1540" s="60"/>
      <c r="AA1540" s="116"/>
      <c r="AB1540" s="143">
        <f>Taula1[[#This Row],[Grup justificat     (fer servir opcions de la llista desplegable)]]</f>
        <v>0</v>
      </c>
      <c r="AC1540" s="60"/>
    </row>
    <row r="1541" spans="2:29" hidden="1" x14ac:dyDescent="0.3">
      <c r="B1541" s="117"/>
      <c r="C1541" s="115"/>
      <c r="D1541" s="116"/>
      <c r="E1541" s="118"/>
      <c r="F1541" s="60"/>
      <c r="G1541" s="95"/>
      <c r="H1541" s="74"/>
      <c r="I1541" s="116"/>
      <c r="J1541" s="60"/>
      <c r="K1541" s="116"/>
      <c r="L1541" s="60"/>
      <c r="M1541" s="60"/>
      <c r="N1541" s="60"/>
      <c r="O1541" s="60"/>
      <c r="P1541" s="60"/>
      <c r="Q1541" s="6">
        <v>12</v>
      </c>
      <c r="R1541" s="7"/>
      <c r="S1541" s="74">
        <f>Taula1[[#This Row],[Mesos naturals sencers treballats període justificat (01/01/2023 - 31/03/2023)]]</f>
        <v>12</v>
      </c>
      <c r="T1541" s="185">
        <f>Taula1[[#This Row],[Dies treballats període justificat (01/01/2023 - 31/03/2023)              no comptabilitzats com a mes natural sencer]]</f>
        <v>0</v>
      </c>
      <c r="U1541" s="19"/>
      <c r="V1541" s="60"/>
      <c r="W1541" s="60"/>
      <c r="X1541" s="60"/>
      <c r="Y1541" s="60"/>
      <c r="Z1541" s="60"/>
      <c r="AA1541" s="116"/>
      <c r="AB1541" s="143">
        <f>Taula1[[#This Row],[Grup justificat     (fer servir opcions de la llista desplegable)]]</f>
        <v>0</v>
      </c>
      <c r="AC1541" s="60"/>
    </row>
    <row r="1542" spans="2:29" hidden="1" x14ac:dyDescent="0.3">
      <c r="B1542" s="117"/>
      <c r="C1542" s="115"/>
      <c r="D1542" s="116"/>
      <c r="E1542" s="118"/>
      <c r="F1542" s="60"/>
      <c r="G1542" s="95"/>
      <c r="H1542" s="74"/>
      <c r="I1542" s="116"/>
      <c r="J1542" s="60"/>
      <c r="K1542" s="116"/>
      <c r="L1542" s="60"/>
      <c r="M1542" s="60"/>
      <c r="N1542" s="60"/>
      <c r="O1542" s="60"/>
      <c r="P1542" s="60"/>
      <c r="Q1542" s="6">
        <v>12</v>
      </c>
      <c r="R1542" s="7"/>
      <c r="S1542" s="74">
        <f>Taula1[[#This Row],[Mesos naturals sencers treballats període justificat (01/01/2023 - 31/03/2023)]]</f>
        <v>12</v>
      </c>
      <c r="T1542" s="185">
        <f>Taula1[[#This Row],[Dies treballats període justificat (01/01/2023 - 31/03/2023)              no comptabilitzats com a mes natural sencer]]</f>
        <v>0</v>
      </c>
      <c r="U1542" s="19"/>
      <c r="V1542" s="60"/>
      <c r="W1542" s="60"/>
      <c r="X1542" s="60"/>
      <c r="Y1542" s="60"/>
      <c r="Z1542" s="60"/>
      <c r="AA1542" s="116"/>
      <c r="AB1542" s="143">
        <f>Taula1[[#This Row],[Grup justificat     (fer servir opcions de la llista desplegable)]]</f>
        <v>0</v>
      </c>
      <c r="AC1542" s="60"/>
    </row>
    <row r="1543" spans="2:29" hidden="1" x14ac:dyDescent="0.3">
      <c r="B1543" s="117"/>
      <c r="C1543" s="115"/>
      <c r="D1543" s="116"/>
      <c r="E1543" s="118"/>
      <c r="F1543" s="60"/>
      <c r="G1543" s="95"/>
      <c r="H1543" s="74"/>
      <c r="I1543" s="116"/>
      <c r="J1543" s="60"/>
      <c r="K1543" s="116"/>
      <c r="L1543" s="60"/>
      <c r="M1543" s="60"/>
      <c r="N1543" s="60"/>
      <c r="O1543" s="60"/>
      <c r="P1543" s="60"/>
      <c r="Q1543" s="6">
        <v>12</v>
      </c>
      <c r="R1543" s="7"/>
      <c r="S1543" s="74">
        <f>Taula1[[#This Row],[Mesos naturals sencers treballats període justificat (01/01/2023 - 31/03/2023)]]</f>
        <v>12</v>
      </c>
      <c r="T1543" s="185">
        <f>Taula1[[#This Row],[Dies treballats període justificat (01/01/2023 - 31/03/2023)              no comptabilitzats com a mes natural sencer]]</f>
        <v>0</v>
      </c>
      <c r="U1543" s="19"/>
      <c r="V1543" s="60"/>
      <c r="W1543" s="60"/>
      <c r="X1543" s="60"/>
      <c r="Y1543" s="60"/>
      <c r="Z1543" s="60"/>
      <c r="AA1543" s="116"/>
      <c r="AB1543" s="143">
        <f>Taula1[[#This Row],[Grup justificat     (fer servir opcions de la llista desplegable)]]</f>
        <v>0</v>
      </c>
      <c r="AC1543" s="60"/>
    </row>
    <row r="1544" spans="2:29" hidden="1" x14ac:dyDescent="0.3">
      <c r="B1544" s="117"/>
      <c r="C1544" s="115"/>
      <c r="D1544" s="116"/>
      <c r="E1544" s="118"/>
      <c r="F1544" s="60"/>
      <c r="G1544" s="95"/>
      <c r="H1544" s="74"/>
      <c r="I1544" s="116"/>
      <c r="J1544" s="60"/>
      <c r="K1544" s="116"/>
      <c r="L1544" s="60"/>
      <c r="M1544" s="60"/>
      <c r="N1544" s="60"/>
      <c r="O1544" s="60"/>
      <c r="P1544" s="60"/>
      <c r="Q1544" s="6">
        <v>12</v>
      </c>
      <c r="R1544" s="7"/>
      <c r="S1544" s="74">
        <f>Taula1[[#This Row],[Mesos naturals sencers treballats període justificat (01/01/2023 - 31/03/2023)]]</f>
        <v>12</v>
      </c>
      <c r="T1544" s="185">
        <f>Taula1[[#This Row],[Dies treballats període justificat (01/01/2023 - 31/03/2023)              no comptabilitzats com a mes natural sencer]]</f>
        <v>0</v>
      </c>
      <c r="U1544" s="19"/>
      <c r="V1544" s="60"/>
      <c r="W1544" s="60"/>
      <c r="X1544" s="60"/>
      <c r="Y1544" s="60"/>
      <c r="Z1544" s="60"/>
      <c r="AA1544" s="116"/>
      <c r="AB1544" s="143">
        <f>Taula1[[#This Row],[Grup justificat     (fer servir opcions de la llista desplegable)]]</f>
        <v>0</v>
      </c>
      <c r="AC1544" s="60"/>
    </row>
    <row r="1545" spans="2:29" hidden="1" x14ac:dyDescent="0.3">
      <c r="B1545" s="117"/>
      <c r="C1545" s="115"/>
      <c r="D1545" s="116"/>
      <c r="E1545" s="118"/>
      <c r="F1545" s="60"/>
      <c r="G1545" s="95"/>
      <c r="H1545" s="74"/>
      <c r="I1545" s="116"/>
      <c r="J1545" s="60"/>
      <c r="K1545" s="116"/>
      <c r="L1545" s="60"/>
      <c r="M1545" s="60"/>
      <c r="N1545" s="60"/>
      <c r="O1545" s="60"/>
      <c r="P1545" s="60"/>
      <c r="Q1545" s="6">
        <v>12</v>
      </c>
      <c r="R1545" s="7"/>
      <c r="S1545" s="74">
        <f>Taula1[[#This Row],[Mesos naturals sencers treballats període justificat (01/01/2023 - 31/03/2023)]]</f>
        <v>12</v>
      </c>
      <c r="T1545" s="185">
        <f>Taula1[[#This Row],[Dies treballats període justificat (01/01/2023 - 31/03/2023)              no comptabilitzats com a mes natural sencer]]</f>
        <v>0</v>
      </c>
      <c r="U1545" s="19"/>
      <c r="V1545" s="60"/>
      <c r="W1545" s="60"/>
      <c r="X1545" s="60"/>
      <c r="Y1545" s="60"/>
      <c r="Z1545" s="60"/>
      <c r="AA1545" s="116"/>
      <c r="AB1545" s="143">
        <f>Taula1[[#This Row],[Grup justificat     (fer servir opcions de la llista desplegable)]]</f>
        <v>0</v>
      </c>
      <c r="AC1545" s="60"/>
    </row>
    <row r="1546" spans="2:29" hidden="1" x14ac:dyDescent="0.3">
      <c r="B1546" s="117"/>
      <c r="C1546" s="115"/>
      <c r="D1546" s="116"/>
      <c r="E1546" s="118"/>
      <c r="F1546" s="60"/>
      <c r="G1546" s="95"/>
      <c r="H1546" s="74"/>
      <c r="I1546" s="116"/>
      <c r="J1546" s="60"/>
      <c r="K1546" s="116"/>
      <c r="L1546" s="60"/>
      <c r="M1546" s="60"/>
      <c r="N1546" s="60"/>
      <c r="O1546" s="60"/>
      <c r="P1546" s="60"/>
      <c r="Q1546" s="6">
        <v>12</v>
      </c>
      <c r="R1546" s="7"/>
      <c r="S1546" s="74">
        <f>Taula1[[#This Row],[Mesos naturals sencers treballats període justificat (01/01/2023 - 31/03/2023)]]</f>
        <v>12</v>
      </c>
      <c r="T1546" s="185">
        <f>Taula1[[#This Row],[Dies treballats període justificat (01/01/2023 - 31/03/2023)              no comptabilitzats com a mes natural sencer]]</f>
        <v>0</v>
      </c>
      <c r="U1546" s="19"/>
      <c r="V1546" s="60"/>
      <c r="W1546" s="60"/>
      <c r="X1546" s="60"/>
      <c r="Y1546" s="60"/>
      <c r="Z1546" s="60"/>
      <c r="AA1546" s="116"/>
      <c r="AB1546" s="143">
        <f>Taula1[[#This Row],[Grup justificat     (fer servir opcions de la llista desplegable)]]</f>
        <v>0</v>
      </c>
      <c r="AC1546" s="60"/>
    </row>
    <row r="1547" spans="2:29" hidden="1" x14ac:dyDescent="0.3">
      <c r="B1547" s="117"/>
      <c r="C1547" s="115"/>
      <c r="D1547" s="116"/>
      <c r="E1547" s="118"/>
      <c r="F1547" s="60"/>
      <c r="G1547" s="95"/>
      <c r="H1547" s="74"/>
      <c r="I1547" s="116"/>
      <c r="J1547" s="60"/>
      <c r="K1547" s="116"/>
      <c r="L1547" s="60"/>
      <c r="M1547" s="60"/>
      <c r="N1547" s="60"/>
      <c r="O1547" s="60"/>
      <c r="P1547" s="60"/>
      <c r="Q1547" s="6">
        <v>12</v>
      </c>
      <c r="R1547" s="7"/>
      <c r="S1547" s="74">
        <f>Taula1[[#This Row],[Mesos naturals sencers treballats període justificat (01/01/2023 - 31/03/2023)]]</f>
        <v>12</v>
      </c>
      <c r="T1547" s="185">
        <f>Taula1[[#This Row],[Dies treballats període justificat (01/01/2023 - 31/03/2023)              no comptabilitzats com a mes natural sencer]]</f>
        <v>0</v>
      </c>
      <c r="U1547" s="19"/>
      <c r="V1547" s="60"/>
      <c r="W1547" s="60"/>
      <c r="X1547" s="60"/>
      <c r="Y1547" s="60"/>
      <c r="Z1547" s="60"/>
      <c r="AA1547" s="116"/>
      <c r="AB1547" s="143">
        <f>Taula1[[#This Row],[Grup justificat     (fer servir opcions de la llista desplegable)]]</f>
        <v>0</v>
      </c>
      <c r="AC1547" s="60"/>
    </row>
    <row r="1548" spans="2:29" hidden="1" x14ac:dyDescent="0.3">
      <c r="B1548" s="117"/>
      <c r="C1548" s="115"/>
      <c r="D1548" s="116"/>
      <c r="E1548" s="118"/>
      <c r="F1548" s="60"/>
      <c r="G1548" s="95"/>
      <c r="H1548" s="74"/>
      <c r="I1548" s="116"/>
      <c r="J1548" s="60"/>
      <c r="K1548" s="116"/>
      <c r="L1548" s="60"/>
      <c r="M1548" s="60"/>
      <c r="N1548" s="60"/>
      <c r="O1548" s="60"/>
      <c r="P1548" s="60"/>
      <c r="Q1548" s="6">
        <v>12</v>
      </c>
      <c r="R1548" s="7"/>
      <c r="S1548" s="74">
        <f>Taula1[[#This Row],[Mesos naturals sencers treballats període justificat (01/01/2023 - 31/03/2023)]]</f>
        <v>12</v>
      </c>
      <c r="T1548" s="185">
        <f>Taula1[[#This Row],[Dies treballats període justificat (01/01/2023 - 31/03/2023)              no comptabilitzats com a mes natural sencer]]</f>
        <v>0</v>
      </c>
      <c r="U1548" s="19"/>
      <c r="V1548" s="60"/>
      <c r="W1548" s="60"/>
      <c r="X1548" s="60"/>
      <c r="Y1548" s="60"/>
      <c r="Z1548" s="60"/>
      <c r="AA1548" s="116"/>
      <c r="AB1548" s="143">
        <f>Taula1[[#This Row],[Grup justificat     (fer servir opcions de la llista desplegable)]]</f>
        <v>0</v>
      </c>
      <c r="AC1548" s="60"/>
    </row>
    <row r="1549" spans="2:29" hidden="1" x14ac:dyDescent="0.3">
      <c r="B1549" s="117"/>
      <c r="C1549" s="115"/>
      <c r="D1549" s="116"/>
      <c r="E1549" s="118"/>
      <c r="F1549" s="60"/>
      <c r="G1549" s="95"/>
      <c r="H1549" s="74"/>
      <c r="I1549" s="116"/>
      <c r="J1549" s="60"/>
      <c r="K1549" s="116"/>
      <c r="L1549" s="60"/>
      <c r="M1549" s="60"/>
      <c r="N1549" s="60"/>
      <c r="O1549" s="60"/>
      <c r="P1549" s="60"/>
      <c r="Q1549" s="6">
        <v>12</v>
      </c>
      <c r="R1549" s="7"/>
      <c r="S1549" s="74">
        <f>Taula1[[#This Row],[Mesos naturals sencers treballats període justificat (01/01/2023 - 31/03/2023)]]</f>
        <v>12</v>
      </c>
      <c r="T1549" s="185">
        <f>Taula1[[#This Row],[Dies treballats període justificat (01/01/2023 - 31/03/2023)              no comptabilitzats com a mes natural sencer]]</f>
        <v>0</v>
      </c>
      <c r="U1549" s="19"/>
      <c r="V1549" s="60"/>
      <c r="W1549" s="60"/>
      <c r="X1549" s="60"/>
      <c r="Y1549" s="60"/>
      <c r="Z1549" s="60"/>
      <c r="AA1549" s="116"/>
      <c r="AB1549" s="143">
        <f>Taula1[[#This Row],[Grup justificat     (fer servir opcions de la llista desplegable)]]</f>
        <v>0</v>
      </c>
      <c r="AC1549" s="60"/>
    </row>
    <row r="1550" spans="2:29" hidden="1" x14ac:dyDescent="0.3">
      <c r="B1550" s="117"/>
      <c r="C1550" s="115"/>
      <c r="D1550" s="116"/>
      <c r="E1550" s="118"/>
      <c r="F1550" s="60"/>
      <c r="G1550" s="95"/>
      <c r="H1550" s="74"/>
      <c r="I1550" s="116"/>
      <c r="J1550" s="60"/>
      <c r="K1550" s="116"/>
      <c r="L1550" s="60"/>
      <c r="M1550" s="60"/>
      <c r="N1550" s="60"/>
      <c r="O1550" s="60"/>
      <c r="P1550" s="60"/>
      <c r="Q1550" s="6">
        <v>12</v>
      </c>
      <c r="R1550" s="7"/>
      <c r="S1550" s="74">
        <f>Taula1[[#This Row],[Mesos naturals sencers treballats període justificat (01/01/2023 - 31/03/2023)]]</f>
        <v>12</v>
      </c>
      <c r="T1550" s="185">
        <f>Taula1[[#This Row],[Dies treballats període justificat (01/01/2023 - 31/03/2023)              no comptabilitzats com a mes natural sencer]]</f>
        <v>0</v>
      </c>
      <c r="U1550" s="19"/>
      <c r="V1550" s="60"/>
      <c r="W1550" s="60"/>
      <c r="X1550" s="60"/>
      <c r="Y1550" s="60"/>
      <c r="Z1550" s="60"/>
      <c r="AA1550" s="116"/>
      <c r="AB1550" s="143">
        <f>Taula1[[#This Row],[Grup justificat     (fer servir opcions de la llista desplegable)]]</f>
        <v>0</v>
      </c>
      <c r="AC1550" s="60"/>
    </row>
    <row r="1551" spans="2:29" hidden="1" x14ac:dyDescent="0.3">
      <c r="B1551" s="117"/>
      <c r="C1551" s="115"/>
      <c r="D1551" s="116"/>
      <c r="E1551" s="118"/>
      <c r="F1551" s="60"/>
      <c r="G1551" s="95"/>
      <c r="H1551" s="74"/>
      <c r="I1551" s="116"/>
      <c r="J1551" s="60"/>
      <c r="K1551" s="116"/>
      <c r="L1551" s="60"/>
      <c r="M1551" s="60"/>
      <c r="N1551" s="60"/>
      <c r="O1551" s="60"/>
      <c r="P1551" s="60"/>
      <c r="Q1551" s="6">
        <v>12</v>
      </c>
      <c r="R1551" s="7"/>
      <c r="S1551" s="74">
        <f>Taula1[[#This Row],[Mesos naturals sencers treballats període justificat (01/01/2023 - 31/03/2023)]]</f>
        <v>12</v>
      </c>
      <c r="T1551" s="185">
        <f>Taula1[[#This Row],[Dies treballats període justificat (01/01/2023 - 31/03/2023)              no comptabilitzats com a mes natural sencer]]</f>
        <v>0</v>
      </c>
      <c r="U1551" s="19"/>
      <c r="V1551" s="60"/>
      <c r="W1551" s="60"/>
      <c r="X1551" s="60"/>
      <c r="Y1551" s="60"/>
      <c r="Z1551" s="60"/>
      <c r="AA1551" s="116"/>
      <c r="AB1551" s="143">
        <f>Taula1[[#This Row],[Grup justificat     (fer servir opcions de la llista desplegable)]]</f>
        <v>0</v>
      </c>
      <c r="AC1551" s="60"/>
    </row>
    <row r="1552" spans="2:29" hidden="1" x14ac:dyDescent="0.3">
      <c r="B1552" s="117"/>
      <c r="C1552" s="115"/>
      <c r="D1552" s="116"/>
      <c r="E1552" s="118"/>
      <c r="F1552" s="60"/>
      <c r="G1552" s="95"/>
      <c r="H1552" s="74"/>
      <c r="I1552" s="116"/>
      <c r="J1552" s="60"/>
      <c r="K1552" s="116"/>
      <c r="L1552" s="60"/>
      <c r="M1552" s="60"/>
      <c r="N1552" s="60"/>
      <c r="O1552" s="60"/>
      <c r="P1552" s="60"/>
      <c r="Q1552" s="6">
        <v>12</v>
      </c>
      <c r="R1552" s="7"/>
      <c r="S1552" s="74">
        <f>Taula1[[#This Row],[Mesos naturals sencers treballats període justificat (01/01/2023 - 31/03/2023)]]</f>
        <v>12</v>
      </c>
      <c r="T1552" s="185">
        <f>Taula1[[#This Row],[Dies treballats període justificat (01/01/2023 - 31/03/2023)              no comptabilitzats com a mes natural sencer]]</f>
        <v>0</v>
      </c>
      <c r="U1552" s="19"/>
      <c r="V1552" s="60"/>
      <c r="W1552" s="60"/>
      <c r="X1552" s="60"/>
      <c r="Y1552" s="60"/>
      <c r="Z1552" s="60"/>
      <c r="AA1552" s="116"/>
      <c r="AB1552" s="143">
        <f>Taula1[[#This Row],[Grup justificat     (fer servir opcions de la llista desplegable)]]</f>
        <v>0</v>
      </c>
      <c r="AC1552" s="60"/>
    </row>
    <row r="1553" spans="2:29" hidden="1" x14ac:dyDescent="0.3">
      <c r="B1553" s="117"/>
      <c r="C1553" s="115"/>
      <c r="D1553" s="116"/>
      <c r="E1553" s="118"/>
      <c r="F1553" s="60"/>
      <c r="G1553" s="95"/>
      <c r="H1553" s="74"/>
      <c r="I1553" s="116"/>
      <c r="J1553" s="60"/>
      <c r="K1553" s="116"/>
      <c r="L1553" s="60"/>
      <c r="M1553" s="60"/>
      <c r="N1553" s="60"/>
      <c r="O1553" s="60"/>
      <c r="P1553" s="60"/>
      <c r="Q1553" s="6">
        <v>12</v>
      </c>
      <c r="R1553" s="7"/>
      <c r="S1553" s="74">
        <f>Taula1[[#This Row],[Mesos naturals sencers treballats període justificat (01/01/2023 - 31/03/2023)]]</f>
        <v>12</v>
      </c>
      <c r="T1553" s="185">
        <f>Taula1[[#This Row],[Dies treballats període justificat (01/01/2023 - 31/03/2023)              no comptabilitzats com a mes natural sencer]]</f>
        <v>0</v>
      </c>
      <c r="U1553" s="19"/>
      <c r="V1553" s="60"/>
      <c r="W1553" s="60"/>
      <c r="X1553" s="60"/>
      <c r="Y1553" s="60"/>
      <c r="Z1553" s="60"/>
      <c r="AA1553" s="116"/>
      <c r="AB1553" s="143">
        <f>Taula1[[#This Row],[Grup justificat     (fer servir opcions de la llista desplegable)]]</f>
        <v>0</v>
      </c>
      <c r="AC1553" s="60"/>
    </row>
    <row r="1554" spans="2:29" hidden="1" x14ac:dyDescent="0.3">
      <c r="B1554" s="117"/>
      <c r="C1554" s="115"/>
      <c r="D1554" s="116"/>
      <c r="E1554" s="118"/>
      <c r="F1554" s="60"/>
      <c r="G1554" s="95"/>
      <c r="H1554" s="74"/>
      <c r="I1554" s="116"/>
      <c r="J1554" s="60"/>
      <c r="K1554" s="116"/>
      <c r="L1554" s="60"/>
      <c r="M1554" s="60"/>
      <c r="N1554" s="60"/>
      <c r="O1554" s="60"/>
      <c r="P1554" s="60"/>
      <c r="Q1554" s="6">
        <v>12</v>
      </c>
      <c r="R1554" s="7"/>
      <c r="S1554" s="74">
        <f>Taula1[[#This Row],[Mesos naturals sencers treballats període justificat (01/01/2023 - 31/03/2023)]]</f>
        <v>12</v>
      </c>
      <c r="T1554" s="185">
        <f>Taula1[[#This Row],[Dies treballats període justificat (01/01/2023 - 31/03/2023)              no comptabilitzats com a mes natural sencer]]</f>
        <v>0</v>
      </c>
      <c r="U1554" s="19"/>
      <c r="V1554" s="60"/>
      <c r="W1554" s="60"/>
      <c r="X1554" s="60"/>
      <c r="Y1554" s="60"/>
      <c r="Z1554" s="60"/>
      <c r="AA1554" s="116"/>
      <c r="AB1554" s="143">
        <f>Taula1[[#This Row],[Grup justificat     (fer servir opcions de la llista desplegable)]]</f>
        <v>0</v>
      </c>
      <c r="AC1554" s="60"/>
    </row>
    <row r="1555" spans="2:29" hidden="1" x14ac:dyDescent="0.3">
      <c r="B1555" s="117"/>
      <c r="C1555" s="115"/>
      <c r="D1555" s="116"/>
      <c r="E1555" s="118"/>
      <c r="F1555" s="60"/>
      <c r="G1555" s="95"/>
      <c r="H1555" s="74"/>
      <c r="I1555" s="116"/>
      <c r="J1555" s="60"/>
      <c r="K1555" s="116"/>
      <c r="L1555" s="60"/>
      <c r="M1555" s="60"/>
      <c r="N1555" s="60"/>
      <c r="O1555" s="60"/>
      <c r="P1555" s="60"/>
      <c r="Q1555" s="6">
        <v>12</v>
      </c>
      <c r="R1555" s="7"/>
      <c r="S1555" s="74">
        <f>Taula1[[#This Row],[Mesos naturals sencers treballats període justificat (01/01/2023 - 31/03/2023)]]</f>
        <v>12</v>
      </c>
      <c r="T1555" s="185">
        <f>Taula1[[#This Row],[Dies treballats període justificat (01/01/2023 - 31/03/2023)              no comptabilitzats com a mes natural sencer]]</f>
        <v>0</v>
      </c>
      <c r="U1555" s="19"/>
      <c r="V1555" s="60"/>
      <c r="W1555" s="60"/>
      <c r="X1555" s="60"/>
      <c r="Y1555" s="60"/>
      <c r="Z1555" s="60"/>
      <c r="AA1555" s="116"/>
      <c r="AB1555" s="143">
        <f>Taula1[[#This Row],[Grup justificat     (fer servir opcions de la llista desplegable)]]</f>
        <v>0</v>
      </c>
      <c r="AC1555" s="60"/>
    </row>
    <row r="1556" spans="2:29" hidden="1" x14ac:dyDescent="0.3">
      <c r="B1556" s="117"/>
      <c r="C1556" s="115"/>
      <c r="D1556" s="116"/>
      <c r="E1556" s="118"/>
      <c r="F1556" s="60"/>
      <c r="G1556" s="95"/>
      <c r="H1556" s="74"/>
      <c r="I1556" s="116"/>
      <c r="J1556" s="60"/>
      <c r="K1556" s="116"/>
      <c r="L1556" s="60"/>
      <c r="M1556" s="60"/>
      <c r="N1556" s="60"/>
      <c r="O1556" s="60"/>
      <c r="P1556" s="60"/>
      <c r="Q1556" s="6">
        <v>12</v>
      </c>
      <c r="R1556" s="7"/>
      <c r="S1556" s="74">
        <f>Taula1[[#This Row],[Mesos naturals sencers treballats període justificat (01/01/2023 - 31/03/2023)]]</f>
        <v>12</v>
      </c>
      <c r="T1556" s="185">
        <f>Taula1[[#This Row],[Dies treballats període justificat (01/01/2023 - 31/03/2023)              no comptabilitzats com a mes natural sencer]]</f>
        <v>0</v>
      </c>
      <c r="U1556" s="19"/>
      <c r="V1556" s="60"/>
      <c r="W1556" s="60"/>
      <c r="X1556" s="60"/>
      <c r="Y1556" s="60"/>
      <c r="Z1556" s="60"/>
      <c r="AA1556" s="116"/>
      <c r="AB1556" s="143">
        <f>Taula1[[#This Row],[Grup justificat     (fer servir opcions de la llista desplegable)]]</f>
        <v>0</v>
      </c>
      <c r="AC1556" s="60"/>
    </row>
    <row r="1557" spans="2:29" hidden="1" x14ac:dyDescent="0.3">
      <c r="B1557" s="117"/>
      <c r="C1557" s="115"/>
      <c r="D1557" s="116"/>
      <c r="E1557" s="118"/>
      <c r="F1557" s="60"/>
      <c r="G1557" s="95"/>
      <c r="H1557" s="74"/>
      <c r="I1557" s="116"/>
      <c r="J1557" s="60"/>
      <c r="K1557" s="116"/>
      <c r="L1557" s="60"/>
      <c r="M1557" s="60"/>
      <c r="N1557" s="60"/>
      <c r="O1557" s="60"/>
      <c r="P1557" s="60"/>
      <c r="Q1557" s="6">
        <v>12</v>
      </c>
      <c r="R1557" s="7"/>
      <c r="S1557" s="74">
        <f>Taula1[[#This Row],[Mesos naturals sencers treballats període justificat (01/01/2023 - 31/03/2023)]]</f>
        <v>12</v>
      </c>
      <c r="T1557" s="185">
        <f>Taula1[[#This Row],[Dies treballats període justificat (01/01/2023 - 31/03/2023)              no comptabilitzats com a mes natural sencer]]</f>
        <v>0</v>
      </c>
      <c r="U1557" s="19"/>
      <c r="V1557" s="60"/>
      <c r="W1557" s="60"/>
      <c r="X1557" s="60"/>
      <c r="Y1557" s="60"/>
      <c r="Z1557" s="60"/>
      <c r="AA1557" s="116"/>
      <c r="AB1557" s="143">
        <f>Taula1[[#This Row],[Grup justificat     (fer servir opcions de la llista desplegable)]]</f>
        <v>0</v>
      </c>
      <c r="AC1557" s="60"/>
    </row>
    <row r="1558" spans="2:29" hidden="1" x14ac:dyDescent="0.3">
      <c r="B1558" s="117"/>
      <c r="C1558" s="115"/>
      <c r="D1558" s="116"/>
      <c r="E1558" s="118"/>
      <c r="F1558" s="60"/>
      <c r="G1558" s="95"/>
      <c r="H1558" s="74"/>
      <c r="I1558" s="116"/>
      <c r="J1558" s="60"/>
      <c r="K1558" s="116"/>
      <c r="L1558" s="60"/>
      <c r="M1558" s="60"/>
      <c r="N1558" s="60"/>
      <c r="O1558" s="60"/>
      <c r="P1558" s="60"/>
      <c r="Q1558" s="6">
        <v>12</v>
      </c>
      <c r="R1558" s="7"/>
      <c r="S1558" s="74">
        <f>Taula1[[#This Row],[Mesos naturals sencers treballats període justificat (01/01/2023 - 31/03/2023)]]</f>
        <v>12</v>
      </c>
      <c r="T1558" s="185">
        <f>Taula1[[#This Row],[Dies treballats període justificat (01/01/2023 - 31/03/2023)              no comptabilitzats com a mes natural sencer]]</f>
        <v>0</v>
      </c>
      <c r="U1558" s="19"/>
      <c r="V1558" s="60"/>
      <c r="W1558" s="60"/>
      <c r="X1558" s="60"/>
      <c r="Y1558" s="60"/>
      <c r="Z1558" s="60"/>
      <c r="AA1558" s="116"/>
      <c r="AB1558" s="143">
        <f>Taula1[[#This Row],[Grup justificat     (fer servir opcions de la llista desplegable)]]</f>
        <v>0</v>
      </c>
      <c r="AC1558" s="60"/>
    </row>
    <row r="1559" spans="2:29" hidden="1" x14ac:dyDescent="0.3">
      <c r="B1559" s="117"/>
      <c r="C1559" s="115"/>
      <c r="D1559" s="116"/>
      <c r="E1559" s="118"/>
      <c r="F1559" s="60"/>
      <c r="G1559" s="95"/>
      <c r="H1559" s="74"/>
      <c r="I1559" s="116"/>
      <c r="J1559" s="60"/>
      <c r="K1559" s="116"/>
      <c r="L1559" s="60"/>
      <c r="M1559" s="60"/>
      <c r="N1559" s="60"/>
      <c r="O1559" s="60"/>
      <c r="P1559" s="60"/>
      <c r="Q1559" s="6">
        <v>12</v>
      </c>
      <c r="R1559" s="7"/>
      <c r="S1559" s="74">
        <f>Taula1[[#This Row],[Mesos naturals sencers treballats període justificat (01/01/2023 - 31/03/2023)]]</f>
        <v>12</v>
      </c>
      <c r="T1559" s="185">
        <f>Taula1[[#This Row],[Dies treballats període justificat (01/01/2023 - 31/03/2023)              no comptabilitzats com a mes natural sencer]]</f>
        <v>0</v>
      </c>
      <c r="U1559" s="19"/>
      <c r="V1559" s="60"/>
      <c r="W1559" s="60"/>
      <c r="X1559" s="60"/>
      <c r="Y1559" s="60"/>
      <c r="Z1559" s="60"/>
      <c r="AA1559" s="116"/>
      <c r="AB1559" s="143">
        <f>Taula1[[#This Row],[Grup justificat     (fer servir opcions de la llista desplegable)]]</f>
        <v>0</v>
      </c>
      <c r="AC1559" s="60"/>
    </row>
    <row r="1560" spans="2:29" hidden="1" x14ac:dyDescent="0.3">
      <c r="B1560" s="117"/>
      <c r="C1560" s="115"/>
      <c r="D1560" s="116"/>
      <c r="E1560" s="118"/>
      <c r="F1560" s="60"/>
      <c r="G1560" s="95"/>
      <c r="H1560" s="74"/>
      <c r="I1560" s="116"/>
      <c r="J1560" s="60"/>
      <c r="K1560" s="116"/>
      <c r="L1560" s="60"/>
      <c r="M1560" s="60"/>
      <c r="N1560" s="60"/>
      <c r="O1560" s="60"/>
      <c r="P1560" s="60"/>
      <c r="Q1560" s="6">
        <v>12</v>
      </c>
      <c r="R1560" s="7"/>
      <c r="S1560" s="74">
        <f>Taula1[[#This Row],[Mesos naturals sencers treballats període justificat (01/01/2023 - 31/03/2023)]]</f>
        <v>12</v>
      </c>
      <c r="T1560" s="185">
        <f>Taula1[[#This Row],[Dies treballats període justificat (01/01/2023 - 31/03/2023)              no comptabilitzats com a mes natural sencer]]</f>
        <v>0</v>
      </c>
      <c r="U1560" s="19"/>
      <c r="V1560" s="60"/>
      <c r="W1560" s="60"/>
      <c r="X1560" s="60"/>
      <c r="Y1560" s="60"/>
      <c r="Z1560" s="60"/>
      <c r="AA1560" s="116"/>
      <c r="AB1560" s="143">
        <f>Taula1[[#This Row],[Grup justificat     (fer servir opcions de la llista desplegable)]]</f>
        <v>0</v>
      </c>
      <c r="AC1560" s="60"/>
    </row>
    <row r="1561" spans="2:29" hidden="1" x14ac:dyDescent="0.3">
      <c r="B1561" s="117"/>
      <c r="C1561" s="115"/>
      <c r="D1561" s="116"/>
      <c r="E1561" s="118"/>
      <c r="F1561" s="60"/>
      <c r="G1561" s="95"/>
      <c r="H1561" s="74"/>
      <c r="I1561" s="116"/>
      <c r="J1561" s="60"/>
      <c r="K1561" s="116"/>
      <c r="L1561" s="60"/>
      <c r="M1561" s="60"/>
      <c r="N1561" s="60"/>
      <c r="O1561" s="60"/>
      <c r="P1561" s="60"/>
      <c r="Q1561" s="6">
        <v>12</v>
      </c>
      <c r="R1561" s="7"/>
      <c r="S1561" s="74">
        <f>Taula1[[#This Row],[Mesos naturals sencers treballats període justificat (01/01/2023 - 31/03/2023)]]</f>
        <v>12</v>
      </c>
      <c r="T1561" s="185">
        <f>Taula1[[#This Row],[Dies treballats període justificat (01/01/2023 - 31/03/2023)              no comptabilitzats com a mes natural sencer]]</f>
        <v>0</v>
      </c>
      <c r="U1561" s="19"/>
      <c r="V1561" s="60"/>
      <c r="W1561" s="60"/>
      <c r="X1561" s="60"/>
      <c r="Y1561" s="60"/>
      <c r="Z1561" s="60"/>
      <c r="AA1561" s="116"/>
      <c r="AB1561" s="143">
        <f>Taula1[[#This Row],[Grup justificat     (fer servir opcions de la llista desplegable)]]</f>
        <v>0</v>
      </c>
      <c r="AC1561" s="60"/>
    </row>
    <row r="1562" spans="2:29" hidden="1" x14ac:dyDescent="0.3">
      <c r="B1562" s="117"/>
      <c r="C1562" s="115"/>
      <c r="D1562" s="116"/>
      <c r="E1562" s="118"/>
      <c r="F1562" s="60"/>
      <c r="G1562" s="95"/>
      <c r="H1562" s="74"/>
      <c r="I1562" s="116"/>
      <c r="J1562" s="60"/>
      <c r="K1562" s="116"/>
      <c r="L1562" s="60"/>
      <c r="M1562" s="60"/>
      <c r="N1562" s="60"/>
      <c r="O1562" s="60"/>
      <c r="P1562" s="60"/>
      <c r="Q1562" s="6">
        <v>12</v>
      </c>
      <c r="R1562" s="7"/>
      <c r="S1562" s="74">
        <f>Taula1[[#This Row],[Mesos naturals sencers treballats període justificat (01/01/2023 - 31/03/2023)]]</f>
        <v>12</v>
      </c>
      <c r="T1562" s="185">
        <f>Taula1[[#This Row],[Dies treballats període justificat (01/01/2023 - 31/03/2023)              no comptabilitzats com a mes natural sencer]]</f>
        <v>0</v>
      </c>
      <c r="U1562" s="19"/>
      <c r="V1562" s="60"/>
      <c r="W1562" s="60"/>
      <c r="X1562" s="60"/>
      <c r="Y1562" s="60"/>
      <c r="Z1562" s="60"/>
      <c r="AA1562" s="116"/>
      <c r="AB1562" s="143">
        <f>Taula1[[#This Row],[Grup justificat     (fer servir opcions de la llista desplegable)]]</f>
        <v>0</v>
      </c>
      <c r="AC1562" s="60"/>
    </row>
    <row r="1563" spans="2:29" hidden="1" x14ac:dyDescent="0.3">
      <c r="B1563" s="117"/>
      <c r="C1563" s="115"/>
      <c r="D1563" s="116"/>
      <c r="E1563" s="118"/>
      <c r="F1563" s="60"/>
      <c r="G1563" s="95"/>
      <c r="H1563" s="74"/>
      <c r="I1563" s="116"/>
      <c r="J1563" s="60"/>
      <c r="K1563" s="116"/>
      <c r="L1563" s="60"/>
      <c r="M1563" s="60"/>
      <c r="N1563" s="60"/>
      <c r="O1563" s="60"/>
      <c r="P1563" s="60"/>
      <c r="Q1563" s="6">
        <v>12</v>
      </c>
      <c r="R1563" s="7"/>
      <c r="S1563" s="74">
        <f>Taula1[[#This Row],[Mesos naturals sencers treballats període justificat (01/01/2023 - 31/03/2023)]]</f>
        <v>12</v>
      </c>
      <c r="T1563" s="185">
        <f>Taula1[[#This Row],[Dies treballats període justificat (01/01/2023 - 31/03/2023)              no comptabilitzats com a mes natural sencer]]</f>
        <v>0</v>
      </c>
      <c r="U1563" s="19"/>
      <c r="V1563" s="60"/>
      <c r="W1563" s="60"/>
      <c r="X1563" s="60"/>
      <c r="Y1563" s="60"/>
      <c r="Z1563" s="60"/>
      <c r="AA1563" s="116"/>
      <c r="AB1563" s="143">
        <f>Taula1[[#This Row],[Grup justificat     (fer servir opcions de la llista desplegable)]]</f>
        <v>0</v>
      </c>
      <c r="AC1563" s="60"/>
    </row>
    <row r="1564" spans="2:29" hidden="1" x14ac:dyDescent="0.3">
      <c r="B1564" s="117"/>
      <c r="C1564" s="115"/>
      <c r="D1564" s="116"/>
      <c r="E1564" s="118"/>
      <c r="F1564" s="60"/>
      <c r="G1564" s="95"/>
      <c r="H1564" s="74"/>
      <c r="I1564" s="116"/>
      <c r="J1564" s="60"/>
      <c r="K1564" s="116"/>
      <c r="L1564" s="60"/>
      <c r="M1564" s="60"/>
      <c r="N1564" s="60"/>
      <c r="O1564" s="60"/>
      <c r="P1564" s="60"/>
      <c r="Q1564" s="6">
        <v>12</v>
      </c>
      <c r="R1564" s="7"/>
      <c r="S1564" s="74">
        <f>Taula1[[#This Row],[Mesos naturals sencers treballats període justificat (01/01/2023 - 31/03/2023)]]</f>
        <v>12</v>
      </c>
      <c r="T1564" s="185">
        <f>Taula1[[#This Row],[Dies treballats període justificat (01/01/2023 - 31/03/2023)              no comptabilitzats com a mes natural sencer]]</f>
        <v>0</v>
      </c>
      <c r="U1564" s="19"/>
      <c r="V1564" s="60"/>
      <c r="W1564" s="60"/>
      <c r="X1564" s="60"/>
      <c r="Y1564" s="60"/>
      <c r="Z1564" s="60"/>
      <c r="AA1564" s="116"/>
      <c r="AB1564" s="143">
        <f>Taula1[[#This Row],[Grup justificat     (fer servir opcions de la llista desplegable)]]</f>
        <v>0</v>
      </c>
      <c r="AC1564" s="60"/>
    </row>
    <row r="1565" spans="2:29" hidden="1" x14ac:dyDescent="0.3">
      <c r="B1565" s="117"/>
      <c r="C1565" s="115"/>
      <c r="D1565" s="116"/>
      <c r="E1565" s="118"/>
      <c r="F1565" s="60"/>
      <c r="G1565" s="95"/>
      <c r="H1565" s="74"/>
      <c r="I1565" s="116"/>
      <c r="J1565" s="60"/>
      <c r="K1565" s="116"/>
      <c r="L1565" s="60"/>
      <c r="M1565" s="60"/>
      <c r="N1565" s="60"/>
      <c r="O1565" s="60"/>
      <c r="P1565" s="60"/>
      <c r="Q1565" s="6">
        <v>12</v>
      </c>
      <c r="R1565" s="7"/>
      <c r="S1565" s="74">
        <f>Taula1[[#This Row],[Mesos naturals sencers treballats període justificat (01/01/2023 - 31/03/2023)]]</f>
        <v>12</v>
      </c>
      <c r="T1565" s="185">
        <f>Taula1[[#This Row],[Dies treballats període justificat (01/01/2023 - 31/03/2023)              no comptabilitzats com a mes natural sencer]]</f>
        <v>0</v>
      </c>
      <c r="U1565" s="19"/>
      <c r="V1565" s="60"/>
      <c r="W1565" s="60"/>
      <c r="X1565" s="60"/>
      <c r="Y1565" s="60"/>
      <c r="Z1565" s="60"/>
      <c r="AA1565" s="116"/>
      <c r="AB1565" s="143">
        <f>Taula1[[#This Row],[Grup justificat     (fer servir opcions de la llista desplegable)]]</f>
        <v>0</v>
      </c>
      <c r="AC1565" s="60"/>
    </row>
    <row r="1566" spans="2:29" hidden="1" x14ac:dyDescent="0.3">
      <c r="B1566" s="117"/>
      <c r="C1566" s="115"/>
      <c r="D1566" s="116"/>
      <c r="E1566" s="118"/>
      <c r="F1566" s="60"/>
      <c r="G1566" s="95"/>
      <c r="H1566" s="74"/>
      <c r="I1566" s="116"/>
      <c r="J1566" s="60"/>
      <c r="K1566" s="116"/>
      <c r="L1566" s="60"/>
      <c r="M1566" s="60"/>
      <c r="N1566" s="60"/>
      <c r="O1566" s="60"/>
      <c r="P1566" s="60"/>
      <c r="Q1566" s="6">
        <v>12</v>
      </c>
      <c r="R1566" s="7"/>
      <c r="S1566" s="74">
        <f>Taula1[[#This Row],[Mesos naturals sencers treballats període justificat (01/01/2023 - 31/03/2023)]]</f>
        <v>12</v>
      </c>
      <c r="T1566" s="185">
        <f>Taula1[[#This Row],[Dies treballats període justificat (01/01/2023 - 31/03/2023)              no comptabilitzats com a mes natural sencer]]</f>
        <v>0</v>
      </c>
      <c r="U1566" s="19"/>
      <c r="V1566" s="60"/>
      <c r="W1566" s="60"/>
      <c r="X1566" s="60"/>
      <c r="Y1566" s="60"/>
      <c r="Z1566" s="60"/>
      <c r="AA1566" s="116"/>
      <c r="AB1566" s="143">
        <f>Taula1[[#This Row],[Grup justificat     (fer servir opcions de la llista desplegable)]]</f>
        <v>0</v>
      </c>
      <c r="AC1566" s="60"/>
    </row>
    <row r="1567" spans="2:29" hidden="1" x14ac:dyDescent="0.3">
      <c r="B1567" s="117"/>
      <c r="C1567" s="115"/>
      <c r="D1567" s="116"/>
      <c r="E1567" s="118"/>
      <c r="F1567" s="60"/>
      <c r="G1567" s="95"/>
      <c r="H1567" s="74"/>
      <c r="I1567" s="116"/>
      <c r="J1567" s="60"/>
      <c r="K1567" s="116"/>
      <c r="L1567" s="60"/>
      <c r="M1567" s="60"/>
      <c r="N1567" s="60"/>
      <c r="O1567" s="60"/>
      <c r="P1567" s="60"/>
      <c r="Q1567" s="6">
        <v>12</v>
      </c>
      <c r="R1567" s="7"/>
      <c r="S1567" s="74">
        <f>Taula1[[#This Row],[Mesos naturals sencers treballats període justificat (01/01/2023 - 31/03/2023)]]</f>
        <v>12</v>
      </c>
      <c r="T1567" s="185">
        <f>Taula1[[#This Row],[Dies treballats període justificat (01/01/2023 - 31/03/2023)              no comptabilitzats com a mes natural sencer]]</f>
        <v>0</v>
      </c>
      <c r="U1567" s="19"/>
      <c r="V1567" s="60"/>
      <c r="W1567" s="60"/>
      <c r="X1567" s="60"/>
      <c r="Y1567" s="60"/>
      <c r="Z1567" s="60"/>
      <c r="AA1567" s="116"/>
      <c r="AB1567" s="143">
        <f>Taula1[[#This Row],[Grup justificat     (fer servir opcions de la llista desplegable)]]</f>
        <v>0</v>
      </c>
      <c r="AC1567" s="60"/>
    </row>
    <row r="1568" spans="2:29" hidden="1" x14ac:dyDescent="0.3">
      <c r="B1568" s="117"/>
      <c r="C1568" s="115"/>
      <c r="D1568" s="116"/>
      <c r="E1568" s="118"/>
      <c r="F1568" s="60"/>
      <c r="G1568" s="95"/>
      <c r="H1568" s="74"/>
      <c r="I1568" s="116"/>
      <c r="J1568" s="60"/>
      <c r="K1568" s="116"/>
      <c r="L1568" s="60"/>
      <c r="M1568" s="60"/>
      <c r="N1568" s="60"/>
      <c r="O1568" s="60"/>
      <c r="P1568" s="60"/>
      <c r="Q1568" s="6">
        <v>12</v>
      </c>
      <c r="R1568" s="7"/>
      <c r="S1568" s="74">
        <f>Taula1[[#This Row],[Mesos naturals sencers treballats període justificat (01/01/2023 - 31/03/2023)]]</f>
        <v>12</v>
      </c>
      <c r="T1568" s="185">
        <f>Taula1[[#This Row],[Dies treballats període justificat (01/01/2023 - 31/03/2023)              no comptabilitzats com a mes natural sencer]]</f>
        <v>0</v>
      </c>
      <c r="U1568" s="19"/>
      <c r="V1568" s="60"/>
      <c r="W1568" s="60"/>
      <c r="X1568" s="60"/>
      <c r="Y1568" s="60"/>
      <c r="Z1568" s="60"/>
      <c r="AA1568" s="116"/>
      <c r="AB1568" s="143">
        <f>Taula1[[#This Row],[Grup justificat     (fer servir opcions de la llista desplegable)]]</f>
        <v>0</v>
      </c>
      <c r="AC1568" s="60"/>
    </row>
    <row r="1569" spans="2:29" hidden="1" x14ac:dyDescent="0.3">
      <c r="B1569" s="117"/>
      <c r="C1569" s="115"/>
      <c r="D1569" s="116"/>
      <c r="E1569" s="118"/>
      <c r="F1569" s="60"/>
      <c r="G1569" s="95"/>
      <c r="H1569" s="74"/>
      <c r="I1569" s="116"/>
      <c r="J1569" s="60"/>
      <c r="K1569" s="116"/>
      <c r="L1569" s="60"/>
      <c r="M1569" s="60"/>
      <c r="N1569" s="60"/>
      <c r="O1569" s="60"/>
      <c r="P1569" s="60"/>
      <c r="Q1569" s="6">
        <v>12</v>
      </c>
      <c r="R1569" s="7"/>
      <c r="S1569" s="74">
        <f>Taula1[[#This Row],[Mesos naturals sencers treballats període justificat (01/01/2023 - 31/03/2023)]]</f>
        <v>12</v>
      </c>
      <c r="T1569" s="185">
        <f>Taula1[[#This Row],[Dies treballats període justificat (01/01/2023 - 31/03/2023)              no comptabilitzats com a mes natural sencer]]</f>
        <v>0</v>
      </c>
      <c r="U1569" s="19"/>
      <c r="V1569" s="60"/>
      <c r="W1569" s="60"/>
      <c r="X1569" s="60"/>
      <c r="Y1569" s="60"/>
      <c r="Z1569" s="60"/>
      <c r="AA1569" s="116"/>
      <c r="AB1569" s="143">
        <f>Taula1[[#This Row],[Grup justificat     (fer servir opcions de la llista desplegable)]]</f>
        <v>0</v>
      </c>
      <c r="AC1569" s="60"/>
    </row>
    <row r="1570" spans="2:29" hidden="1" x14ac:dyDescent="0.3">
      <c r="B1570" s="117"/>
      <c r="C1570" s="115"/>
      <c r="D1570" s="116"/>
      <c r="E1570" s="118"/>
      <c r="F1570" s="60"/>
      <c r="G1570" s="95"/>
      <c r="H1570" s="74"/>
      <c r="I1570" s="116"/>
      <c r="J1570" s="60"/>
      <c r="K1570" s="116"/>
      <c r="L1570" s="60"/>
      <c r="M1570" s="60"/>
      <c r="N1570" s="60"/>
      <c r="O1570" s="60"/>
      <c r="P1570" s="60"/>
      <c r="Q1570" s="6">
        <v>12</v>
      </c>
      <c r="R1570" s="7"/>
      <c r="S1570" s="74">
        <f>Taula1[[#This Row],[Mesos naturals sencers treballats període justificat (01/01/2023 - 31/03/2023)]]</f>
        <v>12</v>
      </c>
      <c r="T1570" s="185">
        <f>Taula1[[#This Row],[Dies treballats període justificat (01/01/2023 - 31/03/2023)              no comptabilitzats com a mes natural sencer]]</f>
        <v>0</v>
      </c>
      <c r="U1570" s="19"/>
      <c r="V1570" s="60"/>
      <c r="W1570" s="60"/>
      <c r="X1570" s="60"/>
      <c r="Y1570" s="60"/>
      <c r="Z1570" s="60"/>
      <c r="AA1570" s="116"/>
      <c r="AB1570" s="143">
        <f>Taula1[[#This Row],[Grup justificat     (fer servir opcions de la llista desplegable)]]</f>
        <v>0</v>
      </c>
      <c r="AC1570" s="60"/>
    </row>
    <row r="1571" spans="2:29" hidden="1" x14ac:dyDescent="0.3">
      <c r="B1571" s="117"/>
      <c r="C1571" s="115"/>
      <c r="D1571" s="116"/>
      <c r="E1571" s="118"/>
      <c r="F1571" s="60"/>
      <c r="G1571" s="95"/>
      <c r="H1571" s="74"/>
      <c r="I1571" s="116"/>
      <c r="J1571" s="60"/>
      <c r="K1571" s="116"/>
      <c r="L1571" s="60"/>
      <c r="M1571" s="60"/>
      <c r="N1571" s="60"/>
      <c r="O1571" s="60"/>
      <c r="P1571" s="60"/>
      <c r="Q1571" s="6">
        <v>12</v>
      </c>
      <c r="R1571" s="7"/>
      <c r="S1571" s="74">
        <f>Taula1[[#This Row],[Mesos naturals sencers treballats període justificat (01/01/2023 - 31/03/2023)]]</f>
        <v>12</v>
      </c>
      <c r="T1571" s="185">
        <f>Taula1[[#This Row],[Dies treballats període justificat (01/01/2023 - 31/03/2023)              no comptabilitzats com a mes natural sencer]]</f>
        <v>0</v>
      </c>
      <c r="U1571" s="19"/>
      <c r="V1571" s="60"/>
      <c r="W1571" s="60"/>
      <c r="X1571" s="60"/>
      <c r="Y1571" s="60"/>
      <c r="Z1571" s="60"/>
      <c r="AA1571" s="116"/>
      <c r="AB1571" s="143">
        <f>Taula1[[#This Row],[Grup justificat     (fer servir opcions de la llista desplegable)]]</f>
        <v>0</v>
      </c>
      <c r="AC1571" s="60"/>
    </row>
    <row r="1572" spans="2:29" hidden="1" x14ac:dyDescent="0.3">
      <c r="B1572" s="117"/>
      <c r="C1572" s="115"/>
      <c r="D1572" s="116"/>
      <c r="E1572" s="118"/>
      <c r="F1572" s="60"/>
      <c r="G1572" s="95"/>
      <c r="H1572" s="74"/>
      <c r="I1572" s="116"/>
      <c r="J1572" s="60"/>
      <c r="K1572" s="116"/>
      <c r="L1572" s="60"/>
      <c r="M1572" s="60"/>
      <c r="N1572" s="60"/>
      <c r="O1572" s="60"/>
      <c r="P1572" s="60"/>
      <c r="Q1572" s="6">
        <v>12</v>
      </c>
      <c r="R1572" s="7"/>
      <c r="S1572" s="74">
        <f>Taula1[[#This Row],[Mesos naturals sencers treballats període justificat (01/01/2023 - 31/03/2023)]]</f>
        <v>12</v>
      </c>
      <c r="T1572" s="185">
        <f>Taula1[[#This Row],[Dies treballats període justificat (01/01/2023 - 31/03/2023)              no comptabilitzats com a mes natural sencer]]</f>
        <v>0</v>
      </c>
      <c r="U1572" s="19"/>
      <c r="V1572" s="60"/>
      <c r="W1572" s="60"/>
      <c r="X1572" s="60"/>
      <c r="Y1572" s="60"/>
      <c r="Z1572" s="60"/>
      <c r="AA1572" s="116"/>
      <c r="AB1572" s="143">
        <f>Taula1[[#This Row],[Grup justificat     (fer servir opcions de la llista desplegable)]]</f>
        <v>0</v>
      </c>
      <c r="AC1572" s="60"/>
    </row>
    <row r="1573" spans="2:29" hidden="1" x14ac:dyDescent="0.3">
      <c r="B1573" s="117"/>
      <c r="C1573" s="115"/>
      <c r="D1573" s="116"/>
      <c r="E1573" s="118"/>
      <c r="F1573" s="60"/>
      <c r="G1573" s="95"/>
      <c r="H1573" s="74"/>
      <c r="I1573" s="116"/>
      <c r="J1573" s="60"/>
      <c r="K1573" s="116"/>
      <c r="L1573" s="60"/>
      <c r="M1573" s="60"/>
      <c r="N1573" s="60"/>
      <c r="O1573" s="60"/>
      <c r="P1573" s="60"/>
      <c r="Q1573" s="6">
        <v>12</v>
      </c>
      <c r="R1573" s="7"/>
      <c r="S1573" s="74">
        <f>Taula1[[#This Row],[Mesos naturals sencers treballats període justificat (01/01/2023 - 31/03/2023)]]</f>
        <v>12</v>
      </c>
      <c r="T1573" s="185">
        <f>Taula1[[#This Row],[Dies treballats període justificat (01/01/2023 - 31/03/2023)              no comptabilitzats com a mes natural sencer]]</f>
        <v>0</v>
      </c>
      <c r="U1573" s="19"/>
      <c r="V1573" s="60"/>
      <c r="W1573" s="60"/>
      <c r="X1573" s="60"/>
      <c r="Y1573" s="60"/>
      <c r="Z1573" s="60"/>
      <c r="AA1573" s="116"/>
      <c r="AB1573" s="143">
        <f>Taula1[[#This Row],[Grup justificat     (fer servir opcions de la llista desplegable)]]</f>
        <v>0</v>
      </c>
      <c r="AC1573" s="60"/>
    </row>
    <row r="1574" spans="2:29" hidden="1" x14ac:dyDescent="0.3">
      <c r="B1574" s="117"/>
      <c r="C1574" s="115"/>
      <c r="D1574" s="116"/>
      <c r="E1574" s="118"/>
      <c r="F1574" s="60"/>
      <c r="G1574" s="95"/>
      <c r="H1574" s="74"/>
      <c r="I1574" s="116"/>
      <c r="J1574" s="60"/>
      <c r="K1574" s="116"/>
      <c r="L1574" s="60"/>
      <c r="M1574" s="60"/>
      <c r="N1574" s="60"/>
      <c r="O1574" s="60"/>
      <c r="P1574" s="60"/>
      <c r="Q1574" s="6">
        <v>12</v>
      </c>
      <c r="R1574" s="7"/>
      <c r="S1574" s="74">
        <f>Taula1[[#This Row],[Mesos naturals sencers treballats període justificat (01/01/2023 - 31/03/2023)]]</f>
        <v>12</v>
      </c>
      <c r="T1574" s="185">
        <f>Taula1[[#This Row],[Dies treballats període justificat (01/01/2023 - 31/03/2023)              no comptabilitzats com a mes natural sencer]]</f>
        <v>0</v>
      </c>
      <c r="U1574" s="19"/>
      <c r="V1574" s="60"/>
      <c r="W1574" s="60"/>
      <c r="X1574" s="60"/>
      <c r="Y1574" s="60"/>
      <c r="Z1574" s="60"/>
      <c r="AA1574" s="116"/>
      <c r="AB1574" s="143">
        <f>Taula1[[#This Row],[Grup justificat     (fer servir opcions de la llista desplegable)]]</f>
        <v>0</v>
      </c>
      <c r="AC1574" s="60"/>
    </row>
    <row r="1575" spans="2:29" hidden="1" x14ac:dyDescent="0.3">
      <c r="B1575" s="117"/>
      <c r="C1575" s="115"/>
      <c r="D1575" s="116"/>
      <c r="E1575" s="118"/>
      <c r="F1575" s="60"/>
      <c r="G1575" s="95"/>
      <c r="H1575" s="74"/>
      <c r="I1575" s="116"/>
      <c r="J1575" s="60"/>
      <c r="K1575" s="116"/>
      <c r="L1575" s="60"/>
      <c r="M1575" s="60"/>
      <c r="N1575" s="60"/>
      <c r="O1575" s="60"/>
      <c r="P1575" s="60"/>
      <c r="Q1575" s="6">
        <v>12</v>
      </c>
      <c r="R1575" s="7"/>
      <c r="S1575" s="74">
        <f>Taula1[[#This Row],[Mesos naturals sencers treballats període justificat (01/01/2023 - 31/03/2023)]]</f>
        <v>12</v>
      </c>
      <c r="T1575" s="185">
        <f>Taula1[[#This Row],[Dies treballats període justificat (01/01/2023 - 31/03/2023)              no comptabilitzats com a mes natural sencer]]</f>
        <v>0</v>
      </c>
      <c r="U1575" s="19"/>
      <c r="V1575" s="60"/>
      <c r="W1575" s="60"/>
      <c r="X1575" s="60"/>
      <c r="Y1575" s="60"/>
      <c r="Z1575" s="60"/>
      <c r="AA1575" s="116"/>
      <c r="AB1575" s="143">
        <f>Taula1[[#This Row],[Grup justificat     (fer servir opcions de la llista desplegable)]]</f>
        <v>0</v>
      </c>
      <c r="AC1575" s="60"/>
    </row>
    <row r="1576" spans="2:29" hidden="1" x14ac:dyDescent="0.3">
      <c r="B1576" s="117"/>
      <c r="C1576" s="115"/>
      <c r="D1576" s="116"/>
      <c r="E1576" s="118"/>
      <c r="F1576" s="60"/>
      <c r="G1576" s="95"/>
      <c r="H1576" s="74"/>
      <c r="I1576" s="116"/>
      <c r="J1576" s="60"/>
      <c r="K1576" s="116"/>
      <c r="L1576" s="60"/>
      <c r="M1576" s="60"/>
      <c r="N1576" s="60"/>
      <c r="O1576" s="60"/>
      <c r="P1576" s="60"/>
      <c r="Q1576" s="6">
        <v>12</v>
      </c>
      <c r="R1576" s="7"/>
      <c r="S1576" s="74">
        <f>Taula1[[#This Row],[Mesos naturals sencers treballats període justificat (01/01/2023 - 31/03/2023)]]</f>
        <v>12</v>
      </c>
      <c r="T1576" s="185">
        <f>Taula1[[#This Row],[Dies treballats període justificat (01/01/2023 - 31/03/2023)              no comptabilitzats com a mes natural sencer]]</f>
        <v>0</v>
      </c>
      <c r="U1576" s="19"/>
      <c r="V1576" s="60"/>
      <c r="W1576" s="60"/>
      <c r="X1576" s="60"/>
      <c r="Y1576" s="60"/>
      <c r="Z1576" s="60"/>
      <c r="AA1576" s="116"/>
      <c r="AB1576" s="143">
        <f>Taula1[[#This Row],[Grup justificat     (fer servir opcions de la llista desplegable)]]</f>
        <v>0</v>
      </c>
      <c r="AC1576" s="60"/>
    </row>
    <row r="1577" spans="2:29" hidden="1" x14ac:dyDescent="0.3">
      <c r="B1577" s="117"/>
      <c r="C1577" s="115"/>
      <c r="D1577" s="116"/>
      <c r="E1577" s="118"/>
      <c r="F1577" s="60"/>
      <c r="G1577" s="95"/>
      <c r="H1577" s="74"/>
      <c r="I1577" s="116"/>
      <c r="J1577" s="60"/>
      <c r="K1577" s="116"/>
      <c r="L1577" s="60"/>
      <c r="M1577" s="60"/>
      <c r="N1577" s="60"/>
      <c r="O1577" s="60"/>
      <c r="P1577" s="60"/>
      <c r="Q1577" s="6">
        <v>12</v>
      </c>
      <c r="R1577" s="7"/>
      <c r="S1577" s="74">
        <f>Taula1[[#This Row],[Mesos naturals sencers treballats període justificat (01/01/2023 - 31/03/2023)]]</f>
        <v>12</v>
      </c>
      <c r="T1577" s="185">
        <f>Taula1[[#This Row],[Dies treballats període justificat (01/01/2023 - 31/03/2023)              no comptabilitzats com a mes natural sencer]]</f>
        <v>0</v>
      </c>
      <c r="U1577" s="19"/>
      <c r="V1577" s="60"/>
      <c r="W1577" s="60"/>
      <c r="X1577" s="60"/>
      <c r="Y1577" s="60"/>
      <c r="Z1577" s="60"/>
      <c r="AA1577" s="116"/>
      <c r="AB1577" s="143">
        <f>Taula1[[#This Row],[Grup justificat     (fer servir opcions de la llista desplegable)]]</f>
        <v>0</v>
      </c>
      <c r="AC1577" s="60"/>
    </row>
    <row r="1578" spans="2:29" hidden="1" x14ac:dyDescent="0.3">
      <c r="B1578" s="117"/>
      <c r="C1578" s="115"/>
      <c r="D1578" s="116"/>
      <c r="E1578" s="118"/>
      <c r="F1578" s="60"/>
      <c r="G1578" s="95"/>
      <c r="H1578" s="74"/>
      <c r="I1578" s="116"/>
      <c r="J1578" s="60"/>
      <c r="K1578" s="116"/>
      <c r="L1578" s="60"/>
      <c r="M1578" s="60"/>
      <c r="N1578" s="60"/>
      <c r="O1578" s="60"/>
      <c r="P1578" s="60"/>
      <c r="Q1578" s="6">
        <v>12</v>
      </c>
      <c r="R1578" s="7"/>
      <c r="S1578" s="74">
        <f>Taula1[[#This Row],[Mesos naturals sencers treballats període justificat (01/01/2023 - 31/03/2023)]]</f>
        <v>12</v>
      </c>
      <c r="T1578" s="185">
        <f>Taula1[[#This Row],[Dies treballats període justificat (01/01/2023 - 31/03/2023)              no comptabilitzats com a mes natural sencer]]</f>
        <v>0</v>
      </c>
      <c r="U1578" s="19"/>
      <c r="V1578" s="60"/>
      <c r="W1578" s="60"/>
      <c r="X1578" s="60"/>
      <c r="Y1578" s="60"/>
      <c r="Z1578" s="60"/>
      <c r="AA1578" s="116"/>
      <c r="AB1578" s="143">
        <f>Taula1[[#This Row],[Grup justificat     (fer servir opcions de la llista desplegable)]]</f>
        <v>0</v>
      </c>
      <c r="AC1578" s="60"/>
    </row>
    <row r="1579" spans="2:29" hidden="1" x14ac:dyDescent="0.3">
      <c r="B1579" s="117"/>
      <c r="C1579" s="115"/>
      <c r="D1579" s="116"/>
      <c r="E1579" s="118"/>
      <c r="F1579" s="60"/>
      <c r="G1579" s="95"/>
      <c r="H1579" s="74"/>
      <c r="I1579" s="116"/>
      <c r="J1579" s="60"/>
      <c r="K1579" s="116"/>
      <c r="L1579" s="60"/>
      <c r="M1579" s="60"/>
      <c r="N1579" s="60"/>
      <c r="O1579" s="60"/>
      <c r="P1579" s="60"/>
      <c r="Q1579" s="6">
        <v>12</v>
      </c>
      <c r="R1579" s="7"/>
      <c r="S1579" s="74">
        <f>Taula1[[#This Row],[Mesos naturals sencers treballats període justificat (01/01/2023 - 31/03/2023)]]</f>
        <v>12</v>
      </c>
      <c r="T1579" s="185">
        <f>Taula1[[#This Row],[Dies treballats període justificat (01/01/2023 - 31/03/2023)              no comptabilitzats com a mes natural sencer]]</f>
        <v>0</v>
      </c>
      <c r="U1579" s="19"/>
      <c r="V1579" s="60"/>
      <c r="W1579" s="60"/>
      <c r="X1579" s="60"/>
      <c r="Y1579" s="60"/>
      <c r="Z1579" s="60"/>
      <c r="AA1579" s="116"/>
      <c r="AB1579" s="143">
        <f>Taula1[[#This Row],[Grup justificat     (fer servir opcions de la llista desplegable)]]</f>
        <v>0</v>
      </c>
      <c r="AC1579" s="60"/>
    </row>
    <row r="1580" spans="2:29" hidden="1" x14ac:dyDescent="0.3">
      <c r="B1580" s="117"/>
      <c r="C1580" s="115"/>
      <c r="D1580" s="116"/>
      <c r="E1580" s="118"/>
      <c r="F1580" s="60"/>
      <c r="G1580" s="95"/>
      <c r="H1580" s="74"/>
      <c r="I1580" s="116"/>
      <c r="J1580" s="60"/>
      <c r="K1580" s="116"/>
      <c r="L1580" s="60"/>
      <c r="M1580" s="60"/>
      <c r="N1580" s="60"/>
      <c r="O1580" s="60"/>
      <c r="P1580" s="60"/>
      <c r="Q1580" s="6">
        <v>12</v>
      </c>
      <c r="R1580" s="7"/>
      <c r="S1580" s="74">
        <f>Taula1[[#This Row],[Mesos naturals sencers treballats període justificat (01/01/2023 - 31/03/2023)]]</f>
        <v>12</v>
      </c>
      <c r="T1580" s="185">
        <f>Taula1[[#This Row],[Dies treballats període justificat (01/01/2023 - 31/03/2023)              no comptabilitzats com a mes natural sencer]]</f>
        <v>0</v>
      </c>
      <c r="U1580" s="19"/>
      <c r="V1580" s="60"/>
      <c r="W1580" s="60"/>
      <c r="X1580" s="60"/>
      <c r="Y1580" s="60"/>
      <c r="Z1580" s="60"/>
      <c r="AA1580" s="116"/>
      <c r="AB1580" s="143">
        <f>Taula1[[#This Row],[Grup justificat     (fer servir opcions de la llista desplegable)]]</f>
        <v>0</v>
      </c>
      <c r="AC1580" s="60"/>
    </row>
    <row r="1581" spans="2:29" hidden="1" x14ac:dyDescent="0.3">
      <c r="B1581" s="117"/>
      <c r="C1581" s="115"/>
      <c r="D1581" s="116"/>
      <c r="E1581" s="118"/>
      <c r="F1581" s="60"/>
      <c r="G1581" s="95"/>
      <c r="H1581" s="74"/>
      <c r="I1581" s="116"/>
      <c r="J1581" s="60"/>
      <c r="K1581" s="116"/>
      <c r="L1581" s="60"/>
      <c r="M1581" s="60"/>
      <c r="N1581" s="60"/>
      <c r="O1581" s="60"/>
      <c r="P1581" s="60"/>
      <c r="Q1581" s="6">
        <v>12</v>
      </c>
      <c r="R1581" s="7"/>
      <c r="S1581" s="74">
        <f>Taula1[[#This Row],[Mesos naturals sencers treballats període justificat (01/01/2023 - 31/03/2023)]]</f>
        <v>12</v>
      </c>
      <c r="T1581" s="185">
        <f>Taula1[[#This Row],[Dies treballats període justificat (01/01/2023 - 31/03/2023)              no comptabilitzats com a mes natural sencer]]</f>
        <v>0</v>
      </c>
      <c r="U1581" s="19"/>
      <c r="V1581" s="60"/>
      <c r="W1581" s="60"/>
      <c r="X1581" s="60"/>
      <c r="Y1581" s="60"/>
      <c r="Z1581" s="60"/>
      <c r="AA1581" s="116"/>
      <c r="AB1581" s="143">
        <f>Taula1[[#This Row],[Grup justificat     (fer servir opcions de la llista desplegable)]]</f>
        <v>0</v>
      </c>
      <c r="AC1581" s="60"/>
    </row>
    <row r="1582" spans="2:29" hidden="1" x14ac:dyDescent="0.3">
      <c r="B1582" s="117"/>
      <c r="C1582" s="115"/>
      <c r="D1582" s="116"/>
      <c r="E1582" s="118"/>
      <c r="F1582" s="60"/>
      <c r="G1582" s="95"/>
      <c r="H1582" s="74"/>
      <c r="I1582" s="116"/>
      <c r="J1582" s="60"/>
      <c r="K1582" s="116"/>
      <c r="L1582" s="60"/>
      <c r="M1582" s="60"/>
      <c r="N1582" s="60"/>
      <c r="O1582" s="60"/>
      <c r="P1582" s="60"/>
      <c r="Q1582" s="6">
        <v>12</v>
      </c>
      <c r="R1582" s="7"/>
      <c r="S1582" s="74">
        <f>Taula1[[#This Row],[Mesos naturals sencers treballats període justificat (01/01/2023 - 31/03/2023)]]</f>
        <v>12</v>
      </c>
      <c r="T1582" s="185">
        <f>Taula1[[#This Row],[Dies treballats període justificat (01/01/2023 - 31/03/2023)              no comptabilitzats com a mes natural sencer]]</f>
        <v>0</v>
      </c>
      <c r="U1582" s="19"/>
      <c r="V1582" s="60"/>
      <c r="W1582" s="60"/>
      <c r="X1582" s="60"/>
      <c r="Y1582" s="60"/>
      <c r="Z1582" s="60"/>
      <c r="AA1582" s="116"/>
      <c r="AB1582" s="143">
        <f>Taula1[[#This Row],[Grup justificat     (fer servir opcions de la llista desplegable)]]</f>
        <v>0</v>
      </c>
      <c r="AC1582" s="60"/>
    </row>
    <row r="1583" spans="2:29" hidden="1" x14ac:dyDescent="0.3">
      <c r="B1583" s="117"/>
      <c r="C1583" s="115"/>
      <c r="D1583" s="116"/>
      <c r="E1583" s="118"/>
      <c r="F1583" s="60"/>
      <c r="G1583" s="95"/>
      <c r="H1583" s="74"/>
      <c r="I1583" s="116"/>
      <c r="J1583" s="60"/>
      <c r="K1583" s="116"/>
      <c r="L1583" s="60"/>
      <c r="M1583" s="60"/>
      <c r="N1583" s="60"/>
      <c r="O1583" s="60"/>
      <c r="P1583" s="60"/>
      <c r="Q1583" s="6">
        <v>12</v>
      </c>
      <c r="R1583" s="7"/>
      <c r="S1583" s="74">
        <f>Taula1[[#This Row],[Mesos naturals sencers treballats període justificat (01/01/2023 - 31/03/2023)]]</f>
        <v>12</v>
      </c>
      <c r="T1583" s="185">
        <f>Taula1[[#This Row],[Dies treballats període justificat (01/01/2023 - 31/03/2023)              no comptabilitzats com a mes natural sencer]]</f>
        <v>0</v>
      </c>
      <c r="U1583" s="19"/>
      <c r="V1583" s="60"/>
      <c r="W1583" s="60"/>
      <c r="X1583" s="60"/>
      <c r="Y1583" s="60"/>
      <c r="Z1583" s="60"/>
      <c r="AA1583" s="116"/>
      <c r="AB1583" s="143">
        <f>Taula1[[#This Row],[Grup justificat     (fer servir opcions de la llista desplegable)]]</f>
        <v>0</v>
      </c>
      <c r="AC1583" s="60"/>
    </row>
    <row r="1584" spans="2:29" hidden="1" x14ac:dyDescent="0.3">
      <c r="B1584" s="117"/>
      <c r="C1584" s="115"/>
      <c r="D1584" s="116"/>
      <c r="E1584" s="118"/>
      <c r="F1584" s="60"/>
      <c r="G1584" s="95"/>
      <c r="H1584" s="74"/>
      <c r="I1584" s="116"/>
      <c r="J1584" s="60"/>
      <c r="K1584" s="116"/>
      <c r="L1584" s="60"/>
      <c r="M1584" s="60"/>
      <c r="N1584" s="60"/>
      <c r="O1584" s="60"/>
      <c r="P1584" s="60"/>
      <c r="Q1584" s="6">
        <v>12</v>
      </c>
      <c r="R1584" s="7"/>
      <c r="S1584" s="74">
        <f>Taula1[[#This Row],[Mesos naturals sencers treballats període justificat (01/01/2023 - 31/03/2023)]]</f>
        <v>12</v>
      </c>
      <c r="T1584" s="185">
        <f>Taula1[[#This Row],[Dies treballats període justificat (01/01/2023 - 31/03/2023)              no comptabilitzats com a mes natural sencer]]</f>
        <v>0</v>
      </c>
      <c r="U1584" s="19"/>
      <c r="V1584" s="60"/>
      <c r="W1584" s="60"/>
      <c r="X1584" s="60"/>
      <c r="Y1584" s="60"/>
      <c r="Z1584" s="60"/>
      <c r="AA1584" s="116"/>
      <c r="AB1584" s="143">
        <f>Taula1[[#This Row],[Grup justificat     (fer servir opcions de la llista desplegable)]]</f>
        <v>0</v>
      </c>
      <c r="AC1584" s="60"/>
    </row>
    <row r="1585" spans="2:29" hidden="1" x14ac:dyDescent="0.3">
      <c r="B1585" s="117"/>
      <c r="C1585" s="115"/>
      <c r="D1585" s="116"/>
      <c r="E1585" s="118"/>
      <c r="F1585" s="60"/>
      <c r="G1585" s="95"/>
      <c r="H1585" s="74"/>
      <c r="I1585" s="116"/>
      <c r="J1585" s="60"/>
      <c r="K1585" s="116"/>
      <c r="L1585" s="60"/>
      <c r="M1585" s="60"/>
      <c r="N1585" s="60"/>
      <c r="O1585" s="60"/>
      <c r="P1585" s="60"/>
      <c r="Q1585" s="6">
        <v>12</v>
      </c>
      <c r="R1585" s="7"/>
      <c r="S1585" s="74">
        <f>Taula1[[#This Row],[Mesos naturals sencers treballats període justificat (01/01/2023 - 31/03/2023)]]</f>
        <v>12</v>
      </c>
      <c r="T1585" s="185">
        <f>Taula1[[#This Row],[Dies treballats període justificat (01/01/2023 - 31/03/2023)              no comptabilitzats com a mes natural sencer]]</f>
        <v>0</v>
      </c>
      <c r="U1585" s="19"/>
      <c r="V1585" s="60"/>
      <c r="W1585" s="60"/>
      <c r="X1585" s="60"/>
      <c r="Y1585" s="60"/>
      <c r="Z1585" s="60"/>
      <c r="AA1585" s="116"/>
      <c r="AB1585" s="143">
        <f>Taula1[[#This Row],[Grup justificat     (fer servir opcions de la llista desplegable)]]</f>
        <v>0</v>
      </c>
      <c r="AC1585" s="60"/>
    </row>
    <row r="1586" spans="2:29" hidden="1" x14ac:dyDescent="0.3">
      <c r="B1586" s="117"/>
      <c r="C1586" s="115"/>
      <c r="D1586" s="116"/>
      <c r="E1586" s="118"/>
      <c r="F1586" s="60"/>
      <c r="G1586" s="95"/>
      <c r="H1586" s="74"/>
      <c r="I1586" s="116"/>
      <c r="J1586" s="60"/>
      <c r="K1586" s="116"/>
      <c r="L1586" s="60"/>
      <c r="M1586" s="60"/>
      <c r="N1586" s="60"/>
      <c r="O1586" s="60"/>
      <c r="P1586" s="60"/>
      <c r="Q1586" s="6">
        <v>12</v>
      </c>
      <c r="R1586" s="7"/>
      <c r="S1586" s="74">
        <f>Taula1[[#This Row],[Mesos naturals sencers treballats període justificat (01/01/2023 - 31/03/2023)]]</f>
        <v>12</v>
      </c>
      <c r="T1586" s="185">
        <f>Taula1[[#This Row],[Dies treballats període justificat (01/01/2023 - 31/03/2023)              no comptabilitzats com a mes natural sencer]]</f>
        <v>0</v>
      </c>
      <c r="U1586" s="19"/>
      <c r="V1586" s="60"/>
      <c r="W1586" s="60"/>
      <c r="X1586" s="60"/>
      <c r="Y1586" s="60"/>
      <c r="Z1586" s="60"/>
      <c r="AA1586" s="116"/>
      <c r="AB1586" s="143">
        <f>Taula1[[#This Row],[Grup justificat     (fer servir opcions de la llista desplegable)]]</f>
        <v>0</v>
      </c>
      <c r="AC1586" s="60"/>
    </row>
    <row r="1587" spans="2:29" hidden="1" x14ac:dyDescent="0.3">
      <c r="B1587" s="117"/>
      <c r="C1587" s="115"/>
      <c r="D1587" s="116"/>
      <c r="E1587" s="118"/>
      <c r="F1587" s="60"/>
      <c r="G1587" s="95"/>
      <c r="H1587" s="74"/>
      <c r="I1587" s="116"/>
      <c r="J1587" s="60"/>
      <c r="K1587" s="116"/>
      <c r="L1587" s="60"/>
      <c r="M1587" s="60"/>
      <c r="N1587" s="60"/>
      <c r="O1587" s="60"/>
      <c r="P1587" s="60"/>
      <c r="Q1587" s="6">
        <v>12</v>
      </c>
      <c r="R1587" s="7"/>
      <c r="S1587" s="74">
        <f>Taula1[[#This Row],[Mesos naturals sencers treballats període justificat (01/01/2023 - 31/03/2023)]]</f>
        <v>12</v>
      </c>
      <c r="T1587" s="185">
        <f>Taula1[[#This Row],[Dies treballats període justificat (01/01/2023 - 31/03/2023)              no comptabilitzats com a mes natural sencer]]</f>
        <v>0</v>
      </c>
      <c r="U1587" s="19"/>
      <c r="V1587" s="60"/>
      <c r="W1587" s="60"/>
      <c r="X1587" s="60"/>
      <c r="Y1587" s="60"/>
      <c r="Z1587" s="60"/>
      <c r="AA1587" s="116"/>
      <c r="AB1587" s="143">
        <f>Taula1[[#This Row],[Grup justificat     (fer servir opcions de la llista desplegable)]]</f>
        <v>0</v>
      </c>
      <c r="AC1587" s="60"/>
    </row>
    <row r="1588" spans="2:29" hidden="1" x14ac:dyDescent="0.3">
      <c r="B1588" s="117"/>
      <c r="C1588" s="115"/>
      <c r="D1588" s="116"/>
      <c r="E1588" s="118"/>
      <c r="F1588" s="60"/>
      <c r="G1588" s="95"/>
      <c r="H1588" s="74"/>
      <c r="I1588" s="116"/>
      <c r="J1588" s="60"/>
      <c r="K1588" s="116"/>
      <c r="L1588" s="60"/>
      <c r="M1588" s="60"/>
      <c r="N1588" s="60"/>
      <c r="O1588" s="60"/>
      <c r="P1588" s="60"/>
      <c r="Q1588" s="6">
        <v>12</v>
      </c>
      <c r="R1588" s="7"/>
      <c r="S1588" s="74">
        <f>Taula1[[#This Row],[Mesos naturals sencers treballats període justificat (01/01/2023 - 31/03/2023)]]</f>
        <v>12</v>
      </c>
      <c r="T1588" s="185">
        <f>Taula1[[#This Row],[Dies treballats període justificat (01/01/2023 - 31/03/2023)              no comptabilitzats com a mes natural sencer]]</f>
        <v>0</v>
      </c>
      <c r="U1588" s="19"/>
      <c r="V1588" s="60"/>
      <c r="W1588" s="60"/>
      <c r="X1588" s="60"/>
      <c r="Y1588" s="60"/>
      <c r="Z1588" s="60"/>
      <c r="AA1588" s="116"/>
      <c r="AB1588" s="143">
        <f>Taula1[[#This Row],[Grup justificat     (fer servir opcions de la llista desplegable)]]</f>
        <v>0</v>
      </c>
      <c r="AC1588" s="60"/>
    </row>
    <row r="1589" spans="2:29" hidden="1" x14ac:dyDescent="0.3">
      <c r="B1589" s="117"/>
      <c r="C1589" s="115"/>
      <c r="D1589" s="116"/>
      <c r="E1589" s="118"/>
      <c r="F1589" s="60"/>
      <c r="G1589" s="95"/>
      <c r="H1589" s="74"/>
      <c r="I1589" s="116"/>
      <c r="J1589" s="60"/>
      <c r="K1589" s="116"/>
      <c r="L1589" s="60"/>
      <c r="M1589" s="60"/>
      <c r="N1589" s="60"/>
      <c r="O1589" s="60"/>
      <c r="P1589" s="60"/>
      <c r="Q1589" s="6">
        <v>12</v>
      </c>
      <c r="R1589" s="7"/>
      <c r="S1589" s="74">
        <f>Taula1[[#This Row],[Mesos naturals sencers treballats període justificat (01/01/2023 - 31/03/2023)]]</f>
        <v>12</v>
      </c>
      <c r="T1589" s="185">
        <f>Taula1[[#This Row],[Dies treballats període justificat (01/01/2023 - 31/03/2023)              no comptabilitzats com a mes natural sencer]]</f>
        <v>0</v>
      </c>
      <c r="U1589" s="19"/>
      <c r="V1589" s="60"/>
      <c r="W1589" s="60"/>
      <c r="X1589" s="60"/>
      <c r="Y1589" s="60"/>
      <c r="Z1589" s="60"/>
      <c r="AA1589" s="116"/>
      <c r="AB1589" s="143">
        <f>Taula1[[#This Row],[Grup justificat     (fer servir opcions de la llista desplegable)]]</f>
        <v>0</v>
      </c>
      <c r="AC1589" s="60"/>
    </row>
    <row r="1590" spans="2:29" hidden="1" x14ac:dyDescent="0.3">
      <c r="B1590" s="117"/>
      <c r="C1590" s="115"/>
      <c r="D1590" s="116"/>
      <c r="E1590" s="118"/>
      <c r="F1590" s="60"/>
      <c r="G1590" s="95"/>
      <c r="H1590" s="74"/>
      <c r="I1590" s="116"/>
      <c r="J1590" s="60"/>
      <c r="K1590" s="116"/>
      <c r="L1590" s="60"/>
      <c r="M1590" s="60"/>
      <c r="N1590" s="60"/>
      <c r="O1590" s="60"/>
      <c r="P1590" s="60"/>
      <c r="Q1590" s="6">
        <v>12</v>
      </c>
      <c r="R1590" s="7"/>
      <c r="S1590" s="74">
        <f>Taula1[[#This Row],[Mesos naturals sencers treballats període justificat (01/01/2023 - 31/03/2023)]]</f>
        <v>12</v>
      </c>
      <c r="T1590" s="185">
        <f>Taula1[[#This Row],[Dies treballats període justificat (01/01/2023 - 31/03/2023)              no comptabilitzats com a mes natural sencer]]</f>
        <v>0</v>
      </c>
      <c r="U1590" s="19"/>
      <c r="V1590" s="60"/>
      <c r="W1590" s="60"/>
      <c r="X1590" s="60"/>
      <c r="Y1590" s="60"/>
      <c r="Z1590" s="60"/>
      <c r="AA1590" s="116"/>
      <c r="AB1590" s="143">
        <f>Taula1[[#This Row],[Grup justificat     (fer servir opcions de la llista desplegable)]]</f>
        <v>0</v>
      </c>
      <c r="AC1590" s="60"/>
    </row>
    <row r="1591" spans="2:29" hidden="1" x14ac:dyDescent="0.3">
      <c r="B1591" s="117"/>
      <c r="C1591" s="115"/>
      <c r="D1591" s="116"/>
      <c r="E1591" s="118"/>
      <c r="F1591" s="60"/>
      <c r="G1591" s="95"/>
      <c r="H1591" s="74"/>
      <c r="I1591" s="116"/>
      <c r="J1591" s="60"/>
      <c r="K1591" s="116"/>
      <c r="L1591" s="60"/>
      <c r="M1591" s="60"/>
      <c r="N1591" s="60"/>
      <c r="O1591" s="60"/>
      <c r="P1591" s="60"/>
      <c r="Q1591" s="6">
        <v>12</v>
      </c>
      <c r="R1591" s="7"/>
      <c r="S1591" s="74">
        <f>Taula1[[#This Row],[Mesos naturals sencers treballats període justificat (01/01/2023 - 31/03/2023)]]</f>
        <v>12</v>
      </c>
      <c r="T1591" s="185">
        <f>Taula1[[#This Row],[Dies treballats període justificat (01/01/2023 - 31/03/2023)              no comptabilitzats com a mes natural sencer]]</f>
        <v>0</v>
      </c>
      <c r="U1591" s="19"/>
      <c r="V1591" s="60"/>
      <c r="W1591" s="60"/>
      <c r="X1591" s="60"/>
      <c r="Y1591" s="60"/>
      <c r="Z1591" s="60"/>
      <c r="AA1591" s="116"/>
      <c r="AB1591" s="143">
        <f>Taula1[[#This Row],[Grup justificat     (fer servir opcions de la llista desplegable)]]</f>
        <v>0</v>
      </c>
      <c r="AC1591" s="60"/>
    </row>
    <row r="1592" spans="2:29" hidden="1" x14ac:dyDescent="0.3">
      <c r="B1592" s="117"/>
      <c r="C1592" s="115"/>
      <c r="D1592" s="116"/>
      <c r="E1592" s="118"/>
      <c r="F1592" s="60"/>
      <c r="G1592" s="95"/>
      <c r="H1592" s="74"/>
      <c r="I1592" s="116"/>
      <c r="J1592" s="60"/>
      <c r="K1592" s="116"/>
      <c r="L1592" s="60"/>
      <c r="M1592" s="60"/>
      <c r="N1592" s="60"/>
      <c r="O1592" s="60"/>
      <c r="P1592" s="60"/>
      <c r="Q1592" s="6">
        <v>12</v>
      </c>
      <c r="R1592" s="7"/>
      <c r="S1592" s="74">
        <f>Taula1[[#This Row],[Mesos naturals sencers treballats període justificat (01/01/2023 - 31/03/2023)]]</f>
        <v>12</v>
      </c>
      <c r="T1592" s="185">
        <f>Taula1[[#This Row],[Dies treballats període justificat (01/01/2023 - 31/03/2023)              no comptabilitzats com a mes natural sencer]]</f>
        <v>0</v>
      </c>
      <c r="U1592" s="19"/>
      <c r="V1592" s="60"/>
      <c r="W1592" s="60"/>
      <c r="X1592" s="60"/>
      <c r="Y1592" s="60"/>
      <c r="Z1592" s="60"/>
      <c r="AA1592" s="116"/>
      <c r="AB1592" s="143">
        <f>Taula1[[#This Row],[Grup justificat     (fer servir opcions de la llista desplegable)]]</f>
        <v>0</v>
      </c>
      <c r="AC1592" s="60"/>
    </row>
    <row r="1593" spans="2:29" hidden="1" x14ac:dyDescent="0.3">
      <c r="B1593" s="117"/>
      <c r="C1593" s="115"/>
      <c r="D1593" s="116"/>
      <c r="E1593" s="118"/>
      <c r="F1593" s="60"/>
      <c r="G1593" s="95"/>
      <c r="H1593" s="74"/>
      <c r="I1593" s="116"/>
      <c r="J1593" s="60"/>
      <c r="K1593" s="116"/>
      <c r="L1593" s="60"/>
      <c r="M1593" s="60"/>
      <c r="N1593" s="60"/>
      <c r="O1593" s="60"/>
      <c r="P1593" s="60"/>
      <c r="Q1593" s="6">
        <v>12</v>
      </c>
      <c r="R1593" s="7"/>
      <c r="S1593" s="74">
        <f>Taula1[[#This Row],[Mesos naturals sencers treballats període justificat (01/01/2023 - 31/03/2023)]]</f>
        <v>12</v>
      </c>
      <c r="T1593" s="185">
        <f>Taula1[[#This Row],[Dies treballats període justificat (01/01/2023 - 31/03/2023)              no comptabilitzats com a mes natural sencer]]</f>
        <v>0</v>
      </c>
      <c r="U1593" s="19"/>
      <c r="V1593" s="60"/>
      <c r="W1593" s="60"/>
      <c r="X1593" s="60"/>
      <c r="Y1593" s="60"/>
      <c r="Z1593" s="60"/>
      <c r="AA1593" s="116"/>
      <c r="AB1593" s="143">
        <f>Taula1[[#This Row],[Grup justificat     (fer servir opcions de la llista desplegable)]]</f>
        <v>0</v>
      </c>
      <c r="AC1593" s="60"/>
    </row>
    <row r="1594" spans="2:29" hidden="1" x14ac:dyDescent="0.3">
      <c r="B1594" s="117"/>
      <c r="C1594" s="115"/>
      <c r="D1594" s="116"/>
      <c r="E1594" s="118"/>
      <c r="F1594" s="60"/>
      <c r="G1594" s="95"/>
      <c r="H1594" s="74"/>
      <c r="I1594" s="116"/>
      <c r="J1594" s="60"/>
      <c r="K1594" s="116"/>
      <c r="L1594" s="60"/>
      <c r="M1594" s="60"/>
      <c r="N1594" s="60"/>
      <c r="O1594" s="60"/>
      <c r="P1594" s="60"/>
      <c r="Q1594" s="6">
        <v>12</v>
      </c>
      <c r="R1594" s="7"/>
      <c r="S1594" s="74">
        <f>Taula1[[#This Row],[Mesos naturals sencers treballats període justificat (01/01/2023 - 31/03/2023)]]</f>
        <v>12</v>
      </c>
      <c r="T1594" s="185">
        <f>Taula1[[#This Row],[Dies treballats període justificat (01/01/2023 - 31/03/2023)              no comptabilitzats com a mes natural sencer]]</f>
        <v>0</v>
      </c>
      <c r="U1594" s="19"/>
      <c r="V1594" s="60"/>
      <c r="W1594" s="60"/>
      <c r="X1594" s="60"/>
      <c r="Y1594" s="60"/>
      <c r="Z1594" s="60"/>
      <c r="AA1594" s="116"/>
      <c r="AB1594" s="143">
        <f>Taula1[[#This Row],[Grup justificat     (fer servir opcions de la llista desplegable)]]</f>
        <v>0</v>
      </c>
      <c r="AC1594" s="60"/>
    </row>
    <row r="1595" spans="2:29" hidden="1" x14ac:dyDescent="0.3">
      <c r="B1595" s="117"/>
      <c r="C1595" s="115"/>
      <c r="D1595" s="116"/>
      <c r="E1595" s="118"/>
      <c r="F1595" s="60"/>
      <c r="G1595" s="95"/>
      <c r="H1595" s="74"/>
      <c r="I1595" s="116"/>
      <c r="J1595" s="60"/>
      <c r="K1595" s="116"/>
      <c r="L1595" s="60"/>
      <c r="M1595" s="60"/>
      <c r="N1595" s="60"/>
      <c r="O1595" s="60"/>
      <c r="P1595" s="60"/>
      <c r="Q1595" s="6">
        <v>12</v>
      </c>
      <c r="R1595" s="7"/>
      <c r="S1595" s="74">
        <f>Taula1[[#This Row],[Mesos naturals sencers treballats període justificat (01/01/2023 - 31/03/2023)]]</f>
        <v>12</v>
      </c>
      <c r="T1595" s="185">
        <f>Taula1[[#This Row],[Dies treballats període justificat (01/01/2023 - 31/03/2023)              no comptabilitzats com a mes natural sencer]]</f>
        <v>0</v>
      </c>
      <c r="U1595" s="19"/>
      <c r="V1595" s="60"/>
      <c r="W1595" s="60"/>
      <c r="X1595" s="60"/>
      <c r="Y1595" s="60"/>
      <c r="Z1595" s="60"/>
      <c r="AA1595" s="116"/>
      <c r="AB1595" s="143">
        <f>Taula1[[#This Row],[Grup justificat     (fer servir opcions de la llista desplegable)]]</f>
        <v>0</v>
      </c>
      <c r="AC1595" s="60"/>
    </row>
    <row r="1596" spans="2:29" hidden="1" x14ac:dyDescent="0.3">
      <c r="B1596" s="117"/>
      <c r="C1596" s="115"/>
      <c r="D1596" s="116"/>
      <c r="E1596" s="118"/>
      <c r="F1596" s="60"/>
      <c r="G1596" s="95"/>
      <c r="H1596" s="74"/>
      <c r="I1596" s="116"/>
      <c r="J1596" s="60"/>
      <c r="K1596" s="116"/>
      <c r="L1596" s="60"/>
      <c r="M1596" s="60"/>
      <c r="N1596" s="60"/>
      <c r="O1596" s="60"/>
      <c r="P1596" s="60"/>
      <c r="Q1596" s="6">
        <v>12</v>
      </c>
      <c r="R1596" s="7"/>
      <c r="S1596" s="74">
        <f>Taula1[[#This Row],[Mesos naturals sencers treballats període justificat (01/01/2023 - 31/03/2023)]]</f>
        <v>12</v>
      </c>
      <c r="T1596" s="185">
        <f>Taula1[[#This Row],[Dies treballats període justificat (01/01/2023 - 31/03/2023)              no comptabilitzats com a mes natural sencer]]</f>
        <v>0</v>
      </c>
      <c r="U1596" s="19"/>
      <c r="V1596" s="60"/>
      <c r="W1596" s="60"/>
      <c r="X1596" s="60"/>
      <c r="Y1596" s="60"/>
      <c r="Z1596" s="60"/>
      <c r="AA1596" s="116"/>
      <c r="AB1596" s="143">
        <f>Taula1[[#This Row],[Grup justificat     (fer servir opcions de la llista desplegable)]]</f>
        <v>0</v>
      </c>
      <c r="AC1596" s="60"/>
    </row>
    <row r="1597" spans="2:29" hidden="1" x14ac:dyDescent="0.3">
      <c r="B1597" s="117"/>
      <c r="C1597" s="115"/>
      <c r="D1597" s="116"/>
      <c r="E1597" s="118"/>
      <c r="F1597" s="60"/>
      <c r="G1597" s="95"/>
      <c r="H1597" s="74"/>
      <c r="I1597" s="116"/>
      <c r="J1597" s="60"/>
      <c r="K1597" s="116"/>
      <c r="L1597" s="60"/>
      <c r="M1597" s="60"/>
      <c r="N1597" s="60"/>
      <c r="O1597" s="60"/>
      <c r="P1597" s="60"/>
      <c r="Q1597" s="6">
        <v>12</v>
      </c>
      <c r="R1597" s="7"/>
      <c r="S1597" s="74">
        <f>Taula1[[#This Row],[Mesos naturals sencers treballats període justificat (01/01/2023 - 31/03/2023)]]</f>
        <v>12</v>
      </c>
      <c r="T1597" s="185">
        <f>Taula1[[#This Row],[Dies treballats període justificat (01/01/2023 - 31/03/2023)              no comptabilitzats com a mes natural sencer]]</f>
        <v>0</v>
      </c>
      <c r="U1597" s="19"/>
      <c r="V1597" s="60"/>
      <c r="W1597" s="60"/>
      <c r="X1597" s="60"/>
      <c r="Y1597" s="60"/>
      <c r="Z1597" s="60"/>
      <c r="AA1597" s="116"/>
      <c r="AB1597" s="143">
        <f>Taula1[[#This Row],[Grup justificat     (fer servir opcions de la llista desplegable)]]</f>
        <v>0</v>
      </c>
      <c r="AC1597" s="60"/>
    </row>
    <row r="1598" spans="2:29" hidden="1" x14ac:dyDescent="0.3">
      <c r="B1598" s="117"/>
      <c r="C1598" s="115"/>
      <c r="D1598" s="116"/>
      <c r="E1598" s="118"/>
      <c r="F1598" s="60"/>
      <c r="G1598" s="95"/>
      <c r="H1598" s="74"/>
      <c r="I1598" s="116"/>
      <c r="J1598" s="60"/>
      <c r="K1598" s="116"/>
      <c r="L1598" s="60"/>
      <c r="M1598" s="60"/>
      <c r="N1598" s="60"/>
      <c r="O1598" s="60"/>
      <c r="P1598" s="60"/>
      <c r="Q1598" s="6">
        <v>12</v>
      </c>
      <c r="R1598" s="7"/>
      <c r="S1598" s="74">
        <f>Taula1[[#This Row],[Mesos naturals sencers treballats període justificat (01/01/2023 - 31/03/2023)]]</f>
        <v>12</v>
      </c>
      <c r="T1598" s="185">
        <f>Taula1[[#This Row],[Dies treballats període justificat (01/01/2023 - 31/03/2023)              no comptabilitzats com a mes natural sencer]]</f>
        <v>0</v>
      </c>
      <c r="U1598" s="19"/>
      <c r="V1598" s="60"/>
      <c r="W1598" s="60"/>
      <c r="X1598" s="60"/>
      <c r="Y1598" s="60"/>
      <c r="Z1598" s="60"/>
      <c r="AA1598" s="116"/>
      <c r="AB1598" s="143">
        <f>Taula1[[#This Row],[Grup justificat     (fer servir opcions de la llista desplegable)]]</f>
        <v>0</v>
      </c>
      <c r="AC1598" s="60"/>
    </row>
    <row r="1599" spans="2:29" hidden="1" x14ac:dyDescent="0.3">
      <c r="B1599" s="117"/>
      <c r="C1599" s="115"/>
      <c r="D1599" s="116"/>
      <c r="E1599" s="118"/>
      <c r="F1599" s="60"/>
      <c r="G1599" s="95"/>
      <c r="H1599" s="74"/>
      <c r="I1599" s="116"/>
      <c r="J1599" s="60"/>
      <c r="K1599" s="116"/>
      <c r="L1599" s="60"/>
      <c r="M1599" s="60"/>
      <c r="N1599" s="60"/>
      <c r="O1599" s="60"/>
      <c r="P1599" s="60"/>
      <c r="Q1599" s="6">
        <v>12</v>
      </c>
      <c r="R1599" s="7"/>
      <c r="S1599" s="74">
        <f>Taula1[[#This Row],[Mesos naturals sencers treballats període justificat (01/01/2023 - 31/03/2023)]]</f>
        <v>12</v>
      </c>
      <c r="T1599" s="185">
        <f>Taula1[[#This Row],[Dies treballats període justificat (01/01/2023 - 31/03/2023)              no comptabilitzats com a mes natural sencer]]</f>
        <v>0</v>
      </c>
      <c r="U1599" s="19"/>
      <c r="V1599" s="60"/>
      <c r="W1599" s="60"/>
      <c r="X1599" s="60"/>
      <c r="Y1599" s="60"/>
      <c r="Z1599" s="60"/>
      <c r="AA1599" s="116"/>
      <c r="AB1599" s="143">
        <f>Taula1[[#This Row],[Grup justificat     (fer servir opcions de la llista desplegable)]]</f>
        <v>0</v>
      </c>
      <c r="AC1599" s="60"/>
    </row>
    <row r="1600" spans="2:29" hidden="1" x14ac:dyDescent="0.3">
      <c r="B1600" s="117"/>
      <c r="C1600" s="115"/>
      <c r="D1600" s="116"/>
      <c r="E1600" s="118"/>
      <c r="F1600" s="60"/>
      <c r="G1600" s="95"/>
      <c r="H1600" s="74"/>
      <c r="I1600" s="116"/>
      <c r="J1600" s="60"/>
      <c r="K1600" s="116"/>
      <c r="L1600" s="60"/>
      <c r="M1600" s="60"/>
      <c r="N1600" s="60"/>
      <c r="O1600" s="60"/>
      <c r="P1600" s="60"/>
      <c r="Q1600" s="6">
        <v>12</v>
      </c>
      <c r="R1600" s="7"/>
      <c r="S1600" s="74">
        <f>Taula1[[#This Row],[Mesos naturals sencers treballats període justificat (01/01/2023 - 31/03/2023)]]</f>
        <v>12</v>
      </c>
      <c r="T1600" s="185">
        <f>Taula1[[#This Row],[Dies treballats període justificat (01/01/2023 - 31/03/2023)              no comptabilitzats com a mes natural sencer]]</f>
        <v>0</v>
      </c>
      <c r="U1600" s="19"/>
      <c r="V1600" s="60"/>
      <c r="W1600" s="60"/>
      <c r="X1600" s="60"/>
      <c r="Y1600" s="60"/>
      <c r="Z1600" s="60"/>
      <c r="AA1600" s="116"/>
      <c r="AB1600" s="143">
        <f>Taula1[[#This Row],[Grup justificat     (fer servir opcions de la llista desplegable)]]</f>
        <v>0</v>
      </c>
      <c r="AC1600" s="60"/>
    </row>
    <row r="1601" spans="2:29" hidden="1" x14ac:dyDescent="0.3">
      <c r="B1601" s="117"/>
      <c r="C1601" s="115"/>
      <c r="D1601" s="116"/>
      <c r="E1601" s="118"/>
      <c r="F1601" s="60"/>
      <c r="G1601" s="95"/>
      <c r="H1601" s="74"/>
      <c r="I1601" s="116"/>
      <c r="J1601" s="60"/>
      <c r="K1601" s="116"/>
      <c r="L1601" s="60"/>
      <c r="M1601" s="60"/>
      <c r="N1601" s="60"/>
      <c r="O1601" s="60"/>
      <c r="P1601" s="60"/>
      <c r="Q1601" s="6">
        <v>12</v>
      </c>
      <c r="R1601" s="7"/>
      <c r="S1601" s="74">
        <f>Taula1[[#This Row],[Mesos naturals sencers treballats període justificat (01/01/2023 - 31/03/2023)]]</f>
        <v>12</v>
      </c>
      <c r="T1601" s="185">
        <f>Taula1[[#This Row],[Dies treballats període justificat (01/01/2023 - 31/03/2023)              no comptabilitzats com a mes natural sencer]]</f>
        <v>0</v>
      </c>
      <c r="U1601" s="19"/>
      <c r="V1601" s="60"/>
      <c r="W1601" s="60"/>
      <c r="X1601" s="60"/>
      <c r="Y1601" s="60"/>
      <c r="Z1601" s="60"/>
      <c r="AA1601" s="116"/>
      <c r="AB1601" s="143">
        <f>Taula1[[#This Row],[Grup justificat     (fer servir opcions de la llista desplegable)]]</f>
        <v>0</v>
      </c>
      <c r="AC1601" s="60"/>
    </row>
    <row r="1602" spans="2:29" hidden="1" x14ac:dyDescent="0.3">
      <c r="B1602" s="117"/>
      <c r="C1602" s="115"/>
      <c r="D1602" s="116"/>
      <c r="E1602" s="118"/>
      <c r="F1602" s="60"/>
      <c r="G1602" s="95"/>
      <c r="H1602" s="74"/>
      <c r="I1602" s="116"/>
      <c r="J1602" s="60"/>
      <c r="K1602" s="116"/>
      <c r="L1602" s="60"/>
      <c r="M1602" s="60"/>
      <c r="N1602" s="60"/>
      <c r="O1602" s="60"/>
      <c r="P1602" s="60"/>
      <c r="Q1602" s="6">
        <v>12</v>
      </c>
      <c r="R1602" s="7"/>
      <c r="S1602" s="74">
        <f>Taula1[[#This Row],[Mesos naturals sencers treballats període justificat (01/01/2023 - 31/03/2023)]]</f>
        <v>12</v>
      </c>
      <c r="T1602" s="185">
        <f>Taula1[[#This Row],[Dies treballats període justificat (01/01/2023 - 31/03/2023)              no comptabilitzats com a mes natural sencer]]</f>
        <v>0</v>
      </c>
      <c r="U1602" s="19"/>
      <c r="V1602" s="60"/>
      <c r="W1602" s="60"/>
      <c r="X1602" s="60"/>
      <c r="Y1602" s="60"/>
      <c r="Z1602" s="60"/>
      <c r="AA1602" s="116"/>
      <c r="AB1602" s="143">
        <f>Taula1[[#This Row],[Grup justificat     (fer servir opcions de la llista desplegable)]]</f>
        <v>0</v>
      </c>
      <c r="AC1602" s="60"/>
    </row>
    <row r="1603" spans="2:29" hidden="1" x14ac:dyDescent="0.3">
      <c r="B1603" s="117"/>
      <c r="C1603" s="115"/>
      <c r="D1603" s="116"/>
      <c r="E1603" s="118"/>
      <c r="F1603" s="60"/>
      <c r="G1603" s="95"/>
      <c r="H1603" s="74"/>
      <c r="I1603" s="116"/>
      <c r="J1603" s="60"/>
      <c r="K1603" s="116"/>
      <c r="L1603" s="60"/>
      <c r="M1603" s="60"/>
      <c r="N1603" s="60"/>
      <c r="O1603" s="60"/>
      <c r="P1603" s="60"/>
      <c r="Q1603" s="6">
        <v>12</v>
      </c>
      <c r="R1603" s="7"/>
      <c r="S1603" s="74">
        <f>Taula1[[#This Row],[Mesos naturals sencers treballats període justificat (01/01/2023 - 31/03/2023)]]</f>
        <v>12</v>
      </c>
      <c r="T1603" s="185">
        <f>Taula1[[#This Row],[Dies treballats període justificat (01/01/2023 - 31/03/2023)              no comptabilitzats com a mes natural sencer]]</f>
        <v>0</v>
      </c>
      <c r="U1603" s="19"/>
      <c r="V1603" s="60"/>
      <c r="W1603" s="60"/>
      <c r="X1603" s="60"/>
      <c r="Y1603" s="60"/>
      <c r="Z1603" s="60"/>
      <c r="AA1603" s="116"/>
      <c r="AB1603" s="143">
        <f>Taula1[[#This Row],[Grup justificat     (fer servir opcions de la llista desplegable)]]</f>
        <v>0</v>
      </c>
      <c r="AC1603" s="60"/>
    </row>
    <row r="1604" spans="2:29" hidden="1" x14ac:dyDescent="0.3">
      <c r="B1604" s="117"/>
      <c r="C1604" s="115"/>
      <c r="D1604" s="116"/>
      <c r="E1604" s="118"/>
      <c r="F1604" s="60"/>
      <c r="G1604" s="95"/>
      <c r="H1604" s="74"/>
      <c r="I1604" s="116"/>
      <c r="J1604" s="60"/>
      <c r="K1604" s="116"/>
      <c r="L1604" s="60"/>
      <c r="M1604" s="60"/>
      <c r="N1604" s="60"/>
      <c r="O1604" s="60"/>
      <c r="P1604" s="60"/>
      <c r="Q1604" s="6">
        <v>12</v>
      </c>
      <c r="R1604" s="7"/>
      <c r="S1604" s="74">
        <f>Taula1[[#This Row],[Mesos naturals sencers treballats període justificat (01/01/2023 - 31/03/2023)]]</f>
        <v>12</v>
      </c>
      <c r="T1604" s="185">
        <f>Taula1[[#This Row],[Dies treballats període justificat (01/01/2023 - 31/03/2023)              no comptabilitzats com a mes natural sencer]]</f>
        <v>0</v>
      </c>
      <c r="U1604" s="19"/>
      <c r="V1604" s="60"/>
      <c r="W1604" s="60"/>
      <c r="X1604" s="60"/>
      <c r="Y1604" s="60"/>
      <c r="Z1604" s="60"/>
      <c r="AA1604" s="116"/>
      <c r="AB1604" s="143">
        <f>Taula1[[#This Row],[Grup justificat     (fer servir opcions de la llista desplegable)]]</f>
        <v>0</v>
      </c>
      <c r="AC1604" s="60"/>
    </row>
    <row r="1605" spans="2:29" hidden="1" x14ac:dyDescent="0.3">
      <c r="B1605" s="117"/>
      <c r="C1605" s="115"/>
      <c r="D1605" s="116"/>
      <c r="E1605" s="118"/>
      <c r="F1605" s="60"/>
      <c r="G1605" s="95"/>
      <c r="H1605" s="74"/>
      <c r="I1605" s="116"/>
      <c r="J1605" s="60"/>
      <c r="K1605" s="116"/>
      <c r="L1605" s="60"/>
      <c r="M1605" s="60"/>
      <c r="N1605" s="60"/>
      <c r="O1605" s="60"/>
      <c r="P1605" s="60"/>
      <c r="Q1605" s="6">
        <v>12</v>
      </c>
      <c r="R1605" s="7"/>
      <c r="S1605" s="74">
        <f>Taula1[[#This Row],[Mesos naturals sencers treballats període justificat (01/01/2023 - 31/03/2023)]]</f>
        <v>12</v>
      </c>
      <c r="T1605" s="185">
        <f>Taula1[[#This Row],[Dies treballats període justificat (01/01/2023 - 31/03/2023)              no comptabilitzats com a mes natural sencer]]</f>
        <v>0</v>
      </c>
      <c r="U1605" s="19"/>
      <c r="V1605" s="60"/>
      <c r="W1605" s="60"/>
      <c r="X1605" s="60"/>
      <c r="Y1605" s="60"/>
      <c r="Z1605" s="60"/>
      <c r="AA1605" s="116"/>
      <c r="AB1605" s="143">
        <f>Taula1[[#This Row],[Grup justificat     (fer servir opcions de la llista desplegable)]]</f>
        <v>0</v>
      </c>
      <c r="AC1605" s="60"/>
    </row>
    <row r="1606" spans="2:29" hidden="1" x14ac:dyDescent="0.3">
      <c r="B1606" s="117"/>
      <c r="C1606" s="115"/>
      <c r="D1606" s="116"/>
      <c r="E1606" s="118"/>
      <c r="F1606" s="60"/>
      <c r="G1606" s="95"/>
      <c r="H1606" s="74"/>
      <c r="I1606" s="116"/>
      <c r="J1606" s="60"/>
      <c r="K1606" s="116"/>
      <c r="L1606" s="60"/>
      <c r="M1606" s="60"/>
      <c r="N1606" s="60"/>
      <c r="O1606" s="60"/>
      <c r="P1606" s="60"/>
      <c r="Q1606" s="6">
        <v>12</v>
      </c>
      <c r="R1606" s="7"/>
      <c r="S1606" s="74">
        <f>Taula1[[#This Row],[Mesos naturals sencers treballats període justificat (01/01/2023 - 31/03/2023)]]</f>
        <v>12</v>
      </c>
      <c r="T1606" s="185">
        <f>Taula1[[#This Row],[Dies treballats període justificat (01/01/2023 - 31/03/2023)              no comptabilitzats com a mes natural sencer]]</f>
        <v>0</v>
      </c>
      <c r="U1606" s="19"/>
      <c r="V1606" s="60"/>
      <c r="W1606" s="60"/>
      <c r="X1606" s="60"/>
      <c r="Y1606" s="60"/>
      <c r="Z1606" s="60"/>
      <c r="AA1606" s="116"/>
      <c r="AB1606" s="143">
        <f>Taula1[[#This Row],[Grup justificat     (fer servir opcions de la llista desplegable)]]</f>
        <v>0</v>
      </c>
      <c r="AC1606" s="60"/>
    </row>
    <row r="1607" spans="2:29" hidden="1" x14ac:dyDescent="0.3">
      <c r="B1607" s="117"/>
      <c r="C1607" s="115"/>
      <c r="D1607" s="116"/>
      <c r="E1607" s="118"/>
      <c r="F1607" s="60"/>
      <c r="G1607" s="95"/>
      <c r="H1607" s="74"/>
      <c r="I1607" s="116"/>
      <c r="J1607" s="60"/>
      <c r="K1607" s="116"/>
      <c r="L1607" s="60"/>
      <c r="M1607" s="60"/>
      <c r="N1607" s="60"/>
      <c r="O1607" s="60"/>
      <c r="P1607" s="60"/>
      <c r="Q1607" s="6">
        <v>12</v>
      </c>
      <c r="R1607" s="7"/>
      <c r="S1607" s="74">
        <f>Taula1[[#This Row],[Mesos naturals sencers treballats període justificat (01/01/2023 - 31/03/2023)]]</f>
        <v>12</v>
      </c>
      <c r="T1607" s="185">
        <f>Taula1[[#This Row],[Dies treballats període justificat (01/01/2023 - 31/03/2023)              no comptabilitzats com a mes natural sencer]]</f>
        <v>0</v>
      </c>
      <c r="U1607" s="19"/>
      <c r="V1607" s="60"/>
      <c r="W1607" s="60"/>
      <c r="X1607" s="60"/>
      <c r="Y1607" s="60"/>
      <c r="Z1607" s="60"/>
      <c r="AA1607" s="116"/>
      <c r="AB1607" s="143">
        <f>Taula1[[#This Row],[Grup justificat     (fer servir opcions de la llista desplegable)]]</f>
        <v>0</v>
      </c>
      <c r="AC1607" s="60"/>
    </row>
    <row r="1608" spans="2:29" hidden="1" x14ac:dyDescent="0.3">
      <c r="B1608" s="117"/>
      <c r="C1608" s="115"/>
      <c r="D1608" s="116"/>
      <c r="E1608" s="118"/>
      <c r="F1608" s="60"/>
      <c r="G1608" s="95"/>
      <c r="H1608" s="74"/>
      <c r="I1608" s="116"/>
      <c r="J1608" s="60"/>
      <c r="K1608" s="116"/>
      <c r="L1608" s="60"/>
      <c r="M1608" s="60"/>
      <c r="N1608" s="60"/>
      <c r="O1608" s="60"/>
      <c r="P1608" s="60"/>
      <c r="Q1608" s="6">
        <v>12</v>
      </c>
      <c r="R1608" s="7"/>
      <c r="S1608" s="74">
        <f>Taula1[[#This Row],[Mesos naturals sencers treballats període justificat (01/01/2023 - 31/03/2023)]]</f>
        <v>12</v>
      </c>
      <c r="T1608" s="185">
        <f>Taula1[[#This Row],[Dies treballats període justificat (01/01/2023 - 31/03/2023)              no comptabilitzats com a mes natural sencer]]</f>
        <v>0</v>
      </c>
      <c r="U1608" s="19"/>
      <c r="V1608" s="60"/>
      <c r="W1608" s="60"/>
      <c r="X1608" s="60"/>
      <c r="Y1608" s="60"/>
      <c r="Z1608" s="60"/>
      <c r="AA1608" s="116"/>
      <c r="AB1608" s="143">
        <f>Taula1[[#This Row],[Grup justificat     (fer servir opcions de la llista desplegable)]]</f>
        <v>0</v>
      </c>
      <c r="AC1608" s="60"/>
    </row>
    <row r="1609" spans="2:29" hidden="1" x14ac:dyDescent="0.3">
      <c r="B1609" s="117"/>
      <c r="C1609" s="115"/>
      <c r="D1609" s="116"/>
      <c r="E1609" s="118"/>
      <c r="F1609" s="60"/>
      <c r="G1609" s="95"/>
      <c r="H1609" s="74"/>
      <c r="I1609" s="116"/>
      <c r="J1609" s="60"/>
      <c r="K1609" s="116"/>
      <c r="L1609" s="60"/>
      <c r="M1609" s="60"/>
      <c r="N1609" s="60"/>
      <c r="O1609" s="60"/>
      <c r="P1609" s="60"/>
      <c r="Q1609" s="6">
        <v>12</v>
      </c>
      <c r="R1609" s="7"/>
      <c r="S1609" s="74">
        <f>Taula1[[#This Row],[Mesos naturals sencers treballats període justificat (01/01/2023 - 31/03/2023)]]</f>
        <v>12</v>
      </c>
      <c r="T1609" s="185">
        <f>Taula1[[#This Row],[Dies treballats període justificat (01/01/2023 - 31/03/2023)              no comptabilitzats com a mes natural sencer]]</f>
        <v>0</v>
      </c>
      <c r="U1609" s="19"/>
      <c r="V1609" s="60"/>
      <c r="W1609" s="60"/>
      <c r="X1609" s="60"/>
      <c r="Y1609" s="60"/>
      <c r="Z1609" s="60"/>
      <c r="AA1609" s="116"/>
      <c r="AB1609" s="143">
        <f>Taula1[[#This Row],[Grup justificat     (fer servir opcions de la llista desplegable)]]</f>
        <v>0</v>
      </c>
      <c r="AC1609" s="60"/>
    </row>
    <row r="1610" spans="2:29" hidden="1" x14ac:dyDescent="0.3">
      <c r="B1610" s="117"/>
      <c r="C1610" s="115"/>
      <c r="D1610" s="116"/>
      <c r="E1610" s="118"/>
      <c r="F1610" s="60"/>
      <c r="G1610" s="95"/>
      <c r="H1610" s="74"/>
      <c r="I1610" s="116"/>
      <c r="J1610" s="60"/>
      <c r="K1610" s="116"/>
      <c r="L1610" s="60"/>
      <c r="M1610" s="60"/>
      <c r="N1610" s="60"/>
      <c r="O1610" s="60"/>
      <c r="P1610" s="60"/>
      <c r="Q1610" s="6">
        <v>12</v>
      </c>
      <c r="R1610" s="7"/>
      <c r="S1610" s="74">
        <f>Taula1[[#This Row],[Mesos naturals sencers treballats període justificat (01/01/2023 - 31/03/2023)]]</f>
        <v>12</v>
      </c>
      <c r="T1610" s="185">
        <f>Taula1[[#This Row],[Dies treballats període justificat (01/01/2023 - 31/03/2023)              no comptabilitzats com a mes natural sencer]]</f>
        <v>0</v>
      </c>
      <c r="U1610" s="19"/>
      <c r="V1610" s="60"/>
      <c r="W1610" s="60"/>
      <c r="X1610" s="60"/>
      <c r="Y1610" s="60"/>
      <c r="Z1610" s="60"/>
      <c r="AA1610" s="116"/>
      <c r="AB1610" s="143">
        <f>Taula1[[#This Row],[Grup justificat     (fer servir opcions de la llista desplegable)]]</f>
        <v>0</v>
      </c>
      <c r="AC1610" s="60"/>
    </row>
    <row r="1611" spans="2:29" hidden="1" x14ac:dyDescent="0.3">
      <c r="B1611" s="117"/>
      <c r="C1611" s="115"/>
      <c r="D1611" s="116"/>
      <c r="E1611" s="118"/>
      <c r="F1611" s="60"/>
      <c r="G1611" s="95"/>
      <c r="H1611" s="74"/>
      <c r="I1611" s="116"/>
      <c r="J1611" s="60"/>
      <c r="K1611" s="116"/>
      <c r="L1611" s="60"/>
      <c r="M1611" s="60"/>
      <c r="N1611" s="60"/>
      <c r="O1611" s="60"/>
      <c r="P1611" s="60"/>
      <c r="Q1611" s="6">
        <v>12</v>
      </c>
      <c r="R1611" s="7"/>
      <c r="S1611" s="74">
        <f>Taula1[[#This Row],[Mesos naturals sencers treballats període justificat (01/01/2023 - 31/03/2023)]]</f>
        <v>12</v>
      </c>
      <c r="T1611" s="185">
        <f>Taula1[[#This Row],[Dies treballats període justificat (01/01/2023 - 31/03/2023)              no comptabilitzats com a mes natural sencer]]</f>
        <v>0</v>
      </c>
      <c r="U1611" s="19"/>
      <c r="V1611" s="60"/>
      <c r="W1611" s="60"/>
      <c r="X1611" s="60"/>
      <c r="Y1611" s="60"/>
      <c r="Z1611" s="60"/>
      <c r="AA1611" s="116"/>
      <c r="AB1611" s="143">
        <f>Taula1[[#This Row],[Grup justificat     (fer servir opcions de la llista desplegable)]]</f>
        <v>0</v>
      </c>
      <c r="AC1611" s="60"/>
    </row>
    <row r="1612" spans="2:29" hidden="1" x14ac:dyDescent="0.3">
      <c r="B1612" s="117"/>
      <c r="C1612" s="115"/>
      <c r="D1612" s="116"/>
      <c r="E1612" s="118"/>
      <c r="F1612" s="60"/>
      <c r="G1612" s="95"/>
      <c r="H1612" s="74"/>
      <c r="I1612" s="116"/>
      <c r="J1612" s="60"/>
      <c r="K1612" s="116"/>
      <c r="L1612" s="60"/>
      <c r="M1612" s="60"/>
      <c r="N1612" s="60"/>
      <c r="O1612" s="60"/>
      <c r="P1612" s="60"/>
      <c r="Q1612" s="6">
        <v>12</v>
      </c>
      <c r="R1612" s="7"/>
      <c r="S1612" s="74">
        <f>Taula1[[#This Row],[Mesos naturals sencers treballats període justificat (01/01/2023 - 31/03/2023)]]</f>
        <v>12</v>
      </c>
      <c r="T1612" s="185">
        <f>Taula1[[#This Row],[Dies treballats període justificat (01/01/2023 - 31/03/2023)              no comptabilitzats com a mes natural sencer]]</f>
        <v>0</v>
      </c>
      <c r="U1612" s="19"/>
      <c r="V1612" s="60"/>
      <c r="W1612" s="60"/>
      <c r="X1612" s="60"/>
      <c r="Y1612" s="60"/>
      <c r="Z1612" s="60"/>
      <c r="AA1612" s="116"/>
      <c r="AB1612" s="143">
        <f>Taula1[[#This Row],[Grup justificat     (fer servir opcions de la llista desplegable)]]</f>
        <v>0</v>
      </c>
      <c r="AC1612" s="60"/>
    </row>
    <row r="1613" spans="2:29" hidden="1" x14ac:dyDescent="0.3">
      <c r="B1613" s="117"/>
      <c r="C1613" s="115"/>
      <c r="D1613" s="116"/>
      <c r="E1613" s="118"/>
      <c r="F1613" s="60"/>
      <c r="G1613" s="95"/>
      <c r="H1613" s="74"/>
      <c r="I1613" s="116"/>
      <c r="J1613" s="60"/>
      <c r="K1613" s="116"/>
      <c r="L1613" s="60"/>
      <c r="M1613" s="60"/>
      <c r="N1613" s="60"/>
      <c r="O1613" s="60"/>
      <c r="P1613" s="60"/>
      <c r="Q1613" s="6">
        <v>12</v>
      </c>
      <c r="R1613" s="7"/>
      <c r="S1613" s="74">
        <f>Taula1[[#This Row],[Mesos naturals sencers treballats període justificat (01/01/2023 - 31/03/2023)]]</f>
        <v>12</v>
      </c>
      <c r="T1613" s="185">
        <f>Taula1[[#This Row],[Dies treballats període justificat (01/01/2023 - 31/03/2023)              no comptabilitzats com a mes natural sencer]]</f>
        <v>0</v>
      </c>
      <c r="U1613" s="19"/>
      <c r="V1613" s="60"/>
      <c r="W1613" s="60"/>
      <c r="X1613" s="60"/>
      <c r="Y1613" s="60"/>
      <c r="Z1613" s="60"/>
      <c r="AA1613" s="116"/>
      <c r="AB1613" s="143">
        <f>Taula1[[#This Row],[Grup justificat     (fer servir opcions de la llista desplegable)]]</f>
        <v>0</v>
      </c>
      <c r="AC1613" s="60"/>
    </row>
    <row r="1614" spans="2:29" hidden="1" x14ac:dyDescent="0.3">
      <c r="B1614" s="117"/>
      <c r="C1614" s="115"/>
      <c r="D1614" s="116"/>
      <c r="E1614" s="118"/>
      <c r="F1614" s="60"/>
      <c r="G1614" s="95"/>
      <c r="H1614" s="74"/>
      <c r="I1614" s="116"/>
      <c r="J1614" s="60"/>
      <c r="K1614" s="116"/>
      <c r="L1614" s="60"/>
      <c r="M1614" s="60"/>
      <c r="N1614" s="60"/>
      <c r="O1614" s="60"/>
      <c r="P1614" s="60"/>
      <c r="Q1614" s="6">
        <v>12</v>
      </c>
      <c r="R1614" s="7"/>
      <c r="S1614" s="74">
        <f>Taula1[[#This Row],[Mesos naturals sencers treballats període justificat (01/01/2023 - 31/03/2023)]]</f>
        <v>12</v>
      </c>
      <c r="T1614" s="185">
        <f>Taula1[[#This Row],[Dies treballats període justificat (01/01/2023 - 31/03/2023)              no comptabilitzats com a mes natural sencer]]</f>
        <v>0</v>
      </c>
      <c r="U1614" s="19"/>
      <c r="V1614" s="60"/>
      <c r="W1614" s="60"/>
      <c r="X1614" s="60"/>
      <c r="Y1614" s="60"/>
      <c r="Z1614" s="60"/>
      <c r="AA1614" s="116"/>
      <c r="AB1614" s="143">
        <f>Taula1[[#This Row],[Grup justificat     (fer servir opcions de la llista desplegable)]]</f>
        <v>0</v>
      </c>
      <c r="AC1614" s="60"/>
    </row>
    <row r="1615" spans="2:29" hidden="1" x14ac:dyDescent="0.3">
      <c r="B1615" s="117"/>
      <c r="C1615" s="115"/>
      <c r="D1615" s="116"/>
      <c r="E1615" s="118"/>
      <c r="F1615" s="60"/>
      <c r="G1615" s="95"/>
      <c r="H1615" s="74"/>
      <c r="I1615" s="116"/>
      <c r="J1615" s="60"/>
      <c r="K1615" s="116"/>
      <c r="L1615" s="60"/>
      <c r="M1615" s="60"/>
      <c r="N1615" s="60"/>
      <c r="O1615" s="60"/>
      <c r="P1615" s="60"/>
      <c r="Q1615" s="6">
        <v>12</v>
      </c>
      <c r="R1615" s="7"/>
      <c r="S1615" s="74">
        <f>Taula1[[#This Row],[Mesos naturals sencers treballats període justificat (01/01/2023 - 31/03/2023)]]</f>
        <v>12</v>
      </c>
      <c r="T1615" s="185">
        <f>Taula1[[#This Row],[Dies treballats període justificat (01/01/2023 - 31/03/2023)              no comptabilitzats com a mes natural sencer]]</f>
        <v>0</v>
      </c>
      <c r="U1615" s="19"/>
      <c r="V1615" s="60"/>
      <c r="W1615" s="60"/>
      <c r="X1615" s="60"/>
      <c r="Y1615" s="60"/>
      <c r="Z1615" s="60"/>
      <c r="AA1615" s="116"/>
      <c r="AB1615" s="143">
        <f>Taula1[[#This Row],[Grup justificat     (fer servir opcions de la llista desplegable)]]</f>
        <v>0</v>
      </c>
      <c r="AC1615" s="60"/>
    </row>
    <row r="1616" spans="2:29" hidden="1" x14ac:dyDescent="0.3">
      <c r="B1616" s="117"/>
      <c r="C1616" s="115"/>
      <c r="D1616" s="116"/>
      <c r="E1616" s="118"/>
      <c r="F1616" s="60"/>
      <c r="G1616" s="95"/>
      <c r="H1616" s="74"/>
      <c r="I1616" s="116"/>
      <c r="J1616" s="60"/>
      <c r="K1616" s="116"/>
      <c r="L1616" s="60"/>
      <c r="M1616" s="60"/>
      <c r="N1616" s="60"/>
      <c r="O1616" s="60"/>
      <c r="P1616" s="60"/>
      <c r="Q1616" s="6">
        <v>12</v>
      </c>
      <c r="R1616" s="7"/>
      <c r="S1616" s="74">
        <f>Taula1[[#This Row],[Mesos naturals sencers treballats període justificat (01/01/2023 - 31/03/2023)]]</f>
        <v>12</v>
      </c>
      <c r="T1616" s="185">
        <f>Taula1[[#This Row],[Dies treballats període justificat (01/01/2023 - 31/03/2023)              no comptabilitzats com a mes natural sencer]]</f>
        <v>0</v>
      </c>
      <c r="U1616" s="19"/>
      <c r="V1616" s="60"/>
      <c r="W1616" s="60"/>
      <c r="X1616" s="60"/>
      <c r="Y1616" s="60"/>
      <c r="Z1616" s="60"/>
      <c r="AA1616" s="116"/>
      <c r="AB1616" s="143">
        <f>Taula1[[#This Row],[Grup justificat     (fer servir opcions de la llista desplegable)]]</f>
        <v>0</v>
      </c>
      <c r="AC1616" s="60"/>
    </row>
    <row r="1617" spans="2:29" hidden="1" x14ac:dyDescent="0.3">
      <c r="B1617" s="117"/>
      <c r="C1617" s="115"/>
      <c r="D1617" s="116"/>
      <c r="E1617" s="118"/>
      <c r="F1617" s="60"/>
      <c r="G1617" s="95"/>
      <c r="H1617" s="74"/>
      <c r="I1617" s="116"/>
      <c r="J1617" s="60"/>
      <c r="K1617" s="116"/>
      <c r="L1617" s="60"/>
      <c r="M1617" s="60"/>
      <c r="N1617" s="60"/>
      <c r="O1617" s="60"/>
      <c r="P1617" s="60"/>
      <c r="Q1617" s="6">
        <v>12</v>
      </c>
      <c r="R1617" s="7"/>
      <c r="S1617" s="74">
        <f>Taula1[[#This Row],[Mesos naturals sencers treballats període justificat (01/01/2023 - 31/03/2023)]]</f>
        <v>12</v>
      </c>
      <c r="T1617" s="185">
        <f>Taula1[[#This Row],[Dies treballats període justificat (01/01/2023 - 31/03/2023)              no comptabilitzats com a mes natural sencer]]</f>
        <v>0</v>
      </c>
      <c r="U1617" s="19"/>
      <c r="V1617" s="60"/>
      <c r="W1617" s="60"/>
      <c r="X1617" s="60"/>
      <c r="Y1617" s="60"/>
      <c r="Z1617" s="60"/>
      <c r="AA1617" s="116"/>
      <c r="AB1617" s="143">
        <f>Taula1[[#This Row],[Grup justificat     (fer servir opcions de la llista desplegable)]]</f>
        <v>0</v>
      </c>
      <c r="AC1617" s="60"/>
    </row>
    <row r="1618" spans="2:29" hidden="1" x14ac:dyDescent="0.3">
      <c r="B1618" s="117"/>
      <c r="C1618" s="115"/>
      <c r="D1618" s="116"/>
      <c r="E1618" s="118"/>
      <c r="F1618" s="60"/>
      <c r="G1618" s="95"/>
      <c r="H1618" s="74"/>
      <c r="I1618" s="116"/>
      <c r="J1618" s="60"/>
      <c r="K1618" s="116"/>
      <c r="L1618" s="60"/>
      <c r="M1618" s="60"/>
      <c r="N1618" s="60"/>
      <c r="O1618" s="60"/>
      <c r="P1618" s="60"/>
      <c r="Q1618" s="6">
        <v>12</v>
      </c>
      <c r="R1618" s="7"/>
      <c r="S1618" s="74">
        <f>Taula1[[#This Row],[Mesos naturals sencers treballats període justificat (01/01/2023 - 31/03/2023)]]</f>
        <v>12</v>
      </c>
      <c r="T1618" s="185">
        <f>Taula1[[#This Row],[Dies treballats període justificat (01/01/2023 - 31/03/2023)              no comptabilitzats com a mes natural sencer]]</f>
        <v>0</v>
      </c>
      <c r="U1618" s="19"/>
      <c r="V1618" s="60"/>
      <c r="W1618" s="60"/>
      <c r="X1618" s="60"/>
      <c r="Y1618" s="60"/>
      <c r="Z1618" s="60"/>
      <c r="AA1618" s="116"/>
      <c r="AB1618" s="143">
        <f>Taula1[[#This Row],[Grup justificat     (fer servir opcions de la llista desplegable)]]</f>
        <v>0</v>
      </c>
      <c r="AC1618" s="60"/>
    </row>
    <row r="1619" spans="2:29" hidden="1" x14ac:dyDescent="0.3">
      <c r="B1619" s="117"/>
      <c r="C1619" s="115"/>
      <c r="D1619" s="116"/>
      <c r="E1619" s="118"/>
      <c r="F1619" s="60"/>
      <c r="G1619" s="95"/>
      <c r="H1619" s="74"/>
      <c r="I1619" s="116"/>
      <c r="J1619" s="60"/>
      <c r="K1619" s="116"/>
      <c r="L1619" s="60"/>
      <c r="M1619" s="60"/>
      <c r="N1619" s="60"/>
      <c r="O1619" s="60"/>
      <c r="P1619" s="60"/>
      <c r="Q1619" s="6">
        <v>12</v>
      </c>
      <c r="R1619" s="7"/>
      <c r="S1619" s="74">
        <f>Taula1[[#This Row],[Mesos naturals sencers treballats període justificat (01/01/2023 - 31/03/2023)]]</f>
        <v>12</v>
      </c>
      <c r="T1619" s="185">
        <f>Taula1[[#This Row],[Dies treballats període justificat (01/01/2023 - 31/03/2023)              no comptabilitzats com a mes natural sencer]]</f>
        <v>0</v>
      </c>
      <c r="U1619" s="19"/>
      <c r="V1619" s="60"/>
      <c r="W1619" s="60"/>
      <c r="X1619" s="60"/>
      <c r="Y1619" s="60"/>
      <c r="Z1619" s="60"/>
      <c r="AA1619" s="116"/>
      <c r="AB1619" s="143">
        <f>Taula1[[#This Row],[Grup justificat     (fer servir opcions de la llista desplegable)]]</f>
        <v>0</v>
      </c>
      <c r="AC1619" s="60"/>
    </row>
    <row r="1620" spans="2:29" hidden="1" x14ac:dyDescent="0.3">
      <c r="B1620" s="117"/>
      <c r="C1620" s="115"/>
      <c r="D1620" s="116"/>
      <c r="E1620" s="118"/>
      <c r="F1620" s="60"/>
      <c r="G1620" s="95"/>
      <c r="H1620" s="74"/>
      <c r="I1620" s="116"/>
      <c r="J1620" s="60"/>
      <c r="K1620" s="116"/>
      <c r="L1620" s="60"/>
      <c r="M1620" s="60"/>
      <c r="N1620" s="60"/>
      <c r="O1620" s="60"/>
      <c r="P1620" s="60"/>
      <c r="Q1620" s="6">
        <v>12</v>
      </c>
      <c r="R1620" s="7"/>
      <c r="S1620" s="74">
        <f>Taula1[[#This Row],[Mesos naturals sencers treballats període justificat (01/01/2023 - 31/03/2023)]]</f>
        <v>12</v>
      </c>
      <c r="T1620" s="185">
        <f>Taula1[[#This Row],[Dies treballats període justificat (01/01/2023 - 31/03/2023)              no comptabilitzats com a mes natural sencer]]</f>
        <v>0</v>
      </c>
      <c r="U1620" s="19"/>
      <c r="V1620" s="60"/>
      <c r="W1620" s="60"/>
      <c r="X1620" s="60"/>
      <c r="Y1620" s="60"/>
      <c r="Z1620" s="60"/>
      <c r="AA1620" s="116"/>
      <c r="AB1620" s="143">
        <f>Taula1[[#This Row],[Grup justificat     (fer servir opcions de la llista desplegable)]]</f>
        <v>0</v>
      </c>
      <c r="AC1620" s="60"/>
    </row>
    <row r="1621" spans="2:29" hidden="1" x14ac:dyDescent="0.3">
      <c r="B1621" s="117"/>
      <c r="C1621" s="115"/>
      <c r="D1621" s="116"/>
      <c r="E1621" s="118"/>
      <c r="F1621" s="60"/>
      <c r="G1621" s="95"/>
      <c r="H1621" s="74"/>
      <c r="I1621" s="116"/>
      <c r="J1621" s="60"/>
      <c r="K1621" s="116"/>
      <c r="L1621" s="60"/>
      <c r="M1621" s="60"/>
      <c r="N1621" s="60"/>
      <c r="O1621" s="60"/>
      <c r="P1621" s="60"/>
      <c r="Q1621" s="6">
        <v>12</v>
      </c>
      <c r="R1621" s="7"/>
      <c r="S1621" s="74">
        <f>Taula1[[#This Row],[Mesos naturals sencers treballats període justificat (01/01/2023 - 31/03/2023)]]</f>
        <v>12</v>
      </c>
      <c r="T1621" s="185">
        <f>Taula1[[#This Row],[Dies treballats període justificat (01/01/2023 - 31/03/2023)              no comptabilitzats com a mes natural sencer]]</f>
        <v>0</v>
      </c>
      <c r="U1621" s="19"/>
      <c r="V1621" s="60"/>
      <c r="W1621" s="60"/>
      <c r="X1621" s="60"/>
      <c r="Y1621" s="60"/>
      <c r="Z1621" s="60"/>
      <c r="AA1621" s="116"/>
      <c r="AB1621" s="143">
        <f>Taula1[[#This Row],[Grup justificat     (fer servir opcions de la llista desplegable)]]</f>
        <v>0</v>
      </c>
      <c r="AC1621" s="60"/>
    </row>
    <row r="1622" spans="2:29" hidden="1" x14ac:dyDescent="0.3">
      <c r="B1622" s="117"/>
      <c r="C1622" s="115"/>
      <c r="D1622" s="116"/>
      <c r="E1622" s="118"/>
      <c r="F1622" s="60"/>
      <c r="G1622" s="95"/>
      <c r="H1622" s="74"/>
      <c r="I1622" s="116"/>
      <c r="J1622" s="60"/>
      <c r="K1622" s="116"/>
      <c r="L1622" s="60"/>
      <c r="M1622" s="60"/>
      <c r="N1622" s="60"/>
      <c r="O1622" s="60"/>
      <c r="P1622" s="60"/>
      <c r="Q1622" s="6">
        <v>12</v>
      </c>
      <c r="R1622" s="7"/>
      <c r="S1622" s="74">
        <f>Taula1[[#This Row],[Mesos naturals sencers treballats període justificat (01/01/2023 - 31/03/2023)]]</f>
        <v>12</v>
      </c>
      <c r="T1622" s="185">
        <f>Taula1[[#This Row],[Dies treballats període justificat (01/01/2023 - 31/03/2023)              no comptabilitzats com a mes natural sencer]]</f>
        <v>0</v>
      </c>
      <c r="U1622" s="19"/>
      <c r="V1622" s="60"/>
      <c r="W1622" s="60"/>
      <c r="X1622" s="60"/>
      <c r="Y1622" s="60"/>
      <c r="Z1622" s="60"/>
      <c r="AA1622" s="116"/>
      <c r="AB1622" s="143">
        <f>Taula1[[#This Row],[Grup justificat     (fer servir opcions de la llista desplegable)]]</f>
        <v>0</v>
      </c>
      <c r="AC1622" s="60"/>
    </row>
    <row r="1623" spans="2:29" hidden="1" x14ac:dyDescent="0.3">
      <c r="B1623" s="117"/>
      <c r="C1623" s="115"/>
      <c r="D1623" s="116"/>
      <c r="E1623" s="118"/>
      <c r="F1623" s="60"/>
      <c r="G1623" s="95"/>
      <c r="H1623" s="74"/>
      <c r="I1623" s="116"/>
      <c r="J1623" s="60"/>
      <c r="K1623" s="116"/>
      <c r="L1623" s="60"/>
      <c r="M1623" s="60"/>
      <c r="N1623" s="60"/>
      <c r="O1623" s="60"/>
      <c r="P1623" s="60"/>
      <c r="Q1623" s="6">
        <v>12</v>
      </c>
      <c r="R1623" s="7"/>
      <c r="S1623" s="74">
        <f>Taula1[[#This Row],[Mesos naturals sencers treballats període justificat (01/01/2023 - 31/03/2023)]]</f>
        <v>12</v>
      </c>
      <c r="T1623" s="185">
        <f>Taula1[[#This Row],[Dies treballats període justificat (01/01/2023 - 31/03/2023)              no comptabilitzats com a mes natural sencer]]</f>
        <v>0</v>
      </c>
      <c r="U1623" s="19"/>
      <c r="V1623" s="60"/>
      <c r="W1623" s="60"/>
      <c r="X1623" s="60"/>
      <c r="Y1623" s="60"/>
      <c r="Z1623" s="60"/>
      <c r="AA1623" s="116"/>
      <c r="AB1623" s="143">
        <f>Taula1[[#This Row],[Grup justificat     (fer servir opcions de la llista desplegable)]]</f>
        <v>0</v>
      </c>
      <c r="AC1623" s="60"/>
    </row>
    <row r="1624" spans="2:29" hidden="1" x14ac:dyDescent="0.3">
      <c r="B1624" s="117"/>
      <c r="C1624" s="115"/>
      <c r="D1624" s="116"/>
      <c r="E1624" s="118"/>
      <c r="F1624" s="60"/>
      <c r="G1624" s="95"/>
      <c r="H1624" s="74"/>
      <c r="I1624" s="116"/>
      <c r="J1624" s="60"/>
      <c r="K1624" s="116"/>
      <c r="L1624" s="60"/>
      <c r="M1624" s="60"/>
      <c r="N1624" s="60"/>
      <c r="O1624" s="60"/>
      <c r="P1624" s="60"/>
      <c r="Q1624" s="6">
        <v>12</v>
      </c>
      <c r="R1624" s="7"/>
      <c r="S1624" s="74">
        <f>Taula1[[#This Row],[Mesos naturals sencers treballats període justificat (01/01/2023 - 31/03/2023)]]</f>
        <v>12</v>
      </c>
      <c r="T1624" s="185">
        <f>Taula1[[#This Row],[Dies treballats període justificat (01/01/2023 - 31/03/2023)              no comptabilitzats com a mes natural sencer]]</f>
        <v>0</v>
      </c>
      <c r="U1624" s="19"/>
      <c r="V1624" s="60"/>
      <c r="W1624" s="60"/>
      <c r="X1624" s="60"/>
      <c r="Y1624" s="60"/>
      <c r="Z1624" s="60"/>
      <c r="AA1624" s="116"/>
      <c r="AB1624" s="143">
        <f>Taula1[[#This Row],[Grup justificat     (fer servir opcions de la llista desplegable)]]</f>
        <v>0</v>
      </c>
      <c r="AC1624" s="60"/>
    </row>
    <row r="1625" spans="2:29" hidden="1" x14ac:dyDescent="0.3">
      <c r="B1625" s="117"/>
      <c r="C1625" s="115"/>
      <c r="D1625" s="116"/>
      <c r="E1625" s="118"/>
      <c r="F1625" s="60"/>
      <c r="G1625" s="95"/>
      <c r="H1625" s="74"/>
      <c r="I1625" s="116"/>
      <c r="J1625" s="60"/>
      <c r="K1625" s="116"/>
      <c r="L1625" s="60"/>
      <c r="M1625" s="60"/>
      <c r="N1625" s="60"/>
      <c r="O1625" s="60"/>
      <c r="P1625" s="60"/>
      <c r="Q1625" s="6">
        <v>12</v>
      </c>
      <c r="R1625" s="7"/>
      <c r="S1625" s="74">
        <f>Taula1[[#This Row],[Mesos naturals sencers treballats període justificat (01/01/2023 - 31/03/2023)]]</f>
        <v>12</v>
      </c>
      <c r="T1625" s="185">
        <f>Taula1[[#This Row],[Dies treballats període justificat (01/01/2023 - 31/03/2023)              no comptabilitzats com a mes natural sencer]]</f>
        <v>0</v>
      </c>
      <c r="U1625" s="19"/>
      <c r="V1625" s="60"/>
      <c r="W1625" s="60"/>
      <c r="X1625" s="60"/>
      <c r="Y1625" s="60"/>
      <c r="Z1625" s="60"/>
      <c r="AA1625" s="116"/>
      <c r="AB1625" s="143">
        <f>Taula1[[#This Row],[Grup justificat     (fer servir opcions de la llista desplegable)]]</f>
        <v>0</v>
      </c>
      <c r="AC1625" s="60"/>
    </row>
    <row r="1626" spans="2:29" hidden="1" x14ac:dyDescent="0.3">
      <c r="B1626" s="117"/>
      <c r="C1626" s="115"/>
      <c r="D1626" s="116"/>
      <c r="E1626" s="118"/>
      <c r="F1626" s="60"/>
      <c r="G1626" s="95"/>
      <c r="H1626" s="74"/>
      <c r="I1626" s="116"/>
      <c r="J1626" s="60"/>
      <c r="K1626" s="116"/>
      <c r="L1626" s="60"/>
      <c r="M1626" s="60"/>
      <c r="N1626" s="60"/>
      <c r="O1626" s="60"/>
      <c r="P1626" s="60"/>
      <c r="Q1626" s="6">
        <v>12</v>
      </c>
      <c r="R1626" s="7"/>
      <c r="S1626" s="74">
        <f>Taula1[[#This Row],[Mesos naturals sencers treballats període justificat (01/01/2023 - 31/03/2023)]]</f>
        <v>12</v>
      </c>
      <c r="T1626" s="185">
        <f>Taula1[[#This Row],[Dies treballats període justificat (01/01/2023 - 31/03/2023)              no comptabilitzats com a mes natural sencer]]</f>
        <v>0</v>
      </c>
      <c r="U1626" s="19"/>
      <c r="V1626" s="60"/>
      <c r="W1626" s="60"/>
      <c r="X1626" s="60"/>
      <c r="Y1626" s="60"/>
      <c r="Z1626" s="60"/>
      <c r="AA1626" s="116"/>
      <c r="AB1626" s="143">
        <f>Taula1[[#This Row],[Grup justificat     (fer servir opcions de la llista desplegable)]]</f>
        <v>0</v>
      </c>
      <c r="AC1626" s="60"/>
    </row>
    <row r="1627" spans="2:29" hidden="1" x14ac:dyDescent="0.3">
      <c r="B1627" s="117"/>
      <c r="C1627" s="115"/>
      <c r="D1627" s="116"/>
      <c r="E1627" s="118"/>
      <c r="F1627" s="60"/>
      <c r="G1627" s="95"/>
      <c r="H1627" s="74"/>
      <c r="I1627" s="116"/>
      <c r="J1627" s="60"/>
      <c r="K1627" s="116"/>
      <c r="L1627" s="60"/>
      <c r="M1627" s="60"/>
      <c r="N1627" s="60"/>
      <c r="O1627" s="60"/>
      <c r="P1627" s="60"/>
      <c r="Q1627" s="6">
        <v>12</v>
      </c>
      <c r="R1627" s="7"/>
      <c r="S1627" s="74">
        <f>Taula1[[#This Row],[Mesos naturals sencers treballats període justificat (01/01/2023 - 31/03/2023)]]</f>
        <v>12</v>
      </c>
      <c r="T1627" s="185">
        <f>Taula1[[#This Row],[Dies treballats període justificat (01/01/2023 - 31/03/2023)              no comptabilitzats com a mes natural sencer]]</f>
        <v>0</v>
      </c>
      <c r="U1627" s="19"/>
      <c r="V1627" s="60"/>
      <c r="W1627" s="60"/>
      <c r="X1627" s="60"/>
      <c r="Y1627" s="60"/>
      <c r="Z1627" s="60"/>
      <c r="AA1627" s="116"/>
      <c r="AB1627" s="143">
        <f>Taula1[[#This Row],[Grup justificat     (fer servir opcions de la llista desplegable)]]</f>
        <v>0</v>
      </c>
      <c r="AC1627" s="60"/>
    </row>
    <row r="1628" spans="2:29" hidden="1" x14ac:dyDescent="0.3">
      <c r="B1628" s="117"/>
      <c r="C1628" s="115"/>
      <c r="D1628" s="116"/>
      <c r="E1628" s="118"/>
      <c r="F1628" s="60"/>
      <c r="G1628" s="95"/>
      <c r="H1628" s="74"/>
      <c r="I1628" s="116"/>
      <c r="J1628" s="60"/>
      <c r="K1628" s="116"/>
      <c r="L1628" s="60"/>
      <c r="M1628" s="60"/>
      <c r="N1628" s="60"/>
      <c r="O1628" s="60"/>
      <c r="P1628" s="60"/>
      <c r="Q1628" s="6">
        <v>12</v>
      </c>
      <c r="R1628" s="7"/>
      <c r="S1628" s="74">
        <f>Taula1[[#This Row],[Mesos naturals sencers treballats període justificat (01/01/2023 - 31/03/2023)]]</f>
        <v>12</v>
      </c>
      <c r="T1628" s="185">
        <f>Taula1[[#This Row],[Dies treballats període justificat (01/01/2023 - 31/03/2023)              no comptabilitzats com a mes natural sencer]]</f>
        <v>0</v>
      </c>
      <c r="U1628" s="19"/>
      <c r="V1628" s="60"/>
      <c r="W1628" s="60"/>
      <c r="X1628" s="60"/>
      <c r="Y1628" s="60"/>
      <c r="Z1628" s="60"/>
      <c r="AA1628" s="116"/>
      <c r="AB1628" s="143">
        <f>Taula1[[#This Row],[Grup justificat     (fer servir opcions de la llista desplegable)]]</f>
        <v>0</v>
      </c>
      <c r="AC1628" s="60"/>
    </row>
    <row r="1629" spans="2:29" hidden="1" x14ac:dyDescent="0.3">
      <c r="B1629" s="117"/>
      <c r="C1629" s="115"/>
      <c r="D1629" s="116"/>
      <c r="E1629" s="118"/>
      <c r="F1629" s="60"/>
      <c r="G1629" s="95"/>
      <c r="H1629" s="74"/>
      <c r="I1629" s="116"/>
      <c r="J1629" s="60"/>
      <c r="K1629" s="116"/>
      <c r="L1629" s="60"/>
      <c r="M1629" s="60"/>
      <c r="N1629" s="60"/>
      <c r="O1629" s="60"/>
      <c r="P1629" s="60"/>
      <c r="Q1629" s="6">
        <v>12</v>
      </c>
      <c r="R1629" s="7"/>
      <c r="S1629" s="74">
        <f>Taula1[[#This Row],[Mesos naturals sencers treballats període justificat (01/01/2023 - 31/03/2023)]]</f>
        <v>12</v>
      </c>
      <c r="T1629" s="185">
        <f>Taula1[[#This Row],[Dies treballats període justificat (01/01/2023 - 31/03/2023)              no comptabilitzats com a mes natural sencer]]</f>
        <v>0</v>
      </c>
      <c r="U1629" s="19"/>
      <c r="V1629" s="60"/>
      <c r="W1629" s="60"/>
      <c r="X1629" s="60"/>
      <c r="Y1629" s="60"/>
      <c r="Z1629" s="60"/>
      <c r="AA1629" s="116"/>
      <c r="AB1629" s="143">
        <f>Taula1[[#This Row],[Grup justificat     (fer servir opcions de la llista desplegable)]]</f>
        <v>0</v>
      </c>
      <c r="AC1629" s="60"/>
    </row>
    <row r="1630" spans="2:29" hidden="1" x14ac:dyDescent="0.3">
      <c r="B1630" s="117"/>
      <c r="C1630" s="115"/>
      <c r="D1630" s="116"/>
      <c r="E1630" s="118"/>
      <c r="F1630" s="60"/>
      <c r="G1630" s="95"/>
      <c r="H1630" s="74"/>
      <c r="I1630" s="116"/>
      <c r="J1630" s="60"/>
      <c r="K1630" s="116"/>
      <c r="L1630" s="60"/>
      <c r="M1630" s="60"/>
      <c r="N1630" s="60"/>
      <c r="O1630" s="60"/>
      <c r="P1630" s="60"/>
      <c r="Q1630" s="6">
        <v>12</v>
      </c>
      <c r="R1630" s="7"/>
      <c r="S1630" s="74">
        <f>Taula1[[#This Row],[Mesos naturals sencers treballats període justificat (01/01/2023 - 31/03/2023)]]</f>
        <v>12</v>
      </c>
      <c r="T1630" s="185">
        <f>Taula1[[#This Row],[Dies treballats període justificat (01/01/2023 - 31/03/2023)              no comptabilitzats com a mes natural sencer]]</f>
        <v>0</v>
      </c>
      <c r="U1630" s="19"/>
      <c r="V1630" s="60"/>
      <c r="W1630" s="60"/>
      <c r="X1630" s="60"/>
      <c r="Y1630" s="60"/>
      <c r="Z1630" s="60"/>
      <c r="AA1630" s="116"/>
      <c r="AB1630" s="143">
        <f>Taula1[[#This Row],[Grup justificat     (fer servir opcions de la llista desplegable)]]</f>
        <v>0</v>
      </c>
      <c r="AC1630" s="60"/>
    </row>
    <row r="1631" spans="2:29" hidden="1" x14ac:dyDescent="0.3">
      <c r="B1631" s="117"/>
      <c r="C1631" s="115"/>
      <c r="D1631" s="116"/>
      <c r="E1631" s="118"/>
      <c r="F1631" s="60"/>
      <c r="G1631" s="95"/>
      <c r="H1631" s="74"/>
      <c r="I1631" s="116"/>
      <c r="J1631" s="60"/>
      <c r="K1631" s="116"/>
      <c r="L1631" s="60"/>
      <c r="M1631" s="60"/>
      <c r="N1631" s="60"/>
      <c r="O1631" s="60"/>
      <c r="P1631" s="60"/>
      <c r="Q1631" s="6">
        <v>12</v>
      </c>
      <c r="R1631" s="7"/>
      <c r="S1631" s="74">
        <f>Taula1[[#This Row],[Mesos naturals sencers treballats període justificat (01/01/2023 - 31/03/2023)]]</f>
        <v>12</v>
      </c>
      <c r="T1631" s="185">
        <f>Taula1[[#This Row],[Dies treballats període justificat (01/01/2023 - 31/03/2023)              no comptabilitzats com a mes natural sencer]]</f>
        <v>0</v>
      </c>
      <c r="U1631" s="19"/>
      <c r="V1631" s="60"/>
      <c r="W1631" s="60"/>
      <c r="X1631" s="60"/>
      <c r="Y1631" s="60"/>
      <c r="Z1631" s="60"/>
      <c r="AA1631" s="116"/>
      <c r="AB1631" s="143">
        <f>Taula1[[#This Row],[Grup justificat     (fer servir opcions de la llista desplegable)]]</f>
        <v>0</v>
      </c>
      <c r="AC1631" s="60"/>
    </row>
    <row r="1632" spans="2:29" hidden="1" x14ac:dyDescent="0.3">
      <c r="B1632" s="117"/>
      <c r="C1632" s="115"/>
      <c r="D1632" s="116"/>
      <c r="E1632" s="118"/>
      <c r="F1632" s="60"/>
      <c r="G1632" s="95"/>
      <c r="H1632" s="74"/>
      <c r="I1632" s="116"/>
      <c r="J1632" s="60"/>
      <c r="K1632" s="116"/>
      <c r="L1632" s="60"/>
      <c r="M1632" s="60"/>
      <c r="N1632" s="60"/>
      <c r="O1632" s="60"/>
      <c r="P1632" s="60"/>
      <c r="Q1632" s="6">
        <v>12</v>
      </c>
      <c r="R1632" s="7"/>
      <c r="S1632" s="74">
        <f>Taula1[[#This Row],[Mesos naturals sencers treballats període justificat (01/01/2023 - 31/03/2023)]]</f>
        <v>12</v>
      </c>
      <c r="T1632" s="185">
        <f>Taula1[[#This Row],[Dies treballats període justificat (01/01/2023 - 31/03/2023)              no comptabilitzats com a mes natural sencer]]</f>
        <v>0</v>
      </c>
      <c r="U1632" s="19"/>
      <c r="V1632" s="60"/>
      <c r="W1632" s="60"/>
      <c r="X1632" s="60"/>
      <c r="Y1632" s="60"/>
      <c r="Z1632" s="60"/>
      <c r="AA1632" s="116"/>
      <c r="AB1632" s="143">
        <f>Taula1[[#This Row],[Grup justificat     (fer servir opcions de la llista desplegable)]]</f>
        <v>0</v>
      </c>
      <c r="AC1632" s="60"/>
    </row>
    <row r="1633" spans="2:29" hidden="1" x14ac:dyDescent="0.3">
      <c r="B1633" s="117"/>
      <c r="C1633" s="115"/>
      <c r="D1633" s="116"/>
      <c r="E1633" s="118"/>
      <c r="F1633" s="60"/>
      <c r="G1633" s="95"/>
      <c r="H1633" s="74"/>
      <c r="I1633" s="116"/>
      <c r="J1633" s="60"/>
      <c r="K1633" s="116"/>
      <c r="L1633" s="60"/>
      <c r="M1633" s="60"/>
      <c r="N1633" s="60"/>
      <c r="O1633" s="60"/>
      <c r="P1633" s="60"/>
      <c r="Q1633" s="6">
        <v>12</v>
      </c>
      <c r="R1633" s="7"/>
      <c r="S1633" s="74">
        <f>Taula1[[#This Row],[Mesos naturals sencers treballats període justificat (01/01/2023 - 31/03/2023)]]</f>
        <v>12</v>
      </c>
      <c r="T1633" s="185">
        <f>Taula1[[#This Row],[Dies treballats període justificat (01/01/2023 - 31/03/2023)              no comptabilitzats com a mes natural sencer]]</f>
        <v>0</v>
      </c>
      <c r="U1633" s="19"/>
      <c r="V1633" s="60"/>
      <c r="W1633" s="60"/>
      <c r="X1633" s="60"/>
      <c r="Y1633" s="60"/>
      <c r="Z1633" s="60"/>
      <c r="AA1633" s="116"/>
      <c r="AB1633" s="143">
        <f>Taula1[[#This Row],[Grup justificat     (fer servir opcions de la llista desplegable)]]</f>
        <v>0</v>
      </c>
      <c r="AC1633" s="60"/>
    </row>
    <row r="1634" spans="2:29" hidden="1" x14ac:dyDescent="0.3">
      <c r="B1634" s="117"/>
      <c r="C1634" s="115"/>
      <c r="D1634" s="116"/>
      <c r="E1634" s="118"/>
      <c r="F1634" s="60"/>
      <c r="G1634" s="95"/>
      <c r="H1634" s="74"/>
      <c r="I1634" s="116"/>
      <c r="J1634" s="60"/>
      <c r="K1634" s="116"/>
      <c r="L1634" s="60"/>
      <c r="M1634" s="60"/>
      <c r="N1634" s="60"/>
      <c r="O1634" s="60"/>
      <c r="P1634" s="60"/>
      <c r="Q1634" s="6">
        <v>12</v>
      </c>
      <c r="R1634" s="7"/>
      <c r="S1634" s="74">
        <f>Taula1[[#This Row],[Mesos naturals sencers treballats període justificat (01/01/2023 - 31/03/2023)]]</f>
        <v>12</v>
      </c>
      <c r="T1634" s="185">
        <f>Taula1[[#This Row],[Dies treballats període justificat (01/01/2023 - 31/03/2023)              no comptabilitzats com a mes natural sencer]]</f>
        <v>0</v>
      </c>
      <c r="U1634" s="19"/>
      <c r="V1634" s="60"/>
      <c r="W1634" s="60"/>
      <c r="X1634" s="60"/>
      <c r="Y1634" s="60"/>
      <c r="Z1634" s="60"/>
      <c r="AA1634" s="116"/>
      <c r="AB1634" s="143">
        <f>Taula1[[#This Row],[Grup justificat     (fer servir opcions de la llista desplegable)]]</f>
        <v>0</v>
      </c>
      <c r="AC1634" s="60"/>
    </row>
    <row r="1635" spans="2:29" hidden="1" x14ac:dyDescent="0.3">
      <c r="B1635" s="117"/>
      <c r="C1635" s="115"/>
      <c r="D1635" s="116"/>
      <c r="E1635" s="118"/>
      <c r="F1635" s="60"/>
      <c r="G1635" s="95"/>
      <c r="H1635" s="74"/>
      <c r="I1635" s="116"/>
      <c r="J1635" s="60"/>
      <c r="K1635" s="116"/>
      <c r="L1635" s="60"/>
      <c r="M1635" s="60"/>
      <c r="N1635" s="60"/>
      <c r="O1635" s="60"/>
      <c r="P1635" s="60"/>
      <c r="Q1635" s="6">
        <v>12</v>
      </c>
      <c r="R1635" s="7"/>
      <c r="S1635" s="74">
        <f>Taula1[[#This Row],[Mesos naturals sencers treballats període justificat (01/01/2023 - 31/03/2023)]]</f>
        <v>12</v>
      </c>
      <c r="T1635" s="185">
        <f>Taula1[[#This Row],[Dies treballats període justificat (01/01/2023 - 31/03/2023)              no comptabilitzats com a mes natural sencer]]</f>
        <v>0</v>
      </c>
      <c r="U1635" s="19"/>
      <c r="V1635" s="60"/>
      <c r="W1635" s="60"/>
      <c r="X1635" s="60"/>
      <c r="Y1635" s="60"/>
      <c r="Z1635" s="60"/>
      <c r="AA1635" s="116"/>
      <c r="AB1635" s="143">
        <f>Taula1[[#This Row],[Grup justificat     (fer servir opcions de la llista desplegable)]]</f>
        <v>0</v>
      </c>
      <c r="AC1635" s="60"/>
    </row>
    <row r="1636" spans="2:29" hidden="1" x14ac:dyDescent="0.3">
      <c r="B1636" s="117"/>
      <c r="C1636" s="115"/>
      <c r="D1636" s="116"/>
      <c r="E1636" s="118"/>
      <c r="F1636" s="60"/>
      <c r="G1636" s="95"/>
      <c r="H1636" s="74"/>
      <c r="I1636" s="116"/>
      <c r="J1636" s="60"/>
      <c r="K1636" s="116"/>
      <c r="L1636" s="60"/>
      <c r="M1636" s="60"/>
      <c r="N1636" s="60"/>
      <c r="O1636" s="60"/>
      <c r="P1636" s="60"/>
      <c r="Q1636" s="6">
        <v>12</v>
      </c>
      <c r="R1636" s="7"/>
      <c r="S1636" s="74">
        <f>Taula1[[#This Row],[Mesos naturals sencers treballats període justificat (01/01/2023 - 31/03/2023)]]</f>
        <v>12</v>
      </c>
      <c r="T1636" s="185">
        <f>Taula1[[#This Row],[Dies treballats període justificat (01/01/2023 - 31/03/2023)              no comptabilitzats com a mes natural sencer]]</f>
        <v>0</v>
      </c>
      <c r="U1636" s="19"/>
      <c r="V1636" s="60"/>
      <c r="W1636" s="60"/>
      <c r="X1636" s="60"/>
      <c r="Y1636" s="60"/>
      <c r="Z1636" s="60"/>
      <c r="AA1636" s="116"/>
      <c r="AB1636" s="143">
        <f>Taula1[[#This Row],[Grup justificat     (fer servir opcions de la llista desplegable)]]</f>
        <v>0</v>
      </c>
      <c r="AC1636" s="60"/>
    </row>
    <row r="1637" spans="2:29" hidden="1" x14ac:dyDescent="0.3">
      <c r="B1637" s="117"/>
      <c r="C1637" s="115"/>
      <c r="D1637" s="116"/>
      <c r="E1637" s="118"/>
      <c r="F1637" s="60"/>
      <c r="G1637" s="95"/>
      <c r="H1637" s="74"/>
      <c r="I1637" s="116"/>
      <c r="J1637" s="60"/>
      <c r="K1637" s="116"/>
      <c r="L1637" s="60"/>
      <c r="M1637" s="60"/>
      <c r="N1637" s="60"/>
      <c r="O1637" s="60"/>
      <c r="P1637" s="60"/>
      <c r="Q1637" s="6">
        <v>12</v>
      </c>
      <c r="R1637" s="7"/>
      <c r="S1637" s="74">
        <f>Taula1[[#This Row],[Mesos naturals sencers treballats període justificat (01/01/2023 - 31/03/2023)]]</f>
        <v>12</v>
      </c>
      <c r="T1637" s="185">
        <f>Taula1[[#This Row],[Dies treballats període justificat (01/01/2023 - 31/03/2023)              no comptabilitzats com a mes natural sencer]]</f>
        <v>0</v>
      </c>
      <c r="U1637" s="19"/>
      <c r="V1637" s="60"/>
      <c r="W1637" s="60"/>
      <c r="X1637" s="60"/>
      <c r="Y1637" s="60"/>
      <c r="Z1637" s="60"/>
      <c r="AA1637" s="116"/>
      <c r="AB1637" s="143">
        <f>Taula1[[#This Row],[Grup justificat     (fer servir opcions de la llista desplegable)]]</f>
        <v>0</v>
      </c>
      <c r="AC1637" s="60"/>
    </row>
    <row r="1638" spans="2:29" hidden="1" x14ac:dyDescent="0.3">
      <c r="B1638" s="117"/>
      <c r="C1638" s="115"/>
      <c r="D1638" s="116"/>
      <c r="E1638" s="118"/>
      <c r="F1638" s="60"/>
      <c r="G1638" s="95"/>
      <c r="H1638" s="74"/>
      <c r="I1638" s="116"/>
      <c r="J1638" s="60"/>
      <c r="K1638" s="116"/>
      <c r="L1638" s="60"/>
      <c r="M1638" s="60"/>
      <c r="N1638" s="60"/>
      <c r="O1638" s="60"/>
      <c r="P1638" s="60"/>
      <c r="Q1638" s="6">
        <v>12</v>
      </c>
      <c r="R1638" s="7"/>
      <c r="S1638" s="74">
        <f>Taula1[[#This Row],[Mesos naturals sencers treballats període justificat (01/01/2023 - 31/03/2023)]]</f>
        <v>12</v>
      </c>
      <c r="T1638" s="185">
        <f>Taula1[[#This Row],[Dies treballats període justificat (01/01/2023 - 31/03/2023)              no comptabilitzats com a mes natural sencer]]</f>
        <v>0</v>
      </c>
      <c r="U1638" s="19"/>
      <c r="V1638" s="60"/>
      <c r="W1638" s="60"/>
      <c r="X1638" s="60"/>
      <c r="Y1638" s="60"/>
      <c r="Z1638" s="60"/>
      <c r="AA1638" s="116"/>
      <c r="AB1638" s="143">
        <f>Taula1[[#This Row],[Grup justificat     (fer servir opcions de la llista desplegable)]]</f>
        <v>0</v>
      </c>
      <c r="AC1638" s="60"/>
    </row>
    <row r="1639" spans="2:29" hidden="1" x14ac:dyDescent="0.3">
      <c r="B1639" s="117"/>
      <c r="C1639" s="115"/>
      <c r="D1639" s="116"/>
      <c r="E1639" s="118"/>
      <c r="F1639" s="60"/>
      <c r="G1639" s="95"/>
      <c r="H1639" s="74"/>
      <c r="I1639" s="116"/>
      <c r="J1639" s="60"/>
      <c r="K1639" s="116"/>
      <c r="L1639" s="60"/>
      <c r="M1639" s="60"/>
      <c r="N1639" s="60"/>
      <c r="O1639" s="60"/>
      <c r="P1639" s="60"/>
      <c r="Q1639" s="6">
        <v>12</v>
      </c>
      <c r="R1639" s="7"/>
      <c r="S1639" s="74">
        <f>Taula1[[#This Row],[Mesos naturals sencers treballats període justificat (01/01/2023 - 31/03/2023)]]</f>
        <v>12</v>
      </c>
      <c r="T1639" s="185">
        <f>Taula1[[#This Row],[Dies treballats període justificat (01/01/2023 - 31/03/2023)              no comptabilitzats com a mes natural sencer]]</f>
        <v>0</v>
      </c>
      <c r="U1639" s="19"/>
      <c r="V1639" s="60"/>
      <c r="W1639" s="60"/>
      <c r="X1639" s="60"/>
      <c r="Y1639" s="60"/>
      <c r="Z1639" s="60"/>
      <c r="AA1639" s="116"/>
      <c r="AB1639" s="143">
        <f>Taula1[[#This Row],[Grup justificat     (fer servir opcions de la llista desplegable)]]</f>
        <v>0</v>
      </c>
      <c r="AC1639" s="60"/>
    </row>
    <row r="1640" spans="2:29" hidden="1" x14ac:dyDescent="0.3">
      <c r="B1640" s="117"/>
      <c r="C1640" s="115"/>
      <c r="D1640" s="116"/>
      <c r="E1640" s="118"/>
      <c r="F1640" s="60"/>
      <c r="G1640" s="95"/>
      <c r="H1640" s="74"/>
      <c r="I1640" s="116"/>
      <c r="J1640" s="60"/>
      <c r="K1640" s="116"/>
      <c r="L1640" s="60"/>
      <c r="M1640" s="60"/>
      <c r="N1640" s="60"/>
      <c r="O1640" s="60"/>
      <c r="P1640" s="60"/>
      <c r="Q1640" s="6">
        <v>12</v>
      </c>
      <c r="R1640" s="7"/>
      <c r="S1640" s="74">
        <f>Taula1[[#This Row],[Mesos naturals sencers treballats període justificat (01/01/2023 - 31/03/2023)]]</f>
        <v>12</v>
      </c>
      <c r="T1640" s="185">
        <f>Taula1[[#This Row],[Dies treballats període justificat (01/01/2023 - 31/03/2023)              no comptabilitzats com a mes natural sencer]]</f>
        <v>0</v>
      </c>
      <c r="U1640" s="19"/>
      <c r="V1640" s="60"/>
      <c r="W1640" s="60"/>
      <c r="X1640" s="60"/>
      <c r="Y1640" s="60"/>
      <c r="Z1640" s="60"/>
      <c r="AA1640" s="116"/>
      <c r="AB1640" s="143">
        <f>Taula1[[#This Row],[Grup justificat     (fer servir opcions de la llista desplegable)]]</f>
        <v>0</v>
      </c>
      <c r="AC1640" s="60"/>
    </row>
    <row r="1641" spans="2:29" hidden="1" x14ac:dyDescent="0.3">
      <c r="B1641" s="117"/>
      <c r="C1641" s="115"/>
      <c r="D1641" s="116"/>
      <c r="E1641" s="118"/>
      <c r="F1641" s="60"/>
      <c r="G1641" s="95"/>
      <c r="H1641" s="74"/>
      <c r="I1641" s="116"/>
      <c r="J1641" s="60"/>
      <c r="K1641" s="116"/>
      <c r="L1641" s="60"/>
      <c r="M1641" s="60"/>
      <c r="N1641" s="60"/>
      <c r="O1641" s="60"/>
      <c r="P1641" s="60"/>
      <c r="Q1641" s="6">
        <v>12</v>
      </c>
      <c r="R1641" s="7"/>
      <c r="S1641" s="74">
        <f>Taula1[[#This Row],[Mesos naturals sencers treballats període justificat (01/01/2023 - 31/03/2023)]]</f>
        <v>12</v>
      </c>
      <c r="T1641" s="185">
        <f>Taula1[[#This Row],[Dies treballats període justificat (01/01/2023 - 31/03/2023)              no comptabilitzats com a mes natural sencer]]</f>
        <v>0</v>
      </c>
      <c r="U1641" s="19"/>
      <c r="V1641" s="60"/>
      <c r="W1641" s="60"/>
      <c r="X1641" s="60"/>
      <c r="Y1641" s="60"/>
      <c r="Z1641" s="60"/>
      <c r="AA1641" s="116"/>
      <c r="AB1641" s="143">
        <f>Taula1[[#This Row],[Grup justificat     (fer servir opcions de la llista desplegable)]]</f>
        <v>0</v>
      </c>
      <c r="AC1641" s="60"/>
    </row>
    <row r="1642" spans="2:29" hidden="1" x14ac:dyDescent="0.3">
      <c r="B1642" s="117"/>
      <c r="C1642" s="115"/>
      <c r="D1642" s="116"/>
      <c r="E1642" s="118"/>
      <c r="F1642" s="60"/>
      <c r="G1642" s="95"/>
      <c r="H1642" s="74"/>
      <c r="I1642" s="116"/>
      <c r="J1642" s="60"/>
      <c r="K1642" s="116"/>
      <c r="L1642" s="60"/>
      <c r="M1642" s="60"/>
      <c r="N1642" s="60"/>
      <c r="O1642" s="60"/>
      <c r="P1642" s="60"/>
      <c r="Q1642" s="6">
        <v>12</v>
      </c>
      <c r="R1642" s="7"/>
      <c r="S1642" s="74">
        <f>Taula1[[#This Row],[Mesos naturals sencers treballats període justificat (01/01/2023 - 31/03/2023)]]</f>
        <v>12</v>
      </c>
      <c r="T1642" s="185">
        <f>Taula1[[#This Row],[Dies treballats període justificat (01/01/2023 - 31/03/2023)              no comptabilitzats com a mes natural sencer]]</f>
        <v>0</v>
      </c>
      <c r="U1642" s="19"/>
      <c r="V1642" s="60"/>
      <c r="W1642" s="60"/>
      <c r="X1642" s="60"/>
      <c r="Y1642" s="60"/>
      <c r="Z1642" s="60"/>
      <c r="AA1642" s="116"/>
      <c r="AB1642" s="143">
        <f>Taula1[[#This Row],[Grup justificat     (fer servir opcions de la llista desplegable)]]</f>
        <v>0</v>
      </c>
      <c r="AC1642" s="60"/>
    </row>
    <row r="1643" spans="2:29" hidden="1" x14ac:dyDescent="0.3">
      <c r="B1643" s="117"/>
      <c r="C1643" s="115"/>
      <c r="D1643" s="116"/>
      <c r="E1643" s="118"/>
      <c r="F1643" s="60"/>
      <c r="G1643" s="95"/>
      <c r="H1643" s="74"/>
      <c r="I1643" s="116"/>
      <c r="J1643" s="60"/>
      <c r="K1643" s="116"/>
      <c r="L1643" s="60"/>
      <c r="M1643" s="60"/>
      <c r="N1643" s="60"/>
      <c r="O1643" s="60"/>
      <c r="P1643" s="60"/>
      <c r="Q1643" s="6">
        <v>12</v>
      </c>
      <c r="R1643" s="7"/>
      <c r="S1643" s="74">
        <f>Taula1[[#This Row],[Mesos naturals sencers treballats període justificat (01/01/2023 - 31/03/2023)]]</f>
        <v>12</v>
      </c>
      <c r="T1643" s="185">
        <f>Taula1[[#This Row],[Dies treballats període justificat (01/01/2023 - 31/03/2023)              no comptabilitzats com a mes natural sencer]]</f>
        <v>0</v>
      </c>
      <c r="U1643" s="19"/>
      <c r="V1643" s="60"/>
      <c r="W1643" s="60"/>
      <c r="X1643" s="60"/>
      <c r="Y1643" s="60"/>
      <c r="Z1643" s="60"/>
      <c r="AA1643" s="116"/>
      <c r="AB1643" s="143">
        <f>Taula1[[#This Row],[Grup justificat     (fer servir opcions de la llista desplegable)]]</f>
        <v>0</v>
      </c>
      <c r="AC1643" s="60"/>
    </row>
    <row r="1644" spans="2:29" hidden="1" x14ac:dyDescent="0.3">
      <c r="B1644" s="117"/>
      <c r="C1644" s="115"/>
      <c r="D1644" s="116"/>
      <c r="E1644" s="118"/>
      <c r="F1644" s="60"/>
      <c r="G1644" s="95"/>
      <c r="H1644" s="74"/>
      <c r="I1644" s="116"/>
      <c r="J1644" s="60"/>
      <c r="K1644" s="116"/>
      <c r="L1644" s="60"/>
      <c r="M1644" s="60"/>
      <c r="N1644" s="60"/>
      <c r="O1644" s="60"/>
      <c r="P1644" s="60"/>
      <c r="Q1644" s="6">
        <v>12</v>
      </c>
      <c r="R1644" s="7"/>
      <c r="S1644" s="74">
        <f>Taula1[[#This Row],[Mesos naturals sencers treballats període justificat (01/01/2023 - 31/03/2023)]]</f>
        <v>12</v>
      </c>
      <c r="T1644" s="185">
        <f>Taula1[[#This Row],[Dies treballats període justificat (01/01/2023 - 31/03/2023)              no comptabilitzats com a mes natural sencer]]</f>
        <v>0</v>
      </c>
      <c r="U1644" s="19"/>
      <c r="V1644" s="60"/>
      <c r="W1644" s="60"/>
      <c r="X1644" s="60"/>
      <c r="Y1644" s="60"/>
      <c r="Z1644" s="60"/>
      <c r="AA1644" s="116"/>
      <c r="AB1644" s="143">
        <f>Taula1[[#This Row],[Grup justificat     (fer servir opcions de la llista desplegable)]]</f>
        <v>0</v>
      </c>
      <c r="AC1644" s="60"/>
    </row>
    <row r="1645" spans="2:29" hidden="1" x14ac:dyDescent="0.3">
      <c r="B1645" s="117"/>
      <c r="C1645" s="115"/>
      <c r="D1645" s="116"/>
      <c r="E1645" s="118"/>
      <c r="F1645" s="60"/>
      <c r="G1645" s="95"/>
      <c r="H1645" s="74"/>
      <c r="I1645" s="116"/>
      <c r="J1645" s="60"/>
      <c r="K1645" s="116"/>
      <c r="L1645" s="60"/>
      <c r="M1645" s="60"/>
      <c r="N1645" s="60"/>
      <c r="O1645" s="60"/>
      <c r="P1645" s="60"/>
      <c r="Q1645" s="6">
        <v>12</v>
      </c>
      <c r="R1645" s="7"/>
      <c r="S1645" s="74">
        <f>Taula1[[#This Row],[Mesos naturals sencers treballats període justificat (01/01/2023 - 31/03/2023)]]</f>
        <v>12</v>
      </c>
      <c r="T1645" s="185">
        <f>Taula1[[#This Row],[Dies treballats període justificat (01/01/2023 - 31/03/2023)              no comptabilitzats com a mes natural sencer]]</f>
        <v>0</v>
      </c>
      <c r="U1645" s="19"/>
      <c r="V1645" s="60"/>
      <c r="W1645" s="60"/>
      <c r="X1645" s="60"/>
      <c r="Y1645" s="60"/>
      <c r="Z1645" s="60"/>
      <c r="AA1645" s="116"/>
      <c r="AB1645" s="143">
        <f>Taula1[[#This Row],[Grup justificat     (fer servir opcions de la llista desplegable)]]</f>
        <v>0</v>
      </c>
      <c r="AC1645" s="60"/>
    </row>
    <row r="1646" spans="2:29" hidden="1" x14ac:dyDescent="0.3">
      <c r="B1646" s="117"/>
      <c r="C1646" s="115"/>
      <c r="D1646" s="116"/>
      <c r="E1646" s="118"/>
      <c r="F1646" s="60"/>
      <c r="G1646" s="95"/>
      <c r="H1646" s="74"/>
      <c r="I1646" s="116"/>
      <c r="J1646" s="60"/>
      <c r="K1646" s="116"/>
      <c r="L1646" s="60"/>
      <c r="M1646" s="60"/>
      <c r="N1646" s="60"/>
      <c r="O1646" s="60"/>
      <c r="P1646" s="60"/>
      <c r="Q1646" s="6">
        <v>12</v>
      </c>
      <c r="R1646" s="7"/>
      <c r="S1646" s="74">
        <f>Taula1[[#This Row],[Mesos naturals sencers treballats període justificat (01/01/2023 - 31/03/2023)]]</f>
        <v>12</v>
      </c>
      <c r="T1646" s="185">
        <f>Taula1[[#This Row],[Dies treballats període justificat (01/01/2023 - 31/03/2023)              no comptabilitzats com a mes natural sencer]]</f>
        <v>0</v>
      </c>
      <c r="U1646" s="19"/>
      <c r="V1646" s="60"/>
      <c r="W1646" s="60"/>
      <c r="X1646" s="60"/>
      <c r="Y1646" s="60"/>
      <c r="Z1646" s="60"/>
      <c r="AA1646" s="116"/>
      <c r="AB1646" s="143">
        <f>Taula1[[#This Row],[Grup justificat     (fer servir opcions de la llista desplegable)]]</f>
        <v>0</v>
      </c>
      <c r="AC1646" s="60"/>
    </row>
    <row r="1647" spans="2:29" hidden="1" x14ac:dyDescent="0.3">
      <c r="B1647" s="117"/>
      <c r="C1647" s="115"/>
      <c r="D1647" s="116"/>
      <c r="E1647" s="118"/>
      <c r="F1647" s="60"/>
      <c r="G1647" s="95"/>
      <c r="H1647" s="74"/>
      <c r="I1647" s="116"/>
      <c r="J1647" s="60"/>
      <c r="K1647" s="116"/>
      <c r="L1647" s="60"/>
      <c r="M1647" s="60"/>
      <c r="N1647" s="60"/>
      <c r="O1647" s="60"/>
      <c r="P1647" s="60"/>
      <c r="Q1647" s="6">
        <v>12</v>
      </c>
      <c r="R1647" s="7"/>
      <c r="S1647" s="74">
        <f>Taula1[[#This Row],[Mesos naturals sencers treballats període justificat (01/01/2023 - 31/03/2023)]]</f>
        <v>12</v>
      </c>
      <c r="T1647" s="185">
        <f>Taula1[[#This Row],[Dies treballats període justificat (01/01/2023 - 31/03/2023)              no comptabilitzats com a mes natural sencer]]</f>
        <v>0</v>
      </c>
      <c r="U1647" s="19"/>
      <c r="V1647" s="60"/>
      <c r="W1647" s="60"/>
      <c r="X1647" s="60"/>
      <c r="Y1647" s="60"/>
      <c r="Z1647" s="60"/>
      <c r="AA1647" s="116"/>
      <c r="AB1647" s="143">
        <f>Taula1[[#This Row],[Grup justificat     (fer servir opcions de la llista desplegable)]]</f>
        <v>0</v>
      </c>
      <c r="AC1647" s="60"/>
    </row>
    <row r="1648" spans="2:29" hidden="1" x14ac:dyDescent="0.3">
      <c r="B1648" s="117"/>
      <c r="C1648" s="115"/>
      <c r="D1648" s="116"/>
      <c r="E1648" s="118"/>
      <c r="F1648" s="60"/>
      <c r="G1648" s="95"/>
      <c r="H1648" s="74"/>
      <c r="I1648" s="116"/>
      <c r="J1648" s="60"/>
      <c r="K1648" s="116"/>
      <c r="L1648" s="60"/>
      <c r="M1648" s="60"/>
      <c r="N1648" s="60"/>
      <c r="O1648" s="60"/>
      <c r="P1648" s="60"/>
      <c r="Q1648" s="6">
        <v>12</v>
      </c>
      <c r="R1648" s="7"/>
      <c r="S1648" s="74">
        <f>Taula1[[#This Row],[Mesos naturals sencers treballats període justificat (01/01/2023 - 31/03/2023)]]</f>
        <v>12</v>
      </c>
      <c r="T1648" s="185">
        <f>Taula1[[#This Row],[Dies treballats període justificat (01/01/2023 - 31/03/2023)              no comptabilitzats com a mes natural sencer]]</f>
        <v>0</v>
      </c>
      <c r="U1648" s="19"/>
      <c r="V1648" s="60"/>
      <c r="W1648" s="60"/>
      <c r="X1648" s="60"/>
      <c r="Y1648" s="60"/>
      <c r="Z1648" s="60"/>
      <c r="AA1648" s="116"/>
      <c r="AB1648" s="143">
        <f>Taula1[[#This Row],[Grup justificat     (fer servir opcions de la llista desplegable)]]</f>
        <v>0</v>
      </c>
      <c r="AC1648" s="60"/>
    </row>
    <row r="1649" spans="2:29" hidden="1" x14ac:dyDescent="0.3">
      <c r="B1649" s="117"/>
      <c r="C1649" s="115"/>
      <c r="D1649" s="116"/>
      <c r="E1649" s="118"/>
      <c r="F1649" s="60"/>
      <c r="G1649" s="95"/>
      <c r="H1649" s="74"/>
      <c r="I1649" s="116"/>
      <c r="J1649" s="60"/>
      <c r="K1649" s="116"/>
      <c r="L1649" s="60"/>
      <c r="M1649" s="60"/>
      <c r="N1649" s="60"/>
      <c r="O1649" s="60"/>
      <c r="P1649" s="60"/>
      <c r="Q1649" s="6">
        <v>12</v>
      </c>
      <c r="R1649" s="7"/>
      <c r="S1649" s="74">
        <f>Taula1[[#This Row],[Mesos naturals sencers treballats període justificat (01/01/2023 - 31/03/2023)]]</f>
        <v>12</v>
      </c>
      <c r="T1649" s="185">
        <f>Taula1[[#This Row],[Dies treballats període justificat (01/01/2023 - 31/03/2023)              no comptabilitzats com a mes natural sencer]]</f>
        <v>0</v>
      </c>
      <c r="U1649" s="19"/>
      <c r="V1649" s="60"/>
      <c r="W1649" s="60"/>
      <c r="X1649" s="60"/>
      <c r="Y1649" s="60"/>
      <c r="Z1649" s="60"/>
      <c r="AA1649" s="116"/>
      <c r="AB1649" s="143">
        <f>Taula1[[#This Row],[Grup justificat     (fer servir opcions de la llista desplegable)]]</f>
        <v>0</v>
      </c>
      <c r="AC1649" s="60"/>
    </row>
    <row r="1650" spans="2:29" hidden="1" x14ac:dyDescent="0.3">
      <c r="B1650" s="117"/>
      <c r="C1650" s="115"/>
      <c r="D1650" s="116"/>
      <c r="E1650" s="118"/>
      <c r="F1650" s="60"/>
      <c r="G1650" s="95"/>
      <c r="H1650" s="74"/>
      <c r="I1650" s="116"/>
      <c r="J1650" s="60"/>
      <c r="K1650" s="116"/>
      <c r="L1650" s="60"/>
      <c r="M1650" s="60"/>
      <c r="N1650" s="60"/>
      <c r="O1650" s="60"/>
      <c r="P1650" s="60"/>
      <c r="Q1650" s="6">
        <v>12</v>
      </c>
      <c r="R1650" s="7"/>
      <c r="S1650" s="74">
        <f>Taula1[[#This Row],[Mesos naturals sencers treballats període justificat (01/01/2023 - 31/03/2023)]]</f>
        <v>12</v>
      </c>
      <c r="T1650" s="185">
        <f>Taula1[[#This Row],[Dies treballats període justificat (01/01/2023 - 31/03/2023)              no comptabilitzats com a mes natural sencer]]</f>
        <v>0</v>
      </c>
      <c r="U1650" s="19"/>
      <c r="V1650" s="60"/>
      <c r="W1650" s="60"/>
      <c r="X1650" s="60"/>
      <c r="Y1650" s="60"/>
      <c r="Z1650" s="60"/>
      <c r="AA1650" s="116"/>
      <c r="AB1650" s="143">
        <f>Taula1[[#This Row],[Grup justificat     (fer servir opcions de la llista desplegable)]]</f>
        <v>0</v>
      </c>
      <c r="AC1650" s="60"/>
    </row>
    <row r="1651" spans="2:29" hidden="1" x14ac:dyDescent="0.3">
      <c r="B1651" s="117"/>
      <c r="C1651" s="115"/>
      <c r="D1651" s="116"/>
      <c r="E1651" s="118"/>
      <c r="F1651" s="60"/>
      <c r="G1651" s="95"/>
      <c r="H1651" s="74"/>
      <c r="I1651" s="116"/>
      <c r="J1651" s="60"/>
      <c r="K1651" s="116"/>
      <c r="L1651" s="60"/>
      <c r="M1651" s="60"/>
      <c r="N1651" s="60"/>
      <c r="O1651" s="60"/>
      <c r="P1651" s="60"/>
      <c r="Q1651" s="6">
        <v>12</v>
      </c>
      <c r="R1651" s="7"/>
      <c r="S1651" s="74">
        <f>Taula1[[#This Row],[Mesos naturals sencers treballats període justificat (01/01/2023 - 31/03/2023)]]</f>
        <v>12</v>
      </c>
      <c r="T1651" s="185">
        <f>Taula1[[#This Row],[Dies treballats període justificat (01/01/2023 - 31/03/2023)              no comptabilitzats com a mes natural sencer]]</f>
        <v>0</v>
      </c>
      <c r="U1651" s="19"/>
      <c r="V1651" s="60"/>
      <c r="W1651" s="60"/>
      <c r="X1651" s="60"/>
      <c r="Y1651" s="60"/>
      <c r="Z1651" s="60"/>
      <c r="AA1651" s="116"/>
      <c r="AB1651" s="143">
        <f>Taula1[[#This Row],[Grup justificat     (fer servir opcions de la llista desplegable)]]</f>
        <v>0</v>
      </c>
      <c r="AC1651" s="60"/>
    </row>
    <row r="1652" spans="2:29" hidden="1" x14ac:dyDescent="0.3">
      <c r="B1652" s="117"/>
      <c r="C1652" s="115"/>
      <c r="D1652" s="116"/>
      <c r="E1652" s="118"/>
      <c r="F1652" s="60"/>
      <c r="G1652" s="95"/>
      <c r="H1652" s="74"/>
      <c r="I1652" s="116"/>
      <c r="J1652" s="60"/>
      <c r="K1652" s="116"/>
      <c r="L1652" s="60"/>
      <c r="M1652" s="60"/>
      <c r="N1652" s="60"/>
      <c r="O1652" s="60"/>
      <c r="P1652" s="60"/>
      <c r="Q1652" s="6">
        <v>12</v>
      </c>
      <c r="R1652" s="7"/>
      <c r="S1652" s="74">
        <f>Taula1[[#This Row],[Mesos naturals sencers treballats període justificat (01/01/2023 - 31/03/2023)]]</f>
        <v>12</v>
      </c>
      <c r="T1652" s="185">
        <f>Taula1[[#This Row],[Dies treballats període justificat (01/01/2023 - 31/03/2023)              no comptabilitzats com a mes natural sencer]]</f>
        <v>0</v>
      </c>
      <c r="U1652" s="19"/>
      <c r="V1652" s="60"/>
      <c r="W1652" s="60"/>
      <c r="X1652" s="60"/>
      <c r="Y1652" s="60"/>
      <c r="Z1652" s="60"/>
      <c r="AA1652" s="116"/>
      <c r="AB1652" s="143">
        <f>Taula1[[#This Row],[Grup justificat     (fer servir opcions de la llista desplegable)]]</f>
        <v>0</v>
      </c>
      <c r="AC1652" s="60"/>
    </row>
    <row r="1653" spans="2:29" hidden="1" x14ac:dyDescent="0.3">
      <c r="B1653" s="117"/>
      <c r="C1653" s="115"/>
      <c r="D1653" s="116"/>
      <c r="E1653" s="118"/>
      <c r="F1653" s="60"/>
      <c r="G1653" s="95"/>
      <c r="H1653" s="74"/>
      <c r="I1653" s="116"/>
      <c r="J1653" s="60"/>
      <c r="K1653" s="116"/>
      <c r="L1653" s="60"/>
      <c r="M1653" s="60"/>
      <c r="N1653" s="60"/>
      <c r="O1653" s="60"/>
      <c r="P1653" s="60"/>
      <c r="Q1653" s="6">
        <v>12</v>
      </c>
      <c r="R1653" s="7"/>
      <c r="S1653" s="74">
        <f>Taula1[[#This Row],[Mesos naturals sencers treballats període justificat (01/01/2023 - 31/03/2023)]]</f>
        <v>12</v>
      </c>
      <c r="T1653" s="185">
        <f>Taula1[[#This Row],[Dies treballats període justificat (01/01/2023 - 31/03/2023)              no comptabilitzats com a mes natural sencer]]</f>
        <v>0</v>
      </c>
      <c r="U1653" s="19"/>
      <c r="V1653" s="60"/>
      <c r="W1653" s="60"/>
      <c r="X1653" s="60"/>
      <c r="Y1653" s="60"/>
      <c r="Z1653" s="60"/>
      <c r="AA1653" s="116"/>
      <c r="AB1653" s="143">
        <f>Taula1[[#This Row],[Grup justificat     (fer servir opcions de la llista desplegable)]]</f>
        <v>0</v>
      </c>
      <c r="AC1653" s="60"/>
    </row>
    <row r="1654" spans="2:29" hidden="1" x14ac:dyDescent="0.3">
      <c r="B1654" s="117"/>
      <c r="C1654" s="115"/>
      <c r="D1654" s="116"/>
      <c r="E1654" s="118"/>
      <c r="F1654" s="60"/>
      <c r="G1654" s="95"/>
      <c r="H1654" s="74"/>
      <c r="I1654" s="116"/>
      <c r="J1654" s="60"/>
      <c r="K1654" s="116"/>
      <c r="L1654" s="60"/>
      <c r="M1654" s="60"/>
      <c r="N1654" s="60"/>
      <c r="O1654" s="60"/>
      <c r="P1654" s="60"/>
      <c r="Q1654" s="6">
        <v>12</v>
      </c>
      <c r="R1654" s="7"/>
      <c r="S1654" s="74">
        <f>Taula1[[#This Row],[Mesos naturals sencers treballats període justificat (01/01/2023 - 31/03/2023)]]</f>
        <v>12</v>
      </c>
      <c r="T1654" s="185">
        <f>Taula1[[#This Row],[Dies treballats període justificat (01/01/2023 - 31/03/2023)              no comptabilitzats com a mes natural sencer]]</f>
        <v>0</v>
      </c>
      <c r="U1654" s="19"/>
      <c r="V1654" s="60"/>
      <c r="W1654" s="60"/>
      <c r="X1654" s="60"/>
      <c r="Y1654" s="60"/>
      <c r="Z1654" s="60"/>
      <c r="AA1654" s="116"/>
      <c r="AB1654" s="143">
        <f>Taula1[[#This Row],[Grup justificat     (fer servir opcions de la llista desplegable)]]</f>
        <v>0</v>
      </c>
      <c r="AC1654" s="60"/>
    </row>
    <row r="1655" spans="2:29" hidden="1" x14ac:dyDescent="0.3">
      <c r="B1655" s="117"/>
      <c r="C1655" s="115"/>
      <c r="D1655" s="116"/>
      <c r="E1655" s="118"/>
      <c r="F1655" s="60"/>
      <c r="G1655" s="95"/>
      <c r="H1655" s="74"/>
      <c r="I1655" s="116"/>
      <c r="J1655" s="60"/>
      <c r="K1655" s="116"/>
      <c r="L1655" s="60"/>
      <c r="M1655" s="60"/>
      <c r="N1655" s="60"/>
      <c r="O1655" s="60"/>
      <c r="P1655" s="60"/>
      <c r="Q1655" s="6">
        <v>12</v>
      </c>
      <c r="R1655" s="7"/>
      <c r="S1655" s="74">
        <f>Taula1[[#This Row],[Mesos naturals sencers treballats període justificat (01/01/2023 - 31/03/2023)]]</f>
        <v>12</v>
      </c>
      <c r="T1655" s="185">
        <f>Taula1[[#This Row],[Dies treballats període justificat (01/01/2023 - 31/03/2023)              no comptabilitzats com a mes natural sencer]]</f>
        <v>0</v>
      </c>
      <c r="U1655" s="19"/>
      <c r="V1655" s="60"/>
      <c r="W1655" s="60"/>
      <c r="X1655" s="60"/>
      <c r="Y1655" s="60"/>
      <c r="Z1655" s="60"/>
      <c r="AA1655" s="116"/>
      <c r="AB1655" s="143">
        <f>Taula1[[#This Row],[Grup justificat     (fer servir opcions de la llista desplegable)]]</f>
        <v>0</v>
      </c>
      <c r="AC1655" s="60"/>
    </row>
    <row r="1656" spans="2:29" hidden="1" x14ac:dyDescent="0.3">
      <c r="B1656" s="117"/>
      <c r="C1656" s="115"/>
      <c r="D1656" s="116"/>
      <c r="E1656" s="118"/>
      <c r="F1656" s="60"/>
      <c r="G1656" s="95"/>
      <c r="H1656" s="74"/>
      <c r="I1656" s="116"/>
      <c r="J1656" s="60"/>
      <c r="K1656" s="116"/>
      <c r="L1656" s="60"/>
      <c r="M1656" s="60"/>
      <c r="N1656" s="60"/>
      <c r="O1656" s="60"/>
      <c r="P1656" s="60"/>
      <c r="Q1656" s="6">
        <v>12</v>
      </c>
      <c r="R1656" s="7"/>
      <c r="S1656" s="74">
        <f>Taula1[[#This Row],[Mesos naturals sencers treballats període justificat (01/01/2023 - 31/03/2023)]]</f>
        <v>12</v>
      </c>
      <c r="T1656" s="185">
        <f>Taula1[[#This Row],[Dies treballats període justificat (01/01/2023 - 31/03/2023)              no comptabilitzats com a mes natural sencer]]</f>
        <v>0</v>
      </c>
      <c r="U1656" s="19"/>
      <c r="V1656" s="60"/>
      <c r="W1656" s="60"/>
      <c r="X1656" s="60"/>
      <c r="Y1656" s="60"/>
      <c r="Z1656" s="60"/>
      <c r="AA1656" s="116"/>
      <c r="AB1656" s="143">
        <f>Taula1[[#This Row],[Grup justificat     (fer servir opcions de la llista desplegable)]]</f>
        <v>0</v>
      </c>
      <c r="AC1656" s="60"/>
    </row>
    <row r="1657" spans="2:29" hidden="1" x14ac:dyDescent="0.3">
      <c r="B1657" s="117"/>
      <c r="C1657" s="115"/>
      <c r="D1657" s="116"/>
      <c r="E1657" s="118"/>
      <c r="F1657" s="60"/>
      <c r="G1657" s="95"/>
      <c r="H1657" s="74"/>
      <c r="I1657" s="116"/>
      <c r="J1657" s="60"/>
      <c r="K1657" s="116"/>
      <c r="L1657" s="60"/>
      <c r="M1657" s="60"/>
      <c r="N1657" s="60"/>
      <c r="O1657" s="60"/>
      <c r="P1657" s="60"/>
      <c r="Q1657" s="6">
        <v>12</v>
      </c>
      <c r="R1657" s="7"/>
      <c r="S1657" s="74">
        <f>Taula1[[#This Row],[Mesos naturals sencers treballats període justificat (01/01/2023 - 31/03/2023)]]</f>
        <v>12</v>
      </c>
      <c r="T1657" s="185">
        <f>Taula1[[#This Row],[Dies treballats període justificat (01/01/2023 - 31/03/2023)              no comptabilitzats com a mes natural sencer]]</f>
        <v>0</v>
      </c>
      <c r="U1657" s="19"/>
      <c r="V1657" s="60"/>
      <c r="W1657" s="60"/>
      <c r="X1657" s="60"/>
      <c r="Y1657" s="60"/>
      <c r="Z1657" s="60"/>
      <c r="AA1657" s="116"/>
      <c r="AB1657" s="143">
        <f>Taula1[[#This Row],[Grup justificat     (fer servir opcions de la llista desplegable)]]</f>
        <v>0</v>
      </c>
      <c r="AC1657" s="60"/>
    </row>
    <row r="1658" spans="2:29" hidden="1" x14ac:dyDescent="0.3">
      <c r="B1658" s="117"/>
      <c r="C1658" s="115"/>
      <c r="D1658" s="116"/>
      <c r="E1658" s="118"/>
      <c r="F1658" s="60"/>
      <c r="G1658" s="95"/>
      <c r="H1658" s="74"/>
      <c r="I1658" s="116"/>
      <c r="J1658" s="60"/>
      <c r="K1658" s="116"/>
      <c r="L1658" s="60"/>
      <c r="M1658" s="60"/>
      <c r="N1658" s="60"/>
      <c r="O1658" s="60"/>
      <c r="P1658" s="60"/>
      <c r="Q1658" s="6">
        <v>12</v>
      </c>
      <c r="R1658" s="7"/>
      <c r="S1658" s="74">
        <f>Taula1[[#This Row],[Mesos naturals sencers treballats període justificat (01/01/2023 - 31/03/2023)]]</f>
        <v>12</v>
      </c>
      <c r="T1658" s="185">
        <f>Taula1[[#This Row],[Dies treballats període justificat (01/01/2023 - 31/03/2023)              no comptabilitzats com a mes natural sencer]]</f>
        <v>0</v>
      </c>
      <c r="U1658" s="19"/>
      <c r="V1658" s="60"/>
      <c r="W1658" s="60"/>
      <c r="X1658" s="60"/>
      <c r="Y1658" s="60"/>
      <c r="Z1658" s="60"/>
      <c r="AA1658" s="116"/>
      <c r="AB1658" s="143">
        <f>Taula1[[#This Row],[Grup justificat     (fer servir opcions de la llista desplegable)]]</f>
        <v>0</v>
      </c>
      <c r="AC1658" s="60"/>
    </row>
    <row r="1659" spans="2:29" hidden="1" x14ac:dyDescent="0.3">
      <c r="B1659" s="117"/>
      <c r="C1659" s="115"/>
      <c r="D1659" s="116"/>
      <c r="E1659" s="118"/>
      <c r="F1659" s="60"/>
      <c r="G1659" s="95"/>
      <c r="H1659" s="74"/>
      <c r="I1659" s="116"/>
      <c r="J1659" s="60"/>
      <c r="K1659" s="116"/>
      <c r="L1659" s="60"/>
      <c r="M1659" s="60"/>
      <c r="N1659" s="60"/>
      <c r="O1659" s="60"/>
      <c r="P1659" s="60"/>
      <c r="Q1659" s="6">
        <v>12</v>
      </c>
      <c r="R1659" s="7"/>
      <c r="S1659" s="74">
        <f>Taula1[[#This Row],[Mesos naturals sencers treballats període justificat (01/01/2023 - 31/03/2023)]]</f>
        <v>12</v>
      </c>
      <c r="T1659" s="185">
        <f>Taula1[[#This Row],[Dies treballats període justificat (01/01/2023 - 31/03/2023)              no comptabilitzats com a mes natural sencer]]</f>
        <v>0</v>
      </c>
      <c r="U1659" s="19"/>
      <c r="V1659" s="60"/>
      <c r="W1659" s="60"/>
      <c r="X1659" s="60"/>
      <c r="Y1659" s="60"/>
      <c r="Z1659" s="60"/>
      <c r="AA1659" s="116"/>
      <c r="AB1659" s="143">
        <f>Taula1[[#This Row],[Grup justificat     (fer servir opcions de la llista desplegable)]]</f>
        <v>0</v>
      </c>
      <c r="AC1659" s="60"/>
    </row>
    <row r="1660" spans="2:29" hidden="1" x14ac:dyDescent="0.3">
      <c r="B1660" s="117"/>
      <c r="C1660" s="115"/>
      <c r="D1660" s="116"/>
      <c r="E1660" s="118"/>
      <c r="F1660" s="60"/>
      <c r="G1660" s="95"/>
      <c r="H1660" s="74"/>
      <c r="I1660" s="116"/>
      <c r="J1660" s="60"/>
      <c r="K1660" s="116"/>
      <c r="L1660" s="60"/>
      <c r="M1660" s="60"/>
      <c r="N1660" s="60"/>
      <c r="O1660" s="60"/>
      <c r="P1660" s="60"/>
      <c r="Q1660" s="6">
        <v>12</v>
      </c>
      <c r="R1660" s="7"/>
      <c r="S1660" s="74">
        <f>Taula1[[#This Row],[Mesos naturals sencers treballats període justificat (01/01/2023 - 31/03/2023)]]</f>
        <v>12</v>
      </c>
      <c r="T1660" s="185">
        <f>Taula1[[#This Row],[Dies treballats període justificat (01/01/2023 - 31/03/2023)              no comptabilitzats com a mes natural sencer]]</f>
        <v>0</v>
      </c>
      <c r="U1660" s="19"/>
      <c r="V1660" s="60"/>
      <c r="W1660" s="60"/>
      <c r="X1660" s="60"/>
      <c r="Y1660" s="60"/>
      <c r="Z1660" s="60"/>
      <c r="AA1660" s="116"/>
      <c r="AB1660" s="143">
        <f>Taula1[[#This Row],[Grup justificat     (fer servir opcions de la llista desplegable)]]</f>
        <v>0</v>
      </c>
      <c r="AC1660" s="60"/>
    </row>
    <row r="1661" spans="2:29" hidden="1" x14ac:dyDescent="0.3">
      <c r="B1661" s="117"/>
      <c r="C1661" s="115"/>
      <c r="D1661" s="116"/>
      <c r="E1661" s="118"/>
      <c r="F1661" s="60"/>
      <c r="G1661" s="95"/>
      <c r="H1661" s="74"/>
      <c r="I1661" s="116"/>
      <c r="J1661" s="60"/>
      <c r="K1661" s="116"/>
      <c r="L1661" s="60"/>
      <c r="M1661" s="60"/>
      <c r="N1661" s="60"/>
      <c r="O1661" s="60"/>
      <c r="P1661" s="60"/>
      <c r="Q1661" s="6">
        <v>12</v>
      </c>
      <c r="R1661" s="7"/>
      <c r="S1661" s="74">
        <f>Taula1[[#This Row],[Mesos naturals sencers treballats període justificat (01/01/2023 - 31/03/2023)]]</f>
        <v>12</v>
      </c>
      <c r="T1661" s="185">
        <f>Taula1[[#This Row],[Dies treballats període justificat (01/01/2023 - 31/03/2023)              no comptabilitzats com a mes natural sencer]]</f>
        <v>0</v>
      </c>
      <c r="U1661" s="19"/>
      <c r="V1661" s="60"/>
      <c r="W1661" s="60"/>
      <c r="X1661" s="60"/>
      <c r="Y1661" s="60"/>
      <c r="Z1661" s="60"/>
      <c r="AA1661" s="116"/>
      <c r="AB1661" s="143">
        <f>Taula1[[#This Row],[Grup justificat     (fer servir opcions de la llista desplegable)]]</f>
        <v>0</v>
      </c>
      <c r="AC1661" s="60"/>
    </row>
    <row r="1662" spans="2:29" hidden="1" x14ac:dyDescent="0.3">
      <c r="B1662" s="117"/>
      <c r="C1662" s="115"/>
      <c r="D1662" s="116"/>
      <c r="E1662" s="118"/>
      <c r="F1662" s="60"/>
      <c r="G1662" s="95"/>
      <c r="H1662" s="74"/>
      <c r="I1662" s="116"/>
      <c r="J1662" s="60"/>
      <c r="K1662" s="116"/>
      <c r="L1662" s="60"/>
      <c r="M1662" s="60"/>
      <c r="N1662" s="60"/>
      <c r="O1662" s="60"/>
      <c r="P1662" s="60"/>
      <c r="Q1662" s="6">
        <v>12</v>
      </c>
      <c r="R1662" s="7"/>
      <c r="S1662" s="74">
        <f>Taula1[[#This Row],[Mesos naturals sencers treballats període justificat (01/01/2023 - 31/03/2023)]]</f>
        <v>12</v>
      </c>
      <c r="T1662" s="185">
        <f>Taula1[[#This Row],[Dies treballats període justificat (01/01/2023 - 31/03/2023)              no comptabilitzats com a mes natural sencer]]</f>
        <v>0</v>
      </c>
      <c r="U1662" s="19"/>
      <c r="V1662" s="60"/>
      <c r="W1662" s="60"/>
      <c r="X1662" s="60"/>
      <c r="Y1662" s="60"/>
      <c r="Z1662" s="60"/>
      <c r="AA1662" s="116"/>
      <c r="AB1662" s="143">
        <f>Taula1[[#This Row],[Grup justificat     (fer servir opcions de la llista desplegable)]]</f>
        <v>0</v>
      </c>
      <c r="AC1662" s="60"/>
    </row>
    <row r="1663" spans="2:29" hidden="1" x14ac:dyDescent="0.3">
      <c r="B1663" s="117"/>
      <c r="C1663" s="115"/>
      <c r="D1663" s="116"/>
      <c r="E1663" s="118"/>
      <c r="F1663" s="60"/>
      <c r="G1663" s="95"/>
      <c r="H1663" s="74"/>
      <c r="I1663" s="116"/>
      <c r="J1663" s="60"/>
      <c r="K1663" s="116"/>
      <c r="L1663" s="60"/>
      <c r="M1663" s="60"/>
      <c r="N1663" s="60"/>
      <c r="O1663" s="60"/>
      <c r="P1663" s="60"/>
      <c r="Q1663" s="6">
        <v>12</v>
      </c>
      <c r="R1663" s="7"/>
      <c r="S1663" s="74">
        <f>Taula1[[#This Row],[Mesos naturals sencers treballats període justificat (01/01/2023 - 31/03/2023)]]</f>
        <v>12</v>
      </c>
      <c r="T1663" s="185">
        <f>Taula1[[#This Row],[Dies treballats període justificat (01/01/2023 - 31/03/2023)              no comptabilitzats com a mes natural sencer]]</f>
        <v>0</v>
      </c>
      <c r="U1663" s="19"/>
      <c r="V1663" s="60"/>
      <c r="W1663" s="60"/>
      <c r="X1663" s="60"/>
      <c r="Y1663" s="60"/>
      <c r="Z1663" s="60"/>
      <c r="AA1663" s="116"/>
      <c r="AB1663" s="143">
        <f>Taula1[[#This Row],[Grup justificat     (fer servir opcions de la llista desplegable)]]</f>
        <v>0</v>
      </c>
      <c r="AC1663" s="60"/>
    </row>
    <row r="1664" spans="2:29" hidden="1" x14ac:dyDescent="0.3">
      <c r="W1664" s="60"/>
      <c r="X1664" s="60"/>
      <c r="Y1664" s="60"/>
      <c r="Z1664" s="60"/>
    </row>
    <row r="1665" spans="23:26" hidden="1" x14ac:dyDescent="0.3">
      <c r="W1665" s="60"/>
      <c r="X1665" s="60"/>
      <c r="Y1665" s="60"/>
      <c r="Z1665" s="60"/>
    </row>
    <row r="1666" spans="23:26" hidden="1" x14ac:dyDescent="0.3">
      <c r="W1666" s="60"/>
      <c r="X1666" s="60"/>
      <c r="Y1666" s="60"/>
      <c r="Z1666" s="60"/>
    </row>
    <row r="1667" spans="23:26" hidden="1" x14ac:dyDescent="0.3">
      <c r="W1667" s="60"/>
      <c r="X1667" s="60"/>
      <c r="Y1667" s="60"/>
      <c r="Z1667" s="60"/>
    </row>
    <row r="1668" spans="23:26" hidden="1" x14ac:dyDescent="0.3">
      <c r="W1668" s="60"/>
      <c r="X1668" s="60"/>
      <c r="Y1668" s="60"/>
      <c r="Z1668" s="60"/>
    </row>
    <row r="1669" spans="23:26" hidden="1" x14ac:dyDescent="0.3">
      <c r="W1669" s="60"/>
      <c r="X1669" s="60"/>
      <c r="Y1669" s="60"/>
      <c r="Z1669" s="60"/>
    </row>
    <row r="1670" spans="23:26" hidden="1" x14ac:dyDescent="0.3">
      <c r="W1670" s="60"/>
      <c r="X1670" s="60"/>
      <c r="Y1670" s="60"/>
      <c r="Z1670" s="60"/>
    </row>
    <row r="1671" spans="23:26" hidden="1" x14ac:dyDescent="0.3">
      <c r="W1671" s="60"/>
      <c r="X1671" s="60"/>
      <c r="Y1671" s="60"/>
      <c r="Z1671" s="60"/>
    </row>
    <row r="1672" spans="23:26" hidden="1" x14ac:dyDescent="0.3">
      <c r="W1672" s="60"/>
      <c r="X1672" s="60"/>
      <c r="Y1672" s="60"/>
      <c r="Z1672" s="60"/>
    </row>
    <row r="1673" spans="23:26" hidden="1" x14ac:dyDescent="0.3">
      <c r="W1673" s="60"/>
      <c r="X1673" s="60"/>
      <c r="Y1673" s="60"/>
      <c r="Z1673" s="60"/>
    </row>
    <row r="1674" spans="23:26" hidden="1" x14ac:dyDescent="0.3">
      <c r="W1674" s="60"/>
      <c r="X1674" s="60"/>
      <c r="Y1674" s="60"/>
      <c r="Z1674" s="60"/>
    </row>
    <row r="1675" spans="23:26" hidden="1" x14ac:dyDescent="0.3">
      <c r="W1675" s="60"/>
      <c r="X1675" s="60"/>
      <c r="Y1675" s="60"/>
      <c r="Z1675" s="60"/>
    </row>
    <row r="1676" spans="23:26" hidden="1" x14ac:dyDescent="0.3">
      <c r="W1676" s="60"/>
      <c r="X1676" s="60"/>
      <c r="Y1676" s="60"/>
      <c r="Z1676" s="60"/>
    </row>
    <row r="1677" spans="23:26" hidden="1" x14ac:dyDescent="0.3">
      <c r="W1677" s="60"/>
      <c r="X1677" s="60"/>
      <c r="Y1677" s="60"/>
      <c r="Z1677" s="60"/>
    </row>
    <row r="1678" spans="23:26" hidden="1" x14ac:dyDescent="0.3">
      <c r="W1678" s="60"/>
      <c r="X1678" s="60"/>
      <c r="Y1678" s="60"/>
      <c r="Z1678" s="60"/>
    </row>
    <row r="1679" spans="23:26" hidden="1" x14ac:dyDescent="0.3">
      <c r="W1679" s="60"/>
      <c r="X1679" s="60"/>
      <c r="Y1679" s="60"/>
      <c r="Z1679" s="60"/>
    </row>
    <row r="1680" spans="23:26" hidden="1" x14ac:dyDescent="0.3">
      <c r="W1680" s="60"/>
      <c r="X1680" s="60"/>
      <c r="Y1680" s="60"/>
      <c r="Z1680" s="60"/>
    </row>
    <row r="1681" spans="23:26" hidden="1" x14ac:dyDescent="0.3">
      <c r="W1681" s="60"/>
      <c r="X1681" s="60"/>
      <c r="Y1681" s="60"/>
      <c r="Z1681" s="60"/>
    </row>
    <row r="1682" spans="23:26" hidden="1" x14ac:dyDescent="0.3">
      <c r="W1682" s="60"/>
      <c r="X1682" s="60"/>
      <c r="Y1682" s="60"/>
      <c r="Z1682" s="60"/>
    </row>
    <row r="1683" spans="23:26" hidden="1" x14ac:dyDescent="0.3">
      <c r="W1683" s="60"/>
      <c r="X1683" s="60"/>
      <c r="Y1683" s="60"/>
      <c r="Z1683" s="60"/>
    </row>
    <row r="1684" spans="23:26" hidden="1" x14ac:dyDescent="0.3">
      <c r="W1684" s="60"/>
      <c r="X1684" s="60"/>
      <c r="Y1684" s="60"/>
      <c r="Z1684" s="60"/>
    </row>
    <row r="1685" spans="23:26" hidden="1" x14ac:dyDescent="0.3">
      <c r="W1685" s="60"/>
      <c r="X1685" s="60"/>
      <c r="Y1685" s="60"/>
      <c r="Z1685" s="60"/>
    </row>
    <row r="1686" spans="23:26" hidden="1" x14ac:dyDescent="0.3">
      <c r="W1686" s="60"/>
      <c r="X1686" s="60"/>
      <c r="Y1686" s="60"/>
      <c r="Z1686" s="60"/>
    </row>
    <row r="1687" spans="23:26" hidden="1" x14ac:dyDescent="0.3">
      <c r="W1687" s="60"/>
      <c r="X1687" s="60"/>
      <c r="Y1687" s="60"/>
      <c r="Z1687" s="60"/>
    </row>
    <row r="1688" spans="23:26" hidden="1" x14ac:dyDescent="0.3">
      <c r="W1688" s="60"/>
      <c r="X1688" s="60"/>
      <c r="Y1688" s="60"/>
      <c r="Z1688" s="60"/>
    </row>
    <row r="1689" spans="23:26" hidden="1" x14ac:dyDescent="0.3">
      <c r="W1689" s="60"/>
      <c r="X1689" s="60"/>
      <c r="Y1689" s="60"/>
      <c r="Z1689" s="60"/>
    </row>
    <row r="1690" spans="23:26" hidden="1" x14ac:dyDescent="0.3">
      <c r="W1690" s="60"/>
      <c r="X1690" s="60"/>
      <c r="Y1690" s="60"/>
      <c r="Z1690" s="60"/>
    </row>
    <row r="1691" spans="23:26" hidden="1" x14ac:dyDescent="0.3">
      <c r="W1691" s="60"/>
      <c r="X1691" s="60"/>
      <c r="Y1691" s="60"/>
      <c r="Z1691" s="60"/>
    </row>
    <row r="1692" spans="23:26" hidden="1" x14ac:dyDescent="0.3">
      <c r="W1692" s="60"/>
      <c r="X1692" s="60"/>
      <c r="Y1692" s="60"/>
      <c r="Z1692" s="60"/>
    </row>
    <row r="1693" spans="23:26" hidden="1" x14ac:dyDescent="0.3">
      <c r="W1693" s="60"/>
      <c r="X1693" s="60"/>
      <c r="Y1693" s="60"/>
      <c r="Z1693" s="60"/>
    </row>
    <row r="1694" spans="23:26" hidden="1" x14ac:dyDescent="0.3">
      <c r="W1694" s="60"/>
      <c r="X1694" s="60"/>
      <c r="Y1694" s="60"/>
      <c r="Z1694" s="60"/>
    </row>
    <row r="1695" spans="23:26" hidden="1" x14ac:dyDescent="0.3">
      <c r="W1695" s="60"/>
      <c r="X1695" s="60"/>
      <c r="Y1695" s="60"/>
      <c r="Z1695" s="60"/>
    </row>
    <row r="1696" spans="23:26" hidden="1" x14ac:dyDescent="0.3">
      <c r="W1696" s="60"/>
      <c r="X1696" s="60"/>
      <c r="Y1696" s="60"/>
      <c r="Z1696" s="60"/>
    </row>
    <row r="1697" spans="23:26" hidden="1" x14ac:dyDescent="0.3">
      <c r="W1697" s="60"/>
      <c r="X1697" s="60"/>
      <c r="Y1697" s="60"/>
      <c r="Z1697" s="60"/>
    </row>
    <row r="1698" spans="23:26" hidden="1" x14ac:dyDescent="0.3">
      <c r="W1698" s="60"/>
      <c r="X1698" s="60"/>
      <c r="Y1698" s="60"/>
      <c r="Z1698" s="60"/>
    </row>
    <row r="1699" spans="23:26" hidden="1" x14ac:dyDescent="0.3">
      <c r="W1699" s="60"/>
      <c r="X1699" s="60"/>
      <c r="Y1699" s="60"/>
      <c r="Z1699" s="60"/>
    </row>
    <row r="1700" spans="23:26" hidden="1" x14ac:dyDescent="0.3">
      <c r="W1700" s="60"/>
      <c r="X1700" s="60"/>
      <c r="Y1700" s="60"/>
      <c r="Z1700" s="60"/>
    </row>
    <row r="1701" spans="23:26" hidden="1" x14ac:dyDescent="0.3">
      <c r="W1701" s="60"/>
      <c r="X1701" s="60"/>
      <c r="Y1701" s="60"/>
      <c r="Z1701" s="60"/>
    </row>
    <row r="1702" spans="23:26" hidden="1" x14ac:dyDescent="0.3">
      <c r="W1702" s="60"/>
      <c r="X1702" s="60"/>
      <c r="Y1702" s="60"/>
      <c r="Z1702" s="60"/>
    </row>
    <row r="1703" spans="23:26" hidden="1" x14ac:dyDescent="0.3">
      <c r="W1703" s="60"/>
      <c r="X1703" s="60"/>
      <c r="Y1703" s="60"/>
      <c r="Z1703" s="60"/>
    </row>
    <row r="1704" spans="23:26" hidden="1" x14ac:dyDescent="0.3">
      <c r="W1704" s="60"/>
      <c r="X1704" s="60"/>
      <c r="Y1704" s="60"/>
      <c r="Z1704" s="60"/>
    </row>
    <row r="1705" spans="23:26" hidden="1" x14ac:dyDescent="0.3">
      <c r="W1705" s="60"/>
      <c r="X1705" s="60"/>
      <c r="Y1705" s="60"/>
      <c r="Z1705" s="60"/>
    </row>
    <row r="1706" spans="23:26" hidden="1" x14ac:dyDescent="0.3">
      <c r="W1706" s="60"/>
      <c r="X1706" s="60"/>
      <c r="Y1706" s="60"/>
      <c r="Z1706" s="60"/>
    </row>
    <row r="1707" spans="23:26" hidden="1" x14ac:dyDescent="0.3">
      <c r="W1707" s="60"/>
      <c r="X1707" s="60"/>
      <c r="Y1707" s="60"/>
      <c r="Z1707" s="60"/>
    </row>
    <row r="1708" spans="23:26" hidden="1" x14ac:dyDescent="0.3">
      <c r="W1708" s="60"/>
      <c r="X1708" s="60"/>
      <c r="Y1708" s="60"/>
      <c r="Z1708" s="60"/>
    </row>
    <row r="1709" spans="23:26" hidden="1" x14ac:dyDescent="0.3">
      <c r="W1709" s="60"/>
      <c r="X1709" s="60"/>
      <c r="Y1709" s="60"/>
      <c r="Z1709" s="60"/>
    </row>
    <row r="1710" spans="23:26" hidden="1" x14ac:dyDescent="0.3">
      <c r="W1710" s="60"/>
      <c r="X1710" s="60"/>
      <c r="Y1710" s="60"/>
      <c r="Z1710" s="60"/>
    </row>
    <row r="1711" spans="23:26" hidden="1" x14ac:dyDescent="0.3">
      <c r="W1711" s="60"/>
      <c r="X1711" s="60"/>
      <c r="Y1711" s="60"/>
      <c r="Z1711" s="60"/>
    </row>
    <row r="1712" spans="23:26" hidden="1" x14ac:dyDescent="0.3">
      <c r="W1712" s="60"/>
      <c r="X1712" s="60"/>
      <c r="Y1712" s="60"/>
      <c r="Z1712" s="60"/>
    </row>
    <row r="1713" spans="23:26" hidden="1" x14ac:dyDescent="0.3">
      <c r="W1713" s="60"/>
      <c r="X1713" s="60"/>
      <c r="Y1713" s="60"/>
      <c r="Z1713" s="60"/>
    </row>
    <row r="1714" spans="23:26" hidden="1" x14ac:dyDescent="0.3">
      <c r="W1714" s="60"/>
      <c r="X1714" s="60"/>
      <c r="Y1714" s="60"/>
      <c r="Z1714" s="60"/>
    </row>
    <row r="1715" spans="23:26" hidden="1" x14ac:dyDescent="0.3">
      <c r="W1715" s="60"/>
      <c r="X1715" s="60"/>
      <c r="Y1715" s="60"/>
      <c r="Z1715" s="60"/>
    </row>
    <row r="1716" spans="23:26" hidden="1" x14ac:dyDescent="0.3">
      <c r="W1716" s="60"/>
      <c r="X1716" s="60"/>
      <c r="Y1716" s="60"/>
      <c r="Z1716" s="60"/>
    </row>
    <row r="1717" spans="23:26" hidden="1" x14ac:dyDescent="0.3">
      <c r="W1717" s="60"/>
      <c r="X1717" s="60"/>
      <c r="Y1717" s="60"/>
      <c r="Z1717" s="60"/>
    </row>
    <row r="1718" spans="23:26" hidden="1" x14ac:dyDescent="0.3">
      <c r="W1718" s="60"/>
      <c r="X1718" s="60"/>
      <c r="Y1718" s="60"/>
      <c r="Z1718" s="60"/>
    </row>
    <row r="1719" spans="23:26" hidden="1" x14ac:dyDescent="0.3">
      <c r="W1719" s="60"/>
      <c r="X1719" s="60"/>
      <c r="Y1719" s="60"/>
      <c r="Z1719" s="60"/>
    </row>
    <row r="1720" spans="23:26" hidden="1" x14ac:dyDescent="0.3">
      <c r="W1720" s="60"/>
      <c r="X1720" s="60"/>
      <c r="Y1720" s="60"/>
      <c r="Z1720" s="60"/>
    </row>
    <row r="1721" spans="23:26" hidden="1" x14ac:dyDescent="0.3">
      <c r="W1721" s="60"/>
      <c r="X1721" s="60"/>
      <c r="Y1721" s="60"/>
      <c r="Z1721" s="60"/>
    </row>
    <row r="1722" spans="23:26" hidden="1" x14ac:dyDescent="0.3">
      <c r="W1722" s="60"/>
      <c r="X1722" s="60"/>
      <c r="Y1722" s="60"/>
      <c r="Z1722" s="60"/>
    </row>
    <row r="1723" spans="23:26" hidden="1" x14ac:dyDescent="0.3">
      <c r="W1723" s="60"/>
      <c r="X1723" s="60"/>
      <c r="Y1723" s="60"/>
      <c r="Z1723" s="60"/>
    </row>
    <row r="1724" spans="23:26" hidden="1" x14ac:dyDescent="0.3">
      <c r="W1724" s="60"/>
      <c r="X1724" s="60"/>
      <c r="Y1724" s="60"/>
      <c r="Z1724" s="60"/>
    </row>
    <row r="1725" spans="23:26" hidden="1" x14ac:dyDescent="0.3">
      <c r="W1725" s="60"/>
      <c r="X1725" s="60"/>
      <c r="Y1725" s="60"/>
      <c r="Z1725" s="60"/>
    </row>
    <row r="1726" spans="23:26" hidden="1" x14ac:dyDescent="0.3">
      <c r="W1726" s="60"/>
      <c r="X1726" s="60"/>
      <c r="Y1726" s="60"/>
      <c r="Z1726" s="60"/>
    </row>
    <row r="1727" spans="23:26" hidden="1" x14ac:dyDescent="0.3">
      <c r="W1727" s="60"/>
      <c r="X1727" s="60"/>
      <c r="Y1727" s="60"/>
      <c r="Z1727" s="60"/>
    </row>
    <row r="1728" spans="23:26" hidden="1" x14ac:dyDescent="0.3">
      <c r="W1728" s="60"/>
      <c r="X1728" s="60"/>
      <c r="Y1728" s="60"/>
      <c r="Z1728" s="60"/>
    </row>
    <row r="1729" spans="23:26" hidden="1" x14ac:dyDescent="0.3">
      <c r="W1729" s="60"/>
      <c r="X1729" s="60"/>
      <c r="Y1729" s="60"/>
      <c r="Z1729" s="60"/>
    </row>
    <row r="1730" spans="23:26" hidden="1" x14ac:dyDescent="0.3">
      <c r="W1730" s="60"/>
      <c r="X1730" s="60"/>
      <c r="Y1730" s="60"/>
      <c r="Z1730" s="60"/>
    </row>
    <row r="1731" spans="23:26" hidden="1" x14ac:dyDescent="0.3">
      <c r="W1731" s="60"/>
      <c r="X1731" s="60"/>
      <c r="Y1731" s="60"/>
      <c r="Z1731" s="60"/>
    </row>
    <row r="1732" spans="23:26" hidden="1" x14ac:dyDescent="0.3">
      <c r="W1732" s="60"/>
      <c r="X1732" s="60"/>
      <c r="Y1732" s="60"/>
      <c r="Z1732" s="60"/>
    </row>
    <row r="1733" spans="23:26" hidden="1" x14ac:dyDescent="0.3">
      <c r="W1733" s="60"/>
      <c r="X1733" s="60"/>
      <c r="Y1733" s="60"/>
      <c r="Z1733" s="60"/>
    </row>
    <row r="1734" spans="23:26" hidden="1" x14ac:dyDescent="0.3">
      <c r="W1734" s="60"/>
      <c r="X1734" s="60"/>
      <c r="Y1734" s="60"/>
      <c r="Z1734" s="60"/>
    </row>
    <row r="1735" spans="23:26" hidden="1" x14ac:dyDescent="0.3">
      <c r="W1735" s="60"/>
      <c r="X1735" s="60"/>
      <c r="Y1735" s="60"/>
      <c r="Z1735" s="60"/>
    </row>
    <row r="1736" spans="23:26" hidden="1" x14ac:dyDescent="0.3">
      <c r="W1736" s="60"/>
      <c r="X1736" s="60"/>
      <c r="Y1736" s="60"/>
      <c r="Z1736" s="60"/>
    </row>
    <row r="1737" spans="23:26" hidden="1" x14ac:dyDescent="0.3">
      <c r="W1737" s="60"/>
      <c r="X1737" s="60"/>
      <c r="Y1737" s="60"/>
      <c r="Z1737" s="60"/>
    </row>
    <row r="1738" spans="23:26" hidden="1" x14ac:dyDescent="0.3">
      <c r="W1738" s="60"/>
      <c r="X1738" s="60"/>
      <c r="Y1738" s="60"/>
      <c r="Z1738" s="60"/>
    </row>
    <row r="1739" spans="23:26" hidden="1" x14ac:dyDescent="0.3">
      <c r="W1739" s="60"/>
      <c r="X1739" s="60"/>
      <c r="Y1739" s="60"/>
      <c r="Z1739" s="60"/>
    </row>
    <row r="1740" spans="23:26" hidden="1" x14ac:dyDescent="0.3">
      <c r="W1740" s="60"/>
      <c r="X1740" s="60"/>
      <c r="Y1740" s="60"/>
      <c r="Z1740" s="60"/>
    </row>
    <row r="1741" spans="23:26" hidden="1" x14ac:dyDescent="0.3">
      <c r="W1741" s="60"/>
      <c r="X1741" s="60"/>
      <c r="Y1741" s="60"/>
      <c r="Z1741" s="60"/>
    </row>
    <row r="1742" spans="23:26" hidden="1" x14ac:dyDescent="0.3">
      <c r="W1742" s="60"/>
      <c r="X1742" s="60"/>
      <c r="Y1742" s="60"/>
      <c r="Z1742" s="60"/>
    </row>
    <row r="1743" spans="23:26" hidden="1" x14ac:dyDescent="0.3">
      <c r="W1743" s="60"/>
      <c r="X1743" s="60"/>
      <c r="Y1743" s="60"/>
      <c r="Z1743" s="60"/>
    </row>
    <row r="1744" spans="23:26" hidden="1" x14ac:dyDescent="0.3">
      <c r="W1744" s="60"/>
      <c r="X1744" s="60"/>
      <c r="Y1744" s="60"/>
      <c r="Z1744" s="60"/>
    </row>
    <row r="1745" spans="23:26" hidden="1" x14ac:dyDescent="0.3">
      <c r="W1745" s="60"/>
      <c r="X1745" s="60"/>
      <c r="Y1745" s="60"/>
      <c r="Z1745" s="60"/>
    </row>
    <row r="1746" spans="23:26" hidden="1" x14ac:dyDescent="0.3">
      <c r="W1746" s="60"/>
      <c r="X1746" s="60"/>
      <c r="Y1746" s="60"/>
      <c r="Z1746" s="60"/>
    </row>
    <row r="1747" spans="23:26" hidden="1" x14ac:dyDescent="0.3">
      <c r="W1747" s="60"/>
      <c r="X1747" s="60"/>
      <c r="Y1747" s="60"/>
      <c r="Z1747" s="60"/>
    </row>
    <row r="1748" spans="23:26" hidden="1" x14ac:dyDescent="0.3">
      <c r="W1748" s="60"/>
      <c r="X1748" s="60"/>
      <c r="Y1748" s="60"/>
      <c r="Z1748" s="60"/>
    </row>
    <row r="1749" spans="23:26" hidden="1" x14ac:dyDescent="0.3">
      <c r="W1749" s="60"/>
      <c r="X1749" s="60"/>
      <c r="Y1749" s="60"/>
      <c r="Z1749" s="60"/>
    </row>
    <row r="1750" spans="23:26" hidden="1" x14ac:dyDescent="0.3">
      <c r="W1750" s="60"/>
      <c r="X1750" s="60"/>
      <c r="Y1750" s="60"/>
      <c r="Z1750" s="60"/>
    </row>
    <row r="1751" spans="23:26" hidden="1" x14ac:dyDescent="0.3">
      <c r="W1751" s="60"/>
      <c r="X1751" s="60"/>
      <c r="Y1751" s="60"/>
      <c r="Z1751" s="60"/>
    </row>
    <row r="1752" spans="23:26" hidden="1" x14ac:dyDescent="0.3">
      <c r="W1752" s="60"/>
      <c r="X1752" s="60"/>
      <c r="Y1752" s="60"/>
      <c r="Z1752" s="60"/>
    </row>
    <row r="1753" spans="23:26" hidden="1" x14ac:dyDescent="0.3">
      <c r="W1753" s="60"/>
      <c r="X1753" s="60"/>
      <c r="Y1753" s="60"/>
      <c r="Z1753" s="60"/>
    </row>
    <row r="1754" spans="23:26" hidden="1" x14ac:dyDescent="0.3">
      <c r="W1754" s="60"/>
      <c r="X1754" s="60"/>
      <c r="Y1754" s="60"/>
      <c r="Z1754" s="60"/>
    </row>
    <row r="1755" spans="23:26" hidden="1" x14ac:dyDescent="0.3">
      <c r="W1755" s="60"/>
      <c r="X1755" s="60"/>
      <c r="Y1755" s="60"/>
      <c r="Z1755" s="60"/>
    </row>
    <row r="1756" spans="23:26" hidden="1" x14ac:dyDescent="0.3">
      <c r="W1756" s="60"/>
      <c r="X1756" s="60"/>
      <c r="Y1756" s="60"/>
      <c r="Z1756" s="60"/>
    </row>
    <row r="1757" spans="23:26" hidden="1" x14ac:dyDescent="0.3">
      <c r="W1757" s="60"/>
      <c r="X1757" s="60"/>
      <c r="Y1757" s="60"/>
      <c r="Z1757" s="60"/>
    </row>
    <row r="1758" spans="23:26" hidden="1" x14ac:dyDescent="0.3">
      <c r="W1758" s="60"/>
      <c r="X1758" s="60"/>
      <c r="Y1758" s="60"/>
      <c r="Z1758" s="60"/>
    </row>
    <row r="1759" spans="23:26" hidden="1" x14ac:dyDescent="0.3">
      <c r="W1759" s="60"/>
      <c r="X1759" s="60"/>
      <c r="Y1759" s="60"/>
      <c r="Z1759" s="60"/>
    </row>
    <row r="1760" spans="23:26" hidden="1" x14ac:dyDescent="0.3">
      <c r="W1760" s="60"/>
      <c r="X1760" s="60"/>
      <c r="Y1760" s="60"/>
      <c r="Z1760" s="60"/>
    </row>
    <row r="1761" spans="23:26" hidden="1" x14ac:dyDescent="0.3">
      <c r="W1761" s="60"/>
      <c r="X1761" s="60"/>
      <c r="Y1761" s="60"/>
      <c r="Z1761" s="60"/>
    </row>
    <row r="1762" spans="23:26" hidden="1" x14ac:dyDescent="0.3">
      <c r="W1762" s="60"/>
      <c r="X1762" s="60"/>
      <c r="Y1762" s="60"/>
      <c r="Z1762" s="60"/>
    </row>
    <row r="1763" spans="23:26" hidden="1" x14ac:dyDescent="0.3">
      <c r="W1763" s="60"/>
      <c r="X1763" s="60"/>
      <c r="Y1763" s="60"/>
      <c r="Z1763" s="60"/>
    </row>
    <row r="1764" spans="23:26" hidden="1" x14ac:dyDescent="0.3">
      <c r="W1764" s="60"/>
      <c r="X1764" s="60"/>
      <c r="Y1764" s="60"/>
      <c r="Z1764" s="60"/>
    </row>
    <row r="1765" spans="23:26" hidden="1" x14ac:dyDescent="0.3">
      <c r="W1765" s="60"/>
      <c r="X1765" s="60"/>
      <c r="Y1765" s="60"/>
      <c r="Z1765" s="60"/>
    </row>
    <row r="1766" spans="23:26" hidden="1" x14ac:dyDescent="0.3">
      <c r="W1766" s="60"/>
      <c r="X1766" s="60"/>
      <c r="Y1766" s="60"/>
      <c r="Z1766" s="60"/>
    </row>
    <row r="1767" spans="23:26" hidden="1" x14ac:dyDescent="0.3">
      <c r="W1767" s="60"/>
      <c r="X1767" s="60"/>
      <c r="Y1767" s="60"/>
      <c r="Z1767" s="60"/>
    </row>
    <row r="1768" spans="23:26" hidden="1" x14ac:dyDescent="0.3">
      <c r="W1768" s="60"/>
      <c r="X1768" s="60"/>
      <c r="Y1768" s="60"/>
      <c r="Z1768" s="60"/>
    </row>
    <row r="1769" spans="23:26" hidden="1" x14ac:dyDescent="0.3">
      <c r="W1769" s="60"/>
      <c r="X1769" s="60"/>
      <c r="Y1769" s="60"/>
      <c r="Z1769" s="60"/>
    </row>
    <row r="1770" spans="23:26" hidden="1" x14ac:dyDescent="0.3">
      <c r="W1770" s="60"/>
      <c r="X1770" s="60"/>
      <c r="Y1770" s="60"/>
      <c r="Z1770" s="60"/>
    </row>
    <row r="1771" spans="23:26" hidden="1" x14ac:dyDescent="0.3">
      <c r="W1771" s="60"/>
      <c r="X1771" s="60"/>
      <c r="Y1771" s="60"/>
      <c r="Z1771" s="60"/>
    </row>
    <row r="1772" spans="23:26" hidden="1" x14ac:dyDescent="0.3">
      <c r="W1772" s="60"/>
      <c r="X1772" s="60"/>
      <c r="Y1772" s="60"/>
      <c r="Z1772" s="60"/>
    </row>
    <row r="1773" spans="23:26" hidden="1" x14ac:dyDescent="0.3">
      <c r="W1773" s="60"/>
      <c r="X1773" s="60"/>
      <c r="Y1773" s="60"/>
      <c r="Z1773" s="60"/>
    </row>
    <row r="1774" spans="23:26" hidden="1" x14ac:dyDescent="0.3">
      <c r="W1774" s="60"/>
      <c r="X1774" s="60"/>
      <c r="Y1774" s="60"/>
      <c r="Z1774" s="60"/>
    </row>
    <row r="1775" spans="23:26" hidden="1" x14ac:dyDescent="0.3">
      <c r="W1775" s="60"/>
      <c r="X1775" s="60"/>
      <c r="Y1775" s="60"/>
      <c r="Z1775" s="60"/>
    </row>
    <row r="1776" spans="23:26" hidden="1" x14ac:dyDescent="0.3">
      <c r="W1776" s="60"/>
      <c r="X1776" s="60"/>
      <c r="Y1776" s="60"/>
      <c r="Z1776" s="60"/>
    </row>
    <row r="1777" spans="23:26" hidden="1" x14ac:dyDescent="0.3">
      <c r="W1777" s="60"/>
      <c r="X1777" s="60"/>
      <c r="Y1777" s="60"/>
      <c r="Z1777" s="60"/>
    </row>
    <row r="1778" spans="23:26" hidden="1" x14ac:dyDescent="0.3">
      <c r="W1778" s="60"/>
      <c r="X1778" s="60"/>
      <c r="Y1778" s="60"/>
      <c r="Z1778" s="60"/>
    </row>
    <row r="1779" spans="23:26" hidden="1" x14ac:dyDescent="0.3">
      <c r="W1779" s="60"/>
      <c r="X1779" s="60"/>
      <c r="Y1779" s="60"/>
      <c r="Z1779" s="60"/>
    </row>
    <row r="1780" spans="23:26" hidden="1" x14ac:dyDescent="0.3">
      <c r="W1780" s="60"/>
      <c r="X1780" s="60"/>
      <c r="Y1780" s="60"/>
      <c r="Z1780" s="60"/>
    </row>
    <row r="1781" spans="23:26" hidden="1" x14ac:dyDescent="0.3">
      <c r="W1781" s="60"/>
      <c r="X1781" s="60"/>
      <c r="Y1781" s="60"/>
      <c r="Z1781" s="60"/>
    </row>
    <row r="1782" spans="23:26" hidden="1" x14ac:dyDescent="0.3">
      <c r="W1782" s="60"/>
      <c r="X1782" s="60"/>
      <c r="Y1782" s="60"/>
      <c r="Z1782" s="60"/>
    </row>
    <row r="1783" spans="23:26" hidden="1" x14ac:dyDescent="0.3">
      <c r="W1783" s="60"/>
      <c r="X1783" s="60"/>
      <c r="Y1783" s="60"/>
      <c r="Z1783" s="60"/>
    </row>
    <row r="1784" spans="23:26" hidden="1" x14ac:dyDescent="0.3">
      <c r="W1784" s="60"/>
      <c r="X1784" s="60"/>
      <c r="Y1784" s="60"/>
      <c r="Z1784" s="60"/>
    </row>
    <row r="1785" spans="23:26" hidden="1" x14ac:dyDescent="0.3">
      <c r="W1785" s="60"/>
      <c r="X1785" s="60"/>
      <c r="Y1785" s="60"/>
      <c r="Z1785" s="60"/>
    </row>
    <row r="1786" spans="23:26" hidden="1" x14ac:dyDescent="0.3">
      <c r="W1786" s="60"/>
      <c r="X1786" s="60"/>
      <c r="Y1786" s="60"/>
      <c r="Z1786" s="60"/>
    </row>
    <row r="1787" spans="23:26" hidden="1" x14ac:dyDescent="0.3">
      <c r="W1787" s="60"/>
      <c r="X1787" s="60"/>
      <c r="Y1787" s="60"/>
      <c r="Z1787" s="60"/>
    </row>
    <row r="1788" spans="23:26" hidden="1" x14ac:dyDescent="0.3">
      <c r="W1788" s="60"/>
      <c r="X1788" s="60"/>
      <c r="Y1788" s="60"/>
      <c r="Z1788" s="60"/>
    </row>
    <row r="1789" spans="23:26" hidden="1" x14ac:dyDescent="0.3">
      <c r="W1789" s="60"/>
      <c r="X1789" s="60"/>
      <c r="Y1789" s="60"/>
      <c r="Z1789" s="60"/>
    </row>
    <row r="1790" spans="23:26" hidden="1" x14ac:dyDescent="0.3">
      <c r="W1790" s="60"/>
      <c r="X1790" s="60"/>
      <c r="Y1790" s="60"/>
      <c r="Z1790" s="60"/>
    </row>
    <row r="1791" spans="23:26" hidden="1" x14ac:dyDescent="0.3">
      <c r="W1791" s="60"/>
      <c r="X1791" s="60"/>
      <c r="Y1791" s="60"/>
      <c r="Z1791" s="60"/>
    </row>
    <row r="1792" spans="23:26" hidden="1" x14ac:dyDescent="0.3">
      <c r="W1792" s="60"/>
      <c r="X1792" s="60"/>
      <c r="Y1792" s="60"/>
      <c r="Z1792" s="60"/>
    </row>
    <row r="1793" spans="23:26" hidden="1" x14ac:dyDescent="0.3">
      <c r="W1793" s="60"/>
      <c r="X1793" s="60"/>
      <c r="Y1793" s="60"/>
      <c r="Z1793" s="60"/>
    </row>
    <row r="1794" spans="23:26" hidden="1" x14ac:dyDescent="0.3">
      <c r="W1794" s="60"/>
      <c r="X1794" s="60"/>
      <c r="Y1794" s="60"/>
      <c r="Z1794" s="60"/>
    </row>
    <row r="1795" spans="23:26" hidden="1" x14ac:dyDescent="0.3">
      <c r="W1795" s="60"/>
      <c r="X1795" s="60"/>
      <c r="Y1795" s="60"/>
      <c r="Z1795" s="60"/>
    </row>
    <row r="1796" spans="23:26" hidden="1" x14ac:dyDescent="0.3">
      <c r="W1796" s="60"/>
      <c r="X1796" s="60"/>
      <c r="Y1796" s="60"/>
      <c r="Z1796" s="60"/>
    </row>
    <row r="1797" spans="23:26" hidden="1" x14ac:dyDescent="0.3">
      <c r="W1797" s="60"/>
      <c r="X1797" s="60"/>
      <c r="Y1797" s="60"/>
      <c r="Z1797" s="60"/>
    </row>
    <row r="1798" spans="23:26" hidden="1" x14ac:dyDescent="0.3">
      <c r="W1798" s="60"/>
      <c r="X1798" s="60"/>
      <c r="Y1798" s="60"/>
      <c r="Z1798" s="60"/>
    </row>
    <row r="1799" spans="23:26" hidden="1" x14ac:dyDescent="0.3">
      <c r="W1799" s="60"/>
      <c r="X1799" s="60"/>
      <c r="Y1799" s="60"/>
      <c r="Z1799" s="60"/>
    </row>
    <row r="1800" spans="23:26" hidden="1" x14ac:dyDescent="0.3">
      <c r="W1800" s="60"/>
      <c r="X1800" s="60"/>
      <c r="Y1800" s="60"/>
      <c r="Z1800" s="60"/>
    </row>
    <row r="1801" spans="23:26" hidden="1" x14ac:dyDescent="0.3">
      <c r="W1801" s="60"/>
      <c r="X1801" s="60"/>
      <c r="Y1801" s="60"/>
      <c r="Z1801" s="60"/>
    </row>
    <row r="1802" spans="23:26" hidden="1" x14ac:dyDescent="0.3">
      <c r="W1802" s="60"/>
      <c r="X1802" s="60"/>
      <c r="Y1802" s="60"/>
      <c r="Z1802" s="60"/>
    </row>
    <row r="1803" spans="23:26" hidden="1" x14ac:dyDescent="0.3">
      <c r="W1803" s="60"/>
      <c r="X1803" s="60"/>
      <c r="Y1803" s="60"/>
      <c r="Z1803" s="60"/>
    </row>
    <row r="1804" spans="23:26" hidden="1" x14ac:dyDescent="0.3">
      <c r="W1804" s="60"/>
      <c r="X1804" s="60"/>
      <c r="Y1804" s="60"/>
      <c r="Z1804" s="60"/>
    </row>
    <row r="1805" spans="23:26" hidden="1" x14ac:dyDescent="0.3">
      <c r="W1805" s="60"/>
      <c r="X1805" s="60"/>
      <c r="Y1805" s="60"/>
      <c r="Z1805" s="60"/>
    </row>
    <row r="1806" spans="23:26" hidden="1" x14ac:dyDescent="0.3">
      <c r="W1806" s="60"/>
      <c r="X1806" s="60"/>
      <c r="Y1806" s="60"/>
      <c r="Z1806" s="60"/>
    </row>
    <row r="1807" spans="23:26" hidden="1" x14ac:dyDescent="0.3">
      <c r="W1807" s="60"/>
      <c r="X1807" s="60"/>
      <c r="Y1807" s="60"/>
      <c r="Z1807" s="60"/>
    </row>
    <row r="1808" spans="23:26" hidden="1" x14ac:dyDescent="0.3">
      <c r="W1808" s="60"/>
      <c r="X1808" s="60"/>
      <c r="Y1808" s="60"/>
      <c r="Z1808" s="60"/>
    </row>
    <row r="1809" spans="23:26" hidden="1" x14ac:dyDescent="0.3">
      <c r="W1809" s="60"/>
      <c r="X1809" s="60"/>
      <c r="Y1809" s="60"/>
      <c r="Z1809" s="60"/>
    </row>
    <row r="1810" spans="23:26" hidden="1" x14ac:dyDescent="0.3">
      <c r="W1810" s="60"/>
      <c r="X1810" s="60"/>
      <c r="Y1810" s="60"/>
      <c r="Z1810" s="60"/>
    </row>
    <row r="1811" spans="23:26" hidden="1" x14ac:dyDescent="0.3">
      <c r="W1811" s="60"/>
      <c r="X1811" s="60"/>
      <c r="Y1811" s="60"/>
      <c r="Z1811" s="60"/>
    </row>
    <row r="1812" spans="23:26" hidden="1" x14ac:dyDescent="0.3">
      <c r="W1812" s="60"/>
      <c r="X1812" s="60"/>
      <c r="Y1812" s="60"/>
      <c r="Z1812" s="60"/>
    </row>
    <row r="1813" spans="23:26" hidden="1" x14ac:dyDescent="0.3">
      <c r="W1813" s="60"/>
      <c r="X1813" s="60"/>
      <c r="Y1813" s="60"/>
      <c r="Z1813" s="60"/>
    </row>
    <row r="1814" spans="23:26" hidden="1" x14ac:dyDescent="0.3">
      <c r="W1814" s="60"/>
      <c r="X1814" s="60"/>
      <c r="Y1814" s="60"/>
      <c r="Z1814" s="60"/>
    </row>
    <row r="1815" spans="23:26" hidden="1" x14ac:dyDescent="0.3">
      <c r="W1815" s="60"/>
      <c r="X1815" s="60"/>
      <c r="Y1815" s="60"/>
      <c r="Z1815" s="60"/>
    </row>
    <row r="1816" spans="23:26" hidden="1" x14ac:dyDescent="0.3">
      <c r="W1816" s="60"/>
      <c r="X1816" s="60"/>
      <c r="Y1816" s="60"/>
      <c r="Z1816" s="60"/>
    </row>
    <row r="1817" spans="23:26" hidden="1" x14ac:dyDescent="0.3">
      <c r="W1817" s="60"/>
      <c r="X1817" s="60"/>
      <c r="Y1817" s="60"/>
      <c r="Z1817" s="60"/>
    </row>
    <row r="1818" spans="23:26" hidden="1" x14ac:dyDescent="0.3">
      <c r="W1818" s="60"/>
      <c r="X1818" s="60"/>
      <c r="Y1818" s="60"/>
      <c r="Z1818" s="60"/>
    </row>
    <row r="1819" spans="23:26" hidden="1" x14ac:dyDescent="0.3">
      <c r="W1819" s="60"/>
      <c r="X1819" s="60"/>
      <c r="Y1819" s="60"/>
      <c r="Z1819" s="60"/>
    </row>
    <row r="1820" spans="23:26" hidden="1" x14ac:dyDescent="0.3">
      <c r="W1820" s="60"/>
      <c r="X1820" s="60"/>
      <c r="Y1820" s="60"/>
      <c r="Z1820" s="60"/>
    </row>
    <row r="1821" spans="23:26" hidden="1" x14ac:dyDescent="0.3">
      <c r="W1821" s="60"/>
      <c r="X1821" s="60"/>
      <c r="Y1821" s="60"/>
      <c r="Z1821" s="60"/>
    </row>
    <row r="1822" spans="23:26" hidden="1" x14ac:dyDescent="0.3">
      <c r="W1822" s="60"/>
      <c r="X1822" s="60"/>
      <c r="Y1822" s="60"/>
      <c r="Z1822" s="60"/>
    </row>
    <row r="1823" spans="23:26" hidden="1" x14ac:dyDescent="0.3">
      <c r="W1823" s="60"/>
      <c r="X1823" s="60"/>
      <c r="Y1823" s="60"/>
      <c r="Z1823" s="60"/>
    </row>
    <row r="1824" spans="23:26" hidden="1" x14ac:dyDescent="0.3">
      <c r="W1824" s="60"/>
      <c r="X1824" s="60"/>
      <c r="Y1824" s="60"/>
      <c r="Z1824" s="60"/>
    </row>
    <row r="1825" spans="23:26" hidden="1" x14ac:dyDescent="0.3">
      <c r="W1825" s="60"/>
      <c r="X1825" s="60"/>
      <c r="Y1825" s="60"/>
      <c r="Z1825" s="60"/>
    </row>
    <row r="1826" spans="23:26" hidden="1" x14ac:dyDescent="0.3">
      <c r="W1826" s="60"/>
      <c r="X1826" s="60"/>
      <c r="Y1826" s="60"/>
      <c r="Z1826" s="60"/>
    </row>
    <row r="1827" spans="23:26" hidden="1" x14ac:dyDescent="0.3">
      <c r="W1827" s="60"/>
      <c r="X1827" s="60"/>
      <c r="Y1827" s="60"/>
      <c r="Z1827" s="60"/>
    </row>
    <row r="1828" spans="23:26" hidden="1" x14ac:dyDescent="0.3">
      <c r="W1828" s="60"/>
      <c r="X1828" s="60"/>
      <c r="Y1828" s="60"/>
      <c r="Z1828" s="60"/>
    </row>
    <row r="1829" spans="23:26" hidden="1" x14ac:dyDescent="0.3">
      <c r="W1829" s="60"/>
      <c r="X1829" s="60"/>
      <c r="Y1829" s="60"/>
      <c r="Z1829" s="60"/>
    </row>
    <row r="1830" spans="23:26" hidden="1" x14ac:dyDescent="0.3">
      <c r="W1830" s="60"/>
      <c r="X1830" s="60"/>
      <c r="Y1830" s="60"/>
      <c r="Z1830" s="60"/>
    </row>
    <row r="1831" spans="23:26" hidden="1" x14ac:dyDescent="0.3">
      <c r="W1831" s="60"/>
      <c r="X1831" s="60"/>
      <c r="Y1831" s="60"/>
      <c r="Z1831" s="60"/>
    </row>
    <row r="1832" spans="23:26" hidden="1" x14ac:dyDescent="0.3">
      <c r="W1832" s="60"/>
      <c r="X1832" s="60"/>
      <c r="Y1832" s="60"/>
      <c r="Z1832" s="60"/>
    </row>
    <row r="1833" spans="23:26" hidden="1" x14ac:dyDescent="0.3">
      <c r="W1833" s="60"/>
      <c r="X1833" s="60"/>
      <c r="Y1833" s="60"/>
      <c r="Z1833" s="60"/>
    </row>
    <row r="1834" spans="23:26" hidden="1" x14ac:dyDescent="0.3">
      <c r="W1834" s="60"/>
      <c r="X1834" s="60"/>
      <c r="Y1834" s="60"/>
      <c r="Z1834" s="60"/>
    </row>
    <row r="1835" spans="23:26" hidden="1" x14ac:dyDescent="0.3">
      <c r="W1835" s="60"/>
      <c r="X1835" s="60"/>
      <c r="Y1835" s="60"/>
      <c r="Z1835" s="60"/>
    </row>
    <row r="1836" spans="23:26" hidden="1" x14ac:dyDescent="0.3">
      <c r="W1836" s="60"/>
      <c r="X1836" s="60"/>
      <c r="Y1836" s="60"/>
      <c r="Z1836" s="60"/>
    </row>
    <row r="1837" spans="23:26" hidden="1" x14ac:dyDescent="0.3">
      <c r="W1837" s="60"/>
      <c r="X1837" s="60"/>
      <c r="Y1837" s="60"/>
      <c r="Z1837" s="60"/>
    </row>
    <row r="1838" spans="23:26" hidden="1" x14ac:dyDescent="0.3">
      <c r="W1838" s="60"/>
      <c r="X1838" s="60"/>
      <c r="Y1838" s="60"/>
      <c r="Z1838" s="60"/>
    </row>
    <row r="1839" spans="23:26" hidden="1" x14ac:dyDescent="0.3">
      <c r="W1839" s="60"/>
      <c r="X1839" s="60"/>
      <c r="Y1839" s="60"/>
      <c r="Z1839" s="60"/>
    </row>
    <row r="1840" spans="23:26" hidden="1" x14ac:dyDescent="0.3">
      <c r="W1840" s="60"/>
      <c r="X1840" s="60"/>
      <c r="Y1840" s="60"/>
      <c r="Z1840" s="60"/>
    </row>
    <row r="1841" spans="23:26" hidden="1" x14ac:dyDescent="0.3">
      <c r="W1841" s="60"/>
      <c r="X1841" s="60"/>
      <c r="Y1841" s="60"/>
      <c r="Z1841" s="60"/>
    </row>
    <row r="1842" spans="23:26" hidden="1" x14ac:dyDescent="0.3">
      <c r="W1842" s="60"/>
      <c r="X1842" s="60"/>
      <c r="Y1842" s="60"/>
      <c r="Z1842" s="60"/>
    </row>
    <row r="1843" spans="23:26" hidden="1" x14ac:dyDescent="0.3">
      <c r="W1843" s="60"/>
      <c r="X1843" s="60"/>
      <c r="Y1843" s="60"/>
      <c r="Z1843" s="60"/>
    </row>
    <row r="1844" spans="23:26" hidden="1" x14ac:dyDescent="0.3">
      <c r="W1844" s="60"/>
      <c r="X1844" s="60"/>
      <c r="Y1844" s="60"/>
      <c r="Z1844" s="60"/>
    </row>
    <row r="1845" spans="23:26" hidden="1" x14ac:dyDescent="0.3">
      <c r="W1845" s="60"/>
      <c r="X1845" s="60"/>
      <c r="Y1845" s="60"/>
      <c r="Z1845" s="60"/>
    </row>
    <row r="1846" spans="23:26" hidden="1" x14ac:dyDescent="0.3">
      <c r="W1846" s="60"/>
      <c r="X1846" s="60"/>
      <c r="Y1846" s="60"/>
      <c r="Z1846" s="60"/>
    </row>
    <row r="1847" spans="23:26" hidden="1" x14ac:dyDescent="0.3">
      <c r="W1847" s="60"/>
      <c r="X1847" s="60"/>
      <c r="Y1847" s="60"/>
      <c r="Z1847" s="60"/>
    </row>
    <row r="1848" spans="23:26" hidden="1" x14ac:dyDescent="0.3">
      <c r="W1848" s="60"/>
      <c r="X1848" s="60"/>
      <c r="Y1848" s="60"/>
      <c r="Z1848" s="60"/>
    </row>
    <row r="1849" spans="23:26" hidden="1" x14ac:dyDescent="0.3">
      <c r="W1849" s="60"/>
      <c r="X1849" s="60"/>
      <c r="Y1849" s="60"/>
      <c r="Z1849" s="60"/>
    </row>
    <row r="1850" spans="23:26" hidden="1" x14ac:dyDescent="0.3">
      <c r="W1850" s="60"/>
      <c r="X1850" s="60"/>
      <c r="Y1850" s="60"/>
      <c r="Z1850" s="60"/>
    </row>
    <row r="1851" spans="23:26" hidden="1" x14ac:dyDescent="0.3">
      <c r="W1851" s="60"/>
      <c r="X1851" s="60"/>
      <c r="Y1851" s="60"/>
      <c r="Z1851" s="60"/>
    </row>
    <row r="1852" spans="23:26" hidden="1" x14ac:dyDescent="0.3">
      <c r="W1852" s="60"/>
      <c r="X1852" s="60"/>
      <c r="Y1852" s="60"/>
      <c r="Z1852" s="60"/>
    </row>
    <row r="1853" spans="23:26" hidden="1" x14ac:dyDescent="0.3">
      <c r="W1853" s="60"/>
      <c r="X1853" s="60"/>
      <c r="Y1853" s="60"/>
      <c r="Z1853" s="60"/>
    </row>
    <row r="1854" spans="23:26" hidden="1" x14ac:dyDescent="0.3">
      <c r="W1854" s="60"/>
      <c r="X1854" s="60"/>
      <c r="Y1854" s="60"/>
      <c r="Z1854" s="60"/>
    </row>
    <row r="1855" spans="23:26" hidden="1" x14ac:dyDescent="0.3">
      <c r="W1855" s="60"/>
      <c r="X1855" s="60"/>
      <c r="Y1855" s="60"/>
      <c r="Z1855" s="60"/>
    </row>
    <row r="1856" spans="23:26" hidden="1" x14ac:dyDescent="0.3">
      <c r="W1856" s="60"/>
      <c r="X1856" s="60"/>
      <c r="Y1856" s="60"/>
      <c r="Z1856" s="60"/>
    </row>
    <row r="1857" spans="23:26" hidden="1" x14ac:dyDescent="0.3">
      <c r="W1857" s="60"/>
      <c r="X1857" s="60"/>
      <c r="Y1857" s="60"/>
      <c r="Z1857" s="60"/>
    </row>
    <row r="1858" spans="23:26" hidden="1" x14ac:dyDescent="0.3">
      <c r="W1858" s="60"/>
      <c r="X1858" s="60"/>
      <c r="Y1858" s="60"/>
      <c r="Z1858" s="60"/>
    </row>
    <row r="1859" spans="23:26" hidden="1" x14ac:dyDescent="0.3">
      <c r="W1859" s="60"/>
      <c r="X1859" s="60"/>
      <c r="Y1859" s="60"/>
      <c r="Z1859" s="60"/>
    </row>
    <row r="1860" spans="23:26" hidden="1" x14ac:dyDescent="0.3">
      <c r="W1860" s="60"/>
      <c r="X1860" s="60"/>
      <c r="Y1860" s="60"/>
      <c r="Z1860" s="60"/>
    </row>
    <row r="1861" spans="23:26" hidden="1" x14ac:dyDescent="0.3">
      <c r="W1861" s="60"/>
      <c r="X1861" s="60"/>
      <c r="Y1861" s="60"/>
      <c r="Z1861" s="60"/>
    </row>
    <row r="1862" spans="23:26" hidden="1" x14ac:dyDescent="0.3">
      <c r="W1862" s="60"/>
      <c r="X1862" s="60"/>
      <c r="Y1862" s="60"/>
      <c r="Z1862" s="60"/>
    </row>
    <row r="1863" spans="23:26" hidden="1" x14ac:dyDescent="0.3">
      <c r="W1863" s="60"/>
      <c r="X1863" s="60"/>
      <c r="Y1863" s="60"/>
      <c r="Z1863" s="60"/>
    </row>
    <row r="1864" spans="23:26" hidden="1" x14ac:dyDescent="0.3">
      <c r="W1864" s="60"/>
      <c r="X1864" s="60"/>
      <c r="Y1864" s="60"/>
      <c r="Z1864" s="60"/>
    </row>
    <row r="1865" spans="23:26" hidden="1" x14ac:dyDescent="0.3">
      <c r="W1865" s="60"/>
      <c r="X1865" s="60"/>
      <c r="Y1865" s="60"/>
      <c r="Z1865" s="60"/>
    </row>
    <row r="1866" spans="23:26" hidden="1" x14ac:dyDescent="0.3">
      <c r="W1866" s="60"/>
      <c r="X1866" s="60"/>
      <c r="Y1866" s="60"/>
      <c r="Z1866" s="60"/>
    </row>
    <row r="1867" spans="23:26" hidden="1" x14ac:dyDescent="0.3">
      <c r="W1867" s="60"/>
      <c r="X1867" s="60"/>
      <c r="Y1867" s="60"/>
      <c r="Z1867" s="60"/>
    </row>
    <row r="1868" spans="23:26" hidden="1" x14ac:dyDescent="0.3">
      <c r="W1868" s="60"/>
      <c r="X1868" s="60"/>
      <c r="Y1868" s="60"/>
      <c r="Z1868" s="60"/>
    </row>
    <row r="1869" spans="23:26" hidden="1" x14ac:dyDescent="0.3">
      <c r="W1869" s="60"/>
      <c r="X1869" s="60"/>
      <c r="Y1869" s="60"/>
      <c r="Z1869" s="60"/>
    </row>
    <row r="1870" spans="23:26" hidden="1" x14ac:dyDescent="0.3">
      <c r="W1870" s="60"/>
      <c r="X1870" s="60"/>
      <c r="Y1870" s="60"/>
      <c r="Z1870" s="60"/>
    </row>
    <row r="1871" spans="23:26" hidden="1" x14ac:dyDescent="0.3">
      <c r="W1871" s="60"/>
      <c r="X1871" s="60"/>
      <c r="Y1871" s="60"/>
      <c r="Z1871" s="60"/>
    </row>
    <row r="1872" spans="23:26" hidden="1" x14ac:dyDescent="0.3">
      <c r="W1872" s="60"/>
      <c r="X1872" s="60"/>
      <c r="Y1872" s="60"/>
      <c r="Z1872" s="60"/>
    </row>
    <row r="1873" spans="23:26" hidden="1" x14ac:dyDescent="0.3">
      <c r="W1873" s="60"/>
      <c r="X1873" s="60"/>
      <c r="Y1873" s="60"/>
      <c r="Z1873" s="60"/>
    </row>
    <row r="1874" spans="23:26" hidden="1" x14ac:dyDescent="0.3">
      <c r="W1874" s="60"/>
      <c r="X1874" s="60"/>
      <c r="Y1874" s="60"/>
      <c r="Z1874" s="60"/>
    </row>
    <row r="1875" spans="23:26" hidden="1" x14ac:dyDescent="0.3">
      <c r="W1875" s="60"/>
      <c r="X1875" s="60"/>
      <c r="Y1875" s="60"/>
      <c r="Z1875" s="60"/>
    </row>
    <row r="1876" spans="23:26" hidden="1" x14ac:dyDescent="0.3">
      <c r="W1876" s="60"/>
      <c r="X1876" s="60"/>
      <c r="Y1876" s="60"/>
      <c r="Z1876" s="60"/>
    </row>
    <row r="1877" spans="23:26" hidden="1" x14ac:dyDescent="0.3">
      <c r="W1877" s="60"/>
      <c r="X1877" s="60"/>
      <c r="Y1877" s="60"/>
      <c r="Z1877" s="60"/>
    </row>
    <row r="1878" spans="23:26" hidden="1" x14ac:dyDescent="0.3">
      <c r="W1878" s="60"/>
      <c r="X1878" s="60"/>
      <c r="Y1878" s="60"/>
      <c r="Z1878" s="60"/>
    </row>
    <row r="1879" spans="23:26" hidden="1" x14ac:dyDescent="0.3">
      <c r="W1879" s="60"/>
      <c r="X1879" s="60"/>
      <c r="Y1879" s="60"/>
      <c r="Z1879" s="60"/>
    </row>
    <row r="1880" spans="23:26" hidden="1" x14ac:dyDescent="0.3">
      <c r="W1880" s="60"/>
      <c r="X1880" s="60"/>
      <c r="Y1880" s="60"/>
      <c r="Z1880" s="60"/>
    </row>
    <row r="1881" spans="23:26" hidden="1" x14ac:dyDescent="0.3">
      <c r="W1881" s="60"/>
      <c r="X1881" s="60"/>
      <c r="Y1881" s="60"/>
      <c r="Z1881" s="60"/>
    </row>
    <row r="1882" spans="23:26" hidden="1" x14ac:dyDescent="0.3">
      <c r="W1882" s="60"/>
      <c r="X1882" s="60"/>
      <c r="Y1882" s="60"/>
      <c r="Z1882" s="60"/>
    </row>
    <row r="1883" spans="23:26" hidden="1" x14ac:dyDescent="0.3">
      <c r="W1883" s="60"/>
      <c r="X1883" s="60"/>
      <c r="Y1883" s="60"/>
      <c r="Z1883" s="60"/>
    </row>
    <row r="1884" spans="23:26" hidden="1" x14ac:dyDescent="0.3">
      <c r="W1884" s="60"/>
      <c r="X1884" s="60"/>
      <c r="Y1884" s="60"/>
      <c r="Z1884" s="60"/>
    </row>
    <row r="1885" spans="23:26" hidden="1" x14ac:dyDescent="0.3">
      <c r="W1885" s="60"/>
      <c r="X1885" s="60"/>
      <c r="Y1885" s="60"/>
      <c r="Z1885" s="60"/>
    </row>
    <row r="1886" spans="23:26" hidden="1" x14ac:dyDescent="0.3">
      <c r="W1886" s="60"/>
      <c r="X1886" s="60"/>
      <c r="Y1886" s="60"/>
      <c r="Z1886" s="60"/>
    </row>
    <row r="1887" spans="23:26" hidden="1" x14ac:dyDescent="0.3">
      <c r="W1887" s="60"/>
      <c r="X1887" s="60"/>
      <c r="Y1887" s="60"/>
      <c r="Z1887" s="60"/>
    </row>
    <row r="1888" spans="23:26" hidden="1" x14ac:dyDescent="0.3">
      <c r="W1888" s="60"/>
      <c r="X1888" s="60"/>
      <c r="Y1888" s="60"/>
      <c r="Z1888" s="60"/>
    </row>
    <row r="1889" spans="23:26" hidden="1" x14ac:dyDescent="0.3">
      <c r="W1889" s="60"/>
      <c r="X1889" s="60"/>
      <c r="Y1889" s="60"/>
      <c r="Z1889" s="60"/>
    </row>
    <row r="1890" spans="23:26" hidden="1" x14ac:dyDescent="0.3">
      <c r="W1890" s="60"/>
      <c r="X1890" s="60"/>
      <c r="Y1890" s="60"/>
      <c r="Z1890" s="60"/>
    </row>
    <row r="1891" spans="23:26" hidden="1" x14ac:dyDescent="0.3">
      <c r="W1891" s="60"/>
      <c r="X1891" s="60"/>
      <c r="Y1891" s="60"/>
      <c r="Z1891" s="60"/>
    </row>
    <row r="1892" spans="23:26" hidden="1" x14ac:dyDescent="0.3">
      <c r="W1892" s="60"/>
      <c r="X1892" s="60"/>
      <c r="Y1892" s="60"/>
      <c r="Z1892" s="60"/>
    </row>
    <row r="1893" spans="23:26" hidden="1" x14ac:dyDescent="0.3">
      <c r="W1893" s="60"/>
      <c r="X1893" s="60"/>
      <c r="Y1893" s="60"/>
      <c r="Z1893" s="60"/>
    </row>
    <row r="1894" spans="23:26" hidden="1" x14ac:dyDescent="0.3">
      <c r="W1894" s="60"/>
      <c r="X1894" s="60"/>
      <c r="Y1894" s="60"/>
      <c r="Z1894" s="60"/>
    </row>
    <row r="1895" spans="23:26" hidden="1" x14ac:dyDescent="0.3">
      <c r="W1895" s="60"/>
      <c r="X1895" s="60"/>
      <c r="Y1895" s="60"/>
      <c r="Z1895" s="60"/>
    </row>
    <row r="1896" spans="23:26" hidden="1" x14ac:dyDescent="0.3">
      <c r="W1896" s="60"/>
      <c r="X1896" s="60"/>
      <c r="Y1896" s="60"/>
      <c r="Z1896" s="60"/>
    </row>
    <row r="1897" spans="23:26" hidden="1" x14ac:dyDescent="0.3">
      <c r="W1897" s="60"/>
      <c r="X1897" s="60"/>
      <c r="Y1897" s="60"/>
      <c r="Z1897" s="60"/>
    </row>
    <row r="1898" spans="23:26" hidden="1" x14ac:dyDescent="0.3">
      <c r="W1898" s="60"/>
      <c r="X1898" s="60"/>
      <c r="Y1898" s="60"/>
      <c r="Z1898" s="60"/>
    </row>
    <row r="1899" spans="23:26" hidden="1" x14ac:dyDescent="0.3">
      <c r="W1899" s="60"/>
      <c r="X1899" s="60"/>
      <c r="Y1899" s="60"/>
      <c r="Z1899" s="60"/>
    </row>
    <row r="1900" spans="23:26" hidden="1" x14ac:dyDescent="0.3">
      <c r="W1900" s="60"/>
      <c r="X1900" s="60"/>
      <c r="Y1900" s="60"/>
      <c r="Z1900" s="60"/>
    </row>
    <row r="1901" spans="23:26" hidden="1" x14ac:dyDescent="0.3">
      <c r="W1901" s="60"/>
      <c r="X1901" s="60"/>
      <c r="Y1901" s="60"/>
      <c r="Z1901" s="60"/>
    </row>
    <row r="1902" spans="23:26" hidden="1" x14ac:dyDescent="0.3">
      <c r="W1902" s="60"/>
      <c r="X1902" s="60"/>
      <c r="Y1902" s="60"/>
      <c r="Z1902" s="60"/>
    </row>
    <row r="1903" spans="23:26" hidden="1" x14ac:dyDescent="0.3">
      <c r="W1903" s="60"/>
      <c r="X1903" s="60"/>
      <c r="Y1903" s="60"/>
      <c r="Z1903" s="60"/>
    </row>
    <row r="1904" spans="23:26" hidden="1" x14ac:dyDescent="0.3">
      <c r="W1904" s="60"/>
      <c r="X1904" s="60"/>
      <c r="Y1904" s="60"/>
      <c r="Z1904" s="60"/>
    </row>
    <row r="1905" spans="23:26" hidden="1" x14ac:dyDescent="0.3">
      <c r="W1905" s="60"/>
      <c r="X1905" s="60"/>
      <c r="Y1905" s="60"/>
      <c r="Z1905" s="60"/>
    </row>
    <row r="1906" spans="23:26" hidden="1" x14ac:dyDescent="0.3">
      <c r="W1906" s="60"/>
      <c r="X1906" s="60"/>
      <c r="Y1906" s="60"/>
      <c r="Z1906" s="60"/>
    </row>
    <row r="1907" spans="23:26" hidden="1" x14ac:dyDescent="0.3">
      <c r="W1907" s="60"/>
      <c r="X1907" s="60"/>
      <c r="Y1907" s="60"/>
      <c r="Z1907" s="60"/>
    </row>
    <row r="1908" spans="23:26" hidden="1" x14ac:dyDescent="0.3">
      <c r="W1908" s="60"/>
      <c r="X1908" s="60"/>
      <c r="Y1908" s="60"/>
      <c r="Z1908" s="60"/>
    </row>
    <row r="1909" spans="23:26" hidden="1" x14ac:dyDescent="0.3">
      <c r="W1909" s="60"/>
      <c r="X1909" s="60"/>
      <c r="Y1909" s="60"/>
      <c r="Z1909" s="60"/>
    </row>
    <row r="1910" spans="23:26" hidden="1" x14ac:dyDescent="0.3">
      <c r="W1910" s="60"/>
      <c r="X1910" s="60"/>
      <c r="Y1910" s="60"/>
      <c r="Z1910" s="60"/>
    </row>
    <row r="1911" spans="23:26" hidden="1" x14ac:dyDescent="0.3">
      <c r="W1911" s="60"/>
      <c r="X1911" s="60"/>
      <c r="Y1911" s="60"/>
      <c r="Z1911" s="60"/>
    </row>
    <row r="1912" spans="23:26" hidden="1" x14ac:dyDescent="0.3">
      <c r="W1912" s="60"/>
      <c r="X1912" s="60"/>
      <c r="Y1912" s="60"/>
      <c r="Z1912" s="60"/>
    </row>
    <row r="1913" spans="23:26" hidden="1" x14ac:dyDescent="0.3">
      <c r="W1913" s="60"/>
      <c r="X1913" s="60"/>
      <c r="Y1913" s="60"/>
      <c r="Z1913" s="60"/>
    </row>
    <row r="1914" spans="23:26" hidden="1" x14ac:dyDescent="0.3">
      <c r="W1914" s="60"/>
      <c r="X1914" s="60"/>
      <c r="Y1914" s="60"/>
      <c r="Z1914" s="60"/>
    </row>
    <row r="1915" spans="23:26" hidden="1" x14ac:dyDescent="0.3">
      <c r="W1915" s="60"/>
      <c r="X1915" s="60"/>
      <c r="Y1915" s="60"/>
      <c r="Z1915" s="60"/>
    </row>
    <row r="1916" spans="23:26" hidden="1" x14ac:dyDescent="0.3">
      <c r="W1916" s="60"/>
      <c r="X1916" s="60"/>
      <c r="Y1916" s="60"/>
      <c r="Z1916" s="60"/>
    </row>
    <row r="1917" spans="23:26" hidden="1" x14ac:dyDescent="0.3">
      <c r="W1917" s="60"/>
      <c r="X1917" s="60"/>
      <c r="Y1917" s="60"/>
      <c r="Z1917" s="60"/>
    </row>
    <row r="1918" spans="23:26" hidden="1" x14ac:dyDescent="0.3">
      <c r="W1918" s="60"/>
      <c r="X1918" s="60"/>
      <c r="Y1918" s="60"/>
      <c r="Z1918" s="60"/>
    </row>
    <row r="1919" spans="23:26" hidden="1" x14ac:dyDescent="0.3">
      <c r="W1919" s="60"/>
      <c r="X1919" s="60"/>
      <c r="Y1919" s="60"/>
      <c r="Z1919" s="60"/>
    </row>
    <row r="1920" spans="23:26" hidden="1" x14ac:dyDescent="0.3">
      <c r="W1920" s="60"/>
      <c r="X1920" s="60"/>
      <c r="Y1920" s="60"/>
      <c r="Z1920" s="60"/>
    </row>
    <row r="1921" spans="23:26" hidden="1" x14ac:dyDescent="0.3">
      <c r="W1921" s="60"/>
      <c r="X1921" s="60"/>
      <c r="Y1921" s="60"/>
      <c r="Z1921" s="60"/>
    </row>
    <row r="1922" spans="23:26" hidden="1" x14ac:dyDescent="0.3">
      <c r="W1922" s="60"/>
      <c r="X1922" s="60"/>
      <c r="Y1922" s="60"/>
      <c r="Z1922" s="60"/>
    </row>
    <row r="1923" spans="23:26" hidden="1" x14ac:dyDescent="0.3">
      <c r="W1923" s="60"/>
      <c r="X1923" s="60"/>
      <c r="Y1923" s="60"/>
      <c r="Z1923" s="60"/>
    </row>
    <row r="1924" spans="23:26" hidden="1" x14ac:dyDescent="0.3">
      <c r="W1924" s="60"/>
      <c r="X1924" s="60"/>
      <c r="Y1924" s="60"/>
      <c r="Z1924" s="60"/>
    </row>
    <row r="1925" spans="23:26" hidden="1" x14ac:dyDescent="0.3">
      <c r="W1925" s="60"/>
      <c r="X1925" s="60"/>
      <c r="Y1925" s="60"/>
      <c r="Z1925" s="60"/>
    </row>
    <row r="1926" spans="23:26" hidden="1" x14ac:dyDescent="0.3">
      <c r="W1926" s="60"/>
      <c r="X1926" s="60"/>
      <c r="Y1926" s="60"/>
      <c r="Z1926" s="60"/>
    </row>
    <row r="1927" spans="23:26" hidden="1" x14ac:dyDescent="0.3">
      <c r="W1927" s="60"/>
      <c r="X1927" s="60"/>
      <c r="Y1927" s="60"/>
      <c r="Z1927" s="60"/>
    </row>
    <row r="1928" spans="23:26" hidden="1" x14ac:dyDescent="0.3">
      <c r="W1928" s="60"/>
      <c r="X1928" s="60"/>
      <c r="Y1928" s="60"/>
      <c r="Z1928" s="60"/>
    </row>
    <row r="1929" spans="23:26" hidden="1" x14ac:dyDescent="0.3">
      <c r="W1929" s="60"/>
      <c r="X1929" s="60"/>
      <c r="Y1929" s="60"/>
      <c r="Z1929" s="60"/>
    </row>
    <row r="1930" spans="23:26" hidden="1" x14ac:dyDescent="0.3">
      <c r="W1930" s="60"/>
      <c r="X1930" s="60"/>
      <c r="Y1930" s="60"/>
      <c r="Z1930" s="60"/>
    </row>
    <row r="1931" spans="23:26" hidden="1" x14ac:dyDescent="0.3">
      <c r="W1931" s="60"/>
      <c r="X1931" s="60"/>
      <c r="Y1931" s="60"/>
      <c r="Z1931" s="60"/>
    </row>
    <row r="1932" spans="23:26" hidden="1" x14ac:dyDescent="0.3">
      <c r="W1932" s="60"/>
      <c r="X1932" s="60"/>
      <c r="Y1932" s="60"/>
      <c r="Z1932" s="60"/>
    </row>
    <row r="1933" spans="23:26" hidden="1" x14ac:dyDescent="0.3">
      <c r="W1933" s="60"/>
      <c r="X1933" s="60"/>
      <c r="Y1933" s="60"/>
      <c r="Z1933" s="60"/>
    </row>
    <row r="1934" spans="23:26" hidden="1" x14ac:dyDescent="0.3">
      <c r="W1934" s="60"/>
      <c r="X1934" s="60"/>
      <c r="Y1934" s="60"/>
      <c r="Z1934" s="60"/>
    </row>
    <row r="1935" spans="23:26" hidden="1" x14ac:dyDescent="0.3">
      <c r="W1935" s="60"/>
      <c r="X1935" s="60"/>
      <c r="Y1935" s="60"/>
      <c r="Z1935" s="60"/>
    </row>
    <row r="1936" spans="23:26" hidden="1" x14ac:dyDescent="0.3">
      <c r="W1936" s="60"/>
      <c r="X1936" s="60"/>
      <c r="Y1936" s="60"/>
      <c r="Z1936" s="60"/>
    </row>
    <row r="1937" spans="23:26" hidden="1" x14ac:dyDescent="0.3">
      <c r="W1937" s="60"/>
      <c r="X1937" s="60"/>
      <c r="Y1937" s="60"/>
      <c r="Z1937" s="60"/>
    </row>
    <row r="1938" spans="23:26" hidden="1" x14ac:dyDescent="0.3">
      <c r="W1938" s="60"/>
      <c r="X1938" s="60"/>
      <c r="Y1938" s="60"/>
      <c r="Z1938" s="60"/>
    </row>
    <row r="1939" spans="23:26" hidden="1" x14ac:dyDescent="0.3">
      <c r="W1939" s="60"/>
      <c r="X1939" s="60"/>
      <c r="Y1939" s="60"/>
      <c r="Z1939" s="60"/>
    </row>
    <row r="1940" spans="23:26" hidden="1" x14ac:dyDescent="0.3">
      <c r="W1940" s="60"/>
      <c r="X1940" s="60"/>
      <c r="Y1940" s="60"/>
      <c r="Z1940" s="60"/>
    </row>
    <row r="1941" spans="23:26" hidden="1" x14ac:dyDescent="0.3">
      <c r="W1941" s="60"/>
      <c r="X1941" s="60"/>
      <c r="Y1941" s="60"/>
      <c r="Z1941" s="60"/>
    </row>
    <row r="1942" spans="23:26" hidden="1" x14ac:dyDescent="0.3">
      <c r="W1942" s="60"/>
      <c r="X1942" s="60"/>
      <c r="Y1942" s="60"/>
      <c r="Z1942" s="60"/>
    </row>
    <row r="1943" spans="23:26" hidden="1" x14ac:dyDescent="0.3">
      <c r="W1943" s="60"/>
      <c r="X1943" s="60"/>
      <c r="Y1943" s="60"/>
      <c r="Z1943" s="60"/>
    </row>
    <row r="1944" spans="23:26" hidden="1" x14ac:dyDescent="0.3">
      <c r="W1944" s="60"/>
      <c r="X1944" s="60"/>
      <c r="Y1944" s="60"/>
      <c r="Z1944" s="60"/>
    </row>
    <row r="1945" spans="23:26" hidden="1" x14ac:dyDescent="0.3">
      <c r="W1945" s="60"/>
      <c r="X1945" s="60"/>
      <c r="Y1945" s="60"/>
      <c r="Z1945" s="60"/>
    </row>
    <row r="1946" spans="23:26" hidden="1" x14ac:dyDescent="0.3">
      <c r="W1946" s="60"/>
      <c r="X1946" s="60"/>
      <c r="Y1946" s="60"/>
      <c r="Z1946" s="60"/>
    </row>
    <row r="1947" spans="23:26" hidden="1" x14ac:dyDescent="0.3">
      <c r="W1947" s="60"/>
      <c r="X1947" s="60"/>
      <c r="Y1947" s="60"/>
      <c r="Z1947" s="60"/>
    </row>
    <row r="1948" spans="23:26" hidden="1" x14ac:dyDescent="0.3">
      <c r="W1948" s="60"/>
      <c r="X1948" s="60"/>
      <c r="Y1948" s="60"/>
      <c r="Z1948" s="60"/>
    </row>
    <row r="1949" spans="23:26" hidden="1" x14ac:dyDescent="0.3">
      <c r="W1949" s="60"/>
      <c r="X1949" s="60"/>
      <c r="Y1949" s="60"/>
      <c r="Z1949" s="60"/>
    </row>
    <row r="1950" spans="23:26" hidden="1" x14ac:dyDescent="0.3">
      <c r="W1950" s="60"/>
      <c r="X1950" s="60"/>
      <c r="Y1950" s="60"/>
      <c r="Z1950" s="60"/>
    </row>
    <row r="1951" spans="23:26" hidden="1" x14ac:dyDescent="0.3">
      <c r="W1951" s="60"/>
      <c r="X1951" s="60"/>
      <c r="Y1951" s="60"/>
      <c r="Z1951" s="60"/>
    </row>
    <row r="1952" spans="23:26" hidden="1" x14ac:dyDescent="0.3">
      <c r="W1952" s="60"/>
      <c r="X1952" s="60"/>
      <c r="Y1952" s="60"/>
      <c r="Z1952" s="60"/>
    </row>
    <row r="1953" spans="23:26" hidden="1" x14ac:dyDescent="0.3">
      <c r="W1953" s="60"/>
      <c r="X1953" s="60"/>
      <c r="Y1953" s="60"/>
      <c r="Z1953" s="60"/>
    </row>
    <row r="1954" spans="23:26" hidden="1" x14ac:dyDescent="0.3">
      <c r="W1954" s="60"/>
      <c r="X1954" s="60"/>
      <c r="Y1954" s="60"/>
      <c r="Z1954" s="60"/>
    </row>
    <row r="1955" spans="23:26" hidden="1" x14ac:dyDescent="0.3">
      <c r="W1955" s="60"/>
      <c r="X1955" s="60"/>
      <c r="Y1955" s="60"/>
      <c r="Z1955" s="60"/>
    </row>
    <row r="1956" spans="23:26" hidden="1" x14ac:dyDescent="0.3">
      <c r="W1956" s="60"/>
      <c r="X1956" s="60"/>
      <c r="Y1956" s="60"/>
      <c r="Z1956" s="60"/>
    </row>
    <row r="1957" spans="23:26" hidden="1" x14ac:dyDescent="0.3">
      <c r="W1957" s="60"/>
      <c r="X1957" s="60"/>
      <c r="Y1957" s="60"/>
      <c r="Z1957" s="60"/>
    </row>
    <row r="1958" spans="23:26" hidden="1" x14ac:dyDescent="0.3">
      <c r="W1958" s="60"/>
      <c r="X1958" s="60"/>
      <c r="Y1958" s="60"/>
      <c r="Z1958" s="60"/>
    </row>
    <row r="1959" spans="23:26" hidden="1" x14ac:dyDescent="0.3">
      <c r="W1959" s="60"/>
      <c r="X1959" s="60"/>
      <c r="Y1959" s="60"/>
      <c r="Z1959" s="60"/>
    </row>
    <row r="1960" spans="23:26" hidden="1" x14ac:dyDescent="0.3">
      <c r="W1960" s="60"/>
      <c r="X1960" s="60"/>
      <c r="Y1960" s="60"/>
      <c r="Z1960" s="60"/>
    </row>
    <row r="1961" spans="23:26" hidden="1" x14ac:dyDescent="0.3">
      <c r="W1961" s="60"/>
      <c r="X1961" s="60"/>
      <c r="Y1961" s="60"/>
      <c r="Z1961" s="60"/>
    </row>
    <row r="1962" spans="23:26" hidden="1" x14ac:dyDescent="0.3">
      <c r="W1962" s="60"/>
      <c r="X1962" s="60"/>
      <c r="Y1962" s="60"/>
      <c r="Z1962" s="60"/>
    </row>
    <row r="1963" spans="23:26" hidden="1" x14ac:dyDescent="0.3">
      <c r="W1963" s="60"/>
      <c r="X1963" s="60"/>
      <c r="Y1963" s="60"/>
      <c r="Z1963" s="60"/>
    </row>
    <row r="1964" spans="23:26" hidden="1" x14ac:dyDescent="0.3">
      <c r="W1964" s="60"/>
      <c r="X1964" s="60"/>
      <c r="Y1964" s="60"/>
      <c r="Z1964" s="60"/>
    </row>
    <row r="1965" spans="23:26" hidden="1" x14ac:dyDescent="0.3">
      <c r="W1965" s="60"/>
      <c r="X1965" s="60"/>
      <c r="Y1965" s="60"/>
      <c r="Z1965" s="60"/>
    </row>
    <row r="1966" spans="23:26" hidden="1" x14ac:dyDescent="0.3">
      <c r="W1966" s="60"/>
      <c r="X1966" s="60"/>
      <c r="Y1966" s="60"/>
      <c r="Z1966" s="60"/>
    </row>
    <row r="1967" spans="23:26" hidden="1" x14ac:dyDescent="0.3">
      <c r="W1967" s="60"/>
      <c r="X1967" s="60"/>
      <c r="Y1967" s="60"/>
      <c r="Z1967" s="60"/>
    </row>
    <row r="1968" spans="23:26" hidden="1" x14ac:dyDescent="0.3">
      <c r="W1968" s="60"/>
      <c r="X1968" s="60"/>
      <c r="Y1968" s="60"/>
      <c r="Z1968" s="60"/>
    </row>
    <row r="1969" spans="23:26" hidden="1" x14ac:dyDescent="0.3">
      <c r="W1969" s="60"/>
      <c r="X1969" s="60"/>
      <c r="Y1969" s="60"/>
      <c r="Z1969" s="60"/>
    </row>
    <row r="1970" spans="23:26" hidden="1" x14ac:dyDescent="0.3">
      <c r="W1970" s="60"/>
      <c r="X1970" s="60"/>
      <c r="Y1970" s="60"/>
      <c r="Z1970" s="60"/>
    </row>
    <row r="1971" spans="23:26" hidden="1" x14ac:dyDescent="0.3">
      <c r="W1971" s="60"/>
      <c r="X1971" s="60"/>
      <c r="Y1971" s="60"/>
      <c r="Z1971" s="60"/>
    </row>
    <row r="1972" spans="23:26" hidden="1" x14ac:dyDescent="0.3">
      <c r="W1972" s="60"/>
      <c r="X1972" s="60"/>
      <c r="Y1972" s="60"/>
      <c r="Z1972" s="60"/>
    </row>
    <row r="1973" spans="23:26" hidden="1" x14ac:dyDescent="0.3">
      <c r="W1973" s="60"/>
      <c r="X1973" s="60"/>
      <c r="Y1973" s="60"/>
      <c r="Z1973" s="60"/>
    </row>
    <row r="1974" spans="23:26" hidden="1" x14ac:dyDescent="0.3">
      <c r="W1974" s="60"/>
      <c r="X1974" s="60"/>
      <c r="Y1974" s="60"/>
      <c r="Z1974" s="60"/>
    </row>
    <row r="1975" spans="23:26" hidden="1" x14ac:dyDescent="0.3">
      <c r="W1975" s="60"/>
      <c r="X1975" s="60"/>
      <c r="Y1975" s="60"/>
      <c r="Z1975" s="60"/>
    </row>
    <row r="1976" spans="23:26" hidden="1" x14ac:dyDescent="0.3">
      <c r="W1976" s="60"/>
      <c r="X1976" s="60"/>
      <c r="Y1976" s="60"/>
      <c r="Z1976" s="60"/>
    </row>
    <row r="1977" spans="23:26" hidden="1" x14ac:dyDescent="0.3">
      <c r="W1977" s="60"/>
      <c r="X1977" s="60"/>
      <c r="Y1977" s="60"/>
      <c r="Z1977" s="60"/>
    </row>
    <row r="1978" spans="23:26" hidden="1" x14ac:dyDescent="0.3">
      <c r="W1978" s="60"/>
      <c r="X1978" s="60"/>
      <c r="Y1978" s="60"/>
      <c r="Z1978" s="60"/>
    </row>
    <row r="1979" spans="23:26" hidden="1" x14ac:dyDescent="0.3">
      <c r="W1979" s="60"/>
      <c r="X1979" s="60"/>
      <c r="Y1979" s="60"/>
      <c r="Z1979" s="60"/>
    </row>
    <row r="1980" spans="23:26" hidden="1" x14ac:dyDescent="0.3">
      <c r="W1980" s="60"/>
      <c r="X1980" s="60"/>
      <c r="Y1980" s="60"/>
      <c r="Z1980" s="60"/>
    </row>
    <row r="1981" spans="23:26" hidden="1" x14ac:dyDescent="0.3">
      <c r="W1981" s="60"/>
      <c r="X1981" s="60"/>
      <c r="Y1981" s="60"/>
      <c r="Z1981" s="60"/>
    </row>
    <row r="1982" spans="23:26" hidden="1" x14ac:dyDescent="0.3">
      <c r="W1982" s="60"/>
      <c r="X1982" s="60"/>
      <c r="Y1982" s="60"/>
      <c r="Z1982" s="60"/>
    </row>
    <row r="1983" spans="23:26" hidden="1" x14ac:dyDescent="0.3">
      <c r="W1983" s="60"/>
      <c r="X1983" s="60"/>
      <c r="Y1983" s="60"/>
      <c r="Z1983" s="60"/>
    </row>
    <row r="1984" spans="23:26" hidden="1" x14ac:dyDescent="0.3">
      <c r="W1984" s="60"/>
      <c r="X1984" s="60"/>
      <c r="Y1984" s="60"/>
      <c r="Z1984" s="60"/>
    </row>
    <row r="1985" spans="23:26" hidden="1" x14ac:dyDescent="0.3">
      <c r="W1985" s="60"/>
      <c r="X1985" s="60"/>
      <c r="Y1985" s="60"/>
      <c r="Z1985" s="60"/>
    </row>
    <row r="1986" spans="23:26" hidden="1" x14ac:dyDescent="0.3">
      <c r="W1986" s="60"/>
      <c r="X1986" s="60"/>
      <c r="Y1986" s="60"/>
      <c r="Z1986" s="60"/>
    </row>
    <row r="1987" spans="23:26" hidden="1" x14ac:dyDescent="0.3">
      <c r="W1987" s="60"/>
      <c r="X1987" s="60"/>
      <c r="Y1987" s="60"/>
      <c r="Z1987" s="60"/>
    </row>
    <row r="1988" spans="23:26" hidden="1" x14ac:dyDescent="0.3">
      <c r="W1988" s="60"/>
      <c r="X1988" s="60"/>
      <c r="Y1988" s="60"/>
      <c r="Z1988" s="60"/>
    </row>
    <row r="1989" spans="23:26" hidden="1" x14ac:dyDescent="0.3">
      <c r="W1989" s="60"/>
      <c r="X1989" s="60"/>
      <c r="Y1989" s="60"/>
      <c r="Z1989" s="60"/>
    </row>
    <row r="1990" spans="23:26" hidden="1" x14ac:dyDescent="0.3">
      <c r="W1990" s="60"/>
      <c r="X1990" s="60"/>
      <c r="Y1990" s="60"/>
      <c r="Z1990" s="60"/>
    </row>
    <row r="1991" spans="23:26" hidden="1" x14ac:dyDescent="0.3">
      <c r="W1991" s="60"/>
      <c r="X1991" s="60"/>
      <c r="Y1991" s="60"/>
      <c r="Z1991" s="60"/>
    </row>
    <row r="1992" spans="23:26" hidden="1" x14ac:dyDescent="0.3">
      <c r="W1992" s="60"/>
      <c r="X1992" s="60"/>
      <c r="Y1992" s="60"/>
      <c r="Z1992" s="60"/>
    </row>
    <row r="1993" spans="23:26" hidden="1" x14ac:dyDescent="0.3">
      <c r="W1993" s="60"/>
      <c r="X1993" s="60"/>
      <c r="Y1993" s="60"/>
      <c r="Z1993" s="60"/>
    </row>
    <row r="1994" spans="23:26" hidden="1" x14ac:dyDescent="0.3">
      <c r="W1994" s="60"/>
      <c r="X1994" s="60"/>
      <c r="Y1994" s="60"/>
      <c r="Z1994" s="60"/>
    </row>
    <row r="1995" spans="23:26" hidden="1" x14ac:dyDescent="0.3">
      <c r="W1995" s="60"/>
      <c r="X1995" s="60"/>
      <c r="Y1995" s="60"/>
      <c r="Z1995" s="60"/>
    </row>
    <row r="1996" spans="23:26" hidden="1" x14ac:dyDescent="0.3">
      <c r="W1996" s="60"/>
      <c r="X1996" s="60"/>
      <c r="Y1996" s="60"/>
      <c r="Z1996" s="60"/>
    </row>
    <row r="1997" spans="23:26" hidden="1" x14ac:dyDescent="0.3">
      <c r="W1997" s="60"/>
      <c r="X1997" s="60"/>
      <c r="Y1997" s="60"/>
      <c r="Z1997" s="60"/>
    </row>
    <row r="1998" spans="23:26" hidden="1" x14ac:dyDescent="0.3">
      <c r="W1998" s="60"/>
      <c r="X1998" s="60"/>
      <c r="Y1998" s="60"/>
      <c r="Z1998" s="60"/>
    </row>
    <row r="1999" spans="23:26" hidden="1" x14ac:dyDescent="0.3">
      <c r="W1999" s="60"/>
      <c r="X1999" s="60"/>
      <c r="Y1999" s="60"/>
      <c r="Z1999" s="60"/>
    </row>
    <row r="2000" spans="23:26" hidden="1" x14ac:dyDescent="0.3">
      <c r="W2000" s="60"/>
      <c r="X2000" s="60"/>
      <c r="Y2000" s="60"/>
      <c r="Z2000" s="60"/>
    </row>
    <row r="2001" spans="23:26" hidden="1" x14ac:dyDescent="0.3">
      <c r="W2001" s="60"/>
      <c r="X2001" s="60"/>
      <c r="Y2001" s="60"/>
      <c r="Z2001" s="60"/>
    </row>
    <row r="2002" spans="23:26" hidden="1" x14ac:dyDescent="0.3">
      <c r="W2002" s="60"/>
      <c r="X2002" s="60"/>
      <c r="Y2002" s="60"/>
      <c r="Z2002" s="60"/>
    </row>
    <row r="2003" spans="23:26" hidden="1" x14ac:dyDescent="0.3">
      <c r="W2003" s="60"/>
      <c r="X2003" s="60"/>
      <c r="Y2003" s="60"/>
      <c r="Z2003" s="60"/>
    </row>
    <row r="2004" spans="23:26" hidden="1" x14ac:dyDescent="0.3">
      <c r="W2004" s="60"/>
      <c r="X2004" s="60"/>
      <c r="Y2004" s="60"/>
      <c r="Z2004" s="60"/>
    </row>
    <row r="2005" spans="23:26" hidden="1" x14ac:dyDescent="0.3">
      <c r="W2005" s="60"/>
      <c r="X2005" s="60"/>
      <c r="Y2005" s="60"/>
      <c r="Z2005" s="60"/>
    </row>
    <row r="2006" spans="23:26" hidden="1" x14ac:dyDescent="0.3">
      <c r="W2006" s="60"/>
      <c r="X2006" s="60"/>
      <c r="Y2006" s="60"/>
      <c r="Z2006" s="60"/>
    </row>
    <row r="2007" spans="23:26" hidden="1" x14ac:dyDescent="0.3">
      <c r="W2007" s="60"/>
      <c r="X2007" s="60"/>
      <c r="Y2007" s="60"/>
      <c r="Z2007" s="60"/>
    </row>
    <row r="2008" spans="23:26" hidden="1" x14ac:dyDescent="0.3">
      <c r="W2008" s="60"/>
      <c r="X2008" s="60"/>
      <c r="Y2008" s="60"/>
      <c r="Z2008" s="60"/>
    </row>
    <row r="2009" spans="23:26" hidden="1" x14ac:dyDescent="0.3">
      <c r="W2009" s="60"/>
      <c r="X2009" s="60"/>
      <c r="Y2009" s="60"/>
      <c r="Z2009" s="60"/>
    </row>
    <row r="2010" spans="23:26" hidden="1" x14ac:dyDescent="0.3">
      <c r="W2010" s="60"/>
      <c r="X2010" s="60"/>
      <c r="Y2010" s="60"/>
      <c r="Z2010" s="60"/>
    </row>
    <row r="2011" spans="23:26" hidden="1" x14ac:dyDescent="0.3">
      <c r="W2011" s="60"/>
      <c r="X2011" s="60"/>
      <c r="Y2011" s="60"/>
      <c r="Z2011" s="60"/>
    </row>
    <row r="2012" spans="23:26" hidden="1" x14ac:dyDescent="0.3">
      <c r="W2012" s="60"/>
      <c r="X2012" s="60"/>
      <c r="Y2012" s="60"/>
      <c r="Z2012" s="60"/>
    </row>
    <row r="2013" spans="23:26" hidden="1" x14ac:dyDescent="0.3">
      <c r="W2013" s="60"/>
      <c r="X2013" s="60"/>
      <c r="Y2013" s="60"/>
      <c r="Z2013" s="60"/>
    </row>
    <row r="2014" spans="23:26" hidden="1" x14ac:dyDescent="0.3">
      <c r="W2014" s="60"/>
      <c r="X2014" s="60"/>
      <c r="Y2014" s="60"/>
      <c r="Z2014" s="60"/>
    </row>
    <row r="2015" spans="23:26" hidden="1" x14ac:dyDescent="0.3">
      <c r="W2015" s="60"/>
      <c r="X2015" s="60"/>
      <c r="Y2015" s="60"/>
      <c r="Z2015" s="60"/>
    </row>
    <row r="2016" spans="23:26" hidden="1" x14ac:dyDescent="0.3">
      <c r="W2016" s="60"/>
      <c r="X2016" s="60"/>
      <c r="Y2016" s="60"/>
      <c r="Z2016" s="60"/>
    </row>
    <row r="2017" spans="23:26" hidden="1" x14ac:dyDescent="0.3">
      <c r="W2017" s="60"/>
      <c r="X2017" s="60"/>
      <c r="Y2017" s="60"/>
      <c r="Z2017" s="60"/>
    </row>
    <row r="2018" spans="23:26" hidden="1" x14ac:dyDescent="0.3">
      <c r="W2018" s="60"/>
      <c r="X2018" s="60"/>
      <c r="Y2018" s="60"/>
      <c r="Z2018" s="60"/>
    </row>
    <row r="2019" spans="23:26" hidden="1" x14ac:dyDescent="0.3">
      <c r="W2019" s="60"/>
      <c r="X2019" s="60"/>
      <c r="Y2019" s="60"/>
      <c r="Z2019" s="60"/>
    </row>
    <row r="2020" spans="23:26" hidden="1" x14ac:dyDescent="0.3">
      <c r="W2020" s="60"/>
      <c r="X2020" s="60"/>
      <c r="Y2020" s="60"/>
      <c r="Z2020" s="60"/>
    </row>
    <row r="2021" spans="23:26" hidden="1" x14ac:dyDescent="0.3">
      <c r="W2021" s="60"/>
      <c r="X2021" s="60"/>
      <c r="Y2021" s="60"/>
      <c r="Z2021" s="60"/>
    </row>
    <row r="2022" spans="23:26" hidden="1" x14ac:dyDescent="0.3">
      <c r="W2022" s="60"/>
      <c r="X2022" s="60"/>
      <c r="Y2022" s="60"/>
      <c r="Z2022" s="60"/>
    </row>
    <row r="2023" spans="23:26" hidden="1" x14ac:dyDescent="0.3">
      <c r="W2023" s="60"/>
      <c r="X2023" s="60"/>
      <c r="Y2023" s="60"/>
      <c r="Z2023" s="60"/>
    </row>
    <row r="2024" spans="23:26" hidden="1" x14ac:dyDescent="0.3">
      <c r="W2024" s="60"/>
      <c r="X2024" s="60"/>
      <c r="Y2024" s="60"/>
      <c r="Z2024" s="60"/>
    </row>
    <row r="2025" spans="23:26" hidden="1" x14ac:dyDescent="0.3">
      <c r="W2025" s="60"/>
      <c r="X2025" s="60"/>
      <c r="Y2025" s="60"/>
      <c r="Z2025" s="60"/>
    </row>
    <row r="2026" spans="23:26" hidden="1" x14ac:dyDescent="0.3">
      <c r="W2026" s="60"/>
      <c r="X2026" s="60"/>
      <c r="Y2026" s="60"/>
      <c r="Z2026" s="60"/>
    </row>
    <row r="2027" spans="23:26" hidden="1" x14ac:dyDescent="0.3">
      <c r="W2027" s="60"/>
      <c r="X2027" s="60"/>
      <c r="Y2027" s="60"/>
      <c r="Z2027" s="60"/>
    </row>
    <row r="2028" spans="23:26" hidden="1" x14ac:dyDescent="0.3">
      <c r="W2028" s="60"/>
      <c r="X2028" s="60"/>
      <c r="Y2028" s="60"/>
      <c r="Z2028" s="60"/>
    </row>
    <row r="2029" spans="23:26" hidden="1" x14ac:dyDescent="0.3">
      <c r="W2029" s="60"/>
      <c r="X2029" s="60"/>
      <c r="Y2029" s="60"/>
      <c r="Z2029" s="60"/>
    </row>
    <row r="2030" spans="23:26" hidden="1" x14ac:dyDescent="0.3">
      <c r="W2030" s="60"/>
      <c r="X2030" s="60"/>
      <c r="Y2030" s="60"/>
      <c r="Z2030" s="60"/>
    </row>
    <row r="2031" spans="23:26" hidden="1" x14ac:dyDescent="0.3">
      <c r="W2031" s="60"/>
      <c r="X2031" s="60"/>
      <c r="Y2031" s="60"/>
      <c r="Z2031" s="60"/>
    </row>
    <row r="2032" spans="23:26" hidden="1" x14ac:dyDescent="0.3">
      <c r="W2032" s="60"/>
      <c r="X2032" s="60"/>
      <c r="Y2032" s="60"/>
      <c r="Z2032" s="60"/>
    </row>
    <row r="2033" spans="23:26" hidden="1" x14ac:dyDescent="0.3">
      <c r="W2033" s="60"/>
      <c r="X2033" s="60"/>
      <c r="Y2033" s="60"/>
      <c r="Z2033" s="60"/>
    </row>
    <row r="2034" spans="23:26" hidden="1" x14ac:dyDescent="0.3">
      <c r="W2034" s="60"/>
      <c r="X2034" s="60"/>
      <c r="Y2034" s="60"/>
      <c r="Z2034" s="60"/>
    </row>
    <row r="2035" spans="23:26" hidden="1" x14ac:dyDescent="0.3">
      <c r="W2035" s="60"/>
      <c r="X2035" s="60"/>
      <c r="Y2035" s="60"/>
      <c r="Z2035" s="60"/>
    </row>
    <row r="2036" spans="23:26" hidden="1" x14ac:dyDescent="0.3">
      <c r="W2036" s="60"/>
      <c r="X2036" s="60"/>
      <c r="Y2036" s="60"/>
      <c r="Z2036" s="60"/>
    </row>
    <row r="2037" spans="23:26" hidden="1" x14ac:dyDescent="0.3">
      <c r="W2037" s="60"/>
      <c r="X2037" s="60"/>
      <c r="Y2037" s="60"/>
      <c r="Z2037" s="60"/>
    </row>
    <row r="2038" spans="23:26" hidden="1" x14ac:dyDescent="0.3">
      <c r="W2038" s="60"/>
      <c r="X2038" s="60"/>
      <c r="Y2038" s="60"/>
      <c r="Z2038" s="60"/>
    </row>
    <row r="2039" spans="23:26" hidden="1" x14ac:dyDescent="0.3">
      <c r="W2039" s="60"/>
      <c r="X2039" s="60"/>
      <c r="Y2039" s="60"/>
      <c r="Z2039" s="60"/>
    </row>
    <row r="2040" spans="23:26" hidden="1" x14ac:dyDescent="0.3">
      <c r="W2040" s="60"/>
      <c r="X2040" s="60"/>
      <c r="Y2040" s="60"/>
      <c r="Z2040" s="60"/>
    </row>
    <row r="2041" spans="23:26" hidden="1" x14ac:dyDescent="0.3">
      <c r="W2041" s="60"/>
      <c r="X2041" s="60"/>
      <c r="Y2041" s="60"/>
      <c r="Z2041" s="60"/>
    </row>
    <row r="2042" spans="23:26" hidden="1" x14ac:dyDescent="0.3">
      <c r="W2042" s="60"/>
      <c r="X2042" s="60"/>
      <c r="Y2042" s="60"/>
      <c r="Z2042" s="60"/>
    </row>
    <row r="2043" spans="23:26" hidden="1" x14ac:dyDescent="0.3">
      <c r="W2043" s="60"/>
      <c r="X2043" s="60"/>
      <c r="Y2043" s="60"/>
      <c r="Z2043" s="60"/>
    </row>
    <row r="2044" spans="23:26" hidden="1" x14ac:dyDescent="0.3">
      <c r="W2044" s="60"/>
      <c r="X2044" s="60"/>
      <c r="Y2044" s="60"/>
      <c r="Z2044" s="60"/>
    </row>
    <row r="2045" spans="23:26" hidden="1" x14ac:dyDescent="0.3">
      <c r="W2045" s="60"/>
      <c r="X2045" s="60"/>
      <c r="Y2045" s="60"/>
      <c r="Z2045" s="60"/>
    </row>
    <row r="2046" spans="23:26" hidden="1" x14ac:dyDescent="0.3">
      <c r="W2046" s="60"/>
      <c r="X2046" s="60"/>
      <c r="Y2046" s="60"/>
      <c r="Z2046" s="60"/>
    </row>
    <row r="2047" spans="23:26" hidden="1" x14ac:dyDescent="0.3">
      <c r="W2047" s="60"/>
      <c r="X2047" s="60"/>
      <c r="Y2047" s="60"/>
      <c r="Z2047" s="60"/>
    </row>
    <row r="2048" spans="23:26" hidden="1" x14ac:dyDescent="0.3">
      <c r="W2048" s="60"/>
      <c r="X2048" s="60"/>
      <c r="Y2048" s="60"/>
      <c r="Z2048" s="60"/>
    </row>
    <row r="2049" spans="23:26" hidden="1" x14ac:dyDescent="0.3">
      <c r="W2049" s="60"/>
      <c r="X2049" s="60"/>
      <c r="Y2049" s="60"/>
      <c r="Z2049" s="60"/>
    </row>
    <row r="2050" spans="23:26" hidden="1" x14ac:dyDescent="0.3">
      <c r="W2050" s="60"/>
      <c r="X2050" s="60"/>
      <c r="Y2050" s="60"/>
      <c r="Z2050" s="60"/>
    </row>
    <row r="2051" spans="23:26" hidden="1" x14ac:dyDescent="0.3">
      <c r="W2051" s="60"/>
      <c r="X2051" s="60"/>
      <c r="Y2051" s="60"/>
      <c r="Z2051" s="60"/>
    </row>
    <row r="2052" spans="23:26" hidden="1" x14ac:dyDescent="0.3">
      <c r="W2052" s="60"/>
      <c r="X2052" s="60"/>
      <c r="Y2052" s="60"/>
      <c r="Z2052" s="60"/>
    </row>
    <row r="2053" spans="23:26" hidden="1" x14ac:dyDescent="0.3">
      <c r="W2053" s="60"/>
      <c r="X2053" s="60"/>
      <c r="Y2053" s="60"/>
      <c r="Z2053" s="60"/>
    </row>
    <row r="2054" spans="23:26" hidden="1" x14ac:dyDescent="0.3">
      <c r="W2054" s="60"/>
      <c r="X2054" s="60"/>
      <c r="Y2054" s="60"/>
      <c r="Z2054" s="60"/>
    </row>
    <row r="2055" spans="23:26" hidden="1" x14ac:dyDescent="0.3">
      <c r="W2055" s="60"/>
      <c r="X2055" s="60"/>
      <c r="Y2055" s="60"/>
      <c r="Z2055" s="60"/>
    </row>
    <row r="2056" spans="23:26" hidden="1" x14ac:dyDescent="0.3">
      <c r="W2056" s="60"/>
      <c r="X2056" s="60"/>
      <c r="Y2056" s="60"/>
      <c r="Z2056" s="60"/>
    </row>
    <row r="2057" spans="23:26" hidden="1" x14ac:dyDescent="0.3">
      <c r="W2057" s="60"/>
      <c r="X2057" s="60"/>
      <c r="Y2057" s="60"/>
      <c r="Z2057" s="60"/>
    </row>
    <row r="2058" spans="23:26" hidden="1" x14ac:dyDescent="0.3">
      <c r="W2058" s="60"/>
      <c r="X2058" s="60"/>
      <c r="Y2058" s="60"/>
      <c r="Z2058" s="60"/>
    </row>
    <row r="2059" spans="23:26" hidden="1" x14ac:dyDescent="0.3">
      <c r="W2059" s="60"/>
      <c r="X2059" s="60"/>
      <c r="Y2059" s="60"/>
      <c r="Z2059" s="60"/>
    </row>
    <row r="2060" spans="23:26" hidden="1" x14ac:dyDescent="0.3">
      <c r="W2060" s="60"/>
      <c r="X2060" s="60"/>
      <c r="Y2060" s="60"/>
      <c r="Z2060" s="60"/>
    </row>
    <row r="2061" spans="23:26" hidden="1" x14ac:dyDescent="0.3">
      <c r="W2061" s="60"/>
      <c r="X2061" s="60"/>
      <c r="Y2061" s="60"/>
      <c r="Z2061" s="60"/>
    </row>
    <row r="2062" spans="23:26" hidden="1" x14ac:dyDescent="0.3">
      <c r="W2062" s="60"/>
      <c r="X2062" s="60"/>
      <c r="Y2062" s="60"/>
      <c r="Z2062" s="60"/>
    </row>
    <row r="2063" spans="23:26" hidden="1" x14ac:dyDescent="0.3">
      <c r="W2063" s="60"/>
      <c r="X2063" s="60"/>
      <c r="Y2063" s="60"/>
      <c r="Z2063" s="60"/>
    </row>
    <row r="2064" spans="23:26" hidden="1" x14ac:dyDescent="0.3">
      <c r="W2064" s="60"/>
      <c r="X2064" s="60"/>
      <c r="Y2064" s="60"/>
      <c r="Z2064" s="60"/>
    </row>
    <row r="2065" spans="23:26" hidden="1" x14ac:dyDescent="0.3">
      <c r="W2065" s="60"/>
      <c r="X2065" s="60"/>
      <c r="Y2065" s="60"/>
      <c r="Z2065" s="60"/>
    </row>
    <row r="2066" spans="23:26" hidden="1" x14ac:dyDescent="0.3">
      <c r="W2066" s="60"/>
      <c r="X2066" s="60"/>
      <c r="Y2066" s="60"/>
      <c r="Z2066" s="60"/>
    </row>
    <row r="2067" spans="23:26" hidden="1" x14ac:dyDescent="0.3">
      <c r="W2067" s="60"/>
      <c r="X2067" s="60"/>
      <c r="Y2067" s="60"/>
      <c r="Z2067" s="60"/>
    </row>
    <row r="2068" spans="23:26" hidden="1" x14ac:dyDescent="0.3">
      <c r="W2068" s="60"/>
      <c r="X2068" s="60"/>
      <c r="Y2068" s="60"/>
      <c r="Z2068" s="60"/>
    </row>
    <row r="2069" spans="23:26" hidden="1" x14ac:dyDescent="0.3">
      <c r="W2069" s="60"/>
      <c r="X2069" s="60"/>
      <c r="Y2069" s="60"/>
      <c r="Z2069" s="60"/>
    </row>
    <row r="2070" spans="23:26" hidden="1" x14ac:dyDescent="0.3">
      <c r="W2070" s="60"/>
      <c r="X2070" s="60"/>
      <c r="Y2070" s="60"/>
      <c r="Z2070" s="60"/>
    </row>
    <row r="2071" spans="23:26" hidden="1" x14ac:dyDescent="0.3">
      <c r="W2071" s="60"/>
      <c r="X2071" s="60"/>
      <c r="Y2071" s="60"/>
      <c r="Z2071" s="60"/>
    </row>
    <row r="2072" spans="23:26" hidden="1" x14ac:dyDescent="0.3">
      <c r="W2072" s="60"/>
      <c r="X2072" s="60"/>
      <c r="Y2072" s="60"/>
      <c r="Z2072" s="60"/>
    </row>
    <row r="2073" spans="23:26" hidden="1" x14ac:dyDescent="0.3">
      <c r="W2073" s="60"/>
      <c r="X2073" s="60"/>
      <c r="Y2073" s="60"/>
      <c r="Z2073" s="60"/>
    </row>
    <row r="2074" spans="23:26" hidden="1" x14ac:dyDescent="0.3">
      <c r="W2074" s="60"/>
      <c r="X2074" s="60"/>
      <c r="Y2074" s="60"/>
      <c r="Z2074" s="60"/>
    </row>
    <row r="2075" spans="23:26" hidden="1" x14ac:dyDescent="0.3">
      <c r="W2075" s="60"/>
      <c r="X2075" s="60"/>
      <c r="Y2075" s="60"/>
      <c r="Z2075" s="60"/>
    </row>
    <row r="2076" spans="23:26" hidden="1" x14ac:dyDescent="0.3">
      <c r="W2076" s="60"/>
      <c r="X2076" s="60"/>
      <c r="Y2076" s="60"/>
      <c r="Z2076" s="60"/>
    </row>
    <row r="2077" spans="23:26" hidden="1" x14ac:dyDescent="0.3">
      <c r="W2077" s="60"/>
      <c r="X2077" s="60"/>
      <c r="Y2077" s="60"/>
      <c r="Z2077" s="60"/>
    </row>
    <row r="2078" spans="23:26" hidden="1" x14ac:dyDescent="0.3">
      <c r="W2078" s="60"/>
      <c r="X2078" s="60"/>
      <c r="Y2078" s="60"/>
      <c r="Z2078" s="60"/>
    </row>
    <row r="2079" spans="23:26" hidden="1" x14ac:dyDescent="0.3">
      <c r="W2079" s="60"/>
      <c r="X2079" s="60"/>
      <c r="Y2079" s="60"/>
      <c r="Z2079" s="60"/>
    </row>
    <row r="2080" spans="23:26" hidden="1" x14ac:dyDescent="0.3">
      <c r="W2080" s="60"/>
      <c r="X2080" s="60"/>
      <c r="Y2080" s="60"/>
      <c r="Z2080" s="60"/>
    </row>
    <row r="2081" spans="23:26" hidden="1" x14ac:dyDescent="0.3">
      <c r="W2081" s="60"/>
      <c r="X2081" s="60"/>
      <c r="Y2081" s="60"/>
      <c r="Z2081" s="60"/>
    </row>
    <row r="2082" spans="23:26" hidden="1" x14ac:dyDescent="0.3">
      <c r="W2082" s="60"/>
      <c r="X2082" s="60"/>
      <c r="Y2082" s="60"/>
      <c r="Z2082" s="60"/>
    </row>
    <row r="2083" spans="23:26" hidden="1" x14ac:dyDescent="0.3">
      <c r="W2083" s="60"/>
      <c r="X2083" s="60"/>
      <c r="Y2083" s="60"/>
      <c r="Z2083" s="60"/>
    </row>
    <row r="2084" spans="23:26" hidden="1" x14ac:dyDescent="0.3">
      <c r="W2084" s="60"/>
      <c r="X2084" s="60"/>
      <c r="Y2084" s="60"/>
      <c r="Z2084" s="60"/>
    </row>
    <row r="2085" spans="23:26" hidden="1" x14ac:dyDescent="0.3">
      <c r="W2085" s="60"/>
      <c r="X2085" s="60"/>
      <c r="Y2085" s="60"/>
      <c r="Z2085" s="60"/>
    </row>
    <row r="2086" spans="23:26" hidden="1" x14ac:dyDescent="0.3">
      <c r="W2086" s="60"/>
      <c r="X2086" s="60"/>
      <c r="Y2086" s="60"/>
      <c r="Z2086" s="60"/>
    </row>
    <row r="2087" spans="23:26" hidden="1" x14ac:dyDescent="0.3">
      <c r="W2087" s="60"/>
      <c r="X2087" s="60"/>
      <c r="Y2087" s="60"/>
      <c r="Z2087" s="60"/>
    </row>
    <row r="2088" spans="23:26" hidden="1" x14ac:dyDescent="0.3">
      <c r="W2088" s="60"/>
      <c r="X2088" s="60"/>
      <c r="Y2088" s="60"/>
      <c r="Z2088" s="60"/>
    </row>
    <row r="2089" spans="23:26" hidden="1" x14ac:dyDescent="0.3">
      <c r="W2089" s="60"/>
      <c r="X2089" s="60"/>
      <c r="Y2089" s="60"/>
      <c r="Z2089" s="60"/>
    </row>
    <row r="2090" spans="23:26" hidden="1" x14ac:dyDescent="0.3">
      <c r="W2090" s="60"/>
      <c r="X2090" s="60"/>
      <c r="Y2090" s="60"/>
      <c r="Z2090" s="60"/>
    </row>
    <row r="2091" spans="23:26" hidden="1" x14ac:dyDescent="0.3">
      <c r="W2091" s="60"/>
      <c r="X2091" s="60"/>
      <c r="Y2091" s="60"/>
      <c r="Z2091" s="60"/>
    </row>
    <row r="2092" spans="23:26" hidden="1" x14ac:dyDescent="0.3">
      <c r="W2092" s="60"/>
      <c r="X2092" s="60"/>
      <c r="Y2092" s="60"/>
      <c r="Z2092" s="60"/>
    </row>
    <row r="2093" spans="23:26" hidden="1" x14ac:dyDescent="0.3">
      <c r="W2093" s="60"/>
      <c r="X2093" s="60"/>
      <c r="Y2093" s="60"/>
      <c r="Z2093" s="60"/>
    </row>
    <row r="2094" spans="23:26" hidden="1" x14ac:dyDescent="0.3">
      <c r="W2094" s="60"/>
      <c r="X2094" s="60"/>
      <c r="Y2094" s="60"/>
      <c r="Z2094" s="60"/>
    </row>
    <row r="2095" spans="23:26" hidden="1" x14ac:dyDescent="0.3">
      <c r="W2095" s="60"/>
      <c r="X2095" s="60"/>
      <c r="Y2095" s="60"/>
      <c r="Z2095" s="60"/>
    </row>
    <row r="2096" spans="23:26" hidden="1" x14ac:dyDescent="0.3">
      <c r="W2096" s="60"/>
      <c r="X2096" s="60"/>
      <c r="Y2096" s="60"/>
      <c r="Z2096" s="60"/>
    </row>
    <row r="2097" spans="23:26" hidden="1" x14ac:dyDescent="0.3">
      <c r="W2097" s="60"/>
      <c r="X2097" s="60"/>
      <c r="Y2097" s="60"/>
      <c r="Z2097" s="60"/>
    </row>
    <row r="2098" spans="23:26" hidden="1" x14ac:dyDescent="0.3">
      <c r="W2098" s="60"/>
      <c r="X2098" s="60"/>
      <c r="Y2098" s="60"/>
      <c r="Z2098" s="60"/>
    </row>
    <row r="2099" spans="23:26" hidden="1" x14ac:dyDescent="0.3">
      <c r="W2099" s="60"/>
      <c r="X2099" s="60"/>
      <c r="Y2099" s="60"/>
      <c r="Z2099" s="60"/>
    </row>
    <row r="2100" spans="23:26" hidden="1" x14ac:dyDescent="0.3">
      <c r="W2100" s="60"/>
      <c r="X2100" s="60"/>
      <c r="Y2100" s="60"/>
      <c r="Z2100" s="60"/>
    </row>
    <row r="2101" spans="23:26" hidden="1" x14ac:dyDescent="0.3">
      <c r="W2101" s="60"/>
      <c r="X2101" s="60"/>
      <c r="Y2101" s="60"/>
      <c r="Z2101" s="60"/>
    </row>
    <row r="2102" spans="23:26" hidden="1" x14ac:dyDescent="0.3">
      <c r="W2102" s="60"/>
      <c r="X2102" s="60"/>
      <c r="Y2102" s="60"/>
      <c r="Z2102" s="60"/>
    </row>
    <row r="2103" spans="23:26" hidden="1" x14ac:dyDescent="0.3">
      <c r="W2103" s="60"/>
      <c r="X2103" s="60"/>
      <c r="Y2103" s="60"/>
      <c r="Z2103" s="60"/>
    </row>
    <row r="2104" spans="23:26" hidden="1" x14ac:dyDescent="0.3">
      <c r="W2104" s="60"/>
      <c r="X2104" s="60"/>
      <c r="Y2104" s="60"/>
      <c r="Z2104" s="60"/>
    </row>
    <row r="2105" spans="23:26" hidden="1" x14ac:dyDescent="0.3">
      <c r="W2105" s="60"/>
      <c r="X2105" s="60"/>
      <c r="Y2105" s="60"/>
      <c r="Z2105" s="60"/>
    </row>
    <row r="2106" spans="23:26" hidden="1" x14ac:dyDescent="0.3">
      <c r="W2106" s="60"/>
      <c r="X2106" s="60"/>
      <c r="Y2106" s="60"/>
      <c r="Z2106" s="60"/>
    </row>
    <row r="2107" spans="23:26" hidden="1" x14ac:dyDescent="0.3">
      <c r="W2107" s="60"/>
      <c r="X2107" s="60"/>
      <c r="Y2107" s="60"/>
      <c r="Z2107" s="60"/>
    </row>
    <row r="2108" spans="23:26" hidden="1" x14ac:dyDescent="0.3">
      <c r="W2108" s="60"/>
      <c r="X2108" s="60"/>
      <c r="Y2108" s="60"/>
      <c r="Z2108" s="60"/>
    </row>
    <row r="2109" spans="23:26" hidden="1" x14ac:dyDescent="0.3">
      <c r="W2109" s="60"/>
      <c r="X2109" s="60"/>
      <c r="Y2109" s="60"/>
      <c r="Z2109" s="60"/>
    </row>
    <row r="2110" spans="23:26" hidden="1" x14ac:dyDescent="0.3">
      <c r="W2110" s="60"/>
      <c r="X2110" s="60"/>
      <c r="Y2110" s="60"/>
      <c r="Z2110" s="60"/>
    </row>
    <row r="2111" spans="23:26" hidden="1" x14ac:dyDescent="0.3">
      <c r="W2111" s="60"/>
      <c r="X2111" s="60"/>
      <c r="Y2111" s="60"/>
      <c r="Z2111" s="60"/>
    </row>
    <row r="2112" spans="23:26" hidden="1" x14ac:dyDescent="0.3">
      <c r="W2112" s="60"/>
      <c r="X2112" s="60"/>
      <c r="Y2112" s="60"/>
      <c r="Z2112" s="60"/>
    </row>
    <row r="2113" spans="23:26" hidden="1" x14ac:dyDescent="0.3">
      <c r="W2113" s="60"/>
      <c r="X2113" s="60"/>
      <c r="Y2113" s="60"/>
      <c r="Z2113" s="60"/>
    </row>
    <row r="2114" spans="23:26" hidden="1" x14ac:dyDescent="0.3">
      <c r="W2114" s="60"/>
      <c r="X2114" s="60"/>
      <c r="Y2114" s="60"/>
      <c r="Z2114" s="60"/>
    </row>
    <row r="2115" spans="23:26" hidden="1" x14ac:dyDescent="0.3">
      <c r="W2115" s="60"/>
      <c r="X2115" s="60"/>
      <c r="Y2115" s="60"/>
      <c r="Z2115" s="60"/>
    </row>
    <row r="2116" spans="23:26" hidden="1" x14ac:dyDescent="0.3">
      <c r="W2116" s="60"/>
      <c r="X2116" s="60"/>
      <c r="Y2116" s="60"/>
      <c r="Z2116" s="60"/>
    </row>
    <row r="2117" spans="23:26" hidden="1" x14ac:dyDescent="0.3">
      <c r="W2117" s="60"/>
      <c r="X2117" s="60"/>
      <c r="Y2117" s="60"/>
      <c r="Z2117" s="60"/>
    </row>
    <row r="2118" spans="23:26" hidden="1" x14ac:dyDescent="0.3">
      <c r="W2118" s="60"/>
      <c r="X2118" s="60"/>
      <c r="Y2118" s="60"/>
      <c r="Z2118" s="60"/>
    </row>
    <row r="2119" spans="23:26" hidden="1" x14ac:dyDescent="0.3">
      <c r="W2119" s="60"/>
      <c r="X2119" s="60"/>
      <c r="Y2119" s="60"/>
      <c r="Z2119" s="60"/>
    </row>
    <row r="2120" spans="23:26" hidden="1" x14ac:dyDescent="0.3">
      <c r="W2120" s="60"/>
      <c r="X2120" s="60"/>
      <c r="Y2120" s="60"/>
      <c r="Z2120" s="60"/>
    </row>
    <row r="2121" spans="23:26" hidden="1" x14ac:dyDescent="0.3">
      <c r="W2121" s="60"/>
      <c r="X2121" s="60"/>
      <c r="Y2121" s="60"/>
      <c r="Z2121" s="60"/>
    </row>
    <row r="2122" spans="23:26" hidden="1" x14ac:dyDescent="0.3">
      <c r="W2122" s="60"/>
      <c r="X2122" s="60"/>
      <c r="Y2122" s="60"/>
      <c r="Z2122" s="60"/>
    </row>
    <row r="2123" spans="23:26" hidden="1" x14ac:dyDescent="0.3">
      <c r="W2123" s="60"/>
      <c r="X2123" s="60"/>
      <c r="Y2123" s="60"/>
      <c r="Z2123" s="60"/>
    </row>
    <row r="2124" spans="23:26" hidden="1" x14ac:dyDescent="0.3">
      <c r="W2124" s="60"/>
      <c r="X2124" s="60"/>
      <c r="Y2124" s="60"/>
      <c r="Z2124" s="60"/>
    </row>
    <row r="2125" spans="23:26" hidden="1" x14ac:dyDescent="0.3">
      <c r="W2125" s="60"/>
      <c r="X2125" s="60"/>
      <c r="Y2125" s="60"/>
      <c r="Z2125" s="60"/>
    </row>
    <row r="2126" spans="23:26" hidden="1" x14ac:dyDescent="0.3">
      <c r="W2126" s="60"/>
      <c r="X2126" s="60"/>
      <c r="Y2126" s="60"/>
      <c r="Z2126" s="60"/>
    </row>
    <row r="2127" spans="23:26" hidden="1" x14ac:dyDescent="0.3">
      <c r="W2127" s="60"/>
      <c r="X2127" s="60"/>
      <c r="Y2127" s="60"/>
      <c r="Z2127" s="60"/>
    </row>
    <row r="2128" spans="23:26" hidden="1" x14ac:dyDescent="0.3">
      <c r="W2128" s="60"/>
      <c r="X2128" s="60"/>
      <c r="Y2128" s="60"/>
      <c r="Z2128" s="60"/>
    </row>
    <row r="2129" spans="23:26" hidden="1" x14ac:dyDescent="0.3">
      <c r="W2129" s="60"/>
      <c r="X2129" s="60"/>
      <c r="Y2129" s="60"/>
      <c r="Z2129" s="60"/>
    </row>
    <row r="2130" spans="23:26" hidden="1" x14ac:dyDescent="0.3">
      <c r="W2130" s="60"/>
      <c r="X2130" s="60"/>
      <c r="Y2130" s="60"/>
      <c r="Z2130" s="60"/>
    </row>
    <row r="2131" spans="23:26" hidden="1" x14ac:dyDescent="0.3">
      <c r="W2131" s="60"/>
      <c r="X2131" s="60"/>
      <c r="Y2131" s="60"/>
      <c r="Z2131" s="60"/>
    </row>
    <row r="2132" spans="23:26" hidden="1" x14ac:dyDescent="0.3">
      <c r="W2132" s="60"/>
      <c r="X2132" s="60"/>
      <c r="Y2132" s="60"/>
      <c r="Z2132" s="60"/>
    </row>
    <row r="2133" spans="23:26" hidden="1" x14ac:dyDescent="0.3">
      <c r="W2133" s="60"/>
      <c r="X2133" s="60"/>
      <c r="Y2133" s="60"/>
      <c r="Z2133" s="60"/>
    </row>
    <row r="2134" spans="23:26" hidden="1" x14ac:dyDescent="0.3">
      <c r="W2134" s="60"/>
      <c r="X2134" s="60"/>
      <c r="Y2134" s="60"/>
      <c r="Z2134" s="60"/>
    </row>
    <row r="2135" spans="23:26" hidden="1" x14ac:dyDescent="0.3">
      <c r="W2135" s="60"/>
      <c r="X2135" s="60"/>
      <c r="Y2135" s="60"/>
      <c r="Z2135" s="60"/>
    </row>
    <row r="2136" spans="23:26" hidden="1" x14ac:dyDescent="0.3">
      <c r="W2136" s="60"/>
      <c r="X2136" s="60"/>
      <c r="Y2136" s="60"/>
      <c r="Z2136" s="60"/>
    </row>
    <row r="2137" spans="23:26" hidden="1" x14ac:dyDescent="0.3">
      <c r="W2137" s="60"/>
      <c r="X2137" s="60"/>
      <c r="Y2137" s="60"/>
      <c r="Z2137" s="60"/>
    </row>
    <row r="2138" spans="23:26" hidden="1" x14ac:dyDescent="0.3">
      <c r="W2138" s="60"/>
      <c r="X2138" s="60"/>
      <c r="Y2138" s="60"/>
      <c r="Z2138" s="60"/>
    </row>
    <row r="2139" spans="23:26" hidden="1" x14ac:dyDescent="0.3">
      <c r="W2139" s="60"/>
      <c r="X2139" s="60"/>
      <c r="Y2139" s="60"/>
      <c r="Z2139" s="60"/>
    </row>
    <row r="2140" spans="23:26" hidden="1" x14ac:dyDescent="0.3">
      <c r="W2140" s="60"/>
      <c r="X2140" s="60"/>
      <c r="Y2140" s="60"/>
      <c r="Z2140" s="60"/>
    </row>
    <row r="2141" spans="23:26" hidden="1" x14ac:dyDescent="0.3">
      <c r="W2141" s="60"/>
      <c r="X2141" s="60"/>
      <c r="Y2141" s="60"/>
      <c r="Z2141" s="60"/>
    </row>
    <row r="2142" spans="23:26" hidden="1" x14ac:dyDescent="0.3">
      <c r="W2142" s="60"/>
      <c r="X2142" s="60"/>
      <c r="Y2142" s="60"/>
      <c r="Z2142" s="60"/>
    </row>
    <row r="2143" spans="23:26" hidden="1" x14ac:dyDescent="0.3">
      <c r="W2143" s="60"/>
      <c r="X2143" s="60"/>
      <c r="Y2143" s="60"/>
      <c r="Z2143" s="60"/>
    </row>
    <row r="2144" spans="23:26" hidden="1" x14ac:dyDescent="0.3">
      <c r="W2144" s="60"/>
      <c r="X2144" s="60"/>
      <c r="Y2144" s="60"/>
      <c r="Z2144" s="60"/>
    </row>
    <row r="2145" spans="23:26" hidden="1" x14ac:dyDescent="0.3">
      <c r="W2145" s="60"/>
      <c r="X2145" s="60"/>
      <c r="Y2145" s="60"/>
      <c r="Z2145" s="60"/>
    </row>
    <row r="2146" spans="23:26" hidden="1" x14ac:dyDescent="0.3">
      <c r="W2146" s="60"/>
      <c r="X2146" s="60"/>
      <c r="Y2146" s="60"/>
      <c r="Z2146" s="60"/>
    </row>
    <row r="2147" spans="23:26" hidden="1" x14ac:dyDescent="0.3">
      <c r="W2147" s="60"/>
      <c r="X2147" s="60"/>
      <c r="Y2147" s="60"/>
      <c r="Z2147" s="60"/>
    </row>
    <row r="2148" spans="23:26" hidden="1" x14ac:dyDescent="0.3">
      <c r="W2148" s="60"/>
      <c r="X2148" s="60"/>
      <c r="Y2148" s="60"/>
      <c r="Z2148" s="60"/>
    </row>
    <row r="2149" spans="23:26" hidden="1" x14ac:dyDescent="0.3">
      <c r="W2149" s="60"/>
      <c r="X2149" s="60"/>
      <c r="Y2149" s="60"/>
      <c r="Z2149" s="60"/>
    </row>
    <row r="2150" spans="23:26" hidden="1" x14ac:dyDescent="0.3">
      <c r="W2150" s="60"/>
      <c r="X2150" s="60"/>
      <c r="Y2150" s="60"/>
      <c r="Z2150" s="60"/>
    </row>
    <row r="2151" spans="23:26" hidden="1" x14ac:dyDescent="0.3">
      <c r="W2151" s="60"/>
      <c r="X2151" s="60"/>
      <c r="Y2151" s="60"/>
      <c r="Z2151" s="60"/>
    </row>
    <row r="2152" spans="23:26" hidden="1" x14ac:dyDescent="0.3">
      <c r="W2152" s="60"/>
      <c r="X2152" s="60"/>
      <c r="Y2152" s="60"/>
      <c r="Z2152" s="60"/>
    </row>
    <row r="2153" spans="23:26" hidden="1" x14ac:dyDescent="0.3">
      <c r="W2153" s="60"/>
      <c r="X2153" s="60"/>
      <c r="Y2153" s="60"/>
      <c r="Z2153" s="60"/>
    </row>
    <row r="2154" spans="23:26" hidden="1" x14ac:dyDescent="0.3">
      <c r="W2154" s="60"/>
      <c r="X2154" s="60"/>
      <c r="Y2154" s="60"/>
      <c r="Z2154" s="60"/>
    </row>
    <row r="2155" spans="23:26" hidden="1" x14ac:dyDescent="0.3">
      <c r="W2155" s="60"/>
      <c r="X2155" s="60"/>
      <c r="Y2155" s="60"/>
      <c r="Z2155" s="60"/>
    </row>
    <row r="2156" spans="23:26" hidden="1" x14ac:dyDescent="0.3">
      <c r="W2156" s="60"/>
      <c r="X2156" s="60"/>
      <c r="Y2156" s="60"/>
      <c r="Z2156" s="60"/>
    </row>
    <row r="2157" spans="23:26" hidden="1" x14ac:dyDescent="0.3">
      <c r="W2157" s="60"/>
      <c r="X2157" s="60"/>
      <c r="Y2157" s="60"/>
      <c r="Z2157" s="60"/>
    </row>
    <row r="2158" spans="23:26" hidden="1" x14ac:dyDescent="0.3">
      <c r="W2158" s="60"/>
      <c r="X2158" s="60"/>
      <c r="Y2158" s="60"/>
      <c r="Z2158" s="60"/>
    </row>
    <row r="2159" spans="23:26" hidden="1" x14ac:dyDescent="0.3">
      <c r="W2159" s="60"/>
      <c r="X2159" s="60"/>
      <c r="Y2159" s="60"/>
      <c r="Z2159" s="60"/>
    </row>
    <row r="2160" spans="23:26" hidden="1" x14ac:dyDescent="0.3">
      <c r="W2160" s="60"/>
      <c r="X2160" s="60"/>
      <c r="Y2160" s="60"/>
      <c r="Z2160" s="60"/>
    </row>
    <row r="2161" spans="23:26" hidden="1" x14ac:dyDescent="0.3">
      <c r="W2161" s="60"/>
      <c r="X2161" s="60"/>
      <c r="Y2161" s="60"/>
      <c r="Z2161" s="60"/>
    </row>
    <row r="2162" spans="23:26" hidden="1" x14ac:dyDescent="0.3">
      <c r="W2162" s="60"/>
      <c r="X2162" s="60"/>
      <c r="Y2162" s="60"/>
      <c r="Z2162" s="60"/>
    </row>
    <row r="2163" spans="23:26" hidden="1" x14ac:dyDescent="0.3">
      <c r="W2163" s="60"/>
      <c r="X2163" s="60"/>
      <c r="Y2163" s="60"/>
      <c r="Z2163" s="60"/>
    </row>
    <row r="2164" spans="23:26" hidden="1" x14ac:dyDescent="0.3">
      <c r="W2164" s="60"/>
      <c r="X2164" s="60"/>
      <c r="Y2164" s="60"/>
      <c r="Z2164" s="60"/>
    </row>
    <row r="2165" spans="23:26" hidden="1" x14ac:dyDescent="0.3">
      <c r="W2165" s="60"/>
      <c r="X2165" s="60"/>
      <c r="Y2165" s="60"/>
      <c r="Z2165" s="60"/>
    </row>
    <row r="2166" spans="23:26" hidden="1" x14ac:dyDescent="0.3">
      <c r="W2166" s="60"/>
      <c r="X2166" s="60"/>
      <c r="Y2166" s="60"/>
      <c r="Z2166" s="60"/>
    </row>
    <row r="2167" spans="23:26" hidden="1" x14ac:dyDescent="0.3">
      <c r="W2167" s="60"/>
      <c r="X2167" s="60"/>
      <c r="Y2167" s="60"/>
      <c r="Z2167" s="60"/>
    </row>
    <row r="2168" spans="23:26" hidden="1" x14ac:dyDescent="0.3">
      <c r="W2168" s="60"/>
      <c r="X2168" s="60"/>
      <c r="Y2168" s="60"/>
      <c r="Z2168" s="60"/>
    </row>
    <row r="2169" spans="23:26" hidden="1" x14ac:dyDescent="0.3">
      <c r="W2169" s="60"/>
      <c r="X2169" s="60"/>
      <c r="Y2169" s="60"/>
      <c r="Z2169" s="60"/>
    </row>
    <row r="2170" spans="23:26" hidden="1" x14ac:dyDescent="0.3">
      <c r="W2170" s="60"/>
      <c r="X2170" s="60"/>
      <c r="Y2170" s="60"/>
      <c r="Z2170" s="60"/>
    </row>
    <row r="2171" spans="23:26" hidden="1" x14ac:dyDescent="0.3">
      <c r="W2171" s="60"/>
      <c r="X2171" s="60"/>
      <c r="Y2171" s="60"/>
      <c r="Z2171" s="60"/>
    </row>
    <row r="2172" spans="23:26" hidden="1" x14ac:dyDescent="0.3">
      <c r="W2172" s="60"/>
      <c r="X2172" s="60"/>
      <c r="Y2172" s="60"/>
      <c r="Z2172" s="60"/>
    </row>
    <row r="2173" spans="23:26" hidden="1" x14ac:dyDescent="0.3">
      <c r="W2173" s="60"/>
      <c r="X2173" s="60"/>
      <c r="Y2173" s="60"/>
      <c r="Z2173" s="60"/>
    </row>
    <row r="2174" spans="23:26" hidden="1" x14ac:dyDescent="0.3">
      <c r="W2174" s="60"/>
      <c r="X2174" s="60"/>
      <c r="Y2174" s="60"/>
      <c r="Z2174" s="60"/>
    </row>
    <row r="2175" spans="23:26" hidden="1" x14ac:dyDescent="0.3">
      <c r="W2175" s="60"/>
      <c r="X2175" s="60"/>
      <c r="Y2175" s="60"/>
      <c r="Z2175" s="60"/>
    </row>
    <row r="2176" spans="23:26" hidden="1" x14ac:dyDescent="0.3">
      <c r="W2176" s="60"/>
      <c r="X2176" s="60"/>
      <c r="Y2176" s="60"/>
      <c r="Z2176" s="60"/>
    </row>
    <row r="2177" spans="23:26" hidden="1" x14ac:dyDescent="0.3">
      <c r="W2177" s="60"/>
      <c r="X2177" s="60"/>
      <c r="Y2177" s="60"/>
      <c r="Z2177" s="60"/>
    </row>
    <row r="2178" spans="23:26" hidden="1" x14ac:dyDescent="0.3">
      <c r="W2178" s="60"/>
      <c r="X2178" s="60"/>
      <c r="Y2178" s="60"/>
      <c r="Z2178" s="60"/>
    </row>
    <row r="2179" spans="23:26" hidden="1" x14ac:dyDescent="0.3">
      <c r="W2179" s="60"/>
      <c r="X2179" s="60"/>
      <c r="Y2179" s="60"/>
      <c r="Z2179" s="60"/>
    </row>
    <row r="2180" spans="23:26" hidden="1" x14ac:dyDescent="0.3">
      <c r="W2180" s="60"/>
      <c r="X2180" s="60"/>
      <c r="Y2180" s="60"/>
      <c r="Z2180" s="60"/>
    </row>
    <row r="2181" spans="23:26" hidden="1" x14ac:dyDescent="0.3">
      <c r="W2181" s="60"/>
      <c r="X2181" s="60"/>
      <c r="Y2181" s="60"/>
      <c r="Z2181" s="60"/>
    </row>
    <row r="2182" spans="23:26" hidden="1" x14ac:dyDescent="0.3">
      <c r="W2182" s="60"/>
      <c r="X2182" s="60"/>
      <c r="Y2182" s="60"/>
      <c r="Z2182" s="60"/>
    </row>
    <row r="2183" spans="23:26" hidden="1" x14ac:dyDescent="0.3">
      <c r="W2183" s="60"/>
      <c r="X2183" s="60"/>
      <c r="Y2183" s="60"/>
      <c r="Z2183" s="60"/>
    </row>
    <row r="2184" spans="23:26" hidden="1" x14ac:dyDescent="0.3">
      <c r="W2184" s="60"/>
      <c r="X2184" s="60"/>
      <c r="Y2184" s="60"/>
      <c r="Z2184" s="60"/>
    </row>
    <row r="2185" spans="23:26" hidden="1" x14ac:dyDescent="0.3">
      <c r="W2185" s="60"/>
      <c r="X2185" s="60"/>
      <c r="Y2185" s="60"/>
      <c r="Z2185" s="60"/>
    </row>
    <row r="2186" spans="23:26" hidden="1" x14ac:dyDescent="0.3">
      <c r="W2186" s="60"/>
      <c r="X2186" s="60"/>
      <c r="Y2186" s="60"/>
      <c r="Z2186" s="60"/>
    </row>
    <row r="2187" spans="23:26" hidden="1" x14ac:dyDescent="0.3">
      <c r="W2187" s="60"/>
      <c r="X2187" s="60"/>
      <c r="Y2187" s="60"/>
      <c r="Z2187" s="60"/>
    </row>
    <row r="2188" spans="23:26" hidden="1" x14ac:dyDescent="0.3">
      <c r="W2188" s="60"/>
      <c r="X2188" s="60"/>
      <c r="Y2188" s="60"/>
      <c r="Z2188" s="60"/>
    </row>
    <row r="2189" spans="23:26" hidden="1" x14ac:dyDescent="0.3">
      <c r="W2189" s="60"/>
      <c r="X2189" s="60"/>
      <c r="Y2189" s="60"/>
      <c r="Z2189" s="60"/>
    </row>
    <row r="2190" spans="23:26" hidden="1" x14ac:dyDescent="0.3">
      <c r="W2190" s="60"/>
      <c r="X2190" s="60"/>
      <c r="Y2190" s="60"/>
      <c r="Z2190" s="60"/>
    </row>
    <row r="2191" spans="23:26" hidden="1" x14ac:dyDescent="0.3">
      <c r="W2191" s="60"/>
      <c r="X2191" s="60"/>
      <c r="Y2191" s="60"/>
      <c r="Z2191" s="60"/>
    </row>
    <row r="2192" spans="23:26" hidden="1" x14ac:dyDescent="0.3">
      <c r="W2192" s="60"/>
      <c r="X2192" s="60"/>
      <c r="Y2192" s="60"/>
      <c r="Z2192" s="60"/>
    </row>
    <row r="2193" spans="23:26" hidden="1" x14ac:dyDescent="0.3">
      <c r="W2193" s="60"/>
      <c r="X2193" s="60"/>
      <c r="Y2193" s="60"/>
      <c r="Z2193" s="60"/>
    </row>
    <row r="2194" spans="23:26" hidden="1" x14ac:dyDescent="0.3">
      <c r="W2194" s="60"/>
      <c r="X2194" s="60"/>
      <c r="Y2194" s="60"/>
      <c r="Z2194" s="60"/>
    </row>
    <row r="2195" spans="23:26" hidden="1" x14ac:dyDescent="0.3">
      <c r="W2195" s="60"/>
      <c r="X2195" s="60"/>
      <c r="Y2195" s="60"/>
      <c r="Z2195" s="60"/>
    </row>
    <row r="2196" spans="23:26" hidden="1" x14ac:dyDescent="0.3">
      <c r="W2196" s="60"/>
      <c r="X2196" s="60"/>
      <c r="Y2196" s="60"/>
      <c r="Z2196" s="60"/>
    </row>
    <row r="2197" spans="23:26" hidden="1" x14ac:dyDescent="0.3">
      <c r="W2197" s="60"/>
      <c r="X2197" s="60"/>
      <c r="Y2197" s="60"/>
      <c r="Z2197" s="60"/>
    </row>
    <row r="2198" spans="23:26" hidden="1" x14ac:dyDescent="0.3">
      <c r="W2198" s="60"/>
      <c r="X2198" s="60"/>
      <c r="Y2198" s="60"/>
      <c r="Z2198" s="60"/>
    </row>
    <row r="2199" spans="23:26" hidden="1" x14ac:dyDescent="0.3">
      <c r="W2199" s="60"/>
      <c r="X2199" s="60"/>
      <c r="Y2199" s="60"/>
      <c r="Z2199" s="60"/>
    </row>
    <row r="2200" spans="23:26" hidden="1" x14ac:dyDescent="0.3">
      <c r="W2200" s="60"/>
      <c r="X2200" s="60"/>
      <c r="Y2200" s="60"/>
      <c r="Z2200" s="60"/>
    </row>
    <row r="2201" spans="23:26" hidden="1" x14ac:dyDescent="0.3">
      <c r="W2201" s="60"/>
      <c r="X2201" s="60"/>
      <c r="Y2201" s="60"/>
      <c r="Z2201" s="60"/>
    </row>
    <row r="2202" spans="23:26" hidden="1" x14ac:dyDescent="0.3">
      <c r="W2202" s="60"/>
      <c r="X2202" s="60"/>
      <c r="Y2202" s="60"/>
      <c r="Z2202" s="60"/>
    </row>
    <row r="2203" spans="23:26" hidden="1" x14ac:dyDescent="0.3">
      <c r="W2203" s="60"/>
      <c r="X2203" s="60"/>
      <c r="Y2203" s="60"/>
      <c r="Z2203" s="60"/>
    </row>
    <row r="2204" spans="23:26" hidden="1" x14ac:dyDescent="0.3">
      <c r="W2204" s="60"/>
      <c r="X2204" s="60"/>
      <c r="Y2204" s="60"/>
      <c r="Z2204" s="60"/>
    </row>
    <row r="2205" spans="23:26" hidden="1" x14ac:dyDescent="0.3">
      <c r="W2205" s="60"/>
      <c r="X2205" s="60"/>
      <c r="Y2205" s="60"/>
      <c r="Z2205" s="60"/>
    </row>
    <row r="2206" spans="23:26" hidden="1" x14ac:dyDescent="0.3">
      <c r="W2206" s="60"/>
      <c r="X2206" s="60"/>
      <c r="Y2206" s="60"/>
      <c r="Z2206" s="60"/>
    </row>
    <row r="2207" spans="23:26" hidden="1" x14ac:dyDescent="0.3">
      <c r="W2207" s="60"/>
      <c r="X2207" s="60"/>
      <c r="Y2207" s="60"/>
      <c r="Z2207" s="60"/>
    </row>
    <row r="2208" spans="23:26" hidden="1" x14ac:dyDescent="0.3">
      <c r="W2208" s="60"/>
      <c r="X2208" s="60"/>
      <c r="Y2208" s="60"/>
      <c r="Z2208" s="60"/>
    </row>
    <row r="2209" spans="23:26" hidden="1" x14ac:dyDescent="0.3">
      <c r="W2209" s="60"/>
      <c r="X2209" s="60"/>
      <c r="Y2209" s="60"/>
      <c r="Z2209" s="60"/>
    </row>
    <row r="2210" spans="23:26" hidden="1" x14ac:dyDescent="0.3">
      <c r="W2210" s="60"/>
      <c r="X2210" s="60"/>
      <c r="Y2210" s="60"/>
      <c r="Z2210" s="60"/>
    </row>
    <row r="2211" spans="23:26" hidden="1" x14ac:dyDescent="0.3">
      <c r="W2211" s="60"/>
      <c r="X2211" s="60"/>
      <c r="Y2211" s="60"/>
      <c r="Z2211" s="60"/>
    </row>
    <row r="2212" spans="23:26" hidden="1" x14ac:dyDescent="0.3">
      <c r="W2212" s="60"/>
      <c r="X2212" s="60"/>
      <c r="Y2212" s="60"/>
      <c r="Z2212" s="60"/>
    </row>
    <row r="2213" spans="23:26" hidden="1" x14ac:dyDescent="0.3">
      <c r="W2213" s="60"/>
      <c r="X2213" s="60"/>
      <c r="Y2213" s="60"/>
      <c r="Z2213" s="60"/>
    </row>
    <row r="2214" spans="23:26" hidden="1" x14ac:dyDescent="0.3">
      <c r="W2214" s="60"/>
      <c r="X2214" s="60"/>
      <c r="Y2214" s="60"/>
      <c r="Z2214" s="60"/>
    </row>
    <row r="2215" spans="23:26" hidden="1" x14ac:dyDescent="0.3">
      <c r="W2215" s="60"/>
      <c r="X2215" s="60"/>
      <c r="Y2215" s="60"/>
      <c r="Z2215" s="60"/>
    </row>
    <row r="2216" spans="23:26" hidden="1" x14ac:dyDescent="0.3">
      <c r="W2216" s="60"/>
      <c r="X2216" s="60"/>
      <c r="Y2216" s="60"/>
      <c r="Z2216" s="60"/>
    </row>
    <row r="2217" spans="23:26" hidden="1" x14ac:dyDescent="0.3">
      <c r="W2217" s="60"/>
      <c r="X2217" s="60"/>
      <c r="Y2217" s="60"/>
      <c r="Z2217" s="60"/>
    </row>
    <row r="2218" spans="23:26" hidden="1" x14ac:dyDescent="0.3">
      <c r="W2218" s="60"/>
      <c r="X2218" s="60"/>
      <c r="Y2218" s="60"/>
      <c r="Z2218" s="60"/>
    </row>
    <row r="2219" spans="23:26" hidden="1" x14ac:dyDescent="0.3">
      <c r="W2219" s="60"/>
      <c r="X2219" s="60"/>
      <c r="Y2219" s="60"/>
      <c r="Z2219" s="60"/>
    </row>
    <row r="2220" spans="23:26" hidden="1" x14ac:dyDescent="0.3">
      <c r="W2220" s="60"/>
      <c r="X2220" s="60"/>
      <c r="Y2220" s="60"/>
      <c r="Z2220" s="60"/>
    </row>
    <row r="2221" spans="23:26" hidden="1" x14ac:dyDescent="0.3">
      <c r="W2221" s="60"/>
      <c r="X2221" s="60"/>
      <c r="Y2221" s="60"/>
      <c r="Z2221" s="60"/>
    </row>
    <row r="2222" spans="23:26" hidden="1" x14ac:dyDescent="0.3">
      <c r="W2222" s="60"/>
      <c r="X2222" s="60"/>
      <c r="Y2222" s="60"/>
      <c r="Z2222" s="60"/>
    </row>
    <row r="2223" spans="23:26" hidden="1" x14ac:dyDescent="0.3">
      <c r="W2223" s="60"/>
      <c r="X2223" s="60"/>
      <c r="Y2223" s="60"/>
      <c r="Z2223" s="60"/>
    </row>
    <row r="2224" spans="23:26" hidden="1" x14ac:dyDescent="0.3">
      <c r="W2224" s="60"/>
      <c r="X2224" s="60"/>
      <c r="Y2224" s="60"/>
      <c r="Z2224" s="60"/>
    </row>
    <row r="2225" spans="23:26" hidden="1" x14ac:dyDescent="0.3">
      <c r="W2225" s="60"/>
      <c r="X2225" s="60"/>
      <c r="Y2225" s="60"/>
      <c r="Z2225" s="60"/>
    </row>
    <row r="2226" spans="23:26" hidden="1" x14ac:dyDescent="0.3">
      <c r="W2226" s="60"/>
      <c r="X2226" s="60"/>
      <c r="Y2226" s="60"/>
      <c r="Z2226" s="60"/>
    </row>
    <row r="2227" spans="23:26" hidden="1" x14ac:dyDescent="0.3">
      <c r="W2227" s="60"/>
      <c r="X2227" s="60"/>
      <c r="Y2227" s="60"/>
      <c r="Z2227" s="60"/>
    </row>
    <row r="2228" spans="23:26" hidden="1" x14ac:dyDescent="0.3">
      <c r="W2228" s="60"/>
      <c r="X2228" s="60"/>
      <c r="Y2228" s="60"/>
      <c r="Z2228" s="60"/>
    </row>
    <row r="2229" spans="23:26" hidden="1" x14ac:dyDescent="0.3">
      <c r="W2229" s="60"/>
      <c r="X2229" s="60"/>
      <c r="Y2229" s="60"/>
      <c r="Z2229" s="60"/>
    </row>
    <row r="2230" spans="23:26" hidden="1" x14ac:dyDescent="0.3">
      <c r="W2230" s="60"/>
      <c r="X2230" s="60"/>
      <c r="Y2230" s="60"/>
      <c r="Z2230" s="60"/>
    </row>
    <row r="2231" spans="23:26" hidden="1" x14ac:dyDescent="0.3">
      <c r="W2231" s="60"/>
      <c r="X2231" s="60"/>
      <c r="Y2231" s="60"/>
      <c r="Z2231" s="60"/>
    </row>
    <row r="2232" spans="23:26" hidden="1" x14ac:dyDescent="0.3">
      <c r="W2232" s="60"/>
      <c r="X2232" s="60"/>
      <c r="Y2232" s="60"/>
      <c r="Z2232" s="60"/>
    </row>
    <row r="2233" spans="23:26" hidden="1" x14ac:dyDescent="0.3">
      <c r="W2233" s="60"/>
      <c r="X2233" s="60"/>
      <c r="Y2233" s="60"/>
      <c r="Z2233" s="60"/>
    </row>
    <row r="2234" spans="23:26" hidden="1" x14ac:dyDescent="0.3">
      <c r="W2234" s="60"/>
      <c r="X2234" s="60"/>
      <c r="Y2234" s="60"/>
      <c r="Z2234" s="60"/>
    </row>
    <row r="2235" spans="23:26" hidden="1" x14ac:dyDescent="0.3">
      <c r="W2235" s="60"/>
      <c r="X2235" s="60"/>
      <c r="Y2235" s="60"/>
      <c r="Z2235" s="60"/>
    </row>
    <row r="2236" spans="23:26" hidden="1" x14ac:dyDescent="0.3">
      <c r="W2236" s="60"/>
      <c r="X2236" s="60"/>
      <c r="Y2236" s="60"/>
      <c r="Z2236" s="60"/>
    </row>
    <row r="2237" spans="23:26" hidden="1" x14ac:dyDescent="0.3">
      <c r="W2237" s="60"/>
      <c r="X2237" s="60"/>
      <c r="Y2237" s="60"/>
      <c r="Z2237" s="60"/>
    </row>
    <row r="2238" spans="23:26" hidden="1" x14ac:dyDescent="0.3">
      <c r="W2238" s="60"/>
      <c r="X2238" s="60"/>
      <c r="Y2238" s="60"/>
      <c r="Z2238" s="60"/>
    </row>
    <row r="2239" spans="23:26" hidden="1" x14ac:dyDescent="0.3">
      <c r="W2239" s="60"/>
      <c r="X2239" s="60"/>
      <c r="Y2239" s="60"/>
      <c r="Z2239" s="60"/>
    </row>
    <row r="2240" spans="23:26" hidden="1" x14ac:dyDescent="0.3">
      <c r="W2240" s="60"/>
      <c r="X2240" s="60"/>
      <c r="Y2240" s="60"/>
      <c r="Z2240" s="60"/>
    </row>
    <row r="2241" spans="23:26" hidden="1" x14ac:dyDescent="0.3">
      <c r="W2241" s="60"/>
      <c r="X2241" s="60"/>
      <c r="Y2241" s="60"/>
      <c r="Z2241" s="60"/>
    </row>
    <row r="2242" spans="23:26" hidden="1" x14ac:dyDescent="0.3">
      <c r="W2242" s="60"/>
      <c r="X2242" s="60"/>
      <c r="Y2242" s="60"/>
      <c r="Z2242" s="60"/>
    </row>
    <row r="2243" spans="23:26" hidden="1" x14ac:dyDescent="0.3">
      <c r="W2243" s="60"/>
      <c r="X2243" s="60"/>
      <c r="Y2243" s="60"/>
      <c r="Z2243" s="60"/>
    </row>
    <row r="2244" spans="23:26" hidden="1" x14ac:dyDescent="0.3">
      <c r="W2244" s="60"/>
      <c r="X2244" s="60"/>
      <c r="Y2244" s="60"/>
      <c r="Z2244" s="60"/>
    </row>
    <row r="2245" spans="23:26" hidden="1" x14ac:dyDescent="0.3">
      <c r="W2245" s="60"/>
      <c r="X2245" s="60"/>
      <c r="Y2245" s="60"/>
      <c r="Z2245" s="60"/>
    </row>
    <row r="2246" spans="23:26" hidden="1" x14ac:dyDescent="0.3">
      <c r="W2246" s="60"/>
      <c r="X2246" s="60"/>
      <c r="Y2246" s="60"/>
      <c r="Z2246" s="60"/>
    </row>
    <row r="2247" spans="23:26" hidden="1" x14ac:dyDescent="0.3">
      <c r="W2247" s="60"/>
      <c r="X2247" s="60"/>
      <c r="Y2247" s="60"/>
      <c r="Z2247" s="60"/>
    </row>
    <row r="2248" spans="23:26" hidden="1" x14ac:dyDescent="0.3">
      <c r="W2248" s="60"/>
      <c r="X2248" s="60"/>
      <c r="Y2248" s="60"/>
      <c r="Z2248" s="60"/>
    </row>
    <row r="2249" spans="23:26" hidden="1" x14ac:dyDescent="0.3">
      <c r="W2249" s="60"/>
      <c r="X2249" s="60"/>
      <c r="Y2249" s="60"/>
      <c r="Z2249" s="60"/>
    </row>
    <row r="2250" spans="23:26" hidden="1" x14ac:dyDescent="0.3">
      <c r="W2250" s="60"/>
      <c r="X2250" s="60"/>
      <c r="Y2250" s="60"/>
      <c r="Z2250" s="60"/>
    </row>
    <row r="2251" spans="23:26" hidden="1" x14ac:dyDescent="0.3">
      <c r="W2251" s="60"/>
      <c r="X2251" s="60"/>
      <c r="Y2251" s="60"/>
      <c r="Z2251" s="60"/>
    </row>
    <row r="2252" spans="23:26" hidden="1" x14ac:dyDescent="0.3">
      <c r="W2252" s="60"/>
      <c r="X2252" s="60"/>
      <c r="Y2252" s="60"/>
      <c r="Z2252" s="60"/>
    </row>
    <row r="2253" spans="23:26" hidden="1" x14ac:dyDescent="0.3">
      <c r="W2253" s="60"/>
      <c r="X2253" s="60"/>
      <c r="Y2253" s="60"/>
      <c r="Z2253" s="60"/>
    </row>
    <row r="2254" spans="23:26" hidden="1" x14ac:dyDescent="0.3">
      <c r="W2254" s="60"/>
      <c r="X2254" s="60"/>
      <c r="Y2254" s="60"/>
      <c r="Z2254" s="60"/>
    </row>
    <row r="2255" spans="23:26" hidden="1" x14ac:dyDescent="0.3">
      <c r="W2255" s="60"/>
      <c r="X2255" s="60"/>
      <c r="Y2255" s="60"/>
      <c r="Z2255" s="60"/>
    </row>
    <row r="2256" spans="23:26" hidden="1" x14ac:dyDescent="0.3">
      <c r="W2256" s="60"/>
      <c r="X2256" s="60"/>
      <c r="Y2256" s="60"/>
      <c r="Z2256" s="60"/>
    </row>
    <row r="2257" spans="23:26" hidden="1" x14ac:dyDescent="0.3">
      <c r="W2257" s="60"/>
      <c r="X2257" s="60"/>
      <c r="Y2257" s="60"/>
      <c r="Z2257" s="60"/>
    </row>
    <row r="2258" spans="23:26" hidden="1" x14ac:dyDescent="0.3">
      <c r="W2258" s="60"/>
      <c r="X2258" s="60"/>
      <c r="Y2258" s="60"/>
      <c r="Z2258" s="60"/>
    </row>
    <row r="2259" spans="23:26" hidden="1" x14ac:dyDescent="0.3">
      <c r="W2259" s="60"/>
      <c r="X2259" s="60"/>
      <c r="Y2259" s="60"/>
      <c r="Z2259" s="60"/>
    </row>
    <row r="2260" spans="23:26" hidden="1" x14ac:dyDescent="0.3">
      <c r="W2260" s="60"/>
      <c r="X2260" s="60"/>
      <c r="Y2260" s="60"/>
      <c r="Z2260" s="60"/>
    </row>
    <row r="2261" spans="23:26" hidden="1" x14ac:dyDescent="0.3">
      <c r="W2261" s="60"/>
      <c r="X2261" s="60"/>
      <c r="Y2261" s="60"/>
      <c r="Z2261" s="60"/>
    </row>
    <row r="2262" spans="23:26" hidden="1" x14ac:dyDescent="0.3">
      <c r="W2262" s="60"/>
      <c r="X2262" s="60"/>
      <c r="Y2262" s="60"/>
      <c r="Z2262" s="60"/>
    </row>
    <row r="2263" spans="23:26" hidden="1" x14ac:dyDescent="0.3">
      <c r="W2263" s="60"/>
      <c r="X2263" s="60"/>
      <c r="Y2263" s="60"/>
      <c r="Z2263" s="60"/>
    </row>
    <row r="2264" spans="23:26" hidden="1" x14ac:dyDescent="0.3">
      <c r="W2264" s="60"/>
      <c r="X2264" s="60"/>
      <c r="Y2264" s="60"/>
      <c r="Z2264" s="60"/>
    </row>
    <row r="2265" spans="23:26" hidden="1" x14ac:dyDescent="0.3">
      <c r="W2265" s="60"/>
      <c r="X2265" s="60"/>
      <c r="Y2265" s="60"/>
      <c r="Z2265" s="60"/>
    </row>
    <row r="2266" spans="23:26" hidden="1" x14ac:dyDescent="0.3">
      <c r="W2266" s="60"/>
      <c r="X2266" s="60"/>
      <c r="Y2266" s="60"/>
      <c r="Z2266" s="60"/>
    </row>
    <row r="2267" spans="23:26" hidden="1" x14ac:dyDescent="0.3">
      <c r="W2267" s="60"/>
      <c r="X2267" s="60"/>
      <c r="Y2267" s="60"/>
      <c r="Z2267" s="60"/>
    </row>
    <row r="2268" spans="23:26" hidden="1" x14ac:dyDescent="0.3">
      <c r="W2268" s="60"/>
      <c r="X2268" s="60"/>
      <c r="Y2268" s="60"/>
      <c r="Z2268" s="60"/>
    </row>
    <row r="2269" spans="23:26" hidden="1" x14ac:dyDescent="0.3">
      <c r="W2269" s="60"/>
      <c r="X2269" s="60"/>
      <c r="Y2269" s="60"/>
      <c r="Z2269" s="60"/>
    </row>
    <row r="2270" spans="23:26" hidden="1" x14ac:dyDescent="0.3">
      <c r="W2270" s="60"/>
      <c r="X2270" s="60"/>
      <c r="Y2270" s="60"/>
      <c r="Z2270" s="60"/>
    </row>
    <row r="2271" spans="23:26" hidden="1" x14ac:dyDescent="0.3">
      <c r="W2271" s="60"/>
      <c r="X2271" s="60"/>
      <c r="Y2271" s="60"/>
      <c r="Z2271" s="60"/>
    </row>
    <row r="2272" spans="23:26" hidden="1" x14ac:dyDescent="0.3">
      <c r="W2272" s="60"/>
      <c r="X2272" s="60"/>
      <c r="Y2272" s="60"/>
      <c r="Z2272" s="60"/>
    </row>
    <row r="2273" spans="23:26" hidden="1" x14ac:dyDescent="0.3">
      <c r="W2273" s="60"/>
      <c r="X2273" s="60"/>
      <c r="Y2273" s="60"/>
      <c r="Z2273" s="60"/>
    </row>
    <row r="2274" spans="23:26" hidden="1" x14ac:dyDescent="0.3">
      <c r="W2274" s="60"/>
      <c r="X2274" s="60"/>
      <c r="Y2274" s="60"/>
      <c r="Z2274" s="60"/>
    </row>
    <row r="2275" spans="23:26" hidden="1" x14ac:dyDescent="0.3">
      <c r="W2275" s="60"/>
      <c r="X2275" s="60"/>
      <c r="Y2275" s="60"/>
      <c r="Z2275" s="60"/>
    </row>
    <row r="2276" spans="23:26" hidden="1" x14ac:dyDescent="0.3">
      <c r="W2276" s="60"/>
      <c r="X2276" s="60"/>
      <c r="Y2276" s="60"/>
      <c r="Z2276" s="60"/>
    </row>
    <row r="2277" spans="23:26" hidden="1" x14ac:dyDescent="0.3">
      <c r="W2277" s="60"/>
      <c r="X2277" s="60"/>
      <c r="Y2277" s="60"/>
      <c r="Z2277" s="60"/>
    </row>
    <row r="2278" spans="23:26" hidden="1" x14ac:dyDescent="0.3">
      <c r="W2278" s="60"/>
      <c r="X2278" s="60"/>
      <c r="Y2278" s="60"/>
      <c r="Z2278" s="60"/>
    </row>
    <row r="2279" spans="23:26" hidden="1" x14ac:dyDescent="0.3">
      <c r="W2279" s="60"/>
      <c r="X2279" s="60"/>
      <c r="Y2279" s="60"/>
      <c r="Z2279" s="60"/>
    </row>
    <row r="2280" spans="23:26" hidden="1" x14ac:dyDescent="0.3">
      <c r="W2280" s="60"/>
      <c r="X2280" s="60"/>
      <c r="Y2280" s="60"/>
      <c r="Z2280" s="60"/>
    </row>
    <row r="2281" spans="23:26" hidden="1" x14ac:dyDescent="0.3">
      <c r="W2281" s="60"/>
      <c r="X2281" s="60"/>
      <c r="Y2281" s="60"/>
      <c r="Z2281" s="60"/>
    </row>
    <row r="2282" spans="23:26" hidden="1" x14ac:dyDescent="0.3">
      <c r="W2282" s="60"/>
      <c r="X2282" s="60"/>
      <c r="Y2282" s="60"/>
      <c r="Z2282" s="60"/>
    </row>
    <row r="2283" spans="23:26" hidden="1" x14ac:dyDescent="0.3">
      <c r="W2283" s="60"/>
      <c r="X2283" s="60"/>
      <c r="Y2283" s="60"/>
      <c r="Z2283" s="60"/>
    </row>
    <row r="2284" spans="23:26" hidden="1" x14ac:dyDescent="0.3">
      <c r="W2284" s="60"/>
      <c r="X2284" s="60"/>
      <c r="Y2284" s="60"/>
      <c r="Z2284" s="60"/>
    </row>
    <row r="2285" spans="23:26" hidden="1" x14ac:dyDescent="0.3">
      <c r="W2285" s="60"/>
      <c r="X2285" s="60"/>
      <c r="Y2285" s="60"/>
      <c r="Z2285" s="60"/>
    </row>
    <row r="2286" spans="23:26" hidden="1" x14ac:dyDescent="0.3">
      <c r="W2286" s="60"/>
      <c r="X2286" s="60"/>
      <c r="Y2286" s="60"/>
      <c r="Z2286" s="60"/>
    </row>
    <row r="2287" spans="23:26" hidden="1" x14ac:dyDescent="0.3">
      <c r="W2287" s="60"/>
      <c r="X2287" s="60"/>
      <c r="Y2287" s="60"/>
      <c r="Z2287" s="60"/>
    </row>
    <row r="2288" spans="23:26" hidden="1" x14ac:dyDescent="0.3">
      <c r="W2288" s="60"/>
      <c r="X2288" s="60"/>
      <c r="Y2288" s="60"/>
      <c r="Z2288" s="60"/>
    </row>
    <row r="2289" spans="23:26" hidden="1" x14ac:dyDescent="0.3">
      <c r="W2289" s="60"/>
      <c r="X2289" s="60"/>
      <c r="Y2289" s="60"/>
      <c r="Z2289" s="60"/>
    </row>
    <row r="2290" spans="23:26" hidden="1" x14ac:dyDescent="0.3">
      <c r="W2290" s="60"/>
      <c r="X2290" s="60"/>
      <c r="Y2290" s="60"/>
      <c r="Z2290" s="60"/>
    </row>
    <row r="2291" spans="23:26" hidden="1" x14ac:dyDescent="0.3">
      <c r="W2291" s="60"/>
      <c r="X2291" s="60"/>
      <c r="Y2291" s="60"/>
      <c r="Z2291" s="60"/>
    </row>
    <row r="2292" spans="23:26" hidden="1" x14ac:dyDescent="0.3">
      <c r="W2292" s="60"/>
      <c r="X2292" s="60"/>
      <c r="Y2292" s="60"/>
      <c r="Z2292" s="60"/>
    </row>
    <row r="2293" spans="23:26" hidden="1" x14ac:dyDescent="0.3">
      <c r="W2293" s="60"/>
      <c r="X2293" s="60"/>
      <c r="Y2293" s="60"/>
      <c r="Z2293" s="60"/>
    </row>
    <row r="2294" spans="23:26" hidden="1" x14ac:dyDescent="0.3">
      <c r="W2294" s="60"/>
      <c r="X2294" s="60"/>
      <c r="Y2294" s="60"/>
      <c r="Z2294" s="60"/>
    </row>
    <row r="2295" spans="23:26" hidden="1" x14ac:dyDescent="0.3">
      <c r="W2295" s="60"/>
      <c r="X2295" s="60"/>
      <c r="Y2295" s="60"/>
      <c r="Z2295" s="60"/>
    </row>
    <row r="2296" spans="23:26" hidden="1" x14ac:dyDescent="0.3">
      <c r="W2296" s="60"/>
      <c r="X2296" s="60"/>
      <c r="Y2296" s="60"/>
      <c r="Z2296" s="60"/>
    </row>
    <row r="2297" spans="23:26" hidden="1" x14ac:dyDescent="0.3">
      <c r="W2297" s="60"/>
      <c r="X2297" s="60"/>
      <c r="Y2297" s="60"/>
      <c r="Z2297" s="60"/>
    </row>
    <row r="2298" spans="23:26" hidden="1" x14ac:dyDescent="0.3">
      <c r="W2298" s="60"/>
      <c r="X2298" s="60"/>
      <c r="Y2298" s="60"/>
      <c r="Z2298" s="60"/>
    </row>
    <row r="2299" spans="23:26" hidden="1" x14ac:dyDescent="0.3">
      <c r="W2299" s="60"/>
      <c r="X2299" s="60"/>
      <c r="Y2299" s="60"/>
      <c r="Z2299" s="60"/>
    </row>
    <row r="2300" spans="23:26" hidden="1" x14ac:dyDescent="0.3">
      <c r="W2300" s="60"/>
      <c r="X2300" s="60"/>
      <c r="Y2300" s="60"/>
      <c r="Z2300" s="60"/>
    </row>
    <row r="2301" spans="23:26" hidden="1" x14ac:dyDescent="0.3">
      <c r="W2301" s="60"/>
      <c r="X2301" s="60"/>
      <c r="Y2301" s="60"/>
      <c r="Z2301" s="60"/>
    </row>
    <row r="2302" spans="23:26" hidden="1" x14ac:dyDescent="0.3">
      <c r="W2302" s="60"/>
      <c r="X2302" s="60"/>
      <c r="Y2302" s="60"/>
      <c r="Z2302" s="60"/>
    </row>
    <row r="2303" spans="23:26" hidden="1" x14ac:dyDescent="0.3">
      <c r="W2303" s="60"/>
      <c r="X2303" s="60"/>
      <c r="Y2303" s="60"/>
      <c r="Z2303" s="60"/>
    </row>
    <row r="2304" spans="23:26" hidden="1" x14ac:dyDescent="0.3">
      <c r="W2304" s="60"/>
      <c r="X2304" s="60"/>
      <c r="Y2304" s="60"/>
      <c r="Z2304" s="60"/>
    </row>
    <row r="2305" spans="23:26" hidden="1" x14ac:dyDescent="0.3">
      <c r="W2305" s="60"/>
      <c r="X2305" s="60"/>
      <c r="Y2305" s="60"/>
      <c r="Z2305" s="60"/>
    </row>
    <row r="2306" spans="23:26" hidden="1" x14ac:dyDescent="0.3">
      <c r="W2306" s="60"/>
      <c r="X2306" s="60"/>
      <c r="Y2306" s="60"/>
      <c r="Z2306" s="60"/>
    </row>
    <row r="2307" spans="23:26" hidden="1" x14ac:dyDescent="0.3">
      <c r="W2307" s="60"/>
      <c r="X2307" s="60"/>
      <c r="Y2307" s="60"/>
      <c r="Z2307" s="60"/>
    </row>
    <row r="2308" spans="23:26" hidden="1" x14ac:dyDescent="0.3">
      <c r="W2308" s="60"/>
      <c r="X2308" s="60"/>
      <c r="Y2308" s="60"/>
      <c r="Z2308" s="60"/>
    </row>
    <row r="2309" spans="23:26" hidden="1" x14ac:dyDescent="0.3">
      <c r="W2309" s="60"/>
      <c r="X2309" s="60"/>
      <c r="Y2309" s="60"/>
      <c r="Z2309" s="60"/>
    </row>
    <row r="2310" spans="23:26" hidden="1" x14ac:dyDescent="0.3">
      <c r="W2310" s="60"/>
      <c r="X2310" s="60"/>
      <c r="Y2310" s="60"/>
      <c r="Z2310" s="60"/>
    </row>
    <row r="2311" spans="23:26" hidden="1" x14ac:dyDescent="0.3">
      <c r="W2311" s="60"/>
      <c r="X2311" s="60"/>
      <c r="Y2311" s="60"/>
      <c r="Z2311" s="60"/>
    </row>
    <row r="2312" spans="23:26" hidden="1" x14ac:dyDescent="0.3">
      <c r="W2312" s="60"/>
      <c r="X2312" s="60"/>
      <c r="Y2312" s="60"/>
      <c r="Z2312" s="60"/>
    </row>
    <row r="2313" spans="23:26" hidden="1" x14ac:dyDescent="0.3">
      <c r="W2313" s="60"/>
      <c r="X2313" s="60"/>
      <c r="Y2313" s="60"/>
      <c r="Z2313" s="60"/>
    </row>
    <row r="2314" spans="23:26" hidden="1" x14ac:dyDescent="0.3">
      <c r="W2314" s="60"/>
      <c r="X2314" s="60"/>
      <c r="Y2314" s="60"/>
      <c r="Z2314" s="60"/>
    </row>
    <row r="2315" spans="23:26" hidden="1" x14ac:dyDescent="0.3">
      <c r="W2315" s="60"/>
      <c r="X2315" s="60"/>
      <c r="Y2315" s="60"/>
      <c r="Z2315" s="60"/>
    </row>
    <row r="2316" spans="23:26" hidden="1" x14ac:dyDescent="0.3">
      <c r="W2316" s="60"/>
      <c r="X2316" s="60"/>
      <c r="Y2316" s="60"/>
      <c r="Z2316" s="60"/>
    </row>
    <row r="2317" spans="23:26" hidden="1" x14ac:dyDescent="0.3">
      <c r="W2317" s="60"/>
      <c r="X2317" s="60"/>
      <c r="Y2317" s="60"/>
      <c r="Z2317" s="60"/>
    </row>
    <row r="2318" spans="23:26" hidden="1" x14ac:dyDescent="0.3">
      <c r="W2318" s="60"/>
      <c r="X2318" s="60"/>
      <c r="Y2318" s="60"/>
      <c r="Z2318" s="60"/>
    </row>
    <row r="2319" spans="23:26" hidden="1" x14ac:dyDescent="0.3">
      <c r="W2319" s="60"/>
      <c r="X2319" s="60"/>
      <c r="Y2319" s="60"/>
      <c r="Z2319" s="60"/>
    </row>
    <row r="2320" spans="23:26" hidden="1" x14ac:dyDescent="0.3">
      <c r="W2320" s="60"/>
      <c r="X2320" s="60"/>
      <c r="Y2320" s="60"/>
      <c r="Z2320" s="60"/>
    </row>
    <row r="2321" spans="23:26" hidden="1" x14ac:dyDescent="0.3">
      <c r="W2321" s="60"/>
      <c r="X2321" s="60"/>
      <c r="Y2321" s="60"/>
      <c r="Z2321" s="60"/>
    </row>
    <row r="2322" spans="23:26" hidden="1" x14ac:dyDescent="0.3">
      <c r="W2322" s="60"/>
      <c r="X2322" s="60"/>
      <c r="Y2322" s="60"/>
      <c r="Z2322" s="60"/>
    </row>
    <row r="2323" spans="23:26" hidden="1" x14ac:dyDescent="0.3">
      <c r="W2323" s="60"/>
      <c r="X2323" s="60"/>
      <c r="Y2323" s="60"/>
      <c r="Z2323" s="60"/>
    </row>
    <row r="2324" spans="23:26" hidden="1" x14ac:dyDescent="0.3">
      <c r="W2324" s="60"/>
      <c r="X2324" s="60"/>
      <c r="Y2324" s="60"/>
      <c r="Z2324" s="60"/>
    </row>
    <row r="2325" spans="23:26" hidden="1" x14ac:dyDescent="0.3">
      <c r="W2325" s="60"/>
      <c r="X2325" s="60"/>
      <c r="Y2325" s="60"/>
      <c r="Z2325" s="60"/>
    </row>
    <row r="2326" spans="23:26" hidden="1" x14ac:dyDescent="0.3">
      <c r="W2326" s="60"/>
      <c r="X2326" s="60"/>
      <c r="Y2326" s="60"/>
      <c r="Z2326" s="60"/>
    </row>
    <row r="2327" spans="23:26" hidden="1" x14ac:dyDescent="0.3">
      <c r="W2327" s="60"/>
      <c r="X2327" s="60"/>
      <c r="Y2327" s="60"/>
      <c r="Z2327" s="60"/>
    </row>
    <row r="2328" spans="23:26" hidden="1" x14ac:dyDescent="0.3">
      <c r="W2328" s="60"/>
      <c r="X2328" s="60"/>
      <c r="Y2328" s="60"/>
      <c r="Z2328" s="60"/>
    </row>
    <row r="2329" spans="23:26" hidden="1" x14ac:dyDescent="0.3">
      <c r="W2329" s="60"/>
      <c r="X2329" s="60"/>
      <c r="Y2329" s="60"/>
      <c r="Z2329" s="60"/>
    </row>
    <row r="2330" spans="23:26" hidden="1" x14ac:dyDescent="0.3">
      <c r="W2330" s="60"/>
      <c r="X2330" s="60"/>
      <c r="Y2330" s="60"/>
      <c r="Z2330" s="60"/>
    </row>
    <row r="2331" spans="23:26" hidden="1" x14ac:dyDescent="0.3">
      <c r="W2331" s="60"/>
      <c r="X2331" s="60"/>
      <c r="Y2331" s="60"/>
      <c r="Z2331" s="60"/>
    </row>
    <row r="2332" spans="23:26" hidden="1" x14ac:dyDescent="0.3">
      <c r="W2332" s="60"/>
      <c r="X2332" s="60"/>
      <c r="Y2332" s="60"/>
      <c r="Z2332" s="60"/>
    </row>
    <row r="2333" spans="23:26" hidden="1" x14ac:dyDescent="0.3">
      <c r="W2333" s="60"/>
      <c r="X2333" s="60"/>
      <c r="Y2333" s="60"/>
      <c r="Z2333" s="60"/>
    </row>
    <row r="2334" spans="23:26" hidden="1" x14ac:dyDescent="0.3">
      <c r="W2334" s="60"/>
      <c r="X2334" s="60"/>
      <c r="Y2334" s="60"/>
      <c r="Z2334" s="60"/>
    </row>
    <row r="2335" spans="23:26" hidden="1" x14ac:dyDescent="0.3">
      <c r="W2335" s="60"/>
      <c r="X2335" s="60"/>
      <c r="Y2335" s="60"/>
      <c r="Z2335" s="60"/>
    </row>
    <row r="2336" spans="23:26" hidden="1" x14ac:dyDescent="0.3">
      <c r="W2336" s="60"/>
      <c r="X2336" s="60"/>
      <c r="Y2336" s="60"/>
      <c r="Z2336" s="60"/>
    </row>
    <row r="2337" spans="23:26" hidden="1" x14ac:dyDescent="0.3">
      <c r="W2337" s="60"/>
      <c r="X2337" s="60"/>
      <c r="Y2337" s="60"/>
      <c r="Z2337" s="60"/>
    </row>
    <row r="2338" spans="23:26" hidden="1" x14ac:dyDescent="0.3">
      <c r="W2338" s="60"/>
      <c r="X2338" s="60"/>
      <c r="Y2338" s="60"/>
      <c r="Z2338" s="60"/>
    </row>
    <row r="2339" spans="23:26" hidden="1" x14ac:dyDescent="0.3">
      <c r="W2339" s="60"/>
      <c r="X2339" s="60"/>
      <c r="Y2339" s="60"/>
      <c r="Z2339" s="60"/>
    </row>
    <row r="2340" spans="23:26" hidden="1" x14ac:dyDescent="0.3">
      <c r="W2340" s="60"/>
      <c r="X2340" s="60"/>
      <c r="Y2340" s="60"/>
      <c r="Z2340" s="60"/>
    </row>
    <row r="2341" spans="23:26" hidden="1" x14ac:dyDescent="0.3">
      <c r="W2341" s="60"/>
      <c r="X2341" s="60"/>
      <c r="Y2341" s="60"/>
      <c r="Z2341" s="60"/>
    </row>
    <row r="2342" spans="23:26" hidden="1" x14ac:dyDescent="0.3">
      <c r="W2342" s="60"/>
      <c r="X2342" s="60"/>
      <c r="Y2342" s="60"/>
      <c r="Z2342" s="60"/>
    </row>
    <row r="2343" spans="23:26" hidden="1" x14ac:dyDescent="0.3">
      <c r="W2343" s="60"/>
      <c r="X2343" s="60"/>
      <c r="Y2343" s="60"/>
      <c r="Z2343" s="60"/>
    </row>
    <row r="2344" spans="23:26" hidden="1" x14ac:dyDescent="0.3">
      <c r="W2344" s="60"/>
      <c r="X2344" s="60"/>
      <c r="Y2344" s="60"/>
      <c r="Z2344" s="60"/>
    </row>
    <row r="2345" spans="23:26" hidden="1" x14ac:dyDescent="0.3">
      <c r="W2345" s="60"/>
      <c r="X2345" s="60"/>
      <c r="Y2345" s="60"/>
      <c r="Z2345" s="60"/>
    </row>
    <row r="2346" spans="23:26" hidden="1" x14ac:dyDescent="0.3">
      <c r="W2346" s="60"/>
      <c r="X2346" s="60"/>
      <c r="Y2346" s="60"/>
      <c r="Z2346" s="60"/>
    </row>
    <row r="2347" spans="23:26" hidden="1" x14ac:dyDescent="0.3">
      <c r="W2347" s="60"/>
      <c r="X2347" s="60"/>
      <c r="Y2347" s="60"/>
      <c r="Z2347" s="60"/>
    </row>
    <row r="2348" spans="23:26" hidden="1" x14ac:dyDescent="0.3">
      <c r="W2348" s="60"/>
      <c r="X2348" s="60"/>
      <c r="Y2348" s="60"/>
      <c r="Z2348" s="60"/>
    </row>
    <row r="2349" spans="23:26" hidden="1" x14ac:dyDescent="0.3">
      <c r="W2349" s="60"/>
      <c r="X2349" s="60"/>
      <c r="Y2349" s="60"/>
      <c r="Z2349" s="60"/>
    </row>
    <row r="2350" spans="23:26" hidden="1" x14ac:dyDescent="0.3">
      <c r="W2350" s="60"/>
      <c r="X2350" s="60"/>
      <c r="Y2350" s="60"/>
      <c r="Z2350" s="60"/>
    </row>
    <row r="2351" spans="23:26" hidden="1" x14ac:dyDescent="0.3">
      <c r="W2351" s="60"/>
      <c r="X2351" s="60"/>
      <c r="Y2351" s="60"/>
      <c r="Z2351" s="60"/>
    </row>
    <row r="2352" spans="23:26" hidden="1" x14ac:dyDescent="0.3">
      <c r="W2352" s="60"/>
      <c r="X2352" s="60"/>
      <c r="Y2352" s="60"/>
      <c r="Z2352" s="60"/>
    </row>
    <row r="2353" spans="23:26" hidden="1" x14ac:dyDescent="0.3">
      <c r="W2353" s="60"/>
      <c r="X2353" s="60"/>
      <c r="Y2353" s="60"/>
      <c r="Z2353" s="60"/>
    </row>
    <row r="2354" spans="23:26" hidden="1" x14ac:dyDescent="0.3">
      <c r="W2354" s="60"/>
      <c r="X2354" s="60"/>
      <c r="Y2354" s="60"/>
      <c r="Z2354" s="60"/>
    </row>
    <row r="2355" spans="23:26" hidden="1" x14ac:dyDescent="0.3">
      <c r="W2355" s="60"/>
      <c r="X2355" s="60"/>
      <c r="Y2355" s="60"/>
      <c r="Z2355" s="60"/>
    </row>
    <row r="2356" spans="23:26" hidden="1" x14ac:dyDescent="0.3">
      <c r="W2356" s="60"/>
      <c r="X2356" s="60"/>
      <c r="Y2356" s="60"/>
      <c r="Z2356" s="60"/>
    </row>
    <row r="2357" spans="23:26" hidden="1" x14ac:dyDescent="0.3">
      <c r="W2357" s="60"/>
      <c r="X2357" s="60"/>
      <c r="Y2357" s="60"/>
      <c r="Z2357" s="60"/>
    </row>
    <row r="2358" spans="23:26" hidden="1" x14ac:dyDescent="0.3">
      <c r="W2358" s="60"/>
      <c r="X2358" s="60"/>
      <c r="Y2358" s="60"/>
      <c r="Z2358" s="60"/>
    </row>
    <row r="2359" spans="23:26" hidden="1" x14ac:dyDescent="0.3">
      <c r="W2359" s="60"/>
      <c r="X2359" s="60"/>
      <c r="Y2359" s="60"/>
      <c r="Z2359" s="60"/>
    </row>
    <row r="2360" spans="23:26" hidden="1" x14ac:dyDescent="0.3">
      <c r="W2360" s="60"/>
      <c r="X2360" s="60"/>
      <c r="Y2360" s="60"/>
      <c r="Z2360" s="60"/>
    </row>
    <row r="2361" spans="23:26" hidden="1" x14ac:dyDescent="0.3">
      <c r="W2361" s="60"/>
      <c r="X2361" s="60"/>
      <c r="Y2361" s="60"/>
      <c r="Z2361" s="60"/>
    </row>
    <row r="2362" spans="23:26" hidden="1" x14ac:dyDescent="0.3">
      <c r="W2362" s="60"/>
      <c r="X2362" s="60"/>
      <c r="Y2362" s="60"/>
      <c r="Z2362" s="60"/>
    </row>
    <row r="2363" spans="23:26" hidden="1" x14ac:dyDescent="0.3">
      <c r="W2363" s="60"/>
      <c r="X2363" s="60"/>
      <c r="Y2363" s="60"/>
      <c r="Z2363" s="60"/>
    </row>
    <row r="2364" spans="23:26" hidden="1" x14ac:dyDescent="0.3">
      <c r="W2364" s="60"/>
      <c r="X2364" s="60"/>
      <c r="Y2364" s="60"/>
      <c r="Z2364" s="60"/>
    </row>
    <row r="2365" spans="23:26" hidden="1" x14ac:dyDescent="0.3">
      <c r="W2365" s="60"/>
      <c r="X2365" s="60"/>
      <c r="Y2365" s="60"/>
      <c r="Z2365" s="60"/>
    </row>
    <row r="2366" spans="23:26" hidden="1" x14ac:dyDescent="0.3">
      <c r="W2366" s="60"/>
      <c r="X2366" s="60"/>
      <c r="Y2366" s="60"/>
      <c r="Z2366" s="60"/>
    </row>
    <row r="2367" spans="23:26" hidden="1" x14ac:dyDescent="0.3">
      <c r="W2367" s="60"/>
      <c r="X2367" s="60"/>
      <c r="Y2367" s="60"/>
      <c r="Z2367" s="60"/>
    </row>
    <row r="2368" spans="23:26" hidden="1" x14ac:dyDescent="0.3">
      <c r="W2368" s="60"/>
      <c r="X2368" s="60"/>
      <c r="Y2368" s="60"/>
      <c r="Z2368" s="60"/>
    </row>
    <row r="2369" spans="23:26" hidden="1" x14ac:dyDescent="0.3">
      <c r="W2369" s="60"/>
      <c r="X2369" s="60"/>
      <c r="Y2369" s="60"/>
      <c r="Z2369" s="60"/>
    </row>
    <row r="2370" spans="23:26" hidden="1" x14ac:dyDescent="0.3">
      <c r="W2370" s="60"/>
      <c r="X2370" s="60"/>
      <c r="Y2370" s="60"/>
      <c r="Z2370" s="60"/>
    </row>
    <row r="2371" spans="23:26" hidden="1" x14ac:dyDescent="0.3">
      <c r="W2371" s="60"/>
      <c r="X2371" s="60"/>
      <c r="Y2371" s="60"/>
      <c r="Z2371" s="60"/>
    </row>
    <row r="2372" spans="23:26" hidden="1" x14ac:dyDescent="0.3">
      <c r="W2372" s="60"/>
      <c r="X2372" s="60"/>
      <c r="Y2372" s="60"/>
      <c r="Z2372" s="60"/>
    </row>
    <row r="2373" spans="23:26" hidden="1" x14ac:dyDescent="0.3">
      <c r="W2373" s="60"/>
      <c r="X2373" s="60"/>
      <c r="Y2373" s="60"/>
      <c r="Z2373" s="60"/>
    </row>
    <row r="2374" spans="23:26" hidden="1" x14ac:dyDescent="0.3">
      <c r="W2374" s="60"/>
      <c r="X2374" s="60"/>
      <c r="Y2374" s="60"/>
      <c r="Z2374" s="60"/>
    </row>
    <row r="2375" spans="23:26" hidden="1" x14ac:dyDescent="0.3">
      <c r="W2375" s="60"/>
      <c r="X2375" s="60"/>
      <c r="Y2375" s="60"/>
      <c r="Z2375" s="60"/>
    </row>
    <row r="2376" spans="23:26" hidden="1" x14ac:dyDescent="0.3">
      <c r="W2376" s="60"/>
      <c r="X2376" s="60"/>
      <c r="Y2376" s="60"/>
      <c r="Z2376" s="60"/>
    </row>
    <row r="2377" spans="23:26" hidden="1" x14ac:dyDescent="0.3">
      <c r="W2377" s="60"/>
      <c r="X2377" s="60"/>
      <c r="Y2377" s="60"/>
      <c r="Z2377" s="60"/>
    </row>
    <row r="2378" spans="23:26" hidden="1" x14ac:dyDescent="0.3">
      <c r="W2378" s="60"/>
      <c r="X2378" s="60"/>
      <c r="Y2378" s="60"/>
      <c r="Z2378" s="60"/>
    </row>
    <row r="2379" spans="23:26" hidden="1" x14ac:dyDescent="0.3">
      <c r="W2379" s="60"/>
      <c r="X2379" s="60"/>
      <c r="Y2379" s="60"/>
      <c r="Z2379" s="60"/>
    </row>
    <row r="2380" spans="23:26" hidden="1" x14ac:dyDescent="0.3">
      <c r="W2380" s="60"/>
      <c r="X2380" s="60"/>
      <c r="Y2380" s="60"/>
      <c r="Z2380" s="60"/>
    </row>
    <row r="2381" spans="23:26" hidden="1" x14ac:dyDescent="0.3">
      <c r="W2381" s="60"/>
      <c r="X2381" s="60"/>
      <c r="Y2381" s="60"/>
      <c r="Z2381" s="60"/>
    </row>
    <row r="2382" spans="23:26" hidden="1" x14ac:dyDescent="0.3">
      <c r="W2382" s="60"/>
      <c r="X2382" s="60"/>
      <c r="Y2382" s="60"/>
      <c r="Z2382" s="60"/>
    </row>
    <row r="2383" spans="23:26" hidden="1" x14ac:dyDescent="0.3">
      <c r="W2383" s="60"/>
      <c r="X2383" s="60"/>
      <c r="Y2383" s="60"/>
      <c r="Z2383" s="60"/>
    </row>
    <row r="2384" spans="23:26" hidden="1" x14ac:dyDescent="0.3">
      <c r="W2384" s="60"/>
      <c r="X2384" s="60"/>
      <c r="Y2384" s="60"/>
      <c r="Z2384" s="60"/>
    </row>
    <row r="2385" spans="23:26" hidden="1" x14ac:dyDescent="0.3">
      <c r="W2385" s="60"/>
      <c r="X2385" s="60"/>
      <c r="Y2385" s="60"/>
      <c r="Z2385" s="60"/>
    </row>
    <row r="2386" spans="23:26" hidden="1" x14ac:dyDescent="0.3">
      <c r="W2386" s="60"/>
      <c r="X2386" s="60"/>
      <c r="Y2386" s="60"/>
      <c r="Z2386" s="60"/>
    </row>
    <row r="2387" spans="23:26" hidden="1" x14ac:dyDescent="0.3">
      <c r="W2387" s="60"/>
      <c r="X2387" s="60"/>
      <c r="Y2387" s="60"/>
      <c r="Z2387" s="60"/>
    </row>
    <row r="2388" spans="23:26" hidden="1" x14ac:dyDescent="0.3">
      <c r="W2388" s="60"/>
      <c r="X2388" s="60"/>
      <c r="Y2388" s="60"/>
      <c r="Z2388" s="60"/>
    </row>
    <row r="2389" spans="23:26" hidden="1" x14ac:dyDescent="0.3">
      <c r="W2389" s="60"/>
      <c r="X2389" s="60"/>
      <c r="Y2389" s="60"/>
      <c r="Z2389" s="60"/>
    </row>
    <row r="2390" spans="23:26" hidden="1" x14ac:dyDescent="0.3">
      <c r="W2390" s="60"/>
      <c r="X2390" s="60"/>
      <c r="Y2390" s="60"/>
      <c r="Z2390" s="60"/>
    </row>
    <row r="2391" spans="23:26" hidden="1" x14ac:dyDescent="0.3">
      <c r="W2391" s="60"/>
      <c r="X2391" s="60"/>
      <c r="Y2391" s="60"/>
      <c r="Z2391" s="60"/>
    </row>
    <row r="2392" spans="23:26" hidden="1" x14ac:dyDescent="0.3">
      <c r="W2392" s="60"/>
      <c r="X2392" s="60"/>
      <c r="Y2392" s="60"/>
      <c r="Z2392" s="60"/>
    </row>
    <row r="2393" spans="23:26" hidden="1" x14ac:dyDescent="0.3">
      <c r="W2393" s="60"/>
      <c r="X2393" s="60"/>
      <c r="Y2393" s="60"/>
      <c r="Z2393" s="60"/>
    </row>
    <row r="2394" spans="23:26" hidden="1" x14ac:dyDescent="0.3">
      <c r="W2394" s="60"/>
      <c r="X2394" s="60"/>
      <c r="Y2394" s="60"/>
      <c r="Z2394" s="60"/>
    </row>
    <row r="2395" spans="23:26" hidden="1" x14ac:dyDescent="0.3">
      <c r="W2395" s="60"/>
      <c r="X2395" s="60"/>
      <c r="Y2395" s="60"/>
      <c r="Z2395" s="60"/>
    </row>
    <row r="2396" spans="23:26" hidden="1" x14ac:dyDescent="0.3">
      <c r="W2396" s="60"/>
      <c r="X2396" s="60"/>
      <c r="Y2396" s="60"/>
      <c r="Z2396" s="60"/>
    </row>
    <row r="2397" spans="23:26" hidden="1" x14ac:dyDescent="0.3">
      <c r="W2397" s="60"/>
      <c r="X2397" s="60"/>
      <c r="Y2397" s="60"/>
      <c r="Z2397" s="60"/>
    </row>
    <row r="2398" spans="23:26" hidden="1" x14ac:dyDescent="0.3">
      <c r="W2398" s="60"/>
      <c r="X2398" s="60"/>
      <c r="Y2398" s="60"/>
      <c r="Z2398" s="60"/>
    </row>
    <row r="2399" spans="23:26" hidden="1" x14ac:dyDescent="0.3">
      <c r="W2399" s="60"/>
      <c r="X2399" s="60"/>
      <c r="Y2399" s="60"/>
      <c r="Z2399" s="60"/>
    </row>
    <row r="2400" spans="23:26" hidden="1" x14ac:dyDescent="0.3">
      <c r="W2400" s="60"/>
      <c r="X2400" s="60"/>
      <c r="Y2400" s="60"/>
      <c r="Z2400" s="60"/>
    </row>
    <row r="2401" spans="23:26" hidden="1" x14ac:dyDescent="0.3">
      <c r="W2401" s="60"/>
      <c r="X2401" s="60"/>
      <c r="Y2401" s="60"/>
      <c r="Z2401" s="60"/>
    </row>
    <row r="2402" spans="23:26" hidden="1" x14ac:dyDescent="0.3">
      <c r="W2402" s="60"/>
      <c r="X2402" s="60"/>
      <c r="Y2402" s="60"/>
      <c r="Z2402" s="60"/>
    </row>
    <row r="2403" spans="23:26" hidden="1" x14ac:dyDescent="0.3">
      <c r="W2403" s="60"/>
      <c r="X2403" s="60"/>
      <c r="Y2403" s="60"/>
      <c r="Z2403" s="60"/>
    </row>
    <row r="2404" spans="23:26" hidden="1" x14ac:dyDescent="0.3">
      <c r="W2404" s="60"/>
      <c r="X2404" s="60"/>
      <c r="Y2404" s="60"/>
      <c r="Z2404" s="60"/>
    </row>
    <row r="2405" spans="23:26" hidden="1" x14ac:dyDescent="0.3">
      <c r="W2405" s="60"/>
      <c r="X2405" s="60"/>
      <c r="Y2405" s="60"/>
      <c r="Z2405" s="60"/>
    </row>
    <row r="2406" spans="23:26" hidden="1" x14ac:dyDescent="0.3">
      <c r="W2406" s="60"/>
      <c r="X2406" s="60"/>
      <c r="Y2406" s="60"/>
      <c r="Z2406" s="60"/>
    </row>
    <row r="2407" spans="23:26" hidden="1" x14ac:dyDescent="0.3">
      <c r="W2407" s="60"/>
      <c r="X2407" s="60"/>
      <c r="Y2407" s="60"/>
      <c r="Z2407" s="60"/>
    </row>
    <row r="2408" spans="23:26" hidden="1" x14ac:dyDescent="0.3">
      <c r="W2408" s="60"/>
      <c r="X2408" s="60"/>
      <c r="Y2408" s="60"/>
      <c r="Z2408" s="60"/>
    </row>
    <row r="2409" spans="23:26" hidden="1" x14ac:dyDescent="0.3">
      <c r="W2409" s="60"/>
      <c r="X2409" s="60"/>
      <c r="Y2409" s="60"/>
      <c r="Z2409" s="60"/>
    </row>
    <row r="2410" spans="23:26" hidden="1" x14ac:dyDescent="0.3">
      <c r="W2410" s="60"/>
      <c r="X2410" s="60"/>
      <c r="Y2410" s="60"/>
      <c r="Z2410" s="60"/>
    </row>
    <row r="2411" spans="23:26" hidden="1" x14ac:dyDescent="0.3">
      <c r="W2411" s="60"/>
      <c r="X2411" s="60"/>
      <c r="Y2411" s="60"/>
      <c r="Z2411" s="60"/>
    </row>
    <row r="2412" spans="23:26" hidden="1" x14ac:dyDescent="0.3">
      <c r="W2412" s="60"/>
      <c r="X2412" s="60"/>
      <c r="Y2412" s="60"/>
      <c r="Z2412" s="60"/>
    </row>
    <row r="2413" spans="23:26" hidden="1" x14ac:dyDescent="0.3">
      <c r="W2413" s="60"/>
      <c r="X2413" s="60"/>
      <c r="Y2413" s="60"/>
      <c r="Z2413" s="60"/>
    </row>
    <row r="2414" spans="23:26" hidden="1" x14ac:dyDescent="0.3">
      <c r="W2414" s="60"/>
      <c r="X2414" s="60"/>
      <c r="Y2414" s="60"/>
      <c r="Z2414" s="60"/>
    </row>
    <row r="2415" spans="23:26" hidden="1" x14ac:dyDescent="0.3">
      <c r="W2415" s="60"/>
      <c r="X2415" s="60"/>
      <c r="Y2415" s="60"/>
      <c r="Z2415" s="60"/>
    </row>
    <row r="2416" spans="23:26" hidden="1" x14ac:dyDescent="0.3">
      <c r="W2416" s="60"/>
      <c r="X2416" s="60"/>
      <c r="Y2416" s="60"/>
      <c r="Z2416" s="60"/>
    </row>
    <row r="2417" spans="23:26" hidden="1" x14ac:dyDescent="0.3">
      <c r="W2417" s="60"/>
      <c r="X2417" s="60"/>
      <c r="Y2417" s="60"/>
      <c r="Z2417" s="60"/>
    </row>
    <row r="2418" spans="23:26" hidden="1" x14ac:dyDescent="0.3">
      <c r="W2418" s="60"/>
      <c r="X2418" s="60"/>
      <c r="Y2418" s="60"/>
      <c r="Z2418" s="60"/>
    </row>
    <row r="2419" spans="23:26" hidden="1" x14ac:dyDescent="0.3">
      <c r="W2419" s="60"/>
      <c r="X2419" s="60"/>
      <c r="Y2419" s="60"/>
      <c r="Z2419" s="60"/>
    </row>
    <row r="2420" spans="23:26" hidden="1" x14ac:dyDescent="0.3">
      <c r="W2420" s="60"/>
      <c r="X2420" s="60"/>
      <c r="Y2420" s="60"/>
      <c r="Z2420" s="60"/>
    </row>
    <row r="2421" spans="23:26" hidden="1" x14ac:dyDescent="0.3">
      <c r="W2421" s="60"/>
      <c r="X2421" s="60"/>
      <c r="Y2421" s="60"/>
      <c r="Z2421" s="60"/>
    </row>
    <row r="2422" spans="23:26" hidden="1" x14ac:dyDescent="0.3">
      <c r="W2422" s="60"/>
      <c r="X2422" s="60"/>
      <c r="Y2422" s="60"/>
      <c r="Z2422" s="60"/>
    </row>
    <row r="2423" spans="23:26" hidden="1" x14ac:dyDescent="0.3">
      <c r="W2423" s="60"/>
      <c r="X2423" s="60"/>
      <c r="Y2423" s="60"/>
      <c r="Z2423" s="60"/>
    </row>
    <row r="2424" spans="23:26" hidden="1" x14ac:dyDescent="0.3">
      <c r="W2424" s="60"/>
      <c r="X2424" s="60"/>
      <c r="Y2424" s="60"/>
      <c r="Z2424" s="60"/>
    </row>
    <row r="2425" spans="23:26" hidden="1" x14ac:dyDescent="0.3">
      <c r="W2425" s="60"/>
      <c r="X2425" s="60"/>
      <c r="Y2425" s="60"/>
      <c r="Z2425" s="60"/>
    </row>
    <row r="2426" spans="23:26" hidden="1" x14ac:dyDescent="0.3">
      <c r="W2426" s="60"/>
      <c r="X2426" s="60"/>
      <c r="Y2426" s="60"/>
      <c r="Z2426" s="60"/>
    </row>
    <row r="2427" spans="23:26" hidden="1" x14ac:dyDescent="0.3">
      <c r="W2427" s="60"/>
      <c r="X2427" s="60"/>
      <c r="Y2427" s="60"/>
      <c r="Z2427" s="60"/>
    </row>
    <row r="2428" spans="23:26" hidden="1" x14ac:dyDescent="0.3">
      <c r="W2428" s="60"/>
      <c r="X2428" s="60"/>
      <c r="Y2428" s="60"/>
      <c r="Z2428" s="60"/>
    </row>
    <row r="2429" spans="23:26" hidden="1" x14ac:dyDescent="0.3">
      <c r="W2429" s="60"/>
      <c r="X2429" s="60"/>
      <c r="Y2429" s="60"/>
      <c r="Z2429" s="60"/>
    </row>
    <row r="2430" spans="23:26" hidden="1" x14ac:dyDescent="0.3">
      <c r="W2430" s="60"/>
      <c r="X2430" s="60"/>
      <c r="Y2430" s="60"/>
      <c r="Z2430" s="60"/>
    </row>
    <row r="2431" spans="23:26" hidden="1" x14ac:dyDescent="0.3">
      <c r="W2431" s="60"/>
      <c r="X2431" s="60"/>
      <c r="Y2431" s="60"/>
      <c r="Z2431" s="60"/>
    </row>
    <row r="2432" spans="23:26" hidden="1" x14ac:dyDescent="0.3">
      <c r="W2432" s="60"/>
      <c r="X2432" s="60"/>
      <c r="Y2432" s="60"/>
      <c r="Z2432" s="60"/>
    </row>
    <row r="2433" spans="23:26" hidden="1" x14ac:dyDescent="0.3">
      <c r="W2433" s="60"/>
      <c r="X2433" s="60"/>
      <c r="Y2433" s="60"/>
      <c r="Z2433" s="60"/>
    </row>
    <row r="2434" spans="23:26" hidden="1" x14ac:dyDescent="0.3">
      <c r="W2434" s="60"/>
      <c r="X2434" s="60"/>
      <c r="Y2434" s="60"/>
      <c r="Z2434" s="60"/>
    </row>
    <row r="2435" spans="23:26" hidden="1" x14ac:dyDescent="0.3">
      <c r="W2435" s="60"/>
      <c r="X2435" s="60"/>
      <c r="Y2435" s="60"/>
      <c r="Z2435" s="60"/>
    </row>
    <row r="2436" spans="23:26" hidden="1" x14ac:dyDescent="0.3">
      <c r="W2436" s="60"/>
      <c r="X2436" s="60"/>
      <c r="Y2436" s="60"/>
      <c r="Z2436" s="60"/>
    </row>
    <row r="2437" spans="23:26" hidden="1" x14ac:dyDescent="0.3">
      <c r="W2437" s="60"/>
      <c r="X2437" s="60"/>
      <c r="Y2437" s="60"/>
      <c r="Z2437" s="60"/>
    </row>
    <row r="2438" spans="23:26" hidden="1" x14ac:dyDescent="0.3">
      <c r="W2438" s="60"/>
      <c r="X2438" s="60"/>
      <c r="Y2438" s="60"/>
      <c r="Z2438" s="60"/>
    </row>
    <row r="2439" spans="23:26" hidden="1" x14ac:dyDescent="0.3">
      <c r="W2439" s="60"/>
      <c r="X2439" s="60"/>
      <c r="Y2439" s="60"/>
      <c r="Z2439" s="60"/>
    </row>
    <row r="2440" spans="23:26" hidden="1" x14ac:dyDescent="0.3">
      <c r="W2440" s="60"/>
      <c r="X2440" s="60"/>
      <c r="Y2440" s="60"/>
      <c r="Z2440" s="60"/>
    </row>
    <row r="2441" spans="23:26" hidden="1" x14ac:dyDescent="0.3">
      <c r="W2441" s="60"/>
      <c r="X2441" s="60"/>
      <c r="Y2441" s="60"/>
      <c r="Z2441" s="60"/>
    </row>
    <row r="2442" spans="23:26" hidden="1" x14ac:dyDescent="0.3">
      <c r="W2442" s="60"/>
      <c r="X2442" s="60"/>
      <c r="Y2442" s="60"/>
      <c r="Z2442" s="60"/>
    </row>
    <row r="2443" spans="23:26" hidden="1" x14ac:dyDescent="0.3">
      <c r="W2443" s="60"/>
      <c r="X2443" s="60"/>
      <c r="Y2443" s="60"/>
      <c r="Z2443" s="60"/>
    </row>
    <row r="2444" spans="23:26" hidden="1" x14ac:dyDescent="0.3">
      <c r="W2444" s="60"/>
      <c r="X2444" s="60"/>
      <c r="Y2444" s="60"/>
      <c r="Z2444" s="60"/>
    </row>
    <row r="2445" spans="23:26" hidden="1" x14ac:dyDescent="0.3">
      <c r="W2445" s="60"/>
      <c r="X2445" s="60"/>
      <c r="Y2445" s="60"/>
      <c r="Z2445" s="60"/>
    </row>
    <row r="2446" spans="23:26" hidden="1" x14ac:dyDescent="0.3">
      <c r="W2446" s="60"/>
      <c r="X2446" s="60"/>
      <c r="Y2446" s="60"/>
      <c r="Z2446" s="60"/>
    </row>
    <row r="2447" spans="23:26" hidden="1" x14ac:dyDescent="0.3">
      <c r="W2447" s="60"/>
      <c r="X2447" s="60"/>
      <c r="Y2447" s="60"/>
      <c r="Z2447" s="60"/>
    </row>
    <row r="2448" spans="23:26" hidden="1" x14ac:dyDescent="0.3">
      <c r="W2448" s="60"/>
      <c r="X2448" s="60"/>
      <c r="Y2448" s="60"/>
      <c r="Z2448" s="60"/>
    </row>
    <row r="2449" spans="23:26" hidden="1" x14ac:dyDescent="0.3">
      <c r="W2449" s="60"/>
      <c r="X2449" s="60"/>
      <c r="Y2449" s="60"/>
      <c r="Z2449" s="60"/>
    </row>
    <row r="2450" spans="23:26" hidden="1" x14ac:dyDescent="0.3">
      <c r="W2450" s="60"/>
      <c r="X2450" s="60"/>
      <c r="Y2450" s="60"/>
      <c r="Z2450" s="60"/>
    </row>
    <row r="2451" spans="23:26" hidden="1" x14ac:dyDescent="0.3">
      <c r="W2451" s="60"/>
      <c r="X2451" s="60"/>
      <c r="Y2451" s="60"/>
      <c r="Z2451" s="60"/>
    </row>
    <row r="2452" spans="23:26" hidden="1" x14ac:dyDescent="0.3">
      <c r="W2452" s="60"/>
      <c r="X2452" s="60"/>
      <c r="Y2452" s="60"/>
      <c r="Z2452" s="60"/>
    </row>
    <row r="2453" spans="23:26" hidden="1" x14ac:dyDescent="0.3">
      <c r="W2453" s="60"/>
      <c r="X2453" s="60"/>
      <c r="Y2453" s="60"/>
      <c r="Z2453" s="60"/>
    </row>
    <row r="2454" spans="23:26" hidden="1" x14ac:dyDescent="0.3">
      <c r="W2454" s="60"/>
      <c r="X2454" s="60"/>
      <c r="Y2454" s="60"/>
      <c r="Z2454" s="60"/>
    </row>
    <row r="2455" spans="23:26" hidden="1" x14ac:dyDescent="0.3">
      <c r="W2455" s="60"/>
      <c r="X2455" s="60"/>
      <c r="Y2455" s="60"/>
      <c r="Z2455" s="60"/>
    </row>
    <row r="2456" spans="23:26" hidden="1" x14ac:dyDescent="0.3">
      <c r="W2456" s="60"/>
      <c r="X2456" s="60"/>
      <c r="Y2456" s="60"/>
      <c r="Z2456" s="60"/>
    </row>
    <row r="2457" spans="23:26" hidden="1" x14ac:dyDescent="0.3">
      <c r="W2457" s="60"/>
      <c r="X2457" s="60"/>
      <c r="Y2457" s="60"/>
      <c r="Z2457" s="60"/>
    </row>
    <row r="2458" spans="23:26" hidden="1" x14ac:dyDescent="0.3">
      <c r="W2458" s="60"/>
      <c r="X2458" s="60"/>
      <c r="Y2458" s="60"/>
      <c r="Z2458" s="60"/>
    </row>
    <row r="2459" spans="23:26" hidden="1" x14ac:dyDescent="0.3">
      <c r="W2459" s="60"/>
      <c r="X2459" s="60"/>
      <c r="Y2459" s="60"/>
      <c r="Z2459" s="60"/>
    </row>
    <row r="2460" spans="23:26" hidden="1" x14ac:dyDescent="0.3">
      <c r="W2460" s="60"/>
      <c r="X2460" s="60"/>
      <c r="Y2460" s="60"/>
      <c r="Z2460" s="60"/>
    </row>
    <row r="2461" spans="23:26" hidden="1" x14ac:dyDescent="0.3">
      <c r="W2461" s="60"/>
      <c r="X2461" s="60"/>
      <c r="Y2461" s="60"/>
      <c r="Z2461" s="60"/>
    </row>
    <row r="2462" spans="23:26" hidden="1" x14ac:dyDescent="0.3">
      <c r="W2462" s="60"/>
      <c r="X2462" s="60"/>
      <c r="Y2462" s="60"/>
      <c r="Z2462" s="60"/>
    </row>
    <row r="2463" spans="23:26" hidden="1" x14ac:dyDescent="0.3">
      <c r="W2463" s="60"/>
      <c r="X2463" s="60"/>
      <c r="Y2463" s="60"/>
      <c r="Z2463" s="60"/>
    </row>
    <row r="2464" spans="23:26" hidden="1" x14ac:dyDescent="0.3">
      <c r="W2464" s="60"/>
      <c r="X2464" s="60"/>
      <c r="Y2464" s="60"/>
      <c r="Z2464" s="60"/>
    </row>
    <row r="2465" spans="23:26" hidden="1" x14ac:dyDescent="0.3">
      <c r="W2465" s="60"/>
      <c r="X2465" s="60"/>
      <c r="Y2465" s="60"/>
      <c r="Z2465" s="60"/>
    </row>
    <row r="2466" spans="23:26" hidden="1" x14ac:dyDescent="0.3">
      <c r="W2466" s="60"/>
      <c r="X2466" s="60"/>
      <c r="Y2466" s="60"/>
      <c r="Z2466" s="60"/>
    </row>
    <row r="2467" spans="23:26" hidden="1" x14ac:dyDescent="0.3">
      <c r="W2467" s="60"/>
      <c r="X2467" s="60"/>
      <c r="Y2467" s="60"/>
      <c r="Z2467" s="60"/>
    </row>
    <row r="2468" spans="23:26" hidden="1" x14ac:dyDescent="0.3">
      <c r="W2468" s="60"/>
      <c r="X2468" s="60"/>
      <c r="Y2468" s="60"/>
      <c r="Z2468" s="60"/>
    </row>
    <row r="2469" spans="23:26" hidden="1" x14ac:dyDescent="0.3">
      <c r="W2469" s="60"/>
      <c r="X2469" s="60"/>
      <c r="Y2469" s="60"/>
      <c r="Z2469" s="60"/>
    </row>
    <row r="2470" spans="23:26" hidden="1" x14ac:dyDescent="0.3">
      <c r="W2470" s="60"/>
      <c r="X2470" s="60"/>
      <c r="Y2470" s="60"/>
      <c r="Z2470" s="60"/>
    </row>
    <row r="2471" spans="23:26" hidden="1" x14ac:dyDescent="0.3">
      <c r="W2471" s="60"/>
      <c r="X2471" s="60"/>
      <c r="Y2471" s="60"/>
      <c r="Z2471" s="60"/>
    </row>
    <row r="2472" spans="23:26" hidden="1" x14ac:dyDescent="0.3">
      <c r="W2472" s="60"/>
      <c r="X2472" s="60"/>
      <c r="Y2472" s="60"/>
      <c r="Z2472" s="60"/>
    </row>
    <row r="2473" spans="23:26" hidden="1" x14ac:dyDescent="0.3">
      <c r="W2473" s="60"/>
      <c r="X2473" s="60"/>
      <c r="Y2473" s="60"/>
      <c r="Z2473" s="60"/>
    </row>
    <row r="2474" spans="23:26" hidden="1" x14ac:dyDescent="0.3">
      <c r="W2474" s="60"/>
      <c r="X2474" s="60"/>
      <c r="Y2474" s="60"/>
      <c r="Z2474" s="60"/>
    </row>
    <row r="2475" spans="23:26" hidden="1" x14ac:dyDescent="0.3">
      <c r="W2475" s="60"/>
      <c r="X2475" s="60"/>
      <c r="Y2475" s="60"/>
      <c r="Z2475" s="60"/>
    </row>
    <row r="2476" spans="23:26" hidden="1" x14ac:dyDescent="0.3">
      <c r="W2476" s="60"/>
      <c r="X2476" s="60"/>
      <c r="Y2476" s="60"/>
      <c r="Z2476" s="60"/>
    </row>
    <row r="2477" spans="23:26" hidden="1" x14ac:dyDescent="0.3">
      <c r="W2477" s="60"/>
      <c r="X2477" s="60"/>
      <c r="Y2477" s="60"/>
      <c r="Z2477" s="60"/>
    </row>
    <row r="2478" spans="23:26" hidden="1" x14ac:dyDescent="0.3">
      <c r="W2478" s="60"/>
      <c r="X2478" s="60"/>
      <c r="Y2478" s="60"/>
      <c r="Z2478" s="60"/>
    </row>
    <row r="2479" spans="23:26" hidden="1" x14ac:dyDescent="0.3">
      <c r="W2479" s="60"/>
      <c r="X2479" s="60"/>
      <c r="Y2479" s="60"/>
      <c r="Z2479" s="60"/>
    </row>
    <row r="2480" spans="23:26" hidden="1" x14ac:dyDescent="0.3">
      <c r="W2480" s="60"/>
      <c r="X2480" s="60"/>
      <c r="Y2480" s="60"/>
      <c r="Z2480" s="60"/>
    </row>
    <row r="2481" spans="23:26" hidden="1" x14ac:dyDescent="0.3">
      <c r="W2481" s="60"/>
      <c r="X2481" s="60"/>
      <c r="Y2481" s="60"/>
      <c r="Z2481" s="60"/>
    </row>
    <row r="2482" spans="23:26" hidden="1" x14ac:dyDescent="0.3">
      <c r="W2482" s="60"/>
      <c r="X2482" s="60"/>
      <c r="Y2482" s="60"/>
      <c r="Z2482" s="60"/>
    </row>
    <row r="2483" spans="23:26" hidden="1" x14ac:dyDescent="0.3">
      <c r="W2483" s="60"/>
      <c r="X2483" s="60"/>
      <c r="Y2483" s="60"/>
      <c r="Z2483" s="60"/>
    </row>
    <row r="2484" spans="23:26" hidden="1" x14ac:dyDescent="0.3">
      <c r="W2484" s="60"/>
      <c r="X2484" s="60"/>
      <c r="Y2484" s="60"/>
      <c r="Z2484" s="60"/>
    </row>
    <row r="2485" spans="23:26" hidden="1" x14ac:dyDescent="0.3">
      <c r="W2485" s="60"/>
      <c r="X2485" s="60"/>
      <c r="Y2485" s="60"/>
      <c r="Z2485" s="60"/>
    </row>
    <row r="2486" spans="23:26" hidden="1" x14ac:dyDescent="0.3">
      <c r="W2486" s="60"/>
      <c r="X2486" s="60"/>
      <c r="Y2486" s="60"/>
      <c r="Z2486" s="60"/>
    </row>
    <row r="2487" spans="23:26" hidden="1" x14ac:dyDescent="0.3">
      <c r="W2487" s="60"/>
      <c r="X2487" s="60"/>
      <c r="Y2487" s="60"/>
      <c r="Z2487" s="60"/>
    </row>
    <row r="2488" spans="23:26" hidden="1" x14ac:dyDescent="0.3">
      <c r="W2488" s="60"/>
      <c r="X2488" s="60"/>
      <c r="Y2488" s="60"/>
      <c r="Z2488" s="60"/>
    </row>
    <row r="2489" spans="23:26" hidden="1" x14ac:dyDescent="0.3">
      <c r="W2489" s="60"/>
      <c r="X2489" s="60"/>
      <c r="Y2489" s="60"/>
      <c r="Z2489" s="60"/>
    </row>
    <row r="2490" spans="23:26" hidden="1" x14ac:dyDescent="0.3">
      <c r="W2490" s="60"/>
      <c r="X2490" s="60"/>
      <c r="Y2490" s="60"/>
      <c r="Z2490" s="60"/>
    </row>
    <row r="2491" spans="23:26" hidden="1" x14ac:dyDescent="0.3">
      <c r="W2491" s="60"/>
      <c r="X2491" s="60"/>
      <c r="Y2491" s="60"/>
      <c r="Z2491" s="60"/>
    </row>
    <row r="2492" spans="23:26" hidden="1" x14ac:dyDescent="0.3">
      <c r="W2492" s="60"/>
      <c r="X2492" s="60"/>
      <c r="Y2492" s="60"/>
      <c r="Z2492" s="60"/>
    </row>
    <row r="2493" spans="23:26" hidden="1" x14ac:dyDescent="0.3">
      <c r="W2493" s="60"/>
      <c r="X2493" s="60"/>
      <c r="Y2493" s="60"/>
      <c r="Z2493" s="60"/>
    </row>
    <row r="2494" spans="23:26" hidden="1" x14ac:dyDescent="0.3">
      <c r="W2494" s="60"/>
      <c r="X2494" s="60"/>
      <c r="Y2494" s="60"/>
      <c r="Z2494" s="60"/>
    </row>
    <row r="2495" spans="23:26" hidden="1" x14ac:dyDescent="0.3">
      <c r="W2495" s="60"/>
      <c r="X2495" s="60"/>
      <c r="Y2495" s="60"/>
      <c r="Z2495" s="60"/>
    </row>
    <row r="2496" spans="23:26" hidden="1" x14ac:dyDescent="0.3">
      <c r="W2496" s="60"/>
      <c r="X2496" s="60"/>
      <c r="Y2496" s="60"/>
      <c r="Z2496" s="60"/>
    </row>
    <row r="2497" spans="23:26" hidden="1" x14ac:dyDescent="0.3">
      <c r="W2497" s="60"/>
      <c r="X2497" s="60"/>
      <c r="Y2497" s="60"/>
      <c r="Z2497" s="60"/>
    </row>
    <row r="2498" spans="23:26" hidden="1" x14ac:dyDescent="0.3">
      <c r="W2498" s="60"/>
      <c r="X2498" s="60"/>
      <c r="Y2498" s="60"/>
      <c r="Z2498" s="60"/>
    </row>
    <row r="2499" spans="23:26" hidden="1" x14ac:dyDescent="0.3">
      <c r="W2499" s="60"/>
      <c r="X2499" s="60"/>
      <c r="Y2499" s="60"/>
      <c r="Z2499" s="60"/>
    </row>
    <row r="2500" spans="23:26" hidden="1" x14ac:dyDescent="0.3">
      <c r="W2500" s="60"/>
      <c r="X2500" s="60"/>
      <c r="Y2500" s="60"/>
      <c r="Z2500" s="60"/>
    </row>
    <row r="2501" spans="23:26" hidden="1" x14ac:dyDescent="0.3">
      <c r="W2501" s="60"/>
      <c r="X2501" s="60"/>
      <c r="Y2501" s="60"/>
      <c r="Z2501" s="60"/>
    </row>
    <row r="2502" spans="23:26" hidden="1" x14ac:dyDescent="0.3">
      <c r="W2502" s="60"/>
      <c r="X2502" s="60"/>
      <c r="Y2502" s="60"/>
      <c r="Z2502" s="60"/>
    </row>
    <row r="2503" spans="23:26" hidden="1" x14ac:dyDescent="0.3">
      <c r="W2503" s="60"/>
      <c r="X2503" s="60"/>
      <c r="Y2503" s="60"/>
      <c r="Z2503" s="60"/>
    </row>
    <row r="2504" spans="23:26" hidden="1" x14ac:dyDescent="0.3">
      <c r="W2504" s="60"/>
      <c r="X2504" s="60"/>
      <c r="Y2504" s="60"/>
      <c r="Z2504" s="60"/>
    </row>
    <row r="2505" spans="23:26" hidden="1" x14ac:dyDescent="0.3">
      <c r="W2505" s="60"/>
      <c r="X2505" s="60"/>
      <c r="Y2505" s="60"/>
      <c r="Z2505" s="60"/>
    </row>
    <row r="2506" spans="23:26" hidden="1" x14ac:dyDescent="0.3">
      <c r="W2506" s="60"/>
      <c r="X2506" s="60"/>
      <c r="Y2506" s="60"/>
      <c r="Z2506" s="60"/>
    </row>
    <row r="2507" spans="23:26" hidden="1" x14ac:dyDescent="0.3">
      <c r="W2507" s="60"/>
      <c r="X2507" s="60"/>
      <c r="Y2507" s="60"/>
      <c r="Z2507" s="60"/>
    </row>
    <row r="2508" spans="23:26" hidden="1" x14ac:dyDescent="0.3">
      <c r="W2508" s="60"/>
      <c r="X2508" s="60"/>
      <c r="Y2508" s="60"/>
      <c r="Z2508" s="60"/>
    </row>
    <row r="2509" spans="23:26" hidden="1" x14ac:dyDescent="0.3">
      <c r="W2509" s="60"/>
      <c r="X2509" s="60"/>
      <c r="Y2509" s="60"/>
      <c r="Z2509" s="60"/>
    </row>
    <row r="2510" spans="23:26" hidden="1" x14ac:dyDescent="0.3">
      <c r="W2510" s="60"/>
      <c r="X2510" s="60"/>
      <c r="Y2510" s="60"/>
      <c r="Z2510" s="60"/>
    </row>
    <row r="2511" spans="23:26" hidden="1" x14ac:dyDescent="0.3">
      <c r="W2511" s="60"/>
      <c r="X2511" s="60"/>
      <c r="Y2511" s="60"/>
      <c r="Z2511" s="60"/>
    </row>
    <row r="2512" spans="23:26" hidden="1" x14ac:dyDescent="0.3">
      <c r="W2512" s="60"/>
      <c r="X2512" s="60"/>
      <c r="Y2512" s="60"/>
      <c r="Z2512" s="60"/>
    </row>
    <row r="2513" spans="23:26" hidden="1" x14ac:dyDescent="0.3">
      <c r="W2513" s="60"/>
      <c r="X2513" s="60"/>
      <c r="Y2513" s="60"/>
      <c r="Z2513" s="60"/>
    </row>
    <row r="2514" spans="23:26" hidden="1" x14ac:dyDescent="0.3">
      <c r="W2514" s="60"/>
      <c r="X2514" s="60"/>
      <c r="Y2514" s="60"/>
      <c r="Z2514" s="60"/>
    </row>
    <row r="2515" spans="23:26" hidden="1" x14ac:dyDescent="0.3">
      <c r="W2515" s="60"/>
      <c r="X2515" s="60"/>
      <c r="Y2515" s="60"/>
      <c r="Z2515" s="60"/>
    </row>
    <row r="2516" spans="23:26" hidden="1" x14ac:dyDescent="0.3">
      <c r="W2516" s="60"/>
      <c r="X2516" s="60"/>
      <c r="Y2516" s="60"/>
      <c r="Z2516" s="60"/>
    </row>
    <row r="2517" spans="23:26" hidden="1" x14ac:dyDescent="0.3">
      <c r="W2517" s="60"/>
      <c r="X2517" s="60"/>
      <c r="Y2517" s="60"/>
      <c r="Z2517" s="60"/>
    </row>
    <row r="2518" spans="23:26" hidden="1" x14ac:dyDescent="0.3">
      <c r="W2518" s="60"/>
      <c r="X2518" s="60"/>
      <c r="Y2518" s="60"/>
      <c r="Z2518" s="60"/>
    </row>
    <row r="2519" spans="23:26" hidden="1" x14ac:dyDescent="0.3">
      <c r="W2519" s="60"/>
      <c r="X2519" s="60"/>
      <c r="Y2519" s="60"/>
      <c r="Z2519" s="60"/>
    </row>
    <row r="2520" spans="23:26" hidden="1" x14ac:dyDescent="0.3">
      <c r="W2520" s="60"/>
      <c r="X2520" s="60"/>
      <c r="Y2520" s="60"/>
      <c r="Z2520" s="60"/>
    </row>
    <row r="2521" spans="23:26" hidden="1" x14ac:dyDescent="0.3">
      <c r="W2521" s="60"/>
      <c r="X2521" s="60"/>
      <c r="Y2521" s="60"/>
      <c r="Z2521" s="60"/>
    </row>
    <row r="2522" spans="23:26" hidden="1" x14ac:dyDescent="0.3">
      <c r="W2522" s="60"/>
      <c r="X2522" s="60"/>
      <c r="Y2522" s="60"/>
      <c r="Z2522" s="60"/>
    </row>
    <row r="2523" spans="23:26" hidden="1" x14ac:dyDescent="0.3">
      <c r="W2523" s="60"/>
      <c r="X2523" s="60"/>
      <c r="Y2523" s="60"/>
      <c r="Z2523" s="60"/>
    </row>
    <row r="2524" spans="23:26" hidden="1" x14ac:dyDescent="0.3">
      <c r="W2524" s="60"/>
      <c r="X2524" s="60"/>
      <c r="Y2524" s="60"/>
      <c r="Z2524" s="60"/>
    </row>
    <row r="2525" spans="23:26" hidden="1" x14ac:dyDescent="0.3">
      <c r="W2525" s="60"/>
      <c r="X2525" s="60"/>
      <c r="Y2525" s="60"/>
      <c r="Z2525" s="60"/>
    </row>
    <row r="2526" spans="23:26" hidden="1" x14ac:dyDescent="0.3">
      <c r="W2526" s="60"/>
      <c r="X2526" s="60"/>
      <c r="Y2526" s="60"/>
      <c r="Z2526" s="60"/>
    </row>
    <row r="2527" spans="23:26" hidden="1" x14ac:dyDescent="0.3">
      <c r="W2527" s="60"/>
      <c r="X2527" s="60"/>
      <c r="Y2527" s="60"/>
      <c r="Z2527" s="60"/>
    </row>
    <row r="2528" spans="23:26" hidden="1" x14ac:dyDescent="0.3">
      <c r="W2528" s="60"/>
      <c r="X2528" s="60"/>
      <c r="Y2528" s="60"/>
      <c r="Z2528" s="60"/>
    </row>
    <row r="2529" spans="23:26" hidden="1" x14ac:dyDescent="0.3">
      <c r="W2529" s="60"/>
      <c r="X2529" s="60"/>
      <c r="Y2529" s="60"/>
      <c r="Z2529" s="60"/>
    </row>
    <row r="2530" spans="23:26" hidden="1" x14ac:dyDescent="0.3">
      <c r="W2530" s="60"/>
      <c r="X2530" s="60"/>
      <c r="Y2530" s="60"/>
      <c r="Z2530" s="60"/>
    </row>
    <row r="2531" spans="23:26" hidden="1" x14ac:dyDescent="0.3">
      <c r="W2531" s="60"/>
      <c r="X2531" s="60"/>
      <c r="Y2531" s="60"/>
      <c r="Z2531" s="60"/>
    </row>
    <row r="2532" spans="23:26" hidden="1" x14ac:dyDescent="0.3">
      <c r="W2532" s="60"/>
      <c r="X2532" s="60"/>
      <c r="Y2532" s="60"/>
      <c r="Z2532" s="60"/>
    </row>
    <row r="2533" spans="23:26" hidden="1" x14ac:dyDescent="0.3">
      <c r="W2533" s="60"/>
      <c r="X2533" s="60"/>
      <c r="Y2533" s="60"/>
      <c r="Z2533" s="60"/>
    </row>
    <row r="2534" spans="23:26" hidden="1" x14ac:dyDescent="0.3">
      <c r="W2534" s="60"/>
      <c r="X2534" s="60"/>
      <c r="Y2534" s="60"/>
      <c r="Z2534" s="60"/>
    </row>
    <row r="2535" spans="23:26" hidden="1" x14ac:dyDescent="0.3">
      <c r="W2535" s="60"/>
      <c r="X2535" s="60"/>
      <c r="Y2535" s="60"/>
      <c r="Z2535" s="60"/>
    </row>
    <row r="2536" spans="23:26" hidden="1" x14ac:dyDescent="0.3">
      <c r="W2536" s="60"/>
      <c r="X2536" s="60"/>
      <c r="Y2536" s="60"/>
      <c r="Z2536" s="60"/>
    </row>
    <row r="2537" spans="23:26" hidden="1" x14ac:dyDescent="0.3">
      <c r="W2537" s="60"/>
      <c r="X2537" s="60"/>
      <c r="Y2537" s="60"/>
      <c r="Z2537" s="60"/>
    </row>
    <row r="2538" spans="23:26" hidden="1" x14ac:dyDescent="0.3">
      <c r="W2538" s="60"/>
      <c r="X2538" s="60"/>
      <c r="Y2538" s="60"/>
      <c r="Z2538" s="60"/>
    </row>
    <row r="2539" spans="23:26" hidden="1" x14ac:dyDescent="0.3">
      <c r="W2539" s="60"/>
      <c r="X2539" s="60"/>
      <c r="Y2539" s="60"/>
      <c r="Z2539" s="60"/>
    </row>
    <row r="2540" spans="23:26" hidden="1" x14ac:dyDescent="0.3">
      <c r="W2540" s="60"/>
      <c r="X2540" s="60"/>
      <c r="Y2540" s="60"/>
      <c r="Z2540" s="60"/>
    </row>
    <row r="2541" spans="23:26" hidden="1" x14ac:dyDescent="0.3">
      <c r="W2541" s="60"/>
      <c r="X2541" s="60"/>
      <c r="Y2541" s="60"/>
      <c r="Z2541" s="60"/>
    </row>
    <row r="2542" spans="23:26" hidden="1" x14ac:dyDescent="0.3">
      <c r="W2542" s="60"/>
      <c r="X2542" s="60"/>
      <c r="Y2542" s="60"/>
      <c r="Z2542" s="60"/>
    </row>
    <row r="2543" spans="23:26" hidden="1" x14ac:dyDescent="0.3">
      <c r="W2543" s="60"/>
      <c r="X2543" s="60"/>
      <c r="Y2543" s="60"/>
      <c r="Z2543" s="60"/>
    </row>
    <row r="2544" spans="23:26" hidden="1" x14ac:dyDescent="0.3">
      <c r="W2544" s="60"/>
      <c r="X2544" s="60"/>
      <c r="Y2544" s="60"/>
      <c r="Z2544" s="60"/>
    </row>
    <row r="2545" spans="23:26" hidden="1" x14ac:dyDescent="0.3">
      <c r="W2545" s="60"/>
      <c r="X2545" s="60"/>
      <c r="Y2545" s="60"/>
      <c r="Z2545" s="60"/>
    </row>
    <row r="2546" spans="23:26" hidden="1" x14ac:dyDescent="0.3">
      <c r="W2546" s="60"/>
      <c r="X2546" s="60"/>
      <c r="Y2546" s="60"/>
      <c r="Z2546" s="60"/>
    </row>
    <row r="2547" spans="23:26" hidden="1" x14ac:dyDescent="0.3">
      <c r="W2547" s="60"/>
      <c r="X2547" s="60"/>
      <c r="Y2547" s="60"/>
      <c r="Z2547" s="60"/>
    </row>
    <row r="2548" spans="23:26" hidden="1" x14ac:dyDescent="0.3">
      <c r="W2548" s="60"/>
      <c r="X2548" s="60"/>
      <c r="Y2548" s="60"/>
      <c r="Z2548" s="60"/>
    </row>
    <row r="2549" spans="23:26" hidden="1" x14ac:dyDescent="0.3">
      <c r="W2549" s="60"/>
      <c r="X2549" s="60"/>
      <c r="Y2549" s="60"/>
      <c r="Z2549" s="60"/>
    </row>
    <row r="2550" spans="23:26" hidden="1" x14ac:dyDescent="0.3">
      <c r="W2550" s="60"/>
      <c r="X2550" s="60"/>
      <c r="Y2550" s="60"/>
      <c r="Z2550" s="60"/>
    </row>
    <row r="2551" spans="23:26" hidden="1" x14ac:dyDescent="0.3">
      <c r="W2551" s="60"/>
      <c r="X2551" s="60"/>
      <c r="Y2551" s="60"/>
      <c r="Z2551" s="60"/>
    </row>
    <row r="2552" spans="23:26" hidden="1" x14ac:dyDescent="0.3">
      <c r="W2552" s="60"/>
      <c r="X2552" s="60"/>
      <c r="Y2552" s="60"/>
      <c r="Z2552" s="60"/>
    </row>
    <row r="2553" spans="23:26" hidden="1" x14ac:dyDescent="0.3">
      <c r="W2553" s="60"/>
      <c r="X2553" s="60"/>
      <c r="Y2553" s="60"/>
      <c r="Z2553" s="60"/>
    </row>
    <row r="2554" spans="23:26" hidden="1" x14ac:dyDescent="0.3">
      <c r="W2554" s="60"/>
      <c r="X2554" s="60"/>
      <c r="Y2554" s="60"/>
      <c r="Z2554" s="60"/>
    </row>
    <row r="2555" spans="23:26" hidden="1" x14ac:dyDescent="0.3">
      <c r="W2555" s="60"/>
      <c r="X2555" s="60"/>
      <c r="Y2555" s="60"/>
      <c r="Z2555" s="60"/>
    </row>
    <row r="2556" spans="23:26" hidden="1" x14ac:dyDescent="0.3">
      <c r="W2556" s="60"/>
      <c r="X2556" s="60"/>
      <c r="Y2556" s="60"/>
      <c r="Z2556" s="60"/>
    </row>
    <row r="2557" spans="23:26" hidden="1" x14ac:dyDescent="0.3">
      <c r="W2557" s="60"/>
      <c r="X2557" s="60"/>
      <c r="Y2557" s="60"/>
      <c r="Z2557" s="60"/>
    </row>
    <row r="2558" spans="23:26" hidden="1" x14ac:dyDescent="0.3">
      <c r="W2558" s="60"/>
      <c r="X2558" s="60"/>
      <c r="Y2558" s="60"/>
      <c r="Z2558" s="60"/>
    </row>
    <row r="2559" spans="23:26" hidden="1" x14ac:dyDescent="0.3">
      <c r="W2559" s="60"/>
      <c r="X2559" s="60"/>
      <c r="Y2559" s="60"/>
      <c r="Z2559" s="60"/>
    </row>
    <row r="2560" spans="23:26" hidden="1" x14ac:dyDescent="0.3">
      <c r="W2560" s="60"/>
      <c r="X2560" s="60"/>
      <c r="Y2560" s="60"/>
      <c r="Z2560" s="60"/>
    </row>
    <row r="2561" spans="23:26" hidden="1" x14ac:dyDescent="0.3">
      <c r="W2561" s="60"/>
      <c r="X2561" s="60"/>
      <c r="Y2561" s="60"/>
      <c r="Z2561" s="60"/>
    </row>
    <row r="2562" spans="23:26" hidden="1" x14ac:dyDescent="0.3">
      <c r="W2562" s="60"/>
      <c r="X2562" s="60"/>
      <c r="Y2562" s="60"/>
      <c r="Z2562" s="60"/>
    </row>
    <row r="2563" spans="23:26" hidden="1" x14ac:dyDescent="0.3">
      <c r="W2563" s="60"/>
      <c r="X2563" s="60"/>
      <c r="Y2563" s="60"/>
      <c r="Z2563" s="60"/>
    </row>
    <row r="2564" spans="23:26" hidden="1" x14ac:dyDescent="0.3">
      <c r="W2564" s="60"/>
      <c r="X2564" s="60"/>
      <c r="Y2564" s="60"/>
      <c r="Z2564" s="60"/>
    </row>
    <row r="2565" spans="23:26" hidden="1" x14ac:dyDescent="0.3">
      <c r="W2565" s="60"/>
      <c r="X2565" s="60"/>
      <c r="Y2565" s="60"/>
      <c r="Z2565" s="60"/>
    </row>
    <row r="2566" spans="23:26" hidden="1" x14ac:dyDescent="0.3">
      <c r="W2566" s="60"/>
      <c r="X2566" s="60"/>
      <c r="Y2566" s="60"/>
      <c r="Z2566" s="60"/>
    </row>
    <row r="2567" spans="23:26" hidden="1" x14ac:dyDescent="0.3">
      <c r="W2567" s="60"/>
      <c r="X2567" s="60"/>
      <c r="Y2567" s="60"/>
      <c r="Z2567" s="60"/>
    </row>
    <row r="2568" spans="23:26" hidden="1" x14ac:dyDescent="0.3">
      <c r="W2568" s="60"/>
      <c r="X2568" s="60"/>
      <c r="Y2568" s="60"/>
      <c r="Z2568" s="60"/>
    </row>
    <row r="2569" spans="23:26" hidden="1" x14ac:dyDescent="0.3">
      <c r="W2569" s="60"/>
      <c r="X2569" s="60"/>
      <c r="Y2569" s="60"/>
      <c r="Z2569" s="60"/>
    </row>
    <row r="2570" spans="23:26" hidden="1" x14ac:dyDescent="0.3">
      <c r="W2570" s="60"/>
      <c r="X2570" s="60"/>
      <c r="Y2570" s="60"/>
      <c r="Z2570" s="60"/>
    </row>
    <row r="2571" spans="23:26" hidden="1" x14ac:dyDescent="0.3">
      <c r="W2571" s="60"/>
      <c r="X2571" s="60"/>
      <c r="Y2571" s="60"/>
      <c r="Z2571" s="60"/>
    </row>
    <row r="2572" spans="23:26" hidden="1" x14ac:dyDescent="0.3">
      <c r="W2572" s="60"/>
      <c r="X2572" s="60"/>
      <c r="Y2572" s="60"/>
      <c r="Z2572" s="60"/>
    </row>
    <row r="2573" spans="23:26" hidden="1" x14ac:dyDescent="0.3">
      <c r="W2573" s="60"/>
      <c r="X2573" s="60"/>
      <c r="Y2573" s="60"/>
      <c r="Z2573" s="60"/>
    </row>
    <row r="2574" spans="23:26" hidden="1" x14ac:dyDescent="0.3">
      <c r="W2574" s="60"/>
      <c r="X2574" s="60"/>
      <c r="Y2574" s="60"/>
      <c r="Z2574" s="60"/>
    </row>
    <row r="2575" spans="23:26" hidden="1" x14ac:dyDescent="0.3">
      <c r="W2575" s="60"/>
      <c r="X2575" s="60"/>
      <c r="Y2575" s="60"/>
      <c r="Z2575" s="60"/>
    </row>
    <row r="2576" spans="23:26" hidden="1" x14ac:dyDescent="0.3">
      <c r="W2576" s="60"/>
      <c r="X2576" s="60"/>
      <c r="Y2576" s="60"/>
      <c r="Z2576" s="60"/>
    </row>
    <row r="2577" spans="23:26" hidden="1" x14ac:dyDescent="0.3">
      <c r="W2577" s="60"/>
      <c r="X2577" s="60"/>
      <c r="Y2577" s="60"/>
      <c r="Z2577" s="60"/>
    </row>
    <row r="2578" spans="23:26" hidden="1" x14ac:dyDescent="0.3">
      <c r="W2578" s="60"/>
      <c r="X2578" s="60"/>
      <c r="Y2578" s="60"/>
      <c r="Z2578" s="60"/>
    </row>
    <row r="2579" spans="23:26" hidden="1" x14ac:dyDescent="0.3">
      <c r="W2579" s="60"/>
      <c r="X2579" s="60"/>
      <c r="Y2579" s="60"/>
      <c r="Z2579" s="60"/>
    </row>
    <row r="2580" spans="23:26" hidden="1" x14ac:dyDescent="0.3">
      <c r="W2580" s="60"/>
      <c r="X2580" s="60"/>
      <c r="Y2580" s="60"/>
      <c r="Z2580" s="60"/>
    </row>
    <row r="2581" spans="23:26" hidden="1" x14ac:dyDescent="0.3">
      <c r="W2581" s="60"/>
      <c r="X2581" s="60"/>
      <c r="Y2581" s="60"/>
      <c r="Z2581" s="60"/>
    </row>
    <row r="2582" spans="23:26" hidden="1" x14ac:dyDescent="0.3">
      <c r="W2582" s="60"/>
      <c r="X2582" s="60"/>
      <c r="Y2582" s="60"/>
      <c r="Z2582" s="60"/>
    </row>
    <row r="2583" spans="23:26" hidden="1" x14ac:dyDescent="0.3">
      <c r="W2583" s="60"/>
      <c r="X2583" s="60"/>
      <c r="Y2583" s="60"/>
      <c r="Z2583" s="60"/>
    </row>
    <row r="2584" spans="23:26" hidden="1" x14ac:dyDescent="0.3">
      <c r="W2584" s="60"/>
      <c r="X2584" s="60"/>
      <c r="Y2584" s="60"/>
      <c r="Z2584" s="60"/>
    </row>
    <row r="2585" spans="23:26" hidden="1" x14ac:dyDescent="0.3">
      <c r="W2585" s="60"/>
      <c r="X2585" s="60"/>
      <c r="Y2585" s="60"/>
      <c r="Z2585" s="60"/>
    </row>
    <row r="2586" spans="23:26" hidden="1" x14ac:dyDescent="0.3">
      <c r="W2586" s="60"/>
      <c r="X2586" s="60"/>
      <c r="Y2586" s="60"/>
      <c r="Z2586" s="60"/>
    </row>
    <row r="2587" spans="23:26" hidden="1" x14ac:dyDescent="0.3">
      <c r="W2587" s="60"/>
      <c r="X2587" s="60"/>
      <c r="Y2587" s="60"/>
      <c r="Z2587" s="60"/>
    </row>
    <row r="2588" spans="23:26" hidden="1" x14ac:dyDescent="0.3">
      <c r="W2588" s="60"/>
      <c r="X2588" s="60"/>
      <c r="Y2588" s="60"/>
      <c r="Z2588" s="60"/>
    </row>
    <row r="2589" spans="23:26" hidden="1" x14ac:dyDescent="0.3">
      <c r="W2589" s="60"/>
      <c r="X2589" s="60"/>
      <c r="Y2589" s="60"/>
      <c r="Z2589" s="60"/>
    </row>
    <row r="2590" spans="23:26" hidden="1" x14ac:dyDescent="0.3">
      <c r="W2590" s="60"/>
      <c r="X2590" s="60"/>
      <c r="Y2590" s="60"/>
      <c r="Z2590" s="60"/>
    </row>
    <row r="2591" spans="23:26" hidden="1" x14ac:dyDescent="0.3">
      <c r="W2591" s="60"/>
      <c r="X2591" s="60"/>
      <c r="Y2591" s="60"/>
      <c r="Z2591" s="60"/>
    </row>
    <row r="2592" spans="23:26" hidden="1" x14ac:dyDescent="0.3">
      <c r="W2592" s="60"/>
      <c r="X2592" s="60"/>
      <c r="Y2592" s="60"/>
      <c r="Z2592" s="60"/>
    </row>
    <row r="2593" spans="23:26" hidden="1" x14ac:dyDescent="0.3">
      <c r="W2593" s="60"/>
      <c r="X2593" s="60"/>
      <c r="Y2593" s="60"/>
      <c r="Z2593" s="60"/>
    </row>
    <row r="2594" spans="23:26" hidden="1" x14ac:dyDescent="0.3">
      <c r="W2594" s="60"/>
      <c r="X2594" s="60"/>
      <c r="Y2594" s="60"/>
      <c r="Z2594" s="60"/>
    </row>
    <row r="2595" spans="23:26" hidden="1" x14ac:dyDescent="0.3">
      <c r="W2595" s="60"/>
      <c r="X2595" s="60"/>
      <c r="Y2595" s="60"/>
      <c r="Z2595" s="60"/>
    </row>
    <row r="2596" spans="23:26" hidden="1" x14ac:dyDescent="0.3">
      <c r="W2596" s="60"/>
      <c r="X2596" s="60"/>
      <c r="Y2596" s="60"/>
      <c r="Z2596" s="60"/>
    </row>
    <row r="2597" spans="23:26" hidden="1" x14ac:dyDescent="0.3">
      <c r="W2597" s="60"/>
      <c r="X2597" s="60"/>
      <c r="Y2597" s="60"/>
      <c r="Z2597" s="60"/>
    </row>
    <row r="2598" spans="23:26" hidden="1" x14ac:dyDescent="0.3">
      <c r="W2598" s="60"/>
      <c r="X2598" s="60"/>
      <c r="Y2598" s="60"/>
      <c r="Z2598" s="60"/>
    </row>
    <row r="2599" spans="23:26" hidden="1" x14ac:dyDescent="0.3">
      <c r="W2599" s="60"/>
      <c r="X2599" s="60"/>
      <c r="Y2599" s="60"/>
      <c r="Z2599" s="60"/>
    </row>
    <row r="2600" spans="23:26" hidden="1" x14ac:dyDescent="0.3">
      <c r="W2600" s="60"/>
      <c r="X2600" s="60"/>
      <c r="Y2600" s="60"/>
      <c r="Z2600" s="60"/>
    </row>
    <row r="2601" spans="23:26" hidden="1" x14ac:dyDescent="0.3">
      <c r="W2601" s="60"/>
      <c r="X2601" s="60"/>
      <c r="Y2601" s="60"/>
      <c r="Z2601" s="60"/>
    </row>
    <row r="2602" spans="23:26" hidden="1" x14ac:dyDescent="0.3">
      <c r="W2602" s="60"/>
      <c r="X2602" s="60"/>
      <c r="Y2602" s="60"/>
      <c r="Z2602" s="60"/>
    </row>
    <row r="2603" spans="23:26" hidden="1" x14ac:dyDescent="0.3">
      <c r="W2603" s="60"/>
      <c r="X2603" s="60"/>
      <c r="Y2603" s="60"/>
      <c r="Z2603" s="60"/>
    </row>
    <row r="2604" spans="23:26" hidden="1" x14ac:dyDescent="0.3">
      <c r="W2604" s="60"/>
      <c r="X2604" s="60"/>
      <c r="Y2604" s="60"/>
      <c r="Z2604" s="60"/>
    </row>
    <row r="2605" spans="23:26" hidden="1" x14ac:dyDescent="0.3">
      <c r="W2605" s="60"/>
      <c r="X2605" s="60"/>
      <c r="Y2605" s="60"/>
      <c r="Z2605" s="60"/>
    </row>
    <row r="2606" spans="23:26" hidden="1" x14ac:dyDescent="0.3">
      <c r="W2606" s="60"/>
      <c r="X2606" s="60"/>
      <c r="Y2606" s="60"/>
      <c r="Z2606" s="60"/>
    </row>
    <row r="2607" spans="23:26" hidden="1" x14ac:dyDescent="0.3">
      <c r="W2607" s="60"/>
      <c r="X2607" s="60"/>
      <c r="Y2607" s="60"/>
      <c r="Z2607" s="60"/>
    </row>
    <row r="2608" spans="23:26" hidden="1" x14ac:dyDescent="0.3">
      <c r="W2608" s="60"/>
      <c r="X2608" s="60"/>
      <c r="Y2608" s="60"/>
      <c r="Z2608" s="60"/>
    </row>
    <row r="2609" spans="23:26" hidden="1" x14ac:dyDescent="0.3">
      <c r="W2609" s="60"/>
      <c r="X2609" s="60"/>
      <c r="Y2609" s="60"/>
      <c r="Z2609" s="60"/>
    </row>
    <row r="2610" spans="23:26" hidden="1" x14ac:dyDescent="0.3">
      <c r="W2610" s="60"/>
      <c r="X2610" s="60"/>
      <c r="Y2610" s="60"/>
      <c r="Z2610" s="60"/>
    </row>
    <row r="2611" spans="23:26" hidden="1" x14ac:dyDescent="0.3">
      <c r="W2611" s="60"/>
      <c r="X2611" s="60"/>
      <c r="Y2611" s="60"/>
      <c r="Z2611" s="60"/>
    </row>
    <row r="2612" spans="23:26" hidden="1" x14ac:dyDescent="0.3">
      <c r="W2612" s="60"/>
      <c r="X2612" s="60"/>
      <c r="Y2612" s="60"/>
      <c r="Z2612" s="60"/>
    </row>
    <row r="2613" spans="23:26" hidden="1" x14ac:dyDescent="0.3">
      <c r="W2613" s="60"/>
      <c r="X2613" s="60"/>
      <c r="Y2613" s="60"/>
      <c r="Z2613" s="60"/>
    </row>
    <row r="2614" spans="23:26" hidden="1" x14ac:dyDescent="0.3">
      <c r="W2614" s="60"/>
      <c r="X2614" s="60"/>
      <c r="Y2614" s="60"/>
      <c r="Z2614" s="60"/>
    </row>
    <row r="2615" spans="23:26" hidden="1" x14ac:dyDescent="0.3">
      <c r="W2615" s="60"/>
      <c r="X2615" s="60"/>
      <c r="Y2615" s="60"/>
      <c r="Z2615" s="60"/>
    </row>
    <row r="2616" spans="23:26" hidden="1" x14ac:dyDescent="0.3">
      <c r="W2616" s="60"/>
      <c r="X2616" s="60"/>
      <c r="Y2616" s="60"/>
      <c r="Z2616" s="60"/>
    </row>
    <row r="2617" spans="23:26" hidden="1" x14ac:dyDescent="0.3">
      <c r="W2617" s="60"/>
      <c r="X2617" s="60"/>
      <c r="Y2617" s="60"/>
      <c r="Z2617" s="60"/>
    </row>
    <row r="2618" spans="23:26" hidden="1" x14ac:dyDescent="0.3">
      <c r="W2618" s="60"/>
      <c r="X2618" s="60"/>
      <c r="Y2618" s="60"/>
      <c r="Z2618" s="60"/>
    </row>
    <row r="2619" spans="23:26" hidden="1" x14ac:dyDescent="0.3">
      <c r="W2619" s="60"/>
      <c r="X2619" s="60"/>
      <c r="Y2619" s="60"/>
      <c r="Z2619" s="60"/>
    </row>
    <row r="2620" spans="23:26" hidden="1" x14ac:dyDescent="0.3">
      <c r="W2620" s="60"/>
      <c r="X2620" s="60"/>
      <c r="Y2620" s="60"/>
      <c r="Z2620" s="60"/>
    </row>
    <row r="2621" spans="23:26" hidden="1" x14ac:dyDescent="0.3">
      <c r="W2621" s="60"/>
      <c r="X2621" s="60"/>
      <c r="Y2621" s="60"/>
      <c r="Z2621" s="60"/>
    </row>
    <row r="2622" spans="23:26" hidden="1" x14ac:dyDescent="0.3">
      <c r="W2622" s="60"/>
      <c r="X2622" s="60"/>
      <c r="Y2622" s="60"/>
      <c r="Z2622" s="60"/>
    </row>
    <row r="2623" spans="23:26" hidden="1" x14ac:dyDescent="0.3">
      <c r="W2623" s="60"/>
      <c r="X2623" s="60"/>
      <c r="Y2623" s="60"/>
      <c r="Z2623" s="60"/>
    </row>
    <row r="2624" spans="23:26" hidden="1" x14ac:dyDescent="0.3">
      <c r="W2624" s="60"/>
      <c r="X2624" s="60"/>
      <c r="Y2624" s="60"/>
      <c r="Z2624" s="60"/>
    </row>
    <row r="2625" spans="23:26" hidden="1" x14ac:dyDescent="0.3">
      <c r="W2625" s="60"/>
      <c r="X2625" s="60"/>
      <c r="Y2625" s="60"/>
      <c r="Z2625" s="60"/>
    </row>
    <row r="2626" spans="23:26" hidden="1" x14ac:dyDescent="0.3">
      <c r="W2626" s="60"/>
      <c r="X2626" s="60"/>
      <c r="Y2626" s="60"/>
      <c r="Z2626" s="60"/>
    </row>
    <row r="2627" spans="23:26" hidden="1" x14ac:dyDescent="0.3">
      <c r="W2627" s="60"/>
      <c r="X2627" s="60"/>
      <c r="Y2627" s="60"/>
      <c r="Z2627" s="60"/>
    </row>
    <row r="2628" spans="23:26" hidden="1" x14ac:dyDescent="0.3">
      <c r="W2628" s="60"/>
      <c r="X2628" s="60"/>
      <c r="Y2628" s="60"/>
      <c r="Z2628" s="60"/>
    </row>
    <row r="2629" spans="23:26" hidden="1" x14ac:dyDescent="0.3">
      <c r="W2629" s="60"/>
      <c r="X2629" s="60"/>
      <c r="Y2629" s="60"/>
      <c r="Z2629" s="60"/>
    </row>
    <row r="2630" spans="23:26" hidden="1" x14ac:dyDescent="0.3">
      <c r="W2630" s="60"/>
      <c r="X2630" s="60"/>
      <c r="Y2630" s="60"/>
      <c r="Z2630" s="60"/>
    </row>
    <row r="2631" spans="23:26" hidden="1" x14ac:dyDescent="0.3">
      <c r="W2631" s="60"/>
      <c r="X2631" s="60"/>
      <c r="Y2631" s="60"/>
      <c r="Z2631" s="60"/>
    </row>
    <row r="2632" spans="23:26" hidden="1" x14ac:dyDescent="0.3">
      <c r="W2632" s="60"/>
      <c r="X2632" s="60"/>
      <c r="Y2632" s="60"/>
      <c r="Z2632" s="60"/>
    </row>
    <row r="2633" spans="23:26" hidden="1" x14ac:dyDescent="0.3">
      <c r="W2633" s="60"/>
      <c r="X2633" s="60"/>
      <c r="Y2633" s="60"/>
      <c r="Z2633" s="60"/>
    </row>
    <row r="2634" spans="23:26" hidden="1" x14ac:dyDescent="0.3">
      <c r="W2634" s="60"/>
      <c r="X2634" s="60"/>
      <c r="Y2634" s="60"/>
      <c r="Z2634" s="60"/>
    </row>
    <row r="2635" spans="23:26" hidden="1" x14ac:dyDescent="0.3">
      <c r="W2635" s="60"/>
      <c r="X2635" s="60"/>
      <c r="Y2635" s="60"/>
      <c r="Z2635" s="60"/>
    </row>
    <row r="2636" spans="23:26" hidden="1" x14ac:dyDescent="0.3">
      <c r="W2636" s="60"/>
      <c r="X2636" s="60"/>
      <c r="Y2636" s="60"/>
      <c r="Z2636" s="60"/>
    </row>
    <row r="2637" spans="23:26" hidden="1" x14ac:dyDescent="0.3">
      <c r="W2637" s="60"/>
      <c r="X2637" s="60"/>
      <c r="Y2637" s="60"/>
      <c r="Z2637" s="60"/>
    </row>
    <row r="2638" spans="23:26" hidden="1" x14ac:dyDescent="0.3">
      <c r="W2638" s="60"/>
      <c r="X2638" s="60"/>
      <c r="Y2638" s="60"/>
      <c r="Z2638" s="60"/>
    </row>
    <row r="2639" spans="23:26" hidden="1" x14ac:dyDescent="0.3">
      <c r="W2639" s="60"/>
      <c r="X2639" s="60"/>
      <c r="Y2639" s="60"/>
      <c r="Z2639" s="60"/>
    </row>
    <row r="2640" spans="23:26" hidden="1" x14ac:dyDescent="0.3">
      <c r="W2640" s="60"/>
      <c r="X2640" s="60"/>
      <c r="Y2640" s="60"/>
      <c r="Z2640" s="60"/>
    </row>
    <row r="2641" spans="23:26" hidden="1" x14ac:dyDescent="0.3">
      <c r="W2641" s="60"/>
      <c r="X2641" s="60"/>
      <c r="Y2641" s="60"/>
      <c r="Z2641" s="60"/>
    </row>
    <row r="2642" spans="23:26" hidden="1" x14ac:dyDescent="0.3">
      <c r="W2642" s="60"/>
      <c r="X2642" s="60"/>
      <c r="Y2642" s="60"/>
      <c r="Z2642" s="60"/>
    </row>
    <row r="2643" spans="23:26" hidden="1" x14ac:dyDescent="0.3">
      <c r="W2643" s="60"/>
      <c r="X2643" s="60"/>
      <c r="Y2643" s="60"/>
      <c r="Z2643" s="60"/>
    </row>
    <row r="2644" spans="23:26" hidden="1" x14ac:dyDescent="0.3">
      <c r="W2644" s="60"/>
      <c r="X2644" s="60"/>
      <c r="Y2644" s="60"/>
      <c r="Z2644" s="60"/>
    </row>
    <row r="2645" spans="23:26" hidden="1" x14ac:dyDescent="0.3">
      <c r="W2645" s="60"/>
      <c r="X2645" s="60"/>
      <c r="Y2645" s="60"/>
      <c r="Z2645" s="60"/>
    </row>
    <row r="2646" spans="23:26" hidden="1" x14ac:dyDescent="0.3">
      <c r="W2646" s="60"/>
      <c r="X2646" s="60"/>
      <c r="Y2646" s="60"/>
      <c r="Z2646" s="60"/>
    </row>
    <row r="2647" spans="23:26" hidden="1" x14ac:dyDescent="0.3">
      <c r="W2647" s="60"/>
      <c r="X2647" s="60"/>
      <c r="Y2647" s="60"/>
      <c r="Z2647" s="60"/>
    </row>
    <row r="2648" spans="23:26" hidden="1" x14ac:dyDescent="0.3">
      <c r="W2648" s="60"/>
      <c r="X2648" s="60"/>
      <c r="Y2648" s="60"/>
      <c r="Z2648" s="60"/>
    </row>
    <row r="2649" spans="23:26" hidden="1" x14ac:dyDescent="0.3">
      <c r="W2649" s="60"/>
      <c r="X2649" s="60"/>
      <c r="Y2649" s="60"/>
      <c r="Z2649" s="60"/>
    </row>
    <row r="2650" spans="23:26" hidden="1" x14ac:dyDescent="0.3">
      <c r="W2650" s="60"/>
      <c r="X2650" s="60"/>
      <c r="Y2650" s="60"/>
      <c r="Z2650" s="60"/>
    </row>
    <row r="2651" spans="23:26" hidden="1" x14ac:dyDescent="0.3">
      <c r="W2651" s="60"/>
      <c r="X2651" s="60"/>
      <c r="Y2651" s="60"/>
      <c r="Z2651" s="60"/>
    </row>
    <row r="2652" spans="23:26" hidden="1" x14ac:dyDescent="0.3">
      <c r="W2652" s="60"/>
      <c r="X2652" s="60"/>
      <c r="Y2652" s="60"/>
      <c r="Z2652" s="60"/>
    </row>
    <row r="2653" spans="23:26" hidden="1" x14ac:dyDescent="0.3">
      <c r="W2653" s="60"/>
      <c r="X2653" s="60"/>
      <c r="Y2653" s="60"/>
      <c r="Z2653" s="60"/>
    </row>
    <row r="2654" spans="23:26" hidden="1" x14ac:dyDescent="0.3">
      <c r="W2654" s="60"/>
      <c r="X2654" s="60"/>
      <c r="Y2654" s="60"/>
      <c r="Z2654" s="60"/>
    </row>
    <row r="2655" spans="23:26" hidden="1" x14ac:dyDescent="0.3">
      <c r="W2655" s="60"/>
      <c r="X2655" s="60"/>
      <c r="Y2655" s="60"/>
      <c r="Z2655" s="60"/>
    </row>
    <row r="2656" spans="23:26" hidden="1" x14ac:dyDescent="0.3">
      <c r="W2656" s="60"/>
      <c r="X2656" s="60"/>
      <c r="Y2656" s="60"/>
      <c r="Z2656" s="60"/>
    </row>
    <row r="2657" spans="23:26" hidden="1" x14ac:dyDescent="0.3">
      <c r="W2657" s="60"/>
      <c r="X2657" s="60"/>
      <c r="Y2657" s="60"/>
      <c r="Z2657" s="60"/>
    </row>
    <row r="2658" spans="23:26" hidden="1" x14ac:dyDescent="0.3">
      <c r="W2658" s="60"/>
      <c r="X2658" s="60"/>
      <c r="Y2658" s="60"/>
      <c r="Z2658" s="60"/>
    </row>
    <row r="2659" spans="23:26" hidden="1" x14ac:dyDescent="0.3">
      <c r="W2659" s="60"/>
      <c r="X2659" s="60"/>
      <c r="Y2659" s="60"/>
      <c r="Z2659" s="60"/>
    </row>
    <row r="2660" spans="23:26" hidden="1" x14ac:dyDescent="0.3">
      <c r="W2660" s="60"/>
      <c r="X2660" s="60"/>
      <c r="Y2660" s="60"/>
      <c r="Z2660" s="60"/>
    </row>
    <row r="2661" spans="23:26" hidden="1" x14ac:dyDescent="0.3">
      <c r="W2661" s="60"/>
      <c r="X2661" s="60"/>
      <c r="Y2661" s="60"/>
      <c r="Z2661" s="60"/>
    </row>
    <row r="2662" spans="23:26" hidden="1" x14ac:dyDescent="0.3">
      <c r="W2662" s="60"/>
      <c r="X2662" s="60"/>
      <c r="Y2662" s="60"/>
      <c r="Z2662" s="60"/>
    </row>
    <row r="2663" spans="23:26" hidden="1" x14ac:dyDescent="0.3">
      <c r="W2663" s="60"/>
      <c r="X2663" s="60"/>
      <c r="Y2663" s="60"/>
      <c r="Z2663" s="60"/>
    </row>
    <row r="2664" spans="23:26" hidden="1" x14ac:dyDescent="0.3">
      <c r="W2664" s="60"/>
      <c r="X2664" s="60"/>
      <c r="Y2664" s="60"/>
      <c r="Z2664" s="60"/>
    </row>
    <row r="2665" spans="23:26" hidden="1" x14ac:dyDescent="0.3">
      <c r="W2665" s="60"/>
      <c r="X2665" s="60"/>
      <c r="Y2665" s="60"/>
      <c r="Z2665" s="60"/>
    </row>
    <row r="2666" spans="23:26" hidden="1" x14ac:dyDescent="0.3">
      <c r="W2666" s="60"/>
      <c r="X2666" s="60"/>
      <c r="Y2666" s="60"/>
      <c r="Z2666" s="60"/>
    </row>
    <row r="2667" spans="23:26" hidden="1" x14ac:dyDescent="0.3">
      <c r="W2667" s="60"/>
      <c r="X2667" s="60"/>
      <c r="Y2667" s="60"/>
      <c r="Z2667" s="60"/>
    </row>
    <row r="2668" spans="23:26" hidden="1" x14ac:dyDescent="0.3">
      <c r="W2668" s="60"/>
      <c r="X2668" s="60"/>
      <c r="Y2668" s="60"/>
      <c r="Z2668" s="60"/>
    </row>
    <row r="2669" spans="23:26" hidden="1" x14ac:dyDescent="0.3">
      <c r="W2669" s="60"/>
      <c r="X2669" s="60"/>
      <c r="Y2669" s="60"/>
      <c r="Z2669" s="60"/>
    </row>
    <row r="2670" spans="23:26" hidden="1" x14ac:dyDescent="0.3">
      <c r="W2670" s="60"/>
      <c r="X2670" s="60"/>
      <c r="Y2670" s="60"/>
      <c r="Z2670" s="60"/>
    </row>
    <row r="2671" spans="23:26" hidden="1" x14ac:dyDescent="0.3">
      <c r="W2671" s="60"/>
      <c r="X2671" s="60"/>
      <c r="Y2671" s="60"/>
      <c r="Z2671" s="60"/>
    </row>
    <row r="2672" spans="23:26" hidden="1" x14ac:dyDescent="0.3">
      <c r="W2672" s="60"/>
      <c r="X2672" s="60"/>
      <c r="Y2672" s="60"/>
      <c r="Z2672" s="60"/>
    </row>
    <row r="2673" spans="23:26" hidden="1" x14ac:dyDescent="0.3">
      <c r="W2673" s="60"/>
      <c r="X2673" s="60"/>
      <c r="Y2673" s="60"/>
      <c r="Z2673" s="60"/>
    </row>
    <row r="2674" spans="23:26" hidden="1" x14ac:dyDescent="0.3">
      <c r="W2674" s="60"/>
      <c r="X2674" s="60"/>
      <c r="Y2674" s="60"/>
      <c r="Z2674" s="60"/>
    </row>
    <row r="2675" spans="23:26" hidden="1" x14ac:dyDescent="0.3">
      <c r="W2675" s="60"/>
      <c r="X2675" s="60"/>
      <c r="Y2675" s="60"/>
      <c r="Z2675" s="60"/>
    </row>
    <row r="2676" spans="23:26" hidden="1" x14ac:dyDescent="0.3">
      <c r="W2676" s="60"/>
      <c r="X2676" s="60"/>
      <c r="Y2676" s="60"/>
      <c r="Z2676" s="60"/>
    </row>
    <row r="2677" spans="23:26" hidden="1" x14ac:dyDescent="0.3">
      <c r="W2677" s="60"/>
      <c r="X2677" s="60"/>
      <c r="Y2677" s="60"/>
      <c r="Z2677" s="60"/>
    </row>
    <row r="2678" spans="23:26" hidden="1" x14ac:dyDescent="0.3">
      <c r="W2678" s="60"/>
      <c r="X2678" s="60"/>
      <c r="Y2678" s="60"/>
      <c r="Z2678" s="60"/>
    </row>
    <row r="2679" spans="23:26" hidden="1" x14ac:dyDescent="0.3">
      <c r="W2679" s="60"/>
      <c r="X2679" s="60"/>
      <c r="Y2679" s="60"/>
      <c r="Z2679" s="60"/>
    </row>
    <row r="2680" spans="23:26" hidden="1" x14ac:dyDescent="0.3">
      <c r="W2680" s="60"/>
      <c r="X2680" s="60"/>
      <c r="Y2680" s="60"/>
      <c r="Z2680" s="60"/>
    </row>
    <row r="2681" spans="23:26" hidden="1" x14ac:dyDescent="0.3">
      <c r="W2681" s="60"/>
      <c r="X2681" s="60"/>
      <c r="Y2681" s="60"/>
      <c r="Z2681" s="60"/>
    </row>
    <row r="2682" spans="23:26" hidden="1" x14ac:dyDescent="0.3">
      <c r="W2682" s="60"/>
      <c r="X2682" s="60"/>
      <c r="Y2682" s="60"/>
      <c r="Z2682" s="60"/>
    </row>
    <row r="2683" spans="23:26" hidden="1" x14ac:dyDescent="0.3">
      <c r="W2683" s="60"/>
      <c r="X2683" s="60"/>
      <c r="Y2683" s="60"/>
      <c r="Z2683" s="60"/>
    </row>
    <row r="2684" spans="23:26" hidden="1" x14ac:dyDescent="0.3">
      <c r="W2684" s="60"/>
      <c r="X2684" s="60"/>
      <c r="Y2684" s="60"/>
      <c r="Z2684" s="60"/>
    </row>
    <row r="2685" spans="23:26" hidden="1" x14ac:dyDescent="0.3">
      <c r="W2685" s="60"/>
      <c r="X2685" s="60"/>
      <c r="Y2685" s="60"/>
      <c r="Z2685" s="60"/>
    </row>
    <row r="2686" spans="23:26" hidden="1" x14ac:dyDescent="0.3">
      <c r="W2686" s="60"/>
      <c r="X2686" s="60"/>
      <c r="Y2686" s="60"/>
      <c r="Z2686" s="60"/>
    </row>
    <row r="2687" spans="23:26" hidden="1" x14ac:dyDescent="0.3">
      <c r="W2687" s="60"/>
      <c r="X2687" s="60"/>
      <c r="Y2687" s="60"/>
      <c r="Z2687" s="60"/>
    </row>
    <row r="2688" spans="23:26" hidden="1" x14ac:dyDescent="0.3">
      <c r="W2688" s="60"/>
      <c r="X2688" s="60"/>
      <c r="Y2688" s="60"/>
      <c r="Z2688" s="60"/>
    </row>
    <row r="2689" spans="23:26" hidden="1" x14ac:dyDescent="0.3">
      <c r="W2689" s="60"/>
      <c r="X2689" s="60"/>
      <c r="Y2689" s="60"/>
      <c r="Z2689" s="60"/>
    </row>
    <row r="2690" spans="23:26" hidden="1" x14ac:dyDescent="0.3">
      <c r="W2690" s="60"/>
      <c r="X2690" s="60"/>
      <c r="Y2690" s="60"/>
      <c r="Z2690" s="60"/>
    </row>
    <row r="2691" spans="23:26" hidden="1" x14ac:dyDescent="0.3">
      <c r="W2691" s="60"/>
      <c r="X2691" s="60"/>
      <c r="Y2691" s="60"/>
      <c r="Z2691" s="60"/>
    </row>
    <row r="2692" spans="23:26" hidden="1" x14ac:dyDescent="0.3">
      <c r="W2692" s="60"/>
      <c r="X2692" s="60"/>
      <c r="Y2692" s="60"/>
      <c r="Z2692" s="60"/>
    </row>
    <row r="2693" spans="23:26" hidden="1" x14ac:dyDescent="0.3">
      <c r="W2693" s="60"/>
      <c r="X2693" s="60"/>
      <c r="Y2693" s="60"/>
      <c r="Z2693" s="60"/>
    </row>
    <row r="2694" spans="23:26" hidden="1" x14ac:dyDescent="0.3">
      <c r="W2694" s="60"/>
      <c r="X2694" s="60"/>
      <c r="Y2694" s="60"/>
      <c r="Z2694" s="60"/>
    </row>
    <row r="2695" spans="23:26" hidden="1" x14ac:dyDescent="0.3">
      <c r="W2695" s="60"/>
      <c r="X2695" s="60"/>
      <c r="Y2695" s="60"/>
      <c r="Z2695" s="60"/>
    </row>
    <row r="2696" spans="23:26" hidden="1" x14ac:dyDescent="0.3">
      <c r="W2696" s="60"/>
      <c r="X2696" s="60"/>
      <c r="Y2696" s="60"/>
      <c r="Z2696" s="60"/>
    </row>
    <row r="2697" spans="23:26" hidden="1" x14ac:dyDescent="0.3">
      <c r="W2697" s="60"/>
      <c r="X2697" s="60"/>
      <c r="Y2697" s="60"/>
      <c r="Z2697" s="60"/>
    </row>
    <row r="2698" spans="23:26" hidden="1" x14ac:dyDescent="0.3">
      <c r="W2698" s="60"/>
      <c r="X2698" s="60"/>
      <c r="Y2698" s="60"/>
      <c r="Z2698" s="60"/>
    </row>
    <row r="2699" spans="23:26" hidden="1" x14ac:dyDescent="0.3">
      <c r="W2699" s="60"/>
      <c r="X2699" s="60"/>
      <c r="Y2699" s="60"/>
      <c r="Z2699" s="60"/>
    </row>
    <row r="2700" spans="23:26" hidden="1" x14ac:dyDescent="0.3">
      <c r="W2700" s="60"/>
      <c r="X2700" s="60"/>
      <c r="Y2700" s="60"/>
      <c r="Z2700" s="60"/>
    </row>
    <row r="2701" spans="23:26" hidden="1" x14ac:dyDescent="0.3">
      <c r="W2701" s="60"/>
      <c r="X2701" s="60"/>
      <c r="Y2701" s="60"/>
      <c r="Z2701" s="60"/>
    </row>
    <row r="2702" spans="23:26" hidden="1" x14ac:dyDescent="0.3">
      <c r="W2702" s="60"/>
      <c r="X2702" s="60"/>
      <c r="Y2702" s="60"/>
      <c r="Z2702" s="60"/>
    </row>
    <row r="2703" spans="23:26" hidden="1" x14ac:dyDescent="0.3">
      <c r="W2703" s="60"/>
      <c r="X2703" s="60"/>
      <c r="Y2703" s="60"/>
      <c r="Z2703" s="60"/>
    </row>
    <row r="2704" spans="23:26" hidden="1" x14ac:dyDescent="0.3">
      <c r="W2704" s="60"/>
      <c r="X2704" s="60"/>
      <c r="Y2704" s="60"/>
      <c r="Z2704" s="60"/>
    </row>
    <row r="2705" spans="23:26" hidden="1" x14ac:dyDescent="0.3">
      <c r="W2705" s="60"/>
      <c r="X2705" s="60"/>
      <c r="Y2705" s="60"/>
      <c r="Z2705" s="60"/>
    </row>
    <row r="2706" spans="23:26" hidden="1" x14ac:dyDescent="0.3">
      <c r="W2706" s="60"/>
      <c r="X2706" s="60"/>
      <c r="Y2706" s="60"/>
      <c r="Z2706" s="60"/>
    </row>
    <row r="2707" spans="23:26" hidden="1" x14ac:dyDescent="0.3">
      <c r="W2707" s="60"/>
      <c r="X2707" s="60"/>
      <c r="Y2707" s="60"/>
      <c r="Z2707" s="60"/>
    </row>
    <row r="2708" spans="23:26" hidden="1" x14ac:dyDescent="0.3">
      <c r="W2708" s="60"/>
      <c r="X2708" s="60"/>
      <c r="Y2708" s="60"/>
      <c r="Z2708" s="60"/>
    </row>
    <row r="2709" spans="23:26" hidden="1" x14ac:dyDescent="0.3">
      <c r="W2709" s="60"/>
      <c r="X2709" s="60"/>
      <c r="Y2709" s="60"/>
      <c r="Z2709" s="60"/>
    </row>
    <row r="2710" spans="23:26" hidden="1" x14ac:dyDescent="0.3">
      <c r="W2710" s="60"/>
      <c r="X2710" s="60"/>
      <c r="Y2710" s="60"/>
      <c r="Z2710" s="60"/>
    </row>
    <row r="2711" spans="23:26" hidden="1" x14ac:dyDescent="0.3">
      <c r="W2711" s="60"/>
      <c r="X2711" s="60"/>
      <c r="Y2711" s="60"/>
      <c r="Z2711" s="60"/>
    </row>
    <row r="2712" spans="23:26" hidden="1" x14ac:dyDescent="0.3">
      <c r="W2712" s="60"/>
      <c r="X2712" s="60"/>
      <c r="Y2712" s="60"/>
      <c r="Z2712" s="60"/>
    </row>
    <row r="2713" spans="23:26" hidden="1" x14ac:dyDescent="0.3">
      <c r="W2713" s="60"/>
      <c r="X2713" s="60"/>
      <c r="Y2713" s="60"/>
      <c r="Z2713" s="60"/>
    </row>
    <row r="2714" spans="23:26" hidden="1" x14ac:dyDescent="0.3">
      <c r="W2714" s="60"/>
      <c r="X2714" s="60"/>
      <c r="Y2714" s="60"/>
      <c r="Z2714" s="60"/>
    </row>
    <row r="2715" spans="23:26" hidden="1" x14ac:dyDescent="0.3">
      <c r="W2715" s="60"/>
      <c r="X2715" s="60"/>
      <c r="Y2715" s="60"/>
      <c r="Z2715" s="60"/>
    </row>
    <row r="2716" spans="23:26" hidden="1" x14ac:dyDescent="0.3">
      <c r="W2716" s="60"/>
      <c r="X2716" s="60"/>
      <c r="Y2716" s="60"/>
      <c r="Z2716" s="60"/>
    </row>
    <row r="2717" spans="23:26" hidden="1" x14ac:dyDescent="0.3">
      <c r="W2717" s="60"/>
      <c r="X2717" s="60"/>
      <c r="Y2717" s="60"/>
      <c r="Z2717" s="60"/>
    </row>
    <row r="2718" spans="23:26" hidden="1" x14ac:dyDescent="0.3">
      <c r="W2718" s="60"/>
      <c r="X2718" s="60"/>
      <c r="Y2718" s="60"/>
      <c r="Z2718" s="60"/>
    </row>
    <row r="2719" spans="23:26" hidden="1" x14ac:dyDescent="0.3">
      <c r="W2719" s="60"/>
      <c r="X2719" s="60"/>
      <c r="Y2719" s="60"/>
      <c r="Z2719" s="60"/>
    </row>
    <row r="2720" spans="23:26" hidden="1" x14ac:dyDescent="0.3">
      <c r="W2720" s="60"/>
      <c r="X2720" s="60"/>
      <c r="Y2720" s="60"/>
      <c r="Z2720" s="60"/>
    </row>
    <row r="2721" spans="23:26" hidden="1" x14ac:dyDescent="0.3">
      <c r="W2721" s="60"/>
      <c r="X2721" s="60"/>
      <c r="Y2721" s="60"/>
      <c r="Z2721" s="60"/>
    </row>
    <row r="2722" spans="23:26" hidden="1" x14ac:dyDescent="0.3">
      <c r="W2722" s="60"/>
      <c r="X2722" s="60"/>
      <c r="Y2722" s="60"/>
      <c r="Z2722" s="60"/>
    </row>
    <row r="2723" spans="23:26" hidden="1" x14ac:dyDescent="0.3">
      <c r="W2723" s="60"/>
      <c r="X2723" s="60"/>
      <c r="Y2723" s="60"/>
      <c r="Z2723" s="60"/>
    </row>
    <row r="2724" spans="23:26" hidden="1" x14ac:dyDescent="0.3">
      <c r="W2724" s="60"/>
      <c r="X2724" s="60"/>
      <c r="Y2724" s="60"/>
      <c r="Z2724" s="60"/>
    </row>
    <row r="2725" spans="23:26" hidden="1" x14ac:dyDescent="0.3">
      <c r="W2725" s="60"/>
      <c r="X2725" s="60"/>
      <c r="Y2725" s="60"/>
      <c r="Z2725" s="60"/>
    </row>
    <row r="2726" spans="23:26" hidden="1" x14ac:dyDescent="0.3">
      <c r="W2726" s="60"/>
      <c r="X2726" s="60"/>
      <c r="Y2726" s="60"/>
      <c r="Z2726" s="60"/>
    </row>
    <row r="2727" spans="23:26" hidden="1" x14ac:dyDescent="0.3">
      <c r="W2727" s="60"/>
      <c r="X2727" s="60"/>
      <c r="Y2727" s="60"/>
      <c r="Z2727" s="60"/>
    </row>
    <row r="2728" spans="23:26" hidden="1" x14ac:dyDescent="0.3">
      <c r="W2728" s="60"/>
      <c r="X2728" s="60"/>
      <c r="Y2728" s="60"/>
      <c r="Z2728" s="60"/>
    </row>
    <row r="2729" spans="23:26" hidden="1" x14ac:dyDescent="0.3">
      <c r="W2729" s="60"/>
      <c r="X2729" s="60"/>
      <c r="Y2729" s="60"/>
      <c r="Z2729" s="60"/>
    </row>
    <row r="2730" spans="23:26" hidden="1" x14ac:dyDescent="0.3">
      <c r="W2730" s="60"/>
      <c r="X2730" s="60"/>
      <c r="Y2730" s="60"/>
      <c r="Z2730" s="60"/>
    </row>
    <row r="2731" spans="23:26" hidden="1" x14ac:dyDescent="0.3">
      <c r="W2731" s="60"/>
      <c r="X2731" s="60"/>
      <c r="Y2731" s="60"/>
      <c r="Z2731" s="60"/>
    </row>
    <row r="2732" spans="23:26" hidden="1" x14ac:dyDescent="0.3">
      <c r="W2732" s="60"/>
      <c r="X2732" s="60"/>
      <c r="Y2732" s="60"/>
      <c r="Z2732" s="60"/>
    </row>
    <row r="2733" spans="23:26" hidden="1" x14ac:dyDescent="0.3">
      <c r="W2733" s="60"/>
      <c r="X2733" s="60"/>
      <c r="Y2733" s="60"/>
      <c r="Z2733" s="60"/>
    </row>
    <row r="2734" spans="23:26" hidden="1" x14ac:dyDescent="0.3">
      <c r="W2734" s="60"/>
      <c r="X2734" s="60"/>
      <c r="Y2734" s="60"/>
      <c r="Z2734" s="60"/>
    </row>
    <row r="2735" spans="23:26" hidden="1" x14ac:dyDescent="0.3">
      <c r="W2735" s="60"/>
      <c r="X2735" s="60"/>
      <c r="Y2735" s="60"/>
      <c r="Z2735" s="60"/>
    </row>
    <row r="2736" spans="23:26" hidden="1" x14ac:dyDescent="0.3">
      <c r="W2736" s="60"/>
      <c r="X2736" s="60"/>
      <c r="Y2736" s="60"/>
      <c r="Z2736" s="60"/>
    </row>
    <row r="2737" spans="23:26" hidden="1" x14ac:dyDescent="0.3">
      <c r="W2737" s="60"/>
      <c r="X2737" s="60"/>
      <c r="Y2737" s="60"/>
      <c r="Z2737" s="60"/>
    </row>
    <row r="2738" spans="23:26" hidden="1" x14ac:dyDescent="0.3">
      <c r="W2738" s="60"/>
      <c r="X2738" s="60"/>
      <c r="Y2738" s="60"/>
      <c r="Z2738" s="60"/>
    </row>
    <row r="2739" spans="23:26" hidden="1" x14ac:dyDescent="0.3">
      <c r="W2739" s="60"/>
      <c r="X2739" s="60"/>
      <c r="Y2739" s="60"/>
      <c r="Z2739" s="60"/>
    </row>
    <row r="2740" spans="23:26" hidden="1" x14ac:dyDescent="0.3">
      <c r="W2740" s="60"/>
      <c r="X2740" s="60"/>
      <c r="Y2740" s="60"/>
      <c r="Z2740" s="60"/>
    </row>
    <row r="2741" spans="23:26" hidden="1" x14ac:dyDescent="0.3">
      <c r="W2741" s="60"/>
      <c r="X2741" s="60"/>
      <c r="Y2741" s="60"/>
      <c r="Z2741" s="60"/>
    </row>
    <row r="2742" spans="23:26" hidden="1" x14ac:dyDescent="0.3">
      <c r="W2742" s="60"/>
      <c r="X2742" s="60"/>
      <c r="Y2742" s="60"/>
      <c r="Z2742" s="60"/>
    </row>
    <row r="2743" spans="23:26" hidden="1" x14ac:dyDescent="0.3">
      <c r="W2743" s="60"/>
      <c r="X2743" s="60"/>
      <c r="Y2743" s="60"/>
      <c r="Z2743" s="60"/>
    </row>
    <row r="2744" spans="23:26" hidden="1" x14ac:dyDescent="0.3">
      <c r="W2744" s="60"/>
      <c r="X2744" s="60"/>
      <c r="Y2744" s="60"/>
      <c r="Z2744" s="60"/>
    </row>
    <row r="2745" spans="23:26" hidden="1" x14ac:dyDescent="0.3">
      <c r="W2745" s="60"/>
      <c r="X2745" s="60"/>
      <c r="Y2745" s="60"/>
      <c r="Z2745" s="60"/>
    </row>
    <row r="2746" spans="23:26" hidden="1" x14ac:dyDescent="0.3">
      <c r="W2746" s="60"/>
      <c r="X2746" s="60"/>
      <c r="Y2746" s="60"/>
      <c r="Z2746" s="60"/>
    </row>
    <row r="2747" spans="23:26" hidden="1" x14ac:dyDescent="0.3">
      <c r="W2747" s="60"/>
      <c r="X2747" s="60"/>
      <c r="Y2747" s="60"/>
      <c r="Z2747" s="60"/>
    </row>
    <row r="2748" spans="23:26" hidden="1" x14ac:dyDescent="0.3">
      <c r="W2748" s="60"/>
      <c r="X2748" s="60"/>
      <c r="Y2748" s="60"/>
      <c r="Z2748" s="60"/>
    </row>
    <row r="2749" spans="23:26" hidden="1" x14ac:dyDescent="0.3">
      <c r="W2749" s="60"/>
      <c r="X2749" s="60"/>
      <c r="Y2749" s="60"/>
      <c r="Z2749" s="60"/>
    </row>
    <row r="2750" spans="23:26" hidden="1" x14ac:dyDescent="0.3">
      <c r="W2750" s="60"/>
      <c r="X2750" s="60"/>
      <c r="Y2750" s="60"/>
      <c r="Z2750" s="60"/>
    </row>
    <row r="2751" spans="23:26" hidden="1" x14ac:dyDescent="0.3">
      <c r="W2751" s="60"/>
      <c r="X2751" s="60"/>
      <c r="Y2751" s="60"/>
      <c r="Z2751" s="60"/>
    </row>
    <row r="2752" spans="23:26" hidden="1" x14ac:dyDescent="0.3">
      <c r="W2752" s="60"/>
      <c r="X2752" s="60"/>
      <c r="Y2752" s="60"/>
      <c r="Z2752" s="60"/>
    </row>
    <row r="2753" spans="23:26" hidden="1" x14ac:dyDescent="0.3">
      <c r="W2753" s="60"/>
      <c r="X2753" s="60"/>
      <c r="Y2753" s="60"/>
      <c r="Z2753" s="60"/>
    </row>
    <row r="2754" spans="23:26" hidden="1" x14ac:dyDescent="0.3">
      <c r="W2754" s="60"/>
      <c r="X2754" s="60"/>
      <c r="Y2754" s="60"/>
      <c r="Z2754" s="60"/>
    </row>
    <row r="2755" spans="23:26" hidden="1" x14ac:dyDescent="0.3">
      <c r="W2755" s="60"/>
      <c r="X2755" s="60"/>
      <c r="Y2755" s="60"/>
      <c r="Z2755" s="60"/>
    </row>
    <row r="2756" spans="23:26" hidden="1" x14ac:dyDescent="0.3">
      <c r="W2756" s="60"/>
      <c r="X2756" s="60"/>
      <c r="Y2756" s="60"/>
      <c r="Z2756" s="60"/>
    </row>
    <row r="2757" spans="23:26" hidden="1" x14ac:dyDescent="0.3">
      <c r="W2757" s="60"/>
      <c r="X2757" s="60"/>
      <c r="Y2757" s="60"/>
      <c r="Z2757" s="60"/>
    </row>
    <row r="2758" spans="23:26" hidden="1" x14ac:dyDescent="0.3">
      <c r="W2758" s="60"/>
      <c r="X2758" s="60"/>
      <c r="Y2758" s="60"/>
      <c r="Z2758" s="60"/>
    </row>
    <row r="2759" spans="23:26" hidden="1" x14ac:dyDescent="0.3">
      <c r="W2759" s="60"/>
      <c r="X2759" s="60"/>
      <c r="Y2759" s="60"/>
      <c r="Z2759" s="60"/>
    </row>
    <row r="2760" spans="23:26" hidden="1" x14ac:dyDescent="0.3">
      <c r="W2760" s="60"/>
      <c r="X2760" s="60"/>
      <c r="Y2760" s="60"/>
      <c r="Z2760" s="60"/>
    </row>
    <row r="2761" spans="23:26" hidden="1" x14ac:dyDescent="0.3">
      <c r="W2761" s="60"/>
      <c r="X2761" s="60"/>
      <c r="Y2761" s="60"/>
      <c r="Z2761" s="60"/>
    </row>
    <row r="2762" spans="23:26" hidden="1" x14ac:dyDescent="0.3">
      <c r="W2762" s="60"/>
      <c r="X2762" s="60"/>
      <c r="Y2762" s="60"/>
      <c r="Z2762" s="60"/>
    </row>
    <row r="2763" spans="23:26" hidden="1" x14ac:dyDescent="0.3">
      <c r="W2763" s="60"/>
      <c r="X2763" s="60"/>
      <c r="Y2763" s="60"/>
      <c r="Z2763" s="60"/>
    </row>
    <row r="2764" spans="23:26" hidden="1" x14ac:dyDescent="0.3">
      <c r="W2764" s="60"/>
      <c r="X2764" s="60"/>
      <c r="Y2764" s="60"/>
      <c r="Z2764" s="60"/>
    </row>
    <row r="2765" spans="23:26" hidden="1" x14ac:dyDescent="0.3">
      <c r="W2765" s="60"/>
      <c r="X2765" s="60"/>
      <c r="Y2765" s="60"/>
      <c r="Z2765" s="60"/>
    </row>
    <row r="2766" spans="23:26" hidden="1" x14ac:dyDescent="0.3">
      <c r="W2766" s="60"/>
      <c r="X2766" s="60"/>
      <c r="Y2766" s="60"/>
      <c r="Z2766" s="60"/>
    </row>
    <row r="2767" spans="23:26" hidden="1" x14ac:dyDescent="0.3">
      <c r="W2767" s="60"/>
      <c r="X2767" s="60"/>
      <c r="Y2767" s="60"/>
      <c r="Z2767" s="60"/>
    </row>
    <row r="2768" spans="23:26" hidden="1" x14ac:dyDescent="0.3">
      <c r="W2768" s="60"/>
      <c r="X2768" s="60"/>
      <c r="Y2768" s="60"/>
      <c r="Z2768" s="60"/>
    </row>
    <row r="2769" spans="23:26" hidden="1" x14ac:dyDescent="0.3">
      <c r="W2769" s="60"/>
      <c r="X2769" s="60"/>
      <c r="Y2769" s="60"/>
      <c r="Z2769" s="60"/>
    </row>
    <row r="2770" spans="23:26" hidden="1" x14ac:dyDescent="0.3">
      <c r="W2770" s="60"/>
      <c r="X2770" s="60"/>
      <c r="Y2770" s="60"/>
      <c r="Z2770" s="60"/>
    </row>
    <row r="2771" spans="23:26" hidden="1" x14ac:dyDescent="0.3">
      <c r="W2771" s="60"/>
      <c r="X2771" s="60"/>
      <c r="Y2771" s="60"/>
      <c r="Z2771" s="60"/>
    </row>
    <row r="2772" spans="23:26" hidden="1" x14ac:dyDescent="0.3">
      <c r="W2772" s="60"/>
      <c r="X2772" s="60"/>
      <c r="Y2772" s="60"/>
      <c r="Z2772" s="60"/>
    </row>
    <row r="2773" spans="23:26" hidden="1" x14ac:dyDescent="0.3">
      <c r="W2773" s="60"/>
      <c r="X2773" s="60"/>
      <c r="Y2773" s="60"/>
      <c r="Z2773" s="60"/>
    </row>
    <row r="2774" spans="23:26" hidden="1" x14ac:dyDescent="0.3">
      <c r="W2774" s="60"/>
      <c r="X2774" s="60"/>
      <c r="Y2774" s="60"/>
      <c r="Z2774" s="60"/>
    </row>
    <row r="2775" spans="23:26" hidden="1" x14ac:dyDescent="0.3">
      <c r="W2775" s="60"/>
      <c r="X2775" s="60"/>
      <c r="Y2775" s="60"/>
      <c r="Z2775" s="60"/>
    </row>
    <row r="2776" spans="23:26" hidden="1" x14ac:dyDescent="0.3">
      <c r="W2776" s="60"/>
      <c r="X2776" s="60"/>
      <c r="Y2776" s="60"/>
      <c r="Z2776" s="60"/>
    </row>
    <row r="2777" spans="23:26" hidden="1" x14ac:dyDescent="0.3">
      <c r="W2777" s="60"/>
      <c r="X2777" s="60"/>
      <c r="Y2777" s="60"/>
      <c r="Z2777" s="60"/>
    </row>
    <row r="2778" spans="23:26" hidden="1" x14ac:dyDescent="0.3">
      <c r="W2778" s="60"/>
      <c r="X2778" s="60"/>
      <c r="Y2778" s="60"/>
      <c r="Z2778" s="60"/>
    </row>
    <row r="2779" spans="23:26" hidden="1" x14ac:dyDescent="0.3">
      <c r="W2779" s="60"/>
      <c r="X2779" s="60"/>
      <c r="Y2779" s="60"/>
      <c r="Z2779" s="60"/>
    </row>
    <row r="2780" spans="23:26" hidden="1" x14ac:dyDescent="0.3">
      <c r="W2780" s="60"/>
      <c r="X2780" s="60"/>
      <c r="Y2780" s="60"/>
      <c r="Z2780" s="60"/>
    </row>
    <row r="2781" spans="23:26" hidden="1" x14ac:dyDescent="0.3">
      <c r="W2781" s="60"/>
      <c r="X2781" s="60"/>
      <c r="Y2781" s="60"/>
      <c r="Z2781" s="60"/>
    </row>
    <row r="2782" spans="23:26" hidden="1" x14ac:dyDescent="0.3">
      <c r="W2782" s="60"/>
      <c r="X2782" s="60"/>
      <c r="Y2782" s="60"/>
      <c r="Z2782" s="60"/>
    </row>
    <row r="2783" spans="23:26" hidden="1" x14ac:dyDescent="0.3">
      <c r="W2783" s="60"/>
      <c r="X2783" s="60"/>
      <c r="Y2783" s="60"/>
      <c r="Z2783" s="60"/>
    </row>
    <row r="2784" spans="23:26" hidden="1" x14ac:dyDescent="0.3">
      <c r="W2784" s="60"/>
      <c r="X2784" s="60"/>
      <c r="Y2784" s="60"/>
      <c r="Z2784" s="60"/>
    </row>
    <row r="2785" spans="23:26" hidden="1" x14ac:dyDescent="0.3">
      <c r="W2785" s="60"/>
      <c r="X2785" s="60"/>
      <c r="Y2785" s="60"/>
      <c r="Z2785" s="60"/>
    </row>
    <row r="2786" spans="23:26" hidden="1" x14ac:dyDescent="0.3">
      <c r="W2786" s="60"/>
      <c r="X2786" s="60"/>
      <c r="Y2786" s="60"/>
      <c r="Z2786" s="60"/>
    </row>
    <row r="2787" spans="23:26" hidden="1" x14ac:dyDescent="0.3">
      <c r="W2787" s="60"/>
      <c r="X2787" s="60"/>
      <c r="Y2787" s="60"/>
      <c r="Z2787" s="60"/>
    </row>
    <row r="2788" spans="23:26" hidden="1" x14ac:dyDescent="0.3">
      <c r="W2788" s="60"/>
      <c r="X2788" s="60"/>
      <c r="Y2788" s="60"/>
      <c r="Z2788" s="60"/>
    </row>
    <row r="2789" spans="23:26" hidden="1" x14ac:dyDescent="0.3">
      <c r="W2789" s="60"/>
      <c r="X2789" s="60"/>
      <c r="Y2789" s="60"/>
      <c r="Z2789" s="60"/>
    </row>
    <row r="2790" spans="23:26" hidden="1" x14ac:dyDescent="0.3">
      <c r="W2790" s="60"/>
      <c r="X2790" s="60"/>
      <c r="Y2790" s="60"/>
      <c r="Z2790" s="60"/>
    </row>
    <row r="2791" spans="23:26" hidden="1" x14ac:dyDescent="0.3">
      <c r="W2791" s="60"/>
      <c r="X2791" s="60"/>
      <c r="Y2791" s="60"/>
      <c r="Z2791" s="60"/>
    </row>
    <row r="2792" spans="23:26" hidden="1" x14ac:dyDescent="0.3">
      <c r="W2792" s="60"/>
      <c r="X2792" s="60"/>
      <c r="Y2792" s="60"/>
      <c r="Z2792" s="60"/>
    </row>
    <row r="2793" spans="23:26" hidden="1" x14ac:dyDescent="0.3">
      <c r="W2793" s="60"/>
      <c r="X2793" s="60"/>
      <c r="Y2793" s="60"/>
      <c r="Z2793" s="60"/>
    </row>
    <row r="2794" spans="23:26" hidden="1" x14ac:dyDescent="0.3">
      <c r="W2794" s="60"/>
      <c r="X2794" s="60"/>
      <c r="Y2794" s="60"/>
      <c r="Z2794" s="60"/>
    </row>
    <row r="2795" spans="23:26" hidden="1" x14ac:dyDescent="0.3">
      <c r="W2795" s="60"/>
      <c r="X2795" s="60"/>
      <c r="Y2795" s="60"/>
      <c r="Z2795" s="60"/>
    </row>
    <row r="2796" spans="23:26" hidden="1" x14ac:dyDescent="0.3">
      <c r="W2796" s="60"/>
      <c r="X2796" s="60"/>
      <c r="Y2796" s="60"/>
      <c r="Z2796" s="60"/>
    </row>
    <row r="2797" spans="23:26" hidden="1" x14ac:dyDescent="0.3">
      <c r="W2797" s="60"/>
      <c r="X2797" s="60"/>
      <c r="Y2797" s="60"/>
      <c r="Z2797" s="60"/>
    </row>
    <row r="2798" spans="23:26" hidden="1" x14ac:dyDescent="0.3">
      <c r="W2798" s="60"/>
      <c r="X2798" s="60"/>
      <c r="Y2798" s="60"/>
      <c r="Z2798" s="60"/>
    </row>
    <row r="2799" spans="23:26" hidden="1" x14ac:dyDescent="0.3">
      <c r="W2799" s="60"/>
      <c r="X2799" s="60"/>
      <c r="Y2799" s="60"/>
      <c r="Z2799" s="60"/>
    </row>
    <row r="2800" spans="23:26" hidden="1" x14ac:dyDescent="0.3">
      <c r="W2800" s="60"/>
      <c r="X2800" s="60"/>
      <c r="Y2800" s="60"/>
      <c r="Z2800" s="60"/>
    </row>
    <row r="2801" spans="23:26" hidden="1" x14ac:dyDescent="0.3">
      <c r="W2801" s="60"/>
      <c r="X2801" s="60"/>
      <c r="Y2801" s="60"/>
      <c r="Z2801" s="60"/>
    </row>
    <row r="2802" spans="23:26" hidden="1" x14ac:dyDescent="0.3">
      <c r="W2802" s="60"/>
      <c r="X2802" s="60"/>
      <c r="Y2802" s="60"/>
      <c r="Z2802" s="60"/>
    </row>
    <row r="2803" spans="23:26" hidden="1" x14ac:dyDescent="0.3">
      <c r="W2803" s="60"/>
      <c r="X2803" s="60"/>
      <c r="Y2803" s="60"/>
      <c r="Z2803" s="60"/>
    </row>
    <row r="2804" spans="23:26" hidden="1" x14ac:dyDescent="0.3">
      <c r="W2804" s="60"/>
      <c r="X2804" s="60"/>
      <c r="Y2804" s="60"/>
      <c r="Z2804" s="60"/>
    </row>
    <row r="2805" spans="23:26" hidden="1" x14ac:dyDescent="0.3">
      <c r="W2805" s="60"/>
      <c r="X2805" s="60"/>
      <c r="Y2805" s="60"/>
      <c r="Z2805" s="60"/>
    </row>
    <row r="2806" spans="23:26" hidden="1" x14ac:dyDescent="0.3">
      <c r="W2806" s="60"/>
      <c r="X2806" s="60"/>
      <c r="Y2806" s="60"/>
      <c r="Z2806" s="60"/>
    </row>
    <row r="2807" spans="23:26" hidden="1" x14ac:dyDescent="0.3">
      <c r="W2807" s="60"/>
      <c r="X2807" s="60"/>
      <c r="Y2807" s="60"/>
      <c r="Z2807" s="60"/>
    </row>
    <row r="2808" spans="23:26" hidden="1" x14ac:dyDescent="0.3">
      <c r="W2808" s="60"/>
      <c r="X2808" s="60"/>
      <c r="Y2808" s="60"/>
      <c r="Z2808" s="60"/>
    </row>
    <row r="2809" spans="23:26" hidden="1" x14ac:dyDescent="0.3">
      <c r="W2809" s="60"/>
      <c r="X2809" s="60"/>
      <c r="Y2809" s="60"/>
      <c r="Z2809" s="60"/>
    </row>
    <row r="2810" spans="23:26" hidden="1" x14ac:dyDescent="0.3">
      <c r="W2810" s="60"/>
      <c r="X2810" s="60"/>
      <c r="Y2810" s="60"/>
      <c r="Z2810" s="60"/>
    </row>
    <row r="2811" spans="23:26" hidden="1" x14ac:dyDescent="0.3">
      <c r="W2811" s="60"/>
      <c r="X2811" s="60"/>
      <c r="Y2811" s="60"/>
      <c r="Z2811" s="60"/>
    </row>
    <row r="2812" spans="23:26" hidden="1" x14ac:dyDescent="0.3">
      <c r="W2812" s="60"/>
      <c r="X2812" s="60"/>
      <c r="Y2812" s="60"/>
      <c r="Z2812" s="60"/>
    </row>
    <row r="2813" spans="23:26" hidden="1" x14ac:dyDescent="0.3">
      <c r="W2813" s="60"/>
      <c r="X2813" s="60"/>
      <c r="Y2813" s="60"/>
      <c r="Z2813" s="60"/>
    </row>
    <row r="2814" spans="23:26" hidden="1" x14ac:dyDescent="0.3">
      <c r="W2814" s="60"/>
      <c r="X2814" s="60"/>
      <c r="Y2814" s="60"/>
      <c r="Z2814" s="60"/>
    </row>
    <row r="2815" spans="23:26" hidden="1" x14ac:dyDescent="0.3">
      <c r="W2815" s="60"/>
      <c r="X2815" s="60"/>
      <c r="Y2815" s="60"/>
      <c r="Z2815" s="60"/>
    </row>
    <row r="2816" spans="23:26" hidden="1" x14ac:dyDescent="0.3">
      <c r="W2816" s="60"/>
      <c r="X2816" s="60"/>
      <c r="Y2816" s="60"/>
      <c r="Z2816" s="60"/>
    </row>
    <row r="2817" spans="23:26" hidden="1" x14ac:dyDescent="0.3">
      <c r="W2817" s="60"/>
      <c r="X2817" s="60"/>
      <c r="Y2817" s="60"/>
      <c r="Z2817" s="60"/>
    </row>
    <row r="2818" spans="23:26" hidden="1" x14ac:dyDescent="0.3">
      <c r="W2818" s="60"/>
      <c r="X2818" s="60"/>
      <c r="Y2818" s="60"/>
      <c r="Z2818" s="60"/>
    </row>
    <row r="2819" spans="23:26" hidden="1" x14ac:dyDescent="0.3">
      <c r="W2819" s="60"/>
      <c r="X2819" s="60"/>
      <c r="Y2819" s="60"/>
      <c r="Z2819" s="60"/>
    </row>
    <row r="2820" spans="23:26" hidden="1" x14ac:dyDescent="0.3">
      <c r="W2820" s="60"/>
      <c r="X2820" s="60"/>
      <c r="Y2820" s="60"/>
      <c r="Z2820" s="60"/>
    </row>
    <row r="2821" spans="23:26" hidden="1" x14ac:dyDescent="0.3">
      <c r="W2821" s="60"/>
      <c r="X2821" s="60"/>
      <c r="Y2821" s="60"/>
      <c r="Z2821" s="60"/>
    </row>
    <row r="2822" spans="23:26" hidden="1" x14ac:dyDescent="0.3">
      <c r="W2822" s="60"/>
      <c r="X2822" s="60"/>
      <c r="Y2822" s="60"/>
      <c r="Z2822" s="60"/>
    </row>
    <row r="2823" spans="23:26" hidden="1" x14ac:dyDescent="0.3">
      <c r="W2823" s="60"/>
      <c r="X2823" s="60"/>
      <c r="Y2823" s="60"/>
      <c r="Z2823" s="60"/>
    </row>
    <row r="2824" spans="23:26" hidden="1" x14ac:dyDescent="0.3">
      <c r="W2824" s="60"/>
      <c r="X2824" s="60"/>
      <c r="Y2824" s="60"/>
      <c r="Z2824" s="60"/>
    </row>
    <row r="2825" spans="23:26" hidden="1" x14ac:dyDescent="0.3">
      <c r="W2825" s="60"/>
      <c r="X2825" s="60"/>
      <c r="Y2825" s="60"/>
      <c r="Z2825" s="60"/>
    </row>
    <row r="2826" spans="23:26" hidden="1" x14ac:dyDescent="0.3">
      <c r="W2826" s="60"/>
      <c r="X2826" s="60"/>
      <c r="Y2826" s="60"/>
      <c r="Z2826" s="60"/>
    </row>
    <row r="2827" spans="23:26" hidden="1" x14ac:dyDescent="0.3">
      <c r="W2827" s="60"/>
      <c r="X2827" s="60"/>
      <c r="Y2827" s="60"/>
      <c r="Z2827" s="60"/>
    </row>
    <row r="2828" spans="23:26" hidden="1" x14ac:dyDescent="0.3">
      <c r="W2828" s="60"/>
      <c r="X2828" s="60"/>
      <c r="Y2828" s="60"/>
      <c r="Z2828" s="60"/>
    </row>
    <row r="2829" spans="23:26" hidden="1" x14ac:dyDescent="0.3">
      <c r="W2829" s="60"/>
      <c r="X2829" s="60"/>
      <c r="Y2829" s="60"/>
      <c r="Z2829" s="60"/>
    </row>
    <row r="2830" spans="23:26" hidden="1" x14ac:dyDescent="0.3">
      <c r="W2830" s="60"/>
      <c r="X2830" s="60"/>
      <c r="Y2830" s="60"/>
      <c r="Z2830" s="60"/>
    </row>
    <row r="2831" spans="23:26" hidden="1" x14ac:dyDescent="0.3">
      <c r="W2831" s="60"/>
      <c r="X2831" s="60"/>
      <c r="Y2831" s="60"/>
      <c r="Z2831" s="60"/>
    </row>
    <row r="2832" spans="23:26" hidden="1" x14ac:dyDescent="0.3">
      <c r="W2832" s="60"/>
      <c r="X2832" s="60"/>
      <c r="Y2832" s="60"/>
      <c r="Z2832" s="60"/>
    </row>
    <row r="2833" spans="23:26" hidden="1" x14ac:dyDescent="0.3">
      <c r="W2833" s="60"/>
      <c r="X2833" s="60"/>
      <c r="Y2833" s="60"/>
      <c r="Z2833" s="60"/>
    </row>
    <row r="2834" spans="23:26" hidden="1" x14ac:dyDescent="0.3">
      <c r="W2834" s="60"/>
      <c r="X2834" s="60"/>
      <c r="Y2834" s="60"/>
      <c r="Z2834" s="60"/>
    </row>
    <row r="2835" spans="23:26" hidden="1" x14ac:dyDescent="0.3">
      <c r="W2835" s="60"/>
      <c r="X2835" s="60"/>
      <c r="Y2835" s="60"/>
      <c r="Z2835" s="60"/>
    </row>
    <row r="2836" spans="23:26" hidden="1" x14ac:dyDescent="0.3">
      <c r="W2836" s="60"/>
      <c r="X2836" s="60"/>
      <c r="Y2836" s="60"/>
      <c r="Z2836" s="60"/>
    </row>
    <row r="2837" spans="23:26" hidden="1" x14ac:dyDescent="0.3">
      <c r="W2837" s="60"/>
      <c r="X2837" s="60"/>
      <c r="Y2837" s="60"/>
      <c r="Z2837" s="60"/>
    </row>
    <row r="2838" spans="23:26" hidden="1" x14ac:dyDescent="0.3">
      <c r="W2838" s="60"/>
      <c r="X2838" s="60"/>
      <c r="Y2838" s="60"/>
      <c r="Z2838" s="60"/>
    </row>
    <row r="2839" spans="23:26" hidden="1" x14ac:dyDescent="0.3">
      <c r="W2839" s="60"/>
      <c r="X2839" s="60"/>
      <c r="Y2839" s="60"/>
      <c r="Z2839" s="60"/>
    </row>
    <row r="2840" spans="23:26" hidden="1" x14ac:dyDescent="0.3">
      <c r="W2840" s="60"/>
      <c r="X2840" s="60"/>
      <c r="Y2840" s="60"/>
      <c r="Z2840" s="60"/>
    </row>
    <row r="2841" spans="23:26" hidden="1" x14ac:dyDescent="0.3">
      <c r="W2841" s="60"/>
      <c r="X2841" s="60"/>
      <c r="Y2841" s="60"/>
      <c r="Z2841" s="60"/>
    </row>
    <row r="2842" spans="23:26" hidden="1" x14ac:dyDescent="0.3">
      <c r="W2842" s="60"/>
      <c r="X2842" s="60"/>
      <c r="Y2842" s="60"/>
      <c r="Z2842" s="60"/>
    </row>
    <row r="2843" spans="23:26" hidden="1" x14ac:dyDescent="0.3">
      <c r="W2843" s="60"/>
      <c r="X2843" s="60"/>
      <c r="Y2843" s="60"/>
      <c r="Z2843" s="60"/>
    </row>
    <row r="2844" spans="23:26" hidden="1" x14ac:dyDescent="0.3">
      <c r="W2844" s="60"/>
      <c r="X2844" s="60"/>
      <c r="Y2844" s="60"/>
      <c r="Z2844" s="60"/>
    </row>
    <row r="2845" spans="23:26" hidden="1" x14ac:dyDescent="0.3">
      <c r="W2845" s="60"/>
      <c r="X2845" s="60"/>
      <c r="Y2845" s="60"/>
      <c r="Z2845" s="60"/>
    </row>
    <row r="2846" spans="23:26" hidden="1" x14ac:dyDescent="0.3">
      <c r="W2846" s="60"/>
      <c r="X2846" s="60"/>
      <c r="Y2846" s="60"/>
      <c r="Z2846" s="60"/>
    </row>
    <row r="2847" spans="23:26" hidden="1" x14ac:dyDescent="0.3">
      <c r="W2847" s="60"/>
      <c r="X2847" s="60"/>
      <c r="Y2847" s="60"/>
      <c r="Z2847" s="60"/>
    </row>
    <row r="2848" spans="23:26" hidden="1" x14ac:dyDescent="0.3">
      <c r="W2848" s="60"/>
      <c r="X2848" s="60"/>
      <c r="Y2848" s="60"/>
      <c r="Z2848" s="60"/>
    </row>
    <row r="2849" spans="23:26" hidden="1" x14ac:dyDescent="0.3">
      <c r="W2849" s="60"/>
      <c r="X2849" s="60"/>
      <c r="Y2849" s="60"/>
      <c r="Z2849" s="60"/>
    </row>
    <row r="2850" spans="23:26" hidden="1" x14ac:dyDescent="0.3">
      <c r="W2850" s="60"/>
      <c r="X2850" s="60"/>
      <c r="Y2850" s="60"/>
      <c r="Z2850" s="60"/>
    </row>
    <row r="2851" spans="23:26" hidden="1" x14ac:dyDescent="0.3">
      <c r="W2851" s="60"/>
      <c r="X2851" s="60"/>
      <c r="Y2851" s="60"/>
      <c r="Z2851" s="60"/>
    </row>
    <row r="2852" spans="23:26" hidden="1" x14ac:dyDescent="0.3">
      <c r="W2852" s="60"/>
      <c r="X2852" s="60"/>
      <c r="Y2852" s="60"/>
      <c r="Z2852" s="60"/>
    </row>
    <row r="2853" spans="23:26" hidden="1" x14ac:dyDescent="0.3">
      <c r="W2853" s="60"/>
      <c r="X2853" s="60"/>
      <c r="Y2853" s="60"/>
      <c r="Z2853" s="60"/>
    </row>
    <row r="2854" spans="23:26" hidden="1" x14ac:dyDescent="0.3">
      <c r="W2854" s="60"/>
      <c r="X2854" s="60"/>
      <c r="Y2854" s="60"/>
      <c r="Z2854" s="60"/>
    </row>
    <row r="2855" spans="23:26" hidden="1" x14ac:dyDescent="0.3">
      <c r="W2855" s="60"/>
      <c r="X2855" s="60"/>
      <c r="Y2855" s="60"/>
      <c r="Z2855" s="60"/>
    </row>
    <row r="2856" spans="23:26" hidden="1" x14ac:dyDescent="0.3">
      <c r="W2856" s="60"/>
      <c r="X2856" s="60"/>
      <c r="Y2856" s="60"/>
      <c r="Z2856" s="60"/>
    </row>
    <row r="2857" spans="23:26" hidden="1" x14ac:dyDescent="0.3">
      <c r="W2857" s="60"/>
      <c r="X2857" s="60"/>
      <c r="Y2857" s="60"/>
      <c r="Z2857" s="60"/>
    </row>
    <row r="2858" spans="23:26" hidden="1" x14ac:dyDescent="0.3">
      <c r="W2858" s="60"/>
      <c r="X2858" s="60"/>
      <c r="Y2858" s="60"/>
      <c r="Z2858" s="60"/>
    </row>
    <row r="2859" spans="23:26" hidden="1" x14ac:dyDescent="0.3">
      <c r="W2859" s="60"/>
      <c r="X2859" s="60"/>
      <c r="Y2859" s="60"/>
      <c r="Z2859" s="60"/>
    </row>
    <row r="2860" spans="23:26" hidden="1" x14ac:dyDescent="0.3">
      <c r="W2860" s="60"/>
      <c r="X2860" s="60"/>
      <c r="Y2860" s="60"/>
      <c r="Z2860" s="60"/>
    </row>
    <row r="2861" spans="23:26" hidden="1" x14ac:dyDescent="0.3">
      <c r="W2861" s="60"/>
      <c r="X2861" s="60"/>
      <c r="Y2861" s="60"/>
      <c r="Z2861" s="60"/>
    </row>
    <row r="2862" spans="23:26" hidden="1" x14ac:dyDescent="0.3">
      <c r="W2862" s="60"/>
      <c r="X2862" s="60"/>
      <c r="Y2862" s="60"/>
      <c r="Z2862" s="60"/>
    </row>
    <row r="2863" spans="23:26" hidden="1" x14ac:dyDescent="0.3">
      <c r="W2863" s="60"/>
      <c r="X2863" s="60"/>
      <c r="Y2863" s="60"/>
      <c r="Z2863" s="60"/>
    </row>
    <row r="2864" spans="23:26" hidden="1" x14ac:dyDescent="0.3">
      <c r="W2864" s="60"/>
      <c r="X2864" s="60"/>
      <c r="Y2864" s="60"/>
      <c r="Z2864" s="60"/>
    </row>
    <row r="2865" spans="23:26" hidden="1" x14ac:dyDescent="0.3">
      <c r="W2865" s="60"/>
      <c r="X2865" s="60"/>
      <c r="Y2865" s="60"/>
      <c r="Z2865" s="60"/>
    </row>
    <row r="2866" spans="23:26" hidden="1" x14ac:dyDescent="0.3">
      <c r="W2866" s="60"/>
      <c r="X2866" s="60"/>
      <c r="Y2866" s="60"/>
      <c r="Z2866" s="60"/>
    </row>
    <row r="2867" spans="23:26" hidden="1" x14ac:dyDescent="0.3">
      <c r="W2867" s="60"/>
      <c r="X2867" s="60"/>
      <c r="Y2867" s="60"/>
      <c r="Z2867" s="60"/>
    </row>
    <row r="2868" spans="23:26" hidden="1" x14ac:dyDescent="0.3">
      <c r="W2868" s="60"/>
      <c r="X2868" s="60"/>
      <c r="Y2868" s="60"/>
      <c r="Z2868" s="60"/>
    </row>
    <row r="2869" spans="23:26" hidden="1" x14ac:dyDescent="0.3">
      <c r="W2869" s="60"/>
      <c r="X2869" s="60"/>
      <c r="Y2869" s="60"/>
      <c r="Z2869" s="60"/>
    </row>
    <row r="2870" spans="23:26" hidden="1" x14ac:dyDescent="0.3">
      <c r="W2870" s="60"/>
      <c r="X2870" s="60"/>
      <c r="Y2870" s="60"/>
      <c r="Z2870" s="60"/>
    </row>
    <row r="2871" spans="23:26" hidden="1" x14ac:dyDescent="0.3">
      <c r="W2871" s="60"/>
      <c r="X2871" s="60"/>
      <c r="Y2871" s="60"/>
      <c r="Z2871" s="60"/>
    </row>
    <row r="2872" spans="23:26" hidden="1" x14ac:dyDescent="0.3">
      <c r="W2872" s="60"/>
      <c r="X2872" s="60"/>
      <c r="Y2872" s="60"/>
      <c r="Z2872" s="60"/>
    </row>
    <row r="2873" spans="23:26" hidden="1" x14ac:dyDescent="0.3">
      <c r="W2873" s="60"/>
      <c r="X2873" s="60"/>
      <c r="Y2873" s="60"/>
      <c r="Z2873" s="60"/>
    </row>
    <row r="2874" spans="23:26" hidden="1" x14ac:dyDescent="0.3">
      <c r="W2874" s="60"/>
      <c r="X2874" s="60"/>
      <c r="Y2874" s="60"/>
      <c r="Z2874" s="60"/>
    </row>
    <row r="2875" spans="23:26" hidden="1" x14ac:dyDescent="0.3">
      <c r="W2875" s="60"/>
      <c r="X2875" s="60"/>
      <c r="Y2875" s="60"/>
      <c r="Z2875" s="60"/>
    </row>
    <row r="2876" spans="23:26" hidden="1" x14ac:dyDescent="0.3">
      <c r="W2876" s="60"/>
      <c r="X2876" s="60"/>
      <c r="Y2876" s="60"/>
      <c r="Z2876" s="60"/>
    </row>
    <row r="2877" spans="23:26" hidden="1" x14ac:dyDescent="0.3">
      <c r="W2877" s="60"/>
      <c r="X2877" s="60"/>
      <c r="Y2877" s="60"/>
      <c r="Z2877" s="60"/>
    </row>
    <row r="2878" spans="23:26" hidden="1" x14ac:dyDescent="0.3">
      <c r="W2878" s="60"/>
      <c r="X2878" s="60"/>
      <c r="Y2878" s="60"/>
      <c r="Z2878" s="60"/>
    </row>
    <row r="2879" spans="23:26" hidden="1" x14ac:dyDescent="0.3">
      <c r="W2879" s="60"/>
      <c r="X2879" s="60"/>
      <c r="Y2879" s="60"/>
      <c r="Z2879" s="60"/>
    </row>
    <row r="2880" spans="23:26" hidden="1" x14ac:dyDescent="0.3">
      <c r="W2880" s="60"/>
      <c r="X2880" s="60"/>
      <c r="Y2880" s="60"/>
      <c r="Z2880" s="60"/>
    </row>
    <row r="2881" spans="23:26" hidden="1" x14ac:dyDescent="0.3">
      <c r="W2881" s="60"/>
      <c r="X2881" s="60"/>
      <c r="Y2881" s="60"/>
      <c r="Z2881" s="60"/>
    </row>
    <row r="2882" spans="23:26" hidden="1" x14ac:dyDescent="0.3">
      <c r="W2882" s="60"/>
      <c r="X2882" s="60"/>
      <c r="Y2882" s="60"/>
      <c r="Z2882" s="60"/>
    </row>
    <row r="2883" spans="23:26" hidden="1" x14ac:dyDescent="0.3">
      <c r="W2883" s="60"/>
      <c r="X2883" s="60"/>
      <c r="Y2883" s="60"/>
      <c r="Z2883" s="60"/>
    </row>
    <row r="2884" spans="23:26" hidden="1" x14ac:dyDescent="0.3">
      <c r="W2884" s="60"/>
      <c r="X2884" s="60"/>
      <c r="Y2884" s="60"/>
      <c r="Z2884" s="60"/>
    </row>
    <row r="2885" spans="23:26" hidden="1" x14ac:dyDescent="0.3">
      <c r="W2885" s="60"/>
      <c r="X2885" s="60"/>
      <c r="Y2885" s="60"/>
      <c r="Z2885" s="60"/>
    </row>
    <row r="2886" spans="23:26" hidden="1" x14ac:dyDescent="0.3">
      <c r="W2886" s="60"/>
      <c r="X2886" s="60"/>
      <c r="Y2886" s="60"/>
      <c r="Z2886" s="60"/>
    </row>
    <row r="2887" spans="23:26" hidden="1" x14ac:dyDescent="0.3">
      <c r="W2887" s="60"/>
      <c r="X2887" s="60"/>
      <c r="Y2887" s="60"/>
      <c r="Z2887" s="60"/>
    </row>
    <row r="2888" spans="23:26" hidden="1" x14ac:dyDescent="0.3">
      <c r="W2888" s="60"/>
      <c r="X2888" s="60"/>
      <c r="Y2888" s="60"/>
      <c r="Z2888" s="60"/>
    </row>
    <row r="2889" spans="23:26" hidden="1" x14ac:dyDescent="0.3">
      <c r="W2889" s="60"/>
      <c r="X2889" s="60"/>
      <c r="Y2889" s="60"/>
      <c r="Z2889" s="60"/>
    </row>
    <row r="2890" spans="23:26" hidden="1" x14ac:dyDescent="0.3">
      <c r="W2890" s="60"/>
      <c r="X2890" s="60"/>
      <c r="Y2890" s="60"/>
      <c r="Z2890" s="60"/>
    </row>
    <row r="2891" spans="23:26" hidden="1" x14ac:dyDescent="0.3">
      <c r="W2891" s="60"/>
      <c r="X2891" s="60"/>
      <c r="Y2891" s="60"/>
      <c r="Z2891" s="60"/>
    </row>
    <row r="2892" spans="23:26" hidden="1" x14ac:dyDescent="0.3">
      <c r="W2892" s="60"/>
      <c r="X2892" s="60"/>
      <c r="Y2892" s="60"/>
      <c r="Z2892" s="60"/>
    </row>
    <row r="2893" spans="23:26" hidden="1" x14ac:dyDescent="0.3">
      <c r="W2893" s="60"/>
      <c r="X2893" s="60"/>
      <c r="Y2893" s="60"/>
      <c r="Z2893" s="60"/>
    </row>
    <row r="2894" spans="23:26" hidden="1" x14ac:dyDescent="0.3">
      <c r="W2894" s="60"/>
      <c r="X2894" s="60"/>
      <c r="Y2894" s="60"/>
      <c r="Z2894" s="60"/>
    </row>
    <row r="2895" spans="23:26" hidden="1" x14ac:dyDescent="0.3">
      <c r="W2895" s="60"/>
      <c r="X2895" s="60"/>
      <c r="Y2895" s="60"/>
      <c r="Z2895" s="60"/>
    </row>
    <row r="2896" spans="23:26" hidden="1" x14ac:dyDescent="0.3">
      <c r="W2896" s="60"/>
      <c r="X2896" s="60"/>
      <c r="Y2896" s="60"/>
      <c r="Z2896" s="60"/>
    </row>
    <row r="2897" spans="23:26" hidden="1" x14ac:dyDescent="0.3">
      <c r="W2897" s="60"/>
      <c r="X2897" s="60"/>
      <c r="Y2897" s="60"/>
      <c r="Z2897" s="60"/>
    </row>
    <row r="2898" spans="23:26" hidden="1" x14ac:dyDescent="0.3">
      <c r="W2898" s="60"/>
      <c r="X2898" s="60"/>
      <c r="Y2898" s="60"/>
      <c r="Z2898" s="60"/>
    </row>
    <row r="2899" spans="23:26" hidden="1" x14ac:dyDescent="0.3">
      <c r="W2899" s="60"/>
      <c r="X2899" s="60"/>
      <c r="Y2899" s="60"/>
      <c r="Z2899" s="60"/>
    </row>
    <row r="2900" spans="23:26" hidden="1" x14ac:dyDescent="0.3">
      <c r="W2900" s="60"/>
      <c r="X2900" s="60"/>
      <c r="Y2900" s="60"/>
      <c r="Z2900" s="60"/>
    </row>
    <row r="2901" spans="23:26" hidden="1" x14ac:dyDescent="0.3">
      <c r="W2901" s="60"/>
      <c r="X2901" s="60"/>
      <c r="Y2901" s="60"/>
      <c r="Z2901" s="60"/>
    </row>
    <row r="2902" spans="23:26" hidden="1" x14ac:dyDescent="0.3">
      <c r="W2902" s="60"/>
      <c r="X2902" s="60"/>
      <c r="Y2902" s="60"/>
      <c r="Z2902" s="60"/>
    </row>
    <row r="2903" spans="23:26" hidden="1" x14ac:dyDescent="0.3">
      <c r="W2903" s="60"/>
      <c r="X2903" s="60"/>
      <c r="Y2903" s="60"/>
      <c r="Z2903" s="60"/>
    </row>
    <row r="2904" spans="23:26" hidden="1" x14ac:dyDescent="0.3">
      <c r="W2904" s="60"/>
      <c r="X2904" s="60"/>
      <c r="Y2904" s="60"/>
      <c r="Z2904" s="60"/>
    </row>
    <row r="2905" spans="23:26" hidden="1" x14ac:dyDescent="0.3">
      <c r="W2905" s="60"/>
      <c r="X2905" s="60"/>
      <c r="Y2905" s="60"/>
      <c r="Z2905" s="60"/>
    </row>
    <row r="2906" spans="23:26" hidden="1" x14ac:dyDescent="0.3">
      <c r="W2906" s="60"/>
      <c r="X2906" s="60"/>
      <c r="Y2906" s="60"/>
      <c r="Z2906" s="60"/>
    </row>
    <row r="2907" spans="23:26" hidden="1" x14ac:dyDescent="0.3">
      <c r="W2907" s="60"/>
      <c r="X2907" s="60"/>
      <c r="Y2907" s="60"/>
      <c r="Z2907" s="60"/>
    </row>
    <row r="2908" spans="23:26" hidden="1" x14ac:dyDescent="0.3">
      <c r="W2908" s="60"/>
      <c r="X2908" s="60"/>
      <c r="Y2908" s="60"/>
      <c r="Z2908" s="60"/>
    </row>
    <row r="2909" spans="23:26" hidden="1" x14ac:dyDescent="0.3">
      <c r="W2909" s="60"/>
      <c r="X2909" s="60"/>
      <c r="Y2909" s="60"/>
      <c r="Z2909" s="60"/>
    </row>
    <row r="2910" spans="23:26" hidden="1" x14ac:dyDescent="0.3">
      <c r="W2910" s="60"/>
      <c r="X2910" s="60"/>
      <c r="Y2910" s="60"/>
      <c r="Z2910" s="60"/>
    </row>
    <row r="2911" spans="23:26" hidden="1" x14ac:dyDescent="0.3">
      <c r="W2911" s="60"/>
      <c r="X2911" s="60"/>
      <c r="Y2911" s="60"/>
      <c r="Z2911" s="60"/>
    </row>
    <row r="2912" spans="23:26" hidden="1" x14ac:dyDescent="0.3">
      <c r="W2912" s="60"/>
      <c r="X2912" s="60"/>
      <c r="Y2912" s="60"/>
      <c r="Z2912" s="60"/>
    </row>
    <row r="2913" spans="23:26" hidden="1" x14ac:dyDescent="0.3">
      <c r="W2913" s="60"/>
      <c r="X2913" s="60"/>
      <c r="Y2913" s="60"/>
      <c r="Z2913" s="60"/>
    </row>
    <row r="2914" spans="23:26" hidden="1" x14ac:dyDescent="0.3">
      <c r="W2914" s="60"/>
      <c r="X2914" s="60"/>
      <c r="Y2914" s="60"/>
      <c r="Z2914" s="60"/>
    </row>
    <row r="2915" spans="23:26" hidden="1" x14ac:dyDescent="0.3">
      <c r="W2915" s="60"/>
      <c r="X2915" s="60"/>
      <c r="Y2915" s="60"/>
      <c r="Z2915" s="60"/>
    </row>
    <row r="2916" spans="23:26" hidden="1" x14ac:dyDescent="0.3">
      <c r="W2916" s="60"/>
      <c r="X2916" s="60"/>
      <c r="Y2916" s="60"/>
      <c r="Z2916" s="60"/>
    </row>
    <row r="2917" spans="23:26" hidden="1" x14ac:dyDescent="0.3">
      <c r="W2917" s="60"/>
      <c r="X2917" s="60"/>
      <c r="Y2917" s="60"/>
      <c r="Z2917" s="60"/>
    </row>
    <row r="2918" spans="23:26" hidden="1" x14ac:dyDescent="0.3">
      <c r="W2918" s="60"/>
      <c r="X2918" s="60"/>
      <c r="Y2918" s="60"/>
      <c r="Z2918" s="60"/>
    </row>
    <row r="2919" spans="23:26" hidden="1" x14ac:dyDescent="0.3">
      <c r="W2919" s="60"/>
      <c r="X2919" s="60"/>
      <c r="Y2919" s="60"/>
      <c r="Z2919" s="60"/>
    </row>
    <row r="2920" spans="23:26" hidden="1" x14ac:dyDescent="0.3">
      <c r="W2920" s="60"/>
      <c r="X2920" s="60"/>
      <c r="Y2920" s="60"/>
      <c r="Z2920" s="60"/>
    </row>
    <row r="2921" spans="23:26" hidden="1" x14ac:dyDescent="0.3">
      <c r="W2921" s="60"/>
      <c r="X2921" s="60"/>
      <c r="Y2921" s="60"/>
      <c r="Z2921" s="60"/>
    </row>
    <row r="2922" spans="23:26" hidden="1" x14ac:dyDescent="0.3">
      <c r="W2922" s="60"/>
      <c r="X2922" s="60"/>
      <c r="Y2922" s="60"/>
      <c r="Z2922" s="60"/>
    </row>
    <row r="2923" spans="23:26" hidden="1" x14ac:dyDescent="0.3">
      <c r="W2923" s="60"/>
      <c r="X2923" s="60"/>
      <c r="Y2923" s="60"/>
      <c r="Z2923" s="60"/>
    </row>
    <row r="2924" spans="23:26" hidden="1" x14ac:dyDescent="0.3">
      <c r="W2924" s="60"/>
      <c r="X2924" s="60"/>
      <c r="Y2924" s="60"/>
      <c r="Z2924" s="60"/>
    </row>
    <row r="2925" spans="23:26" hidden="1" x14ac:dyDescent="0.3">
      <c r="W2925" s="60"/>
      <c r="X2925" s="60"/>
      <c r="Y2925" s="60"/>
      <c r="Z2925" s="60"/>
    </row>
    <row r="2926" spans="23:26" hidden="1" x14ac:dyDescent="0.3">
      <c r="W2926" s="60"/>
      <c r="X2926" s="60"/>
      <c r="Y2926" s="60"/>
      <c r="Z2926" s="60"/>
    </row>
    <row r="2927" spans="23:26" hidden="1" x14ac:dyDescent="0.3">
      <c r="W2927" s="60"/>
      <c r="X2927" s="60"/>
      <c r="Y2927" s="60"/>
      <c r="Z2927" s="60"/>
    </row>
    <row r="2928" spans="23:26" hidden="1" x14ac:dyDescent="0.3">
      <c r="W2928" s="60"/>
      <c r="X2928" s="60"/>
      <c r="Y2928" s="60"/>
      <c r="Z2928" s="60"/>
    </row>
    <row r="2929" spans="23:26" hidden="1" x14ac:dyDescent="0.3">
      <c r="W2929" s="60"/>
      <c r="X2929" s="60"/>
      <c r="Y2929" s="60"/>
      <c r="Z2929" s="60"/>
    </row>
    <row r="2930" spans="23:26" hidden="1" x14ac:dyDescent="0.3">
      <c r="W2930" s="60"/>
      <c r="X2930" s="60"/>
      <c r="Y2930" s="60"/>
      <c r="Z2930" s="60"/>
    </row>
    <row r="2931" spans="23:26" hidden="1" x14ac:dyDescent="0.3">
      <c r="W2931" s="60"/>
      <c r="X2931" s="60"/>
      <c r="Y2931" s="60"/>
      <c r="Z2931" s="60"/>
    </row>
    <row r="2932" spans="23:26" hidden="1" x14ac:dyDescent="0.3">
      <c r="W2932" s="60"/>
      <c r="X2932" s="60"/>
      <c r="Y2932" s="60"/>
      <c r="Z2932" s="60"/>
    </row>
    <row r="2933" spans="23:26" hidden="1" x14ac:dyDescent="0.3">
      <c r="W2933" s="60"/>
      <c r="X2933" s="60"/>
      <c r="Y2933" s="60"/>
      <c r="Z2933" s="60"/>
    </row>
    <row r="2934" spans="23:26" hidden="1" x14ac:dyDescent="0.3">
      <c r="W2934" s="60"/>
      <c r="X2934" s="60"/>
      <c r="Y2934" s="60"/>
      <c r="Z2934" s="60"/>
    </row>
    <row r="2935" spans="23:26" hidden="1" x14ac:dyDescent="0.3">
      <c r="W2935" s="60"/>
      <c r="X2935" s="60"/>
      <c r="Y2935" s="60"/>
      <c r="Z2935" s="60"/>
    </row>
    <row r="2936" spans="23:26" hidden="1" x14ac:dyDescent="0.3">
      <c r="W2936" s="60"/>
      <c r="X2936" s="60"/>
      <c r="Y2936" s="60"/>
      <c r="Z2936" s="60"/>
    </row>
    <row r="2937" spans="23:26" hidden="1" x14ac:dyDescent="0.3">
      <c r="W2937" s="60"/>
      <c r="X2937" s="60"/>
      <c r="Y2937" s="60"/>
      <c r="Z2937" s="60"/>
    </row>
    <row r="2938" spans="23:26" hidden="1" x14ac:dyDescent="0.3">
      <c r="W2938" s="60"/>
      <c r="X2938" s="60"/>
      <c r="Y2938" s="60"/>
      <c r="Z2938" s="60"/>
    </row>
    <row r="2939" spans="23:26" hidden="1" x14ac:dyDescent="0.3">
      <c r="W2939" s="60"/>
      <c r="X2939" s="60"/>
      <c r="Y2939" s="60"/>
      <c r="Z2939" s="60"/>
    </row>
    <row r="2940" spans="23:26" hidden="1" x14ac:dyDescent="0.3">
      <c r="W2940" s="60"/>
      <c r="X2940" s="60"/>
      <c r="Y2940" s="60"/>
      <c r="Z2940" s="60"/>
    </row>
    <row r="2941" spans="23:26" hidden="1" x14ac:dyDescent="0.3">
      <c r="W2941" s="60"/>
      <c r="X2941" s="60"/>
      <c r="Y2941" s="60"/>
      <c r="Z2941" s="60"/>
    </row>
    <row r="2942" spans="23:26" hidden="1" x14ac:dyDescent="0.3">
      <c r="W2942" s="60"/>
      <c r="X2942" s="60"/>
      <c r="Y2942" s="60"/>
      <c r="Z2942" s="60"/>
    </row>
    <row r="2943" spans="23:26" hidden="1" x14ac:dyDescent="0.3">
      <c r="W2943" s="60"/>
      <c r="X2943" s="60"/>
      <c r="Y2943" s="60"/>
      <c r="Z2943" s="60"/>
    </row>
    <row r="2944" spans="23:26" hidden="1" x14ac:dyDescent="0.3">
      <c r="W2944" s="60"/>
      <c r="X2944" s="60"/>
      <c r="Y2944" s="60"/>
      <c r="Z2944" s="60"/>
    </row>
    <row r="2945" spans="23:26" hidden="1" x14ac:dyDescent="0.3">
      <c r="W2945" s="60"/>
      <c r="X2945" s="60"/>
      <c r="Y2945" s="60"/>
      <c r="Z2945" s="60"/>
    </row>
    <row r="2946" spans="23:26" hidden="1" x14ac:dyDescent="0.3">
      <c r="W2946" s="60"/>
      <c r="X2946" s="60"/>
      <c r="Y2946" s="60"/>
      <c r="Z2946" s="60"/>
    </row>
    <row r="2947" spans="23:26" hidden="1" x14ac:dyDescent="0.3">
      <c r="W2947" s="60"/>
      <c r="X2947" s="60"/>
      <c r="Y2947" s="60"/>
      <c r="Z2947" s="60"/>
    </row>
    <row r="2948" spans="23:26" hidden="1" x14ac:dyDescent="0.3">
      <c r="W2948" s="60"/>
      <c r="X2948" s="60"/>
      <c r="Y2948" s="60"/>
      <c r="Z2948" s="60"/>
    </row>
    <row r="2949" spans="23:26" hidden="1" x14ac:dyDescent="0.3">
      <c r="W2949" s="60"/>
      <c r="X2949" s="60"/>
      <c r="Y2949" s="60"/>
      <c r="Z2949" s="60"/>
    </row>
    <row r="2950" spans="23:26" hidden="1" x14ac:dyDescent="0.3">
      <c r="W2950" s="60"/>
      <c r="X2950" s="60"/>
      <c r="Y2950" s="60"/>
      <c r="Z2950" s="60"/>
    </row>
    <row r="2951" spans="23:26" hidden="1" x14ac:dyDescent="0.3">
      <c r="W2951" s="60"/>
      <c r="X2951" s="60"/>
      <c r="Y2951" s="60"/>
      <c r="Z2951" s="60"/>
    </row>
    <row r="2952" spans="23:26" hidden="1" x14ac:dyDescent="0.3">
      <c r="W2952" s="60"/>
      <c r="X2952" s="60"/>
      <c r="Y2952" s="60"/>
      <c r="Z2952" s="60"/>
    </row>
    <row r="2953" spans="23:26" hidden="1" x14ac:dyDescent="0.3">
      <c r="W2953" s="60"/>
      <c r="X2953" s="60"/>
      <c r="Y2953" s="60"/>
      <c r="Z2953" s="60"/>
    </row>
    <row r="2954" spans="23:26" hidden="1" x14ac:dyDescent="0.3">
      <c r="W2954" s="60"/>
      <c r="X2954" s="60"/>
      <c r="Y2954" s="60"/>
      <c r="Z2954" s="60"/>
    </row>
    <row r="2955" spans="23:26" hidden="1" x14ac:dyDescent="0.3">
      <c r="W2955" s="60"/>
      <c r="X2955" s="60"/>
      <c r="Y2955" s="60"/>
      <c r="Z2955" s="60"/>
    </row>
    <row r="2956" spans="23:26" hidden="1" x14ac:dyDescent="0.3">
      <c r="W2956" s="60"/>
      <c r="X2956" s="60"/>
      <c r="Y2956" s="60"/>
      <c r="Z2956" s="60"/>
    </row>
    <row r="2957" spans="23:26" hidden="1" x14ac:dyDescent="0.3">
      <c r="W2957" s="60"/>
      <c r="X2957" s="60"/>
      <c r="Y2957" s="60"/>
      <c r="Z2957" s="60"/>
    </row>
    <row r="2958" spans="23:26" hidden="1" x14ac:dyDescent="0.3">
      <c r="W2958" s="60"/>
      <c r="X2958" s="60"/>
      <c r="Y2958" s="60"/>
      <c r="Z2958" s="60"/>
    </row>
    <row r="2959" spans="23:26" hidden="1" x14ac:dyDescent="0.3">
      <c r="W2959" s="60"/>
      <c r="X2959" s="60"/>
      <c r="Y2959" s="60"/>
      <c r="Z2959" s="60"/>
    </row>
    <row r="2960" spans="23:26" hidden="1" x14ac:dyDescent="0.3">
      <c r="W2960" s="60"/>
      <c r="X2960" s="60"/>
      <c r="Y2960" s="60"/>
      <c r="Z2960" s="60"/>
    </row>
    <row r="2961" spans="23:26" hidden="1" x14ac:dyDescent="0.3">
      <c r="W2961" s="60"/>
      <c r="X2961" s="60"/>
      <c r="Y2961" s="60"/>
      <c r="Z2961" s="60"/>
    </row>
    <row r="2962" spans="23:26" hidden="1" x14ac:dyDescent="0.3">
      <c r="W2962" s="60"/>
      <c r="X2962" s="60"/>
      <c r="Y2962" s="60"/>
      <c r="Z2962" s="60"/>
    </row>
    <row r="2963" spans="23:26" hidden="1" x14ac:dyDescent="0.3">
      <c r="W2963" s="60"/>
      <c r="X2963" s="60"/>
      <c r="Y2963" s="60"/>
      <c r="Z2963" s="60"/>
    </row>
    <row r="2964" spans="23:26" hidden="1" x14ac:dyDescent="0.3">
      <c r="W2964" s="60"/>
      <c r="X2964" s="60"/>
      <c r="Y2964" s="60"/>
      <c r="Z2964" s="60"/>
    </row>
    <row r="2965" spans="23:26" hidden="1" x14ac:dyDescent="0.3">
      <c r="W2965" s="60"/>
      <c r="X2965" s="60"/>
      <c r="Y2965" s="60"/>
      <c r="Z2965" s="60"/>
    </row>
    <row r="2966" spans="23:26" hidden="1" x14ac:dyDescent="0.3">
      <c r="W2966" s="60"/>
      <c r="X2966" s="60"/>
      <c r="Y2966" s="60"/>
      <c r="Z2966" s="60"/>
    </row>
    <row r="2967" spans="23:26" hidden="1" x14ac:dyDescent="0.3">
      <c r="W2967" s="60"/>
      <c r="X2967" s="60"/>
      <c r="Y2967" s="60"/>
      <c r="Z2967" s="60"/>
    </row>
    <row r="2968" spans="23:26" hidden="1" x14ac:dyDescent="0.3">
      <c r="W2968" s="60"/>
      <c r="X2968" s="60"/>
      <c r="Y2968" s="60"/>
      <c r="Z2968" s="60"/>
    </row>
    <row r="2969" spans="23:26" hidden="1" x14ac:dyDescent="0.3">
      <c r="W2969" s="60"/>
      <c r="X2969" s="60"/>
      <c r="Y2969" s="60"/>
      <c r="Z2969" s="60"/>
    </row>
    <row r="2970" spans="23:26" hidden="1" x14ac:dyDescent="0.3">
      <c r="W2970" s="60"/>
      <c r="X2970" s="60"/>
      <c r="Y2970" s="60"/>
      <c r="Z2970" s="60"/>
    </row>
    <row r="2971" spans="23:26" hidden="1" x14ac:dyDescent="0.3">
      <c r="W2971" s="60"/>
      <c r="X2971" s="60"/>
      <c r="Y2971" s="60"/>
      <c r="Z2971" s="60"/>
    </row>
    <row r="2972" spans="23:26" hidden="1" x14ac:dyDescent="0.3">
      <c r="W2972" s="60"/>
      <c r="X2972" s="60"/>
      <c r="Y2972" s="60"/>
      <c r="Z2972" s="60"/>
    </row>
    <row r="2973" spans="23:26" hidden="1" x14ac:dyDescent="0.3">
      <c r="W2973" s="60"/>
      <c r="X2973" s="60"/>
      <c r="Y2973" s="60"/>
      <c r="Z2973" s="60"/>
    </row>
    <row r="2974" spans="23:26" hidden="1" x14ac:dyDescent="0.3">
      <c r="W2974" s="60"/>
      <c r="X2974" s="60"/>
      <c r="Y2974" s="60"/>
      <c r="Z2974" s="60"/>
    </row>
    <row r="2975" spans="23:26" hidden="1" x14ac:dyDescent="0.3">
      <c r="W2975" s="60"/>
      <c r="X2975" s="60"/>
      <c r="Y2975" s="60"/>
      <c r="Z2975" s="60"/>
    </row>
    <row r="2976" spans="23:26" hidden="1" x14ac:dyDescent="0.3">
      <c r="W2976" s="60"/>
      <c r="X2976" s="60"/>
      <c r="Y2976" s="60"/>
      <c r="Z2976" s="60"/>
    </row>
    <row r="2977" spans="23:26" hidden="1" x14ac:dyDescent="0.3">
      <c r="W2977" s="60"/>
      <c r="X2977" s="60"/>
      <c r="Y2977" s="60"/>
      <c r="Z2977" s="60"/>
    </row>
    <row r="2978" spans="23:26" hidden="1" x14ac:dyDescent="0.3">
      <c r="W2978" s="60"/>
      <c r="X2978" s="60"/>
      <c r="Y2978" s="60"/>
      <c r="Z2978" s="60"/>
    </row>
    <row r="2979" spans="23:26" hidden="1" x14ac:dyDescent="0.3">
      <c r="W2979" s="60"/>
      <c r="X2979" s="60"/>
      <c r="Y2979" s="60"/>
      <c r="Z2979" s="60"/>
    </row>
    <row r="2980" spans="23:26" hidden="1" x14ac:dyDescent="0.3">
      <c r="W2980" s="60"/>
      <c r="X2980" s="60"/>
      <c r="Y2980" s="60"/>
      <c r="Z2980" s="60"/>
    </row>
    <row r="2981" spans="23:26" hidden="1" x14ac:dyDescent="0.3">
      <c r="W2981" s="60"/>
      <c r="X2981" s="60"/>
      <c r="Y2981" s="60"/>
      <c r="Z2981" s="60"/>
    </row>
    <row r="2982" spans="23:26" hidden="1" x14ac:dyDescent="0.3">
      <c r="W2982" s="60"/>
      <c r="X2982" s="60"/>
      <c r="Y2982" s="60"/>
      <c r="Z2982" s="60"/>
    </row>
    <row r="2983" spans="23:26" hidden="1" x14ac:dyDescent="0.3">
      <c r="W2983" s="60"/>
      <c r="X2983" s="60"/>
      <c r="Y2983" s="60"/>
      <c r="Z2983" s="60"/>
    </row>
    <row r="2984" spans="23:26" hidden="1" x14ac:dyDescent="0.3">
      <c r="W2984" s="60"/>
      <c r="X2984" s="60"/>
      <c r="Y2984" s="60"/>
      <c r="Z2984" s="60"/>
    </row>
    <row r="2985" spans="23:26" hidden="1" x14ac:dyDescent="0.3">
      <c r="W2985" s="60"/>
      <c r="X2985" s="60"/>
      <c r="Y2985" s="60"/>
      <c r="Z2985" s="60"/>
    </row>
    <row r="2986" spans="23:26" hidden="1" x14ac:dyDescent="0.3">
      <c r="W2986" s="60"/>
      <c r="X2986" s="60"/>
      <c r="Y2986" s="60"/>
      <c r="Z2986" s="60"/>
    </row>
    <row r="2987" spans="23:26" hidden="1" x14ac:dyDescent="0.3">
      <c r="W2987" s="60"/>
      <c r="X2987" s="60"/>
      <c r="Y2987" s="60"/>
      <c r="Z2987" s="60"/>
    </row>
    <row r="2988" spans="23:26" hidden="1" x14ac:dyDescent="0.3">
      <c r="W2988" s="60"/>
      <c r="X2988" s="60"/>
      <c r="Y2988" s="60"/>
      <c r="Z2988" s="60"/>
    </row>
    <row r="2989" spans="23:26" hidden="1" x14ac:dyDescent="0.3">
      <c r="W2989" s="60"/>
      <c r="X2989" s="60"/>
      <c r="Y2989" s="60"/>
      <c r="Z2989" s="60"/>
    </row>
    <row r="2990" spans="23:26" hidden="1" x14ac:dyDescent="0.3">
      <c r="W2990" s="60"/>
      <c r="X2990" s="60"/>
      <c r="Y2990" s="60"/>
      <c r="Z2990" s="60"/>
    </row>
    <row r="2991" spans="23:26" hidden="1" x14ac:dyDescent="0.3">
      <c r="W2991" s="60"/>
      <c r="X2991" s="60"/>
      <c r="Y2991" s="60"/>
      <c r="Z2991" s="60"/>
    </row>
    <row r="2992" spans="23:26" hidden="1" x14ac:dyDescent="0.3">
      <c r="W2992" s="60"/>
      <c r="X2992" s="60"/>
      <c r="Y2992" s="60"/>
      <c r="Z2992" s="60"/>
    </row>
    <row r="2993" spans="23:26" hidden="1" x14ac:dyDescent="0.3">
      <c r="W2993" s="60"/>
      <c r="X2993" s="60"/>
      <c r="Y2993" s="60"/>
      <c r="Z2993" s="60"/>
    </row>
    <row r="2994" spans="23:26" hidden="1" x14ac:dyDescent="0.3">
      <c r="W2994" s="60"/>
      <c r="X2994" s="60"/>
      <c r="Y2994" s="60"/>
      <c r="Z2994" s="60"/>
    </row>
    <row r="2995" spans="23:26" hidden="1" x14ac:dyDescent="0.3">
      <c r="W2995" s="60"/>
      <c r="X2995" s="60"/>
      <c r="Y2995" s="60"/>
      <c r="Z2995" s="60"/>
    </row>
    <row r="2996" spans="23:26" hidden="1" x14ac:dyDescent="0.3">
      <c r="W2996" s="60"/>
      <c r="X2996" s="60"/>
      <c r="Y2996" s="60"/>
      <c r="Z2996" s="60"/>
    </row>
    <row r="2997" spans="23:26" hidden="1" x14ac:dyDescent="0.3">
      <c r="W2997" s="60"/>
      <c r="X2997" s="60"/>
      <c r="Y2997" s="60"/>
      <c r="Z2997" s="60"/>
    </row>
    <row r="2998" spans="23:26" hidden="1" x14ac:dyDescent="0.3">
      <c r="W2998" s="60"/>
      <c r="X2998" s="60"/>
      <c r="Y2998" s="60"/>
      <c r="Z2998" s="60"/>
    </row>
    <row r="2999" spans="23:26" hidden="1" x14ac:dyDescent="0.3">
      <c r="W2999" s="60"/>
      <c r="X2999" s="60"/>
      <c r="Y2999" s="60"/>
      <c r="Z2999" s="60"/>
    </row>
    <row r="3000" spans="23:26" hidden="1" x14ac:dyDescent="0.3">
      <c r="W3000" s="60"/>
      <c r="X3000" s="60"/>
      <c r="Y3000" s="60"/>
      <c r="Z3000" s="60"/>
    </row>
    <row r="3001" spans="23:26" hidden="1" x14ac:dyDescent="0.3">
      <c r="W3001" s="60"/>
      <c r="X3001" s="60"/>
      <c r="Y3001" s="60"/>
      <c r="Z3001" s="60"/>
    </row>
    <row r="3002" spans="23:26" hidden="1" x14ac:dyDescent="0.3">
      <c r="W3002" s="60"/>
      <c r="X3002" s="60"/>
      <c r="Y3002" s="60"/>
      <c r="Z3002" s="60"/>
    </row>
    <row r="3003" spans="23:26" hidden="1" x14ac:dyDescent="0.3">
      <c r="W3003" s="60"/>
      <c r="X3003" s="60"/>
      <c r="Y3003" s="60"/>
      <c r="Z3003" s="60"/>
    </row>
    <row r="3004" spans="23:26" hidden="1" x14ac:dyDescent="0.3">
      <c r="W3004" s="60"/>
      <c r="X3004" s="60"/>
      <c r="Y3004" s="60"/>
      <c r="Z3004" s="60"/>
    </row>
    <row r="3005" spans="23:26" hidden="1" x14ac:dyDescent="0.3">
      <c r="W3005" s="60"/>
      <c r="X3005" s="60"/>
      <c r="Y3005" s="60"/>
      <c r="Z3005" s="60"/>
    </row>
    <row r="3006" spans="23:26" hidden="1" x14ac:dyDescent="0.3">
      <c r="W3006" s="60"/>
      <c r="X3006" s="60"/>
      <c r="Y3006" s="60"/>
      <c r="Z3006" s="60"/>
    </row>
    <row r="3007" spans="23:26" hidden="1" x14ac:dyDescent="0.3">
      <c r="W3007" s="60"/>
      <c r="X3007" s="60"/>
      <c r="Y3007" s="60"/>
      <c r="Z3007" s="60"/>
    </row>
    <row r="3008" spans="23:26" hidden="1" x14ac:dyDescent="0.3">
      <c r="W3008" s="60"/>
      <c r="X3008" s="60"/>
      <c r="Y3008" s="60"/>
      <c r="Z3008" s="60"/>
    </row>
    <row r="3009" spans="23:26" hidden="1" x14ac:dyDescent="0.3">
      <c r="W3009" s="60"/>
      <c r="X3009" s="60"/>
      <c r="Y3009" s="60"/>
      <c r="Z3009" s="60"/>
    </row>
    <row r="3010" spans="23:26" hidden="1" x14ac:dyDescent="0.3">
      <c r="W3010" s="60"/>
      <c r="X3010" s="60"/>
      <c r="Y3010" s="60"/>
      <c r="Z3010" s="60"/>
    </row>
    <row r="3011" spans="23:26" hidden="1" x14ac:dyDescent="0.3">
      <c r="W3011" s="60"/>
      <c r="X3011" s="60"/>
      <c r="Y3011" s="60"/>
      <c r="Z3011" s="60"/>
    </row>
    <row r="3012" spans="23:26" hidden="1" x14ac:dyDescent="0.3">
      <c r="W3012" s="60"/>
      <c r="X3012" s="60"/>
      <c r="Y3012" s="60"/>
      <c r="Z3012" s="60"/>
    </row>
    <row r="3013" spans="23:26" hidden="1" x14ac:dyDescent="0.3">
      <c r="W3013" s="60"/>
      <c r="X3013" s="60"/>
      <c r="Y3013" s="60"/>
      <c r="Z3013" s="60"/>
    </row>
    <row r="3014" spans="23:26" hidden="1" x14ac:dyDescent="0.3">
      <c r="W3014" s="60"/>
      <c r="X3014" s="60"/>
      <c r="Y3014" s="60"/>
      <c r="Z3014" s="60"/>
    </row>
    <row r="3015" spans="23:26" hidden="1" x14ac:dyDescent="0.3">
      <c r="W3015" s="60"/>
      <c r="X3015" s="60"/>
      <c r="Y3015" s="60"/>
      <c r="Z3015" s="60"/>
    </row>
    <row r="3016" spans="23:26" hidden="1" x14ac:dyDescent="0.3">
      <c r="W3016" s="60"/>
      <c r="X3016" s="60"/>
      <c r="Y3016" s="60"/>
      <c r="Z3016" s="60"/>
    </row>
    <row r="3017" spans="23:26" hidden="1" x14ac:dyDescent="0.3">
      <c r="W3017" s="60"/>
      <c r="X3017" s="60"/>
      <c r="Y3017" s="60"/>
      <c r="Z3017" s="60"/>
    </row>
    <row r="3018" spans="23:26" hidden="1" x14ac:dyDescent="0.3">
      <c r="W3018" s="60"/>
      <c r="X3018" s="60"/>
      <c r="Y3018" s="60"/>
      <c r="Z3018" s="60"/>
    </row>
    <row r="3019" spans="23:26" hidden="1" x14ac:dyDescent="0.3">
      <c r="W3019" s="60"/>
      <c r="X3019" s="60"/>
      <c r="Y3019" s="60"/>
      <c r="Z3019" s="60"/>
    </row>
    <row r="3020" spans="23:26" hidden="1" x14ac:dyDescent="0.3">
      <c r="W3020" s="60"/>
      <c r="X3020" s="60"/>
      <c r="Y3020" s="60"/>
      <c r="Z3020" s="60"/>
    </row>
    <row r="3021" spans="23:26" hidden="1" x14ac:dyDescent="0.3">
      <c r="W3021" s="60"/>
      <c r="X3021" s="60"/>
      <c r="Y3021" s="60"/>
      <c r="Z3021" s="60"/>
    </row>
    <row r="3022" spans="23:26" hidden="1" x14ac:dyDescent="0.3">
      <c r="W3022" s="60"/>
      <c r="X3022" s="60"/>
      <c r="Y3022" s="60"/>
      <c r="Z3022" s="60"/>
    </row>
    <row r="3023" spans="23:26" hidden="1" x14ac:dyDescent="0.3">
      <c r="W3023" s="60"/>
      <c r="X3023" s="60"/>
      <c r="Y3023" s="60"/>
      <c r="Z3023" s="60"/>
    </row>
    <row r="3024" spans="23:26" hidden="1" x14ac:dyDescent="0.3">
      <c r="W3024" s="60"/>
      <c r="X3024" s="60"/>
      <c r="Y3024" s="60"/>
      <c r="Z3024" s="60"/>
    </row>
    <row r="3025" spans="23:26" hidden="1" x14ac:dyDescent="0.3">
      <c r="W3025" s="60"/>
      <c r="X3025" s="60"/>
      <c r="Y3025" s="60"/>
      <c r="Z3025" s="60"/>
    </row>
    <row r="3026" spans="23:26" hidden="1" x14ac:dyDescent="0.3">
      <c r="W3026" s="60"/>
      <c r="X3026" s="60"/>
      <c r="Y3026" s="60"/>
      <c r="Z3026" s="60"/>
    </row>
    <row r="3027" spans="23:26" hidden="1" x14ac:dyDescent="0.3">
      <c r="W3027" s="60"/>
      <c r="X3027" s="60"/>
      <c r="Y3027" s="60"/>
      <c r="Z3027" s="60"/>
    </row>
    <row r="3028" spans="23:26" hidden="1" x14ac:dyDescent="0.3">
      <c r="W3028" s="60"/>
      <c r="X3028" s="60"/>
      <c r="Y3028" s="60"/>
      <c r="Z3028" s="60"/>
    </row>
    <row r="3029" spans="23:26" hidden="1" x14ac:dyDescent="0.3">
      <c r="W3029" s="60"/>
      <c r="X3029" s="60"/>
      <c r="Y3029" s="60"/>
      <c r="Z3029" s="60"/>
    </row>
    <row r="3030" spans="23:26" hidden="1" x14ac:dyDescent="0.3">
      <c r="W3030" s="60"/>
      <c r="X3030" s="60"/>
      <c r="Y3030" s="60"/>
      <c r="Z3030" s="60"/>
    </row>
    <row r="3031" spans="23:26" hidden="1" x14ac:dyDescent="0.3">
      <c r="W3031" s="60"/>
      <c r="X3031" s="60"/>
      <c r="Y3031" s="60"/>
      <c r="Z3031" s="60"/>
    </row>
    <row r="3032" spans="23:26" hidden="1" x14ac:dyDescent="0.3">
      <c r="W3032" s="60"/>
      <c r="X3032" s="60"/>
      <c r="Y3032" s="60"/>
      <c r="Z3032" s="60"/>
    </row>
    <row r="3033" spans="23:26" hidden="1" x14ac:dyDescent="0.3">
      <c r="W3033" s="60"/>
      <c r="X3033" s="60"/>
      <c r="Y3033" s="60"/>
      <c r="Z3033" s="60"/>
    </row>
    <row r="3034" spans="23:26" hidden="1" x14ac:dyDescent="0.3">
      <c r="W3034" s="60"/>
      <c r="X3034" s="60"/>
      <c r="Y3034" s="60"/>
      <c r="Z3034" s="60"/>
    </row>
    <row r="3035" spans="23:26" hidden="1" x14ac:dyDescent="0.3">
      <c r="W3035" s="60"/>
      <c r="X3035" s="60"/>
      <c r="Y3035" s="60"/>
      <c r="Z3035" s="60"/>
    </row>
    <row r="3036" spans="23:26" hidden="1" x14ac:dyDescent="0.3">
      <c r="W3036" s="60"/>
      <c r="X3036" s="60"/>
      <c r="Y3036" s="60"/>
      <c r="Z3036" s="60"/>
    </row>
    <row r="3037" spans="23:26" hidden="1" x14ac:dyDescent="0.3">
      <c r="W3037" s="60"/>
      <c r="X3037" s="60"/>
      <c r="Y3037" s="60"/>
      <c r="Z3037" s="60"/>
    </row>
    <row r="3038" spans="23:26" hidden="1" x14ac:dyDescent="0.3">
      <c r="W3038" s="60"/>
      <c r="X3038" s="60"/>
      <c r="Y3038" s="60"/>
      <c r="Z3038" s="60"/>
    </row>
    <row r="3039" spans="23:26" hidden="1" x14ac:dyDescent="0.3">
      <c r="W3039" s="60"/>
      <c r="X3039" s="60"/>
      <c r="Y3039" s="60"/>
      <c r="Z3039" s="60"/>
    </row>
    <row r="3040" spans="23:26" hidden="1" x14ac:dyDescent="0.3">
      <c r="W3040" s="60"/>
      <c r="X3040" s="60"/>
      <c r="Y3040" s="60"/>
      <c r="Z3040" s="60"/>
    </row>
    <row r="3041" spans="23:26" hidden="1" x14ac:dyDescent="0.3">
      <c r="W3041" s="60"/>
      <c r="X3041" s="60"/>
      <c r="Y3041" s="60"/>
      <c r="Z3041" s="60"/>
    </row>
    <row r="3042" spans="23:26" hidden="1" x14ac:dyDescent="0.3">
      <c r="W3042" s="60"/>
      <c r="X3042" s="60"/>
      <c r="Y3042" s="60"/>
      <c r="Z3042" s="60"/>
    </row>
    <row r="3043" spans="23:26" hidden="1" x14ac:dyDescent="0.3">
      <c r="W3043" s="60"/>
      <c r="X3043" s="60"/>
      <c r="Y3043" s="60"/>
      <c r="Z3043" s="60"/>
    </row>
    <row r="3044" spans="23:26" hidden="1" x14ac:dyDescent="0.3">
      <c r="W3044" s="60"/>
      <c r="X3044" s="60"/>
      <c r="Y3044" s="60"/>
      <c r="Z3044" s="60"/>
    </row>
    <row r="3045" spans="23:26" hidden="1" x14ac:dyDescent="0.3">
      <c r="W3045" s="60"/>
      <c r="X3045" s="60"/>
      <c r="Y3045" s="60"/>
      <c r="Z3045" s="60"/>
    </row>
    <row r="3046" spans="23:26" hidden="1" x14ac:dyDescent="0.3">
      <c r="W3046" s="60"/>
      <c r="X3046" s="60"/>
      <c r="Y3046" s="60"/>
      <c r="Z3046" s="60"/>
    </row>
    <row r="3047" spans="23:26" hidden="1" x14ac:dyDescent="0.3">
      <c r="W3047" s="60"/>
      <c r="X3047" s="60"/>
      <c r="Y3047" s="60"/>
      <c r="Z3047" s="60"/>
    </row>
    <row r="3048" spans="23:26" hidden="1" x14ac:dyDescent="0.3">
      <c r="W3048" s="60"/>
      <c r="X3048" s="60"/>
      <c r="Y3048" s="60"/>
      <c r="Z3048" s="60"/>
    </row>
    <row r="3049" spans="23:26" hidden="1" x14ac:dyDescent="0.3">
      <c r="W3049" s="60"/>
      <c r="X3049" s="60"/>
      <c r="Y3049" s="60"/>
      <c r="Z3049" s="60"/>
    </row>
    <row r="3050" spans="23:26" hidden="1" x14ac:dyDescent="0.3">
      <c r="W3050" s="60"/>
      <c r="X3050" s="60"/>
      <c r="Y3050" s="60"/>
      <c r="Z3050" s="60"/>
    </row>
    <row r="3051" spans="23:26" hidden="1" x14ac:dyDescent="0.3">
      <c r="W3051" s="60"/>
      <c r="X3051" s="60"/>
      <c r="Y3051" s="60"/>
      <c r="Z3051" s="60"/>
    </row>
    <row r="3052" spans="23:26" hidden="1" x14ac:dyDescent="0.3">
      <c r="W3052" s="60"/>
      <c r="X3052" s="60"/>
      <c r="Y3052" s="60"/>
      <c r="Z3052" s="60"/>
    </row>
    <row r="3053" spans="23:26" hidden="1" x14ac:dyDescent="0.3">
      <c r="W3053" s="60"/>
      <c r="X3053" s="60"/>
      <c r="Y3053" s="60"/>
      <c r="Z3053" s="60"/>
    </row>
    <row r="3054" spans="23:26" hidden="1" x14ac:dyDescent="0.3">
      <c r="W3054" s="60"/>
      <c r="X3054" s="60"/>
      <c r="Y3054" s="60"/>
      <c r="Z3054" s="60"/>
    </row>
    <row r="3055" spans="23:26" hidden="1" x14ac:dyDescent="0.3">
      <c r="W3055" s="60"/>
      <c r="X3055" s="60"/>
      <c r="Y3055" s="60"/>
      <c r="Z3055" s="60"/>
    </row>
    <row r="3056" spans="23:26" hidden="1" x14ac:dyDescent="0.3">
      <c r="W3056" s="60"/>
      <c r="X3056" s="60"/>
      <c r="Y3056" s="60"/>
      <c r="Z3056" s="60"/>
    </row>
    <row r="3057" spans="23:26" hidden="1" x14ac:dyDescent="0.3">
      <c r="W3057" s="60"/>
      <c r="X3057" s="60"/>
      <c r="Y3057" s="60"/>
      <c r="Z3057" s="60"/>
    </row>
    <row r="3058" spans="23:26" hidden="1" x14ac:dyDescent="0.3">
      <c r="W3058" s="60"/>
      <c r="X3058" s="60"/>
      <c r="Y3058" s="60"/>
      <c r="Z3058" s="60"/>
    </row>
    <row r="3059" spans="23:26" hidden="1" x14ac:dyDescent="0.3">
      <c r="W3059" s="60"/>
      <c r="X3059" s="60"/>
      <c r="Y3059" s="60"/>
      <c r="Z3059" s="60"/>
    </row>
    <row r="3060" spans="23:26" hidden="1" x14ac:dyDescent="0.3">
      <c r="W3060" s="60"/>
      <c r="X3060" s="60"/>
      <c r="Y3060" s="60"/>
      <c r="Z3060" s="60"/>
    </row>
    <row r="3061" spans="23:26" hidden="1" x14ac:dyDescent="0.3">
      <c r="W3061" s="60"/>
      <c r="X3061" s="60"/>
      <c r="Y3061" s="60"/>
      <c r="Z3061" s="60"/>
    </row>
    <row r="3062" spans="23:26" hidden="1" x14ac:dyDescent="0.3">
      <c r="W3062" s="60"/>
      <c r="X3062" s="60"/>
      <c r="Y3062" s="60"/>
      <c r="Z3062" s="60"/>
    </row>
    <row r="3063" spans="23:26" hidden="1" x14ac:dyDescent="0.3">
      <c r="W3063" s="60"/>
      <c r="X3063" s="60"/>
      <c r="Y3063" s="60"/>
      <c r="Z3063" s="60"/>
    </row>
    <row r="3064" spans="23:26" hidden="1" x14ac:dyDescent="0.3">
      <c r="W3064" s="60"/>
      <c r="X3064" s="60"/>
      <c r="Y3064" s="60"/>
      <c r="Z3064" s="60"/>
    </row>
    <row r="3065" spans="23:26" hidden="1" x14ac:dyDescent="0.3">
      <c r="W3065" s="60"/>
      <c r="X3065" s="60"/>
      <c r="Y3065" s="60"/>
      <c r="Z3065" s="60"/>
    </row>
    <row r="3066" spans="23:26" hidden="1" x14ac:dyDescent="0.3">
      <c r="W3066" s="60"/>
      <c r="X3066" s="60"/>
      <c r="Y3066" s="60"/>
      <c r="Z3066" s="60"/>
    </row>
    <row r="3067" spans="23:26" hidden="1" x14ac:dyDescent="0.3">
      <c r="W3067" s="60"/>
      <c r="X3067" s="60"/>
      <c r="Y3067" s="60"/>
      <c r="Z3067" s="60"/>
    </row>
    <row r="3068" spans="23:26" hidden="1" x14ac:dyDescent="0.3">
      <c r="W3068" s="60"/>
      <c r="X3068" s="60"/>
      <c r="Y3068" s="60"/>
      <c r="Z3068" s="60"/>
    </row>
    <row r="3069" spans="23:26" hidden="1" x14ac:dyDescent="0.3">
      <c r="W3069" s="60"/>
      <c r="X3069" s="60"/>
      <c r="Y3069" s="60"/>
      <c r="Z3069" s="60"/>
    </row>
    <row r="3070" spans="23:26" hidden="1" x14ac:dyDescent="0.3">
      <c r="W3070" s="60"/>
      <c r="X3070" s="60"/>
      <c r="Y3070" s="60"/>
      <c r="Z3070" s="60"/>
    </row>
    <row r="3071" spans="23:26" hidden="1" x14ac:dyDescent="0.3">
      <c r="W3071" s="60"/>
      <c r="X3071" s="60"/>
      <c r="Y3071" s="60"/>
      <c r="Z3071" s="60"/>
    </row>
    <row r="3072" spans="23:26" hidden="1" x14ac:dyDescent="0.3">
      <c r="W3072" s="60"/>
      <c r="X3072" s="60"/>
      <c r="Y3072" s="60"/>
      <c r="Z3072" s="60"/>
    </row>
    <row r="3073" spans="23:26" hidden="1" x14ac:dyDescent="0.3">
      <c r="W3073" s="60"/>
      <c r="X3073" s="60"/>
      <c r="Y3073" s="60"/>
      <c r="Z3073" s="60"/>
    </row>
    <row r="3074" spans="23:26" hidden="1" x14ac:dyDescent="0.3">
      <c r="W3074" s="60"/>
      <c r="X3074" s="60"/>
      <c r="Y3074" s="60"/>
      <c r="Z3074" s="60"/>
    </row>
    <row r="3075" spans="23:26" hidden="1" x14ac:dyDescent="0.3">
      <c r="W3075" s="60"/>
      <c r="X3075" s="60"/>
      <c r="Y3075" s="60"/>
      <c r="Z3075" s="60"/>
    </row>
    <row r="3076" spans="23:26" hidden="1" x14ac:dyDescent="0.3">
      <c r="W3076" s="60"/>
      <c r="X3076" s="60"/>
      <c r="Y3076" s="60"/>
      <c r="Z3076" s="60"/>
    </row>
    <row r="3077" spans="23:26" hidden="1" x14ac:dyDescent="0.3">
      <c r="W3077" s="60"/>
      <c r="X3077" s="60"/>
      <c r="Y3077" s="60"/>
      <c r="Z3077" s="60"/>
    </row>
    <row r="3078" spans="23:26" hidden="1" x14ac:dyDescent="0.3">
      <c r="W3078" s="60"/>
      <c r="X3078" s="60"/>
      <c r="Y3078" s="60"/>
      <c r="Z3078" s="60"/>
    </row>
    <row r="3079" spans="23:26" hidden="1" x14ac:dyDescent="0.3">
      <c r="W3079" s="60"/>
      <c r="X3079" s="60"/>
      <c r="Y3079" s="60"/>
      <c r="Z3079" s="60"/>
    </row>
    <row r="3080" spans="23:26" hidden="1" x14ac:dyDescent="0.3">
      <c r="W3080" s="60"/>
      <c r="X3080" s="60"/>
      <c r="Y3080" s="60"/>
      <c r="Z3080" s="60"/>
    </row>
    <row r="3081" spans="23:26" hidden="1" x14ac:dyDescent="0.3">
      <c r="W3081" s="60"/>
      <c r="X3081" s="60"/>
      <c r="Y3081" s="60"/>
      <c r="Z3081" s="60"/>
    </row>
    <row r="3082" spans="23:26" hidden="1" x14ac:dyDescent="0.3">
      <c r="W3082" s="60"/>
      <c r="X3082" s="60"/>
      <c r="Y3082" s="60"/>
      <c r="Z3082" s="60"/>
    </row>
    <row r="3083" spans="23:26" hidden="1" x14ac:dyDescent="0.3">
      <c r="W3083" s="60"/>
      <c r="X3083" s="60"/>
      <c r="Y3083" s="60"/>
      <c r="Z3083" s="60"/>
    </row>
    <row r="3084" spans="23:26" hidden="1" x14ac:dyDescent="0.3">
      <c r="W3084" s="60"/>
      <c r="X3084" s="60"/>
      <c r="Y3084" s="60"/>
      <c r="Z3084" s="60"/>
    </row>
    <row r="3085" spans="23:26" hidden="1" x14ac:dyDescent="0.3">
      <c r="W3085" s="60"/>
      <c r="X3085" s="60"/>
      <c r="Y3085" s="60"/>
      <c r="Z3085" s="60"/>
    </row>
    <row r="3086" spans="23:26" hidden="1" x14ac:dyDescent="0.3">
      <c r="W3086" s="60"/>
      <c r="X3086" s="60"/>
      <c r="Y3086" s="60"/>
      <c r="Z3086" s="60"/>
    </row>
    <row r="3087" spans="23:26" hidden="1" x14ac:dyDescent="0.3">
      <c r="W3087" s="60"/>
      <c r="X3087" s="60"/>
      <c r="Y3087" s="60"/>
      <c r="Z3087" s="60"/>
    </row>
    <row r="3088" spans="23:26" hidden="1" x14ac:dyDescent="0.3">
      <c r="W3088" s="60"/>
      <c r="X3088" s="60"/>
      <c r="Y3088" s="60"/>
      <c r="Z3088" s="60"/>
    </row>
    <row r="3089" spans="23:26" hidden="1" x14ac:dyDescent="0.3">
      <c r="W3089" s="60"/>
      <c r="X3089" s="60"/>
      <c r="Y3089" s="60"/>
      <c r="Z3089" s="60"/>
    </row>
    <row r="3090" spans="23:26" hidden="1" x14ac:dyDescent="0.3">
      <c r="W3090" s="60"/>
      <c r="X3090" s="60"/>
      <c r="Y3090" s="60"/>
      <c r="Z3090" s="60"/>
    </row>
    <row r="3091" spans="23:26" hidden="1" x14ac:dyDescent="0.3">
      <c r="W3091" s="60"/>
      <c r="X3091" s="60"/>
      <c r="Y3091" s="60"/>
      <c r="Z3091" s="60"/>
    </row>
    <row r="3092" spans="23:26" hidden="1" x14ac:dyDescent="0.3">
      <c r="W3092" s="60"/>
      <c r="X3092" s="60"/>
      <c r="Y3092" s="60"/>
      <c r="Z3092" s="60"/>
    </row>
    <row r="3093" spans="23:26" hidden="1" x14ac:dyDescent="0.3">
      <c r="W3093" s="60"/>
      <c r="X3093" s="60"/>
      <c r="Y3093" s="60"/>
      <c r="Z3093" s="60"/>
    </row>
    <row r="3094" spans="23:26" hidden="1" x14ac:dyDescent="0.3">
      <c r="W3094" s="60"/>
      <c r="X3094" s="60"/>
      <c r="Y3094" s="60"/>
      <c r="Z3094" s="60"/>
    </row>
    <row r="3095" spans="23:26" hidden="1" x14ac:dyDescent="0.3">
      <c r="W3095" s="60"/>
      <c r="X3095" s="60"/>
      <c r="Y3095" s="60"/>
      <c r="Z3095" s="60"/>
    </row>
    <row r="3096" spans="23:26" hidden="1" x14ac:dyDescent="0.3">
      <c r="W3096" s="60"/>
      <c r="X3096" s="60"/>
      <c r="Y3096" s="60"/>
      <c r="Z3096" s="60"/>
    </row>
    <row r="3097" spans="23:26" hidden="1" x14ac:dyDescent="0.3">
      <c r="W3097" s="60"/>
      <c r="X3097" s="60"/>
      <c r="Y3097" s="60"/>
      <c r="Z3097" s="60"/>
    </row>
    <row r="3098" spans="23:26" hidden="1" x14ac:dyDescent="0.3">
      <c r="W3098" s="60"/>
      <c r="X3098" s="60"/>
      <c r="Y3098" s="60"/>
      <c r="Z3098" s="60"/>
    </row>
    <row r="3099" spans="23:26" hidden="1" x14ac:dyDescent="0.3">
      <c r="W3099" s="60"/>
      <c r="X3099" s="60"/>
      <c r="Y3099" s="60"/>
      <c r="Z3099" s="60"/>
    </row>
    <row r="3100" spans="23:26" hidden="1" x14ac:dyDescent="0.3">
      <c r="W3100" s="60"/>
      <c r="X3100" s="60"/>
      <c r="Y3100" s="60"/>
      <c r="Z3100" s="60"/>
    </row>
    <row r="3101" spans="23:26" hidden="1" x14ac:dyDescent="0.3">
      <c r="W3101" s="60"/>
      <c r="X3101" s="60"/>
      <c r="Y3101" s="60"/>
      <c r="Z3101" s="60"/>
    </row>
    <row r="3102" spans="23:26" hidden="1" x14ac:dyDescent="0.3">
      <c r="W3102" s="60"/>
      <c r="X3102" s="60"/>
      <c r="Y3102" s="60"/>
      <c r="Z3102" s="60"/>
    </row>
    <row r="3103" spans="23:26" hidden="1" x14ac:dyDescent="0.3">
      <c r="W3103" s="60"/>
      <c r="X3103" s="60"/>
      <c r="Y3103" s="60"/>
      <c r="Z3103" s="60"/>
    </row>
    <row r="3104" spans="23:26" hidden="1" x14ac:dyDescent="0.3">
      <c r="W3104" s="60"/>
      <c r="X3104" s="60"/>
      <c r="Y3104" s="60"/>
      <c r="Z3104" s="60"/>
    </row>
    <row r="3105" spans="23:26" hidden="1" x14ac:dyDescent="0.3">
      <c r="W3105" s="60"/>
      <c r="X3105" s="60"/>
      <c r="Y3105" s="60"/>
      <c r="Z3105" s="60"/>
    </row>
    <row r="3106" spans="23:26" hidden="1" x14ac:dyDescent="0.3">
      <c r="W3106" s="60"/>
      <c r="X3106" s="60"/>
      <c r="Y3106" s="60"/>
      <c r="Z3106" s="60"/>
    </row>
    <row r="3107" spans="23:26" hidden="1" x14ac:dyDescent="0.3">
      <c r="W3107" s="60"/>
      <c r="X3107" s="60"/>
      <c r="Y3107" s="60"/>
      <c r="Z3107" s="60"/>
    </row>
    <row r="3108" spans="23:26" hidden="1" x14ac:dyDescent="0.3">
      <c r="W3108" s="60"/>
      <c r="X3108" s="60"/>
      <c r="Y3108" s="60"/>
      <c r="Z3108" s="60"/>
    </row>
    <row r="3109" spans="23:26" hidden="1" x14ac:dyDescent="0.3">
      <c r="W3109" s="60"/>
      <c r="X3109" s="60"/>
      <c r="Y3109" s="60"/>
      <c r="Z3109" s="60"/>
    </row>
    <row r="3110" spans="23:26" hidden="1" x14ac:dyDescent="0.3">
      <c r="W3110" s="60"/>
      <c r="X3110" s="60"/>
      <c r="Y3110" s="60"/>
      <c r="Z3110" s="60"/>
    </row>
    <row r="3111" spans="23:26" hidden="1" x14ac:dyDescent="0.3">
      <c r="W3111" s="60"/>
      <c r="X3111" s="60"/>
      <c r="Y3111" s="60"/>
      <c r="Z3111" s="60"/>
    </row>
    <row r="3112" spans="23:26" hidden="1" x14ac:dyDescent="0.3">
      <c r="W3112" s="60"/>
      <c r="X3112" s="60"/>
      <c r="Y3112" s="60"/>
      <c r="Z3112" s="60"/>
    </row>
    <row r="3113" spans="23:26" hidden="1" x14ac:dyDescent="0.3">
      <c r="W3113" s="60"/>
      <c r="X3113" s="60"/>
      <c r="Y3113" s="60"/>
      <c r="Z3113" s="60"/>
    </row>
    <row r="3114" spans="23:26" hidden="1" x14ac:dyDescent="0.3">
      <c r="W3114" s="60"/>
      <c r="X3114" s="60"/>
      <c r="Y3114" s="60"/>
      <c r="Z3114" s="60"/>
    </row>
    <row r="3115" spans="23:26" hidden="1" x14ac:dyDescent="0.3">
      <c r="W3115" s="60"/>
      <c r="X3115" s="60"/>
      <c r="Y3115" s="60"/>
      <c r="Z3115" s="60"/>
    </row>
    <row r="3116" spans="23:26" hidden="1" x14ac:dyDescent="0.3">
      <c r="W3116" s="60"/>
      <c r="X3116" s="60"/>
      <c r="Y3116" s="60"/>
      <c r="Z3116" s="60"/>
    </row>
    <row r="3117" spans="23:26" hidden="1" x14ac:dyDescent="0.3">
      <c r="W3117" s="60"/>
      <c r="X3117" s="60"/>
      <c r="Y3117" s="60"/>
      <c r="Z3117" s="60"/>
    </row>
    <row r="3118" spans="23:26" hidden="1" x14ac:dyDescent="0.3">
      <c r="W3118" s="60"/>
      <c r="X3118" s="60"/>
      <c r="Y3118" s="60"/>
      <c r="Z3118" s="60"/>
    </row>
    <row r="3119" spans="23:26" hidden="1" x14ac:dyDescent="0.3">
      <c r="W3119" s="60"/>
      <c r="X3119" s="60"/>
      <c r="Y3119" s="60"/>
      <c r="Z3119" s="60"/>
    </row>
    <row r="3120" spans="23:26" hidden="1" x14ac:dyDescent="0.3">
      <c r="W3120" s="60"/>
      <c r="X3120" s="60"/>
      <c r="Y3120" s="60"/>
      <c r="Z3120" s="60"/>
    </row>
    <row r="3121" spans="23:26" hidden="1" x14ac:dyDescent="0.3">
      <c r="W3121" s="60"/>
      <c r="X3121" s="60"/>
      <c r="Y3121" s="60"/>
      <c r="Z3121" s="60"/>
    </row>
    <row r="3122" spans="23:26" hidden="1" x14ac:dyDescent="0.3">
      <c r="W3122" s="60"/>
      <c r="X3122" s="60"/>
      <c r="Y3122" s="60"/>
      <c r="Z3122" s="60"/>
    </row>
    <row r="3123" spans="23:26" hidden="1" x14ac:dyDescent="0.3">
      <c r="W3123" s="60"/>
      <c r="X3123" s="60"/>
      <c r="Y3123" s="60"/>
      <c r="Z3123" s="60"/>
    </row>
    <row r="3124" spans="23:26" hidden="1" x14ac:dyDescent="0.3">
      <c r="W3124" s="60"/>
      <c r="X3124" s="60"/>
      <c r="Y3124" s="60"/>
      <c r="Z3124" s="60"/>
    </row>
    <row r="3125" spans="23:26" hidden="1" x14ac:dyDescent="0.3">
      <c r="W3125" s="60"/>
      <c r="X3125" s="60"/>
      <c r="Y3125" s="60"/>
      <c r="Z3125" s="60"/>
    </row>
    <row r="3126" spans="23:26" hidden="1" x14ac:dyDescent="0.3">
      <c r="W3126" s="60"/>
      <c r="X3126" s="60"/>
      <c r="Y3126" s="60"/>
      <c r="Z3126" s="60"/>
    </row>
    <row r="3127" spans="23:26" hidden="1" x14ac:dyDescent="0.3">
      <c r="W3127" s="60"/>
      <c r="X3127" s="60"/>
      <c r="Y3127" s="60"/>
      <c r="Z3127" s="60"/>
    </row>
    <row r="3128" spans="23:26" hidden="1" x14ac:dyDescent="0.3">
      <c r="W3128" s="60"/>
      <c r="X3128" s="60"/>
      <c r="Y3128" s="60"/>
      <c r="Z3128" s="60"/>
    </row>
    <row r="3129" spans="23:26" hidden="1" x14ac:dyDescent="0.3">
      <c r="W3129" s="60"/>
      <c r="X3129" s="60"/>
      <c r="Y3129" s="60"/>
      <c r="Z3129" s="60"/>
    </row>
    <row r="3130" spans="23:26" hidden="1" x14ac:dyDescent="0.3">
      <c r="W3130" s="60"/>
      <c r="X3130" s="60"/>
      <c r="Y3130" s="60"/>
      <c r="Z3130" s="60"/>
    </row>
    <row r="3131" spans="23:26" hidden="1" x14ac:dyDescent="0.3">
      <c r="W3131" s="60"/>
      <c r="X3131" s="60"/>
      <c r="Y3131" s="60"/>
      <c r="Z3131" s="60"/>
    </row>
    <row r="3132" spans="23:26" hidden="1" x14ac:dyDescent="0.3">
      <c r="W3132" s="60"/>
      <c r="X3132" s="60"/>
      <c r="Y3132" s="60"/>
      <c r="Z3132" s="60"/>
    </row>
    <row r="3133" spans="23:26" hidden="1" x14ac:dyDescent="0.3">
      <c r="W3133" s="60"/>
      <c r="X3133" s="60"/>
      <c r="Y3133" s="60"/>
      <c r="Z3133" s="60"/>
    </row>
    <row r="3134" spans="23:26" hidden="1" x14ac:dyDescent="0.3">
      <c r="W3134" s="60"/>
      <c r="X3134" s="60"/>
      <c r="Y3134" s="60"/>
      <c r="Z3134" s="60"/>
    </row>
    <row r="3135" spans="23:26" hidden="1" x14ac:dyDescent="0.3">
      <c r="W3135" s="60"/>
      <c r="X3135" s="60"/>
      <c r="Y3135" s="60"/>
      <c r="Z3135" s="60"/>
    </row>
    <row r="3136" spans="23:26" hidden="1" x14ac:dyDescent="0.3">
      <c r="W3136" s="60"/>
      <c r="X3136" s="60"/>
      <c r="Y3136" s="60"/>
      <c r="Z3136" s="60"/>
    </row>
    <row r="3137" spans="23:26" hidden="1" x14ac:dyDescent="0.3">
      <c r="W3137" s="60"/>
      <c r="X3137" s="60"/>
      <c r="Y3137" s="60"/>
      <c r="Z3137" s="60"/>
    </row>
    <row r="3138" spans="23:26" hidden="1" x14ac:dyDescent="0.3">
      <c r="W3138" s="60"/>
      <c r="X3138" s="60"/>
      <c r="Y3138" s="60"/>
      <c r="Z3138" s="60"/>
    </row>
    <row r="3139" spans="23:26" hidden="1" x14ac:dyDescent="0.3">
      <c r="W3139" s="60"/>
      <c r="X3139" s="60"/>
      <c r="Y3139" s="60"/>
      <c r="Z3139" s="60"/>
    </row>
    <row r="3140" spans="23:26" hidden="1" x14ac:dyDescent="0.3">
      <c r="W3140" s="60"/>
      <c r="X3140" s="60"/>
      <c r="Y3140" s="60"/>
      <c r="Z3140" s="60"/>
    </row>
    <row r="3141" spans="23:26" hidden="1" x14ac:dyDescent="0.3">
      <c r="W3141" s="60"/>
      <c r="X3141" s="60"/>
      <c r="Y3141" s="60"/>
      <c r="Z3141" s="60"/>
    </row>
    <row r="3142" spans="23:26" hidden="1" x14ac:dyDescent="0.3">
      <c r="W3142" s="60"/>
      <c r="X3142" s="60"/>
      <c r="Y3142" s="60"/>
      <c r="Z3142" s="60"/>
    </row>
    <row r="3143" spans="23:26" hidden="1" x14ac:dyDescent="0.3">
      <c r="W3143" s="60"/>
      <c r="X3143" s="60"/>
      <c r="Y3143" s="60"/>
      <c r="Z3143" s="60"/>
    </row>
    <row r="3144" spans="23:26" hidden="1" x14ac:dyDescent="0.3">
      <c r="W3144" s="60"/>
      <c r="X3144" s="60"/>
      <c r="Y3144" s="60"/>
      <c r="Z3144" s="60"/>
    </row>
    <row r="3145" spans="23:26" hidden="1" x14ac:dyDescent="0.3">
      <c r="W3145" s="60"/>
      <c r="X3145" s="60"/>
      <c r="Y3145" s="60"/>
      <c r="Z3145" s="60"/>
    </row>
    <row r="3146" spans="23:26" hidden="1" x14ac:dyDescent="0.3">
      <c r="W3146" s="60"/>
      <c r="X3146" s="60"/>
      <c r="Y3146" s="60"/>
      <c r="Z3146" s="60"/>
    </row>
    <row r="3147" spans="23:26" hidden="1" x14ac:dyDescent="0.3">
      <c r="W3147" s="60"/>
      <c r="X3147" s="60"/>
      <c r="Y3147" s="60"/>
      <c r="Z3147" s="60"/>
    </row>
    <row r="3148" spans="23:26" hidden="1" x14ac:dyDescent="0.3">
      <c r="W3148" s="60"/>
      <c r="X3148" s="60"/>
      <c r="Y3148" s="60"/>
      <c r="Z3148" s="60"/>
    </row>
    <row r="3149" spans="23:26" hidden="1" x14ac:dyDescent="0.3">
      <c r="W3149" s="60"/>
      <c r="X3149" s="60"/>
      <c r="Y3149" s="60"/>
      <c r="Z3149" s="60"/>
    </row>
    <row r="3150" spans="23:26" hidden="1" x14ac:dyDescent="0.3">
      <c r="W3150" s="60"/>
      <c r="X3150" s="60"/>
      <c r="Y3150" s="60"/>
      <c r="Z3150" s="60"/>
    </row>
    <row r="3151" spans="23:26" hidden="1" x14ac:dyDescent="0.3">
      <c r="W3151" s="60"/>
      <c r="X3151" s="60"/>
      <c r="Y3151" s="60"/>
      <c r="Z3151" s="60"/>
    </row>
    <row r="3152" spans="23:26" hidden="1" x14ac:dyDescent="0.3">
      <c r="W3152" s="60"/>
      <c r="X3152" s="60"/>
      <c r="Y3152" s="60"/>
      <c r="Z3152" s="60"/>
    </row>
    <row r="3153" spans="23:26" hidden="1" x14ac:dyDescent="0.3">
      <c r="W3153" s="60"/>
      <c r="X3153" s="60"/>
      <c r="Y3153" s="60"/>
      <c r="Z3153" s="60"/>
    </row>
    <row r="3154" spans="23:26" hidden="1" x14ac:dyDescent="0.3">
      <c r="W3154" s="60"/>
      <c r="X3154" s="60"/>
      <c r="Y3154" s="60"/>
      <c r="Z3154" s="60"/>
    </row>
    <row r="3155" spans="23:26" hidden="1" x14ac:dyDescent="0.3">
      <c r="W3155" s="60"/>
      <c r="X3155" s="60"/>
      <c r="Y3155" s="60"/>
      <c r="Z3155" s="60"/>
    </row>
    <row r="3156" spans="23:26" hidden="1" x14ac:dyDescent="0.3">
      <c r="W3156" s="60"/>
      <c r="X3156" s="60"/>
      <c r="Y3156" s="60"/>
      <c r="Z3156" s="60"/>
    </row>
    <row r="3157" spans="23:26" hidden="1" x14ac:dyDescent="0.3">
      <c r="W3157" s="60"/>
      <c r="X3157" s="60"/>
      <c r="Y3157" s="60"/>
      <c r="Z3157" s="60"/>
    </row>
    <row r="3158" spans="23:26" hidden="1" x14ac:dyDescent="0.3">
      <c r="W3158" s="60"/>
      <c r="X3158" s="60"/>
      <c r="Y3158" s="60"/>
      <c r="Z3158" s="60"/>
    </row>
    <row r="3159" spans="23:26" hidden="1" x14ac:dyDescent="0.3">
      <c r="W3159" s="60"/>
      <c r="X3159" s="60"/>
      <c r="Y3159" s="60"/>
      <c r="Z3159" s="60"/>
    </row>
    <row r="3160" spans="23:26" hidden="1" x14ac:dyDescent="0.3">
      <c r="W3160" s="60"/>
      <c r="X3160" s="60"/>
      <c r="Y3160" s="60"/>
      <c r="Z3160" s="60"/>
    </row>
    <row r="3161" spans="23:26" hidden="1" x14ac:dyDescent="0.3">
      <c r="W3161" s="60"/>
      <c r="X3161" s="60"/>
      <c r="Y3161" s="60"/>
      <c r="Z3161" s="60"/>
    </row>
    <row r="3162" spans="23:26" hidden="1" x14ac:dyDescent="0.3">
      <c r="W3162" s="60"/>
      <c r="X3162" s="60"/>
      <c r="Y3162" s="60"/>
      <c r="Z3162" s="60"/>
    </row>
    <row r="3163" spans="23:26" hidden="1" x14ac:dyDescent="0.3">
      <c r="W3163" s="60"/>
      <c r="X3163" s="60"/>
      <c r="Y3163" s="60"/>
      <c r="Z3163" s="60"/>
    </row>
    <row r="3164" spans="23:26" hidden="1" x14ac:dyDescent="0.3">
      <c r="W3164" s="60"/>
      <c r="X3164" s="60"/>
      <c r="Y3164" s="60"/>
      <c r="Z3164" s="60"/>
    </row>
    <row r="3165" spans="23:26" hidden="1" x14ac:dyDescent="0.3">
      <c r="W3165" s="60"/>
      <c r="X3165" s="60"/>
      <c r="Y3165" s="60"/>
      <c r="Z3165" s="60"/>
    </row>
    <row r="3166" spans="23:26" hidden="1" x14ac:dyDescent="0.3">
      <c r="W3166" s="60"/>
      <c r="X3166" s="60"/>
      <c r="Y3166" s="60"/>
      <c r="Z3166" s="60"/>
    </row>
    <row r="3167" spans="23:26" hidden="1" x14ac:dyDescent="0.3">
      <c r="W3167" s="60"/>
      <c r="X3167" s="60"/>
      <c r="Y3167" s="60"/>
      <c r="Z3167" s="60"/>
    </row>
    <row r="3168" spans="23:26" hidden="1" x14ac:dyDescent="0.3">
      <c r="W3168" s="60"/>
      <c r="X3168" s="60"/>
      <c r="Y3168" s="60"/>
      <c r="Z3168" s="60"/>
    </row>
    <row r="3169" spans="23:26" hidden="1" x14ac:dyDescent="0.3">
      <c r="W3169" s="60"/>
      <c r="X3169" s="60"/>
      <c r="Y3169" s="60"/>
      <c r="Z3169" s="60"/>
    </row>
    <row r="3170" spans="23:26" hidden="1" x14ac:dyDescent="0.3">
      <c r="W3170" s="60"/>
      <c r="X3170" s="60"/>
      <c r="Y3170" s="60"/>
      <c r="Z3170" s="60"/>
    </row>
    <row r="3171" spans="23:26" hidden="1" x14ac:dyDescent="0.3">
      <c r="W3171" s="60"/>
      <c r="X3171" s="60"/>
      <c r="Y3171" s="60"/>
      <c r="Z3171" s="60"/>
    </row>
    <row r="3172" spans="23:26" hidden="1" x14ac:dyDescent="0.3">
      <c r="W3172" s="60"/>
      <c r="X3172" s="60"/>
      <c r="Y3172" s="60"/>
      <c r="Z3172" s="60"/>
    </row>
    <row r="3173" spans="23:26" hidden="1" x14ac:dyDescent="0.3">
      <c r="W3173" s="60"/>
      <c r="X3173" s="60"/>
      <c r="Y3173" s="60"/>
      <c r="Z3173" s="60"/>
    </row>
    <row r="3174" spans="23:26" hidden="1" x14ac:dyDescent="0.3">
      <c r="W3174" s="60"/>
      <c r="X3174" s="60"/>
      <c r="Y3174" s="60"/>
      <c r="Z3174" s="60"/>
    </row>
    <row r="3175" spans="23:26" hidden="1" x14ac:dyDescent="0.3">
      <c r="W3175" s="60"/>
      <c r="X3175" s="60"/>
      <c r="Y3175" s="60"/>
      <c r="Z3175" s="60"/>
    </row>
    <row r="3176" spans="23:26" hidden="1" x14ac:dyDescent="0.3">
      <c r="W3176" s="60"/>
      <c r="X3176" s="60"/>
      <c r="Y3176" s="60"/>
      <c r="Z3176" s="60"/>
    </row>
    <row r="3177" spans="23:26" hidden="1" x14ac:dyDescent="0.3">
      <c r="W3177" s="60"/>
      <c r="X3177" s="60"/>
      <c r="Y3177" s="60"/>
      <c r="Z3177" s="60"/>
    </row>
    <row r="3178" spans="23:26" hidden="1" x14ac:dyDescent="0.3">
      <c r="W3178" s="60"/>
      <c r="X3178" s="60"/>
      <c r="Y3178" s="60"/>
      <c r="Z3178" s="60"/>
    </row>
    <row r="3179" spans="23:26" hidden="1" x14ac:dyDescent="0.3">
      <c r="W3179" s="60"/>
      <c r="X3179" s="60"/>
      <c r="Y3179" s="60"/>
      <c r="Z3179" s="60"/>
    </row>
    <row r="3180" spans="23:26" hidden="1" x14ac:dyDescent="0.3">
      <c r="W3180" s="60"/>
      <c r="X3180" s="60"/>
      <c r="Y3180" s="60"/>
      <c r="Z3180" s="60"/>
    </row>
    <row r="3181" spans="23:26" hidden="1" x14ac:dyDescent="0.3">
      <c r="W3181" s="60"/>
      <c r="X3181" s="60"/>
      <c r="Y3181" s="60"/>
      <c r="Z3181" s="60"/>
    </row>
    <row r="3182" spans="23:26" hidden="1" x14ac:dyDescent="0.3">
      <c r="W3182" s="60"/>
      <c r="X3182" s="60"/>
      <c r="Y3182" s="60"/>
      <c r="Z3182" s="60"/>
    </row>
    <row r="3183" spans="23:26" hidden="1" x14ac:dyDescent="0.3">
      <c r="W3183" s="60"/>
      <c r="X3183" s="60"/>
      <c r="Y3183" s="60"/>
      <c r="Z3183" s="60"/>
    </row>
    <row r="3184" spans="23:26" hidden="1" x14ac:dyDescent="0.3">
      <c r="W3184" s="60"/>
      <c r="X3184" s="60"/>
      <c r="Y3184" s="60"/>
      <c r="Z3184" s="60"/>
    </row>
    <row r="3185" spans="23:26" hidden="1" x14ac:dyDescent="0.3">
      <c r="W3185" s="60"/>
      <c r="X3185" s="60"/>
      <c r="Y3185" s="60"/>
      <c r="Z3185" s="60"/>
    </row>
    <row r="3186" spans="23:26" hidden="1" x14ac:dyDescent="0.3">
      <c r="W3186" s="60"/>
      <c r="X3186" s="60"/>
      <c r="Y3186" s="60"/>
      <c r="Z3186" s="60"/>
    </row>
    <row r="3187" spans="23:26" hidden="1" x14ac:dyDescent="0.3">
      <c r="W3187" s="60"/>
      <c r="X3187" s="60"/>
      <c r="Y3187" s="60"/>
      <c r="Z3187" s="60"/>
    </row>
    <row r="3188" spans="23:26" hidden="1" x14ac:dyDescent="0.3">
      <c r="W3188" s="60"/>
      <c r="X3188" s="60"/>
      <c r="Y3188" s="60"/>
      <c r="Z3188" s="60"/>
    </row>
    <row r="3189" spans="23:26" hidden="1" x14ac:dyDescent="0.3">
      <c r="W3189" s="60"/>
      <c r="X3189" s="60"/>
      <c r="Y3189" s="60"/>
      <c r="Z3189" s="60"/>
    </row>
    <row r="3190" spans="23:26" hidden="1" x14ac:dyDescent="0.3">
      <c r="W3190" s="60"/>
      <c r="X3190" s="60"/>
      <c r="Y3190" s="60"/>
      <c r="Z3190" s="60"/>
    </row>
    <row r="3191" spans="23:26" hidden="1" x14ac:dyDescent="0.3">
      <c r="W3191" s="60"/>
      <c r="X3191" s="60"/>
      <c r="Y3191" s="60"/>
      <c r="Z3191" s="60"/>
    </row>
    <row r="3192" spans="23:26" hidden="1" x14ac:dyDescent="0.3">
      <c r="W3192" s="60"/>
      <c r="X3192" s="60"/>
      <c r="Y3192" s="60"/>
      <c r="Z3192" s="60"/>
    </row>
    <row r="3193" spans="23:26" hidden="1" x14ac:dyDescent="0.3">
      <c r="W3193" s="60"/>
      <c r="X3193" s="60"/>
      <c r="Y3193" s="60"/>
      <c r="Z3193" s="60"/>
    </row>
    <row r="3194" spans="23:26" hidden="1" x14ac:dyDescent="0.3">
      <c r="W3194" s="60"/>
      <c r="X3194" s="60"/>
      <c r="Y3194" s="60"/>
      <c r="Z3194" s="60"/>
    </row>
    <row r="3195" spans="23:26" hidden="1" x14ac:dyDescent="0.3">
      <c r="W3195" s="60"/>
      <c r="X3195" s="60"/>
      <c r="Y3195" s="60"/>
      <c r="Z3195" s="60"/>
    </row>
    <row r="3196" spans="23:26" hidden="1" x14ac:dyDescent="0.3">
      <c r="W3196" s="60"/>
      <c r="X3196" s="60"/>
      <c r="Y3196" s="60"/>
      <c r="Z3196" s="60"/>
    </row>
    <row r="3197" spans="23:26" hidden="1" x14ac:dyDescent="0.3">
      <c r="W3197" s="60"/>
      <c r="X3197" s="60"/>
      <c r="Y3197" s="60"/>
      <c r="Z3197" s="60"/>
    </row>
    <row r="3198" spans="23:26" hidden="1" x14ac:dyDescent="0.3">
      <c r="W3198" s="60"/>
      <c r="X3198" s="60"/>
      <c r="Y3198" s="60"/>
      <c r="Z3198" s="60"/>
    </row>
    <row r="3199" spans="23:26" hidden="1" x14ac:dyDescent="0.3">
      <c r="W3199" s="60"/>
      <c r="X3199" s="60"/>
      <c r="Y3199" s="60"/>
      <c r="Z3199" s="60"/>
    </row>
    <row r="3200" spans="23:26" hidden="1" x14ac:dyDescent="0.3">
      <c r="W3200" s="60"/>
      <c r="X3200" s="60"/>
      <c r="Y3200" s="60"/>
      <c r="Z3200" s="60"/>
    </row>
    <row r="3201" spans="23:26" hidden="1" x14ac:dyDescent="0.3">
      <c r="W3201" s="60"/>
      <c r="X3201" s="60"/>
      <c r="Y3201" s="60"/>
      <c r="Z3201" s="60"/>
    </row>
    <row r="3202" spans="23:26" hidden="1" x14ac:dyDescent="0.3">
      <c r="W3202" s="60"/>
      <c r="X3202" s="60"/>
      <c r="Y3202" s="60"/>
      <c r="Z3202" s="60"/>
    </row>
    <row r="3203" spans="23:26" hidden="1" x14ac:dyDescent="0.3">
      <c r="W3203" s="60"/>
      <c r="X3203" s="60"/>
      <c r="Y3203" s="60"/>
      <c r="Z3203" s="60"/>
    </row>
    <row r="3204" spans="23:26" hidden="1" x14ac:dyDescent="0.3">
      <c r="W3204" s="60"/>
      <c r="X3204" s="60"/>
      <c r="Y3204" s="60"/>
      <c r="Z3204" s="60"/>
    </row>
    <row r="3205" spans="23:26" hidden="1" x14ac:dyDescent="0.3">
      <c r="W3205" s="60"/>
      <c r="X3205" s="60"/>
      <c r="Y3205" s="60"/>
      <c r="Z3205" s="60"/>
    </row>
    <row r="3206" spans="23:26" hidden="1" x14ac:dyDescent="0.3">
      <c r="W3206" s="60"/>
      <c r="X3206" s="60"/>
      <c r="Y3206" s="60"/>
      <c r="Z3206" s="60"/>
    </row>
    <row r="3207" spans="23:26" hidden="1" x14ac:dyDescent="0.3">
      <c r="W3207" s="60"/>
      <c r="X3207" s="60"/>
      <c r="Y3207" s="60"/>
      <c r="Z3207" s="60"/>
    </row>
    <row r="3208" spans="23:26" hidden="1" x14ac:dyDescent="0.3">
      <c r="W3208" s="60"/>
      <c r="X3208" s="60"/>
      <c r="Y3208" s="60"/>
      <c r="Z3208" s="60"/>
    </row>
    <row r="3209" spans="23:26" hidden="1" x14ac:dyDescent="0.3">
      <c r="W3209" s="60"/>
      <c r="X3209" s="60"/>
      <c r="Y3209" s="60"/>
      <c r="Z3209" s="60"/>
    </row>
    <row r="3210" spans="23:26" hidden="1" x14ac:dyDescent="0.3">
      <c r="W3210" s="60"/>
      <c r="X3210" s="60"/>
      <c r="Y3210" s="60"/>
      <c r="Z3210" s="60"/>
    </row>
    <row r="3211" spans="23:26" hidden="1" x14ac:dyDescent="0.3">
      <c r="W3211" s="60"/>
      <c r="X3211" s="60"/>
      <c r="Y3211" s="60"/>
      <c r="Z3211" s="60"/>
    </row>
    <row r="3212" spans="23:26" hidden="1" x14ac:dyDescent="0.3">
      <c r="W3212" s="60"/>
      <c r="X3212" s="60"/>
      <c r="Y3212" s="60"/>
      <c r="Z3212" s="60"/>
    </row>
    <row r="3213" spans="23:26" hidden="1" x14ac:dyDescent="0.3">
      <c r="W3213" s="60"/>
      <c r="X3213" s="60"/>
      <c r="Y3213" s="60"/>
      <c r="Z3213" s="60"/>
    </row>
    <row r="3214" spans="23:26" hidden="1" x14ac:dyDescent="0.3">
      <c r="W3214" s="60"/>
      <c r="X3214" s="60"/>
      <c r="Y3214" s="60"/>
      <c r="Z3214" s="60"/>
    </row>
    <row r="3215" spans="23:26" hidden="1" x14ac:dyDescent="0.3">
      <c r="W3215" s="60"/>
      <c r="X3215" s="60"/>
      <c r="Y3215" s="60"/>
      <c r="Z3215" s="60"/>
    </row>
    <row r="3216" spans="23:26" hidden="1" x14ac:dyDescent="0.3">
      <c r="W3216" s="60"/>
      <c r="X3216" s="60"/>
      <c r="Y3216" s="60"/>
      <c r="Z3216" s="60"/>
    </row>
    <row r="3217" spans="23:26" hidden="1" x14ac:dyDescent="0.3">
      <c r="W3217" s="60"/>
      <c r="X3217" s="60"/>
      <c r="Y3217" s="60"/>
      <c r="Z3217" s="60"/>
    </row>
    <row r="3218" spans="23:26" hidden="1" x14ac:dyDescent="0.3">
      <c r="W3218" s="60"/>
      <c r="X3218" s="60"/>
      <c r="Y3218" s="60"/>
      <c r="Z3218" s="60"/>
    </row>
    <row r="3219" spans="23:26" hidden="1" x14ac:dyDescent="0.3">
      <c r="W3219" s="60"/>
      <c r="X3219" s="60"/>
      <c r="Y3219" s="60"/>
      <c r="Z3219" s="60"/>
    </row>
    <row r="3220" spans="23:26" hidden="1" x14ac:dyDescent="0.3">
      <c r="W3220" s="60"/>
      <c r="X3220" s="60"/>
      <c r="Y3220" s="60"/>
      <c r="Z3220" s="60"/>
    </row>
    <row r="3221" spans="23:26" hidden="1" x14ac:dyDescent="0.3">
      <c r="W3221" s="60"/>
      <c r="X3221" s="60"/>
      <c r="Y3221" s="60"/>
      <c r="Z3221" s="60"/>
    </row>
    <row r="3222" spans="23:26" hidden="1" x14ac:dyDescent="0.3">
      <c r="W3222" s="60"/>
      <c r="X3222" s="60"/>
      <c r="Y3222" s="60"/>
      <c r="Z3222" s="60"/>
    </row>
    <row r="3223" spans="23:26" hidden="1" x14ac:dyDescent="0.3">
      <c r="W3223" s="60"/>
      <c r="X3223" s="60"/>
      <c r="Y3223" s="60"/>
      <c r="Z3223" s="60"/>
    </row>
    <row r="3224" spans="23:26" hidden="1" x14ac:dyDescent="0.3">
      <c r="W3224" s="60"/>
      <c r="X3224" s="60"/>
      <c r="Y3224" s="60"/>
      <c r="Z3224" s="60"/>
    </row>
    <row r="3225" spans="23:26" hidden="1" x14ac:dyDescent="0.3">
      <c r="W3225" s="60"/>
      <c r="X3225" s="60"/>
      <c r="Y3225" s="60"/>
      <c r="Z3225" s="60"/>
    </row>
    <row r="3226" spans="23:26" hidden="1" x14ac:dyDescent="0.3">
      <c r="W3226" s="60"/>
      <c r="X3226" s="60"/>
      <c r="Y3226" s="60"/>
      <c r="Z3226" s="60"/>
    </row>
    <row r="3227" spans="23:26" hidden="1" x14ac:dyDescent="0.3">
      <c r="W3227" s="60"/>
      <c r="X3227" s="60"/>
      <c r="Y3227" s="60"/>
      <c r="Z3227" s="60"/>
    </row>
    <row r="3228" spans="23:26" hidden="1" x14ac:dyDescent="0.3">
      <c r="W3228" s="60"/>
      <c r="X3228" s="60"/>
      <c r="Y3228" s="60"/>
      <c r="Z3228" s="60"/>
    </row>
    <row r="3229" spans="23:26" hidden="1" x14ac:dyDescent="0.3">
      <c r="W3229" s="60"/>
      <c r="X3229" s="60"/>
      <c r="Y3229" s="60"/>
      <c r="Z3229" s="60"/>
    </row>
    <row r="3230" spans="23:26" hidden="1" x14ac:dyDescent="0.3">
      <c r="W3230" s="60"/>
      <c r="X3230" s="60"/>
      <c r="Y3230" s="60"/>
      <c r="Z3230" s="60"/>
    </row>
    <row r="3231" spans="23:26" hidden="1" x14ac:dyDescent="0.3">
      <c r="W3231" s="60"/>
      <c r="X3231" s="60"/>
      <c r="Y3231" s="60"/>
      <c r="Z3231" s="60"/>
    </row>
    <row r="3232" spans="23:26" hidden="1" x14ac:dyDescent="0.3">
      <c r="W3232" s="60"/>
      <c r="X3232" s="60"/>
      <c r="Y3232" s="60"/>
      <c r="Z3232" s="60"/>
    </row>
    <row r="3233" spans="23:26" hidden="1" x14ac:dyDescent="0.3">
      <c r="W3233" s="60"/>
      <c r="X3233" s="60"/>
      <c r="Y3233" s="60"/>
      <c r="Z3233" s="60"/>
    </row>
    <row r="3234" spans="23:26" hidden="1" x14ac:dyDescent="0.3">
      <c r="W3234" s="60"/>
      <c r="X3234" s="60"/>
      <c r="Y3234" s="60"/>
      <c r="Z3234" s="60"/>
    </row>
    <row r="3235" spans="23:26" hidden="1" x14ac:dyDescent="0.3">
      <c r="W3235" s="60"/>
      <c r="X3235" s="60"/>
      <c r="Y3235" s="60"/>
      <c r="Z3235" s="60"/>
    </row>
    <row r="3236" spans="23:26" hidden="1" x14ac:dyDescent="0.3">
      <c r="W3236" s="60"/>
      <c r="X3236" s="60"/>
      <c r="Y3236" s="60"/>
      <c r="Z3236" s="60"/>
    </row>
    <row r="3237" spans="23:26" hidden="1" x14ac:dyDescent="0.3">
      <c r="W3237" s="60"/>
      <c r="X3237" s="60"/>
      <c r="Y3237" s="60"/>
      <c r="Z3237" s="60"/>
    </row>
    <row r="3238" spans="23:26" hidden="1" x14ac:dyDescent="0.3">
      <c r="W3238" s="60"/>
      <c r="X3238" s="60"/>
      <c r="Y3238" s="60"/>
      <c r="Z3238" s="60"/>
    </row>
    <row r="3239" spans="23:26" hidden="1" x14ac:dyDescent="0.3">
      <c r="W3239" s="60"/>
      <c r="X3239" s="60"/>
      <c r="Y3239" s="60"/>
      <c r="Z3239" s="60"/>
    </row>
    <row r="3240" spans="23:26" hidden="1" x14ac:dyDescent="0.3">
      <c r="W3240" s="60"/>
      <c r="X3240" s="60"/>
      <c r="Y3240" s="60"/>
      <c r="Z3240" s="60"/>
    </row>
    <row r="3241" spans="23:26" hidden="1" x14ac:dyDescent="0.3">
      <c r="W3241" s="60"/>
      <c r="X3241" s="60"/>
      <c r="Y3241" s="60"/>
      <c r="Z3241" s="60"/>
    </row>
    <row r="3242" spans="23:26" hidden="1" x14ac:dyDescent="0.3">
      <c r="W3242" s="60"/>
      <c r="X3242" s="60"/>
      <c r="Y3242" s="60"/>
      <c r="Z3242" s="60"/>
    </row>
    <row r="3243" spans="23:26" hidden="1" x14ac:dyDescent="0.3">
      <c r="W3243" s="60"/>
      <c r="X3243" s="60"/>
      <c r="Y3243" s="60"/>
      <c r="Z3243" s="60"/>
    </row>
    <row r="3244" spans="23:26" hidden="1" x14ac:dyDescent="0.3">
      <c r="W3244" s="60"/>
      <c r="X3244" s="60"/>
      <c r="Y3244" s="60"/>
      <c r="Z3244" s="60"/>
    </row>
    <row r="3245" spans="23:26" hidden="1" x14ac:dyDescent="0.3">
      <c r="W3245" s="60"/>
      <c r="X3245" s="60"/>
      <c r="Y3245" s="60"/>
      <c r="Z3245" s="60"/>
    </row>
    <row r="3246" spans="23:26" hidden="1" x14ac:dyDescent="0.3">
      <c r="W3246" s="60"/>
      <c r="X3246" s="60"/>
      <c r="Y3246" s="60"/>
      <c r="Z3246" s="60"/>
    </row>
    <row r="3247" spans="23:26" hidden="1" x14ac:dyDescent="0.3">
      <c r="W3247" s="60"/>
      <c r="X3247" s="60"/>
      <c r="Y3247" s="60"/>
      <c r="Z3247" s="60"/>
    </row>
    <row r="3248" spans="23:26" hidden="1" x14ac:dyDescent="0.3">
      <c r="W3248" s="60"/>
      <c r="X3248" s="60"/>
      <c r="Y3248" s="60"/>
      <c r="Z3248" s="60"/>
    </row>
    <row r="3249" spans="23:26" hidden="1" x14ac:dyDescent="0.3">
      <c r="W3249" s="60"/>
      <c r="X3249" s="60"/>
      <c r="Y3249" s="60"/>
      <c r="Z3249" s="60"/>
    </row>
    <row r="3250" spans="23:26" hidden="1" x14ac:dyDescent="0.3">
      <c r="W3250" s="60"/>
      <c r="X3250" s="60"/>
      <c r="Y3250" s="60"/>
      <c r="Z3250" s="60"/>
    </row>
    <row r="3251" spans="23:26" hidden="1" x14ac:dyDescent="0.3">
      <c r="W3251" s="60"/>
      <c r="X3251" s="60"/>
      <c r="Y3251" s="60"/>
      <c r="Z3251" s="60"/>
    </row>
    <row r="3252" spans="23:26" hidden="1" x14ac:dyDescent="0.3">
      <c r="W3252" s="60"/>
      <c r="X3252" s="60"/>
      <c r="Y3252" s="60"/>
      <c r="Z3252" s="60"/>
    </row>
    <row r="3253" spans="23:26" hidden="1" x14ac:dyDescent="0.3">
      <c r="W3253" s="60"/>
      <c r="X3253" s="60"/>
      <c r="Y3253" s="60"/>
      <c r="Z3253" s="60"/>
    </row>
    <row r="3254" spans="23:26" hidden="1" x14ac:dyDescent="0.3">
      <c r="W3254" s="60"/>
      <c r="X3254" s="60"/>
      <c r="Y3254" s="60"/>
      <c r="Z3254" s="60"/>
    </row>
    <row r="3255" spans="23:26" hidden="1" x14ac:dyDescent="0.3">
      <c r="W3255" s="60"/>
      <c r="X3255" s="60"/>
      <c r="Y3255" s="60"/>
      <c r="Z3255" s="60"/>
    </row>
    <row r="3256" spans="23:26" hidden="1" x14ac:dyDescent="0.3">
      <c r="W3256" s="60"/>
      <c r="X3256" s="60"/>
      <c r="Y3256" s="60"/>
      <c r="Z3256" s="60"/>
    </row>
    <row r="3257" spans="23:26" hidden="1" x14ac:dyDescent="0.3">
      <c r="W3257" s="60"/>
      <c r="X3257" s="60"/>
      <c r="Y3257" s="60"/>
      <c r="Z3257" s="60"/>
    </row>
    <row r="3258" spans="23:26" hidden="1" x14ac:dyDescent="0.3">
      <c r="W3258" s="60"/>
      <c r="X3258" s="60"/>
      <c r="Y3258" s="60"/>
      <c r="Z3258" s="60"/>
    </row>
    <row r="3259" spans="23:26" hidden="1" x14ac:dyDescent="0.3">
      <c r="W3259" s="60"/>
      <c r="X3259" s="60"/>
      <c r="Y3259" s="60"/>
      <c r="Z3259" s="60"/>
    </row>
    <row r="3260" spans="23:26" hidden="1" x14ac:dyDescent="0.3">
      <c r="W3260" s="60"/>
      <c r="X3260" s="60"/>
      <c r="Y3260" s="60"/>
      <c r="Z3260" s="60"/>
    </row>
    <row r="3261" spans="23:26" hidden="1" x14ac:dyDescent="0.3">
      <c r="W3261" s="60"/>
      <c r="X3261" s="60"/>
      <c r="Y3261" s="60"/>
      <c r="Z3261" s="60"/>
    </row>
    <row r="3262" spans="23:26" hidden="1" x14ac:dyDescent="0.3">
      <c r="W3262" s="60"/>
      <c r="X3262" s="60"/>
      <c r="Y3262" s="60"/>
      <c r="Z3262" s="60"/>
    </row>
    <row r="3263" spans="23:26" hidden="1" x14ac:dyDescent="0.3">
      <c r="W3263" s="60"/>
      <c r="X3263" s="60"/>
      <c r="Y3263" s="60"/>
      <c r="Z3263" s="60"/>
    </row>
    <row r="3264" spans="23:26" hidden="1" x14ac:dyDescent="0.3">
      <c r="W3264" s="60"/>
      <c r="X3264" s="60"/>
      <c r="Y3264" s="60"/>
      <c r="Z3264" s="60"/>
    </row>
    <row r="3265" spans="23:26" hidden="1" x14ac:dyDescent="0.3">
      <c r="W3265" s="60"/>
      <c r="X3265" s="60"/>
      <c r="Y3265" s="60"/>
      <c r="Z3265" s="60"/>
    </row>
    <row r="3266" spans="23:26" hidden="1" x14ac:dyDescent="0.3">
      <c r="W3266" s="60"/>
      <c r="X3266" s="60"/>
      <c r="Y3266" s="60"/>
      <c r="Z3266" s="60"/>
    </row>
    <row r="3267" spans="23:26" hidden="1" x14ac:dyDescent="0.3">
      <c r="W3267" s="60"/>
      <c r="X3267" s="60"/>
      <c r="Y3267" s="60"/>
      <c r="Z3267" s="60"/>
    </row>
    <row r="3268" spans="23:26" hidden="1" x14ac:dyDescent="0.3">
      <c r="W3268" s="60"/>
      <c r="X3268" s="60"/>
      <c r="Y3268" s="60"/>
      <c r="Z3268" s="60"/>
    </row>
    <row r="3269" spans="23:26" hidden="1" x14ac:dyDescent="0.3">
      <c r="W3269" s="60"/>
      <c r="X3269" s="60"/>
      <c r="Y3269" s="60"/>
      <c r="Z3269" s="60"/>
    </row>
    <row r="3270" spans="23:26" hidden="1" x14ac:dyDescent="0.3">
      <c r="W3270" s="60"/>
      <c r="X3270" s="60"/>
      <c r="Y3270" s="60"/>
      <c r="Z3270" s="60"/>
    </row>
    <row r="3271" spans="23:26" hidden="1" x14ac:dyDescent="0.3">
      <c r="W3271" s="60"/>
      <c r="X3271" s="60"/>
      <c r="Y3271" s="60"/>
      <c r="Z3271" s="60"/>
    </row>
    <row r="3272" spans="23:26" hidden="1" x14ac:dyDescent="0.3">
      <c r="W3272" s="60"/>
      <c r="X3272" s="60"/>
      <c r="Y3272" s="60"/>
      <c r="Z3272" s="60"/>
    </row>
    <row r="3273" spans="23:26" hidden="1" x14ac:dyDescent="0.3">
      <c r="W3273" s="60"/>
      <c r="X3273" s="60"/>
      <c r="Y3273" s="60"/>
      <c r="Z3273" s="60"/>
    </row>
    <row r="3274" spans="23:26" hidden="1" x14ac:dyDescent="0.3">
      <c r="W3274" s="60"/>
      <c r="X3274" s="60"/>
      <c r="Y3274" s="60"/>
      <c r="Z3274" s="60"/>
    </row>
    <row r="3275" spans="23:26" hidden="1" x14ac:dyDescent="0.3">
      <c r="W3275" s="60"/>
      <c r="X3275" s="60"/>
      <c r="Y3275" s="60"/>
      <c r="Z3275" s="60"/>
    </row>
    <row r="3276" spans="23:26" hidden="1" x14ac:dyDescent="0.3">
      <c r="W3276" s="60"/>
      <c r="X3276" s="60"/>
      <c r="Y3276" s="60"/>
      <c r="Z3276" s="60"/>
    </row>
    <row r="3277" spans="23:26" hidden="1" x14ac:dyDescent="0.3">
      <c r="W3277" s="60"/>
      <c r="X3277" s="60"/>
      <c r="Y3277" s="60"/>
      <c r="Z3277" s="60"/>
    </row>
    <row r="3278" spans="23:26" hidden="1" x14ac:dyDescent="0.3">
      <c r="W3278" s="60"/>
      <c r="X3278" s="60"/>
      <c r="Y3278" s="60"/>
      <c r="Z3278" s="60"/>
    </row>
    <row r="3279" spans="23:26" hidden="1" x14ac:dyDescent="0.3">
      <c r="W3279" s="60"/>
      <c r="X3279" s="60"/>
      <c r="Y3279" s="60"/>
      <c r="Z3279" s="60"/>
    </row>
    <row r="3280" spans="23:26" hidden="1" x14ac:dyDescent="0.3">
      <c r="W3280" s="60"/>
      <c r="X3280" s="60"/>
      <c r="Y3280" s="60"/>
      <c r="Z3280" s="60"/>
    </row>
    <row r="3281" spans="23:26" hidden="1" x14ac:dyDescent="0.3">
      <c r="W3281" s="60"/>
      <c r="X3281" s="60"/>
      <c r="Y3281" s="60"/>
      <c r="Z3281" s="60"/>
    </row>
    <row r="3282" spans="23:26" hidden="1" x14ac:dyDescent="0.3">
      <c r="W3282" s="60"/>
      <c r="X3282" s="60"/>
      <c r="Y3282" s="60"/>
      <c r="Z3282" s="60"/>
    </row>
    <row r="3283" spans="23:26" hidden="1" x14ac:dyDescent="0.3">
      <c r="W3283" s="60"/>
      <c r="X3283" s="60"/>
      <c r="Y3283" s="60"/>
      <c r="Z3283" s="60"/>
    </row>
    <row r="3284" spans="23:26" hidden="1" x14ac:dyDescent="0.3">
      <c r="W3284" s="60"/>
      <c r="X3284" s="60"/>
      <c r="Y3284" s="60"/>
      <c r="Z3284" s="60"/>
    </row>
    <row r="3285" spans="23:26" hidden="1" x14ac:dyDescent="0.3">
      <c r="W3285" s="60"/>
      <c r="X3285" s="60"/>
      <c r="Y3285" s="60"/>
      <c r="Z3285" s="60"/>
    </row>
    <row r="3286" spans="23:26" hidden="1" x14ac:dyDescent="0.3">
      <c r="W3286" s="60"/>
      <c r="X3286" s="60"/>
      <c r="Y3286" s="60"/>
      <c r="Z3286" s="60"/>
    </row>
    <row r="3287" spans="23:26" hidden="1" x14ac:dyDescent="0.3">
      <c r="W3287" s="60"/>
      <c r="X3287" s="60"/>
      <c r="Y3287" s="60"/>
      <c r="Z3287" s="60"/>
    </row>
    <row r="3288" spans="23:26" hidden="1" x14ac:dyDescent="0.3">
      <c r="W3288" s="60"/>
      <c r="X3288" s="60"/>
      <c r="Y3288" s="60"/>
      <c r="Z3288" s="60"/>
    </row>
    <row r="3289" spans="23:26" hidden="1" x14ac:dyDescent="0.3">
      <c r="W3289" s="60"/>
      <c r="X3289" s="60"/>
      <c r="Y3289" s="60"/>
      <c r="Z3289" s="60"/>
    </row>
    <row r="3290" spans="23:26" hidden="1" x14ac:dyDescent="0.3">
      <c r="W3290" s="60"/>
      <c r="X3290" s="60"/>
      <c r="Y3290" s="60"/>
      <c r="Z3290" s="60"/>
    </row>
    <row r="3291" spans="23:26" hidden="1" x14ac:dyDescent="0.3">
      <c r="W3291" s="60"/>
      <c r="X3291" s="60"/>
      <c r="Y3291" s="60"/>
      <c r="Z3291" s="60"/>
    </row>
    <row r="3292" spans="23:26" hidden="1" x14ac:dyDescent="0.3">
      <c r="W3292" s="60"/>
      <c r="X3292" s="60"/>
      <c r="Y3292" s="60"/>
      <c r="Z3292" s="60"/>
    </row>
    <row r="3293" spans="23:26" hidden="1" x14ac:dyDescent="0.3">
      <c r="W3293" s="60"/>
      <c r="X3293" s="60"/>
      <c r="Y3293" s="60"/>
      <c r="Z3293" s="60"/>
    </row>
    <row r="3294" spans="23:26" hidden="1" x14ac:dyDescent="0.3">
      <c r="W3294" s="60"/>
      <c r="X3294" s="60"/>
      <c r="Y3294" s="60"/>
      <c r="Z3294" s="60"/>
    </row>
    <row r="3295" spans="23:26" hidden="1" x14ac:dyDescent="0.3">
      <c r="W3295" s="60"/>
      <c r="X3295" s="60"/>
      <c r="Y3295" s="60"/>
      <c r="Z3295" s="60"/>
    </row>
    <row r="3296" spans="23:26" hidden="1" x14ac:dyDescent="0.3">
      <c r="W3296" s="60"/>
      <c r="X3296" s="60"/>
      <c r="Y3296" s="60"/>
      <c r="Z3296" s="60"/>
    </row>
    <row r="3297" spans="23:26" hidden="1" x14ac:dyDescent="0.3">
      <c r="W3297" s="60"/>
      <c r="X3297" s="60"/>
      <c r="Y3297" s="60"/>
      <c r="Z3297" s="60"/>
    </row>
    <row r="3298" spans="23:26" hidden="1" x14ac:dyDescent="0.3">
      <c r="W3298" s="60"/>
      <c r="X3298" s="60"/>
      <c r="Y3298" s="60"/>
      <c r="Z3298" s="60"/>
    </row>
    <row r="3299" spans="23:26" hidden="1" x14ac:dyDescent="0.3">
      <c r="W3299" s="60"/>
      <c r="X3299" s="60"/>
      <c r="Y3299" s="60"/>
      <c r="Z3299" s="60"/>
    </row>
    <row r="3300" spans="23:26" hidden="1" x14ac:dyDescent="0.3">
      <c r="W3300" s="60"/>
      <c r="X3300" s="60"/>
      <c r="Y3300" s="60"/>
      <c r="Z3300" s="60"/>
    </row>
    <row r="3301" spans="23:26" hidden="1" x14ac:dyDescent="0.3">
      <c r="W3301" s="60"/>
      <c r="X3301" s="60"/>
      <c r="Y3301" s="60"/>
      <c r="Z3301" s="60"/>
    </row>
    <row r="3302" spans="23:26" hidden="1" x14ac:dyDescent="0.3">
      <c r="W3302" s="60"/>
      <c r="X3302" s="60"/>
      <c r="Y3302" s="60"/>
      <c r="Z3302" s="60"/>
    </row>
    <row r="3303" spans="23:26" hidden="1" x14ac:dyDescent="0.3">
      <c r="W3303" s="60"/>
      <c r="X3303" s="60"/>
      <c r="Y3303" s="60"/>
      <c r="Z3303" s="60"/>
    </row>
    <row r="3304" spans="23:26" hidden="1" x14ac:dyDescent="0.3">
      <c r="W3304" s="60"/>
      <c r="X3304" s="60"/>
      <c r="Y3304" s="60"/>
      <c r="Z3304" s="60"/>
    </row>
    <row r="3305" spans="23:26" hidden="1" x14ac:dyDescent="0.3">
      <c r="W3305" s="60"/>
      <c r="X3305" s="60"/>
      <c r="Y3305" s="60"/>
      <c r="Z3305" s="60"/>
    </row>
    <row r="3306" spans="23:26" hidden="1" x14ac:dyDescent="0.3">
      <c r="W3306" s="60"/>
      <c r="X3306" s="60"/>
      <c r="Y3306" s="60"/>
      <c r="Z3306" s="60"/>
    </row>
    <row r="3307" spans="23:26" hidden="1" x14ac:dyDescent="0.3">
      <c r="W3307" s="60"/>
      <c r="X3307" s="60"/>
      <c r="Y3307" s="60"/>
      <c r="Z3307" s="60"/>
    </row>
    <row r="3308" spans="23:26" hidden="1" x14ac:dyDescent="0.3">
      <c r="W3308" s="60"/>
      <c r="X3308" s="60"/>
      <c r="Y3308" s="60"/>
      <c r="Z3308" s="60"/>
    </row>
    <row r="3309" spans="23:26" hidden="1" x14ac:dyDescent="0.3">
      <c r="W3309" s="60"/>
      <c r="X3309" s="60"/>
      <c r="Y3309" s="60"/>
      <c r="Z3309" s="60"/>
    </row>
    <row r="3310" spans="23:26" hidden="1" x14ac:dyDescent="0.3">
      <c r="W3310" s="60"/>
      <c r="X3310" s="60"/>
      <c r="Y3310" s="60"/>
      <c r="Z3310" s="60"/>
    </row>
    <row r="3311" spans="23:26" hidden="1" x14ac:dyDescent="0.3">
      <c r="W3311" s="60"/>
      <c r="X3311" s="60"/>
      <c r="Y3311" s="60"/>
      <c r="Z3311" s="60"/>
    </row>
    <row r="3312" spans="23:26" hidden="1" x14ac:dyDescent="0.3">
      <c r="W3312" s="60"/>
      <c r="X3312" s="60"/>
      <c r="Y3312" s="60"/>
      <c r="Z3312" s="60"/>
    </row>
    <row r="3313" spans="23:26" hidden="1" x14ac:dyDescent="0.3">
      <c r="W3313" s="60"/>
      <c r="X3313" s="60"/>
      <c r="Y3313" s="60"/>
      <c r="Z3313" s="60"/>
    </row>
    <row r="3314" spans="23:26" hidden="1" x14ac:dyDescent="0.3">
      <c r="W3314" s="60"/>
      <c r="X3314" s="60"/>
      <c r="Y3314" s="60"/>
      <c r="Z3314" s="60"/>
    </row>
    <row r="3315" spans="23:26" hidden="1" x14ac:dyDescent="0.3">
      <c r="W3315" s="60"/>
      <c r="X3315" s="60"/>
      <c r="Y3315" s="60"/>
      <c r="Z3315" s="60"/>
    </row>
    <row r="3316" spans="23:26" hidden="1" x14ac:dyDescent="0.3">
      <c r="W3316" s="60"/>
      <c r="X3316" s="60"/>
      <c r="Y3316" s="60"/>
      <c r="Z3316" s="60"/>
    </row>
    <row r="3317" spans="23:26" hidden="1" x14ac:dyDescent="0.3">
      <c r="W3317" s="60"/>
      <c r="X3317" s="60"/>
      <c r="Y3317" s="60"/>
      <c r="Z3317" s="60"/>
    </row>
    <row r="3318" spans="23:26" hidden="1" x14ac:dyDescent="0.3">
      <c r="W3318" s="60"/>
      <c r="X3318" s="60"/>
      <c r="Y3318" s="60"/>
      <c r="Z3318" s="60"/>
    </row>
    <row r="3319" spans="23:26" hidden="1" x14ac:dyDescent="0.3">
      <c r="W3319" s="60"/>
      <c r="X3319" s="60"/>
      <c r="Y3319" s="60"/>
      <c r="Z3319" s="60"/>
    </row>
    <row r="3320" spans="23:26" hidden="1" x14ac:dyDescent="0.3">
      <c r="W3320" s="60"/>
      <c r="X3320" s="60"/>
      <c r="Y3320" s="60"/>
      <c r="Z3320" s="60"/>
    </row>
    <row r="3321" spans="23:26" hidden="1" x14ac:dyDescent="0.3">
      <c r="W3321" s="60"/>
      <c r="X3321" s="60"/>
      <c r="Y3321" s="60"/>
      <c r="Z3321" s="60"/>
    </row>
    <row r="3322" spans="23:26" hidden="1" x14ac:dyDescent="0.3">
      <c r="W3322" s="60"/>
      <c r="X3322" s="60"/>
      <c r="Y3322" s="60"/>
      <c r="Z3322" s="60"/>
    </row>
    <row r="3323" spans="23:26" hidden="1" x14ac:dyDescent="0.3">
      <c r="W3323" s="60"/>
      <c r="X3323" s="60"/>
      <c r="Y3323" s="60"/>
      <c r="Z3323" s="60"/>
    </row>
    <row r="3324" spans="23:26" hidden="1" x14ac:dyDescent="0.3">
      <c r="W3324" s="60"/>
      <c r="X3324" s="60"/>
      <c r="Y3324" s="60"/>
      <c r="Z3324" s="60"/>
    </row>
    <row r="3325" spans="23:26" hidden="1" x14ac:dyDescent="0.3">
      <c r="W3325" s="60"/>
      <c r="X3325" s="60"/>
      <c r="Y3325" s="60"/>
      <c r="Z3325" s="60"/>
    </row>
    <row r="3326" spans="23:26" hidden="1" x14ac:dyDescent="0.3">
      <c r="W3326" s="60"/>
      <c r="X3326" s="60"/>
      <c r="Y3326" s="60"/>
      <c r="Z3326" s="60"/>
    </row>
    <row r="3327" spans="23:26" hidden="1" x14ac:dyDescent="0.3">
      <c r="W3327" s="60"/>
      <c r="X3327" s="60"/>
      <c r="Y3327" s="60"/>
      <c r="Z3327" s="60"/>
    </row>
    <row r="3328" spans="23:26" hidden="1" x14ac:dyDescent="0.3">
      <c r="W3328" s="60"/>
      <c r="X3328" s="60"/>
      <c r="Y3328" s="60"/>
      <c r="Z3328" s="60"/>
    </row>
    <row r="3329" spans="23:26" hidden="1" x14ac:dyDescent="0.3">
      <c r="W3329" s="60"/>
      <c r="X3329" s="60"/>
      <c r="Y3329" s="60"/>
      <c r="Z3329" s="60"/>
    </row>
    <row r="3330" spans="23:26" hidden="1" x14ac:dyDescent="0.3">
      <c r="W3330" s="60"/>
      <c r="X3330" s="60"/>
      <c r="Y3330" s="60"/>
      <c r="Z3330" s="60"/>
    </row>
    <row r="3331" spans="23:26" hidden="1" x14ac:dyDescent="0.3">
      <c r="W3331" s="60"/>
      <c r="X3331" s="60"/>
      <c r="Y3331" s="60"/>
      <c r="Z3331" s="60"/>
    </row>
    <row r="3332" spans="23:26" hidden="1" x14ac:dyDescent="0.3">
      <c r="W3332" s="60"/>
      <c r="X3332" s="60"/>
      <c r="Y3332" s="60"/>
      <c r="Z3332" s="60"/>
    </row>
    <row r="3333" spans="23:26" hidden="1" x14ac:dyDescent="0.3">
      <c r="W3333" s="60"/>
      <c r="X3333" s="60"/>
      <c r="Y3333" s="60"/>
      <c r="Z3333" s="60"/>
    </row>
    <row r="3334" spans="23:26" hidden="1" x14ac:dyDescent="0.3">
      <c r="W3334" s="60"/>
      <c r="X3334" s="60"/>
      <c r="Y3334" s="60"/>
      <c r="Z3334" s="60"/>
    </row>
    <row r="3335" spans="23:26" hidden="1" x14ac:dyDescent="0.3">
      <c r="W3335" s="60"/>
      <c r="X3335" s="60"/>
      <c r="Y3335" s="60"/>
      <c r="Z3335" s="60"/>
    </row>
    <row r="3336" spans="23:26" hidden="1" x14ac:dyDescent="0.3">
      <c r="W3336" s="60"/>
      <c r="X3336" s="60"/>
      <c r="Y3336" s="60"/>
      <c r="Z3336" s="60"/>
    </row>
    <row r="3337" spans="23:26" hidden="1" x14ac:dyDescent="0.3">
      <c r="W3337" s="60"/>
      <c r="X3337" s="60"/>
      <c r="Y3337" s="60"/>
      <c r="Z3337" s="60"/>
    </row>
    <row r="3338" spans="23:26" hidden="1" x14ac:dyDescent="0.3">
      <c r="W3338" s="60"/>
      <c r="X3338" s="60"/>
      <c r="Y3338" s="60"/>
      <c r="Z3338" s="60"/>
    </row>
    <row r="3339" spans="23:26" hidden="1" x14ac:dyDescent="0.3">
      <c r="W3339" s="60"/>
      <c r="X3339" s="60"/>
      <c r="Y3339" s="60"/>
      <c r="Z3339" s="60"/>
    </row>
    <row r="3340" spans="23:26" hidden="1" x14ac:dyDescent="0.3">
      <c r="W3340" s="60"/>
      <c r="X3340" s="60"/>
      <c r="Y3340" s="60"/>
      <c r="Z3340" s="60"/>
    </row>
    <row r="3341" spans="23:26" hidden="1" x14ac:dyDescent="0.3">
      <c r="W3341" s="60"/>
      <c r="X3341" s="60"/>
      <c r="Y3341" s="60"/>
      <c r="Z3341" s="60"/>
    </row>
    <row r="3342" spans="23:26" hidden="1" x14ac:dyDescent="0.3">
      <c r="W3342" s="60"/>
      <c r="X3342" s="60"/>
      <c r="Y3342" s="60"/>
      <c r="Z3342" s="60"/>
    </row>
    <row r="3343" spans="23:26" hidden="1" x14ac:dyDescent="0.3">
      <c r="W3343" s="60"/>
      <c r="X3343" s="60"/>
      <c r="Y3343" s="60"/>
      <c r="Z3343" s="60"/>
    </row>
    <row r="3344" spans="23:26" hidden="1" x14ac:dyDescent="0.3">
      <c r="W3344" s="60"/>
      <c r="X3344" s="60"/>
      <c r="Y3344" s="60"/>
      <c r="Z3344" s="60"/>
    </row>
    <row r="3345" spans="23:26" hidden="1" x14ac:dyDescent="0.3">
      <c r="W3345" s="60"/>
      <c r="X3345" s="60"/>
      <c r="Y3345" s="60"/>
      <c r="Z3345" s="60"/>
    </row>
    <row r="3346" spans="23:26" hidden="1" x14ac:dyDescent="0.3">
      <c r="W3346" s="60"/>
      <c r="X3346" s="60"/>
      <c r="Y3346" s="60"/>
      <c r="Z3346" s="60"/>
    </row>
    <row r="3347" spans="23:26" hidden="1" x14ac:dyDescent="0.3">
      <c r="W3347" s="60"/>
      <c r="X3347" s="60"/>
      <c r="Y3347" s="60"/>
      <c r="Z3347" s="60"/>
    </row>
    <row r="3348" spans="23:26" hidden="1" x14ac:dyDescent="0.3">
      <c r="W3348" s="60"/>
      <c r="X3348" s="60"/>
      <c r="Y3348" s="60"/>
      <c r="Z3348" s="60"/>
    </row>
    <row r="3349" spans="23:26" hidden="1" x14ac:dyDescent="0.3">
      <c r="W3349" s="60"/>
      <c r="X3349" s="60"/>
      <c r="Y3349" s="60"/>
      <c r="Z3349" s="60"/>
    </row>
    <row r="3350" spans="23:26" hidden="1" x14ac:dyDescent="0.3">
      <c r="W3350" s="60"/>
      <c r="X3350" s="60"/>
      <c r="Y3350" s="60"/>
      <c r="Z3350" s="60"/>
    </row>
    <row r="3351" spans="23:26" hidden="1" x14ac:dyDescent="0.3">
      <c r="W3351" s="60"/>
      <c r="X3351" s="60"/>
      <c r="Y3351" s="60"/>
      <c r="Z3351" s="60"/>
    </row>
    <row r="3352" spans="23:26" hidden="1" x14ac:dyDescent="0.3">
      <c r="W3352" s="60"/>
      <c r="X3352" s="60"/>
      <c r="Y3352" s="60"/>
      <c r="Z3352" s="60"/>
    </row>
    <row r="3353" spans="23:26" hidden="1" x14ac:dyDescent="0.3">
      <c r="W3353" s="60"/>
      <c r="X3353" s="60"/>
      <c r="Y3353" s="60"/>
      <c r="Z3353" s="60"/>
    </row>
    <row r="3354" spans="23:26" hidden="1" x14ac:dyDescent="0.3">
      <c r="W3354" s="60"/>
      <c r="X3354" s="60"/>
      <c r="Y3354" s="60"/>
      <c r="Z3354" s="60"/>
    </row>
    <row r="3355" spans="23:26" hidden="1" x14ac:dyDescent="0.3">
      <c r="W3355" s="60"/>
      <c r="X3355" s="60"/>
      <c r="Y3355" s="60"/>
      <c r="Z3355" s="60"/>
    </row>
    <row r="3356" spans="23:26" hidden="1" x14ac:dyDescent="0.3">
      <c r="W3356" s="60"/>
      <c r="X3356" s="60"/>
      <c r="Y3356" s="60"/>
      <c r="Z3356" s="60"/>
    </row>
    <row r="3357" spans="23:26" hidden="1" x14ac:dyDescent="0.3">
      <c r="W3357" s="60"/>
      <c r="X3357" s="60"/>
      <c r="Y3357" s="60"/>
      <c r="Z3357" s="60"/>
    </row>
    <row r="3358" spans="23:26" hidden="1" x14ac:dyDescent="0.3">
      <c r="W3358" s="60"/>
      <c r="X3358" s="60"/>
      <c r="Y3358" s="60"/>
      <c r="Z3358" s="60"/>
    </row>
    <row r="3359" spans="23:26" hidden="1" x14ac:dyDescent="0.3">
      <c r="W3359" s="60"/>
      <c r="X3359" s="60"/>
      <c r="Y3359" s="60"/>
      <c r="Z3359" s="60"/>
    </row>
    <row r="3360" spans="23:26" hidden="1" x14ac:dyDescent="0.3">
      <c r="W3360" s="60"/>
      <c r="X3360" s="60"/>
      <c r="Y3360" s="60"/>
      <c r="Z3360" s="60"/>
    </row>
    <row r="3361" spans="23:26" hidden="1" x14ac:dyDescent="0.3">
      <c r="W3361" s="60"/>
      <c r="X3361" s="60"/>
      <c r="Y3361" s="60"/>
      <c r="Z3361" s="60"/>
    </row>
    <row r="3362" spans="23:26" hidden="1" x14ac:dyDescent="0.3">
      <c r="W3362" s="60"/>
      <c r="X3362" s="60"/>
      <c r="Y3362" s="60"/>
      <c r="Z3362" s="60"/>
    </row>
    <row r="3363" spans="23:26" hidden="1" x14ac:dyDescent="0.3">
      <c r="W3363" s="60"/>
      <c r="X3363" s="60"/>
      <c r="Y3363" s="60"/>
      <c r="Z3363" s="60"/>
    </row>
    <row r="3364" spans="23:26" hidden="1" x14ac:dyDescent="0.3">
      <c r="W3364" s="60"/>
      <c r="X3364" s="60"/>
      <c r="Y3364" s="60"/>
      <c r="Z3364" s="60"/>
    </row>
    <row r="3365" spans="23:26" hidden="1" x14ac:dyDescent="0.3">
      <c r="W3365" s="60"/>
      <c r="X3365" s="60"/>
      <c r="Y3365" s="60"/>
      <c r="Z3365" s="60"/>
    </row>
    <row r="3366" spans="23:26" hidden="1" x14ac:dyDescent="0.3">
      <c r="W3366" s="60"/>
      <c r="X3366" s="60"/>
      <c r="Y3366" s="60"/>
      <c r="Z3366" s="60"/>
    </row>
    <row r="3367" spans="23:26" hidden="1" x14ac:dyDescent="0.3">
      <c r="W3367" s="60"/>
      <c r="X3367" s="60"/>
      <c r="Y3367" s="60"/>
      <c r="Z3367" s="60"/>
    </row>
    <row r="3368" spans="23:26" hidden="1" x14ac:dyDescent="0.3">
      <c r="W3368" s="60"/>
      <c r="X3368" s="60"/>
      <c r="Y3368" s="60"/>
      <c r="Z3368" s="60"/>
    </row>
    <row r="3369" spans="23:26" hidden="1" x14ac:dyDescent="0.3">
      <c r="W3369" s="60"/>
      <c r="X3369" s="60"/>
      <c r="Y3369" s="60"/>
      <c r="Z3369" s="60"/>
    </row>
    <row r="3370" spans="23:26" hidden="1" x14ac:dyDescent="0.3">
      <c r="W3370" s="60"/>
      <c r="X3370" s="60"/>
      <c r="Y3370" s="60"/>
      <c r="Z3370" s="60"/>
    </row>
    <row r="3371" spans="23:26" hidden="1" x14ac:dyDescent="0.3">
      <c r="W3371" s="60"/>
      <c r="X3371" s="60"/>
      <c r="Y3371" s="60"/>
      <c r="Z3371" s="60"/>
    </row>
    <row r="3372" spans="23:26" hidden="1" x14ac:dyDescent="0.3">
      <c r="W3372" s="60"/>
      <c r="X3372" s="60"/>
      <c r="Y3372" s="60"/>
      <c r="Z3372" s="60"/>
    </row>
    <row r="3373" spans="23:26" hidden="1" x14ac:dyDescent="0.3">
      <c r="W3373" s="60"/>
      <c r="X3373" s="60"/>
      <c r="Y3373" s="60"/>
      <c r="Z3373" s="60"/>
    </row>
    <row r="3374" spans="23:26" hidden="1" x14ac:dyDescent="0.3">
      <c r="W3374" s="60"/>
      <c r="X3374" s="60"/>
      <c r="Y3374" s="60"/>
      <c r="Z3374" s="60"/>
    </row>
    <row r="3375" spans="23:26" hidden="1" x14ac:dyDescent="0.3">
      <c r="W3375" s="60"/>
      <c r="X3375" s="60"/>
      <c r="Y3375" s="60"/>
      <c r="Z3375" s="60"/>
    </row>
    <row r="3376" spans="23:26" hidden="1" x14ac:dyDescent="0.3">
      <c r="W3376" s="60"/>
      <c r="X3376" s="60"/>
      <c r="Y3376" s="60"/>
      <c r="Z3376" s="60"/>
    </row>
    <row r="3377" spans="23:26" hidden="1" x14ac:dyDescent="0.3">
      <c r="W3377" s="60"/>
      <c r="X3377" s="60"/>
      <c r="Y3377" s="60"/>
      <c r="Z3377" s="60"/>
    </row>
    <row r="3378" spans="23:26" hidden="1" x14ac:dyDescent="0.3">
      <c r="W3378" s="60"/>
      <c r="X3378" s="60"/>
      <c r="Y3378" s="60"/>
      <c r="Z3378" s="60"/>
    </row>
    <row r="3379" spans="23:26" hidden="1" x14ac:dyDescent="0.3">
      <c r="W3379" s="60"/>
      <c r="X3379" s="60"/>
      <c r="Y3379" s="60"/>
      <c r="Z3379" s="60"/>
    </row>
    <row r="3380" spans="23:26" hidden="1" x14ac:dyDescent="0.3">
      <c r="W3380" s="60"/>
      <c r="X3380" s="60"/>
      <c r="Y3380" s="60"/>
      <c r="Z3380" s="60"/>
    </row>
    <row r="3381" spans="23:26" hidden="1" x14ac:dyDescent="0.3">
      <c r="W3381" s="60"/>
      <c r="X3381" s="60"/>
      <c r="Y3381" s="60"/>
      <c r="Z3381" s="60"/>
    </row>
    <row r="3382" spans="23:26" hidden="1" x14ac:dyDescent="0.3">
      <c r="W3382" s="60"/>
      <c r="X3382" s="60"/>
      <c r="Y3382" s="60"/>
      <c r="Z3382" s="60"/>
    </row>
    <row r="3383" spans="23:26" hidden="1" x14ac:dyDescent="0.3">
      <c r="W3383" s="60"/>
      <c r="X3383" s="60"/>
      <c r="Y3383" s="60"/>
      <c r="Z3383" s="60"/>
    </row>
    <row r="3384" spans="23:26" hidden="1" x14ac:dyDescent="0.3">
      <c r="W3384" s="60"/>
      <c r="X3384" s="60"/>
      <c r="Y3384" s="60"/>
      <c r="Z3384" s="60"/>
    </row>
    <row r="3385" spans="23:26" hidden="1" x14ac:dyDescent="0.3">
      <c r="W3385" s="60"/>
      <c r="X3385" s="60"/>
      <c r="Y3385" s="60"/>
      <c r="Z3385" s="60"/>
    </row>
    <row r="3386" spans="23:26" hidden="1" x14ac:dyDescent="0.3">
      <c r="W3386" s="60"/>
      <c r="X3386" s="60"/>
      <c r="Y3386" s="60"/>
      <c r="Z3386" s="60"/>
    </row>
    <row r="3387" spans="23:26" hidden="1" x14ac:dyDescent="0.3">
      <c r="W3387" s="60"/>
      <c r="X3387" s="60"/>
      <c r="Y3387" s="60"/>
      <c r="Z3387" s="60"/>
    </row>
    <row r="3388" spans="23:26" hidden="1" x14ac:dyDescent="0.3">
      <c r="W3388" s="60"/>
      <c r="X3388" s="60"/>
      <c r="Y3388" s="60"/>
      <c r="Z3388" s="60"/>
    </row>
    <row r="3389" spans="23:26" hidden="1" x14ac:dyDescent="0.3">
      <c r="W3389" s="60"/>
      <c r="X3389" s="60"/>
      <c r="Y3389" s="60"/>
      <c r="Z3389" s="60"/>
    </row>
    <row r="3390" spans="23:26" hidden="1" x14ac:dyDescent="0.3">
      <c r="W3390" s="60"/>
      <c r="X3390" s="60"/>
      <c r="Y3390" s="60"/>
      <c r="Z3390" s="60"/>
    </row>
    <row r="3391" spans="23:26" hidden="1" x14ac:dyDescent="0.3">
      <c r="W3391" s="60"/>
      <c r="X3391" s="60"/>
      <c r="Y3391" s="60"/>
      <c r="Z3391" s="60"/>
    </row>
    <row r="3392" spans="23:26" hidden="1" x14ac:dyDescent="0.3">
      <c r="W3392" s="60"/>
      <c r="X3392" s="60"/>
      <c r="Y3392" s="60"/>
      <c r="Z3392" s="60"/>
    </row>
    <row r="3393" spans="23:26" hidden="1" x14ac:dyDescent="0.3">
      <c r="W3393" s="60"/>
      <c r="X3393" s="60"/>
      <c r="Y3393" s="60"/>
      <c r="Z3393" s="60"/>
    </row>
    <row r="3394" spans="23:26" hidden="1" x14ac:dyDescent="0.3">
      <c r="W3394" s="60"/>
      <c r="X3394" s="60"/>
      <c r="Y3394" s="60"/>
      <c r="Z3394" s="60"/>
    </row>
    <row r="3395" spans="23:26" hidden="1" x14ac:dyDescent="0.3">
      <c r="W3395" s="60"/>
      <c r="X3395" s="60"/>
      <c r="Y3395" s="60"/>
      <c r="Z3395" s="60"/>
    </row>
    <row r="3396" spans="23:26" hidden="1" x14ac:dyDescent="0.3">
      <c r="W3396" s="60"/>
      <c r="X3396" s="60"/>
      <c r="Y3396" s="60"/>
      <c r="Z3396" s="60"/>
    </row>
    <row r="3397" spans="23:26" hidden="1" x14ac:dyDescent="0.3">
      <c r="W3397" s="60"/>
      <c r="X3397" s="60"/>
      <c r="Y3397" s="60"/>
      <c r="Z3397" s="60"/>
    </row>
    <row r="3398" spans="23:26" hidden="1" x14ac:dyDescent="0.3">
      <c r="W3398" s="60"/>
      <c r="X3398" s="60"/>
      <c r="Y3398" s="60"/>
      <c r="Z3398" s="60"/>
    </row>
    <row r="3399" spans="23:26" hidden="1" x14ac:dyDescent="0.3">
      <c r="W3399" s="60"/>
      <c r="X3399" s="60"/>
      <c r="Y3399" s="60"/>
      <c r="Z3399" s="60"/>
    </row>
    <row r="3400" spans="23:26" hidden="1" x14ac:dyDescent="0.3">
      <c r="W3400" s="60"/>
      <c r="X3400" s="60"/>
      <c r="Y3400" s="60"/>
      <c r="Z3400" s="60"/>
    </row>
    <row r="3401" spans="23:26" hidden="1" x14ac:dyDescent="0.3">
      <c r="W3401" s="60"/>
      <c r="X3401" s="60"/>
      <c r="Y3401" s="60"/>
      <c r="Z3401" s="60"/>
    </row>
    <row r="3402" spans="23:26" hidden="1" x14ac:dyDescent="0.3">
      <c r="W3402" s="60"/>
      <c r="X3402" s="60"/>
      <c r="Y3402" s="60"/>
      <c r="Z3402" s="60"/>
    </row>
    <row r="3403" spans="23:26" hidden="1" x14ac:dyDescent="0.3">
      <c r="W3403" s="60"/>
      <c r="X3403" s="60"/>
      <c r="Y3403" s="60"/>
      <c r="Z3403" s="60"/>
    </row>
    <row r="3404" spans="23:26" hidden="1" x14ac:dyDescent="0.3">
      <c r="W3404" s="60"/>
      <c r="X3404" s="60"/>
      <c r="Y3404" s="60"/>
      <c r="Z3404" s="60"/>
    </row>
    <row r="3405" spans="23:26" hidden="1" x14ac:dyDescent="0.3">
      <c r="W3405" s="60"/>
      <c r="X3405" s="60"/>
      <c r="Y3405" s="60"/>
      <c r="Z3405" s="60"/>
    </row>
    <row r="3406" spans="23:26" hidden="1" x14ac:dyDescent="0.3">
      <c r="W3406" s="60"/>
      <c r="X3406" s="60"/>
      <c r="Y3406" s="60"/>
      <c r="Z3406" s="60"/>
    </row>
    <row r="3407" spans="23:26" hidden="1" x14ac:dyDescent="0.3">
      <c r="W3407" s="60"/>
      <c r="X3407" s="60"/>
      <c r="Y3407" s="60"/>
      <c r="Z3407" s="60"/>
    </row>
    <row r="3408" spans="23:26" hidden="1" x14ac:dyDescent="0.3">
      <c r="W3408" s="60"/>
      <c r="X3408" s="60"/>
      <c r="Y3408" s="60"/>
      <c r="Z3408" s="60"/>
    </row>
    <row r="3409" spans="23:26" hidden="1" x14ac:dyDescent="0.3">
      <c r="W3409" s="60"/>
      <c r="X3409" s="60"/>
      <c r="Y3409" s="60"/>
      <c r="Z3409" s="60"/>
    </row>
    <row r="3410" spans="23:26" hidden="1" x14ac:dyDescent="0.3">
      <c r="W3410" s="60"/>
      <c r="X3410" s="60"/>
      <c r="Y3410" s="60"/>
      <c r="Z3410" s="60"/>
    </row>
    <row r="3411" spans="23:26" hidden="1" x14ac:dyDescent="0.3">
      <c r="W3411" s="60"/>
      <c r="X3411" s="60"/>
      <c r="Y3411" s="60"/>
      <c r="Z3411" s="60"/>
    </row>
    <row r="3412" spans="23:26" hidden="1" x14ac:dyDescent="0.3">
      <c r="W3412" s="60"/>
      <c r="X3412" s="60"/>
      <c r="Y3412" s="60"/>
      <c r="Z3412" s="60"/>
    </row>
    <row r="3413" spans="23:26" hidden="1" x14ac:dyDescent="0.3">
      <c r="W3413" s="60"/>
      <c r="X3413" s="60"/>
      <c r="Y3413" s="60"/>
      <c r="Z3413" s="60"/>
    </row>
    <row r="3414" spans="23:26" hidden="1" x14ac:dyDescent="0.3">
      <c r="W3414" s="60"/>
      <c r="X3414" s="60"/>
      <c r="Y3414" s="60"/>
      <c r="Z3414" s="60"/>
    </row>
    <row r="3415" spans="23:26" hidden="1" x14ac:dyDescent="0.3">
      <c r="W3415" s="60"/>
      <c r="X3415" s="60"/>
      <c r="Y3415" s="60"/>
      <c r="Z3415" s="60"/>
    </row>
    <row r="3416" spans="23:26" hidden="1" x14ac:dyDescent="0.3">
      <c r="W3416" s="60"/>
      <c r="X3416" s="60"/>
      <c r="Y3416" s="60"/>
      <c r="Z3416" s="60"/>
    </row>
    <row r="3417" spans="23:26" hidden="1" x14ac:dyDescent="0.3">
      <c r="W3417" s="60"/>
      <c r="X3417" s="60"/>
      <c r="Y3417" s="60"/>
      <c r="Z3417" s="60"/>
    </row>
    <row r="3418" spans="23:26" hidden="1" x14ac:dyDescent="0.3">
      <c r="W3418" s="60"/>
      <c r="X3418" s="60"/>
      <c r="Y3418" s="60"/>
      <c r="Z3418" s="60"/>
    </row>
    <row r="3419" spans="23:26" hidden="1" x14ac:dyDescent="0.3">
      <c r="W3419" s="60"/>
      <c r="X3419" s="60"/>
      <c r="Y3419" s="60"/>
      <c r="Z3419" s="60"/>
    </row>
    <row r="3420" spans="23:26" hidden="1" x14ac:dyDescent="0.3">
      <c r="W3420" s="60"/>
      <c r="X3420" s="60"/>
      <c r="Y3420" s="60"/>
      <c r="Z3420" s="60"/>
    </row>
    <row r="3421" spans="23:26" hidden="1" x14ac:dyDescent="0.3">
      <c r="W3421" s="60"/>
      <c r="X3421" s="60"/>
      <c r="Y3421" s="60"/>
      <c r="Z3421" s="60"/>
    </row>
    <row r="3422" spans="23:26" hidden="1" x14ac:dyDescent="0.3">
      <c r="W3422" s="60"/>
      <c r="X3422" s="60"/>
      <c r="Y3422" s="60"/>
      <c r="Z3422" s="60"/>
    </row>
    <row r="3423" spans="23:26" hidden="1" x14ac:dyDescent="0.3">
      <c r="W3423" s="60"/>
      <c r="X3423" s="60"/>
      <c r="Y3423" s="60"/>
      <c r="Z3423" s="60"/>
    </row>
    <row r="3424" spans="23:26" hidden="1" x14ac:dyDescent="0.3">
      <c r="W3424" s="60"/>
      <c r="X3424" s="60"/>
      <c r="Y3424" s="60"/>
      <c r="Z3424" s="60"/>
    </row>
    <row r="3425" spans="23:26" hidden="1" x14ac:dyDescent="0.3">
      <c r="W3425" s="60"/>
      <c r="X3425" s="60"/>
      <c r="Y3425" s="60"/>
      <c r="Z3425" s="60"/>
    </row>
    <row r="3426" spans="23:26" hidden="1" x14ac:dyDescent="0.3">
      <c r="W3426" s="60"/>
      <c r="X3426" s="60"/>
      <c r="Y3426" s="60"/>
      <c r="Z3426" s="60"/>
    </row>
    <row r="3427" spans="23:26" hidden="1" x14ac:dyDescent="0.3">
      <c r="W3427" s="60"/>
      <c r="X3427" s="60"/>
      <c r="Y3427" s="60"/>
      <c r="Z3427" s="60"/>
    </row>
    <row r="3428" spans="23:26" hidden="1" x14ac:dyDescent="0.3">
      <c r="W3428" s="60"/>
      <c r="X3428" s="60"/>
      <c r="Y3428" s="60"/>
      <c r="Z3428" s="60"/>
    </row>
    <row r="3429" spans="23:26" hidden="1" x14ac:dyDescent="0.3">
      <c r="W3429" s="60"/>
      <c r="X3429" s="60"/>
      <c r="Y3429" s="60"/>
      <c r="Z3429" s="60"/>
    </row>
    <row r="3430" spans="23:26" hidden="1" x14ac:dyDescent="0.3">
      <c r="W3430" s="60"/>
      <c r="X3430" s="60"/>
      <c r="Y3430" s="60"/>
      <c r="Z3430" s="60"/>
    </row>
    <row r="3431" spans="23:26" hidden="1" x14ac:dyDescent="0.3">
      <c r="W3431" s="60"/>
      <c r="X3431" s="60"/>
      <c r="Y3431" s="60"/>
      <c r="Z3431" s="60"/>
    </row>
    <row r="3432" spans="23:26" hidden="1" x14ac:dyDescent="0.3">
      <c r="W3432" s="60"/>
      <c r="X3432" s="60"/>
      <c r="Y3432" s="60"/>
      <c r="Z3432" s="60"/>
    </row>
    <row r="3433" spans="23:26" hidden="1" x14ac:dyDescent="0.3">
      <c r="W3433" s="60"/>
      <c r="X3433" s="60"/>
      <c r="Y3433" s="60"/>
      <c r="Z3433" s="60"/>
    </row>
    <row r="3434" spans="23:26" hidden="1" x14ac:dyDescent="0.3">
      <c r="W3434" s="60"/>
      <c r="X3434" s="60"/>
      <c r="Y3434" s="60"/>
      <c r="Z3434" s="60"/>
    </row>
    <row r="3435" spans="23:26" hidden="1" x14ac:dyDescent="0.3">
      <c r="W3435" s="60"/>
      <c r="X3435" s="60"/>
      <c r="Y3435" s="60"/>
      <c r="Z3435" s="60"/>
    </row>
    <row r="3436" spans="23:26" hidden="1" x14ac:dyDescent="0.3">
      <c r="W3436" s="60"/>
      <c r="X3436" s="60"/>
      <c r="Y3436" s="60"/>
      <c r="Z3436" s="60"/>
    </row>
    <row r="3437" spans="23:26" hidden="1" x14ac:dyDescent="0.3">
      <c r="W3437" s="60"/>
      <c r="X3437" s="60"/>
      <c r="Y3437" s="60"/>
      <c r="Z3437" s="60"/>
    </row>
    <row r="3438" spans="23:26" hidden="1" x14ac:dyDescent="0.3">
      <c r="W3438" s="60"/>
      <c r="X3438" s="60"/>
      <c r="Y3438" s="60"/>
      <c r="Z3438" s="60"/>
    </row>
    <row r="3439" spans="23:26" hidden="1" x14ac:dyDescent="0.3">
      <c r="W3439" s="60"/>
      <c r="X3439" s="60"/>
      <c r="Y3439" s="60"/>
      <c r="Z3439" s="60"/>
    </row>
    <row r="3440" spans="23:26" hidden="1" x14ac:dyDescent="0.3">
      <c r="W3440" s="60"/>
      <c r="X3440" s="60"/>
      <c r="Y3440" s="60"/>
      <c r="Z3440" s="60"/>
    </row>
    <row r="3441" spans="23:26" hidden="1" x14ac:dyDescent="0.3">
      <c r="W3441" s="60"/>
      <c r="X3441" s="60"/>
      <c r="Y3441" s="60"/>
      <c r="Z3441" s="60"/>
    </row>
    <row r="3442" spans="23:26" hidden="1" x14ac:dyDescent="0.3">
      <c r="W3442" s="60"/>
      <c r="X3442" s="60"/>
      <c r="Y3442" s="60"/>
      <c r="Z3442" s="60"/>
    </row>
    <row r="3443" spans="23:26" hidden="1" x14ac:dyDescent="0.3">
      <c r="W3443" s="60"/>
      <c r="X3443" s="60"/>
      <c r="Y3443" s="60"/>
      <c r="Z3443" s="60"/>
    </row>
    <row r="3444" spans="23:26" hidden="1" x14ac:dyDescent="0.3">
      <c r="W3444" s="60"/>
      <c r="X3444" s="60"/>
      <c r="Y3444" s="60"/>
      <c r="Z3444" s="60"/>
    </row>
    <row r="3445" spans="23:26" hidden="1" x14ac:dyDescent="0.3">
      <c r="W3445" s="60"/>
      <c r="X3445" s="60"/>
      <c r="Y3445" s="60"/>
      <c r="Z3445" s="60"/>
    </row>
    <row r="3446" spans="23:26" hidden="1" x14ac:dyDescent="0.3">
      <c r="W3446" s="60"/>
      <c r="X3446" s="60"/>
      <c r="Y3446" s="60"/>
      <c r="Z3446" s="60"/>
    </row>
    <row r="3447" spans="23:26" hidden="1" x14ac:dyDescent="0.3">
      <c r="W3447" s="60"/>
      <c r="X3447" s="60"/>
      <c r="Y3447" s="60"/>
      <c r="Z3447" s="60"/>
    </row>
    <row r="3448" spans="23:26" hidden="1" x14ac:dyDescent="0.3">
      <c r="W3448" s="60"/>
      <c r="X3448" s="60"/>
      <c r="Y3448" s="60"/>
      <c r="Z3448" s="60"/>
    </row>
    <row r="3449" spans="23:26" hidden="1" x14ac:dyDescent="0.3">
      <c r="W3449" s="60"/>
      <c r="X3449" s="60"/>
      <c r="Y3449" s="60"/>
      <c r="Z3449" s="60"/>
    </row>
    <row r="3450" spans="23:26" hidden="1" x14ac:dyDescent="0.3">
      <c r="W3450" s="60"/>
      <c r="X3450" s="60"/>
      <c r="Y3450" s="60"/>
      <c r="Z3450" s="60"/>
    </row>
    <row r="3451" spans="23:26" hidden="1" x14ac:dyDescent="0.3">
      <c r="W3451" s="60"/>
      <c r="X3451" s="60"/>
      <c r="Y3451" s="60"/>
      <c r="Z3451" s="60"/>
    </row>
    <row r="3452" spans="23:26" hidden="1" x14ac:dyDescent="0.3">
      <c r="W3452" s="60"/>
      <c r="X3452" s="60"/>
      <c r="Y3452" s="60"/>
      <c r="Z3452" s="60"/>
    </row>
    <row r="3453" spans="23:26" hidden="1" x14ac:dyDescent="0.3">
      <c r="W3453" s="60"/>
      <c r="X3453" s="60"/>
      <c r="Y3453" s="60"/>
      <c r="Z3453" s="60"/>
    </row>
    <row r="3454" spans="23:26" hidden="1" x14ac:dyDescent="0.3">
      <c r="W3454" s="60"/>
      <c r="X3454" s="60"/>
      <c r="Y3454" s="60"/>
      <c r="Z3454" s="60"/>
    </row>
    <row r="3455" spans="23:26" hidden="1" x14ac:dyDescent="0.3">
      <c r="W3455" s="60"/>
      <c r="X3455" s="60"/>
      <c r="Y3455" s="60"/>
      <c r="Z3455" s="60"/>
    </row>
    <row r="3456" spans="23:26" hidden="1" x14ac:dyDescent="0.3">
      <c r="W3456" s="60"/>
      <c r="X3456" s="60"/>
      <c r="Y3456" s="60"/>
      <c r="Z3456" s="60"/>
    </row>
    <row r="3457" spans="23:26" hidden="1" x14ac:dyDescent="0.3">
      <c r="W3457" s="60"/>
      <c r="X3457" s="60"/>
      <c r="Y3457" s="60"/>
      <c r="Z3457" s="60"/>
    </row>
    <row r="3458" spans="23:26" hidden="1" x14ac:dyDescent="0.3">
      <c r="W3458" s="60"/>
      <c r="X3458" s="60"/>
      <c r="Y3458" s="60"/>
      <c r="Z3458" s="60"/>
    </row>
    <row r="3459" spans="23:26" hidden="1" x14ac:dyDescent="0.3">
      <c r="W3459" s="60"/>
      <c r="X3459" s="60"/>
      <c r="Y3459" s="60"/>
      <c r="Z3459" s="60"/>
    </row>
    <row r="3460" spans="23:26" hidden="1" x14ac:dyDescent="0.3">
      <c r="W3460" s="60"/>
      <c r="X3460" s="60"/>
      <c r="Y3460" s="60"/>
      <c r="Z3460" s="60"/>
    </row>
    <row r="3461" spans="23:26" hidden="1" x14ac:dyDescent="0.3">
      <c r="W3461" s="60"/>
      <c r="X3461" s="60"/>
      <c r="Y3461" s="60"/>
      <c r="Z3461" s="60"/>
    </row>
    <row r="3462" spans="23:26" hidden="1" x14ac:dyDescent="0.3">
      <c r="W3462" s="60"/>
      <c r="X3462" s="60"/>
      <c r="Y3462" s="60"/>
      <c r="Z3462" s="60"/>
    </row>
    <row r="3463" spans="23:26" hidden="1" x14ac:dyDescent="0.3">
      <c r="W3463" s="60"/>
      <c r="X3463" s="60"/>
      <c r="Y3463" s="60"/>
      <c r="Z3463" s="60"/>
    </row>
    <row r="3464" spans="23:26" hidden="1" x14ac:dyDescent="0.3">
      <c r="W3464" s="60"/>
      <c r="X3464" s="60"/>
      <c r="Y3464" s="60"/>
      <c r="Z3464" s="60"/>
    </row>
    <row r="3465" spans="23:26" hidden="1" x14ac:dyDescent="0.3">
      <c r="W3465" s="60"/>
      <c r="X3465" s="60"/>
      <c r="Y3465" s="60"/>
      <c r="Z3465" s="60"/>
    </row>
    <row r="3466" spans="23:26" hidden="1" x14ac:dyDescent="0.3">
      <c r="W3466" s="60"/>
      <c r="X3466" s="60"/>
      <c r="Y3466" s="60"/>
      <c r="Z3466" s="60"/>
    </row>
    <row r="3467" spans="23:26" hidden="1" x14ac:dyDescent="0.3">
      <c r="W3467" s="60"/>
      <c r="X3467" s="60"/>
      <c r="Y3467" s="60"/>
      <c r="Z3467" s="60"/>
    </row>
    <row r="3468" spans="23:26" hidden="1" x14ac:dyDescent="0.3">
      <c r="W3468" s="60"/>
      <c r="X3468" s="60"/>
      <c r="Y3468" s="60"/>
      <c r="Z3468" s="60"/>
    </row>
    <row r="3469" spans="23:26" hidden="1" x14ac:dyDescent="0.3">
      <c r="W3469" s="60"/>
      <c r="X3469" s="60"/>
      <c r="Y3469" s="60"/>
      <c r="Z3469" s="60"/>
    </row>
    <row r="3470" spans="23:26" hidden="1" x14ac:dyDescent="0.3">
      <c r="W3470" s="60"/>
      <c r="X3470" s="60"/>
      <c r="Y3470" s="60"/>
      <c r="Z3470" s="60"/>
    </row>
    <row r="3471" spans="23:26" hidden="1" x14ac:dyDescent="0.3">
      <c r="W3471" s="60"/>
      <c r="X3471" s="60"/>
      <c r="Y3471" s="60"/>
      <c r="Z3471" s="60"/>
    </row>
    <row r="3472" spans="23:26" hidden="1" x14ac:dyDescent="0.3">
      <c r="W3472" s="60"/>
      <c r="X3472" s="60"/>
      <c r="Y3472" s="60"/>
      <c r="Z3472" s="60"/>
    </row>
    <row r="3473" spans="23:26" hidden="1" x14ac:dyDescent="0.3">
      <c r="W3473" s="60"/>
      <c r="X3473" s="60"/>
      <c r="Y3473" s="60"/>
      <c r="Z3473" s="60"/>
    </row>
    <row r="3474" spans="23:26" hidden="1" x14ac:dyDescent="0.3">
      <c r="W3474" s="60"/>
      <c r="X3474" s="60"/>
      <c r="Y3474" s="60"/>
      <c r="Z3474" s="60"/>
    </row>
    <row r="3475" spans="23:26" hidden="1" x14ac:dyDescent="0.3">
      <c r="W3475" s="60"/>
      <c r="X3475" s="60"/>
      <c r="Y3475" s="60"/>
      <c r="Z3475" s="60"/>
    </row>
    <row r="3476" spans="23:26" hidden="1" x14ac:dyDescent="0.3">
      <c r="W3476" s="60"/>
      <c r="X3476" s="60"/>
      <c r="Y3476" s="60"/>
      <c r="Z3476" s="60"/>
    </row>
    <row r="3477" spans="23:26" hidden="1" x14ac:dyDescent="0.3">
      <c r="W3477" s="60"/>
      <c r="X3477" s="60"/>
      <c r="Y3477" s="60"/>
      <c r="Z3477" s="60"/>
    </row>
    <row r="3478" spans="23:26" hidden="1" x14ac:dyDescent="0.3">
      <c r="W3478" s="60"/>
      <c r="X3478" s="60"/>
      <c r="Y3478" s="60"/>
      <c r="Z3478" s="60"/>
    </row>
    <row r="3479" spans="23:26" hidden="1" x14ac:dyDescent="0.3">
      <c r="W3479" s="60"/>
      <c r="X3479" s="60"/>
      <c r="Y3479" s="60"/>
      <c r="Z3479" s="60"/>
    </row>
    <row r="3480" spans="23:26" hidden="1" x14ac:dyDescent="0.3">
      <c r="W3480" s="60"/>
      <c r="X3480" s="60"/>
      <c r="Y3480" s="60"/>
      <c r="Z3480" s="60"/>
    </row>
    <row r="3481" spans="23:26" hidden="1" x14ac:dyDescent="0.3">
      <c r="W3481" s="60"/>
      <c r="X3481" s="60"/>
      <c r="Y3481" s="60"/>
      <c r="Z3481" s="60"/>
    </row>
    <row r="3482" spans="23:26" hidden="1" x14ac:dyDescent="0.3">
      <c r="W3482" s="60"/>
      <c r="X3482" s="60"/>
      <c r="Y3482" s="60"/>
      <c r="Z3482" s="60"/>
    </row>
    <row r="3483" spans="23:26" hidden="1" x14ac:dyDescent="0.3">
      <c r="W3483" s="60"/>
      <c r="X3483" s="60"/>
      <c r="Y3483" s="60"/>
      <c r="Z3483" s="60"/>
    </row>
    <row r="3484" spans="23:26" hidden="1" x14ac:dyDescent="0.3">
      <c r="W3484" s="60"/>
      <c r="X3484" s="60"/>
      <c r="Y3484" s="60"/>
      <c r="Z3484" s="60"/>
    </row>
    <row r="3485" spans="23:26" hidden="1" x14ac:dyDescent="0.3">
      <c r="W3485" s="60"/>
      <c r="X3485" s="60"/>
      <c r="Y3485" s="60"/>
      <c r="Z3485" s="60"/>
    </row>
    <row r="3486" spans="23:26" hidden="1" x14ac:dyDescent="0.3">
      <c r="W3486" s="60"/>
      <c r="X3486" s="60"/>
      <c r="Y3486" s="60"/>
      <c r="Z3486" s="60"/>
    </row>
    <row r="3487" spans="23:26" hidden="1" x14ac:dyDescent="0.3">
      <c r="W3487" s="60"/>
      <c r="X3487" s="60"/>
      <c r="Y3487" s="60"/>
      <c r="Z3487" s="60"/>
    </row>
    <row r="3488" spans="23:26" hidden="1" x14ac:dyDescent="0.3">
      <c r="W3488" s="60"/>
      <c r="X3488" s="60"/>
      <c r="Y3488" s="60"/>
      <c r="Z3488" s="60"/>
    </row>
    <row r="3489" spans="23:26" hidden="1" x14ac:dyDescent="0.3">
      <c r="W3489" s="60"/>
      <c r="X3489" s="60"/>
      <c r="Y3489" s="60"/>
      <c r="Z3489" s="60"/>
    </row>
    <row r="3490" spans="23:26" hidden="1" x14ac:dyDescent="0.3">
      <c r="W3490" s="60"/>
      <c r="X3490" s="60"/>
      <c r="Y3490" s="60"/>
      <c r="Z3490" s="60"/>
    </row>
    <row r="3491" spans="23:26" hidden="1" x14ac:dyDescent="0.3">
      <c r="W3491" s="60"/>
      <c r="X3491" s="60"/>
      <c r="Y3491" s="60"/>
      <c r="Z3491" s="60"/>
    </row>
    <row r="3492" spans="23:26" hidden="1" x14ac:dyDescent="0.3">
      <c r="W3492" s="60"/>
      <c r="X3492" s="60"/>
      <c r="Y3492" s="60"/>
      <c r="Z3492" s="60"/>
    </row>
    <row r="3493" spans="23:26" hidden="1" x14ac:dyDescent="0.3">
      <c r="W3493" s="60"/>
      <c r="X3493" s="60"/>
      <c r="Y3493" s="60"/>
      <c r="Z3493" s="60"/>
    </row>
    <row r="3494" spans="23:26" hidden="1" x14ac:dyDescent="0.3">
      <c r="W3494" s="60"/>
      <c r="X3494" s="60"/>
      <c r="Y3494" s="60"/>
      <c r="Z3494" s="60"/>
    </row>
    <row r="3495" spans="23:26" hidden="1" x14ac:dyDescent="0.3">
      <c r="W3495" s="60"/>
      <c r="X3495" s="60"/>
      <c r="Y3495" s="60"/>
      <c r="Z3495" s="60"/>
    </row>
    <row r="3496" spans="23:26" hidden="1" x14ac:dyDescent="0.3">
      <c r="W3496" s="60"/>
      <c r="X3496" s="60"/>
      <c r="Y3496" s="60"/>
      <c r="Z3496" s="60"/>
    </row>
    <row r="3497" spans="23:26" hidden="1" x14ac:dyDescent="0.3">
      <c r="W3497" s="60"/>
      <c r="X3497" s="60"/>
      <c r="Y3497" s="60"/>
      <c r="Z3497" s="60"/>
    </row>
    <row r="3498" spans="23:26" hidden="1" x14ac:dyDescent="0.3">
      <c r="W3498" s="60"/>
      <c r="X3498" s="60"/>
      <c r="Y3498" s="60"/>
      <c r="Z3498" s="60"/>
    </row>
    <row r="3499" spans="23:26" hidden="1" x14ac:dyDescent="0.3">
      <c r="W3499" s="60"/>
      <c r="X3499" s="60"/>
      <c r="Y3499" s="60"/>
      <c r="Z3499" s="60"/>
    </row>
    <row r="3500" spans="23:26" hidden="1" x14ac:dyDescent="0.3">
      <c r="W3500" s="60"/>
      <c r="X3500" s="60"/>
      <c r="Y3500" s="60"/>
      <c r="Z3500" s="60"/>
    </row>
    <row r="3501" spans="23:26" hidden="1" x14ac:dyDescent="0.3">
      <c r="W3501" s="60"/>
      <c r="X3501" s="60"/>
      <c r="Y3501" s="60"/>
      <c r="Z3501" s="60"/>
    </row>
    <row r="3502" spans="23:26" hidden="1" x14ac:dyDescent="0.3">
      <c r="W3502" s="60"/>
      <c r="X3502" s="60"/>
      <c r="Y3502" s="60"/>
      <c r="Z3502" s="60"/>
    </row>
    <row r="3503" spans="23:26" hidden="1" x14ac:dyDescent="0.3">
      <c r="W3503" s="60"/>
      <c r="X3503" s="60"/>
      <c r="Y3503" s="60"/>
      <c r="Z3503" s="60"/>
    </row>
    <row r="3504" spans="23:26" hidden="1" x14ac:dyDescent="0.3">
      <c r="W3504" s="60"/>
      <c r="X3504" s="60"/>
      <c r="Y3504" s="60"/>
      <c r="Z3504" s="60"/>
    </row>
    <row r="3505" spans="23:26" hidden="1" x14ac:dyDescent="0.3">
      <c r="W3505" s="60"/>
      <c r="X3505" s="60"/>
      <c r="Y3505" s="60"/>
      <c r="Z3505" s="60"/>
    </row>
    <row r="3506" spans="23:26" hidden="1" x14ac:dyDescent="0.3">
      <c r="W3506" s="60"/>
      <c r="X3506" s="60"/>
      <c r="Y3506" s="60"/>
      <c r="Z3506" s="60"/>
    </row>
    <row r="3507" spans="23:26" hidden="1" x14ac:dyDescent="0.3">
      <c r="W3507" s="60"/>
      <c r="X3507" s="60"/>
      <c r="Y3507" s="60"/>
      <c r="Z3507" s="60"/>
    </row>
    <row r="3508" spans="23:26" hidden="1" x14ac:dyDescent="0.3">
      <c r="W3508" s="60"/>
      <c r="X3508" s="60"/>
      <c r="Y3508" s="60"/>
      <c r="Z3508" s="60"/>
    </row>
    <row r="3509" spans="23:26" hidden="1" x14ac:dyDescent="0.3">
      <c r="W3509" s="60"/>
      <c r="X3509" s="60"/>
      <c r="Y3509" s="60"/>
      <c r="Z3509" s="60"/>
    </row>
    <row r="3510" spans="23:26" hidden="1" x14ac:dyDescent="0.3">
      <c r="W3510" s="60"/>
      <c r="X3510" s="60"/>
      <c r="Y3510" s="60"/>
      <c r="Z3510" s="60"/>
    </row>
    <row r="3511" spans="23:26" hidden="1" x14ac:dyDescent="0.3">
      <c r="W3511" s="60"/>
      <c r="X3511" s="60"/>
      <c r="Y3511" s="60"/>
      <c r="Z3511" s="60"/>
    </row>
    <row r="3512" spans="23:26" hidden="1" x14ac:dyDescent="0.3">
      <c r="W3512" s="60"/>
      <c r="X3512" s="60"/>
      <c r="Y3512" s="60"/>
      <c r="Z3512" s="60"/>
    </row>
    <row r="3513" spans="23:26" hidden="1" x14ac:dyDescent="0.3">
      <c r="W3513" s="60"/>
      <c r="X3513" s="60"/>
      <c r="Y3513" s="60"/>
      <c r="Z3513" s="60"/>
    </row>
    <row r="3514" spans="23:26" hidden="1" x14ac:dyDescent="0.3">
      <c r="W3514" s="60"/>
      <c r="X3514" s="60"/>
      <c r="Y3514" s="60"/>
      <c r="Z3514" s="60"/>
    </row>
    <row r="3515" spans="23:26" hidden="1" x14ac:dyDescent="0.3">
      <c r="W3515" s="60"/>
      <c r="X3515" s="60"/>
      <c r="Y3515" s="60"/>
      <c r="Z3515" s="60"/>
    </row>
    <row r="3516" spans="23:26" hidden="1" x14ac:dyDescent="0.3">
      <c r="W3516" s="60"/>
      <c r="X3516" s="60"/>
      <c r="Y3516" s="60"/>
      <c r="Z3516" s="60"/>
    </row>
    <row r="3517" spans="23:26" hidden="1" x14ac:dyDescent="0.3">
      <c r="W3517" s="60"/>
      <c r="X3517" s="60"/>
      <c r="Y3517" s="60"/>
      <c r="Z3517" s="60"/>
    </row>
    <row r="3518" spans="23:26" hidden="1" x14ac:dyDescent="0.3">
      <c r="W3518" s="60"/>
      <c r="X3518" s="60"/>
      <c r="Y3518" s="60"/>
      <c r="Z3518" s="60"/>
    </row>
    <row r="3519" spans="23:26" hidden="1" x14ac:dyDescent="0.3">
      <c r="W3519" s="60"/>
      <c r="X3519" s="60"/>
      <c r="Y3519" s="60"/>
      <c r="Z3519" s="60"/>
    </row>
    <row r="3520" spans="23:26" hidden="1" x14ac:dyDescent="0.3">
      <c r="W3520" s="60"/>
      <c r="X3520" s="60"/>
      <c r="Y3520" s="60"/>
      <c r="Z3520" s="60"/>
    </row>
    <row r="3521" spans="23:26" hidden="1" x14ac:dyDescent="0.3">
      <c r="W3521" s="60"/>
      <c r="X3521" s="60"/>
      <c r="Y3521" s="60"/>
      <c r="Z3521" s="60"/>
    </row>
    <row r="3522" spans="23:26" hidden="1" x14ac:dyDescent="0.3">
      <c r="W3522" s="60"/>
      <c r="X3522" s="60"/>
      <c r="Y3522" s="60"/>
      <c r="Z3522" s="60"/>
    </row>
    <row r="3523" spans="23:26" hidden="1" x14ac:dyDescent="0.3">
      <c r="W3523" s="60"/>
      <c r="X3523" s="60"/>
      <c r="Y3523" s="60"/>
      <c r="Z3523" s="60"/>
    </row>
    <row r="3524" spans="23:26" hidden="1" x14ac:dyDescent="0.3">
      <c r="W3524" s="60"/>
      <c r="X3524" s="60"/>
      <c r="Y3524" s="60"/>
      <c r="Z3524" s="60"/>
    </row>
    <row r="3525" spans="23:26" hidden="1" x14ac:dyDescent="0.3">
      <c r="W3525" s="60"/>
      <c r="X3525" s="60"/>
      <c r="Y3525" s="60"/>
      <c r="Z3525" s="60"/>
    </row>
    <row r="3526" spans="23:26" hidden="1" x14ac:dyDescent="0.3">
      <c r="W3526" s="60"/>
      <c r="X3526" s="60"/>
      <c r="Y3526" s="60"/>
      <c r="Z3526" s="60"/>
    </row>
    <row r="3527" spans="23:26" hidden="1" x14ac:dyDescent="0.3">
      <c r="W3527" s="60"/>
      <c r="X3527" s="60"/>
      <c r="Y3527" s="60"/>
      <c r="Z3527" s="60"/>
    </row>
    <row r="3528" spans="23:26" hidden="1" x14ac:dyDescent="0.3">
      <c r="W3528" s="60"/>
      <c r="X3528" s="60"/>
      <c r="Y3528" s="60"/>
      <c r="Z3528" s="60"/>
    </row>
    <row r="3529" spans="23:26" hidden="1" x14ac:dyDescent="0.3">
      <c r="W3529" s="60"/>
      <c r="X3529" s="60"/>
      <c r="Y3529" s="60"/>
      <c r="Z3529" s="60"/>
    </row>
    <row r="3530" spans="23:26" hidden="1" x14ac:dyDescent="0.3">
      <c r="W3530" s="60"/>
      <c r="X3530" s="60"/>
      <c r="Y3530" s="60"/>
      <c r="Z3530" s="60"/>
    </row>
    <row r="3531" spans="23:26" hidden="1" x14ac:dyDescent="0.3">
      <c r="W3531" s="60"/>
      <c r="X3531" s="60"/>
      <c r="Y3531" s="60"/>
      <c r="Z3531" s="60"/>
    </row>
    <row r="3532" spans="23:26" hidden="1" x14ac:dyDescent="0.3">
      <c r="W3532" s="60"/>
      <c r="X3532" s="60"/>
      <c r="Y3532" s="60"/>
      <c r="Z3532" s="60"/>
    </row>
    <row r="3533" spans="23:26" hidden="1" x14ac:dyDescent="0.3">
      <c r="W3533" s="60"/>
      <c r="X3533" s="60"/>
      <c r="Y3533" s="60"/>
      <c r="Z3533" s="60"/>
    </row>
    <row r="3534" spans="23:26" hidden="1" x14ac:dyDescent="0.3">
      <c r="W3534" s="60"/>
      <c r="X3534" s="60"/>
      <c r="Y3534" s="60"/>
      <c r="Z3534" s="60"/>
    </row>
    <row r="3535" spans="23:26" hidden="1" x14ac:dyDescent="0.3">
      <c r="W3535" s="60"/>
      <c r="X3535" s="60"/>
      <c r="Y3535" s="60"/>
      <c r="Z3535" s="60"/>
    </row>
    <row r="3536" spans="23:26" hidden="1" x14ac:dyDescent="0.3">
      <c r="W3536" s="60"/>
      <c r="X3536" s="60"/>
      <c r="Y3536" s="60"/>
      <c r="Z3536" s="60"/>
    </row>
    <row r="3537" spans="23:26" hidden="1" x14ac:dyDescent="0.3">
      <c r="W3537" s="60"/>
      <c r="X3537" s="60"/>
      <c r="Y3537" s="60"/>
      <c r="Z3537" s="60"/>
    </row>
    <row r="3538" spans="23:26" hidden="1" x14ac:dyDescent="0.3">
      <c r="W3538" s="60"/>
      <c r="X3538" s="60"/>
      <c r="Y3538" s="60"/>
      <c r="Z3538" s="60"/>
    </row>
    <row r="3539" spans="23:26" hidden="1" x14ac:dyDescent="0.3">
      <c r="W3539" s="60"/>
      <c r="X3539" s="60"/>
      <c r="Y3539" s="60"/>
      <c r="Z3539" s="60"/>
    </row>
    <row r="3540" spans="23:26" hidden="1" x14ac:dyDescent="0.3">
      <c r="W3540" s="60"/>
      <c r="X3540" s="60"/>
      <c r="Y3540" s="60"/>
      <c r="Z3540" s="60"/>
    </row>
    <row r="3541" spans="23:26" hidden="1" x14ac:dyDescent="0.3">
      <c r="W3541" s="60"/>
      <c r="X3541" s="60"/>
      <c r="Y3541" s="60"/>
      <c r="Z3541" s="60"/>
    </row>
    <row r="3542" spans="23:26" hidden="1" x14ac:dyDescent="0.3">
      <c r="W3542" s="60"/>
      <c r="X3542" s="60"/>
      <c r="Y3542" s="60"/>
      <c r="Z3542" s="60"/>
    </row>
    <row r="3543" spans="23:26" hidden="1" x14ac:dyDescent="0.3">
      <c r="W3543" s="60"/>
      <c r="X3543" s="60"/>
      <c r="Y3543" s="60"/>
      <c r="Z3543" s="60"/>
    </row>
    <row r="3544" spans="23:26" hidden="1" x14ac:dyDescent="0.3">
      <c r="W3544" s="60"/>
      <c r="X3544" s="60"/>
      <c r="Y3544" s="60"/>
      <c r="Z3544" s="60"/>
    </row>
    <row r="3545" spans="23:26" hidden="1" x14ac:dyDescent="0.3">
      <c r="W3545" s="60"/>
      <c r="X3545" s="60"/>
      <c r="Y3545" s="60"/>
      <c r="Z3545" s="60"/>
    </row>
    <row r="3546" spans="23:26" hidden="1" x14ac:dyDescent="0.3">
      <c r="W3546" s="60"/>
      <c r="X3546" s="60"/>
      <c r="Y3546" s="60"/>
      <c r="Z3546" s="60"/>
    </row>
    <row r="3547" spans="23:26" hidden="1" x14ac:dyDescent="0.3">
      <c r="W3547" s="60"/>
      <c r="X3547" s="60"/>
      <c r="Y3547" s="60"/>
      <c r="Z3547" s="60"/>
    </row>
    <row r="3548" spans="23:26" hidden="1" x14ac:dyDescent="0.3">
      <c r="W3548" s="60"/>
      <c r="X3548" s="60"/>
      <c r="Y3548" s="60"/>
      <c r="Z3548" s="60"/>
    </row>
    <row r="3549" spans="23:26" hidden="1" x14ac:dyDescent="0.3">
      <c r="W3549" s="60"/>
      <c r="X3549" s="60"/>
      <c r="Y3549" s="60"/>
      <c r="Z3549" s="60"/>
    </row>
    <row r="3550" spans="23:26" hidden="1" x14ac:dyDescent="0.3">
      <c r="W3550" s="60"/>
      <c r="X3550" s="60"/>
      <c r="Y3550" s="60"/>
      <c r="Z3550" s="60"/>
    </row>
    <row r="3551" spans="23:26" hidden="1" x14ac:dyDescent="0.3">
      <c r="W3551" s="60"/>
      <c r="X3551" s="60"/>
      <c r="Y3551" s="60"/>
      <c r="Z3551" s="60"/>
    </row>
    <row r="3552" spans="23:26" hidden="1" x14ac:dyDescent="0.3">
      <c r="W3552" s="60"/>
      <c r="X3552" s="60"/>
      <c r="Y3552" s="60"/>
      <c r="Z3552" s="60"/>
    </row>
    <row r="3553" spans="23:26" hidden="1" x14ac:dyDescent="0.3">
      <c r="W3553" s="60"/>
      <c r="X3553" s="60"/>
      <c r="Y3553" s="60"/>
      <c r="Z3553" s="60"/>
    </row>
    <row r="3554" spans="23:26" hidden="1" x14ac:dyDescent="0.3">
      <c r="W3554" s="60"/>
      <c r="X3554" s="60"/>
      <c r="Y3554" s="60"/>
      <c r="Z3554" s="60"/>
    </row>
    <row r="3555" spans="23:26" hidden="1" x14ac:dyDescent="0.3">
      <c r="W3555" s="60"/>
      <c r="X3555" s="60"/>
      <c r="Y3555" s="60"/>
      <c r="Z3555" s="60"/>
    </row>
    <row r="3556" spans="23:26" hidden="1" x14ac:dyDescent="0.3">
      <c r="W3556" s="60"/>
      <c r="X3556" s="60"/>
      <c r="Y3556" s="60"/>
      <c r="Z3556" s="60"/>
    </row>
    <row r="3557" spans="23:26" hidden="1" x14ac:dyDescent="0.3">
      <c r="W3557" s="60"/>
      <c r="X3557" s="60"/>
      <c r="Y3557" s="60"/>
      <c r="Z3557" s="60"/>
    </row>
    <row r="3558" spans="23:26" hidden="1" x14ac:dyDescent="0.3">
      <c r="W3558" s="60"/>
      <c r="X3558" s="60"/>
      <c r="Y3558" s="60"/>
      <c r="Z3558" s="60"/>
    </row>
    <row r="3559" spans="23:26" hidden="1" x14ac:dyDescent="0.3">
      <c r="W3559" s="60"/>
      <c r="X3559" s="60"/>
      <c r="Y3559" s="60"/>
      <c r="Z3559" s="60"/>
    </row>
    <row r="3560" spans="23:26" hidden="1" x14ac:dyDescent="0.3">
      <c r="W3560" s="60"/>
      <c r="X3560" s="60"/>
      <c r="Y3560" s="60"/>
      <c r="Z3560" s="60"/>
    </row>
    <row r="3561" spans="23:26" hidden="1" x14ac:dyDescent="0.3">
      <c r="W3561" s="60"/>
      <c r="X3561" s="60"/>
      <c r="Y3561" s="60"/>
      <c r="Z3561" s="60"/>
    </row>
    <row r="3562" spans="23:26" hidden="1" x14ac:dyDescent="0.3">
      <c r="W3562" s="60"/>
      <c r="X3562" s="60"/>
      <c r="Y3562" s="60"/>
      <c r="Z3562" s="60"/>
    </row>
    <row r="3563" spans="23:26" hidden="1" x14ac:dyDescent="0.3">
      <c r="W3563" s="60"/>
      <c r="X3563" s="60"/>
      <c r="Y3563" s="60"/>
      <c r="Z3563" s="60"/>
    </row>
    <row r="3564" spans="23:26" hidden="1" x14ac:dyDescent="0.3">
      <c r="W3564" s="60"/>
      <c r="X3564" s="60"/>
      <c r="Y3564" s="60"/>
      <c r="Z3564" s="60"/>
    </row>
    <row r="3565" spans="23:26" hidden="1" x14ac:dyDescent="0.3">
      <c r="W3565" s="60"/>
      <c r="X3565" s="60"/>
      <c r="Y3565" s="60"/>
      <c r="Z3565" s="60"/>
    </row>
    <row r="3566" spans="23:26" hidden="1" x14ac:dyDescent="0.3">
      <c r="W3566" s="60"/>
      <c r="X3566" s="60"/>
      <c r="Y3566" s="60"/>
      <c r="Z3566" s="60"/>
    </row>
    <row r="3567" spans="23:26" hidden="1" x14ac:dyDescent="0.3">
      <c r="W3567" s="60"/>
      <c r="X3567" s="60"/>
      <c r="Y3567" s="60"/>
      <c r="Z3567" s="60"/>
    </row>
    <row r="3568" spans="23:26" hidden="1" x14ac:dyDescent="0.3">
      <c r="W3568" s="60"/>
      <c r="X3568" s="60"/>
      <c r="Y3568" s="60"/>
      <c r="Z3568" s="60"/>
    </row>
    <row r="3569" spans="23:26" hidden="1" x14ac:dyDescent="0.3">
      <c r="W3569" s="60"/>
      <c r="X3569" s="60"/>
      <c r="Y3569" s="60"/>
      <c r="Z3569" s="60"/>
    </row>
    <row r="3570" spans="23:26" hidden="1" x14ac:dyDescent="0.3">
      <c r="W3570" s="60"/>
      <c r="X3570" s="60"/>
      <c r="Y3570" s="60"/>
      <c r="Z3570" s="60"/>
    </row>
    <row r="3571" spans="23:26" hidden="1" x14ac:dyDescent="0.3">
      <c r="W3571" s="60"/>
      <c r="X3571" s="60"/>
      <c r="Y3571" s="60"/>
      <c r="Z3571" s="60"/>
    </row>
    <row r="3572" spans="23:26" hidden="1" x14ac:dyDescent="0.3">
      <c r="W3572" s="60"/>
      <c r="X3572" s="60"/>
      <c r="Y3572" s="60"/>
      <c r="Z3572" s="60"/>
    </row>
    <row r="3573" spans="23:26" hidden="1" x14ac:dyDescent="0.3">
      <c r="W3573" s="60"/>
      <c r="X3573" s="60"/>
      <c r="Y3573" s="60"/>
      <c r="Z3573" s="60"/>
    </row>
    <row r="3574" spans="23:26" hidden="1" x14ac:dyDescent="0.3">
      <c r="W3574" s="60"/>
      <c r="X3574" s="60"/>
      <c r="Y3574" s="60"/>
      <c r="Z3574" s="60"/>
    </row>
    <row r="3575" spans="23:26" hidden="1" x14ac:dyDescent="0.3">
      <c r="W3575" s="60"/>
      <c r="X3575" s="60"/>
      <c r="Y3575" s="60"/>
      <c r="Z3575" s="60"/>
    </row>
    <row r="3576" spans="23:26" hidden="1" x14ac:dyDescent="0.3">
      <c r="W3576" s="60"/>
      <c r="X3576" s="60"/>
      <c r="Y3576" s="60"/>
      <c r="Z3576" s="60"/>
    </row>
    <row r="3577" spans="23:26" hidden="1" x14ac:dyDescent="0.3">
      <c r="W3577" s="60"/>
      <c r="X3577" s="60"/>
      <c r="Y3577" s="60"/>
      <c r="Z3577" s="60"/>
    </row>
    <row r="3578" spans="23:26" hidden="1" x14ac:dyDescent="0.3">
      <c r="W3578" s="60"/>
      <c r="X3578" s="60"/>
      <c r="Y3578" s="60"/>
      <c r="Z3578" s="60"/>
    </row>
    <row r="3579" spans="23:26" hidden="1" x14ac:dyDescent="0.3">
      <c r="W3579" s="60"/>
      <c r="X3579" s="60"/>
      <c r="Y3579" s="60"/>
      <c r="Z3579" s="60"/>
    </row>
    <row r="3580" spans="23:26" hidden="1" x14ac:dyDescent="0.3">
      <c r="W3580" s="60"/>
      <c r="X3580" s="60"/>
      <c r="Y3580" s="60"/>
      <c r="Z3580" s="60"/>
    </row>
    <row r="3581" spans="23:26" hidden="1" x14ac:dyDescent="0.3">
      <c r="W3581" s="60"/>
      <c r="X3581" s="60"/>
      <c r="Y3581" s="60"/>
      <c r="Z3581" s="60"/>
    </row>
    <row r="3582" spans="23:26" hidden="1" x14ac:dyDescent="0.3">
      <c r="W3582" s="60"/>
      <c r="X3582" s="60"/>
      <c r="Y3582" s="60"/>
      <c r="Z3582" s="60"/>
    </row>
    <row r="3583" spans="23:26" hidden="1" x14ac:dyDescent="0.3">
      <c r="W3583" s="60"/>
      <c r="X3583" s="60"/>
      <c r="Y3583" s="60"/>
      <c r="Z3583" s="60"/>
    </row>
    <row r="3584" spans="23:26" hidden="1" x14ac:dyDescent="0.3">
      <c r="W3584" s="60"/>
      <c r="X3584" s="60"/>
      <c r="Y3584" s="60"/>
      <c r="Z3584" s="60"/>
    </row>
    <row r="3585" spans="23:26" hidden="1" x14ac:dyDescent="0.3">
      <c r="W3585" s="60"/>
      <c r="X3585" s="60"/>
      <c r="Y3585" s="60"/>
      <c r="Z3585" s="60"/>
    </row>
    <row r="3586" spans="23:26" hidden="1" x14ac:dyDescent="0.3">
      <c r="W3586" s="60"/>
      <c r="X3586" s="60"/>
      <c r="Y3586" s="60"/>
      <c r="Z3586" s="60"/>
    </row>
    <row r="3587" spans="23:26" hidden="1" x14ac:dyDescent="0.3">
      <c r="W3587" s="60"/>
      <c r="X3587" s="60"/>
      <c r="Y3587" s="60"/>
      <c r="Z3587" s="60"/>
    </row>
    <row r="3588" spans="23:26" hidden="1" x14ac:dyDescent="0.3">
      <c r="W3588" s="60"/>
      <c r="X3588" s="60"/>
      <c r="Y3588" s="60"/>
      <c r="Z3588" s="60"/>
    </row>
    <row r="3589" spans="23:26" hidden="1" x14ac:dyDescent="0.3">
      <c r="W3589" s="60"/>
      <c r="X3589" s="60"/>
      <c r="Y3589" s="60"/>
      <c r="Z3589" s="60"/>
    </row>
    <row r="3590" spans="23:26" hidden="1" x14ac:dyDescent="0.3">
      <c r="W3590" s="60"/>
      <c r="X3590" s="60"/>
      <c r="Y3590" s="60"/>
      <c r="Z3590" s="60"/>
    </row>
    <row r="3591" spans="23:26" hidden="1" x14ac:dyDescent="0.3">
      <c r="W3591" s="60"/>
      <c r="X3591" s="60"/>
      <c r="Y3591" s="60"/>
      <c r="Z3591" s="60"/>
    </row>
    <row r="3592" spans="23:26" hidden="1" x14ac:dyDescent="0.3">
      <c r="W3592" s="60"/>
      <c r="X3592" s="60"/>
      <c r="Y3592" s="60"/>
      <c r="Z3592" s="60"/>
    </row>
    <row r="3593" spans="23:26" hidden="1" x14ac:dyDescent="0.3">
      <c r="W3593" s="60"/>
      <c r="X3593" s="60"/>
      <c r="Y3593" s="60"/>
      <c r="Z3593" s="60"/>
    </row>
    <row r="3594" spans="23:26" hidden="1" x14ac:dyDescent="0.3">
      <c r="W3594" s="60"/>
      <c r="X3594" s="60"/>
      <c r="Y3594" s="60"/>
      <c r="Z3594" s="60"/>
    </row>
    <row r="3595" spans="23:26" hidden="1" x14ac:dyDescent="0.3">
      <c r="W3595" s="60"/>
      <c r="X3595" s="60"/>
      <c r="Y3595" s="60"/>
      <c r="Z3595" s="60"/>
    </row>
    <row r="3596" spans="23:26" hidden="1" x14ac:dyDescent="0.3">
      <c r="W3596" s="60"/>
      <c r="X3596" s="60"/>
      <c r="Y3596" s="60"/>
      <c r="Z3596" s="60"/>
    </row>
    <row r="3597" spans="23:26" hidden="1" x14ac:dyDescent="0.3">
      <c r="W3597" s="60"/>
      <c r="X3597" s="60"/>
      <c r="Y3597" s="60"/>
      <c r="Z3597" s="60"/>
    </row>
    <row r="3598" spans="23:26" hidden="1" x14ac:dyDescent="0.3">
      <c r="W3598" s="60"/>
      <c r="X3598" s="60"/>
      <c r="Y3598" s="60"/>
      <c r="Z3598" s="60"/>
    </row>
    <row r="3599" spans="23:26" hidden="1" x14ac:dyDescent="0.3">
      <c r="W3599" s="60"/>
      <c r="X3599" s="60"/>
      <c r="Y3599" s="60"/>
      <c r="Z3599" s="60"/>
    </row>
    <row r="3600" spans="23:26" hidden="1" x14ac:dyDescent="0.3">
      <c r="W3600" s="60"/>
      <c r="X3600" s="60"/>
      <c r="Y3600" s="60"/>
      <c r="Z3600" s="60"/>
    </row>
    <row r="3601" spans="23:26" hidden="1" x14ac:dyDescent="0.3">
      <c r="W3601" s="60"/>
      <c r="X3601" s="60"/>
      <c r="Y3601" s="60"/>
      <c r="Z3601" s="60"/>
    </row>
    <row r="3602" spans="23:26" hidden="1" x14ac:dyDescent="0.3">
      <c r="W3602" s="60"/>
      <c r="X3602" s="60"/>
      <c r="Y3602" s="60"/>
      <c r="Z3602" s="60"/>
    </row>
    <row r="3603" spans="23:26" hidden="1" x14ac:dyDescent="0.3">
      <c r="W3603" s="60"/>
      <c r="X3603" s="60"/>
      <c r="Y3603" s="60"/>
      <c r="Z3603" s="60"/>
    </row>
    <row r="3604" spans="23:26" hidden="1" x14ac:dyDescent="0.3">
      <c r="W3604" s="60"/>
      <c r="X3604" s="60"/>
      <c r="Y3604" s="60"/>
      <c r="Z3604" s="60"/>
    </row>
    <row r="3605" spans="23:26" hidden="1" x14ac:dyDescent="0.3">
      <c r="W3605" s="60"/>
      <c r="X3605" s="60"/>
      <c r="Y3605" s="60"/>
      <c r="Z3605" s="60"/>
    </row>
    <row r="3606" spans="23:26" hidden="1" x14ac:dyDescent="0.3">
      <c r="W3606" s="60"/>
      <c r="X3606" s="60"/>
      <c r="Y3606" s="60"/>
      <c r="Z3606" s="60"/>
    </row>
    <row r="3607" spans="23:26" hidden="1" x14ac:dyDescent="0.3">
      <c r="W3607" s="60"/>
      <c r="X3607" s="60"/>
      <c r="Y3607" s="60"/>
      <c r="Z3607" s="60"/>
    </row>
    <row r="3608" spans="23:26" hidden="1" x14ac:dyDescent="0.3">
      <c r="W3608" s="60"/>
      <c r="X3608" s="60"/>
      <c r="Y3608" s="60"/>
      <c r="Z3608" s="60"/>
    </row>
    <row r="3609" spans="23:26" hidden="1" x14ac:dyDescent="0.3">
      <c r="W3609" s="60"/>
      <c r="X3609" s="60"/>
      <c r="Y3609" s="60"/>
      <c r="Z3609" s="60"/>
    </row>
    <row r="3610" spans="23:26" hidden="1" x14ac:dyDescent="0.3">
      <c r="W3610" s="60"/>
      <c r="X3610" s="60"/>
      <c r="Y3610" s="60"/>
      <c r="Z3610" s="60"/>
    </row>
    <row r="3611" spans="23:26" hidden="1" x14ac:dyDescent="0.3">
      <c r="W3611" s="60"/>
      <c r="X3611" s="60"/>
      <c r="Y3611" s="60"/>
      <c r="Z3611" s="60"/>
    </row>
    <row r="3612" spans="23:26" hidden="1" x14ac:dyDescent="0.3">
      <c r="W3612" s="60"/>
      <c r="X3612" s="60"/>
      <c r="Y3612" s="60"/>
      <c r="Z3612" s="60"/>
    </row>
    <row r="3613" spans="23:26" hidden="1" x14ac:dyDescent="0.3">
      <c r="W3613" s="60"/>
      <c r="X3613" s="60"/>
      <c r="Y3613" s="60"/>
      <c r="Z3613" s="60"/>
    </row>
    <row r="3614" spans="23:26" hidden="1" x14ac:dyDescent="0.3">
      <c r="W3614" s="60"/>
      <c r="X3614" s="60"/>
      <c r="Y3614" s="60"/>
      <c r="Z3614" s="60"/>
    </row>
    <row r="3615" spans="23:26" hidden="1" x14ac:dyDescent="0.3">
      <c r="W3615" s="60"/>
      <c r="X3615" s="60"/>
      <c r="Y3615" s="60"/>
      <c r="Z3615" s="60"/>
    </row>
    <row r="3616" spans="23:26" hidden="1" x14ac:dyDescent="0.3">
      <c r="W3616" s="60"/>
      <c r="X3616" s="60"/>
      <c r="Y3616" s="60"/>
      <c r="Z3616" s="60"/>
    </row>
    <row r="3617" spans="23:26" hidden="1" x14ac:dyDescent="0.3">
      <c r="W3617" s="60"/>
      <c r="X3617" s="60"/>
      <c r="Y3617" s="60"/>
      <c r="Z3617" s="60"/>
    </row>
    <row r="3618" spans="23:26" hidden="1" x14ac:dyDescent="0.3">
      <c r="W3618" s="60"/>
      <c r="X3618" s="60"/>
      <c r="Y3618" s="60"/>
      <c r="Z3618" s="60"/>
    </row>
    <row r="3619" spans="23:26" hidden="1" x14ac:dyDescent="0.3">
      <c r="W3619" s="60"/>
      <c r="X3619" s="60"/>
      <c r="Y3619" s="60"/>
      <c r="Z3619" s="60"/>
    </row>
    <row r="3620" spans="23:26" hidden="1" x14ac:dyDescent="0.3">
      <c r="W3620" s="60"/>
      <c r="X3620" s="60"/>
      <c r="Y3620" s="60"/>
      <c r="Z3620" s="60"/>
    </row>
    <row r="3621" spans="23:26" hidden="1" x14ac:dyDescent="0.3">
      <c r="W3621" s="60"/>
      <c r="X3621" s="60"/>
      <c r="Y3621" s="60"/>
      <c r="Z3621" s="60"/>
    </row>
    <row r="3622" spans="23:26" hidden="1" x14ac:dyDescent="0.3">
      <c r="W3622" s="60"/>
      <c r="X3622" s="60"/>
      <c r="Y3622" s="60"/>
      <c r="Z3622" s="60"/>
    </row>
    <row r="3623" spans="23:26" hidden="1" x14ac:dyDescent="0.3">
      <c r="W3623" s="60"/>
      <c r="X3623" s="60"/>
      <c r="Y3623" s="60"/>
      <c r="Z3623" s="60"/>
    </row>
    <row r="3624" spans="23:26" hidden="1" x14ac:dyDescent="0.3">
      <c r="W3624" s="60"/>
      <c r="X3624" s="60"/>
      <c r="Y3624" s="60"/>
      <c r="Z3624" s="60"/>
    </row>
    <row r="3625" spans="23:26" hidden="1" x14ac:dyDescent="0.3">
      <c r="W3625" s="60"/>
      <c r="X3625" s="60"/>
      <c r="Y3625" s="60"/>
      <c r="Z3625" s="60"/>
    </row>
    <row r="3626" spans="23:26" hidden="1" x14ac:dyDescent="0.3">
      <c r="W3626" s="60"/>
      <c r="X3626" s="60"/>
      <c r="Y3626" s="60"/>
      <c r="Z3626" s="60"/>
    </row>
    <row r="3627" spans="23:26" hidden="1" x14ac:dyDescent="0.3">
      <c r="W3627" s="60"/>
      <c r="X3627" s="60"/>
      <c r="Y3627" s="60"/>
      <c r="Z3627" s="60"/>
    </row>
    <row r="3628" spans="23:26" hidden="1" x14ac:dyDescent="0.3">
      <c r="W3628" s="60"/>
      <c r="X3628" s="60"/>
      <c r="Y3628" s="60"/>
      <c r="Z3628" s="60"/>
    </row>
    <row r="3629" spans="23:26" hidden="1" x14ac:dyDescent="0.3">
      <c r="W3629" s="60"/>
      <c r="X3629" s="60"/>
      <c r="Y3629" s="60"/>
      <c r="Z3629" s="60"/>
    </row>
    <row r="3630" spans="23:26" hidden="1" x14ac:dyDescent="0.3">
      <c r="W3630" s="60"/>
      <c r="X3630" s="60"/>
      <c r="Y3630" s="60"/>
      <c r="Z3630" s="60"/>
    </row>
    <row r="3631" spans="23:26" hidden="1" x14ac:dyDescent="0.3">
      <c r="W3631" s="60"/>
      <c r="X3631" s="60"/>
      <c r="Y3631" s="60"/>
      <c r="Z3631" s="60"/>
    </row>
    <row r="3632" spans="23:26" hidden="1" x14ac:dyDescent="0.3">
      <c r="W3632" s="60"/>
      <c r="X3632" s="60"/>
      <c r="Y3632" s="60"/>
      <c r="Z3632" s="60"/>
    </row>
    <row r="3633" spans="23:26" hidden="1" x14ac:dyDescent="0.3">
      <c r="W3633" s="60"/>
      <c r="X3633" s="60"/>
      <c r="Y3633" s="60"/>
      <c r="Z3633" s="60"/>
    </row>
    <row r="3634" spans="23:26" hidden="1" x14ac:dyDescent="0.3">
      <c r="W3634" s="60"/>
      <c r="X3634" s="60"/>
      <c r="Y3634" s="60"/>
      <c r="Z3634" s="60"/>
    </row>
    <row r="3635" spans="23:26" hidden="1" x14ac:dyDescent="0.3">
      <c r="W3635" s="60"/>
      <c r="X3635" s="60"/>
      <c r="Y3635" s="60"/>
      <c r="Z3635" s="60"/>
    </row>
    <row r="3636" spans="23:26" hidden="1" x14ac:dyDescent="0.3">
      <c r="W3636" s="60"/>
      <c r="X3636" s="60"/>
      <c r="Y3636" s="60"/>
      <c r="Z3636" s="60"/>
    </row>
    <row r="3637" spans="23:26" hidden="1" x14ac:dyDescent="0.3">
      <c r="W3637" s="60"/>
      <c r="X3637" s="60"/>
      <c r="Y3637" s="60"/>
      <c r="Z3637" s="60"/>
    </row>
    <row r="3638" spans="23:26" hidden="1" x14ac:dyDescent="0.3">
      <c r="W3638" s="60"/>
      <c r="X3638" s="60"/>
      <c r="Y3638" s="60"/>
      <c r="Z3638" s="60"/>
    </row>
    <row r="3639" spans="23:26" hidden="1" x14ac:dyDescent="0.3">
      <c r="W3639" s="60"/>
      <c r="X3639" s="60"/>
      <c r="Y3639" s="60"/>
      <c r="Z3639" s="60"/>
    </row>
    <row r="3640" spans="23:26" hidden="1" x14ac:dyDescent="0.3">
      <c r="W3640" s="60"/>
      <c r="X3640" s="60"/>
      <c r="Y3640" s="60"/>
      <c r="Z3640" s="60"/>
    </row>
    <row r="3641" spans="23:26" hidden="1" x14ac:dyDescent="0.3">
      <c r="W3641" s="60"/>
      <c r="X3641" s="60"/>
      <c r="Y3641" s="60"/>
      <c r="Z3641" s="60"/>
    </row>
    <row r="3642" spans="23:26" hidden="1" x14ac:dyDescent="0.3">
      <c r="W3642" s="60"/>
      <c r="X3642" s="60"/>
      <c r="Y3642" s="60"/>
      <c r="Z3642" s="60"/>
    </row>
    <row r="3643" spans="23:26" hidden="1" x14ac:dyDescent="0.3">
      <c r="W3643" s="60"/>
      <c r="X3643" s="60"/>
      <c r="Y3643" s="60"/>
      <c r="Z3643" s="60"/>
    </row>
    <row r="3644" spans="23:26" hidden="1" x14ac:dyDescent="0.3">
      <c r="W3644" s="60"/>
      <c r="X3644" s="60"/>
      <c r="Y3644" s="60"/>
      <c r="Z3644" s="60"/>
    </row>
    <row r="3645" spans="23:26" hidden="1" x14ac:dyDescent="0.3">
      <c r="W3645" s="60"/>
      <c r="X3645" s="60"/>
      <c r="Y3645" s="60"/>
      <c r="Z3645" s="60"/>
    </row>
    <row r="3646" spans="23:26" hidden="1" x14ac:dyDescent="0.3">
      <c r="W3646" s="60"/>
      <c r="X3646" s="60"/>
      <c r="Y3646" s="60"/>
      <c r="Z3646" s="60"/>
    </row>
    <row r="3647" spans="23:26" hidden="1" x14ac:dyDescent="0.3">
      <c r="W3647" s="60"/>
      <c r="X3647" s="60"/>
      <c r="Y3647" s="60"/>
      <c r="Z3647" s="60"/>
    </row>
    <row r="3648" spans="23:26" hidden="1" x14ac:dyDescent="0.3">
      <c r="W3648" s="60"/>
      <c r="X3648" s="60"/>
      <c r="Y3648" s="60"/>
      <c r="Z3648" s="60"/>
    </row>
    <row r="3649" spans="23:26" hidden="1" x14ac:dyDescent="0.3">
      <c r="W3649" s="60"/>
      <c r="X3649" s="60"/>
      <c r="Y3649" s="60"/>
      <c r="Z3649" s="60"/>
    </row>
    <row r="3650" spans="23:26" hidden="1" x14ac:dyDescent="0.3">
      <c r="W3650" s="60"/>
      <c r="X3650" s="60"/>
      <c r="Y3650" s="60"/>
      <c r="Z3650" s="60"/>
    </row>
    <row r="3651" spans="23:26" hidden="1" x14ac:dyDescent="0.3">
      <c r="W3651" s="60"/>
      <c r="X3651" s="60"/>
      <c r="Y3651" s="60"/>
      <c r="Z3651" s="60"/>
    </row>
    <row r="3652" spans="23:26" hidden="1" x14ac:dyDescent="0.3">
      <c r="W3652" s="60"/>
      <c r="X3652" s="60"/>
      <c r="Y3652" s="60"/>
      <c r="Z3652" s="60"/>
    </row>
    <row r="3653" spans="23:26" hidden="1" x14ac:dyDescent="0.3">
      <c r="W3653" s="60"/>
      <c r="X3653" s="60"/>
      <c r="Y3653" s="60"/>
      <c r="Z3653" s="60"/>
    </row>
    <row r="3654" spans="23:26" hidden="1" x14ac:dyDescent="0.3">
      <c r="W3654" s="60"/>
      <c r="X3654" s="60"/>
      <c r="Y3654" s="60"/>
      <c r="Z3654" s="60"/>
    </row>
    <row r="3655" spans="23:26" hidden="1" x14ac:dyDescent="0.3">
      <c r="W3655" s="60"/>
      <c r="X3655" s="60"/>
      <c r="Y3655" s="60"/>
      <c r="Z3655" s="60"/>
    </row>
    <row r="3656" spans="23:26" hidden="1" x14ac:dyDescent="0.3">
      <c r="W3656" s="60"/>
      <c r="X3656" s="60"/>
      <c r="Y3656" s="60"/>
      <c r="Z3656" s="60"/>
    </row>
    <row r="3657" spans="23:26" hidden="1" x14ac:dyDescent="0.3">
      <c r="W3657" s="60"/>
      <c r="X3657" s="60"/>
      <c r="Y3657" s="60"/>
      <c r="Z3657" s="60"/>
    </row>
    <row r="3658" spans="23:26" hidden="1" x14ac:dyDescent="0.3">
      <c r="W3658" s="60"/>
      <c r="X3658" s="60"/>
      <c r="Y3658" s="60"/>
      <c r="Z3658" s="60"/>
    </row>
    <row r="3659" spans="23:26" hidden="1" x14ac:dyDescent="0.3">
      <c r="W3659" s="60"/>
      <c r="X3659" s="60"/>
      <c r="Y3659" s="60"/>
      <c r="Z3659" s="60"/>
    </row>
    <row r="3660" spans="23:26" hidden="1" x14ac:dyDescent="0.3">
      <c r="W3660" s="60"/>
      <c r="X3660" s="60"/>
      <c r="Y3660" s="60"/>
      <c r="Z3660" s="60"/>
    </row>
    <row r="3661" spans="23:26" hidden="1" x14ac:dyDescent="0.3">
      <c r="W3661" s="60"/>
      <c r="X3661" s="60"/>
      <c r="Y3661" s="60"/>
      <c r="Z3661" s="60"/>
    </row>
    <row r="3662" spans="23:26" hidden="1" x14ac:dyDescent="0.3">
      <c r="W3662" s="60"/>
      <c r="X3662" s="60"/>
      <c r="Y3662" s="60"/>
      <c r="Z3662" s="60"/>
    </row>
    <row r="3663" spans="23:26" hidden="1" x14ac:dyDescent="0.3">
      <c r="W3663" s="60"/>
      <c r="X3663" s="60"/>
      <c r="Y3663" s="60"/>
      <c r="Z3663" s="60"/>
    </row>
    <row r="3664" spans="23:26" hidden="1" x14ac:dyDescent="0.3">
      <c r="W3664" s="60"/>
      <c r="X3664" s="60"/>
      <c r="Y3664" s="60"/>
      <c r="Z3664" s="60"/>
    </row>
    <row r="3665" spans="23:26" hidden="1" x14ac:dyDescent="0.3">
      <c r="W3665" s="60"/>
      <c r="X3665" s="60"/>
      <c r="Y3665" s="60"/>
      <c r="Z3665" s="60"/>
    </row>
    <row r="3666" spans="23:26" hidden="1" x14ac:dyDescent="0.3">
      <c r="W3666" s="60"/>
      <c r="X3666" s="60"/>
      <c r="Y3666" s="60"/>
      <c r="Z3666" s="60"/>
    </row>
    <row r="3667" spans="23:26" hidden="1" x14ac:dyDescent="0.3">
      <c r="W3667" s="60"/>
      <c r="X3667" s="60"/>
      <c r="Y3667" s="60"/>
      <c r="Z3667" s="60"/>
    </row>
    <row r="3668" spans="23:26" hidden="1" x14ac:dyDescent="0.3">
      <c r="W3668" s="60"/>
      <c r="X3668" s="60"/>
      <c r="Y3668" s="60"/>
      <c r="Z3668" s="60"/>
    </row>
    <row r="3669" spans="23:26" hidden="1" x14ac:dyDescent="0.3">
      <c r="W3669" s="60"/>
      <c r="X3669" s="60"/>
      <c r="Y3669" s="60"/>
      <c r="Z3669" s="60"/>
    </row>
    <row r="3670" spans="23:26" hidden="1" x14ac:dyDescent="0.3">
      <c r="W3670" s="60"/>
      <c r="X3670" s="60"/>
      <c r="Y3670" s="60"/>
      <c r="Z3670" s="60"/>
    </row>
    <row r="3671" spans="23:26" hidden="1" x14ac:dyDescent="0.3">
      <c r="W3671" s="60"/>
      <c r="X3671" s="60"/>
      <c r="Y3671" s="60"/>
      <c r="Z3671" s="60"/>
    </row>
    <row r="3672" spans="23:26" hidden="1" x14ac:dyDescent="0.3">
      <c r="W3672" s="60"/>
      <c r="X3672" s="60"/>
      <c r="Y3672" s="60"/>
      <c r="Z3672" s="60"/>
    </row>
    <row r="3673" spans="23:26" hidden="1" x14ac:dyDescent="0.3">
      <c r="W3673" s="60"/>
      <c r="X3673" s="60"/>
      <c r="Y3673" s="60"/>
      <c r="Z3673" s="60"/>
    </row>
    <row r="3674" spans="23:26" hidden="1" x14ac:dyDescent="0.3">
      <c r="W3674" s="60"/>
      <c r="X3674" s="60"/>
      <c r="Y3674" s="60"/>
      <c r="Z3674" s="60"/>
    </row>
    <row r="3675" spans="23:26" hidden="1" x14ac:dyDescent="0.3">
      <c r="W3675" s="60"/>
      <c r="X3675" s="60"/>
      <c r="Y3675" s="60"/>
      <c r="Z3675" s="60"/>
    </row>
    <row r="3676" spans="23:26" hidden="1" x14ac:dyDescent="0.3">
      <c r="W3676" s="60"/>
      <c r="X3676" s="60"/>
      <c r="Y3676" s="60"/>
      <c r="Z3676" s="60"/>
    </row>
    <row r="3677" spans="23:26" hidden="1" x14ac:dyDescent="0.3">
      <c r="W3677" s="60"/>
      <c r="X3677" s="60"/>
      <c r="Y3677" s="60"/>
      <c r="Z3677" s="60"/>
    </row>
    <row r="3678" spans="23:26" hidden="1" x14ac:dyDescent="0.3">
      <c r="W3678" s="60"/>
      <c r="X3678" s="60"/>
      <c r="Y3678" s="60"/>
      <c r="Z3678" s="60"/>
    </row>
    <row r="3679" spans="23:26" hidden="1" x14ac:dyDescent="0.3">
      <c r="W3679" s="60"/>
      <c r="X3679" s="60"/>
      <c r="Y3679" s="60"/>
      <c r="Z3679" s="60"/>
    </row>
    <row r="3680" spans="23:26" hidden="1" x14ac:dyDescent="0.3">
      <c r="W3680" s="60"/>
      <c r="X3680" s="60"/>
      <c r="Y3680" s="60"/>
      <c r="Z3680" s="60"/>
    </row>
    <row r="3681" spans="23:26" hidden="1" x14ac:dyDescent="0.3">
      <c r="W3681" s="60"/>
      <c r="X3681" s="60"/>
      <c r="Y3681" s="60"/>
      <c r="Z3681" s="60"/>
    </row>
    <row r="3682" spans="23:26" hidden="1" x14ac:dyDescent="0.3">
      <c r="W3682" s="60"/>
      <c r="X3682" s="60"/>
      <c r="Y3682" s="60"/>
      <c r="Z3682" s="60"/>
    </row>
    <row r="3683" spans="23:26" hidden="1" x14ac:dyDescent="0.3">
      <c r="W3683" s="60"/>
      <c r="X3683" s="60"/>
      <c r="Y3683" s="60"/>
      <c r="Z3683" s="60"/>
    </row>
    <row r="3684" spans="23:26" hidden="1" x14ac:dyDescent="0.3">
      <c r="W3684" s="60"/>
      <c r="X3684" s="60"/>
      <c r="Y3684" s="60"/>
      <c r="Z3684" s="60"/>
    </row>
    <row r="3685" spans="23:26" hidden="1" x14ac:dyDescent="0.3">
      <c r="W3685" s="60"/>
      <c r="X3685" s="60"/>
      <c r="Y3685" s="60"/>
      <c r="Z3685" s="60"/>
    </row>
    <row r="3686" spans="23:26" hidden="1" x14ac:dyDescent="0.3">
      <c r="W3686" s="60"/>
      <c r="X3686" s="60"/>
      <c r="Y3686" s="60"/>
      <c r="Z3686" s="60"/>
    </row>
    <row r="3687" spans="23:26" hidden="1" x14ac:dyDescent="0.3">
      <c r="W3687" s="60"/>
      <c r="X3687" s="60"/>
      <c r="Y3687" s="60"/>
      <c r="Z3687" s="60"/>
    </row>
    <row r="3688" spans="23:26" hidden="1" x14ac:dyDescent="0.3">
      <c r="W3688" s="60"/>
      <c r="X3688" s="60"/>
      <c r="Y3688" s="60"/>
      <c r="Z3688" s="60"/>
    </row>
    <row r="3689" spans="23:26" hidden="1" x14ac:dyDescent="0.3">
      <c r="W3689" s="60"/>
      <c r="X3689" s="60"/>
      <c r="Y3689" s="60"/>
      <c r="Z3689" s="60"/>
    </row>
    <row r="3690" spans="23:26" hidden="1" x14ac:dyDescent="0.3">
      <c r="W3690" s="60"/>
      <c r="X3690" s="60"/>
      <c r="Y3690" s="60"/>
      <c r="Z3690" s="60"/>
    </row>
    <row r="3691" spans="23:26" hidden="1" x14ac:dyDescent="0.3">
      <c r="W3691" s="60"/>
      <c r="X3691" s="60"/>
      <c r="Y3691" s="60"/>
      <c r="Z3691" s="60"/>
    </row>
    <row r="3692" spans="23:26" hidden="1" x14ac:dyDescent="0.3">
      <c r="W3692" s="60"/>
      <c r="X3692" s="60"/>
      <c r="Y3692" s="60"/>
      <c r="Z3692" s="60"/>
    </row>
    <row r="3693" spans="23:26" hidden="1" x14ac:dyDescent="0.3">
      <c r="W3693" s="60"/>
      <c r="X3693" s="60"/>
      <c r="Y3693" s="60"/>
      <c r="Z3693" s="60"/>
    </row>
    <row r="3694" spans="23:26" hidden="1" x14ac:dyDescent="0.3">
      <c r="W3694" s="60"/>
      <c r="X3694" s="60"/>
      <c r="Y3694" s="60"/>
      <c r="Z3694" s="60"/>
    </row>
    <row r="3695" spans="23:26" hidden="1" x14ac:dyDescent="0.3">
      <c r="W3695" s="60"/>
      <c r="X3695" s="60"/>
      <c r="Y3695" s="60"/>
      <c r="Z3695" s="60"/>
    </row>
    <row r="3696" spans="23:26" hidden="1" x14ac:dyDescent="0.3">
      <c r="W3696" s="60"/>
      <c r="X3696" s="60"/>
      <c r="Y3696" s="60"/>
      <c r="Z3696" s="60"/>
    </row>
    <row r="3697" spans="23:26" hidden="1" x14ac:dyDescent="0.3">
      <c r="W3697" s="60"/>
      <c r="X3697" s="60"/>
      <c r="Y3697" s="60"/>
      <c r="Z3697" s="60"/>
    </row>
    <row r="3698" spans="23:26" hidden="1" x14ac:dyDescent="0.3">
      <c r="W3698" s="60"/>
      <c r="X3698" s="60"/>
      <c r="Y3698" s="60"/>
      <c r="Z3698" s="60"/>
    </row>
    <row r="3699" spans="23:26" hidden="1" x14ac:dyDescent="0.3">
      <c r="W3699" s="60"/>
      <c r="X3699" s="60"/>
      <c r="Y3699" s="60"/>
      <c r="Z3699" s="60"/>
    </row>
    <row r="3700" spans="23:26" hidden="1" x14ac:dyDescent="0.3">
      <c r="W3700" s="60"/>
      <c r="X3700" s="60"/>
      <c r="Y3700" s="60"/>
      <c r="Z3700" s="60"/>
    </row>
    <row r="3701" spans="23:26" hidden="1" x14ac:dyDescent="0.3">
      <c r="W3701" s="60"/>
      <c r="X3701" s="60"/>
      <c r="Y3701" s="60"/>
      <c r="Z3701" s="60"/>
    </row>
    <row r="3702" spans="23:26" hidden="1" x14ac:dyDescent="0.3">
      <c r="W3702" s="60"/>
      <c r="X3702" s="60"/>
      <c r="Y3702" s="60"/>
      <c r="Z3702" s="60"/>
    </row>
    <row r="3703" spans="23:26" hidden="1" x14ac:dyDescent="0.3">
      <c r="W3703" s="60"/>
      <c r="X3703" s="60"/>
      <c r="Y3703" s="60"/>
      <c r="Z3703" s="60"/>
    </row>
    <row r="3704" spans="23:26" hidden="1" x14ac:dyDescent="0.3">
      <c r="W3704" s="60"/>
      <c r="X3704" s="60"/>
      <c r="Y3704" s="60"/>
      <c r="Z3704" s="60"/>
    </row>
    <row r="3705" spans="23:26" hidden="1" x14ac:dyDescent="0.3">
      <c r="W3705" s="60"/>
      <c r="X3705" s="60"/>
      <c r="Y3705" s="60"/>
      <c r="Z3705" s="60"/>
    </row>
    <row r="3706" spans="23:26" hidden="1" x14ac:dyDescent="0.3">
      <c r="W3706" s="60"/>
      <c r="X3706" s="60"/>
      <c r="Y3706" s="60"/>
      <c r="Z3706" s="60"/>
    </row>
    <row r="3707" spans="23:26" hidden="1" x14ac:dyDescent="0.3">
      <c r="W3707" s="60"/>
      <c r="X3707" s="60"/>
      <c r="Y3707" s="60"/>
      <c r="Z3707" s="60"/>
    </row>
    <row r="3708" spans="23:26" hidden="1" x14ac:dyDescent="0.3">
      <c r="W3708" s="60"/>
      <c r="X3708" s="60"/>
      <c r="Y3708" s="60"/>
      <c r="Z3708" s="60"/>
    </row>
    <row r="3709" spans="23:26" hidden="1" x14ac:dyDescent="0.3">
      <c r="W3709" s="60"/>
      <c r="X3709" s="60"/>
      <c r="Y3709" s="60"/>
      <c r="Z3709" s="60"/>
    </row>
    <row r="3710" spans="23:26" hidden="1" x14ac:dyDescent="0.3">
      <c r="W3710" s="60"/>
      <c r="X3710" s="60"/>
      <c r="Y3710" s="60"/>
      <c r="Z3710" s="60"/>
    </row>
    <row r="3711" spans="23:26" hidden="1" x14ac:dyDescent="0.3">
      <c r="W3711" s="60"/>
      <c r="X3711" s="60"/>
      <c r="Y3711" s="60"/>
      <c r="Z3711" s="60"/>
    </row>
    <row r="3712" spans="23:26" hidden="1" x14ac:dyDescent="0.3">
      <c r="W3712" s="60"/>
      <c r="X3712" s="60"/>
      <c r="Y3712" s="60"/>
      <c r="Z3712" s="60"/>
    </row>
    <row r="3713" spans="23:26" hidden="1" x14ac:dyDescent="0.3">
      <c r="W3713" s="60"/>
      <c r="X3713" s="60"/>
      <c r="Y3713" s="60"/>
      <c r="Z3713" s="60"/>
    </row>
    <row r="3714" spans="23:26" hidden="1" x14ac:dyDescent="0.3">
      <c r="W3714" s="60"/>
      <c r="X3714" s="60"/>
      <c r="Y3714" s="60"/>
      <c r="Z3714" s="60"/>
    </row>
    <row r="3715" spans="23:26" hidden="1" x14ac:dyDescent="0.3">
      <c r="W3715" s="60"/>
      <c r="X3715" s="60"/>
      <c r="Y3715" s="60"/>
      <c r="Z3715" s="60"/>
    </row>
    <row r="3716" spans="23:26" hidden="1" x14ac:dyDescent="0.3">
      <c r="W3716" s="60"/>
      <c r="X3716" s="60"/>
      <c r="Y3716" s="60"/>
      <c r="Z3716" s="60"/>
    </row>
    <row r="3717" spans="23:26" hidden="1" x14ac:dyDescent="0.3">
      <c r="W3717" s="60"/>
      <c r="X3717" s="60"/>
      <c r="Y3717" s="60"/>
      <c r="Z3717" s="60"/>
    </row>
    <row r="3718" spans="23:26" hidden="1" x14ac:dyDescent="0.3">
      <c r="W3718" s="60"/>
      <c r="X3718" s="60"/>
      <c r="Y3718" s="60"/>
      <c r="Z3718" s="60"/>
    </row>
    <row r="3719" spans="23:26" hidden="1" x14ac:dyDescent="0.3">
      <c r="W3719" s="60"/>
      <c r="X3719" s="60"/>
      <c r="Y3719" s="60"/>
      <c r="Z3719" s="60"/>
    </row>
    <row r="3720" spans="23:26" hidden="1" x14ac:dyDescent="0.3">
      <c r="W3720" s="60"/>
      <c r="X3720" s="60"/>
      <c r="Y3720" s="60"/>
      <c r="Z3720" s="60"/>
    </row>
    <row r="3721" spans="23:26" hidden="1" x14ac:dyDescent="0.3">
      <c r="W3721" s="60"/>
      <c r="X3721" s="60"/>
      <c r="Y3721" s="60"/>
      <c r="Z3721" s="60"/>
    </row>
    <row r="3722" spans="23:26" hidden="1" x14ac:dyDescent="0.3">
      <c r="W3722" s="60"/>
      <c r="X3722" s="60"/>
      <c r="Y3722" s="60"/>
      <c r="Z3722" s="60"/>
    </row>
    <row r="3723" spans="23:26" hidden="1" x14ac:dyDescent="0.3">
      <c r="W3723" s="60"/>
      <c r="X3723" s="60"/>
      <c r="Y3723" s="60"/>
      <c r="Z3723" s="60"/>
    </row>
    <row r="3724" spans="23:26" hidden="1" x14ac:dyDescent="0.3">
      <c r="W3724" s="60"/>
      <c r="X3724" s="60"/>
      <c r="Y3724" s="60"/>
      <c r="Z3724" s="60"/>
    </row>
    <row r="3725" spans="23:26" hidden="1" x14ac:dyDescent="0.3">
      <c r="W3725" s="60"/>
      <c r="X3725" s="60"/>
      <c r="Y3725" s="60"/>
      <c r="Z3725" s="60"/>
    </row>
    <row r="3726" spans="23:26" hidden="1" x14ac:dyDescent="0.3">
      <c r="W3726" s="60"/>
      <c r="X3726" s="60"/>
      <c r="Y3726" s="60"/>
      <c r="Z3726" s="60"/>
    </row>
    <row r="3727" spans="23:26" hidden="1" x14ac:dyDescent="0.3">
      <c r="W3727" s="60"/>
      <c r="X3727" s="60"/>
      <c r="Y3727" s="60"/>
      <c r="Z3727" s="60"/>
    </row>
    <row r="3728" spans="23:26" hidden="1" x14ac:dyDescent="0.3">
      <c r="W3728" s="60"/>
      <c r="X3728" s="60"/>
      <c r="Y3728" s="60"/>
      <c r="Z3728" s="60"/>
    </row>
    <row r="3729" spans="23:26" hidden="1" x14ac:dyDescent="0.3">
      <c r="W3729" s="60"/>
      <c r="X3729" s="60"/>
      <c r="Y3729" s="60"/>
      <c r="Z3729" s="60"/>
    </row>
    <row r="3730" spans="23:26" hidden="1" x14ac:dyDescent="0.3">
      <c r="W3730" s="60"/>
      <c r="X3730" s="60"/>
      <c r="Y3730" s="60"/>
      <c r="Z3730" s="60"/>
    </row>
    <row r="3731" spans="23:26" hidden="1" x14ac:dyDescent="0.3">
      <c r="W3731" s="60"/>
      <c r="X3731" s="60"/>
      <c r="Y3731" s="60"/>
      <c r="Z3731" s="60"/>
    </row>
    <row r="3732" spans="23:26" hidden="1" x14ac:dyDescent="0.3">
      <c r="W3732" s="60"/>
      <c r="X3732" s="60"/>
      <c r="Y3732" s="60"/>
      <c r="Z3732" s="60"/>
    </row>
    <row r="3733" spans="23:26" hidden="1" x14ac:dyDescent="0.3">
      <c r="W3733" s="60"/>
      <c r="X3733" s="60"/>
      <c r="Y3733" s="60"/>
      <c r="Z3733" s="60"/>
    </row>
    <row r="3734" spans="23:26" hidden="1" x14ac:dyDescent="0.3">
      <c r="W3734" s="60"/>
      <c r="X3734" s="60"/>
      <c r="Y3734" s="60"/>
      <c r="Z3734" s="60"/>
    </row>
    <row r="3735" spans="23:26" hidden="1" x14ac:dyDescent="0.3">
      <c r="W3735" s="60"/>
      <c r="X3735" s="60"/>
      <c r="Y3735" s="60"/>
      <c r="Z3735" s="60"/>
    </row>
    <row r="3736" spans="23:26" hidden="1" x14ac:dyDescent="0.3">
      <c r="W3736" s="60"/>
      <c r="X3736" s="60"/>
      <c r="Y3736" s="60"/>
      <c r="Z3736" s="60"/>
    </row>
    <row r="3737" spans="23:26" hidden="1" x14ac:dyDescent="0.3">
      <c r="W3737" s="60"/>
      <c r="X3737" s="60"/>
      <c r="Y3737" s="60"/>
      <c r="Z3737" s="60"/>
    </row>
    <row r="3738" spans="23:26" hidden="1" x14ac:dyDescent="0.3">
      <c r="W3738" s="60"/>
      <c r="X3738" s="60"/>
      <c r="Y3738" s="60"/>
      <c r="Z3738" s="60"/>
    </row>
    <row r="3739" spans="23:26" hidden="1" x14ac:dyDescent="0.3">
      <c r="W3739" s="60"/>
      <c r="X3739" s="60"/>
      <c r="Y3739" s="60"/>
      <c r="Z3739" s="60"/>
    </row>
    <row r="3740" spans="23:26" hidden="1" x14ac:dyDescent="0.3">
      <c r="W3740" s="60"/>
      <c r="X3740" s="60"/>
      <c r="Y3740" s="60"/>
      <c r="Z3740" s="60"/>
    </row>
    <row r="3741" spans="23:26" hidden="1" x14ac:dyDescent="0.3">
      <c r="W3741" s="60"/>
      <c r="X3741" s="60"/>
      <c r="Y3741" s="60"/>
      <c r="Z3741" s="60"/>
    </row>
    <row r="3742" spans="23:26" hidden="1" x14ac:dyDescent="0.3">
      <c r="W3742" s="60"/>
      <c r="X3742" s="60"/>
      <c r="Y3742" s="60"/>
      <c r="Z3742" s="60"/>
    </row>
    <row r="3743" spans="23:26" hidden="1" x14ac:dyDescent="0.3">
      <c r="W3743" s="60"/>
      <c r="X3743" s="60"/>
      <c r="Y3743" s="60"/>
      <c r="Z3743" s="60"/>
    </row>
    <row r="3744" spans="23:26" hidden="1" x14ac:dyDescent="0.3">
      <c r="W3744" s="60"/>
      <c r="X3744" s="60"/>
      <c r="Y3744" s="60"/>
      <c r="Z3744" s="60"/>
    </row>
    <row r="3745" spans="23:26" hidden="1" x14ac:dyDescent="0.3">
      <c r="W3745" s="60"/>
      <c r="X3745" s="60"/>
      <c r="Y3745" s="60"/>
      <c r="Z3745" s="60"/>
    </row>
    <row r="3746" spans="23:26" hidden="1" x14ac:dyDescent="0.3">
      <c r="W3746" s="60"/>
      <c r="X3746" s="60"/>
      <c r="Y3746" s="60"/>
      <c r="Z3746" s="60"/>
    </row>
    <row r="3747" spans="23:26" hidden="1" x14ac:dyDescent="0.3">
      <c r="W3747" s="60"/>
      <c r="X3747" s="60"/>
      <c r="Y3747" s="60"/>
      <c r="Z3747" s="60"/>
    </row>
    <row r="3748" spans="23:26" hidden="1" x14ac:dyDescent="0.3">
      <c r="W3748" s="60"/>
      <c r="X3748" s="60"/>
      <c r="Y3748" s="60"/>
      <c r="Z3748" s="60"/>
    </row>
    <row r="3749" spans="23:26" hidden="1" x14ac:dyDescent="0.3">
      <c r="W3749" s="60"/>
      <c r="X3749" s="60"/>
      <c r="Y3749" s="60"/>
      <c r="Z3749" s="60"/>
    </row>
    <row r="3750" spans="23:26" hidden="1" x14ac:dyDescent="0.3">
      <c r="W3750" s="60"/>
      <c r="X3750" s="60"/>
      <c r="Y3750" s="60"/>
      <c r="Z3750" s="60"/>
    </row>
    <row r="3751" spans="23:26" hidden="1" x14ac:dyDescent="0.3">
      <c r="W3751" s="60"/>
      <c r="X3751" s="60"/>
      <c r="Y3751" s="60"/>
      <c r="Z3751" s="60"/>
    </row>
    <row r="3752" spans="23:26" hidden="1" x14ac:dyDescent="0.3">
      <c r="W3752" s="60"/>
      <c r="X3752" s="60"/>
      <c r="Y3752" s="60"/>
      <c r="Z3752" s="60"/>
    </row>
    <row r="3753" spans="23:26" hidden="1" x14ac:dyDescent="0.3">
      <c r="W3753" s="60"/>
      <c r="X3753" s="60"/>
      <c r="Y3753" s="60"/>
      <c r="Z3753" s="60"/>
    </row>
    <row r="3754" spans="23:26" hidden="1" x14ac:dyDescent="0.3">
      <c r="W3754" s="60"/>
      <c r="X3754" s="60"/>
      <c r="Y3754" s="60"/>
      <c r="Z3754" s="60"/>
    </row>
    <row r="3755" spans="23:26" hidden="1" x14ac:dyDescent="0.3">
      <c r="W3755" s="60"/>
      <c r="X3755" s="60"/>
      <c r="Y3755" s="60"/>
      <c r="Z3755" s="60"/>
    </row>
    <row r="3756" spans="23:26" hidden="1" x14ac:dyDescent="0.3">
      <c r="W3756" s="60"/>
      <c r="X3756" s="60"/>
      <c r="Y3756" s="60"/>
      <c r="Z3756" s="60"/>
    </row>
    <row r="3757" spans="23:26" hidden="1" x14ac:dyDescent="0.3">
      <c r="W3757" s="60"/>
      <c r="X3757" s="60"/>
      <c r="Y3757" s="60"/>
      <c r="Z3757" s="60"/>
    </row>
    <row r="3758" spans="23:26" hidden="1" x14ac:dyDescent="0.3">
      <c r="W3758" s="60"/>
      <c r="X3758" s="60"/>
      <c r="Y3758" s="60"/>
      <c r="Z3758" s="60"/>
    </row>
    <row r="3759" spans="23:26" hidden="1" x14ac:dyDescent="0.3">
      <c r="W3759" s="60"/>
      <c r="X3759" s="60"/>
      <c r="Y3759" s="60"/>
      <c r="Z3759" s="60"/>
    </row>
    <row r="3760" spans="23:26" hidden="1" x14ac:dyDescent="0.3">
      <c r="W3760" s="60"/>
      <c r="X3760" s="60"/>
      <c r="Y3760" s="60"/>
      <c r="Z3760" s="60"/>
    </row>
    <row r="3761" spans="23:26" hidden="1" x14ac:dyDescent="0.3">
      <c r="W3761" s="60"/>
      <c r="X3761" s="60"/>
      <c r="Y3761" s="60"/>
      <c r="Z3761" s="60"/>
    </row>
    <row r="3762" spans="23:26" hidden="1" x14ac:dyDescent="0.3">
      <c r="W3762" s="60"/>
      <c r="X3762" s="60"/>
      <c r="Y3762" s="60"/>
      <c r="Z3762" s="60"/>
    </row>
    <row r="3763" spans="23:26" hidden="1" x14ac:dyDescent="0.3">
      <c r="W3763" s="60"/>
      <c r="X3763" s="60"/>
      <c r="Y3763" s="60"/>
      <c r="Z3763" s="60"/>
    </row>
    <row r="3764" spans="23:26" hidden="1" x14ac:dyDescent="0.3">
      <c r="W3764" s="60"/>
      <c r="X3764" s="60"/>
      <c r="Y3764" s="60"/>
      <c r="Z3764" s="60"/>
    </row>
    <row r="3765" spans="23:26" hidden="1" x14ac:dyDescent="0.3">
      <c r="W3765" s="60"/>
      <c r="X3765" s="60"/>
      <c r="Y3765" s="60"/>
      <c r="Z3765" s="60"/>
    </row>
    <row r="3766" spans="23:26" hidden="1" x14ac:dyDescent="0.3">
      <c r="W3766" s="60"/>
      <c r="X3766" s="60"/>
      <c r="Y3766" s="60"/>
      <c r="Z3766" s="60"/>
    </row>
    <row r="3767" spans="23:26" hidden="1" x14ac:dyDescent="0.3">
      <c r="W3767" s="60"/>
      <c r="X3767" s="60"/>
      <c r="Y3767" s="60"/>
      <c r="Z3767" s="60"/>
    </row>
    <row r="3768" spans="23:26" hidden="1" x14ac:dyDescent="0.3">
      <c r="W3768" s="60"/>
      <c r="X3768" s="60"/>
      <c r="Y3768" s="60"/>
      <c r="Z3768" s="60"/>
    </row>
    <row r="3769" spans="23:26" hidden="1" x14ac:dyDescent="0.3">
      <c r="W3769" s="60"/>
      <c r="X3769" s="60"/>
      <c r="Y3769" s="60"/>
      <c r="Z3769" s="60"/>
    </row>
    <row r="3770" spans="23:26" hidden="1" x14ac:dyDescent="0.3">
      <c r="W3770" s="60"/>
      <c r="X3770" s="60"/>
      <c r="Y3770" s="60"/>
      <c r="Z3770" s="60"/>
    </row>
    <row r="3771" spans="23:26" hidden="1" x14ac:dyDescent="0.3">
      <c r="W3771" s="60"/>
      <c r="X3771" s="60"/>
      <c r="Y3771" s="60"/>
      <c r="Z3771" s="60"/>
    </row>
    <row r="3772" spans="23:26" hidden="1" x14ac:dyDescent="0.3">
      <c r="W3772" s="60"/>
      <c r="X3772" s="60"/>
      <c r="Y3772" s="60"/>
      <c r="Z3772" s="60"/>
    </row>
    <row r="3773" spans="23:26" hidden="1" x14ac:dyDescent="0.3">
      <c r="W3773" s="60"/>
      <c r="X3773" s="60"/>
      <c r="Y3773" s="60"/>
      <c r="Z3773" s="60"/>
    </row>
    <row r="3774" spans="23:26" hidden="1" x14ac:dyDescent="0.3">
      <c r="W3774" s="60"/>
      <c r="X3774" s="60"/>
      <c r="Y3774" s="60"/>
      <c r="Z3774" s="60"/>
    </row>
    <row r="3775" spans="23:26" hidden="1" x14ac:dyDescent="0.3">
      <c r="W3775" s="60"/>
      <c r="X3775" s="60"/>
      <c r="Y3775" s="60"/>
      <c r="Z3775" s="60"/>
    </row>
    <row r="3776" spans="23:26" hidden="1" x14ac:dyDescent="0.3">
      <c r="W3776" s="60"/>
      <c r="X3776" s="60"/>
      <c r="Y3776" s="60"/>
      <c r="Z3776" s="60"/>
    </row>
    <row r="3777" spans="23:26" hidden="1" x14ac:dyDescent="0.3">
      <c r="W3777" s="60"/>
      <c r="X3777" s="60"/>
      <c r="Y3777" s="60"/>
      <c r="Z3777" s="60"/>
    </row>
    <row r="3778" spans="23:26" hidden="1" x14ac:dyDescent="0.3">
      <c r="W3778" s="60"/>
      <c r="X3778" s="60"/>
      <c r="Y3778" s="60"/>
      <c r="Z3778" s="60"/>
    </row>
    <row r="3779" spans="23:26" hidden="1" x14ac:dyDescent="0.3">
      <c r="W3779" s="60"/>
      <c r="X3779" s="60"/>
      <c r="Y3779" s="60"/>
      <c r="Z3779" s="60"/>
    </row>
    <row r="3780" spans="23:26" hidden="1" x14ac:dyDescent="0.3">
      <c r="W3780" s="60"/>
      <c r="X3780" s="60"/>
      <c r="Y3780" s="60"/>
      <c r="Z3780" s="60"/>
    </row>
    <row r="3781" spans="23:26" hidden="1" x14ac:dyDescent="0.3">
      <c r="W3781" s="60"/>
      <c r="X3781" s="60"/>
      <c r="Y3781" s="60"/>
      <c r="Z3781" s="60"/>
    </row>
    <row r="3782" spans="23:26" hidden="1" x14ac:dyDescent="0.3">
      <c r="W3782" s="60"/>
      <c r="X3782" s="60"/>
      <c r="Y3782" s="60"/>
      <c r="Z3782" s="60"/>
    </row>
    <row r="3783" spans="23:26" hidden="1" x14ac:dyDescent="0.3">
      <c r="W3783" s="60"/>
      <c r="X3783" s="60"/>
      <c r="Y3783" s="60"/>
      <c r="Z3783" s="60"/>
    </row>
    <row r="3784" spans="23:26" hidden="1" x14ac:dyDescent="0.3">
      <c r="W3784" s="60"/>
      <c r="X3784" s="60"/>
      <c r="Y3784" s="60"/>
      <c r="Z3784" s="60"/>
    </row>
    <row r="3785" spans="23:26" hidden="1" x14ac:dyDescent="0.3">
      <c r="W3785" s="60"/>
      <c r="X3785" s="60"/>
      <c r="Y3785" s="60"/>
      <c r="Z3785" s="60"/>
    </row>
    <row r="3786" spans="23:26" hidden="1" x14ac:dyDescent="0.3">
      <c r="W3786" s="60"/>
      <c r="X3786" s="60"/>
      <c r="Y3786" s="60"/>
      <c r="Z3786" s="60"/>
    </row>
    <row r="3787" spans="23:26" hidden="1" x14ac:dyDescent="0.3">
      <c r="W3787" s="60"/>
      <c r="X3787" s="60"/>
      <c r="Y3787" s="60"/>
      <c r="Z3787" s="60"/>
    </row>
    <row r="3788" spans="23:26" hidden="1" x14ac:dyDescent="0.3">
      <c r="W3788" s="60"/>
      <c r="X3788" s="60"/>
      <c r="Y3788" s="60"/>
      <c r="Z3788" s="60"/>
    </row>
    <row r="3789" spans="23:26" hidden="1" x14ac:dyDescent="0.3">
      <c r="W3789" s="60"/>
      <c r="X3789" s="60"/>
      <c r="Y3789" s="60"/>
      <c r="Z3789" s="60"/>
    </row>
    <row r="3790" spans="23:26" hidden="1" x14ac:dyDescent="0.3">
      <c r="W3790" s="60"/>
      <c r="X3790" s="60"/>
      <c r="Y3790" s="60"/>
      <c r="Z3790" s="60"/>
    </row>
    <row r="3791" spans="23:26" hidden="1" x14ac:dyDescent="0.3">
      <c r="W3791" s="60"/>
      <c r="X3791" s="60"/>
      <c r="Y3791" s="60"/>
      <c r="Z3791" s="60"/>
    </row>
    <row r="3792" spans="23:26" hidden="1" x14ac:dyDescent="0.3">
      <c r="W3792" s="60"/>
      <c r="X3792" s="60"/>
      <c r="Y3792" s="60"/>
      <c r="Z3792" s="60"/>
    </row>
    <row r="3793" spans="23:26" hidden="1" x14ac:dyDescent="0.3">
      <c r="W3793" s="60"/>
      <c r="X3793" s="60"/>
      <c r="Y3793" s="60"/>
      <c r="Z3793" s="60"/>
    </row>
    <row r="3794" spans="23:26" hidden="1" x14ac:dyDescent="0.3">
      <c r="W3794" s="60"/>
      <c r="X3794" s="60"/>
      <c r="Y3794" s="60"/>
      <c r="Z3794" s="60"/>
    </row>
    <row r="3795" spans="23:26" hidden="1" x14ac:dyDescent="0.3">
      <c r="W3795" s="60"/>
      <c r="X3795" s="60"/>
      <c r="Y3795" s="60"/>
      <c r="Z3795" s="60"/>
    </row>
    <row r="3796" spans="23:26" hidden="1" x14ac:dyDescent="0.3">
      <c r="W3796" s="60"/>
      <c r="X3796" s="60"/>
      <c r="Y3796" s="60"/>
      <c r="Z3796" s="60"/>
    </row>
    <row r="3797" spans="23:26" hidden="1" x14ac:dyDescent="0.3">
      <c r="W3797" s="60"/>
      <c r="X3797" s="60"/>
      <c r="Y3797" s="60"/>
      <c r="Z3797" s="60"/>
    </row>
    <row r="3798" spans="23:26" hidden="1" x14ac:dyDescent="0.3">
      <c r="W3798" s="60"/>
      <c r="X3798" s="60"/>
      <c r="Y3798" s="60"/>
      <c r="Z3798" s="60"/>
    </row>
    <row r="3799" spans="23:26" hidden="1" x14ac:dyDescent="0.3">
      <c r="W3799" s="60"/>
      <c r="X3799" s="60"/>
      <c r="Y3799" s="60"/>
      <c r="Z3799" s="60"/>
    </row>
    <row r="3800" spans="23:26" hidden="1" x14ac:dyDescent="0.3">
      <c r="W3800" s="60"/>
      <c r="X3800" s="60"/>
      <c r="Y3800" s="60"/>
      <c r="Z3800" s="60"/>
    </row>
    <row r="3801" spans="23:26" hidden="1" x14ac:dyDescent="0.3">
      <c r="W3801" s="60"/>
      <c r="X3801" s="60"/>
      <c r="Y3801" s="60"/>
      <c r="Z3801" s="60"/>
    </row>
    <row r="3802" spans="23:26" hidden="1" x14ac:dyDescent="0.3">
      <c r="W3802" s="60"/>
      <c r="X3802" s="60"/>
      <c r="Y3802" s="60"/>
      <c r="Z3802" s="60"/>
    </row>
    <row r="3803" spans="23:26" hidden="1" x14ac:dyDescent="0.3">
      <c r="W3803" s="60"/>
      <c r="X3803" s="60"/>
      <c r="Y3803" s="60"/>
      <c r="Z3803" s="60"/>
    </row>
    <row r="3804" spans="23:26" hidden="1" x14ac:dyDescent="0.3">
      <c r="W3804" s="60"/>
      <c r="X3804" s="60"/>
      <c r="Y3804" s="60"/>
      <c r="Z3804" s="60"/>
    </row>
    <row r="3805" spans="23:26" hidden="1" x14ac:dyDescent="0.3">
      <c r="W3805" s="60"/>
      <c r="X3805" s="60"/>
      <c r="Y3805" s="60"/>
      <c r="Z3805" s="60"/>
    </row>
    <row r="3806" spans="23:26" hidden="1" x14ac:dyDescent="0.3">
      <c r="W3806" s="60"/>
      <c r="X3806" s="60"/>
      <c r="Y3806" s="60"/>
      <c r="Z3806" s="60"/>
    </row>
    <row r="3807" spans="23:26" hidden="1" x14ac:dyDescent="0.3">
      <c r="W3807" s="60"/>
      <c r="X3807" s="60"/>
      <c r="Y3807" s="60"/>
      <c r="Z3807" s="60"/>
    </row>
    <row r="3808" spans="23:26" hidden="1" x14ac:dyDescent="0.3">
      <c r="W3808" s="60"/>
      <c r="X3808" s="60"/>
      <c r="Y3808" s="60"/>
      <c r="Z3808" s="60"/>
    </row>
    <row r="3809" spans="23:26" hidden="1" x14ac:dyDescent="0.3">
      <c r="W3809" s="60"/>
      <c r="X3809" s="60"/>
      <c r="Y3809" s="60"/>
      <c r="Z3809" s="60"/>
    </row>
    <row r="3810" spans="23:26" hidden="1" x14ac:dyDescent="0.3">
      <c r="W3810" s="60"/>
      <c r="X3810" s="60"/>
      <c r="Y3810" s="60"/>
      <c r="Z3810" s="60"/>
    </row>
    <row r="3811" spans="23:26" hidden="1" x14ac:dyDescent="0.3">
      <c r="W3811" s="60"/>
      <c r="X3811" s="60"/>
      <c r="Y3811" s="60"/>
      <c r="Z3811" s="60"/>
    </row>
    <row r="3812" spans="23:26" hidden="1" x14ac:dyDescent="0.3">
      <c r="W3812" s="60"/>
      <c r="X3812" s="60"/>
      <c r="Y3812" s="60"/>
      <c r="Z3812" s="60"/>
    </row>
    <row r="3813" spans="23:26" hidden="1" x14ac:dyDescent="0.3">
      <c r="W3813" s="60"/>
      <c r="X3813" s="60"/>
      <c r="Y3813" s="60"/>
      <c r="Z3813" s="60"/>
    </row>
    <row r="3814" spans="23:26" hidden="1" x14ac:dyDescent="0.3">
      <c r="W3814" s="60"/>
      <c r="X3814" s="60"/>
      <c r="Y3814" s="60"/>
      <c r="Z3814" s="60"/>
    </row>
    <row r="3815" spans="23:26" hidden="1" x14ac:dyDescent="0.3">
      <c r="W3815" s="60"/>
      <c r="X3815" s="60"/>
      <c r="Y3815" s="60"/>
      <c r="Z3815" s="60"/>
    </row>
    <row r="3816" spans="23:26" hidden="1" x14ac:dyDescent="0.3">
      <c r="W3816" s="60"/>
      <c r="X3816" s="60"/>
      <c r="Y3816" s="60"/>
      <c r="Z3816" s="60"/>
    </row>
    <row r="3817" spans="23:26" hidden="1" x14ac:dyDescent="0.3">
      <c r="W3817" s="60"/>
      <c r="X3817" s="60"/>
      <c r="Y3817" s="60"/>
      <c r="Z3817" s="60"/>
    </row>
    <row r="3818" spans="23:26" hidden="1" x14ac:dyDescent="0.3">
      <c r="W3818" s="60"/>
      <c r="X3818" s="60"/>
      <c r="Y3818" s="60"/>
      <c r="Z3818" s="60"/>
    </row>
    <row r="3819" spans="23:26" hidden="1" x14ac:dyDescent="0.3">
      <c r="W3819" s="60"/>
      <c r="X3819" s="60"/>
      <c r="Y3819" s="60"/>
      <c r="Z3819" s="60"/>
    </row>
    <row r="3820" spans="23:26" hidden="1" x14ac:dyDescent="0.3">
      <c r="W3820" s="60"/>
      <c r="X3820" s="60"/>
      <c r="Y3820" s="60"/>
      <c r="Z3820" s="60"/>
    </row>
    <row r="3821" spans="23:26" hidden="1" x14ac:dyDescent="0.3">
      <c r="W3821" s="60"/>
      <c r="X3821" s="60"/>
      <c r="Y3821" s="60"/>
      <c r="Z3821" s="60"/>
    </row>
    <row r="3822" spans="23:26" hidden="1" x14ac:dyDescent="0.3">
      <c r="W3822" s="60"/>
      <c r="X3822" s="60"/>
      <c r="Y3822" s="60"/>
      <c r="Z3822" s="60"/>
    </row>
    <row r="3823" spans="23:26" hidden="1" x14ac:dyDescent="0.3">
      <c r="W3823" s="60"/>
      <c r="X3823" s="60"/>
      <c r="Y3823" s="60"/>
      <c r="Z3823" s="60"/>
    </row>
    <row r="3824" spans="23:26" hidden="1" x14ac:dyDescent="0.3">
      <c r="W3824" s="60"/>
      <c r="X3824" s="60"/>
      <c r="Y3824" s="60"/>
      <c r="Z3824" s="60"/>
    </row>
    <row r="3825" spans="23:26" hidden="1" x14ac:dyDescent="0.3">
      <c r="W3825" s="60"/>
      <c r="X3825" s="60"/>
      <c r="Y3825" s="60"/>
      <c r="Z3825" s="60"/>
    </row>
    <row r="3826" spans="23:26" hidden="1" x14ac:dyDescent="0.3">
      <c r="W3826" s="60"/>
      <c r="X3826" s="60"/>
      <c r="Y3826" s="60"/>
      <c r="Z3826" s="60"/>
    </row>
    <row r="3827" spans="23:26" hidden="1" x14ac:dyDescent="0.3">
      <c r="W3827" s="60"/>
      <c r="X3827" s="60"/>
      <c r="Y3827" s="60"/>
      <c r="Z3827" s="60"/>
    </row>
    <row r="3828" spans="23:26" hidden="1" x14ac:dyDescent="0.3">
      <c r="W3828" s="60"/>
      <c r="X3828" s="60"/>
      <c r="Y3828" s="60"/>
      <c r="Z3828" s="60"/>
    </row>
    <row r="3829" spans="23:26" hidden="1" x14ac:dyDescent="0.3">
      <c r="W3829" s="60"/>
      <c r="X3829" s="60"/>
      <c r="Y3829" s="60"/>
      <c r="Z3829" s="60"/>
    </row>
    <row r="3830" spans="23:26" hidden="1" x14ac:dyDescent="0.3">
      <c r="W3830" s="60"/>
      <c r="X3830" s="60"/>
      <c r="Y3830" s="60"/>
      <c r="Z3830" s="60"/>
    </row>
    <row r="3831" spans="23:26" hidden="1" x14ac:dyDescent="0.3">
      <c r="W3831" s="60"/>
      <c r="X3831" s="60"/>
      <c r="Y3831" s="60"/>
      <c r="Z3831" s="60"/>
    </row>
    <row r="3832" spans="23:26" hidden="1" x14ac:dyDescent="0.3">
      <c r="W3832" s="60"/>
      <c r="X3832" s="60"/>
      <c r="Y3832" s="60"/>
      <c r="Z3832" s="60"/>
    </row>
    <row r="3833" spans="23:26" hidden="1" x14ac:dyDescent="0.3">
      <c r="W3833" s="60"/>
      <c r="X3833" s="60"/>
      <c r="Y3833" s="60"/>
      <c r="Z3833" s="60"/>
    </row>
    <row r="3834" spans="23:26" hidden="1" x14ac:dyDescent="0.3">
      <c r="W3834" s="60"/>
      <c r="X3834" s="60"/>
      <c r="Y3834" s="60"/>
      <c r="Z3834" s="60"/>
    </row>
    <row r="3835" spans="23:26" hidden="1" x14ac:dyDescent="0.3">
      <c r="W3835" s="60"/>
      <c r="X3835" s="60"/>
      <c r="Y3835" s="60"/>
      <c r="Z3835" s="60"/>
    </row>
    <row r="3836" spans="23:26" hidden="1" x14ac:dyDescent="0.3">
      <c r="W3836" s="60"/>
      <c r="X3836" s="60"/>
      <c r="Y3836" s="60"/>
      <c r="Z3836" s="60"/>
    </row>
    <row r="3837" spans="23:26" hidden="1" x14ac:dyDescent="0.3">
      <c r="W3837" s="60"/>
      <c r="X3837" s="60"/>
      <c r="Y3837" s="60"/>
      <c r="Z3837" s="60"/>
    </row>
    <row r="3838" spans="23:26" hidden="1" x14ac:dyDescent="0.3">
      <c r="W3838" s="60"/>
      <c r="X3838" s="60"/>
      <c r="Y3838" s="60"/>
      <c r="Z3838" s="60"/>
    </row>
    <row r="3839" spans="23:26" hidden="1" x14ac:dyDescent="0.3">
      <c r="W3839" s="60"/>
      <c r="X3839" s="60"/>
      <c r="Y3839" s="60"/>
      <c r="Z3839" s="60"/>
    </row>
    <row r="3840" spans="23:26" hidden="1" x14ac:dyDescent="0.3">
      <c r="W3840" s="60"/>
      <c r="X3840" s="60"/>
      <c r="Y3840" s="60"/>
      <c r="Z3840" s="60"/>
    </row>
    <row r="3841" spans="23:26" hidden="1" x14ac:dyDescent="0.3">
      <c r="W3841" s="60"/>
      <c r="X3841" s="60"/>
      <c r="Y3841" s="60"/>
      <c r="Z3841" s="60"/>
    </row>
    <row r="3842" spans="23:26" hidden="1" x14ac:dyDescent="0.3">
      <c r="W3842" s="60"/>
      <c r="X3842" s="60"/>
      <c r="Y3842" s="60"/>
      <c r="Z3842" s="60"/>
    </row>
    <row r="3843" spans="23:26" hidden="1" x14ac:dyDescent="0.3">
      <c r="W3843" s="60"/>
      <c r="X3843" s="60"/>
      <c r="Y3843" s="60"/>
      <c r="Z3843" s="60"/>
    </row>
    <row r="3844" spans="23:26" hidden="1" x14ac:dyDescent="0.3">
      <c r="W3844" s="60"/>
      <c r="X3844" s="60"/>
      <c r="Y3844" s="60"/>
      <c r="Z3844" s="60"/>
    </row>
    <row r="3845" spans="23:26" hidden="1" x14ac:dyDescent="0.3">
      <c r="W3845" s="60"/>
      <c r="X3845" s="60"/>
      <c r="Y3845" s="60"/>
      <c r="Z3845" s="60"/>
    </row>
    <row r="3846" spans="23:26" hidden="1" x14ac:dyDescent="0.3">
      <c r="W3846" s="60"/>
      <c r="X3846" s="60"/>
      <c r="Y3846" s="60"/>
      <c r="Z3846" s="60"/>
    </row>
    <row r="3847" spans="23:26" hidden="1" x14ac:dyDescent="0.3">
      <c r="W3847" s="60"/>
      <c r="X3847" s="60"/>
      <c r="Y3847" s="60"/>
      <c r="Z3847" s="60"/>
    </row>
    <row r="3848" spans="23:26" hidden="1" x14ac:dyDescent="0.3">
      <c r="W3848" s="60"/>
      <c r="X3848" s="60"/>
      <c r="Y3848" s="60"/>
      <c r="Z3848" s="60"/>
    </row>
    <row r="3849" spans="23:26" hidden="1" x14ac:dyDescent="0.3">
      <c r="W3849" s="60"/>
      <c r="X3849" s="60"/>
      <c r="Y3849" s="60"/>
      <c r="Z3849" s="60"/>
    </row>
    <row r="3850" spans="23:26" hidden="1" x14ac:dyDescent="0.3">
      <c r="W3850" s="60"/>
      <c r="X3850" s="60"/>
      <c r="Y3850" s="60"/>
      <c r="Z3850" s="60"/>
    </row>
    <row r="3851" spans="23:26" hidden="1" x14ac:dyDescent="0.3">
      <c r="W3851" s="60"/>
      <c r="X3851" s="60"/>
      <c r="Y3851" s="60"/>
      <c r="Z3851" s="60"/>
    </row>
    <row r="3852" spans="23:26" hidden="1" x14ac:dyDescent="0.3">
      <c r="W3852" s="60"/>
      <c r="X3852" s="60"/>
      <c r="Y3852" s="60"/>
      <c r="Z3852" s="60"/>
    </row>
    <row r="3853" spans="23:26" hidden="1" x14ac:dyDescent="0.3">
      <c r="W3853" s="60"/>
      <c r="X3853" s="60"/>
      <c r="Y3853" s="60"/>
      <c r="Z3853" s="60"/>
    </row>
    <row r="3854" spans="23:26" hidden="1" x14ac:dyDescent="0.3">
      <c r="W3854" s="60"/>
      <c r="X3854" s="60"/>
      <c r="Y3854" s="60"/>
      <c r="Z3854" s="60"/>
    </row>
    <row r="3855" spans="23:26" hidden="1" x14ac:dyDescent="0.3">
      <c r="W3855" s="60"/>
      <c r="X3855" s="60"/>
      <c r="Y3855" s="60"/>
      <c r="Z3855" s="60"/>
    </row>
    <row r="3856" spans="23:26" hidden="1" x14ac:dyDescent="0.3">
      <c r="W3856" s="60"/>
      <c r="X3856" s="60"/>
      <c r="Y3856" s="60"/>
      <c r="Z3856" s="60"/>
    </row>
    <row r="3857" spans="23:26" hidden="1" x14ac:dyDescent="0.3">
      <c r="W3857" s="60"/>
      <c r="X3857" s="60"/>
      <c r="Y3857" s="60"/>
      <c r="Z3857" s="60"/>
    </row>
    <row r="3858" spans="23:26" hidden="1" x14ac:dyDescent="0.3">
      <c r="W3858" s="60"/>
      <c r="X3858" s="60"/>
      <c r="Y3858" s="60"/>
      <c r="Z3858" s="60"/>
    </row>
    <row r="3859" spans="23:26" hidden="1" x14ac:dyDescent="0.3">
      <c r="W3859" s="60"/>
      <c r="X3859" s="60"/>
      <c r="Y3859" s="60"/>
      <c r="Z3859" s="60"/>
    </row>
    <row r="3860" spans="23:26" hidden="1" x14ac:dyDescent="0.3">
      <c r="W3860" s="60"/>
      <c r="X3860" s="60"/>
      <c r="Y3860" s="60"/>
      <c r="Z3860" s="60"/>
    </row>
    <row r="3861" spans="23:26" hidden="1" x14ac:dyDescent="0.3">
      <c r="W3861" s="60"/>
      <c r="X3861" s="60"/>
      <c r="Y3861" s="60"/>
      <c r="Z3861" s="60"/>
    </row>
    <row r="3862" spans="23:26" hidden="1" x14ac:dyDescent="0.3">
      <c r="W3862" s="60"/>
      <c r="X3862" s="60"/>
      <c r="Y3862" s="60"/>
      <c r="Z3862" s="60"/>
    </row>
    <row r="3863" spans="23:26" hidden="1" x14ac:dyDescent="0.3">
      <c r="W3863" s="60"/>
      <c r="X3863" s="60"/>
      <c r="Y3863" s="60"/>
      <c r="Z3863" s="60"/>
    </row>
    <row r="3864" spans="23:26" hidden="1" x14ac:dyDescent="0.3">
      <c r="W3864" s="60"/>
      <c r="X3864" s="60"/>
      <c r="Y3864" s="60"/>
      <c r="Z3864" s="60"/>
    </row>
    <row r="3865" spans="23:26" hidden="1" x14ac:dyDescent="0.3">
      <c r="W3865" s="60"/>
      <c r="X3865" s="60"/>
      <c r="Y3865" s="60"/>
      <c r="Z3865" s="60"/>
    </row>
    <row r="3866" spans="23:26" hidden="1" x14ac:dyDescent="0.3">
      <c r="W3866" s="60"/>
      <c r="X3866" s="60"/>
      <c r="Y3866" s="60"/>
      <c r="Z3866" s="60"/>
    </row>
    <row r="3867" spans="23:26" hidden="1" x14ac:dyDescent="0.3">
      <c r="W3867" s="60"/>
      <c r="X3867" s="60"/>
      <c r="Y3867" s="60"/>
      <c r="Z3867" s="60"/>
    </row>
    <row r="3868" spans="23:26" hidden="1" x14ac:dyDescent="0.3">
      <c r="W3868" s="60"/>
      <c r="X3868" s="60"/>
      <c r="Y3868" s="60"/>
      <c r="Z3868" s="60"/>
    </row>
    <row r="3869" spans="23:26" hidden="1" x14ac:dyDescent="0.3">
      <c r="W3869" s="60"/>
      <c r="X3869" s="60"/>
      <c r="Y3869" s="60"/>
      <c r="Z3869" s="60"/>
    </row>
    <row r="3870" spans="23:26" hidden="1" x14ac:dyDescent="0.3">
      <c r="W3870" s="60"/>
      <c r="X3870" s="60"/>
      <c r="Y3870" s="60"/>
      <c r="Z3870" s="60"/>
    </row>
    <row r="3871" spans="23:26" hidden="1" x14ac:dyDescent="0.3">
      <c r="W3871" s="60"/>
      <c r="X3871" s="60"/>
      <c r="Y3871" s="60"/>
      <c r="Z3871" s="60"/>
    </row>
    <row r="3872" spans="23:26" hidden="1" x14ac:dyDescent="0.3">
      <c r="W3872" s="60"/>
      <c r="X3872" s="60"/>
      <c r="Y3872" s="60"/>
      <c r="Z3872" s="60"/>
    </row>
    <row r="3873" spans="23:26" hidden="1" x14ac:dyDescent="0.3">
      <c r="W3873" s="60"/>
      <c r="X3873" s="60"/>
      <c r="Y3873" s="60"/>
      <c r="Z3873" s="60"/>
    </row>
    <row r="3874" spans="23:26" hidden="1" x14ac:dyDescent="0.3">
      <c r="W3874" s="60"/>
      <c r="X3874" s="60"/>
      <c r="Y3874" s="60"/>
      <c r="Z3874" s="60"/>
    </row>
    <row r="3875" spans="23:26" hidden="1" x14ac:dyDescent="0.3">
      <c r="W3875" s="60"/>
      <c r="X3875" s="60"/>
      <c r="Y3875" s="60"/>
      <c r="Z3875" s="60"/>
    </row>
    <row r="3876" spans="23:26" hidden="1" x14ac:dyDescent="0.3">
      <c r="W3876" s="60"/>
      <c r="X3876" s="60"/>
      <c r="Y3876" s="60"/>
      <c r="Z3876" s="60"/>
    </row>
    <row r="3877" spans="23:26" hidden="1" x14ac:dyDescent="0.3">
      <c r="W3877" s="60"/>
      <c r="X3877" s="60"/>
      <c r="Y3877" s="60"/>
      <c r="Z3877" s="60"/>
    </row>
    <row r="3878" spans="23:26" hidden="1" x14ac:dyDescent="0.3">
      <c r="W3878" s="60"/>
      <c r="X3878" s="60"/>
      <c r="Y3878" s="60"/>
      <c r="Z3878" s="60"/>
    </row>
    <row r="3879" spans="23:26" hidden="1" x14ac:dyDescent="0.3">
      <c r="W3879" s="60"/>
      <c r="X3879" s="60"/>
      <c r="Y3879" s="60"/>
      <c r="Z3879" s="60"/>
    </row>
    <row r="3880" spans="23:26" hidden="1" x14ac:dyDescent="0.3">
      <c r="W3880" s="60"/>
      <c r="X3880" s="60"/>
      <c r="Y3880" s="60"/>
      <c r="Z3880" s="60"/>
    </row>
    <row r="3881" spans="23:26" hidden="1" x14ac:dyDescent="0.3">
      <c r="W3881" s="60"/>
      <c r="X3881" s="60"/>
      <c r="Y3881" s="60"/>
      <c r="Z3881" s="60"/>
    </row>
    <row r="3882" spans="23:26" hidden="1" x14ac:dyDescent="0.3">
      <c r="W3882" s="60"/>
      <c r="X3882" s="60"/>
      <c r="Y3882" s="60"/>
      <c r="Z3882" s="60"/>
    </row>
    <row r="3883" spans="23:26" hidden="1" x14ac:dyDescent="0.3">
      <c r="W3883" s="60"/>
      <c r="X3883" s="60"/>
      <c r="Y3883" s="60"/>
      <c r="Z3883" s="60"/>
    </row>
    <row r="3884" spans="23:26" hidden="1" x14ac:dyDescent="0.3">
      <c r="W3884" s="60"/>
      <c r="X3884" s="60"/>
      <c r="Y3884" s="60"/>
      <c r="Z3884" s="60"/>
    </row>
    <row r="3885" spans="23:26" hidden="1" x14ac:dyDescent="0.3">
      <c r="W3885" s="60"/>
      <c r="X3885" s="60"/>
      <c r="Y3885" s="60"/>
      <c r="Z3885" s="60"/>
    </row>
    <row r="3886" spans="23:26" hidden="1" x14ac:dyDescent="0.3">
      <c r="W3886" s="60"/>
      <c r="X3886" s="60"/>
      <c r="Y3886" s="60"/>
      <c r="Z3886" s="60"/>
    </row>
    <row r="3887" spans="23:26" hidden="1" x14ac:dyDescent="0.3">
      <c r="W3887" s="60"/>
      <c r="X3887" s="60"/>
      <c r="Y3887" s="60"/>
      <c r="Z3887" s="60"/>
    </row>
    <row r="3888" spans="23:26" hidden="1" x14ac:dyDescent="0.3">
      <c r="W3888" s="60"/>
      <c r="X3888" s="60"/>
      <c r="Y3888" s="60"/>
      <c r="Z3888" s="60"/>
    </row>
    <row r="3889" spans="23:26" hidden="1" x14ac:dyDescent="0.3">
      <c r="W3889" s="60"/>
      <c r="X3889" s="60"/>
      <c r="Y3889" s="60"/>
      <c r="Z3889" s="60"/>
    </row>
    <row r="3890" spans="23:26" hidden="1" x14ac:dyDescent="0.3">
      <c r="W3890" s="60"/>
      <c r="X3890" s="60"/>
      <c r="Y3890" s="60"/>
      <c r="Z3890" s="60"/>
    </row>
    <row r="3891" spans="23:26" hidden="1" x14ac:dyDescent="0.3">
      <c r="W3891" s="60"/>
      <c r="X3891" s="60"/>
      <c r="Y3891" s="60"/>
      <c r="Z3891" s="60"/>
    </row>
    <row r="3892" spans="23:26" hidden="1" x14ac:dyDescent="0.3">
      <c r="W3892" s="60"/>
      <c r="X3892" s="60"/>
      <c r="Y3892" s="60"/>
      <c r="Z3892" s="60"/>
    </row>
    <row r="3893" spans="23:26" hidden="1" x14ac:dyDescent="0.3">
      <c r="W3893" s="60"/>
      <c r="X3893" s="60"/>
      <c r="Y3893" s="60"/>
      <c r="Z3893" s="60"/>
    </row>
    <row r="3894" spans="23:26" hidden="1" x14ac:dyDescent="0.3">
      <c r="W3894" s="60"/>
      <c r="X3894" s="60"/>
      <c r="Y3894" s="60"/>
      <c r="Z3894" s="60"/>
    </row>
    <row r="3895" spans="23:26" hidden="1" x14ac:dyDescent="0.3">
      <c r="W3895" s="60"/>
      <c r="X3895" s="60"/>
      <c r="Y3895" s="60"/>
      <c r="Z3895" s="60"/>
    </row>
    <row r="3896" spans="23:26" hidden="1" x14ac:dyDescent="0.3">
      <c r="W3896" s="60"/>
      <c r="X3896" s="60"/>
      <c r="Y3896" s="60"/>
      <c r="Z3896" s="60"/>
    </row>
    <row r="3897" spans="23:26" hidden="1" x14ac:dyDescent="0.3">
      <c r="W3897" s="60"/>
      <c r="X3897" s="60"/>
      <c r="Y3897" s="60"/>
      <c r="Z3897" s="60"/>
    </row>
    <row r="3898" spans="23:26" hidden="1" x14ac:dyDescent="0.3">
      <c r="W3898" s="60"/>
      <c r="X3898" s="60"/>
      <c r="Y3898" s="60"/>
      <c r="Z3898" s="60"/>
    </row>
    <row r="3899" spans="23:26" hidden="1" x14ac:dyDescent="0.3">
      <c r="W3899" s="60"/>
      <c r="X3899" s="60"/>
      <c r="Y3899" s="60"/>
      <c r="Z3899" s="60"/>
    </row>
    <row r="3900" spans="23:26" hidden="1" x14ac:dyDescent="0.3">
      <c r="W3900" s="60"/>
      <c r="X3900" s="60"/>
      <c r="Y3900" s="60"/>
      <c r="Z3900" s="60"/>
    </row>
    <row r="3901" spans="23:26" hidden="1" x14ac:dyDescent="0.3">
      <c r="W3901" s="60"/>
      <c r="X3901" s="60"/>
      <c r="Y3901" s="60"/>
      <c r="Z3901" s="60"/>
    </row>
    <row r="3902" spans="23:26" hidden="1" x14ac:dyDescent="0.3">
      <c r="W3902" s="60"/>
      <c r="X3902" s="60"/>
      <c r="Y3902" s="60"/>
      <c r="Z3902" s="60"/>
    </row>
    <row r="3903" spans="23:26" hidden="1" x14ac:dyDescent="0.3">
      <c r="W3903" s="60"/>
      <c r="X3903" s="60"/>
      <c r="Y3903" s="60"/>
      <c r="Z3903" s="60"/>
    </row>
    <row r="3904" spans="23:26" hidden="1" x14ac:dyDescent="0.3">
      <c r="W3904" s="60"/>
      <c r="X3904" s="60"/>
      <c r="Y3904" s="60"/>
      <c r="Z3904" s="60"/>
    </row>
    <row r="3905" spans="23:26" hidden="1" x14ac:dyDescent="0.3">
      <c r="W3905" s="60"/>
      <c r="X3905" s="60"/>
      <c r="Y3905" s="60"/>
      <c r="Z3905" s="60"/>
    </row>
    <row r="3906" spans="23:26" hidden="1" x14ac:dyDescent="0.3">
      <c r="W3906" s="60"/>
      <c r="X3906" s="60"/>
      <c r="Y3906" s="60"/>
      <c r="Z3906" s="60"/>
    </row>
    <row r="3907" spans="23:26" hidden="1" x14ac:dyDescent="0.3">
      <c r="W3907" s="60"/>
      <c r="X3907" s="60"/>
      <c r="Y3907" s="60"/>
      <c r="Z3907" s="60"/>
    </row>
    <row r="3908" spans="23:26" hidden="1" x14ac:dyDescent="0.3">
      <c r="W3908" s="60"/>
      <c r="X3908" s="60"/>
      <c r="Y3908" s="60"/>
      <c r="Z3908" s="60"/>
    </row>
    <row r="3909" spans="23:26" hidden="1" x14ac:dyDescent="0.3">
      <c r="W3909" s="60"/>
      <c r="X3909" s="60"/>
      <c r="Y3909" s="60"/>
      <c r="Z3909" s="60"/>
    </row>
    <row r="3910" spans="23:26" hidden="1" x14ac:dyDescent="0.3">
      <c r="W3910" s="60"/>
      <c r="X3910" s="60"/>
      <c r="Y3910" s="60"/>
      <c r="Z3910" s="60"/>
    </row>
    <row r="3911" spans="23:26" hidden="1" x14ac:dyDescent="0.3">
      <c r="W3911" s="60"/>
      <c r="X3911" s="60"/>
      <c r="Y3911" s="60"/>
      <c r="Z3911" s="60"/>
    </row>
    <row r="3912" spans="23:26" hidden="1" x14ac:dyDescent="0.3">
      <c r="W3912" s="60"/>
      <c r="X3912" s="60"/>
      <c r="Y3912" s="60"/>
      <c r="Z3912" s="60"/>
    </row>
    <row r="3913" spans="23:26" hidden="1" x14ac:dyDescent="0.3">
      <c r="W3913" s="60"/>
      <c r="X3913" s="60"/>
      <c r="Y3913" s="60"/>
      <c r="Z3913" s="60"/>
    </row>
    <row r="3914" spans="23:26" hidden="1" x14ac:dyDescent="0.3">
      <c r="W3914" s="60"/>
      <c r="X3914" s="60"/>
      <c r="Y3914" s="60"/>
      <c r="Z3914" s="60"/>
    </row>
    <row r="3915" spans="23:26" hidden="1" x14ac:dyDescent="0.3">
      <c r="W3915" s="60"/>
      <c r="X3915" s="60"/>
      <c r="Y3915" s="60"/>
      <c r="Z3915" s="60"/>
    </row>
    <row r="3916" spans="23:26" hidden="1" x14ac:dyDescent="0.3">
      <c r="W3916" s="60"/>
      <c r="X3916" s="60"/>
      <c r="Y3916" s="60"/>
      <c r="Z3916" s="60"/>
    </row>
    <row r="3917" spans="23:26" hidden="1" x14ac:dyDescent="0.3">
      <c r="W3917" s="60"/>
      <c r="X3917" s="60"/>
      <c r="Y3917" s="60"/>
      <c r="Z3917" s="60"/>
    </row>
    <row r="3918" spans="23:26" hidden="1" x14ac:dyDescent="0.3">
      <c r="W3918" s="60"/>
      <c r="X3918" s="60"/>
      <c r="Y3918" s="60"/>
      <c r="Z3918" s="60"/>
    </row>
    <row r="3919" spans="23:26" hidden="1" x14ac:dyDescent="0.3">
      <c r="W3919" s="60"/>
      <c r="X3919" s="60"/>
      <c r="Y3919" s="60"/>
      <c r="Z3919" s="60"/>
    </row>
    <row r="3920" spans="23:26" hidden="1" x14ac:dyDescent="0.3">
      <c r="W3920" s="60"/>
      <c r="X3920" s="60"/>
      <c r="Y3920" s="60"/>
      <c r="Z3920" s="60"/>
    </row>
    <row r="3921" spans="23:26" hidden="1" x14ac:dyDescent="0.3">
      <c r="W3921" s="60"/>
      <c r="X3921" s="60"/>
      <c r="Y3921" s="60"/>
      <c r="Z3921" s="60"/>
    </row>
    <row r="3922" spans="23:26" hidden="1" x14ac:dyDescent="0.3">
      <c r="W3922" s="60"/>
      <c r="X3922" s="60"/>
      <c r="Y3922" s="60"/>
      <c r="Z3922" s="60"/>
    </row>
    <row r="3923" spans="23:26" hidden="1" x14ac:dyDescent="0.3">
      <c r="W3923" s="60"/>
      <c r="X3923" s="60"/>
      <c r="Y3923" s="60"/>
      <c r="Z3923" s="60"/>
    </row>
    <row r="3924" spans="23:26" hidden="1" x14ac:dyDescent="0.3">
      <c r="W3924" s="60"/>
      <c r="X3924" s="60"/>
      <c r="Y3924" s="60"/>
      <c r="Z3924" s="60"/>
    </row>
    <row r="3925" spans="23:26" hidden="1" x14ac:dyDescent="0.3">
      <c r="W3925" s="60"/>
      <c r="X3925" s="60"/>
      <c r="Y3925" s="60"/>
      <c r="Z3925" s="60"/>
    </row>
    <row r="3926" spans="23:26" hidden="1" x14ac:dyDescent="0.3">
      <c r="W3926" s="60"/>
      <c r="X3926" s="60"/>
      <c r="Y3926" s="60"/>
      <c r="Z3926" s="60"/>
    </row>
    <row r="3927" spans="23:26" hidden="1" x14ac:dyDescent="0.3">
      <c r="W3927" s="60"/>
      <c r="X3927" s="60"/>
      <c r="Y3927" s="60"/>
      <c r="Z3927" s="60"/>
    </row>
    <row r="3928" spans="23:26" hidden="1" x14ac:dyDescent="0.3">
      <c r="W3928" s="60"/>
      <c r="X3928" s="60"/>
      <c r="Y3928" s="60"/>
      <c r="Z3928" s="60"/>
    </row>
    <row r="3929" spans="23:26" hidden="1" x14ac:dyDescent="0.3">
      <c r="W3929" s="60"/>
      <c r="X3929" s="60"/>
      <c r="Y3929" s="60"/>
      <c r="Z3929" s="60"/>
    </row>
    <row r="3930" spans="23:26" hidden="1" x14ac:dyDescent="0.3">
      <c r="W3930" s="60"/>
      <c r="X3930" s="60"/>
      <c r="Y3930" s="60"/>
      <c r="Z3930" s="60"/>
    </row>
    <row r="3931" spans="23:26" hidden="1" x14ac:dyDescent="0.3">
      <c r="W3931" s="60"/>
      <c r="X3931" s="60"/>
      <c r="Y3931" s="60"/>
      <c r="Z3931" s="60"/>
    </row>
    <row r="3932" spans="23:26" hidden="1" x14ac:dyDescent="0.3">
      <c r="W3932" s="60"/>
      <c r="X3932" s="60"/>
      <c r="Y3932" s="60"/>
      <c r="Z3932" s="60"/>
    </row>
    <row r="3933" spans="23:26" hidden="1" x14ac:dyDescent="0.3">
      <c r="W3933" s="60"/>
      <c r="X3933" s="60"/>
      <c r="Y3933" s="60"/>
      <c r="Z3933" s="60"/>
    </row>
    <row r="3934" spans="23:26" hidden="1" x14ac:dyDescent="0.3">
      <c r="W3934" s="60"/>
      <c r="X3934" s="60"/>
      <c r="Y3934" s="60"/>
      <c r="Z3934" s="60"/>
    </row>
    <row r="3935" spans="23:26" hidden="1" x14ac:dyDescent="0.3">
      <c r="W3935" s="60"/>
      <c r="X3935" s="60"/>
      <c r="Y3935" s="60"/>
      <c r="Z3935" s="60"/>
    </row>
    <row r="3936" spans="23:26" hidden="1" x14ac:dyDescent="0.3">
      <c r="W3936" s="60"/>
      <c r="X3936" s="60"/>
      <c r="Y3936" s="60"/>
      <c r="Z3936" s="60"/>
    </row>
    <row r="3937" spans="23:26" hidden="1" x14ac:dyDescent="0.3">
      <c r="W3937" s="60"/>
      <c r="X3937" s="60"/>
      <c r="Y3937" s="60"/>
      <c r="Z3937" s="60"/>
    </row>
    <row r="3938" spans="23:26" hidden="1" x14ac:dyDescent="0.3">
      <c r="W3938" s="60"/>
      <c r="X3938" s="60"/>
      <c r="Y3938" s="60"/>
      <c r="Z3938" s="60"/>
    </row>
    <row r="3939" spans="23:26" hidden="1" x14ac:dyDescent="0.3">
      <c r="W3939" s="60"/>
      <c r="X3939" s="60"/>
      <c r="Y3939" s="60"/>
      <c r="Z3939" s="60"/>
    </row>
    <row r="3940" spans="23:26" hidden="1" x14ac:dyDescent="0.3">
      <c r="W3940" s="60"/>
      <c r="X3940" s="60"/>
      <c r="Y3940" s="60"/>
      <c r="Z3940" s="60"/>
    </row>
    <row r="3941" spans="23:26" hidden="1" x14ac:dyDescent="0.3">
      <c r="W3941" s="60"/>
      <c r="X3941" s="60"/>
      <c r="Y3941" s="60"/>
      <c r="Z3941" s="60"/>
    </row>
    <row r="3942" spans="23:26" hidden="1" x14ac:dyDescent="0.3">
      <c r="W3942" s="60"/>
      <c r="X3942" s="60"/>
      <c r="Y3942" s="60"/>
      <c r="Z3942" s="60"/>
    </row>
    <row r="3943" spans="23:26" hidden="1" x14ac:dyDescent="0.3">
      <c r="W3943" s="60"/>
      <c r="X3943" s="60"/>
      <c r="Y3943" s="60"/>
      <c r="Z3943" s="60"/>
    </row>
    <row r="3944" spans="23:26" hidden="1" x14ac:dyDescent="0.3">
      <c r="W3944" s="60"/>
      <c r="X3944" s="60"/>
      <c r="Y3944" s="60"/>
      <c r="Z3944" s="60"/>
    </row>
    <row r="3945" spans="23:26" hidden="1" x14ac:dyDescent="0.3">
      <c r="W3945" s="60"/>
      <c r="X3945" s="60"/>
      <c r="Y3945" s="60"/>
      <c r="Z3945" s="60"/>
    </row>
    <row r="3946" spans="23:26" hidden="1" x14ac:dyDescent="0.3">
      <c r="W3946" s="60"/>
      <c r="X3946" s="60"/>
      <c r="Y3946" s="60"/>
      <c r="Z3946" s="60"/>
    </row>
    <row r="3947" spans="23:26" hidden="1" x14ac:dyDescent="0.3">
      <c r="W3947" s="60"/>
      <c r="X3947" s="60"/>
      <c r="Y3947" s="60"/>
      <c r="Z3947" s="60"/>
    </row>
    <row r="3948" spans="23:26" hidden="1" x14ac:dyDescent="0.3">
      <c r="W3948" s="60"/>
      <c r="X3948" s="60"/>
      <c r="Y3948" s="60"/>
      <c r="Z3948" s="60"/>
    </row>
    <row r="3949" spans="23:26" hidden="1" x14ac:dyDescent="0.3">
      <c r="W3949" s="60"/>
      <c r="X3949" s="60"/>
      <c r="Y3949" s="60"/>
      <c r="Z3949" s="60"/>
    </row>
    <row r="3950" spans="23:26" hidden="1" x14ac:dyDescent="0.3">
      <c r="W3950" s="60"/>
      <c r="X3950" s="60"/>
      <c r="Y3950" s="60"/>
      <c r="Z3950" s="60"/>
    </row>
    <row r="3951" spans="23:26" hidden="1" x14ac:dyDescent="0.3">
      <c r="W3951" s="60"/>
      <c r="X3951" s="60"/>
      <c r="Y3951" s="60"/>
      <c r="Z3951" s="60"/>
    </row>
    <row r="3952" spans="23:26" hidden="1" x14ac:dyDescent="0.3">
      <c r="W3952" s="60"/>
      <c r="X3952" s="60"/>
      <c r="Y3952" s="60"/>
      <c r="Z3952" s="60"/>
    </row>
    <row r="3953" spans="23:26" hidden="1" x14ac:dyDescent="0.3">
      <c r="W3953" s="60"/>
      <c r="X3953" s="60"/>
      <c r="Y3953" s="60"/>
      <c r="Z3953" s="60"/>
    </row>
    <row r="3954" spans="23:26" hidden="1" x14ac:dyDescent="0.3">
      <c r="W3954" s="60"/>
      <c r="X3954" s="60"/>
      <c r="Y3954" s="60"/>
      <c r="Z3954" s="60"/>
    </row>
    <row r="3955" spans="23:26" hidden="1" x14ac:dyDescent="0.3">
      <c r="W3955" s="60"/>
      <c r="X3955" s="60"/>
      <c r="Y3955" s="60"/>
      <c r="Z3955" s="60"/>
    </row>
    <row r="3956" spans="23:26" hidden="1" x14ac:dyDescent="0.3">
      <c r="W3956" s="60"/>
      <c r="X3956" s="60"/>
      <c r="Y3956" s="60"/>
      <c r="Z3956" s="60"/>
    </row>
    <row r="3957" spans="23:26" hidden="1" x14ac:dyDescent="0.3">
      <c r="W3957" s="60"/>
      <c r="X3957" s="60"/>
      <c r="Y3957" s="60"/>
      <c r="Z3957" s="60"/>
    </row>
    <row r="3958" spans="23:26" hidden="1" x14ac:dyDescent="0.3">
      <c r="W3958" s="60"/>
      <c r="X3958" s="60"/>
      <c r="Y3958" s="60"/>
      <c r="Z3958" s="60"/>
    </row>
    <row r="3959" spans="23:26" hidden="1" x14ac:dyDescent="0.3">
      <c r="W3959" s="60"/>
      <c r="X3959" s="60"/>
      <c r="Y3959" s="60"/>
      <c r="Z3959" s="60"/>
    </row>
    <row r="3960" spans="23:26" hidden="1" x14ac:dyDescent="0.3">
      <c r="W3960" s="60"/>
      <c r="X3960" s="60"/>
      <c r="Y3960" s="60"/>
      <c r="Z3960" s="60"/>
    </row>
    <row r="3961" spans="23:26" hidden="1" x14ac:dyDescent="0.3">
      <c r="W3961" s="60"/>
      <c r="X3961" s="60"/>
      <c r="Y3961" s="60"/>
      <c r="Z3961" s="60"/>
    </row>
    <row r="3962" spans="23:26" hidden="1" x14ac:dyDescent="0.3">
      <c r="W3962" s="60"/>
      <c r="X3962" s="60"/>
      <c r="Y3962" s="60"/>
      <c r="Z3962" s="60"/>
    </row>
    <row r="3963" spans="23:26" hidden="1" x14ac:dyDescent="0.3">
      <c r="W3963" s="60"/>
      <c r="X3963" s="60"/>
      <c r="Y3963" s="60"/>
      <c r="Z3963" s="60"/>
    </row>
    <row r="3964" spans="23:26" hidden="1" x14ac:dyDescent="0.3">
      <c r="W3964" s="60"/>
      <c r="X3964" s="60"/>
      <c r="Y3964" s="60"/>
      <c r="Z3964" s="60"/>
    </row>
    <row r="3965" spans="23:26" hidden="1" x14ac:dyDescent="0.3">
      <c r="W3965" s="60"/>
      <c r="X3965" s="60"/>
      <c r="Y3965" s="60"/>
      <c r="Z3965" s="60"/>
    </row>
    <row r="3966" spans="23:26" hidden="1" x14ac:dyDescent="0.3">
      <c r="W3966" s="60"/>
      <c r="X3966" s="60"/>
      <c r="Y3966" s="60"/>
      <c r="Z3966" s="60"/>
    </row>
    <row r="3967" spans="23:26" hidden="1" x14ac:dyDescent="0.3">
      <c r="W3967" s="60"/>
      <c r="X3967" s="60"/>
      <c r="Y3967" s="60"/>
      <c r="Z3967" s="60"/>
    </row>
    <row r="3968" spans="23:26" hidden="1" x14ac:dyDescent="0.3">
      <c r="W3968" s="60"/>
      <c r="X3968" s="60"/>
      <c r="Y3968" s="60"/>
      <c r="Z3968" s="60"/>
    </row>
    <row r="3969" spans="23:26" hidden="1" x14ac:dyDescent="0.3">
      <c r="W3969" s="60"/>
      <c r="X3969" s="60"/>
      <c r="Y3969" s="60"/>
      <c r="Z3969" s="60"/>
    </row>
    <row r="3970" spans="23:26" hidden="1" x14ac:dyDescent="0.3">
      <c r="W3970" s="60"/>
      <c r="X3970" s="60"/>
      <c r="Y3970" s="60"/>
      <c r="Z3970" s="60"/>
    </row>
    <row r="3971" spans="23:26" hidden="1" x14ac:dyDescent="0.3">
      <c r="W3971" s="60"/>
      <c r="X3971" s="60"/>
      <c r="Y3971" s="60"/>
      <c r="Z3971" s="60"/>
    </row>
    <row r="3972" spans="23:26" hidden="1" x14ac:dyDescent="0.3">
      <c r="W3972" s="60"/>
      <c r="X3972" s="60"/>
      <c r="Y3972" s="60"/>
      <c r="Z3972" s="60"/>
    </row>
    <row r="3973" spans="23:26" hidden="1" x14ac:dyDescent="0.3">
      <c r="W3973" s="60"/>
      <c r="X3973" s="60"/>
      <c r="Y3973" s="60"/>
      <c r="Z3973" s="60"/>
    </row>
    <row r="3974" spans="23:26" hidden="1" x14ac:dyDescent="0.3">
      <c r="W3974" s="60"/>
      <c r="X3974" s="60"/>
      <c r="Y3974" s="60"/>
      <c r="Z3974" s="60"/>
    </row>
    <row r="3975" spans="23:26" hidden="1" x14ac:dyDescent="0.3">
      <c r="W3975" s="60"/>
      <c r="X3975" s="60"/>
      <c r="Y3975" s="60"/>
      <c r="Z3975" s="60"/>
    </row>
    <row r="3976" spans="23:26" hidden="1" x14ac:dyDescent="0.3">
      <c r="W3976" s="60"/>
      <c r="X3976" s="60"/>
      <c r="Y3976" s="60"/>
      <c r="Z3976" s="60"/>
    </row>
    <row r="3977" spans="23:26" hidden="1" x14ac:dyDescent="0.3">
      <c r="W3977" s="60"/>
      <c r="X3977" s="60"/>
      <c r="Y3977" s="60"/>
      <c r="Z3977" s="60"/>
    </row>
    <row r="3978" spans="23:26" hidden="1" x14ac:dyDescent="0.3">
      <c r="W3978" s="60"/>
      <c r="X3978" s="60"/>
      <c r="Y3978" s="60"/>
      <c r="Z3978" s="60"/>
    </row>
    <row r="3979" spans="23:26" hidden="1" x14ac:dyDescent="0.3">
      <c r="W3979" s="60"/>
      <c r="X3979" s="60"/>
      <c r="Y3979" s="60"/>
      <c r="Z3979" s="60"/>
    </row>
    <row r="3980" spans="23:26" hidden="1" x14ac:dyDescent="0.3">
      <c r="W3980" s="60"/>
      <c r="X3980" s="60"/>
      <c r="Y3980" s="60"/>
      <c r="Z3980" s="60"/>
    </row>
    <row r="3981" spans="23:26" hidden="1" x14ac:dyDescent="0.3">
      <c r="W3981" s="60"/>
      <c r="X3981" s="60"/>
      <c r="Y3981" s="60"/>
      <c r="Z3981" s="60"/>
    </row>
    <row r="3982" spans="23:26" hidden="1" x14ac:dyDescent="0.3">
      <c r="W3982" s="60"/>
      <c r="X3982" s="60"/>
      <c r="Y3982" s="60"/>
      <c r="Z3982" s="60"/>
    </row>
    <row r="3983" spans="23:26" hidden="1" x14ac:dyDescent="0.3">
      <c r="W3983" s="60"/>
      <c r="X3983" s="60"/>
      <c r="Y3983" s="60"/>
      <c r="Z3983" s="60"/>
    </row>
    <row r="3984" spans="23:26" hidden="1" x14ac:dyDescent="0.3">
      <c r="W3984" s="60"/>
      <c r="X3984" s="60"/>
      <c r="Y3984" s="60"/>
      <c r="Z3984" s="60"/>
    </row>
    <row r="3985" spans="23:26" hidden="1" x14ac:dyDescent="0.3">
      <c r="W3985" s="60"/>
      <c r="X3985" s="60"/>
      <c r="Y3985" s="60"/>
      <c r="Z3985" s="60"/>
    </row>
    <row r="3986" spans="23:26" hidden="1" x14ac:dyDescent="0.3">
      <c r="W3986" s="60"/>
      <c r="X3986" s="60"/>
      <c r="Y3986" s="60"/>
      <c r="Z3986" s="60"/>
    </row>
    <row r="3987" spans="23:26" hidden="1" x14ac:dyDescent="0.3">
      <c r="W3987" s="60"/>
      <c r="X3987" s="60"/>
      <c r="Y3987" s="60"/>
      <c r="Z3987" s="60"/>
    </row>
    <row r="3988" spans="23:26" hidden="1" x14ac:dyDescent="0.3">
      <c r="W3988" s="60"/>
      <c r="X3988" s="60"/>
      <c r="Y3988" s="60"/>
      <c r="Z3988" s="60"/>
    </row>
    <row r="3989" spans="23:26" hidden="1" x14ac:dyDescent="0.3">
      <c r="W3989" s="60"/>
      <c r="X3989" s="60"/>
      <c r="Y3989" s="60"/>
      <c r="Z3989" s="60"/>
    </row>
    <row r="3990" spans="23:26" hidden="1" x14ac:dyDescent="0.3">
      <c r="W3990" s="60"/>
      <c r="X3990" s="60"/>
      <c r="Y3990" s="60"/>
      <c r="Z3990" s="60"/>
    </row>
    <row r="3991" spans="23:26" hidden="1" x14ac:dyDescent="0.3">
      <c r="W3991" s="60"/>
      <c r="X3991" s="60"/>
      <c r="Y3991" s="60"/>
      <c r="Z3991" s="60"/>
    </row>
    <row r="3992" spans="23:26" hidden="1" x14ac:dyDescent="0.3">
      <c r="W3992" s="60"/>
      <c r="X3992" s="60"/>
      <c r="Y3992" s="60"/>
      <c r="Z3992" s="60"/>
    </row>
    <row r="3993" spans="23:26" hidden="1" x14ac:dyDescent="0.3">
      <c r="W3993" s="60"/>
      <c r="X3993" s="60"/>
      <c r="Y3993" s="60"/>
      <c r="Z3993" s="60"/>
    </row>
    <row r="3994" spans="23:26" hidden="1" x14ac:dyDescent="0.3">
      <c r="W3994" s="60"/>
      <c r="X3994" s="60"/>
      <c r="Y3994" s="60"/>
      <c r="Z3994" s="60"/>
    </row>
    <row r="3995" spans="23:26" hidden="1" x14ac:dyDescent="0.3">
      <c r="W3995" s="60"/>
      <c r="X3995" s="60"/>
      <c r="Y3995" s="60"/>
      <c r="Z3995" s="60"/>
    </row>
    <row r="3996" spans="23:26" hidden="1" x14ac:dyDescent="0.3">
      <c r="W3996" s="60"/>
      <c r="X3996" s="60"/>
      <c r="Y3996" s="60"/>
      <c r="Z3996" s="60"/>
    </row>
    <row r="3997" spans="23:26" hidden="1" x14ac:dyDescent="0.3">
      <c r="W3997" s="60"/>
      <c r="X3997" s="60"/>
      <c r="Y3997" s="60"/>
      <c r="Z3997" s="60"/>
    </row>
    <row r="3998" spans="23:26" hidden="1" x14ac:dyDescent="0.3">
      <c r="W3998" s="60"/>
      <c r="X3998" s="60"/>
      <c r="Y3998" s="60"/>
      <c r="Z3998" s="60"/>
    </row>
    <row r="3999" spans="23:26" hidden="1" x14ac:dyDescent="0.3">
      <c r="W3999" s="60"/>
      <c r="X3999" s="60"/>
      <c r="Y3999" s="60"/>
      <c r="Z3999" s="60"/>
    </row>
    <row r="4000" spans="23:26" hidden="1" x14ac:dyDescent="0.3">
      <c r="W4000" s="60"/>
      <c r="X4000" s="60"/>
      <c r="Y4000" s="60"/>
      <c r="Z4000" s="60"/>
    </row>
    <row r="4001" spans="23:26" hidden="1" x14ac:dyDescent="0.3">
      <c r="W4001" s="60"/>
      <c r="X4001" s="60"/>
      <c r="Y4001" s="60"/>
      <c r="Z4001" s="60"/>
    </row>
    <row r="4002" spans="23:26" hidden="1" x14ac:dyDescent="0.3">
      <c r="W4002" s="60"/>
      <c r="X4002" s="60"/>
      <c r="Y4002" s="60"/>
      <c r="Z4002" s="60"/>
    </row>
    <row r="4003" spans="23:26" hidden="1" x14ac:dyDescent="0.3">
      <c r="W4003" s="60"/>
      <c r="X4003" s="60"/>
      <c r="Y4003" s="60"/>
      <c r="Z4003" s="60"/>
    </row>
    <row r="4004" spans="23:26" hidden="1" x14ac:dyDescent="0.3">
      <c r="W4004" s="60"/>
      <c r="X4004" s="60"/>
      <c r="Y4004" s="60"/>
      <c r="Z4004" s="60"/>
    </row>
    <row r="4005" spans="23:26" hidden="1" x14ac:dyDescent="0.3">
      <c r="W4005" s="60"/>
      <c r="X4005" s="60"/>
      <c r="Y4005" s="60"/>
      <c r="Z4005" s="60"/>
    </row>
    <row r="4006" spans="23:26" hidden="1" x14ac:dyDescent="0.3">
      <c r="W4006" s="60"/>
      <c r="X4006" s="60"/>
      <c r="Y4006" s="60"/>
      <c r="Z4006" s="60"/>
    </row>
    <row r="4007" spans="23:26" hidden="1" x14ac:dyDescent="0.3">
      <c r="W4007" s="60"/>
      <c r="X4007" s="60"/>
      <c r="Y4007" s="60"/>
      <c r="Z4007" s="60"/>
    </row>
    <row r="4008" spans="23:26" hidden="1" x14ac:dyDescent="0.3">
      <c r="W4008" s="60"/>
      <c r="X4008" s="60"/>
      <c r="Y4008" s="60"/>
      <c r="Z4008" s="60"/>
    </row>
    <row r="4009" spans="23:26" hidden="1" x14ac:dyDescent="0.3">
      <c r="W4009" s="60"/>
      <c r="X4009" s="60"/>
      <c r="Y4009" s="60"/>
      <c r="Z4009" s="60"/>
    </row>
    <row r="4010" spans="23:26" hidden="1" x14ac:dyDescent="0.3">
      <c r="W4010" s="60"/>
      <c r="X4010" s="60"/>
      <c r="Y4010" s="60"/>
      <c r="Z4010" s="60"/>
    </row>
    <row r="4011" spans="23:26" hidden="1" x14ac:dyDescent="0.3">
      <c r="W4011" s="60"/>
      <c r="X4011" s="60"/>
      <c r="Y4011" s="60"/>
      <c r="Z4011" s="60"/>
    </row>
    <row r="4012" spans="23:26" hidden="1" x14ac:dyDescent="0.3">
      <c r="W4012" s="60"/>
      <c r="X4012" s="60"/>
      <c r="Y4012" s="60"/>
      <c r="Z4012" s="60"/>
    </row>
    <row r="4013" spans="23:26" hidden="1" x14ac:dyDescent="0.3">
      <c r="W4013" s="60"/>
      <c r="X4013" s="60"/>
      <c r="Y4013" s="60"/>
      <c r="Z4013" s="60"/>
    </row>
    <row r="4014" spans="23:26" hidden="1" x14ac:dyDescent="0.3">
      <c r="W4014" s="60"/>
      <c r="X4014" s="60"/>
      <c r="Y4014" s="60"/>
      <c r="Z4014" s="60"/>
    </row>
    <row r="4015" spans="23:26" hidden="1" x14ac:dyDescent="0.3">
      <c r="W4015" s="60"/>
      <c r="X4015" s="60"/>
      <c r="Y4015" s="60"/>
      <c r="Z4015" s="60"/>
    </row>
    <row r="4016" spans="23:26" hidden="1" x14ac:dyDescent="0.3">
      <c r="W4016" s="60"/>
      <c r="X4016" s="60"/>
      <c r="Y4016" s="60"/>
      <c r="Z4016" s="60"/>
    </row>
    <row r="4017" spans="23:26" hidden="1" x14ac:dyDescent="0.3">
      <c r="W4017" s="60"/>
      <c r="X4017" s="60"/>
      <c r="Y4017" s="60"/>
      <c r="Z4017" s="60"/>
    </row>
    <row r="4018" spans="23:26" hidden="1" x14ac:dyDescent="0.3">
      <c r="W4018" s="60"/>
      <c r="X4018" s="60"/>
      <c r="Y4018" s="60"/>
      <c r="Z4018" s="60"/>
    </row>
    <row r="4019" spans="23:26" hidden="1" x14ac:dyDescent="0.3">
      <c r="W4019" s="60"/>
      <c r="X4019" s="60"/>
      <c r="Y4019" s="60"/>
      <c r="Z4019" s="60"/>
    </row>
    <row r="4020" spans="23:26" hidden="1" x14ac:dyDescent="0.3">
      <c r="W4020" s="60"/>
      <c r="X4020" s="60"/>
      <c r="Y4020" s="60"/>
      <c r="Z4020" s="60"/>
    </row>
    <row r="4021" spans="23:26" hidden="1" x14ac:dyDescent="0.3">
      <c r="W4021" s="60"/>
      <c r="X4021" s="60"/>
      <c r="Y4021" s="60"/>
      <c r="Z4021" s="60"/>
    </row>
    <row r="4022" spans="23:26" hidden="1" x14ac:dyDescent="0.3">
      <c r="W4022" s="60"/>
      <c r="X4022" s="60"/>
      <c r="Y4022" s="60"/>
      <c r="Z4022" s="60"/>
    </row>
    <row r="4023" spans="23:26" hidden="1" x14ac:dyDescent="0.3">
      <c r="W4023" s="60"/>
      <c r="X4023" s="60"/>
      <c r="Y4023" s="60"/>
      <c r="Z4023" s="60"/>
    </row>
    <row r="4024" spans="23:26" hidden="1" x14ac:dyDescent="0.3">
      <c r="W4024" s="60"/>
      <c r="X4024" s="60"/>
      <c r="Y4024" s="60"/>
      <c r="Z4024" s="60"/>
    </row>
    <row r="4025" spans="23:26" hidden="1" x14ac:dyDescent="0.3">
      <c r="W4025" s="60"/>
      <c r="X4025" s="60"/>
      <c r="Y4025" s="60"/>
      <c r="Z4025" s="60"/>
    </row>
    <row r="4026" spans="23:26" hidden="1" x14ac:dyDescent="0.3">
      <c r="W4026" s="60"/>
      <c r="X4026" s="60"/>
      <c r="Y4026" s="60"/>
      <c r="Z4026" s="60"/>
    </row>
    <row r="4027" spans="23:26" hidden="1" x14ac:dyDescent="0.3">
      <c r="W4027" s="60"/>
      <c r="X4027" s="60"/>
      <c r="Y4027" s="60"/>
      <c r="Z4027" s="60"/>
    </row>
    <row r="4028" spans="23:26" hidden="1" x14ac:dyDescent="0.3">
      <c r="W4028" s="60"/>
      <c r="X4028" s="60"/>
      <c r="Y4028" s="60"/>
      <c r="Z4028" s="60"/>
    </row>
    <row r="4029" spans="23:26" hidden="1" x14ac:dyDescent="0.3">
      <c r="W4029" s="60"/>
      <c r="X4029" s="60"/>
      <c r="Y4029" s="60"/>
      <c r="Z4029" s="60"/>
    </row>
    <row r="4030" spans="23:26" hidden="1" x14ac:dyDescent="0.3">
      <c r="W4030" s="60"/>
      <c r="X4030" s="60"/>
      <c r="Y4030" s="60"/>
      <c r="Z4030" s="60"/>
    </row>
    <row r="4031" spans="23:26" hidden="1" x14ac:dyDescent="0.3">
      <c r="W4031" s="60"/>
      <c r="X4031" s="60"/>
      <c r="Y4031" s="60"/>
      <c r="Z4031" s="60"/>
    </row>
    <row r="4032" spans="23:26" hidden="1" x14ac:dyDescent="0.3">
      <c r="W4032" s="60"/>
      <c r="X4032" s="60"/>
      <c r="Y4032" s="60"/>
      <c r="Z4032" s="60"/>
    </row>
    <row r="4033" spans="23:26" hidden="1" x14ac:dyDescent="0.3">
      <c r="W4033" s="60"/>
      <c r="X4033" s="60"/>
      <c r="Y4033" s="60"/>
      <c r="Z4033" s="60"/>
    </row>
    <row r="4034" spans="23:26" hidden="1" x14ac:dyDescent="0.3">
      <c r="W4034" s="60"/>
      <c r="X4034" s="60"/>
      <c r="Y4034" s="60"/>
      <c r="Z4034" s="60"/>
    </row>
    <row r="4035" spans="23:26" hidden="1" x14ac:dyDescent="0.3">
      <c r="W4035" s="60"/>
      <c r="X4035" s="60"/>
      <c r="Y4035" s="60"/>
      <c r="Z4035" s="60"/>
    </row>
    <row r="4036" spans="23:26" hidden="1" x14ac:dyDescent="0.3">
      <c r="W4036" s="60"/>
      <c r="X4036" s="60"/>
      <c r="Y4036" s="60"/>
      <c r="Z4036" s="60"/>
    </row>
    <row r="4037" spans="23:26" hidden="1" x14ac:dyDescent="0.3">
      <c r="W4037" s="60"/>
      <c r="X4037" s="60"/>
      <c r="Y4037" s="60"/>
      <c r="Z4037" s="60"/>
    </row>
    <row r="4038" spans="23:26" hidden="1" x14ac:dyDescent="0.3">
      <c r="W4038" s="60"/>
      <c r="X4038" s="60"/>
      <c r="Y4038" s="60"/>
      <c r="Z4038" s="60"/>
    </row>
    <row r="4039" spans="23:26" hidden="1" x14ac:dyDescent="0.3">
      <c r="W4039" s="60"/>
      <c r="X4039" s="60"/>
      <c r="Y4039" s="60"/>
      <c r="Z4039" s="60"/>
    </row>
    <row r="4040" spans="23:26" hidden="1" x14ac:dyDescent="0.3">
      <c r="W4040" s="60"/>
      <c r="X4040" s="60"/>
      <c r="Y4040" s="60"/>
      <c r="Z4040" s="60"/>
    </row>
    <row r="4041" spans="23:26" hidden="1" x14ac:dyDescent="0.3">
      <c r="W4041" s="60"/>
      <c r="X4041" s="60"/>
      <c r="Y4041" s="60"/>
      <c r="Z4041" s="60"/>
    </row>
    <row r="4042" spans="23:26" hidden="1" x14ac:dyDescent="0.3">
      <c r="W4042" s="60"/>
      <c r="X4042" s="60"/>
      <c r="Y4042" s="60"/>
      <c r="Z4042" s="60"/>
    </row>
    <row r="4043" spans="23:26" hidden="1" x14ac:dyDescent="0.3">
      <c r="W4043" s="60"/>
      <c r="X4043" s="60"/>
      <c r="Y4043" s="60"/>
      <c r="Z4043" s="60"/>
    </row>
    <row r="4044" spans="23:26" hidden="1" x14ac:dyDescent="0.3">
      <c r="W4044" s="60"/>
      <c r="X4044" s="60"/>
      <c r="Y4044" s="60"/>
      <c r="Z4044" s="60"/>
    </row>
    <row r="4045" spans="23:26" hidden="1" x14ac:dyDescent="0.3">
      <c r="W4045" s="60"/>
      <c r="X4045" s="60"/>
      <c r="Y4045" s="60"/>
      <c r="Z4045" s="60"/>
    </row>
    <row r="4046" spans="23:26" hidden="1" x14ac:dyDescent="0.3">
      <c r="W4046" s="60"/>
      <c r="X4046" s="60"/>
      <c r="Y4046" s="60"/>
      <c r="Z4046" s="60"/>
    </row>
    <row r="4047" spans="23:26" hidden="1" x14ac:dyDescent="0.3">
      <c r="W4047" s="60"/>
      <c r="X4047" s="60"/>
      <c r="Y4047" s="60"/>
      <c r="Z4047" s="60"/>
    </row>
    <row r="4048" spans="23:26" hidden="1" x14ac:dyDescent="0.3">
      <c r="W4048" s="60"/>
      <c r="X4048" s="60"/>
      <c r="Y4048" s="60"/>
      <c r="Z4048" s="60"/>
    </row>
    <row r="4049" spans="23:26" hidden="1" x14ac:dyDescent="0.3">
      <c r="W4049" s="60"/>
      <c r="X4049" s="60"/>
      <c r="Y4049" s="60"/>
      <c r="Z4049" s="60"/>
    </row>
    <row r="4050" spans="23:26" hidden="1" x14ac:dyDescent="0.3">
      <c r="W4050" s="60"/>
      <c r="X4050" s="60"/>
      <c r="Y4050" s="60"/>
      <c r="Z4050" s="60"/>
    </row>
    <row r="4051" spans="23:26" hidden="1" x14ac:dyDescent="0.3">
      <c r="W4051" s="60"/>
      <c r="X4051" s="60"/>
      <c r="Y4051" s="60"/>
      <c r="Z4051" s="60"/>
    </row>
    <row r="4052" spans="23:26" hidden="1" x14ac:dyDescent="0.3">
      <c r="W4052" s="60"/>
      <c r="X4052" s="60"/>
      <c r="Y4052" s="60"/>
      <c r="Z4052" s="60"/>
    </row>
    <row r="4053" spans="23:26" hidden="1" x14ac:dyDescent="0.3">
      <c r="W4053" s="60"/>
      <c r="X4053" s="60"/>
      <c r="Y4053" s="60"/>
      <c r="Z4053" s="60"/>
    </row>
    <row r="4054" spans="23:26" hidden="1" x14ac:dyDescent="0.3">
      <c r="W4054" s="60"/>
      <c r="X4054" s="60"/>
      <c r="Y4054" s="60"/>
      <c r="Z4054" s="60"/>
    </row>
    <row r="4055" spans="23:26" hidden="1" x14ac:dyDescent="0.3">
      <c r="W4055" s="60"/>
      <c r="X4055" s="60"/>
      <c r="Y4055" s="60"/>
      <c r="Z4055" s="60"/>
    </row>
    <row r="4056" spans="23:26" hidden="1" x14ac:dyDescent="0.3">
      <c r="W4056" s="60"/>
      <c r="X4056" s="60"/>
      <c r="Y4056" s="60"/>
      <c r="Z4056" s="60"/>
    </row>
    <row r="4057" spans="23:26" hidden="1" x14ac:dyDescent="0.3">
      <c r="W4057" s="60"/>
      <c r="X4057" s="60"/>
      <c r="Y4057" s="60"/>
      <c r="Z4057" s="60"/>
    </row>
    <row r="4058" spans="23:26" hidden="1" x14ac:dyDescent="0.3">
      <c r="W4058" s="60"/>
      <c r="X4058" s="60"/>
      <c r="Y4058" s="60"/>
      <c r="Z4058" s="60"/>
    </row>
    <row r="4059" spans="23:26" hidden="1" x14ac:dyDescent="0.3">
      <c r="W4059" s="60"/>
      <c r="X4059" s="60"/>
      <c r="Y4059" s="60"/>
      <c r="Z4059" s="60"/>
    </row>
    <row r="4060" spans="23:26" hidden="1" x14ac:dyDescent="0.3">
      <c r="W4060" s="60"/>
      <c r="X4060" s="60"/>
      <c r="Y4060" s="60"/>
      <c r="Z4060" s="60"/>
    </row>
    <row r="4061" spans="23:26" hidden="1" x14ac:dyDescent="0.3">
      <c r="W4061" s="60"/>
      <c r="X4061" s="60"/>
      <c r="Y4061" s="60"/>
      <c r="Z4061" s="60"/>
    </row>
    <row r="4062" spans="23:26" hidden="1" x14ac:dyDescent="0.3">
      <c r="W4062" s="60"/>
      <c r="X4062" s="60"/>
      <c r="Y4062" s="60"/>
      <c r="Z4062" s="60"/>
    </row>
    <row r="4063" spans="23:26" hidden="1" x14ac:dyDescent="0.3">
      <c r="W4063" s="60"/>
      <c r="X4063" s="60"/>
      <c r="Y4063" s="60"/>
      <c r="Z4063" s="60"/>
    </row>
    <row r="4064" spans="23:26" hidden="1" x14ac:dyDescent="0.3">
      <c r="W4064" s="60"/>
      <c r="X4064" s="60"/>
      <c r="Y4064" s="60"/>
      <c r="Z4064" s="60"/>
    </row>
    <row r="4065" spans="23:26" hidden="1" x14ac:dyDescent="0.3">
      <c r="W4065" s="60"/>
      <c r="X4065" s="60"/>
      <c r="Y4065" s="60"/>
      <c r="Z4065" s="60"/>
    </row>
    <row r="4066" spans="23:26" hidden="1" x14ac:dyDescent="0.3">
      <c r="W4066" s="60"/>
      <c r="X4066" s="60"/>
      <c r="Y4066" s="60"/>
      <c r="Z4066" s="60"/>
    </row>
    <row r="4067" spans="23:26" hidden="1" x14ac:dyDescent="0.3">
      <c r="W4067" s="60"/>
      <c r="X4067" s="60"/>
      <c r="Y4067" s="60"/>
      <c r="Z4067" s="60"/>
    </row>
    <row r="4068" spans="23:26" hidden="1" x14ac:dyDescent="0.3">
      <c r="W4068" s="60"/>
      <c r="X4068" s="60"/>
      <c r="Y4068" s="60"/>
      <c r="Z4068" s="60"/>
    </row>
    <row r="4069" spans="23:26" hidden="1" x14ac:dyDescent="0.3">
      <c r="W4069" s="60"/>
      <c r="X4069" s="60"/>
      <c r="Y4069" s="60"/>
      <c r="Z4069" s="60"/>
    </row>
    <row r="4070" spans="23:26" hidden="1" x14ac:dyDescent="0.3">
      <c r="W4070" s="60"/>
      <c r="X4070" s="60"/>
      <c r="Y4070" s="60"/>
      <c r="Z4070" s="60"/>
    </row>
    <row r="4071" spans="23:26" hidden="1" x14ac:dyDescent="0.3">
      <c r="W4071" s="60"/>
      <c r="X4071" s="60"/>
      <c r="Y4071" s="60"/>
      <c r="Z4071" s="60"/>
    </row>
    <row r="4072" spans="23:26" hidden="1" x14ac:dyDescent="0.3">
      <c r="W4072" s="60"/>
      <c r="X4072" s="60"/>
      <c r="Y4072" s="60"/>
      <c r="Z4072" s="60"/>
    </row>
    <row r="4073" spans="23:26" hidden="1" x14ac:dyDescent="0.3">
      <c r="W4073" s="60"/>
      <c r="X4073" s="60"/>
      <c r="Y4073" s="60"/>
      <c r="Z4073" s="60"/>
    </row>
    <row r="4074" spans="23:26" hidden="1" x14ac:dyDescent="0.3">
      <c r="W4074" s="60"/>
      <c r="X4074" s="60"/>
      <c r="Y4074" s="60"/>
      <c r="Z4074" s="60"/>
    </row>
    <row r="4075" spans="23:26" hidden="1" x14ac:dyDescent="0.3">
      <c r="W4075" s="60"/>
      <c r="X4075" s="60"/>
      <c r="Y4075" s="60"/>
      <c r="Z4075" s="60"/>
    </row>
    <row r="4076" spans="23:26" hidden="1" x14ac:dyDescent="0.3">
      <c r="W4076" s="60"/>
      <c r="X4076" s="60"/>
      <c r="Y4076" s="60"/>
      <c r="Z4076" s="60"/>
    </row>
    <row r="4077" spans="23:26" hidden="1" x14ac:dyDescent="0.3">
      <c r="W4077" s="60"/>
      <c r="X4077" s="60"/>
      <c r="Y4077" s="60"/>
      <c r="Z4077" s="60"/>
    </row>
    <row r="4078" spans="23:26" hidden="1" x14ac:dyDescent="0.3">
      <c r="W4078" s="60"/>
      <c r="X4078" s="60"/>
      <c r="Y4078" s="60"/>
      <c r="Z4078" s="60"/>
    </row>
    <row r="4079" spans="23:26" hidden="1" x14ac:dyDescent="0.3">
      <c r="W4079" s="60"/>
      <c r="X4079" s="60"/>
      <c r="Y4079" s="60"/>
      <c r="Z4079" s="60"/>
    </row>
    <row r="4080" spans="23:26" hidden="1" x14ac:dyDescent="0.3">
      <c r="W4080" s="60"/>
      <c r="X4080" s="60"/>
      <c r="Y4080" s="60"/>
      <c r="Z4080" s="60"/>
    </row>
    <row r="4081" spans="23:26" hidden="1" x14ac:dyDescent="0.3">
      <c r="W4081" s="60"/>
      <c r="X4081" s="60"/>
      <c r="Y4081" s="60"/>
      <c r="Z4081" s="60"/>
    </row>
    <row r="4082" spans="23:26" hidden="1" x14ac:dyDescent="0.3">
      <c r="W4082" s="60"/>
      <c r="X4082" s="60"/>
      <c r="Y4082" s="60"/>
      <c r="Z4082" s="60"/>
    </row>
    <row r="4083" spans="23:26" hidden="1" x14ac:dyDescent="0.3">
      <c r="W4083" s="60"/>
      <c r="X4083" s="60"/>
      <c r="Y4083" s="60"/>
      <c r="Z4083" s="60"/>
    </row>
    <row r="4084" spans="23:26" hidden="1" x14ac:dyDescent="0.3">
      <c r="W4084" s="60"/>
      <c r="X4084" s="60"/>
      <c r="Y4084" s="60"/>
      <c r="Z4084" s="60"/>
    </row>
    <row r="4085" spans="23:26" hidden="1" x14ac:dyDescent="0.3">
      <c r="W4085" s="60"/>
      <c r="X4085" s="60"/>
      <c r="Y4085" s="60"/>
      <c r="Z4085" s="60"/>
    </row>
    <row r="4086" spans="23:26" hidden="1" x14ac:dyDescent="0.3">
      <c r="W4086" s="60"/>
      <c r="X4086" s="60"/>
      <c r="Y4086" s="60"/>
      <c r="Z4086" s="60"/>
    </row>
    <row r="4087" spans="23:26" hidden="1" x14ac:dyDescent="0.3">
      <c r="W4087" s="60"/>
      <c r="X4087" s="60"/>
      <c r="Y4087" s="60"/>
      <c r="Z4087" s="60"/>
    </row>
    <row r="4088" spans="23:26" hidden="1" x14ac:dyDescent="0.3">
      <c r="W4088" s="60"/>
      <c r="X4088" s="60"/>
      <c r="Y4088" s="60"/>
      <c r="Z4088" s="60"/>
    </row>
    <row r="4089" spans="23:26" hidden="1" x14ac:dyDescent="0.3">
      <c r="W4089" s="60"/>
      <c r="X4089" s="60"/>
      <c r="Y4089" s="60"/>
      <c r="Z4089" s="60"/>
    </row>
    <row r="4090" spans="23:26" hidden="1" x14ac:dyDescent="0.3">
      <c r="W4090" s="60"/>
      <c r="X4090" s="60"/>
      <c r="Y4090" s="60"/>
      <c r="Z4090" s="60"/>
    </row>
    <row r="4091" spans="23:26" hidden="1" x14ac:dyDescent="0.3">
      <c r="W4091" s="60"/>
      <c r="X4091" s="60"/>
      <c r="Y4091" s="60"/>
      <c r="Z4091" s="60"/>
    </row>
    <row r="4092" spans="23:26" hidden="1" x14ac:dyDescent="0.3">
      <c r="W4092" s="60"/>
      <c r="X4092" s="60"/>
      <c r="Y4092" s="60"/>
      <c r="Z4092" s="60"/>
    </row>
    <row r="4093" spans="23:26" hidden="1" x14ac:dyDescent="0.3">
      <c r="W4093" s="60"/>
      <c r="X4093" s="60"/>
      <c r="Y4093" s="60"/>
      <c r="Z4093" s="60"/>
    </row>
    <row r="4094" spans="23:26" hidden="1" x14ac:dyDescent="0.3">
      <c r="W4094" s="60"/>
      <c r="X4094" s="60"/>
      <c r="Y4094" s="60"/>
      <c r="Z4094" s="60"/>
    </row>
    <row r="4095" spans="23:26" hidden="1" x14ac:dyDescent="0.3">
      <c r="W4095" s="60"/>
      <c r="X4095" s="60"/>
      <c r="Y4095" s="60"/>
      <c r="Z4095" s="60"/>
    </row>
    <row r="4096" spans="23:26" hidden="1" x14ac:dyDescent="0.3">
      <c r="W4096" s="60"/>
      <c r="X4096" s="60"/>
      <c r="Y4096" s="60"/>
      <c r="Z4096" s="60"/>
    </row>
    <row r="4097" spans="23:26" hidden="1" x14ac:dyDescent="0.3">
      <c r="W4097" s="60"/>
      <c r="X4097" s="60"/>
      <c r="Y4097" s="60"/>
      <c r="Z4097" s="60"/>
    </row>
    <row r="4098" spans="23:26" hidden="1" x14ac:dyDescent="0.3">
      <c r="W4098" s="60"/>
      <c r="X4098" s="60"/>
      <c r="Y4098" s="60"/>
      <c r="Z4098" s="60"/>
    </row>
    <row r="4099" spans="23:26" hidden="1" x14ac:dyDescent="0.3">
      <c r="W4099" s="60"/>
      <c r="X4099" s="60"/>
      <c r="Y4099" s="60"/>
      <c r="Z4099" s="60"/>
    </row>
    <row r="4100" spans="23:26" hidden="1" x14ac:dyDescent="0.3">
      <c r="W4100" s="60"/>
      <c r="X4100" s="60"/>
      <c r="Y4100" s="60"/>
      <c r="Z4100" s="60"/>
    </row>
    <row r="4101" spans="23:26" hidden="1" x14ac:dyDescent="0.3">
      <c r="W4101" s="60"/>
      <c r="X4101" s="60"/>
      <c r="Y4101" s="60"/>
      <c r="Z4101" s="60"/>
    </row>
    <row r="4102" spans="23:26" hidden="1" x14ac:dyDescent="0.3">
      <c r="W4102" s="60"/>
      <c r="X4102" s="60"/>
      <c r="Y4102" s="60"/>
      <c r="Z4102" s="60"/>
    </row>
    <row r="4103" spans="23:26" hidden="1" x14ac:dyDescent="0.3">
      <c r="W4103" s="60"/>
      <c r="X4103" s="60"/>
      <c r="Y4103" s="60"/>
      <c r="Z4103" s="60"/>
    </row>
    <row r="4104" spans="23:26" hidden="1" x14ac:dyDescent="0.3">
      <c r="W4104" s="60"/>
      <c r="X4104" s="60"/>
      <c r="Y4104" s="60"/>
      <c r="Z4104" s="60"/>
    </row>
    <row r="4105" spans="23:26" hidden="1" x14ac:dyDescent="0.3">
      <c r="W4105" s="60"/>
      <c r="X4105" s="60"/>
      <c r="Y4105" s="60"/>
      <c r="Z4105" s="60"/>
    </row>
    <row r="4106" spans="23:26" hidden="1" x14ac:dyDescent="0.3">
      <c r="W4106" s="60"/>
      <c r="X4106" s="60"/>
      <c r="Y4106" s="60"/>
      <c r="Z4106" s="60"/>
    </row>
    <row r="4107" spans="23:26" hidden="1" x14ac:dyDescent="0.3">
      <c r="W4107" s="60"/>
      <c r="X4107" s="60"/>
      <c r="Y4107" s="60"/>
      <c r="Z4107" s="60"/>
    </row>
    <row r="4108" spans="23:26" hidden="1" x14ac:dyDescent="0.3">
      <c r="W4108" s="60"/>
      <c r="X4108" s="60"/>
      <c r="Y4108" s="60"/>
      <c r="Z4108" s="60"/>
    </row>
    <row r="4109" spans="23:26" hidden="1" x14ac:dyDescent="0.3">
      <c r="W4109" s="60"/>
      <c r="X4109" s="60"/>
      <c r="Y4109" s="60"/>
      <c r="Z4109" s="60"/>
    </row>
    <row r="4110" spans="23:26" hidden="1" x14ac:dyDescent="0.3">
      <c r="W4110" s="60"/>
      <c r="X4110" s="60"/>
      <c r="Y4110" s="60"/>
      <c r="Z4110" s="60"/>
    </row>
    <row r="4111" spans="23:26" hidden="1" x14ac:dyDescent="0.3">
      <c r="W4111" s="60"/>
      <c r="X4111" s="60"/>
      <c r="Y4111" s="60"/>
      <c r="Z4111" s="60"/>
    </row>
    <row r="4112" spans="23:26" hidden="1" x14ac:dyDescent="0.3">
      <c r="W4112" s="60"/>
      <c r="X4112" s="60"/>
      <c r="Y4112" s="60"/>
      <c r="Z4112" s="60"/>
    </row>
    <row r="4113" spans="23:26" hidden="1" x14ac:dyDescent="0.3">
      <c r="W4113" s="60"/>
      <c r="X4113" s="60"/>
      <c r="Y4113" s="60"/>
      <c r="Z4113" s="60"/>
    </row>
    <row r="4114" spans="23:26" hidden="1" x14ac:dyDescent="0.3">
      <c r="W4114" s="60"/>
      <c r="X4114" s="60"/>
      <c r="Y4114" s="60"/>
      <c r="Z4114" s="60"/>
    </row>
    <row r="4115" spans="23:26" hidden="1" x14ac:dyDescent="0.3">
      <c r="W4115" s="60"/>
      <c r="X4115" s="60"/>
      <c r="Y4115" s="60"/>
      <c r="Z4115" s="60"/>
    </row>
    <row r="4116" spans="23:26" hidden="1" x14ac:dyDescent="0.3">
      <c r="W4116" s="60"/>
      <c r="X4116" s="60"/>
      <c r="Y4116" s="60"/>
      <c r="Z4116" s="60"/>
    </row>
    <row r="4117" spans="23:26" hidden="1" x14ac:dyDescent="0.3">
      <c r="W4117" s="60"/>
      <c r="X4117" s="60"/>
      <c r="Y4117" s="60"/>
      <c r="Z4117" s="60"/>
    </row>
    <row r="4118" spans="23:26" hidden="1" x14ac:dyDescent="0.3">
      <c r="W4118" s="60"/>
      <c r="X4118" s="60"/>
      <c r="Y4118" s="60"/>
      <c r="Z4118" s="60"/>
    </row>
    <row r="4119" spans="23:26" hidden="1" x14ac:dyDescent="0.3">
      <c r="W4119" s="60"/>
      <c r="X4119" s="60"/>
      <c r="Y4119" s="60"/>
      <c r="Z4119" s="60"/>
    </row>
    <row r="4120" spans="23:26" hidden="1" x14ac:dyDescent="0.3">
      <c r="W4120" s="60"/>
      <c r="X4120" s="60"/>
      <c r="Y4120" s="60"/>
      <c r="Z4120" s="60"/>
    </row>
    <row r="4121" spans="23:26" hidden="1" x14ac:dyDescent="0.3">
      <c r="W4121" s="60"/>
      <c r="X4121" s="60"/>
      <c r="Y4121" s="60"/>
      <c r="Z4121" s="60"/>
    </row>
    <row r="4122" spans="23:26" hidden="1" x14ac:dyDescent="0.3">
      <c r="W4122" s="60"/>
      <c r="X4122" s="60"/>
      <c r="Y4122" s="60"/>
      <c r="Z4122" s="60"/>
    </row>
    <row r="4123" spans="23:26" hidden="1" x14ac:dyDescent="0.3">
      <c r="W4123" s="60"/>
      <c r="X4123" s="60"/>
      <c r="Y4123" s="60"/>
      <c r="Z4123" s="60"/>
    </row>
    <row r="4124" spans="23:26" hidden="1" x14ac:dyDescent="0.3">
      <c r="W4124" s="60"/>
      <c r="X4124" s="60"/>
      <c r="Y4124" s="60"/>
      <c r="Z4124" s="60"/>
    </row>
    <row r="4125" spans="23:26" hidden="1" x14ac:dyDescent="0.3">
      <c r="W4125" s="60"/>
      <c r="X4125" s="60"/>
      <c r="Y4125" s="60"/>
      <c r="Z4125" s="60"/>
    </row>
    <row r="4126" spans="23:26" hidden="1" x14ac:dyDescent="0.3">
      <c r="W4126" s="60"/>
      <c r="X4126" s="60"/>
      <c r="Y4126" s="60"/>
      <c r="Z4126" s="60"/>
    </row>
    <row r="4127" spans="23:26" hidden="1" x14ac:dyDescent="0.3">
      <c r="W4127" s="60"/>
      <c r="X4127" s="60"/>
      <c r="Y4127" s="60"/>
      <c r="Z4127" s="60"/>
    </row>
    <row r="4128" spans="23:26" hidden="1" x14ac:dyDescent="0.3">
      <c r="W4128" s="60"/>
      <c r="X4128" s="60"/>
      <c r="Y4128" s="60"/>
      <c r="Z4128" s="60"/>
    </row>
    <row r="4129" spans="23:26" hidden="1" x14ac:dyDescent="0.3">
      <c r="W4129" s="60"/>
      <c r="X4129" s="60"/>
      <c r="Y4129" s="60"/>
      <c r="Z4129" s="60"/>
    </row>
    <row r="4130" spans="23:26" hidden="1" x14ac:dyDescent="0.3">
      <c r="W4130" s="60"/>
      <c r="X4130" s="60"/>
      <c r="Y4130" s="60"/>
      <c r="Z4130" s="60"/>
    </row>
    <row r="4131" spans="23:26" hidden="1" x14ac:dyDescent="0.3">
      <c r="W4131" s="60"/>
      <c r="X4131" s="60"/>
      <c r="Y4131" s="60"/>
      <c r="Z4131" s="60"/>
    </row>
    <row r="4132" spans="23:26" hidden="1" x14ac:dyDescent="0.3">
      <c r="W4132" s="60"/>
      <c r="X4132" s="60"/>
      <c r="Y4132" s="60"/>
      <c r="Z4132" s="60"/>
    </row>
    <row r="4133" spans="23:26" hidden="1" x14ac:dyDescent="0.3">
      <c r="W4133" s="60"/>
      <c r="X4133" s="60"/>
      <c r="Y4133" s="60"/>
      <c r="Z4133" s="60"/>
    </row>
    <row r="4134" spans="23:26" hidden="1" x14ac:dyDescent="0.3">
      <c r="W4134" s="60"/>
      <c r="X4134" s="60"/>
      <c r="Y4134" s="60"/>
      <c r="Z4134" s="60"/>
    </row>
    <row r="4135" spans="23:26" hidden="1" x14ac:dyDescent="0.3">
      <c r="W4135" s="60"/>
      <c r="X4135" s="60"/>
      <c r="Y4135" s="60"/>
      <c r="Z4135" s="60"/>
    </row>
    <row r="4136" spans="23:26" hidden="1" x14ac:dyDescent="0.3">
      <c r="W4136" s="60"/>
      <c r="X4136" s="60"/>
      <c r="Y4136" s="60"/>
      <c r="Z4136" s="60"/>
    </row>
    <row r="4137" spans="23:26" hidden="1" x14ac:dyDescent="0.3">
      <c r="W4137" s="60"/>
      <c r="X4137" s="60"/>
      <c r="Y4137" s="60"/>
      <c r="Z4137" s="60"/>
    </row>
    <row r="4138" spans="23:26" hidden="1" x14ac:dyDescent="0.3">
      <c r="W4138" s="60"/>
      <c r="X4138" s="60"/>
      <c r="Y4138" s="60"/>
      <c r="Z4138" s="60"/>
    </row>
    <row r="4139" spans="23:26" hidden="1" x14ac:dyDescent="0.3">
      <c r="W4139" s="60"/>
      <c r="X4139" s="60"/>
      <c r="Y4139" s="60"/>
      <c r="Z4139" s="60"/>
    </row>
    <row r="4140" spans="23:26" hidden="1" x14ac:dyDescent="0.3">
      <c r="W4140" s="60"/>
      <c r="X4140" s="60"/>
      <c r="Y4140" s="60"/>
      <c r="Z4140" s="60"/>
    </row>
    <row r="4141" spans="23:26" hidden="1" x14ac:dyDescent="0.3">
      <c r="W4141" s="60"/>
      <c r="X4141" s="60"/>
      <c r="Y4141" s="60"/>
      <c r="Z4141" s="60"/>
    </row>
    <row r="4142" spans="23:26" hidden="1" x14ac:dyDescent="0.3">
      <c r="W4142" s="60"/>
      <c r="X4142" s="60"/>
      <c r="Y4142" s="60"/>
      <c r="Z4142" s="60"/>
    </row>
    <row r="4143" spans="23:26" hidden="1" x14ac:dyDescent="0.3">
      <c r="W4143" s="60"/>
      <c r="X4143" s="60"/>
      <c r="Y4143" s="60"/>
      <c r="Z4143" s="60"/>
    </row>
    <row r="4144" spans="23:26" hidden="1" x14ac:dyDescent="0.3">
      <c r="W4144" s="60"/>
      <c r="X4144" s="60"/>
      <c r="Y4144" s="60"/>
      <c r="Z4144" s="60"/>
    </row>
    <row r="4145" spans="23:26" hidden="1" x14ac:dyDescent="0.3">
      <c r="W4145" s="60"/>
      <c r="X4145" s="60"/>
      <c r="Y4145" s="60"/>
      <c r="Z4145" s="60"/>
    </row>
    <row r="4146" spans="23:26" hidden="1" x14ac:dyDescent="0.3">
      <c r="W4146" s="60"/>
      <c r="X4146" s="60"/>
      <c r="Y4146" s="60"/>
      <c r="Z4146" s="60"/>
    </row>
    <row r="4147" spans="23:26" hidden="1" x14ac:dyDescent="0.3">
      <c r="W4147" s="60"/>
      <c r="X4147" s="60"/>
      <c r="Y4147" s="60"/>
      <c r="Z4147" s="60"/>
    </row>
    <row r="4148" spans="23:26" hidden="1" x14ac:dyDescent="0.3">
      <c r="W4148" s="60"/>
      <c r="X4148" s="60"/>
      <c r="Y4148" s="60"/>
      <c r="Z4148" s="60"/>
    </row>
    <row r="4149" spans="23:26" hidden="1" x14ac:dyDescent="0.3">
      <c r="W4149" s="60"/>
      <c r="X4149" s="60"/>
      <c r="Y4149" s="60"/>
      <c r="Z4149" s="60"/>
    </row>
    <row r="4150" spans="23:26" hidden="1" x14ac:dyDescent="0.3">
      <c r="W4150" s="60"/>
      <c r="X4150" s="60"/>
      <c r="Y4150" s="60"/>
      <c r="Z4150" s="60"/>
    </row>
    <row r="4151" spans="23:26" hidden="1" x14ac:dyDescent="0.3">
      <c r="W4151" s="60"/>
      <c r="X4151" s="60"/>
      <c r="Y4151" s="60"/>
      <c r="Z4151" s="60"/>
    </row>
    <row r="4152" spans="23:26" hidden="1" x14ac:dyDescent="0.3">
      <c r="W4152" s="60"/>
      <c r="X4152" s="60"/>
      <c r="Y4152" s="60"/>
      <c r="Z4152" s="60"/>
    </row>
    <row r="4153" spans="23:26" hidden="1" x14ac:dyDescent="0.3">
      <c r="W4153" s="60"/>
      <c r="X4153" s="60"/>
      <c r="Y4153" s="60"/>
      <c r="Z4153" s="60"/>
    </row>
    <row r="4154" spans="23:26" hidden="1" x14ac:dyDescent="0.3">
      <c r="W4154" s="60"/>
      <c r="X4154" s="60"/>
      <c r="Y4154" s="60"/>
      <c r="Z4154" s="60"/>
    </row>
    <row r="4155" spans="23:26" hidden="1" x14ac:dyDescent="0.3">
      <c r="W4155" s="60"/>
      <c r="X4155" s="60"/>
      <c r="Y4155" s="60"/>
      <c r="Z4155" s="60"/>
    </row>
    <row r="4156" spans="23:26" hidden="1" x14ac:dyDescent="0.3">
      <c r="W4156" s="60"/>
      <c r="X4156" s="60"/>
      <c r="Y4156" s="60"/>
      <c r="Z4156" s="60"/>
    </row>
    <row r="4157" spans="23:26" hidden="1" x14ac:dyDescent="0.3">
      <c r="W4157" s="60"/>
      <c r="X4157" s="60"/>
      <c r="Y4157" s="60"/>
      <c r="Z4157" s="60"/>
    </row>
    <row r="4158" spans="23:26" hidden="1" x14ac:dyDescent="0.3">
      <c r="W4158" s="60"/>
      <c r="X4158" s="60"/>
      <c r="Y4158" s="60"/>
      <c r="Z4158" s="60"/>
    </row>
    <row r="4159" spans="23:26" hidden="1" x14ac:dyDescent="0.3">
      <c r="W4159" s="60"/>
      <c r="X4159" s="60"/>
      <c r="Y4159" s="60"/>
      <c r="Z4159" s="60"/>
    </row>
    <row r="4160" spans="23:26" hidden="1" x14ac:dyDescent="0.3">
      <c r="W4160" s="60"/>
      <c r="X4160" s="60"/>
      <c r="Y4160" s="60"/>
      <c r="Z4160" s="60"/>
    </row>
    <row r="4161" spans="23:26" hidden="1" x14ac:dyDescent="0.3">
      <c r="W4161" s="60"/>
      <c r="X4161" s="60"/>
      <c r="Y4161" s="60"/>
      <c r="Z4161" s="60"/>
    </row>
    <row r="4162" spans="23:26" hidden="1" x14ac:dyDescent="0.3">
      <c r="W4162" s="60"/>
      <c r="X4162" s="60"/>
      <c r="Y4162" s="60"/>
      <c r="Z4162" s="60"/>
    </row>
    <row r="4163" spans="23:26" hidden="1" x14ac:dyDescent="0.3">
      <c r="W4163" s="60"/>
      <c r="X4163" s="60"/>
      <c r="Y4163" s="60"/>
      <c r="Z4163" s="60"/>
    </row>
    <row r="4164" spans="23:26" hidden="1" x14ac:dyDescent="0.3">
      <c r="W4164" s="60"/>
      <c r="X4164" s="60"/>
      <c r="Y4164" s="60"/>
      <c r="Z4164" s="60"/>
    </row>
    <row r="4165" spans="23:26" hidden="1" x14ac:dyDescent="0.3">
      <c r="W4165" s="60"/>
      <c r="X4165" s="60"/>
      <c r="Y4165" s="60"/>
      <c r="Z4165" s="60"/>
    </row>
    <row r="4166" spans="23:26" hidden="1" x14ac:dyDescent="0.3">
      <c r="W4166" s="60"/>
      <c r="X4166" s="60"/>
      <c r="Y4166" s="60"/>
      <c r="Z4166" s="60"/>
    </row>
    <row r="4167" spans="23:26" hidden="1" x14ac:dyDescent="0.3">
      <c r="W4167" s="60"/>
      <c r="X4167" s="60"/>
      <c r="Y4167" s="60"/>
      <c r="Z4167" s="60"/>
    </row>
    <row r="4168" spans="23:26" hidden="1" x14ac:dyDescent="0.3">
      <c r="W4168" s="60"/>
      <c r="X4168" s="60"/>
      <c r="Y4168" s="60"/>
      <c r="Z4168" s="60"/>
    </row>
    <row r="4169" spans="23:26" hidden="1" x14ac:dyDescent="0.3">
      <c r="W4169" s="60"/>
      <c r="X4169" s="60"/>
      <c r="Y4169" s="60"/>
      <c r="Z4169" s="60"/>
    </row>
    <row r="4170" spans="23:26" hidden="1" x14ac:dyDescent="0.3">
      <c r="W4170" s="60"/>
      <c r="X4170" s="60"/>
      <c r="Y4170" s="60"/>
      <c r="Z4170" s="60"/>
    </row>
    <row r="4171" spans="23:26" hidden="1" x14ac:dyDescent="0.3">
      <c r="W4171" s="60"/>
      <c r="X4171" s="60"/>
      <c r="Y4171" s="60"/>
      <c r="Z4171" s="60"/>
    </row>
    <row r="4172" spans="23:26" hidden="1" x14ac:dyDescent="0.3">
      <c r="W4172" s="60"/>
      <c r="X4172" s="60"/>
      <c r="Y4172" s="60"/>
      <c r="Z4172" s="60"/>
    </row>
    <row r="4173" spans="23:26" hidden="1" x14ac:dyDescent="0.3">
      <c r="W4173" s="60"/>
      <c r="X4173" s="60"/>
      <c r="Y4173" s="60"/>
      <c r="Z4173" s="60"/>
    </row>
    <row r="4174" spans="23:26" hidden="1" x14ac:dyDescent="0.3">
      <c r="W4174" s="60"/>
      <c r="X4174" s="60"/>
      <c r="Y4174" s="60"/>
      <c r="Z4174" s="60"/>
    </row>
    <row r="4175" spans="23:26" hidden="1" x14ac:dyDescent="0.3">
      <c r="W4175" s="60"/>
      <c r="X4175" s="60"/>
      <c r="Y4175" s="60"/>
      <c r="Z4175" s="60"/>
    </row>
    <row r="4176" spans="23:26" hidden="1" x14ac:dyDescent="0.3">
      <c r="W4176" s="60"/>
      <c r="X4176" s="60"/>
      <c r="Y4176" s="60"/>
      <c r="Z4176" s="60"/>
    </row>
    <row r="4177" spans="23:26" hidden="1" x14ac:dyDescent="0.3">
      <c r="W4177" s="60"/>
      <c r="X4177" s="60"/>
      <c r="Y4177" s="60"/>
      <c r="Z4177" s="60"/>
    </row>
    <row r="4178" spans="23:26" hidden="1" x14ac:dyDescent="0.3">
      <c r="W4178" s="60"/>
      <c r="X4178" s="60"/>
      <c r="Y4178" s="60"/>
      <c r="Z4178" s="60"/>
    </row>
    <row r="4179" spans="23:26" hidden="1" x14ac:dyDescent="0.3">
      <c r="W4179" s="60"/>
      <c r="X4179" s="60"/>
      <c r="Y4179" s="60"/>
      <c r="Z4179" s="60"/>
    </row>
    <row r="4180" spans="23:26" hidden="1" x14ac:dyDescent="0.3">
      <c r="W4180" s="60"/>
      <c r="X4180" s="60"/>
      <c r="Y4180" s="60"/>
      <c r="Z4180" s="60"/>
    </row>
    <row r="4181" spans="23:26" hidden="1" x14ac:dyDescent="0.3">
      <c r="W4181" s="60"/>
      <c r="X4181" s="60"/>
      <c r="Y4181" s="60"/>
      <c r="Z4181" s="60"/>
    </row>
    <row r="4182" spans="23:26" hidden="1" x14ac:dyDescent="0.3">
      <c r="W4182" s="60"/>
      <c r="X4182" s="60"/>
      <c r="Y4182" s="60"/>
      <c r="Z4182" s="60"/>
    </row>
    <row r="4183" spans="23:26" hidden="1" x14ac:dyDescent="0.3">
      <c r="W4183" s="60"/>
      <c r="X4183" s="60"/>
      <c r="Y4183" s="60"/>
      <c r="Z4183" s="60"/>
    </row>
    <row r="4184" spans="23:26" hidden="1" x14ac:dyDescent="0.3">
      <c r="W4184" s="60"/>
      <c r="X4184" s="60"/>
      <c r="Y4184" s="60"/>
      <c r="Z4184" s="60"/>
    </row>
    <row r="4185" spans="23:26" hidden="1" x14ac:dyDescent="0.3">
      <c r="W4185" s="60"/>
      <c r="X4185" s="60"/>
      <c r="Y4185" s="60"/>
      <c r="Z4185" s="60"/>
    </row>
    <row r="4186" spans="23:26" hidden="1" x14ac:dyDescent="0.3">
      <c r="W4186" s="60"/>
      <c r="X4186" s="60"/>
      <c r="Y4186" s="60"/>
      <c r="Z4186" s="60"/>
    </row>
    <row r="4187" spans="23:26" hidden="1" x14ac:dyDescent="0.3">
      <c r="W4187" s="60"/>
      <c r="X4187" s="60"/>
      <c r="Y4187" s="60"/>
      <c r="Z4187" s="60"/>
    </row>
    <row r="4188" spans="23:26" hidden="1" x14ac:dyDescent="0.3">
      <c r="W4188" s="60"/>
      <c r="X4188" s="60"/>
      <c r="Y4188" s="60"/>
      <c r="Z4188" s="60"/>
    </row>
    <row r="4189" spans="23:26" hidden="1" x14ac:dyDescent="0.3">
      <c r="W4189" s="60"/>
      <c r="X4189" s="60"/>
      <c r="Y4189" s="60"/>
      <c r="Z4189" s="60"/>
    </row>
    <row r="4190" spans="23:26" hidden="1" x14ac:dyDescent="0.3">
      <c r="W4190" s="60"/>
      <c r="X4190" s="60"/>
      <c r="Y4190" s="60"/>
      <c r="Z4190" s="60"/>
    </row>
    <row r="4191" spans="23:26" hidden="1" x14ac:dyDescent="0.3">
      <c r="W4191" s="60"/>
      <c r="X4191" s="60"/>
      <c r="Y4191" s="60"/>
      <c r="Z4191" s="60"/>
    </row>
    <row r="4192" spans="23:26" hidden="1" x14ac:dyDescent="0.3">
      <c r="W4192" s="60"/>
      <c r="X4192" s="60"/>
      <c r="Y4192" s="60"/>
      <c r="Z4192" s="60"/>
    </row>
    <row r="4193" spans="23:26" hidden="1" x14ac:dyDescent="0.3">
      <c r="W4193" s="60"/>
      <c r="X4193" s="60"/>
      <c r="Y4193" s="60"/>
      <c r="Z4193" s="60"/>
    </row>
    <row r="4194" spans="23:26" hidden="1" x14ac:dyDescent="0.3">
      <c r="W4194" s="60"/>
      <c r="X4194" s="60"/>
      <c r="Y4194" s="60"/>
      <c r="Z4194" s="60"/>
    </row>
    <row r="4195" spans="23:26" hidden="1" x14ac:dyDescent="0.3">
      <c r="W4195" s="60"/>
      <c r="X4195" s="60"/>
      <c r="Y4195" s="60"/>
      <c r="Z4195" s="60"/>
    </row>
    <row r="4196" spans="23:26" hidden="1" x14ac:dyDescent="0.3">
      <c r="W4196" s="60"/>
      <c r="X4196" s="60"/>
      <c r="Y4196" s="60"/>
      <c r="Z4196" s="60"/>
    </row>
    <row r="4197" spans="23:26" hidden="1" x14ac:dyDescent="0.3">
      <c r="W4197" s="60"/>
      <c r="X4197" s="60"/>
      <c r="Y4197" s="60"/>
      <c r="Z4197" s="60"/>
    </row>
    <row r="4198" spans="23:26" hidden="1" x14ac:dyDescent="0.3">
      <c r="W4198" s="60"/>
      <c r="X4198" s="60"/>
      <c r="Y4198" s="60"/>
      <c r="Z4198" s="60"/>
    </row>
    <row r="4199" spans="23:26" hidden="1" x14ac:dyDescent="0.3">
      <c r="W4199" s="60"/>
      <c r="X4199" s="60"/>
      <c r="Y4199" s="60"/>
      <c r="Z4199" s="60"/>
    </row>
    <row r="4200" spans="23:26" hidden="1" x14ac:dyDescent="0.3">
      <c r="W4200" s="60"/>
      <c r="X4200" s="60"/>
      <c r="Y4200" s="60"/>
      <c r="Z4200" s="60"/>
    </row>
    <row r="4201" spans="23:26" hidden="1" x14ac:dyDescent="0.3">
      <c r="W4201" s="60"/>
      <c r="X4201" s="60"/>
      <c r="Y4201" s="60"/>
      <c r="Z4201" s="60"/>
    </row>
    <row r="4202" spans="23:26" hidden="1" x14ac:dyDescent="0.3">
      <c r="W4202" s="60"/>
      <c r="X4202" s="60"/>
      <c r="Y4202" s="60"/>
      <c r="Z4202" s="60"/>
    </row>
    <row r="4203" spans="23:26" hidden="1" x14ac:dyDescent="0.3">
      <c r="W4203" s="60"/>
      <c r="X4203" s="60"/>
      <c r="Y4203" s="60"/>
      <c r="Z4203" s="60"/>
    </row>
    <row r="4204" spans="23:26" hidden="1" x14ac:dyDescent="0.3">
      <c r="W4204" s="60"/>
      <c r="X4204" s="60"/>
      <c r="Y4204" s="60"/>
      <c r="Z4204" s="60"/>
    </row>
    <row r="4205" spans="23:26" hidden="1" x14ac:dyDescent="0.3">
      <c r="W4205" s="60"/>
      <c r="X4205" s="60"/>
      <c r="Y4205" s="60"/>
      <c r="Z4205" s="60"/>
    </row>
    <row r="4206" spans="23:26" hidden="1" x14ac:dyDescent="0.3">
      <c r="W4206" s="60"/>
      <c r="X4206" s="60"/>
      <c r="Y4206" s="60"/>
      <c r="Z4206" s="60"/>
    </row>
    <row r="4207" spans="23:26" hidden="1" x14ac:dyDescent="0.3">
      <c r="W4207" s="60"/>
      <c r="X4207" s="60"/>
      <c r="Y4207" s="60"/>
      <c r="Z4207" s="60"/>
    </row>
    <row r="4208" spans="23:26" hidden="1" x14ac:dyDescent="0.3">
      <c r="W4208" s="60"/>
      <c r="X4208" s="60"/>
      <c r="Y4208" s="60"/>
      <c r="Z4208" s="60"/>
    </row>
    <row r="4209" spans="23:26" hidden="1" x14ac:dyDescent="0.3">
      <c r="W4209" s="60"/>
      <c r="X4209" s="60"/>
      <c r="Y4209" s="60"/>
      <c r="Z4209" s="60"/>
    </row>
    <row r="4210" spans="23:26" hidden="1" x14ac:dyDescent="0.3">
      <c r="W4210" s="60"/>
      <c r="X4210" s="60"/>
      <c r="Y4210" s="60"/>
      <c r="Z4210" s="60"/>
    </row>
    <row r="4211" spans="23:26" hidden="1" x14ac:dyDescent="0.3">
      <c r="W4211" s="60"/>
      <c r="X4211" s="60"/>
      <c r="Y4211" s="60"/>
      <c r="Z4211" s="60"/>
    </row>
    <row r="4212" spans="23:26" hidden="1" x14ac:dyDescent="0.3">
      <c r="W4212" s="60"/>
      <c r="X4212" s="60"/>
      <c r="Y4212" s="60"/>
      <c r="Z4212" s="60"/>
    </row>
    <row r="4213" spans="23:26" hidden="1" x14ac:dyDescent="0.3">
      <c r="W4213" s="60"/>
      <c r="X4213" s="60"/>
      <c r="Y4213" s="60"/>
      <c r="Z4213" s="60"/>
    </row>
    <row r="4214" spans="23:26" hidden="1" x14ac:dyDescent="0.3">
      <c r="W4214" s="60"/>
      <c r="X4214" s="60"/>
      <c r="Y4214" s="60"/>
      <c r="Z4214" s="60"/>
    </row>
    <row r="4215" spans="23:26" hidden="1" x14ac:dyDescent="0.3">
      <c r="W4215" s="60"/>
      <c r="X4215" s="60"/>
      <c r="Y4215" s="60"/>
      <c r="Z4215" s="60"/>
    </row>
    <row r="4216" spans="23:26" hidden="1" x14ac:dyDescent="0.3">
      <c r="W4216" s="60"/>
      <c r="X4216" s="60"/>
      <c r="Y4216" s="60"/>
      <c r="Z4216" s="60"/>
    </row>
    <row r="4217" spans="23:26" hidden="1" x14ac:dyDescent="0.3">
      <c r="W4217" s="60"/>
      <c r="X4217" s="60"/>
      <c r="Y4217" s="60"/>
      <c r="Z4217" s="60"/>
    </row>
    <row r="4218" spans="23:26" hidden="1" x14ac:dyDescent="0.3">
      <c r="W4218" s="60"/>
      <c r="X4218" s="60"/>
      <c r="Y4218" s="60"/>
      <c r="Z4218" s="60"/>
    </row>
    <row r="4219" spans="23:26" hidden="1" x14ac:dyDescent="0.3">
      <c r="W4219" s="60"/>
      <c r="X4219" s="60"/>
      <c r="Y4219" s="60"/>
      <c r="Z4219" s="60"/>
    </row>
    <row r="4220" spans="23:26" hidden="1" x14ac:dyDescent="0.3">
      <c r="W4220" s="60"/>
      <c r="X4220" s="60"/>
      <c r="Y4220" s="60"/>
      <c r="Z4220" s="60"/>
    </row>
    <row r="4221" spans="23:26" hidden="1" x14ac:dyDescent="0.3">
      <c r="W4221" s="60"/>
      <c r="X4221" s="60"/>
      <c r="Y4221" s="60"/>
      <c r="Z4221" s="60"/>
    </row>
    <row r="4222" spans="23:26" hidden="1" x14ac:dyDescent="0.3">
      <c r="W4222" s="60"/>
      <c r="X4222" s="60"/>
      <c r="Y4222" s="60"/>
      <c r="Z4222" s="60"/>
    </row>
    <row r="4223" spans="23:26" hidden="1" x14ac:dyDescent="0.3">
      <c r="W4223" s="60"/>
      <c r="X4223" s="60"/>
      <c r="Y4223" s="60"/>
      <c r="Z4223" s="60"/>
    </row>
    <row r="4224" spans="23:26" hidden="1" x14ac:dyDescent="0.3">
      <c r="W4224" s="60"/>
      <c r="X4224" s="60"/>
      <c r="Y4224" s="60"/>
      <c r="Z4224" s="60"/>
    </row>
    <row r="4225" spans="23:26" hidden="1" x14ac:dyDescent="0.3">
      <c r="W4225" s="60"/>
      <c r="X4225" s="60"/>
      <c r="Y4225" s="60"/>
      <c r="Z4225" s="60"/>
    </row>
    <row r="4226" spans="23:26" hidden="1" x14ac:dyDescent="0.3">
      <c r="W4226" s="60"/>
      <c r="X4226" s="60"/>
      <c r="Y4226" s="60"/>
      <c r="Z4226" s="60"/>
    </row>
    <row r="4227" spans="23:26" hidden="1" x14ac:dyDescent="0.3">
      <c r="W4227" s="60"/>
      <c r="X4227" s="60"/>
      <c r="Y4227" s="60"/>
      <c r="Z4227" s="60"/>
    </row>
    <row r="4228" spans="23:26" hidden="1" x14ac:dyDescent="0.3">
      <c r="W4228" s="60"/>
      <c r="X4228" s="60"/>
      <c r="Y4228" s="60"/>
      <c r="Z4228" s="60"/>
    </row>
    <row r="4229" spans="23:26" hidden="1" x14ac:dyDescent="0.3">
      <c r="W4229" s="60"/>
      <c r="X4229" s="60"/>
      <c r="Y4229" s="60"/>
      <c r="Z4229" s="60"/>
    </row>
    <row r="4230" spans="23:26" hidden="1" x14ac:dyDescent="0.3">
      <c r="W4230" s="60"/>
      <c r="X4230" s="60"/>
      <c r="Y4230" s="60"/>
      <c r="Z4230" s="60"/>
    </row>
    <row r="4231" spans="23:26" hidden="1" x14ac:dyDescent="0.3">
      <c r="W4231" s="60"/>
      <c r="X4231" s="60"/>
      <c r="Y4231" s="60"/>
      <c r="Z4231" s="60"/>
    </row>
    <row r="4232" spans="23:26" hidden="1" x14ac:dyDescent="0.3">
      <c r="W4232" s="60"/>
      <c r="X4232" s="60"/>
      <c r="Y4232" s="60"/>
      <c r="Z4232" s="60"/>
    </row>
    <row r="4233" spans="23:26" hidden="1" x14ac:dyDescent="0.3">
      <c r="W4233" s="60"/>
      <c r="X4233" s="60"/>
      <c r="Y4233" s="60"/>
      <c r="Z4233" s="60"/>
    </row>
    <row r="4234" spans="23:26" hidden="1" x14ac:dyDescent="0.3">
      <c r="W4234" s="60"/>
      <c r="X4234" s="60"/>
      <c r="Y4234" s="60"/>
      <c r="Z4234" s="60"/>
    </row>
    <row r="4235" spans="23:26" hidden="1" x14ac:dyDescent="0.3">
      <c r="W4235" s="60"/>
      <c r="X4235" s="60"/>
      <c r="Y4235" s="60"/>
      <c r="Z4235" s="60"/>
    </row>
    <row r="4236" spans="23:26" hidden="1" x14ac:dyDescent="0.3">
      <c r="W4236" s="60"/>
      <c r="X4236" s="60"/>
      <c r="Y4236" s="60"/>
      <c r="Z4236" s="60"/>
    </row>
    <row r="4237" spans="23:26" hidden="1" x14ac:dyDescent="0.3">
      <c r="W4237" s="60"/>
      <c r="X4237" s="60"/>
      <c r="Y4237" s="60"/>
      <c r="Z4237" s="60"/>
    </row>
    <row r="4238" spans="23:26" hidden="1" x14ac:dyDescent="0.3">
      <c r="W4238" s="60"/>
      <c r="X4238" s="60"/>
      <c r="Y4238" s="60"/>
      <c r="Z4238" s="60"/>
    </row>
    <row r="4239" spans="23:26" hidden="1" x14ac:dyDescent="0.3">
      <c r="W4239" s="60"/>
      <c r="X4239" s="60"/>
      <c r="Y4239" s="60"/>
      <c r="Z4239" s="60"/>
    </row>
    <row r="4240" spans="23:26" hidden="1" x14ac:dyDescent="0.3">
      <c r="W4240" s="60"/>
      <c r="X4240" s="60"/>
      <c r="Y4240" s="60"/>
      <c r="Z4240" s="60"/>
    </row>
    <row r="4241" spans="23:26" hidden="1" x14ac:dyDescent="0.3">
      <c r="W4241" s="60"/>
      <c r="X4241" s="60"/>
      <c r="Y4241" s="60"/>
      <c r="Z4241" s="60"/>
    </row>
    <row r="4242" spans="23:26" hidden="1" x14ac:dyDescent="0.3">
      <c r="W4242" s="60"/>
      <c r="X4242" s="60"/>
      <c r="Y4242" s="60"/>
      <c r="Z4242" s="60"/>
    </row>
    <row r="4243" spans="23:26" hidden="1" x14ac:dyDescent="0.3">
      <c r="W4243" s="60"/>
      <c r="X4243" s="60"/>
      <c r="Y4243" s="60"/>
      <c r="Z4243" s="60"/>
    </row>
    <row r="4244" spans="23:26" hidden="1" x14ac:dyDescent="0.3">
      <c r="W4244" s="60"/>
      <c r="X4244" s="60"/>
      <c r="Y4244" s="60"/>
      <c r="Z4244" s="60"/>
    </row>
    <row r="4245" spans="23:26" hidden="1" x14ac:dyDescent="0.3">
      <c r="W4245" s="60"/>
      <c r="X4245" s="60"/>
      <c r="Y4245" s="60"/>
      <c r="Z4245" s="60"/>
    </row>
    <row r="4246" spans="23:26" hidden="1" x14ac:dyDescent="0.3">
      <c r="W4246" s="60"/>
      <c r="X4246" s="60"/>
      <c r="Y4246" s="60"/>
      <c r="Z4246" s="60"/>
    </row>
    <row r="4247" spans="23:26" hidden="1" x14ac:dyDescent="0.3">
      <c r="W4247" s="60"/>
      <c r="X4247" s="60"/>
      <c r="Y4247" s="60"/>
      <c r="Z4247" s="60"/>
    </row>
    <row r="4248" spans="23:26" hidden="1" x14ac:dyDescent="0.3">
      <c r="W4248" s="60"/>
      <c r="X4248" s="60"/>
      <c r="Y4248" s="60"/>
      <c r="Z4248" s="60"/>
    </row>
    <row r="4249" spans="23:26" hidden="1" x14ac:dyDescent="0.3">
      <c r="W4249" s="60"/>
      <c r="X4249" s="60"/>
      <c r="Y4249" s="60"/>
      <c r="Z4249" s="60"/>
    </row>
    <row r="4250" spans="23:26" hidden="1" x14ac:dyDescent="0.3">
      <c r="W4250" s="60"/>
      <c r="X4250" s="60"/>
      <c r="Y4250" s="60"/>
      <c r="Z4250" s="60"/>
    </row>
    <row r="4251" spans="23:26" hidden="1" x14ac:dyDescent="0.3">
      <c r="W4251" s="60"/>
      <c r="X4251" s="60"/>
      <c r="Y4251" s="60"/>
      <c r="Z4251" s="60"/>
    </row>
    <row r="4252" spans="23:26" hidden="1" x14ac:dyDescent="0.3">
      <c r="W4252" s="60"/>
      <c r="X4252" s="60"/>
      <c r="Y4252" s="60"/>
      <c r="Z4252" s="60"/>
    </row>
    <row r="4253" spans="23:26" hidden="1" x14ac:dyDescent="0.3">
      <c r="W4253" s="60"/>
      <c r="X4253" s="60"/>
      <c r="Y4253" s="60"/>
      <c r="Z4253" s="60"/>
    </row>
    <row r="4254" spans="23:26" hidden="1" x14ac:dyDescent="0.3">
      <c r="W4254" s="60"/>
      <c r="X4254" s="60"/>
      <c r="Y4254" s="60"/>
      <c r="Z4254" s="60"/>
    </row>
    <row r="4255" spans="23:26" hidden="1" x14ac:dyDescent="0.3">
      <c r="W4255" s="60"/>
      <c r="X4255" s="60"/>
      <c r="Y4255" s="60"/>
      <c r="Z4255" s="60"/>
    </row>
    <row r="4256" spans="23:26" hidden="1" x14ac:dyDescent="0.3">
      <c r="W4256" s="60"/>
      <c r="X4256" s="60"/>
      <c r="Y4256" s="60"/>
      <c r="Z4256" s="60"/>
    </row>
    <row r="4257" spans="23:26" hidden="1" x14ac:dyDescent="0.3">
      <c r="W4257" s="60"/>
      <c r="X4257" s="60"/>
      <c r="Y4257" s="60"/>
      <c r="Z4257" s="60"/>
    </row>
    <row r="4258" spans="23:26" hidden="1" x14ac:dyDescent="0.3">
      <c r="W4258" s="60"/>
      <c r="X4258" s="60"/>
      <c r="Y4258" s="60"/>
      <c r="Z4258" s="60"/>
    </row>
    <row r="4259" spans="23:26" hidden="1" x14ac:dyDescent="0.3">
      <c r="W4259" s="60"/>
      <c r="X4259" s="60"/>
      <c r="Y4259" s="60"/>
      <c r="Z4259" s="60"/>
    </row>
    <row r="4260" spans="23:26" hidden="1" x14ac:dyDescent="0.3">
      <c r="W4260" s="60"/>
      <c r="X4260" s="60"/>
      <c r="Y4260" s="60"/>
      <c r="Z4260" s="60"/>
    </row>
    <row r="4261" spans="23:26" hidden="1" x14ac:dyDescent="0.3">
      <c r="W4261" s="60"/>
      <c r="X4261" s="60"/>
      <c r="Y4261" s="60"/>
      <c r="Z4261" s="60"/>
    </row>
    <row r="4262" spans="23:26" hidden="1" x14ac:dyDescent="0.3">
      <c r="W4262" s="60"/>
      <c r="X4262" s="60"/>
      <c r="Y4262" s="60"/>
      <c r="Z4262" s="60"/>
    </row>
    <row r="4263" spans="23:26" hidden="1" x14ac:dyDescent="0.3">
      <c r="W4263" s="60"/>
      <c r="X4263" s="60"/>
      <c r="Y4263" s="60"/>
      <c r="Z4263" s="60"/>
    </row>
    <row r="4264" spans="23:26" hidden="1" x14ac:dyDescent="0.3">
      <c r="W4264" s="60"/>
      <c r="X4264" s="60"/>
      <c r="Y4264" s="60"/>
      <c r="Z4264" s="60"/>
    </row>
    <row r="4265" spans="23:26" hidden="1" x14ac:dyDescent="0.3">
      <c r="W4265" s="60"/>
      <c r="X4265" s="60"/>
      <c r="Y4265" s="60"/>
      <c r="Z4265" s="60"/>
    </row>
    <row r="4266" spans="23:26" hidden="1" x14ac:dyDescent="0.3">
      <c r="W4266" s="60"/>
      <c r="X4266" s="60"/>
      <c r="Y4266" s="60"/>
      <c r="Z4266" s="60"/>
    </row>
    <row r="4267" spans="23:26" hidden="1" x14ac:dyDescent="0.3">
      <c r="W4267" s="60"/>
      <c r="X4267" s="60"/>
      <c r="Y4267" s="60"/>
      <c r="Z4267" s="60"/>
    </row>
    <row r="4268" spans="23:26" hidden="1" x14ac:dyDescent="0.3">
      <c r="W4268" s="60"/>
      <c r="X4268" s="60"/>
      <c r="Y4268" s="60"/>
      <c r="Z4268" s="60"/>
    </row>
    <row r="4269" spans="23:26" hidden="1" x14ac:dyDescent="0.3">
      <c r="W4269" s="60"/>
      <c r="X4269" s="60"/>
      <c r="Y4269" s="60"/>
      <c r="Z4269" s="60"/>
    </row>
    <row r="4270" spans="23:26" hidden="1" x14ac:dyDescent="0.3">
      <c r="W4270" s="60"/>
      <c r="X4270" s="60"/>
      <c r="Y4270" s="60"/>
      <c r="Z4270" s="60"/>
    </row>
    <row r="4271" spans="23:26" hidden="1" x14ac:dyDescent="0.3">
      <c r="W4271" s="60"/>
      <c r="X4271" s="60"/>
      <c r="Y4271" s="60"/>
      <c r="Z4271" s="60"/>
    </row>
    <row r="4272" spans="23:26" hidden="1" x14ac:dyDescent="0.3">
      <c r="W4272" s="60"/>
      <c r="X4272" s="60"/>
      <c r="Y4272" s="60"/>
      <c r="Z4272" s="60"/>
    </row>
    <row r="4273" spans="23:26" hidden="1" x14ac:dyDescent="0.3">
      <c r="W4273" s="60"/>
      <c r="X4273" s="60"/>
      <c r="Y4273" s="60"/>
      <c r="Z4273" s="60"/>
    </row>
    <row r="4274" spans="23:26" hidden="1" x14ac:dyDescent="0.3">
      <c r="W4274" s="60"/>
      <c r="X4274" s="60"/>
      <c r="Y4274" s="60"/>
      <c r="Z4274" s="60"/>
    </row>
    <row r="4275" spans="23:26" hidden="1" x14ac:dyDescent="0.3">
      <c r="W4275" s="60"/>
      <c r="X4275" s="60"/>
      <c r="Y4275" s="60"/>
      <c r="Z4275" s="60"/>
    </row>
    <row r="4276" spans="23:26" hidden="1" x14ac:dyDescent="0.3">
      <c r="W4276" s="60"/>
      <c r="X4276" s="60"/>
      <c r="Y4276" s="60"/>
      <c r="Z4276" s="60"/>
    </row>
    <row r="4277" spans="23:26" hidden="1" x14ac:dyDescent="0.3">
      <c r="W4277" s="60"/>
      <c r="X4277" s="60"/>
      <c r="Y4277" s="60"/>
      <c r="Z4277" s="60"/>
    </row>
    <row r="4278" spans="23:26" hidden="1" x14ac:dyDescent="0.3">
      <c r="W4278" s="60"/>
      <c r="X4278" s="60"/>
      <c r="Y4278" s="60"/>
      <c r="Z4278" s="60"/>
    </row>
    <row r="4279" spans="23:26" hidden="1" x14ac:dyDescent="0.3">
      <c r="W4279" s="60"/>
      <c r="X4279" s="60"/>
      <c r="Y4279" s="60"/>
      <c r="Z4279" s="60"/>
    </row>
    <row r="4280" spans="23:26" hidden="1" x14ac:dyDescent="0.3">
      <c r="W4280" s="60"/>
      <c r="X4280" s="60"/>
      <c r="Y4280" s="60"/>
      <c r="Z4280" s="60"/>
    </row>
    <row r="4281" spans="23:26" hidden="1" x14ac:dyDescent="0.3">
      <c r="W4281" s="60"/>
      <c r="X4281" s="60"/>
      <c r="Y4281" s="60"/>
      <c r="Z4281" s="60"/>
    </row>
    <row r="4282" spans="23:26" hidden="1" x14ac:dyDescent="0.3">
      <c r="W4282" s="60"/>
      <c r="X4282" s="60"/>
      <c r="Y4282" s="60"/>
      <c r="Z4282" s="60"/>
    </row>
    <row r="4283" spans="23:26" hidden="1" x14ac:dyDescent="0.3">
      <c r="W4283" s="60"/>
      <c r="X4283" s="60"/>
      <c r="Y4283" s="60"/>
      <c r="Z4283" s="60"/>
    </row>
    <row r="4284" spans="23:26" hidden="1" x14ac:dyDescent="0.3">
      <c r="W4284" s="60"/>
      <c r="X4284" s="60"/>
      <c r="Y4284" s="60"/>
      <c r="Z4284" s="60"/>
    </row>
    <row r="4285" spans="23:26" hidden="1" x14ac:dyDescent="0.3">
      <c r="W4285" s="60"/>
      <c r="X4285" s="60"/>
      <c r="Y4285" s="60"/>
      <c r="Z4285" s="60"/>
    </row>
    <row r="4286" spans="23:26" hidden="1" x14ac:dyDescent="0.3">
      <c r="W4286" s="60"/>
      <c r="X4286" s="60"/>
      <c r="Y4286" s="60"/>
      <c r="Z4286" s="60"/>
    </row>
    <row r="4287" spans="23:26" hidden="1" x14ac:dyDescent="0.3">
      <c r="W4287" s="60"/>
      <c r="X4287" s="60"/>
      <c r="Y4287" s="60"/>
      <c r="Z4287" s="60"/>
    </row>
    <row r="4288" spans="23:26" hidden="1" x14ac:dyDescent="0.3">
      <c r="W4288" s="60"/>
      <c r="X4288" s="60"/>
      <c r="Y4288" s="60"/>
      <c r="Z4288" s="60"/>
    </row>
    <row r="4289" spans="23:26" hidden="1" x14ac:dyDescent="0.3">
      <c r="W4289" s="60"/>
      <c r="X4289" s="60"/>
      <c r="Y4289" s="60"/>
      <c r="Z4289" s="60"/>
    </row>
    <row r="4290" spans="23:26" hidden="1" x14ac:dyDescent="0.3">
      <c r="W4290" s="60"/>
      <c r="X4290" s="60"/>
      <c r="Y4290" s="60"/>
      <c r="Z4290" s="60"/>
    </row>
    <row r="4291" spans="23:26" hidden="1" x14ac:dyDescent="0.3">
      <c r="W4291" s="60"/>
      <c r="X4291" s="60"/>
      <c r="Y4291" s="60"/>
      <c r="Z4291" s="60"/>
    </row>
    <row r="4292" spans="23:26" hidden="1" x14ac:dyDescent="0.3">
      <c r="W4292" s="60"/>
      <c r="X4292" s="60"/>
      <c r="Y4292" s="60"/>
      <c r="Z4292" s="60"/>
    </row>
    <row r="4293" spans="23:26" hidden="1" x14ac:dyDescent="0.3">
      <c r="W4293" s="60"/>
      <c r="X4293" s="60"/>
      <c r="Y4293" s="60"/>
      <c r="Z4293" s="60"/>
    </row>
    <row r="4294" spans="23:26" hidden="1" x14ac:dyDescent="0.3">
      <c r="W4294" s="60"/>
      <c r="X4294" s="60"/>
      <c r="Y4294" s="60"/>
      <c r="Z4294" s="60"/>
    </row>
    <row r="4295" spans="23:26" hidden="1" x14ac:dyDescent="0.3">
      <c r="W4295" s="60"/>
      <c r="X4295" s="60"/>
      <c r="Y4295" s="60"/>
      <c r="Z4295" s="60"/>
    </row>
    <row r="4296" spans="23:26" hidden="1" x14ac:dyDescent="0.3">
      <c r="W4296" s="60"/>
      <c r="X4296" s="60"/>
      <c r="Y4296" s="60"/>
      <c r="Z4296" s="60"/>
    </row>
    <row r="4297" spans="23:26" hidden="1" x14ac:dyDescent="0.3">
      <c r="W4297" s="60"/>
      <c r="X4297" s="60"/>
      <c r="Y4297" s="60"/>
      <c r="Z4297" s="60"/>
    </row>
    <row r="4298" spans="23:26" hidden="1" x14ac:dyDescent="0.3">
      <c r="W4298" s="60"/>
      <c r="X4298" s="60"/>
      <c r="Y4298" s="60"/>
      <c r="Z4298" s="60"/>
    </row>
    <row r="4299" spans="23:26" hidden="1" x14ac:dyDescent="0.3">
      <c r="W4299" s="60"/>
      <c r="X4299" s="60"/>
      <c r="Y4299" s="60"/>
      <c r="Z4299" s="60"/>
    </row>
    <row r="4300" spans="23:26" hidden="1" x14ac:dyDescent="0.3">
      <c r="W4300" s="60"/>
      <c r="X4300" s="60"/>
      <c r="Y4300" s="60"/>
      <c r="Z4300" s="60"/>
    </row>
    <row r="4301" spans="23:26" hidden="1" x14ac:dyDescent="0.3">
      <c r="W4301" s="60"/>
      <c r="X4301" s="60"/>
      <c r="Y4301" s="60"/>
      <c r="Z4301" s="60"/>
    </row>
    <row r="4302" spans="23:26" hidden="1" x14ac:dyDescent="0.3">
      <c r="W4302" s="60"/>
      <c r="X4302" s="60"/>
      <c r="Y4302" s="60"/>
      <c r="Z4302" s="60"/>
    </row>
    <row r="4303" spans="23:26" hidden="1" x14ac:dyDescent="0.3">
      <c r="W4303" s="60"/>
      <c r="X4303" s="60"/>
      <c r="Y4303" s="60"/>
      <c r="Z4303" s="60"/>
    </row>
    <row r="4304" spans="23:26" hidden="1" x14ac:dyDescent="0.3">
      <c r="W4304" s="60"/>
      <c r="X4304" s="60"/>
      <c r="Y4304" s="60"/>
      <c r="Z4304" s="60"/>
    </row>
    <row r="4305" spans="23:26" hidden="1" x14ac:dyDescent="0.3">
      <c r="W4305" s="60"/>
      <c r="X4305" s="60"/>
      <c r="Y4305" s="60"/>
      <c r="Z4305" s="60"/>
    </row>
    <row r="4306" spans="23:26" hidden="1" x14ac:dyDescent="0.3">
      <c r="W4306" s="60"/>
      <c r="X4306" s="60"/>
      <c r="Y4306" s="60"/>
      <c r="Z4306" s="60"/>
    </row>
    <row r="4307" spans="23:26" hidden="1" x14ac:dyDescent="0.3">
      <c r="W4307" s="60"/>
      <c r="X4307" s="60"/>
      <c r="Y4307" s="60"/>
      <c r="Z4307" s="60"/>
    </row>
    <row r="4308" spans="23:26" hidden="1" x14ac:dyDescent="0.3">
      <c r="W4308" s="60"/>
      <c r="X4308" s="60"/>
      <c r="Y4308" s="60"/>
      <c r="Z4308" s="60"/>
    </row>
    <row r="4309" spans="23:26" hidden="1" x14ac:dyDescent="0.3">
      <c r="W4309" s="60"/>
      <c r="X4309" s="60"/>
      <c r="Y4309" s="60"/>
      <c r="Z4309" s="60"/>
    </row>
    <row r="4310" spans="23:26" hidden="1" x14ac:dyDescent="0.3">
      <c r="W4310" s="60"/>
      <c r="X4310" s="60"/>
      <c r="Y4310" s="60"/>
      <c r="Z4310" s="60"/>
    </row>
    <row r="4311" spans="23:26" hidden="1" x14ac:dyDescent="0.3">
      <c r="W4311" s="60"/>
      <c r="X4311" s="60"/>
      <c r="Y4311" s="60"/>
      <c r="Z4311" s="60"/>
    </row>
    <row r="4312" spans="23:26" hidden="1" x14ac:dyDescent="0.3">
      <c r="W4312" s="60"/>
      <c r="X4312" s="60"/>
      <c r="Y4312" s="60"/>
      <c r="Z4312" s="60"/>
    </row>
    <row r="4313" spans="23:26" hidden="1" x14ac:dyDescent="0.3">
      <c r="W4313" s="60"/>
      <c r="X4313" s="60"/>
      <c r="Y4313" s="60"/>
      <c r="Z4313" s="60"/>
    </row>
    <row r="4314" spans="23:26" hidden="1" x14ac:dyDescent="0.3">
      <c r="W4314" s="60"/>
      <c r="X4314" s="60"/>
      <c r="Y4314" s="60"/>
      <c r="Z4314" s="60"/>
    </row>
    <row r="4315" spans="23:26" hidden="1" x14ac:dyDescent="0.3">
      <c r="W4315" s="60"/>
      <c r="X4315" s="60"/>
      <c r="Y4315" s="60"/>
      <c r="Z4315" s="60"/>
    </row>
    <row r="4316" spans="23:26" hidden="1" x14ac:dyDescent="0.3">
      <c r="W4316" s="60"/>
      <c r="X4316" s="60"/>
      <c r="Y4316" s="60"/>
      <c r="Z4316" s="60"/>
    </row>
    <row r="4317" spans="23:26" hidden="1" x14ac:dyDescent="0.3">
      <c r="W4317" s="60"/>
      <c r="X4317" s="60"/>
      <c r="Y4317" s="60"/>
      <c r="Z4317" s="60"/>
    </row>
    <row r="4318" spans="23:26" hidden="1" x14ac:dyDescent="0.3">
      <c r="W4318" s="60"/>
      <c r="X4318" s="60"/>
      <c r="Y4318" s="60"/>
      <c r="Z4318" s="60"/>
    </row>
    <row r="4319" spans="23:26" hidden="1" x14ac:dyDescent="0.3">
      <c r="W4319" s="60"/>
      <c r="X4319" s="60"/>
      <c r="Y4319" s="60"/>
      <c r="Z4319" s="60"/>
    </row>
    <row r="4320" spans="23:26" hidden="1" x14ac:dyDescent="0.3">
      <c r="W4320" s="60"/>
      <c r="X4320" s="60"/>
      <c r="Y4320" s="60"/>
      <c r="Z4320" s="60"/>
    </row>
    <row r="4321" spans="23:26" hidden="1" x14ac:dyDescent="0.3">
      <c r="W4321" s="60"/>
      <c r="X4321" s="60"/>
      <c r="Y4321" s="60"/>
      <c r="Z4321" s="60"/>
    </row>
    <row r="4322" spans="23:26" hidden="1" x14ac:dyDescent="0.3">
      <c r="W4322" s="60"/>
      <c r="X4322" s="60"/>
      <c r="Y4322" s="60"/>
      <c r="Z4322" s="60"/>
    </row>
    <row r="4323" spans="23:26" hidden="1" x14ac:dyDescent="0.3">
      <c r="W4323" s="60"/>
      <c r="X4323" s="60"/>
      <c r="Y4323" s="60"/>
      <c r="Z4323" s="60"/>
    </row>
    <row r="4324" spans="23:26" hidden="1" x14ac:dyDescent="0.3">
      <c r="W4324" s="60"/>
      <c r="X4324" s="60"/>
      <c r="Y4324" s="60"/>
      <c r="Z4324" s="60"/>
    </row>
    <row r="4325" spans="23:26" hidden="1" x14ac:dyDescent="0.3">
      <c r="W4325" s="60"/>
      <c r="X4325" s="60"/>
      <c r="Y4325" s="60"/>
      <c r="Z4325" s="60"/>
    </row>
    <row r="4326" spans="23:26" hidden="1" x14ac:dyDescent="0.3">
      <c r="W4326" s="60"/>
      <c r="X4326" s="60"/>
      <c r="Y4326" s="60"/>
      <c r="Z4326" s="60"/>
    </row>
    <row r="4327" spans="23:26" hidden="1" x14ac:dyDescent="0.3">
      <c r="W4327" s="60"/>
      <c r="X4327" s="60"/>
      <c r="Y4327" s="60"/>
      <c r="Z4327" s="60"/>
    </row>
    <row r="4328" spans="23:26" hidden="1" x14ac:dyDescent="0.3">
      <c r="W4328" s="60"/>
      <c r="X4328" s="60"/>
      <c r="Y4328" s="60"/>
      <c r="Z4328" s="60"/>
    </row>
    <row r="4329" spans="23:26" hidden="1" x14ac:dyDescent="0.3">
      <c r="W4329" s="60"/>
      <c r="X4329" s="60"/>
      <c r="Y4329" s="60"/>
      <c r="Z4329" s="60"/>
    </row>
    <row r="4330" spans="23:26" hidden="1" x14ac:dyDescent="0.3">
      <c r="W4330" s="60"/>
      <c r="X4330" s="60"/>
      <c r="Y4330" s="60"/>
      <c r="Z4330" s="60"/>
    </row>
    <row r="4331" spans="23:26" hidden="1" x14ac:dyDescent="0.3">
      <c r="W4331" s="60"/>
      <c r="X4331" s="60"/>
      <c r="Y4331" s="60"/>
      <c r="Z4331" s="60"/>
    </row>
    <row r="4332" spans="23:26" hidden="1" x14ac:dyDescent="0.3">
      <c r="W4332" s="60"/>
      <c r="X4332" s="60"/>
      <c r="Y4332" s="60"/>
      <c r="Z4332" s="60"/>
    </row>
    <row r="4333" spans="23:26" hidden="1" x14ac:dyDescent="0.3">
      <c r="W4333" s="60"/>
      <c r="X4333" s="60"/>
      <c r="Y4333" s="60"/>
      <c r="Z4333" s="60"/>
    </row>
    <row r="4334" spans="23:26" hidden="1" x14ac:dyDescent="0.3">
      <c r="W4334" s="60"/>
      <c r="X4334" s="60"/>
      <c r="Y4334" s="60"/>
      <c r="Z4334" s="60"/>
    </row>
    <row r="4335" spans="23:26" hidden="1" x14ac:dyDescent="0.3">
      <c r="W4335" s="60"/>
      <c r="X4335" s="60"/>
      <c r="Y4335" s="60"/>
      <c r="Z4335" s="60"/>
    </row>
    <row r="4336" spans="23:26" hidden="1" x14ac:dyDescent="0.3">
      <c r="W4336" s="60"/>
      <c r="X4336" s="60"/>
      <c r="Y4336" s="60"/>
      <c r="Z4336" s="60"/>
    </row>
    <row r="4337" spans="23:26" hidden="1" x14ac:dyDescent="0.3">
      <c r="W4337" s="60"/>
      <c r="X4337" s="60"/>
      <c r="Y4337" s="60"/>
      <c r="Z4337" s="60"/>
    </row>
    <row r="4338" spans="23:26" hidden="1" x14ac:dyDescent="0.3">
      <c r="W4338" s="60"/>
      <c r="X4338" s="60"/>
      <c r="Y4338" s="60"/>
      <c r="Z4338" s="60"/>
    </row>
    <row r="4339" spans="23:26" hidden="1" x14ac:dyDescent="0.3">
      <c r="W4339" s="60"/>
      <c r="X4339" s="60"/>
      <c r="Y4339" s="60"/>
      <c r="Z4339" s="60"/>
    </row>
    <row r="4340" spans="23:26" hidden="1" x14ac:dyDescent="0.3">
      <c r="W4340" s="60"/>
      <c r="X4340" s="60"/>
      <c r="Y4340" s="60"/>
      <c r="Z4340" s="60"/>
    </row>
    <row r="4341" spans="23:26" hidden="1" x14ac:dyDescent="0.3">
      <c r="W4341" s="60"/>
      <c r="X4341" s="60"/>
      <c r="Y4341" s="60"/>
      <c r="Z4341" s="60"/>
    </row>
    <row r="4342" spans="23:26" hidden="1" x14ac:dyDescent="0.3">
      <c r="W4342" s="60"/>
      <c r="X4342" s="60"/>
      <c r="Y4342" s="60"/>
      <c r="Z4342" s="60"/>
    </row>
    <row r="4343" spans="23:26" hidden="1" x14ac:dyDescent="0.3">
      <c r="W4343" s="60"/>
      <c r="X4343" s="60"/>
      <c r="Y4343" s="60"/>
      <c r="Z4343" s="60"/>
    </row>
    <row r="4344" spans="23:26" hidden="1" x14ac:dyDescent="0.3">
      <c r="W4344" s="60"/>
      <c r="X4344" s="60"/>
      <c r="Y4344" s="60"/>
      <c r="Z4344" s="60"/>
    </row>
    <row r="4345" spans="23:26" hidden="1" x14ac:dyDescent="0.3">
      <c r="W4345" s="60"/>
      <c r="X4345" s="60"/>
      <c r="Y4345" s="60"/>
      <c r="Z4345" s="60"/>
    </row>
    <row r="4346" spans="23:26" hidden="1" x14ac:dyDescent="0.3">
      <c r="W4346" s="60"/>
      <c r="X4346" s="60"/>
      <c r="Y4346" s="60"/>
      <c r="Z4346" s="60"/>
    </row>
    <row r="4347" spans="23:26" hidden="1" x14ac:dyDescent="0.3">
      <c r="W4347" s="60"/>
      <c r="X4347" s="60"/>
      <c r="Y4347" s="60"/>
      <c r="Z4347" s="60"/>
    </row>
    <row r="4348" spans="23:26" hidden="1" x14ac:dyDescent="0.3">
      <c r="W4348" s="60"/>
      <c r="X4348" s="60"/>
      <c r="Y4348" s="60"/>
      <c r="Z4348" s="60"/>
    </row>
    <row r="4349" spans="23:26" hidden="1" x14ac:dyDescent="0.3">
      <c r="W4349" s="60"/>
      <c r="X4349" s="60"/>
      <c r="Y4349" s="60"/>
      <c r="Z4349" s="60"/>
    </row>
    <row r="4350" spans="23:26" hidden="1" x14ac:dyDescent="0.3">
      <c r="W4350" s="60"/>
      <c r="X4350" s="60"/>
      <c r="Y4350" s="60"/>
      <c r="Z4350" s="60"/>
    </row>
    <row r="4351" spans="23:26" hidden="1" x14ac:dyDescent="0.3">
      <c r="W4351" s="60"/>
      <c r="X4351" s="60"/>
      <c r="Y4351" s="60"/>
      <c r="Z4351" s="60"/>
    </row>
    <row r="4352" spans="23:26" hidden="1" x14ac:dyDescent="0.3">
      <c r="W4352" s="60"/>
      <c r="X4352" s="60"/>
      <c r="Y4352" s="60"/>
      <c r="Z4352" s="60"/>
    </row>
    <row r="4353" spans="23:26" hidden="1" x14ac:dyDescent="0.3">
      <c r="W4353" s="60"/>
      <c r="X4353" s="60"/>
      <c r="Y4353" s="60"/>
      <c r="Z4353" s="60"/>
    </row>
    <row r="4354" spans="23:26" hidden="1" x14ac:dyDescent="0.3">
      <c r="W4354" s="60"/>
      <c r="X4354" s="60"/>
      <c r="Y4354" s="60"/>
      <c r="Z4354" s="60"/>
    </row>
    <row r="4355" spans="23:26" hidden="1" x14ac:dyDescent="0.3">
      <c r="W4355" s="60"/>
      <c r="X4355" s="60"/>
      <c r="Y4355" s="60"/>
      <c r="Z4355" s="60"/>
    </row>
    <row r="4356" spans="23:26" hidden="1" x14ac:dyDescent="0.3">
      <c r="W4356" s="60"/>
      <c r="X4356" s="60"/>
      <c r="Y4356" s="60"/>
      <c r="Z4356" s="60"/>
    </row>
    <row r="4357" spans="23:26" hidden="1" x14ac:dyDescent="0.3">
      <c r="W4357" s="60"/>
      <c r="X4357" s="60"/>
      <c r="Y4357" s="60"/>
      <c r="Z4357" s="60"/>
    </row>
    <row r="4358" spans="23:26" hidden="1" x14ac:dyDescent="0.3">
      <c r="W4358" s="60"/>
      <c r="X4358" s="60"/>
      <c r="Y4358" s="60"/>
      <c r="Z4358" s="60"/>
    </row>
    <row r="4359" spans="23:26" hidden="1" x14ac:dyDescent="0.3">
      <c r="W4359" s="60"/>
      <c r="X4359" s="60"/>
      <c r="Y4359" s="60"/>
      <c r="Z4359" s="60"/>
    </row>
    <row r="4360" spans="23:26" hidden="1" x14ac:dyDescent="0.3">
      <c r="W4360" s="60"/>
      <c r="X4360" s="60"/>
      <c r="Y4360" s="60"/>
      <c r="Z4360" s="60"/>
    </row>
    <row r="4361" spans="23:26" hidden="1" x14ac:dyDescent="0.3">
      <c r="W4361" s="60"/>
      <c r="X4361" s="60"/>
      <c r="Y4361" s="60"/>
      <c r="Z4361" s="60"/>
    </row>
    <row r="4362" spans="23:26" hidden="1" x14ac:dyDescent="0.3">
      <c r="W4362" s="60"/>
      <c r="X4362" s="60"/>
      <c r="Y4362" s="60"/>
      <c r="Z4362" s="60"/>
    </row>
    <row r="4363" spans="23:26" hidden="1" x14ac:dyDescent="0.3">
      <c r="W4363" s="60"/>
      <c r="X4363" s="60"/>
      <c r="Y4363" s="60"/>
      <c r="Z4363" s="60"/>
    </row>
    <row r="4364" spans="23:26" hidden="1" x14ac:dyDescent="0.3">
      <c r="W4364" s="60"/>
      <c r="X4364" s="60"/>
      <c r="Y4364" s="60"/>
      <c r="Z4364" s="60"/>
    </row>
    <row r="4365" spans="23:26" hidden="1" x14ac:dyDescent="0.3">
      <c r="W4365" s="60"/>
      <c r="X4365" s="60"/>
      <c r="Y4365" s="60"/>
      <c r="Z4365" s="60"/>
    </row>
    <row r="4366" spans="23:26" hidden="1" x14ac:dyDescent="0.3">
      <c r="W4366" s="60"/>
      <c r="X4366" s="60"/>
      <c r="Y4366" s="60"/>
      <c r="Z4366" s="60"/>
    </row>
    <row r="4367" spans="23:26" hidden="1" x14ac:dyDescent="0.3">
      <c r="W4367" s="60"/>
      <c r="X4367" s="60"/>
      <c r="Y4367" s="60"/>
      <c r="Z4367" s="60"/>
    </row>
    <row r="4368" spans="23:26" hidden="1" x14ac:dyDescent="0.3">
      <c r="W4368" s="60"/>
      <c r="X4368" s="60"/>
      <c r="Y4368" s="60"/>
      <c r="Z4368" s="60"/>
    </row>
    <row r="4369" spans="23:26" hidden="1" x14ac:dyDescent="0.3">
      <c r="W4369" s="60"/>
      <c r="X4369" s="60"/>
      <c r="Y4369" s="60"/>
      <c r="Z4369" s="60"/>
    </row>
    <row r="4370" spans="23:26" hidden="1" x14ac:dyDescent="0.3">
      <c r="W4370" s="60"/>
      <c r="X4370" s="60"/>
      <c r="Y4370" s="60"/>
      <c r="Z4370" s="60"/>
    </row>
    <row r="4371" spans="23:26" hidden="1" x14ac:dyDescent="0.3">
      <c r="W4371" s="60"/>
      <c r="X4371" s="60"/>
      <c r="Y4371" s="60"/>
      <c r="Z4371" s="60"/>
    </row>
    <row r="4372" spans="23:26" hidden="1" x14ac:dyDescent="0.3">
      <c r="W4372" s="60"/>
      <c r="X4372" s="60"/>
      <c r="Y4372" s="60"/>
      <c r="Z4372" s="60"/>
    </row>
    <row r="4373" spans="23:26" hidden="1" x14ac:dyDescent="0.3">
      <c r="W4373" s="60"/>
      <c r="X4373" s="60"/>
      <c r="Y4373" s="60"/>
      <c r="Z4373" s="60"/>
    </row>
    <row r="4374" spans="23:26" hidden="1" x14ac:dyDescent="0.3">
      <c r="W4374" s="60"/>
      <c r="X4374" s="60"/>
      <c r="Y4374" s="60"/>
      <c r="Z4374" s="60"/>
    </row>
    <row r="4375" spans="23:26" hidden="1" x14ac:dyDescent="0.3">
      <c r="W4375" s="60"/>
      <c r="X4375" s="60"/>
      <c r="Y4375" s="60"/>
      <c r="Z4375" s="60"/>
    </row>
    <row r="4376" spans="23:26" hidden="1" x14ac:dyDescent="0.3">
      <c r="W4376" s="60"/>
      <c r="X4376" s="60"/>
      <c r="Y4376" s="60"/>
      <c r="Z4376" s="60"/>
    </row>
    <row r="4377" spans="23:26" hidden="1" x14ac:dyDescent="0.3">
      <c r="W4377" s="60"/>
      <c r="X4377" s="60"/>
      <c r="Y4377" s="60"/>
      <c r="Z4377" s="60"/>
    </row>
    <row r="4378" spans="23:26" hidden="1" x14ac:dyDescent="0.3">
      <c r="W4378" s="60"/>
      <c r="X4378" s="60"/>
      <c r="Y4378" s="60"/>
      <c r="Z4378" s="60"/>
    </row>
    <row r="4379" spans="23:26" hidden="1" x14ac:dyDescent="0.3">
      <c r="W4379" s="60"/>
      <c r="X4379" s="60"/>
      <c r="Y4379" s="60"/>
      <c r="Z4379" s="60"/>
    </row>
    <row r="4380" spans="23:26" hidden="1" x14ac:dyDescent="0.3">
      <c r="W4380" s="60"/>
      <c r="X4380" s="60"/>
      <c r="Y4380" s="60"/>
      <c r="Z4380" s="60"/>
    </row>
    <row r="4381" spans="23:26" hidden="1" x14ac:dyDescent="0.3">
      <c r="W4381" s="60"/>
      <c r="X4381" s="60"/>
      <c r="Y4381" s="60"/>
      <c r="Z4381" s="60"/>
    </row>
    <row r="4382" spans="23:26" hidden="1" x14ac:dyDescent="0.3">
      <c r="W4382" s="60"/>
      <c r="X4382" s="60"/>
      <c r="Y4382" s="60"/>
      <c r="Z4382" s="60"/>
    </row>
    <row r="4383" spans="23:26" hidden="1" x14ac:dyDescent="0.3">
      <c r="W4383" s="60"/>
      <c r="X4383" s="60"/>
      <c r="Y4383" s="60"/>
      <c r="Z4383" s="60"/>
    </row>
    <row r="4384" spans="23:26" hidden="1" x14ac:dyDescent="0.3">
      <c r="W4384" s="60"/>
      <c r="X4384" s="60"/>
      <c r="Y4384" s="60"/>
      <c r="Z4384" s="60"/>
    </row>
    <row r="4385" spans="23:26" hidden="1" x14ac:dyDescent="0.3">
      <c r="W4385" s="60"/>
      <c r="X4385" s="60"/>
      <c r="Y4385" s="60"/>
      <c r="Z4385" s="60"/>
    </row>
    <row r="4386" spans="23:26" hidden="1" x14ac:dyDescent="0.3">
      <c r="W4386" s="60"/>
      <c r="X4386" s="60"/>
      <c r="Y4386" s="60"/>
      <c r="Z4386" s="60"/>
    </row>
    <row r="4387" spans="23:26" hidden="1" x14ac:dyDescent="0.3">
      <c r="W4387" s="60"/>
      <c r="X4387" s="60"/>
      <c r="Y4387" s="60"/>
      <c r="Z4387" s="60"/>
    </row>
    <row r="4388" spans="23:26" hidden="1" x14ac:dyDescent="0.3">
      <c r="W4388" s="60"/>
      <c r="X4388" s="60"/>
      <c r="Y4388" s="60"/>
      <c r="Z4388" s="60"/>
    </row>
    <row r="4389" spans="23:26" hidden="1" x14ac:dyDescent="0.3">
      <c r="W4389" s="60"/>
      <c r="X4389" s="60"/>
      <c r="Y4389" s="60"/>
      <c r="Z4389" s="60"/>
    </row>
    <row r="4390" spans="23:26" hidden="1" x14ac:dyDescent="0.3">
      <c r="W4390" s="60"/>
      <c r="X4390" s="60"/>
      <c r="Y4390" s="60"/>
      <c r="Z4390" s="60"/>
    </row>
    <row r="4391" spans="23:26" hidden="1" x14ac:dyDescent="0.3">
      <c r="W4391" s="60"/>
      <c r="X4391" s="60"/>
      <c r="Y4391" s="60"/>
      <c r="Z4391" s="60"/>
    </row>
    <row r="4392" spans="23:26" hidden="1" x14ac:dyDescent="0.3">
      <c r="W4392" s="60"/>
      <c r="X4392" s="60"/>
      <c r="Y4392" s="60"/>
      <c r="Z4392" s="60"/>
    </row>
    <row r="4393" spans="23:26" hidden="1" x14ac:dyDescent="0.3">
      <c r="W4393" s="60"/>
      <c r="X4393" s="60"/>
      <c r="Y4393" s="60"/>
      <c r="Z4393" s="60"/>
    </row>
    <row r="4394" spans="23:26" hidden="1" x14ac:dyDescent="0.3">
      <c r="W4394" s="60"/>
      <c r="X4394" s="60"/>
      <c r="Y4394" s="60"/>
      <c r="Z4394" s="60"/>
    </row>
    <row r="4395" spans="23:26" hidden="1" x14ac:dyDescent="0.3">
      <c r="W4395" s="60"/>
      <c r="X4395" s="60"/>
      <c r="Y4395" s="60"/>
      <c r="Z4395" s="60"/>
    </row>
    <row r="4396" spans="23:26" hidden="1" x14ac:dyDescent="0.3">
      <c r="W4396" s="60"/>
      <c r="X4396" s="60"/>
      <c r="Y4396" s="60"/>
      <c r="Z4396" s="60"/>
    </row>
    <row r="4397" spans="23:26" hidden="1" x14ac:dyDescent="0.3">
      <c r="W4397" s="60"/>
      <c r="X4397" s="60"/>
      <c r="Y4397" s="60"/>
      <c r="Z4397" s="60"/>
    </row>
    <row r="4398" spans="23:26" hidden="1" x14ac:dyDescent="0.3">
      <c r="W4398" s="60"/>
      <c r="X4398" s="60"/>
      <c r="Y4398" s="60"/>
      <c r="Z4398" s="60"/>
    </row>
    <row r="4399" spans="23:26" hidden="1" x14ac:dyDescent="0.3">
      <c r="W4399" s="60"/>
      <c r="X4399" s="60"/>
      <c r="Y4399" s="60"/>
      <c r="Z4399" s="60"/>
    </row>
    <row r="4400" spans="23:26" hidden="1" x14ac:dyDescent="0.3">
      <c r="W4400" s="60"/>
      <c r="X4400" s="60"/>
      <c r="Y4400" s="60"/>
      <c r="Z4400" s="60"/>
    </row>
    <row r="4401" spans="23:26" hidden="1" x14ac:dyDescent="0.3">
      <c r="W4401" s="60"/>
      <c r="X4401" s="60"/>
      <c r="Y4401" s="60"/>
      <c r="Z4401" s="60"/>
    </row>
    <row r="4402" spans="23:26" hidden="1" x14ac:dyDescent="0.3">
      <c r="W4402" s="60"/>
      <c r="X4402" s="60"/>
      <c r="Y4402" s="60"/>
      <c r="Z4402" s="60"/>
    </row>
    <row r="4403" spans="23:26" hidden="1" x14ac:dyDescent="0.3">
      <c r="W4403" s="60"/>
      <c r="X4403" s="60"/>
      <c r="Y4403" s="60"/>
      <c r="Z4403" s="60"/>
    </row>
    <row r="4404" spans="23:26" hidden="1" x14ac:dyDescent="0.3">
      <c r="W4404" s="60"/>
      <c r="X4404" s="60"/>
      <c r="Y4404" s="60"/>
      <c r="Z4404" s="60"/>
    </row>
    <row r="4405" spans="23:26" hidden="1" x14ac:dyDescent="0.3">
      <c r="W4405" s="60"/>
      <c r="X4405" s="60"/>
      <c r="Y4405" s="60"/>
      <c r="Z4405" s="60"/>
    </row>
    <row r="4406" spans="23:26" hidden="1" x14ac:dyDescent="0.3">
      <c r="W4406" s="60"/>
      <c r="X4406" s="60"/>
      <c r="Y4406" s="60"/>
      <c r="Z4406" s="60"/>
    </row>
    <row r="4407" spans="23:26" hidden="1" x14ac:dyDescent="0.3">
      <c r="W4407" s="60"/>
      <c r="X4407" s="60"/>
      <c r="Y4407" s="60"/>
      <c r="Z4407" s="60"/>
    </row>
    <row r="4408" spans="23:26" hidden="1" x14ac:dyDescent="0.3">
      <c r="W4408" s="60"/>
      <c r="X4408" s="60"/>
      <c r="Y4408" s="60"/>
      <c r="Z4408" s="60"/>
    </row>
    <row r="4409" spans="23:26" hidden="1" x14ac:dyDescent="0.3">
      <c r="W4409" s="60"/>
      <c r="X4409" s="60"/>
      <c r="Y4409" s="60"/>
      <c r="Z4409" s="60"/>
    </row>
    <row r="4410" spans="23:26" hidden="1" x14ac:dyDescent="0.3">
      <c r="W4410" s="60"/>
      <c r="X4410" s="60"/>
      <c r="Y4410" s="60"/>
      <c r="Z4410" s="60"/>
    </row>
    <row r="4411" spans="23:26" hidden="1" x14ac:dyDescent="0.3">
      <c r="W4411" s="60"/>
      <c r="X4411" s="60"/>
      <c r="Y4411" s="60"/>
      <c r="Z4411" s="60"/>
    </row>
    <row r="4412" spans="23:26" hidden="1" x14ac:dyDescent="0.3">
      <c r="W4412" s="60"/>
      <c r="X4412" s="60"/>
      <c r="Y4412" s="60"/>
      <c r="Z4412" s="60"/>
    </row>
    <row r="4413" spans="23:26" hidden="1" x14ac:dyDescent="0.3">
      <c r="W4413" s="60"/>
      <c r="X4413" s="60"/>
      <c r="Y4413" s="60"/>
      <c r="Z4413" s="60"/>
    </row>
    <row r="4414" spans="23:26" hidden="1" x14ac:dyDescent="0.3">
      <c r="W4414" s="60"/>
      <c r="X4414" s="60"/>
      <c r="Y4414" s="60"/>
      <c r="Z4414" s="60"/>
    </row>
    <row r="4415" spans="23:26" hidden="1" x14ac:dyDescent="0.3">
      <c r="W4415" s="60"/>
      <c r="X4415" s="60"/>
      <c r="Y4415" s="60"/>
      <c r="Z4415" s="60"/>
    </row>
    <row r="4416" spans="23:26" hidden="1" x14ac:dyDescent="0.3">
      <c r="W4416" s="60"/>
      <c r="X4416" s="60"/>
      <c r="Y4416" s="60"/>
      <c r="Z4416" s="60"/>
    </row>
    <row r="4417" spans="23:26" hidden="1" x14ac:dyDescent="0.3">
      <c r="W4417" s="60"/>
      <c r="X4417" s="60"/>
      <c r="Y4417" s="60"/>
      <c r="Z4417" s="60"/>
    </row>
    <row r="4418" spans="23:26" hidden="1" x14ac:dyDescent="0.3">
      <c r="W4418" s="60"/>
      <c r="X4418" s="60"/>
      <c r="Y4418" s="60"/>
      <c r="Z4418" s="60"/>
    </row>
    <row r="4419" spans="23:26" hidden="1" x14ac:dyDescent="0.3">
      <c r="W4419" s="60"/>
      <c r="X4419" s="60"/>
      <c r="Y4419" s="60"/>
      <c r="Z4419" s="60"/>
    </row>
    <row r="4420" spans="23:26" hidden="1" x14ac:dyDescent="0.3">
      <c r="W4420" s="60"/>
      <c r="X4420" s="60"/>
      <c r="Y4420" s="60"/>
      <c r="Z4420" s="60"/>
    </row>
    <row r="4421" spans="23:26" hidden="1" x14ac:dyDescent="0.3">
      <c r="W4421" s="60"/>
      <c r="X4421" s="60"/>
      <c r="Y4421" s="60"/>
      <c r="Z4421" s="60"/>
    </row>
    <row r="4422" spans="23:26" hidden="1" x14ac:dyDescent="0.3">
      <c r="W4422" s="60"/>
      <c r="X4422" s="60"/>
      <c r="Y4422" s="60"/>
      <c r="Z4422" s="60"/>
    </row>
    <row r="4423" spans="23:26" hidden="1" x14ac:dyDescent="0.3">
      <c r="W4423" s="60"/>
      <c r="X4423" s="60"/>
      <c r="Y4423" s="60"/>
      <c r="Z4423" s="60"/>
    </row>
    <row r="4424" spans="23:26" hidden="1" x14ac:dyDescent="0.3">
      <c r="W4424" s="60"/>
      <c r="X4424" s="60"/>
      <c r="Y4424" s="60"/>
      <c r="Z4424" s="60"/>
    </row>
    <row r="4425" spans="23:26" hidden="1" x14ac:dyDescent="0.3">
      <c r="W4425" s="60"/>
      <c r="X4425" s="60"/>
      <c r="Y4425" s="60"/>
      <c r="Z4425" s="60"/>
    </row>
    <row r="4426" spans="23:26" hidden="1" x14ac:dyDescent="0.3">
      <c r="W4426" s="60"/>
      <c r="X4426" s="60"/>
      <c r="Y4426" s="60"/>
      <c r="Z4426" s="60"/>
    </row>
    <row r="4427" spans="23:26" hidden="1" x14ac:dyDescent="0.3">
      <c r="W4427" s="60"/>
      <c r="X4427" s="60"/>
      <c r="Y4427" s="60"/>
      <c r="Z4427" s="60"/>
    </row>
    <row r="4428" spans="23:26" hidden="1" x14ac:dyDescent="0.3">
      <c r="W4428" s="60"/>
      <c r="X4428" s="60"/>
      <c r="Y4428" s="60"/>
      <c r="Z4428" s="60"/>
    </row>
    <row r="4429" spans="23:26" hidden="1" x14ac:dyDescent="0.3">
      <c r="W4429" s="60"/>
      <c r="X4429" s="60"/>
      <c r="Y4429" s="60"/>
      <c r="Z4429" s="60"/>
    </row>
    <row r="4430" spans="23:26" hidden="1" x14ac:dyDescent="0.3">
      <c r="W4430" s="60"/>
      <c r="X4430" s="60"/>
      <c r="Y4430" s="60"/>
      <c r="Z4430" s="60"/>
    </row>
    <row r="4431" spans="23:26" hidden="1" x14ac:dyDescent="0.3">
      <c r="W4431" s="60"/>
      <c r="X4431" s="60"/>
      <c r="Y4431" s="60"/>
      <c r="Z4431" s="60"/>
    </row>
    <row r="4432" spans="23:26" hidden="1" x14ac:dyDescent="0.3">
      <c r="W4432" s="60"/>
      <c r="X4432" s="60"/>
      <c r="Y4432" s="60"/>
      <c r="Z4432" s="60"/>
    </row>
    <row r="4433" spans="23:26" hidden="1" x14ac:dyDescent="0.3">
      <c r="W4433" s="60"/>
      <c r="X4433" s="60"/>
      <c r="Y4433" s="60"/>
      <c r="Z4433" s="60"/>
    </row>
    <row r="4434" spans="23:26" hidden="1" x14ac:dyDescent="0.3">
      <c r="W4434" s="60"/>
      <c r="X4434" s="60"/>
      <c r="Y4434" s="60"/>
      <c r="Z4434" s="60"/>
    </row>
    <row r="4435" spans="23:26" hidden="1" x14ac:dyDescent="0.3">
      <c r="W4435" s="60"/>
      <c r="X4435" s="60"/>
      <c r="Y4435" s="60"/>
      <c r="Z4435" s="60"/>
    </row>
    <row r="4436" spans="23:26" hidden="1" x14ac:dyDescent="0.3">
      <c r="W4436" s="60"/>
      <c r="X4436" s="60"/>
      <c r="Y4436" s="60"/>
      <c r="Z4436" s="60"/>
    </row>
    <row r="4437" spans="23:26" hidden="1" x14ac:dyDescent="0.3">
      <c r="W4437" s="60"/>
      <c r="X4437" s="60"/>
      <c r="Y4437" s="60"/>
      <c r="Z4437" s="60"/>
    </row>
    <row r="4438" spans="23:26" hidden="1" x14ac:dyDescent="0.3">
      <c r="W4438" s="60"/>
      <c r="X4438" s="60"/>
      <c r="Y4438" s="60"/>
      <c r="Z4438" s="60"/>
    </row>
    <row r="4439" spans="23:26" hidden="1" x14ac:dyDescent="0.3">
      <c r="W4439" s="60"/>
      <c r="X4439" s="60"/>
      <c r="Y4439" s="60"/>
      <c r="Z4439" s="60"/>
    </row>
    <row r="4440" spans="23:26" hidden="1" x14ac:dyDescent="0.3">
      <c r="W4440" s="60"/>
      <c r="X4440" s="60"/>
      <c r="Y4440" s="60"/>
      <c r="Z4440" s="60"/>
    </row>
    <row r="4441" spans="23:26" hidden="1" x14ac:dyDescent="0.3">
      <c r="W4441" s="60"/>
      <c r="X4441" s="60"/>
      <c r="Y4441" s="60"/>
      <c r="Z4441" s="60"/>
    </row>
    <row r="4442" spans="23:26" hidden="1" x14ac:dyDescent="0.3">
      <c r="W4442" s="60"/>
      <c r="X4442" s="60"/>
      <c r="Y4442" s="60"/>
      <c r="Z4442" s="60"/>
    </row>
    <row r="4443" spans="23:26" hidden="1" x14ac:dyDescent="0.3">
      <c r="W4443" s="60"/>
      <c r="X4443" s="60"/>
      <c r="Y4443" s="60"/>
      <c r="Z4443" s="60"/>
    </row>
    <row r="4444" spans="23:26" hidden="1" x14ac:dyDescent="0.3">
      <c r="W4444" s="60"/>
      <c r="X4444" s="60"/>
      <c r="Y4444" s="60"/>
      <c r="Z4444" s="60"/>
    </row>
    <row r="4445" spans="23:26" hidden="1" x14ac:dyDescent="0.3">
      <c r="W4445" s="60"/>
      <c r="X4445" s="60"/>
      <c r="Y4445" s="60"/>
      <c r="Z4445" s="60"/>
    </row>
    <row r="4446" spans="23:26" hidden="1" x14ac:dyDescent="0.3">
      <c r="W4446" s="60"/>
      <c r="X4446" s="60"/>
      <c r="Y4446" s="60"/>
      <c r="Z4446" s="60"/>
    </row>
    <row r="4447" spans="23:26" hidden="1" x14ac:dyDescent="0.3">
      <c r="W4447" s="60"/>
      <c r="X4447" s="60"/>
      <c r="Y4447" s="60"/>
      <c r="Z4447" s="60"/>
    </row>
    <row r="4448" spans="23:26" hidden="1" x14ac:dyDescent="0.3">
      <c r="W4448" s="60"/>
      <c r="X4448" s="60"/>
      <c r="Y4448" s="60"/>
      <c r="Z4448" s="60"/>
    </row>
    <row r="4449" spans="23:26" hidden="1" x14ac:dyDescent="0.3">
      <c r="W4449" s="60"/>
      <c r="X4449" s="60"/>
      <c r="Y4449" s="60"/>
      <c r="Z4449" s="60"/>
    </row>
    <row r="4450" spans="23:26" hidden="1" x14ac:dyDescent="0.3">
      <c r="W4450" s="60"/>
      <c r="X4450" s="60"/>
      <c r="Y4450" s="60"/>
      <c r="Z4450" s="60"/>
    </row>
    <row r="4451" spans="23:26" hidden="1" x14ac:dyDescent="0.3">
      <c r="W4451" s="60"/>
      <c r="X4451" s="60"/>
      <c r="Y4451" s="60"/>
      <c r="Z4451" s="60"/>
    </row>
    <row r="4452" spans="23:26" hidden="1" x14ac:dyDescent="0.3">
      <c r="W4452" s="60"/>
      <c r="X4452" s="60"/>
      <c r="Y4452" s="60"/>
      <c r="Z4452" s="60"/>
    </row>
    <row r="4453" spans="23:26" hidden="1" x14ac:dyDescent="0.3">
      <c r="W4453" s="60"/>
      <c r="X4453" s="60"/>
      <c r="Y4453" s="60"/>
      <c r="Z4453" s="60"/>
    </row>
    <row r="4454" spans="23:26" hidden="1" x14ac:dyDescent="0.3">
      <c r="W4454" s="60"/>
      <c r="X4454" s="60"/>
      <c r="Y4454" s="60"/>
      <c r="Z4454" s="60"/>
    </row>
    <row r="4455" spans="23:26" hidden="1" x14ac:dyDescent="0.3">
      <c r="W4455" s="60"/>
      <c r="X4455" s="60"/>
      <c r="Y4455" s="60"/>
      <c r="Z4455" s="60"/>
    </row>
    <row r="4456" spans="23:26" hidden="1" x14ac:dyDescent="0.3">
      <c r="W4456" s="60"/>
      <c r="X4456" s="60"/>
      <c r="Y4456" s="60"/>
      <c r="Z4456" s="60"/>
    </row>
    <row r="4457" spans="23:26" hidden="1" x14ac:dyDescent="0.3">
      <c r="W4457" s="60"/>
      <c r="X4457" s="60"/>
      <c r="Y4457" s="60"/>
      <c r="Z4457" s="60"/>
    </row>
    <row r="4458" spans="23:26" hidden="1" x14ac:dyDescent="0.3">
      <c r="W4458" s="60"/>
      <c r="X4458" s="60"/>
      <c r="Y4458" s="60"/>
      <c r="Z4458" s="60"/>
    </row>
    <row r="4459" spans="23:26" hidden="1" x14ac:dyDescent="0.3">
      <c r="W4459" s="60"/>
      <c r="X4459" s="60"/>
      <c r="Y4459" s="60"/>
      <c r="Z4459" s="60"/>
    </row>
    <row r="4460" spans="23:26" hidden="1" x14ac:dyDescent="0.3">
      <c r="W4460" s="60"/>
      <c r="X4460" s="60"/>
      <c r="Y4460" s="60"/>
      <c r="Z4460" s="60"/>
    </row>
    <row r="4461" spans="23:26" hidden="1" x14ac:dyDescent="0.3">
      <c r="W4461" s="60"/>
      <c r="X4461" s="60"/>
      <c r="Y4461" s="60"/>
      <c r="Z4461" s="60"/>
    </row>
    <row r="4462" spans="23:26" hidden="1" x14ac:dyDescent="0.3">
      <c r="W4462" s="60"/>
      <c r="X4462" s="60"/>
      <c r="Y4462" s="60"/>
      <c r="Z4462" s="60"/>
    </row>
    <row r="4463" spans="23:26" hidden="1" x14ac:dyDescent="0.3">
      <c r="W4463" s="60"/>
      <c r="X4463" s="60"/>
      <c r="Y4463" s="60"/>
      <c r="Z4463" s="60"/>
    </row>
    <row r="4464" spans="23:26" hidden="1" x14ac:dyDescent="0.3">
      <c r="W4464" s="60"/>
      <c r="X4464" s="60"/>
      <c r="Y4464" s="60"/>
      <c r="Z4464" s="60"/>
    </row>
    <row r="4465" spans="23:26" hidden="1" x14ac:dyDescent="0.3">
      <c r="W4465" s="60"/>
      <c r="X4465" s="60"/>
      <c r="Y4465" s="60"/>
      <c r="Z4465" s="60"/>
    </row>
    <row r="4466" spans="23:26" hidden="1" x14ac:dyDescent="0.3">
      <c r="W4466" s="60"/>
      <c r="X4466" s="60"/>
      <c r="Y4466" s="60"/>
      <c r="Z4466" s="60"/>
    </row>
    <row r="4467" spans="23:26" hidden="1" x14ac:dyDescent="0.3">
      <c r="W4467" s="60"/>
      <c r="X4467" s="60"/>
      <c r="Y4467" s="60"/>
      <c r="Z4467" s="60"/>
    </row>
    <row r="4468" spans="23:26" hidden="1" x14ac:dyDescent="0.3">
      <c r="W4468" s="60"/>
      <c r="X4468" s="60"/>
      <c r="Y4468" s="60"/>
      <c r="Z4468" s="60"/>
    </row>
    <row r="4469" spans="23:26" hidden="1" x14ac:dyDescent="0.3">
      <c r="W4469" s="60"/>
      <c r="X4469" s="60"/>
      <c r="Y4469" s="60"/>
      <c r="Z4469" s="60"/>
    </row>
    <row r="4470" spans="23:26" hidden="1" x14ac:dyDescent="0.3">
      <c r="W4470" s="60"/>
      <c r="X4470" s="60"/>
      <c r="Y4470" s="60"/>
      <c r="Z4470" s="60"/>
    </row>
    <row r="4471" spans="23:26" hidden="1" x14ac:dyDescent="0.3">
      <c r="W4471" s="60"/>
      <c r="X4471" s="60"/>
      <c r="Y4471" s="60"/>
      <c r="Z4471" s="60"/>
    </row>
    <row r="4472" spans="23:26" hidden="1" x14ac:dyDescent="0.3">
      <c r="W4472" s="60"/>
      <c r="X4472" s="60"/>
      <c r="Y4472" s="60"/>
      <c r="Z4472" s="60"/>
    </row>
    <row r="4473" spans="23:26" hidden="1" x14ac:dyDescent="0.3">
      <c r="W4473" s="60"/>
      <c r="X4473" s="60"/>
      <c r="Y4473" s="60"/>
      <c r="Z4473" s="60"/>
    </row>
    <row r="4474" spans="23:26" hidden="1" x14ac:dyDescent="0.3">
      <c r="W4474" s="60"/>
      <c r="X4474" s="60"/>
      <c r="Y4474" s="60"/>
      <c r="Z4474" s="60"/>
    </row>
    <row r="4475" spans="23:26" hidden="1" x14ac:dyDescent="0.3">
      <c r="W4475" s="60"/>
      <c r="X4475" s="60"/>
      <c r="Y4475" s="60"/>
      <c r="Z4475" s="60"/>
    </row>
    <row r="4476" spans="23:26" hidden="1" x14ac:dyDescent="0.3">
      <c r="W4476" s="60"/>
      <c r="X4476" s="60"/>
      <c r="Y4476" s="60"/>
      <c r="Z4476" s="60"/>
    </row>
    <row r="4477" spans="23:26" hidden="1" x14ac:dyDescent="0.3">
      <c r="W4477" s="60"/>
      <c r="X4477" s="60"/>
      <c r="Y4477" s="60"/>
      <c r="Z4477" s="60"/>
    </row>
    <row r="4478" spans="23:26" hidden="1" x14ac:dyDescent="0.3">
      <c r="W4478" s="60"/>
      <c r="X4478" s="60"/>
      <c r="Y4478" s="60"/>
      <c r="Z4478" s="60"/>
    </row>
    <row r="4479" spans="23:26" hidden="1" x14ac:dyDescent="0.3">
      <c r="W4479" s="60"/>
      <c r="X4479" s="60"/>
      <c r="Y4479" s="60"/>
      <c r="Z4479" s="60"/>
    </row>
    <row r="4480" spans="23:26" hidden="1" x14ac:dyDescent="0.3">
      <c r="W4480" s="60"/>
      <c r="X4480" s="60"/>
      <c r="Y4480" s="60"/>
      <c r="Z4480" s="60"/>
    </row>
    <row r="4481" spans="23:26" hidden="1" x14ac:dyDescent="0.3">
      <c r="W4481" s="60"/>
      <c r="X4481" s="60"/>
      <c r="Y4481" s="60"/>
      <c r="Z4481" s="60"/>
    </row>
    <row r="4482" spans="23:26" hidden="1" x14ac:dyDescent="0.3">
      <c r="W4482" s="60"/>
      <c r="X4482" s="60"/>
      <c r="Y4482" s="60"/>
      <c r="Z4482" s="60"/>
    </row>
    <row r="4483" spans="23:26" hidden="1" x14ac:dyDescent="0.3">
      <c r="W4483" s="60"/>
      <c r="X4483" s="60"/>
      <c r="Y4483" s="60"/>
      <c r="Z4483" s="60"/>
    </row>
    <row r="4484" spans="23:26" hidden="1" x14ac:dyDescent="0.3">
      <c r="W4484" s="60"/>
      <c r="X4484" s="60"/>
      <c r="Y4484" s="60"/>
      <c r="Z4484" s="60"/>
    </row>
    <row r="4485" spans="23:26" hidden="1" x14ac:dyDescent="0.3">
      <c r="W4485" s="60"/>
      <c r="X4485" s="60"/>
      <c r="Y4485" s="60"/>
      <c r="Z4485" s="60"/>
    </row>
    <row r="4486" spans="23:26" hidden="1" x14ac:dyDescent="0.3">
      <c r="W4486" s="60"/>
      <c r="X4486" s="60"/>
      <c r="Y4486" s="60"/>
      <c r="Z4486" s="60"/>
    </row>
    <row r="4487" spans="23:26" hidden="1" x14ac:dyDescent="0.3">
      <c r="W4487" s="60"/>
      <c r="X4487" s="60"/>
      <c r="Y4487" s="60"/>
      <c r="Z4487" s="60"/>
    </row>
    <row r="4488" spans="23:26" hidden="1" x14ac:dyDescent="0.3">
      <c r="W4488" s="60"/>
      <c r="X4488" s="60"/>
      <c r="Y4488" s="60"/>
      <c r="Z4488" s="60"/>
    </row>
    <row r="4489" spans="23:26" hidden="1" x14ac:dyDescent="0.3">
      <c r="W4489" s="60"/>
      <c r="X4489" s="60"/>
      <c r="Y4489" s="60"/>
      <c r="Z4489" s="60"/>
    </row>
    <row r="4490" spans="23:26" hidden="1" x14ac:dyDescent="0.3">
      <c r="W4490" s="60"/>
      <c r="X4490" s="60"/>
      <c r="Y4490" s="60"/>
      <c r="Z4490" s="60"/>
    </row>
    <row r="4491" spans="23:26" hidden="1" x14ac:dyDescent="0.3">
      <c r="W4491" s="60"/>
      <c r="X4491" s="60"/>
      <c r="Y4491" s="60"/>
      <c r="Z4491" s="60"/>
    </row>
    <row r="4492" spans="23:26" hidden="1" x14ac:dyDescent="0.3">
      <c r="W4492" s="60"/>
      <c r="X4492" s="60"/>
      <c r="Y4492" s="60"/>
      <c r="Z4492" s="60"/>
    </row>
    <row r="4493" spans="23:26" hidden="1" x14ac:dyDescent="0.3">
      <c r="W4493" s="60"/>
      <c r="X4493" s="60"/>
      <c r="Y4493" s="60"/>
      <c r="Z4493" s="60"/>
    </row>
    <row r="4494" spans="23:26" hidden="1" x14ac:dyDescent="0.3">
      <c r="W4494" s="60"/>
      <c r="X4494" s="60"/>
      <c r="Y4494" s="60"/>
      <c r="Z4494" s="60"/>
    </row>
    <row r="4495" spans="23:26" hidden="1" x14ac:dyDescent="0.3">
      <c r="W4495" s="60"/>
      <c r="X4495" s="60"/>
      <c r="Y4495" s="60"/>
      <c r="Z4495" s="60"/>
    </row>
    <row r="4496" spans="23:26" hidden="1" x14ac:dyDescent="0.3">
      <c r="W4496" s="60"/>
      <c r="X4496" s="60"/>
      <c r="Y4496" s="60"/>
      <c r="Z4496" s="60"/>
    </row>
    <row r="4497" spans="23:26" hidden="1" x14ac:dyDescent="0.3">
      <c r="W4497" s="60"/>
      <c r="X4497" s="60"/>
      <c r="Y4497" s="60"/>
      <c r="Z4497" s="60"/>
    </row>
    <row r="4498" spans="23:26" hidden="1" x14ac:dyDescent="0.3">
      <c r="W4498" s="60"/>
      <c r="X4498" s="60"/>
      <c r="Y4498" s="60"/>
      <c r="Z4498" s="60"/>
    </row>
    <row r="4499" spans="23:26" hidden="1" x14ac:dyDescent="0.3">
      <c r="W4499" s="60"/>
      <c r="X4499" s="60"/>
      <c r="Y4499" s="60"/>
      <c r="Z4499" s="60"/>
    </row>
    <row r="4500" spans="23:26" hidden="1" x14ac:dyDescent="0.3">
      <c r="W4500" s="60"/>
      <c r="X4500" s="60"/>
      <c r="Y4500" s="60"/>
      <c r="Z4500" s="60"/>
    </row>
    <row r="4501" spans="23:26" hidden="1" x14ac:dyDescent="0.3">
      <c r="W4501" s="60"/>
      <c r="X4501" s="60"/>
      <c r="Y4501" s="60"/>
      <c r="Z4501" s="60"/>
    </row>
    <row r="4502" spans="23:26" hidden="1" x14ac:dyDescent="0.3">
      <c r="W4502" s="60"/>
      <c r="X4502" s="60"/>
      <c r="Y4502" s="60"/>
      <c r="Z4502" s="60"/>
    </row>
    <row r="4503" spans="23:26" hidden="1" x14ac:dyDescent="0.3">
      <c r="W4503" s="60"/>
      <c r="X4503" s="60"/>
      <c r="Y4503" s="60"/>
      <c r="Z4503" s="60"/>
    </row>
    <row r="4504" spans="23:26" hidden="1" x14ac:dyDescent="0.3">
      <c r="W4504" s="60"/>
      <c r="X4504" s="60"/>
      <c r="Y4504" s="60"/>
      <c r="Z4504" s="60"/>
    </row>
    <row r="4505" spans="23:26" hidden="1" x14ac:dyDescent="0.3">
      <c r="W4505" s="60"/>
      <c r="X4505" s="60"/>
      <c r="Y4505" s="60"/>
      <c r="Z4505" s="60"/>
    </row>
    <row r="4506" spans="23:26" hidden="1" x14ac:dyDescent="0.3">
      <c r="W4506" s="60"/>
      <c r="X4506" s="60"/>
      <c r="Y4506" s="60"/>
      <c r="Z4506" s="60"/>
    </row>
    <row r="4507" spans="23:26" hidden="1" x14ac:dyDescent="0.3">
      <c r="W4507" s="60"/>
      <c r="X4507" s="60"/>
      <c r="Y4507" s="60"/>
      <c r="Z4507" s="60"/>
    </row>
    <row r="4508" spans="23:26" hidden="1" x14ac:dyDescent="0.3">
      <c r="W4508" s="60"/>
      <c r="X4508" s="60"/>
      <c r="Y4508" s="60"/>
      <c r="Z4508" s="60"/>
    </row>
    <row r="4509" spans="23:26" hidden="1" x14ac:dyDescent="0.3">
      <c r="W4509" s="60"/>
      <c r="X4509" s="60"/>
      <c r="Y4509" s="60"/>
      <c r="Z4509" s="60"/>
    </row>
    <row r="4510" spans="23:26" hidden="1" x14ac:dyDescent="0.3">
      <c r="W4510" s="60"/>
      <c r="X4510" s="60"/>
      <c r="Y4510" s="60"/>
      <c r="Z4510" s="60"/>
    </row>
    <row r="4511" spans="23:26" hidden="1" x14ac:dyDescent="0.3">
      <c r="W4511" s="60"/>
      <c r="X4511" s="60"/>
      <c r="Y4511" s="60"/>
      <c r="Z4511" s="60"/>
    </row>
    <row r="4512" spans="23:26" hidden="1" x14ac:dyDescent="0.3">
      <c r="W4512" s="60"/>
      <c r="X4512" s="60"/>
      <c r="Y4512" s="60"/>
      <c r="Z4512" s="60"/>
    </row>
    <row r="4513" spans="23:26" hidden="1" x14ac:dyDescent="0.3">
      <c r="W4513" s="60"/>
      <c r="X4513" s="60"/>
      <c r="Y4513" s="60"/>
      <c r="Z4513" s="60"/>
    </row>
    <row r="4514" spans="23:26" hidden="1" x14ac:dyDescent="0.3">
      <c r="W4514" s="60"/>
      <c r="X4514" s="60"/>
      <c r="Y4514" s="60"/>
      <c r="Z4514" s="60"/>
    </row>
    <row r="4515" spans="23:26" hidden="1" x14ac:dyDescent="0.3">
      <c r="W4515" s="60"/>
      <c r="X4515" s="60"/>
      <c r="Y4515" s="60"/>
      <c r="Z4515" s="60"/>
    </row>
    <row r="4516" spans="23:26" hidden="1" x14ac:dyDescent="0.3">
      <c r="W4516" s="60"/>
      <c r="X4516" s="60"/>
      <c r="Y4516" s="60"/>
      <c r="Z4516" s="60"/>
    </row>
    <row r="4517" spans="23:26" hidden="1" x14ac:dyDescent="0.3">
      <c r="W4517" s="60"/>
      <c r="X4517" s="60"/>
      <c r="Y4517" s="60"/>
      <c r="Z4517" s="60"/>
    </row>
    <row r="4518" spans="23:26" hidden="1" x14ac:dyDescent="0.3">
      <c r="W4518" s="60"/>
      <c r="X4518" s="60"/>
      <c r="Y4518" s="60"/>
      <c r="Z4518" s="60"/>
    </row>
    <row r="4519" spans="23:26" hidden="1" x14ac:dyDescent="0.3">
      <c r="W4519" s="60"/>
      <c r="X4519" s="60"/>
      <c r="Y4519" s="60"/>
      <c r="Z4519" s="60"/>
    </row>
    <row r="4520" spans="23:26" hidden="1" x14ac:dyDescent="0.3">
      <c r="W4520" s="60"/>
      <c r="X4520" s="60"/>
      <c r="Y4520" s="60"/>
      <c r="Z4520" s="60"/>
    </row>
    <row r="4521" spans="23:26" hidden="1" x14ac:dyDescent="0.3">
      <c r="W4521" s="60"/>
      <c r="X4521" s="60"/>
      <c r="Y4521" s="60"/>
      <c r="Z4521" s="60"/>
    </row>
    <row r="4522" spans="23:26" hidden="1" x14ac:dyDescent="0.3">
      <c r="W4522" s="60"/>
      <c r="X4522" s="60"/>
      <c r="Y4522" s="60"/>
      <c r="Z4522" s="60"/>
    </row>
    <row r="4523" spans="23:26" hidden="1" x14ac:dyDescent="0.3">
      <c r="W4523" s="60"/>
      <c r="X4523" s="60"/>
      <c r="Y4523" s="60"/>
      <c r="Z4523" s="60"/>
    </row>
    <row r="4524" spans="23:26" hidden="1" x14ac:dyDescent="0.3">
      <c r="W4524" s="60"/>
      <c r="X4524" s="60"/>
      <c r="Y4524" s="60"/>
      <c r="Z4524" s="60"/>
    </row>
    <row r="4525" spans="23:26" hidden="1" x14ac:dyDescent="0.3">
      <c r="W4525" s="60"/>
      <c r="X4525" s="60"/>
      <c r="Y4525" s="60"/>
      <c r="Z4525" s="60"/>
    </row>
    <row r="4526" spans="23:26" hidden="1" x14ac:dyDescent="0.3">
      <c r="W4526" s="60"/>
      <c r="X4526" s="60"/>
      <c r="Y4526" s="60"/>
      <c r="Z4526" s="60"/>
    </row>
    <row r="4527" spans="23:26" hidden="1" x14ac:dyDescent="0.3">
      <c r="W4527" s="60"/>
      <c r="X4527" s="60"/>
      <c r="Y4527" s="60"/>
      <c r="Z4527" s="60"/>
    </row>
    <row r="4528" spans="23:26" hidden="1" x14ac:dyDescent="0.3">
      <c r="W4528" s="60"/>
      <c r="X4528" s="60"/>
      <c r="Y4528" s="60"/>
      <c r="Z4528" s="60"/>
    </row>
    <row r="4529" spans="23:26" hidden="1" x14ac:dyDescent="0.3">
      <c r="W4529" s="60"/>
      <c r="X4529" s="60"/>
      <c r="Y4529" s="60"/>
      <c r="Z4529" s="60"/>
    </row>
    <row r="4530" spans="23:26" hidden="1" x14ac:dyDescent="0.3">
      <c r="W4530" s="60"/>
      <c r="X4530" s="60"/>
      <c r="Y4530" s="60"/>
      <c r="Z4530" s="60"/>
    </row>
    <row r="4531" spans="23:26" hidden="1" x14ac:dyDescent="0.3">
      <c r="W4531" s="60"/>
      <c r="X4531" s="60"/>
      <c r="Y4531" s="60"/>
      <c r="Z4531" s="60"/>
    </row>
    <row r="4532" spans="23:26" hidden="1" x14ac:dyDescent="0.3">
      <c r="W4532" s="60"/>
      <c r="X4532" s="60"/>
      <c r="Y4532" s="60"/>
      <c r="Z4532" s="60"/>
    </row>
    <row r="4533" spans="23:26" hidden="1" x14ac:dyDescent="0.3">
      <c r="W4533" s="60"/>
      <c r="X4533" s="60"/>
      <c r="Y4533" s="60"/>
      <c r="Z4533" s="60"/>
    </row>
    <row r="4534" spans="23:26" hidden="1" x14ac:dyDescent="0.3">
      <c r="W4534" s="60"/>
      <c r="X4534" s="60"/>
      <c r="Y4534" s="60"/>
      <c r="Z4534" s="60"/>
    </row>
    <row r="4535" spans="23:26" hidden="1" x14ac:dyDescent="0.3">
      <c r="W4535" s="60"/>
      <c r="X4535" s="60"/>
      <c r="Y4535" s="60"/>
      <c r="Z4535" s="60"/>
    </row>
    <row r="4536" spans="23:26" hidden="1" x14ac:dyDescent="0.3">
      <c r="W4536" s="60"/>
      <c r="X4536" s="60"/>
      <c r="Y4536" s="60"/>
      <c r="Z4536" s="60"/>
    </row>
    <row r="4537" spans="23:26" hidden="1" x14ac:dyDescent="0.3">
      <c r="W4537" s="60"/>
      <c r="X4537" s="60"/>
      <c r="Y4537" s="60"/>
      <c r="Z4537" s="60"/>
    </row>
    <row r="4538" spans="23:26" hidden="1" x14ac:dyDescent="0.3">
      <c r="W4538" s="60"/>
      <c r="X4538" s="60"/>
      <c r="Y4538" s="60"/>
      <c r="Z4538" s="60"/>
    </row>
    <row r="4539" spans="23:26" hidden="1" x14ac:dyDescent="0.3">
      <c r="W4539" s="60"/>
      <c r="X4539" s="60"/>
      <c r="Y4539" s="60"/>
      <c r="Z4539" s="60"/>
    </row>
    <row r="4540" spans="23:26" hidden="1" x14ac:dyDescent="0.3">
      <c r="W4540" s="60"/>
      <c r="X4540" s="60"/>
      <c r="Y4540" s="60"/>
      <c r="Z4540" s="60"/>
    </row>
    <row r="4541" spans="23:26" hidden="1" x14ac:dyDescent="0.3">
      <c r="W4541" s="60"/>
      <c r="X4541" s="60"/>
      <c r="Y4541" s="60"/>
      <c r="Z4541" s="60"/>
    </row>
    <row r="4542" spans="23:26" hidden="1" x14ac:dyDescent="0.3">
      <c r="W4542" s="60"/>
      <c r="X4542" s="60"/>
      <c r="Y4542" s="60"/>
      <c r="Z4542" s="60"/>
    </row>
    <row r="4543" spans="23:26" hidden="1" x14ac:dyDescent="0.3">
      <c r="W4543" s="60"/>
      <c r="X4543" s="60"/>
      <c r="Y4543" s="60"/>
      <c r="Z4543" s="60"/>
    </row>
    <row r="4544" spans="23:26" hidden="1" x14ac:dyDescent="0.3">
      <c r="W4544" s="60"/>
      <c r="X4544" s="60"/>
      <c r="Y4544" s="60"/>
      <c r="Z4544" s="60"/>
    </row>
    <row r="4545" spans="23:26" hidden="1" x14ac:dyDescent="0.3">
      <c r="W4545" s="60"/>
      <c r="X4545" s="60"/>
      <c r="Y4545" s="60"/>
      <c r="Z4545" s="60"/>
    </row>
    <row r="4546" spans="23:26" hidden="1" x14ac:dyDescent="0.3">
      <c r="W4546" s="60"/>
      <c r="X4546" s="60"/>
      <c r="Y4546" s="60"/>
      <c r="Z4546" s="60"/>
    </row>
    <row r="4547" spans="23:26" hidden="1" x14ac:dyDescent="0.3">
      <c r="W4547" s="60"/>
      <c r="X4547" s="60"/>
      <c r="Y4547" s="60"/>
      <c r="Z4547" s="60"/>
    </row>
    <row r="4548" spans="23:26" hidden="1" x14ac:dyDescent="0.3">
      <c r="W4548" s="60"/>
      <c r="X4548" s="60"/>
      <c r="Y4548" s="60"/>
      <c r="Z4548" s="60"/>
    </row>
    <row r="4549" spans="23:26" hidden="1" x14ac:dyDescent="0.3">
      <c r="W4549" s="60"/>
      <c r="X4549" s="60"/>
      <c r="Y4549" s="60"/>
      <c r="Z4549" s="60"/>
    </row>
    <row r="4550" spans="23:26" hidden="1" x14ac:dyDescent="0.3">
      <c r="W4550" s="60"/>
      <c r="X4550" s="60"/>
      <c r="Y4550" s="60"/>
      <c r="Z4550" s="60"/>
    </row>
    <row r="4551" spans="23:26" hidden="1" x14ac:dyDescent="0.3">
      <c r="W4551" s="60"/>
      <c r="X4551" s="60"/>
      <c r="Y4551" s="60"/>
      <c r="Z4551" s="60"/>
    </row>
    <row r="4552" spans="23:26" hidden="1" x14ac:dyDescent="0.3">
      <c r="W4552" s="60"/>
      <c r="X4552" s="60"/>
      <c r="Y4552" s="60"/>
      <c r="Z4552" s="60"/>
    </row>
    <row r="4553" spans="23:26" hidden="1" x14ac:dyDescent="0.3">
      <c r="W4553" s="60"/>
      <c r="X4553" s="60"/>
      <c r="Y4553" s="60"/>
      <c r="Z4553" s="60"/>
    </row>
    <row r="4554" spans="23:26" hidden="1" x14ac:dyDescent="0.3">
      <c r="W4554" s="60"/>
      <c r="X4554" s="60"/>
      <c r="Y4554" s="60"/>
      <c r="Z4554" s="60"/>
    </row>
    <row r="4555" spans="23:26" hidden="1" x14ac:dyDescent="0.3">
      <c r="W4555" s="60"/>
      <c r="X4555" s="60"/>
      <c r="Y4555" s="60"/>
      <c r="Z4555" s="60"/>
    </row>
    <row r="4556" spans="23:26" hidden="1" x14ac:dyDescent="0.3">
      <c r="W4556" s="60"/>
      <c r="X4556" s="60"/>
      <c r="Y4556" s="60"/>
      <c r="Z4556" s="60"/>
    </row>
    <row r="4557" spans="23:26" hidden="1" x14ac:dyDescent="0.3">
      <c r="W4557" s="60"/>
      <c r="X4557" s="60"/>
      <c r="Y4557" s="60"/>
      <c r="Z4557" s="60"/>
    </row>
    <row r="4558" spans="23:26" hidden="1" x14ac:dyDescent="0.3">
      <c r="W4558" s="60"/>
      <c r="X4558" s="60"/>
      <c r="Y4558" s="60"/>
      <c r="Z4558" s="60"/>
    </row>
    <row r="4559" spans="23:26" hidden="1" x14ac:dyDescent="0.3">
      <c r="W4559" s="60"/>
      <c r="X4559" s="60"/>
      <c r="Y4559" s="60"/>
      <c r="Z4559" s="60"/>
    </row>
    <row r="4560" spans="23:26" hidden="1" x14ac:dyDescent="0.3">
      <c r="W4560" s="60"/>
      <c r="X4560" s="60"/>
      <c r="Y4560" s="60"/>
      <c r="Z4560" s="60"/>
    </row>
    <row r="4561" spans="23:26" hidden="1" x14ac:dyDescent="0.3">
      <c r="W4561" s="60"/>
      <c r="X4561" s="60"/>
      <c r="Y4561" s="60"/>
      <c r="Z4561" s="60"/>
    </row>
    <row r="4562" spans="23:26" hidden="1" x14ac:dyDescent="0.3">
      <c r="W4562" s="60"/>
      <c r="X4562" s="60"/>
      <c r="Y4562" s="60"/>
      <c r="Z4562" s="60"/>
    </row>
    <row r="4563" spans="23:26" hidden="1" x14ac:dyDescent="0.3">
      <c r="W4563" s="60"/>
      <c r="X4563" s="60"/>
      <c r="Y4563" s="60"/>
      <c r="Z4563" s="60"/>
    </row>
    <row r="4564" spans="23:26" hidden="1" x14ac:dyDescent="0.3">
      <c r="W4564" s="60"/>
      <c r="X4564" s="60"/>
      <c r="Y4564" s="60"/>
      <c r="Z4564" s="60"/>
    </row>
    <row r="4565" spans="23:26" hidden="1" x14ac:dyDescent="0.3">
      <c r="W4565" s="60"/>
      <c r="X4565" s="60"/>
      <c r="Y4565" s="60"/>
      <c r="Z4565" s="60"/>
    </row>
    <row r="4566" spans="23:26" hidden="1" x14ac:dyDescent="0.3">
      <c r="W4566" s="60"/>
      <c r="X4566" s="60"/>
      <c r="Y4566" s="60"/>
      <c r="Z4566" s="60"/>
    </row>
    <row r="4567" spans="23:26" hidden="1" x14ac:dyDescent="0.3">
      <c r="W4567" s="60"/>
      <c r="X4567" s="60"/>
      <c r="Y4567" s="60"/>
      <c r="Z4567" s="60"/>
    </row>
    <row r="4568" spans="23:26" hidden="1" x14ac:dyDescent="0.3">
      <c r="W4568" s="60"/>
      <c r="X4568" s="60"/>
      <c r="Y4568" s="60"/>
      <c r="Z4568" s="60"/>
    </row>
    <row r="4569" spans="23:26" hidden="1" x14ac:dyDescent="0.3">
      <c r="W4569" s="60"/>
      <c r="X4569" s="60"/>
      <c r="Y4569" s="60"/>
      <c r="Z4569" s="60"/>
    </row>
    <row r="4570" spans="23:26" hidden="1" x14ac:dyDescent="0.3">
      <c r="W4570" s="60"/>
      <c r="X4570" s="60"/>
      <c r="Y4570" s="60"/>
      <c r="Z4570" s="60"/>
    </row>
    <row r="4571" spans="23:26" hidden="1" x14ac:dyDescent="0.3">
      <c r="W4571" s="60"/>
      <c r="X4571" s="60"/>
      <c r="Y4571" s="60"/>
      <c r="Z4571" s="60"/>
    </row>
    <row r="4572" spans="23:26" hidden="1" x14ac:dyDescent="0.3">
      <c r="W4572" s="60"/>
      <c r="X4572" s="60"/>
      <c r="Y4572" s="60"/>
      <c r="Z4572" s="60"/>
    </row>
    <row r="4573" spans="23:26" hidden="1" x14ac:dyDescent="0.3">
      <c r="W4573" s="60"/>
      <c r="X4573" s="60"/>
      <c r="Y4573" s="60"/>
      <c r="Z4573" s="60"/>
    </row>
    <row r="4574" spans="23:26" hidden="1" x14ac:dyDescent="0.3">
      <c r="W4574" s="60"/>
      <c r="X4574" s="60"/>
      <c r="Y4574" s="60"/>
      <c r="Z4574" s="60"/>
    </row>
    <row r="4575" spans="23:26" hidden="1" x14ac:dyDescent="0.3">
      <c r="W4575" s="60"/>
      <c r="X4575" s="60"/>
      <c r="Y4575" s="60"/>
      <c r="Z4575" s="60"/>
    </row>
    <row r="4576" spans="23:26" hidden="1" x14ac:dyDescent="0.3">
      <c r="W4576" s="60"/>
      <c r="X4576" s="60"/>
      <c r="Y4576" s="60"/>
      <c r="Z4576" s="60"/>
    </row>
    <row r="4577" spans="23:26" hidden="1" x14ac:dyDescent="0.3">
      <c r="W4577" s="60"/>
      <c r="X4577" s="60"/>
      <c r="Y4577" s="60"/>
      <c r="Z4577" s="60"/>
    </row>
    <row r="4578" spans="23:26" hidden="1" x14ac:dyDescent="0.3">
      <c r="W4578" s="60"/>
      <c r="X4578" s="60"/>
      <c r="Y4578" s="60"/>
      <c r="Z4578" s="60"/>
    </row>
    <row r="4579" spans="23:26" hidden="1" x14ac:dyDescent="0.3">
      <c r="W4579" s="60"/>
      <c r="X4579" s="60"/>
      <c r="Y4579" s="60"/>
      <c r="Z4579" s="60"/>
    </row>
    <row r="4580" spans="23:26" hidden="1" x14ac:dyDescent="0.3">
      <c r="W4580" s="60"/>
      <c r="X4580" s="60"/>
      <c r="Y4580" s="60"/>
      <c r="Z4580" s="60"/>
    </row>
    <row r="4581" spans="23:26" hidden="1" x14ac:dyDescent="0.3">
      <c r="W4581" s="60"/>
      <c r="X4581" s="60"/>
      <c r="Y4581" s="60"/>
      <c r="Z4581" s="60"/>
    </row>
    <row r="4582" spans="23:26" hidden="1" x14ac:dyDescent="0.3">
      <c r="W4582" s="60"/>
      <c r="X4582" s="60"/>
      <c r="Y4582" s="60"/>
      <c r="Z4582" s="60"/>
    </row>
    <row r="4583" spans="23:26" hidden="1" x14ac:dyDescent="0.3">
      <c r="W4583" s="60"/>
      <c r="X4583" s="60"/>
      <c r="Y4583" s="60"/>
      <c r="Z4583" s="60"/>
    </row>
    <row r="4584" spans="23:26" hidden="1" x14ac:dyDescent="0.3">
      <c r="W4584" s="60"/>
      <c r="X4584" s="60"/>
      <c r="Y4584" s="60"/>
      <c r="Z4584" s="60"/>
    </row>
    <row r="4585" spans="23:26" hidden="1" x14ac:dyDescent="0.3">
      <c r="W4585" s="60"/>
      <c r="X4585" s="60"/>
      <c r="Y4585" s="60"/>
      <c r="Z4585" s="60"/>
    </row>
    <row r="4586" spans="23:26" hidden="1" x14ac:dyDescent="0.3">
      <c r="W4586" s="60"/>
      <c r="X4586" s="60"/>
      <c r="Y4586" s="60"/>
      <c r="Z4586" s="60"/>
    </row>
    <row r="4587" spans="23:26" hidden="1" x14ac:dyDescent="0.3">
      <c r="W4587" s="60"/>
      <c r="X4587" s="60"/>
      <c r="Y4587" s="60"/>
      <c r="Z4587" s="60"/>
    </row>
    <row r="4588" spans="23:26" hidden="1" x14ac:dyDescent="0.3">
      <c r="W4588" s="60"/>
      <c r="X4588" s="60"/>
      <c r="Y4588" s="60"/>
      <c r="Z4588" s="60"/>
    </row>
    <row r="4589" spans="23:26" hidden="1" x14ac:dyDescent="0.3">
      <c r="W4589" s="60"/>
      <c r="X4589" s="60"/>
      <c r="Y4589" s="60"/>
      <c r="Z4589" s="60"/>
    </row>
    <row r="4590" spans="23:26" hidden="1" x14ac:dyDescent="0.3">
      <c r="W4590" s="60"/>
      <c r="X4590" s="60"/>
      <c r="Y4590" s="60"/>
      <c r="Z4590" s="60"/>
    </row>
    <row r="4591" spans="23:26" hidden="1" x14ac:dyDescent="0.3">
      <c r="W4591" s="60"/>
      <c r="X4591" s="60"/>
      <c r="Y4591" s="60"/>
      <c r="Z4591" s="60"/>
    </row>
    <row r="4592" spans="23:26" hidden="1" x14ac:dyDescent="0.3">
      <c r="W4592" s="60"/>
      <c r="X4592" s="60"/>
      <c r="Y4592" s="60"/>
      <c r="Z4592" s="60"/>
    </row>
    <row r="4593" spans="23:26" hidden="1" x14ac:dyDescent="0.3">
      <c r="W4593" s="60"/>
      <c r="X4593" s="60"/>
      <c r="Y4593" s="60"/>
      <c r="Z4593" s="60"/>
    </row>
    <row r="4594" spans="23:26" hidden="1" x14ac:dyDescent="0.3">
      <c r="W4594" s="60"/>
      <c r="X4594" s="60"/>
      <c r="Y4594" s="60"/>
      <c r="Z4594" s="60"/>
    </row>
    <row r="4595" spans="23:26" hidden="1" x14ac:dyDescent="0.3">
      <c r="W4595" s="60"/>
      <c r="X4595" s="60"/>
      <c r="Y4595" s="60"/>
      <c r="Z4595" s="60"/>
    </row>
    <row r="4596" spans="23:26" hidden="1" x14ac:dyDescent="0.3">
      <c r="W4596" s="60"/>
      <c r="X4596" s="60"/>
      <c r="Y4596" s="60"/>
      <c r="Z4596" s="60"/>
    </row>
    <row r="4597" spans="23:26" hidden="1" x14ac:dyDescent="0.3">
      <c r="W4597" s="60"/>
      <c r="X4597" s="60"/>
      <c r="Y4597" s="60"/>
      <c r="Z4597" s="60"/>
    </row>
    <row r="4598" spans="23:26" hidden="1" x14ac:dyDescent="0.3">
      <c r="W4598" s="60"/>
      <c r="X4598" s="60"/>
      <c r="Y4598" s="60"/>
      <c r="Z4598" s="60"/>
    </row>
    <row r="4599" spans="23:26" hidden="1" x14ac:dyDescent="0.3">
      <c r="W4599" s="60"/>
      <c r="X4599" s="60"/>
      <c r="Y4599" s="60"/>
      <c r="Z4599" s="60"/>
    </row>
    <row r="4600" spans="23:26" hidden="1" x14ac:dyDescent="0.3">
      <c r="W4600" s="60"/>
      <c r="X4600" s="60"/>
      <c r="Y4600" s="60"/>
      <c r="Z4600" s="60"/>
    </row>
    <row r="4601" spans="23:26" hidden="1" x14ac:dyDescent="0.3">
      <c r="W4601" s="60"/>
      <c r="X4601" s="60"/>
      <c r="Y4601" s="60"/>
      <c r="Z4601" s="60"/>
    </row>
    <row r="4602" spans="23:26" hidden="1" x14ac:dyDescent="0.3">
      <c r="W4602" s="60"/>
      <c r="X4602" s="60"/>
      <c r="Y4602" s="60"/>
      <c r="Z4602" s="60"/>
    </row>
    <row r="4603" spans="23:26" hidden="1" x14ac:dyDescent="0.3">
      <c r="W4603" s="60"/>
      <c r="X4603" s="60"/>
      <c r="Y4603" s="60"/>
      <c r="Z4603" s="60"/>
    </row>
    <row r="4604" spans="23:26" hidden="1" x14ac:dyDescent="0.3">
      <c r="W4604" s="60"/>
      <c r="X4604" s="60"/>
      <c r="Y4604" s="60"/>
      <c r="Z4604" s="60"/>
    </row>
    <row r="4605" spans="23:26" hidden="1" x14ac:dyDescent="0.3">
      <c r="W4605" s="60"/>
      <c r="X4605" s="60"/>
      <c r="Y4605" s="60"/>
      <c r="Z4605" s="60"/>
    </row>
    <row r="4606" spans="23:26" hidden="1" x14ac:dyDescent="0.3">
      <c r="W4606" s="60"/>
      <c r="X4606" s="60"/>
      <c r="Y4606" s="60"/>
      <c r="Z4606" s="60"/>
    </row>
    <row r="4607" spans="23:26" hidden="1" x14ac:dyDescent="0.3">
      <c r="W4607" s="60"/>
      <c r="X4607" s="60"/>
      <c r="Y4607" s="60"/>
      <c r="Z4607" s="60"/>
    </row>
    <row r="4608" spans="23:26" hidden="1" x14ac:dyDescent="0.3">
      <c r="W4608" s="60"/>
      <c r="X4608" s="60"/>
      <c r="Y4608" s="60"/>
      <c r="Z4608" s="60"/>
    </row>
    <row r="4609" spans="23:26" hidden="1" x14ac:dyDescent="0.3">
      <c r="W4609" s="60"/>
      <c r="X4609" s="60"/>
      <c r="Y4609" s="60"/>
      <c r="Z4609" s="60"/>
    </row>
    <row r="4610" spans="23:26" hidden="1" x14ac:dyDescent="0.3">
      <c r="W4610" s="60"/>
      <c r="X4610" s="60"/>
      <c r="Y4610" s="60"/>
      <c r="Z4610" s="60"/>
    </row>
    <row r="4611" spans="23:26" hidden="1" x14ac:dyDescent="0.3">
      <c r="W4611" s="60"/>
      <c r="X4611" s="60"/>
      <c r="Y4611" s="60"/>
      <c r="Z4611" s="60"/>
    </row>
    <row r="4612" spans="23:26" hidden="1" x14ac:dyDescent="0.3">
      <c r="W4612" s="60"/>
      <c r="X4612" s="60"/>
      <c r="Y4612" s="60"/>
      <c r="Z4612" s="60"/>
    </row>
    <row r="4613" spans="23:26" hidden="1" x14ac:dyDescent="0.3">
      <c r="W4613" s="60"/>
      <c r="X4613" s="60"/>
      <c r="Y4613" s="60"/>
      <c r="Z4613" s="60"/>
    </row>
    <row r="4614" spans="23:26" hidden="1" x14ac:dyDescent="0.3">
      <c r="W4614" s="60"/>
      <c r="X4614" s="60"/>
      <c r="Y4614" s="60"/>
      <c r="Z4614" s="60"/>
    </row>
    <row r="4615" spans="23:26" hidden="1" x14ac:dyDescent="0.3">
      <c r="W4615" s="60"/>
      <c r="X4615" s="60"/>
      <c r="Y4615" s="60"/>
      <c r="Z4615" s="60"/>
    </row>
    <row r="4616" spans="23:26" hidden="1" x14ac:dyDescent="0.3">
      <c r="W4616" s="60"/>
      <c r="X4616" s="60"/>
      <c r="Y4616" s="60"/>
      <c r="Z4616" s="60"/>
    </row>
    <row r="4617" spans="23:26" hidden="1" x14ac:dyDescent="0.3">
      <c r="W4617" s="60"/>
      <c r="X4617" s="60"/>
      <c r="Y4617" s="60"/>
      <c r="Z4617" s="60"/>
    </row>
    <row r="4618" spans="23:26" hidden="1" x14ac:dyDescent="0.3">
      <c r="W4618" s="60"/>
      <c r="X4618" s="60"/>
      <c r="Y4618" s="60"/>
      <c r="Z4618" s="60"/>
    </row>
    <row r="4619" spans="23:26" hidden="1" x14ac:dyDescent="0.3">
      <c r="W4619" s="60"/>
      <c r="X4619" s="60"/>
      <c r="Y4619" s="60"/>
      <c r="Z4619" s="60"/>
    </row>
    <row r="4620" spans="23:26" hidden="1" x14ac:dyDescent="0.3">
      <c r="W4620" s="60"/>
      <c r="X4620" s="60"/>
      <c r="Y4620" s="60"/>
      <c r="Z4620" s="60"/>
    </row>
    <row r="4621" spans="23:26" hidden="1" x14ac:dyDescent="0.3">
      <c r="W4621" s="60"/>
      <c r="X4621" s="60"/>
      <c r="Y4621" s="60"/>
      <c r="Z4621" s="60"/>
    </row>
    <row r="4622" spans="23:26" hidden="1" x14ac:dyDescent="0.3">
      <c r="W4622" s="60"/>
      <c r="X4622" s="60"/>
      <c r="Y4622" s="60"/>
      <c r="Z4622" s="60"/>
    </row>
    <row r="4623" spans="23:26" hidden="1" x14ac:dyDescent="0.3">
      <c r="W4623" s="60"/>
      <c r="X4623" s="60"/>
      <c r="Y4623" s="60"/>
      <c r="Z4623" s="60"/>
    </row>
    <row r="4624" spans="23:26" hidden="1" x14ac:dyDescent="0.3">
      <c r="W4624" s="60"/>
      <c r="X4624" s="60"/>
      <c r="Y4624" s="60"/>
      <c r="Z4624" s="60"/>
    </row>
    <row r="4625" spans="23:26" hidden="1" x14ac:dyDescent="0.3">
      <c r="W4625" s="60"/>
      <c r="X4625" s="60"/>
      <c r="Y4625" s="60"/>
      <c r="Z4625" s="60"/>
    </row>
    <row r="4626" spans="23:26" hidden="1" x14ac:dyDescent="0.3">
      <c r="W4626" s="60"/>
      <c r="X4626" s="60"/>
      <c r="Y4626" s="60"/>
      <c r="Z4626" s="60"/>
    </row>
    <row r="4627" spans="23:26" hidden="1" x14ac:dyDescent="0.3">
      <c r="W4627" s="60"/>
      <c r="X4627" s="60"/>
      <c r="Y4627" s="60"/>
      <c r="Z4627" s="60"/>
    </row>
    <row r="4628" spans="23:26" hidden="1" x14ac:dyDescent="0.3">
      <c r="W4628" s="60"/>
      <c r="X4628" s="60"/>
      <c r="Y4628" s="60"/>
      <c r="Z4628" s="60"/>
    </row>
    <row r="4629" spans="23:26" hidden="1" x14ac:dyDescent="0.3">
      <c r="W4629" s="60"/>
      <c r="X4629" s="60"/>
      <c r="Y4629" s="60"/>
      <c r="Z4629" s="60"/>
    </row>
    <row r="4630" spans="23:26" hidden="1" x14ac:dyDescent="0.3">
      <c r="W4630" s="60"/>
      <c r="X4630" s="60"/>
      <c r="Y4630" s="60"/>
      <c r="Z4630" s="60"/>
    </row>
    <row r="4631" spans="23:26" hidden="1" x14ac:dyDescent="0.3">
      <c r="W4631" s="60"/>
      <c r="X4631" s="60"/>
      <c r="Y4631" s="60"/>
      <c r="Z4631" s="60"/>
    </row>
    <row r="4632" spans="23:26" hidden="1" x14ac:dyDescent="0.3">
      <c r="W4632" s="60"/>
      <c r="X4632" s="60"/>
      <c r="Y4632" s="60"/>
      <c r="Z4632" s="60"/>
    </row>
    <row r="4633" spans="23:26" hidden="1" x14ac:dyDescent="0.3">
      <c r="W4633" s="60"/>
      <c r="X4633" s="60"/>
      <c r="Y4633" s="60"/>
      <c r="Z4633" s="60"/>
    </row>
    <row r="4634" spans="23:26" hidden="1" x14ac:dyDescent="0.3">
      <c r="W4634" s="60"/>
      <c r="X4634" s="60"/>
      <c r="Y4634" s="60"/>
      <c r="Z4634" s="60"/>
    </row>
    <row r="4635" spans="23:26" hidden="1" x14ac:dyDescent="0.3">
      <c r="W4635" s="60"/>
      <c r="X4635" s="60"/>
      <c r="Y4635" s="60"/>
      <c r="Z4635" s="60"/>
    </row>
    <row r="4636" spans="23:26" hidden="1" x14ac:dyDescent="0.3">
      <c r="W4636" s="60"/>
      <c r="X4636" s="60"/>
      <c r="Y4636" s="60"/>
      <c r="Z4636" s="60"/>
    </row>
    <row r="4637" spans="23:26" hidden="1" x14ac:dyDescent="0.3">
      <c r="W4637" s="60"/>
      <c r="X4637" s="60"/>
      <c r="Y4637" s="60"/>
      <c r="Z4637" s="60"/>
    </row>
    <row r="4638" spans="23:26" hidden="1" x14ac:dyDescent="0.3">
      <c r="W4638" s="60"/>
      <c r="X4638" s="60"/>
      <c r="Y4638" s="60"/>
      <c r="Z4638" s="60"/>
    </row>
    <row r="4639" spans="23:26" hidden="1" x14ac:dyDescent="0.3">
      <c r="W4639" s="60"/>
      <c r="X4639" s="60"/>
      <c r="Y4639" s="60"/>
      <c r="Z4639" s="60"/>
    </row>
    <row r="4640" spans="23:26" hidden="1" x14ac:dyDescent="0.3">
      <c r="W4640" s="60"/>
      <c r="X4640" s="60"/>
      <c r="Y4640" s="60"/>
      <c r="Z4640" s="60"/>
    </row>
    <row r="4641" spans="23:26" hidden="1" x14ac:dyDescent="0.3">
      <c r="W4641" s="60"/>
      <c r="X4641" s="60"/>
      <c r="Y4641" s="60"/>
      <c r="Z4641" s="60"/>
    </row>
    <row r="4642" spans="23:26" hidden="1" x14ac:dyDescent="0.3">
      <c r="W4642" s="60"/>
      <c r="X4642" s="60"/>
      <c r="Y4642" s="60"/>
      <c r="Z4642" s="60"/>
    </row>
    <row r="4643" spans="23:26" hidden="1" x14ac:dyDescent="0.3">
      <c r="W4643" s="60"/>
      <c r="X4643" s="60"/>
      <c r="Y4643" s="60"/>
      <c r="Z4643" s="60"/>
    </row>
    <row r="4644" spans="23:26" hidden="1" x14ac:dyDescent="0.3">
      <c r="W4644" s="60"/>
      <c r="X4644" s="60"/>
      <c r="Y4644" s="60"/>
      <c r="Z4644" s="60"/>
    </row>
    <row r="4645" spans="23:26" hidden="1" x14ac:dyDescent="0.3">
      <c r="W4645" s="60"/>
      <c r="X4645" s="60"/>
      <c r="Y4645" s="60"/>
      <c r="Z4645" s="60"/>
    </row>
    <row r="4646" spans="23:26" hidden="1" x14ac:dyDescent="0.3">
      <c r="W4646" s="60"/>
      <c r="X4646" s="60"/>
      <c r="Y4646" s="60"/>
      <c r="Z4646" s="60"/>
    </row>
    <row r="4647" spans="23:26" hidden="1" x14ac:dyDescent="0.3">
      <c r="W4647" s="60"/>
      <c r="X4647" s="60"/>
      <c r="Y4647" s="60"/>
      <c r="Z4647" s="60"/>
    </row>
    <row r="4648" spans="23:26" hidden="1" x14ac:dyDescent="0.3">
      <c r="W4648" s="60"/>
      <c r="X4648" s="60"/>
      <c r="Y4648" s="60"/>
      <c r="Z4648" s="60"/>
    </row>
    <row r="4649" spans="23:26" hidden="1" x14ac:dyDescent="0.3">
      <c r="W4649" s="60"/>
      <c r="X4649" s="60"/>
      <c r="Y4649" s="60"/>
      <c r="Z4649" s="60"/>
    </row>
    <row r="4650" spans="23:26" hidden="1" x14ac:dyDescent="0.3">
      <c r="W4650" s="60"/>
      <c r="X4650" s="60"/>
      <c r="Y4650" s="60"/>
      <c r="Z4650" s="60"/>
    </row>
    <row r="4651" spans="23:26" hidden="1" x14ac:dyDescent="0.3">
      <c r="W4651" s="60"/>
      <c r="X4651" s="60"/>
      <c r="Y4651" s="60"/>
      <c r="Z4651" s="60"/>
    </row>
    <row r="4652" spans="23:26" hidden="1" x14ac:dyDescent="0.3">
      <c r="W4652" s="60"/>
      <c r="X4652" s="60"/>
      <c r="Y4652" s="60"/>
      <c r="Z4652" s="60"/>
    </row>
    <row r="4653" spans="23:26" hidden="1" x14ac:dyDescent="0.3">
      <c r="W4653" s="60"/>
      <c r="X4653" s="60"/>
      <c r="Y4653" s="60"/>
      <c r="Z4653" s="60"/>
    </row>
    <row r="4654" spans="23:26" hidden="1" x14ac:dyDescent="0.3">
      <c r="W4654" s="60"/>
      <c r="X4654" s="60"/>
      <c r="Y4654" s="60"/>
      <c r="Z4654" s="60"/>
    </row>
    <row r="4655" spans="23:26" hidden="1" x14ac:dyDescent="0.3">
      <c r="W4655" s="60"/>
      <c r="X4655" s="60"/>
      <c r="Y4655" s="60"/>
      <c r="Z4655" s="60"/>
    </row>
    <row r="4656" spans="23:26" hidden="1" x14ac:dyDescent="0.3">
      <c r="W4656" s="60"/>
      <c r="X4656" s="60"/>
      <c r="Y4656" s="60"/>
      <c r="Z4656" s="60"/>
    </row>
    <row r="4657" spans="23:26" hidden="1" x14ac:dyDescent="0.3">
      <c r="W4657" s="60"/>
      <c r="X4657" s="60"/>
      <c r="Y4657" s="60"/>
      <c r="Z4657" s="60"/>
    </row>
    <row r="4658" spans="23:26" hidden="1" x14ac:dyDescent="0.3">
      <c r="W4658" s="60"/>
      <c r="X4658" s="60"/>
      <c r="Y4658" s="60"/>
      <c r="Z4658" s="60"/>
    </row>
    <row r="4659" spans="23:26" hidden="1" x14ac:dyDescent="0.3">
      <c r="W4659" s="60"/>
      <c r="X4659" s="60"/>
      <c r="Y4659" s="60"/>
      <c r="Z4659" s="60"/>
    </row>
    <row r="4660" spans="23:26" hidden="1" x14ac:dyDescent="0.3">
      <c r="W4660" s="60"/>
      <c r="X4660" s="60"/>
      <c r="Y4660" s="60"/>
      <c r="Z4660" s="60"/>
    </row>
    <row r="4661" spans="23:26" hidden="1" x14ac:dyDescent="0.3">
      <c r="W4661" s="60"/>
      <c r="X4661" s="60"/>
      <c r="Y4661" s="60"/>
      <c r="Z4661" s="60"/>
    </row>
    <row r="4662" spans="23:26" hidden="1" x14ac:dyDescent="0.3">
      <c r="W4662" s="60"/>
      <c r="X4662" s="60"/>
      <c r="Y4662" s="60"/>
      <c r="Z4662" s="60"/>
    </row>
    <row r="4663" spans="23:26" hidden="1" x14ac:dyDescent="0.3">
      <c r="W4663" s="60"/>
      <c r="X4663" s="60"/>
      <c r="Y4663" s="60"/>
      <c r="Z4663" s="60"/>
    </row>
    <row r="4664" spans="23:26" hidden="1" x14ac:dyDescent="0.3">
      <c r="W4664" s="60"/>
      <c r="X4664" s="60"/>
      <c r="Y4664" s="60"/>
      <c r="Z4664" s="60"/>
    </row>
    <row r="4665" spans="23:26" hidden="1" x14ac:dyDescent="0.3">
      <c r="W4665" s="60"/>
      <c r="X4665" s="60"/>
      <c r="Y4665" s="60"/>
      <c r="Z4665" s="60"/>
    </row>
    <row r="4666" spans="23:26" hidden="1" x14ac:dyDescent="0.3">
      <c r="W4666" s="60"/>
      <c r="X4666" s="60"/>
      <c r="Y4666" s="60"/>
      <c r="Z4666" s="60"/>
    </row>
    <row r="4667" spans="23:26" hidden="1" x14ac:dyDescent="0.3">
      <c r="W4667" s="60"/>
      <c r="X4667" s="60"/>
      <c r="Y4667" s="60"/>
      <c r="Z4667" s="60"/>
    </row>
    <row r="4668" spans="23:26" hidden="1" x14ac:dyDescent="0.3">
      <c r="W4668" s="60"/>
      <c r="X4668" s="60"/>
      <c r="Y4668" s="60"/>
      <c r="Z4668" s="60"/>
    </row>
    <row r="4669" spans="23:26" hidden="1" x14ac:dyDescent="0.3">
      <c r="W4669" s="60"/>
      <c r="X4669" s="60"/>
      <c r="Y4669" s="60"/>
      <c r="Z4669" s="60"/>
    </row>
    <row r="4670" spans="23:26" hidden="1" x14ac:dyDescent="0.3">
      <c r="W4670" s="60"/>
      <c r="X4670" s="60"/>
      <c r="Y4670" s="60"/>
      <c r="Z4670" s="60"/>
    </row>
    <row r="4671" spans="23:26" hidden="1" x14ac:dyDescent="0.3">
      <c r="W4671" s="60"/>
      <c r="X4671" s="60"/>
      <c r="Y4671" s="60"/>
      <c r="Z4671" s="60"/>
    </row>
    <row r="4672" spans="23:26" hidden="1" x14ac:dyDescent="0.3">
      <c r="W4672" s="60"/>
      <c r="X4672" s="60"/>
      <c r="Y4672" s="60"/>
      <c r="Z4672" s="60"/>
    </row>
    <row r="4673" spans="23:26" hidden="1" x14ac:dyDescent="0.3">
      <c r="W4673" s="60"/>
      <c r="X4673" s="60"/>
      <c r="Y4673" s="60"/>
      <c r="Z4673" s="60"/>
    </row>
    <row r="4674" spans="23:26" hidden="1" x14ac:dyDescent="0.3">
      <c r="W4674" s="60"/>
      <c r="X4674" s="60"/>
      <c r="Y4674" s="60"/>
      <c r="Z4674" s="60"/>
    </row>
    <row r="4675" spans="23:26" hidden="1" x14ac:dyDescent="0.3">
      <c r="W4675" s="60"/>
      <c r="X4675" s="60"/>
      <c r="Y4675" s="60"/>
      <c r="Z4675" s="60"/>
    </row>
    <row r="4676" spans="23:26" hidden="1" x14ac:dyDescent="0.3">
      <c r="W4676" s="60"/>
      <c r="X4676" s="60"/>
      <c r="Y4676" s="60"/>
      <c r="Z4676" s="60"/>
    </row>
    <row r="4677" spans="23:26" hidden="1" x14ac:dyDescent="0.3">
      <c r="W4677" s="60"/>
      <c r="X4677" s="60"/>
      <c r="Y4677" s="60"/>
      <c r="Z4677" s="60"/>
    </row>
    <row r="4678" spans="23:26" hidden="1" x14ac:dyDescent="0.3">
      <c r="W4678" s="60"/>
      <c r="X4678" s="60"/>
      <c r="Y4678" s="60"/>
      <c r="Z4678" s="60"/>
    </row>
    <row r="4679" spans="23:26" hidden="1" x14ac:dyDescent="0.3">
      <c r="W4679" s="60"/>
      <c r="X4679" s="60"/>
      <c r="Y4679" s="60"/>
      <c r="Z4679" s="60"/>
    </row>
    <row r="4680" spans="23:26" hidden="1" x14ac:dyDescent="0.3">
      <c r="W4680" s="60"/>
      <c r="X4680" s="60"/>
      <c r="Y4680" s="60"/>
      <c r="Z4680" s="60"/>
    </row>
    <row r="4681" spans="23:26" hidden="1" x14ac:dyDescent="0.3">
      <c r="W4681" s="60"/>
      <c r="X4681" s="60"/>
      <c r="Y4681" s="60"/>
      <c r="Z4681" s="60"/>
    </row>
    <row r="4682" spans="23:26" hidden="1" x14ac:dyDescent="0.3">
      <c r="W4682" s="60"/>
      <c r="X4682" s="60"/>
      <c r="Y4682" s="60"/>
      <c r="Z4682" s="60"/>
    </row>
    <row r="4683" spans="23:26" hidden="1" x14ac:dyDescent="0.3">
      <c r="W4683" s="60"/>
      <c r="X4683" s="60"/>
      <c r="Y4683" s="60"/>
      <c r="Z4683" s="60"/>
    </row>
    <row r="4684" spans="23:26" hidden="1" x14ac:dyDescent="0.3">
      <c r="W4684" s="60"/>
      <c r="X4684" s="60"/>
      <c r="Y4684" s="60"/>
      <c r="Z4684" s="60"/>
    </row>
    <row r="4685" spans="23:26" hidden="1" x14ac:dyDescent="0.3">
      <c r="W4685" s="60"/>
      <c r="X4685" s="60"/>
      <c r="Y4685" s="60"/>
      <c r="Z4685" s="60"/>
    </row>
    <row r="4686" spans="23:26" hidden="1" x14ac:dyDescent="0.3">
      <c r="W4686" s="60"/>
      <c r="X4686" s="60"/>
      <c r="Y4686" s="60"/>
      <c r="Z4686" s="60"/>
    </row>
    <row r="4687" spans="23:26" hidden="1" x14ac:dyDescent="0.3">
      <c r="W4687" s="60"/>
      <c r="X4687" s="60"/>
      <c r="Y4687" s="60"/>
      <c r="Z4687" s="60"/>
    </row>
    <row r="4688" spans="23:26" hidden="1" x14ac:dyDescent="0.3">
      <c r="W4688" s="60"/>
      <c r="X4688" s="60"/>
      <c r="Y4688" s="60"/>
      <c r="Z4688" s="60"/>
    </row>
    <row r="4689" spans="23:26" hidden="1" x14ac:dyDescent="0.3">
      <c r="W4689" s="60"/>
      <c r="X4689" s="60"/>
      <c r="Y4689" s="60"/>
      <c r="Z4689" s="60"/>
    </row>
    <row r="4690" spans="23:26" hidden="1" x14ac:dyDescent="0.3">
      <c r="W4690" s="60"/>
      <c r="X4690" s="60"/>
      <c r="Y4690" s="60"/>
      <c r="Z4690" s="60"/>
    </row>
    <row r="4691" spans="23:26" hidden="1" x14ac:dyDescent="0.3">
      <c r="W4691" s="60"/>
      <c r="X4691" s="60"/>
      <c r="Y4691" s="60"/>
      <c r="Z4691" s="60"/>
    </row>
    <row r="4692" spans="23:26" hidden="1" x14ac:dyDescent="0.3">
      <c r="W4692" s="60"/>
      <c r="X4692" s="60"/>
      <c r="Y4692" s="60"/>
      <c r="Z4692" s="60"/>
    </row>
    <row r="4693" spans="23:26" hidden="1" x14ac:dyDescent="0.3">
      <c r="W4693" s="60"/>
      <c r="X4693" s="60"/>
      <c r="Y4693" s="60"/>
      <c r="Z4693" s="60"/>
    </row>
    <row r="4694" spans="23:26" hidden="1" x14ac:dyDescent="0.3">
      <c r="W4694" s="60"/>
      <c r="X4694" s="60"/>
      <c r="Y4694" s="60"/>
      <c r="Z4694" s="60"/>
    </row>
    <row r="4695" spans="23:26" hidden="1" x14ac:dyDescent="0.3">
      <c r="W4695" s="60"/>
      <c r="X4695" s="60"/>
      <c r="Y4695" s="60"/>
      <c r="Z4695" s="60"/>
    </row>
    <row r="4696" spans="23:26" hidden="1" x14ac:dyDescent="0.3">
      <c r="W4696" s="60"/>
      <c r="X4696" s="60"/>
      <c r="Y4696" s="60"/>
      <c r="Z4696" s="60"/>
    </row>
    <row r="4697" spans="23:26" hidden="1" x14ac:dyDescent="0.3">
      <c r="W4697" s="60"/>
      <c r="X4697" s="60"/>
      <c r="Y4697" s="60"/>
      <c r="Z4697" s="60"/>
    </row>
    <row r="4698" spans="23:26" hidden="1" x14ac:dyDescent="0.3">
      <c r="W4698" s="60"/>
      <c r="X4698" s="60"/>
      <c r="Y4698" s="60"/>
      <c r="Z4698" s="60"/>
    </row>
    <row r="4699" spans="23:26" hidden="1" x14ac:dyDescent="0.3">
      <c r="W4699" s="60"/>
      <c r="X4699" s="60"/>
      <c r="Y4699" s="60"/>
      <c r="Z4699" s="60"/>
    </row>
    <row r="4700" spans="23:26" hidden="1" x14ac:dyDescent="0.3">
      <c r="W4700" s="60"/>
      <c r="X4700" s="60"/>
      <c r="Y4700" s="60"/>
      <c r="Z4700" s="60"/>
    </row>
    <row r="4701" spans="23:26" hidden="1" x14ac:dyDescent="0.3">
      <c r="W4701" s="60"/>
      <c r="X4701" s="60"/>
      <c r="Y4701" s="60"/>
      <c r="Z4701" s="60"/>
    </row>
    <row r="4702" spans="23:26" hidden="1" x14ac:dyDescent="0.3">
      <c r="W4702" s="60"/>
      <c r="X4702" s="60"/>
      <c r="Y4702" s="60"/>
      <c r="Z4702" s="60"/>
    </row>
    <row r="4703" spans="23:26" hidden="1" x14ac:dyDescent="0.3">
      <c r="W4703" s="60"/>
      <c r="X4703" s="60"/>
      <c r="Y4703" s="60"/>
      <c r="Z4703" s="60"/>
    </row>
    <row r="4704" spans="23:26" hidden="1" x14ac:dyDescent="0.3">
      <c r="W4704" s="60"/>
      <c r="X4704" s="60"/>
      <c r="Y4704" s="60"/>
      <c r="Z4704" s="60"/>
    </row>
    <row r="4705" spans="23:26" hidden="1" x14ac:dyDescent="0.3">
      <c r="W4705" s="60"/>
      <c r="X4705" s="60"/>
      <c r="Y4705" s="60"/>
      <c r="Z4705" s="60"/>
    </row>
    <row r="4706" spans="23:26" hidden="1" x14ac:dyDescent="0.3">
      <c r="W4706" s="60"/>
      <c r="X4706" s="60"/>
      <c r="Y4706" s="60"/>
      <c r="Z4706" s="60"/>
    </row>
    <row r="4707" spans="23:26" hidden="1" x14ac:dyDescent="0.3">
      <c r="W4707" s="60"/>
      <c r="X4707" s="60"/>
      <c r="Y4707" s="60"/>
      <c r="Z4707" s="60"/>
    </row>
    <row r="4708" spans="23:26" hidden="1" x14ac:dyDescent="0.3">
      <c r="W4708" s="60"/>
      <c r="X4708" s="60"/>
      <c r="Y4708" s="60"/>
      <c r="Z4708" s="60"/>
    </row>
    <row r="4709" spans="23:26" hidden="1" x14ac:dyDescent="0.3">
      <c r="W4709" s="60"/>
      <c r="X4709" s="60"/>
      <c r="Y4709" s="60"/>
      <c r="Z4709" s="60"/>
    </row>
    <row r="4710" spans="23:26" hidden="1" x14ac:dyDescent="0.3">
      <c r="W4710" s="60"/>
      <c r="X4710" s="60"/>
      <c r="Y4710" s="60"/>
      <c r="Z4710" s="60"/>
    </row>
    <row r="4711" spans="23:26" hidden="1" x14ac:dyDescent="0.3">
      <c r="W4711" s="60"/>
      <c r="X4711" s="60"/>
      <c r="Y4711" s="60"/>
      <c r="Z4711" s="60"/>
    </row>
    <row r="4712" spans="23:26" hidden="1" x14ac:dyDescent="0.3">
      <c r="W4712" s="60"/>
      <c r="X4712" s="60"/>
      <c r="Y4712" s="60"/>
      <c r="Z4712" s="60"/>
    </row>
    <row r="4713" spans="23:26" hidden="1" x14ac:dyDescent="0.3">
      <c r="W4713" s="60"/>
      <c r="X4713" s="60"/>
      <c r="Y4713" s="60"/>
      <c r="Z4713" s="60"/>
    </row>
    <row r="4714" spans="23:26" hidden="1" x14ac:dyDescent="0.3">
      <c r="W4714" s="60"/>
      <c r="X4714" s="60"/>
      <c r="Y4714" s="60"/>
      <c r="Z4714" s="60"/>
    </row>
    <row r="4715" spans="23:26" hidden="1" x14ac:dyDescent="0.3">
      <c r="W4715" s="60"/>
      <c r="X4715" s="60"/>
      <c r="Y4715" s="60"/>
      <c r="Z4715" s="60"/>
    </row>
    <row r="4716" spans="23:26" hidden="1" x14ac:dyDescent="0.3">
      <c r="W4716" s="60"/>
      <c r="X4716" s="60"/>
      <c r="Y4716" s="60"/>
      <c r="Z4716" s="60"/>
    </row>
    <row r="4717" spans="23:26" hidden="1" x14ac:dyDescent="0.3">
      <c r="W4717" s="60"/>
      <c r="X4717" s="60"/>
      <c r="Y4717" s="60"/>
      <c r="Z4717" s="60"/>
    </row>
    <row r="4718" spans="23:26" hidden="1" x14ac:dyDescent="0.3">
      <c r="W4718" s="60"/>
      <c r="X4718" s="60"/>
      <c r="Y4718" s="60"/>
      <c r="Z4718" s="60"/>
    </row>
    <row r="4719" spans="23:26" hidden="1" x14ac:dyDescent="0.3">
      <c r="W4719" s="60"/>
      <c r="X4719" s="60"/>
      <c r="Y4719" s="60"/>
      <c r="Z4719" s="60"/>
    </row>
    <row r="4720" spans="23:26" hidden="1" x14ac:dyDescent="0.3">
      <c r="W4720" s="60"/>
      <c r="X4720" s="60"/>
      <c r="Y4720" s="60"/>
      <c r="Z4720" s="60"/>
    </row>
    <row r="4721" spans="23:26" hidden="1" x14ac:dyDescent="0.3">
      <c r="W4721" s="60"/>
      <c r="X4721" s="60"/>
      <c r="Y4721" s="60"/>
      <c r="Z4721" s="60"/>
    </row>
    <row r="4722" spans="23:26" hidden="1" x14ac:dyDescent="0.3">
      <c r="W4722" s="60"/>
      <c r="X4722" s="60"/>
      <c r="Y4722" s="60"/>
      <c r="Z4722" s="60"/>
    </row>
    <row r="4723" spans="23:26" hidden="1" x14ac:dyDescent="0.3">
      <c r="W4723" s="60"/>
      <c r="X4723" s="60"/>
      <c r="Y4723" s="60"/>
      <c r="Z4723" s="60"/>
    </row>
    <row r="4724" spans="23:26" hidden="1" x14ac:dyDescent="0.3">
      <c r="W4724" s="60"/>
      <c r="X4724" s="60"/>
      <c r="Y4724" s="60"/>
      <c r="Z4724" s="60"/>
    </row>
    <row r="4725" spans="23:26" hidden="1" x14ac:dyDescent="0.3">
      <c r="W4725" s="60"/>
      <c r="X4725" s="60"/>
      <c r="Y4725" s="60"/>
      <c r="Z4725" s="60"/>
    </row>
    <row r="4726" spans="23:26" hidden="1" x14ac:dyDescent="0.3">
      <c r="W4726" s="60"/>
      <c r="X4726" s="60"/>
      <c r="Y4726" s="60"/>
      <c r="Z4726" s="60"/>
    </row>
    <row r="4727" spans="23:26" hidden="1" x14ac:dyDescent="0.3">
      <c r="W4727" s="60"/>
      <c r="X4727" s="60"/>
      <c r="Y4727" s="60"/>
      <c r="Z4727" s="60"/>
    </row>
    <row r="4728" spans="23:26" hidden="1" x14ac:dyDescent="0.3">
      <c r="W4728" s="60"/>
      <c r="X4728" s="60"/>
      <c r="Y4728" s="60"/>
      <c r="Z4728" s="60"/>
    </row>
    <row r="4729" spans="23:26" hidden="1" x14ac:dyDescent="0.3">
      <c r="W4729" s="60"/>
      <c r="X4729" s="60"/>
      <c r="Y4729" s="60"/>
      <c r="Z4729" s="60"/>
    </row>
    <row r="4730" spans="23:26" hidden="1" x14ac:dyDescent="0.3">
      <c r="W4730" s="60"/>
      <c r="X4730" s="60"/>
      <c r="Y4730" s="60"/>
      <c r="Z4730" s="60"/>
    </row>
    <row r="4731" spans="23:26" hidden="1" x14ac:dyDescent="0.3">
      <c r="W4731" s="60"/>
      <c r="X4731" s="60"/>
      <c r="Y4731" s="60"/>
      <c r="Z4731" s="60"/>
    </row>
    <row r="4732" spans="23:26" hidden="1" x14ac:dyDescent="0.3">
      <c r="W4732" s="60"/>
      <c r="X4732" s="60"/>
      <c r="Y4732" s="60"/>
      <c r="Z4732" s="60"/>
    </row>
    <row r="4733" spans="23:26" hidden="1" x14ac:dyDescent="0.3">
      <c r="W4733" s="60"/>
      <c r="X4733" s="60"/>
      <c r="Y4733" s="60"/>
      <c r="Z4733" s="60"/>
    </row>
    <row r="4734" spans="23:26" hidden="1" x14ac:dyDescent="0.3">
      <c r="W4734" s="60"/>
      <c r="X4734" s="60"/>
      <c r="Y4734" s="60"/>
      <c r="Z4734" s="60"/>
    </row>
    <row r="4735" spans="23:26" hidden="1" x14ac:dyDescent="0.3">
      <c r="W4735" s="60"/>
      <c r="X4735" s="60"/>
      <c r="Y4735" s="60"/>
      <c r="Z4735" s="60"/>
    </row>
    <row r="4736" spans="23:26" hidden="1" x14ac:dyDescent="0.3">
      <c r="W4736" s="60"/>
      <c r="X4736" s="60"/>
      <c r="Y4736" s="60"/>
      <c r="Z4736" s="60"/>
    </row>
    <row r="4737" spans="23:26" hidden="1" x14ac:dyDescent="0.3">
      <c r="W4737" s="60"/>
      <c r="X4737" s="60"/>
      <c r="Y4737" s="60"/>
      <c r="Z4737" s="60"/>
    </row>
    <row r="4738" spans="23:26" hidden="1" x14ac:dyDescent="0.3">
      <c r="W4738" s="60"/>
      <c r="X4738" s="60"/>
      <c r="Y4738" s="60"/>
      <c r="Z4738" s="60"/>
    </row>
    <row r="4739" spans="23:26" hidden="1" x14ac:dyDescent="0.3">
      <c r="W4739" s="60"/>
      <c r="X4739" s="60"/>
      <c r="Y4739" s="60"/>
      <c r="Z4739" s="60"/>
    </row>
    <row r="4740" spans="23:26" hidden="1" x14ac:dyDescent="0.3">
      <c r="W4740" s="60"/>
      <c r="X4740" s="60"/>
      <c r="Y4740" s="60"/>
      <c r="Z4740" s="60"/>
    </row>
    <row r="4741" spans="23:26" hidden="1" x14ac:dyDescent="0.3">
      <c r="W4741" s="60"/>
      <c r="X4741" s="60"/>
      <c r="Y4741" s="60"/>
      <c r="Z4741" s="60"/>
    </row>
    <row r="4742" spans="23:26" hidden="1" x14ac:dyDescent="0.3">
      <c r="W4742" s="60"/>
      <c r="X4742" s="60"/>
      <c r="Y4742" s="60"/>
      <c r="Z4742" s="60"/>
    </row>
    <row r="4743" spans="23:26" hidden="1" x14ac:dyDescent="0.3">
      <c r="W4743" s="60"/>
      <c r="X4743" s="60"/>
      <c r="Y4743" s="60"/>
      <c r="Z4743" s="60"/>
    </row>
    <row r="4744" spans="23:26" hidden="1" x14ac:dyDescent="0.3">
      <c r="W4744" s="60"/>
      <c r="X4744" s="60"/>
      <c r="Y4744" s="60"/>
      <c r="Z4744" s="60"/>
    </row>
    <row r="4745" spans="23:26" hidden="1" x14ac:dyDescent="0.3">
      <c r="W4745" s="60"/>
      <c r="X4745" s="60"/>
      <c r="Y4745" s="60"/>
      <c r="Z4745" s="60"/>
    </row>
    <row r="4746" spans="23:26" hidden="1" x14ac:dyDescent="0.3">
      <c r="W4746" s="60"/>
      <c r="X4746" s="60"/>
      <c r="Y4746" s="60"/>
      <c r="Z4746" s="60"/>
    </row>
    <row r="4747" spans="23:26" hidden="1" x14ac:dyDescent="0.3">
      <c r="W4747" s="60"/>
      <c r="X4747" s="60"/>
      <c r="Y4747" s="60"/>
      <c r="Z4747" s="60"/>
    </row>
    <row r="4748" spans="23:26" hidden="1" x14ac:dyDescent="0.3">
      <c r="W4748" s="60"/>
      <c r="X4748" s="60"/>
      <c r="Y4748" s="60"/>
      <c r="Z4748" s="60"/>
    </row>
    <row r="4749" spans="23:26" hidden="1" x14ac:dyDescent="0.3">
      <c r="W4749" s="60"/>
      <c r="X4749" s="60"/>
      <c r="Y4749" s="60"/>
      <c r="Z4749" s="60"/>
    </row>
    <row r="4750" spans="23:26" hidden="1" x14ac:dyDescent="0.3">
      <c r="W4750" s="60"/>
      <c r="X4750" s="60"/>
      <c r="Y4750" s="60"/>
      <c r="Z4750" s="60"/>
    </row>
    <row r="4751" spans="23:26" hidden="1" x14ac:dyDescent="0.3">
      <c r="W4751" s="60"/>
      <c r="X4751" s="60"/>
      <c r="Y4751" s="60"/>
      <c r="Z4751" s="60"/>
    </row>
    <row r="4752" spans="23:26" hidden="1" x14ac:dyDescent="0.3">
      <c r="W4752" s="60"/>
      <c r="X4752" s="60"/>
      <c r="Y4752" s="60"/>
      <c r="Z4752" s="60"/>
    </row>
    <row r="4753" spans="23:26" hidden="1" x14ac:dyDescent="0.3">
      <c r="W4753" s="60"/>
      <c r="X4753" s="60"/>
      <c r="Y4753" s="60"/>
      <c r="Z4753" s="60"/>
    </row>
    <row r="4754" spans="23:26" hidden="1" x14ac:dyDescent="0.3">
      <c r="W4754" s="60"/>
      <c r="X4754" s="60"/>
      <c r="Y4754" s="60"/>
      <c r="Z4754" s="60"/>
    </row>
    <row r="4755" spans="23:26" hidden="1" x14ac:dyDescent="0.3">
      <c r="W4755" s="60"/>
      <c r="X4755" s="60"/>
      <c r="Y4755" s="60"/>
      <c r="Z4755" s="60"/>
    </row>
    <row r="4756" spans="23:26" hidden="1" x14ac:dyDescent="0.3">
      <c r="W4756" s="60"/>
      <c r="X4756" s="60"/>
      <c r="Y4756" s="60"/>
      <c r="Z4756" s="60"/>
    </row>
    <row r="4757" spans="23:26" hidden="1" x14ac:dyDescent="0.3">
      <c r="W4757" s="60"/>
      <c r="X4757" s="60"/>
      <c r="Y4757" s="60"/>
      <c r="Z4757" s="60"/>
    </row>
    <row r="4758" spans="23:26" hidden="1" x14ac:dyDescent="0.3">
      <c r="W4758" s="60"/>
      <c r="X4758" s="60"/>
      <c r="Y4758" s="60"/>
      <c r="Z4758" s="60"/>
    </row>
    <row r="4759" spans="23:26" hidden="1" x14ac:dyDescent="0.3">
      <c r="W4759" s="60"/>
      <c r="X4759" s="60"/>
      <c r="Y4759" s="60"/>
      <c r="Z4759" s="60"/>
    </row>
    <row r="4760" spans="23:26" hidden="1" x14ac:dyDescent="0.3">
      <c r="W4760" s="60"/>
      <c r="X4760" s="60"/>
      <c r="Y4760" s="60"/>
      <c r="Z4760" s="60"/>
    </row>
    <row r="4761" spans="23:26" hidden="1" x14ac:dyDescent="0.3">
      <c r="W4761" s="60"/>
      <c r="X4761" s="60"/>
      <c r="Y4761" s="60"/>
      <c r="Z4761" s="60"/>
    </row>
    <row r="4762" spans="23:26" hidden="1" x14ac:dyDescent="0.3">
      <c r="W4762" s="60"/>
      <c r="X4762" s="60"/>
      <c r="Y4762" s="60"/>
      <c r="Z4762" s="60"/>
    </row>
    <row r="4763" spans="23:26" hidden="1" x14ac:dyDescent="0.3">
      <c r="W4763" s="60"/>
      <c r="X4763" s="60"/>
      <c r="Y4763" s="60"/>
      <c r="Z4763" s="60"/>
    </row>
    <row r="4764" spans="23:26" hidden="1" x14ac:dyDescent="0.3">
      <c r="W4764" s="60"/>
      <c r="X4764" s="60"/>
      <c r="Y4764" s="60"/>
      <c r="Z4764" s="60"/>
    </row>
    <row r="4765" spans="23:26" hidden="1" x14ac:dyDescent="0.3">
      <c r="W4765" s="60"/>
      <c r="X4765" s="60"/>
      <c r="Y4765" s="60"/>
      <c r="Z4765" s="60"/>
    </row>
    <row r="4766" spans="23:26" hidden="1" x14ac:dyDescent="0.3">
      <c r="W4766" s="60"/>
      <c r="X4766" s="60"/>
      <c r="Y4766" s="60"/>
      <c r="Z4766" s="60"/>
    </row>
    <row r="4767" spans="23:26" hidden="1" x14ac:dyDescent="0.3">
      <c r="W4767" s="60"/>
      <c r="X4767" s="60"/>
      <c r="Y4767" s="60"/>
      <c r="Z4767" s="60"/>
    </row>
    <row r="4768" spans="23:26" hidden="1" x14ac:dyDescent="0.3">
      <c r="W4768" s="60"/>
      <c r="X4768" s="60"/>
      <c r="Y4768" s="60"/>
      <c r="Z4768" s="60"/>
    </row>
    <row r="4769" spans="23:26" hidden="1" x14ac:dyDescent="0.3">
      <c r="W4769" s="60"/>
      <c r="X4769" s="60"/>
      <c r="Y4769" s="60"/>
      <c r="Z4769" s="60"/>
    </row>
    <row r="4770" spans="23:26" hidden="1" x14ac:dyDescent="0.3">
      <c r="W4770" s="60"/>
      <c r="X4770" s="60"/>
      <c r="Y4770" s="60"/>
      <c r="Z4770" s="60"/>
    </row>
    <row r="4771" spans="23:26" hidden="1" x14ac:dyDescent="0.3">
      <c r="W4771" s="60"/>
      <c r="X4771" s="60"/>
      <c r="Y4771" s="60"/>
      <c r="Z4771" s="60"/>
    </row>
    <row r="4772" spans="23:26" hidden="1" x14ac:dyDescent="0.3">
      <c r="W4772" s="60"/>
      <c r="X4772" s="60"/>
      <c r="Y4772" s="60"/>
      <c r="Z4772" s="60"/>
    </row>
    <row r="4773" spans="23:26" hidden="1" x14ac:dyDescent="0.3">
      <c r="W4773" s="60"/>
      <c r="X4773" s="60"/>
      <c r="Y4773" s="60"/>
      <c r="Z4773" s="60"/>
    </row>
    <row r="4774" spans="23:26" hidden="1" x14ac:dyDescent="0.3">
      <c r="W4774" s="60"/>
      <c r="X4774" s="60"/>
      <c r="Y4774" s="60"/>
      <c r="Z4774" s="60"/>
    </row>
    <row r="4775" spans="23:26" hidden="1" x14ac:dyDescent="0.3">
      <c r="W4775" s="60"/>
      <c r="X4775" s="60"/>
      <c r="Y4775" s="60"/>
      <c r="Z4775" s="60"/>
    </row>
    <row r="4776" spans="23:26" hidden="1" x14ac:dyDescent="0.3">
      <c r="W4776" s="60"/>
      <c r="X4776" s="60"/>
      <c r="Y4776" s="60"/>
      <c r="Z4776" s="60"/>
    </row>
    <row r="4777" spans="23:26" hidden="1" x14ac:dyDescent="0.3">
      <c r="W4777" s="60"/>
      <c r="X4777" s="60"/>
      <c r="Y4777" s="60"/>
      <c r="Z4777" s="60"/>
    </row>
    <row r="4778" spans="23:26" hidden="1" x14ac:dyDescent="0.3">
      <c r="W4778" s="60"/>
      <c r="X4778" s="60"/>
      <c r="Y4778" s="60"/>
      <c r="Z4778" s="60"/>
    </row>
    <row r="4779" spans="23:26" hidden="1" x14ac:dyDescent="0.3">
      <c r="W4779" s="60"/>
      <c r="X4779" s="60"/>
      <c r="Y4779" s="60"/>
      <c r="Z4779" s="60"/>
    </row>
    <row r="4780" spans="23:26" hidden="1" x14ac:dyDescent="0.3">
      <c r="W4780" s="60"/>
      <c r="X4780" s="60"/>
      <c r="Y4780" s="60"/>
      <c r="Z4780" s="60"/>
    </row>
    <row r="4781" spans="23:26" hidden="1" x14ac:dyDescent="0.3">
      <c r="W4781" s="60"/>
      <c r="X4781" s="60"/>
      <c r="Y4781" s="60"/>
      <c r="Z4781" s="60"/>
    </row>
    <row r="4782" spans="23:26" hidden="1" x14ac:dyDescent="0.3">
      <c r="W4782" s="60"/>
      <c r="X4782" s="60"/>
      <c r="Y4782" s="60"/>
      <c r="Z4782" s="60"/>
    </row>
    <row r="4783" spans="23:26" hidden="1" x14ac:dyDescent="0.3">
      <c r="W4783" s="60"/>
      <c r="X4783" s="60"/>
      <c r="Y4783" s="60"/>
      <c r="Z4783" s="60"/>
    </row>
    <row r="4784" spans="23:26" hidden="1" x14ac:dyDescent="0.3">
      <c r="W4784" s="60"/>
      <c r="X4784" s="60"/>
      <c r="Y4784" s="60"/>
      <c r="Z4784" s="60"/>
    </row>
    <row r="4785" spans="23:26" hidden="1" x14ac:dyDescent="0.3">
      <c r="W4785" s="60"/>
      <c r="X4785" s="60"/>
      <c r="Y4785" s="60"/>
      <c r="Z4785" s="60"/>
    </row>
    <row r="4786" spans="23:26" hidden="1" x14ac:dyDescent="0.3">
      <c r="W4786" s="60"/>
      <c r="X4786" s="60"/>
      <c r="Y4786" s="60"/>
      <c r="Z4786" s="60"/>
    </row>
    <row r="4787" spans="23:26" hidden="1" x14ac:dyDescent="0.3">
      <c r="W4787" s="60"/>
      <c r="X4787" s="60"/>
      <c r="Y4787" s="60"/>
      <c r="Z4787" s="60"/>
    </row>
    <row r="4788" spans="23:26" hidden="1" x14ac:dyDescent="0.3">
      <c r="W4788" s="60"/>
      <c r="X4788" s="60"/>
      <c r="Y4788" s="60"/>
      <c r="Z4788" s="60"/>
    </row>
    <row r="4789" spans="23:26" hidden="1" x14ac:dyDescent="0.3">
      <c r="W4789" s="60"/>
      <c r="X4789" s="60"/>
      <c r="Y4789" s="60"/>
      <c r="Z4789" s="60"/>
    </row>
    <row r="4790" spans="23:26" hidden="1" x14ac:dyDescent="0.3">
      <c r="W4790" s="60"/>
      <c r="X4790" s="60"/>
      <c r="Y4790" s="60"/>
      <c r="Z4790" s="60"/>
    </row>
    <row r="4791" spans="23:26" hidden="1" x14ac:dyDescent="0.3">
      <c r="W4791" s="60"/>
      <c r="X4791" s="60"/>
      <c r="Y4791" s="60"/>
      <c r="Z4791" s="60"/>
    </row>
    <row r="4792" spans="23:26" hidden="1" x14ac:dyDescent="0.3">
      <c r="W4792" s="60"/>
      <c r="X4792" s="60"/>
      <c r="Y4792" s="60"/>
      <c r="Z4792" s="60"/>
    </row>
    <row r="4793" spans="23:26" hidden="1" x14ac:dyDescent="0.3">
      <c r="W4793" s="60"/>
      <c r="X4793" s="60"/>
      <c r="Y4793" s="60"/>
      <c r="Z4793" s="60"/>
    </row>
    <row r="4794" spans="23:26" hidden="1" x14ac:dyDescent="0.3">
      <c r="W4794" s="60"/>
      <c r="X4794" s="60"/>
      <c r="Y4794" s="60"/>
      <c r="Z4794" s="60"/>
    </row>
    <row r="4795" spans="23:26" hidden="1" x14ac:dyDescent="0.3">
      <c r="W4795" s="60"/>
      <c r="X4795" s="60"/>
      <c r="Y4795" s="60"/>
      <c r="Z4795" s="60"/>
    </row>
    <row r="4796" spans="23:26" hidden="1" x14ac:dyDescent="0.3">
      <c r="W4796" s="60"/>
      <c r="X4796" s="60"/>
      <c r="Y4796" s="60"/>
      <c r="Z4796" s="60"/>
    </row>
    <row r="4797" spans="23:26" hidden="1" x14ac:dyDescent="0.3">
      <c r="W4797" s="60"/>
      <c r="X4797" s="60"/>
      <c r="Y4797" s="60"/>
      <c r="Z4797" s="60"/>
    </row>
    <row r="4798" spans="23:26" hidden="1" x14ac:dyDescent="0.3">
      <c r="W4798" s="60"/>
      <c r="X4798" s="60"/>
      <c r="Y4798" s="60"/>
      <c r="Z4798" s="60"/>
    </row>
    <row r="4799" spans="23:26" hidden="1" x14ac:dyDescent="0.3">
      <c r="W4799" s="60"/>
      <c r="X4799" s="60"/>
      <c r="Y4799" s="60"/>
      <c r="Z4799" s="60"/>
    </row>
    <row r="4800" spans="23:26" hidden="1" x14ac:dyDescent="0.3">
      <c r="W4800" s="60"/>
      <c r="X4800" s="60"/>
      <c r="Y4800" s="60"/>
      <c r="Z4800" s="60"/>
    </row>
    <row r="4801" spans="23:26" hidden="1" x14ac:dyDescent="0.3">
      <c r="W4801" s="60"/>
      <c r="X4801" s="60"/>
      <c r="Y4801" s="60"/>
      <c r="Z4801" s="60"/>
    </row>
    <row r="4802" spans="23:26" hidden="1" x14ac:dyDescent="0.3">
      <c r="W4802" s="60"/>
      <c r="X4802" s="60"/>
      <c r="Y4802" s="60"/>
      <c r="Z4802" s="60"/>
    </row>
    <row r="4803" spans="23:26" hidden="1" x14ac:dyDescent="0.3">
      <c r="W4803" s="60"/>
      <c r="X4803" s="60"/>
      <c r="Y4803" s="60"/>
      <c r="Z4803" s="60"/>
    </row>
    <row r="4804" spans="23:26" hidden="1" x14ac:dyDescent="0.3">
      <c r="W4804" s="60"/>
      <c r="X4804" s="60"/>
      <c r="Y4804" s="60"/>
      <c r="Z4804" s="60"/>
    </row>
    <row r="4805" spans="23:26" hidden="1" x14ac:dyDescent="0.3">
      <c r="W4805" s="60"/>
      <c r="X4805" s="60"/>
      <c r="Y4805" s="60"/>
      <c r="Z4805" s="60"/>
    </row>
    <row r="4806" spans="23:26" hidden="1" x14ac:dyDescent="0.3">
      <c r="W4806" s="60"/>
      <c r="X4806" s="60"/>
      <c r="Y4806" s="60"/>
      <c r="Z4806" s="60"/>
    </row>
    <row r="4807" spans="23:26" hidden="1" x14ac:dyDescent="0.3">
      <c r="W4807" s="60"/>
      <c r="X4807" s="60"/>
      <c r="Y4807" s="60"/>
      <c r="Z4807" s="60"/>
    </row>
    <row r="4808" spans="23:26" hidden="1" x14ac:dyDescent="0.3">
      <c r="W4808" s="60"/>
      <c r="X4808" s="60"/>
      <c r="Y4808" s="60"/>
      <c r="Z4808" s="60"/>
    </row>
    <row r="4809" spans="23:26" hidden="1" x14ac:dyDescent="0.3">
      <c r="W4809" s="60"/>
      <c r="X4809" s="60"/>
      <c r="Y4809" s="60"/>
      <c r="Z4809" s="60"/>
    </row>
    <row r="4810" spans="23:26" hidden="1" x14ac:dyDescent="0.3">
      <c r="W4810" s="60"/>
      <c r="X4810" s="60"/>
      <c r="Y4810" s="60"/>
      <c r="Z4810" s="60"/>
    </row>
    <row r="4811" spans="23:26" hidden="1" x14ac:dyDescent="0.3">
      <c r="W4811" s="60"/>
      <c r="X4811" s="60"/>
      <c r="Y4811" s="60"/>
      <c r="Z4811" s="60"/>
    </row>
    <row r="4812" spans="23:26" hidden="1" x14ac:dyDescent="0.3">
      <c r="W4812" s="60"/>
      <c r="X4812" s="60"/>
      <c r="Y4812" s="60"/>
      <c r="Z4812" s="60"/>
    </row>
    <row r="4813" spans="23:26" hidden="1" x14ac:dyDescent="0.3">
      <c r="W4813" s="60"/>
      <c r="X4813" s="60"/>
      <c r="Y4813" s="60"/>
      <c r="Z4813" s="60"/>
    </row>
    <row r="4814" spans="23:26" hidden="1" x14ac:dyDescent="0.3">
      <c r="W4814" s="60"/>
      <c r="X4814" s="60"/>
      <c r="Y4814" s="60"/>
      <c r="Z4814" s="60"/>
    </row>
    <row r="4815" spans="23:26" hidden="1" x14ac:dyDescent="0.3">
      <c r="W4815" s="60"/>
      <c r="X4815" s="60"/>
      <c r="Y4815" s="60"/>
      <c r="Z4815" s="60"/>
    </row>
    <row r="4816" spans="23:26" hidden="1" x14ac:dyDescent="0.3">
      <c r="W4816" s="60"/>
      <c r="X4816" s="60"/>
      <c r="Y4816" s="60"/>
      <c r="Z4816" s="60"/>
    </row>
    <row r="4817" spans="23:26" hidden="1" x14ac:dyDescent="0.3">
      <c r="W4817" s="60"/>
      <c r="X4817" s="60"/>
      <c r="Y4817" s="60"/>
      <c r="Z4817" s="60"/>
    </row>
    <row r="4818" spans="23:26" hidden="1" x14ac:dyDescent="0.3">
      <c r="W4818" s="60"/>
      <c r="X4818" s="60"/>
      <c r="Y4818" s="60"/>
      <c r="Z4818" s="60"/>
    </row>
    <row r="4819" spans="23:26" hidden="1" x14ac:dyDescent="0.3">
      <c r="W4819" s="60"/>
      <c r="X4819" s="60"/>
      <c r="Y4819" s="60"/>
      <c r="Z4819" s="60"/>
    </row>
    <row r="4820" spans="23:26" hidden="1" x14ac:dyDescent="0.3">
      <c r="W4820" s="60"/>
      <c r="X4820" s="60"/>
      <c r="Y4820" s="60"/>
      <c r="Z4820" s="60"/>
    </row>
    <row r="4821" spans="23:26" hidden="1" x14ac:dyDescent="0.3">
      <c r="W4821" s="60"/>
      <c r="X4821" s="60"/>
      <c r="Y4821" s="60"/>
      <c r="Z4821" s="60"/>
    </row>
    <row r="4822" spans="23:26" hidden="1" x14ac:dyDescent="0.3">
      <c r="W4822" s="60"/>
      <c r="X4822" s="60"/>
      <c r="Y4822" s="60"/>
      <c r="Z4822" s="60"/>
    </row>
    <row r="4823" spans="23:26" hidden="1" x14ac:dyDescent="0.3">
      <c r="W4823" s="60"/>
      <c r="X4823" s="60"/>
      <c r="Y4823" s="60"/>
      <c r="Z4823" s="60"/>
    </row>
    <row r="4824" spans="23:26" hidden="1" x14ac:dyDescent="0.3">
      <c r="W4824" s="60"/>
      <c r="X4824" s="60"/>
      <c r="Y4824" s="60"/>
      <c r="Z4824" s="60"/>
    </row>
    <row r="4825" spans="23:26" hidden="1" x14ac:dyDescent="0.3">
      <c r="W4825" s="60"/>
      <c r="X4825" s="60"/>
      <c r="Y4825" s="60"/>
      <c r="Z4825" s="60"/>
    </row>
    <row r="4826" spans="23:26" hidden="1" x14ac:dyDescent="0.3">
      <c r="W4826" s="60"/>
      <c r="X4826" s="60"/>
      <c r="Y4826" s="60"/>
      <c r="Z4826" s="60"/>
    </row>
    <row r="4827" spans="23:26" hidden="1" x14ac:dyDescent="0.3">
      <c r="W4827" s="60"/>
      <c r="X4827" s="60"/>
      <c r="Y4827" s="60"/>
      <c r="Z4827" s="60"/>
    </row>
    <row r="4828" spans="23:26" hidden="1" x14ac:dyDescent="0.3">
      <c r="W4828" s="60"/>
      <c r="X4828" s="60"/>
      <c r="Y4828" s="60"/>
      <c r="Z4828" s="60"/>
    </row>
    <row r="4829" spans="23:26" hidden="1" x14ac:dyDescent="0.3">
      <c r="W4829" s="60"/>
      <c r="X4829" s="60"/>
      <c r="Y4829" s="60"/>
      <c r="Z4829" s="60"/>
    </row>
    <row r="4830" spans="23:26" hidden="1" x14ac:dyDescent="0.3">
      <c r="W4830" s="60"/>
      <c r="X4830" s="60"/>
      <c r="Y4830" s="60"/>
      <c r="Z4830" s="60"/>
    </row>
    <row r="4831" spans="23:26" hidden="1" x14ac:dyDescent="0.3">
      <c r="W4831" s="60"/>
      <c r="X4831" s="60"/>
      <c r="Y4831" s="60"/>
      <c r="Z4831" s="60"/>
    </row>
    <row r="4832" spans="23:26" hidden="1" x14ac:dyDescent="0.3">
      <c r="W4832" s="60"/>
      <c r="X4832" s="60"/>
      <c r="Y4832" s="60"/>
      <c r="Z4832" s="60"/>
    </row>
    <row r="4833" spans="23:26" hidden="1" x14ac:dyDescent="0.3">
      <c r="W4833" s="60"/>
      <c r="X4833" s="60"/>
      <c r="Y4833" s="60"/>
      <c r="Z4833" s="60"/>
    </row>
    <row r="4834" spans="23:26" hidden="1" x14ac:dyDescent="0.3">
      <c r="W4834" s="60"/>
      <c r="X4834" s="60"/>
      <c r="Y4834" s="60"/>
      <c r="Z4834" s="60"/>
    </row>
    <row r="4835" spans="23:26" hidden="1" x14ac:dyDescent="0.3">
      <c r="W4835" s="60"/>
      <c r="X4835" s="60"/>
      <c r="Y4835" s="60"/>
      <c r="Z4835" s="60"/>
    </row>
    <row r="4836" spans="23:26" hidden="1" x14ac:dyDescent="0.3">
      <c r="W4836" s="60"/>
      <c r="X4836" s="60"/>
      <c r="Y4836" s="60"/>
      <c r="Z4836" s="60"/>
    </row>
    <row r="4837" spans="23:26" hidden="1" x14ac:dyDescent="0.3">
      <c r="W4837" s="60"/>
      <c r="X4837" s="60"/>
      <c r="Y4837" s="60"/>
      <c r="Z4837" s="60"/>
    </row>
    <row r="4838" spans="23:26" hidden="1" x14ac:dyDescent="0.3">
      <c r="W4838" s="60"/>
      <c r="X4838" s="60"/>
      <c r="Y4838" s="60"/>
      <c r="Z4838" s="60"/>
    </row>
    <row r="4839" spans="23:26" hidden="1" x14ac:dyDescent="0.3">
      <c r="W4839" s="60"/>
      <c r="X4839" s="60"/>
      <c r="Y4839" s="60"/>
      <c r="Z4839" s="60"/>
    </row>
    <row r="4840" spans="23:26" hidden="1" x14ac:dyDescent="0.3">
      <c r="W4840" s="60"/>
      <c r="X4840" s="60"/>
      <c r="Y4840" s="60"/>
      <c r="Z4840" s="60"/>
    </row>
    <row r="4841" spans="23:26" hidden="1" x14ac:dyDescent="0.3">
      <c r="W4841" s="60"/>
      <c r="X4841" s="60"/>
      <c r="Y4841" s="60"/>
      <c r="Z4841" s="60"/>
    </row>
    <row r="4842" spans="23:26" hidden="1" x14ac:dyDescent="0.3">
      <c r="W4842" s="60"/>
      <c r="X4842" s="60"/>
      <c r="Y4842" s="60"/>
      <c r="Z4842" s="60"/>
    </row>
    <row r="4843" spans="23:26" hidden="1" x14ac:dyDescent="0.3">
      <c r="W4843" s="60"/>
      <c r="X4843" s="60"/>
      <c r="Y4843" s="60"/>
      <c r="Z4843" s="60"/>
    </row>
    <row r="4844" spans="23:26" hidden="1" x14ac:dyDescent="0.3">
      <c r="W4844" s="60"/>
      <c r="X4844" s="60"/>
      <c r="Y4844" s="60"/>
      <c r="Z4844" s="60"/>
    </row>
    <row r="4845" spans="23:26" hidden="1" x14ac:dyDescent="0.3">
      <c r="W4845" s="60"/>
      <c r="X4845" s="60"/>
      <c r="Y4845" s="60"/>
      <c r="Z4845" s="60"/>
    </row>
    <row r="4846" spans="23:26" hidden="1" x14ac:dyDescent="0.3">
      <c r="W4846" s="60"/>
      <c r="X4846" s="60"/>
      <c r="Y4846" s="60"/>
      <c r="Z4846" s="60"/>
    </row>
    <row r="4847" spans="23:26" hidden="1" x14ac:dyDescent="0.3">
      <c r="W4847" s="60"/>
      <c r="X4847" s="60"/>
      <c r="Y4847" s="60"/>
      <c r="Z4847" s="60"/>
    </row>
    <row r="4848" spans="23:26" hidden="1" x14ac:dyDescent="0.3">
      <c r="W4848" s="60"/>
      <c r="X4848" s="60"/>
      <c r="Y4848" s="60"/>
      <c r="Z4848" s="60"/>
    </row>
    <row r="4849" spans="23:26" hidden="1" x14ac:dyDescent="0.3">
      <c r="W4849" s="60"/>
      <c r="X4849" s="60"/>
      <c r="Y4849" s="60"/>
      <c r="Z4849" s="60"/>
    </row>
    <row r="4850" spans="23:26" hidden="1" x14ac:dyDescent="0.3">
      <c r="W4850" s="60"/>
      <c r="X4850" s="60"/>
      <c r="Y4850" s="60"/>
      <c r="Z4850" s="60"/>
    </row>
    <row r="4851" spans="23:26" hidden="1" x14ac:dyDescent="0.3">
      <c r="W4851" s="60"/>
      <c r="X4851" s="60"/>
      <c r="Y4851" s="60"/>
      <c r="Z4851" s="60"/>
    </row>
    <row r="4852" spans="23:26" hidden="1" x14ac:dyDescent="0.3">
      <c r="W4852" s="60"/>
      <c r="X4852" s="60"/>
      <c r="Y4852" s="60"/>
      <c r="Z4852" s="60"/>
    </row>
    <row r="4853" spans="23:26" hidden="1" x14ac:dyDescent="0.3">
      <c r="W4853" s="60"/>
      <c r="X4853" s="60"/>
      <c r="Y4853" s="60"/>
      <c r="Z4853" s="60"/>
    </row>
    <row r="4854" spans="23:26" hidden="1" x14ac:dyDescent="0.3">
      <c r="W4854" s="60"/>
      <c r="X4854" s="60"/>
      <c r="Y4854" s="60"/>
      <c r="Z4854" s="60"/>
    </row>
    <row r="4855" spans="23:26" hidden="1" x14ac:dyDescent="0.3">
      <c r="W4855" s="60"/>
      <c r="X4855" s="60"/>
      <c r="Y4855" s="60"/>
      <c r="Z4855" s="60"/>
    </row>
    <row r="4856" spans="23:26" hidden="1" x14ac:dyDescent="0.3">
      <c r="W4856" s="60"/>
      <c r="X4856" s="60"/>
      <c r="Y4856" s="60"/>
      <c r="Z4856" s="60"/>
    </row>
    <row r="4857" spans="23:26" hidden="1" x14ac:dyDescent="0.3">
      <c r="W4857" s="60"/>
      <c r="X4857" s="60"/>
      <c r="Y4857" s="60"/>
      <c r="Z4857" s="60"/>
    </row>
    <row r="4858" spans="23:26" hidden="1" x14ac:dyDescent="0.3">
      <c r="W4858" s="60"/>
      <c r="X4858" s="60"/>
      <c r="Y4858" s="60"/>
      <c r="Z4858" s="60"/>
    </row>
    <row r="4859" spans="23:26" hidden="1" x14ac:dyDescent="0.3">
      <c r="W4859" s="60"/>
      <c r="X4859" s="60"/>
      <c r="Y4859" s="60"/>
      <c r="Z4859" s="60"/>
    </row>
    <row r="4860" spans="23:26" hidden="1" x14ac:dyDescent="0.3">
      <c r="W4860" s="60"/>
      <c r="X4860" s="60"/>
      <c r="Y4860" s="60"/>
      <c r="Z4860" s="60"/>
    </row>
    <row r="4861" spans="23:26" hidden="1" x14ac:dyDescent="0.3">
      <c r="W4861" s="60"/>
      <c r="X4861" s="60"/>
      <c r="Y4861" s="60"/>
      <c r="Z4861" s="60"/>
    </row>
    <row r="4862" spans="23:26" hidden="1" x14ac:dyDescent="0.3">
      <c r="W4862" s="60"/>
      <c r="X4862" s="60"/>
      <c r="Y4862" s="60"/>
      <c r="Z4862" s="60"/>
    </row>
    <row r="4863" spans="23:26" hidden="1" x14ac:dyDescent="0.3">
      <c r="W4863" s="60"/>
      <c r="X4863" s="60"/>
      <c r="Y4863" s="60"/>
      <c r="Z4863" s="60"/>
    </row>
    <row r="4864" spans="23:26" hidden="1" x14ac:dyDescent="0.3">
      <c r="W4864" s="60"/>
      <c r="X4864" s="60"/>
      <c r="Y4864" s="60"/>
      <c r="Z4864" s="60"/>
    </row>
    <row r="4865" spans="23:26" hidden="1" x14ac:dyDescent="0.3">
      <c r="W4865" s="60"/>
      <c r="X4865" s="60"/>
      <c r="Y4865" s="60"/>
      <c r="Z4865" s="60"/>
    </row>
    <row r="4866" spans="23:26" hidden="1" x14ac:dyDescent="0.3">
      <c r="W4866" s="60"/>
      <c r="X4866" s="60"/>
      <c r="Y4866" s="60"/>
      <c r="Z4866" s="60"/>
    </row>
    <row r="4867" spans="23:26" hidden="1" x14ac:dyDescent="0.3">
      <c r="W4867" s="60"/>
      <c r="X4867" s="60"/>
      <c r="Y4867" s="60"/>
      <c r="Z4867" s="60"/>
    </row>
    <row r="4868" spans="23:26" hidden="1" x14ac:dyDescent="0.3">
      <c r="W4868" s="60"/>
      <c r="X4868" s="60"/>
      <c r="Y4868" s="60"/>
      <c r="Z4868" s="60"/>
    </row>
    <row r="4869" spans="23:26" hidden="1" x14ac:dyDescent="0.3">
      <c r="W4869" s="60"/>
      <c r="X4869" s="60"/>
      <c r="Y4869" s="60"/>
      <c r="Z4869" s="60"/>
    </row>
    <row r="4870" spans="23:26" hidden="1" x14ac:dyDescent="0.3">
      <c r="W4870" s="60"/>
      <c r="X4870" s="60"/>
      <c r="Y4870" s="60"/>
      <c r="Z4870" s="60"/>
    </row>
    <row r="4871" spans="23:26" hidden="1" x14ac:dyDescent="0.3">
      <c r="W4871" s="60"/>
      <c r="X4871" s="60"/>
      <c r="Y4871" s="60"/>
      <c r="Z4871" s="60"/>
    </row>
    <row r="4872" spans="23:26" hidden="1" x14ac:dyDescent="0.3">
      <c r="W4872" s="60"/>
      <c r="X4872" s="60"/>
      <c r="Y4872" s="60"/>
      <c r="Z4872" s="60"/>
    </row>
    <row r="4873" spans="23:26" hidden="1" x14ac:dyDescent="0.3">
      <c r="W4873" s="60"/>
      <c r="X4873" s="60"/>
      <c r="Y4873" s="60"/>
      <c r="Z4873" s="60"/>
    </row>
    <row r="4874" spans="23:26" hidden="1" x14ac:dyDescent="0.3">
      <c r="W4874" s="60"/>
      <c r="X4874" s="60"/>
      <c r="Y4874" s="60"/>
      <c r="Z4874" s="60"/>
    </row>
    <row r="4875" spans="23:26" hidden="1" x14ac:dyDescent="0.3">
      <c r="W4875" s="60"/>
      <c r="X4875" s="60"/>
      <c r="Y4875" s="60"/>
      <c r="Z4875" s="60"/>
    </row>
    <row r="4876" spans="23:26" hidden="1" x14ac:dyDescent="0.3">
      <c r="W4876" s="60"/>
      <c r="X4876" s="60"/>
      <c r="Y4876" s="60"/>
      <c r="Z4876" s="60"/>
    </row>
    <row r="4877" spans="23:26" hidden="1" x14ac:dyDescent="0.3">
      <c r="W4877" s="60"/>
      <c r="X4877" s="60"/>
      <c r="Y4877" s="60"/>
      <c r="Z4877" s="60"/>
    </row>
    <row r="4878" spans="23:26" hidden="1" x14ac:dyDescent="0.3">
      <c r="W4878" s="60"/>
      <c r="X4878" s="60"/>
      <c r="Y4878" s="60"/>
      <c r="Z4878" s="60"/>
    </row>
    <row r="4879" spans="23:26" hidden="1" x14ac:dyDescent="0.3">
      <c r="W4879" s="60"/>
      <c r="X4879" s="60"/>
      <c r="Y4879" s="60"/>
      <c r="Z4879" s="60"/>
    </row>
    <row r="4880" spans="23:26" hidden="1" x14ac:dyDescent="0.3">
      <c r="W4880" s="60"/>
      <c r="X4880" s="60"/>
      <c r="Y4880" s="60"/>
      <c r="Z4880" s="60"/>
    </row>
    <row r="4881" spans="23:26" hidden="1" x14ac:dyDescent="0.3">
      <c r="W4881" s="60"/>
      <c r="X4881" s="60"/>
      <c r="Y4881" s="60"/>
      <c r="Z4881" s="60"/>
    </row>
    <row r="4882" spans="23:26" hidden="1" x14ac:dyDescent="0.3">
      <c r="W4882" s="60"/>
      <c r="X4882" s="60"/>
      <c r="Y4882" s="60"/>
      <c r="Z4882" s="60"/>
    </row>
    <row r="4883" spans="23:26" hidden="1" x14ac:dyDescent="0.3">
      <c r="W4883" s="60"/>
      <c r="X4883" s="60"/>
      <c r="Y4883" s="60"/>
      <c r="Z4883" s="60"/>
    </row>
    <row r="4884" spans="23:26" hidden="1" x14ac:dyDescent="0.3">
      <c r="W4884" s="60"/>
      <c r="X4884" s="60"/>
      <c r="Y4884" s="60"/>
      <c r="Z4884" s="60"/>
    </row>
    <row r="4885" spans="23:26" hidden="1" x14ac:dyDescent="0.3">
      <c r="W4885" s="60"/>
      <c r="X4885" s="60"/>
      <c r="Y4885" s="60"/>
      <c r="Z4885" s="60"/>
    </row>
    <row r="4886" spans="23:26" hidden="1" x14ac:dyDescent="0.3">
      <c r="W4886" s="60"/>
      <c r="X4886" s="60"/>
      <c r="Y4886" s="60"/>
      <c r="Z4886" s="60"/>
    </row>
    <row r="4887" spans="23:26" hidden="1" x14ac:dyDescent="0.3">
      <c r="W4887" s="60"/>
      <c r="X4887" s="60"/>
      <c r="Y4887" s="60"/>
      <c r="Z4887" s="60"/>
    </row>
    <row r="4888" spans="23:26" hidden="1" x14ac:dyDescent="0.3">
      <c r="W4888" s="60"/>
      <c r="X4888" s="60"/>
      <c r="Y4888" s="60"/>
      <c r="Z4888" s="60"/>
    </row>
    <row r="4889" spans="23:26" hidden="1" x14ac:dyDescent="0.3">
      <c r="W4889" s="60"/>
      <c r="X4889" s="60"/>
      <c r="Y4889" s="60"/>
      <c r="Z4889" s="60"/>
    </row>
    <row r="4890" spans="23:26" hidden="1" x14ac:dyDescent="0.3">
      <c r="W4890" s="60"/>
      <c r="X4890" s="60"/>
      <c r="Y4890" s="60"/>
      <c r="Z4890" s="60"/>
    </row>
    <row r="4891" spans="23:26" hidden="1" x14ac:dyDescent="0.3">
      <c r="W4891" s="60"/>
      <c r="X4891" s="60"/>
      <c r="Y4891" s="60"/>
      <c r="Z4891" s="60"/>
    </row>
    <row r="4892" spans="23:26" hidden="1" x14ac:dyDescent="0.3">
      <c r="W4892" s="60"/>
      <c r="X4892" s="60"/>
      <c r="Y4892" s="60"/>
      <c r="Z4892" s="60"/>
    </row>
    <row r="4893" spans="23:26" hidden="1" x14ac:dyDescent="0.3">
      <c r="W4893" s="60"/>
      <c r="X4893" s="60"/>
      <c r="Y4893" s="60"/>
      <c r="Z4893" s="60"/>
    </row>
    <row r="4894" spans="23:26" hidden="1" x14ac:dyDescent="0.3">
      <c r="W4894" s="60"/>
      <c r="X4894" s="60"/>
      <c r="Y4894" s="60"/>
      <c r="Z4894" s="60"/>
    </row>
    <row r="4895" spans="23:26" hidden="1" x14ac:dyDescent="0.3">
      <c r="W4895" s="60"/>
      <c r="X4895" s="60"/>
      <c r="Y4895" s="60"/>
      <c r="Z4895" s="60"/>
    </row>
    <row r="4896" spans="23:26" hidden="1" x14ac:dyDescent="0.3">
      <c r="W4896" s="60"/>
      <c r="X4896" s="60"/>
      <c r="Y4896" s="60"/>
      <c r="Z4896" s="60"/>
    </row>
    <row r="4897" spans="23:26" hidden="1" x14ac:dyDescent="0.3">
      <c r="W4897" s="60"/>
      <c r="X4897" s="60"/>
      <c r="Y4897" s="60"/>
      <c r="Z4897" s="60"/>
    </row>
    <row r="4898" spans="23:26" hidden="1" x14ac:dyDescent="0.3">
      <c r="W4898" s="60"/>
      <c r="X4898" s="60"/>
      <c r="Y4898" s="60"/>
      <c r="Z4898" s="60"/>
    </row>
    <row r="4899" spans="23:26" hidden="1" x14ac:dyDescent="0.3">
      <c r="W4899" s="60"/>
      <c r="X4899" s="60"/>
      <c r="Y4899" s="60"/>
      <c r="Z4899" s="60"/>
    </row>
    <row r="4900" spans="23:26" hidden="1" x14ac:dyDescent="0.3">
      <c r="W4900" s="60"/>
      <c r="X4900" s="60"/>
      <c r="Y4900" s="60"/>
      <c r="Z4900" s="60"/>
    </row>
    <row r="4901" spans="23:26" hidden="1" x14ac:dyDescent="0.3">
      <c r="W4901" s="60"/>
      <c r="X4901" s="60"/>
      <c r="Y4901" s="60"/>
      <c r="Z4901" s="60"/>
    </row>
    <row r="4902" spans="23:26" hidden="1" x14ac:dyDescent="0.3">
      <c r="W4902" s="60"/>
      <c r="X4902" s="60"/>
      <c r="Y4902" s="60"/>
      <c r="Z4902" s="60"/>
    </row>
    <row r="4903" spans="23:26" hidden="1" x14ac:dyDescent="0.3">
      <c r="W4903" s="60"/>
      <c r="X4903" s="60"/>
      <c r="Y4903" s="60"/>
      <c r="Z4903" s="60"/>
    </row>
    <row r="4904" spans="23:26" hidden="1" x14ac:dyDescent="0.3">
      <c r="W4904" s="60"/>
      <c r="X4904" s="60"/>
      <c r="Y4904" s="60"/>
      <c r="Z4904" s="60"/>
    </row>
    <row r="4905" spans="23:26" hidden="1" x14ac:dyDescent="0.3">
      <c r="W4905" s="60"/>
      <c r="X4905" s="60"/>
      <c r="Y4905" s="60"/>
      <c r="Z4905" s="60"/>
    </row>
    <row r="4906" spans="23:26" hidden="1" x14ac:dyDescent="0.3">
      <c r="W4906" s="60"/>
      <c r="X4906" s="60"/>
      <c r="Y4906" s="60"/>
      <c r="Z4906" s="60"/>
    </row>
    <row r="4907" spans="23:26" hidden="1" x14ac:dyDescent="0.3">
      <c r="W4907" s="60"/>
      <c r="X4907" s="60"/>
      <c r="Y4907" s="60"/>
      <c r="Z4907" s="60"/>
    </row>
    <row r="4908" spans="23:26" hidden="1" x14ac:dyDescent="0.3">
      <c r="W4908" s="60"/>
      <c r="X4908" s="60"/>
      <c r="Y4908" s="60"/>
      <c r="Z4908" s="60"/>
    </row>
    <row r="4909" spans="23:26" hidden="1" x14ac:dyDescent="0.3">
      <c r="W4909" s="60"/>
      <c r="X4909" s="60"/>
      <c r="Y4909" s="60"/>
      <c r="Z4909" s="60"/>
    </row>
    <row r="4910" spans="23:26" hidden="1" x14ac:dyDescent="0.3">
      <c r="W4910" s="60"/>
      <c r="X4910" s="60"/>
      <c r="Y4910" s="60"/>
      <c r="Z4910" s="60"/>
    </row>
    <row r="4911" spans="23:26" hidden="1" x14ac:dyDescent="0.3">
      <c r="W4911" s="60"/>
      <c r="X4911" s="60"/>
      <c r="Y4911" s="60"/>
      <c r="Z4911" s="60"/>
    </row>
    <row r="4912" spans="23:26" hidden="1" x14ac:dyDescent="0.3">
      <c r="W4912" s="60"/>
      <c r="X4912" s="60"/>
      <c r="Y4912" s="60"/>
      <c r="Z4912" s="60"/>
    </row>
    <row r="4913" spans="23:26" hidden="1" x14ac:dyDescent="0.3">
      <c r="W4913" s="60"/>
      <c r="X4913" s="60"/>
      <c r="Y4913" s="60"/>
      <c r="Z4913" s="60"/>
    </row>
    <row r="4914" spans="23:26" hidden="1" x14ac:dyDescent="0.3">
      <c r="W4914" s="60"/>
      <c r="X4914" s="60"/>
      <c r="Y4914" s="60"/>
      <c r="Z4914" s="60"/>
    </row>
    <row r="4915" spans="23:26" hidden="1" x14ac:dyDescent="0.3">
      <c r="W4915" s="60"/>
      <c r="X4915" s="60"/>
      <c r="Y4915" s="60"/>
      <c r="Z4915" s="60"/>
    </row>
    <row r="4916" spans="23:26" hidden="1" x14ac:dyDescent="0.3">
      <c r="W4916" s="60"/>
      <c r="X4916" s="60"/>
      <c r="Y4916" s="60"/>
      <c r="Z4916" s="60"/>
    </row>
    <row r="4917" spans="23:26" hidden="1" x14ac:dyDescent="0.3">
      <c r="W4917" s="60"/>
      <c r="X4917" s="60"/>
      <c r="Y4917" s="60"/>
      <c r="Z4917" s="60"/>
    </row>
    <row r="4918" spans="23:26" hidden="1" x14ac:dyDescent="0.3">
      <c r="W4918" s="60"/>
      <c r="X4918" s="60"/>
      <c r="Y4918" s="60"/>
      <c r="Z4918" s="60"/>
    </row>
    <row r="4919" spans="23:26" hidden="1" x14ac:dyDescent="0.3">
      <c r="W4919" s="60"/>
      <c r="X4919" s="60"/>
      <c r="Y4919" s="60"/>
      <c r="Z4919" s="60"/>
    </row>
    <row r="4920" spans="23:26" hidden="1" x14ac:dyDescent="0.3">
      <c r="W4920" s="60"/>
      <c r="X4920" s="60"/>
      <c r="Y4920" s="60"/>
      <c r="Z4920" s="60"/>
    </row>
    <row r="4921" spans="23:26" hidden="1" x14ac:dyDescent="0.3">
      <c r="W4921" s="60"/>
      <c r="X4921" s="60"/>
      <c r="Y4921" s="60"/>
      <c r="Z4921" s="60"/>
    </row>
    <row r="4922" spans="23:26" hidden="1" x14ac:dyDescent="0.3">
      <c r="W4922" s="60"/>
      <c r="X4922" s="60"/>
      <c r="Y4922" s="60"/>
      <c r="Z4922" s="60"/>
    </row>
    <row r="4923" spans="23:26" hidden="1" x14ac:dyDescent="0.3">
      <c r="W4923" s="60"/>
      <c r="X4923" s="60"/>
      <c r="Y4923" s="60"/>
      <c r="Z4923" s="60"/>
    </row>
    <row r="4924" spans="23:26" hidden="1" x14ac:dyDescent="0.3">
      <c r="W4924" s="60"/>
      <c r="X4924" s="60"/>
      <c r="Y4924" s="60"/>
      <c r="Z4924" s="60"/>
    </row>
    <row r="4925" spans="23:26" hidden="1" x14ac:dyDescent="0.3">
      <c r="W4925" s="60"/>
      <c r="X4925" s="60"/>
      <c r="Y4925" s="60"/>
      <c r="Z4925" s="60"/>
    </row>
    <row r="4926" spans="23:26" hidden="1" x14ac:dyDescent="0.3">
      <c r="W4926" s="60"/>
      <c r="X4926" s="60"/>
      <c r="Y4926" s="60"/>
      <c r="Z4926" s="60"/>
    </row>
    <row r="4927" spans="23:26" hidden="1" x14ac:dyDescent="0.3">
      <c r="W4927" s="60"/>
      <c r="X4927" s="60"/>
      <c r="Y4927" s="60"/>
      <c r="Z4927" s="60"/>
    </row>
    <row r="4928" spans="23:26" hidden="1" x14ac:dyDescent="0.3">
      <c r="W4928" s="60"/>
      <c r="X4928" s="60"/>
      <c r="Y4928" s="60"/>
      <c r="Z4928" s="60"/>
    </row>
    <row r="4929" spans="23:26" hidden="1" x14ac:dyDescent="0.3">
      <c r="W4929" s="60"/>
      <c r="X4929" s="60"/>
      <c r="Y4929" s="60"/>
      <c r="Z4929" s="60"/>
    </row>
    <row r="4930" spans="23:26" hidden="1" x14ac:dyDescent="0.3">
      <c r="W4930" s="60"/>
      <c r="X4930" s="60"/>
      <c r="Y4930" s="60"/>
      <c r="Z4930" s="60"/>
    </row>
    <row r="4931" spans="23:26" hidden="1" x14ac:dyDescent="0.3">
      <c r="W4931" s="60"/>
      <c r="X4931" s="60"/>
      <c r="Y4931" s="60"/>
      <c r="Z4931" s="60"/>
    </row>
    <row r="4932" spans="23:26" hidden="1" x14ac:dyDescent="0.3">
      <c r="W4932" s="60"/>
      <c r="X4932" s="60"/>
      <c r="Y4932" s="60"/>
      <c r="Z4932" s="60"/>
    </row>
    <row r="4933" spans="23:26" hidden="1" x14ac:dyDescent="0.3">
      <c r="W4933" s="60"/>
      <c r="X4933" s="60"/>
      <c r="Y4933" s="60"/>
      <c r="Z4933" s="60"/>
    </row>
    <row r="4934" spans="23:26" hidden="1" x14ac:dyDescent="0.3">
      <c r="W4934" s="60"/>
      <c r="X4934" s="60"/>
      <c r="Y4934" s="60"/>
      <c r="Z4934" s="60"/>
    </row>
    <row r="4935" spans="23:26" hidden="1" x14ac:dyDescent="0.3">
      <c r="W4935" s="60"/>
      <c r="X4935" s="60"/>
      <c r="Y4935" s="60"/>
      <c r="Z4935" s="60"/>
    </row>
    <row r="4936" spans="23:26" hidden="1" x14ac:dyDescent="0.3">
      <c r="W4936" s="60"/>
      <c r="X4936" s="60"/>
      <c r="Y4936" s="60"/>
      <c r="Z4936" s="60"/>
    </row>
    <row r="4937" spans="23:26" hidden="1" x14ac:dyDescent="0.3">
      <c r="W4937" s="60"/>
      <c r="X4937" s="60"/>
      <c r="Y4937" s="60"/>
      <c r="Z4937" s="60"/>
    </row>
    <row r="4938" spans="23:26" hidden="1" x14ac:dyDescent="0.3">
      <c r="W4938" s="60"/>
      <c r="X4938" s="60"/>
      <c r="Y4938" s="60"/>
      <c r="Z4938" s="60"/>
    </row>
    <row r="4939" spans="23:26" hidden="1" x14ac:dyDescent="0.3">
      <c r="W4939" s="60"/>
      <c r="X4939" s="60"/>
      <c r="Y4939" s="60"/>
      <c r="Z4939" s="60"/>
    </row>
    <row r="4940" spans="23:26" hidden="1" x14ac:dyDescent="0.3">
      <c r="W4940" s="60"/>
      <c r="X4940" s="60"/>
      <c r="Y4940" s="60"/>
      <c r="Z4940" s="60"/>
    </row>
    <row r="4941" spans="23:26" hidden="1" x14ac:dyDescent="0.3">
      <c r="W4941" s="60"/>
      <c r="X4941" s="60"/>
      <c r="Y4941" s="60"/>
      <c r="Z4941" s="60"/>
    </row>
    <row r="4942" spans="23:26" hidden="1" x14ac:dyDescent="0.3">
      <c r="W4942" s="60"/>
      <c r="X4942" s="60"/>
      <c r="Y4942" s="60"/>
      <c r="Z4942" s="60"/>
    </row>
    <row r="4943" spans="23:26" hidden="1" x14ac:dyDescent="0.3">
      <c r="W4943" s="60"/>
      <c r="X4943" s="60"/>
      <c r="Y4943" s="60"/>
      <c r="Z4943" s="60"/>
    </row>
    <row r="4944" spans="23:26" hidden="1" x14ac:dyDescent="0.3">
      <c r="W4944" s="60"/>
      <c r="X4944" s="60"/>
      <c r="Y4944" s="60"/>
      <c r="Z4944" s="60"/>
    </row>
    <row r="4945" spans="23:26" hidden="1" x14ac:dyDescent="0.3">
      <c r="W4945" s="60"/>
      <c r="X4945" s="60"/>
      <c r="Y4945" s="60"/>
      <c r="Z4945" s="60"/>
    </row>
    <row r="4946" spans="23:26" hidden="1" x14ac:dyDescent="0.3">
      <c r="W4946" s="60"/>
      <c r="X4946" s="60"/>
      <c r="Y4946" s="60"/>
      <c r="Z4946" s="60"/>
    </row>
    <row r="4947" spans="23:26" hidden="1" x14ac:dyDescent="0.3">
      <c r="W4947" s="60"/>
      <c r="X4947" s="60"/>
      <c r="Y4947" s="60"/>
      <c r="Z4947" s="60"/>
    </row>
    <row r="4948" spans="23:26" hidden="1" x14ac:dyDescent="0.3">
      <c r="W4948" s="60"/>
      <c r="X4948" s="60"/>
      <c r="Y4948" s="60"/>
      <c r="Z4948" s="60"/>
    </row>
    <row r="4949" spans="23:26" hidden="1" x14ac:dyDescent="0.3">
      <c r="W4949" s="60"/>
      <c r="X4949" s="60"/>
      <c r="Y4949" s="60"/>
      <c r="Z4949" s="60"/>
    </row>
    <row r="4950" spans="23:26" hidden="1" x14ac:dyDescent="0.3">
      <c r="W4950" s="60"/>
      <c r="X4950" s="60"/>
      <c r="Y4950" s="60"/>
      <c r="Z4950" s="60"/>
    </row>
    <row r="4951" spans="23:26" hidden="1" x14ac:dyDescent="0.3">
      <c r="W4951" s="60"/>
      <c r="X4951" s="60"/>
      <c r="Y4951" s="60"/>
      <c r="Z4951" s="60"/>
    </row>
    <row r="4952" spans="23:26" hidden="1" x14ac:dyDescent="0.3">
      <c r="W4952" s="60"/>
      <c r="X4952" s="60"/>
      <c r="Y4952" s="60"/>
      <c r="Z4952" s="60"/>
    </row>
    <row r="4953" spans="23:26" hidden="1" x14ac:dyDescent="0.3">
      <c r="W4953" s="60"/>
      <c r="X4953" s="60"/>
      <c r="Y4953" s="60"/>
      <c r="Z4953" s="60"/>
    </row>
    <row r="4954" spans="23:26" hidden="1" x14ac:dyDescent="0.3">
      <c r="W4954" s="60"/>
      <c r="X4954" s="60"/>
      <c r="Y4954" s="60"/>
      <c r="Z4954" s="60"/>
    </row>
    <row r="4955" spans="23:26" hidden="1" x14ac:dyDescent="0.3">
      <c r="W4955" s="60"/>
      <c r="X4955" s="60"/>
      <c r="Y4955" s="60"/>
      <c r="Z4955" s="60"/>
    </row>
    <row r="4956" spans="23:26" hidden="1" x14ac:dyDescent="0.3">
      <c r="W4956" s="60"/>
      <c r="X4956" s="60"/>
      <c r="Y4956" s="60"/>
      <c r="Z4956" s="60"/>
    </row>
    <row r="4957" spans="23:26" hidden="1" x14ac:dyDescent="0.3">
      <c r="W4957" s="60"/>
      <c r="X4957" s="60"/>
      <c r="Y4957" s="60"/>
      <c r="Z4957" s="60"/>
    </row>
    <row r="4958" spans="23:26" hidden="1" x14ac:dyDescent="0.3">
      <c r="W4958" s="60"/>
      <c r="X4958" s="60"/>
      <c r="Y4958" s="60"/>
      <c r="Z4958" s="60"/>
    </row>
    <row r="4959" spans="23:26" hidden="1" x14ac:dyDescent="0.3">
      <c r="W4959" s="60"/>
      <c r="X4959" s="60"/>
      <c r="Y4959" s="60"/>
      <c r="Z4959" s="60"/>
    </row>
    <row r="4960" spans="23:26" hidden="1" x14ac:dyDescent="0.3">
      <c r="W4960" s="60"/>
      <c r="X4960" s="60"/>
      <c r="Y4960" s="60"/>
      <c r="Z4960" s="60"/>
    </row>
    <row r="4961" spans="23:26" hidden="1" x14ac:dyDescent="0.3">
      <c r="W4961" s="60"/>
      <c r="X4961" s="60"/>
      <c r="Y4961" s="60"/>
      <c r="Z4961" s="60"/>
    </row>
    <row r="4962" spans="23:26" hidden="1" x14ac:dyDescent="0.3">
      <c r="W4962" s="60"/>
      <c r="X4962" s="60"/>
      <c r="Y4962" s="60"/>
      <c r="Z4962" s="60"/>
    </row>
    <row r="4963" spans="23:26" hidden="1" x14ac:dyDescent="0.3">
      <c r="W4963" s="60"/>
      <c r="X4963" s="60"/>
      <c r="Y4963" s="60"/>
      <c r="Z4963" s="60"/>
    </row>
    <row r="4964" spans="23:26" hidden="1" x14ac:dyDescent="0.3">
      <c r="W4964" s="60"/>
      <c r="X4964" s="60"/>
      <c r="Y4964" s="60"/>
      <c r="Z4964" s="60"/>
    </row>
    <row r="4965" spans="23:26" hidden="1" x14ac:dyDescent="0.3">
      <c r="W4965" s="60"/>
      <c r="X4965" s="60"/>
      <c r="Y4965" s="60"/>
      <c r="Z4965" s="60"/>
    </row>
    <row r="4966" spans="23:26" hidden="1" x14ac:dyDescent="0.3">
      <c r="W4966" s="60"/>
      <c r="X4966" s="60"/>
      <c r="Y4966" s="60"/>
      <c r="Z4966" s="60"/>
    </row>
    <row r="4967" spans="23:26" hidden="1" x14ac:dyDescent="0.3">
      <c r="W4967" s="60"/>
      <c r="X4967" s="60"/>
      <c r="Y4967" s="60"/>
      <c r="Z4967" s="60"/>
    </row>
    <row r="4968" spans="23:26" hidden="1" x14ac:dyDescent="0.3">
      <c r="W4968" s="60"/>
      <c r="X4968" s="60"/>
      <c r="Y4968" s="60"/>
      <c r="Z4968" s="60"/>
    </row>
    <row r="4969" spans="23:26" hidden="1" x14ac:dyDescent="0.3">
      <c r="W4969" s="60"/>
      <c r="X4969" s="60"/>
      <c r="Y4969" s="60"/>
      <c r="Z4969" s="60"/>
    </row>
    <row r="4970" spans="23:26" hidden="1" x14ac:dyDescent="0.3">
      <c r="W4970" s="60"/>
      <c r="X4970" s="60"/>
      <c r="Y4970" s="60"/>
      <c r="Z4970" s="60"/>
    </row>
    <row r="4971" spans="23:26" hidden="1" x14ac:dyDescent="0.3">
      <c r="W4971" s="60"/>
      <c r="X4971" s="60"/>
      <c r="Y4971" s="60"/>
      <c r="Z4971" s="60"/>
    </row>
    <row r="4972" spans="23:26" hidden="1" x14ac:dyDescent="0.3">
      <c r="W4972" s="60"/>
      <c r="X4972" s="60"/>
      <c r="Y4972" s="60"/>
      <c r="Z4972" s="60"/>
    </row>
    <row r="4973" spans="23:26" hidden="1" x14ac:dyDescent="0.3">
      <c r="W4973" s="60"/>
      <c r="X4973" s="60"/>
      <c r="Y4973" s="60"/>
      <c r="Z4973" s="60"/>
    </row>
    <row r="4974" spans="23:26" hidden="1" x14ac:dyDescent="0.3">
      <c r="W4974" s="60"/>
      <c r="X4974" s="60"/>
      <c r="Y4974" s="60"/>
      <c r="Z4974" s="60"/>
    </row>
    <row r="4975" spans="23:26" hidden="1" x14ac:dyDescent="0.3">
      <c r="W4975" s="60"/>
      <c r="X4975" s="60"/>
      <c r="Y4975" s="60"/>
      <c r="Z4975" s="60"/>
    </row>
    <row r="4976" spans="23:26" hidden="1" x14ac:dyDescent="0.3">
      <c r="W4976" s="60"/>
      <c r="X4976" s="60"/>
      <c r="Y4976" s="60"/>
      <c r="Z4976" s="60"/>
    </row>
    <row r="4977" spans="23:26" hidden="1" x14ac:dyDescent="0.3">
      <c r="W4977" s="60"/>
      <c r="X4977" s="60"/>
      <c r="Y4977" s="60"/>
      <c r="Z4977" s="60"/>
    </row>
    <row r="4978" spans="23:26" hidden="1" x14ac:dyDescent="0.3">
      <c r="W4978" s="60"/>
      <c r="X4978" s="60"/>
      <c r="Y4978" s="60"/>
      <c r="Z4978" s="60"/>
    </row>
    <row r="4979" spans="23:26" hidden="1" x14ac:dyDescent="0.3">
      <c r="W4979" s="60"/>
      <c r="X4979" s="60"/>
      <c r="Y4979" s="60"/>
      <c r="Z4979" s="60"/>
    </row>
    <row r="4980" spans="23:26" hidden="1" x14ac:dyDescent="0.3">
      <c r="W4980" s="60"/>
      <c r="X4980" s="60"/>
      <c r="Y4980" s="60"/>
      <c r="Z4980" s="60"/>
    </row>
    <row r="4981" spans="23:26" hidden="1" x14ac:dyDescent="0.3">
      <c r="W4981" s="60"/>
      <c r="X4981" s="60"/>
      <c r="Y4981" s="60"/>
      <c r="Z4981" s="60"/>
    </row>
    <row r="4982" spans="23:26" hidden="1" x14ac:dyDescent="0.3">
      <c r="W4982" s="60"/>
      <c r="X4982" s="60"/>
      <c r="Y4982" s="60"/>
      <c r="Z4982" s="60"/>
    </row>
    <row r="4983" spans="23:26" hidden="1" x14ac:dyDescent="0.3">
      <c r="W4983" s="60"/>
      <c r="X4983" s="60"/>
      <c r="Y4983" s="60"/>
      <c r="Z4983" s="60"/>
    </row>
    <row r="4984" spans="23:26" hidden="1" x14ac:dyDescent="0.3">
      <c r="W4984" s="60"/>
      <c r="X4984" s="60"/>
      <c r="Y4984" s="60"/>
      <c r="Z4984" s="60"/>
    </row>
    <row r="4985" spans="23:26" hidden="1" x14ac:dyDescent="0.3">
      <c r="W4985" s="60"/>
      <c r="X4985" s="60"/>
      <c r="Y4985" s="60"/>
      <c r="Z4985" s="60"/>
    </row>
    <row r="4986" spans="23:26" hidden="1" x14ac:dyDescent="0.3">
      <c r="W4986" s="60"/>
      <c r="X4986" s="60"/>
      <c r="Y4986" s="60"/>
      <c r="Z4986" s="60"/>
    </row>
    <row r="4987" spans="23:26" hidden="1" x14ac:dyDescent="0.3">
      <c r="W4987" s="60"/>
      <c r="X4987" s="60"/>
      <c r="Y4987" s="60"/>
      <c r="Z4987" s="60"/>
    </row>
    <row r="4988" spans="23:26" hidden="1" x14ac:dyDescent="0.3">
      <c r="W4988" s="60"/>
      <c r="X4988" s="60"/>
      <c r="Y4988" s="60"/>
      <c r="Z4988" s="60"/>
    </row>
    <row r="4989" spans="23:26" hidden="1" x14ac:dyDescent="0.3">
      <c r="W4989" s="60"/>
      <c r="X4989" s="60"/>
      <c r="Y4989" s="60"/>
      <c r="Z4989" s="60"/>
    </row>
    <row r="4990" spans="23:26" hidden="1" x14ac:dyDescent="0.3">
      <c r="W4990" s="60"/>
      <c r="X4990" s="60"/>
      <c r="Y4990" s="60"/>
      <c r="Z4990" s="60"/>
    </row>
    <row r="4991" spans="23:26" hidden="1" x14ac:dyDescent="0.3">
      <c r="W4991" s="60"/>
      <c r="X4991" s="60"/>
      <c r="Y4991" s="60"/>
      <c r="Z4991" s="60"/>
    </row>
    <row r="4992" spans="23:26" hidden="1" x14ac:dyDescent="0.3">
      <c r="W4992" s="60"/>
      <c r="X4992" s="60"/>
      <c r="Y4992" s="60"/>
      <c r="Z4992" s="60"/>
    </row>
    <row r="4993" spans="23:26" hidden="1" x14ac:dyDescent="0.3">
      <c r="W4993" s="60"/>
      <c r="X4993" s="60"/>
      <c r="Y4993" s="60"/>
      <c r="Z4993" s="60"/>
    </row>
    <row r="4994" spans="23:26" hidden="1" x14ac:dyDescent="0.3">
      <c r="W4994" s="60"/>
      <c r="X4994" s="60"/>
      <c r="Y4994" s="60"/>
      <c r="Z4994" s="60"/>
    </row>
    <row r="4995" spans="23:26" hidden="1" x14ac:dyDescent="0.3">
      <c r="W4995" s="60"/>
      <c r="X4995" s="60"/>
      <c r="Y4995" s="60"/>
      <c r="Z4995" s="60"/>
    </row>
    <row r="4996" spans="23:26" hidden="1" x14ac:dyDescent="0.3">
      <c r="W4996" s="60"/>
      <c r="X4996" s="60"/>
      <c r="Y4996" s="60"/>
      <c r="Z4996" s="60"/>
    </row>
    <row r="4997" spans="23:26" hidden="1" x14ac:dyDescent="0.3">
      <c r="W4997" s="60"/>
      <c r="X4997" s="60"/>
      <c r="Y4997" s="60"/>
      <c r="Z4997" s="60"/>
    </row>
    <row r="4998" spans="23:26" hidden="1" x14ac:dyDescent="0.3">
      <c r="W4998" s="60"/>
      <c r="X4998" s="60"/>
      <c r="Y4998" s="60"/>
      <c r="Z4998" s="60"/>
    </row>
    <row r="4999" spans="23:26" hidden="1" x14ac:dyDescent="0.3">
      <c r="W4999" s="60"/>
      <c r="X4999" s="60"/>
      <c r="Y4999" s="60"/>
      <c r="Z4999" s="60"/>
    </row>
    <row r="5000" spans="23:26" hidden="1" x14ac:dyDescent="0.3">
      <c r="W5000" s="60"/>
      <c r="X5000" s="60"/>
      <c r="Y5000" s="60"/>
      <c r="Z5000" s="60"/>
    </row>
    <row r="5001" spans="23:26" hidden="1" x14ac:dyDescent="0.3">
      <c r="W5001" s="60"/>
      <c r="X5001" s="60"/>
      <c r="Y5001" s="60"/>
      <c r="Z5001" s="60"/>
    </row>
    <row r="5002" spans="23:26" hidden="1" x14ac:dyDescent="0.3">
      <c r="W5002" s="60"/>
      <c r="X5002" s="60"/>
      <c r="Y5002" s="60"/>
      <c r="Z5002" s="60"/>
    </row>
    <row r="5003" spans="23:26" hidden="1" x14ac:dyDescent="0.3">
      <c r="W5003" s="60"/>
      <c r="X5003" s="60"/>
      <c r="Y5003" s="60"/>
      <c r="Z5003" s="60"/>
    </row>
    <row r="5004" spans="23:26" hidden="1" x14ac:dyDescent="0.3">
      <c r="W5004" s="60"/>
      <c r="X5004" s="60"/>
      <c r="Y5004" s="60"/>
      <c r="Z5004" s="60"/>
    </row>
    <row r="5005" spans="23:26" hidden="1" x14ac:dyDescent="0.3">
      <c r="W5005" s="60"/>
      <c r="X5005" s="60"/>
      <c r="Y5005" s="60"/>
      <c r="Z5005" s="60"/>
    </row>
    <row r="5006" spans="23:26" hidden="1" x14ac:dyDescent="0.3">
      <c r="W5006" s="60"/>
      <c r="X5006" s="60"/>
      <c r="Y5006" s="60"/>
      <c r="Z5006" s="60"/>
    </row>
    <row r="5007" spans="23:26" hidden="1" x14ac:dyDescent="0.3">
      <c r="W5007" s="60"/>
      <c r="X5007" s="60"/>
      <c r="Y5007" s="60"/>
      <c r="Z5007" s="60"/>
    </row>
    <row r="5008" spans="23:26" hidden="1" x14ac:dyDescent="0.3">
      <c r="W5008" s="60"/>
      <c r="X5008" s="60"/>
      <c r="Y5008" s="60"/>
      <c r="Z5008" s="60"/>
    </row>
    <row r="5009" spans="23:26" hidden="1" x14ac:dyDescent="0.3">
      <c r="W5009" s="60"/>
      <c r="X5009" s="60"/>
      <c r="Y5009" s="60"/>
      <c r="Z5009" s="60"/>
    </row>
    <row r="5010" spans="23:26" hidden="1" x14ac:dyDescent="0.3">
      <c r="W5010" s="60"/>
      <c r="X5010" s="60"/>
      <c r="Y5010" s="60"/>
      <c r="Z5010" s="60"/>
    </row>
    <row r="5011" spans="23:26" hidden="1" x14ac:dyDescent="0.3">
      <c r="W5011" s="60"/>
      <c r="X5011" s="60"/>
      <c r="Y5011" s="60"/>
      <c r="Z5011" s="60"/>
    </row>
    <row r="5012" spans="23:26" hidden="1" x14ac:dyDescent="0.3">
      <c r="W5012" s="60"/>
      <c r="X5012" s="60"/>
      <c r="Y5012" s="60"/>
      <c r="Z5012" s="60"/>
    </row>
    <row r="5013" spans="23:26" hidden="1" x14ac:dyDescent="0.3">
      <c r="W5013" s="60"/>
      <c r="X5013" s="60"/>
      <c r="Y5013" s="60"/>
      <c r="Z5013" s="60"/>
    </row>
    <row r="5014" spans="23:26" hidden="1" x14ac:dyDescent="0.3">
      <c r="W5014" s="60"/>
      <c r="X5014" s="60"/>
      <c r="Y5014" s="60"/>
      <c r="Z5014" s="60"/>
    </row>
    <row r="5015" spans="23:26" hidden="1" x14ac:dyDescent="0.3">
      <c r="W5015" s="60"/>
      <c r="X5015" s="60"/>
      <c r="Y5015" s="60"/>
      <c r="Z5015" s="60"/>
    </row>
    <row r="5016" spans="23:26" hidden="1" x14ac:dyDescent="0.3">
      <c r="W5016" s="60"/>
      <c r="X5016" s="60"/>
      <c r="Y5016" s="60"/>
      <c r="Z5016" s="60"/>
    </row>
    <row r="5017" spans="23:26" hidden="1" x14ac:dyDescent="0.3">
      <c r="W5017" s="60"/>
      <c r="X5017" s="60"/>
      <c r="Y5017" s="60"/>
      <c r="Z5017" s="60"/>
    </row>
    <row r="5018" spans="23:26" hidden="1" x14ac:dyDescent="0.3">
      <c r="W5018" s="60"/>
      <c r="X5018" s="60"/>
      <c r="Y5018" s="60"/>
      <c r="Z5018" s="60"/>
    </row>
    <row r="5019" spans="23:26" hidden="1" x14ac:dyDescent="0.3">
      <c r="W5019" s="60"/>
      <c r="X5019" s="60"/>
      <c r="Y5019" s="60"/>
      <c r="Z5019" s="60"/>
    </row>
    <row r="5020" spans="23:26" hidden="1" x14ac:dyDescent="0.3">
      <c r="W5020" s="60"/>
      <c r="X5020" s="60"/>
      <c r="Y5020" s="60"/>
      <c r="Z5020" s="60"/>
    </row>
    <row r="5021" spans="23:26" hidden="1" x14ac:dyDescent="0.3">
      <c r="W5021" s="60"/>
      <c r="X5021" s="60"/>
      <c r="Y5021" s="60"/>
      <c r="Z5021" s="60"/>
    </row>
    <row r="5022" spans="23:26" hidden="1" x14ac:dyDescent="0.3">
      <c r="W5022" s="60"/>
      <c r="X5022" s="60"/>
      <c r="Y5022" s="60"/>
      <c r="Z5022" s="60"/>
    </row>
    <row r="5023" spans="23:26" hidden="1" x14ac:dyDescent="0.3">
      <c r="W5023" s="60"/>
      <c r="X5023" s="60"/>
      <c r="Y5023" s="60"/>
      <c r="Z5023" s="60"/>
    </row>
    <row r="5024" spans="23:26" hidden="1" x14ac:dyDescent="0.3">
      <c r="W5024" s="60"/>
      <c r="X5024" s="60"/>
      <c r="Y5024" s="60"/>
      <c r="Z5024" s="60"/>
    </row>
    <row r="5025" spans="23:26" hidden="1" x14ac:dyDescent="0.3">
      <c r="W5025" s="60"/>
      <c r="X5025" s="60"/>
      <c r="Y5025" s="60"/>
      <c r="Z5025" s="60"/>
    </row>
    <row r="5026" spans="23:26" hidden="1" x14ac:dyDescent="0.3">
      <c r="W5026" s="60"/>
      <c r="X5026" s="60"/>
      <c r="Y5026" s="60"/>
      <c r="Z5026" s="60"/>
    </row>
    <row r="5027" spans="23:26" hidden="1" x14ac:dyDescent="0.3">
      <c r="W5027" s="60"/>
      <c r="X5027" s="60"/>
      <c r="Y5027" s="60"/>
      <c r="Z5027" s="60"/>
    </row>
    <row r="5028" spans="23:26" hidden="1" x14ac:dyDescent="0.3">
      <c r="W5028" s="60"/>
      <c r="X5028" s="60"/>
      <c r="Y5028" s="60"/>
      <c r="Z5028" s="60"/>
    </row>
    <row r="5029" spans="23:26" hidden="1" x14ac:dyDescent="0.3">
      <c r="W5029" s="60"/>
      <c r="X5029" s="60"/>
      <c r="Y5029" s="60"/>
      <c r="Z5029" s="60"/>
    </row>
    <row r="5030" spans="23:26" hidden="1" x14ac:dyDescent="0.3">
      <c r="W5030" s="60"/>
      <c r="X5030" s="60"/>
      <c r="Y5030" s="60"/>
      <c r="Z5030" s="60"/>
    </row>
    <row r="5031" spans="23:26" hidden="1" x14ac:dyDescent="0.3">
      <c r="W5031" s="60"/>
      <c r="X5031" s="60"/>
      <c r="Y5031" s="60"/>
      <c r="Z5031" s="60"/>
    </row>
    <row r="5032" spans="23:26" hidden="1" x14ac:dyDescent="0.3">
      <c r="W5032" s="60"/>
      <c r="X5032" s="60"/>
      <c r="Y5032" s="60"/>
      <c r="Z5032" s="60"/>
    </row>
    <row r="5033" spans="23:26" hidden="1" x14ac:dyDescent="0.3">
      <c r="W5033" s="60"/>
      <c r="X5033" s="60"/>
      <c r="Y5033" s="60"/>
      <c r="Z5033" s="60"/>
    </row>
    <row r="5034" spans="23:26" hidden="1" x14ac:dyDescent="0.3">
      <c r="W5034" s="60"/>
      <c r="X5034" s="60"/>
      <c r="Y5034" s="60"/>
      <c r="Z5034" s="60"/>
    </row>
    <row r="5035" spans="23:26" hidden="1" x14ac:dyDescent="0.3">
      <c r="W5035" s="60"/>
      <c r="X5035" s="60"/>
      <c r="Y5035" s="60"/>
      <c r="Z5035" s="60"/>
    </row>
    <row r="5036" spans="23:26" hidden="1" x14ac:dyDescent="0.3">
      <c r="W5036" s="60"/>
      <c r="X5036" s="60"/>
      <c r="Y5036" s="60"/>
      <c r="Z5036" s="60"/>
    </row>
    <row r="5037" spans="23:26" hidden="1" x14ac:dyDescent="0.3">
      <c r="W5037" s="60"/>
      <c r="X5037" s="60"/>
      <c r="Y5037" s="60"/>
      <c r="Z5037" s="60"/>
    </row>
    <row r="5038" spans="23:26" hidden="1" x14ac:dyDescent="0.3">
      <c r="W5038" s="60"/>
      <c r="X5038" s="60"/>
      <c r="Y5038" s="60"/>
      <c r="Z5038" s="60"/>
    </row>
    <row r="5039" spans="23:26" hidden="1" x14ac:dyDescent="0.3">
      <c r="W5039" s="60"/>
      <c r="X5039" s="60"/>
      <c r="Y5039" s="60"/>
      <c r="Z5039" s="60"/>
    </row>
    <row r="5040" spans="23:26" hidden="1" x14ac:dyDescent="0.3">
      <c r="W5040" s="60"/>
      <c r="X5040" s="60"/>
      <c r="Y5040" s="60"/>
      <c r="Z5040" s="60"/>
    </row>
    <row r="5041" spans="23:26" hidden="1" x14ac:dyDescent="0.3">
      <c r="W5041" s="60"/>
      <c r="X5041" s="60"/>
      <c r="Y5041" s="60"/>
      <c r="Z5041" s="60"/>
    </row>
    <row r="5042" spans="23:26" hidden="1" x14ac:dyDescent="0.3">
      <c r="W5042" s="60"/>
      <c r="X5042" s="60"/>
      <c r="Y5042" s="60"/>
      <c r="Z5042" s="60"/>
    </row>
    <row r="5043" spans="23:26" hidden="1" x14ac:dyDescent="0.3">
      <c r="W5043" s="60"/>
      <c r="X5043" s="60"/>
      <c r="Y5043" s="60"/>
      <c r="Z5043" s="60"/>
    </row>
    <row r="5044" spans="23:26" hidden="1" x14ac:dyDescent="0.3">
      <c r="W5044" s="60"/>
      <c r="X5044" s="60"/>
      <c r="Y5044" s="60"/>
      <c r="Z5044" s="60"/>
    </row>
    <row r="5045" spans="23:26" hidden="1" x14ac:dyDescent="0.3">
      <c r="W5045" s="60"/>
      <c r="X5045" s="60"/>
      <c r="Y5045" s="60"/>
      <c r="Z5045" s="60"/>
    </row>
    <row r="5046" spans="23:26" hidden="1" x14ac:dyDescent="0.3">
      <c r="W5046" s="60"/>
      <c r="X5046" s="60"/>
      <c r="Y5046" s="60"/>
      <c r="Z5046" s="60"/>
    </row>
    <row r="5047" spans="23:26" hidden="1" x14ac:dyDescent="0.3">
      <c r="W5047" s="60"/>
      <c r="X5047" s="60"/>
      <c r="Y5047" s="60"/>
      <c r="Z5047" s="60"/>
    </row>
    <row r="5048" spans="23:26" hidden="1" x14ac:dyDescent="0.3">
      <c r="W5048" s="60"/>
      <c r="X5048" s="60"/>
      <c r="Y5048" s="60"/>
      <c r="Z5048" s="60"/>
    </row>
    <row r="5049" spans="23:26" hidden="1" x14ac:dyDescent="0.3">
      <c r="W5049" s="60"/>
      <c r="X5049" s="60"/>
      <c r="Y5049" s="60"/>
      <c r="Z5049" s="60"/>
    </row>
    <row r="5050" spans="23:26" hidden="1" x14ac:dyDescent="0.3">
      <c r="W5050" s="60"/>
      <c r="X5050" s="60"/>
      <c r="Y5050" s="60"/>
      <c r="Z5050" s="60"/>
    </row>
    <row r="5051" spans="23:26" hidden="1" x14ac:dyDescent="0.3">
      <c r="W5051" s="60"/>
      <c r="X5051" s="60"/>
      <c r="Y5051" s="60"/>
      <c r="Z5051" s="60"/>
    </row>
    <row r="5052" spans="23:26" hidden="1" x14ac:dyDescent="0.3">
      <c r="W5052" s="60"/>
      <c r="X5052" s="60"/>
      <c r="Y5052" s="60"/>
      <c r="Z5052" s="60"/>
    </row>
    <row r="5053" spans="23:26" hidden="1" x14ac:dyDescent="0.3">
      <c r="W5053" s="60"/>
      <c r="X5053" s="60"/>
      <c r="Y5053" s="60"/>
      <c r="Z5053" s="60"/>
    </row>
    <row r="5054" spans="23:26" hidden="1" x14ac:dyDescent="0.3">
      <c r="W5054" s="60"/>
      <c r="X5054" s="60"/>
      <c r="Y5054" s="60"/>
      <c r="Z5054" s="60"/>
    </row>
    <row r="5055" spans="23:26" hidden="1" x14ac:dyDescent="0.3">
      <c r="W5055" s="60"/>
      <c r="X5055" s="60"/>
      <c r="Y5055" s="60"/>
      <c r="Z5055" s="60"/>
    </row>
    <row r="5056" spans="23:26" hidden="1" x14ac:dyDescent="0.3">
      <c r="W5056" s="60"/>
      <c r="X5056" s="60"/>
      <c r="Y5056" s="60"/>
      <c r="Z5056" s="60"/>
    </row>
    <row r="5057" spans="23:26" hidden="1" x14ac:dyDescent="0.3">
      <c r="W5057" s="60"/>
      <c r="X5057" s="60"/>
      <c r="Y5057" s="60"/>
      <c r="Z5057" s="60"/>
    </row>
    <row r="5058" spans="23:26" hidden="1" x14ac:dyDescent="0.3">
      <c r="W5058" s="60"/>
      <c r="X5058" s="60"/>
      <c r="Y5058" s="60"/>
      <c r="Z5058" s="60"/>
    </row>
    <row r="5059" spans="23:26" hidden="1" x14ac:dyDescent="0.3">
      <c r="W5059" s="60"/>
      <c r="X5059" s="60"/>
      <c r="Y5059" s="60"/>
      <c r="Z5059" s="60"/>
    </row>
    <row r="5060" spans="23:26" hidden="1" x14ac:dyDescent="0.3">
      <c r="W5060" s="60"/>
      <c r="X5060" s="60"/>
      <c r="Y5060" s="60"/>
      <c r="Z5060" s="60"/>
    </row>
    <row r="5061" spans="23:26" hidden="1" x14ac:dyDescent="0.3">
      <c r="W5061" s="60"/>
      <c r="X5061" s="60"/>
      <c r="Y5061" s="60"/>
      <c r="Z5061" s="60"/>
    </row>
    <row r="5062" spans="23:26" hidden="1" x14ac:dyDescent="0.3">
      <c r="W5062" s="60"/>
      <c r="X5062" s="60"/>
      <c r="Y5062" s="60"/>
      <c r="Z5062" s="60"/>
    </row>
    <row r="5063" spans="23:26" hidden="1" x14ac:dyDescent="0.3">
      <c r="W5063" s="60"/>
      <c r="X5063" s="60"/>
      <c r="Y5063" s="60"/>
      <c r="Z5063" s="60"/>
    </row>
    <row r="5064" spans="23:26" hidden="1" x14ac:dyDescent="0.3">
      <c r="W5064" s="60"/>
      <c r="X5064" s="60"/>
      <c r="Y5064" s="60"/>
      <c r="Z5064" s="60"/>
    </row>
    <row r="5065" spans="23:26" hidden="1" x14ac:dyDescent="0.3">
      <c r="W5065" s="60"/>
      <c r="X5065" s="60"/>
      <c r="Y5065" s="60"/>
      <c r="Z5065" s="60"/>
    </row>
    <row r="5066" spans="23:26" hidden="1" x14ac:dyDescent="0.3">
      <c r="W5066" s="60"/>
      <c r="X5066" s="60"/>
      <c r="Y5066" s="60"/>
      <c r="Z5066" s="60"/>
    </row>
    <row r="5067" spans="23:26" hidden="1" x14ac:dyDescent="0.3">
      <c r="W5067" s="60"/>
      <c r="X5067" s="60"/>
      <c r="Y5067" s="60"/>
      <c r="Z5067" s="60"/>
    </row>
    <row r="5068" spans="23:26" hidden="1" x14ac:dyDescent="0.3">
      <c r="W5068" s="60"/>
      <c r="X5068" s="60"/>
      <c r="Y5068" s="60"/>
      <c r="Z5068" s="60"/>
    </row>
    <row r="5069" spans="23:26" hidden="1" x14ac:dyDescent="0.3">
      <c r="W5069" s="60"/>
      <c r="X5069" s="60"/>
      <c r="Y5069" s="60"/>
      <c r="Z5069" s="60"/>
    </row>
    <row r="5070" spans="23:26" hidden="1" x14ac:dyDescent="0.3">
      <c r="W5070" s="60"/>
      <c r="X5070" s="60"/>
      <c r="Y5070" s="60"/>
      <c r="Z5070" s="60"/>
    </row>
    <row r="5071" spans="23:26" hidden="1" x14ac:dyDescent="0.3">
      <c r="W5071" s="60"/>
      <c r="X5071" s="60"/>
      <c r="Y5071" s="60"/>
      <c r="Z5071" s="60"/>
    </row>
    <row r="5072" spans="23:26" hidden="1" x14ac:dyDescent="0.3">
      <c r="W5072" s="60"/>
      <c r="X5072" s="60"/>
      <c r="Y5072" s="60"/>
      <c r="Z5072" s="60"/>
    </row>
    <row r="5073" spans="23:26" hidden="1" x14ac:dyDescent="0.3">
      <c r="W5073" s="60"/>
      <c r="X5073" s="60"/>
      <c r="Y5073" s="60"/>
      <c r="Z5073" s="60"/>
    </row>
    <row r="5074" spans="23:26" hidden="1" x14ac:dyDescent="0.3">
      <c r="W5074" s="60"/>
      <c r="X5074" s="60"/>
      <c r="Y5074" s="60"/>
      <c r="Z5074" s="60"/>
    </row>
    <row r="5075" spans="23:26" hidden="1" x14ac:dyDescent="0.3">
      <c r="W5075" s="60"/>
      <c r="X5075" s="60"/>
      <c r="Y5075" s="60"/>
      <c r="Z5075" s="60"/>
    </row>
    <row r="5076" spans="23:26" hidden="1" x14ac:dyDescent="0.3">
      <c r="W5076" s="60"/>
      <c r="X5076" s="60"/>
      <c r="Y5076" s="60"/>
      <c r="Z5076" s="60"/>
    </row>
    <row r="5077" spans="23:26" hidden="1" x14ac:dyDescent="0.3">
      <c r="W5077" s="60"/>
      <c r="X5077" s="60"/>
      <c r="Y5077" s="60"/>
      <c r="Z5077" s="60"/>
    </row>
    <row r="5078" spans="23:26" hidden="1" x14ac:dyDescent="0.3">
      <c r="W5078" s="60"/>
      <c r="X5078" s="60"/>
      <c r="Y5078" s="60"/>
      <c r="Z5078" s="60"/>
    </row>
    <row r="5079" spans="23:26" hidden="1" x14ac:dyDescent="0.3">
      <c r="W5079" s="60"/>
      <c r="X5079" s="60"/>
      <c r="Y5079" s="60"/>
      <c r="Z5079" s="60"/>
    </row>
    <row r="5080" spans="23:26" hidden="1" x14ac:dyDescent="0.3">
      <c r="W5080" s="60"/>
      <c r="X5080" s="60"/>
      <c r="Y5080" s="60"/>
      <c r="Z5080" s="60"/>
    </row>
    <row r="5081" spans="23:26" hidden="1" x14ac:dyDescent="0.3">
      <c r="W5081" s="60"/>
      <c r="X5081" s="60"/>
      <c r="Y5081" s="60"/>
      <c r="Z5081" s="60"/>
    </row>
    <row r="5082" spans="23:26" hidden="1" x14ac:dyDescent="0.3">
      <c r="W5082" s="60"/>
      <c r="X5082" s="60"/>
      <c r="Y5082" s="60"/>
      <c r="Z5082" s="60"/>
    </row>
    <row r="5083" spans="23:26" hidden="1" x14ac:dyDescent="0.3">
      <c r="W5083" s="60"/>
      <c r="X5083" s="60"/>
      <c r="Y5083" s="60"/>
      <c r="Z5083" s="60"/>
    </row>
    <row r="5084" spans="23:26" hidden="1" x14ac:dyDescent="0.3">
      <c r="W5084" s="60"/>
      <c r="X5084" s="60"/>
      <c r="Y5084" s="60"/>
      <c r="Z5084" s="60"/>
    </row>
    <row r="5085" spans="23:26" hidden="1" x14ac:dyDescent="0.3">
      <c r="W5085" s="60"/>
      <c r="X5085" s="60"/>
      <c r="Y5085" s="60"/>
      <c r="Z5085" s="60"/>
    </row>
    <row r="5086" spans="23:26" hidden="1" x14ac:dyDescent="0.3">
      <c r="W5086" s="60"/>
      <c r="X5086" s="60"/>
      <c r="Y5086" s="60"/>
      <c r="Z5086" s="60"/>
    </row>
    <row r="5087" spans="23:26" hidden="1" x14ac:dyDescent="0.3">
      <c r="W5087" s="60"/>
      <c r="X5087" s="60"/>
      <c r="Y5087" s="60"/>
      <c r="Z5087" s="60"/>
    </row>
    <row r="5088" spans="23:26" hidden="1" x14ac:dyDescent="0.3">
      <c r="W5088" s="60"/>
      <c r="X5088" s="60"/>
      <c r="Y5088" s="60"/>
      <c r="Z5088" s="60"/>
    </row>
    <row r="5089" spans="23:26" hidden="1" x14ac:dyDescent="0.3">
      <c r="W5089" s="60"/>
      <c r="X5089" s="60"/>
      <c r="Y5089" s="60"/>
      <c r="Z5089" s="60"/>
    </row>
    <row r="5090" spans="23:26" hidden="1" x14ac:dyDescent="0.3">
      <c r="W5090" s="60"/>
      <c r="X5090" s="60"/>
      <c r="Y5090" s="60"/>
      <c r="Z5090" s="60"/>
    </row>
    <row r="5091" spans="23:26" hidden="1" x14ac:dyDescent="0.3">
      <c r="W5091" s="60"/>
      <c r="X5091" s="60"/>
      <c r="Y5091" s="60"/>
      <c r="Z5091" s="60"/>
    </row>
    <row r="5092" spans="23:26" hidden="1" x14ac:dyDescent="0.3">
      <c r="W5092" s="60"/>
      <c r="X5092" s="60"/>
      <c r="Y5092" s="60"/>
      <c r="Z5092" s="60"/>
    </row>
    <row r="5093" spans="23:26" hidden="1" x14ac:dyDescent="0.3">
      <c r="W5093" s="60"/>
      <c r="X5093" s="60"/>
      <c r="Y5093" s="60"/>
      <c r="Z5093" s="60"/>
    </row>
    <row r="5094" spans="23:26" hidden="1" x14ac:dyDescent="0.3">
      <c r="W5094" s="60"/>
      <c r="X5094" s="60"/>
      <c r="Y5094" s="60"/>
      <c r="Z5094" s="60"/>
    </row>
    <row r="5095" spans="23:26" hidden="1" x14ac:dyDescent="0.3">
      <c r="W5095" s="60"/>
      <c r="X5095" s="60"/>
      <c r="Y5095" s="60"/>
      <c r="Z5095" s="60"/>
    </row>
    <row r="5096" spans="23:26" hidden="1" x14ac:dyDescent="0.3">
      <c r="W5096" s="60"/>
      <c r="X5096" s="60"/>
      <c r="Y5096" s="60"/>
      <c r="Z5096" s="60"/>
    </row>
    <row r="5097" spans="23:26" hidden="1" x14ac:dyDescent="0.3">
      <c r="W5097" s="60"/>
      <c r="X5097" s="60"/>
      <c r="Y5097" s="60"/>
      <c r="Z5097" s="60"/>
    </row>
    <row r="5098" spans="23:26" hidden="1" x14ac:dyDescent="0.3">
      <c r="W5098" s="60"/>
      <c r="X5098" s="60"/>
      <c r="Y5098" s="60"/>
      <c r="Z5098" s="60"/>
    </row>
    <row r="5099" spans="23:26" hidden="1" x14ac:dyDescent="0.3">
      <c r="W5099" s="60"/>
      <c r="X5099" s="60"/>
      <c r="Y5099" s="60"/>
      <c r="Z5099" s="60"/>
    </row>
    <row r="5100" spans="23:26" hidden="1" x14ac:dyDescent="0.3">
      <c r="W5100" s="60"/>
      <c r="X5100" s="60"/>
      <c r="Y5100" s="60"/>
      <c r="Z5100" s="60"/>
    </row>
    <row r="5101" spans="23:26" hidden="1" x14ac:dyDescent="0.3">
      <c r="W5101" s="60"/>
      <c r="X5101" s="60"/>
      <c r="Y5101" s="60"/>
      <c r="Z5101" s="60"/>
    </row>
    <row r="5102" spans="23:26" hidden="1" x14ac:dyDescent="0.3">
      <c r="W5102" s="60"/>
      <c r="X5102" s="60"/>
      <c r="Y5102" s="60"/>
      <c r="Z5102" s="60"/>
    </row>
    <row r="5103" spans="23:26" hidden="1" x14ac:dyDescent="0.3">
      <c r="W5103" s="60"/>
      <c r="X5103" s="60"/>
      <c r="Y5103" s="60"/>
      <c r="Z5103" s="60"/>
    </row>
    <row r="5104" spans="23:26" hidden="1" x14ac:dyDescent="0.3">
      <c r="W5104" s="60"/>
      <c r="X5104" s="60"/>
      <c r="Y5104" s="60"/>
      <c r="Z5104" s="60"/>
    </row>
    <row r="5105" spans="23:26" hidden="1" x14ac:dyDescent="0.3">
      <c r="W5105" s="60"/>
      <c r="X5105" s="60"/>
      <c r="Y5105" s="60"/>
      <c r="Z5105" s="60"/>
    </row>
    <row r="5106" spans="23:26" hidden="1" x14ac:dyDescent="0.3">
      <c r="W5106" s="60"/>
      <c r="X5106" s="60"/>
      <c r="Y5106" s="60"/>
      <c r="Z5106" s="60"/>
    </row>
    <row r="5107" spans="23:26" hidden="1" x14ac:dyDescent="0.3">
      <c r="W5107" s="60"/>
      <c r="X5107" s="60"/>
      <c r="Y5107" s="60"/>
      <c r="Z5107" s="60"/>
    </row>
    <row r="5108" spans="23:26" hidden="1" x14ac:dyDescent="0.3">
      <c r="W5108" s="60"/>
      <c r="X5108" s="60"/>
      <c r="Y5108" s="60"/>
      <c r="Z5108" s="60"/>
    </row>
    <row r="5109" spans="23:26" hidden="1" x14ac:dyDescent="0.3">
      <c r="W5109" s="60"/>
      <c r="X5109" s="60"/>
      <c r="Y5109" s="60"/>
      <c r="Z5109" s="60"/>
    </row>
    <row r="5110" spans="23:26" hidden="1" x14ac:dyDescent="0.3">
      <c r="W5110" s="60"/>
      <c r="X5110" s="60"/>
      <c r="Y5110" s="60"/>
      <c r="Z5110" s="60"/>
    </row>
    <row r="5111" spans="23:26" hidden="1" x14ac:dyDescent="0.3">
      <c r="W5111" s="60"/>
      <c r="X5111" s="60"/>
      <c r="Y5111" s="60"/>
      <c r="Z5111" s="60"/>
    </row>
    <row r="5112" spans="23:26" hidden="1" x14ac:dyDescent="0.3">
      <c r="W5112" s="60"/>
      <c r="X5112" s="60"/>
      <c r="Y5112" s="60"/>
      <c r="Z5112" s="60"/>
    </row>
    <row r="5113" spans="23:26" hidden="1" x14ac:dyDescent="0.3">
      <c r="W5113" s="60"/>
      <c r="X5113" s="60"/>
      <c r="Y5113" s="60"/>
      <c r="Z5113" s="60"/>
    </row>
    <row r="5114" spans="23:26" hidden="1" x14ac:dyDescent="0.3">
      <c r="W5114" s="60"/>
      <c r="X5114" s="60"/>
      <c r="Y5114" s="60"/>
      <c r="Z5114" s="60"/>
    </row>
    <row r="5115" spans="23:26" hidden="1" x14ac:dyDescent="0.3">
      <c r="W5115" s="60"/>
      <c r="X5115" s="60"/>
      <c r="Y5115" s="60"/>
      <c r="Z5115" s="60"/>
    </row>
    <row r="5116" spans="23:26" hidden="1" x14ac:dyDescent="0.3">
      <c r="W5116" s="60"/>
      <c r="X5116" s="60"/>
      <c r="Y5116" s="60"/>
      <c r="Z5116" s="60"/>
    </row>
    <row r="5117" spans="23:26" hidden="1" x14ac:dyDescent="0.3">
      <c r="W5117" s="60"/>
      <c r="X5117" s="60"/>
      <c r="Y5117" s="60"/>
      <c r="Z5117" s="60"/>
    </row>
    <row r="5118" spans="23:26" hidden="1" x14ac:dyDescent="0.3">
      <c r="W5118" s="60"/>
      <c r="X5118" s="60"/>
      <c r="Y5118" s="60"/>
      <c r="Z5118" s="60"/>
    </row>
    <row r="5119" spans="23:26" hidden="1" x14ac:dyDescent="0.3">
      <c r="W5119" s="60"/>
      <c r="X5119" s="60"/>
      <c r="Y5119" s="60"/>
      <c r="Z5119" s="60"/>
    </row>
    <row r="5120" spans="23:26" hidden="1" x14ac:dyDescent="0.3">
      <c r="W5120" s="60"/>
      <c r="X5120" s="60"/>
      <c r="Y5120" s="60"/>
      <c r="Z5120" s="60"/>
    </row>
    <row r="5121" spans="23:26" hidden="1" x14ac:dyDescent="0.3">
      <c r="W5121" s="60"/>
      <c r="X5121" s="60"/>
      <c r="Y5121" s="60"/>
      <c r="Z5121" s="60"/>
    </row>
    <row r="5122" spans="23:26" hidden="1" x14ac:dyDescent="0.3">
      <c r="W5122" s="60"/>
      <c r="X5122" s="60"/>
      <c r="Y5122" s="60"/>
      <c r="Z5122" s="60"/>
    </row>
    <row r="5123" spans="23:26" hidden="1" x14ac:dyDescent="0.3">
      <c r="W5123" s="60"/>
      <c r="X5123" s="60"/>
      <c r="Y5123" s="60"/>
      <c r="Z5123" s="60"/>
    </row>
    <row r="5124" spans="23:26" hidden="1" x14ac:dyDescent="0.3">
      <c r="W5124" s="60"/>
      <c r="X5124" s="60"/>
      <c r="Y5124" s="60"/>
      <c r="Z5124" s="60"/>
    </row>
    <row r="5125" spans="23:26" hidden="1" x14ac:dyDescent="0.3">
      <c r="W5125" s="60"/>
      <c r="X5125" s="60"/>
      <c r="Y5125" s="60"/>
      <c r="Z5125" s="60"/>
    </row>
    <row r="5126" spans="23:26" hidden="1" x14ac:dyDescent="0.3">
      <c r="W5126" s="60"/>
      <c r="X5126" s="60"/>
      <c r="Y5126" s="60"/>
      <c r="Z5126" s="60"/>
    </row>
    <row r="5127" spans="23:26" hidden="1" x14ac:dyDescent="0.3">
      <c r="W5127" s="60"/>
      <c r="X5127" s="60"/>
      <c r="Y5127" s="60"/>
      <c r="Z5127" s="60"/>
    </row>
    <row r="5128" spans="23:26" hidden="1" x14ac:dyDescent="0.3">
      <c r="W5128" s="60"/>
      <c r="X5128" s="60"/>
      <c r="Y5128" s="60"/>
      <c r="Z5128" s="60"/>
    </row>
    <row r="5129" spans="23:26" hidden="1" x14ac:dyDescent="0.3">
      <c r="W5129" s="60"/>
      <c r="X5129" s="60"/>
      <c r="Y5129" s="60"/>
      <c r="Z5129" s="60"/>
    </row>
    <row r="5130" spans="23:26" hidden="1" x14ac:dyDescent="0.3">
      <c r="W5130" s="60"/>
      <c r="X5130" s="60"/>
      <c r="Y5130" s="60"/>
      <c r="Z5130" s="60"/>
    </row>
    <row r="5131" spans="23:26" hidden="1" x14ac:dyDescent="0.3">
      <c r="W5131" s="60"/>
      <c r="X5131" s="60"/>
      <c r="Y5131" s="60"/>
      <c r="Z5131" s="60"/>
    </row>
    <row r="5132" spans="23:26" hidden="1" x14ac:dyDescent="0.3">
      <c r="W5132" s="60"/>
      <c r="X5132" s="60"/>
      <c r="Y5132" s="60"/>
      <c r="Z5132" s="60"/>
    </row>
    <row r="5133" spans="23:26" hidden="1" x14ac:dyDescent="0.3">
      <c r="W5133" s="60"/>
      <c r="X5133" s="60"/>
      <c r="Y5133" s="60"/>
      <c r="Z5133" s="60"/>
    </row>
    <row r="5134" spans="23:26" hidden="1" x14ac:dyDescent="0.3">
      <c r="W5134" s="60"/>
      <c r="X5134" s="60"/>
      <c r="Y5134" s="60"/>
      <c r="Z5134" s="60"/>
    </row>
    <row r="5135" spans="23:26" hidden="1" x14ac:dyDescent="0.3">
      <c r="W5135" s="60"/>
      <c r="X5135" s="60"/>
      <c r="Y5135" s="60"/>
      <c r="Z5135" s="60"/>
    </row>
    <row r="5136" spans="23:26" hidden="1" x14ac:dyDescent="0.3">
      <c r="W5136" s="60"/>
      <c r="X5136" s="60"/>
      <c r="Y5136" s="60"/>
      <c r="Z5136" s="60"/>
    </row>
    <row r="5137" spans="23:26" hidden="1" x14ac:dyDescent="0.3">
      <c r="W5137" s="60"/>
      <c r="X5137" s="60"/>
      <c r="Y5137" s="60"/>
      <c r="Z5137" s="60"/>
    </row>
    <row r="5138" spans="23:26" hidden="1" x14ac:dyDescent="0.3">
      <c r="W5138" s="60"/>
      <c r="X5138" s="60"/>
      <c r="Y5138" s="60"/>
      <c r="Z5138" s="60"/>
    </row>
    <row r="5139" spans="23:26" hidden="1" x14ac:dyDescent="0.3">
      <c r="W5139" s="60"/>
      <c r="X5139" s="60"/>
      <c r="Y5139" s="60"/>
      <c r="Z5139" s="60"/>
    </row>
    <row r="5140" spans="23:26" hidden="1" x14ac:dyDescent="0.3">
      <c r="W5140" s="60"/>
      <c r="X5140" s="60"/>
      <c r="Y5140" s="60"/>
      <c r="Z5140" s="60"/>
    </row>
    <row r="5141" spans="23:26" hidden="1" x14ac:dyDescent="0.3">
      <c r="W5141" s="60"/>
      <c r="X5141" s="60"/>
      <c r="Y5141" s="60"/>
      <c r="Z5141" s="60"/>
    </row>
    <row r="5142" spans="23:26" hidden="1" x14ac:dyDescent="0.3">
      <c r="W5142" s="60"/>
      <c r="X5142" s="60"/>
      <c r="Y5142" s="60"/>
      <c r="Z5142" s="60"/>
    </row>
    <row r="5143" spans="23:26" hidden="1" x14ac:dyDescent="0.3">
      <c r="W5143" s="60"/>
      <c r="X5143" s="60"/>
      <c r="Y5143" s="60"/>
      <c r="Z5143" s="60"/>
    </row>
    <row r="5144" spans="23:26" hidden="1" x14ac:dyDescent="0.3">
      <c r="W5144" s="60"/>
      <c r="X5144" s="60"/>
      <c r="Y5144" s="60"/>
      <c r="Z5144" s="60"/>
    </row>
    <row r="5145" spans="23:26" hidden="1" x14ac:dyDescent="0.3">
      <c r="W5145" s="60"/>
      <c r="X5145" s="60"/>
      <c r="Y5145" s="60"/>
      <c r="Z5145" s="60"/>
    </row>
    <row r="5146" spans="23:26" hidden="1" x14ac:dyDescent="0.3">
      <c r="W5146" s="60"/>
      <c r="X5146" s="60"/>
      <c r="Y5146" s="60"/>
      <c r="Z5146" s="60"/>
    </row>
    <row r="5147" spans="23:26" hidden="1" x14ac:dyDescent="0.3">
      <c r="W5147" s="60"/>
      <c r="X5147" s="60"/>
      <c r="Y5147" s="60"/>
      <c r="Z5147" s="60"/>
    </row>
    <row r="5148" spans="23:26" hidden="1" x14ac:dyDescent="0.3">
      <c r="W5148" s="60"/>
      <c r="X5148" s="60"/>
      <c r="Y5148" s="60"/>
      <c r="Z5148" s="60"/>
    </row>
    <row r="5149" spans="23:26" hidden="1" x14ac:dyDescent="0.3">
      <c r="W5149" s="60"/>
      <c r="X5149" s="60"/>
      <c r="Y5149" s="60"/>
      <c r="Z5149" s="60"/>
    </row>
    <row r="5150" spans="23:26" hidden="1" x14ac:dyDescent="0.3">
      <c r="W5150" s="60"/>
      <c r="X5150" s="60"/>
      <c r="Y5150" s="60"/>
      <c r="Z5150" s="60"/>
    </row>
    <row r="5151" spans="23:26" hidden="1" x14ac:dyDescent="0.3">
      <c r="W5151" s="60"/>
      <c r="X5151" s="60"/>
      <c r="Y5151" s="60"/>
      <c r="Z5151" s="60"/>
    </row>
    <row r="5152" spans="23:26" hidden="1" x14ac:dyDescent="0.3">
      <c r="W5152" s="60"/>
      <c r="X5152" s="60"/>
      <c r="Y5152" s="60"/>
      <c r="Z5152" s="60"/>
    </row>
    <row r="5153" spans="23:26" hidden="1" x14ac:dyDescent="0.3">
      <c r="W5153" s="60"/>
      <c r="X5153" s="60"/>
      <c r="Y5153" s="60"/>
      <c r="Z5153" s="60"/>
    </row>
    <row r="5154" spans="23:26" hidden="1" x14ac:dyDescent="0.3">
      <c r="W5154" s="60"/>
      <c r="X5154" s="60"/>
      <c r="Y5154" s="60"/>
      <c r="Z5154" s="60"/>
    </row>
    <row r="5155" spans="23:26" hidden="1" x14ac:dyDescent="0.3">
      <c r="W5155" s="60"/>
      <c r="X5155" s="60"/>
      <c r="Y5155" s="60"/>
      <c r="Z5155" s="60"/>
    </row>
    <row r="5156" spans="23:26" hidden="1" x14ac:dyDescent="0.3">
      <c r="W5156" s="60"/>
      <c r="X5156" s="60"/>
      <c r="Y5156" s="60"/>
      <c r="Z5156" s="60"/>
    </row>
    <row r="5157" spans="23:26" hidden="1" x14ac:dyDescent="0.3">
      <c r="W5157" s="60"/>
      <c r="X5157" s="60"/>
      <c r="Y5157" s="60"/>
      <c r="Z5157" s="60"/>
    </row>
    <row r="5158" spans="23:26" hidden="1" x14ac:dyDescent="0.3">
      <c r="W5158" s="60"/>
      <c r="X5158" s="60"/>
      <c r="Y5158" s="60"/>
      <c r="Z5158" s="60"/>
    </row>
    <row r="5159" spans="23:26" hidden="1" x14ac:dyDescent="0.3">
      <c r="W5159" s="60"/>
      <c r="X5159" s="60"/>
      <c r="Y5159" s="60"/>
      <c r="Z5159" s="60"/>
    </row>
    <row r="5160" spans="23:26" hidden="1" x14ac:dyDescent="0.3">
      <c r="W5160" s="60"/>
      <c r="X5160" s="60"/>
      <c r="Y5160" s="60"/>
      <c r="Z5160" s="60"/>
    </row>
    <row r="5161" spans="23:26" hidden="1" x14ac:dyDescent="0.3">
      <c r="W5161" s="60"/>
      <c r="X5161" s="60"/>
      <c r="Y5161" s="60"/>
      <c r="Z5161" s="60"/>
    </row>
    <row r="5162" spans="23:26" hidden="1" x14ac:dyDescent="0.3">
      <c r="W5162" s="60"/>
      <c r="X5162" s="60"/>
      <c r="Y5162" s="60"/>
      <c r="Z5162" s="60"/>
    </row>
    <row r="5163" spans="23:26" hidden="1" x14ac:dyDescent="0.3">
      <c r="W5163" s="60"/>
      <c r="X5163" s="60"/>
      <c r="Y5163" s="60"/>
      <c r="Z5163" s="60"/>
    </row>
    <row r="5164" spans="23:26" hidden="1" x14ac:dyDescent="0.3">
      <c r="W5164" s="60"/>
      <c r="X5164" s="60"/>
      <c r="Y5164" s="60"/>
      <c r="Z5164" s="60"/>
    </row>
    <row r="5165" spans="23:26" hidden="1" x14ac:dyDescent="0.3">
      <c r="W5165" s="60"/>
      <c r="X5165" s="60"/>
      <c r="Y5165" s="60"/>
      <c r="Z5165" s="60"/>
    </row>
    <row r="5166" spans="23:26" hidden="1" x14ac:dyDescent="0.3">
      <c r="W5166" s="60"/>
      <c r="X5166" s="60"/>
      <c r="Y5166" s="60"/>
      <c r="Z5166" s="60"/>
    </row>
    <row r="5167" spans="23:26" hidden="1" x14ac:dyDescent="0.3">
      <c r="W5167" s="60"/>
      <c r="X5167" s="60"/>
      <c r="Y5167" s="60"/>
      <c r="Z5167" s="60"/>
    </row>
    <row r="5168" spans="23:26" hidden="1" x14ac:dyDescent="0.3">
      <c r="W5168" s="60"/>
      <c r="X5168" s="60"/>
      <c r="Y5168" s="60"/>
      <c r="Z5168" s="60"/>
    </row>
    <row r="5169" spans="23:26" hidden="1" x14ac:dyDescent="0.3">
      <c r="W5169" s="60"/>
      <c r="X5169" s="60"/>
      <c r="Y5169" s="60"/>
      <c r="Z5169" s="60"/>
    </row>
    <row r="5170" spans="23:26" hidden="1" x14ac:dyDescent="0.3">
      <c r="W5170" s="60"/>
      <c r="X5170" s="60"/>
      <c r="Y5170" s="60"/>
      <c r="Z5170" s="60"/>
    </row>
    <row r="5171" spans="23:26" hidden="1" x14ac:dyDescent="0.3">
      <c r="W5171" s="60"/>
      <c r="X5171" s="60"/>
      <c r="Y5171" s="60"/>
      <c r="Z5171" s="60"/>
    </row>
    <row r="5172" spans="23:26" hidden="1" x14ac:dyDescent="0.3">
      <c r="W5172" s="60"/>
      <c r="X5172" s="60"/>
      <c r="Y5172" s="60"/>
      <c r="Z5172" s="60"/>
    </row>
    <row r="5173" spans="23:26" hidden="1" x14ac:dyDescent="0.3">
      <c r="W5173" s="60"/>
      <c r="X5173" s="60"/>
      <c r="Y5173" s="60"/>
      <c r="Z5173" s="60"/>
    </row>
    <row r="5174" spans="23:26" hidden="1" x14ac:dyDescent="0.3">
      <c r="W5174" s="60"/>
      <c r="X5174" s="60"/>
      <c r="Y5174" s="60"/>
      <c r="Z5174" s="60"/>
    </row>
    <row r="5175" spans="23:26" hidden="1" x14ac:dyDescent="0.3">
      <c r="W5175" s="60"/>
      <c r="X5175" s="60"/>
      <c r="Y5175" s="60"/>
      <c r="Z5175" s="60"/>
    </row>
    <row r="5176" spans="23:26" hidden="1" x14ac:dyDescent="0.3">
      <c r="W5176" s="60"/>
      <c r="X5176" s="60"/>
      <c r="Y5176" s="60"/>
      <c r="Z5176" s="60"/>
    </row>
    <row r="5177" spans="23:26" hidden="1" x14ac:dyDescent="0.3">
      <c r="W5177" s="60"/>
      <c r="X5177" s="60"/>
      <c r="Y5177" s="60"/>
      <c r="Z5177" s="60"/>
    </row>
    <row r="5178" spans="23:26" hidden="1" x14ac:dyDescent="0.3">
      <c r="W5178" s="60"/>
      <c r="X5178" s="60"/>
      <c r="Y5178" s="60"/>
      <c r="Z5178" s="60"/>
    </row>
    <row r="5179" spans="23:26" hidden="1" x14ac:dyDescent="0.3">
      <c r="W5179" s="60"/>
      <c r="X5179" s="60"/>
      <c r="Y5179" s="60"/>
      <c r="Z5179" s="60"/>
    </row>
    <row r="5180" spans="23:26" hidden="1" x14ac:dyDescent="0.3">
      <c r="W5180" s="60"/>
      <c r="X5180" s="60"/>
      <c r="Y5180" s="60"/>
      <c r="Z5180" s="60"/>
    </row>
    <row r="5181" spans="23:26" hidden="1" x14ac:dyDescent="0.3">
      <c r="W5181" s="60"/>
      <c r="X5181" s="60"/>
      <c r="Y5181" s="60"/>
      <c r="Z5181" s="60"/>
    </row>
    <row r="5182" spans="23:26" hidden="1" x14ac:dyDescent="0.3">
      <c r="W5182" s="60"/>
      <c r="X5182" s="60"/>
      <c r="Y5182" s="60"/>
      <c r="Z5182" s="60"/>
    </row>
    <row r="5183" spans="23:26" hidden="1" x14ac:dyDescent="0.3">
      <c r="W5183" s="60"/>
      <c r="X5183" s="60"/>
      <c r="Y5183" s="60"/>
      <c r="Z5183" s="60"/>
    </row>
    <row r="5184" spans="23:26" hidden="1" x14ac:dyDescent="0.3">
      <c r="W5184" s="60"/>
      <c r="X5184" s="60"/>
      <c r="Y5184" s="60"/>
      <c r="Z5184" s="60"/>
    </row>
    <row r="5185" spans="23:26" hidden="1" x14ac:dyDescent="0.3">
      <c r="W5185" s="60"/>
      <c r="X5185" s="60"/>
      <c r="Y5185" s="60"/>
      <c r="Z5185" s="60"/>
    </row>
    <row r="5186" spans="23:26" hidden="1" x14ac:dyDescent="0.3">
      <c r="W5186" s="60"/>
      <c r="X5186" s="60"/>
      <c r="Y5186" s="60"/>
      <c r="Z5186" s="60"/>
    </row>
    <row r="5187" spans="23:26" hidden="1" x14ac:dyDescent="0.3">
      <c r="W5187" s="60"/>
      <c r="X5187" s="60"/>
      <c r="Y5187" s="60"/>
      <c r="Z5187" s="60"/>
    </row>
    <row r="5188" spans="23:26" hidden="1" x14ac:dyDescent="0.3">
      <c r="W5188" s="60"/>
      <c r="X5188" s="60"/>
      <c r="Y5188" s="60"/>
      <c r="Z5188" s="60"/>
    </row>
    <row r="5189" spans="23:26" hidden="1" x14ac:dyDescent="0.3">
      <c r="W5189" s="60"/>
      <c r="X5189" s="60"/>
      <c r="Y5189" s="60"/>
      <c r="Z5189" s="60"/>
    </row>
    <row r="5190" spans="23:26" hidden="1" x14ac:dyDescent="0.3">
      <c r="W5190" s="60"/>
      <c r="X5190" s="60"/>
      <c r="Y5190" s="60"/>
      <c r="Z5190" s="60"/>
    </row>
    <row r="5191" spans="23:26" hidden="1" x14ac:dyDescent="0.3">
      <c r="W5191" s="60"/>
      <c r="X5191" s="60"/>
      <c r="Y5191" s="60"/>
      <c r="Z5191" s="60"/>
    </row>
    <row r="5192" spans="23:26" hidden="1" x14ac:dyDescent="0.3">
      <c r="W5192" s="60"/>
      <c r="X5192" s="60"/>
      <c r="Y5192" s="60"/>
      <c r="Z5192" s="60"/>
    </row>
    <row r="5193" spans="23:26" hidden="1" x14ac:dyDescent="0.3">
      <c r="W5193" s="60"/>
      <c r="X5193" s="60"/>
      <c r="Y5193" s="60"/>
      <c r="Z5193" s="60"/>
    </row>
    <row r="5194" spans="23:26" hidden="1" x14ac:dyDescent="0.3">
      <c r="W5194" s="60"/>
      <c r="X5194" s="60"/>
      <c r="Y5194" s="60"/>
      <c r="Z5194" s="60"/>
    </row>
    <row r="5195" spans="23:26" hidden="1" x14ac:dyDescent="0.3">
      <c r="W5195" s="60"/>
      <c r="X5195" s="60"/>
      <c r="Y5195" s="60"/>
      <c r="Z5195" s="60"/>
    </row>
    <row r="5196" spans="23:26" hidden="1" x14ac:dyDescent="0.3">
      <c r="W5196" s="60"/>
      <c r="X5196" s="60"/>
      <c r="Y5196" s="60"/>
      <c r="Z5196" s="60"/>
    </row>
    <row r="5197" spans="23:26" hidden="1" x14ac:dyDescent="0.3">
      <c r="W5197" s="60"/>
      <c r="X5197" s="60"/>
      <c r="Y5197" s="60"/>
      <c r="Z5197" s="60"/>
    </row>
    <row r="5198" spans="23:26" hidden="1" x14ac:dyDescent="0.3">
      <c r="W5198" s="60"/>
      <c r="X5198" s="60"/>
      <c r="Y5198" s="60"/>
      <c r="Z5198" s="60"/>
    </row>
    <row r="5199" spans="23:26" hidden="1" x14ac:dyDescent="0.3">
      <c r="W5199" s="60"/>
      <c r="X5199" s="60"/>
      <c r="Y5199" s="60"/>
      <c r="Z5199" s="60"/>
    </row>
    <row r="5200" spans="23:26" hidden="1" x14ac:dyDescent="0.3">
      <c r="W5200" s="60"/>
      <c r="X5200" s="60"/>
      <c r="Y5200" s="60"/>
      <c r="Z5200" s="60"/>
    </row>
    <row r="5201" spans="23:26" hidden="1" x14ac:dyDescent="0.3">
      <c r="W5201" s="60"/>
      <c r="X5201" s="60"/>
      <c r="Y5201" s="60"/>
      <c r="Z5201" s="60"/>
    </row>
    <row r="5202" spans="23:26" hidden="1" x14ac:dyDescent="0.3">
      <c r="W5202" s="60"/>
      <c r="X5202" s="60"/>
      <c r="Y5202" s="60"/>
      <c r="Z5202" s="60"/>
    </row>
    <row r="5203" spans="23:26" hidden="1" x14ac:dyDescent="0.3">
      <c r="W5203" s="60"/>
      <c r="X5203" s="60"/>
      <c r="Y5203" s="60"/>
      <c r="Z5203" s="60"/>
    </row>
    <row r="5204" spans="23:26" hidden="1" x14ac:dyDescent="0.3">
      <c r="W5204" s="60"/>
      <c r="X5204" s="60"/>
      <c r="Y5204" s="60"/>
      <c r="Z5204" s="60"/>
    </row>
    <row r="5205" spans="23:26" hidden="1" x14ac:dyDescent="0.3">
      <c r="W5205" s="60"/>
      <c r="X5205" s="60"/>
      <c r="Y5205" s="60"/>
      <c r="Z5205" s="60"/>
    </row>
    <row r="5206" spans="23:26" hidden="1" x14ac:dyDescent="0.3">
      <c r="W5206" s="60"/>
      <c r="X5206" s="60"/>
      <c r="Y5206" s="60"/>
      <c r="Z5206" s="60"/>
    </row>
    <row r="5207" spans="23:26" hidden="1" x14ac:dyDescent="0.3">
      <c r="W5207" s="60"/>
      <c r="X5207" s="60"/>
      <c r="Y5207" s="60"/>
      <c r="Z5207" s="60"/>
    </row>
    <row r="5208" spans="23:26" hidden="1" x14ac:dyDescent="0.3">
      <c r="W5208" s="60"/>
      <c r="X5208" s="60"/>
      <c r="Y5208" s="60"/>
      <c r="Z5208" s="60"/>
    </row>
    <row r="5209" spans="23:26" hidden="1" x14ac:dyDescent="0.3">
      <c r="W5209" s="60"/>
      <c r="X5209" s="60"/>
      <c r="Y5209" s="60"/>
      <c r="Z5209" s="60"/>
    </row>
    <row r="5210" spans="23:26" hidden="1" x14ac:dyDescent="0.3">
      <c r="W5210" s="60"/>
      <c r="X5210" s="60"/>
      <c r="Y5210" s="60"/>
      <c r="Z5210" s="60"/>
    </row>
    <row r="5211" spans="23:26" hidden="1" x14ac:dyDescent="0.3">
      <c r="W5211" s="60"/>
      <c r="X5211" s="60"/>
      <c r="Y5211" s="60"/>
      <c r="Z5211" s="60"/>
    </row>
    <row r="5212" spans="23:26" hidden="1" x14ac:dyDescent="0.3">
      <c r="W5212" s="60"/>
      <c r="X5212" s="60"/>
      <c r="Y5212" s="60"/>
      <c r="Z5212" s="60"/>
    </row>
    <row r="5213" spans="23:26" hidden="1" x14ac:dyDescent="0.3">
      <c r="W5213" s="60"/>
      <c r="X5213" s="60"/>
      <c r="Y5213" s="60"/>
      <c r="Z5213" s="60"/>
    </row>
    <row r="5214" spans="23:26" hidden="1" x14ac:dyDescent="0.3">
      <c r="W5214" s="60"/>
      <c r="X5214" s="60"/>
      <c r="Y5214" s="60"/>
      <c r="Z5214" s="60"/>
    </row>
    <row r="5215" spans="23:26" hidden="1" x14ac:dyDescent="0.3">
      <c r="W5215" s="60"/>
      <c r="X5215" s="60"/>
      <c r="Y5215" s="60"/>
      <c r="Z5215" s="60"/>
    </row>
    <row r="5216" spans="23:26" hidden="1" x14ac:dyDescent="0.3">
      <c r="W5216" s="60"/>
      <c r="X5216" s="60"/>
      <c r="Y5216" s="60"/>
      <c r="Z5216" s="60"/>
    </row>
    <row r="5217" spans="23:26" hidden="1" x14ac:dyDescent="0.3">
      <c r="W5217" s="60"/>
      <c r="X5217" s="60"/>
      <c r="Y5217" s="60"/>
      <c r="Z5217" s="60"/>
    </row>
    <row r="5218" spans="23:26" hidden="1" x14ac:dyDescent="0.3">
      <c r="W5218" s="60"/>
      <c r="X5218" s="60"/>
      <c r="Y5218" s="60"/>
      <c r="Z5218" s="60"/>
    </row>
    <row r="5219" spans="23:26" hidden="1" x14ac:dyDescent="0.3">
      <c r="W5219" s="60"/>
      <c r="X5219" s="60"/>
      <c r="Y5219" s="60"/>
      <c r="Z5219" s="60"/>
    </row>
    <row r="5220" spans="23:26" hidden="1" x14ac:dyDescent="0.3">
      <c r="W5220" s="60"/>
      <c r="X5220" s="60"/>
      <c r="Y5220" s="60"/>
      <c r="Z5220" s="60"/>
    </row>
    <row r="5221" spans="23:26" hidden="1" x14ac:dyDescent="0.3">
      <c r="W5221" s="60"/>
      <c r="X5221" s="60"/>
      <c r="Y5221" s="60"/>
      <c r="Z5221" s="60"/>
    </row>
    <row r="5222" spans="23:26" hidden="1" x14ac:dyDescent="0.3">
      <c r="W5222" s="60"/>
      <c r="X5222" s="60"/>
      <c r="Y5222" s="60"/>
      <c r="Z5222" s="60"/>
    </row>
    <row r="5223" spans="23:26" hidden="1" x14ac:dyDescent="0.3">
      <c r="W5223" s="60"/>
      <c r="X5223" s="60"/>
      <c r="Y5223" s="60"/>
      <c r="Z5223" s="60"/>
    </row>
    <row r="5224" spans="23:26" hidden="1" x14ac:dyDescent="0.3">
      <c r="W5224" s="60"/>
      <c r="X5224" s="60"/>
      <c r="Y5224" s="60"/>
      <c r="Z5224" s="60"/>
    </row>
    <row r="5225" spans="23:26" hidden="1" x14ac:dyDescent="0.3">
      <c r="W5225" s="60"/>
      <c r="X5225" s="60"/>
      <c r="Y5225" s="60"/>
      <c r="Z5225" s="60"/>
    </row>
    <row r="5226" spans="23:26" hidden="1" x14ac:dyDescent="0.3">
      <c r="W5226" s="60"/>
      <c r="X5226" s="60"/>
      <c r="Y5226" s="60"/>
      <c r="Z5226" s="60"/>
    </row>
    <row r="5227" spans="23:26" hidden="1" x14ac:dyDescent="0.3">
      <c r="W5227" s="60"/>
      <c r="X5227" s="60"/>
      <c r="Y5227" s="60"/>
      <c r="Z5227" s="60"/>
    </row>
    <row r="5228" spans="23:26" hidden="1" x14ac:dyDescent="0.3">
      <c r="W5228" s="60"/>
      <c r="X5228" s="60"/>
      <c r="Y5228" s="60"/>
      <c r="Z5228" s="60"/>
    </row>
    <row r="5229" spans="23:26" hidden="1" x14ac:dyDescent="0.3">
      <c r="W5229" s="60"/>
      <c r="X5229" s="60"/>
      <c r="Y5229" s="60"/>
      <c r="Z5229" s="60"/>
    </row>
    <row r="5230" spans="23:26" hidden="1" x14ac:dyDescent="0.3">
      <c r="W5230" s="60"/>
      <c r="X5230" s="60"/>
      <c r="Y5230" s="60"/>
      <c r="Z5230" s="60"/>
    </row>
    <row r="5231" spans="23:26" hidden="1" x14ac:dyDescent="0.3">
      <c r="W5231" s="60"/>
      <c r="X5231" s="60"/>
      <c r="Y5231" s="60"/>
      <c r="Z5231" s="60"/>
    </row>
    <row r="5232" spans="23:26" hidden="1" x14ac:dyDescent="0.3">
      <c r="W5232" s="60"/>
      <c r="X5232" s="60"/>
      <c r="Y5232" s="60"/>
      <c r="Z5232" s="60"/>
    </row>
    <row r="5233" spans="23:26" hidden="1" x14ac:dyDescent="0.3">
      <c r="W5233" s="60"/>
      <c r="X5233" s="60"/>
      <c r="Y5233" s="60"/>
      <c r="Z5233" s="60"/>
    </row>
    <row r="5234" spans="23:26" hidden="1" x14ac:dyDescent="0.3">
      <c r="W5234" s="60"/>
      <c r="X5234" s="60"/>
      <c r="Y5234" s="60"/>
      <c r="Z5234" s="60"/>
    </row>
    <row r="5235" spans="23:26" hidden="1" x14ac:dyDescent="0.3">
      <c r="W5235" s="60"/>
      <c r="X5235" s="60"/>
      <c r="Y5235" s="60"/>
      <c r="Z5235" s="60"/>
    </row>
    <row r="5236" spans="23:26" hidden="1" x14ac:dyDescent="0.3">
      <c r="W5236" s="60"/>
      <c r="X5236" s="60"/>
      <c r="Y5236" s="60"/>
      <c r="Z5236" s="60"/>
    </row>
    <row r="5237" spans="23:26" hidden="1" x14ac:dyDescent="0.3">
      <c r="W5237" s="60"/>
      <c r="X5237" s="60"/>
      <c r="Y5237" s="60"/>
      <c r="Z5237" s="60"/>
    </row>
    <row r="5238" spans="23:26" hidden="1" x14ac:dyDescent="0.3">
      <c r="W5238" s="60"/>
      <c r="X5238" s="60"/>
      <c r="Y5238" s="60"/>
      <c r="Z5238" s="60"/>
    </row>
    <row r="5239" spans="23:26" hidden="1" x14ac:dyDescent="0.3">
      <c r="W5239" s="60"/>
      <c r="X5239" s="60"/>
      <c r="Y5239" s="60"/>
      <c r="Z5239" s="60"/>
    </row>
    <row r="5240" spans="23:26" hidden="1" x14ac:dyDescent="0.3">
      <c r="W5240" s="60"/>
      <c r="X5240" s="60"/>
      <c r="Y5240" s="60"/>
      <c r="Z5240" s="60"/>
    </row>
    <row r="5241" spans="23:26" hidden="1" x14ac:dyDescent="0.3">
      <c r="W5241" s="60"/>
      <c r="X5241" s="60"/>
      <c r="Y5241" s="60"/>
      <c r="Z5241" s="60"/>
    </row>
    <row r="5242" spans="23:26" hidden="1" x14ac:dyDescent="0.3">
      <c r="W5242" s="60"/>
      <c r="X5242" s="60"/>
      <c r="Y5242" s="60"/>
      <c r="Z5242" s="60"/>
    </row>
    <row r="5243" spans="23:26" hidden="1" x14ac:dyDescent="0.3">
      <c r="W5243" s="60"/>
      <c r="X5243" s="60"/>
      <c r="Y5243" s="60"/>
      <c r="Z5243" s="60"/>
    </row>
    <row r="5244" spans="23:26" hidden="1" x14ac:dyDescent="0.3">
      <c r="W5244" s="60"/>
      <c r="X5244" s="60"/>
      <c r="Y5244" s="60"/>
      <c r="Z5244" s="60"/>
    </row>
    <row r="5245" spans="23:26" hidden="1" x14ac:dyDescent="0.3">
      <c r="W5245" s="60"/>
      <c r="X5245" s="60"/>
      <c r="Y5245" s="60"/>
      <c r="Z5245" s="60"/>
    </row>
    <row r="5246" spans="23:26" hidden="1" x14ac:dyDescent="0.3">
      <c r="W5246" s="60"/>
      <c r="X5246" s="60"/>
      <c r="Y5246" s="60"/>
      <c r="Z5246" s="60"/>
    </row>
    <row r="5247" spans="23:26" hidden="1" x14ac:dyDescent="0.3">
      <c r="W5247" s="60"/>
      <c r="X5247" s="60"/>
      <c r="Y5247" s="60"/>
      <c r="Z5247" s="60"/>
    </row>
    <row r="5248" spans="23:26" hidden="1" x14ac:dyDescent="0.3">
      <c r="W5248" s="60"/>
      <c r="X5248" s="60"/>
      <c r="Y5248" s="60"/>
      <c r="Z5248" s="60"/>
    </row>
    <row r="5249" spans="23:26" hidden="1" x14ac:dyDescent="0.3">
      <c r="W5249" s="60"/>
      <c r="X5249" s="60"/>
      <c r="Y5249" s="60"/>
      <c r="Z5249" s="60"/>
    </row>
    <row r="5250" spans="23:26" hidden="1" x14ac:dyDescent="0.3">
      <c r="W5250" s="60"/>
      <c r="X5250" s="60"/>
      <c r="Y5250" s="60"/>
      <c r="Z5250" s="60"/>
    </row>
    <row r="5251" spans="23:26" hidden="1" x14ac:dyDescent="0.3">
      <c r="W5251" s="60"/>
      <c r="X5251" s="60"/>
      <c r="Y5251" s="60"/>
      <c r="Z5251" s="60"/>
    </row>
    <row r="5252" spans="23:26" hidden="1" x14ac:dyDescent="0.3">
      <c r="W5252" s="60"/>
      <c r="X5252" s="60"/>
      <c r="Y5252" s="60"/>
      <c r="Z5252" s="60"/>
    </row>
    <row r="5253" spans="23:26" hidden="1" x14ac:dyDescent="0.3">
      <c r="W5253" s="60"/>
      <c r="X5253" s="60"/>
      <c r="Y5253" s="60"/>
      <c r="Z5253" s="60"/>
    </row>
    <row r="5254" spans="23:26" hidden="1" x14ac:dyDescent="0.3">
      <c r="W5254" s="60"/>
      <c r="X5254" s="60"/>
      <c r="Y5254" s="60"/>
      <c r="Z5254" s="60"/>
    </row>
    <row r="5255" spans="23:26" hidden="1" x14ac:dyDescent="0.3">
      <c r="W5255" s="60"/>
      <c r="X5255" s="60"/>
      <c r="Y5255" s="60"/>
      <c r="Z5255" s="60"/>
    </row>
    <row r="5256" spans="23:26" hidden="1" x14ac:dyDescent="0.3">
      <c r="W5256" s="60"/>
      <c r="X5256" s="60"/>
      <c r="Y5256" s="60"/>
      <c r="Z5256" s="60"/>
    </row>
    <row r="5257" spans="23:26" hidden="1" x14ac:dyDescent="0.3">
      <c r="W5257" s="60"/>
      <c r="X5257" s="60"/>
      <c r="Y5257" s="60"/>
      <c r="Z5257" s="60"/>
    </row>
    <row r="5258" spans="23:26" hidden="1" x14ac:dyDescent="0.3">
      <c r="W5258" s="60"/>
      <c r="X5258" s="60"/>
      <c r="Y5258" s="60"/>
      <c r="Z5258" s="60"/>
    </row>
    <row r="5259" spans="23:26" hidden="1" x14ac:dyDescent="0.3">
      <c r="W5259" s="60"/>
      <c r="X5259" s="60"/>
      <c r="Y5259" s="60"/>
      <c r="Z5259" s="60"/>
    </row>
    <row r="5260" spans="23:26" hidden="1" x14ac:dyDescent="0.3">
      <c r="W5260" s="60"/>
      <c r="X5260" s="60"/>
      <c r="Y5260" s="60"/>
      <c r="Z5260" s="60"/>
    </row>
    <row r="5261" spans="23:26" hidden="1" x14ac:dyDescent="0.3">
      <c r="W5261" s="60"/>
      <c r="X5261" s="60"/>
      <c r="Y5261" s="60"/>
      <c r="Z5261" s="60"/>
    </row>
    <row r="5262" spans="23:26" hidden="1" x14ac:dyDescent="0.3">
      <c r="W5262" s="60"/>
      <c r="X5262" s="60"/>
      <c r="Y5262" s="60"/>
      <c r="Z5262" s="60"/>
    </row>
    <row r="5263" spans="23:26" hidden="1" x14ac:dyDescent="0.3">
      <c r="W5263" s="60"/>
      <c r="X5263" s="60"/>
      <c r="Y5263" s="60"/>
      <c r="Z5263" s="60"/>
    </row>
    <row r="5264" spans="23:26" hidden="1" x14ac:dyDescent="0.3">
      <c r="W5264" s="60"/>
      <c r="X5264" s="60"/>
      <c r="Y5264" s="60"/>
      <c r="Z5264" s="60"/>
    </row>
    <row r="5265" spans="23:26" hidden="1" x14ac:dyDescent="0.3">
      <c r="W5265" s="60"/>
      <c r="X5265" s="60"/>
      <c r="Y5265" s="60"/>
      <c r="Z5265" s="60"/>
    </row>
    <row r="5266" spans="23:26" hidden="1" x14ac:dyDescent="0.3">
      <c r="W5266" s="60"/>
      <c r="X5266" s="60"/>
      <c r="Y5266" s="60"/>
      <c r="Z5266" s="60"/>
    </row>
    <row r="5267" spans="23:26" hidden="1" x14ac:dyDescent="0.3">
      <c r="W5267" s="60"/>
      <c r="X5267" s="60"/>
      <c r="Y5267" s="60"/>
      <c r="Z5267" s="60"/>
    </row>
    <row r="5268" spans="23:26" hidden="1" x14ac:dyDescent="0.3">
      <c r="W5268" s="60"/>
      <c r="X5268" s="60"/>
      <c r="Y5268" s="60"/>
      <c r="Z5268" s="60"/>
    </row>
    <row r="5269" spans="23:26" hidden="1" x14ac:dyDescent="0.3">
      <c r="W5269" s="60"/>
      <c r="X5269" s="60"/>
      <c r="Y5269" s="60"/>
      <c r="Z5269" s="60"/>
    </row>
    <row r="5270" spans="23:26" hidden="1" x14ac:dyDescent="0.3">
      <c r="W5270" s="60"/>
      <c r="X5270" s="60"/>
      <c r="Y5270" s="60"/>
      <c r="Z5270" s="60"/>
    </row>
    <row r="5271" spans="23:26" hidden="1" x14ac:dyDescent="0.3">
      <c r="W5271" s="60"/>
      <c r="X5271" s="60"/>
      <c r="Y5271" s="60"/>
      <c r="Z5271" s="60"/>
    </row>
    <row r="5272" spans="23:26" hidden="1" x14ac:dyDescent="0.3">
      <c r="W5272" s="60"/>
      <c r="X5272" s="60"/>
      <c r="Y5272" s="60"/>
      <c r="Z5272" s="60"/>
    </row>
    <row r="5273" spans="23:26" hidden="1" x14ac:dyDescent="0.3">
      <c r="W5273" s="60"/>
      <c r="X5273" s="60"/>
      <c r="Y5273" s="60"/>
      <c r="Z5273" s="60"/>
    </row>
    <row r="5274" spans="23:26" hidden="1" x14ac:dyDescent="0.3">
      <c r="W5274" s="60"/>
      <c r="X5274" s="60"/>
      <c r="Y5274" s="60"/>
      <c r="Z5274" s="60"/>
    </row>
    <row r="5275" spans="23:26" hidden="1" x14ac:dyDescent="0.3">
      <c r="W5275" s="60"/>
      <c r="X5275" s="60"/>
      <c r="Y5275" s="60"/>
      <c r="Z5275" s="60"/>
    </row>
    <row r="5276" spans="23:26" hidden="1" x14ac:dyDescent="0.3">
      <c r="W5276" s="60"/>
      <c r="X5276" s="60"/>
      <c r="Y5276" s="60"/>
      <c r="Z5276" s="60"/>
    </row>
    <row r="5277" spans="23:26" hidden="1" x14ac:dyDescent="0.3">
      <c r="W5277" s="60"/>
      <c r="X5277" s="60"/>
      <c r="Y5277" s="60"/>
      <c r="Z5277" s="60"/>
    </row>
    <row r="5278" spans="23:26" hidden="1" x14ac:dyDescent="0.3">
      <c r="W5278" s="60"/>
      <c r="X5278" s="60"/>
      <c r="Y5278" s="60"/>
      <c r="Z5278" s="60"/>
    </row>
    <row r="5279" spans="23:26" hidden="1" x14ac:dyDescent="0.3">
      <c r="W5279" s="60"/>
      <c r="X5279" s="60"/>
      <c r="Y5279" s="60"/>
      <c r="Z5279" s="60"/>
    </row>
    <row r="5280" spans="23:26" hidden="1" x14ac:dyDescent="0.3">
      <c r="W5280" s="60"/>
      <c r="X5280" s="60"/>
      <c r="Y5280" s="60"/>
      <c r="Z5280" s="60"/>
    </row>
    <row r="5281" spans="23:26" hidden="1" x14ac:dyDescent="0.3">
      <c r="W5281" s="60"/>
      <c r="X5281" s="60"/>
      <c r="Y5281" s="60"/>
      <c r="Z5281" s="60"/>
    </row>
    <row r="5282" spans="23:26" hidden="1" x14ac:dyDescent="0.3">
      <c r="W5282" s="60"/>
      <c r="X5282" s="60"/>
      <c r="Y5282" s="60"/>
      <c r="Z5282" s="60"/>
    </row>
    <row r="5283" spans="23:26" hidden="1" x14ac:dyDescent="0.3">
      <c r="W5283" s="60"/>
      <c r="X5283" s="60"/>
      <c r="Y5283" s="60"/>
      <c r="Z5283" s="60"/>
    </row>
    <row r="5284" spans="23:26" hidden="1" x14ac:dyDescent="0.3">
      <c r="W5284" s="60"/>
      <c r="X5284" s="60"/>
      <c r="Y5284" s="60"/>
      <c r="Z5284" s="60"/>
    </row>
    <row r="5285" spans="23:26" hidden="1" x14ac:dyDescent="0.3">
      <c r="W5285" s="60"/>
      <c r="X5285" s="60"/>
      <c r="Y5285" s="60"/>
      <c r="Z5285" s="60"/>
    </row>
    <row r="5286" spans="23:26" hidden="1" x14ac:dyDescent="0.3">
      <c r="W5286" s="60"/>
      <c r="X5286" s="60"/>
      <c r="Y5286" s="60"/>
      <c r="Z5286" s="60"/>
    </row>
    <row r="5287" spans="23:26" hidden="1" x14ac:dyDescent="0.3">
      <c r="W5287" s="60"/>
      <c r="X5287" s="60"/>
      <c r="Y5287" s="60"/>
      <c r="Z5287" s="60"/>
    </row>
    <row r="5288" spans="23:26" hidden="1" x14ac:dyDescent="0.3">
      <c r="W5288" s="60"/>
      <c r="X5288" s="60"/>
      <c r="Y5288" s="60"/>
      <c r="Z5288" s="60"/>
    </row>
    <row r="5289" spans="23:26" hidden="1" x14ac:dyDescent="0.3">
      <c r="W5289" s="60"/>
      <c r="X5289" s="60"/>
      <c r="Y5289" s="60"/>
      <c r="Z5289" s="60"/>
    </row>
    <row r="5290" spans="23:26" hidden="1" x14ac:dyDescent="0.3">
      <c r="W5290" s="60"/>
      <c r="X5290" s="60"/>
      <c r="Y5290" s="60"/>
      <c r="Z5290" s="60"/>
    </row>
    <row r="5291" spans="23:26" hidden="1" x14ac:dyDescent="0.3">
      <c r="W5291" s="60"/>
      <c r="X5291" s="60"/>
      <c r="Y5291" s="60"/>
      <c r="Z5291" s="60"/>
    </row>
    <row r="5292" spans="23:26" hidden="1" x14ac:dyDescent="0.3">
      <c r="W5292" s="60"/>
      <c r="X5292" s="60"/>
      <c r="Y5292" s="60"/>
      <c r="Z5292" s="60"/>
    </row>
    <row r="5293" spans="23:26" hidden="1" x14ac:dyDescent="0.3">
      <c r="W5293" s="60"/>
      <c r="X5293" s="60"/>
      <c r="Y5293" s="60"/>
      <c r="Z5293" s="60"/>
    </row>
    <row r="5294" spans="23:26" hidden="1" x14ac:dyDescent="0.3">
      <c r="W5294" s="60"/>
      <c r="X5294" s="60"/>
      <c r="Y5294" s="60"/>
      <c r="Z5294" s="60"/>
    </row>
    <row r="5295" spans="23:26" hidden="1" x14ac:dyDescent="0.3">
      <c r="W5295" s="60"/>
      <c r="X5295" s="60"/>
      <c r="Y5295" s="60"/>
      <c r="Z5295" s="60"/>
    </row>
    <row r="5296" spans="23:26" hidden="1" x14ac:dyDescent="0.3">
      <c r="W5296" s="60"/>
      <c r="X5296" s="60"/>
      <c r="Y5296" s="60"/>
      <c r="Z5296" s="60"/>
    </row>
    <row r="5297" spans="23:26" hidden="1" x14ac:dyDescent="0.3">
      <c r="W5297" s="60"/>
      <c r="X5297" s="60"/>
      <c r="Y5297" s="60"/>
      <c r="Z5297" s="60"/>
    </row>
    <row r="5298" spans="23:26" hidden="1" x14ac:dyDescent="0.3">
      <c r="W5298" s="60"/>
      <c r="X5298" s="60"/>
      <c r="Y5298" s="60"/>
      <c r="Z5298" s="60"/>
    </row>
    <row r="5299" spans="23:26" hidden="1" x14ac:dyDescent="0.3">
      <c r="W5299" s="60"/>
      <c r="X5299" s="60"/>
      <c r="Y5299" s="60"/>
      <c r="Z5299" s="60"/>
    </row>
    <row r="5300" spans="23:26" hidden="1" x14ac:dyDescent="0.3">
      <c r="W5300" s="60"/>
      <c r="X5300" s="60"/>
      <c r="Y5300" s="60"/>
      <c r="Z5300" s="60"/>
    </row>
    <row r="5301" spans="23:26" hidden="1" x14ac:dyDescent="0.3">
      <c r="W5301" s="60"/>
      <c r="X5301" s="60"/>
      <c r="Y5301" s="60"/>
      <c r="Z5301" s="60"/>
    </row>
    <row r="5302" spans="23:26" hidden="1" x14ac:dyDescent="0.3">
      <c r="W5302" s="60"/>
      <c r="X5302" s="60"/>
      <c r="Y5302" s="60"/>
      <c r="Z5302" s="60"/>
    </row>
    <row r="5303" spans="23:26" hidden="1" x14ac:dyDescent="0.3">
      <c r="W5303" s="60"/>
      <c r="X5303" s="60"/>
      <c r="Y5303" s="60"/>
      <c r="Z5303" s="60"/>
    </row>
    <row r="5304" spans="23:26" hidden="1" x14ac:dyDescent="0.3">
      <c r="W5304" s="60"/>
      <c r="X5304" s="60"/>
      <c r="Y5304" s="60"/>
      <c r="Z5304" s="60"/>
    </row>
    <row r="5305" spans="23:26" hidden="1" x14ac:dyDescent="0.3">
      <c r="W5305" s="60"/>
      <c r="X5305" s="60"/>
      <c r="Y5305" s="60"/>
      <c r="Z5305" s="60"/>
    </row>
    <row r="5306" spans="23:26" hidden="1" x14ac:dyDescent="0.3">
      <c r="W5306" s="60"/>
      <c r="X5306" s="60"/>
      <c r="Y5306" s="60"/>
      <c r="Z5306" s="60"/>
    </row>
    <row r="5307" spans="23:26" hidden="1" x14ac:dyDescent="0.3">
      <c r="W5307" s="60"/>
      <c r="X5307" s="60"/>
      <c r="Y5307" s="60"/>
      <c r="Z5307" s="60"/>
    </row>
    <row r="5308" spans="23:26" hidden="1" x14ac:dyDescent="0.3">
      <c r="W5308" s="60"/>
      <c r="X5308" s="60"/>
      <c r="Y5308" s="60"/>
      <c r="Z5308" s="60"/>
    </row>
    <row r="5309" spans="23:26" hidden="1" x14ac:dyDescent="0.3">
      <c r="W5309" s="60"/>
      <c r="X5309" s="60"/>
      <c r="Y5309" s="60"/>
      <c r="Z5309" s="60"/>
    </row>
    <row r="5310" spans="23:26" hidden="1" x14ac:dyDescent="0.3">
      <c r="W5310" s="60"/>
      <c r="X5310" s="60"/>
      <c r="Y5310" s="60"/>
      <c r="Z5310" s="60"/>
    </row>
    <row r="5311" spans="23:26" hidden="1" x14ac:dyDescent="0.3">
      <c r="W5311" s="60"/>
      <c r="X5311" s="60"/>
      <c r="Y5311" s="60"/>
      <c r="Z5311" s="60"/>
    </row>
    <row r="5312" spans="23:26" hidden="1" x14ac:dyDescent="0.3">
      <c r="W5312" s="60"/>
      <c r="X5312" s="60"/>
      <c r="Y5312" s="60"/>
      <c r="Z5312" s="60"/>
    </row>
    <row r="5313" spans="23:26" hidden="1" x14ac:dyDescent="0.3">
      <c r="W5313" s="60"/>
      <c r="X5313" s="60"/>
      <c r="Y5313" s="60"/>
      <c r="Z5313" s="60"/>
    </row>
    <row r="5314" spans="23:26" hidden="1" x14ac:dyDescent="0.3">
      <c r="W5314" s="60"/>
      <c r="X5314" s="60"/>
      <c r="Y5314" s="60"/>
      <c r="Z5314" s="60"/>
    </row>
    <row r="5315" spans="23:26" hidden="1" x14ac:dyDescent="0.3">
      <c r="W5315" s="60"/>
      <c r="X5315" s="60"/>
      <c r="Y5315" s="60"/>
      <c r="Z5315" s="60"/>
    </row>
    <row r="5316" spans="23:26" hidden="1" x14ac:dyDescent="0.3">
      <c r="W5316" s="60"/>
      <c r="X5316" s="60"/>
      <c r="Y5316" s="60"/>
      <c r="Z5316" s="60"/>
    </row>
    <row r="5317" spans="23:26" hidden="1" x14ac:dyDescent="0.3">
      <c r="W5317" s="60"/>
      <c r="X5317" s="60"/>
      <c r="Y5317" s="60"/>
      <c r="Z5317" s="60"/>
    </row>
    <row r="5318" spans="23:26" hidden="1" x14ac:dyDescent="0.3">
      <c r="W5318" s="60"/>
      <c r="X5318" s="60"/>
      <c r="Y5318" s="60"/>
      <c r="Z5318" s="60"/>
    </row>
    <row r="5319" spans="23:26" hidden="1" x14ac:dyDescent="0.3">
      <c r="W5319" s="60"/>
      <c r="X5319" s="60"/>
      <c r="Y5319" s="60"/>
      <c r="Z5319" s="60"/>
    </row>
    <row r="5320" spans="23:26" hidden="1" x14ac:dyDescent="0.3">
      <c r="W5320" s="60"/>
      <c r="X5320" s="60"/>
      <c r="Y5320" s="60"/>
      <c r="Z5320" s="60"/>
    </row>
    <row r="5321" spans="23:26" hidden="1" x14ac:dyDescent="0.3">
      <c r="W5321" s="60"/>
      <c r="X5321" s="60"/>
      <c r="Y5321" s="60"/>
      <c r="Z5321" s="60"/>
    </row>
    <row r="5322" spans="23:26" hidden="1" x14ac:dyDescent="0.3">
      <c r="W5322" s="60"/>
      <c r="X5322" s="60"/>
      <c r="Y5322" s="60"/>
      <c r="Z5322" s="60"/>
    </row>
    <row r="5323" spans="23:26" hidden="1" x14ac:dyDescent="0.3">
      <c r="W5323" s="60"/>
      <c r="X5323" s="60"/>
      <c r="Y5323" s="60"/>
      <c r="Z5323" s="60"/>
    </row>
    <row r="5324" spans="23:26" hidden="1" x14ac:dyDescent="0.3">
      <c r="W5324" s="60"/>
      <c r="X5324" s="60"/>
      <c r="Y5324" s="60"/>
      <c r="Z5324" s="60"/>
    </row>
    <row r="5325" spans="23:26" hidden="1" x14ac:dyDescent="0.3">
      <c r="W5325" s="60"/>
      <c r="X5325" s="60"/>
      <c r="Y5325" s="60"/>
      <c r="Z5325" s="60"/>
    </row>
    <row r="5326" spans="23:26" hidden="1" x14ac:dyDescent="0.3">
      <c r="W5326" s="60"/>
      <c r="X5326" s="60"/>
      <c r="Y5326" s="60"/>
      <c r="Z5326" s="60"/>
    </row>
    <row r="5327" spans="23:26" hidden="1" x14ac:dyDescent="0.3">
      <c r="W5327" s="60"/>
      <c r="X5327" s="60"/>
      <c r="Y5327" s="60"/>
      <c r="Z5327" s="60"/>
    </row>
    <row r="5328" spans="23:26" hidden="1" x14ac:dyDescent="0.3">
      <c r="W5328" s="60"/>
      <c r="X5328" s="60"/>
      <c r="Y5328" s="60"/>
      <c r="Z5328" s="60"/>
    </row>
    <row r="5329" spans="23:26" hidden="1" x14ac:dyDescent="0.3">
      <c r="W5329" s="60"/>
      <c r="X5329" s="60"/>
      <c r="Y5329" s="60"/>
      <c r="Z5329" s="60"/>
    </row>
    <row r="5330" spans="23:26" hidden="1" x14ac:dyDescent="0.3">
      <c r="W5330" s="60"/>
      <c r="X5330" s="60"/>
      <c r="Y5330" s="60"/>
      <c r="Z5330" s="60"/>
    </row>
    <row r="5331" spans="23:26" hidden="1" x14ac:dyDescent="0.3">
      <c r="W5331" s="60"/>
      <c r="X5331" s="60"/>
      <c r="Y5331" s="60"/>
      <c r="Z5331" s="60"/>
    </row>
    <row r="5332" spans="23:26" hidden="1" x14ac:dyDescent="0.3">
      <c r="W5332" s="60"/>
      <c r="X5332" s="60"/>
      <c r="Y5332" s="60"/>
      <c r="Z5332" s="60"/>
    </row>
    <row r="5333" spans="23:26" hidden="1" x14ac:dyDescent="0.3">
      <c r="W5333" s="60"/>
      <c r="X5333" s="60"/>
      <c r="Y5333" s="60"/>
      <c r="Z5333" s="60"/>
    </row>
    <row r="5334" spans="23:26" hidden="1" x14ac:dyDescent="0.3">
      <c r="W5334" s="60"/>
      <c r="X5334" s="60"/>
      <c r="Y5334" s="60"/>
      <c r="Z5334" s="60"/>
    </row>
    <row r="5335" spans="23:26" hidden="1" x14ac:dyDescent="0.3">
      <c r="W5335" s="60"/>
      <c r="X5335" s="60"/>
      <c r="Y5335" s="60"/>
      <c r="Z5335" s="60"/>
    </row>
    <row r="5336" spans="23:26" hidden="1" x14ac:dyDescent="0.3">
      <c r="W5336" s="60"/>
      <c r="X5336" s="60"/>
      <c r="Y5336" s="60"/>
      <c r="Z5336" s="60"/>
    </row>
    <row r="5337" spans="23:26" hidden="1" x14ac:dyDescent="0.3">
      <c r="W5337" s="60"/>
      <c r="X5337" s="60"/>
      <c r="Y5337" s="60"/>
      <c r="Z5337" s="60"/>
    </row>
    <row r="5338" spans="23:26" hidden="1" x14ac:dyDescent="0.3">
      <c r="W5338" s="60"/>
      <c r="X5338" s="60"/>
      <c r="Y5338" s="60"/>
      <c r="Z5338" s="60"/>
    </row>
    <row r="5339" spans="23:26" hidden="1" x14ac:dyDescent="0.3">
      <c r="W5339" s="60"/>
      <c r="X5339" s="60"/>
      <c r="Y5339" s="60"/>
      <c r="Z5339" s="60"/>
    </row>
    <row r="5340" spans="23:26" hidden="1" x14ac:dyDescent="0.3">
      <c r="W5340" s="60"/>
      <c r="X5340" s="60"/>
      <c r="Y5340" s="60"/>
      <c r="Z5340" s="60"/>
    </row>
    <row r="5341" spans="23:26" hidden="1" x14ac:dyDescent="0.3">
      <c r="W5341" s="60"/>
      <c r="X5341" s="60"/>
      <c r="Y5341" s="60"/>
      <c r="Z5341" s="60"/>
    </row>
    <row r="5342" spans="23:26" hidden="1" x14ac:dyDescent="0.3">
      <c r="W5342" s="60"/>
      <c r="X5342" s="60"/>
      <c r="Y5342" s="60"/>
      <c r="Z5342" s="60"/>
    </row>
    <row r="5343" spans="23:26" hidden="1" x14ac:dyDescent="0.3">
      <c r="W5343" s="60"/>
      <c r="X5343" s="60"/>
      <c r="Y5343" s="60"/>
      <c r="Z5343" s="60"/>
    </row>
    <row r="5344" spans="23:26" hidden="1" x14ac:dyDescent="0.3">
      <c r="W5344" s="60"/>
      <c r="X5344" s="60"/>
      <c r="Y5344" s="60"/>
      <c r="Z5344" s="60"/>
    </row>
    <row r="5345" spans="23:26" hidden="1" x14ac:dyDescent="0.3">
      <c r="W5345" s="60"/>
      <c r="X5345" s="60"/>
      <c r="Y5345" s="60"/>
      <c r="Z5345" s="60"/>
    </row>
    <row r="5346" spans="23:26" hidden="1" x14ac:dyDescent="0.3">
      <c r="W5346" s="60"/>
      <c r="X5346" s="60"/>
      <c r="Y5346" s="60"/>
      <c r="Z5346" s="60"/>
    </row>
    <row r="5347" spans="23:26" hidden="1" x14ac:dyDescent="0.3">
      <c r="W5347" s="60"/>
      <c r="X5347" s="60"/>
      <c r="Y5347" s="60"/>
      <c r="Z5347" s="60"/>
    </row>
    <row r="5348" spans="23:26" hidden="1" x14ac:dyDescent="0.3">
      <c r="W5348" s="60"/>
      <c r="X5348" s="60"/>
      <c r="Y5348" s="60"/>
      <c r="Z5348" s="60"/>
    </row>
    <row r="5349" spans="23:26" hidden="1" x14ac:dyDescent="0.3">
      <c r="W5349" s="60"/>
      <c r="X5349" s="60"/>
      <c r="Y5349" s="60"/>
      <c r="Z5349" s="60"/>
    </row>
    <row r="5350" spans="23:26" hidden="1" x14ac:dyDescent="0.3">
      <c r="W5350" s="60"/>
      <c r="X5350" s="60"/>
      <c r="Y5350" s="60"/>
      <c r="Z5350" s="60"/>
    </row>
    <row r="5351" spans="23:26" hidden="1" x14ac:dyDescent="0.3">
      <c r="W5351" s="60"/>
      <c r="X5351" s="60"/>
      <c r="Y5351" s="60"/>
      <c r="Z5351" s="60"/>
    </row>
    <row r="5352" spans="23:26" hidden="1" x14ac:dyDescent="0.3">
      <c r="W5352" s="60"/>
      <c r="X5352" s="60"/>
      <c r="Y5352" s="60"/>
      <c r="Z5352" s="60"/>
    </row>
    <row r="5353" spans="23:26" hidden="1" x14ac:dyDescent="0.3">
      <c r="W5353" s="60"/>
      <c r="X5353" s="60"/>
      <c r="Y5353" s="60"/>
      <c r="Z5353" s="60"/>
    </row>
    <row r="5354" spans="23:26" hidden="1" x14ac:dyDescent="0.3">
      <c r="W5354" s="60"/>
      <c r="X5354" s="60"/>
      <c r="Y5354" s="60"/>
      <c r="Z5354" s="60"/>
    </row>
    <row r="5355" spans="23:26" hidden="1" x14ac:dyDescent="0.3">
      <c r="W5355" s="60"/>
      <c r="X5355" s="60"/>
      <c r="Y5355" s="60"/>
      <c r="Z5355" s="60"/>
    </row>
    <row r="5356" spans="23:26" hidden="1" x14ac:dyDescent="0.3">
      <c r="W5356" s="60"/>
      <c r="X5356" s="60"/>
      <c r="Y5356" s="60"/>
      <c r="Z5356" s="60"/>
    </row>
    <row r="5357" spans="23:26" hidden="1" x14ac:dyDescent="0.3">
      <c r="W5357" s="60"/>
      <c r="X5357" s="60"/>
      <c r="Y5357" s="60"/>
      <c r="Z5357" s="60"/>
    </row>
    <row r="5358" spans="23:26" hidden="1" x14ac:dyDescent="0.3">
      <c r="W5358" s="60"/>
      <c r="X5358" s="60"/>
      <c r="Y5358" s="60"/>
      <c r="Z5358" s="60"/>
    </row>
    <row r="5359" spans="23:26" hidden="1" x14ac:dyDescent="0.3">
      <c r="W5359" s="60"/>
      <c r="X5359" s="60"/>
      <c r="Y5359" s="60"/>
      <c r="Z5359" s="60"/>
    </row>
    <row r="5360" spans="23:26" hidden="1" x14ac:dyDescent="0.3">
      <c r="W5360" s="60"/>
      <c r="X5360" s="60"/>
      <c r="Y5360" s="60"/>
      <c r="Z5360" s="60"/>
    </row>
    <row r="5361" spans="23:26" hidden="1" x14ac:dyDescent="0.3">
      <c r="W5361" s="60"/>
      <c r="X5361" s="60"/>
      <c r="Y5361" s="60"/>
      <c r="Z5361" s="60"/>
    </row>
    <row r="5362" spans="23:26" hidden="1" x14ac:dyDescent="0.3">
      <c r="W5362" s="60"/>
      <c r="X5362" s="60"/>
      <c r="Y5362" s="60"/>
      <c r="Z5362" s="60"/>
    </row>
    <row r="5363" spans="23:26" hidden="1" x14ac:dyDescent="0.3">
      <c r="W5363" s="60"/>
      <c r="X5363" s="60"/>
      <c r="Y5363" s="60"/>
      <c r="Z5363" s="60"/>
    </row>
    <row r="5364" spans="23:26" hidden="1" x14ac:dyDescent="0.3">
      <c r="W5364" s="60"/>
      <c r="X5364" s="60"/>
      <c r="Y5364" s="60"/>
      <c r="Z5364" s="60"/>
    </row>
    <row r="5365" spans="23:26" hidden="1" x14ac:dyDescent="0.3">
      <c r="W5365" s="60"/>
      <c r="X5365" s="60"/>
      <c r="Y5365" s="60"/>
      <c r="Z5365" s="60"/>
    </row>
    <row r="5366" spans="23:26" hidden="1" x14ac:dyDescent="0.3">
      <c r="W5366" s="60"/>
      <c r="X5366" s="60"/>
      <c r="Y5366" s="60"/>
      <c r="Z5366" s="60"/>
    </row>
    <row r="5367" spans="23:26" hidden="1" x14ac:dyDescent="0.3">
      <c r="W5367" s="60"/>
      <c r="X5367" s="60"/>
      <c r="Y5367" s="60"/>
      <c r="Z5367" s="60"/>
    </row>
    <row r="5368" spans="23:26" hidden="1" x14ac:dyDescent="0.3">
      <c r="W5368" s="60"/>
      <c r="X5368" s="60"/>
      <c r="Y5368" s="60"/>
      <c r="Z5368" s="60"/>
    </row>
    <row r="5369" spans="23:26" hidden="1" x14ac:dyDescent="0.3">
      <c r="W5369" s="60"/>
      <c r="X5369" s="60"/>
      <c r="Y5369" s="60"/>
      <c r="Z5369" s="60"/>
    </row>
    <row r="5370" spans="23:26" hidden="1" x14ac:dyDescent="0.3">
      <c r="W5370" s="60"/>
      <c r="X5370" s="60"/>
      <c r="Y5370" s="60"/>
      <c r="Z5370" s="60"/>
    </row>
    <row r="5371" spans="23:26" hidden="1" x14ac:dyDescent="0.3">
      <c r="W5371" s="60"/>
      <c r="X5371" s="60"/>
      <c r="Y5371" s="60"/>
      <c r="Z5371" s="60"/>
    </row>
    <row r="5372" spans="23:26" hidden="1" x14ac:dyDescent="0.3">
      <c r="W5372" s="60"/>
      <c r="X5372" s="60"/>
      <c r="Y5372" s="60"/>
      <c r="Z5372" s="60"/>
    </row>
    <row r="5373" spans="23:26" hidden="1" x14ac:dyDescent="0.3">
      <c r="W5373" s="60"/>
      <c r="X5373" s="60"/>
      <c r="Y5373" s="60"/>
      <c r="Z5373" s="60"/>
    </row>
    <row r="5374" spans="23:26" hidden="1" x14ac:dyDescent="0.3">
      <c r="W5374" s="60"/>
      <c r="X5374" s="60"/>
      <c r="Y5374" s="60"/>
      <c r="Z5374" s="60"/>
    </row>
    <row r="5375" spans="23:26" hidden="1" x14ac:dyDescent="0.3">
      <c r="W5375" s="60"/>
      <c r="X5375" s="60"/>
      <c r="Y5375" s="60"/>
      <c r="Z5375" s="60"/>
    </row>
    <row r="5376" spans="23:26" hidden="1" x14ac:dyDescent="0.3">
      <c r="W5376" s="60"/>
      <c r="X5376" s="60"/>
      <c r="Y5376" s="60"/>
      <c r="Z5376" s="60"/>
    </row>
    <row r="5377" spans="23:26" hidden="1" x14ac:dyDescent="0.3">
      <c r="W5377" s="60"/>
      <c r="X5377" s="60"/>
      <c r="Y5377" s="60"/>
      <c r="Z5377" s="60"/>
    </row>
    <row r="5378" spans="23:26" hidden="1" x14ac:dyDescent="0.3">
      <c r="W5378" s="60"/>
      <c r="X5378" s="60"/>
      <c r="Y5378" s="60"/>
      <c r="Z5378" s="60"/>
    </row>
    <row r="5379" spans="23:26" hidden="1" x14ac:dyDescent="0.3">
      <c r="W5379" s="60"/>
      <c r="X5379" s="60"/>
      <c r="Y5379" s="60"/>
      <c r="Z5379" s="60"/>
    </row>
    <row r="5380" spans="23:26" hidden="1" x14ac:dyDescent="0.3">
      <c r="W5380" s="60"/>
      <c r="X5380" s="60"/>
      <c r="Y5380" s="60"/>
      <c r="Z5380" s="60"/>
    </row>
    <row r="5381" spans="23:26" hidden="1" x14ac:dyDescent="0.3">
      <c r="W5381" s="60"/>
      <c r="X5381" s="60"/>
      <c r="Y5381" s="60"/>
      <c r="Z5381" s="60"/>
    </row>
    <row r="5382" spans="23:26" hidden="1" x14ac:dyDescent="0.3">
      <c r="W5382" s="60"/>
      <c r="X5382" s="60"/>
      <c r="Y5382" s="60"/>
      <c r="Z5382" s="60"/>
    </row>
    <row r="5383" spans="23:26" hidden="1" x14ac:dyDescent="0.3">
      <c r="W5383" s="60"/>
      <c r="X5383" s="60"/>
      <c r="Y5383" s="60"/>
      <c r="Z5383" s="60"/>
    </row>
    <row r="5384" spans="23:26" hidden="1" x14ac:dyDescent="0.3">
      <c r="W5384" s="60"/>
      <c r="X5384" s="60"/>
      <c r="Y5384" s="60"/>
      <c r="Z5384" s="60"/>
    </row>
    <row r="5385" spans="23:26" hidden="1" x14ac:dyDescent="0.3">
      <c r="W5385" s="60"/>
      <c r="X5385" s="60"/>
      <c r="Y5385" s="60"/>
      <c r="Z5385" s="60"/>
    </row>
    <row r="5386" spans="23:26" hidden="1" x14ac:dyDescent="0.3">
      <c r="W5386" s="60"/>
      <c r="X5386" s="60"/>
      <c r="Y5386" s="60"/>
      <c r="Z5386" s="60"/>
    </row>
    <row r="5387" spans="23:26" hidden="1" x14ac:dyDescent="0.3">
      <c r="W5387" s="60"/>
      <c r="X5387" s="60"/>
      <c r="Y5387" s="60"/>
      <c r="Z5387" s="60"/>
    </row>
    <row r="5388" spans="23:26" hidden="1" x14ac:dyDescent="0.3">
      <c r="W5388" s="60"/>
      <c r="X5388" s="60"/>
      <c r="Y5388" s="60"/>
      <c r="Z5388" s="60"/>
    </row>
    <row r="5389" spans="23:26" hidden="1" x14ac:dyDescent="0.3">
      <c r="W5389" s="60"/>
      <c r="X5389" s="60"/>
      <c r="Y5389" s="60"/>
      <c r="Z5389" s="60"/>
    </row>
    <row r="5390" spans="23:26" hidden="1" x14ac:dyDescent="0.3">
      <c r="W5390" s="60"/>
      <c r="X5390" s="60"/>
      <c r="Y5390" s="60"/>
      <c r="Z5390" s="60"/>
    </row>
    <row r="5391" spans="23:26" hidden="1" x14ac:dyDescent="0.3">
      <c r="W5391" s="60"/>
      <c r="X5391" s="60"/>
      <c r="Y5391" s="60"/>
      <c r="Z5391" s="60"/>
    </row>
    <row r="5392" spans="23:26" hidden="1" x14ac:dyDescent="0.3">
      <c r="W5392" s="60"/>
      <c r="X5392" s="60"/>
      <c r="Y5392" s="60"/>
      <c r="Z5392" s="60"/>
    </row>
    <row r="5393" spans="23:26" hidden="1" x14ac:dyDescent="0.3">
      <c r="W5393" s="60"/>
      <c r="X5393" s="60"/>
      <c r="Y5393" s="60"/>
      <c r="Z5393" s="60"/>
    </row>
    <row r="5394" spans="23:26" hidden="1" x14ac:dyDescent="0.3">
      <c r="W5394" s="60"/>
      <c r="X5394" s="60"/>
      <c r="Y5394" s="60"/>
      <c r="Z5394" s="60"/>
    </row>
    <row r="5395" spans="23:26" hidden="1" x14ac:dyDescent="0.3">
      <c r="W5395" s="60"/>
      <c r="X5395" s="60"/>
      <c r="Y5395" s="60"/>
      <c r="Z5395" s="60"/>
    </row>
    <row r="5396" spans="23:26" hidden="1" x14ac:dyDescent="0.3">
      <c r="W5396" s="60"/>
      <c r="X5396" s="60"/>
      <c r="Y5396" s="60"/>
      <c r="Z5396" s="60"/>
    </row>
    <row r="5397" spans="23:26" hidden="1" x14ac:dyDescent="0.3">
      <c r="W5397" s="60"/>
      <c r="X5397" s="60"/>
      <c r="Y5397" s="60"/>
      <c r="Z5397" s="60"/>
    </row>
    <row r="5398" spans="23:26" hidden="1" x14ac:dyDescent="0.3">
      <c r="W5398" s="60"/>
      <c r="X5398" s="60"/>
      <c r="Y5398" s="60"/>
      <c r="Z5398" s="60"/>
    </row>
    <row r="5399" spans="23:26" hidden="1" x14ac:dyDescent="0.3">
      <c r="W5399" s="60"/>
      <c r="X5399" s="60"/>
      <c r="Y5399" s="60"/>
      <c r="Z5399" s="60"/>
    </row>
    <row r="5400" spans="23:26" hidden="1" x14ac:dyDescent="0.3">
      <c r="W5400" s="60"/>
      <c r="X5400" s="60"/>
      <c r="Y5400" s="60"/>
      <c r="Z5400" s="60"/>
    </row>
    <row r="5401" spans="23:26" hidden="1" x14ac:dyDescent="0.3">
      <c r="W5401" s="60"/>
      <c r="X5401" s="60"/>
      <c r="Y5401" s="60"/>
      <c r="Z5401" s="60"/>
    </row>
    <row r="5402" spans="23:26" hidden="1" x14ac:dyDescent="0.3">
      <c r="W5402" s="60"/>
      <c r="X5402" s="60"/>
      <c r="Y5402" s="60"/>
      <c r="Z5402" s="60"/>
    </row>
    <row r="5403" spans="23:26" hidden="1" x14ac:dyDescent="0.3">
      <c r="W5403" s="60"/>
      <c r="X5403" s="60"/>
      <c r="Y5403" s="60"/>
      <c r="Z5403" s="60"/>
    </row>
    <row r="5404" spans="23:26" hidden="1" x14ac:dyDescent="0.3">
      <c r="W5404" s="60"/>
      <c r="X5404" s="60"/>
      <c r="Y5404" s="60"/>
      <c r="Z5404" s="60"/>
    </row>
    <row r="5405" spans="23:26" hidden="1" x14ac:dyDescent="0.3">
      <c r="W5405" s="60"/>
      <c r="X5405" s="60"/>
      <c r="Y5405" s="60"/>
      <c r="Z5405" s="60"/>
    </row>
    <row r="5406" spans="23:26" hidden="1" x14ac:dyDescent="0.3">
      <c r="W5406" s="60"/>
      <c r="X5406" s="60"/>
      <c r="Y5406" s="60"/>
      <c r="Z5406" s="60"/>
    </row>
    <row r="5407" spans="23:26" hidden="1" x14ac:dyDescent="0.3">
      <c r="W5407" s="60"/>
      <c r="X5407" s="60"/>
      <c r="Y5407" s="60"/>
      <c r="Z5407" s="60"/>
    </row>
    <row r="5408" spans="23:26" hidden="1" x14ac:dyDescent="0.3">
      <c r="W5408" s="60"/>
      <c r="X5408" s="60"/>
      <c r="Y5408" s="60"/>
      <c r="Z5408" s="60"/>
    </row>
    <row r="5409" spans="23:26" hidden="1" x14ac:dyDescent="0.3">
      <c r="W5409" s="60"/>
      <c r="X5409" s="60"/>
      <c r="Y5409" s="60"/>
      <c r="Z5409" s="60"/>
    </row>
    <row r="5410" spans="23:26" hidden="1" x14ac:dyDescent="0.3">
      <c r="W5410" s="60"/>
      <c r="X5410" s="60"/>
      <c r="Y5410" s="60"/>
      <c r="Z5410" s="60"/>
    </row>
    <row r="5411" spans="23:26" hidden="1" x14ac:dyDescent="0.3">
      <c r="W5411" s="60"/>
      <c r="X5411" s="60"/>
      <c r="Y5411" s="60"/>
      <c r="Z5411" s="60"/>
    </row>
    <row r="5412" spans="23:26" hidden="1" x14ac:dyDescent="0.3">
      <c r="W5412" s="60"/>
      <c r="X5412" s="60"/>
      <c r="Y5412" s="60"/>
      <c r="Z5412" s="60"/>
    </row>
    <row r="5413" spans="23:26" hidden="1" x14ac:dyDescent="0.3">
      <c r="W5413" s="60"/>
      <c r="X5413" s="60"/>
      <c r="Y5413" s="60"/>
      <c r="Z5413" s="60"/>
    </row>
    <row r="5414" spans="23:26" hidden="1" x14ac:dyDescent="0.3">
      <c r="W5414" s="60"/>
      <c r="X5414" s="60"/>
      <c r="Y5414" s="60"/>
      <c r="Z5414" s="60"/>
    </row>
    <row r="5415" spans="23:26" hidden="1" x14ac:dyDescent="0.3">
      <c r="W5415" s="60"/>
      <c r="X5415" s="60"/>
      <c r="Y5415" s="60"/>
      <c r="Z5415" s="60"/>
    </row>
    <row r="5416" spans="23:26" hidden="1" x14ac:dyDescent="0.3">
      <c r="W5416" s="60"/>
      <c r="X5416" s="60"/>
      <c r="Y5416" s="60"/>
      <c r="Z5416" s="60"/>
    </row>
    <row r="5417" spans="23:26" hidden="1" x14ac:dyDescent="0.3">
      <c r="W5417" s="60"/>
      <c r="X5417" s="60"/>
      <c r="Y5417" s="60"/>
      <c r="Z5417" s="60"/>
    </row>
    <row r="5418" spans="23:26" hidden="1" x14ac:dyDescent="0.3">
      <c r="W5418" s="60"/>
      <c r="X5418" s="60"/>
      <c r="Y5418" s="60"/>
      <c r="Z5418" s="60"/>
    </row>
    <row r="5419" spans="23:26" hidden="1" x14ac:dyDescent="0.3">
      <c r="W5419" s="60"/>
      <c r="X5419" s="60"/>
      <c r="Y5419" s="60"/>
      <c r="Z5419" s="60"/>
    </row>
    <row r="5420" spans="23:26" hidden="1" x14ac:dyDescent="0.3">
      <c r="W5420" s="60"/>
      <c r="X5420" s="60"/>
      <c r="Y5420" s="60"/>
      <c r="Z5420" s="60"/>
    </row>
    <row r="5421" spans="23:26" hidden="1" x14ac:dyDescent="0.3">
      <c r="W5421" s="60"/>
      <c r="X5421" s="60"/>
      <c r="Y5421" s="60"/>
      <c r="Z5421" s="60"/>
    </row>
    <row r="5422" spans="23:26" hidden="1" x14ac:dyDescent="0.3">
      <c r="W5422" s="60"/>
      <c r="X5422" s="60"/>
      <c r="Y5422" s="60"/>
      <c r="Z5422" s="60"/>
    </row>
    <row r="5423" spans="23:26" hidden="1" x14ac:dyDescent="0.3">
      <c r="W5423" s="60"/>
      <c r="X5423" s="60"/>
      <c r="Y5423" s="60"/>
      <c r="Z5423" s="60"/>
    </row>
    <row r="5424" spans="23:26" hidden="1" x14ac:dyDescent="0.3">
      <c r="W5424" s="60"/>
      <c r="X5424" s="60"/>
      <c r="Y5424" s="60"/>
      <c r="Z5424" s="60"/>
    </row>
    <row r="5425" spans="23:26" hidden="1" x14ac:dyDescent="0.3">
      <c r="W5425" s="60"/>
      <c r="X5425" s="60"/>
      <c r="Y5425" s="60"/>
      <c r="Z5425" s="60"/>
    </row>
    <row r="5426" spans="23:26" hidden="1" x14ac:dyDescent="0.3">
      <c r="W5426" s="60"/>
      <c r="X5426" s="60"/>
      <c r="Y5426" s="60"/>
      <c r="Z5426" s="60"/>
    </row>
    <row r="5427" spans="23:26" hidden="1" x14ac:dyDescent="0.3">
      <c r="W5427" s="60"/>
      <c r="X5427" s="60"/>
      <c r="Y5427" s="60"/>
      <c r="Z5427" s="60"/>
    </row>
    <row r="5428" spans="23:26" hidden="1" x14ac:dyDescent="0.3">
      <c r="W5428" s="60"/>
      <c r="X5428" s="60"/>
      <c r="Y5428" s="60"/>
      <c r="Z5428" s="60"/>
    </row>
    <row r="5429" spans="23:26" hidden="1" x14ac:dyDescent="0.3">
      <c r="W5429" s="60"/>
      <c r="X5429" s="60"/>
      <c r="Y5429" s="60"/>
      <c r="Z5429" s="60"/>
    </row>
    <row r="5430" spans="23:26" hidden="1" x14ac:dyDescent="0.3">
      <c r="W5430" s="60"/>
      <c r="X5430" s="60"/>
      <c r="Y5430" s="60"/>
      <c r="Z5430" s="60"/>
    </row>
    <row r="5431" spans="23:26" hidden="1" x14ac:dyDescent="0.3">
      <c r="W5431" s="60"/>
      <c r="X5431" s="60"/>
      <c r="Y5431" s="60"/>
      <c r="Z5431" s="60"/>
    </row>
    <row r="5432" spans="23:26" hidden="1" x14ac:dyDescent="0.3">
      <c r="W5432" s="60"/>
      <c r="X5432" s="60"/>
      <c r="Y5432" s="60"/>
      <c r="Z5432" s="60"/>
    </row>
    <row r="5433" spans="23:26" hidden="1" x14ac:dyDescent="0.3">
      <c r="W5433" s="60"/>
      <c r="X5433" s="60"/>
      <c r="Y5433" s="60"/>
      <c r="Z5433" s="60"/>
    </row>
    <row r="5434" spans="23:26" hidden="1" x14ac:dyDescent="0.3">
      <c r="W5434" s="60"/>
      <c r="X5434" s="60"/>
      <c r="Y5434" s="60"/>
      <c r="Z5434" s="60"/>
    </row>
    <row r="5435" spans="23:26" hidden="1" x14ac:dyDescent="0.3">
      <c r="W5435" s="60"/>
      <c r="X5435" s="60"/>
      <c r="Y5435" s="60"/>
      <c r="Z5435" s="60"/>
    </row>
    <row r="5436" spans="23:26" hidden="1" x14ac:dyDescent="0.3">
      <c r="W5436" s="60"/>
      <c r="X5436" s="60"/>
      <c r="Y5436" s="60"/>
      <c r="Z5436" s="60"/>
    </row>
    <row r="5437" spans="23:26" hidden="1" x14ac:dyDescent="0.3">
      <c r="W5437" s="60"/>
      <c r="X5437" s="60"/>
      <c r="Y5437" s="60"/>
      <c r="Z5437" s="60"/>
    </row>
    <row r="5438" spans="23:26" hidden="1" x14ac:dyDescent="0.3">
      <c r="W5438" s="60"/>
      <c r="X5438" s="60"/>
      <c r="Y5438" s="60"/>
      <c r="Z5438" s="60"/>
    </row>
    <row r="5439" spans="23:26" hidden="1" x14ac:dyDescent="0.3">
      <c r="W5439" s="60"/>
      <c r="X5439" s="60"/>
      <c r="Y5439" s="60"/>
      <c r="Z5439" s="60"/>
    </row>
    <row r="5440" spans="23:26" hidden="1" x14ac:dyDescent="0.3">
      <c r="W5440" s="60"/>
      <c r="X5440" s="60"/>
      <c r="Y5440" s="60"/>
      <c r="Z5440" s="60"/>
    </row>
    <row r="5441" spans="23:26" hidden="1" x14ac:dyDescent="0.3">
      <c r="W5441" s="60"/>
      <c r="X5441" s="60"/>
      <c r="Y5441" s="60"/>
      <c r="Z5441" s="60"/>
    </row>
    <row r="5442" spans="23:26" hidden="1" x14ac:dyDescent="0.3">
      <c r="W5442" s="60"/>
      <c r="X5442" s="60"/>
      <c r="Y5442" s="60"/>
      <c r="Z5442" s="60"/>
    </row>
    <row r="5443" spans="23:26" hidden="1" x14ac:dyDescent="0.3">
      <c r="W5443" s="60"/>
      <c r="X5443" s="60"/>
      <c r="Y5443" s="60"/>
      <c r="Z5443" s="60"/>
    </row>
    <row r="5444" spans="23:26" hidden="1" x14ac:dyDescent="0.3">
      <c r="W5444" s="60"/>
      <c r="X5444" s="60"/>
      <c r="Y5444" s="60"/>
      <c r="Z5444" s="60"/>
    </row>
    <row r="5445" spans="23:26" hidden="1" x14ac:dyDescent="0.3">
      <c r="W5445" s="60"/>
      <c r="X5445" s="60"/>
      <c r="Y5445" s="60"/>
      <c r="Z5445" s="60"/>
    </row>
    <row r="5446" spans="23:26" hidden="1" x14ac:dyDescent="0.3">
      <c r="W5446" s="60"/>
      <c r="X5446" s="60"/>
      <c r="Y5446" s="60"/>
      <c r="Z5446" s="60"/>
    </row>
    <row r="5447" spans="23:26" hidden="1" x14ac:dyDescent="0.3">
      <c r="W5447" s="60"/>
      <c r="X5447" s="60"/>
      <c r="Y5447" s="60"/>
      <c r="Z5447" s="60"/>
    </row>
    <row r="5448" spans="23:26" hidden="1" x14ac:dyDescent="0.3">
      <c r="W5448" s="60"/>
      <c r="X5448" s="60"/>
      <c r="Y5448" s="60"/>
      <c r="Z5448" s="60"/>
    </row>
    <row r="5449" spans="23:26" hidden="1" x14ac:dyDescent="0.3">
      <c r="W5449" s="60"/>
      <c r="X5449" s="60"/>
      <c r="Y5449" s="60"/>
      <c r="Z5449" s="60"/>
    </row>
    <row r="5450" spans="23:26" hidden="1" x14ac:dyDescent="0.3">
      <c r="W5450" s="60"/>
      <c r="X5450" s="60"/>
      <c r="Y5450" s="60"/>
      <c r="Z5450" s="60"/>
    </row>
    <row r="5451" spans="23:26" hidden="1" x14ac:dyDescent="0.3">
      <c r="W5451" s="60"/>
      <c r="X5451" s="60"/>
      <c r="Y5451" s="60"/>
      <c r="Z5451" s="60"/>
    </row>
    <row r="5452" spans="23:26" hidden="1" x14ac:dyDescent="0.3">
      <c r="W5452" s="60"/>
      <c r="X5452" s="60"/>
      <c r="Y5452" s="60"/>
      <c r="Z5452" s="60"/>
    </row>
    <row r="5453" spans="23:26" hidden="1" x14ac:dyDescent="0.3">
      <c r="W5453" s="60"/>
      <c r="X5453" s="60"/>
      <c r="Y5453" s="60"/>
      <c r="Z5453" s="60"/>
    </row>
    <row r="5454" spans="23:26" hidden="1" x14ac:dyDescent="0.3">
      <c r="W5454" s="60"/>
      <c r="X5454" s="60"/>
      <c r="Y5454" s="60"/>
      <c r="Z5454" s="60"/>
    </row>
    <row r="5455" spans="23:26" hidden="1" x14ac:dyDescent="0.3">
      <c r="W5455" s="60"/>
      <c r="X5455" s="60"/>
      <c r="Y5455" s="60"/>
      <c r="Z5455" s="60"/>
    </row>
    <row r="5456" spans="23:26" hidden="1" x14ac:dyDescent="0.3">
      <c r="W5456" s="60"/>
      <c r="X5456" s="60"/>
      <c r="Y5456" s="60"/>
      <c r="Z5456" s="60"/>
    </row>
    <row r="5457" spans="23:26" hidden="1" x14ac:dyDescent="0.3">
      <c r="W5457" s="60"/>
      <c r="X5457" s="60"/>
      <c r="Y5457" s="60"/>
      <c r="Z5457" s="60"/>
    </row>
    <row r="5458" spans="23:26" hidden="1" x14ac:dyDescent="0.3">
      <c r="W5458" s="60"/>
      <c r="X5458" s="60"/>
      <c r="Y5458" s="60"/>
      <c r="Z5458" s="60"/>
    </row>
    <row r="5459" spans="23:26" hidden="1" x14ac:dyDescent="0.3">
      <c r="W5459" s="60"/>
      <c r="X5459" s="60"/>
      <c r="Y5459" s="60"/>
      <c r="Z5459" s="60"/>
    </row>
    <row r="5460" spans="23:26" hidden="1" x14ac:dyDescent="0.3">
      <c r="W5460" s="60"/>
      <c r="X5460" s="60"/>
      <c r="Y5460" s="60"/>
      <c r="Z5460" s="60"/>
    </row>
    <row r="5461" spans="23:26" hidden="1" x14ac:dyDescent="0.3">
      <c r="W5461" s="60"/>
      <c r="X5461" s="60"/>
      <c r="Y5461" s="60"/>
      <c r="Z5461" s="60"/>
    </row>
    <row r="5462" spans="23:26" hidden="1" x14ac:dyDescent="0.3">
      <c r="W5462" s="60"/>
      <c r="X5462" s="60"/>
      <c r="Y5462" s="60"/>
      <c r="Z5462" s="60"/>
    </row>
    <row r="5463" spans="23:26" hidden="1" x14ac:dyDescent="0.3">
      <c r="W5463" s="60"/>
      <c r="X5463" s="60"/>
      <c r="Y5463" s="60"/>
      <c r="Z5463" s="60"/>
    </row>
    <row r="5464" spans="23:26" hidden="1" x14ac:dyDescent="0.3">
      <c r="W5464" s="60"/>
      <c r="X5464" s="60"/>
      <c r="Y5464" s="60"/>
      <c r="Z5464" s="60"/>
    </row>
    <row r="5465" spans="23:26" hidden="1" x14ac:dyDescent="0.3">
      <c r="W5465" s="60"/>
      <c r="X5465" s="60"/>
      <c r="Y5465" s="60"/>
      <c r="Z5465" s="60"/>
    </row>
    <row r="5466" spans="23:26" hidden="1" x14ac:dyDescent="0.3">
      <c r="W5466" s="60"/>
      <c r="X5466" s="60"/>
      <c r="Y5466" s="60"/>
      <c r="Z5466" s="60"/>
    </row>
    <row r="5467" spans="23:26" hidden="1" x14ac:dyDescent="0.3">
      <c r="W5467" s="60"/>
      <c r="X5467" s="60"/>
      <c r="Y5467" s="60"/>
      <c r="Z5467" s="60"/>
    </row>
    <row r="5468" spans="23:26" hidden="1" x14ac:dyDescent="0.3">
      <c r="W5468" s="60"/>
      <c r="X5468" s="60"/>
      <c r="Y5468" s="60"/>
      <c r="Z5468" s="60"/>
    </row>
    <row r="5469" spans="23:26" hidden="1" x14ac:dyDescent="0.3">
      <c r="W5469" s="60"/>
      <c r="X5469" s="60"/>
      <c r="Y5469" s="60"/>
      <c r="Z5469" s="60"/>
    </row>
    <row r="5470" spans="23:26" hidden="1" x14ac:dyDescent="0.3">
      <c r="W5470" s="60"/>
      <c r="X5470" s="60"/>
      <c r="Y5470" s="60"/>
      <c r="Z5470" s="60"/>
    </row>
    <row r="5471" spans="23:26" hidden="1" x14ac:dyDescent="0.3">
      <c r="W5471" s="60"/>
      <c r="X5471" s="60"/>
      <c r="Y5471" s="60"/>
      <c r="Z5471" s="60"/>
    </row>
    <row r="5472" spans="23:26" hidden="1" x14ac:dyDescent="0.3">
      <c r="W5472" s="60"/>
      <c r="X5472" s="60"/>
      <c r="Y5472" s="60"/>
      <c r="Z5472" s="60"/>
    </row>
    <row r="5473" spans="23:26" hidden="1" x14ac:dyDescent="0.3">
      <c r="W5473" s="60"/>
      <c r="X5473" s="60"/>
      <c r="Y5473" s="60"/>
      <c r="Z5473" s="60"/>
    </row>
    <row r="5474" spans="23:26" hidden="1" x14ac:dyDescent="0.3">
      <c r="W5474" s="60"/>
      <c r="X5474" s="60"/>
      <c r="Y5474" s="60"/>
      <c r="Z5474" s="60"/>
    </row>
    <row r="5475" spans="23:26" hidden="1" x14ac:dyDescent="0.3">
      <c r="W5475" s="60"/>
      <c r="X5475" s="60"/>
      <c r="Y5475" s="60"/>
      <c r="Z5475" s="60"/>
    </row>
    <row r="5476" spans="23:26" hidden="1" x14ac:dyDescent="0.3">
      <c r="W5476" s="60"/>
      <c r="X5476" s="60"/>
      <c r="Y5476" s="60"/>
      <c r="Z5476" s="60"/>
    </row>
    <row r="5477" spans="23:26" hidden="1" x14ac:dyDescent="0.3">
      <c r="W5477" s="60"/>
      <c r="X5477" s="60"/>
      <c r="Y5477" s="60"/>
      <c r="Z5477" s="60"/>
    </row>
    <row r="5478" spans="23:26" hidden="1" x14ac:dyDescent="0.3">
      <c r="W5478" s="60"/>
      <c r="X5478" s="60"/>
      <c r="Y5478" s="60"/>
      <c r="Z5478" s="60"/>
    </row>
    <row r="5479" spans="23:26" hidden="1" x14ac:dyDescent="0.3">
      <c r="W5479" s="60"/>
      <c r="X5479" s="60"/>
      <c r="Y5479" s="60"/>
      <c r="Z5479" s="60"/>
    </row>
    <row r="5480" spans="23:26" hidden="1" x14ac:dyDescent="0.3">
      <c r="W5480" s="60"/>
      <c r="X5480" s="60"/>
      <c r="Y5480" s="60"/>
      <c r="Z5480" s="60"/>
    </row>
    <row r="5481" spans="23:26" hidden="1" x14ac:dyDescent="0.3">
      <c r="W5481" s="60"/>
      <c r="X5481" s="60"/>
      <c r="Y5481" s="60"/>
      <c r="Z5481" s="60"/>
    </row>
    <row r="5482" spans="23:26" hidden="1" x14ac:dyDescent="0.3">
      <c r="W5482" s="60"/>
      <c r="X5482" s="60"/>
      <c r="Y5482" s="60"/>
      <c r="Z5482" s="60"/>
    </row>
    <row r="5483" spans="23:26" hidden="1" x14ac:dyDescent="0.3">
      <c r="W5483" s="60"/>
      <c r="X5483" s="60"/>
      <c r="Y5483" s="60"/>
      <c r="Z5483" s="60"/>
    </row>
    <row r="5484" spans="23:26" hidden="1" x14ac:dyDescent="0.3">
      <c r="W5484" s="60"/>
      <c r="X5484" s="60"/>
      <c r="Y5484" s="60"/>
      <c r="Z5484" s="60"/>
    </row>
    <row r="5485" spans="23:26" hidden="1" x14ac:dyDescent="0.3">
      <c r="W5485" s="60"/>
      <c r="X5485" s="60"/>
      <c r="Y5485" s="60"/>
      <c r="Z5485" s="60"/>
    </row>
    <row r="5486" spans="23:26" hidden="1" x14ac:dyDescent="0.3">
      <c r="W5486" s="60"/>
      <c r="X5486" s="60"/>
      <c r="Y5486" s="60"/>
      <c r="Z5486" s="60"/>
    </row>
    <row r="5487" spans="23:26" hidden="1" x14ac:dyDescent="0.3">
      <c r="W5487" s="60"/>
      <c r="X5487" s="60"/>
      <c r="Y5487" s="60"/>
      <c r="Z5487" s="60"/>
    </row>
    <row r="5488" spans="23:26" hidden="1" x14ac:dyDescent="0.3">
      <c r="W5488" s="60"/>
      <c r="X5488" s="60"/>
      <c r="Y5488" s="60"/>
      <c r="Z5488" s="60"/>
    </row>
    <row r="5489" spans="23:26" hidden="1" x14ac:dyDescent="0.3">
      <c r="W5489" s="60"/>
      <c r="X5489" s="60"/>
      <c r="Y5489" s="60"/>
      <c r="Z5489" s="60"/>
    </row>
    <row r="5490" spans="23:26" hidden="1" x14ac:dyDescent="0.3">
      <c r="W5490" s="60"/>
      <c r="X5490" s="60"/>
      <c r="Y5490" s="60"/>
      <c r="Z5490" s="60"/>
    </row>
    <row r="5491" spans="23:26" hidden="1" x14ac:dyDescent="0.3">
      <c r="W5491" s="60"/>
      <c r="X5491" s="60"/>
      <c r="Y5491" s="60"/>
      <c r="Z5491" s="60"/>
    </row>
    <row r="5492" spans="23:26" hidden="1" x14ac:dyDescent="0.3">
      <c r="W5492" s="60"/>
      <c r="X5492" s="60"/>
      <c r="Y5492" s="60"/>
      <c r="Z5492" s="60"/>
    </row>
    <row r="5493" spans="23:26" hidden="1" x14ac:dyDescent="0.3">
      <c r="W5493" s="60"/>
      <c r="X5493" s="60"/>
      <c r="Y5493" s="60"/>
      <c r="Z5493" s="60"/>
    </row>
    <row r="5494" spans="23:26" hidden="1" x14ac:dyDescent="0.3">
      <c r="W5494" s="60"/>
      <c r="X5494" s="60"/>
      <c r="Y5494" s="60"/>
      <c r="Z5494" s="60"/>
    </row>
    <row r="5495" spans="23:26" hidden="1" x14ac:dyDescent="0.3">
      <c r="W5495" s="60"/>
      <c r="X5495" s="60"/>
      <c r="Y5495" s="60"/>
      <c r="Z5495" s="60"/>
    </row>
    <row r="5496" spans="23:26" hidden="1" x14ac:dyDescent="0.3">
      <c r="W5496" s="60"/>
      <c r="X5496" s="60"/>
      <c r="Y5496" s="60"/>
      <c r="Z5496" s="60"/>
    </row>
    <row r="5497" spans="23:26" hidden="1" x14ac:dyDescent="0.3">
      <c r="W5497" s="60"/>
      <c r="X5497" s="60"/>
      <c r="Y5497" s="60"/>
      <c r="Z5497" s="60"/>
    </row>
    <row r="5498" spans="23:26" hidden="1" x14ac:dyDescent="0.3">
      <c r="W5498" s="60"/>
      <c r="X5498" s="60"/>
      <c r="Y5498" s="60"/>
      <c r="Z5498" s="60"/>
    </row>
    <row r="5499" spans="23:26" hidden="1" x14ac:dyDescent="0.3">
      <c r="W5499" s="60"/>
      <c r="X5499" s="60"/>
      <c r="Y5499" s="60"/>
      <c r="Z5499" s="60"/>
    </row>
    <row r="5500" spans="23:26" hidden="1" x14ac:dyDescent="0.3">
      <c r="W5500" s="60"/>
      <c r="X5500" s="60"/>
      <c r="Y5500" s="60"/>
      <c r="Z5500" s="60"/>
    </row>
    <row r="5501" spans="23:26" hidden="1" x14ac:dyDescent="0.3">
      <c r="W5501" s="60"/>
      <c r="X5501" s="60"/>
      <c r="Y5501" s="60"/>
      <c r="Z5501" s="60"/>
    </row>
    <row r="5502" spans="23:26" hidden="1" x14ac:dyDescent="0.3">
      <c r="W5502" s="60"/>
      <c r="X5502" s="60"/>
      <c r="Y5502" s="60"/>
      <c r="Z5502" s="60"/>
    </row>
    <row r="5503" spans="23:26" hidden="1" x14ac:dyDescent="0.3">
      <c r="W5503" s="60"/>
      <c r="X5503" s="60"/>
      <c r="Y5503" s="60"/>
      <c r="Z5503" s="60"/>
    </row>
    <row r="5504" spans="23:26" hidden="1" x14ac:dyDescent="0.3">
      <c r="W5504" s="60"/>
      <c r="X5504" s="60"/>
      <c r="Y5504" s="60"/>
      <c r="Z5504" s="60"/>
    </row>
    <row r="5505" spans="23:26" hidden="1" x14ac:dyDescent="0.3">
      <c r="W5505" s="60"/>
      <c r="X5505" s="60"/>
      <c r="Y5505" s="60"/>
      <c r="Z5505" s="60"/>
    </row>
    <row r="5506" spans="23:26" hidden="1" x14ac:dyDescent="0.3">
      <c r="W5506" s="60"/>
      <c r="X5506" s="60"/>
      <c r="Y5506" s="60"/>
      <c r="Z5506" s="60"/>
    </row>
    <row r="5507" spans="23:26" hidden="1" x14ac:dyDescent="0.3">
      <c r="W5507" s="60"/>
      <c r="X5507" s="60"/>
      <c r="Y5507" s="60"/>
      <c r="Z5507" s="60"/>
    </row>
    <row r="5508" spans="23:26" hidden="1" x14ac:dyDescent="0.3">
      <c r="W5508" s="60"/>
      <c r="X5508" s="60"/>
      <c r="Y5508" s="60"/>
      <c r="Z5508" s="60"/>
    </row>
    <row r="5509" spans="23:26" hidden="1" x14ac:dyDescent="0.3">
      <c r="W5509" s="60"/>
      <c r="X5509" s="60"/>
      <c r="Y5509" s="60"/>
      <c r="Z5509" s="60"/>
    </row>
    <row r="5510" spans="23:26" hidden="1" x14ac:dyDescent="0.3">
      <c r="W5510" s="60"/>
      <c r="X5510" s="60"/>
      <c r="Y5510" s="60"/>
      <c r="Z5510" s="60"/>
    </row>
    <row r="5511" spans="23:26" hidden="1" x14ac:dyDescent="0.3">
      <c r="W5511" s="60"/>
      <c r="X5511" s="60"/>
      <c r="Y5511" s="60"/>
      <c r="Z5511" s="60"/>
    </row>
    <row r="5512" spans="23:26" hidden="1" x14ac:dyDescent="0.3">
      <c r="W5512" s="60"/>
      <c r="X5512" s="60"/>
      <c r="Y5512" s="60"/>
      <c r="Z5512" s="60"/>
    </row>
    <row r="5513" spans="23:26" hidden="1" x14ac:dyDescent="0.3">
      <c r="W5513" s="60"/>
      <c r="X5513" s="60"/>
      <c r="Y5513" s="60"/>
      <c r="Z5513" s="60"/>
    </row>
    <row r="5514" spans="23:26" hidden="1" x14ac:dyDescent="0.3">
      <c r="W5514" s="60"/>
      <c r="X5514" s="60"/>
      <c r="Y5514" s="60"/>
      <c r="Z5514" s="60"/>
    </row>
    <row r="5515" spans="23:26" hidden="1" x14ac:dyDescent="0.3">
      <c r="W5515" s="60"/>
      <c r="X5515" s="60"/>
      <c r="Y5515" s="60"/>
      <c r="Z5515" s="60"/>
    </row>
    <row r="5516" spans="23:26" hidden="1" x14ac:dyDescent="0.3">
      <c r="W5516" s="60"/>
      <c r="X5516" s="60"/>
      <c r="Y5516" s="60"/>
      <c r="Z5516" s="60"/>
    </row>
    <row r="5517" spans="23:26" hidden="1" x14ac:dyDescent="0.3">
      <c r="W5517" s="60"/>
      <c r="X5517" s="60"/>
      <c r="Y5517" s="60"/>
      <c r="Z5517" s="60"/>
    </row>
    <row r="5518" spans="23:26" hidden="1" x14ac:dyDescent="0.3">
      <c r="W5518" s="60"/>
      <c r="X5518" s="60"/>
      <c r="Y5518" s="60"/>
      <c r="Z5518" s="60"/>
    </row>
    <row r="5519" spans="23:26" hidden="1" x14ac:dyDescent="0.3">
      <c r="W5519" s="60"/>
      <c r="X5519" s="60"/>
      <c r="Y5519" s="60"/>
      <c r="Z5519" s="60"/>
    </row>
    <row r="5520" spans="23:26" hidden="1" x14ac:dyDescent="0.3">
      <c r="W5520" s="60"/>
      <c r="X5520" s="60"/>
      <c r="Y5520" s="60"/>
      <c r="Z5520" s="60"/>
    </row>
    <row r="5521" spans="23:26" hidden="1" x14ac:dyDescent="0.3">
      <c r="W5521" s="60"/>
      <c r="X5521" s="60"/>
      <c r="Y5521" s="60"/>
      <c r="Z5521" s="60"/>
    </row>
    <row r="5522" spans="23:26" hidden="1" x14ac:dyDescent="0.3">
      <c r="W5522" s="60"/>
      <c r="X5522" s="60"/>
      <c r="Y5522" s="60"/>
      <c r="Z5522" s="60"/>
    </row>
    <row r="5523" spans="23:26" hidden="1" x14ac:dyDescent="0.3">
      <c r="W5523" s="60"/>
      <c r="X5523" s="60"/>
      <c r="Y5523" s="60"/>
      <c r="Z5523" s="60"/>
    </row>
    <row r="5524" spans="23:26" hidden="1" x14ac:dyDescent="0.3">
      <c r="W5524" s="60"/>
      <c r="X5524" s="60"/>
      <c r="Y5524" s="60"/>
      <c r="Z5524" s="60"/>
    </row>
    <row r="5525" spans="23:26" hidden="1" x14ac:dyDescent="0.3">
      <c r="W5525" s="60"/>
      <c r="X5525" s="60"/>
      <c r="Y5525" s="60"/>
      <c r="Z5525" s="60"/>
    </row>
    <row r="5526" spans="23:26" hidden="1" x14ac:dyDescent="0.3">
      <c r="W5526" s="60"/>
      <c r="X5526" s="60"/>
      <c r="Y5526" s="60"/>
      <c r="Z5526" s="60"/>
    </row>
    <row r="5527" spans="23:26" hidden="1" x14ac:dyDescent="0.3">
      <c r="W5527" s="60"/>
      <c r="X5527" s="60"/>
      <c r="Y5527" s="60"/>
      <c r="Z5527" s="60"/>
    </row>
    <row r="5528" spans="23:26" hidden="1" x14ac:dyDescent="0.3">
      <c r="W5528" s="60"/>
      <c r="X5528" s="60"/>
      <c r="Y5528" s="60"/>
      <c r="Z5528" s="60"/>
    </row>
    <row r="5529" spans="23:26" hidden="1" x14ac:dyDescent="0.3">
      <c r="W5529" s="60"/>
      <c r="X5529" s="60"/>
      <c r="Y5529" s="60"/>
      <c r="Z5529" s="60"/>
    </row>
    <row r="5530" spans="23:26" hidden="1" x14ac:dyDescent="0.3">
      <c r="W5530" s="60"/>
      <c r="X5530" s="60"/>
      <c r="Y5530" s="60"/>
      <c r="Z5530" s="60"/>
    </row>
    <row r="5531" spans="23:26" hidden="1" x14ac:dyDescent="0.3">
      <c r="W5531" s="60"/>
      <c r="X5531" s="60"/>
      <c r="Y5531" s="60"/>
      <c r="Z5531" s="60"/>
    </row>
    <row r="5532" spans="23:26" hidden="1" x14ac:dyDescent="0.3">
      <c r="W5532" s="60"/>
      <c r="X5532" s="60"/>
      <c r="Y5532" s="60"/>
      <c r="Z5532" s="60"/>
    </row>
    <row r="5533" spans="23:26" hidden="1" x14ac:dyDescent="0.3">
      <c r="W5533" s="60"/>
      <c r="X5533" s="60"/>
      <c r="Y5533" s="60"/>
      <c r="Z5533" s="60"/>
    </row>
    <row r="5534" spans="23:26" hidden="1" x14ac:dyDescent="0.3">
      <c r="W5534" s="60"/>
      <c r="X5534" s="60"/>
      <c r="Y5534" s="60"/>
      <c r="Z5534" s="60"/>
    </row>
    <row r="5535" spans="23:26" hidden="1" x14ac:dyDescent="0.3">
      <c r="W5535" s="60"/>
      <c r="X5535" s="60"/>
      <c r="Y5535" s="60"/>
      <c r="Z5535" s="60"/>
    </row>
    <row r="5536" spans="23:26" hidden="1" x14ac:dyDescent="0.3">
      <c r="W5536" s="60"/>
      <c r="X5536" s="60"/>
      <c r="Y5536" s="60"/>
      <c r="Z5536" s="60"/>
    </row>
    <row r="5537" spans="23:26" hidden="1" x14ac:dyDescent="0.3">
      <c r="W5537" s="60"/>
      <c r="X5537" s="60"/>
      <c r="Y5537" s="60"/>
      <c r="Z5537" s="60"/>
    </row>
    <row r="5538" spans="23:26" hidden="1" x14ac:dyDescent="0.3">
      <c r="W5538" s="60"/>
      <c r="X5538" s="60"/>
      <c r="Y5538" s="60"/>
      <c r="Z5538" s="60"/>
    </row>
    <row r="5539" spans="23:26" hidden="1" x14ac:dyDescent="0.3">
      <c r="W5539" s="60"/>
      <c r="X5539" s="60"/>
      <c r="Y5539" s="60"/>
      <c r="Z5539" s="60"/>
    </row>
    <row r="5540" spans="23:26" hidden="1" x14ac:dyDescent="0.3">
      <c r="W5540" s="60"/>
      <c r="X5540" s="60"/>
      <c r="Y5540" s="60"/>
      <c r="Z5540" s="60"/>
    </row>
    <row r="5541" spans="23:26" hidden="1" x14ac:dyDescent="0.3">
      <c r="W5541" s="60"/>
      <c r="X5541" s="60"/>
      <c r="Y5541" s="60"/>
      <c r="Z5541" s="60"/>
    </row>
    <row r="5542" spans="23:26" hidden="1" x14ac:dyDescent="0.3">
      <c r="W5542" s="60"/>
      <c r="X5542" s="60"/>
      <c r="Y5542" s="60"/>
      <c r="Z5542" s="60"/>
    </row>
    <row r="5543" spans="23:26" hidden="1" x14ac:dyDescent="0.3">
      <c r="W5543" s="60"/>
      <c r="X5543" s="60"/>
      <c r="Y5543" s="60"/>
      <c r="Z5543" s="60"/>
    </row>
    <row r="5544" spans="23:26" hidden="1" x14ac:dyDescent="0.3">
      <c r="W5544" s="60"/>
      <c r="X5544" s="60"/>
      <c r="Y5544" s="60"/>
      <c r="Z5544" s="60"/>
    </row>
    <row r="5545" spans="23:26" hidden="1" x14ac:dyDescent="0.3">
      <c r="W5545" s="60"/>
      <c r="X5545" s="60"/>
      <c r="Y5545" s="60"/>
      <c r="Z5545" s="60"/>
    </row>
    <row r="5546" spans="23:26" hidden="1" x14ac:dyDescent="0.3">
      <c r="W5546" s="60"/>
      <c r="X5546" s="60"/>
      <c r="Y5546" s="60"/>
      <c r="Z5546" s="60"/>
    </row>
    <row r="5547" spans="23:26" hidden="1" x14ac:dyDescent="0.3">
      <c r="W5547" s="60"/>
      <c r="X5547" s="60"/>
      <c r="Y5547" s="60"/>
      <c r="Z5547" s="60"/>
    </row>
    <row r="5548" spans="23:26" hidden="1" x14ac:dyDescent="0.3">
      <c r="W5548" s="60"/>
      <c r="X5548" s="60"/>
      <c r="Y5548" s="60"/>
      <c r="Z5548" s="60"/>
    </row>
    <row r="5549" spans="23:26" hidden="1" x14ac:dyDescent="0.3">
      <c r="W5549" s="60"/>
      <c r="X5549" s="60"/>
      <c r="Y5549" s="60"/>
      <c r="Z5549" s="60"/>
    </row>
    <row r="5550" spans="23:26" hidden="1" x14ac:dyDescent="0.3">
      <c r="W5550" s="60"/>
      <c r="X5550" s="60"/>
      <c r="Y5550" s="60"/>
      <c r="Z5550" s="60"/>
    </row>
    <row r="5551" spans="23:26" hidden="1" x14ac:dyDescent="0.3">
      <c r="W5551" s="60"/>
      <c r="X5551" s="60"/>
      <c r="Y5551" s="60"/>
      <c r="Z5551" s="60"/>
    </row>
    <row r="5552" spans="23:26" hidden="1" x14ac:dyDescent="0.3">
      <c r="W5552" s="60"/>
      <c r="X5552" s="60"/>
      <c r="Y5552" s="60"/>
      <c r="Z5552" s="60"/>
    </row>
    <row r="5553" spans="23:26" hidden="1" x14ac:dyDescent="0.3">
      <c r="W5553" s="60"/>
      <c r="X5553" s="60"/>
      <c r="Y5553" s="60"/>
      <c r="Z5553" s="60"/>
    </row>
    <row r="5554" spans="23:26" hidden="1" x14ac:dyDescent="0.3">
      <c r="W5554" s="60"/>
      <c r="X5554" s="60"/>
      <c r="Y5554" s="60"/>
      <c r="Z5554" s="60"/>
    </row>
    <row r="5555" spans="23:26" hidden="1" x14ac:dyDescent="0.3">
      <c r="W5555" s="60"/>
      <c r="X5555" s="60"/>
      <c r="Y5555" s="60"/>
      <c r="Z5555" s="60"/>
    </row>
    <row r="5556" spans="23:26" hidden="1" x14ac:dyDescent="0.3">
      <c r="W5556" s="60"/>
      <c r="X5556" s="60"/>
      <c r="Y5556" s="60"/>
      <c r="Z5556" s="60"/>
    </row>
    <row r="5557" spans="23:26" hidden="1" x14ac:dyDescent="0.3">
      <c r="W5557" s="60"/>
      <c r="X5557" s="60"/>
      <c r="Y5557" s="60"/>
      <c r="Z5557" s="60"/>
    </row>
    <row r="5558" spans="23:26" hidden="1" x14ac:dyDescent="0.3">
      <c r="W5558" s="60"/>
      <c r="X5558" s="60"/>
      <c r="Y5558" s="60"/>
      <c r="Z5558" s="60"/>
    </row>
    <row r="5559" spans="23:26" hidden="1" x14ac:dyDescent="0.3">
      <c r="W5559" s="60"/>
      <c r="X5559" s="60"/>
      <c r="Y5559" s="60"/>
      <c r="Z5559" s="60"/>
    </row>
    <row r="5560" spans="23:26" hidden="1" x14ac:dyDescent="0.3">
      <c r="W5560" s="60"/>
      <c r="X5560" s="60"/>
      <c r="Y5560" s="60"/>
      <c r="Z5560" s="60"/>
    </row>
    <row r="5561" spans="23:26" hidden="1" x14ac:dyDescent="0.3">
      <c r="W5561" s="60"/>
      <c r="X5561" s="60"/>
      <c r="Y5561" s="60"/>
      <c r="Z5561" s="60"/>
    </row>
    <row r="5562" spans="23:26" hidden="1" x14ac:dyDescent="0.3">
      <c r="W5562" s="60"/>
      <c r="X5562" s="60"/>
      <c r="Y5562" s="60"/>
      <c r="Z5562" s="60"/>
    </row>
    <row r="5563" spans="23:26" hidden="1" x14ac:dyDescent="0.3">
      <c r="W5563" s="60"/>
      <c r="X5563" s="60"/>
      <c r="Y5563" s="60"/>
      <c r="Z5563" s="60"/>
    </row>
    <row r="5564" spans="23:26" hidden="1" x14ac:dyDescent="0.3">
      <c r="W5564" s="60"/>
      <c r="X5564" s="60"/>
      <c r="Y5564" s="60"/>
      <c r="Z5564" s="60"/>
    </row>
    <row r="5565" spans="23:26" hidden="1" x14ac:dyDescent="0.3">
      <c r="W5565" s="60"/>
      <c r="X5565" s="60"/>
      <c r="Y5565" s="60"/>
      <c r="Z5565" s="60"/>
    </row>
    <row r="5566" spans="23:26" hidden="1" x14ac:dyDescent="0.3">
      <c r="W5566" s="60"/>
      <c r="X5566" s="60"/>
      <c r="Y5566" s="60"/>
      <c r="Z5566" s="60"/>
    </row>
    <row r="5567" spans="23:26" hidden="1" x14ac:dyDescent="0.3">
      <c r="W5567" s="60"/>
      <c r="X5567" s="60"/>
      <c r="Y5567" s="60"/>
      <c r="Z5567" s="60"/>
    </row>
    <row r="5568" spans="23:26" hidden="1" x14ac:dyDescent="0.3">
      <c r="W5568" s="60"/>
      <c r="X5568" s="60"/>
      <c r="Y5568" s="60"/>
      <c r="Z5568" s="60"/>
    </row>
    <row r="5569" spans="23:26" hidden="1" x14ac:dyDescent="0.3">
      <c r="W5569" s="60"/>
      <c r="X5569" s="60"/>
      <c r="Y5569" s="60"/>
      <c r="Z5569" s="60"/>
    </row>
    <row r="5570" spans="23:26" hidden="1" x14ac:dyDescent="0.3">
      <c r="W5570" s="60"/>
      <c r="X5570" s="60"/>
      <c r="Y5570" s="60"/>
      <c r="Z5570" s="60"/>
    </row>
    <row r="5571" spans="23:26" hidden="1" x14ac:dyDescent="0.3">
      <c r="W5571" s="60"/>
      <c r="X5571" s="60"/>
      <c r="Y5571" s="60"/>
      <c r="Z5571" s="60"/>
    </row>
    <row r="5572" spans="23:26" hidden="1" x14ac:dyDescent="0.3">
      <c r="W5572" s="60"/>
      <c r="X5572" s="60"/>
      <c r="Y5572" s="60"/>
      <c r="Z5572" s="60"/>
    </row>
    <row r="5573" spans="23:26" hidden="1" x14ac:dyDescent="0.3">
      <c r="W5573" s="60"/>
      <c r="X5573" s="60"/>
      <c r="Y5573" s="60"/>
      <c r="Z5573" s="60"/>
    </row>
    <row r="5574" spans="23:26" hidden="1" x14ac:dyDescent="0.3">
      <c r="W5574" s="60"/>
      <c r="X5574" s="60"/>
      <c r="Y5574" s="60"/>
      <c r="Z5574" s="60"/>
    </row>
    <row r="5575" spans="23:26" hidden="1" x14ac:dyDescent="0.3">
      <c r="W5575" s="60"/>
      <c r="X5575" s="60"/>
      <c r="Y5575" s="60"/>
      <c r="Z5575" s="60"/>
    </row>
    <row r="5576" spans="23:26" hidden="1" x14ac:dyDescent="0.3">
      <c r="W5576" s="60"/>
      <c r="X5576" s="60"/>
      <c r="Y5576" s="60"/>
      <c r="Z5576" s="60"/>
    </row>
    <row r="5577" spans="23:26" hidden="1" x14ac:dyDescent="0.3">
      <c r="W5577" s="60"/>
      <c r="X5577" s="60"/>
      <c r="Y5577" s="60"/>
      <c r="Z5577" s="60"/>
    </row>
    <row r="5578" spans="23:26" hidden="1" x14ac:dyDescent="0.3">
      <c r="W5578" s="60"/>
      <c r="X5578" s="60"/>
      <c r="Y5578" s="60"/>
      <c r="Z5578" s="60"/>
    </row>
    <row r="5579" spans="23:26" hidden="1" x14ac:dyDescent="0.3">
      <c r="W5579" s="60"/>
      <c r="X5579" s="60"/>
      <c r="Y5579" s="60"/>
      <c r="Z5579" s="60"/>
    </row>
    <row r="5580" spans="23:26" hidden="1" x14ac:dyDescent="0.3">
      <c r="W5580" s="60"/>
      <c r="X5580" s="60"/>
      <c r="Y5580" s="60"/>
      <c r="Z5580" s="60"/>
    </row>
    <row r="5581" spans="23:26" hidden="1" x14ac:dyDescent="0.3">
      <c r="W5581" s="60"/>
      <c r="X5581" s="60"/>
      <c r="Y5581" s="60"/>
      <c r="Z5581" s="60"/>
    </row>
    <row r="5582" spans="23:26" hidden="1" x14ac:dyDescent="0.3">
      <c r="W5582" s="60"/>
      <c r="X5582" s="60"/>
      <c r="Y5582" s="60"/>
      <c r="Z5582" s="60"/>
    </row>
    <row r="5583" spans="23:26" hidden="1" x14ac:dyDescent="0.3">
      <c r="W5583" s="60"/>
      <c r="X5583" s="60"/>
      <c r="Y5583" s="60"/>
      <c r="Z5583" s="60"/>
    </row>
    <row r="5584" spans="23:26" hidden="1" x14ac:dyDescent="0.3">
      <c r="W5584" s="60"/>
      <c r="X5584" s="60"/>
      <c r="Y5584" s="60"/>
      <c r="Z5584" s="60"/>
    </row>
    <row r="5585" spans="23:26" hidden="1" x14ac:dyDescent="0.3">
      <c r="W5585" s="60"/>
      <c r="X5585" s="60"/>
      <c r="Y5585" s="60"/>
      <c r="Z5585" s="60"/>
    </row>
    <row r="5586" spans="23:26" hidden="1" x14ac:dyDescent="0.3">
      <c r="W5586" s="60"/>
      <c r="X5586" s="60"/>
      <c r="Y5586" s="60"/>
      <c r="Z5586" s="60"/>
    </row>
    <row r="5587" spans="23:26" hidden="1" x14ac:dyDescent="0.3">
      <c r="W5587" s="60"/>
      <c r="X5587" s="60"/>
      <c r="Y5587" s="60"/>
      <c r="Z5587" s="60"/>
    </row>
    <row r="5588" spans="23:26" hidden="1" x14ac:dyDescent="0.3">
      <c r="W5588" s="60"/>
      <c r="X5588" s="60"/>
      <c r="Y5588" s="60"/>
      <c r="Z5588" s="60"/>
    </row>
    <row r="5589" spans="23:26" hidden="1" x14ac:dyDescent="0.3">
      <c r="W5589" s="60"/>
      <c r="X5589" s="60"/>
      <c r="Y5589" s="60"/>
      <c r="Z5589" s="60"/>
    </row>
    <row r="5590" spans="23:26" hidden="1" x14ac:dyDescent="0.3">
      <c r="W5590" s="60"/>
      <c r="X5590" s="60"/>
      <c r="Y5590" s="60"/>
      <c r="Z5590" s="60"/>
    </row>
    <row r="5591" spans="23:26" hidden="1" x14ac:dyDescent="0.3">
      <c r="W5591" s="60"/>
      <c r="X5591" s="60"/>
      <c r="Y5591" s="60"/>
      <c r="Z5591" s="60"/>
    </row>
    <row r="5592" spans="23:26" hidden="1" x14ac:dyDescent="0.3">
      <c r="W5592" s="60"/>
      <c r="X5592" s="60"/>
      <c r="Y5592" s="60"/>
      <c r="Z5592" s="60"/>
    </row>
    <row r="5593" spans="23:26" hidden="1" x14ac:dyDescent="0.3">
      <c r="W5593" s="60"/>
      <c r="X5593" s="60"/>
      <c r="Y5593" s="60"/>
      <c r="Z5593" s="60"/>
    </row>
    <row r="5594" spans="23:26" hidden="1" x14ac:dyDescent="0.3">
      <c r="W5594" s="60"/>
      <c r="X5594" s="60"/>
      <c r="Y5594" s="60"/>
      <c r="Z5594" s="60"/>
    </row>
    <row r="5595" spans="23:26" hidden="1" x14ac:dyDescent="0.3">
      <c r="W5595" s="60"/>
      <c r="X5595" s="60"/>
      <c r="Y5595" s="60"/>
      <c r="Z5595" s="60"/>
    </row>
    <row r="5596" spans="23:26" hidden="1" x14ac:dyDescent="0.3">
      <c r="W5596" s="60"/>
      <c r="X5596" s="60"/>
      <c r="Y5596" s="60"/>
      <c r="Z5596" s="60"/>
    </row>
    <row r="5597" spans="23:26" hidden="1" x14ac:dyDescent="0.3">
      <c r="W5597" s="60"/>
      <c r="X5597" s="60"/>
      <c r="Y5597" s="60"/>
      <c r="Z5597" s="60"/>
    </row>
    <row r="5598" spans="23:26" hidden="1" x14ac:dyDescent="0.3">
      <c r="W5598" s="60"/>
      <c r="X5598" s="60"/>
      <c r="Y5598" s="60"/>
      <c r="Z5598" s="60"/>
    </row>
    <row r="5599" spans="23:26" hidden="1" x14ac:dyDescent="0.3">
      <c r="W5599" s="60"/>
      <c r="X5599" s="60"/>
      <c r="Y5599" s="60"/>
      <c r="Z5599" s="60"/>
    </row>
    <row r="5600" spans="23:26" hidden="1" x14ac:dyDescent="0.3">
      <c r="W5600" s="60"/>
      <c r="X5600" s="60"/>
      <c r="Y5600" s="60"/>
      <c r="Z5600" s="60"/>
    </row>
    <row r="5601" spans="23:26" hidden="1" x14ac:dyDescent="0.3">
      <c r="W5601" s="60"/>
      <c r="X5601" s="60"/>
      <c r="Y5601" s="60"/>
      <c r="Z5601" s="60"/>
    </row>
    <row r="5602" spans="23:26" hidden="1" x14ac:dyDescent="0.3">
      <c r="W5602" s="60"/>
      <c r="X5602" s="60"/>
      <c r="Y5602" s="60"/>
      <c r="Z5602" s="60"/>
    </row>
    <row r="5603" spans="23:26" hidden="1" x14ac:dyDescent="0.3">
      <c r="W5603" s="60"/>
      <c r="X5603" s="60"/>
      <c r="Y5603" s="60"/>
      <c r="Z5603" s="60"/>
    </row>
    <row r="5604" spans="23:26" hidden="1" x14ac:dyDescent="0.3">
      <c r="W5604" s="60"/>
      <c r="X5604" s="60"/>
      <c r="Y5604" s="60"/>
      <c r="Z5604" s="60"/>
    </row>
    <row r="5605" spans="23:26" hidden="1" x14ac:dyDescent="0.3">
      <c r="W5605" s="60"/>
      <c r="X5605" s="60"/>
      <c r="Y5605" s="60"/>
      <c r="Z5605" s="60"/>
    </row>
    <row r="5606" spans="23:26" hidden="1" x14ac:dyDescent="0.3">
      <c r="W5606" s="60"/>
      <c r="X5606" s="60"/>
      <c r="Y5606" s="60"/>
      <c r="Z5606" s="60"/>
    </row>
    <row r="5607" spans="23:26" hidden="1" x14ac:dyDescent="0.3">
      <c r="W5607" s="60"/>
      <c r="X5607" s="60"/>
      <c r="Y5607" s="60"/>
      <c r="Z5607" s="60"/>
    </row>
    <row r="5608" spans="23:26" hidden="1" x14ac:dyDescent="0.3">
      <c r="W5608" s="60"/>
      <c r="X5608" s="60"/>
      <c r="Y5608" s="60"/>
      <c r="Z5608" s="60"/>
    </row>
    <row r="5609" spans="23:26" hidden="1" x14ac:dyDescent="0.3">
      <c r="W5609" s="60"/>
      <c r="X5609" s="60"/>
      <c r="Y5609" s="60"/>
      <c r="Z5609" s="60"/>
    </row>
    <row r="5610" spans="23:26" hidden="1" x14ac:dyDescent="0.3">
      <c r="W5610" s="60"/>
      <c r="X5610" s="60"/>
      <c r="Y5610" s="60"/>
      <c r="Z5610" s="60"/>
    </row>
    <row r="5611" spans="23:26" hidden="1" x14ac:dyDescent="0.3">
      <c r="W5611" s="60"/>
      <c r="X5611" s="60"/>
      <c r="Y5611" s="60"/>
      <c r="Z5611" s="60"/>
    </row>
    <row r="5612" spans="23:26" hidden="1" x14ac:dyDescent="0.3">
      <c r="W5612" s="60"/>
      <c r="X5612" s="60"/>
      <c r="Y5612" s="60"/>
      <c r="Z5612" s="60"/>
    </row>
    <row r="5613" spans="23:26" hidden="1" x14ac:dyDescent="0.3">
      <c r="W5613" s="60"/>
      <c r="X5613" s="60"/>
      <c r="Y5613" s="60"/>
      <c r="Z5613" s="60"/>
    </row>
    <row r="5614" spans="23:26" hidden="1" x14ac:dyDescent="0.3">
      <c r="W5614" s="60"/>
      <c r="X5614" s="60"/>
      <c r="Y5614" s="60"/>
      <c r="Z5614" s="60"/>
    </row>
    <row r="5615" spans="23:26" hidden="1" x14ac:dyDescent="0.3">
      <c r="W5615" s="60"/>
      <c r="X5615" s="60"/>
      <c r="Y5615" s="60"/>
      <c r="Z5615" s="60"/>
    </row>
    <row r="5616" spans="23:26" hidden="1" x14ac:dyDescent="0.3">
      <c r="W5616" s="60"/>
      <c r="X5616" s="60"/>
      <c r="Y5616" s="60"/>
      <c r="Z5616" s="60"/>
    </row>
    <row r="5617" spans="23:26" hidden="1" x14ac:dyDescent="0.3">
      <c r="W5617" s="60"/>
      <c r="X5617" s="60"/>
      <c r="Y5617" s="60"/>
      <c r="Z5617" s="60"/>
    </row>
    <row r="5618" spans="23:26" hidden="1" x14ac:dyDescent="0.3">
      <c r="W5618" s="60"/>
      <c r="X5618" s="60"/>
      <c r="Y5618" s="60"/>
      <c r="Z5618" s="60"/>
    </row>
    <row r="5619" spans="23:26" hidden="1" x14ac:dyDescent="0.3">
      <c r="W5619" s="60"/>
      <c r="X5619" s="60"/>
      <c r="Y5619" s="60"/>
      <c r="Z5619" s="60"/>
    </row>
    <row r="5620" spans="23:26" hidden="1" x14ac:dyDescent="0.3">
      <c r="W5620" s="60"/>
      <c r="X5620" s="60"/>
      <c r="Y5620" s="60"/>
      <c r="Z5620" s="60"/>
    </row>
    <row r="5621" spans="23:26" hidden="1" x14ac:dyDescent="0.3">
      <c r="W5621" s="60"/>
      <c r="X5621" s="60"/>
      <c r="Y5621" s="60"/>
      <c r="Z5621" s="60"/>
    </row>
    <row r="5622" spans="23:26" hidden="1" x14ac:dyDescent="0.3">
      <c r="W5622" s="60"/>
      <c r="X5622" s="60"/>
      <c r="Y5622" s="60"/>
      <c r="Z5622" s="60"/>
    </row>
    <row r="5623" spans="23:26" hidden="1" x14ac:dyDescent="0.3">
      <c r="W5623" s="60"/>
      <c r="X5623" s="60"/>
      <c r="Y5623" s="60"/>
      <c r="Z5623" s="60"/>
    </row>
    <row r="5624" spans="23:26" hidden="1" x14ac:dyDescent="0.3">
      <c r="W5624" s="60"/>
      <c r="X5624" s="60"/>
      <c r="Y5624" s="60"/>
      <c r="Z5624" s="60"/>
    </row>
    <row r="5625" spans="23:26" hidden="1" x14ac:dyDescent="0.3">
      <c r="W5625" s="60"/>
      <c r="X5625" s="60"/>
      <c r="Y5625" s="60"/>
      <c r="Z5625" s="60"/>
    </row>
    <row r="5626" spans="23:26" hidden="1" x14ac:dyDescent="0.3">
      <c r="W5626" s="60"/>
      <c r="X5626" s="60"/>
      <c r="Y5626" s="60"/>
      <c r="Z5626" s="60"/>
    </row>
    <row r="5627" spans="23:26" hidden="1" x14ac:dyDescent="0.3">
      <c r="W5627" s="60"/>
      <c r="X5627" s="60"/>
      <c r="Y5627" s="60"/>
      <c r="Z5627" s="60"/>
    </row>
    <row r="5628" spans="23:26" hidden="1" x14ac:dyDescent="0.3">
      <c r="W5628" s="60"/>
      <c r="X5628" s="60"/>
      <c r="Y5628" s="60"/>
      <c r="Z5628" s="60"/>
    </row>
    <row r="5629" spans="23:26" hidden="1" x14ac:dyDescent="0.3">
      <c r="W5629" s="60"/>
      <c r="X5629" s="60"/>
      <c r="Y5629" s="60"/>
      <c r="Z5629" s="60"/>
    </row>
    <row r="5630" spans="23:26" hidden="1" x14ac:dyDescent="0.3">
      <c r="W5630" s="60"/>
      <c r="X5630" s="60"/>
      <c r="Y5630" s="60"/>
      <c r="Z5630" s="60"/>
    </row>
    <row r="5631" spans="23:26" hidden="1" x14ac:dyDescent="0.3">
      <c r="W5631" s="60"/>
      <c r="X5631" s="60"/>
      <c r="Y5631" s="60"/>
      <c r="Z5631" s="60"/>
    </row>
    <row r="5632" spans="23:26" hidden="1" x14ac:dyDescent="0.3">
      <c r="W5632" s="60"/>
      <c r="X5632" s="60"/>
      <c r="Y5632" s="60"/>
      <c r="Z5632" s="60"/>
    </row>
    <row r="5633" spans="23:26" hidden="1" x14ac:dyDescent="0.3">
      <c r="W5633" s="60"/>
      <c r="X5633" s="60"/>
      <c r="Y5633" s="60"/>
      <c r="Z5633" s="60"/>
    </row>
    <row r="5634" spans="23:26" hidden="1" x14ac:dyDescent="0.3">
      <c r="W5634" s="60"/>
      <c r="X5634" s="60"/>
      <c r="Y5634" s="60"/>
      <c r="Z5634" s="60"/>
    </row>
    <row r="5635" spans="23:26" hidden="1" x14ac:dyDescent="0.3">
      <c r="W5635" s="60"/>
      <c r="X5635" s="60"/>
      <c r="Y5635" s="60"/>
      <c r="Z5635" s="60"/>
    </row>
    <row r="5636" spans="23:26" hidden="1" x14ac:dyDescent="0.3">
      <c r="W5636" s="60"/>
      <c r="X5636" s="60"/>
      <c r="Y5636" s="60"/>
      <c r="Z5636" s="60"/>
    </row>
    <row r="5637" spans="23:26" hidden="1" x14ac:dyDescent="0.3">
      <c r="W5637" s="60"/>
      <c r="X5637" s="60"/>
      <c r="Y5637" s="60"/>
      <c r="Z5637" s="60"/>
    </row>
    <row r="5638" spans="23:26" hidden="1" x14ac:dyDescent="0.3">
      <c r="W5638" s="60"/>
      <c r="X5638" s="60"/>
      <c r="Y5638" s="60"/>
      <c r="Z5638" s="60"/>
    </row>
    <row r="5639" spans="23:26" hidden="1" x14ac:dyDescent="0.3">
      <c r="W5639" s="60"/>
      <c r="X5639" s="60"/>
      <c r="Y5639" s="60"/>
      <c r="Z5639" s="60"/>
    </row>
    <row r="5640" spans="23:26" hidden="1" x14ac:dyDescent="0.3">
      <c r="W5640" s="60"/>
      <c r="X5640" s="60"/>
      <c r="Y5640" s="60"/>
      <c r="Z5640" s="60"/>
    </row>
    <row r="5641" spans="23:26" hidden="1" x14ac:dyDescent="0.3">
      <c r="W5641" s="60"/>
      <c r="X5641" s="60"/>
      <c r="Y5641" s="60"/>
      <c r="Z5641" s="60"/>
    </row>
    <row r="5642" spans="23:26" hidden="1" x14ac:dyDescent="0.3">
      <c r="W5642" s="60"/>
      <c r="X5642" s="60"/>
      <c r="Y5642" s="60"/>
      <c r="Z5642" s="60"/>
    </row>
    <row r="5643" spans="23:26" hidden="1" x14ac:dyDescent="0.3">
      <c r="W5643" s="60"/>
      <c r="X5643" s="60"/>
      <c r="Y5643" s="60"/>
      <c r="Z5643" s="60"/>
    </row>
    <row r="5644" spans="23:26" hidden="1" x14ac:dyDescent="0.3">
      <c r="W5644" s="60"/>
      <c r="X5644" s="60"/>
      <c r="Y5644" s="60"/>
      <c r="Z5644" s="60"/>
    </row>
    <row r="5645" spans="23:26" hidden="1" x14ac:dyDescent="0.3">
      <c r="W5645" s="60"/>
      <c r="X5645" s="60"/>
      <c r="Y5645" s="60"/>
      <c r="Z5645" s="60"/>
    </row>
    <row r="5646" spans="23:26" hidden="1" x14ac:dyDescent="0.3">
      <c r="W5646" s="60"/>
      <c r="X5646" s="60"/>
      <c r="Y5646" s="60"/>
      <c r="Z5646" s="60"/>
    </row>
    <row r="5647" spans="23:26" hidden="1" x14ac:dyDescent="0.3">
      <c r="W5647" s="60"/>
      <c r="X5647" s="60"/>
      <c r="Y5647" s="60"/>
      <c r="Z5647" s="60"/>
    </row>
    <row r="5648" spans="23:26" hidden="1" x14ac:dyDescent="0.3">
      <c r="W5648" s="60"/>
      <c r="X5648" s="60"/>
      <c r="Y5648" s="60"/>
      <c r="Z5648" s="60"/>
    </row>
    <row r="5649" spans="23:26" hidden="1" x14ac:dyDescent="0.3">
      <c r="W5649" s="60"/>
      <c r="X5649" s="60"/>
      <c r="Y5649" s="60"/>
      <c r="Z5649" s="60"/>
    </row>
    <row r="5650" spans="23:26" hidden="1" x14ac:dyDescent="0.3">
      <c r="W5650" s="60"/>
      <c r="X5650" s="60"/>
      <c r="Y5650" s="60"/>
      <c r="Z5650" s="60"/>
    </row>
    <row r="5651" spans="23:26" hidden="1" x14ac:dyDescent="0.3">
      <c r="W5651" s="60"/>
      <c r="X5651" s="60"/>
      <c r="Y5651" s="60"/>
      <c r="Z5651" s="60"/>
    </row>
    <row r="5652" spans="23:26" hidden="1" x14ac:dyDescent="0.3">
      <c r="W5652" s="60"/>
      <c r="X5652" s="60"/>
      <c r="Y5652" s="60"/>
      <c r="Z5652" s="60"/>
    </row>
    <row r="5653" spans="23:26" hidden="1" x14ac:dyDescent="0.3">
      <c r="W5653" s="60"/>
      <c r="X5653" s="60"/>
      <c r="Y5653" s="60"/>
      <c r="Z5653" s="60"/>
    </row>
    <row r="5654" spans="23:26" hidden="1" x14ac:dyDescent="0.3">
      <c r="W5654" s="60"/>
      <c r="X5654" s="60"/>
      <c r="Y5654" s="60"/>
      <c r="Z5654" s="60"/>
    </row>
    <row r="5655" spans="23:26" hidden="1" x14ac:dyDescent="0.3">
      <c r="W5655" s="60"/>
      <c r="X5655" s="60"/>
      <c r="Y5655" s="60"/>
      <c r="Z5655" s="60"/>
    </row>
    <row r="5656" spans="23:26" hidden="1" x14ac:dyDescent="0.3">
      <c r="W5656" s="60"/>
      <c r="X5656" s="60"/>
      <c r="Y5656" s="60"/>
      <c r="Z5656" s="60"/>
    </row>
    <row r="5657" spans="23:26" hidden="1" x14ac:dyDescent="0.3">
      <c r="W5657" s="60"/>
      <c r="X5657" s="60"/>
      <c r="Y5657" s="60"/>
      <c r="Z5657" s="60"/>
    </row>
    <row r="5658" spans="23:26" hidden="1" x14ac:dyDescent="0.3">
      <c r="W5658" s="60"/>
      <c r="X5658" s="60"/>
      <c r="Y5658" s="60"/>
      <c r="Z5658" s="60"/>
    </row>
    <row r="5659" spans="23:26" hidden="1" x14ac:dyDescent="0.3">
      <c r="W5659" s="60"/>
      <c r="X5659" s="60"/>
      <c r="Y5659" s="60"/>
      <c r="Z5659" s="60"/>
    </row>
    <row r="5660" spans="23:26" hidden="1" x14ac:dyDescent="0.3">
      <c r="W5660" s="60"/>
      <c r="X5660" s="60"/>
      <c r="Y5660" s="60"/>
      <c r="Z5660" s="60"/>
    </row>
    <row r="5661" spans="23:26" hidden="1" x14ac:dyDescent="0.3">
      <c r="W5661" s="60"/>
      <c r="X5661" s="60"/>
      <c r="Y5661" s="60"/>
      <c r="Z5661" s="60"/>
    </row>
    <row r="5662" spans="23:26" hidden="1" x14ac:dyDescent="0.3">
      <c r="W5662" s="60"/>
      <c r="X5662" s="60"/>
      <c r="Y5662" s="60"/>
      <c r="Z5662" s="60"/>
    </row>
    <row r="5663" spans="23:26" hidden="1" x14ac:dyDescent="0.3">
      <c r="W5663" s="60"/>
      <c r="X5663" s="60"/>
      <c r="Y5663" s="60"/>
      <c r="Z5663" s="60"/>
    </row>
    <row r="5664" spans="23:26" hidden="1" x14ac:dyDescent="0.3">
      <c r="W5664" s="60"/>
      <c r="X5664" s="60"/>
      <c r="Y5664" s="60"/>
      <c r="Z5664" s="60"/>
    </row>
    <row r="5665" spans="23:26" hidden="1" x14ac:dyDescent="0.3">
      <c r="W5665" s="60"/>
      <c r="X5665" s="60"/>
      <c r="Y5665" s="60"/>
      <c r="Z5665" s="60"/>
    </row>
    <row r="5666" spans="23:26" hidden="1" x14ac:dyDescent="0.3">
      <c r="W5666" s="60"/>
      <c r="X5666" s="60"/>
      <c r="Y5666" s="60"/>
      <c r="Z5666" s="60"/>
    </row>
    <row r="5667" spans="23:26" hidden="1" x14ac:dyDescent="0.3">
      <c r="W5667" s="60"/>
      <c r="X5667" s="60"/>
      <c r="Y5667" s="60"/>
      <c r="Z5667" s="60"/>
    </row>
    <row r="5668" spans="23:26" hidden="1" x14ac:dyDescent="0.3">
      <c r="W5668" s="60"/>
      <c r="X5668" s="60"/>
      <c r="Y5668" s="60"/>
      <c r="Z5668" s="60"/>
    </row>
    <row r="5669" spans="23:26" hidden="1" x14ac:dyDescent="0.3">
      <c r="W5669" s="60"/>
      <c r="X5669" s="60"/>
      <c r="Y5669" s="60"/>
      <c r="Z5669" s="60"/>
    </row>
    <row r="5670" spans="23:26" hidden="1" x14ac:dyDescent="0.3">
      <c r="W5670" s="60"/>
      <c r="X5670" s="60"/>
      <c r="Y5670" s="60"/>
      <c r="Z5670" s="60"/>
    </row>
    <row r="5671" spans="23:26" hidden="1" x14ac:dyDescent="0.3">
      <c r="W5671" s="60"/>
      <c r="X5671" s="60"/>
      <c r="Y5671" s="60"/>
      <c r="Z5671" s="60"/>
    </row>
    <row r="5672" spans="23:26" hidden="1" x14ac:dyDescent="0.3">
      <c r="W5672" s="60"/>
      <c r="X5672" s="60"/>
      <c r="Y5672" s="60"/>
      <c r="Z5672" s="60"/>
    </row>
    <row r="5673" spans="23:26" hidden="1" x14ac:dyDescent="0.3">
      <c r="W5673" s="60"/>
      <c r="X5673" s="60"/>
      <c r="Y5673" s="60"/>
      <c r="Z5673" s="60"/>
    </row>
    <row r="5674" spans="23:26" hidden="1" x14ac:dyDescent="0.3">
      <c r="W5674" s="60"/>
      <c r="X5674" s="60"/>
      <c r="Y5674" s="60"/>
      <c r="Z5674" s="60"/>
    </row>
    <row r="5675" spans="23:26" hidden="1" x14ac:dyDescent="0.3">
      <c r="W5675" s="60"/>
      <c r="X5675" s="60"/>
      <c r="Y5675" s="60"/>
      <c r="Z5675" s="60"/>
    </row>
    <row r="5676" spans="23:26" hidden="1" x14ac:dyDescent="0.3">
      <c r="W5676" s="60"/>
      <c r="X5676" s="60"/>
      <c r="Y5676" s="60"/>
      <c r="Z5676" s="60"/>
    </row>
    <row r="5677" spans="23:26" hidden="1" x14ac:dyDescent="0.3">
      <c r="W5677" s="60"/>
      <c r="X5677" s="60"/>
      <c r="Y5677" s="60"/>
      <c r="Z5677" s="60"/>
    </row>
    <row r="5678" spans="23:26" hidden="1" x14ac:dyDescent="0.3">
      <c r="W5678" s="60"/>
      <c r="X5678" s="60"/>
      <c r="Y5678" s="60"/>
      <c r="Z5678" s="60"/>
    </row>
    <row r="5679" spans="23:26" hidden="1" x14ac:dyDescent="0.3">
      <c r="W5679" s="60"/>
      <c r="X5679" s="60"/>
      <c r="Y5679" s="60"/>
      <c r="Z5679" s="60"/>
    </row>
    <row r="5680" spans="23:26" hidden="1" x14ac:dyDescent="0.3">
      <c r="W5680" s="60"/>
      <c r="X5680" s="60"/>
      <c r="Y5680" s="60"/>
      <c r="Z5680" s="60"/>
    </row>
    <row r="5681" spans="23:26" hidden="1" x14ac:dyDescent="0.3">
      <c r="W5681" s="60"/>
      <c r="X5681" s="60"/>
      <c r="Y5681" s="60"/>
      <c r="Z5681" s="60"/>
    </row>
    <row r="5682" spans="23:26" hidden="1" x14ac:dyDescent="0.3">
      <c r="W5682" s="60"/>
      <c r="X5682" s="60"/>
      <c r="Y5682" s="60"/>
      <c r="Z5682" s="60"/>
    </row>
    <row r="5683" spans="23:26" hidden="1" x14ac:dyDescent="0.3">
      <c r="W5683" s="60"/>
      <c r="X5683" s="60"/>
      <c r="Y5683" s="60"/>
      <c r="Z5683" s="60"/>
    </row>
    <row r="5684" spans="23:26" hidden="1" x14ac:dyDescent="0.3">
      <c r="W5684" s="60"/>
      <c r="X5684" s="60"/>
      <c r="Y5684" s="60"/>
      <c r="Z5684" s="60"/>
    </row>
    <row r="5685" spans="23:26" hidden="1" x14ac:dyDescent="0.3">
      <c r="W5685" s="60"/>
      <c r="X5685" s="60"/>
      <c r="Y5685" s="60"/>
      <c r="Z5685" s="60"/>
    </row>
    <row r="5686" spans="23:26" hidden="1" x14ac:dyDescent="0.3">
      <c r="W5686" s="60"/>
      <c r="X5686" s="60"/>
      <c r="Y5686" s="60"/>
      <c r="Z5686" s="60"/>
    </row>
    <row r="5687" spans="23:26" hidden="1" x14ac:dyDescent="0.3">
      <c r="W5687" s="60"/>
      <c r="X5687" s="60"/>
      <c r="Y5687" s="60"/>
      <c r="Z5687" s="60"/>
    </row>
    <row r="5688" spans="23:26" hidden="1" x14ac:dyDescent="0.3">
      <c r="W5688" s="60"/>
      <c r="X5688" s="60"/>
      <c r="Y5688" s="60"/>
      <c r="Z5688" s="60"/>
    </row>
    <row r="5689" spans="23:26" hidden="1" x14ac:dyDescent="0.3">
      <c r="W5689" s="60"/>
      <c r="X5689" s="60"/>
      <c r="Y5689" s="60"/>
      <c r="Z5689" s="60"/>
    </row>
    <row r="5690" spans="23:26" hidden="1" x14ac:dyDescent="0.3">
      <c r="W5690" s="60"/>
      <c r="X5690" s="60"/>
      <c r="Y5690" s="60"/>
      <c r="Z5690" s="60"/>
    </row>
    <row r="5691" spans="23:26" hidden="1" x14ac:dyDescent="0.3">
      <c r="W5691" s="60"/>
      <c r="X5691" s="60"/>
      <c r="Y5691" s="60"/>
      <c r="Z5691" s="60"/>
    </row>
    <row r="5692" spans="23:26" hidden="1" x14ac:dyDescent="0.3">
      <c r="W5692" s="60"/>
      <c r="X5692" s="60"/>
      <c r="Y5692" s="60"/>
      <c r="Z5692" s="60"/>
    </row>
    <row r="5693" spans="23:26" hidden="1" x14ac:dyDescent="0.3">
      <c r="W5693" s="60"/>
      <c r="X5693" s="60"/>
      <c r="Y5693" s="60"/>
      <c r="Z5693" s="60"/>
    </row>
    <row r="5694" spans="23:26" hidden="1" x14ac:dyDescent="0.3">
      <c r="W5694" s="60"/>
      <c r="X5694" s="60"/>
      <c r="Y5694" s="60"/>
      <c r="Z5694" s="60"/>
    </row>
    <row r="5695" spans="23:26" hidden="1" x14ac:dyDescent="0.3">
      <c r="W5695" s="60"/>
      <c r="X5695" s="60"/>
      <c r="Y5695" s="60"/>
      <c r="Z5695" s="60"/>
    </row>
    <row r="5696" spans="23:26" hidden="1" x14ac:dyDescent="0.3">
      <c r="W5696" s="60"/>
      <c r="X5696" s="60"/>
      <c r="Y5696" s="60"/>
      <c r="Z5696" s="60"/>
    </row>
    <row r="5697" spans="23:26" hidden="1" x14ac:dyDescent="0.3">
      <c r="W5697" s="60"/>
      <c r="X5697" s="60"/>
      <c r="Y5697" s="60"/>
      <c r="Z5697" s="60"/>
    </row>
    <row r="5698" spans="23:26" hidden="1" x14ac:dyDescent="0.3">
      <c r="W5698" s="60"/>
      <c r="X5698" s="60"/>
      <c r="Y5698" s="60"/>
      <c r="Z5698" s="60"/>
    </row>
    <row r="5699" spans="23:26" hidden="1" x14ac:dyDescent="0.3">
      <c r="W5699" s="60"/>
      <c r="X5699" s="60"/>
      <c r="Y5699" s="60"/>
      <c r="Z5699" s="60"/>
    </row>
    <row r="5700" spans="23:26" hidden="1" x14ac:dyDescent="0.3">
      <c r="W5700" s="60"/>
      <c r="X5700" s="60"/>
      <c r="Y5700" s="60"/>
      <c r="Z5700" s="60"/>
    </row>
    <row r="5701" spans="23:26" hidden="1" x14ac:dyDescent="0.3">
      <c r="W5701" s="60"/>
      <c r="X5701" s="60"/>
      <c r="Y5701" s="60"/>
      <c r="Z5701" s="60"/>
    </row>
    <row r="5702" spans="23:26" hidden="1" x14ac:dyDescent="0.3">
      <c r="W5702" s="60"/>
      <c r="X5702" s="60"/>
      <c r="Y5702" s="60"/>
      <c r="Z5702" s="60"/>
    </row>
    <row r="5703" spans="23:26" hidden="1" x14ac:dyDescent="0.3">
      <c r="W5703" s="60"/>
      <c r="X5703" s="60"/>
      <c r="Y5703" s="60"/>
      <c r="Z5703" s="60"/>
    </row>
    <row r="5704" spans="23:26" hidden="1" x14ac:dyDescent="0.3">
      <c r="W5704" s="60"/>
      <c r="X5704" s="60"/>
      <c r="Y5704" s="60"/>
      <c r="Z5704" s="60"/>
    </row>
    <row r="5705" spans="23:26" hidden="1" x14ac:dyDescent="0.3">
      <c r="W5705" s="60"/>
      <c r="X5705" s="60"/>
      <c r="Y5705" s="60"/>
      <c r="Z5705" s="60"/>
    </row>
    <row r="5706" spans="23:26" hidden="1" x14ac:dyDescent="0.3">
      <c r="W5706" s="60"/>
      <c r="X5706" s="60"/>
      <c r="Y5706" s="60"/>
      <c r="Z5706" s="60"/>
    </row>
    <row r="5707" spans="23:26" hidden="1" x14ac:dyDescent="0.3">
      <c r="W5707" s="60"/>
      <c r="X5707" s="60"/>
      <c r="Y5707" s="60"/>
      <c r="Z5707" s="60"/>
    </row>
    <row r="5708" spans="23:26" hidden="1" x14ac:dyDescent="0.3">
      <c r="W5708" s="60"/>
      <c r="X5708" s="60"/>
      <c r="Y5708" s="60"/>
      <c r="Z5708" s="60"/>
    </row>
    <row r="5709" spans="23:26" hidden="1" x14ac:dyDescent="0.3">
      <c r="W5709" s="60"/>
      <c r="X5709" s="60"/>
      <c r="Y5709" s="60"/>
      <c r="Z5709" s="60"/>
    </row>
    <row r="5710" spans="23:26" hidden="1" x14ac:dyDescent="0.3">
      <c r="W5710" s="60"/>
      <c r="X5710" s="60"/>
      <c r="Y5710" s="60"/>
      <c r="Z5710" s="60"/>
    </row>
    <row r="5711" spans="23:26" hidden="1" x14ac:dyDescent="0.3">
      <c r="W5711" s="60"/>
      <c r="X5711" s="60"/>
      <c r="Y5711" s="60"/>
      <c r="Z5711" s="60"/>
    </row>
    <row r="5712" spans="23:26" hidden="1" x14ac:dyDescent="0.3">
      <c r="W5712" s="60"/>
      <c r="X5712" s="60"/>
      <c r="Y5712" s="60"/>
      <c r="Z5712" s="60"/>
    </row>
    <row r="5713" spans="23:26" hidden="1" x14ac:dyDescent="0.3">
      <c r="W5713" s="60"/>
      <c r="X5713" s="60"/>
      <c r="Y5713" s="60"/>
      <c r="Z5713" s="60"/>
    </row>
    <row r="5714" spans="23:26" hidden="1" x14ac:dyDescent="0.3">
      <c r="W5714" s="60"/>
      <c r="X5714" s="60"/>
      <c r="Y5714" s="60"/>
      <c r="Z5714" s="60"/>
    </row>
    <row r="5715" spans="23:26" hidden="1" x14ac:dyDescent="0.3">
      <c r="W5715" s="60"/>
      <c r="X5715" s="60"/>
      <c r="Y5715" s="60"/>
      <c r="Z5715" s="60"/>
    </row>
    <row r="5716" spans="23:26" hidden="1" x14ac:dyDescent="0.3">
      <c r="W5716" s="60"/>
      <c r="X5716" s="60"/>
      <c r="Y5716" s="60"/>
      <c r="Z5716" s="60"/>
    </row>
    <row r="5717" spans="23:26" hidden="1" x14ac:dyDescent="0.3">
      <c r="W5717" s="60"/>
      <c r="X5717" s="60"/>
      <c r="Y5717" s="60"/>
      <c r="Z5717" s="60"/>
    </row>
    <row r="5718" spans="23:26" hidden="1" x14ac:dyDescent="0.3">
      <c r="W5718" s="60"/>
      <c r="X5718" s="60"/>
      <c r="Y5718" s="60"/>
      <c r="Z5718" s="60"/>
    </row>
    <row r="5719" spans="23:26" hidden="1" x14ac:dyDescent="0.3">
      <c r="W5719" s="60"/>
      <c r="X5719" s="60"/>
      <c r="Y5719" s="60"/>
      <c r="Z5719" s="60"/>
    </row>
    <row r="5720" spans="23:26" hidden="1" x14ac:dyDescent="0.3">
      <c r="W5720" s="60"/>
      <c r="X5720" s="60"/>
      <c r="Y5720" s="60"/>
      <c r="Z5720" s="60"/>
    </row>
    <row r="5721" spans="23:26" hidden="1" x14ac:dyDescent="0.3">
      <c r="W5721" s="60"/>
      <c r="X5721" s="60"/>
      <c r="Y5721" s="60"/>
      <c r="Z5721" s="60"/>
    </row>
    <row r="5722" spans="23:26" hidden="1" x14ac:dyDescent="0.3">
      <c r="W5722" s="60"/>
      <c r="X5722" s="60"/>
      <c r="Y5722" s="60"/>
      <c r="Z5722" s="60"/>
    </row>
    <row r="5723" spans="23:26" hidden="1" x14ac:dyDescent="0.3">
      <c r="W5723" s="60"/>
      <c r="X5723" s="60"/>
      <c r="Y5723" s="60"/>
      <c r="Z5723" s="60"/>
    </row>
    <row r="5724" spans="23:26" hidden="1" x14ac:dyDescent="0.3">
      <c r="W5724" s="60"/>
      <c r="X5724" s="60"/>
      <c r="Y5724" s="60"/>
      <c r="Z5724" s="60"/>
    </row>
    <row r="5725" spans="23:26" hidden="1" x14ac:dyDescent="0.3">
      <c r="W5725" s="60"/>
      <c r="X5725" s="60"/>
      <c r="Y5725" s="60"/>
      <c r="Z5725" s="60"/>
    </row>
    <row r="5726" spans="23:26" hidden="1" x14ac:dyDescent="0.3">
      <c r="W5726" s="60"/>
      <c r="X5726" s="60"/>
      <c r="Y5726" s="60"/>
      <c r="Z5726" s="60"/>
    </row>
    <row r="5727" spans="23:26" hidden="1" x14ac:dyDescent="0.3">
      <c r="W5727" s="60"/>
      <c r="X5727" s="60"/>
      <c r="Y5727" s="60"/>
      <c r="Z5727" s="60"/>
    </row>
    <row r="5728" spans="23:26" hidden="1" x14ac:dyDescent="0.3">
      <c r="W5728" s="60"/>
      <c r="X5728" s="60"/>
      <c r="Y5728" s="60"/>
      <c r="Z5728" s="60"/>
    </row>
    <row r="5729" spans="23:26" hidden="1" x14ac:dyDescent="0.3">
      <c r="W5729" s="60"/>
      <c r="X5729" s="60"/>
      <c r="Y5729" s="60"/>
      <c r="Z5729" s="60"/>
    </row>
    <row r="5730" spans="23:26" hidden="1" x14ac:dyDescent="0.3">
      <c r="W5730" s="60"/>
      <c r="X5730" s="60"/>
      <c r="Y5730" s="60"/>
      <c r="Z5730" s="60"/>
    </row>
    <row r="5731" spans="23:26" hidden="1" x14ac:dyDescent="0.3">
      <c r="W5731" s="60"/>
      <c r="X5731" s="60"/>
      <c r="Y5731" s="60"/>
      <c r="Z5731" s="60"/>
    </row>
    <row r="5732" spans="23:26" hidden="1" x14ac:dyDescent="0.3">
      <c r="W5732" s="60"/>
      <c r="X5732" s="60"/>
      <c r="Y5732" s="60"/>
      <c r="Z5732" s="60"/>
    </row>
    <row r="5733" spans="23:26" hidden="1" x14ac:dyDescent="0.3">
      <c r="W5733" s="60"/>
      <c r="X5733" s="60"/>
      <c r="Y5733" s="60"/>
      <c r="Z5733" s="60"/>
    </row>
    <row r="5734" spans="23:26" hidden="1" x14ac:dyDescent="0.3">
      <c r="W5734" s="60"/>
      <c r="X5734" s="60"/>
      <c r="Y5734" s="60"/>
      <c r="Z5734" s="60"/>
    </row>
    <row r="5735" spans="23:26" hidden="1" x14ac:dyDescent="0.3">
      <c r="W5735" s="60"/>
      <c r="X5735" s="60"/>
      <c r="Y5735" s="60"/>
      <c r="Z5735" s="60"/>
    </row>
    <row r="5736" spans="23:26" hidden="1" x14ac:dyDescent="0.3">
      <c r="W5736" s="60"/>
      <c r="X5736" s="60"/>
      <c r="Y5736" s="60"/>
      <c r="Z5736" s="60"/>
    </row>
    <row r="5737" spans="23:26" hidden="1" x14ac:dyDescent="0.3">
      <c r="W5737" s="60"/>
      <c r="X5737" s="60"/>
      <c r="Y5737" s="60"/>
      <c r="Z5737" s="60"/>
    </row>
    <row r="5738" spans="23:26" hidden="1" x14ac:dyDescent="0.3">
      <c r="W5738" s="60"/>
      <c r="X5738" s="60"/>
      <c r="Y5738" s="60"/>
      <c r="Z5738" s="60"/>
    </row>
    <row r="5739" spans="23:26" hidden="1" x14ac:dyDescent="0.3">
      <c r="W5739" s="60"/>
      <c r="X5739" s="60"/>
      <c r="Y5739" s="60"/>
      <c r="Z5739" s="60"/>
    </row>
    <row r="5740" spans="23:26" hidden="1" x14ac:dyDescent="0.3">
      <c r="W5740" s="60"/>
      <c r="X5740" s="60"/>
      <c r="Y5740" s="60"/>
      <c r="Z5740" s="60"/>
    </row>
    <row r="5741" spans="23:26" hidden="1" x14ac:dyDescent="0.3">
      <c r="W5741" s="60"/>
      <c r="X5741" s="60"/>
      <c r="Y5741" s="60"/>
      <c r="Z5741" s="60"/>
    </row>
    <row r="5742" spans="23:26" hidden="1" x14ac:dyDescent="0.3">
      <c r="W5742" s="60"/>
      <c r="X5742" s="60"/>
      <c r="Y5742" s="60"/>
      <c r="Z5742" s="60"/>
    </row>
    <row r="5743" spans="23:26" hidden="1" x14ac:dyDescent="0.3">
      <c r="W5743" s="60"/>
      <c r="X5743" s="60"/>
      <c r="Y5743" s="60"/>
      <c r="Z5743" s="60"/>
    </row>
    <row r="5744" spans="23:26" hidden="1" x14ac:dyDescent="0.3">
      <c r="W5744" s="60"/>
      <c r="X5744" s="60"/>
      <c r="Y5744" s="60"/>
      <c r="Z5744" s="60"/>
    </row>
    <row r="5745" spans="23:26" hidden="1" x14ac:dyDescent="0.3">
      <c r="W5745" s="60"/>
      <c r="X5745" s="60"/>
      <c r="Y5745" s="60"/>
      <c r="Z5745" s="60"/>
    </row>
    <row r="5746" spans="23:26" hidden="1" x14ac:dyDescent="0.3">
      <c r="W5746" s="60"/>
      <c r="X5746" s="60"/>
      <c r="Y5746" s="60"/>
      <c r="Z5746" s="60"/>
    </row>
    <row r="5747" spans="23:26" hidden="1" x14ac:dyDescent="0.3">
      <c r="W5747" s="60"/>
      <c r="X5747" s="60"/>
      <c r="Y5747" s="60"/>
      <c r="Z5747" s="60"/>
    </row>
    <row r="5748" spans="23:26" hidden="1" x14ac:dyDescent="0.3">
      <c r="W5748" s="60"/>
      <c r="X5748" s="60"/>
      <c r="Y5748" s="60"/>
      <c r="Z5748" s="60"/>
    </row>
    <row r="5749" spans="23:26" hidden="1" x14ac:dyDescent="0.3">
      <c r="W5749" s="60"/>
      <c r="X5749" s="60"/>
      <c r="Y5749" s="60"/>
      <c r="Z5749" s="60"/>
    </row>
    <row r="5750" spans="23:26" hidden="1" x14ac:dyDescent="0.3">
      <c r="W5750" s="60"/>
      <c r="X5750" s="60"/>
      <c r="Y5750" s="60"/>
      <c r="Z5750" s="60"/>
    </row>
    <row r="5751" spans="23:26" hidden="1" x14ac:dyDescent="0.3">
      <c r="W5751" s="60"/>
      <c r="X5751" s="60"/>
      <c r="Y5751" s="60"/>
      <c r="Z5751" s="60"/>
    </row>
    <row r="5752" spans="23:26" hidden="1" x14ac:dyDescent="0.3">
      <c r="W5752" s="60"/>
      <c r="X5752" s="60"/>
      <c r="Y5752" s="60"/>
      <c r="Z5752" s="60"/>
    </row>
    <row r="5753" spans="23:26" hidden="1" x14ac:dyDescent="0.3">
      <c r="W5753" s="60"/>
      <c r="X5753" s="60"/>
      <c r="Y5753" s="60"/>
      <c r="Z5753" s="60"/>
    </row>
    <row r="5754" spans="23:26" hidden="1" x14ac:dyDescent="0.3">
      <c r="W5754" s="60"/>
      <c r="X5754" s="60"/>
      <c r="Y5754" s="60"/>
      <c r="Z5754" s="60"/>
    </row>
    <row r="5755" spans="23:26" hidden="1" x14ac:dyDescent="0.3">
      <c r="W5755" s="60"/>
      <c r="X5755" s="60"/>
      <c r="Y5755" s="60"/>
      <c r="Z5755" s="60"/>
    </row>
    <row r="5756" spans="23:26" hidden="1" x14ac:dyDescent="0.3">
      <c r="W5756" s="60"/>
      <c r="X5756" s="60"/>
      <c r="Y5756" s="60"/>
      <c r="Z5756" s="60"/>
    </row>
    <row r="5757" spans="23:26" hidden="1" x14ac:dyDescent="0.3">
      <c r="W5757" s="60"/>
      <c r="X5757" s="60"/>
      <c r="Y5757" s="60"/>
      <c r="Z5757" s="60"/>
    </row>
    <row r="5758" spans="23:26" hidden="1" x14ac:dyDescent="0.3">
      <c r="W5758" s="60"/>
      <c r="X5758" s="60"/>
      <c r="Y5758" s="60"/>
      <c r="Z5758" s="60"/>
    </row>
    <row r="5759" spans="23:26" hidden="1" x14ac:dyDescent="0.3">
      <c r="W5759" s="60"/>
      <c r="X5759" s="60"/>
      <c r="Y5759" s="60"/>
      <c r="Z5759" s="60"/>
    </row>
    <row r="5760" spans="23:26" hidden="1" x14ac:dyDescent="0.3">
      <c r="W5760" s="60"/>
      <c r="X5760" s="60"/>
      <c r="Y5760" s="60"/>
      <c r="Z5760" s="60"/>
    </row>
    <row r="5761" spans="23:26" hidden="1" x14ac:dyDescent="0.3">
      <c r="W5761" s="60"/>
      <c r="X5761" s="60"/>
      <c r="Y5761" s="60"/>
      <c r="Z5761" s="60"/>
    </row>
    <row r="5762" spans="23:26" hidden="1" x14ac:dyDescent="0.3">
      <c r="W5762" s="60"/>
      <c r="X5762" s="60"/>
      <c r="Y5762" s="60"/>
      <c r="Z5762" s="60"/>
    </row>
    <row r="5763" spans="23:26" hidden="1" x14ac:dyDescent="0.3">
      <c r="W5763" s="60"/>
      <c r="X5763" s="60"/>
      <c r="Y5763" s="60"/>
      <c r="Z5763" s="60"/>
    </row>
    <row r="5764" spans="23:26" hidden="1" x14ac:dyDescent="0.3">
      <c r="W5764" s="60"/>
      <c r="X5764" s="60"/>
      <c r="Y5764" s="60"/>
      <c r="Z5764" s="60"/>
    </row>
    <row r="5765" spans="23:26" hidden="1" x14ac:dyDescent="0.3">
      <c r="W5765" s="60"/>
      <c r="X5765" s="60"/>
      <c r="Y5765" s="60"/>
      <c r="Z5765" s="60"/>
    </row>
    <row r="5766" spans="23:26" hidden="1" x14ac:dyDescent="0.3">
      <c r="W5766" s="60"/>
      <c r="X5766" s="60"/>
      <c r="Y5766" s="60"/>
      <c r="Z5766" s="60"/>
    </row>
    <row r="5767" spans="23:26" hidden="1" x14ac:dyDescent="0.3">
      <c r="W5767" s="60"/>
      <c r="X5767" s="60"/>
      <c r="Y5767" s="60"/>
      <c r="Z5767" s="60"/>
    </row>
    <row r="5768" spans="23:26" hidden="1" x14ac:dyDescent="0.3">
      <c r="W5768" s="60"/>
      <c r="X5768" s="60"/>
      <c r="Y5768" s="60"/>
      <c r="Z5768" s="60"/>
    </row>
    <row r="5769" spans="23:26" hidden="1" x14ac:dyDescent="0.3">
      <c r="W5769" s="60"/>
      <c r="X5769" s="60"/>
      <c r="Y5769" s="60"/>
      <c r="Z5769" s="60"/>
    </row>
    <row r="5770" spans="23:26" hidden="1" x14ac:dyDescent="0.3">
      <c r="W5770" s="60"/>
      <c r="X5770" s="60"/>
      <c r="Y5770" s="60"/>
      <c r="Z5770" s="60"/>
    </row>
    <row r="5771" spans="23:26" hidden="1" x14ac:dyDescent="0.3">
      <c r="W5771" s="60"/>
      <c r="X5771" s="60"/>
      <c r="Y5771" s="60"/>
      <c r="Z5771" s="60"/>
    </row>
    <row r="5772" spans="23:26" hidden="1" x14ac:dyDescent="0.3">
      <c r="W5772" s="60"/>
      <c r="X5772" s="60"/>
      <c r="Y5772" s="60"/>
      <c r="Z5772" s="60"/>
    </row>
    <row r="5773" spans="23:26" hidden="1" x14ac:dyDescent="0.3">
      <c r="W5773" s="60"/>
      <c r="X5773" s="60"/>
      <c r="Y5773" s="60"/>
      <c r="Z5773" s="60"/>
    </row>
    <row r="5774" spans="23:26" hidden="1" x14ac:dyDescent="0.3">
      <c r="W5774" s="60"/>
      <c r="X5774" s="60"/>
      <c r="Y5774" s="60"/>
      <c r="Z5774" s="60"/>
    </row>
    <row r="5775" spans="23:26" hidden="1" x14ac:dyDescent="0.3">
      <c r="W5775" s="60"/>
      <c r="X5775" s="60"/>
      <c r="Y5775" s="60"/>
      <c r="Z5775" s="60"/>
    </row>
    <row r="5776" spans="23:26" hidden="1" x14ac:dyDescent="0.3">
      <c r="W5776" s="60"/>
      <c r="X5776" s="60"/>
      <c r="Y5776" s="60"/>
      <c r="Z5776" s="60"/>
    </row>
    <row r="5777" spans="23:26" hidden="1" x14ac:dyDescent="0.3">
      <c r="W5777" s="60"/>
      <c r="X5777" s="60"/>
      <c r="Y5777" s="60"/>
      <c r="Z5777" s="60"/>
    </row>
    <row r="5778" spans="23:26" hidden="1" x14ac:dyDescent="0.3">
      <c r="W5778" s="60"/>
      <c r="X5778" s="60"/>
      <c r="Y5778" s="60"/>
      <c r="Z5778" s="60"/>
    </row>
    <row r="5779" spans="23:26" hidden="1" x14ac:dyDescent="0.3">
      <c r="W5779" s="60"/>
      <c r="X5779" s="60"/>
      <c r="Y5779" s="60"/>
      <c r="Z5779" s="60"/>
    </row>
    <row r="5780" spans="23:26" hidden="1" x14ac:dyDescent="0.3">
      <c r="W5780" s="60"/>
      <c r="X5780" s="60"/>
      <c r="Y5780" s="60"/>
      <c r="Z5780" s="60"/>
    </row>
    <row r="5781" spans="23:26" hidden="1" x14ac:dyDescent="0.3">
      <c r="W5781" s="60"/>
      <c r="X5781" s="60"/>
      <c r="Y5781" s="60"/>
      <c r="Z5781" s="60"/>
    </row>
    <row r="5782" spans="23:26" hidden="1" x14ac:dyDescent="0.3">
      <c r="W5782" s="60"/>
      <c r="X5782" s="60"/>
      <c r="Y5782" s="60"/>
      <c r="Z5782" s="60"/>
    </row>
    <row r="5783" spans="23:26" hidden="1" x14ac:dyDescent="0.3">
      <c r="W5783" s="60"/>
      <c r="X5783" s="60"/>
      <c r="Y5783" s="60"/>
      <c r="Z5783" s="60"/>
    </row>
    <row r="5784" spans="23:26" hidden="1" x14ac:dyDescent="0.3">
      <c r="W5784" s="60"/>
      <c r="X5784" s="60"/>
      <c r="Y5784" s="60"/>
      <c r="Z5784" s="60"/>
    </row>
    <row r="5785" spans="23:26" hidden="1" x14ac:dyDescent="0.3">
      <c r="W5785" s="60"/>
      <c r="X5785" s="60"/>
      <c r="Y5785" s="60"/>
      <c r="Z5785" s="60"/>
    </row>
    <row r="5786" spans="23:26" hidden="1" x14ac:dyDescent="0.3">
      <c r="W5786" s="60"/>
      <c r="X5786" s="60"/>
      <c r="Y5786" s="60"/>
      <c r="Z5786" s="60"/>
    </row>
    <row r="5787" spans="23:26" hidden="1" x14ac:dyDescent="0.3">
      <c r="W5787" s="60"/>
      <c r="X5787" s="60"/>
      <c r="Y5787" s="60"/>
      <c r="Z5787" s="60"/>
    </row>
    <row r="5788" spans="23:26" hidden="1" x14ac:dyDescent="0.3">
      <c r="W5788" s="60"/>
      <c r="X5788" s="60"/>
      <c r="Y5788" s="60"/>
      <c r="Z5788" s="60"/>
    </row>
    <row r="5789" spans="23:26" hidden="1" x14ac:dyDescent="0.3">
      <c r="W5789" s="60"/>
      <c r="X5789" s="60"/>
      <c r="Y5789" s="60"/>
      <c r="Z5789" s="60"/>
    </row>
    <row r="5790" spans="23:26" hidden="1" x14ac:dyDescent="0.3">
      <c r="W5790" s="60"/>
      <c r="X5790" s="60"/>
      <c r="Y5790" s="60"/>
      <c r="Z5790" s="60"/>
    </row>
    <row r="5791" spans="23:26" hidden="1" x14ac:dyDescent="0.3">
      <c r="W5791" s="60"/>
      <c r="X5791" s="60"/>
      <c r="Y5791" s="60"/>
      <c r="Z5791" s="60"/>
    </row>
    <row r="5792" spans="23:26" hidden="1" x14ac:dyDescent="0.3">
      <c r="W5792" s="60"/>
      <c r="X5792" s="60"/>
      <c r="Y5792" s="60"/>
      <c r="Z5792" s="60"/>
    </row>
    <row r="5793" spans="23:26" hidden="1" x14ac:dyDescent="0.3">
      <c r="W5793" s="60"/>
      <c r="X5793" s="60"/>
      <c r="Y5793" s="60"/>
      <c r="Z5793" s="60"/>
    </row>
    <row r="5794" spans="23:26" hidden="1" x14ac:dyDescent="0.3">
      <c r="W5794" s="60"/>
      <c r="X5794" s="60"/>
      <c r="Y5794" s="60"/>
      <c r="Z5794" s="60"/>
    </row>
    <row r="5795" spans="23:26" hidden="1" x14ac:dyDescent="0.3">
      <c r="W5795" s="60"/>
      <c r="X5795" s="60"/>
      <c r="Y5795" s="60"/>
      <c r="Z5795" s="60"/>
    </row>
    <row r="5796" spans="23:26" hidden="1" x14ac:dyDescent="0.3">
      <c r="W5796" s="60"/>
      <c r="X5796" s="60"/>
      <c r="Y5796" s="60"/>
      <c r="Z5796" s="60"/>
    </row>
    <row r="5797" spans="23:26" hidden="1" x14ac:dyDescent="0.3">
      <c r="W5797" s="60"/>
      <c r="X5797" s="60"/>
      <c r="Y5797" s="60"/>
      <c r="Z5797" s="60"/>
    </row>
    <row r="5798" spans="23:26" hidden="1" x14ac:dyDescent="0.3">
      <c r="W5798" s="60"/>
      <c r="X5798" s="60"/>
      <c r="Y5798" s="60"/>
      <c r="Z5798" s="60"/>
    </row>
    <row r="5799" spans="23:26" hidden="1" x14ac:dyDescent="0.3">
      <c r="W5799" s="60"/>
      <c r="X5799" s="60"/>
      <c r="Y5799" s="60"/>
      <c r="Z5799" s="60"/>
    </row>
    <row r="5800" spans="23:26" hidden="1" x14ac:dyDescent="0.3">
      <c r="W5800" s="60"/>
      <c r="X5800" s="60"/>
      <c r="Y5800" s="60"/>
      <c r="Z5800" s="60"/>
    </row>
    <row r="5801" spans="23:26" hidden="1" x14ac:dyDescent="0.3">
      <c r="W5801" s="60"/>
      <c r="X5801" s="60"/>
      <c r="Y5801" s="60"/>
      <c r="Z5801" s="60"/>
    </row>
    <row r="5802" spans="23:26" hidden="1" x14ac:dyDescent="0.3">
      <c r="W5802" s="60"/>
      <c r="X5802" s="60"/>
      <c r="Y5802" s="60"/>
      <c r="Z5802" s="60"/>
    </row>
    <row r="5803" spans="23:26" hidden="1" x14ac:dyDescent="0.3">
      <c r="W5803" s="60"/>
      <c r="X5803" s="60"/>
      <c r="Y5803" s="60"/>
      <c r="Z5803" s="60"/>
    </row>
    <row r="5804" spans="23:26" hidden="1" x14ac:dyDescent="0.3">
      <c r="W5804" s="60"/>
      <c r="X5804" s="60"/>
      <c r="Y5804" s="60"/>
      <c r="Z5804" s="60"/>
    </row>
    <row r="5805" spans="23:26" hidden="1" x14ac:dyDescent="0.3">
      <c r="W5805" s="60"/>
      <c r="X5805" s="60"/>
      <c r="Y5805" s="60"/>
      <c r="Z5805" s="60"/>
    </row>
    <row r="5806" spans="23:26" hidden="1" x14ac:dyDescent="0.3">
      <c r="W5806" s="60"/>
      <c r="X5806" s="60"/>
      <c r="Y5806" s="60"/>
      <c r="Z5806" s="60"/>
    </row>
    <row r="5807" spans="23:26" hidden="1" x14ac:dyDescent="0.3">
      <c r="W5807" s="60"/>
      <c r="X5807" s="60"/>
      <c r="Y5807" s="60"/>
      <c r="Z5807" s="60"/>
    </row>
    <row r="5808" spans="23:26" hidden="1" x14ac:dyDescent="0.3">
      <c r="W5808" s="60"/>
      <c r="X5808" s="60"/>
      <c r="Y5808" s="60"/>
      <c r="Z5808" s="60"/>
    </row>
    <row r="5809" spans="23:26" hidden="1" x14ac:dyDescent="0.3">
      <c r="W5809" s="60"/>
      <c r="X5809" s="60"/>
      <c r="Y5809" s="60"/>
      <c r="Z5809" s="60"/>
    </row>
    <row r="5810" spans="23:26" hidden="1" x14ac:dyDescent="0.3">
      <c r="W5810" s="60"/>
      <c r="X5810" s="60"/>
      <c r="Y5810" s="60"/>
      <c r="Z5810" s="60"/>
    </row>
    <row r="5811" spans="23:26" hidden="1" x14ac:dyDescent="0.3">
      <c r="W5811" s="60"/>
      <c r="X5811" s="60"/>
      <c r="Y5811" s="60"/>
      <c r="Z5811" s="60"/>
    </row>
    <row r="5812" spans="23:26" hidden="1" x14ac:dyDescent="0.3">
      <c r="W5812" s="60"/>
      <c r="X5812" s="60"/>
      <c r="Y5812" s="60"/>
      <c r="Z5812" s="60"/>
    </row>
    <row r="5813" spans="23:26" hidden="1" x14ac:dyDescent="0.3">
      <c r="W5813" s="60"/>
      <c r="X5813" s="60"/>
      <c r="Y5813" s="60"/>
      <c r="Z5813" s="60"/>
    </row>
    <row r="5814" spans="23:26" hidden="1" x14ac:dyDescent="0.3">
      <c r="W5814" s="60"/>
      <c r="X5814" s="60"/>
      <c r="Y5814" s="60"/>
      <c r="Z5814" s="60"/>
    </row>
    <row r="5815" spans="23:26" hidden="1" x14ac:dyDescent="0.3">
      <c r="W5815" s="60"/>
      <c r="X5815" s="60"/>
      <c r="Y5815" s="60"/>
      <c r="Z5815" s="60"/>
    </row>
    <row r="5816" spans="23:26" hidden="1" x14ac:dyDescent="0.3">
      <c r="W5816" s="60"/>
      <c r="X5816" s="60"/>
      <c r="Y5816" s="60"/>
      <c r="Z5816" s="60"/>
    </row>
    <row r="5817" spans="23:26" hidden="1" x14ac:dyDescent="0.3">
      <c r="W5817" s="60"/>
      <c r="X5817" s="60"/>
      <c r="Y5817" s="60"/>
      <c r="Z5817" s="60"/>
    </row>
    <row r="5818" spans="23:26" hidden="1" x14ac:dyDescent="0.3">
      <c r="W5818" s="60"/>
      <c r="X5818" s="60"/>
      <c r="Y5818" s="60"/>
      <c r="Z5818" s="60"/>
    </row>
    <row r="5819" spans="23:26" hidden="1" x14ac:dyDescent="0.3">
      <c r="W5819" s="60"/>
      <c r="X5819" s="60"/>
      <c r="Y5819" s="60"/>
      <c r="Z5819" s="60"/>
    </row>
    <row r="5820" spans="23:26" hidden="1" x14ac:dyDescent="0.3">
      <c r="W5820" s="60"/>
      <c r="X5820" s="60"/>
      <c r="Y5820" s="60"/>
      <c r="Z5820" s="60"/>
    </row>
    <row r="5821" spans="23:26" hidden="1" x14ac:dyDescent="0.3">
      <c r="W5821" s="60"/>
      <c r="X5821" s="60"/>
      <c r="Y5821" s="60"/>
      <c r="Z5821" s="60"/>
    </row>
    <row r="5822" spans="23:26" hidden="1" x14ac:dyDescent="0.3">
      <c r="W5822" s="60"/>
      <c r="X5822" s="60"/>
      <c r="Y5822" s="60"/>
      <c r="Z5822" s="60"/>
    </row>
    <row r="5823" spans="23:26" hidden="1" x14ac:dyDescent="0.3">
      <c r="W5823" s="60"/>
      <c r="X5823" s="60"/>
      <c r="Y5823" s="60"/>
      <c r="Z5823" s="60"/>
    </row>
    <row r="5824" spans="23:26" hidden="1" x14ac:dyDescent="0.3">
      <c r="W5824" s="60"/>
      <c r="X5824" s="60"/>
      <c r="Y5824" s="60"/>
      <c r="Z5824" s="60"/>
    </row>
    <row r="5825" spans="23:26" hidden="1" x14ac:dyDescent="0.3">
      <c r="W5825" s="60"/>
      <c r="X5825" s="60"/>
      <c r="Y5825" s="60"/>
      <c r="Z5825" s="60"/>
    </row>
    <row r="5826" spans="23:26" hidden="1" x14ac:dyDescent="0.3">
      <c r="W5826" s="60"/>
      <c r="X5826" s="60"/>
      <c r="Y5826" s="60"/>
      <c r="Z5826" s="60"/>
    </row>
    <row r="5827" spans="23:26" hidden="1" x14ac:dyDescent="0.3">
      <c r="W5827" s="60"/>
      <c r="X5827" s="60"/>
      <c r="Y5827" s="60"/>
      <c r="Z5827" s="60"/>
    </row>
    <row r="5828" spans="23:26" hidden="1" x14ac:dyDescent="0.3">
      <c r="W5828" s="60"/>
      <c r="X5828" s="60"/>
      <c r="Y5828" s="60"/>
      <c r="Z5828" s="60"/>
    </row>
    <row r="5829" spans="23:26" hidden="1" x14ac:dyDescent="0.3">
      <c r="W5829" s="60"/>
      <c r="X5829" s="60"/>
      <c r="Y5829" s="60"/>
      <c r="Z5829" s="60"/>
    </row>
    <row r="5830" spans="23:26" hidden="1" x14ac:dyDescent="0.3">
      <c r="W5830" s="60"/>
      <c r="X5830" s="60"/>
      <c r="Y5830" s="60"/>
      <c r="Z5830" s="60"/>
    </row>
    <row r="5831" spans="23:26" hidden="1" x14ac:dyDescent="0.3">
      <c r="W5831" s="60"/>
      <c r="X5831" s="60"/>
      <c r="Y5831" s="60"/>
      <c r="Z5831" s="60"/>
    </row>
    <row r="5832" spans="23:26" hidden="1" x14ac:dyDescent="0.3">
      <c r="W5832" s="60"/>
      <c r="X5832" s="60"/>
      <c r="Y5832" s="60"/>
      <c r="Z5832" s="60"/>
    </row>
    <row r="5833" spans="23:26" hidden="1" x14ac:dyDescent="0.3">
      <c r="W5833" s="60"/>
      <c r="X5833" s="60"/>
      <c r="Y5833" s="60"/>
      <c r="Z5833" s="60"/>
    </row>
    <row r="5834" spans="23:26" hidden="1" x14ac:dyDescent="0.3">
      <c r="W5834" s="60"/>
      <c r="X5834" s="60"/>
      <c r="Y5834" s="60"/>
      <c r="Z5834" s="60"/>
    </row>
    <row r="5835" spans="23:26" hidden="1" x14ac:dyDescent="0.3">
      <c r="W5835" s="60"/>
      <c r="X5835" s="60"/>
      <c r="Y5835" s="60"/>
      <c r="Z5835" s="60"/>
    </row>
    <row r="5836" spans="23:26" hidden="1" x14ac:dyDescent="0.3">
      <c r="W5836" s="60"/>
      <c r="X5836" s="60"/>
      <c r="Y5836" s="60"/>
      <c r="Z5836" s="60"/>
    </row>
    <row r="5837" spans="23:26" hidden="1" x14ac:dyDescent="0.3">
      <c r="W5837" s="60"/>
      <c r="X5837" s="60"/>
      <c r="Y5837" s="60"/>
      <c r="Z5837" s="60"/>
    </row>
    <row r="5838" spans="23:26" hidden="1" x14ac:dyDescent="0.3">
      <c r="W5838" s="60"/>
      <c r="X5838" s="60"/>
      <c r="Y5838" s="60"/>
      <c r="Z5838" s="60"/>
    </row>
    <row r="5839" spans="23:26" hidden="1" x14ac:dyDescent="0.3">
      <c r="W5839" s="60"/>
      <c r="X5839" s="60"/>
      <c r="Y5839" s="60"/>
      <c r="Z5839" s="60"/>
    </row>
    <row r="5840" spans="23:26" hidden="1" x14ac:dyDescent="0.3">
      <c r="W5840" s="60"/>
      <c r="X5840" s="60"/>
      <c r="Y5840" s="60"/>
      <c r="Z5840" s="60"/>
    </row>
    <row r="5841" spans="23:26" hidden="1" x14ac:dyDescent="0.3">
      <c r="W5841" s="60"/>
      <c r="X5841" s="60"/>
      <c r="Y5841" s="60"/>
      <c r="Z5841" s="60"/>
    </row>
    <row r="5842" spans="23:26" hidden="1" x14ac:dyDescent="0.3">
      <c r="W5842" s="60"/>
      <c r="X5842" s="60"/>
      <c r="Y5842" s="60"/>
      <c r="Z5842" s="60"/>
    </row>
    <row r="5843" spans="23:26" hidden="1" x14ac:dyDescent="0.3">
      <c r="W5843" s="60"/>
      <c r="X5843" s="60"/>
      <c r="Y5843" s="60"/>
      <c r="Z5843" s="60"/>
    </row>
    <row r="5844" spans="23:26" hidden="1" x14ac:dyDescent="0.3">
      <c r="W5844" s="60"/>
      <c r="X5844" s="60"/>
      <c r="Y5844" s="60"/>
      <c r="Z5844" s="60"/>
    </row>
    <row r="5845" spans="23:26" hidden="1" x14ac:dyDescent="0.3">
      <c r="W5845" s="60"/>
      <c r="X5845" s="60"/>
      <c r="Y5845" s="60"/>
      <c r="Z5845" s="60"/>
    </row>
    <row r="5846" spans="23:26" hidden="1" x14ac:dyDescent="0.3">
      <c r="W5846" s="60"/>
      <c r="X5846" s="60"/>
      <c r="Y5846" s="60"/>
      <c r="Z5846" s="60"/>
    </row>
    <row r="5847" spans="23:26" hidden="1" x14ac:dyDescent="0.3">
      <c r="W5847" s="60"/>
      <c r="X5847" s="60"/>
      <c r="Y5847" s="60"/>
      <c r="Z5847" s="60"/>
    </row>
    <row r="5848" spans="23:26" hidden="1" x14ac:dyDescent="0.3">
      <c r="W5848" s="60"/>
      <c r="X5848" s="60"/>
      <c r="Y5848" s="60"/>
      <c r="Z5848" s="60"/>
    </row>
    <row r="5849" spans="23:26" hidden="1" x14ac:dyDescent="0.3">
      <c r="W5849" s="60"/>
      <c r="X5849" s="60"/>
      <c r="Y5849" s="60"/>
      <c r="Z5849" s="60"/>
    </row>
    <row r="5850" spans="23:26" hidden="1" x14ac:dyDescent="0.3">
      <c r="W5850" s="60"/>
      <c r="X5850" s="60"/>
      <c r="Y5850" s="60"/>
      <c r="Z5850" s="60"/>
    </row>
    <row r="5851" spans="23:26" hidden="1" x14ac:dyDescent="0.3">
      <c r="W5851" s="60"/>
      <c r="X5851" s="60"/>
      <c r="Y5851" s="60"/>
      <c r="Z5851" s="60"/>
    </row>
    <row r="5852" spans="23:26" hidden="1" x14ac:dyDescent="0.3">
      <c r="W5852" s="60"/>
      <c r="X5852" s="60"/>
      <c r="Y5852" s="60"/>
      <c r="Z5852" s="60"/>
    </row>
    <row r="5853" spans="23:26" hidden="1" x14ac:dyDescent="0.3">
      <c r="W5853" s="60"/>
      <c r="X5853" s="60"/>
      <c r="Y5853" s="60"/>
      <c r="Z5853" s="60"/>
    </row>
    <row r="5854" spans="23:26" hidden="1" x14ac:dyDescent="0.3">
      <c r="W5854" s="60"/>
      <c r="X5854" s="60"/>
      <c r="Y5854" s="60"/>
      <c r="Z5854" s="60"/>
    </row>
    <row r="5855" spans="23:26" hidden="1" x14ac:dyDescent="0.3">
      <c r="W5855" s="60"/>
      <c r="X5855" s="60"/>
      <c r="Y5855" s="60"/>
      <c r="Z5855" s="60"/>
    </row>
    <row r="5856" spans="23:26" hidden="1" x14ac:dyDescent="0.3">
      <c r="W5856" s="60"/>
      <c r="X5856" s="60"/>
      <c r="Y5856" s="60"/>
      <c r="Z5856" s="60"/>
    </row>
    <row r="5857" spans="23:26" hidden="1" x14ac:dyDescent="0.3">
      <c r="W5857" s="60"/>
      <c r="X5857" s="60"/>
      <c r="Y5857" s="60"/>
      <c r="Z5857" s="60"/>
    </row>
    <row r="5858" spans="23:26" hidden="1" x14ac:dyDescent="0.3">
      <c r="W5858" s="60"/>
      <c r="X5858" s="60"/>
      <c r="Y5858" s="60"/>
      <c r="Z5858" s="60"/>
    </row>
    <row r="5859" spans="23:26" hidden="1" x14ac:dyDescent="0.3">
      <c r="W5859" s="60"/>
      <c r="X5859" s="60"/>
      <c r="Y5859" s="60"/>
      <c r="Z5859" s="60"/>
    </row>
    <row r="5860" spans="23:26" hidden="1" x14ac:dyDescent="0.3">
      <c r="W5860" s="60"/>
      <c r="X5860" s="60"/>
      <c r="Y5860" s="60"/>
      <c r="Z5860" s="60"/>
    </row>
    <row r="5861" spans="23:26" hidden="1" x14ac:dyDescent="0.3">
      <c r="W5861" s="60"/>
      <c r="X5861" s="60"/>
      <c r="Y5861" s="60"/>
      <c r="Z5861" s="60"/>
    </row>
    <row r="5862" spans="23:26" hidden="1" x14ac:dyDescent="0.3">
      <c r="W5862" s="60"/>
      <c r="X5862" s="60"/>
      <c r="Y5862" s="60"/>
      <c r="Z5862" s="60"/>
    </row>
    <row r="5863" spans="23:26" hidden="1" x14ac:dyDescent="0.3">
      <c r="W5863" s="60"/>
      <c r="X5863" s="60"/>
      <c r="Y5863" s="60"/>
      <c r="Z5863" s="60"/>
    </row>
    <row r="5864" spans="23:26" hidden="1" x14ac:dyDescent="0.3">
      <c r="W5864" s="60"/>
      <c r="X5864" s="60"/>
      <c r="Y5864" s="60"/>
      <c r="Z5864" s="60"/>
    </row>
    <row r="5865" spans="23:26" hidden="1" x14ac:dyDescent="0.3">
      <c r="W5865" s="60"/>
      <c r="X5865" s="60"/>
      <c r="Y5865" s="60"/>
      <c r="Z5865" s="60"/>
    </row>
    <row r="5866" spans="23:26" hidden="1" x14ac:dyDescent="0.3">
      <c r="W5866" s="60"/>
      <c r="X5866" s="60"/>
      <c r="Y5866" s="60"/>
      <c r="Z5866" s="60"/>
    </row>
    <row r="5867" spans="23:26" hidden="1" x14ac:dyDescent="0.3">
      <c r="W5867" s="60"/>
      <c r="X5867" s="60"/>
      <c r="Y5867" s="60"/>
      <c r="Z5867" s="60"/>
    </row>
    <row r="5868" spans="23:26" hidden="1" x14ac:dyDescent="0.3">
      <c r="W5868" s="60"/>
      <c r="X5868" s="60"/>
      <c r="Y5868" s="60"/>
      <c r="Z5868" s="60"/>
    </row>
    <row r="5869" spans="23:26" hidden="1" x14ac:dyDescent="0.3">
      <c r="W5869" s="60"/>
      <c r="X5869" s="60"/>
      <c r="Y5869" s="60"/>
      <c r="Z5869" s="60"/>
    </row>
    <row r="5870" spans="23:26" hidden="1" x14ac:dyDescent="0.3">
      <c r="W5870" s="60"/>
      <c r="X5870" s="60"/>
      <c r="Y5870" s="60"/>
      <c r="Z5870" s="60"/>
    </row>
    <row r="5871" spans="23:26" hidden="1" x14ac:dyDescent="0.3">
      <c r="W5871" s="60"/>
      <c r="X5871" s="60"/>
      <c r="Y5871" s="60"/>
      <c r="Z5871" s="60"/>
    </row>
    <row r="5872" spans="23:26" hidden="1" x14ac:dyDescent="0.3">
      <c r="W5872" s="60"/>
      <c r="X5872" s="60"/>
      <c r="Y5872" s="60"/>
      <c r="Z5872" s="60"/>
    </row>
    <row r="5873" spans="23:26" hidden="1" x14ac:dyDescent="0.3">
      <c r="W5873" s="60"/>
      <c r="X5873" s="60"/>
      <c r="Y5873" s="60"/>
      <c r="Z5873" s="60"/>
    </row>
    <row r="5874" spans="23:26" hidden="1" x14ac:dyDescent="0.3">
      <c r="W5874" s="60"/>
      <c r="X5874" s="60"/>
      <c r="Y5874" s="60"/>
      <c r="Z5874" s="60"/>
    </row>
    <row r="5875" spans="23:26" hidden="1" x14ac:dyDescent="0.3">
      <c r="W5875" s="60"/>
      <c r="X5875" s="60"/>
      <c r="Y5875" s="60"/>
      <c r="Z5875" s="60"/>
    </row>
    <row r="5876" spans="23:26" hidden="1" x14ac:dyDescent="0.3">
      <c r="W5876" s="60"/>
      <c r="X5876" s="60"/>
      <c r="Y5876" s="60"/>
      <c r="Z5876" s="60"/>
    </row>
    <row r="5877" spans="23:26" hidden="1" x14ac:dyDescent="0.3">
      <c r="W5877" s="60"/>
      <c r="X5877" s="60"/>
      <c r="Y5877" s="60"/>
      <c r="Z5877" s="60"/>
    </row>
    <row r="5878" spans="23:26" hidden="1" x14ac:dyDescent="0.3">
      <c r="W5878" s="60"/>
      <c r="X5878" s="60"/>
      <c r="Y5878" s="60"/>
      <c r="Z5878" s="60"/>
    </row>
    <row r="5879" spans="23:26" hidden="1" x14ac:dyDescent="0.3">
      <c r="W5879" s="60"/>
      <c r="X5879" s="60"/>
      <c r="Y5879" s="60"/>
      <c r="Z5879" s="60"/>
    </row>
    <row r="5880" spans="23:26" hidden="1" x14ac:dyDescent="0.3">
      <c r="W5880" s="60"/>
      <c r="X5880" s="60"/>
      <c r="Y5880" s="60"/>
      <c r="Z5880" s="60"/>
    </row>
    <row r="5881" spans="23:26" hidden="1" x14ac:dyDescent="0.3">
      <c r="W5881" s="60"/>
      <c r="X5881" s="60"/>
      <c r="Y5881" s="60"/>
      <c r="Z5881" s="60"/>
    </row>
    <row r="5882" spans="23:26" hidden="1" x14ac:dyDescent="0.3">
      <c r="W5882" s="60"/>
      <c r="X5882" s="60"/>
      <c r="Y5882" s="60"/>
      <c r="Z5882" s="60"/>
    </row>
    <row r="5883" spans="23:26" hidden="1" x14ac:dyDescent="0.3">
      <c r="W5883" s="60"/>
      <c r="X5883" s="60"/>
      <c r="Y5883" s="60"/>
      <c r="Z5883" s="60"/>
    </row>
    <row r="5884" spans="23:26" hidden="1" x14ac:dyDescent="0.3">
      <c r="W5884" s="60"/>
      <c r="X5884" s="60"/>
      <c r="Y5884" s="60"/>
      <c r="Z5884" s="60"/>
    </row>
    <row r="5885" spans="23:26" hidden="1" x14ac:dyDescent="0.3">
      <c r="W5885" s="60"/>
      <c r="X5885" s="60"/>
      <c r="Y5885" s="60"/>
      <c r="Z5885" s="60"/>
    </row>
    <row r="5886" spans="23:26" hidden="1" x14ac:dyDescent="0.3">
      <c r="W5886" s="60"/>
      <c r="X5886" s="60"/>
      <c r="Y5886" s="60"/>
      <c r="Z5886" s="60"/>
    </row>
    <row r="5887" spans="23:26" hidden="1" x14ac:dyDescent="0.3">
      <c r="W5887" s="60"/>
      <c r="X5887" s="60"/>
      <c r="Y5887" s="60"/>
      <c r="Z5887" s="60"/>
    </row>
    <row r="5888" spans="23:26" hidden="1" x14ac:dyDescent="0.3">
      <c r="W5888" s="60"/>
      <c r="X5888" s="60"/>
      <c r="Y5888" s="60"/>
      <c r="Z5888" s="60"/>
    </row>
    <row r="5889" spans="23:26" hidden="1" x14ac:dyDescent="0.3">
      <c r="W5889" s="60"/>
      <c r="X5889" s="60"/>
      <c r="Y5889" s="60"/>
      <c r="Z5889" s="60"/>
    </row>
    <row r="5890" spans="23:26" hidden="1" x14ac:dyDescent="0.3">
      <c r="W5890" s="60"/>
      <c r="X5890" s="60"/>
      <c r="Y5890" s="60"/>
      <c r="Z5890" s="60"/>
    </row>
    <row r="5891" spans="23:26" hidden="1" x14ac:dyDescent="0.3">
      <c r="W5891" s="60"/>
      <c r="X5891" s="60"/>
      <c r="Y5891" s="60"/>
      <c r="Z5891" s="60"/>
    </row>
    <row r="5892" spans="23:26" hidden="1" x14ac:dyDescent="0.3">
      <c r="W5892" s="60"/>
      <c r="X5892" s="60"/>
      <c r="Y5892" s="60"/>
      <c r="Z5892" s="60"/>
    </row>
    <row r="5893" spans="23:26" hidden="1" x14ac:dyDescent="0.3">
      <c r="W5893" s="60"/>
      <c r="X5893" s="60"/>
      <c r="Y5893" s="60"/>
      <c r="Z5893" s="60"/>
    </row>
    <row r="5894" spans="23:26" hidden="1" x14ac:dyDescent="0.3">
      <c r="W5894" s="60"/>
      <c r="X5894" s="60"/>
      <c r="Y5894" s="60"/>
      <c r="Z5894" s="60"/>
    </row>
    <row r="5895" spans="23:26" hidden="1" x14ac:dyDescent="0.3">
      <c r="W5895" s="60"/>
      <c r="X5895" s="60"/>
      <c r="Y5895" s="60"/>
      <c r="Z5895" s="60"/>
    </row>
    <row r="5896" spans="23:26" hidden="1" x14ac:dyDescent="0.3">
      <c r="W5896" s="60"/>
      <c r="X5896" s="60"/>
      <c r="Y5896" s="60"/>
      <c r="Z5896" s="60"/>
    </row>
    <row r="5897" spans="23:26" hidden="1" x14ac:dyDescent="0.3">
      <c r="W5897" s="60"/>
      <c r="X5897" s="60"/>
      <c r="Y5897" s="60"/>
      <c r="Z5897" s="60"/>
    </row>
    <row r="5898" spans="23:26" hidden="1" x14ac:dyDescent="0.3">
      <c r="W5898" s="60"/>
      <c r="X5898" s="60"/>
      <c r="Y5898" s="60"/>
      <c r="Z5898" s="60"/>
    </row>
    <row r="5899" spans="23:26" hidden="1" x14ac:dyDescent="0.3">
      <c r="W5899" s="60"/>
      <c r="X5899" s="60"/>
      <c r="Y5899" s="60"/>
      <c r="Z5899" s="60"/>
    </row>
    <row r="5900" spans="23:26" hidden="1" x14ac:dyDescent="0.3">
      <c r="W5900" s="60"/>
      <c r="X5900" s="60"/>
      <c r="Y5900" s="60"/>
      <c r="Z5900" s="60"/>
    </row>
    <row r="5901" spans="23:26" hidden="1" x14ac:dyDescent="0.3">
      <c r="W5901" s="60"/>
      <c r="X5901" s="60"/>
      <c r="Y5901" s="60"/>
      <c r="Z5901" s="60"/>
    </row>
    <row r="5902" spans="23:26" hidden="1" x14ac:dyDescent="0.3">
      <c r="W5902" s="60"/>
      <c r="X5902" s="60"/>
      <c r="Y5902" s="60"/>
      <c r="Z5902" s="60"/>
    </row>
    <row r="5903" spans="23:26" hidden="1" x14ac:dyDescent="0.3">
      <c r="W5903" s="60"/>
      <c r="X5903" s="60"/>
      <c r="Y5903" s="60"/>
      <c r="Z5903" s="60"/>
    </row>
    <row r="5904" spans="23:26" hidden="1" x14ac:dyDescent="0.3">
      <c r="W5904" s="60"/>
      <c r="X5904" s="60"/>
      <c r="Y5904" s="60"/>
      <c r="Z5904" s="60"/>
    </row>
    <row r="5905" spans="23:26" hidden="1" x14ac:dyDescent="0.3">
      <c r="W5905" s="60"/>
      <c r="X5905" s="60"/>
      <c r="Y5905" s="60"/>
      <c r="Z5905" s="60"/>
    </row>
    <row r="5906" spans="23:26" hidden="1" x14ac:dyDescent="0.3">
      <c r="W5906" s="60"/>
      <c r="X5906" s="60"/>
      <c r="Y5906" s="60"/>
      <c r="Z5906" s="60"/>
    </row>
    <row r="5907" spans="23:26" hidden="1" x14ac:dyDescent="0.3">
      <c r="W5907" s="60"/>
      <c r="X5907" s="60"/>
      <c r="Y5907" s="60"/>
      <c r="Z5907" s="60"/>
    </row>
    <row r="5908" spans="23:26" hidden="1" x14ac:dyDescent="0.3">
      <c r="W5908" s="60"/>
      <c r="X5908" s="60"/>
      <c r="Y5908" s="60"/>
      <c r="Z5908" s="60"/>
    </row>
    <row r="5909" spans="23:26" hidden="1" x14ac:dyDescent="0.3">
      <c r="W5909" s="60"/>
      <c r="X5909" s="60"/>
      <c r="Y5909" s="60"/>
      <c r="Z5909" s="60"/>
    </row>
    <row r="5910" spans="23:26" hidden="1" x14ac:dyDescent="0.3">
      <c r="W5910" s="60"/>
      <c r="X5910" s="60"/>
      <c r="Y5910" s="60"/>
      <c r="Z5910" s="60"/>
    </row>
    <row r="5911" spans="23:26" hidden="1" x14ac:dyDescent="0.3">
      <c r="W5911" s="60"/>
      <c r="X5911" s="60"/>
      <c r="Y5911" s="60"/>
      <c r="Z5911" s="60"/>
    </row>
    <row r="5912" spans="23:26" hidden="1" x14ac:dyDescent="0.3">
      <c r="W5912" s="60"/>
      <c r="X5912" s="60"/>
      <c r="Y5912" s="60"/>
      <c r="Z5912" s="60"/>
    </row>
    <row r="5913" spans="23:26" hidden="1" x14ac:dyDescent="0.3">
      <c r="W5913" s="60"/>
      <c r="X5913" s="60"/>
      <c r="Y5913" s="60"/>
      <c r="Z5913" s="60"/>
    </row>
    <row r="5914" spans="23:26" hidden="1" x14ac:dyDescent="0.3">
      <c r="W5914" s="60"/>
      <c r="X5914" s="60"/>
      <c r="Y5914" s="60"/>
      <c r="Z5914" s="60"/>
    </row>
    <row r="5915" spans="23:26" hidden="1" x14ac:dyDescent="0.3">
      <c r="W5915" s="60"/>
      <c r="X5915" s="60"/>
      <c r="Y5915" s="60"/>
      <c r="Z5915" s="60"/>
    </row>
    <row r="5916" spans="23:26" hidden="1" x14ac:dyDescent="0.3">
      <c r="W5916" s="60"/>
      <c r="X5916" s="60"/>
      <c r="Y5916" s="60"/>
      <c r="Z5916" s="60"/>
    </row>
    <row r="5917" spans="23:26" hidden="1" x14ac:dyDescent="0.3">
      <c r="W5917" s="60"/>
      <c r="X5917" s="60"/>
      <c r="Y5917" s="60"/>
      <c r="Z5917" s="60"/>
    </row>
    <row r="5918" spans="23:26" hidden="1" x14ac:dyDescent="0.3">
      <c r="W5918" s="60"/>
      <c r="X5918" s="60"/>
      <c r="Y5918" s="60"/>
      <c r="Z5918" s="60"/>
    </row>
    <row r="5919" spans="23:26" hidden="1" x14ac:dyDescent="0.3">
      <c r="W5919" s="60"/>
      <c r="X5919" s="60"/>
      <c r="Y5919" s="60"/>
      <c r="Z5919" s="60"/>
    </row>
    <row r="5920" spans="23:26" hidden="1" x14ac:dyDescent="0.3">
      <c r="W5920" s="60"/>
      <c r="X5920" s="60"/>
      <c r="Y5920" s="60"/>
      <c r="Z5920" s="60"/>
    </row>
    <row r="5921" spans="23:26" hidden="1" x14ac:dyDescent="0.3">
      <c r="W5921" s="60"/>
      <c r="X5921" s="60"/>
      <c r="Y5921" s="60"/>
      <c r="Z5921" s="60"/>
    </row>
    <row r="5922" spans="23:26" hidden="1" x14ac:dyDescent="0.3">
      <c r="W5922" s="60"/>
      <c r="X5922" s="60"/>
      <c r="Y5922" s="60"/>
      <c r="Z5922" s="60"/>
    </row>
    <row r="5923" spans="23:26" hidden="1" x14ac:dyDescent="0.3">
      <c r="W5923" s="60"/>
      <c r="X5923" s="60"/>
      <c r="Y5923" s="60"/>
      <c r="Z5923" s="60"/>
    </row>
    <row r="5924" spans="23:26" hidden="1" x14ac:dyDescent="0.3">
      <c r="W5924" s="60"/>
      <c r="X5924" s="60"/>
      <c r="Y5924" s="60"/>
      <c r="Z5924" s="60"/>
    </row>
    <row r="5925" spans="23:26" hidden="1" x14ac:dyDescent="0.3">
      <c r="W5925" s="60"/>
      <c r="X5925" s="60"/>
      <c r="Y5925" s="60"/>
      <c r="Z5925" s="60"/>
    </row>
    <row r="5926" spans="23:26" hidden="1" x14ac:dyDescent="0.3">
      <c r="W5926" s="60"/>
      <c r="X5926" s="60"/>
      <c r="Y5926" s="60"/>
      <c r="Z5926" s="60"/>
    </row>
    <row r="5927" spans="23:26" hidden="1" x14ac:dyDescent="0.3">
      <c r="W5927" s="60"/>
      <c r="X5927" s="60"/>
      <c r="Y5927" s="60"/>
      <c r="Z5927" s="60"/>
    </row>
    <row r="5928" spans="23:26" hidden="1" x14ac:dyDescent="0.3">
      <c r="W5928" s="60"/>
      <c r="X5928" s="60"/>
      <c r="Y5928" s="60"/>
      <c r="Z5928" s="60"/>
    </row>
    <row r="5929" spans="23:26" hidden="1" x14ac:dyDescent="0.3">
      <c r="W5929" s="60"/>
      <c r="X5929" s="60"/>
      <c r="Y5929" s="60"/>
      <c r="Z5929" s="60"/>
    </row>
    <row r="5930" spans="23:26" hidden="1" x14ac:dyDescent="0.3">
      <c r="W5930" s="60"/>
      <c r="X5930" s="60"/>
      <c r="Y5930" s="60"/>
      <c r="Z5930" s="60"/>
    </row>
    <row r="5931" spans="23:26" hidden="1" x14ac:dyDescent="0.3">
      <c r="W5931" s="60"/>
      <c r="X5931" s="60"/>
      <c r="Y5931" s="60"/>
      <c r="Z5931" s="60"/>
    </row>
    <row r="5932" spans="23:26" hidden="1" x14ac:dyDescent="0.3">
      <c r="W5932" s="60"/>
      <c r="X5932" s="60"/>
      <c r="Y5932" s="60"/>
      <c r="Z5932" s="60"/>
    </row>
    <row r="5933" spans="23:26" hidden="1" x14ac:dyDescent="0.3">
      <c r="W5933" s="60"/>
      <c r="X5933" s="60"/>
      <c r="Y5933" s="60"/>
      <c r="Z5933" s="60"/>
    </row>
    <row r="5934" spans="23:26" hidden="1" x14ac:dyDescent="0.3">
      <c r="W5934" s="60"/>
      <c r="X5934" s="60"/>
      <c r="Y5934" s="60"/>
      <c r="Z5934" s="60"/>
    </row>
    <row r="5935" spans="23:26" hidden="1" x14ac:dyDescent="0.3">
      <c r="W5935" s="60"/>
      <c r="X5935" s="60"/>
      <c r="Y5935" s="60"/>
      <c r="Z5935" s="60"/>
    </row>
    <row r="5936" spans="23:26" hidden="1" x14ac:dyDescent="0.3">
      <c r="W5936" s="60"/>
      <c r="X5936" s="60"/>
      <c r="Y5936" s="60"/>
      <c r="Z5936" s="60"/>
    </row>
    <row r="5937" spans="23:26" hidden="1" x14ac:dyDescent="0.3">
      <c r="W5937" s="60"/>
      <c r="X5937" s="60"/>
      <c r="Y5937" s="60"/>
      <c r="Z5937" s="60"/>
    </row>
    <row r="5938" spans="23:26" hidden="1" x14ac:dyDescent="0.3">
      <c r="W5938" s="60"/>
      <c r="X5938" s="60"/>
      <c r="Y5938" s="60"/>
      <c r="Z5938" s="60"/>
    </row>
    <row r="5939" spans="23:26" hidden="1" x14ac:dyDescent="0.3">
      <c r="W5939" s="60"/>
      <c r="X5939" s="60"/>
      <c r="Y5939" s="60"/>
      <c r="Z5939" s="60"/>
    </row>
    <row r="5940" spans="23:26" hidden="1" x14ac:dyDescent="0.3">
      <c r="W5940" s="60"/>
      <c r="X5940" s="60"/>
      <c r="Y5940" s="60"/>
      <c r="Z5940" s="60"/>
    </row>
    <row r="5941" spans="23:26" hidden="1" x14ac:dyDescent="0.3">
      <c r="W5941" s="60"/>
      <c r="X5941" s="60"/>
      <c r="Y5941" s="60"/>
      <c r="Z5941" s="60"/>
    </row>
    <row r="5942" spans="23:26" hidden="1" x14ac:dyDescent="0.3">
      <c r="W5942" s="60"/>
      <c r="X5942" s="60"/>
      <c r="Y5942" s="60"/>
      <c r="Z5942" s="60"/>
    </row>
    <row r="5943" spans="23:26" hidden="1" x14ac:dyDescent="0.3">
      <c r="W5943" s="60"/>
      <c r="X5943" s="60"/>
      <c r="Y5943" s="60"/>
      <c r="Z5943" s="60"/>
    </row>
    <row r="5944" spans="23:26" hidden="1" x14ac:dyDescent="0.3">
      <c r="W5944" s="60"/>
      <c r="X5944" s="60"/>
      <c r="Y5944" s="60"/>
      <c r="Z5944" s="60"/>
    </row>
    <row r="5945" spans="23:26" hidden="1" x14ac:dyDescent="0.3">
      <c r="W5945" s="60"/>
      <c r="X5945" s="60"/>
      <c r="Y5945" s="60"/>
      <c r="Z5945" s="60"/>
    </row>
    <row r="5946" spans="23:26" hidden="1" x14ac:dyDescent="0.3">
      <c r="W5946" s="60"/>
      <c r="X5946" s="60"/>
      <c r="Y5946" s="60"/>
      <c r="Z5946" s="60"/>
    </row>
    <row r="5947" spans="23:26" hidden="1" x14ac:dyDescent="0.3">
      <c r="W5947" s="60"/>
      <c r="X5947" s="60"/>
      <c r="Y5947" s="60"/>
      <c r="Z5947" s="60"/>
    </row>
    <row r="5948" spans="23:26" hidden="1" x14ac:dyDescent="0.3">
      <c r="W5948" s="60"/>
      <c r="X5948" s="60"/>
      <c r="Y5948" s="60"/>
      <c r="Z5948" s="60"/>
    </row>
    <row r="5949" spans="23:26" hidden="1" x14ac:dyDescent="0.3">
      <c r="W5949" s="60"/>
      <c r="X5949" s="60"/>
      <c r="Y5949" s="60"/>
      <c r="Z5949" s="60"/>
    </row>
    <row r="5950" spans="23:26" hidden="1" x14ac:dyDescent="0.3">
      <c r="W5950" s="60"/>
      <c r="X5950" s="60"/>
      <c r="Y5950" s="60"/>
      <c r="Z5950" s="60"/>
    </row>
    <row r="5951" spans="23:26" hidden="1" x14ac:dyDescent="0.3">
      <c r="W5951" s="60"/>
      <c r="X5951" s="60"/>
      <c r="Y5951" s="60"/>
      <c r="Z5951" s="60"/>
    </row>
    <row r="5952" spans="23:26" hidden="1" x14ac:dyDescent="0.3">
      <c r="W5952" s="60"/>
      <c r="X5952" s="60"/>
      <c r="Y5952" s="60"/>
      <c r="Z5952" s="60"/>
    </row>
    <row r="5953" spans="23:26" hidden="1" x14ac:dyDescent="0.3">
      <c r="W5953" s="60"/>
      <c r="X5953" s="60"/>
      <c r="Y5953" s="60"/>
      <c r="Z5953" s="60"/>
    </row>
    <row r="5954" spans="23:26" hidden="1" x14ac:dyDescent="0.3">
      <c r="W5954" s="60"/>
      <c r="X5954" s="60"/>
      <c r="Y5954" s="60"/>
      <c r="Z5954" s="60"/>
    </row>
    <row r="5955" spans="23:26" hidden="1" x14ac:dyDescent="0.3">
      <c r="W5955" s="60"/>
      <c r="X5955" s="60"/>
      <c r="Y5955" s="60"/>
      <c r="Z5955" s="60"/>
    </row>
    <row r="5956" spans="23:26" hidden="1" x14ac:dyDescent="0.3">
      <c r="W5956" s="60"/>
      <c r="X5956" s="60"/>
      <c r="Y5956" s="60"/>
      <c r="Z5956" s="60"/>
    </row>
    <row r="5957" spans="23:26" hidden="1" x14ac:dyDescent="0.3">
      <c r="W5957" s="60"/>
      <c r="X5957" s="60"/>
      <c r="Y5957" s="60"/>
      <c r="Z5957" s="60"/>
    </row>
    <row r="5958" spans="23:26" hidden="1" x14ac:dyDescent="0.3">
      <c r="W5958" s="60"/>
      <c r="X5958" s="60"/>
      <c r="Y5958" s="60"/>
      <c r="Z5958" s="60"/>
    </row>
    <row r="5959" spans="23:26" hidden="1" x14ac:dyDescent="0.3">
      <c r="W5959" s="60"/>
      <c r="X5959" s="60"/>
      <c r="Y5959" s="60"/>
      <c r="Z5959" s="60"/>
    </row>
    <row r="5960" spans="23:26" hidden="1" x14ac:dyDescent="0.3">
      <c r="W5960" s="60"/>
      <c r="X5960" s="60"/>
      <c r="Y5960" s="60"/>
      <c r="Z5960" s="60"/>
    </row>
    <row r="5961" spans="23:26" hidden="1" x14ac:dyDescent="0.3">
      <c r="W5961" s="60"/>
      <c r="X5961" s="60"/>
      <c r="Y5961" s="60"/>
      <c r="Z5961" s="60"/>
    </row>
    <row r="5962" spans="23:26" hidden="1" x14ac:dyDescent="0.3">
      <c r="W5962" s="60"/>
      <c r="X5962" s="60"/>
      <c r="Y5962" s="60"/>
      <c r="Z5962" s="60"/>
    </row>
    <row r="5963" spans="23:26" hidden="1" x14ac:dyDescent="0.3">
      <c r="W5963" s="60"/>
      <c r="X5963" s="60"/>
      <c r="Y5963" s="60"/>
      <c r="Z5963" s="60"/>
    </row>
    <row r="5964" spans="23:26" hidden="1" x14ac:dyDescent="0.3">
      <c r="W5964" s="60"/>
      <c r="X5964" s="60"/>
      <c r="Y5964" s="60"/>
      <c r="Z5964" s="60"/>
    </row>
    <row r="5965" spans="23:26" hidden="1" x14ac:dyDescent="0.3">
      <c r="W5965" s="60"/>
      <c r="X5965" s="60"/>
      <c r="Y5965" s="60"/>
      <c r="Z5965" s="60"/>
    </row>
    <row r="5966" spans="23:26" hidden="1" x14ac:dyDescent="0.3">
      <c r="W5966" s="60"/>
      <c r="X5966" s="60"/>
      <c r="Y5966" s="60"/>
      <c r="Z5966" s="60"/>
    </row>
    <row r="5967" spans="23:26" hidden="1" x14ac:dyDescent="0.3">
      <c r="W5967" s="60"/>
      <c r="X5967" s="60"/>
      <c r="Y5967" s="60"/>
      <c r="Z5967" s="60"/>
    </row>
    <row r="5968" spans="23:26" hidden="1" x14ac:dyDescent="0.3">
      <c r="W5968" s="60"/>
      <c r="X5968" s="60"/>
      <c r="Y5968" s="60"/>
      <c r="Z5968" s="60"/>
    </row>
    <row r="5969" spans="23:26" hidden="1" x14ac:dyDescent="0.3">
      <c r="W5969" s="60"/>
      <c r="X5969" s="60"/>
      <c r="Y5969" s="60"/>
      <c r="Z5969" s="60"/>
    </row>
    <row r="5970" spans="23:26" hidden="1" x14ac:dyDescent="0.3">
      <c r="W5970" s="60"/>
      <c r="X5970" s="60"/>
      <c r="Y5970" s="60"/>
      <c r="Z5970" s="60"/>
    </row>
    <row r="5971" spans="23:26" hidden="1" x14ac:dyDescent="0.3">
      <c r="W5971" s="60"/>
      <c r="X5971" s="60"/>
      <c r="Y5971" s="60"/>
      <c r="Z5971" s="60"/>
    </row>
    <row r="5972" spans="23:26" hidden="1" x14ac:dyDescent="0.3">
      <c r="W5972" s="60"/>
      <c r="X5972" s="60"/>
      <c r="Y5972" s="60"/>
      <c r="Z5972" s="60"/>
    </row>
    <row r="5973" spans="23:26" hidden="1" x14ac:dyDescent="0.3">
      <c r="W5973" s="60"/>
      <c r="X5973" s="60"/>
      <c r="Y5973" s="60"/>
      <c r="Z5973" s="60"/>
    </row>
    <row r="5974" spans="23:26" hidden="1" x14ac:dyDescent="0.3">
      <c r="W5974" s="60"/>
      <c r="X5974" s="60"/>
      <c r="Y5974" s="60"/>
      <c r="Z5974" s="60"/>
    </row>
    <row r="5975" spans="23:26" hidden="1" x14ac:dyDescent="0.3">
      <c r="W5975" s="60"/>
      <c r="X5975" s="60"/>
      <c r="Y5975" s="60"/>
      <c r="Z5975" s="60"/>
    </row>
    <row r="5976" spans="23:26" hidden="1" x14ac:dyDescent="0.3">
      <c r="W5976" s="60"/>
      <c r="X5976" s="60"/>
      <c r="Y5976" s="60"/>
      <c r="Z5976" s="60"/>
    </row>
    <row r="5977" spans="23:26" hidden="1" x14ac:dyDescent="0.3">
      <c r="W5977" s="60"/>
      <c r="X5977" s="60"/>
      <c r="Y5977" s="60"/>
      <c r="Z5977" s="60"/>
    </row>
    <row r="5978" spans="23:26" hidden="1" x14ac:dyDescent="0.3">
      <c r="W5978" s="60"/>
      <c r="X5978" s="60"/>
      <c r="Y5978" s="60"/>
      <c r="Z5978" s="60"/>
    </row>
    <row r="5979" spans="23:26" hidden="1" x14ac:dyDescent="0.3">
      <c r="W5979" s="60"/>
      <c r="X5979" s="60"/>
      <c r="Y5979" s="60"/>
      <c r="Z5979" s="60"/>
    </row>
    <row r="5980" spans="23:26" hidden="1" x14ac:dyDescent="0.3">
      <c r="W5980" s="60"/>
      <c r="X5980" s="60"/>
      <c r="Y5980" s="60"/>
      <c r="Z5980" s="60"/>
    </row>
    <row r="5981" spans="23:26" hidden="1" x14ac:dyDescent="0.3">
      <c r="W5981" s="60"/>
      <c r="X5981" s="60"/>
      <c r="Y5981" s="60"/>
      <c r="Z5981" s="60"/>
    </row>
    <row r="5982" spans="23:26" hidden="1" x14ac:dyDescent="0.3">
      <c r="W5982" s="60"/>
      <c r="X5982" s="60"/>
      <c r="Y5982" s="60"/>
      <c r="Z5982" s="60"/>
    </row>
    <row r="5983" spans="23:26" hidden="1" x14ac:dyDescent="0.3">
      <c r="W5983" s="60"/>
      <c r="X5983" s="60"/>
      <c r="Y5983" s="60"/>
      <c r="Z5983" s="60"/>
    </row>
    <row r="5984" spans="23:26" hidden="1" x14ac:dyDescent="0.3">
      <c r="W5984" s="60"/>
      <c r="X5984" s="60"/>
      <c r="Y5984" s="60"/>
      <c r="Z5984" s="60"/>
    </row>
    <row r="5985" spans="23:26" hidden="1" x14ac:dyDescent="0.3">
      <c r="W5985" s="60"/>
      <c r="X5985" s="60"/>
      <c r="Y5985" s="60"/>
      <c r="Z5985" s="60"/>
    </row>
    <row r="5986" spans="23:26" hidden="1" x14ac:dyDescent="0.3">
      <c r="W5986" s="60"/>
      <c r="X5986" s="60"/>
      <c r="Y5986" s="60"/>
      <c r="Z5986" s="60"/>
    </row>
    <row r="5987" spans="23:26" hidden="1" x14ac:dyDescent="0.3">
      <c r="W5987" s="60"/>
      <c r="X5987" s="60"/>
      <c r="Y5987" s="60"/>
      <c r="Z5987" s="60"/>
    </row>
    <row r="5988" spans="23:26" hidden="1" x14ac:dyDescent="0.3">
      <c r="W5988" s="60"/>
      <c r="X5988" s="60"/>
      <c r="Y5988" s="60"/>
      <c r="Z5988" s="60"/>
    </row>
    <row r="5989" spans="23:26" hidden="1" x14ac:dyDescent="0.3">
      <c r="W5989" s="60"/>
      <c r="X5989" s="60"/>
      <c r="Y5989" s="60"/>
      <c r="Z5989" s="60"/>
    </row>
    <row r="5990" spans="23:26" hidden="1" x14ac:dyDescent="0.3">
      <c r="W5990" s="60"/>
      <c r="X5990" s="60"/>
      <c r="Y5990" s="60"/>
      <c r="Z5990" s="60"/>
    </row>
    <row r="5991" spans="23:26" hidden="1" x14ac:dyDescent="0.3">
      <c r="W5991" s="60"/>
      <c r="X5991" s="60"/>
      <c r="Y5991" s="60"/>
      <c r="Z5991" s="60"/>
    </row>
    <row r="5992" spans="23:26" hidden="1" x14ac:dyDescent="0.3">
      <c r="W5992" s="60"/>
      <c r="X5992" s="60"/>
      <c r="Y5992" s="60"/>
      <c r="Z5992" s="60"/>
    </row>
    <row r="5993" spans="23:26" hidden="1" x14ac:dyDescent="0.3">
      <c r="W5993" s="60"/>
      <c r="X5993" s="60"/>
      <c r="Y5993" s="60"/>
      <c r="Z5993" s="60"/>
    </row>
    <row r="5994" spans="23:26" hidden="1" x14ac:dyDescent="0.3">
      <c r="W5994" s="60"/>
      <c r="X5994" s="60"/>
      <c r="Y5994" s="60"/>
      <c r="Z5994" s="60"/>
    </row>
    <row r="5995" spans="23:26" hidden="1" x14ac:dyDescent="0.3">
      <c r="W5995" s="60"/>
      <c r="X5995" s="60"/>
      <c r="Y5995" s="60"/>
      <c r="Z5995" s="60"/>
    </row>
    <row r="5996" spans="23:26" hidden="1" x14ac:dyDescent="0.3">
      <c r="W5996" s="60"/>
      <c r="X5996" s="60"/>
      <c r="Y5996" s="60"/>
      <c r="Z5996" s="60"/>
    </row>
    <row r="5997" spans="23:26" hidden="1" x14ac:dyDescent="0.3">
      <c r="W5997" s="60"/>
      <c r="X5997" s="60"/>
      <c r="Y5997" s="60"/>
      <c r="Z5997" s="60"/>
    </row>
    <row r="5998" spans="23:26" hidden="1" x14ac:dyDescent="0.3">
      <c r="W5998" s="60"/>
      <c r="X5998" s="60"/>
      <c r="Y5998" s="60"/>
      <c r="Z5998" s="60"/>
    </row>
    <row r="5999" spans="23:26" hidden="1" x14ac:dyDescent="0.3">
      <c r="W5999" s="60"/>
      <c r="X5999" s="60"/>
      <c r="Y5999" s="60"/>
      <c r="Z5999" s="60"/>
    </row>
    <row r="6000" spans="23:26" hidden="1" x14ac:dyDescent="0.3">
      <c r="W6000" s="60"/>
      <c r="X6000" s="60"/>
      <c r="Y6000" s="60"/>
      <c r="Z6000" s="60"/>
    </row>
    <row r="6001" spans="23:26" hidden="1" x14ac:dyDescent="0.3">
      <c r="W6001" s="60"/>
      <c r="X6001" s="60"/>
      <c r="Y6001" s="60"/>
      <c r="Z6001" s="60"/>
    </row>
    <row r="6002" spans="23:26" hidden="1" x14ac:dyDescent="0.3">
      <c r="W6002" s="60"/>
      <c r="X6002" s="60"/>
      <c r="Y6002" s="60"/>
      <c r="Z6002" s="60"/>
    </row>
    <row r="6003" spans="23:26" hidden="1" x14ac:dyDescent="0.3">
      <c r="W6003" s="60"/>
      <c r="X6003" s="60"/>
      <c r="Y6003" s="60"/>
      <c r="Z6003" s="60"/>
    </row>
    <row r="6004" spans="23:26" hidden="1" x14ac:dyDescent="0.3">
      <c r="W6004" s="60"/>
      <c r="X6004" s="60"/>
      <c r="Y6004" s="60"/>
      <c r="Z6004" s="60"/>
    </row>
    <row r="6005" spans="23:26" hidden="1" x14ac:dyDescent="0.3">
      <c r="W6005" s="60"/>
      <c r="X6005" s="60"/>
      <c r="Y6005" s="60"/>
      <c r="Z6005" s="60"/>
    </row>
    <row r="6006" spans="23:26" hidden="1" x14ac:dyDescent="0.3">
      <c r="W6006" s="60"/>
      <c r="X6006" s="60"/>
      <c r="Y6006" s="60"/>
      <c r="Z6006" s="60"/>
    </row>
    <row r="6007" spans="23:26" hidden="1" x14ac:dyDescent="0.3">
      <c r="W6007" s="60"/>
      <c r="X6007" s="60"/>
      <c r="Y6007" s="60"/>
      <c r="Z6007" s="60"/>
    </row>
    <row r="6008" spans="23:26" hidden="1" x14ac:dyDescent="0.3">
      <c r="W6008" s="60"/>
      <c r="X6008" s="60"/>
      <c r="Y6008" s="60"/>
      <c r="Z6008" s="60"/>
    </row>
    <row r="6009" spans="23:26" hidden="1" x14ac:dyDescent="0.3">
      <c r="W6009" s="60"/>
      <c r="X6009" s="60"/>
      <c r="Y6009" s="60"/>
      <c r="Z6009" s="60"/>
    </row>
    <row r="6010" spans="23:26" hidden="1" x14ac:dyDescent="0.3">
      <c r="W6010" s="60"/>
      <c r="X6010" s="60"/>
      <c r="Y6010" s="60"/>
      <c r="Z6010" s="60"/>
    </row>
    <row r="6011" spans="23:26" hidden="1" x14ac:dyDescent="0.3">
      <c r="W6011" s="60"/>
      <c r="X6011" s="60"/>
      <c r="Y6011" s="60"/>
      <c r="Z6011" s="60"/>
    </row>
    <row r="6012" spans="23:26" hidden="1" x14ac:dyDescent="0.3">
      <c r="W6012" s="60"/>
      <c r="X6012" s="60"/>
      <c r="Y6012" s="60"/>
      <c r="Z6012" s="60"/>
    </row>
    <row r="6013" spans="23:26" hidden="1" x14ac:dyDescent="0.3">
      <c r="W6013" s="60"/>
      <c r="X6013" s="60"/>
      <c r="Y6013" s="60"/>
      <c r="Z6013" s="60"/>
    </row>
    <row r="6014" spans="23:26" hidden="1" x14ac:dyDescent="0.3">
      <c r="W6014" s="60"/>
      <c r="X6014" s="60"/>
      <c r="Y6014" s="60"/>
      <c r="Z6014" s="60"/>
    </row>
    <row r="6015" spans="23:26" hidden="1" x14ac:dyDescent="0.3">
      <c r="W6015" s="60"/>
      <c r="X6015" s="60"/>
      <c r="Y6015" s="60"/>
      <c r="Z6015" s="60"/>
    </row>
    <row r="6016" spans="23:26" hidden="1" x14ac:dyDescent="0.3">
      <c r="W6016" s="60"/>
      <c r="X6016" s="60"/>
      <c r="Y6016" s="60"/>
      <c r="Z6016" s="60"/>
    </row>
    <row r="6017" spans="23:26" hidden="1" x14ac:dyDescent="0.3">
      <c r="W6017" s="60"/>
      <c r="X6017" s="60"/>
      <c r="Y6017" s="60"/>
      <c r="Z6017" s="60"/>
    </row>
    <row r="6018" spans="23:26" hidden="1" x14ac:dyDescent="0.3">
      <c r="W6018" s="60"/>
      <c r="X6018" s="60"/>
      <c r="Y6018" s="60"/>
      <c r="Z6018" s="60"/>
    </row>
    <row r="6019" spans="23:26" hidden="1" x14ac:dyDescent="0.3">
      <c r="W6019" s="60"/>
      <c r="X6019" s="60"/>
      <c r="Y6019" s="60"/>
      <c r="Z6019" s="60"/>
    </row>
    <row r="6020" spans="23:26" hidden="1" x14ac:dyDescent="0.3">
      <c r="W6020" s="60"/>
      <c r="X6020" s="60"/>
      <c r="Y6020" s="60"/>
      <c r="Z6020" s="60"/>
    </row>
    <row r="6021" spans="23:26" hidden="1" x14ac:dyDescent="0.3">
      <c r="W6021" s="60"/>
      <c r="X6021" s="60"/>
      <c r="Y6021" s="60"/>
      <c r="Z6021" s="60"/>
    </row>
    <row r="6022" spans="23:26" hidden="1" x14ac:dyDescent="0.3">
      <c r="W6022" s="60"/>
      <c r="X6022" s="60"/>
      <c r="Y6022" s="60"/>
      <c r="Z6022" s="60"/>
    </row>
    <row r="6023" spans="23:26" hidden="1" x14ac:dyDescent="0.3">
      <c r="W6023" s="60"/>
      <c r="X6023" s="60"/>
      <c r="Y6023" s="60"/>
      <c r="Z6023" s="60"/>
    </row>
    <row r="6024" spans="23:26" hidden="1" x14ac:dyDescent="0.3">
      <c r="W6024" s="60"/>
      <c r="X6024" s="60"/>
      <c r="Y6024" s="60"/>
      <c r="Z6024" s="60"/>
    </row>
    <row r="6025" spans="23:26" hidden="1" x14ac:dyDescent="0.3">
      <c r="W6025" s="60"/>
      <c r="X6025" s="60"/>
      <c r="Y6025" s="60"/>
      <c r="Z6025" s="60"/>
    </row>
    <row r="6026" spans="23:26" hidden="1" x14ac:dyDescent="0.3">
      <c r="W6026" s="60"/>
      <c r="X6026" s="60"/>
      <c r="Y6026" s="60"/>
      <c r="Z6026" s="60"/>
    </row>
    <row r="6027" spans="23:26" hidden="1" x14ac:dyDescent="0.3">
      <c r="W6027" s="60"/>
      <c r="X6027" s="60"/>
      <c r="Y6027" s="60"/>
      <c r="Z6027" s="60"/>
    </row>
    <row r="6028" spans="23:26" hidden="1" x14ac:dyDescent="0.3">
      <c r="W6028" s="60"/>
      <c r="X6028" s="60"/>
      <c r="Y6028" s="60"/>
      <c r="Z6028" s="60"/>
    </row>
    <row r="6029" spans="23:26" hidden="1" x14ac:dyDescent="0.3">
      <c r="W6029" s="60"/>
      <c r="X6029" s="60"/>
      <c r="Y6029" s="60"/>
      <c r="Z6029" s="60"/>
    </row>
    <row r="6030" spans="23:26" hidden="1" x14ac:dyDescent="0.3">
      <c r="W6030" s="60"/>
      <c r="X6030" s="60"/>
      <c r="Y6030" s="60"/>
      <c r="Z6030" s="60"/>
    </row>
    <row r="6031" spans="23:26" hidden="1" x14ac:dyDescent="0.3">
      <c r="W6031" s="60"/>
      <c r="X6031" s="60"/>
      <c r="Y6031" s="60"/>
      <c r="Z6031" s="60"/>
    </row>
    <row r="6032" spans="23:26" hidden="1" x14ac:dyDescent="0.3">
      <c r="W6032" s="60"/>
      <c r="X6032" s="60"/>
      <c r="Y6032" s="60"/>
      <c r="Z6032" s="60"/>
    </row>
    <row r="6033" spans="23:26" hidden="1" x14ac:dyDescent="0.3">
      <c r="W6033" s="60"/>
      <c r="X6033" s="60"/>
      <c r="Y6033" s="60"/>
      <c r="Z6033" s="60"/>
    </row>
    <row r="6034" spans="23:26" hidden="1" x14ac:dyDescent="0.3">
      <c r="W6034" s="60"/>
      <c r="X6034" s="60"/>
      <c r="Y6034" s="60"/>
      <c r="Z6034" s="60"/>
    </row>
    <row r="6035" spans="23:26" hidden="1" x14ac:dyDescent="0.3">
      <c r="W6035" s="60"/>
      <c r="X6035" s="60"/>
      <c r="Y6035" s="60"/>
      <c r="Z6035" s="60"/>
    </row>
    <row r="6036" spans="23:26" hidden="1" x14ac:dyDescent="0.3">
      <c r="W6036" s="60"/>
      <c r="X6036" s="60"/>
      <c r="Y6036" s="60"/>
      <c r="Z6036" s="60"/>
    </row>
    <row r="6037" spans="23:26" hidden="1" x14ac:dyDescent="0.3">
      <c r="W6037" s="60"/>
      <c r="X6037" s="60"/>
      <c r="Y6037" s="60"/>
      <c r="Z6037" s="60"/>
    </row>
    <row r="6038" spans="23:26" hidden="1" x14ac:dyDescent="0.3">
      <c r="W6038" s="60"/>
      <c r="X6038" s="60"/>
      <c r="Y6038" s="60"/>
      <c r="Z6038" s="60"/>
    </row>
    <row r="6039" spans="23:26" hidden="1" x14ac:dyDescent="0.3">
      <c r="W6039" s="60"/>
      <c r="X6039" s="60"/>
      <c r="Y6039" s="60"/>
      <c r="Z6039" s="60"/>
    </row>
    <row r="6040" spans="23:26" hidden="1" x14ac:dyDescent="0.3">
      <c r="W6040" s="60"/>
      <c r="X6040" s="60"/>
      <c r="Y6040" s="60"/>
      <c r="Z6040" s="60"/>
    </row>
    <row r="6041" spans="23:26" hidden="1" x14ac:dyDescent="0.3">
      <c r="W6041" s="60"/>
      <c r="X6041" s="60"/>
      <c r="Y6041" s="60"/>
      <c r="Z6041" s="60"/>
    </row>
    <row r="6042" spans="23:26" hidden="1" x14ac:dyDescent="0.3">
      <c r="W6042" s="60"/>
      <c r="X6042" s="60"/>
      <c r="Y6042" s="60"/>
      <c r="Z6042" s="60"/>
    </row>
    <row r="6043" spans="23:26" hidden="1" x14ac:dyDescent="0.3">
      <c r="W6043" s="60"/>
      <c r="X6043" s="60"/>
      <c r="Y6043" s="60"/>
      <c r="Z6043" s="60"/>
    </row>
    <row r="6044" spans="23:26" hidden="1" x14ac:dyDescent="0.3">
      <c r="W6044" s="60"/>
      <c r="X6044" s="60"/>
      <c r="Y6044" s="60"/>
      <c r="Z6044" s="60"/>
    </row>
    <row r="6045" spans="23:26" hidden="1" x14ac:dyDescent="0.3">
      <c r="W6045" s="60"/>
      <c r="X6045" s="60"/>
      <c r="Y6045" s="60"/>
      <c r="Z6045" s="60"/>
    </row>
    <row r="6046" spans="23:26" hidden="1" x14ac:dyDescent="0.3">
      <c r="W6046" s="60"/>
      <c r="X6046" s="60"/>
      <c r="Y6046" s="60"/>
      <c r="Z6046" s="60"/>
    </row>
    <row r="6047" spans="23:26" hidden="1" x14ac:dyDescent="0.3">
      <c r="W6047" s="60"/>
      <c r="X6047" s="60"/>
      <c r="Y6047" s="60"/>
      <c r="Z6047" s="60"/>
    </row>
    <row r="6048" spans="23:26" hidden="1" x14ac:dyDescent="0.3">
      <c r="W6048" s="60"/>
      <c r="X6048" s="60"/>
      <c r="Y6048" s="60"/>
      <c r="Z6048" s="60"/>
    </row>
    <row r="6049" spans="23:26" hidden="1" x14ac:dyDescent="0.3">
      <c r="W6049" s="60"/>
      <c r="X6049" s="60"/>
      <c r="Y6049" s="60"/>
      <c r="Z6049" s="60"/>
    </row>
    <row r="6050" spans="23:26" hidden="1" x14ac:dyDescent="0.3">
      <c r="W6050" s="60"/>
      <c r="X6050" s="60"/>
      <c r="Y6050" s="60"/>
      <c r="Z6050" s="60"/>
    </row>
    <row r="6051" spans="23:26" hidden="1" x14ac:dyDescent="0.3">
      <c r="W6051" s="60"/>
      <c r="X6051" s="60"/>
      <c r="Y6051" s="60"/>
      <c r="Z6051" s="60"/>
    </row>
    <row r="6052" spans="23:26" hidden="1" x14ac:dyDescent="0.3">
      <c r="W6052" s="60"/>
      <c r="X6052" s="60"/>
      <c r="Y6052" s="60"/>
      <c r="Z6052" s="60"/>
    </row>
    <row r="6053" spans="23:26" hidden="1" x14ac:dyDescent="0.3">
      <c r="W6053" s="60"/>
      <c r="X6053" s="60"/>
      <c r="Y6053" s="60"/>
      <c r="Z6053" s="60"/>
    </row>
    <row r="6054" spans="23:26" hidden="1" x14ac:dyDescent="0.3">
      <c r="W6054" s="60"/>
      <c r="X6054" s="60"/>
      <c r="Y6054" s="60"/>
      <c r="Z6054" s="60"/>
    </row>
    <row r="6055" spans="23:26" hidden="1" x14ac:dyDescent="0.3">
      <c r="W6055" s="60"/>
      <c r="X6055" s="60"/>
      <c r="Y6055" s="60"/>
      <c r="Z6055" s="60"/>
    </row>
    <row r="6056" spans="23:26" hidden="1" x14ac:dyDescent="0.3">
      <c r="W6056" s="60"/>
      <c r="X6056" s="60"/>
      <c r="Y6056" s="60"/>
      <c r="Z6056" s="60"/>
    </row>
    <row r="6057" spans="23:26" hidden="1" x14ac:dyDescent="0.3">
      <c r="W6057" s="60"/>
      <c r="X6057" s="60"/>
      <c r="Y6057" s="60"/>
      <c r="Z6057" s="60"/>
    </row>
    <row r="6058" spans="23:26" hidden="1" x14ac:dyDescent="0.3">
      <c r="W6058" s="60"/>
      <c r="X6058" s="60"/>
      <c r="Y6058" s="60"/>
      <c r="Z6058" s="60"/>
    </row>
    <row r="6059" spans="23:26" hidden="1" x14ac:dyDescent="0.3">
      <c r="W6059" s="60"/>
      <c r="X6059" s="60"/>
      <c r="Y6059" s="60"/>
      <c r="Z6059" s="60"/>
    </row>
    <row r="6060" spans="23:26" hidden="1" x14ac:dyDescent="0.3">
      <c r="W6060" s="60"/>
      <c r="X6060" s="60"/>
      <c r="Y6060" s="60"/>
      <c r="Z6060" s="60"/>
    </row>
    <row r="6061" spans="23:26" hidden="1" x14ac:dyDescent="0.3">
      <c r="W6061" s="60"/>
      <c r="X6061" s="60"/>
      <c r="Y6061" s="60"/>
      <c r="Z6061" s="60"/>
    </row>
    <row r="6062" spans="23:26" hidden="1" x14ac:dyDescent="0.3">
      <c r="W6062" s="60"/>
      <c r="X6062" s="60"/>
      <c r="Y6062" s="60"/>
      <c r="Z6062" s="60"/>
    </row>
    <row r="6063" spans="23:26" hidden="1" x14ac:dyDescent="0.3">
      <c r="W6063" s="60"/>
      <c r="X6063" s="60"/>
      <c r="Y6063" s="60"/>
      <c r="Z6063" s="60"/>
    </row>
    <row r="6064" spans="23:26" hidden="1" x14ac:dyDescent="0.3">
      <c r="W6064" s="60"/>
      <c r="X6064" s="60"/>
      <c r="Y6064" s="60"/>
      <c r="Z6064" s="60"/>
    </row>
    <row r="6065" spans="23:26" hidden="1" x14ac:dyDescent="0.3">
      <c r="W6065" s="60"/>
      <c r="X6065" s="60"/>
      <c r="Y6065" s="60"/>
      <c r="Z6065" s="60"/>
    </row>
    <row r="6066" spans="23:26" hidden="1" x14ac:dyDescent="0.3">
      <c r="W6066" s="60"/>
      <c r="X6066" s="60"/>
      <c r="Y6066" s="60"/>
      <c r="Z6066" s="60"/>
    </row>
    <row r="6067" spans="23:26" hidden="1" x14ac:dyDescent="0.3">
      <c r="W6067" s="60"/>
      <c r="X6067" s="60"/>
      <c r="Y6067" s="60"/>
      <c r="Z6067" s="60"/>
    </row>
    <row r="6068" spans="23:26" hidden="1" x14ac:dyDescent="0.3">
      <c r="W6068" s="60"/>
      <c r="X6068" s="60"/>
      <c r="Y6068" s="60"/>
      <c r="Z6068" s="60"/>
    </row>
    <row r="6069" spans="23:26" hidden="1" x14ac:dyDescent="0.3">
      <c r="W6069" s="60"/>
      <c r="X6069" s="60"/>
      <c r="Y6069" s="60"/>
      <c r="Z6069" s="60"/>
    </row>
    <row r="6070" spans="23:26" hidden="1" x14ac:dyDescent="0.3">
      <c r="W6070" s="60"/>
      <c r="X6070" s="60"/>
      <c r="Y6070" s="60"/>
      <c r="Z6070" s="60"/>
    </row>
    <row r="6071" spans="23:26" hidden="1" x14ac:dyDescent="0.3">
      <c r="W6071" s="60"/>
      <c r="X6071" s="60"/>
      <c r="Y6071" s="60"/>
      <c r="Z6071" s="60"/>
    </row>
    <row r="6072" spans="23:26" hidden="1" x14ac:dyDescent="0.3">
      <c r="W6072" s="60"/>
      <c r="X6072" s="60"/>
      <c r="Y6072" s="60"/>
      <c r="Z6072" s="60"/>
    </row>
    <row r="6073" spans="23:26" hidden="1" x14ac:dyDescent="0.3">
      <c r="W6073" s="60"/>
      <c r="X6073" s="60"/>
      <c r="Y6073" s="60"/>
      <c r="Z6073" s="60"/>
    </row>
    <row r="6074" spans="23:26" hidden="1" x14ac:dyDescent="0.3">
      <c r="W6074" s="60"/>
      <c r="X6074" s="60"/>
      <c r="Y6074" s="60"/>
      <c r="Z6074" s="60"/>
    </row>
    <row r="6075" spans="23:26" hidden="1" x14ac:dyDescent="0.3">
      <c r="W6075" s="60"/>
      <c r="X6075" s="60"/>
      <c r="Y6075" s="60"/>
      <c r="Z6075" s="60"/>
    </row>
    <row r="6076" spans="23:26" hidden="1" x14ac:dyDescent="0.3">
      <c r="W6076" s="60"/>
      <c r="X6076" s="60"/>
      <c r="Y6076" s="60"/>
      <c r="Z6076" s="60"/>
    </row>
    <row r="6077" spans="23:26" hidden="1" x14ac:dyDescent="0.3">
      <c r="W6077" s="60"/>
      <c r="X6077" s="60"/>
      <c r="Y6077" s="60"/>
      <c r="Z6077" s="60"/>
    </row>
    <row r="6078" spans="23:26" hidden="1" x14ac:dyDescent="0.3">
      <c r="W6078" s="60"/>
      <c r="X6078" s="60"/>
      <c r="Y6078" s="60"/>
      <c r="Z6078" s="60"/>
    </row>
    <row r="6079" spans="23:26" hidden="1" x14ac:dyDescent="0.3">
      <c r="W6079" s="60"/>
      <c r="X6079" s="60"/>
      <c r="Y6079" s="60"/>
      <c r="Z6079" s="60"/>
    </row>
    <row r="6080" spans="23:26" hidden="1" x14ac:dyDescent="0.3">
      <c r="W6080" s="60"/>
      <c r="X6080" s="60"/>
      <c r="Y6080" s="60"/>
      <c r="Z6080" s="60"/>
    </row>
    <row r="6081" spans="23:26" hidden="1" x14ac:dyDescent="0.3">
      <c r="W6081" s="60"/>
      <c r="X6081" s="60"/>
      <c r="Y6081" s="60"/>
      <c r="Z6081" s="60"/>
    </row>
    <row r="6082" spans="23:26" hidden="1" x14ac:dyDescent="0.3">
      <c r="W6082" s="60"/>
      <c r="X6082" s="60"/>
      <c r="Y6082" s="60"/>
      <c r="Z6082" s="60"/>
    </row>
    <row r="6083" spans="23:26" hidden="1" x14ac:dyDescent="0.3">
      <c r="W6083" s="60"/>
      <c r="X6083" s="60"/>
      <c r="Y6083" s="60"/>
      <c r="Z6083" s="60"/>
    </row>
    <row r="6084" spans="23:26" hidden="1" x14ac:dyDescent="0.3">
      <c r="W6084" s="60"/>
      <c r="X6084" s="60"/>
      <c r="Y6084" s="60"/>
      <c r="Z6084" s="60"/>
    </row>
    <row r="6085" spans="23:26" hidden="1" x14ac:dyDescent="0.3">
      <c r="W6085" s="60"/>
      <c r="X6085" s="60"/>
      <c r="Y6085" s="60"/>
      <c r="Z6085" s="60"/>
    </row>
    <row r="6086" spans="23:26" hidden="1" x14ac:dyDescent="0.3">
      <c r="W6086" s="60"/>
      <c r="X6086" s="60"/>
      <c r="Y6086" s="60"/>
      <c r="Z6086" s="60"/>
    </row>
    <row r="6087" spans="23:26" hidden="1" x14ac:dyDescent="0.3">
      <c r="W6087" s="60"/>
      <c r="X6087" s="60"/>
      <c r="Y6087" s="60"/>
      <c r="Z6087" s="60"/>
    </row>
    <row r="6088" spans="23:26" hidden="1" x14ac:dyDescent="0.3">
      <c r="W6088" s="60"/>
      <c r="X6088" s="60"/>
      <c r="Y6088" s="60"/>
      <c r="Z6088" s="60"/>
    </row>
    <row r="6089" spans="23:26" hidden="1" x14ac:dyDescent="0.3">
      <c r="W6089" s="60"/>
      <c r="X6089" s="60"/>
      <c r="Y6089" s="60"/>
      <c r="Z6089" s="60"/>
    </row>
    <row r="6090" spans="23:26" hidden="1" x14ac:dyDescent="0.3">
      <c r="W6090" s="60"/>
      <c r="X6090" s="60"/>
      <c r="Y6090" s="60"/>
      <c r="Z6090" s="60"/>
    </row>
    <row r="6091" spans="23:26" hidden="1" x14ac:dyDescent="0.3">
      <c r="W6091" s="60"/>
      <c r="X6091" s="60"/>
      <c r="Y6091" s="60"/>
      <c r="Z6091" s="60"/>
    </row>
    <row r="6092" spans="23:26" hidden="1" x14ac:dyDescent="0.3">
      <c r="W6092" s="60"/>
      <c r="X6092" s="60"/>
      <c r="Y6092" s="60"/>
      <c r="Z6092" s="60"/>
    </row>
    <row r="6093" spans="23:26" hidden="1" x14ac:dyDescent="0.3">
      <c r="W6093" s="60"/>
      <c r="X6093" s="60"/>
      <c r="Y6093" s="60"/>
      <c r="Z6093" s="60"/>
    </row>
    <row r="6094" spans="23:26" hidden="1" x14ac:dyDescent="0.3">
      <c r="W6094" s="60"/>
      <c r="X6094" s="60"/>
      <c r="Y6094" s="60"/>
      <c r="Z6094" s="60"/>
    </row>
    <row r="6095" spans="23:26" hidden="1" x14ac:dyDescent="0.3">
      <c r="W6095" s="60"/>
      <c r="X6095" s="60"/>
      <c r="Y6095" s="60"/>
      <c r="Z6095" s="60"/>
    </row>
    <row r="6096" spans="23:26" hidden="1" x14ac:dyDescent="0.3">
      <c r="W6096" s="60"/>
      <c r="X6096" s="60"/>
      <c r="Y6096" s="60"/>
      <c r="Z6096" s="60"/>
    </row>
    <row r="6097" spans="23:26" hidden="1" x14ac:dyDescent="0.3">
      <c r="W6097" s="60"/>
      <c r="X6097" s="60"/>
      <c r="Y6097" s="60"/>
      <c r="Z6097" s="60"/>
    </row>
    <row r="6098" spans="23:26" hidden="1" x14ac:dyDescent="0.3">
      <c r="W6098" s="60"/>
      <c r="X6098" s="60"/>
      <c r="Y6098" s="60"/>
      <c r="Z6098" s="60"/>
    </row>
    <row r="6099" spans="23:26" hidden="1" x14ac:dyDescent="0.3">
      <c r="W6099" s="60"/>
      <c r="X6099" s="60"/>
      <c r="Y6099" s="60"/>
      <c r="Z6099" s="60"/>
    </row>
    <row r="6100" spans="23:26" hidden="1" x14ac:dyDescent="0.3">
      <c r="W6100" s="60"/>
      <c r="X6100" s="60"/>
      <c r="Y6100" s="60"/>
      <c r="Z6100" s="60"/>
    </row>
    <row r="6101" spans="23:26" hidden="1" x14ac:dyDescent="0.3">
      <c r="W6101" s="60"/>
      <c r="X6101" s="60"/>
      <c r="Y6101" s="60"/>
      <c r="Z6101" s="60"/>
    </row>
    <row r="6102" spans="23:26" hidden="1" x14ac:dyDescent="0.3">
      <c r="W6102" s="60"/>
      <c r="X6102" s="60"/>
      <c r="Y6102" s="60"/>
      <c r="Z6102" s="60"/>
    </row>
    <row r="6103" spans="23:26" hidden="1" x14ac:dyDescent="0.3">
      <c r="W6103" s="60"/>
      <c r="X6103" s="60"/>
      <c r="Y6103" s="60"/>
      <c r="Z6103" s="60"/>
    </row>
    <row r="6104" spans="23:26" hidden="1" x14ac:dyDescent="0.3">
      <c r="W6104" s="60"/>
      <c r="X6104" s="60"/>
      <c r="Y6104" s="60"/>
      <c r="Z6104" s="60"/>
    </row>
    <row r="6105" spans="23:26" hidden="1" x14ac:dyDescent="0.3">
      <c r="W6105" s="60"/>
      <c r="X6105" s="60"/>
      <c r="Y6105" s="60"/>
      <c r="Z6105" s="60"/>
    </row>
    <row r="6106" spans="23:26" hidden="1" x14ac:dyDescent="0.3">
      <c r="W6106" s="60"/>
      <c r="X6106" s="60"/>
      <c r="Y6106" s="60"/>
      <c r="Z6106" s="60"/>
    </row>
    <row r="6107" spans="23:26" hidden="1" x14ac:dyDescent="0.3">
      <c r="W6107" s="60"/>
      <c r="X6107" s="60"/>
      <c r="Y6107" s="60"/>
      <c r="Z6107" s="60"/>
    </row>
    <row r="6108" spans="23:26" hidden="1" x14ac:dyDescent="0.3">
      <c r="W6108" s="60"/>
      <c r="X6108" s="60"/>
      <c r="Y6108" s="60"/>
      <c r="Z6108" s="60"/>
    </row>
    <row r="6109" spans="23:26" hidden="1" x14ac:dyDescent="0.3">
      <c r="W6109" s="60"/>
      <c r="X6109" s="60"/>
      <c r="Y6109" s="60"/>
      <c r="Z6109" s="60"/>
    </row>
    <row r="6110" spans="23:26" hidden="1" x14ac:dyDescent="0.3">
      <c r="W6110" s="60"/>
      <c r="X6110" s="60"/>
      <c r="Y6110" s="60"/>
      <c r="Z6110" s="60"/>
    </row>
    <row r="6111" spans="23:26" hidden="1" x14ac:dyDescent="0.3">
      <c r="W6111" s="60"/>
      <c r="X6111" s="60"/>
      <c r="Y6111" s="60"/>
      <c r="Z6111" s="60"/>
    </row>
    <row r="6112" spans="23:26" hidden="1" x14ac:dyDescent="0.3">
      <c r="W6112" s="60"/>
      <c r="X6112" s="60"/>
      <c r="Y6112" s="60"/>
      <c r="Z6112" s="60"/>
    </row>
    <row r="6113" spans="23:26" hidden="1" x14ac:dyDescent="0.3">
      <c r="W6113" s="60"/>
      <c r="X6113" s="60"/>
      <c r="Y6113" s="60"/>
      <c r="Z6113" s="60"/>
    </row>
    <row r="6114" spans="23:26" hidden="1" x14ac:dyDescent="0.3">
      <c r="W6114" s="60"/>
      <c r="X6114" s="60"/>
      <c r="Y6114" s="60"/>
      <c r="Z6114" s="60"/>
    </row>
    <row r="6115" spans="23:26" hidden="1" x14ac:dyDescent="0.3">
      <c r="W6115" s="60"/>
      <c r="X6115" s="60"/>
      <c r="Y6115" s="60"/>
      <c r="Z6115" s="60"/>
    </row>
    <row r="6116" spans="23:26" hidden="1" x14ac:dyDescent="0.3">
      <c r="W6116" s="60"/>
      <c r="X6116" s="60"/>
      <c r="Y6116" s="60"/>
      <c r="Z6116" s="60"/>
    </row>
    <row r="6117" spans="23:26" hidden="1" x14ac:dyDescent="0.3">
      <c r="W6117" s="60"/>
      <c r="X6117" s="60"/>
      <c r="Y6117" s="60"/>
      <c r="Z6117" s="60"/>
    </row>
    <row r="6118" spans="23:26" hidden="1" x14ac:dyDescent="0.3">
      <c r="W6118" s="60"/>
      <c r="X6118" s="60"/>
      <c r="Y6118" s="60"/>
      <c r="Z6118" s="60"/>
    </row>
    <row r="6119" spans="23:26" hidden="1" x14ac:dyDescent="0.3">
      <c r="W6119" s="60"/>
      <c r="X6119" s="60"/>
      <c r="Y6119" s="60"/>
      <c r="Z6119" s="60"/>
    </row>
    <row r="6120" spans="23:26" hidden="1" x14ac:dyDescent="0.3">
      <c r="W6120" s="60"/>
      <c r="X6120" s="60"/>
      <c r="Y6120" s="60"/>
      <c r="Z6120" s="60"/>
    </row>
    <row r="6121" spans="23:26" hidden="1" x14ac:dyDescent="0.3">
      <c r="W6121" s="60"/>
      <c r="X6121" s="60"/>
      <c r="Y6121" s="60"/>
      <c r="Z6121" s="60"/>
    </row>
    <row r="6122" spans="23:26" hidden="1" x14ac:dyDescent="0.3">
      <c r="W6122" s="60"/>
      <c r="X6122" s="60"/>
      <c r="Y6122" s="60"/>
      <c r="Z6122" s="60"/>
    </row>
    <row r="6123" spans="23:26" hidden="1" x14ac:dyDescent="0.3">
      <c r="W6123" s="60"/>
      <c r="X6123" s="60"/>
      <c r="Y6123" s="60"/>
      <c r="Z6123" s="60"/>
    </row>
    <row r="6124" spans="23:26" hidden="1" x14ac:dyDescent="0.3">
      <c r="W6124" s="60"/>
      <c r="X6124" s="60"/>
      <c r="Y6124" s="60"/>
      <c r="Z6124" s="60"/>
    </row>
    <row r="6125" spans="23:26" hidden="1" x14ac:dyDescent="0.3">
      <c r="W6125" s="60"/>
      <c r="X6125" s="60"/>
      <c r="Y6125" s="60"/>
      <c r="Z6125" s="60"/>
    </row>
    <row r="6126" spans="23:26" hidden="1" x14ac:dyDescent="0.3">
      <c r="W6126" s="60"/>
      <c r="X6126" s="60"/>
      <c r="Y6126" s="60"/>
      <c r="Z6126" s="60"/>
    </row>
    <row r="6127" spans="23:26" hidden="1" x14ac:dyDescent="0.3">
      <c r="W6127" s="60"/>
      <c r="X6127" s="60"/>
      <c r="Y6127" s="60"/>
      <c r="Z6127" s="60"/>
    </row>
    <row r="6128" spans="23:26" hidden="1" x14ac:dyDescent="0.3">
      <c r="W6128" s="60"/>
      <c r="X6128" s="60"/>
      <c r="Y6128" s="60"/>
      <c r="Z6128" s="60"/>
    </row>
    <row r="6129" spans="23:26" hidden="1" x14ac:dyDescent="0.3">
      <c r="W6129" s="60"/>
      <c r="X6129" s="60"/>
      <c r="Y6129" s="60"/>
      <c r="Z6129" s="60"/>
    </row>
    <row r="6130" spans="23:26" hidden="1" x14ac:dyDescent="0.3">
      <c r="W6130" s="60"/>
      <c r="X6130" s="60"/>
      <c r="Y6130" s="60"/>
      <c r="Z6130" s="60"/>
    </row>
    <row r="6131" spans="23:26" hidden="1" x14ac:dyDescent="0.3">
      <c r="W6131" s="60"/>
      <c r="X6131" s="60"/>
      <c r="Y6131" s="60"/>
      <c r="Z6131" s="60"/>
    </row>
    <row r="6132" spans="23:26" hidden="1" x14ac:dyDescent="0.3">
      <c r="W6132" s="60"/>
      <c r="X6132" s="60"/>
      <c r="Y6132" s="60"/>
      <c r="Z6132" s="60"/>
    </row>
    <row r="6133" spans="23:26" hidden="1" x14ac:dyDescent="0.3">
      <c r="W6133" s="60"/>
      <c r="X6133" s="60"/>
      <c r="Y6133" s="60"/>
      <c r="Z6133" s="60"/>
    </row>
    <row r="6134" spans="23:26" hidden="1" x14ac:dyDescent="0.3">
      <c r="W6134" s="60"/>
      <c r="X6134" s="60"/>
      <c r="Y6134" s="60"/>
      <c r="Z6134" s="60"/>
    </row>
    <row r="6135" spans="23:26" hidden="1" x14ac:dyDescent="0.3">
      <c r="W6135" s="60"/>
      <c r="X6135" s="60"/>
      <c r="Y6135" s="60"/>
      <c r="Z6135" s="60"/>
    </row>
    <row r="6136" spans="23:26" hidden="1" x14ac:dyDescent="0.3">
      <c r="W6136" s="60"/>
      <c r="X6136" s="60"/>
      <c r="Y6136" s="60"/>
      <c r="Z6136" s="60"/>
    </row>
    <row r="6137" spans="23:26" hidden="1" x14ac:dyDescent="0.3">
      <c r="W6137" s="60"/>
      <c r="X6137" s="60"/>
      <c r="Y6137" s="60"/>
      <c r="Z6137" s="60"/>
    </row>
    <row r="6138" spans="23:26" hidden="1" x14ac:dyDescent="0.3">
      <c r="W6138" s="60"/>
      <c r="X6138" s="60"/>
      <c r="Y6138" s="60"/>
      <c r="Z6138" s="60"/>
    </row>
    <row r="6139" spans="23:26" hidden="1" x14ac:dyDescent="0.3">
      <c r="W6139" s="60"/>
      <c r="X6139" s="60"/>
      <c r="Y6139" s="60"/>
      <c r="Z6139" s="60"/>
    </row>
    <row r="6140" spans="23:26" hidden="1" x14ac:dyDescent="0.3">
      <c r="W6140" s="60"/>
      <c r="X6140" s="60"/>
      <c r="Y6140" s="60"/>
      <c r="Z6140" s="60"/>
    </row>
    <row r="6141" spans="23:26" hidden="1" x14ac:dyDescent="0.3">
      <c r="W6141" s="60"/>
      <c r="X6141" s="60"/>
      <c r="Y6141" s="60"/>
      <c r="Z6141" s="60"/>
    </row>
    <row r="6142" spans="23:26" hidden="1" x14ac:dyDescent="0.3">
      <c r="W6142" s="60"/>
      <c r="X6142" s="60"/>
      <c r="Y6142" s="60"/>
      <c r="Z6142" s="60"/>
    </row>
    <row r="6143" spans="23:26" hidden="1" x14ac:dyDescent="0.3">
      <c r="W6143" s="60"/>
      <c r="X6143" s="60"/>
      <c r="Y6143" s="60"/>
      <c r="Z6143" s="60"/>
    </row>
    <row r="6144" spans="23:26" hidden="1" x14ac:dyDescent="0.3">
      <c r="W6144" s="60"/>
      <c r="X6144" s="60"/>
      <c r="Y6144" s="60"/>
      <c r="Z6144" s="60"/>
    </row>
    <row r="6145" spans="23:26" hidden="1" x14ac:dyDescent="0.3">
      <c r="W6145" s="60"/>
      <c r="X6145" s="60"/>
      <c r="Y6145" s="60"/>
      <c r="Z6145" s="60"/>
    </row>
    <row r="6146" spans="23:26" hidden="1" x14ac:dyDescent="0.3">
      <c r="W6146" s="60"/>
      <c r="X6146" s="60"/>
      <c r="Y6146" s="60"/>
      <c r="Z6146" s="60"/>
    </row>
    <row r="6147" spans="23:26" hidden="1" x14ac:dyDescent="0.3">
      <c r="W6147" s="60"/>
      <c r="X6147" s="60"/>
      <c r="Y6147" s="60"/>
      <c r="Z6147" s="60"/>
    </row>
    <row r="6148" spans="23:26" hidden="1" x14ac:dyDescent="0.3">
      <c r="W6148" s="60"/>
      <c r="X6148" s="60"/>
      <c r="Y6148" s="60"/>
      <c r="Z6148" s="60"/>
    </row>
    <row r="6149" spans="23:26" hidden="1" x14ac:dyDescent="0.3">
      <c r="W6149" s="60"/>
      <c r="X6149" s="60"/>
      <c r="Y6149" s="60"/>
      <c r="Z6149" s="60"/>
    </row>
    <row r="6150" spans="23:26" hidden="1" x14ac:dyDescent="0.3">
      <c r="W6150" s="60"/>
      <c r="X6150" s="60"/>
      <c r="Y6150" s="60"/>
      <c r="Z6150" s="60"/>
    </row>
    <row r="6151" spans="23:26" hidden="1" x14ac:dyDescent="0.3">
      <c r="W6151" s="60"/>
      <c r="X6151" s="60"/>
      <c r="Y6151" s="60"/>
      <c r="Z6151" s="60"/>
    </row>
    <row r="6152" spans="23:26" hidden="1" x14ac:dyDescent="0.3">
      <c r="W6152" s="60"/>
      <c r="X6152" s="60"/>
      <c r="Y6152" s="60"/>
      <c r="Z6152" s="60"/>
    </row>
    <row r="6153" spans="23:26" hidden="1" x14ac:dyDescent="0.3">
      <c r="W6153" s="60"/>
      <c r="X6153" s="60"/>
      <c r="Y6153" s="60"/>
      <c r="Z6153" s="60"/>
    </row>
    <row r="6154" spans="23:26" hidden="1" x14ac:dyDescent="0.3">
      <c r="W6154" s="60"/>
      <c r="X6154" s="60"/>
      <c r="Y6154" s="60"/>
      <c r="Z6154" s="60"/>
    </row>
    <row r="6155" spans="23:26" hidden="1" x14ac:dyDescent="0.3">
      <c r="W6155" s="60"/>
      <c r="X6155" s="60"/>
      <c r="Y6155" s="60"/>
      <c r="Z6155" s="60"/>
    </row>
    <row r="6156" spans="23:26" hidden="1" x14ac:dyDescent="0.3">
      <c r="W6156" s="60"/>
      <c r="X6156" s="60"/>
      <c r="Y6156" s="60"/>
      <c r="Z6156" s="60"/>
    </row>
    <row r="6157" spans="23:26" hidden="1" x14ac:dyDescent="0.3">
      <c r="W6157" s="60"/>
      <c r="X6157" s="60"/>
      <c r="Y6157" s="60"/>
      <c r="Z6157" s="60"/>
    </row>
    <row r="6158" spans="23:26" hidden="1" x14ac:dyDescent="0.3">
      <c r="W6158" s="60"/>
      <c r="X6158" s="60"/>
      <c r="Y6158" s="60"/>
      <c r="Z6158" s="60"/>
    </row>
    <row r="6159" spans="23:26" hidden="1" x14ac:dyDescent="0.3">
      <c r="W6159" s="60"/>
      <c r="X6159" s="60"/>
      <c r="Y6159" s="60"/>
      <c r="Z6159" s="60"/>
    </row>
    <row r="6160" spans="23:26" hidden="1" x14ac:dyDescent="0.3">
      <c r="W6160" s="60"/>
      <c r="X6160" s="60"/>
      <c r="Y6160" s="60"/>
      <c r="Z6160" s="60"/>
    </row>
    <row r="6161" spans="23:26" hidden="1" x14ac:dyDescent="0.3">
      <c r="W6161" s="60"/>
      <c r="X6161" s="60"/>
      <c r="Y6161" s="60"/>
      <c r="Z6161" s="60"/>
    </row>
    <row r="6162" spans="23:26" hidden="1" x14ac:dyDescent="0.3">
      <c r="W6162" s="60"/>
      <c r="X6162" s="60"/>
      <c r="Y6162" s="60"/>
      <c r="Z6162" s="60"/>
    </row>
    <row r="6163" spans="23:26" hidden="1" x14ac:dyDescent="0.3">
      <c r="W6163" s="60"/>
      <c r="X6163" s="60"/>
      <c r="Y6163" s="60"/>
      <c r="Z6163" s="60"/>
    </row>
    <row r="6164" spans="23:26" hidden="1" x14ac:dyDescent="0.3">
      <c r="W6164" s="60"/>
      <c r="X6164" s="60"/>
      <c r="Y6164" s="60"/>
      <c r="Z6164" s="60"/>
    </row>
    <row r="6165" spans="23:26" hidden="1" x14ac:dyDescent="0.3">
      <c r="W6165" s="60"/>
      <c r="X6165" s="60"/>
      <c r="Y6165" s="60"/>
      <c r="Z6165" s="60"/>
    </row>
    <row r="6166" spans="23:26" hidden="1" x14ac:dyDescent="0.3">
      <c r="W6166" s="60"/>
      <c r="X6166" s="60"/>
      <c r="Y6166" s="60"/>
      <c r="Z6166" s="60"/>
    </row>
    <row r="6167" spans="23:26" hidden="1" x14ac:dyDescent="0.3">
      <c r="W6167" s="60"/>
      <c r="X6167" s="60"/>
      <c r="Y6167" s="60"/>
      <c r="Z6167" s="60"/>
    </row>
    <row r="6168" spans="23:26" hidden="1" x14ac:dyDescent="0.3">
      <c r="W6168" s="60"/>
      <c r="X6168" s="60"/>
      <c r="Y6168" s="60"/>
      <c r="Z6168" s="60"/>
    </row>
    <row r="6169" spans="23:26" hidden="1" x14ac:dyDescent="0.3">
      <c r="W6169" s="60"/>
      <c r="X6169" s="60"/>
      <c r="Y6169" s="60"/>
      <c r="Z6169" s="60"/>
    </row>
    <row r="6170" spans="23:26" hidden="1" x14ac:dyDescent="0.3">
      <c r="W6170" s="60"/>
      <c r="X6170" s="60"/>
      <c r="Y6170" s="60"/>
      <c r="Z6170" s="60"/>
    </row>
    <row r="6171" spans="23:26" hidden="1" x14ac:dyDescent="0.3">
      <c r="W6171" s="60"/>
      <c r="X6171" s="60"/>
      <c r="Y6171" s="60"/>
      <c r="Z6171" s="60"/>
    </row>
    <row r="6172" spans="23:26" hidden="1" x14ac:dyDescent="0.3">
      <c r="W6172" s="60"/>
      <c r="X6172" s="60"/>
      <c r="Y6172" s="60"/>
      <c r="Z6172" s="60"/>
    </row>
    <row r="6173" spans="23:26" hidden="1" x14ac:dyDescent="0.3">
      <c r="W6173" s="60"/>
      <c r="X6173" s="60"/>
      <c r="Y6173" s="60"/>
      <c r="Z6173" s="60"/>
    </row>
    <row r="6174" spans="23:26" hidden="1" x14ac:dyDescent="0.3">
      <c r="W6174" s="60"/>
      <c r="X6174" s="60"/>
      <c r="Y6174" s="60"/>
      <c r="Z6174" s="60"/>
    </row>
    <row r="6175" spans="23:26" hidden="1" x14ac:dyDescent="0.3">
      <c r="W6175" s="60"/>
      <c r="X6175" s="60"/>
      <c r="Y6175" s="60"/>
      <c r="Z6175" s="60"/>
    </row>
    <row r="6176" spans="23:26" hidden="1" x14ac:dyDescent="0.3">
      <c r="W6176" s="60"/>
      <c r="X6176" s="60"/>
      <c r="Y6176" s="60"/>
      <c r="Z6176" s="60"/>
    </row>
    <row r="6177" spans="23:26" hidden="1" x14ac:dyDescent="0.3">
      <c r="W6177" s="60"/>
      <c r="X6177" s="60"/>
      <c r="Y6177" s="60"/>
      <c r="Z6177" s="60"/>
    </row>
    <row r="6178" spans="23:26" hidden="1" x14ac:dyDescent="0.3">
      <c r="W6178" s="60"/>
      <c r="X6178" s="60"/>
      <c r="Y6178" s="60"/>
      <c r="Z6178" s="60"/>
    </row>
    <row r="6179" spans="23:26" hidden="1" x14ac:dyDescent="0.3">
      <c r="W6179" s="60"/>
      <c r="X6179" s="60"/>
      <c r="Y6179" s="60"/>
      <c r="Z6179" s="60"/>
    </row>
    <row r="6180" spans="23:26" hidden="1" x14ac:dyDescent="0.3">
      <c r="W6180" s="60"/>
      <c r="X6180" s="60"/>
      <c r="Y6180" s="60"/>
      <c r="Z6180" s="60"/>
    </row>
    <row r="6181" spans="23:26" hidden="1" x14ac:dyDescent="0.3">
      <c r="W6181" s="60"/>
      <c r="X6181" s="60"/>
      <c r="Y6181" s="60"/>
      <c r="Z6181" s="60"/>
    </row>
    <row r="6182" spans="23:26" hidden="1" x14ac:dyDescent="0.3">
      <c r="W6182" s="60"/>
      <c r="X6182" s="60"/>
      <c r="Y6182" s="60"/>
      <c r="Z6182" s="60"/>
    </row>
    <row r="6183" spans="23:26" hidden="1" x14ac:dyDescent="0.3">
      <c r="W6183" s="60"/>
      <c r="X6183" s="60"/>
      <c r="Y6183" s="60"/>
      <c r="Z6183" s="60"/>
    </row>
    <row r="6184" spans="23:26" hidden="1" x14ac:dyDescent="0.3">
      <c r="W6184" s="60"/>
      <c r="X6184" s="60"/>
      <c r="Y6184" s="60"/>
      <c r="Z6184" s="60"/>
    </row>
    <row r="6185" spans="23:26" hidden="1" x14ac:dyDescent="0.3">
      <c r="W6185" s="60"/>
      <c r="X6185" s="60"/>
      <c r="Y6185" s="60"/>
      <c r="Z6185" s="60"/>
    </row>
    <row r="6186" spans="23:26" hidden="1" x14ac:dyDescent="0.3">
      <c r="W6186" s="60"/>
      <c r="X6186" s="60"/>
      <c r="Y6186" s="60"/>
      <c r="Z6186" s="60"/>
    </row>
    <row r="6187" spans="23:26" hidden="1" x14ac:dyDescent="0.3">
      <c r="W6187" s="60"/>
      <c r="X6187" s="60"/>
      <c r="Y6187" s="60"/>
      <c r="Z6187" s="60"/>
    </row>
    <row r="6188" spans="23:26" hidden="1" x14ac:dyDescent="0.3">
      <c r="W6188" s="60"/>
      <c r="X6188" s="60"/>
      <c r="Y6188" s="60"/>
      <c r="Z6188" s="60"/>
    </row>
    <row r="6189" spans="23:26" hidden="1" x14ac:dyDescent="0.3">
      <c r="W6189" s="60"/>
      <c r="X6189" s="60"/>
      <c r="Y6189" s="60"/>
      <c r="Z6189" s="60"/>
    </row>
    <row r="6190" spans="23:26" hidden="1" x14ac:dyDescent="0.3">
      <c r="W6190" s="60"/>
      <c r="X6190" s="60"/>
      <c r="Y6190" s="60"/>
      <c r="Z6190" s="60"/>
    </row>
    <row r="6191" spans="23:26" hidden="1" x14ac:dyDescent="0.3">
      <c r="W6191" s="60"/>
      <c r="X6191" s="60"/>
      <c r="Y6191" s="60"/>
      <c r="Z6191" s="60"/>
    </row>
    <row r="6192" spans="23:26" hidden="1" x14ac:dyDescent="0.3">
      <c r="W6192" s="60"/>
      <c r="X6192" s="60"/>
      <c r="Y6192" s="60"/>
      <c r="Z6192" s="60"/>
    </row>
    <row r="6193" spans="23:26" hidden="1" x14ac:dyDescent="0.3">
      <c r="W6193" s="60"/>
      <c r="X6193" s="60"/>
      <c r="Y6193" s="60"/>
      <c r="Z6193" s="60"/>
    </row>
    <row r="6194" spans="23:26" hidden="1" x14ac:dyDescent="0.3">
      <c r="W6194" s="60"/>
      <c r="X6194" s="60"/>
      <c r="Y6194" s="60"/>
      <c r="Z6194" s="60"/>
    </row>
    <row r="6195" spans="23:26" hidden="1" x14ac:dyDescent="0.3">
      <c r="W6195" s="60"/>
      <c r="X6195" s="60"/>
      <c r="Y6195" s="60"/>
      <c r="Z6195" s="60"/>
    </row>
    <row r="6196" spans="23:26" hidden="1" x14ac:dyDescent="0.3">
      <c r="W6196" s="60"/>
      <c r="X6196" s="60"/>
      <c r="Y6196" s="60"/>
      <c r="Z6196" s="60"/>
    </row>
    <row r="6197" spans="23:26" hidden="1" x14ac:dyDescent="0.3">
      <c r="W6197" s="60"/>
      <c r="X6197" s="60"/>
      <c r="Y6197" s="60"/>
      <c r="Z6197" s="60"/>
    </row>
    <row r="6198" spans="23:26" hidden="1" x14ac:dyDescent="0.3">
      <c r="W6198" s="60"/>
      <c r="X6198" s="60"/>
      <c r="Y6198" s="60"/>
      <c r="Z6198" s="60"/>
    </row>
    <row r="6199" spans="23:26" hidden="1" x14ac:dyDescent="0.3">
      <c r="W6199" s="60"/>
      <c r="X6199" s="60"/>
      <c r="Y6199" s="60"/>
      <c r="Z6199" s="60"/>
    </row>
    <row r="6200" spans="23:26" hidden="1" x14ac:dyDescent="0.3">
      <c r="W6200" s="60"/>
      <c r="X6200" s="60"/>
      <c r="Y6200" s="60"/>
      <c r="Z6200" s="60"/>
    </row>
    <row r="6201" spans="23:26" hidden="1" x14ac:dyDescent="0.3">
      <c r="W6201" s="60"/>
      <c r="X6201" s="60"/>
      <c r="Y6201" s="60"/>
      <c r="Z6201" s="60"/>
    </row>
    <row r="6202" spans="23:26" hidden="1" x14ac:dyDescent="0.3">
      <c r="W6202" s="60"/>
      <c r="X6202" s="60"/>
      <c r="Y6202" s="60"/>
      <c r="Z6202" s="60"/>
    </row>
    <row r="6203" spans="23:26" hidden="1" x14ac:dyDescent="0.3">
      <c r="W6203" s="60"/>
      <c r="X6203" s="60"/>
      <c r="Y6203" s="60"/>
      <c r="Z6203" s="60"/>
    </row>
    <row r="6204" spans="23:26" hidden="1" x14ac:dyDescent="0.3">
      <c r="W6204" s="60"/>
      <c r="X6204" s="60"/>
      <c r="Y6204" s="60"/>
      <c r="Z6204" s="60"/>
    </row>
    <row r="6205" spans="23:26" hidden="1" x14ac:dyDescent="0.3">
      <c r="W6205" s="60"/>
      <c r="X6205" s="60"/>
      <c r="Y6205" s="60"/>
      <c r="Z6205" s="60"/>
    </row>
    <row r="6206" spans="23:26" hidden="1" x14ac:dyDescent="0.3">
      <c r="W6206" s="60"/>
      <c r="X6206" s="60"/>
      <c r="Y6206" s="60"/>
      <c r="Z6206" s="60"/>
    </row>
    <row r="6207" spans="23:26" hidden="1" x14ac:dyDescent="0.3">
      <c r="W6207" s="60"/>
      <c r="X6207" s="60"/>
      <c r="Y6207" s="60"/>
      <c r="Z6207" s="60"/>
    </row>
    <row r="6208" spans="23:26" hidden="1" x14ac:dyDescent="0.3">
      <c r="W6208" s="60"/>
      <c r="X6208" s="60"/>
      <c r="Y6208" s="60"/>
      <c r="Z6208" s="60"/>
    </row>
    <row r="6209" spans="23:26" hidden="1" x14ac:dyDescent="0.3">
      <c r="W6209" s="60"/>
      <c r="X6209" s="60"/>
      <c r="Y6209" s="60"/>
      <c r="Z6209" s="60"/>
    </row>
    <row r="6210" spans="23:26" hidden="1" x14ac:dyDescent="0.3">
      <c r="W6210" s="60"/>
      <c r="X6210" s="60"/>
      <c r="Y6210" s="60"/>
      <c r="Z6210" s="60"/>
    </row>
    <row r="6211" spans="23:26" hidden="1" x14ac:dyDescent="0.3">
      <c r="W6211" s="60"/>
      <c r="X6211" s="60"/>
      <c r="Y6211" s="60"/>
      <c r="Z6211" s="60"/>
    </row>
    <row r="6212" spans="23:26" hidden="1" x14ac:dyDescent="0.3">
      <c r="W6212" s="60"/>
      <c r="X6212" s="60"/>
      <c r="Y6212" s="60"/>
      <c r="Z6212" s="60"/>
    </row>
    <row r="6213" spans="23:26" hidden="1" x14ac:dyDescent="0.3">
      <c r="W6213" s="60"/>
      <c r="X6213" s="60"/>
      <c r="Y6213" s="60"/>
      <c r="Z6213" s="60"/>
    </row>
    <row r="6214" spans="23:26" hidden="1" x14ac:dyDescent="0.3">
      <c r="W6214" s="60"/>
      <c r="X6214" s="60"/>
      <c r="Y6214" s="60"/>
      <c r="Z6214" s="60"/>
    </row>
    <row r="6215" spans="23:26" hidden="1" x14ac:dyDescent="0.3">
      <c r="W6215" s="60"/>
      <c r="X6215" s="60"/>
      <c r="Y6215" s="60"/>
      <c r="Z6215" s="60"/>
    </row>
    <row r="6216" spans="23:26" hidden="1" x14ac:dyDescent="0.3">
      <c r="W6216" s="60"/>
      <c r="X6216" s="60"/>
      <c r="Y6216" s="60"/>
      <c r="Z6216" s="60"/>
    </row>
    <row r="6217" spans="23:26" hidden="1" x14ac:dyDescent="0.3">
      <c r="W6217" s="60"/>
      <c r="X6217" s="60"/>
      <c r="Y6217" s="60"/>
      <c r="Z6217" s="60"/>
    </row>
    <row r="6218" spans="23:26" hidden="1" x14ac:dyDescent="0.3">
      <c r="W6218" s="60"/>
      <c r="X6218" s="60"/>
      <c r="Y6218" s="60"/>
      <c r="Z6218" s="60"/>
    </row>
    <row r="6219" spans="23:26" hidden="1" x14ac:dyDescent="0.3">
      <c r="W6219" s="60"/>
      <c r="X6219" s="60"/>
      <c r="Y6219" s="60"/>
      <c r="Z6219" s="60"/>
    </row>
    <row r="6220" spans="23:26" hidden="1" x14ac:dyDescent="0.3">
      <c r="W6220" s="60"/>
      <c r="X6220" s="60"/>
      <c r="Y6220" s="60"/>
      <c r="Z6220" s="60"/>
    </row>
    <row r="6221" spans="23:26" hidden="1" x14ac:dyDescent="0.3">
      <c r="W6221" s="60"/>
      <c r="X6221" s="60"/>
      <c r="Y6221" s="60"/>
      <c r="Z6221" s="60"/>
    </row>
    <row r="6222" spans="23:26" hidden="1" x14ac:dyDescent="0.3">
      <c r="W6222" s="60"/>
      <c r="X6222" s="60"/>
      <c r="Y6222" s="60"/>
      <c r="Z6222" s="60"/>
    </row>
    <row r="6223" spans="23:26" hidden="1" x14ac:dyDescent="0.3">
      <c r="W6223" s="60"/>
      <c r="X6223" s="60"/>
      <c r="Y6223" s="60"/>
      <c r="Z6223" s="60"/>
    </row>
    <row r="6224" spans="23:26" hidden="1" x14ac:dyDescent="0.3">
      <c r="W6224" s="60"/>
      <c r="X6224" s="60"/>
      <c r="Y6224" s="60"/>
      <c r="Z6224" s="60"/>
    </row>
    <row r="6225" spans="23:26" hidden="1" x14ac:dyDescent="0.3">
      <c r="W6225" s="60"/>
      <c r="X6225" s="60"/>
      <c r="Y6225" s="60"/>
      <c r="Z6225" s="60"/>
    </row>
    <row r="6226" spans="23:26" hidden="1" x14ac:dyDescent="0.3">
      <c r="W6226" s="60"/>
      <c r="X6226" s="60"/>
      <c r="Y6226" s="60"/>
      <c r="Z6226" s="60"/>
    </row>
    <row r="6227" spans="23:26" hidden="1" x14ac:dyDescent="0.3">
      <c r="W6227" s="60"/>
      <c r="X6227" s="60"/>
      <c r="Y6227" s="60"/>
      <c r="Z6227" s="60"/>
    </row>
    <row r="6228" spans="23:26" hidden="1" x14ac:dyDescent="0.3">
      <c r="W6228" s="60"/>
      <c r="X6228" s="60"/>
      <c r="Y6228" s="60"/>
      <c r="Z6228" s="60"/>
    </row>
    <row r="6229" spans="23:26" hidden="1" x14ac:dyDescent="0.3">
      <c r="W6229" s="60"/>
      <c r="X6229" s="60"/>
      <c r="Y6229" s="60"/>
      <c r="Z6229" s="60"/>
    </row>
    <row r="6230" spans="23:26" hidden="1" x14ac:dyDescent="0.3">
      <c r="W6230" s="60"/>
      <c r="X6230" s="60"/>
      <c r="Y6230" s="60"/>
      <c r="Z6230" s="60"/>
    </row>
    <row r="6231" spans="23:26" hidden="1" x14ac:dyDescent="0.3">
      <c r="W6231" s="60"/>
      <c r="X6231" s="60"/>
      <c r="Y6231" s="60"/>
      <c r="Z6231" s="60"/>
    </row>
    <row r="6232" spans="23:26" hidden="1" x14ac:dyDescent="0.3">
      <c r="W6232" s="60"/>
      <c r="X6232" s="60"/>
      <c r="Y6232" s="60"/>
      <c r="Z6232" s="60"/>
    </row>
    <row r="6233" spans="23:26" hidden="1" x14ac:dyDescent="0.3">
      <c r="W6233" s="60"/>
      <c r="X6233" s="60"/>
      <c r="Y6233" s="60"/>
      <c r="Z6233" s="60"/>
    </row>
    <row r="6234" spans="23:26" hidden="1" x14ac:dyDescent="0.3">
      <c r="W6234" s="60"/>
      <c r="X6234" s="60"/>
      <c r="Y6234" s="60"/>
      <c r="Z6234" s="60"/>
    </row>
    <row r="6235" spans="23:26" hidden="1" x14ac:dyDescent="0.3">
      <c r="W6235" s="60"/>
      <c r="X6235" s="60"/>
      <c r="Y6235" s="60"/>
      <c r="Z6235" s="60"/>
    </row>
    <row r="6236" spans="23:26" hidden="1" x14ac:dyDescent="0.3">
      <c r="W6236" s="60"/>
      <c r="X6236" s="60"/>
      <c r="Y6236" s="60"/>
      <c r="Z6236" s="60"/>
    </row>
    <row r="6237" spans="23:26" hidden="1" x14ac:dyDescent="0.3">
      <c r="W6237" s="60"/>
      <c r="X6237" s="60"/>
      <c r="Y6237" s="60"/>
      <c r="Z6237" s="60"/>
    </row>
    <row r="6238" spans="23:26" hidden="1" x14ac:dyDescent="0.3">
      <c r="W6238" s="60"/>
      <c r="X6238" s="60"/>
      <c r="Y6238" s="60"/>
      <c r="Z6238" s="60"/>
    </row>
    <row r="6239" spans="23:26" hidden="1" x14ac:dyDescent="0.3">
      <c r="W6239" s="60"/>
      <c r="X6239" s="60"/>
      <c r="Y6239" s="60"/>
      <c r="Z6239" s="60"/>
    </row>
    <row r="6240" spans="23:26" hidden="1" x14ac:dyDescent="0.3">
      <c r="W6240" s="60"/>
      <c r="X6240" s="60"/>
      <c r="Y6240" s="60"/>
      <c r="Z6240" s="60"/>
    </row>
    <row r="6241" spans="23:26" hidden="1" x14ac:dyDescent="0.3">
      <c r="W6241" s="60"/>
      <c r="X6241" s="60"/>
      <c r="Y6241" s="60"/>
      <c r="Z6241" s="60"/>
    </row>
    <row r="6242" spans="23:26" hidden="1" x14ac:dyDescent="0.3">
      <c r="W6242" s="60"/>
      <c r="X6242" s="60"/>
      <c r="Y6242" s="60"/>
      <c r="Z6242" s="60"/>
    </row>
    <row r="6243" spans="23:26" hidden="1" x14ac:dyDescent="0.3">
      <c r="W6243" s="60"/>
      <c r="X6243" s="60"/>
      <c r="Y6243" s="60"/>
      <c r="Z6243" s="60"/>
    </row>
    <row r="6244" spans="23:26" hidden="1" x14ac:dyDescent="0.3">
      <c r="W6244" s="60"/>
      <c r="X6244" s="60"/>
      <c r="Y6244" s="60"/>
      <c r="Z6244" s="60"/>
    </row>
    <row r="6245" spans="23:26" hidden="1" x14ac:dyDescent="0.3">
      <c r="W6245" s="60"/>
      <c r="X6245" s="60"/>
      <c r="Y6245" s="60"/>
      <c r="Z6245" s="60"/>
    </row>
    <row r="6246" spans="23:26" hidden="1" x14ac:dyDescent="0.3">
      <c r="W6246" s="60"/>
      <c r="X6246" s="60"/>
      <c r="Y6246" s="60"/>
      <c r="Z6246" s="60"/>
    </row>
    <row r="6247" spans="23:26" hidden="1" x14ac:dyDescent="0.3">
      <c r="W6247" s="60"/>
      <c r="X6247" s="60"/>
      <c r="Y6247" s="60"/>
      <c r="Z6247" s="60"/>
    </row>
    <row r="6248" spans="23:26" hidden="1" x14ac:dyDescent="0.3">
      <c r="W6248" s="60"/>
      <c r="X6248" s="60"/>
      <c r="Y6248" s="60"/>
      <c r="Z6248" s="60"/>
    </row>
    <row r="6249" spans="23:26" hidden="1" x14ac:dyDescent="0.3">
      <c r="W6249" s="60"/>
      <c r="X6249" s="60"/>
      <c r="Y6249" s="60"/>
      <c r="Z6249" s="60"/>
    </row>
    <row r="6250" spans="23:26" hidden="1" x14ac:dyDescent="0.3">
      <c r="W6250" s="60"/>
      <c r="X6250" s="60"/>
      <c r="Y6250" s="60"/>
      <c r="Z6250" s="60"/>
    </row>
    <row r="6251" spans="23:26" hidden="1" x14ac:dyDescent="0.3">
      <c r="W6251" s="60"/>
      <c r="X6251" s="60"/>
      <c r="Y6251" s="60"/>
      <c r="Z6251" s="60"/>
    </row>
    <row r="6252" spans="23:26" hidden="1" x14ac:dyDescent="0.3">
      <c r="W6252" s="60"/>
      <c r="X6252" s="60"/>
      <c r="Y6252" s="60"/>
      <c r="Z6252" s="60"/>
    </row>
    <row r="6253" spans="23:26" hidden="1" x14ac:dyDescent="0.3">
      <c r="W6253" s="60"/>
      <c r="X6253" s="60"/>
      <c r="Y6253" s="60"/>
      <c r="Z6253" s="60"/>
    </row>
    <row r="6254" spans="23:26" hidden="1" x14ac:dyDescent="0.3">
      <c r="W6254" s="60"/>
      <c r="X6254" s="60"/>
      <c r="Y6254" s="60"/>
      <c r="Z6254" s="60"/>
    </row>
    <row r="6255" spans="23:26" hidden="1" x14ac:dyDescent="0.3">
      <c r="W6255" s="60"/>
      <c r="X6255" s="60"/>
      <c r="Y6255" s="60"/>
      <c r="Z6255" s="60"/>
    </row>
    <row r="6256" spans="23:26" hidden="1" x14ac:dyDescent="0.3">
      <c r="W6256" s="60"/>
      <c r="X6256" s="60"/>
      <c r="Y6256" s="60"/>
      <c r="Z6256" s="60"/>
    </row>
    <row r="6257" spans="23:26" hidden="1" x14ac:dyDescent="0.3">
      <c r="W6257" s="60"/>
      <c r="X6257" s="60"/>
      <c r="Y6257" s="60"/>
      <c r="Z6257" s="60"/>
    </row>
    <row r="6258" spans="23:26" hidden="1" x14ac:dyDescent="0.3">
      <c r="W6258" s="60"/>
      <c r="X6258" s="60"/>
      <c r="Y6258" s="60"/>
      <c r="Z6258" s="60"/>
    </row>
    <row r="6259" spans="23:26" hidden="1" x14ac:dyDescent="0.3">
      <c r="W6259" s="60"/>
      <c r="X6259" s="60"/>
      <c r="Y6259" s="60"/>
      <c r="Z6259" s="60"/>
    </row>
    <row r="6260" spans="23:26" hidden="1" x14ac:dyDescent="0.3">
      <c r="W6260" s="60"/>
      <c r="X6260" s="60"/>
      <c r="Y6260" s="60"/>
      <c r="Z6260" s="60"/>
    </row>
    <row r="6261" spans="23:26" hidden="1" x14ac:dyDescent="0.3">
      <c r="W6261" s="60"/>
      <c r="X6261" s="60"/>
      <c r="Y6261" s="60"/>
      <c r="Z6261" s="60"/>
    </row>
    <row r="6262" spans="23:26" hidden="1" x14ac:dyDescent="0.3">
      <c r="W6262" s="60"/>
      <c r="X6262" s="60"/>
      <c r="Y6262" s="60"/>
      <c r="Z6262" s="60"/>
    </row>
    <row r="6263" spans="23:26" hidden="1" x14ac:dyDescent="0.3">
      <c r="W6263" s="60"/>
      <c r="X6263" s="60"/>
      <c r="Y6263" s="60"/>
      <c r="Z6263" s="60"/>
    </row>
    <row r="6264" spans="23:26" hidden="1" x14ac:dyDescent="0.3">
      <c r="W6264" s="60"/>
      <c r="X6264" s="60"/>
      <c r="Y6264" s="60"/>
      <c r="Z6264" s="60"/>
    </row>
    <row r="6265" spans="23:26" hidden="1" x14ac:dyDescent="0.3">
      <c r="W6265" s="60"/>
      <c r="X6265" s="60"/>
      <c r="Y6265" s="60"/>
      <c r="Z6265" s="60"/>
    </row>
    <row r="6266" spans="23:26" hidden="1" x14ac:dyDescent="0.3">
      <c r="W6266" s="60"/>
      <c r="X6266" s="60"/>
      <c r="Y6266" s="60"/>
      <c r="Z6266" s="60"/>
    </row>
    <row r="6267" spans="23:26" hidden="1" x14ac:dyDescent="0.3">
      <c r="W6267" s="60"/>
      <c r="X6267" s="60"/>
      <c r="Y6267" s="60"/>
      <c r="Z6267" s="60"/>
    </row>
    <row r="6268" spans="23:26" hidden="1" x14ac:dyDescent="0.3">
      <c r="W6268" s="60"/>
      <c r="X6268" s="60"/>
      <c r="Y6268" s="60"/>
      <c r="Z6268" s="60"/>
    </row>
    <row r="6269" spans="23:26" hidden="1" x14ac:dyDescent="0.3">
      <c r="W6269" s="60"/>
      <c r="X6269" s="60"/>
      <c r="Y6269" s="60"/>
      <c r="Z6269" s="60"/>
    </row>
    <row r="6270" spans="23:26" hidden="1" x14ac:dyDescent="0.3">
      <c r="W6270" s="60"/>
      <c r="X6270" s="60"/>
      <c r="Y6270" s="60"/>
      <c r="Z6270" s="60"/>
    </row>
    <row r="6271" spans="23:26" hidden="1" x14ac:dyDescent="0.3">
      <c r="W6271" s="60"/>
      <c r="X6271" s="60"/>
      <c r="Y6271" s="60"/>
      <c r="Z6271" s="60"/>
    </row>
    <row r="6272" spans="23:26" hidden="1" x14ac:dyDescent="0.3">
      <c r="W6272" s="60"/>
      <c r="X6272" s="60"/>
      <c r="Y6272" s="60"/>
      <c r="Z6272" s="60"/>
    </row>
    <row r="6273" spans="23:26" hidden="1" x14ac:dyDescent="0.3">
      <c r="W6273" s="60"/>
      <c r="X6273" s="60"/>
      <c r="Y6273" s="60"/>
      <c r="Z6273" s="60"/>
    </row>
    <row r="6274" spans="23:26" hidden="1" x14ac:dyDescent="0.3">
      <c r="W6274" s="60"/>
      <c r="X6274" s="60"/>
      <c r="Y6274" s="60"/>
      <c r="Z6274" s="60"/>
    </row>
    <row r="6275" spans="23:26" hidden="1" x14ac:dyDescent="0.3">
      <c r="W6275" s="60"/>
      <c r="X6275" s="60"/>
      <c r="Y6275" s="60"/>
      <c r="Z6275" s="60"/>
    </row>
    <row r="6276" spans="23:26" hidden="1" x14ac:dyDescent="0.3">
      <c r="W6276" s="60"/>
      <c r="X6276" s="60"/>
      <c r="Y6276" s="60"/>
      <c r="Z6276" s="60"/>
    </row>
    <row r="6277" spans="23:26" hidden="1" x14ac:dyDescent="0.3">
      <c r="W6277" s="60"/>
      <c r="X6277" s="60"/>
      <c r="Y6277" s="60"/>
      <c r="Z6277" s="60"/>
    </row>
    <row r="6278" spans="23:26" hidden="1" x14ac:dyDescent="0.3">
      <c r="W6278" s="60"/>
      <c r="X6278" s="60"/>
      <c r="Y6278" s="60"/>
      <c r="Z6278" s="60"/>
    </row>
    <row r="6279" spans="23:26" hidden="1" x14ac:dyDescent="0.3">
      <c r="W6279" s="60"/>
      <c r="X6279" s="60"/>
      <c r="Y6279" s="60"/>
      <c r="Z6279" s="60"/>
    </row>
    <row r="6280" spans="23:26" hidden="1" x14ac:dyDescent="0.3">
      <c r="W6280" s="60"/>
      <c r="X6280" s="60"/>
      <c r="Y6280" s="60"/>
      <c r="Z6280" s="60"/>
    </row>
    <row r="6281" spans="23:26" hidden="1" x14ac:dyDescent="0.3">
      <c r="W6281" s="60"/>
      <c r="X6281" s="60"/>
      <c r="Y6281" s="60"/>
      <c r="Z6281" s="60"/>
    </row>
    <row r="6282" spans="23:26" hidden="1" x14ac:dyDescent="0.3">
      <c r="W6282" s="60"/>
      <c r="X6282" s="60"/>
      <c r="Y6282" s="60"/>
      <c r="Z6282" s="60"/>
    </row>
    <row r="6283" spans="23:26" hidden="1" x14ac:dyDescent="0.3">
      <c r="W6283" s="60"/>
      <c r="X6283" s="60"/>
      <c r="Y6283" s="60"/>
      <c r="Z6283" s="60"/>
    </row>
    <row r="6284" spans="23:26" hidden="1" x14ac:dyDescent="0.3">
      <c r="W6284" s="60"/>
      <c r="X6284" s="60"/>
      <c r="Y6284" s="60"/>
      <c r="Z6284" s="60"/>
    </row>
    <row r="6285" spans="23:26" hidden="1" x14ac:dyDescent="0.3">
      <c r="W6285" s="60"/>
      <c r="X6285" s="60"/>
      <c r="Y6285" s="60"/>
      <c r="Z6285" s="60"/>
    </row>
    <row r="6286" spans="23:26" hidden="1" x14ac:dyDescent="0.3">
      <c r="W6286" s="60"/>
      <c r="X6286" s="60"/>
      <c r="Y6286" s="60"/>
      <c r="Z6286" s="60"/>
    </row>
    <row r="6287" spans="23:26" hidden="1" x14ac:dyDescent="0.3">
      <c r="W6287" s="60"/>
      <c r="X6287" s="60"/>
      <c r="Y6287" s="60"/>
      <c r="Z6287" s="60"/>
    </row>
    <row r="6288" spans="23:26" hidden="1" x14ac:dyDescent="0.3">
      <c r="W6288" s="60"/>
      <c r="X6288" s="60"/>
      <c r="Y6288" s="60"/>
      <c r="Z6288" s="60"/>
    </row>
    <row r="6289" spans="23:26" hidden="1" x14ac:dyDescent="0.3">
      <c r="W6289" s="60"/>
      <c r="X6289" s="60"/>
      <c r="Y6289" s="60"/>
      <c r="Z6289" s="60"/>
    </row>
    <row r="6290" spans="23:26" hidden="1" x14ac:dyDescent="0.3">
      <c r="W6290" s="60"/>
      <c r="X6290" s="60"/>
      <c r="Y6290" s="60"/>
      <c r="Z6290" s="60"/>
    </row>
    <row r="6291" spans="23:26" hidden="1" x14ac:dyDescent="0.3">
      <c r="W6291" s="60"/>
      <c r="X6291" s="60"/>
      <c r="Y6291" s="60"/>
      <c r="Z6291" s="60"/>
    </row>
    <row r="6292" spans="23:26" hidden="1" x14ac:dyDescent="0.3">
      <c r="W6292" s="60"/>
      <c r="X6292" s="60"/>
      <c r="Y6292" s="60"/>
      <c r="Z6292" s="60"/>
    </row>
    <row r="6293" spans="23:26" hidden="1" x14ac:dyDescent="0.3">
      <c r="W6293" s="60"/>
      <c r="X6293" s="60"/>
      <c r="Y6293" s="60"/>
      <c r="Z6293" s="60"/>
    </row>
    <row r="6294" spans="23:26" hidden="1" x14ac:dyDescent="0.3">
      <c r="W6294" s="60"/>
      <c r="X6294" s="60"/>
      <c r="Y6294" s="60"/>
      <c r="Z6294" s="60"/>
    </row>
    <row r="6295" spans="23:26" hidden="1" x14ac:dyDescent="0.3">
      <c r="W6295" s="60"/>
      <c r="X6295" s="60"/>
      <c r="Y6295" s="60"/>
      <c r="Z6295" s="60"/>
    </row>
    <row r="6296" spans="23:26" hidden="1" x14ac:dyDescent="0.3">
      <c r="W6296" s="60"/>
      <c r="X6296" s="60"/>
      <c r="Y6296" s="60"/>
      <c r="Z6296" s="60"/>
    </row>
    <row r="6297" spans="23:26" hidden="1" x14ac:dyDescent="0.3">
      <c r="W6297" s="60"/>
      <c r="X6297" s="60"/>
      <c r="Y6297" s="60"/>
      <c r="Z6297" s="60"/>
    </row>
    <row r="6298" spans="23:26" hidden="1" x14ac:dyDescent="0.3">
      <c r="W6298" s="60"/>
      <c r="X6298" s="60"/>
      <c r="Y6298" s="60"/>
      <c r="Z6298" s="60"/>
    </row>
    <row r="6299" spans="23:26" hidden="1" x14ac:dyDescent="0.3">
      <c r="W6299" s="60"/>
      <c r="X6299" s="60"/>
      <c r="Y6299" s="60"/>
      <c r="Z6299" s="60"/>
    </row>
    <row r="6300" spans="23:26" hidden="1" x14ac:dyDescent="0.3">
      <c r="W6300" s="60"/>
      <c r="X6300" s="60"/>
      <c r="Y6300" s="60"/>
      <c r="Z6300" s="60"/>
    </row>
    <row r="6301" spans="23:26" hidden="1" x14ac:dyDescent="0.3">
      <c r="W6301" s="60"/>
      <c r="X6301" s="60"/>
      <c r="Y6301" s="60"/>
      <c r="Z6301" s="60"/>
    </row>
    <row r="6302" spans="23:26" hidden="1" x14ac:dyDescent="0.3">
      <c r="W6302" s="60"/>
      <c r="X6302" s="60"/>
      <c r="Y6302" s="60"/>
      <c r="Z6302" s="60"/>
    </row>
    <row r="6303" spans="23:26" hidden="1" x14ac:dyDescent="0.3">
      <c r="W6303" s="60"/>
      <c r="X6303" s="60"/>
      <c r="Y6303" s="60"/>
      <c r="Z6303" s="60"/>
    </row>
    <row r="6304" spans="23:26" hidden="1" x14ac:dyDescent="0.3">
      <c r="W6304" s="60"/>
      <c r="X6304" s="60"/>
      <c r="Y6304" s="60"/>
      <c r="Z6304" s="60"/>
    </row>
    <row r="6305" spans="23:26" hidden="1" x14ac:dyDescent="0.3">
      <c r="W6305" s="60"/>
      <c r="X6305" s="60"/>
      <c r="Y6305" s="60"/>
      <c r="Z6305" s="60"/>
    </row>
    <row r="6306" spans="23:26" hidden="1" x14ac:dyDescent="0.3">
      <c r="W6306" s="60"/>
      <c r="X6306" s="60"/>
      <c r="Y6306" s="60"/>
      <c r="Z6306" s="60"/>
    </row>
    <row r="6307" spans="23:26" hidden="1" x14ac:dyDescent="0.3">
      <c r="W6307" s="60"/>
      <c r="X6307" s="60"/>
      <c r="Y6307" s="60"/>
      <c r="Z6307" s="60"/>
    </row>
    <row r="6308" spans="23:26" hidden="1" x14ac:dyDescent="0.3">
      <c r="W6308" s="60"/>
      <c r="X6308" s="60"/>
      <c r="Y6308" s="60"/>
      <c r="Z6308" s="60"/>
    </row>
    <row r="6309" spans="23:26" hidden="1" x14ac:dyDescent="0.3">
      <c r="W6309" s="60"/>
      <c r="X6309" s="60"/>
      <c r="Y6309" s="60"/>
      <c r="Z6309" s="60"/>
    </row>
    <row r="6310" spans="23:26" hidden="1" x14ac:dyDescent="0.3">
      <c r="W6310" s="60"/>
      <c r="X6310" s="60"/>
      <c r="Y6310" s="60"/>
      <c r="Z6310" s="60"/>
    </row>
    <row r="6311" spans="23:26" hidden="1" x14ac:dyDescent="0.3">
      <c r="W6311" s="60"/>
      <c r="X6311" s="60"/>
      <c r="Y6311" s="60"/>
      <c r="Z6311" s="60"/>
    </row>
    <row r="6312" spans="23:26" hidden="1" x14ac:dyDescent="0.3">
      <c r="W6312" s="60"/>
      <c r="X6312" s="60"/>
      <c r="Y6312" s="60"/>
      <c r="Z6312" s="60"/>
    </row>
    <row r="6313" spans="23:26" hidden="1" x14ac:dyDescent="0.3">
      <c r="W6313" s="60"/>
      <c r="X6313" s="60"/>
      <c r="Y6313" s="60"/>
      <c r="Z6313" s="60"/>
    </row>
    <row r="6314" spans="23:26" hidden="1" x14ac:dyDescent="0.3">
      <c r="W6314" s="60"/>
      <c r="X6314" s="60"/>
      <c r="Y6314" s="60"/>
      <c r="Z6314" s="60"/>
    </row>
    <row r="6315" spans="23:26" hidden="1" x14ac:dyDescent="0.3">
      <c r="W6315" s="60"/>
      <c r="X6315" s="60"/>
      <c r="Y6315" s="60"/>
      <c r="Z6315" s="60"/>
    </row>
    <row r="6316" spans="23:26" hidden="1" x14ac:dyDescent="0.3">
      <c r="W6316" s="60"/>
      <c r="X6316" s="60"/>
      <c r="Y6316" s="60"/>
      <c r="Z6316" s="60"/>
    </row>
    <row r="6317" spans="23:26" hidden="1" x14ac:dyDescent="0.3">
      <c r="W6317" s="60"/>
      <c r="X6317" s="60"/>
      <c r="Y6317" s="60"/>
      <c r="Z6317" s="60"/>
    </row>
    <row r="6318" spans="23:26" hidden="1" x14ac:dyDescent="0.3">
      <c r="W6318" s="60"/>
      <c r="X6318" s="60"/>
      <c r="Y6318" s="60"/>
      <c r="Z6318" s="60"/>
    </row>
    <row r="6319" spans="23:26" hidden="1" x14ac:dyDescent="0.3">
      <c r="W6319" s="60"/>
      <c r="X6319" s="60"/>
      <c r="Y6319" s="60"/>
      <c r="Z6319" s="60"/>
    </row>
    <row r="6320" spans="23:26" hidden="1" x14ac:dyDescent="0.3">
      <c r="W6320" s="60"/>
      <c r="X6320" s="60"/>
      <c r="Y6320" s="60"/>
      <c r="Z6320" s="60"/>
    </row>
    <row r="6321" spans="23:26" hidden="1" x14ac:dyDescent="0.3">
      <c r="W6321" s="60"/>
      <c r="X6321" s="60"/>
      <c r="Y6321" s="60"/>
      <c r="Z6321" s="60"/>
    </row>
    <row r="6322" spans="23:26" hidden="1" x14ac:dyDescent="0.3">
      <c r="W6322" s="60"/>
      <c r="X6322" s="60"/>
      <c r="Y6322" s="60"/>
      <c r="Z6322" s="60"/>
    </row>
    <row r="6323" spans="23:26" hidden="1" x14ac:dyDescent="0.3">
      <c r="W6323" s="60"/>
      <c r="X6323" s="60"/>
      <c r="Y6323" s="60"/>
      <c r="Z6323" s="60"/>
    </row>
    <row r="6324" spans="23:26" hidden="1" x14ac:dyDescent="0.3">
      <c r="W6324" s="60"/>
      <c r="X6324" s="60"/>
      <c r="Y6324" s="60"/>
      <c r="Z6324" s="60"/>
    </row>
    <row r="6325" spans="23:26" hidden="1" x14ac:dyDescent="0.3">
      <c r="W6325" s="60"/>
      <c r="X6325" s="60"/>
      <c r="Y6325" s="60"/>
      <c r="Z6325" s="60"/>
    </row>
    <row r="6326" spans="23:26" hidden="1" x14ac:dyDescent="0.3">
      <c r="W6326" s="60"/>
      <c r="X6326" s="60"/>
      <c r="Y6326" s="60"/>
      <c r="Z6326" s="60"/>
    </row>
    <row r="6327" spans="23:26" hidden="1" x14ac:dyDescent="0.3">
      <c r="W6327" s="60"/>
      <c r="X6327" s="60"/>
      <c r="Y6327" s="60"/>
      <c r="Z6327" s="60"/>
    </row>
    <row r="6328" spans="23:26" hidden="1" x14ac:dyDescent="0.3">
      <c r="W6328" s="60"/>
      <c r="X6328" s="60"/>
      <c r="Y6328" s="60"/>
      <c r="Z6328" s="60"/>
    </row>
    <row r="6329" spans="23:26" hidden="1" x14ac:dyDescent="0.3">
      <c r="W6329" s="60"/>
      <c r="X6329" s="60"/>
      <c r="Y6329" s="60"/>
      <c r="Z6329" s="60"/>
    </row>
    <row r="6330" spans="23:26" hidden="1" x14ac:dyDescent="0.3">
      <c r="W6330" s="60"/>
      <c r="X6330" s="60"/>
      <c r="Y6330" s="60"/>
      <c r="Z6330" s="60"/>
    </row>
    <row r="6331" spans="23:26" hidden="1" x14ac:dyDescent="0.3">
      <c r="W6331" s="60"/>
      <c r="X6331" s="60"/>
      <c r="Y6331" s="60"/>
      <c r="Z6331" s="60"/>
    </row>
    <row r="6332" spans="23:26" hidden="1" x14ac:dyDescent="0.3">
      <c r="W6332" s="60"/>
      <c r="X6332" s="60"/>
      <c r="Y6332" s="60"/>
      <c r="Z6332" s="60"/>
    </row>
    <row r="6333" spans="23:26" hidden="1" x14ac:dyDescent="0.3">
      <c r="W6333" s="60"/>
      <c r="X6333" s="60"/>
      <c r="Y6333" s="60"/>
      <c r="Z6333" s="60"/>
    </row>
    <row r="6334" spans="23:26" hidden="1" x14ac:dyDescent="0.3">
      <c r="W6334" s="60"/>
      <c r="X6334" s="60"/>
      <c r="Y6334" s="60"/>
      <c r="Z6334" s="60"/>
    </row>
    <row r="6335" spans="23:26" hidden="1" x14ac:dyDescent="0.3">
      <c r="W6335" s="60"/>
      <c r="X6335" s="60"/>
      <c r="Y6335" s="60"/>
      <c r="Z6335" s="60"/>
    </row>
    <row r="6336" spans="23:26" hidden="1" x14ac:dyDescent="0.3">
      <c r="W6336" s="60"/>
      <c r="X6336" s="60"/>
      <c r="Y6336" s="60"/>
      <c r="Z6336" s="60"/>
    </row>
    <row r="6337" spans="23:26" hidden="1" x14ac:dyDescent="0.3">
      <c r="W6337" s="60"/>
      <c r="X6337" s="60"/>
      <c r="Y6337" s="60"/>
      <c r="Z6337" s="60"/>
    </row>
    <row r="6338" spans="23:26" hidden="1" x14ac:dyDescent="0.3">
      <c r="W6338" s="60"/>
      <c r="X6338" s="60"/>
      <c r="Y6338" s="60"/>
      <c r="Z6338" s="60"/>
    </row>
    <row r="6339" spans="23:26" hidden="1" x14ac:dyDescent="0.3">
      <c r="W6339" s="60"/>
      <c r="X6339" s="60"/>
      <c r="Y6339" s="60"/>
      <c r="Z6339" s="60"/>
    </row>
    <row r="6340" spans="23:26" hidden="1" x14ac:dyDescent="0.3">
      <c r="W6340" s="60"/>
      <c r="X6340" s="60"/>
      <c r="Y6340" s="60"/>
      <c r="Z6340" s="60"/>
    </row>
    <row r="6341" spans="23:26" hidden="1" x14ac:dyDescent="0.3">
      <c r="W6341" s="60"/>
      <c r="X6341" s="60"/>
      <c r="Y6341" s="60"/>
      <c r="Z6341" s="60"/>
    </row>
    <row r="6342" spans="23:26" hidden="1" x14ac:dyDescent="0.3">
      <c r="W6342" s="60"/>
      <c r="X6342" s="60"/>
      <c r="Y6342" s="60"/>
      <c r="Z6342" s="60"/>
    </row>
    <row r="6343" spans="23:26" hidden="1" x14ac:dyDescent="0.3">
      <c r="W6343" s="60"/>
      <c r="X6343" s="60"/>
      <c r="Y6343" s="60"/>
      <c r="Z6343" s="60"/>
    </row>
    <row r="6344" spans="23:26" hidden="1" x14ac:dyDescent="0.3">
      <c r="W6344" s="60"/>
      <c r="X6344" s="60"/>
      <c r="Y6344" s="60"/>
      <c r="Z6344" s="60"/>
    </row>
    <row r="6345" spans="23:26" hidden="1" x14ac:dyDescent="0.3">
      <c r="W6345" s="60"/>
      <c r="X6345" s="60"/>
      <c r="Y6345" s="60"/>
      <c r="Z6345" s="60"/>
    </row>
    <row r="6346" spans="23:26" hidden="1" x14ac:dyDescent="0.3">
      <c r="W6346" s="60"/>
      <c r="X6346" s="60"/>
      <c r="Y6346" s="60"/>
      <c r="Z6346" s="60"/>
    </row>
    <row r="6347" spans="23:26" hidden="1" x14ac:dyDescent="0.3">
      <c r="W6347" s="60"/>
      <c r="X6347" s="60"/>
      <c r="Y6347" s="60"/>
      <c r="Z6347" s="60"/>
    </row>
    <row r="6348" spans="23:26" hidden="1" x14ac:dyDescent="0.3">
      <c r="W6348" s="60"/>
      <c r="X6348" s="60"/>
      <c r="Y6348" s="60"/>
      <c r="Z6348" s="60"/>
    </row>
    <row r="6349" spans="23:26" hidden="1" x14ac:dyDescent="0.3">
      <c r="W6349" s="60"/>
      <c r="X6349" s="60"/>
      <c r="Y6349" s="60"/>
      <c r="Z6349" s="60"/>
    </row>
    <row r="6350" spans="23:26" hidden="1" x14ac:dyDescent="0.3">
      <c r="W6350" s="60"/>
      <c r="X6350" s="60"/>
      <c r="Y6350" s="60"/>
      <c r="Z6350" s="60"/>
    </row>
    <row r="6351" spans="23:26" hidden="1" x14ac:dyDescent="0.3">
      <c r="W6351" s="60"/>
      <c r="X6351" s="60"/>
      <c r="Y6351" s="60"/>
      <c r="Z6351" s="60"/>
    </row>
    <row r="6352" spans="23:26" hidden="1" x14ac:dyDescent="0.3">
      <c r="W6352" s="60"/>
      <c r="X6352" s="60"/>
      <c r="Y6352" s="60"/>
      <c r="Z6352" s="60"/>
    </row>
    <row r="6353" spans="23:26" hidden="1" x14ac:dyDescent="0.3">
      <c r="W6353" s="60"/>
      <c r="X6353" s="60"/>
      <c r="Y6353" s="60"/>
      <c r="Z6353" s="60"/>
    </row>
    <row r="6354" spans="23:26" hidden="1" x14ac:dyDescent="0.3">
      <c r="W6354" s="60"/>
      <c r="X6354" s="60"/>
      <c r="Y6354" s="60"/>
      <c r="Z6354" s="60"/>
    </row>
    <row r="6355" spans="23:26" hidden="1" x14ac:dyDescent="0.3">
      <c r="W6355" s="60"/>
      <c r="X6355" s="60"/>
      <c r="Y6355" s="60"/>
      <c r="Z6355" s="60"/>
    </row>
    <row r="6356" spans="23:26" hidden="1" x14ac:dyDescent="0.3">
      <c r="W6356" s="60"/>
      <c r="X6356" s="60"/>
      <c r="Y6356" s="60"/>
      <c r="Z6356" s="60"/>
    </row>
    <row r="6357" spans="23:26" hidden="1" x14ac:dyDescent="0.3">
      <c r="W6357" s="60"/>
      <c r="X6357" s="60"/>
      <c r="Y6357" s="60"/>
      <c r="Z6357" s="60"/>
    </row>
    <row r="6358" spans="23:26" hidden="1" x14ac:dyDescent="0.3">
      <c r="W6358" s="60"/>
      <c r="X6358" s="60"/>
      <c r="Y6358" s="60"/>
      <c r="Z6358" s="60"/>
    </row>
    <row r="6359" spans="23:26" hidden="1" x14ac:dyDescent="0.3">
      <c r="W6359" s="60"/>
      <c r="X6359" s="60"/>
      <c r="Y6359" s="60"/>
      <c r="Z6359" s="60"/>
    </row>
    <row r="6360" spans="23:26" hidden="1" x14ac:dyDescent="0.3">
      <c r="W6360" s="60"/>
      <c r="X6360" s="60"/>
      <c r="Y6360" s="60"/>
      <c r="Z6360" s="60"/>
    </row>
    <row r="6361" spans="23:26" hidden="1" x14ac:dyDescent="0.3">
      <c r="W6361" s="60"/>
      <c r="X6361" s="60"/>
      <c r="Y6361" s="60"/>
      <c r="Z6361" s="60"/>
    </row>
    <row r="6362" spans="23:26" hidden="1" x14ac:dyDescent="0.3">
      <c r="W6362" s="60"/>
      <c r="X6362" s="60"/>
      <c r="Y6362" s="60"/>
      <c r="Z6362" s="60"/>
    </row>
    <row r="6363" spans="23:26" hidden="1" x14ac:dyDescent="0.3">
      <c r="W6363" s="60"/>
      <c r="X6363" s="60"/>
      <c r="Y6363" s="60"/>
      <c r="Z6363" s="60"/>
    </row>
    <row r="6364" spans="23:26" hidden="1" x14ac:dyDescent="0.3">
      <c r="W6364" s="60"/>
      <c r="X6364" s="60"/>
      <c r="Y6364" s="60"/>
      <c r="Z6364" s="60"/>
    </row>
    <row r="6365" spans="23:26" hidden="1" x14ac:dyDescent="0.3">
      <c r="W6365" s="60"/>
      <c r="X6365" s="60"/>
      <c r="Y6365" s="60"/>
      <c r="Z6365" s="60"/>
    </row>
    <row r="6366" spans="23:26" hidden="1" x14ac:dyDescent="0.3">
      <c r="W6366" s="60"/>
      <c r="X6366" s="60"/>
      <c r="Y6366" s="60"/>
      <c r="Z6366" s="60"/>
    </row>
    <row r="6367" spans="23:26" hidden="1" x14ac:dyDescent="0.3">
      <c r="W6367" s="60"/>
      <c r="X6367" s="60"/>
      <c r="Y6367" s="60"/>
      <c r="Z6367" s="60"/>
    </row>
    <row r="6368" spans="23:26" hidden="1" x14ac:dyDescent="0.3">
      <c r="W6368" s="60"/>
      <c r="X6368" s="60"/>
      <c r="Y6368" s="60"/>
      <c r="Z6368" s="60"/>
    </row>
    <row r="6369" spans="23:26" hidden="1" x14ac:dyDescent="0.3">
      <c r="W6369" s="60"/>
      <c r="X6369" s="60"/>
      <c r="Y6369" s="60"/>
      <c r="Z6369" s="60"/>
    </row>
    <row r="6370" spans="23:26" hidden="1" x14ac:dyDescent="0.3">
      <c r="W6370" s="60"/>
      <c r="X6370" s="60"/>
      <c r="Y6370" s="60"/>
      <c r="Z6370" s="60"/>
    </row>
    <row r="6371" spans="23:26" hidden="1" x14ac:dyDescent="0.3">
      <c r="W6371" s="60"/>
      <c r="X6371" s="60"/>
      <c r="Y6371" s="60"/>
      <c r="Z6371" s="60"/>
    </row>
    <row r="6372" spans="23:26" hidden="1" x14ac:dyDescent="0.3">
      <c r="W6372" s="60"/>
      <c r="X6372" s="60"/>
      <c r="Y6372" s="60"/>
      <c r="Z6372" s="60"/>
    </row>
    <row r="6373" spans="23:26" hidden="1" x14ac:dyDescent="0.3">
      <c r="W6373" s="60"/>
      <c r="X6373" s="60"/>
      <c r="Y6373" s="60"/>
      <c r="Z6373" s="60"/>
    </row>
    <row r="6374" spans="23:26" hidden="1" x14ac:dyDescent="0.3">
      <c r="W6374" s="60"/>
      <c r="X6374" s="60"/>
      <c r="Y6374" s="60"/>
      <c r="Z6374" s="60"/>
    </row>
    <row r="6375" spans="23:26" hidden="1" x14ac:dyDescent="0.3">
      <c r="W6375" s="60"/>
      <c r="X6375" s="60"/>
      <c r="Y6375" s="60"/>
      <c r="Z6375" s="60"/>
    </row>
    <row r="6376" spans="23:26" hidden="1" x14ac:dyDescent="0.3">
      <c r="W6376" s="60"/>
      <c r="X6376" s="60"/>
      <c r="Y6376" s="60"/>
      <c r="Z6376" s="60"/>
    </row>
    <row r="6377" spans="23:26" hidden="1" x14ac:dyDescent="0.3">
      <c r="W6377" s="60"/>
      <c r="X6377" s="60"/>
      <c r="Y6377" s="60"/>
      <c r="Z6377" s="60"/>
    </row>
    <row r="6378" spans="23:26" hidden="1" x14ac:dyDescent="0.3">
      <c r="W6378" s="60"/>
      <c r="X6378" s="60"/>
      <c r="Y6378" s="60"/>
      <c r="Z6378" s="60"/>
    </row>
    <row r="6379" spans="23:26" hidden="1" x14ac:dyDescent="0.3">
      <c r="W6379" s="60"/>
      <c r="X6379" s="60"/>
      <c r="Y6379" s="60"/>
      <c r="Z6379" s="60"/>
    </row>
    <row r="6380" spans="23:26" hidden="1" x14ac:dyDescent="0.3">
      <c r="W6380" s="60"/>
      <c r="X6380" s="60"/>
      <c r="Y6380" s="60"/>
      <c r="Z6380" s="60"/>
    </row>
    <row r="6381" spans="23:26" hidden="1" x14ac:dyDescent="0.3">
      <c r="W6381" s="60"/>
      <c r="X6381" s="60"/>
      <c r="Y6381" s="60"/>
      <c r="Z6381" s="60"/>
    </row>
    <row r="6382" spans="23:26" hidden="1" x14ac:dyDescent="0.3">
      <c r="W6382" s="60"/>
      <c r="X6382" s="60"/>
      <c r="Y6382" s="60"/>
      <c r="Z6382" s="60"/>
    </row>
    <row r="6383" spans="23:26" hidden="1" x14ac:dyDescent="0.3">
      <c r="W6383" s="60"/>
      <c r="X6383" s="60"/>
      <c r="Y6383" s="60"/>
      <c r="Z6383" s="60"/>
    </row>
    <row r="6384" spans="23:26" hidden="1" x14ac:dyDescent="0.3">
      <c r="W6384" s="60"/>
      <c r="X6384" s="60"/>
      <c r="Y6384" s="60"/>
      <c r="Z6384" s="60"/>
    </row>
    <row r="6385" spans="23:26" hidden="1" x14ac:dyDescent="0.3">
      <c r="W6385" s="60"/>
      <c r="X6385" s="60"/>
      <c r="Y6385" s="60"/>
      <c r="Z6385" s="60"/>
    </row>
    <row r="6386" spans="23:26" hidden="1" x14ac:dyDescent="0.3">
      <c r="W6386" s="60"/>
      <c r="X6386" s="60"/>
      <c r="Y6386" s="60"/>
      <c r="Z6386" s="60"/>
    </row>
    <row r="6387" spans="23:26" hidden="1" x14ac:dyDescent="0.3">
      <c r="W6387" s="60"/>
      <c r="X6387" s="60"/>
      <c r="Y6387" s="60"/>
      <c r="Z6387" s="60"/>
    </row>
    <row r="6388" spans="23:26" hidden="1" x14ac:dyDescent="0.3">
      <c r="W6388" s="60"/>
      <c r="X6388" s="60"/>
      <c r="Y6388" s="60"/>
      <c r="Z6388" s="60"/>
    </row>
    <row r="6389" spans="23:26" hidden="1" x14ac:dyDescent="0.3">
      <c r="W6389" s="60"/>
      <c r="X6389" s="60"/>
      <c r="Y6389" s="60"/>
      <c r="Z6389" s="60"/>
    </row>
    <row r="6390" spans="23:26" hidden="1" x14ac:dyDescent="0.3">
      <c r="W6390" s="60"/>
      <c r="X6390" s="60"/>
      <c r="Y6390" s="60"/>
      <c r="Z6390" s="60"/>
    </row>
    <row r="6391" spans="23:26" hidden="1" x14ac:dyDescent="0.3">
      <c r="W6391" s="60"/>
      <c r="X6391" s="60"/>
      <c r="Y6391" s="60"/>
      <c r="Z6391" s="60"/>
    </row>
    <row r="6392" spans="23:26" hidden="1" x14ac:dyDescent="0.3">
      <c r="W6392" s="60"/>
      <c r="X6392" s="60"/>
      <c r="Y6392" s="60"/>
      <c r="Z6392" s="60"/>
    </row>
    <row r="6393" spans="23:26" hidden="1" x14ac:dyDescent="0.3">
      <c r="W6393" s="60"/>
      <c r="X6393" s="60"/>
      <c r="Y6393" s="60"/>
      <c r="Z6393" s="60"/>
    </row>
    <row r="6394" spans="23:26" hidden="1" x14ac:dyDescent="0.3">
      <c r="W6394" s="60"/>
      <c r="X6394" s="60"/>
      <c r="Y6394" s="60"/>
      <c r="Z6394" s="60"/>
    </row>
    <row r="6395" spans="23:26" hidden="1" x14ac:dyDescent="0.3">
      <c r="W6395" s="60"/>
      <c r="X6395" s="60"/>
      <c r="Y6395" s="60"/>
      <c r="Z6395" s="60"/>
    </row>
    <row r="6396" spans="23:26" hidden="1" x14ac:dyDescent="0.3">
      <c r="W6396" s="60"/>
      <c r="X6396" s="60"/>
      <c r="Y6396" s="60"/>
      <c r="Z6396" s="60"/>
    </row>
    <row r="6397" spans="23:26" hidden="1" x14ac:dyDescent="0.3">
      <c r="W6397" s="60"/>
      <c r="X6397" s="60"/>
      <c r="Y6397" s="60"/>
      <c r="Z6397" s="60"/>
    </row>
    <row r="6398" spans="23:26" hidden="1" x14ac:dyDescent="0.3">
      <c r="W6398" s="60"/>
      <c r="X6398" s="60"/>
      <c r="Y6398" s="60"/>
      <c r="Z6398" s="60"/>
    </row>
    <row r="6399" spans="23:26" hidden="1" x14ac:dyDescent="0.3">
      <c r="W6399" s="60"/>
      <c r="X6399" s="60"/>
      <c r="Y6399" s="60"/>
      <c r="Z6399" s="60"/>
    </row>
    <row r="6400" spans="23:26" hidden="1" x14ac:dyDescent="0.3">
      <c r="W6400" s="60"/>
      <c r="X6400" s="60"/>
      <c r="Y6400" s="60"/>
      <c r="Z6400" s="60"/>
    </row>
    <row r="6401" spans="23:26" hidden="1" x14ac:dyDescent="0.3">
      <c r="W6401" s="60"/>
      <c r="X6401" s="60"/>
      <c r="Y6401" s="60"/>
      <c r="Z6401" s="60"/>
    </row>
    <row r="6402" spans="23:26" hidden="1" x14ac:dyDescent="0.3">
      <c r="W6402" s="60"/>
      <c r="X6402" s="60"/>
      <c r="Y6402" s="60"/>
      <c r="Z6402" s="60"/>
    </row>
    <row r="6403" spans="23:26" hidden="1" x14ac:dyDescent="0.3">
      <c r="W6403" s="60"/>
      <c r="X6403" s="60"/>
      <c r="Y6403" s="60"/>
      <c r="Z6403" s="60"/>
    </row>
    <row r="6404" spans="23:26" hidden="1" x14ac:dyDescent="0.3">
      <c r="W6404" s="60"/>
      <c r="X6404" s="60"/>
      <c r="Y6404" s="60"/>
      <c r="Z6404" s="60"/>
    </row>
    <row r="6405" spans="23:26" hidden="1" x14ac:dyDescent="0.3">
      <c r="W6405" s="60"/>
      <c r="X6405" s="60"/>
      <c r="Y6405" s="60"/>
      <c r="Z6405" s="60"/>
    </row>
    <row r="6406" spans="23:26" hidden="1" x14ac:dyDescent="0.3">
      <c r="W6406" s="60"/>
      <c r="X6406" s="60"/>
      <c r="Y6406" s="60"/>
      <c r="Z6406" s="60"/>
    </row>
    <row r="6407" spans="23:26" hidden="1" x14ac:dyDescent="0.3">
      <c r="W6407" s="60"/>
      <c r="X6407" s="60"/>
      <c r="Y6407" s="60"/>
      <c r="Z6407" s="60"/>
    </row>
    <row r="6408" spans="23:26" hidden="1" x14ac:dyDescent="0.3">
      <c r="W6408" s="60"/>
      <c r="X6408" s="60"/>
      <c r="Y6408" s="60"/>
      <c r="Z6408" s="60"/>
    </row>
    <row r="6409" spans="23:26" hidden="1" x14ac:dyDescent="0.3">
      <c r="W6409" s="60"/>
      <c r="X6409" s="60"/>
      <c r="Y6409" s="60"/>
      <c r="Z6409" s="60"/>
    </row>
    <row r="6410" spans="23:26" hidden="1" x14ac:dyDescent="0.3">
      <c r="W6410" s="60"/>
      <c r="X6410" s="60"/>
      <c r="Y6410" s="60"/>
      <c r="Z6410" s="60"/>
    </row>
    <row r="6411" spans="23:26" hidden="1" x14ac:dyDescent="0.3">
      <c r="W6411" s="60"/>
      <c r="X6411" s="60"/>
      <c r="Y6411" s="60"/>
      <c r="Z6411" s="60"/>
    </row>
    <row r="6412" spans="23:26" hidden="1" x14ac:dyDescent="0.3">
      <c r="W6412" s="60"/>
      <c r="X6412" s="60"/>
      <c r="Y6412" s="60"/>
      <c r="Z6412" s="60"/>
    </row>
    <row r="6413" spans="23:26" hidden="1" x14ac:dyDescent="0.3">
      <c r="W6413" s="60"/>
      <c r="X6413" s="60"/>
      <c r="Y6413" s="60"/>
      <c r="Z6413" s="60"/>
    </row>
    <row r="6414" spans="23:26" hidden="1" x14ac:dyDescent="0.3">
      <c r="W6414" s="60"/>
      <c r="X6414" s="60"/>
      <c r="Y6414" s="60"/>
      <c r="Z6414" s="60"/>
    </row>
    <row r="6415" spans="23:26" hidden="1" x14ac:dyDescent="0.3">
      <c r="W6415" s="60"/>
      <c r="X6415" s="60"/>
      <c r="Y6415" s="60"/>
      <c r="Z6415" s="60"/>
    </row>
    <row r="6416" spans="23:26" hidden="1" x14ac:dyDescent="0.3">
      <c r="W6416" s="60"/>
      <c r="X6416" s="60"/>
      <c r="Y6416" s="60"/>
      <c r="Z6416" s="60"/>
    </row>
    <row r="6417" spans="23:26" hidden="1" x14ac:dyDescent="0.3">
      <c r="W6417" s="60"/>
      <c r="X6417" s="60"/>
      <c r="Y6417" s="60"/>
      <c r="Z6417" s="60"/>
    </row>
    <row r="6418" spans="23:26" hidden="1" x14ac:dyDescent="0.3">
      <c r="W6418" s="60"/>
      <c r="X6418" s="60"/>
      <c r="Y6418" s="60"/>
      <c r="Z6418" s="60"/>
    </row>
    <row r="6419" spans="23:26" hidden="1" x14ac:dyDescent="0.3">
      <c r="W6419" s="60"/>
      <c r="X6419" s="60"/>
      <c r="Y6419" s="60"/>
      <c r="Z6419" s="60"/>
    </row>
    <row r="6420" spans="23:26" hidden="1" x14ac:dyDescent="0.3">
      <c r="W6420" s="60"/>
      <c r="X6420" s="60"/>
      <c r="Y6420" s="60"/>
      <c r="Z6420" s="60"/>
    </row>
    <row r="6421" spans="23:26" hidden="1" x14ac:dyDescent="0.3">
      <c r="W6421" s="60"/>
      <c r="X6421" s="60"/>
      <c r="Y6421" s="60"/>
      <c r="Z6421" s="60"/>
    </row>
    <row r="6422" spans="23:26" hidden="1" x14ac:dyDescent="0.3">
      <c r="W6422" s="60"/>
      <c r="X6422" s="60"/>
      <c r="Y6422" s="60"/>
      <c r="Z6422" s="60"/>
    </row>
    <row r="6423" spans="23:26" hidden="1" x14ac:dyDescent="0.3">
      <c r="W6423" s="60"/>
      <c r="X6423" s="60"/>
      <c r="Y6423" s="60"/>
      <c r="Z6423" s="60"/>
    </row>
    <row r="6424" spans="23:26" hidden="1" x14ac:dyDescent="0.3">
      <c r="W6424" s="60"/>
      <c r="X6424" s="60"/>
      <c r="Y6424" s="60"/>
      <c r="Z6424" s="60"/>
    </row>
    <row r="6425" spans="23:26" hidden="1" x14ac:dyDescent="0.3">
      <c r="W6425" s="60"/>
      <c r="X6425" s="60"/>
      <c r="Y6425" s="60"/>
      <c r="Z6425" s="60"/>
    </row>
    <row r="6426" spans="23:26" hidden="1" x14ac:dyDescent="0.3">
      <c r="W6426" s="60"/>
      <c r="X6426" s="60"/>
      <c r="Y6426" s="60"/>
      <c r="Z6426" s="60"/>
    </row>
    <row r="6427" spans="23:26" hidden="1" x14ac:dyDescent="0.3">
      <c r="W6427" s="60"/>
      <c r="X6427" s="60"/>
      <c r="Y6427" s="60"/>
      <c r="Z6427" s="60"/>
    </row>
    <row r="6428" spans="23:26" hidden="1" x14ac:dyDescent="0.3">
      <c r="W6428" s="60"/>
      <c r="X6428" s="60"/>
      <c r="Y6428" s="60"/>
      <c r="Z6428" s="60"/>
    </row>
    <row r="6429" spans="23:26" hidden="1" x14ac:dyDescent="0.3">
      <c r="W6429" s="60"/>
      <c r="X6429" s="60"/>
      <c r="Y6429" s="60"/>
      <c r="Z6429" s="60"/>
    </row>
    <row r="6430" spans="23:26" hidden="1" x14ac:dyDescent="0.3">
      <c r="W6430" s="60"/>
      <c r="X6430" s="60"/>
      <c r="Y6430" s="60"/>
      <c r="Z6430" s="60"/>
    </row>
    <row r="6431" spans="23:26" hidden="1" x14ac:dyDescent="0.3">
      <c r="W6431" s="60"/>
      <c r="X6431" s="60"/>
      <c r="Y6431" s="60"/>
      <c r="Z6431" s="60"/>
    </row>
    <row r="6432" spans="23:26" hidden="1" x14ac:dyDescent="0.3">
      <c r="W6432" s="60"/>
      <c r="X6432" s="60"/>
      <c r="Y6432" s="60"/>
      <c r="Z6432" s="60"/>
    </row>
    <row r="6433" spans="23:26" hidden="1" x14ac:dyDescent="0.3">
      <c r="W6433" s="60"/>
      <c r="X6433" s="60"/>
      <c r="Y6433" s="60"/>
      <c r="Z6433" s="60"/>
    </row>
    <row r="6434" spans="23:26" hidden="1" x14ac:dyDescent="0.3">
      <c r="W6434" s="60"/>
      <c r="X6434" s="60"/>
      <c r="Y6434" s="60"/>
      <c r="Z6434" s="60"/>
    </row>
    <row r="6435" spans="23:26" hidden="1" x14ac:dyDescent="0.3">
      <c r="W6435" s="60"/>
      <c r="X6435" s="60"/>
      <c r="Y6435" s="60"/>
      <c r="Z6435" s="60"/>
    </row>
    <row r="6436" spans="23:26" hidden="1" x14ac:dyDescent="0.3">
      <c r="W6436" s="60"/>
      <c r="X6436" s="60"/>
      <c r="Y6436" s="60"/>
      <c r="Z6436" s="60"/>
    </row>
    <row r="6437" spans="23:26" hidden="1" x14ac:dyDescent="0.3">
      <c r="W6437" s="60"/>
      <c r="X6437" s="60"/>
      <c r="Y6437" s="60"/>
      <c r="Z6437" s="60"/>
    </row>
    <row r="6438" spans="23:26" hidden="1" x14ac:dyDescent="0.3">
      <c r="W6438" s="60"/>
      <c r="X6438" s="60"/>
      <c r="Y6438" s="60"/>
      <c r="Z6438" s="60"/>
    </row>
    <row r="6439" spans="23:26" hidden="1" x14ac:dyDescent="0.3">
      <c r="W6439" s="60"/>
      <c r="X6439" s="60"/>
      <c r="Y6439" s="60"/>
      <c r="Z6439" s="60"/>
    </row>
    <row r="6440" spans="23:26" hidden="1" x14ac:dyDescent="0.3">
      <c r="W6440" s="60"/>
      <c r="X6440" s="60"/>
      <c r="Y6440" s="60"/>
      <c r="Z6440" s="60"/>
    </row>
    <row r="6441" spans="23:26" hidden="1" x14ac:dyDescent="0.3">
      <c r="W6441" s="60"/>
      <c r="X6441" s="60"/>
      <c r="Y6441" s="60"/>
      <c r="Z6441" s="60"/>
    </row>
    <row r="6442" spans="23:26" hidden="1" x14ac:dyDescent="0.3">
      <c r="W6442" s="60"/>
      <c r="X6442" s="60"/>
      <c r="Y6442" s="60"/>
      <c r="Z6442" s="60"/>
    </row>
    <row r="6443" spans="23:26" hidden="1" x14ac:dyDescent="0.3">
      <c r="W6443" s="60"/>
      <c r="X6443" s="60"/>
      <c r="Y6443" s="60"/>
      <c r="Z6443" s="60"/>
    </row>
    <row r="6444" spans="23:26" hidden="1" x14ac:dyDescent="0.3">
      <c r="W6444" s="60"/>
      <c r="X6444" s="60"/>
      <c r="Y6444" s="60"/>
      <c r="Z6444" s="60"/>
    </row>
    <row r="6445" spans="23:26" hidden="1" x14ac:dyDescent="0.3">
      <c r="W6445" s="60"/>
      <c r="X6445" s="60"/>
      <c r="Y6445" s="60"/>
      <c r="Z6445" s="60"/>
    </row>
    <row r="6446" spans="23:26" hidden="1" x14ac:dyDescent="0.3">
      <c r="W6446" s="60"/>
      <c r="X6446" s="60"/>
      <c r="Y6446" s="60"/>
      <c r="Z6446" s="60"/>
    </row>
    <row r="6447" spans="23:26" hidden="1" x14ac:dyDescent="0.3">
      <c r="W6447" s="60"/>
      <c r="X6447" s="60"/>
      <c r="Y6447" s="60"/>
      <c r="Z6447" s="60"/>
    </row>
    <row r="6448" spans="23:26" hidden="1" x14ac:dyDescent="0.3">
      <c r="W6448" s="60"/>
      <c r="X6448" s="60"/>
      <c r="Y6448" s="60"/>
      <c r="Z6448" s="60"/>
    </row>
    <row r="6449" spans="23:26" hidden="1" x14ac:dyDescent="0.3">
      <c r="W6449" s="60"/>
      <c r="X6449" s="60"/>
      <c r="Y6449" s="60"/>
      <c r="Z6449" s="60"/>
    </row>
    <row r="6450" spans="23:26" hidden="1" x14ac:dyDescent="0.3">
      <c r="W6450" s="60"/>
      <c r="X6450" s="60"/>
      <c r="Y6450" s="60"/>
      <c r="Z6450" s="60"/>
    </row>
    <row r="6451" spans="23:26" hidden="1" x14ac:dyDescent="0.3">
      <c r="W6451" s="60"/>
      <c r="X6451" s="60"/>
      <c r="Y6451" s="60"/>
      <c r="Z6451" s="60"/>
    </row>
    <row r="6452" spans="23:26" hidden="1" x14ac:dyDescent="0.3">
      <c r="W6452" s="60"/>
      <c r="X6452" s="60"/>
      <c r="Y6452" s="60"/>
      <c r="Z6452" s="60"/>
    </row>
    <row r="6453" spans="23:26" hidden="1" x14ac:dyDescent="0.3">
      <c r="W6453" s="60"/>
      <c r="X6453" s="60"/>
      <c r="Y6453" s="60"/>
      <c r="Z6453" s="60"/>
    </row>
    <row r="6454" spans="23:26" hidden="1" x14ac:dyDescent="0.3">
      <c r="W6454" s="60"/>
      <c r="X6454" s="60"/>
      <c r="Y6454" s="60"/>
      <c r="Z6454" s="60"/>
    </row>
    <row r="6455" spans="23:26" hidden="1" x14ac:dyDescent="0.3">
      <c r="W6455" s="60"/>
      <c r="X6455" s="60"/>
      <c r="Y6455" s="60"/>
      <c r="Z6455" s="60"/>
    </row>
    <row r="6456" spans="23:26" hidden="1" x14ac:dyDescent="0.3">
      <c r="W6456" s="60"/>
      <c r="X6456" s="60"/>
      <c r="Y6456" s="60"/>
      <c r="Z6456" s="60"/>
    </row>
    <row r="6457" spans="23:26" hidden="1" x14ac:dyDescent="0.3">
      <c r="W6457" s="60"/>
      <c r="X6457" s="60"/>
      <c r="Y6457" s="60"/>
      <c r="Z6457" s="60"/>
    </row>
    <row r="6458" spans="23:26" hidden="1" x14ac:dyDescent="0.3">
      <c r="W6458" s="60"/>
      <c r="X6458" s="60"/>
      <c r="Y6458" s="60"/>
      <c r="Z6458" s="60"/>
    </row>
    <row r="6459" spans="23:26" hidden="1" x14ac:dyDescent="0.3">
      <c r="W6459" s="60"/>
      <c r="X6459" s="60"/>
      <c r="Y6459" s="60"/>
      <c r="Z6459" s="60"/>
    </row>
    <row r="6460" spans="23:26" hidden="1" x14ac:dyDescent="0.3">
      <c r="W6460" s="60"/>
      <c r="X6460" s="60"/>
      <c r="Y6460" s="60"/>
      <c r="Z6460" s="60"/>
    </row>
    <row r="6461" spans="23:26" hidden="1" x14ac:dyDescent="0.3">
      <c r="W6461" s="60"/>
      <c r="X6461" s="60"/>
      <c r="Y6461" s="60"/>
      <c r="Z6461" s="60"/>
    </row>
    <row r="6462" spans="23:26" hidden="1" x14ac:dyDescent="0.3">
      <c r="W6462" s="60"/>
      <c r="X6462" s="60"/>
      <c r="Y6462" s="60"/>
      <c r="Z6462" s="60"/>
    </row>
    <row r="6463" spans="23:26" hidden="1" x14ac:dyDescent="0.3">
      <c r="W6463" s="60"/>
      <c r="X6463" s="60"/>
      <c r="Y6463" s="60"/>
      <c r="Z6463" s="60"/>
    </row>
    <row r="6464" spans="23:26" hidden="1" x14ac:dyDescent="0.3">
      <c r="W6464" s="60"/>
      <c r="X6464" s="60"/>
      <c r="Y6464" s="60"/>
      <c r="Z6464" s="60"/>
    </row>
    <row r="6465" spans="23:26" hidden="1" x14ac:dyDescent="0.3">
      <c r="W6465" s="60"/>
      <c r="X6465" s="60"/>
      <c r="Y6465" s="60"/>
      <c r="Z6465" s="60"/>
    </row>
    <row r="6466" spans="23:26" hidden="1" x14ac:dyDescent="0.3">
      <c r="W6466" s="60"/>
      <c r="X6466" s="60"/>
      <c r="Y6466" s="60"/>
      <c r="Z6466" s="60"/>
    </row>
    <row r="6467" spans="23:26" hidden="1" x14ac:dyDescent="0.3">
      <c r="W6467" s="60"/>
      <c r="X6467" s="60"/>
      <c r="Y6467" s="60"/>
      <c r="Z6467" s="60"/>
    </row>
    <row r="6468" spans="23:26" hidden="1" x14ac:dyDescent="0.3">
      <c r="W6468" s="60"/>
      <c r="X6468" s="60"/>
      <c r="Y6468" s="60"/>
      <c r="Z6468" s="60"/>
    </row>
    <row r="6469" spans="23:26" hidden="1" x14ac:dyDescent="0.3">
      <c r="W6469" s="60"/>
      <c r="X6469" s="60"/>
      <c r="Y6469" s="60"/>
      <c r="Z6469" s="60"/>
    </row>
    <row r="6470" spans="23:26" hidden="1" x14ac:dyDescent="0.3">
      <c r="W6470" s="60"/>
      <c r="X6470" s="60"/>
      <c r="Y6470" s="60"/>
      <c r="Z6470" s="60"/>
    </row>
    <row r="6471" spans="23:26" hidden="1" x14ac:dyDescent="0.3">
      <c r="W6471" s="60"/>
      <c r="X6471" s="60"/>
      <c r="Y6471" s="60"/>
      <c r="Z6471" s="60"/>
    </row>
    <row r="6472" spans="23:26" hidden="1" x14ac:dyDescent="0.3">
      <c r="W6472" s="60"/>
      <c r="X6472" s="60"/>
      <c r="Y6472" s="60"/>
      <c r="Z6472" s="60"/>
    </row>
    <row r="6473" spans="23:26" hidden="1" x14ac:dyDescent="0.3">
      <c r="W6473" s="60"/>
      <c r="X6473" s="60"/>
      <c r="Y6473" s="60"/>
      <c r="Z6473" s="60"/>
    </row>
    <row r="6474" spans="23:26" hidden="1" x14ac:dyDescent="0.3">
      <c r="W6474" s="60"/>
      <c r="X6474" s="60"/>
      <c r="Y6474" s="60"/>
      <c r="Z6474" s="60"/>
    </row>
    <row r="6475" spans="23:26" hidden="1" x14ac:dyDescent="0.3">
      <c r="W6475" s="60"/>
      <c r="X6475" s="60"/>
      <c r="Y6475" s="60"/>
      <c r="Z6475" s="60"/>
    </row>
    <row r="6476" spans="23:26" hidden="1" x14ac:dyDescent="0.3">
      <c r="W6476" s="60"/>
      <c r="X6476" s="60"/>
      <c r="Y6476" s="60"/>
      <c r="Z6476" s="60"/>
    </row>
    <row r="6477" spans="23:26" hidden="1" x14ac:dyDescent="0.3">
      <c r="W6477" s="60"/>
      <c r="X6477" s="60"/>
      <c r="Y6477" s="60"/>
      <c r="Z6477" s="60"/>
    </row>
    <row r="6478" spans="23:26" hidden="1" x14ac:dyDescent="0.3">
      <c r="W6478" s="60"/>
      <c r="X6478" s="60"/>
      <c r="Y6478" s="60"/>
      <c r="Z6478" s="60"/>
    </row>
    <row r="6479" spans="23:26" hidden="1" x14ac:dyDescent="0.3">
      <c r="W6479" s="60"/>
      <c r="X6479" s="60"/>
      <c r="Y6479" s="60"/>
      <c r="Z6479" s="60"/>
    </row>
    <row r="6480" spans="23:26" hidden="1" x14ac:dyDescent="0.3">
      <c r="W6480" s="60"/>
      <c r="X6480" s="60"/>
      <c r="Y6480" s="60"/>
      <c r="Z6480" s="60"/>
    </row>
    <row r="6481" spans="23:26" hidden="1" x14ac:dyDescent="0.3">
      <c r="W6481" s="60"/>
      <c r="X6481" s="60"/>
      <c r="Y6481" s="60"/>
      <c r="Z6481" s="60"/>
    </row>
    <row r="6482" spans="23:26" hidden="1" x14ac:dyDescent="0.3">
      <c r="W6482" s="60"/>
      <c r="X6482" s="60"/>
      <c r="Y6482" s="60"/>
      <c r="Z6482" s="60"/>
    </row>
    <row r="6483" spans="23:26" hidden="1" x14ac:dyDescent="0.3">
      <c r="W6483" s="60"/>
      <c r="X6483" s="60"/>
      <c r="Y6483" s="60"/>
      <c r="Z6483" s="60"/>
    </row>
    <row r="6484" spans="23:26" hidden="1" x14ac:dyDescent="0.3">
      <c r="W6484" s="60"/>
      <c r="X6484" s="60"/>
      <c r="Y6484" s="60"/>
      <c r="Z6484" s="60"/>
    </row>
    <row r="6485" spans="23:26" hidden="1" x14ac:dyDescent="0.3">
      <c r="W6485" s="60"/>
      <c r="X6485" s="60"/>
      <c r="Y6485" s="60"/>
      <c r="Z6485" s="60"/>
    </row>
    <row r="6486" spans="23:26" hidden="1" x14ac:dyDescent="0.3">
      <c r="W6486" s="60"/>
      <c r="X6486" s="60"/>
      <c r="Y6486" s="60"/>
      <c r="Z6486" s="60"/>
    </row>
    <row r="6487" spans="23:26" hidden="1" x14ac:dyDescent="0.3">
      <c r="W6487" s="60"/>
      <c r="X6487" s="60"/>
      <c r="Y6487" s="60"/>
      <c r="Z6487" s="60"/>
    </row>
    <row r="6488" spans="23:26" hidden="1" x14ac:dyDescent="0.3">
      <c r="W6488" s="60"/>
      <c r="X6488" s="60"/>
      <c r="Y6488" s="60"/>
      <c r="Z6488" s="60"/>
    </row>
    <row r="6489" spans="23:26" hidden="1" x14ac:dyDescent="0.3">
      <c r="W6489" s="60"/>
      <c r="X6489" s="60"/>
      <c r="Y6489" s="60"/>
      <c r="Z6489" s="60"/>
    </row>
    <row r="6490" spans="23:26" hidden="1" x14ac:dyDescent="0.3">
      <c r="W6490" s="60"/>
      <c r="X6490" s="60"/>
      <c r="Y6490" s="60"/>
      <c r="Z6490" s="60"/>
    </row>
    <row r="6491" spans="23:26" hidden="1" x14ac:dyDescent="0.3">
      <c r="W6491" s="60"/>
      <c r="X6491" s="60"/>
      <c r="Y6491" s="60"/>
      <c r="Z6491" s="60"/>
    </row>
    <row r="6492" spans="23:26" hidden="1" x14ac:dyDescent="0.3">
      <c r="W6492" s="60"/>
      <c r="X6492" s="60"/>
      <c r="Y6492" s="60"/>
      <c r="Z6492" s="60"/>
    </row>
    <row r="6493" spans="23:26" hidden="1" x14ac:dyDescent="0.3">
      <c r="W6493" s="60"/>
      <c r="X6493" s="60"/>
      <c r="Y6493" s="60"/>
      <c r="Z6493" s="60"/>
    </row>
    <row r="6494" spans="23:26" hidden="1" x14ac:dyDescent="0.3">
      <c r="W6494" s="60"/>
      <c r="X6494" s="60"/>
      <c r="Y6494" s="60"/>
      <c r="Z6494" s="60"/>
    </row>
    <row r="6495" spans="23:26" hidden="1" x14ac:dyDescent="0.3">
      <c r="W6495" s="60"/>
      <c r="X6495" s="60"/>
      <c r="Y6495" s="60"/>
      <c r="Z6495" s="60"/>
    </row>
    <row r="6496" spans="23:26" hidden="1" x14ac:dyDescent="0.3">
      <c r="W6496" s="60"/>
      <c r="X6496" s="60"/>
      <c r="Y6496" s="60"/>
      <c r="Z6496" s="60"/>
    </row>
    <row r="6497" spans="23:26" hidden="1" x14ac:dyDescent="0.3">
      <c r="W6497" s="60"/>
      <c r="X6497" s="60"/>
      <c r="Y6497" s="60"/>
      <c r="Z6497" s="60"/>
    </row>
    <row r="6498" spans="23:26" hidden="1" x14ac:dyDescent="0.3">
      <c r="W6498" s="60"/>
      <c r="X6498" s="60"/>
      <c r="Y6498" s="60"/>
      <c r="Z6498" s="60"/>
    </row>
    <row r="6499" spans="23:26" hidden="1" x14ac:dyDescent="0.3">
      <c r="W6499" s="60"/>
      <c r="X6499" s="60"/>
      <c r="Y6499" s="60"/>
      <c r="Z6499" s="60"/>
    </row>
    <row r="6500" spans="23:26" hidden="1" x14ac:dyDescent="0.3">
      <c r="W6500" s="60"/>
      <c r="X6500" s="60"/>
      <c r="Y6500" s="60"/>
      <c r="Z6500" s="60"/>
    </row>
    <row r="6501" spans="23:26" hidden="1" x14ac:dyDescent="0.3">
      <c r="W6501" s="60"/>
      <c r="X6501" s="60"/>
      <c r="Y6501" s="60"/>
      <c r="Z6501" s="60"/>
    </row>
    <row r="6502" spans="23:26" hidden="1" x14ac:dyDescent="0.3">
      <c r="W6502" s="60"/>
      <c r="X6502" s="60"/>
      <c r="Y6502" s="60"/>
      <c r="Z6502" s="60"/>
    </row>
    <row r="6503" spans="23:26" hidden="1" x14ac:dyDescent="0.3">
      <c r="W6503" s="60"/>
      <c r="X6503" s="60"/>
      <c r="Y6503" s="60"/>
      <c r="Z6503" s="60"/>
    </row>
    <row r="6504" spans="23:26" hidden="1" x14ac:dyDescent="0.3">
      <c r="W6504" s="60"/>
      <c r="X6504" s="60"/>
      <c r="Y6504" s="60"/>
      <c r="Z6504" s="60"/>
    </row>
    <row r="6505" spans="23:26" hidden="1" x14ac:dyDescent="0.3">
      <c r="W6505" s="60"/>
      <c r="X6505" s="60"/>
      <c r="Y6505" s="60"/>
      <c r="Z6505" s="60"/>
    </row>
    <row r="6506" spans="23:26" hidden="1" x14ac:dyDescent="0.3">
      <c r="W6506" s="60"/>
      <c r="X6506" s="60"/>
      <c r="Y6506" s="60"/>
      <c r="Z6506" s="60"/>
    </row>
    <row r="6507" spans="23:26" hidden="1" x14ac:dyDescent="0.3">
      <c r="W6507" s="60"/>
      <c r="X6507" s="60"/>
      <c r="Y6507" s="60"/>
      <c r="Z6507" s="60"/>
    </row>
    <row r="6508" spans="23:26" hidden="1" x14ac:dyDescent="0.3">
      <c r="W6508" s="60"/>
      <c r="X6508" s="60"/>
      <c r="Y6508" s="60"/>
      <c r="Z6508" s="60"/>
    </row>
    <row r="6509" spans="23:26" hidden="1" x14ac:dyDescent="0.3">
      <c r="W6509" s="60"/>
      <c r="X6509" s="60"/>
      <c r="Y6509" s="60"/>
      <c r="Z6509" s="60"/>
    </row>
    <row r="6510" spans="23:26" hidden="1" x14ac:dyDescent="0.3">
      <c r="W6510" s="60"/>
      <c r="X6510" s="60"/>
      <c r="Y6510" s="60"/>
      <c r="Z6510" s="60"/>
    </row>
    <row r="6511" spans="23:26" hidden="1" x14ac:dyDescent="0.3">
      <c r="W6511" s="60"/>
      <c r="X6511" s="60"/>
      <c r="Y6511" s="60"/>
      <c r="Z6511" s="60"/>
    </row>
    <row r="6512" spans="23:26" hidden="1" x14ac:dyDescent="0.3">
      <c r="W6512" s="60"/>
      <c r="X6512" s="60"/>
      <c r="Y6512" s="60"/>
      <c r="Z6512" s="60"/>
    </row>
    <row r="6513" spans="23:26" hidden="1" x14ac:dyDescent="0.3">
      <c r="W6513" s="60"/>
      <c r="X6513" s="60"/>
      <c r="Y6513" s="60"/>
      <c r="Z6513" s="60"/>
    </row>
    <row r="6514" spans="23:26" hidden="1" x14ac:dyDescent="0.3">
      <c r="W6514" s="60"/>
      <c r="X6514" s="60"/>
      <c r="Y6514" s="60"/>
      <c r="Z6514" s="60"/>
    </row>
    <row r="6515" spans="23:26" hidden="1" x14ac:dyDescent="0.3">
      <c r="W6515" s="60"/>
      <c r="X6515" s="60"/>
      <c r="Y6515" s="60"/>
      <c r="Z6515" s="60"/>
    </row>
    <row r="6516" spans="23:26" hidden="1" x14ac:dyDescent="0.3">
      <c r="W6516" s="60"/>
      <c r="X6516" s="60"/>
      <c r="Y6516" s="60"/>
      <c r="Z6516" s="60"/>
    </row>
    <row r="6517" spans="23:26" hidden="1" x14ac:dyDescent="0.3">
      <c r="W6517" s="60"/>
      <c r="X6517" s="60"/>
      <c r="Y6517" s="60"/>
      <c r="Z6517" s="60"/>
    </row>
    <row r="6518" spans="23:26" hidden="1" x14ac:dyDescent="0.3">
      <c r="W6518" s="60"/>
      <c r="X6518" s="60"/>
      <c r="Y6518" s="60"/>
      <c r="Z6518" s="60"/>
    </row>
    <row r="6519" spans="23:26" hidden="1" x14ac:dyDescent="0.3">
      <c r="W6519" s="60"/>
      <c r="X6519" s="60"/>
      <c r="Y6519" s="60"/>
      <c r="Z6519" s="60"/>
    </row>
    <row r="6520" spans="23:26" hidden="1" x14ac:dyDescent="0.3">
      <c r="W6520" s="60"/>
      <c r="X6520" s="60"/>
      <c r="Y6520" s="60"/>
      <c r="Z6520" s="60"/>
    </row>
    <row r="6521" spans="23:26" hidden="1" x14ac:dyDescent="0.3">
      <c r="W6521" s="60"/>
      <c r="X6521" s="60"/>
      <c r="Y6521" s="60"/>
      <c r="Z6521" s="60"/>
    </row>
    <row r="6522" spans="23:26" hidden="1" x14ac:dyDescent="0.3">
      <c r="W6522" s="60"/>
      <c r="X6522" s="60"/>
      <c r="Y6522" s="60"/>
      <c r="Z6522" s="60"/>
    </row>
    <row r="6523" spans="23:26" hidden="1" x14ac:dyDescent="0.3">
      <c r="W6523" s="60"/>
      <c r="X6523" s="60"/>
      <c r="Y6523" s="60"/>
      <c r="Z6523" s="60"/>
    </row>
    <row r="6524" spans="23:26" hidden="1" x14ac:dyDescent="0.3">
      <c r="W6524" s="60"/>
      <c r="X6524" s="60"/>
      <c r="Y6524" s="60"/>
      <c r="Z6524" s="60"/>
    </row>
    <row r="6525" spans="23:26" hidden="1" x14ac:dyDescent="0.3">
      <c r="W6525" s="60"/>
      <c r="X6525" s="60"/>
      <c r="Y6525" s="60"/>
      <c r="Z6525" s="60"/>
    </row>
    <row r="6526" spans="23:26" hidden="1" x14ac:dyDescent="0.3">
      <c r="W6526" s="60"/>
      <c r="X6526" s="60"/>
      <c r="Y6526" s="60"/>
      <c r="Z6526" s="60"/>
    </row>
    <row r="6527" spans="23:26" hidden="1" x14ac:dyDescent="0.3">
      <c r="W6527" s="60"/>
      <c r="X6527" s="60"/>
      <c r="Y6527" s="60"/>
      <c r="Z6527" s="60"/>
    </row>
    <row r="6528" spans="23:26" hidden="1" x14ac:dyDescent="0.3">
      <c r="W6528" s="60"/>
      <c r="X6528" s="60"/>
      <c r="Y6528" s="60"/>
      <c r="Z6528" s="60"/>
    </row>
    <row r="6529" spans="23:26" hidden="1" x14ac:dyDescent="0.3">
      <c r="W6529" s="60"/>
      <c r="X6529" s="60"/>
      <c r="Y6529" s="60"/>
      <c r="Z6529" s="60"/>
    </row>
    <row r="6530" spans="23:26" hidden="1" x14ac:dyDescent="0.3">
      <c r="W6530" s="60"/>
      <c r="X6530" s="60"/>
      <c r="Y6530" s="60"/>
      <c r="Z6530" s="60"/>
    </row>
    <row r="6531" spans="23:26" hidden="1" x14ac:dyDescent="0.3">
      <c r="W6531" s="60"/>
      <c r="X6531" s="60"/>
      <c r="Y6531" s="60"/>
      <c r="Z6531" s="60"/>
    </row>
    <row r="6532" spans="23:26" hidden="1" x14ac:dyDescent="0.3">
      <c r="W6532" s="60"/>
      <c r="X6532" s="60"/>
      <c r="Y6532" s="60"/>
      <c r="Z6532" s="60"/>
    </row>
    <row r="6533" spans="23:26" hidden="1" x14ac:dyDescent="0.3">
      <c r="W6533" s="60"/>
      <c r="X6533" s="60"/>
      <c r="Y6533" s="60"/>
      <c r="Z6533" s="60"/>
    </row>
    <row r="6534" spans="23:26" hidden="1" x14ac:dyDescent="0.3">
      <c r="W6534" s="60"/>
      <c r="X6534" s="60"/>
      <c r="Y6534" s="60"/>
      <c r="Z6534" s="60"/>
    </row>
    <row r="6535" spans="23:26" hidden="1" x14ac:dyDescent="0.3">
      <c r="W6535" s="60"/>
      <c r="X6535" s="60"/>
      <c r="Y6535" s="60"/>
      <c r="Z6535" s="60"/>
    </row>
    <row r="6536" spans="23:26" hidden="1" x14ac:dyDescent="0.3">
      <c r="W6536" s="60"/>
      <c r="X6536" s="60"/>
      <c r="Y6536" s="60"/>
      <c r="Z6536" s="60"/>
    </row>
    <row r="6537" spans="23:26" hidden="1" x14ac:dyDescent="0.3">
      <c r="W6537" s="60"/>
      <c r="X6537" s="60"/>
      <c r="Y6537" s="60"/>
      <c r="Z6537" s="60"/>
    </row>
    <row r="6538" spans="23:26" hidden="1" x14ac:dyDescent="0.3">
      <c r="W6538" s="60"/>
      <c r="X6538" s="60"/>
      <c r="Y6538" s="60"/>
      <c r="Z6538" s="60"/>
    </row>
    <row r="6539" spans="23:26" hidden="1" x14ac:dyDescent="0.3">
      <c r="W6539" s="60"/>
      <c r="X6539" s="60"/>
      <c r="Y6539" s="60"/>
      <c r="Z6539" s="60"/>
    </row>
    <row r="6540" spans="23:26" hidden="1" x14ac:dyDescent="0.3">
      <c r="W6540" s="60"/>
      <c r="X6540" s="60"/>
      <c r="Y6540" s="60"/>
      <c r="Z6540" s="60"/>
    </row>
    <row r="6541" spans="23:26" hidden="1" x14ac:dyDescent="0.3">
      <c r="W6541" s="60"/>
      <c r="X6541" s="60"/>
      <c r="Y6541" s="60"/>
      <c r="Z6541" s="60"/>
    </row>
    <row r="6542" spans="23:26" hidden="1" x14ac:dyDescent="0.3">
      <c r="W6542" s="60"/>
      <c r="X6542" s="60"/>
      <c r="Y6542" s="60"/>
      <c r="Z6542" s="60"/>
    </row>
    <row r="6543" spans="23:26" hidden="1" x14ac:dyDescent="0.3">
      <c r="W6543" s="60"/>
      <c r="X6543" s="60"/>
      <c r="Y6543" s="60"/>
      <c r="Z6543" s="60"/>
    </row>
    <row r="6544" spans="23:26" hidden="1" x14ac:dyDescent="0.3">
      <c r="W6544" s="60"/>
      <c r="X6544" s="60"/>
      <c r="Y6544" s="60"/>
      <c r="Z6544" s="60"/>
    </row>
    <row r="6545" spans="23:26" hidden="1" x14ac:dyDescent="0.3">
      <c r="W6545" s="60"/>
      <c r="X6545" s="60"/>
      <c r="Y6545" s="60"/>
      <c r="Z6545" s="60"/>
    </row>
    <row r="6546" spans="23:26" hidden="1" x14ac:dyDescent="0.3">
      <c r="W6546" s="60"/>
      <c r="X6546" s="60"/>
      <c r="Y6546" s="60"/>
      <c r="Z6546" s="60"/>
    </row>
    <row r="6547" spans="23:26" hidden="1" x14ac:dyDescent="0.3">
      <c r="W6547" s="60"/>
      <c r="X6547" s="60"/>
      <c r="Y6547" s="60"/>
      <c r="Z6547" s="60"/>
    </row>
    <row r="6548" spans="23:26" hidden="1" x14ac:dyDescent="0.3">
      <c r="W6548" s="60"/>
      <c r="X6548" s="60"/>
      <c r="Y6548" s="60"/>
      <c r="Z6548" s="60"/>
    </row>
    <row r="6549" spans="23:26" hidden="1" x14ac:dyDescent="0.3">
      <c r="W6549" s="60"/>
      <c r="X6549" s="60"/>
      <c r="Y6549" s="60"/>
      <c r="Z6549" s="60"/>
    </row>
    <row r="6550" spans="23:26" hidden="1" x14ac:dyDescent="0.3">
      <c r="W6550" s="60"/>
      <c r="X6550" s="60"/>
      <c r="Y6550" s="60"/>
      <c r="Z6550" s="60"/>
    </row>
    <row r="6551" spans="23:26" hidden="1" x14ac:dyDescent="0.3">
      <c r="W6551" s="60"/>
      <c r="X6551" s="60"/>
      <c r="Y6551" s="60"/>
      <c r="Z6551" s="60"/>
    </row>
    <row r="6552" spans="23:26" hidden="1" x14ac:dyDescent="0.3">
      <c r="W6552" s="60"/>
      <c r="X6552" s="60"/>
      <c r="Y6552" s="60"/>
      <c r="Z6552" s="60"/>
    </row>
    <row r="6553" spans="23:26" hidden="1" x14ac:dyDescent="0.3">
      <c r="W6553" s="60"/>
      <c r="X6553" s="60"/>
      <c r="Y6553" s="60"/>
      <c r="Z6553" s="60"/>
    </row>
    <row r="6554" spans="23:26" hidden="1" x14ac:dyDescent="0.3">
      <c r="W6554" s="60"/>
      <c r="X6554" s="60"/>
      <c r="Y6554" s="60"/>
      <c r="Z6554" s="60"/>
    </row>
    <row r="6555" spans="23:26" hidden="1" x14ac:dyDescent="0.3">
      <c r="W6555" s="60"/>
      <c r="X6555" s="60"/>
      <c r="Y6555" s="60"/>
      <c r="Z6555" s="60"/>
    </row>
    <row r="6556" spans="23:26" hidden="1" x14ac:dyDescent="0.3">
      <c r="W6556" s="60"/>
      <c r="X6556" s="60"/>
      <c r="Y6556" s="60"/>
      <c r="Z6556" s="60"/>
    </row>
    <row r="6557" spans="23:26" hidden="1" x14ac:dyDescent="0.3">
      <c r="W6557" s="60"/>
      <c r="X6557" s="60"/>
      <c r="Y6557" s="60"/>
      <c r="Z6557" s="60"/>
    </row>
    <row r="6558" spans="23:26" hidden="1" x14ac:dyDescent="0.3">
      <c r="W6558" s="60"/>
      <c r="X6558" s="60"/>
      <c r="Y6558" s="60"/>
      <c r="Z6558" s="60"/>
    </row>
    <row r="6559" spans="23:26" hidden="1" x14ac:dyDescent="0.3">
      <c r="W6559" s="60"/>
      <c r="X6559" s="60"/>
      <c r="Y6559" s="60"/>
      <c r="Z6559" s="60"/>
    </row>
    <row r="6560" spans="23:26" hidden="1" x14ac:dyDescent="0.3">
      <c r="W6560" s="60"/>
      <c r="X6560" s="60"/>
      <c r="Y6560" s="60"/>
      <c r="Z6560" s="60"/>
    </row>
    <row r="6561" spans="23:26" hidden="1" x14ac:dyDescent="0.3">
      <c r="W6561" s="60"/>
      <c r="X6561" s="60"/>
      <c r="Y6561" s="60"/>
      <c r="Z6561" s="60"/>
    </row>
    <row r="6562" spans="23:26" hidden="1" x14ac:dyDescent="0.3">
      <c r="W6562" s="60"/>
      <c r="X6562" s="60"/>
      <c r="Y6562" s="60"/>
      <c r="Z6562" s="60"/>
    </row>
    <row r="6563" spans="23:26" hidden="1" x14ac:dyDescent="0.3">
      <c r="W6563" s="60"/>
      <c r="X6563" s="60"/>
      <c r="Y6563" s="60"/>
      <c r="Z6563" s="60"/>
    </row>
    <row r="6564" spans="23:26" hidden="1" x14ac:dyDescent="0.3">
      <c r="W6564" s="60"/>
      <c r="X6564" s="60"/>
      <c r="Y6564" s="60"/>
      <c r="Z6564" s="60"/>
    </row>
    <row r="6565" spans="23:26" hidden="1" x14ac:dyDescent="0.3">
      <c r="W6565" s="60"/>
      <c r="X6565" s="60"/>
      <c r="Y6565" s="60"/>
      <c r="Z6565" s="60"/>
    </row>
    <row r="6566" spans="23:26" hidden="1" x14ac:dyDescent="0.3">
      <c r="W6566" s="60"/>
      <c r="X6566" s="60"/>
      <c r="Y6566" s="60"/>
      <c r="Z6566" s="60"/>
    </row>
    <row r="6567" spans="23:26" hidden="1" x14ac:dyDescent="0.3">
      <c r="W6567" s="60"/>
      <c r="X6567" s="60"/>
      <c r="Y6567" s="60"/>
      <c r="Z6567" s="60"/>
    </row>
    <row r="6568" spans="23:26" hidden="1" x14ac:dyDescent="0.3">
      <c r="W6568" s="60"/>
      <c r="X6568" s="60"/>
      <c r="Y6568" s="60"/>
      <c r="Z6568" s="60"/>
    </row>
    <row r="6569" spans="23:26" hidden="1" x14ac:dyDescent="0.3">
      <c r="W6569" s="60"/>
      <c r="X6569" s="60"/>
      <c r="Y6569" s="60"/>
      <c r="Z6569" s="60"/>
    </row>
    <row r="6570" spans="23:26" hidden="1" x14ac:dyDescent="0.3">
      <c r="W6570" s="60"/>
      <c r="X6570" s="60"/>
      <c r="Y6570" s="60"/>
      <c r="Z6570" s="60"/>
    </row>
    <row r="6571" spans="23:26" hidden="1" x14ac:dyDescent="0.3">
      <c r="W6571" s="60"/>
      <c r="X6571" s="60"/>
      <c r="Y6571" s="60"/>
      <c r="Z6571" s="60"/>
    </row>
    <row r="6572" spans="23:26" hidden="1" x14ac:dyDescent="0.3">
      <c r="W6572" s="60"/>
      <c r="X6572" s="60"/>
      <c r="Y6572" s="60"/>
      <c r="Z6572" s="60"/>
    </row>
    <row r="6573" spans="23:26" hidden="1" x14ac:dyDescent="0.3">
      <c r="W6573" s="60"/>
      <c r="X6573" s="60"/>
      <c r="Y6573" s="60"/>
      <c r="Z6573" s="60"/>
    </row>
    <row r="6574" spans="23:26" hidden="1" x14ac:dyDescent="0.3">
      <c r="W6574" s="60"/>
      <c r="X6574" s="60"/>
      <c r="Y6574" s="60"/>
      <c r="Z6574" s="60"/>
    </row>
    <row r="6575" spans="23:26" hidden="1" x14ac:dyDescent="0.3">
      <c r="W6575" s="60"/>
      <c r="X6575" s="60"/>
      <c r="Y6575" s="60"/>
      <c r="Z6575" s="60"/>
    </row>
    <row r="6576" spans="23:26" hidden="1" x14ac:dyDescent="0.3">
      <c r="W6576" s="60"/>
      <c r="X6576" s="60"/>
      <c r="Y6576" s="60"/>
      <c r="Z6576" s="60"/>
    </row>
    <row r="6577" spans="23:26" hidden="1" x14ac:dyDescent="0.3">
      <c r="W6577" s="60"/>
      <c r="X6577" s="60"/>
      <c r="Y6577" s="60"/>
      <c r="Z6577" s="60"/>
    </row>
    <row r="6578" spans="23:26" hidden="1" x14ac:dyDescent="0.3">
      <c r="W6578" s="60"/>
      <c r="X6578" s="60"/>
      <c r="Y6578" s="60"/>
      <c r="Z6578" s="60"/>
    </row>
    <row r="6579" spans="23:26" hidden="1" x14ac:dyDescent="0.3">
      <c r="W6579" s="60"/>
      <c r="X6579" s="60"/>
      <c r="Y6579" s="60"/>
      <c r="Z6579" s="60"/>
    </row>
    <row r="6580" spans="23:26" hidden="1" x14ac:dyDescent="0.3">
      <c r="W6580" s="60"/>
      <c r="X6580" s="60"/>
      <c r="Y6580" s="60"/>
      <c r="Z6580" s="60"/>
    </row>
    <row r="6581" spans="23:26" hidden="1" x14ac:dyDescent="0.3">
      <c r="W6581" s="60"/>
      <c r="X6581" s="60"/>
      <c r="Y6581" s="60"/>
      <c r="Z6581" s="60"/>
    </row>
    <row r="6582" spans="23:26" hidden="1" x14ac:dyDescent="0.3">
      <c r="W6582" s="60"/>
      <c r="X6582" s="60"/>
      <c r="Y6582" s="60"/>
      <c r="Z6582" s="60"/>
    </row>
    <row r="6583" spans="23:26" hidden="1" x14ac:dyDescent="0.3">
      <c r="W6583" s="60"/>
      <c r="X6583" s="60"/>
      <c r="Y6583" s="60"/>
      <c r="Z6583" s="60"/>
    </row>
    <row r="6584" spans="23:26" hidden="1" x14ac:dyDescent="0.3">
      <c r="W6584" s="60"/>
      <c r="X6584" s="60"/>
      <c r="Y6584" s="60"/>
      <c r="Z6584" s="60"/>
    </row>
    <row r="6585" spans="23:26" hidden="1" x14ac:dyDescent="0.3">
      <c r="W6585" s="60"/>
      <c r="X6585" s="60"/>
      <c r="Y6585" s="60"/>
      <c r="Z6585" s="60"/>
    </row>
    <row r="6586" spans="23:26" hidden="1" x14ac:dyDescent="0.3">
      <c r="W6586" s="60"/>
      <c r="X6586" s="60"/>
      <c r="Y6586" s="60"/>
      <c r="Z6586" s="60"/>
    </row>
    <row r="6587" spans="23:26" hidden="1" x14ac:dyDescent="0.3">
      <c r="W6587" s="60"/>
      <c r="X6587" s="60"/>
      <c r="Y6587" s="60"/>
      <c r="Z6587" s="60"/>
    </row>
    <row r="6588" spans="23:26" hidden="1" x14ac:dyDescent="0.3">
      <c r="W6588" s="60"/>
      <c r="X6588" s="60"/>
      <c r="Y6588" s="60"/>
      <c r="Z6588" s="60"/>
    </row>
    <row r="6589" spans="23:26" hidden="1" x14ac:dyDescent="0.3">
      <c r="W6589" s="60"/>
      <c r="X6589" s="60"/>
      <c r="Y6589" s="60"/>
      <c r="Z6589" s="60"/>
    </row>
    <row r="6590" spans="23:26" hidden="1" x14ac:dyDescent="0.3">
      <c r="W6590" s="60"/>
      <c r="X6590" s="60"/>
      <c r="Y6590" s="60"/>
      <c r="Z6590" s="60"/>
    </row>
    <row r="6591" spans="23:26" hidden="1" x14ac:dyDescent="0.3">
      <c r="W6591" s="60"/>
      <c r="X6591" s="60"/>
      <c r="Y6591" s="60"/>
      <c r="Z6591" s="60"/>
    </row>
    <row r="6592" spans="23:26" hidden="1" x14ac:dyDescent="0.3">
      <c r="W6592" s="60"/>
      <c r="X6592" s="60"/>
      <c r="Y6592" s="60"/>
      <c r="Z6592" s="60"/>
    </row>
    <row r="6593" spans="23:26" hidden="1" x14ac:dyDescent="0.3">
      <c r="W6593" s="60"/>
      <c r="X6593" s="60"/>
      <c r="Y6593" s="60"/>
      <c r="Z6593" s="60"/>
    </row>
    <row r="6594" spans="23:26" hidden="1" x14ac:dyDescent="0.3">
      <c r="W6594" s="60"/>
      <c r="X6594" s="60"/>
      <c r="Y6594" s="60"/>
      <c r="Z6594" s="60"/>
    </row>
    <row r="6595" spans="23:26" hidden="1" x14ac:dyDescent="0.3">
      <c r="W6595" s="60"/>
      <c r="X6595" s="60"/>
      <c r="Y6595" s="60"/>
      <c r="Z6595" s="60"/>
    </row>
    <row r="6596" spans="23:26" hidden="1" x14ac:dyDescent="0.3">
      <c r="W6596" s="60"/>
      <c r="X6596" s="60"/>
      <c r="Y6596" s="60"/>
      <c r="Z6596" s="60"/>
    </row>
    <row r="6597" spans="23:26" hidden="1" x14ac:dyDescent="0.3">
      <c r="W6597" s="60"/>
      <c r="X6597" s="60"/>
      <c r="Y6597" s="60"/>
      <c r="Z6597" s="60"/>
    </row>
    <row r="6598" spans="23:26" hidden="1" x14ac:dyDescent="0.3">
      <c r="W6598" s="60"/>
      <c r="X6598" s="60"/>
      <c r="Y6598" s="60"/>
      <c r="Z6598" s="60"/>
    </row>
    <row r="6599" spans="23:26" hidden="1" x14ac:dyDescent="0.3">
      <c r="W6599" s="60"/>
      <c r="X6599" s="60"/>
      <c r="Y6599" s="60"/>
      <c r="Z6599" s="60"/>
    </row>
    <row r="6600" spans="23:26" hidden="1" x14ac:dyDescent="0.3">
      <c r="W6600" s="60"/>
      <c r="X6600" s="60"/>
      <c r="Y6600" s="60"/>
      <c r="Z6600" s="60"/>
    </row>
    <row r="6601" spans="23:26" hidden="1" x14ac:dyDescent="0.3">
      <c r="W6601" s="60"/>
      <c r="X6601" s="60"/>
      <c r="Y6601" s="60"/>
      <c r="Z6601" s="60"/>
    </row>
    <row r="6602" spans="23:26" hidden="1" x14ac:dyDescent="0.3">
      <c r="W6602" s="60"/>
      <c r="X6602" s="60"/>
      <c r="Y6602" s="60"/>
      <c r="Z6602" s="60"/>
    </row>
    <row r="6603" spans="23:26" hidden="1" x14ac:dyDescent="0.3">
      <c r="W6603" s="60"/>
      <c r="X6603" s="60"/>
      <c r="Y6603" s="60"/>
      <c r="Z6603" s="60"/>
    </row>
    <row r="6604" spans="23:26" hidden="1" x14ac:dyDescent="0.3">
      <c r="W6604" s="60"/>
      <c r="X6604" s="60"/>
      <c r="Y6604" s="60"/>
      <c r="Z6604" s="60"/>
    </row>
    <row r="6605" spans="23:26" hidden="1" x14ac:dyDescent="0.3">
      <c r="W6605" s="60"/>
      <c r="X6605" s="60"/>
      <c r="Y6605" s="60"/>
      <c r="Z6605" s="60"/>
    </row>
    <row r="6606" spans="23:26" hidden="1" x14ac:dyDescent="0.3">
      <c r="W6606" s="60"/>
      <c r="X6606" s="60"/>
      <c r="Y6606" s="60"/>
      <c r="Z6606" s="60"/>
    </row>
    <row r="6607" spans="23:26" hidden="1" x14ac:dyDescent="0.3">
      <c r="W6607" s="60"/>
      <c r="X6607" s="60"/>
      <c r="Y6607" s="60"/>
      <c r="Z6607" s="60"/>
    </row>
    <row r="6608" spans="23:26" hidden="1" x14ac:dyDescent="0.3">
      <c r="W6608" s="60"/>
      <c r="X6608" s="60"/>
      <c r="Y6608" s="60"/>
      <c r="Z6608" s="60"/>
    </row>
    <row r="6609" spans="23:26" hidden="1" x14ac:dyDescent="0.3">
      <c r="W6609" s="60"/>
      <c r="X6609" s="60"/>
      <c r="Y6609" s="60"/>
      <c r="Z6609" s="60"/>
    </row>
    <row r="6610" spans="23:26" hidden="1" x14ac:dyDescent="0.3">
      <c r="W6610" s="60"/>
      <c r="X6610" s="60"/>
      <c r="Y6610" s="60"/>
      <c r="Z6610" s="60"/>
    </row>
    <row r="6611" spans="23:26" hidden="1" x14ac:dyDescent="0.3">
      <c r="W6611" s="60"/>
      <c r="X6611" s="60"/>
      <c r="Y6611" s="60"/>
      <c r="Z6611" s="60"/>
    </row>
    <row r="6612" spans="23:26" hidden="1" x14ac:dyDescent="0.3">
      <c r="W6612" s="60"/>
      <c r="X6612" s="60"/>
      <c r="Y6612" s="60"/>
      <c r="Z6612" s="60"/>
    </row>
    <row r="6613" spans="23:26" hidden="1" x14ac:dyDescent="0.3">
      <c r="W6613" s="60"/>
      <c r="X6613" s="60"/>
      <c r="Y6613" s="60"/>
      <c r="Z6613" s="60"/>
    </row>
    <row r="6614" spans="23:26" hidden="1" x14ac:dyDescent="0.3">
      <c r="W6614" s="60"/>
      <c r="X6614" s="60"/>
      <c r="Y6614" s="60"/>
      <c r="Z6614" s="60"/>
    </row>
    <row r="6615" spans="23:26" hidden="1" x14ac:dyDescent="0.3">
      <c r="W6615" s="60"/>
      <c r="X6615" s="60"/>
      <c r="Y6615" s="60"/>
      <c r="Z6615" s="60"/>
    </row>
    <row r="6616" spans="23:26" hidden="1" x14ac:dyDescent="0.3">
      <c r="W6616" s="60"/>
      <c r="X6616" s="60"/>
      <c r="Y6616" s="60"/>
      <c r="Z6616" s="60"/>
    </row>
    <row r="6617" spans="23:26" hidden="1" x14ac:dyDescent="0.3">
      <c r="W6617" s="60"/>
      <c r="X6617" s="60"/>
      <c r="Y6617" s="60"/>
      <c r="Z6617" s="60"/>
    </row>
    <row r="6618" spans="23:26" hidden="1" x14ac:dyDescent="0.3">
      <c r="W6618" s="60"/>
      <c r="X6618" s="60"/>
      <c r="Y6618" s="60"/>
      <c r="Z6618" s="60"/>
    </row>
    <row r="6619" spans="23:26" hidden="1" x14ac:dyDescent="0.3">
      <c r="W6619" s="60"/>
      <c r="X6619" s="60"/>
      <c r="Y6619" s="60"/>
      <c r="Z6619" s="60"/>
    </row>
    <row r="6620" spans="23:26" hidden="1" x14ac:dyDescent="0.3">
      <c r="W6620" s="60"/>
      <c r="X6620" s="60"/>
      <c r="Y6620" s="60"/>
      <c r="Z6620" s="60"/>
    </row>
    <row r="6621" spans="23:26" hidden="1" x14ac:dyDescent="0.3">
      <c r="W6621" s="60"/>
      <c r="X6621" s="60"/>
      <c r="Y6621" s="60"/>
      <c r="Z6621" s="60"/>
    </row>
    <row r="6622" spans="23:26" hidden="1" x14ac:dyDescent="0.3">
      <c r="W6622" s="60"/>
      <c r="X6622" s="60"/>
      <c r="Y6622" s="60"/>
      <c r="Z6622" s="60"/>
    </row>
    <row r="6623" spans="23:26" hidden="1" x14ac:dyDescent="0.3">
      <c r="W6623" s="60"/>
      <c r="X6623" s="60"/>
      <c r="Y6623" s="60"/>
      <c r="Z6623" s="60"/>
    </row>
    <row r="6624" spans="23:26" hidden="1" x14ac:dyDescent="0.3">
      <c r="W6624" s="60"/>
      <c r="X6624" s="60"/>
      <c r="Y6624" s="60"/>
      <c r="Z6624" s="60"/>
    </row>
    <row r="6625" spans="23:26" hidden="1" x14ac:dyDescent="0.3">
      <c r="W6625" s="60"/>
      <c r="X6625" s="60"/>
      <c r="Y6625" s="60"/>
      <c r="Z6625" s="60"/>
    </row>
    <row r="6626" spans="23:26" hidden="1" x14ac:dyDescent="0.3">
      <c r="W6626" s="60"/>
      <c r="X6626" s="60"/>
      <c r="Y6626" s="60"/>
      <c r="Z6626" s="60"/>
    </row>
    <row r="6627" spans="23:26" hidden="1" x14ac:dyDescent="0.3">
      <c r="W6627" s="60"/>
      <c r="X6627" s="60"/>
      <c r="Y6627" s="60"/>
      <c r="Z6627" s="60"/>
    </row>
    <row r="6628" spans="23:26" hidden="1" x14ac:dyDescent="0.3">
      <c r="W6628" s="60"/>
      <c r="X6628" s="60"/>
      <c r="Y6628" s="60"/>
      <c r="Z6628" s="60"/>
    </row>
    <row r="6629" spans="23:26" hidden="1" x14ac:dyDescent="0.3">
      <c r="W6629" s="60"/>
      <c r="X6629" s="60"/>
      <c r="Y6629" s="60"/>
      <c r="Z6629" s="60"/>
    </row>
    <row r="6630" spans="23:26" hidden="1" x14ac:dyDescent="0.3">
      <c r="W6630" s="60"/>
      <c r="X6630" s="60"/>
      <c r="Y6630" s="60"/>
      <c r="Z6630" s="60"/>
    </row>
    <row r="6631" spans="23:26" hidden="1" x14ac:dyDescent="0.3">
      <c r="W6631" s="60"/>
      <c r="X6631" s="60"/>
      <c r="Y6631" s="60"/>
      <c r="Z6631" s="60"/>
    </row>
    <row r="6632" spans="23:26" hidden="1" x14ac:dyDescent="0.3">
      <c r="W6632" s="60"/>
      <c r="X6632" s="60"/>
      <c r="Y6632" s="60"/>
      <c r="Z6632" s="60"/>
    </row>
    <row r="6633" spans="23:26" hidden="1" x14ac:dyDescent="0.3">
      <c r="W6633" s="60"/>
      <c r="X6633" s="60"/>
      <c r="Y6633" s="60"/>
      <c r="Z6633" s="60"/>
    </row>
    <row r="6634" spans="23:26" hidden="1" x14ac:dyDescent="0.3">
      <c r="W6634" s="60"/>
      <c r="X6634" s="60"/>
      <c r="Y6634" s="60"/>
      <c r="Z6634" s="60"/>
    </row>
    <row r="6635" spans="23:26" hidden="1" x14ac:dyDescent="0.3">
      <c r="W6635" s="60"/>
      <c r="X6635" s="60"/>
      <c r="Y6635" s="60"/>
      <c r="Z6635" s="60"/>
    </row>
    <row r="6636" spans="23:26" hidden="1" x14ac:dyDescent="0.3">
      <c r="W6636" s="60"/>
      <c r="X6636" s="60"/>
      <c r="Y6636" s="60"/>
      <c r="Z6636" s="60"/>
    </row>
    <row r="6637" spans="23:26" hidden="1" x14ac:dyDescent="0.3">
      <c r="W6637" s="60"/>
      <c r="X6637" s="60"/>
      <c r="Y6637" s="60"/>
      <c r="Z6637" s="60"/>
    </row>
    <row r="6638" spans="23:26" hidden="1" x14ac:dyDescent="0.3">
      <c r="W6638" s="60"/>
      <c r="X6638" s="60"/>
      <c r="Y6638" s="60"/>
      <c r="Z6638" s="60"/>
    </row>
    <row r="6639" spans="23:26" hidden="1" x14ac:dyDescent="0.3">
      <c r="W6639" s="60"/>
      <c r="X6639" s="60"/>
      <c r="Y6639" s="60"/>
      <c r="Z6639" s="60"/>
    </row>
    <row r="6640" spans="23:26" hidden="1" x14ac:dyDescent="0.3">
      <c r="W6640" s="60"/>
      <c r="X6640" s="60"/>
      <c r="Y6640" s="60"/>
      <c r="Z6640" s="60"/>
    </row>
    <row r="6641" spans="23:26" hidden="1" x14ac:dyDescent="0.3">
      <c r="W6641" s="60"/>
      <c r="X6641" s="60"/>
      <c r="Y6641" s="60"/>
      <c r="Z6641" s="60"/>
    </row>
    <row r="6642" spans="23:26" hidden="1" x14ac:dyDescent="0.3">
      <c r="W6642" s="60"/>
      <c r="X6642" s="60"/>
      <c r="Y6642" s="60"/>
      <c r="Z6642" s="60"/>
    </row>
    <row r="6643" spans="23:26" hidden="1" x14ac:dyDescent="0.3">
      <c r="W6643" s="60"/>
      <c r="X6643" s="60"/>
      <c r="Y6643" s="60"/>
      <c r="Z6643" s="60"/>
    </row>
    <row r="6644" spans="23:26" hidden="1" x14ac:dyDescent="0.3">
      <c r="W6644" s="60"/>
      <c r="X6644" s="60"/>
      <c r="Y6644" s="60"/>
      <c r="Z6644" s="60"/>
    </row>
    <row r="6645" spans="23:26" hidden="1" x14ac:dyDescent="0.3">
      <c r="W6645" s="60"/>
      <c r="X6645" s="60"/>
      <c r="Y6645" s="60"/>
      <c r="Z6645" s="60"/>
    </row>
    <row r="6646" spans="23:26" hidden="1" x14ac:dyDescent="0.3">
      <c r="W6646" s="60"/>
      <c r="X6646" s="60"/>
      <c r="Y6646" s="60"/>
      <c r="Z6646" s="60"/>
    </row>
    <row r="6647" spans="23:26" hidden="1" x14ac:dyDescent="0.3">
      <c r="W6647" s="60"/>
      <c r="X6647" s="60"/>
      <c r="Y6647" s="60"/>
      <c r="Z6647" s="60"/>
    </row>
    <row r="6648" spans="23:26" hidden="1" x14ac:dyDescent="0.3">
      <c r="W6648" s="60"/>
      <c r="X6648" s="60"/>
      <c r="Y6648" s="60"/>
      <c r="Z6648" s="60"/>
    </row>
    <row r="6649" spans="23:26" hidden="1" x14ac:dyDescent="0.3">
      <c r="W6649" s="60"/>
      <c r="X6649" s="60"/>
      <c r="Y6649" s="60"/>
      <c r="Z6649" s="60"/>
    </row>
    <row r="6650" spans="23:26" hidden="1" x14ac:dyDescent="0.3">
      <c r="W6650" s="60"/>
      <c r="X6650" s="60"/>
      <c r="Y6650" s="60"/>
      <c r="Z6650" s="60"/>
    </row>
    <row r="6651" spans="23:26" hidden="1" x14ac:dyDescent="0.3">
      <c r="W6651" s="60"/>
      <c r="X6651" s="60"/>
      <c r="Y6651" s="60"/>
      <c r="Z6651" s="60"/>
    </row>
    <row r="6652" spans="23:26" hidden="1" x14ac:dyDescent="0.3">
      <c r="W6652" s="60"/>
      <c r="X6652" s="60"/>
      <c r="Y6652" s="60"/>
      <c r="Z6652" s="60"/>
    </row>
    <row r="6653" spans="23:26" hidden="1" x14ac:dyDescent="0.3">
      <c r="W6653" s="60"/>
      <c r="X6653" s="60"/>
      <c r="Y6653" s="60"/>
      <c r="Z6653" s="60"/>
    </row>
    <row r="6654" spans="23:26" hidden="1" x14ac:dyDescent="0.3">
      <c r="W6654" s="60"/>
      <c r="X6654" s="60"/>
      <c r="Y6654" s="60"/>
      <c r="Z6654" s="60"/>
    </row>
    <row r="6655" spans="23:26" hidden="1" x14ac:dyDescent="0.3">
      <c r="W6655" s="60"/>
      <c r="X6655" s="60"/>
      <c r="Y6655" s="60"/>
      <c r="Z6655" s="60"/>
    </row>
    <row r="6656" spans="23:26" hidden="1" x14ac:dyDescent="0.3">
      <c r="W6656" s="60"/>
      <c r="X6656" s="60"/>
      <c r="Y6656" s="60"/>
      <c r="Z6656" s="60"/>
    </row>
    <row r="6657" spans="23:26" hidden="1" x14ac:dyDescent="0.3">
      <c r="W6657" s="60"/>
      <c r="X6657" s="60"/>
      <c r="Y6657" s="60"/>
      <c r="Z6657" s="60"/>
    </row>
    <row r="6658" spans="23:26" hidden="1" x14ac:dyDescent="0.3">
      <c r="W6658" s="60"/>
      <c r="X6658" s="60"/>
      <c r="Y6658" s="60"/>
      <c r="Z6658" s="60"/>
    </row>
    <row r="6659" spans="23:26" hidden="1" x14ac:dyDescent="0.3">
      <c r="W6659" s="60"/>
      <c r="X6659" s="60"/>
      <c r="Y6659" s="60"/>
      <c r="Z6659" s="60"/>
    </row>
    <row r="6660" spans="23:26" hidden="1" x14ac:dyDescent="0.3">
      <c r="W6660" s="60"/>
      <c r="X6660" s="60"/>
      <c r="Y6660" s="60"/>
      <c r="Z6660" s="60"/>
    </row>
    <row r="6661" spans="23:26" hidden="1" x14ac:dyDescent="0.3">
      <c r="W6661" s="60"/>
      <c r="X6661" s="60"/>
      <c r="Y6661" s="60"/>
      <c r="Z6661" s="60"/>
    </row>
    <row r="6662" spans="23:26" hidden="1" x14ac:dyDescent="0.3">
      <c r="W6662" s="60"/>
      <c r="X6662" s="60"/>
      <c r="Y6662" s="60"/>
      <c r="Z6662" s="60"/>
    </row>
    <row r="6663" spans="23:26" hidden="1" x14ac:dyDescent="0.3">
      <c r="W6663" s="60"/>
      <c r="X6663" s="60"/>
      <c r="Y6663" s="60"/>
      <c r="Z6663" s="60"/>
    </row>
    <row r="6664" spans="23:26" hidden="1" x14ac:dyDescent="0.3">
      <c r="W6664" s="60"/>
      <c r="X6664" s="60"/>
      <c r="Y6664" s="60"/>
      <c r="Z6664" s="60"/>
    </row>
    <row r="6665" spans="23:26" hidden="1" x14ac:dyDescent="0.3">
      <c r="W6665" s="60"/>
      <c r="X6665" s="60"/>
      <c r="Y6665" s="60"/>
      <c r="Z6665" s="60"/>
    </row>
    <row r="6666" spans="23:26" hidden="1" x14ac:dyDescent="0.3">
      <c r="W6666" s="60"/>
      <c r="X6666" s="60"/>
      <c r="Y6666" s="60"/>
      <c r="Z6666" s="60"/>
    </row>
    <row r="6667" spans="23:26" hidden="1" x14ac:dyDescent="0.3">
      <c r="W6667" s="60"/>
      <c r="X6667" s="60"/>
      <c r="Y6667" s="60"/>
      <c r="Z6667" s="60"/>
    </row>
    <row r="6668" spans="23:26" hidden="1" x14ac:dyDescent="0.3">
      <c r="W6668" s="60"/>
      <c r="X6668" s="60"/>
      <c r="Y6668" s="60"/>
      <c r="Z6668" s="60"/>
    </row>
    <row r="6669" spans="23:26" hidden="1" x14ac:dyDescent="0.3">
      <c r="W6669" s="60"/>
      <c r="X6669" s="60"/>
      <c r="Y6669" s="60"/>
      <c r="Z6669" s="60"/>
    </row>
    <row r="6670" spans="23:26" hidden="1" x14ac:dyDescent="0.3">
      <c r="W6670" s="60"/>
      <c r="X6670" s="60"/>
      <c r="Y6670" s="60"/>
      <c r="Z6670" s="60"/>
    </row>
    <row r="6671" spans="23:26" hidden="1" x14ac:dyDescent="0.3">
      <c r="W6671" s="60"/>
      <c r="X6671" s="60"/>
      <c r="Y6671" s="60"/>
      <c r="Z6671" s="60"/>
    </row>
    <row r="6672" spans="23:26" hidden="1" x14ac:dyDescent="0.3">
      <c r="W6672" s="60"/>
      <c r="X6672" s="60"/>
      <c r="Y6672" s="60"/>
      <c r="Z6672" s="60"/>
    </row>
    <row r="6673" spans="23:26" hidden="1" x14ac:dyDescent="0.3">
      <c r="W6673" s="60"/>
      <c r="X6673" s="60"/>
      <c r="Y6673" s="60"/>
      <c r="Z6673" s="60"/>
    </row>
    <row r="6674" spans="23:26" hidden="1" x14ac:dyDescent="0.3">
      <c r="W6674" s="60"/>
      <c r="X6674" s="60"/>
      <c r="Y6674" s="60"/>
      <c r="Z6674" s="60"/>
    </row>
    <row r="6675" spans="23:26" hidden="1" x14ac:dyDescent="0.3">
      <c r="W6675" s="60"/>
      <c r="X6675" s="60"/>
      <c r="Y6675" s="60"/>
      <c r="Z6675" s="60"/>
    </row>
    <row r="6676" spans="23:26" hidden="1" x14ac:dyDescent="0.3">
      <c r="W6676" s="60"/>
      <c r="X6676" s="60"/>
      <c r="Y6676" s="60"/>
      <c r="Z6676" s="60"/>
    </row>
    <row r="6677" spans="23:26" hidden="1" x14ac:dyDescent="0.3">
      <c r="W6677" s="60"/>
      <c r="X6677" s="60"/>
      <c r="Y6677" s="60"/>
      <c r="Z6677" s="60"/>
    </row>
    <row r="6678" spans="23:26" hidden="1" x14ac:dyDescent="0.3">
      <c r="W6678" s="60"/>
      <c r="X6678" s="60"/>
      <c r="Y6678" s="60"/>
      <c r="Z6678" s="60"/>
    </row>
    <row r="6679" spans="23:26" hidden="1" x14ac:dyDescent="0.3">
      <c r="W6679" s="60"/>
      <c r="X6679" s="60"/>
      <c r="Y6679" s="60"/>
      <c r="Z6679" s="60"/>
    </row>
    <row r="6680" spans="23:26" hidden="1" x14ac:dyDescent="0.3">
      <c r="W6680" s="60"/>
      <c r="X6680" s="60"/>
      <c r="Y6680" s="60"/>
      <c r="Z6680" s="60"/>
    </row>
    <row r="6681" spans="23:26" hidden="1" x14ac:dyDescent="0.3">
      <c r="W6681" s="60"/>
      <c r="X6681" s="60"/>
      <c r="Y6681" s="60"/>
      <c r="Z6681" s="60"/>
    </row>
    <row r="6682" spans="23:26" hidden="1" x14ac:dyDescent="0.3">
      <c r="W6682" s="60"/>
      <c r="X6682" s="60"/>
      <c r="Y6682" s="60"/>
      <c r="Z6682" s="60"/>
    </row>
    <row r="6683" spans="23:26" hidden="1" x14ac:dyDescent="0.3">
      <c r="W6683" s="60"/>
      <c r="X6683" s="60"/>
      <c r="Y6683" s="60"/>
      <c r="Z6683" s="60"/>
    </row>
    <row r="6684" spans="23:26" hidden="1" x14ac:dyDescent="0.3">
      <c r="W6684" s="60"/>
      <c r="X6684" s="60"/>
      <c r="Y6684" s="60"/>
      <c r="Z6684" s="60"/>
    </row>
    <row r="6685" spans="23:26" hidden="1" x14ac:dyDescent="0.3">
      <c r="W6685" s="60"/>
      <c r="X6685" s="60"/>
      <c r="Y6685" s="60"/>
      <c r="Z6685" s="60"/>
    </row>
    <row r="6686" spans="23:26" hidden="1" x14ac:dyDescent="0.3">
      <c r="W6686" s="60"/>
      <c r="X6686" s="60"/>
      <c r="Y6686" s="60"/>
      <c r="Z6686" s="60"/>
    </row>
    <row r="6687" spans="23:26" hidden="1" x14ac:dyDescent="0.3">
      <c r="W6687" s="60"/>
      <c r="X6687" s="60"/>
      <c r="Y6687" s="60"/>
      <c r="Z6687" s="60"/>
    </row>
    <row r="6688" spans="23:26" hidden="1" x14ac:dyDescent="0.3">
      <c r="W6688" s="60"/>
      <c r="X6688" s="60"/>
      <c r="Y6688" s="60"/>
      <c r="Z6688" s="60"/>
    </row>
    <row r="6689" spans="23:26" hidden="1" x14ac:dyDescent="0.3">
      <c r="W6689" s="60"/>
      <c r="X6689" s="60"/>
      <c r="Y6689" s="60"/>
      <c r="Z6689" s="60"/>
    </row>
    <row r="6690" spans="23:26" hidden="1" x14ac:dyDescent="0.3">
      <c r="W6690" s="60"/>
      <c r="X6690" s="60"/>
      <c r="Y6690" s="60"/>
      <c r="Z6690" s="60"/>
    </row>
    <row r="6691" spans="23:26" hidden="1" x14ac:dyDescent="0.3">
      <c r="W6691" s="60"/>
      <c r="X6691" s="60"/>
      <c r="Y6691" s="60"/>
      <c r="Z6691" s="60"/>
    </row>
    <row r="6692" spans="23:26" hidden="1" x14ac:dyDescent="0.3">
      <c r="W6692" s="60"/>
      <c r="X6692" s="60"/>
      <c r="Y6692" s="60"/>
      <c r="Z6692" s="60"/>
    </row>
    <row r="6693" spans="23:26" hidden="1" x14ac:dyDescent="0.3">
      <c r="W6693" s="60"/>
      <c r="X6693" s="60"/>
      <c r="Y6693" s="60"/>
      <c r="Z6693" s="60"/>
    </row>
    <row r="6694" spans="23:26" hidden="1" x14ac:dyDescent="0.3">
      <c r="W6694" s="60"/>
      <c r="X6694" s="60"/>
      <c r="Y6694" s="60"/>
      <c r="Z6694" s="60"/>
    </row>
    <row r="6695" spans="23:26" hidden="1" x14ac:dyDescent="0.3">
      <c r="W6695" s="60"/>
      <c r="X6695" s="60"/>
      <c r="Y6695" s="60"/>
      <c r="Z6695" s="60"/>
    </row>
    <row r="6696" spans="23:26" hidden="1" x14ac:dyDescent="0.3">
      <c r="W6696" s="60"/>
      <c r="X6696" s="60"/>
      <c r="Y6696" s="60"/>
      <c r="Z6696" s="60"/>
    </row>
    <row r="6697" spans="23:26" hidden="1" x14ac:dyDescent="0.3">
      <c r="W6697" s="60"/>
      <c r="X6697" s="60"/>
      <c r="Y6697" s="60"/>
      <c r="Z6697" s="60"/>
    </row>
    <row r="6698" spans="23:26" hidden="1" x14ac:dyDescent="0.3">
      <c r="W6698" s="60"/>
      <c r="X6698" s="60"/>
      <c r="Y6698" s="60"/>
      <c r="Z6698" s="60"/>
    </row>
    <row r="6699" spans="23:26" hidden="1" x14ac:dyDescent="0.3">
      <c r="W6699" s="60"/>
      <c r="X6699" s="60"/>
      <c r="Y6699" s="60"/>
      <c r="Z6699" s="60"/>
    </row>
    <row r="6700" spans="23:26" hidden="1" x14ac:dyDescent="0.3">
      <c r="W6700" s="60"/>
      <c r="X6700" s="60"/>
      <c r="Y6700" s="60"/>
      <c r="Z6700" s="60"/>
    </row>
    <row r="6701" spans="23:26" hidden="1" x14ac:dyDescent="0.3">
      <c r="W6701" s="60"/>
      <c r="X6701" s="60"/>
      <c r="Y6701" s="60"/>
      <c r="Z6701" s="60"/>
    </row>
    <row r="6702" spans="23:26" hidden="1" x14ac:dyDescent="0.3">
      <c r="W6702" s="60"/>
      <c r="X6702" s="60"/>
      <c r="Y6702" s="60"/>
      <c r="Z6702" s="60"/>
    </row>
    <row r="6703" spans="23:26" hidden="1" x14ac:dyDescent="0.3">
      <c r="W6703" s="60"/>
      <c r="X6703" s="60"/>
      <c r="Y6703" s="60"/>
      <c r="Z6703" s="60"/>
    </row>
    <row r="6704" spans="23:26" hidden="1" x14ac:dyDescent="0.3">
      <c r="W6704" s="60"/>
      <c r="X6704" s="60"/>
      <c r="Y6704" s="60"/>
      <c r="Z6704" s="60"/>
    </row>
    <row r="6705" spans="23:26" hidden="1" x14ac:dyDescent="0.3">
      <c r="W6705" s="60"/>
      <c r="X6705" s="60"/>
      <c r="Y6705" s="60"/>
      <c r="Z6705" s="60"/>
    </row>
    <row r="6706" spans="23:26" hidden="1" x14ac:dyDescent="0.3">
      <c r="W6706" s="60"/>
      <c r="X6706" s="60"/>
      <c r="Y6706" s="60"/>
      <c r="Z6706" s="60"/>
    </row>
    <row r="6707" spans="23:26" hidden="1" x14ac:dyDescent="0.3">
      <c r="W6707" s="60"/>
      <c r="X6707" s="60"/>
      <c r="Y6707" s="60"/>
      <c r="Z6707" s="60"/>
    </row>
    <row r="6708" spans="23:26" hidden="1" x14ac:dyDescent="0.3">
      <c r="W6708" s="60"/>
      <c r="X6708" s="60"/>
      <c r="Y6708" s="60"/>
      <c r="Z6708" s="60"/>
    </row>
    <row r="6709" spans="23:26" hidden="1" x14ac:dyDescent="0.3">
      <c r="W6709" s="60"/>
      <c r="X6709" s="60"/>
      <c r="Y6709" s="60"/>
      <c r="Z6709" s="60"/>
    </row>
    <row r="6710" spans="23:26" hidden="1" x14ac:dyDescent="0.3">
      <c r="W6710" s="60"/>
      <c r="X6710" s="60"/>
      <c r="Y6710" s="60"/>
      <c r="Z6710" s="60"/>
    </row>
    <row r="6711" spans="23:26" hidden="1" x14ac:dyDescent="0.3">
      <c r="W6711" s="60"/>
      <c r="X6711" s="60"/>
      <c r="Y6711" s="60"/>
      <c r="Z6711" s="60"/>
    </row>
    <row r="6712" spans="23:26" hidden="1" x14ac:dyDescent="0.3">
      <c r="W6712" s="60"/>
      <c r="X6712" s="60"/>
      <c r="Y6712" s="60"/>
      <c r="Z6712" s="60"/>
    </row>
    <row r="6713" spans="23:26" hidden="1" x14ac:dyDescent="0.3">
      <c r="W6713" s="60"/>
      <c r="X6713" s="60"/>
      <c r="Y6713" s="60"/>
      <c r="Z6713" s="60"/>
    </row>
    <row r="6714" spans="23:26" hidden="1" x14ac:dyDescent="0.3">
      <c r="W6714" s="60"/>
      <c r="X6714" s="60"/>
      <c r="Y6714" s="60"/>
      <c r="Z6714" s="60"/>
    </row>
    <row r="6715" spans="23:26" hidden="1" x14ac:dyDescent="0.3">
      <c r="W6715" s="60"/>
      <c r="X6715" s="60"/>
      <c r="Y6715" s="60"/>
      <c r="Z6715" s="60"/>
    </row>
    <row r="6716" spans="23:26" hidden="1" x14ac:dyDescent="0.3">
      <c r="W6716" s="60"/>
      <c r="X6716" s="60"/>
      <c r="Y6716" s="60"/>
      <c r="Z6716" s="60"/>
    </row>
    <row r="6717" spans="23:26" hidden="1" x14ac:dyDescent="0.3">
      <c r="W6717" s="60"/>
      <c r="X6717" s="60"/>
      <c r="Y6717" s="60"/>
      <c r="Z6717" s="60"/>
    </row>
    <row r="6718" spans="23:26" hidden="1" x14ac:dyDescent="0.3">
      <c r="W6718" s="60"/>
      <c r="X6718" s="60"/>
      <c r="Y6718" s="60"/>
      <c r="Z6718" s="60"/>
    </row>
    <row r="6719" spans="23:26" hidden="1" x14ac:dyDescent="0.3">
      <c r="W6719" s="60"/>
      <c r="X6719" s="60"/>
      <c r="Y6719" s="60"/>
      <c r="Z6719" s="60"/>
    </row>
    <row r="6720" spans="23:26" hidden="1" x14ac:dyDescent="0.3">
      <c r="W6720" s="60"/>
      <c r="X6720" s="60"/>
      <c r="Y6720" s="60"/>
      <c r="Z6720" s="60"/>
    </row>
    <row r="6721" spans="23:26" hidden="1" x14ac:dyDescent="0.3">
      <c r="W6721" s="60"/>
      <c r="X6721" s="60"/>
      <c r="Y6721" s="60"/>
      <c r="Z6721" s="60"/>
    </row>
    <row r="6722" spans="23:26" hidden="1" x14ac:dyDescent="0.3">
      <c r="W6722" s="60"/>
      <c r="X6722" s="60"/>
      <c r="Y6722" s="60"/>
      <c r="Z6722" s="60"/>
    </row>
    <row r="6723" spans="23:26" hidden="1" x14ac:dyDescent="0.3">
      <c r="W6723" s="60"/>
      <c r="X6723" s="60"/>
      <c r="Y6723" s="60"/>
      <c r="Z6723" s="60"/>
    </row>
    <row r="6724" spans="23:26" hidden="1" x14ac:dyDescent="0.3">
      <c r="W6724" s="60"/>
      <c r="X6724" s="60"/>
      <c r="Y6724" s="60"/>
      <c r="Z6724" s="60"/>
    </row>
    <row r="6725" spans="23:26" hidden="1" x14ac:dyDescent="0.3">
      <c r="W6725" s="60"/>
      <c r="X6725" s="60"/>
      <c r="Y6725" s="60"/>
      <c r="Z6725" s="60"/>
    </row>
    <row r="6726" spans="23:26" hidden="1" x14ac:dyDescent="0.3">
      <c r="W6726" s="60"/>
      <c r="X6726" s="60"/>
      <c r="Y6726" s="60"/>
      <c r="Z6726" s="60"/>
    </row>
    <row r="6727" spans="23:26" hidden="1" x14ac:dyDescent="0.3">
      <c r="W6727" s="60"/>
      <c r="X6727" s="60"/>
      <c r="Y6727" s="60"/>
      <c r="Z6727" s="60"/>
    </row>
    <row r="6728" spans="23:26" hidden="1" x14ac:dyDescent="0.3">
      <c r="W6728" s="60"/>
      <c r="X6728" s="60"/>
      <c r="Y6728" s="60"/>
      <c r="Z6728" s="60"/>
    </row>
    <row r="6729" spans="23:26" hidden="1" x14ac:dyDescent="0.3">
      <c r="W6729" s="60"/>
      <c r="X6729" s="60"/>
      <c r="Y6729" s="60"/>
      <c r="Z6729" s="60"/>
    </row>
    <row r="6730" spans="23:26" hidden="1" x14ac:dyDescent="0.3">
      <c r="W6730" s="60"/>
      <c r="X6730" s="60"/>
      <c r="Y6730" s="60"/>
      <c r="Z6730" s="60"/>
    </row>
    <row r="6731" spans="23:26" hidden="1" x14ac:dyDescent="0.3">
      <c r="W6731" s="60"/>
      <c r="X6731" s="60"/>
      <c r="Y6731" s="60"/>
      <c r="Z6731" s="60"/>
    </row>
    <row r="6732" spans="23:26" hidden="1" x14ac:dyDescent="0.3">
      <c r="W6732" s="60"/>
      <c r="X6732" s="60"/>
      <c r="Y6732" s="60"/>
      <c r="Z6732" s="60"/>
    </row>
    <row r="6733" spans="23:26" hidden="1" x14ac:dyDescent="0.3">
      <c r="W6733" s="60"/>
      <c r="X6733" s="60"/>
      <c r="Y6733" s="60"/>
      <c r="Z6733" s="60"/>
    </row>
    <row r="6734" spans="23:26" hidden="1" x14ac:dyDescent="0.3">
      <c r="W6734" s="60"/>
      <c r="X6734" s="60"/>
      <c r="Y6734" s="60"/>
      <c r="Z6734" s="60"/>
    </row>
    <row r="6735" spans="23:26" hidden="1" x14ac:dyDescent="0.3">
      <c r="W6735" s="60"/>
      <c r="X6735" s="60"/>
      <c r="Y6735" s="60"/>
      <c r="Z6735" s="60"/>
    </row>
    <row r="6736" spans="23:26" hidden="1" x14ac:dyDescent="0.3">
      <c r="W6736" s="60"/>
      <c r="X6736" s="60"/>
      <c r="Y6736" s="60"/>
      <c r="Z6736" s="60"/>
    </row>
    <row r="6737" spans="23:26" hidden="1" x14ac:dyDescent="0.3">
      <c r="W6737" s="60"/>
      <c r="X6737" s="60"/>
      <c r="Y6737" s="60"/>
      <c r="Z6737" s="60"/>
    </row>
    <row r="6738" spans="23:26" hidden="1" x14ac:dyDescent="0.3">
      <c r="W6738" s="60"/>
      <c r="X6738" s="60"/>
      <c r="Y6738" s="60"/>
      <c r="Z6738" s="60"/>
    </row>
    <row r="6739" spans="23:26" hidden="1" x14ac:dyDescent="0.3">
      <c r="W6739" s="60"/>
      <c r="X6739" s="60"/>
      <c r="Y6739" s="60"/>
      <c r="Z6739" s="60"/>
    </row>
    <row r="6740" spans="23:26" hidden="1" x14ac:dyDescent="0.3">
      <c r="W6740" s="60"/>
      <c r="X6740" s="60"/>
      <c r="Y6740" s="60"/>
      <c r="Z6740" s="60"/>
    </row>
    <row r="6741" spans="23:26" hidden="1" x14ac:dyDescent="0.3">
      <c r="W6741" s="60"/>
      <c r="X6741" s="60"/>
      <c r="Y6741" s="60"/>
      <c r="Z6741" s="60"/>
    </row>
    <row r="6742" spans="23:26" hidden="1" x14ac:dyDescent="0.3">
      <c r="W6742" s="60"/>
      <c r="X6742" s="60"/>
      <c r="Y6742" s="60"/>
      <c r="Z6742" s="60"/>
    </row>
    <row r="6743" spans="23:26" hidden="1" x14ac:dyDescent="0.3">
      <c r="W6743" s="60"/>
      <c r="X6743" s="60"/>
      <c r="Y6743" s="60"/>
      <c r="Z6743" s="60"/>
    </row>
    <row r="6744" spans="23:26" hidden="1" x14ac:dyDescent="0.3">
      <c r="W6744" s="60"/>
      <c r="X6744" s="60"/>
      <c r="Y6744" s="60"/>
      <c r="Z6744" s="60"/>
    </row>
    <row r="6745" spans="23:26" hidden="1" x14ac:dyDescent="0.3">
      <c r="W6745" s="60"/>
      <c r="X6745" s="60"/>
      <c r="Y6745" s="60"/>
      <c r="Z6745" s="60"/>
    </row>
    <row r="6746" spans="23:26" hidden="1" x14ac:dyDescent="0.3">
      <c r="W6746" s="60"/>
      <c r="X6746" s="60"/>
      <c r="Y6746" s="60"/>
      <c r="Z6746" s="60"/>
    </row>
    <row r="6747" spans="23:26" hidden="1" x14ac:dyDescent="0.3">
      <c r="W6747" s="60"/>
      <c r="X6747" s="60"/>
      <c r="Y6747" s="60"/>
      <c r="Z6747" s="60"/>
    </row>
    <row r="6748" spans="23:26" hidden="1" x14ac:dyDescent="0.3">
      <c r="W6748" s="60"/>
      <c r="X6748" s="60"/>
      <c r="Y6748" s="60"/>
      <c r="Z6748" s="60"/>
    </row>
    <row r="6749" spans="23:26" hidden="1" x14ac:dyDescent="0.3">
      <c r="W6749" s="60"/>
      <c r="X6749" s="60"/>
      <c r="Y6749" s="60"/>
      <c r="Z6749" s="60"/>
    </row>
    <row r="6750" spans="23:26" hidden="1" x14ac:dyDescent="0.3">
      <c r="W6750" s="60"/>
      <c r="X6750" s="60"/>
      <c r="Y6750" s="60"/>
      <c r="Z6750" s="60"/>
    </row>
    <row r="6751" spans="23:26" hidden="1" x14ac:dyDescent="0.3">
      <c r="W6751" s="60"/>
      <c r="X6751" s="60"/>
      <c r="Y6751" s="60"/>
      <c r="Z6751" s="60"/>
    </row>
    <row r="6752" spans="23:26" hidden="1" x14ac:dyDescent="0.3">
      <c r="W6752" s="60"/>
      <c r="X6752" s="60"/>
      <c r="Y6752" s="60"/>
      <c r="Z6752" s="60"/>
    </row>
    <row r="6753" spans="23:26" hidden="1" x14ac:dyDescent="0.3">
      <c r="W6753" s="60"/>
      <c r="X6753" s="60"/>
      <c r="Y6753" s="60"/>
      <c r="Z6753" s="60"/>
    </row>
    <row r="6754" spans="23:26" hidden="1" x14ac:dyDescent="0.3">
      <c r="W6754" s="60"/>
      <c r="X6754" s="60"/>
      <c r="Y6754" s="60"/>
      <c r="Z6754" s="60"/>
    </row>
    <row r="6755" spans="23:26" hidden="1" x14ac:dyDescent="0.3">
      <c r="W6755" s="60"/>
      <c r="X6755" s="60"/>
      <c r="Y6755" s="60"/>
      <c r="Z6755" s="60"/>
    </row>
    <row r="6756" spans="23:26" hidden="1" x14ac:dyDescent="0.3">
      <c r="W6756" s="60"/>
      <c r="X6756" s="60"/>
      <c r="Y6756" s="60"/>
      <c r="Z6756" s="60"/>
    </row>
    <row r="6757" spans="23:26" hidden="1" x14ac:dyDescent="0.3">
      <c r="W6757" s="60"/>
      <c r="X6757" s="60"/>
      <c r="Y6757" s="60"/>
      <c r="Z6757" s="60"/>
    </row>
    <row r="6758" spans="23:26" hidden="1" x14ac:dyDescent="0.3">
      <c r="W6758" s="60"/>
      <c r="X6758" s="60"/>
      <c r="Y6758" s="60"/>
      <c r="Z6758" s="60"/>
    </row>
    <row r="6759" spans="23:26" hidden="1" x14ac:dyDescent="0.3">
      <c r="W6759" s="60"/>
      <c r="X6759" s="60"/>
      <c r="Y6759" s="60"/>
      <c r="Z6759" s="60"/>
    </row>
    <row r="6760" spans="23:26" hidden="1" x14ac:dyDescent="0.3">
      <c r="W6760" s="60"/>
      <c r="X6760" s="60"/>
      <c r="Y6760" s="60"/>
      <c r="Z6760" s="60"/>
    </row>
    <row r="6761" spans="23:26" hidden="1" x14ac:dyDescent="0.3">
      <c r="W6761" s="60"/>
      <c r="X6761" s="60"/>
      <c r="Y6761" s="60"/>
      <c r="Z6761" s="60"/>
    </row>
    <row r="6762" spans="23:26" hidden="1" x14ac:dyDescent="0.3">
      <c r="W6762" s="60"/>
      <c r="X6762" s="60"/>
      <c r="Y6762" s="60"/>
      <c r="Z6762" s="60"/>
    </row>
    <row r="6763" spans="23:26" hidden="1" x14ac:dyDescent="0.3">
      <c r="W6763" s="60"/>
      <c r="X6763" s="60"/>
      <c r="Y6763" s="60"/>
      <c r="Z6763" s="60"/>
    </row>
    <row r="6764" spans="23:26" hidden="1" x14ac:dyDescent="0.3">
      <c r="W6764" s="60"/>
      <c r="X6764" s="60"/>
      <c r="Y6764" s="60"/>
      <c r="Z6764" s="60"/>
    </row>
    <row r="6765" spans="23:26" hidden="1" x14ac:dyDescent="0.3">
      <c r="W6765" s="60"/>
      <c r="X6765" s="60"/>
      <c r="Y6765" s="60"/>
      <c r="Z6765" s="60"/>
    </row>
    <row r="6766" spans="23:26" hidden="1" x14ac:dyDescent="0.3">
      <c r="W6766" s="60"/>
      <c r="X6766" s="60"/>
      <c r="Y6766" s="60"/>
      <c r="Z6766" s="60"/>
    </row>
    <row r="6767" spans="23:26" hidden="1" x14ac:dyDescent="0.3">
      <c r="W6767" s="60"/>
      <c r="X6767" s="60"/>
      <c r="Y6767" s="60"/>
      <c r="Z6767" s="60"/>
    </row>
    <row r="6768" spans="23:26" hidden="1" x14ac:dyDescent="0.3">
      <c r="W6768" s="60"/>
      <c r="X6768" s="60"/>
      <c r="Y6768" s="60"/>
      <c r="Z6768" s="60"/>
    </row>
    <row r="6769" spans="23:26" hidden="1" x14ac:dyDescent="0.3">
      <c r="W6769" s="60"/>
      <c r="X6769" s="60"/>
      <c r="Y6769" s="60"/>
      <c r="Z6769" s="60"/>
    </row>
    <row r="6770" spans="23:26" hidden="1" x14ac:dyDescent="0.3">
      <c r="W6770" s="60"/>
      <c r="X6770" s="60"/>
      <c r="Y6770" s="60"/>
      <c r="Z6770" s="60"/>
    </row>
    <row r="6771" spans="23:26" hidden="1" x14ac:dyDescent="0.3">
      <c r="W6771" s="60"/>
      <c r="X6771" s="60"/>
      <c r="Y6771" s="60"/>
      <c r="Z6771" s="60"/>
    </row>
    <row r="6772" spans="23:26" hidden="1" x14ac:dyDescent="0.3">
      <c r="W6772" s="60"/>
      <c r="X6772" s="60"/>
      <c r="Y6772" s="60"/>
      <c r="Z6772" s="60"/>
    </row>
    <row r="6773" spans="23:26" hidden="1" x14ac:dyDescent="0.3">
      <c r="W6773" s="60"/>
      <c r="X6773" s="60"/>
      <c r="Y6773" s="60"/>
      <c r="Z6773" s="60"/>
    </row>
    <row r="6774" spans="23:26" hidden="1" x14ac:dyDescent="0.3">
      <c r="W6774" s="60"/>
      <c r="X6774" s="60"/>
      <c r="Y6774" s="60"/>
      <c r="Z6774" s="60"/>
    </row>
    <row r="6775" spans="23:26" hidden="1" x14ac:dyDescent="0.3">
      <c r="W6775" s="60"/>
      <c r="X6775" s="60"/>
      <c r="Y6775" s="60"/>
      <c r="Z6775" s="60"/>
    </row>
    <row r="6776" spans="23:26" hidden="1" x14ac:dyDescent="0.3">
      <c r="W6776" s="60"/>
      <c r="X6776" s="60"/>
      <c r="Y6776" s="60"/>
      <c r="Z6776" s="60"/>
    </row>
    <row r="6777" spans="23:26" hidden="1" x14ac:dyDescent="0.3">
      <c r="W6777" s="60"/>
      <c r="X6777" s="60"/>
      <c r="Y6777" s="60"/>
      <c r="Z6777" s="60"/>
    </row>
    <row r="6778" spans="23:26" hidden="1" x14ac:dyDescent="0.3">
      <c r="W6778" s="60"/>
      <c r="X6778" s="60"/>
      <c r="Y6778" s="60"/>
      <c r="Z6778" s="60"/>
    </row>
    <row r="6779" spans="23:26" hidden="1" x14ac:dyDescent="0.3">
      <c r="W6779" s="60"/>
      <c r="X6779" s="60"/>
      <c r="Y6779" s="60"/>
      <c r="Z6779" s="60"/>
    </row>
    <row r="6780" spans="23:26" hidden="1" x14ac:dyDescent="0.3">
      <c r="W6780" s="60"/>
      <c r="X6780" s="60"/>
      <c r="Y6780" s="60"/>
      <c r="Z6780" s="60"/>
    </row>
    <row r="6781" spans="23:26" hidden="1" x14ac:dyDescent="0.3">
      <c r="W6781" s="60"/>
      <c r="X6781" s="60"/>
      <c r="Y6781" s="60"/>
      <c r="Z6781" s="60"/>
    </row>
    <row r="6782" spans="23:26" hidden="1" x14ac:dyDescent="0.3">
      <c r="W6782" s="60"/>
      <c r="X6782" s="60"/>
      <c r="Y6782" s="60"/>
      <c r="Z6782" s="60"/>
    </row>
    <row r="6783" spans="23:26" hidden="1" x14ac:dyDescent="0.3">
      <c r="W6783" s="60"/>
      <c r="X6783" s="60"/>
      <c r="Y6783" s="60"/>
      <c r="Z6783" s="60"/>
    </row>
    <row r="6784" spans="23:26" hidden="1" x14ac:dyDescent="0.3">
      <c r="W6784" s="60"/>
      <c r="X6784" s="60"/>
      <c r="Y6784" s="60"/>
      <c r="Z6784" s="60"/>
    </row>
    <row r="6785" spans="23:26" hidden="1" x14ac:dyDescent="0.3">
      <c r="W6785" s="60"/>
      <c r="X6785" s="60"/>
      <c r="Y6785" s="60"/>
      <c r="Z6785" s="60"/>
    </row>
    <row r="6786" spans="23:26" hidden="1" x14ac:dyDescent="0.3">
      <c r="W6786" s="60"/>
      <c r="X6786" s="60"/>
      <c r="Y6786" s="60"/>
      <c r="Z6786" s="60"/>
    </row>
    <row r="6787" spans="23:26" hidden="1" x14ac:dyDescent="0.3">
      <c r="W6787" s="60"/>
      <c r="X6787" s="60"/>
      <c r="Y6787" s="60"/>
      <c r="Z6787" s="60"/>
    </row>
    <row r="6788" spans="23:26" hidden="1" x14ac:dyDescent="0.3">
      <c r="W6788" s="60"/>
      <c r="X6788" s="60"/>
      <c r="Y6788" s="60"/>
      <c r="Z6788" s="60"/>
    </row>
    <row r="6789" spans="23:26" hidden="1" x14ac:dyDescent="0.3">
      <c r="W6789" s="60"/>
      <c r="X6789" s="60"/>
      <c r="Y6789" s="60"/>
      <c r="Z6789" s="60"/>
    </row>
    <row r="6790" spans="23:26" hidden="1" x14ac:dyDescent="0.3">
      <c r="W6790" s="60"/>
      <c r="X6790" s="60"/>
      <c r="Y6790" s="60"/>
      <c r="Z6790" s="60"/>
    </row>
    <row r="6791" spans="23:26" hidden="1" x14ac:dyDescent="0.3">
      <c r="W6791" s="60"/>
      <c r="X6791" s="60"/>
      <c r="Y6791" s="60"/>
      <c r="Z6791" s="60"/>
    </row>
    <row r="6792" spans="23:26" hidden="1" x14ac:dyDescent="0.3">
      <c r="W6792" s="60"/>
      <c r="X6792" s="60"/>
      <c r="Y6792" s="60"/>
      <c r="Z6792" s="60"/>
    </row>
    <row r="6793" spans="23:26" hidden="1" x14ac:dyDescent="0.3">
      <c r="W6793" s="60"/>
      <c r="X6793" s="60"/>
      <c r="Y6793" s="60"/>
      <c r="Z6793" s="60"/>
    </row>
    <row r="6794" spans="23:26" hidden="1" x14ac:dyDescent="0.3">
      <c r="W6794" s="60"/>
      <c r="X6794" s="60"/>
      <c r="Y6794" s="60"/>
      <c r="Z6794" s="60"/>
    </row>
    <row r="6795" spans="23:26" hidden="1" x14ac:dyDescent="0.3">
      <c r="W6795" s="60"/>
      <c r="X6795" s="60"/>
      <c r="Y6795" s="60"/>
      <c r="Z6795" s="60"/>
    </row>
    <row r="6796" spans="23:26" hidden="1" x14ac:dyDescent="0.3">
      <c r="W6796" s="60"/>
      <c r="X6796" s="60"/>
      <c r="Y6796" s="60"/>
      <c r="Z6796" s="60"/>
    </row>
    <row r="6797" spans="23:26" hidden="1" x14ac:dyDescent="0.3">
      <c r="W6797" s="60"/>
      <c r="X6797" s="60"/>
      <c r="Y6797" s="60"/>
      <c r="Z6797" s="60"/>
    </row>
    <row r="6798" spans="23:26" hidden="1" x14ac:dyDescent="0.3">
      <c r="W6798" s="60"/>
      <c r="X6798" s="60"/>
      <c r="Y6798" s="60"/>
      <c r="Z6798" s="60"/>
    </row>
    <row r="6799" spans="23:26" hidden="1" x14ac:dyDescent="0.3">
      <c r="W6799" s="60"/>
      <c r="X6799" s="60"/>
      <c r="Y6799" s="60"/>
      <c r="Z6799" s="60"/>
    </row>
    <row r="6800" spans="23:26" hidden="1" x14ac:dyDescent="0.3">
      <c r="W6800" s="60"/>
      <c r="X6800" s="60"/>
      <c r="Y6800" s="60"/>
      <c r="Z6800" s="60"/>
    </row>
    <row r="6801" spans="23:26" hidden="1" x14ac:dyDescent="0.3">
      <c r="W6801" s="60"/>
      <c r="X6801" s="60"/>
      <c r="Y6801" s="60"/>
      <c r="Z6801" s="60"/>
    </row>
    <row r="6802" spans="23:26" hidden="1" x14ac:dyDescent="0.3">
      <c r="W6802" s="60"/>
      <c r="X6802" s="60"/>
      <c r="Y6802" s="60"/>
      <c r="Z6802" s="60"/>
    </row>
    <row r="6803" spans="23:26" hidden="1" x14ac:dyDescent="0.3">
      <c r="W6803" s="60"/>
      <c r="X6803" s="60"/>
      <c r="Y6803" s="60"/>
      <c r="Z6803" s="60"/>
    </row>
    <row r="6804" spans="23:26" hidden="1" x14ac:dyDescent="0.3">
      <c r="W6804" s="60"/>
      <c r="X6804" s="60"/>
      <c r="Y6804" s="60"/>
      <c r="Z6804" s="60"/>
    </row>
    <row r="6805" spans="23:26" hidden="1" x14ac:dyDescent="0.3">
      <c r="W6805" s="60"/>
      <c r="X6805" s="60"/>
      <c r="Y6805" s="60"/>
      <c r="Z6805" s="60"/>
    </row>
    <row r="6806" spans="23:26" hidden="1" x14ac:dyDescent="0.3">
      <c r="W6806" s="60"/>
      <c r="X6806" s="60"/>
      <c r="Y6806" s="60"/>
      <c r="Z6806" s="60"/>
    </row>
    <row r="6807" spans="23:26" hidden="1" x14ac:dyDescent="0.3">
      <c r="W6807" s="60"/>
      <c r="X6807" s="60"/>
      <c r="Y6807" s="60"/>
      <c r="Z6807" s="60"/>
    </row>
    <row r="6808" spans="23:26" hidden="1" x14ac:dyDescent="0.3">
      <c r="W6808" s="60"/>
      <c r="X6808" s="60"/>
      <c r="Y6808" s="60"/>
      <c r="Z6808" s="60"/>
    </row>
    <row r="6809" spans="23:26" hidden="1" x14ac:dyDescent="0.3">
      <c r="W6809" s="60"/>
      <c r="X6809" s="60"/>
      <c r="Y6809" s="60"/>
      <c r="Z6809" s="60"/>
    </row>
    <row r="6810" spans="23:26" hidden="1" x14ac:dyDescent="0.3">
      <c r="W6810" s="60"/>
      <c r="X6810" s="60"/>
      <c r="Y6810" s="60"/>
      <c r="Z6810" s="60"/>
    </row>
    <row r="6811" spans="23:26" hidden="1" x14ac:dyDescent="0.3">
      <c r="W6811" s="60"/>
      <c r="X6811" s="60"/>
      <c r="Y6811" s="60"/>
      <c r="Z6811" s="60"/>
    </row>
    <row r="6812" spans="23:26" hidden="1" x14ac:dyDescent="0.3">
      <c r="W6812" s="60"/>
      <c r="X6812" s="60"/>
      <c r="Y6812" s="60"/>
      <c r="Z6812" s="60"/>
    </row>
    <row r="6813" spans="23:26" hidden="1" x14ac:dyDescent="0.3">
      <c r="W6813" s="60"/>
      <c r="X6813" s="60"/>
      <c r="Y6813" s="60"/>
      <c r="Z6813" s="60"/>
    </row>
    <row r="6814" spans="23:26" hidden="1" x14ac:dyDescent="0.3">
      <c r="W6814" s="60"/>
      <c r="X6814" s="60"/>
      <c r="Y6814" s="60"/>
      <c r="Z6814" s="60"/>
    </row>
    <row r="6815" spans="23:26" hidden="1" x14ac:dyDescent="0.3">
      <c r="W6815" s="60"/>
      <c r="X6815" s="60"/>
      <c r="Y6815" s="60"/>
      <c r="Z6815" s="60"/>
    </row>
    <row r="6816" spans="23:26" hidden="1" x14ac:dyDescent="0.3">
      <c r="W6816" s="60"/>
      <c r="X6816" s="60"/>
      <c r="Y6816" s="60"/>
      <c r="Z6816" s="60"/>
    </row>
    <row r="6817" spans="23:26" hidden="1" x14ac:dyDescent="0.3">
      <c r="W6817" s="60"/>
      <c r="X6817" s="60"/>
      <c r="Y6817" s="60"/>
      <c r="Z6817" s="60"/>
    </row>
    <row r="6818" spans="23:26" hidden="1" x14ac:dyDescent="0.3">
      <c r="W6818" s="60"/>
      <c r="X6818" s="60"/>
      <c r="Y6818" s="60"/>
      <c r="Z6818" s="60"/>
    </row>
    <row r="6819" spans="23:26" hidden="1" x14ac:dyDescent="0.3">
      <c r="W6819" s="60"/>
      <c r="X6819" s="60"/>
      <c r="Y6819" s="60"/>
      <c r="Z6819" s="60"/>
    </row>
    <row r="6820" spans="23:26" hidden="1" x14ac:dyDescent="0.3">
      <c r="W6820" s="60"/>
      <c r="X6820" s="60"/>
      <c r="Y6820" s="60"/>
      <c r="Z6820" s="60"/>
    </row>
    <row r="6821" spans="23:26" hidden="1" x14ac:dyDescent="0.3">
      <c r="W6821" s="60"/>
      <c r="X6821" s="60"/>
      <c r="Y6821" s="60"/>
      <c r="Z6821" s="60"/>
    </row>
    <row r="6822" spans="23:26" hidden="1" x14ac:dyDescent="0.3">
      <c r="W6822" s="60"/>
      <c r="X6822" s="60"/>
      <c r="Y6822" s="60"/>
      <c r="Z6822" s="60"/>
    </row>
    <row r="6823" spans="23:26" hidden="1" x14ac:dyDescent="0.3">
      <c r="W6823" s="60"/>
      <c r="X6823" s="60"/>
      <c r="Y6823" s="60"/>
      <c r="Z6823" s="60"/>
    </row>
    <row r="6824" spans="23:26" hidden="1" x14ac:dyDescent="0.3">
      <c r="W6824" s="60"/>
      <c r="X6824" s="60"/>
      <c r="Y6824" s="60"/>
      <c r="Z6824" s="60"/>
    </row>
    <row r="6825" spans="23:26" hidden="1" x14ac:dyDescent="0.3">
      <c r="W6825" s="60"/>
      <c r="X6825" s="60"/>
      <c r="Y6825" s="60"/>
      <c r="Z6825" s="60"/>
    </row>
    <row r="6826" spans="23:26" hidden="1" x14ac:dyDescent="0.3">
      <c r="W6826" s="60"/>
      <c r="X6826" s="60"/>
      <c r="Y6826" s="60"/>
      <c r="Z6826" s="60"/>
    </row>
    <row r="6827" spans="23:26" hidden="1" x14ac:dyDescent="0.3">
      <c r="W6827" s="60"/>
      <c r="X6827" s="60"/>
      <c r="Y6827" s="60"/>
      <c r="Z6827" s="60"/>
    </row>
    <row r="6828" spans="23:26" hidden="1" x14ac:dyDescent="0.3">
      <c r="W6828" s="60"/>
      <c r="X6828" s="60"/>
      <c r="Y6828" s="60"/>
      <c r="Z6828" s="60"/>
    </row>
    <row r="6829" spans="23:26" hidden="1" x14ac:dyDescent="0.3">
      <c r="W6829" s="60"/>
      <c r="X6829" s="60"/>
      <c r="Y6829" s="60"/>
      <c r="Z6829" s="60"/>
    </row>
    <row r="6830" spans="23:26" hidden="1" x14ac:dyDescent="0.3">
      <c r="W6830" s="60"/>
      <c r="X6830" s="60"/>
      <c r="Y6830" s="60"/>
      <c r="Z6830" s="60"/>
    </row>
    <row r="6831" spans="23:26" hidden="1" x14ac:dyDescent="0.3">
      <c r="W6831" s="60"/>
      <c r="X6831" s="60"/>
      <c r="Y6831" s="60"/>
      <c r="Z6831" s="60"/>
    </row>
    <row r="6832" spans="23:26" hidden="1" x14ac:dyDescent="0.3">
      <c r="W6832" s="60"/>
      <c r="X6832" s="60"/>
      <c r="Y6832" s="60"/>
      <c r="Z6832" s="60"/>
    </row>
    <row r="6833" spans="23:26" hidden="1" x14ac:dyDescent="0.3">
      <c r="W6833" s="60"/>
      <c r="X6833" s="60"/>
      <c r="Y6833" s="60"/>
      <c r="Z6833" s="60"/>
    </row>
    <row r="6834" spans="23:26" hidden="1" x14ac:dyDescent="0.3">
      <c r="W6834" s="60"/>
      <c r="X6834" s="60"/>
      <c r="Y6834" s="60"/>
      <c r="Z6834" s="60"/>
    </row>
    <row r="6835" spans="23:26" hidden="1" x14ac:dyDescent="0.3">
      <c r="W6835" s="60"/>
      <c r="X6835" s="60"/>
      <c r="Y6835" s="60"/>
      <c r="Z6835" s="60"/>
    </row>
    <row r="6836" spans="23:26" hidden="1" x14ac:dyDescent="0.3">
      <c r="W6836" s="60"/>
      <c r="X6836" s="60"/>
      <c r="Y6836" s="60"/>
      <c r="Z6836" s="60"/>
    </row>
    <row r="6837" spans="23:26" hidden="1" x14ac:dyDescent="0.3">
      <c r="W6837" s="60"/>
      <c r="X6837" s="60"/>
      <c r="Y6837" s="60"/>
      <c r="Z6837" s="60"/>
    </row>
    <row r="6838" spans="23:26" hidden="1" x14ac:dyDescent="0.3">
      <c r="W6838" s="60"/>
      <c r="X6838" s="60"/>
      <c r="Y6838" s="60"/>
      <c r="Z6838" s="60"/>
    </row>
    <row r="6839" spans="23:26" hidden="1" x14ac:dyDescent="0.3">
      <c r="W6839" s="60"/>
      <c r="X6839" s="60"/>
      <c r="Y6839" s="60"/>
      <c r="Z6839" s="60"/>
    </row>
    <row r="6840" spans="23:26" hidden="1" x14ac:dyDescent="0.3">
      <c r="W6840" s="60"/>
      <c r="X6840" s="60"/>
      <c r="Y6840" s="60"/>
      <c r="Z6840" s="60"/>
    </row>
    <row r="6841" spans="23:26" hidden="1" x14ac:dyDescent="0.3">
      <c r="W6841" s="60"/>
      <c r="X6841" s="60"/>
      <c r="Y6841" s="60"/>
      <c r="Z6841" s="60"/>
    </row>
    <row r="6842" spans="23:26" hidden="1" x14ac:dyDescent="0.3">
      <c r="W6842" s="60"/>
      <c r="X6842" s="60"/>
      <c r="Y6842" s="60"/>
      <c r="Z6842" s="60"/>
    </row>
    <row r="6843" spans="23:26" hidden="1" x14ac:dyDescent="0.3">
      <c r="W6843" s="60"/>
      <c r="X6843" s="60"/>
      <c r="Y6843" s="60"/>
      <c r="Z6843" s="60"/>
    </row>
    <row r="6844" spans="23:26" hidden="1" x14ac:dyDescent="0.3">
      <c r="W6844" s="60"/>
      <c r="X6844" s="60"/>
      <c r="Y6844" s="60"/>
      <c r="Z6844" s="60"/>
    </row>
    <row r="6845" spans="23:26" hidden="1" x14ac:dyDescent="0.3">
      <c r="W6845" s="60"/>
      <c r="X6845" s="60"/>
      <c r="Y6845" s="60"/>
      <c r="Z6845" s="60"/>
    </row>
    <row r="6846" spans="23:26" hidden="1" x14ac:dyDescent="0.3">
      <c r="W6846" s="60"/>
      <c r="X6846" s="60"/>
      <c r="Y6846" s="60"/>
      <c r="Z6846" s="60"/>
    </row>
    <row r="6847" spans="23:26" hidden="1" x14ac:dyDescent="0.3">
      <c r="W6847" s="60"/>
      <c r="X6847" s="60"/>
      <c r="Y6847" s="60"/>
      <c r="Z6847" s="60"/>
    </row>
    <row r="6848" spans="23:26" hidden="1" x14ac:dyDescent="0.3">
      <c r="W6848" s="60"/>
      <c r="X6848" s="60"/>
      <c r="Y6848" s="60"/>
      <c r="Z6848" s="60"/>
    </row>
    <row r="6849" spans="23:26" hidden="1" x14ac:dyDescent="0.3">
      <c r="W6849" s="60"/>
      <c r="X6849" s="60"/>
      <c r="Y6849" s="60"/>
      <c r="Z6849" s="60"/>
    </row>
    <row r="6850" spans="23:26" hidden="1" x14ac:dyDescent="0.3">
      <c r="W6850" s="60"/>
      <c r="X6850" s="60"/>
      <c r="Y6850" s="60"/>
      <c r="Z6850" s="60"/>
    </row>
    <row r="6851" spans="23:26" hidden="1" x14ac:dyDescent="0.3">
      <c r="W6851" s="60"/>
      <c r="X6851" s="60"/>
      <c r="Y6851" s="60"/>
      <c r="Z6851" s="60"/>
    </row>
    <row r="6852" spans="23:26" hidden="1" x14ac:dyDescent="0.3">
      <c r="W6852" s="60"/>
      <c r="X6852" s="60"/>
      <c r="Y6852" s="60"/>
      <c r="Z6852" s="60"/>
    </row>
    <row r="6853" spans="23:26" hidden="1" x14ac:dyDescent="0.3">
      <c r="W6853" s="60"/>
      <c r="X6853" s="60"/>
      <c r="Y6853" s="60"/>
      <c r="Z6853" s="60"/>
    </row>
    <row r="6854" spans="23:26" hidden="1" x14ac:dyDescent="0.3">
      <c r="W6854" s="60"/>
      <c r="X6854" s="60"/>
      <c r="Y6854" s="60"/>
      <c r="Z6854" s="60"/>
    </row>
    <row r="6855" spans="23:26" hidden="1" x14ac:dyDescent="0.3">
      <c r="W6855" s="60"/>
      <c r="X6855" s="60"/>
      <c r="Y6855" s="60"/>
      <c r="Z6855" s="60"/>
    </row>
    <row r="6856" spans="23:26" hidden="1" x14ac:dyDescent="0.3">
      <c r="W6856" s="60"/>
      <c r="X6856" s="60"/>
      <c r="Y6856" s="60"/>
      <c r="Z6856" s="60"/>
    </row>
    <row r="6857" spans="23:26" hidden="1" x14ac:dyDescent="0.3">
      <c r="W6857" s="60"/>
      <c r="X6857" s="60"/>
      <c r="Y6857" s="60"/>
      <c r="Z6857" s="60"/>
    </row>
    <row r="6858" spans="23:26" hidden="1" x14ac:dyDescent="0.3">
      <c r="W6858" s="60"/>
      <c r="X6858" s="60"/>
      <c r="Y6858" s="60"/>
      <c r="Z6858" s="60"/>
    </row>
    <row r="6859" spans="23:26" hidden="1" x14ac:dyDescent="0.3">
      <c r="W6859" s="60"/>
      <c r="X6859" s="60"/>
      <c r="Y6859" s="60"/>
      <c r="Z6859" s="60"/>
    </row>
    <row r="6860" spans="23:26" hidden="1" x14ac:dyDescent="0.3">
      <c r="W6860" s="60"/>
      <c r="X6860" s="60"/>
      <c r="Y6860" s="60"/>
      <c r="Z6860" s="60"/>
    </row>
    <row r="6861" spans="23:26" hidden="1" x14ac:dyDescent="0.3">
      <c r="W6861" s="60"/>
      <c r="X6861" s="60"/>
      <c r="Y6861" s="60"/>
      <c r="Z6861" s="60"/>
    </row>
    <row r="6862" spans="23:26" hidden="1" x14ac:dyDescent="0.3">
      <c r="W6862" s="60"/>
      <c r="X6862" s="60"/>
      <c r="Y6862" s="60"/>
      <c r="Z6862" s="60"/>
    </row>
    <row r="6863" spans="23:26" hidden="1" x14ac:dyDescent="0.3">
      <c r="W6863" s="60"/>
      <c r="X6863" s="60"/>
      <c r="Y6863" s="60"/>
      <c r="Z6863" s="60"/>
    </row>
    <row r="6864" spans="23:26" hidden="1" x14ac:dyDescent="0.3">
      <c r="W6864" s="60"/>
      <c r="X6864" s="60"/>
      <c r="Y6864" s="60"/>
      <c r="Z6864" s="60"/>
    </row>
    <row r="6865" spans="23:26" hidden="1" x14ac:dyDescent="0.3">
      <c r="W6865" s="60"/>
      <c r="X6865" s="60"/>
      <c r="Y6865" s="60"/>
      <c r="Z6865" s="60"/>
    </row>
    <row r="6866" spans="23:26" hidden="1" x14ac:dyDescent="0.3">
      <c r="W6866" s="60"/>
      <c r="X6866" s="60"/>
      <c r="Y6866" s="60"/>
      <c r="Z6866" s="60"/>
    </row>
    <row r="6867" spans="23:26" hidden="1" x14ac:dyDescent="0.3">
      <c r="W6867" s="60"/>
      <c r="X6867" s="60"/>
      <c r="Y6867" s="60"/>
      <c r="Z6867" s="60"/>
    </row>
    <row r="6868" spans="23:26" hidden="1" x14ac:dyDescent="0.3">
      <c r="W6868" s="60"/>
      <c r="X6868" s="60"/>
      <c r="Y6868" s="60"/>
      <c r="Z6868" s="60"/>
    </row>
    <row r="6869" spans="23:26" hidden="1" x14ac:dyDescent="0.3">
      <c r="W6869" s="60"/>
      <c r="X6869" s="60"/>
      <c r="Y6869" s="60"/>
      <c r="Z6869" s="60"/>
    </row>
    <row r="6870" spans="23:26" hidden="1" x14ac:dyDescent="0.3">
      <c r="W6870" s="60"/>
      <c r="X6870" s="60"/>
      <c r="Y6870" s="60"/>
      <c r="Z6870" s="60"/>
    </row>
    <row r="6871" spans="23:26" hidden="1" x14ac:dyDescent="0.3">
      <c r="W6871" s="60"/>
      <c r="X6871" s="60"/>
      <c r="Y6871" s="60"/>
      <c r="Z6871" s="60"/>
    </row>
    <row r="6872" spans="23:26" hidden="1" x14ac:dyDescent="0.3">
      <c r="W6872" s="60"/>
      <c r="X6872" s="60"/>
      <c r="Y6872" s="60"/>
      <c r="Z6872" s="60"/>
    </row>
    <row r="6873" spans="23:26" hidden="1" x14ac:dyDescent="0.3">
      <c r="W6873" s="60"/>
      <c r="X6873" s="60"/>
      <c r="Y6873" s="60"/>
      <c r="Z6873" s="60"/>
    </row>
    <row r="6874" spans="23:26" hidden="1" x14ac:dyDescent="0.3">
      <c r="W6874" s="60"/>
      <c r="X6874" s="60"/>
      <c r="Y6874" s="60"/>
      <c r="Z6874" s="60"/>
    </row>
    <row r="6875" spans="23:26" hidden="1" x14ac:dyDescent="0.3">
      <c r="W6875" s="60"/>
      <c r="X6875" s="60"/>
      <c r="Y6875" s="60"/>
      <c r="Z6875" s="60"/>
    </row>
    <row r="6876" spans="23:26" hidden="1" x14ac:dyDescent="0.3">
      <c r="W6876" s="60"/>
      <c r="X6876" s="60"/>
      <c r="Y6876" s="60"/>
      <c r="Z6876" s="60"/>
    </row>
    <row r="6877" spans="23:26" hidden="1" x14ac:dyDescent="0.3">
      <c r="W6877" s="60"/>
      <c r="X6877" s="60"/>
      <c r="Y6877" s="60"/>
      <c r="Z6877" s="60"/>
    </row>
    <row r="6878" spans="23:26" hidden="1" x14ac:dyDescent="0.3">
      <c r="W6878" s="60"/>
      <c r="X6878" s="60"/>
      <c r="Y6878" s="60"/>
      <c r="Z6878" s="60"/>
    </row>
    <row r="6879" spans="23:26" hidden="1" x14ac:dyDescent="0.3">
      <c r="W6879" s="60"/>
      <c r="X6879" s="60"/>
      <c r="Y6879" s="60"/>
      <c r="Z6879" s="60"/>
    </row>
    <row r="6880" spans="23:26" hidden="1" x14ac:dyDescent="0.3">
      <c r="W6880" s="60"/>
      <c r="X6880" s="60"/>
      <c r="Y6880" s="60"/>
      <c r="Z6880" s="60"/>
    </row>
    <row r="6881" spans="23:26" hidden="1" x14ac:dyDescent="0.3">
      <c r="W6881" s="60"/>
      <c r="X6881" s="60"/>
      <c r="Y6881" s="60"/>
      <c r="Z6881" s="60"/>
    </row>
    <row r="6882" spans="23:26" hidden="1" x14ac:dyDescent="0.3">
      <c r="W6882" s="60"/>
      <c r="X6882" s="60"/>
      <c r="Y6882" s="60"/>
      <c r="Z6882" s="60"/>
    </row>
    <row r="6883" spans="23:26" hidden="1" x14ac:dyDescent="0.3">
      <c r="W6883" s="60"/>
      <c r="X6883" s="60"/>
      <c r="Y6883" s="60"/>
      <c r="Z6883" s="60"/>
    </row>
    <row r="6884" spans="23:26" hidden="1" x14ac:dyDescent="0.3">
      <c r="W6884" s="60"/>
      <c r="X6884" s="60"/>
      <c r="Y6884" s="60"/>
      <c r="Z6884" s="60"/>
    </row>
    <row r="6885" spans="23:26" hidden="1" x14ac:dyDescent="0.3">
      <c r="W6885" s="60"/>
      <c r="X6885" s="60"/>
      <c r="Y6885" s="60"/>
      <c r="Z6885" s="60"/>
    </row>
    <row r="6886" spans="23:26" hidden="1" x14ac:dyDescent="0.3">
      <c r="W6886" s="60"/>
      <c r="X6886" s="60"/>
      <c r="Y6886" s="60"/>
      <c r="Z6886" s="60"/>
    </row>
    <row r="6887" spans="23:26" hidden="1" x14ac:dyDescent="0.3">
      <c r="W6887" s="60"/>
      <c r="X6887" s="60"/>
      <c r="Y6887" s="60"/>
      <c r="Z6887" s="60"/>
    </row>
    <row r="6888" spans="23:26" hidden="1" x14ac:dyDescent="0.3">
      <c r="W6888" s="60"/>
      <c r="X6888" s="60"/>
      <c r="Y6888" s="60"/>
      <c r="Z6888" s="60"/>
    </row>
    <row r="6889" spans="23:26" hidden="1" x14ac:dyDescent="0.3">
      <c r="W6889" s="60"/>
      <c r="X6889" s="60"/>
      <c r="Y6889" s="60"/>
      <c r="Z6889" s="60"/>
    </row>
    <row r="6890" spans="23:26" hidden="1" x14ac:dyDescent="0.3">
      <c r="W6890" s="60"/>
      <c r="X6890" s="60"/>
      <c r="Y6890" s="60"/>
      <c r="Z6890" s="60"/>
    </row>
    <row r="6891" spans="23:26" hidden="1" x14ac:dyDescent="0.3">
      <c r="W6891" s="60"/>
      <c r="X6891" s="60"/>
      <c r="Y6891" s="60"/>
      <c r="Z6891" s="60"/>
    </row>
    <row r="6892" spans="23:26" hidden="1" x14ac:dyDescent="0.3">
      <c r="W6892" s="60"/>
      <c r="X6892" s="60"/>
      <c r="Y6892" s="60"/>
      <c r="Z6892" s="60"/>
    </row>
    <row r="6893" spans="23:26" hidden="1" x14ac:dyDescent="0.3">
      <c r="W6893" s="60"/>
      <c r="X6893" s="60"/>
      <c r="Y6893" s="60"/>
      <c r="Z6893" s="60"/>
    </row>
    <row r="6894" spans="23:26" hidden="1" x14ac:dyDescent="0.3">
      <c r="W6894" s="60"/>
      <c r="X6894" s="60"/>
      <c r="Y6894" s="60"/>
      <c r="Z6894" s="60"/>
    </row>
    <row r="6895" spans="23:26" hidden="1" x14ac:dyDescent="0.3">
      <c r="W6895" s="60"/>
      <c r="X6895" s="60"/>
      <c r="Y6895" s="60"/>
      <c r="Z6895" s="60"/>
    </row>
    <row r="6896" spans="23:26" hidden="1" x14ac:dyDescent="0.3">
      <c r="W6896" s="60"/>
      <c r="X6896" s="60"/>
      <c r="Y6896" s="60"/>
      <c r="Z6896" s="60"/>
    </row>
    <row r="6897" spans="23:26" hidden="1" x14ac:dyDescent="0.3">
      <c r="W6897" s="60"/>
      <c r="X6897" s="60"/>
      <c r="Y6897" s="60"/>
      <c r="Z6897" s="60"/>
    </row>
    <row r="6898" spans="23:26" hidden="1" x14ac:dyDescent="0.3">
      <c r="W6898" s="60"/>
      <c r="X6898" s="60"/>
      <c r="Y6898" s="60"/>
      <c r="Z6898" s="60"/>
    </row>
    <row r="6899" spans="23:26" hidden="1" x14ac:dyDescent="0.3">
      <c r="W6899" s="60"/>
      <c r="X6899" s="60"/>
      <c r="Y6899" s="60"/>
      <c r="Z6899" s="60"/>
    </row>
    <row r="6900" spans="23:26" hidden="1" x14ac:dyDescent="0.3">
      <c r="W6900" s="60"/>
      <c r="X6900" s="60"/>
      <c r="Y6900" s="60"/>
      <c r="Z6900" s="60"/>
    </row>
    <row r="6901" spans="23:26" hidden="1" x14ac:dyDescent="0.3">
      <c r="W6901" s="60"/>
      <c r="X6901" s="60"/>
      <c r="Y6901" s="60"/>
      <c r="Z6901" s="60"/>
    </row>
    <row r="6902" spans="23:26" hidden="1" x14ac:dyDescent="0.3">
      <c r="W6902" s="60"/>
      <c r="X6902" s="60"/>
      <c r="Y6902" s="60"/>
      <c r="Z6902" s="60"/>
    </row>
    <row r="6903" spans="23:26" hidden="1" x14ac:dyDescent="0.3">
      <c r="W6903" s="60"/>
      <c r="X6903" s="60"/>
      <c r="Y6903" s="60"/>
      <c r="Z6903" s="60"/>
    </row>
    <row r="6904" spans="23:26" hidden="1" x14ac:dyDescent="0.3">
      <c r="W6904" s="60"/>
      <c r="X6904" s="60"/>
      <c r="Y6904" s="60"/>
      <c r="Z6904" s="60"/>
    </row>
    <row r="6905" spans="23:26" hidden="1" x14ac:dyDescent="0.3">
      <c r="W6905" s="60"/>
      <c r="X6905" s="60"/>
      <c r="Y6905" s="60"/>
      <c r="Z6905" s="60"/>
    </row>
    <row r="6906" spans="23:26" hidden="1" x14ac:dyDescent="0.3">
      <c r="W6906" s="60"/>
      <c r="X6906" s="60"/>
      <c r="Y6906" s="60"/>
      <c r="Z6906" s="60"/>
    </row>
    <row r="6907" spans="23:26" hidden="1" x14ac:dyDescent="0.3">
      <c r="W6907" s="60"/>
      <c r="X6907" s="60"/>
      <c r="Y6907" s="60"/>
      <c r="Z6907" s="60"/>
    </row>
    <row r="6908" spans="23:26" hidden="1" x14ac:dyDescent="0.3">
      <c r="W6908" s="60"/>
      <c r="X6908" s="60"/>
      <c r="Y6908" s="60"/>
      <c r="Z6908" s="60"/>
    </row>
    <row r="6909" spans="23:26" hidden="1" x14ac:dyDescent="0.3">
      <c r="W6909" s="60"/>
      <c r="X6909" s="60"/>
      <c r="Y6909" s="60"/>
      <c r="Z6909" s="60"/>
    </row>
    <row r="6910" spans="23:26" hidden="1" x14ac:dyDescent="0.3">
      <c r="W6910" s="60"/>
      <c r="X6910" s="60"/>
      <c r="Y6910" s="60"/>
      <c r="Z6910" s="60"/>
    </row>
    <row r="6911" spans="23:26" hidden="1" x14ac:dyDescent="0.3">
      <c r="W6911" s="60"/>
      <c r="X6911" s="60"/>
      <c r="Y6911" s="60"/>
      <c r="Z6911" s="60"/>
    </row>
    <row r="6912" spans="23:26" hidden="1" x14ac:dyDescent="0.3">
      <c r="W6912" s="60"/>
      <c r="X6912" s="60"/>
      <c r="Y6912" s="60"/>
      <c r="Z6912" s="60"/>
    </row>
    <row r="6913" spans="23:26" hidden="1" x14ac:dyDescent="0.3">
      <c r="W6913" s="60"/>
      <c r="X6913" s="60"/>
      <c r="Y6913" s="60"/>
      <c r="Z6913" s="60"/>
    </row>
    <row r="6914" spans="23:26" hidden="1" x14ac:dyDescent="0.3">
      <c r="W6914" s="60"/>
      <c r="X6914" s="60"/>
      <c r="Y6914" s="60"/>
      <c r="Z6914" s="60"/>
    </row>
    <row r="6915" spans="23:26" hidden="1" x14ac:dyDescent="0.3">
      <c r="W6915" s="60"/>
      <c r="X6915" s="60"/>
      <c r="Y6915" s="60"/>
      <c r="Z6915" s="60"/>
    </row>
    <row r="6916" spans="23:26" hidden="1" x14ac:dyDescent="0.3">
      <c r="W6916" s="60"/>
      <c r="X6916" s="60"/>
      <c r="Y6916" s="60"/>
      <c r="Z6916" s="60"/>
    </row>
    <row r="6917" spans="23:26" hidden="1" x14ac:dyDescent="0.3">
      <c r="W6917" s="60"/>
      <c r="X6917" s="60"/>
      <c r="Y6917" s="60"/>
      <c r="Z6917" s="60"/>
    </row>
    <row r="6918" spans="23:26" hidden="1" x14ac:dyDescent="0.3">
      <c r="W6918" s="60"/>
      <c r="X6918" s="60"/>
      <c r="Y6918" s="60"/>
      <c r="Z6918" s="60"/>
    </row>
    <row r="6919" spans="23:26" hidden="1" x14ac:dyDescent="0.3">
      <c r="W6919" s="60"/>
      <c r="X6919" s="60"/>
      <c r="Y6919" s="60"/>
      <c r="Z6919" s="60"/>
    </row>
    <row r="6920" spans="23:26" hidden="1" x14ac:dyDescent="0.3">
      <c r="W6920" s="60"/>
      <c r="X6920" s="60"/>
      <c r="Y6920" s="60"/>
      <c r="Z6920" s="60"/>
    </row>
    <row r="6921" spans="23:26" hidden="1" x14ac:dyDescent="0.3">
      <c r="W6921" s="60"/>
      <c r="X6921" s="60"/>
      <c r="Y6921" s="60"/>
      <c r="Z6921" s="60"/>
    </row>
    <row r="6922" spans="23:26" hidden="1" x14ac:dyDescent="0.3">
      <c r="W6922" s="60"/>
      <c r="X6922" s="60"/>
      <c r="Y6922" s="60"/>
      <c r="Z6922" s="60"/>
    </row>
    <row r="6923" spans="23:26" hidden="1" x14ac:dyDescent="0.3">
      <c r="W6923" s="60"/>
      <c r="X6923" s="60"/>
      <c r="Y6923" s="60"/>
      <c r="Z6923" s="60"/>
    </row>
    <row r="6924" spans="23:26" hidden="1" x14ac:dyDescent="0.3">
      <c r="W6924" s="60"/>
      <c r="X6924" s="60"/>
      <c r="Y6924" s="60"/>
      <c r="Z6924" s="60"/>
    </row>
    <row r="6925" spans="23:26" hidden="1" x14ac:dyDescent="0.3">
      <c r="W6925" s="60"/>
      <c r="X6925" s="60"/>
      <c r="Y6925" s="60"/>
      <c r="Z6925" s="60"/>
    </row>
    <row r="6926" spans="23:26" hidden="1" x14ac:dyDescent="0.3">
      <c r="W6926" s="60"/>
      <c r="X6926" s="60"/>
      <c r="Y6926" s="60"/>
      <c r="Z6926" s="60"/>
    </row>
    <row r="6927" spans="23:26" hidden="1" x14ac:dyDescent="0.3">
      <c r="W6927" s="60"/>
      <c r="X6927" s="60"/>
      <c r="Y6927" s="60"/>
      <c r="Z6927" s="60"/>
    </row>
    <row r="6928" spans="23:26" hidden="1" x14ac:dyDescent="0.3">
      <c r="W6928" s="60"/>
      <c r="X6928" s="60"/>
      <c r="Y6928" s="60"/>
      <c r="Z6928" s="60"/>
    </row>
    <row r="6929" spans="23:26" hidden="1" x14ac:dyDescent="0.3">
      <c r="W6929" s="60"/>
      <c r="X6929" s="60"/>
      <c r="Y6929" s="60"/>
      <c r="Z6929" s="60"/>
    </row>
    <row r="6930" spans="23:26" hidden="1" x14ac:dyDescent="0.3">
      <c r="W6930" s="60"/>
      <c r="X6930" s="60"/>
      <c r="Y6930" s="60"/>
      <c r="Z6930" s="60"/>
    </row>
    <row r="6931" spans="23:26" hidden="1" x14ac:dyDescent="0.3">
      <c r="W6931" s="60"/>
      <c r="X6931" s="60"/>
      <c r="Y6931" s="60"/>
      <c r="Z6931" s="60"/>
    </row>
    <row r="6932" spans="23:26" hidden="1" x14ac:dyDescent="0.3">
      <c r="W6932" s="60"/>
      <c r="X6932" s="60"/>
      <c r="Y6932" s="60"/>
      <c r="Z6932" s="60"/>
    </row>
    <row r="6933" spans="23:26" hidden="1" x14ac:dyDescent="0.3">
      <c r="W6933" s="60"/>
      <c r="X6933" s="60"/>
      <c r="Y6933" s="60"/>
      <c r="Z6933" s="60"/>
    </row>
    <row r="6934" spans="23:26" hidden="1" x14ac:dyDescent="0.3">
      <c r="W6934" s="60"/>
      <c r="X6934" s="60"/>
      <c r="Y6934" s="60"/>
      <c r="Z6934" s="60"/>
    </row>
    <row r="6935" spans="23:26" hidden="1" x14ac:dyDescent="0.3">
      <c r="W6935" s="60"/>
      <c r="X6935" s="60"/>
      <c r="Y6935" s="60"/>
      <c r="Z6935" s="60"/>
    </row>
    <row r="6936" spans="23:26" hidden="1" x14ac:dyDescent="0.3">
      <c r="W6936" s="60"/>
      <c r="X6936" s="60"/>
      <c r="Y6936" s="60"/>
      <c r="Z6936" s="60"/>
    </row>
    <row r="6937" spans="23:26" hidden="1" x14ac:dyDescent="0.3">
      <c r="W6937" s="60"/>
      <c r="X6937" s="60"/>
      <c r="Y6937" s="60"/>
      <c r="Z6937" s="60"/>
    </row>
    <row r="6938" spans="23:26" hidden="1" x14ac:dyDescent="0.3">
      <c r="W6938" s="60"/>
      <c r="X6938" s="60"/>
      <c r="Y6938" s="60"/>
      <c r="Z6938" s="60"/>
    </row>
    <row r="6939" spans="23:26" hidden="1" x14ac:dyDescent="0.3">
      <c r="W6939" s="60"/>
      <c r="X6939" s="60"/>
      <c r="Y6939" s="60"/>
      <c r="Z6939" s="60"/>
    </row>
    <row r="6940" spans="23:26" hidden="1" x14ac:dyDescent="0.3">
      <c r="W6940" s="60"/>
      <c r="X6940" s="60"/>
      <c r="Y6940" s="60"/>
      <c r="Z6940" s="60"/>
    </row>
    <row r="6941" spans="23:26" hidden="1" x14ac:dyDescent="0.3">
      <c r="W6941" s="60"/>
      <c r="X6941" s="60"/>
      <c r="Y6941" s="60"/>
      <c r="Z6941" s="60"/>
    </row>
    <row r="6942" spans="23:26" hidden="1" x14ac:dyDescent="0.3">
      <c r="W6942" s="60"/>
      <c r="X6942" s="60"/>
      <c r="Y6942" s="60"/>
      <c r="Z6942" s="60"/>
    </row>
    <row r="6943" spans="23:26" hidden="1" x14ac:dyDescent="0.3">
      <c r="W6943" s="60"/>
      <c r="X6943" s="60"/>
      <c r="Y6943" s="60"/>
      <c r="Z6943" s="60"/>
    </row>
    <row r="6944" spans="23:26" hidden="1" x14ac:dyDescent="0.3">
      <c r="W6944" s="60"/>
      <c r="X6944" s="60"/>
      <c r="Y6944" s="60"/>
      <c r="Z6944" s="60"/>
    </row>
    <row r="6945" spans="23:26" hidden="1" x14ac:dyDescent="0.3">
      <c r="W6945" s="60"/>
      <c r="X6945" s="60"/>
      <c r="Y6945" s="60"/>
      <c r="Z6945" s="60"/>
    </row>
    <row r="6946" spans="23:26" hidden="1" x14ac:dyDescent="0.3">
      <c r="W6946" s="60"/>
      <c r="X6946" s="60"/>
      <c r="Y6946" s="60"/>
      <c r="Z6946" s="60"/>
    </row>
    <row r="6947" spans="23:26" hidden="1" x14ac:dyDescent="0.3">
      <c r="W6947" s="60"/>
      <c r="X6947" s="60"/>
      <c r="Y6947" s="60"/>
      <c r="Z6947" s="60"/>
    </row>
    <row r="6948" spans="23:26" hidden="1" x14ac:dyDescent="0.3">
      <c r="W6948" s="60"/>
      <c r="X6948" s="60"/>
      <c r="Y6948" s="60"/>
      <c r="Z6948" s="60"/>
    </row>
    <row r="6949" spans="23:26" hidden="1" x14ac:dyDescent="0.3">
      <c r="W6949" s="60"/>
      <c r="X6949" s="60"/>
      <c r="Y6949" s="60"/>
      <c r="Z6949" s="60"/>
    </row>
    <row r="6950" spans="23:26" hidden="1" x14ac:dyDescent="0.3">
      <c r="W6950" s="60"/>
      <c r="X6950" s="60"/>
      <c r="Y6950" s="60"/>
      <c r="Z6950" s="60"/>
    </row>
    <row r="6951" spans="23:26" hidden="1" x14ac:dyDescent="0.3">
      <c r="W6951" s="60"/>
      <c r="X6951" s="60"/>
      <c r="Y6951" s="60"/>
      <c r="Z6951" s="60"/>
    </row>
    <row r="6952" spans="23:26" hidden="1" x14ac:dyDescent="0.3">
      <c r="W6952" s="60"/>
      <c r="X6952" s="60"/>
      <c r="Y6952" s="60"/>
      <c r="Z6952" s="60"/>
    </row>
    <row r="6953" spans="23:26" hidden="1" x14ac:dyDescent="0.3">
      <c r="W6953" s="60"/>
      <c r="X6953" s="60"/>
      <c r="Y6953" s="60"/>
      <c r="Z6953" s="60"/>
    </row>
    <row r="6954" spans="23:26" hidden="1" x14ac:dyDescent="0.3">
      <c r="W6954" s="60"/>
      <c r="X6954" s="60"/>
      <c r="Y6954" s="60"/>
      <c r="Z6954" s="60"/>
    </row>
    <row r="6955" spans="23:26" hidden="1" x14ac:dyDescent="0.3">
      <c r="W6955" s="60"/>
      <c r="X6955" s="60"/>
      <c r="Y6955" s="60"/>
      <c r="Z6955" s="60"/>
    </row>
    <row r="6956" spans="23:26" hidden="1" x14ac:dyDescent="0.3">
      <c r="W6956" s="60"/>
      <c r="X6956" s="60"/>
      <c r="Y6956" s="60"/>
      <c r="Z6956" s="60"/>
    </row>
    <row r="6957" spans="23:26" hidden="1" x14ac:dyDescent="0.3">
      <c r="W6957" s="60"/>
      <c r="X6957" s="60"/>
      <c r="Y6957" s="60"/>
      <c r="Z6957" s="60"/>
    </row>
    <row r="6958" spans="23:26" hidden="1" x14ac:dyDescent="0.3">
      <c r="W6958" s="60"/>
      <c r="X6958" s="60"/>
      <c r="Y6958" s="60"/>
      <c r="Z6958" s="60"/>
    </row>
    <row r="6959" spans="23:26" hidden="1" x14ac:dyDescent="0.3">
      <c r="W6959" s="60"/>
      <c r="X6959" s="60"/>
      <c r="Y6959" s="60"/>
      <c r="Z6959" s="60"/>
    </row>
    <row r="6960" spans="23:26" hidden="1" x14ac:dyDescent="0.3">
      <c r="W6960" s="60"/>
      <c r="X6960" s="60"/>
      <c r="Y6960" s="60"/>
      <c r="Z6960" s="60"/>
    </row>
    <row r="6961" spans="23:26" hidden="1" x14ac:dyDescent="0.3">
      <c r="W6961" s="60"/>
      <c r="X6961" s="60"/>
      <c r="Y6961" s="60"/>
      <c r="Z6961" s="60"/>
    </row>
    <row r="6962" spans="23:26" hidden="1" x14ac:dyDescent="0.3">
      <c r="W6962" s="60"/>
      <c r="X6962" s="60"/>
      <c r="Y6962" s="60"/>
      <c r="Z6962" s="60"/>
    </row>
    <row r="6963" spans="23:26" hidden="1" x14ac:dyDescent="0.3">
      <c r="W6963" s="60"/>
      <c r="X6963" s="60"/>
      <c r="Y6963" s="60"/>
      <c r="Z6963" s="60"/>
    </row>
    <row r="6964" spans="23:26" hidden="1" x14ac:dyDescent="0.3">
      <c r="W6964" s="60"/>
      <c r="X6964" s="60"/>
      <c r="Y6964" s="60"/>
      <c r="Z6964" s="60"/>
    </row>
    <row r="6965" spans="23:26" hidden="1" x14ac:dyDescent="0.3">
      <c r="W6965" s="60"/>
      <c r="X6965" s="60"/>
      <c r="Y6965" s="60"/>
      <c r="Z6965" s="60"/>
    </row>
    <row r="6966" spans="23:26" hidden="1" x14ac:dyDescent="0.3">
      <c r="W6966" s="60"/>
      <c r="X6966" s="60"/>
      <c r="Y6966" s="60"/>
      <c r="Z6966" s="60"/>
    </row>
    <row r="6967" spans="23:26" hidden="1" x14ac:dyDescent="0.3">
      <c r="W6967" s="60"/>
      <c r="X6967" s="60"/>
      <c r="Y6967" s="60"/>
      <c r="Z6967" s="60"/>
    </row>
    <row r="6968" spans="23:26" hidden="1" x14ac:dyDescent="0.3">
      <c r="W6968" s="60"/>
      <c r="X6968" s="60"/>
      <c r="Y6968" s="60"/>
      <c r="Z6968" s="60"/>
    </row>
    <row r="6969" spans="23:26" hidden="1" x14ac:dyDescent="0.3">
      <c r="W6969" s="60"/>
      <c r="X6969" s="60"/>
      <c r="Y6969" s="60"/>
      <c r="Z6969" s="60"/>
    </row>
    <row r="6970" spans="23:26" hidden="1" x14ac:dyDescent="0.3">
      <c r="W6970" s="60"/>
      <c r="X6970" s="60"/>
      <c r="Y6970" s="60"/>
      <c r="Z6970" s="60"/>
    </row>
    <row r="6971" spans="23:26" hidden="1" x14ac:dyDescent="0.3">
      <c r="W6971" s="60"/>
      <c r="X6971" s="60"/>
      <c r="Y6971" s="60"/>
      <c r="Z6971" s="60"/>
    </row>
    <row r="6972" spans="23:26" hidden="1" x14ac:dyDescent="0.3">
      <c r="W6972" s="60"/>
      <c r="X6972" s="60"/>
      <c r="Y6972" s="60"/>
      <c r="Z6972" s="60"/>
    </row>
    <row r="6973" spans="23:26" hidden="1" x14ac:dyDescent="0.3">
      <c r="W6973" s="60"/>
      <c r="X6973" s="60"/>
      <c r="Y6973" s="60"/>
      <c r="Z6973" s="60"/>
    </row>
    <row r="6974" spans="23:26" hidden="1" x14ac:dyDescent="0.3">
      <c r="W6974" s="60"/>
      <c r="X6974" s="60"/>
      <c r="Y6974" s="60"/>
      <c r="Z6974" s="60"/>
    </row>
    <row r="6975" spans="23:26" hidden="1" x14ac:dyDescent="0.3">
      <c r="W6975" s="60"/>
      <c r="X6975" s="60"/>
      <c r="Y6975" s="60"/>
      <c r="Z6975" s="60"/>
    </row>
    <row r="6976" spans="23:26" hidden="1" x14ac:dyDescent="0.3">
      <c r="W6976" s="60"/>
      <c r="X6976" s="60"/>
      <c r="Y6976" s="60"/>
      <c r="Z6976" s="60"/>
    </row>
    <row r="6977" spans="23:26" hidden="1" x14ac:dyDescent="0.3">
      <c r="W6977" s="60"/>
      <c r="X6977" s="60"/>
      <c r="Y6977" s="60"/>
      <c r="Z6977" s="60"/>
    </row>
    <row r="6978" spans="23:26" hidden="1" x14ac:dyDescent="0.3">
      <c r="W6978" s="60"/>
      <c r="X6978" s="60"/>
      <c r="Y6978" s="60"/>
      <c r="Z6978" s="60"/>
    </row>
    <row r="6979" spans="23:26" hidden="1" x14ac:dyDescent="0.3">
      <c r="W6979" s="60"/>
      <c r="X6979" s="60"/>
      <c r="Y6979" s="60"/>
      <c r="Z6979" s="60"/>
    </row>
    <row r="6980" spans="23:26" hidden="1" x14ac:dyDescent="0.3">
      <c r="W6980" s="60"/>
      <c r="X6980" s="60"/>
      <c r="Y6980" s="60"/>
      <c r="Z6980" s="60"/>
    </row>
    <row r="6981" spans="23:26" hidden="1" x14ac:dyDescent="0.3">
      <c r="W6981" s="60"/>
      <c r="X6981" s="60"/>
      <c r="Y6981" s="60"/>
      <c r="Z6981" s="60"/>
    </row>
    <row r="6982" spans="23:26" hidden="1" x14ac:dyDescent="0.3">
      <c r="W6982" s="60"/>
      <c r="X6982" s="60"/>
      <c r="Y6982" s="60"/>
      <c r="Z6982" s="60"/>
    </row>
    <row r="6983" spans="23:26" hidden="1" x14ac:dyDescent="0.3">
      <c r="W6983" s="60"/>
      <c r="X6983" s="60"/>
      <c r="Y6983" s="60"/>
      <c r="Z6983" s="60"/>
    </row>
    <row r="6984" spans="23:26" hidden="1" x14ac:dyDescent="0.3">
      <c r="W6984" s="60"/>
      <c r="X6984" s="60"/>
      <c r="Y6984" s="60"/>
      <c r="Z6984" s="60"/>
    </row>
    <row r="6985" spans="23:26" hidden="1" x14ac:dyDescent="0.3">
      <c r="W6985" s="60"/>
      <c r="X6985" s="60"/>
      <c r="Y6985" s="60"/>
      <c r="Z6985" s="60"/>
    </row>
    <row r="6986" spans="23:26" hidden="1" x14ac:dyDescent="0.3">
      <c r="W6986" s="60"/>
      <c r="X6986" s="60"/>
      <c r="Y6986" s="60"/>
      <c r="Z6986" s="60"/>
    </row>
    <row r="6987" spans="23:26" hidden="1" x14ac:dyDescent="0.3">
      <c r="W6987" s="60"/>
      <c r="X6987" s="60"/>
      <c r="Y6987" s="60"/>
      <c r="Z6987" s="60"/>
    </row>
    <row r="6988" spans="23:26" hidden="1" x14ac:dyDescent="0.3">
      <c r="W6988" s="60"/>
      <c r="X6988" s="60"/>
      <c r="Y6988" s="60"/>
      <c r="Z6988" s="60"/>
    </row>
    <row r="6989" spans="23:26" hidden="1" x14ac:dyDescent="0.3">
      <c r="W6989" s="60"/>
      <c r="X6989" s="60"/>
      <c r="Y6989" s="60"/>
      <c r="Z6989" s="60"/>
    </row>
    <row r="6990" spans="23:26" hidden="1" x14ac:dyDescent="0.3">
      <c r="W6990" s="60"/>
      <c r="X6990" s="60"/>
      <c r="Y6990" s="60"/>
      <c r="Z6990" s="60"/>
    </row>
    <row r="6991" spans="23:26" hidden="1" x14ac:dyDescent="0.3">
      <c r="W6991" s="60"/>
      <c r="X6991" s="60"/>
      <c r="Y6991" s="60"/>
      <c r="Z6991" s="60"/>
    </row>
    <row r="6992" spans="23:26" hidden="1" x14ac:dyDescent="0.3">
      <c r="W6992" s="60"/>
      <c r="X6992" s="60"/>
      <c r="Y6992" s="60"/>
      <c r="Z6992" s="60"/>
    </row>
    <row r="6993" spans="23:26" hidden="1" x14ac:dyDescent="0.3">
      <c r="W6993" s="60"/>
      <c r="X6993" s="60"/>
      <c r="Y6993" s="60"/>
      <c r="Z6993" s="60"/>
    </row>
    <row r="6994" spans="23:26" hidden="1" x14ac:dyDescent="0.3">
      <c r="W6994" s="60"/>
      <c r="X6994" s="60"/>
      <c r="Y6994" s="60"/>
      <c r="Z6994" s="60"/>
    </row>
    <row r="6995" spans="23:26" hidden="1" x14ac:dyDescent="0.3">
      <c r="W6995" s="60"/>
      <c r="X6995" s="60"/>
      <c r="Y6995" s="60"/>
      <c r="Z6995" s="60"/>
    </row>
    <row r="6996" spans="23:26" hidden="1" x14ac:dyDescent="0.3">
      <c r="W6996" s="60"/>
      <c r="X6996" s="60"/>
      <c r="Y6996" s="60"/>
      <c r="Z6996" s="60"/>
    </row>
    <row r="6997" spans="23:26" hidden="1" x14ac:dyDescent="0.3">
      <c r="W6997" s="60"/>
      <c r="X6997" s="60"/>
      <c r="Y6997" s="60"/>
      <c r="Z6997" s="60"/>
    </row>
    <row r="6998" spans="23:26" hidden="1" x14ac:dyDescent="0.3">
      <c r="W6998" s="60"/>
      <c r="X6998" s="60"/>
      <c r="Y6998" s="60"/>
      <c r="Z6998" s="60"/>
    </row>
    <row r="6999" spans="23:26" hidden="1" x14ac:dyDescent="0.3">
      <c r="W6999" s="60"/>
      <c r="X6999" s="60"/>
      <c r="Y6999" s="60"/>
      <c r="Z6999" s="60"/>
    </row>
    <row r="7000" spans="23:26" hidden="1" x14ac:dyDescent="0.3">
      <c r="W7000" s="60"/>
      <c r="X7000" s="60"/>
      <c r="Y7000" s="60"/>
      <c r="Z7000" s="60"/>
    </row>
    <row r="7001" spans="23:26" hidden="1" x14ac:dyDescent="0.3">
      <c r="W7001" s="60"/>
      <c r="X7001" s="60"/>
      <c r="Y7001" s="60"/>
      <c r="Z7001" s="60"/>
    </row>
    <row r="7002" spans="23:26" hidden="1" x14ac:dyDescent="0.3">
      <c r="W7002" s="60"/>
      <c r="X7002" s="60"/>
      <c r="Y7002" s="60"/>
      <c r="Z7002" s="60"/>
    </row>
    <row r="7003" spans="23:26" hidden="1" x14ac:dyDescent="0.3">
      <c r="W7003" s="60"/>
      <c r="X7003" s="60"/>
      <c r="Y7003" s="60"/>
      <c r="Z7003" s="60"/>
    </row>
    <row r="7004" spans="23:26" hidden="1" x14ac:dyDescent="0.3">
      <c r="W7004" s="60"/>
      <c r="X7004" s="60"/>
      <c r="Y7004" s="60"/>
      <c r="Z7004" s="60"/>
    </row>
    <row r="7005" spans="23:26" hidden="1" x14ac:dyDescent="0.3">
      <c r="W7005" s="60"/>
      <c r="X7005" s="60"/>
      <c r="Y7005" s="60"/>
      <c r="Z7005" s="60"/>
    </row>
    <row r="7006" spans="23:26" hidden="1" x14ac:dyDescent="0.3">
      <c r="W7006" s="60"/>
      <c r="X7006" s="60"/>
      <c r="Y7006" s="60"/>
      <c r="Z7006" s="60"/>
    </row>
    <row r="7007" spans="23:26" hidden="1" x14ac:dyDescent="0.3">
      <c r="W7007" s="60"/>
      <c r="X7007" s="60"/>
      <c r="Y7007" s="60"/>
      <c r="Z7007" s="60"/>
    </row>
    <row r="7008" spans="23:26" hidden="1" x14ac:dyDescent="0.3">
      <c r="W7008" s="60"/>
      <c r="X7008" s="60"/>
      <c r="Y7008" s="60"/>
      <c r="Z7008" s="60"/>
    </row>
    <row r="7009" spans="23:26" hidden="1" x14ac:dyDescent="0.3">
      <c r="W7009" s="60"/>
      <c r="X7009" s="60"/>
      <c r="Y7009" s="60"/>
      <c r="Z7009" s="60"/>
    </row>
    <row r="7010" spans="23:26" hidden="1" x14ac:dyDescent="0.3">
      <c r="W7010" s="60"/>
      <c r="X7010" s="60"/>
      <c r="Y7010" s="60"/>
      <c r="Z7010" s="60"/>
    </row>
    <row r="7011" spans="23:26" hidden="1" x14ac:dyDescent="0.3">
      <c r="W7011" s="60"/>
      <c r="X7011" s="60"/>
      <c r="Y7011" s="60"/>
      <c r="Z7011" s="60"/>
    </row>
    <row r="7012" spans="23:26" hidden="1" x14ac:dyDescent="0.3">
      <c r="W7012" s="60"/>
      <c r="X7012" s="60"/>
      <c r="Y7012" s="60"/>
      <c r="Z7012" s="60"/>
    </row>
    <row r="7013" spans="23:26" hidden="1" x14ac:dyDescent="0.3">
      <c r="W7013" s="60"/>
      <c r="X7013" s="60"/>
      <c r="Y7013" s="60"/>
      <c r="Z7013" s="60"/>
    </row>
    <row r="7014" spans="23:26" hidden="1" x14ac:dyDescent="0.3">
      <c r="W7014" s="60"/>
      <c r="X7014" s="60"/>
      <c r="Y7014" s="60"/>
      <c r="Z7014" s="60"/>
    </row>
    <row r="7015" spans="23:26" hidden="1" x14ac:dyDescent="0.3">
      <c r="W7015" s="60"/>
      <c r="X7015" s="60"/>
      <c r="Y7015" s="60"/>
      <c r="Z7015" s="60"/>
    </row>
    <row r="7016" spans="23:26" hidden="1" x14ac:dyDescent="0.3">
      <c r="W7016" s="60"/>
      <c r="X7016" s="60"/>
      <c r="Y7016" s="60"/>
      <c r="Z7016" s="60"/>
    </row>
    <row r="7017" spans="23:26" hidden="1" x14ac:dyDescent="0.3">
      <c r="W7017" s="60"/>
      <c r="X7017" s="60"/>
      <c r="Y7017" s="60"/>
      <c r="Z7017" s="60"/>
    </row>
    <row r="7018" spans="23:26" hidden="1" x14ac:dyDescent="0.3">
      <c r="W7018" s="60"/>
      <c r="X7018" s="60"/>
      <c r="Y7018" s="60"/>
      <c r="Z7018" s="60"/>
    </row>
    <row r="7019" spans="23:26" hidden="1" x14ac:dyDescent="0.3">
      <c r="W7019" s="60"/>
      <c r="X7019" s="60"/>
      <c r="Y7019" s="60"/>
      <c r="Z7019" s="60"/>
    </row>
    <row r="7020" spans="23:26" hidden="1" x14ac:dyDescent="0.3">
      <c r="W7020" s="60"/>
      <c r="X7020" s="60"/>
      <c r="Y7020" s="60"/>
      <c r="Z7020" s="60"/>
    </row>
    <row r="7021" spans="23:26" hidden="1" x14ac:dyDescent="0.3">
      <c r="W7021" s="60"/>
      <c r="X7021" s="60"/>
      <c r="Y7021" s="60"/>
      <c r="Z7021" s="60"/>
    </row>
    <row r="7022" spans="23:26" hidden="1" x14ac:dyDescent="0.3">
      <c r="W7022" s="60"/>
      <c r="X7022" s="60"/>
      <c r="Y7022" s="60"/>
      <c r="Z7022" s="60"/>
    </row>
    <row r="7023" spans="23:26" hidden="1" x14ac:dyDescent="0.3">
      <c r="W7023" s="60"/>
      <c r="X7023" s="60"/>
      <c r="Y7023" s="60"/>
      <c r="Z7023" s="60"/>
    </row>
    <row r="7024" spans="23:26" hidden="1" x14ac:dyDescent="0.3">
      <c r="W7024" s="60"/>
      <c r="X7024" s="60"/>
      <c r="Y7024" s="60"/>
      <c r="Z7024" s="60"/>
    </row>
    <row r="7025" spans="23:26" hidden="1" x14ac:dyDescent="0.3">
      <c r="W7025" s="60"/>
      <c r="X7025" s="60"/>
      <c r="Y7025" s="60"/>
      <c r="Z7025" s="60"/>
    </row>
    <row r="7026" spans="23:26" hidden="1" x14ac:dyDescent="0.3">
      <c r="W7026" s="60"/>
      <c r="X7026" s="60"/>
      <c r="Y7026" s="60"/>
      <c r="Z7026" s="60"/>
    </row>
    <row r="7027" spans="23:26" hidden="1" x14ac:dyDescent="0.3">
      <c r="W7027" s="60"/>
      <c r="X7027" s="60"/>
      <c r="Y7027" s="60"/>
      <c r="Z7027" s="60"/>
    </row>
    <row r="7028" spans="23:26" hidden="1" x14ac:dyDescent="0.3">
      <c r="W7028" s="60"/>
      <c r="X7028" s="60"/>
      <c r="Y7028" s="60"/>
      <c r="Z7028" s="60"/>
    </row>
    <row r="7029" spans="23:26" hidden="1" x14ac:dyDescent="0.3">
      <c r="W7029" s="60"/>
      <c r="X7029" s="60"/>
      <c r="Y7029" s="60"/>
      <c r="Z7029" s="60"/>
    </row>
    <row r="7030" spans="23:26" hidden="1" x14ac:dyDescent="0.3">
      <c r="W7030" s="60"/>
      <c r="X7030" s="60"/>
      <c r="Y7030" s="60"/>
      <c r="Z7030" s="60"/>
    </row>
    <row r="7031" spans="23:26" hidden="1" x14ac:dyDescent="0.3">
      <c r="W7031" s="60"/>
      <c r="X7031" s="60"/>
      <c r="Y7031" s="60"/>
      <c r="Z7031" s="60"/>
    </row>
    <row r="7032" spans="23:26" hidden="1" x14ac:dyDescent="0.3">
      <c r="W7032" s="60"/>
      <c r="X7032" s="60"/>
      <c r="Y7032" s="60"/>
      <c r="Z7032" s="60"/>
    </row>
    <row r="7033" spans="23:26" hidden="1" x14ac:dyDescent="0.3">
      <c r="W7033" s="60"/>
      <c r="X7033" s="60"/>
      <c r="Y7033" s="60"/>
      <c r="Z7033" s="60"/>
    </row>
    <row r="7034" spans="23:26" hidden="1" x14ac:dyDescent="0.3">
      <c r="W7034" s="60"/>
      <c r="X7034" s="60"/>
      <c r="Y7034" s="60"/>
      <c r="Z7034" s="60"/>
    </row>
    <row r="7035" spans="23:26" hidden="1" x14ac:dyDescent="0.3">
      <c r="W7035" s="60"/>
      <c r="X7035" s="60"/>
      <c r="Y7035" s="60"/>
      <c r="Z7035" s="60"/>
    </row>
    <row r="7036" spans="23:26" hidden="1" x14ac:dyDescent="0.3">
      <c r="W7036" s="60"/>
      <c r="X7036" s="60"/>
      <c r="Y7036" s="60"/>
      <c r="Z7036" s="60"/>
    </row>
    <row r="7037" spans="23:26" hidden="1" x14ac:dyDescent="0.3">
      <c r="W7037" s="60"/>
      <c r="X7037" s="60"/>
      <c r="Y7037" s="60"/>
      <c r="Z7037" s="60"/>
    </row>
    <row r="7038" spans="23:26" hidden="1" x14ac:dyDescent="0.3">
      <c r="W7038" s="60"/>
      <c r="X7038" s="60"/>
      <c r="Y7038" s="60"/>
      <c r="Z7038" s="60"/>
    </row>
    <row r="7039" spans="23:26" hidden="1" x14ac:dyDescent="0.3">
      <c r="W7039" s="60"/>
      <c r="X7039" s="60"/>
      <c r="Y7039" s="60"/>
      <c r="Z7039" s="60"/>
    </row>
    <row r="7040" spans="23:26" hidden="1" x14ac:dyDescent="0.3">
      <c r="W7040" s="60"/>
      <c r="X7040" s="60"/>
      <c r="Y7040" s="60"/>
      <c r="Z7040" s="60"/>
    </row>
    <row r="7041" spans="23:26" hidden="1" x14ac:dyDescent="0.3">
      <c r="W7041" s="60"/>
      <c r="X7041" s="60"/>
      <c r="Y7041" s="60"/>
      <c r="Z7041" s="60"/>
    </row>
    <row r="7042" spans="23:26" hidden="1" x14ac:dyDescent="0.3">
      <c r="W7042" s="60"/>
      <c r="X7042" s="60"/>
      <c r="Y7042" s="60"/>
      <c r="Z7042" s="60"/>
    </row>
    <row r="7043" spans="23:26" hidden="1" x14ac:dyDescent="0.3">
      <c r="W7043" s="60"/>
      <c r="X7043" s="60"/>
      <c r="Y7043" s="60"/>
      <c r="Z7043" s="60"/>
    </row>
    <row r="7044" spans="23:26" hidden="1" x14ac:dyDescent="0.3">
      <c r="W7044" s="60"/>
      <c r="X7044" s="60"/>
      <c r="Y7044" s="60"/>
      <c r="Z7044" s="60"/>
    </row>
    <row r="7045" spans="23:26" hidden="1" x14ac:dyDescent="0.3">
      <c r="W7045" s="60"/>
      <c r="X7045" s="60"/>
      <c r="Y7045" s="60"/>
      <c r="Z7045" s="60"/>
    </row>
    <row r="7046" spans="23:26" hidden="1" x14ac:dyDescent="0.3">
      <c r="W7046" s="60"/>
      <c r="X7046" s="60"/>
      <c r="Y7046" s="60"/>
      <c r="Z7046" s="60"/>
    </row>
    <row r="7047" spans="23:26" hidden="1" x14ac:dyDescent="0.3">
      <c r="W7047" s="60"/>
      <c r="X7047" s="60"/>
      <c r="Y7047" s="60"/>
      <c r="Z7047" s="60"/>
    </row>
    <row r="7048" spans="23:26" hidden="1" x14ac:dyDescent="0.3">
      <c r="W7048" s="60"/>
      <c r="X7048" s="60"/>
      <c r="Y7048" s="60"/>
      <c r="Z7048" s="60"/>
    </row>
    <row r="7049" spans="23:26" hidden="1" x14ac:dyDescent="0.3">
      <c r="W7049" s="60"/>
      <c r="X7049" s="60"/>
      <c r="Y7049" s="60"/>
      <c r="Z7049" s="60"/>
    </row>
    <row r="7050" spans="23:26" hidden="1" x14ac:dyDescent="0.3">
      <c r="W7050" s="60"/>
      <c r="X7050" s="60"/>
      <c r="Y7050" s="60"/>
      <c r="Z7050" s="60"/>
    </row>
    <row r="7051" spans="23:26" hidden="1" x14ac:dyDescent="0.3">
      <c r="W7051" s="60"/>
      <c r="X7051" s="60"/>
      <c r="Y7051" s="60"/>
      <c r="Z7051" s="60"/>
    </row>
    <row r="7052" spans="23:26" hidden="1" x14ac:dyDescent="0.3">
      <c r="W7052" s="60"/>
      <c r="X7052" s="60"/>
      <c r="Y7052" s="60"/>
      <c r="Z7052" s="60"/>
    </row>
    <row r="7053" spans="23:26" hidden="1" x14ac:dyDescent="0.3">
      <c r="W7053" s="60"/>
      <c r="X7053" s="60"/>
      <c r="Y7053" s="60"/>
      <c r="Z7053" s="60"/>
    </row>
    <row r="7054" spans="23:26" hidden="1" x14ac:dyDescent="0.3">
      <c r="W7054" s="60"/>
      <c r="X7054" s="60"/>
      <c r="Y7054" s="60"/>
      <c r="Z7054" s="60"/>
    </row>
    <row r="7055" spans="23:26" hidden="1" x14ac:dyDescent="0.3">
      <c r="W7055" s="60"/>
      <c r="X7055" s="60"/>
      <c r="Y7055" s="60"/>
      <c r="Z7055" s="60"/>
    </row>
    <row r="7056" spans="23:26" hidden="1" x14ac:dyDescent="0.3">
      <c r="W7056" s="60"/>
      <c r="X7056" s="60"/>
      <c r="Y7056" s="60"/>
      <c r="Z7056" s="60"/>
    </row>
    <row r="7057" spans="23:26" hidden="1" x14ac:dyDescent="0.3">
      <c r="W7057" s="60"/>
      <c r="X7057" s="60"/>
      <c r="Y7057" s="60"/>
      <c r="Z7057" s="60"/>
    </row>
    <row r="7058" spans="23:26" hidden="1" x14ac:dyDescent="0.3">
      <c r="W7058" s="60"/>
      <c r="X7058" s="60"/>
      <c r="Y7058" s="60"/>
      <c r="Z7058" s="60"/>
    </row>
    <row r="7059" spans="23:26" hidden="1" x14ac:dyDescent="0.3">
      <c r="W7059" s="60"/>
      <c r="X7059" s="60"/>
      <c r="Y7059" s="60"/>
      <c r="Z7059" s="60"/>
    </row>
    <row r="7060" spans="23:26" hidden="1" x14ac:dyDescent="0.3">
      <c r="W7060" s="60"/>
      <c r="X7060" s="60"/>
      <c r="Y7060" s="60"/>
      <c r="Z7060" s="60"/>
    </row>
    <row r="7061" spans="23:26" hidden="1" x14ac:dyDescent="0.3">
      <c r="W7061" s="60"/>
      <c r="X7061" s="60"/>
      <c r="Y7061" s="60"/>
      <c r="Z7061" s="60"/>
    </row>
    <row r="7062" spans="23:26" hidden="1" x14ac:dyDescent="0.3">
      <c r="W7062" s="60"/>
      <c r="X7062" s="60"/>
      <c r="Y7062" s="60"/>
      <c r="Z7062" s="60"/>
    </row>
    <row r="7063" spans="23:26" hidden="1" x14ac:dyDescent="0.3">
      <c r="W7063" s="60"/>
      <c r="X7063" s="60"/>
      <c r="Y7063" s="60"/>
      <c r="Z7063" s="60"/>
    </row>
    <row r="7064" spans="23:26" hidden="1" x14ac:dyDescent="0.3">
      <c r="W7064" s="60"/>
      <c r="X7064" s="60"/>
      <c r="Y7064" s="60"/>
      <c r="Z7064" s="60"/>
    </row>
    <row r="7065" spans="23:26" hidden="1" x14ac:dyDescent="0.3">
      <c r="W7065" s="60"/>
      <c r="X7065" s="60"/>
      <c r="Y7065" s="60"/>
      <c r="Z7065" s="60"/>
    </row>
    <row r="7066" spans="23:26" hidden="1" x14ac:dyDescent="0.3">
      <c r="W7066" s="60"/>
      <c r="X7066" s="60"/>
      <c r="Y7066" s="60"/>
      <c r="Z7066" s="60"/>
    </row>
    <row r="7067" spans="23:26" hidden="1" x14ac:dyDescent="0.3">
      <c r="W7067" s="60"/>
      <c r="X7067" s="60"/>
      <c r="Y7067" s="60"/>
      <c r="Z7067" s="60"/>
    </row>
    <row r="7068" spans="23:26" hidden="1" x14ac:dyDescent="0.3">
      <c r="W7068" s="60"/>
      <c r="X7068" s="60"/>
      <c r="Y7068" s="60"/>
      <c r="Z7068" s="60"/>
    </row>
    <row r="7069" spans="23:26" hidden="1" x14ac:dyDescent="0.3">
      <c r="W7069" s="60"/>
      <c r="X7069" s="60"/>
      <c r="Y7069" s="60"/>
      <c r="Z7069" s="60"/>
    </row>
    <row r="7070" spans="23:26" hidden="1" x14ac:dyDescent="0.3">
      <c r="W7070" s="60"/>
      <c r="X7070" s="60"/>
      <c r="Y7070" s="60"/>
      <c r="Z7070" s="60"/>
    </row>
    <row r="7071" spans="23:26" hidden="1" x14ac:dyDescent="0.3">
      <c r="W7071" s="60"/>
      <c r="X7071" s="60"/>
      <c r="Y7071" s="60"/>
      <c r="Z7071" s="60"/>
    </row>
    <row r="7072" spans="23:26" hidden="1" x14ac:dyDescent="0.3">
      <c r="W7072" s="60"/>
      <c r="X7072" s="60"/>
      <c r="Y7072" s="60"/>
      <c r="Z7072" s="60"/>
    </row>
    <row r="7073" spans="23:26" hidden="1" x14ac:dyDescent="0.3">
      <c r="W7073" s="60"/>
      <c r="X7073" s="60"/>
      <c r="Y7073" s="60"/>
      <c r="Z7073" s="60"/>
    </row>
    <row r="7074" spans="23:26" hidden="1" x14ac:dyDescent="0.3">
      <c r="W7074" s="60"/>
      <c r="X7074" s="60"/>
      <c r="Y7074" s="60"/>
      <c r="Z7074" s="60"/>
    </row>
    <row r="7075" spans="23:26" hidden="1" x14ac:dyDescent="0.3">
      <c r="W7075" s="60"/>
      <c r="X7075" s="60"/>
      <c r="Y7075" s="60"/>
      <c r="Z7075" s="60"/>
    </row>
    <row r="7076" spans="23:26" hidden="1" x14ac:dyDescent="0.3">
      <c r="W7076" s="60"/>
      <c r="X7076" s="60"/>
      <c r="Y7076" s="60"/>
      <c r="Z7076" s="60"/>
    </row>
    <row r="7077" spans="23:26" hidden="1" x14ac:dyDescent="0.3">
      <c r="W7077" s="60"/>
      <c r="X7077" s="60"/>
      <c r="Y7077" s="60"/>
      <c r="Z7077" s="60"/>
    </row>
    <row r="7078" spans="23:26" hidden="1" x14ac:dyDescent="0.3">
      <c r="W7078" s="60"/>
      <c r="X7078" s="60"/>
      <c r="Y7078" s="60"/>
      <c r="Z7078" s="60"/>
    </row>
    <row r="7079" spans="23:26" hidden="1" x14ac:dyDescent="0.3">
      <c r="W7079" s="60"/>
      <c r="X7079" s="60"/>
      <c r="Y7079" s="60"/>
      <c r="Z7079" s="60"/>
    </row>
    <row r="7080" spans="23:26" hidden="1" x14ac:dyDescent="0.3">
      <c r="W7080" s="60"/>
      <c r="X7080" s="60"/>
      <c r="Y7080" s="60"/>
      <c r="Z7080" s="60"/>
    </row>
    <row r="7081" spans="23:26" hidden="1" x14ac:dyDescent="0.3">
      <c r="W7081" s="60"/>
      <c r="X7081" s="60"/>
      <c r="Y7081" s="60"/>
      <c r="Z7081" s="60"/>
    </row>
    <row r="7082" spans="23:26" hidden="1" x14ac:dyDescent="0.3">
      <c r="W7082" s="60"/>
      <c r="X7082" s="60"/>
      <c r="Y7082" s="60"/>
      <c r="Z7082" s="60"/>
    </row>
    <row r="7083" spans="23:26" hidden="1" x14ac:dyDescent="0.3">
      <c r="W7083" s="60"/>
      <c r="X7083" s="60"/>
      <c r="Y7083" s="60"/>
      <c r="Z7083" s="60"/>
    </row>
    <row r="7084" spans="23:26" hidden="1" x14ac:dyDescent="0.3">
      <c r="W7084" s="60"/>
      <c r="X7084" s="60"/>
      <c r="Y7084" s="60"/>
      <c r="Z7084" s="60"/>
    </row>
    <row r="7085" spans="23:26" hidden="1" x14ac:dyDescent="0.3">
      <c r="W7085" s="60"/>
      <c r="X7085" s="60"/>
      <c r="Y7085" s="60"/>
      <c r="Z7085" s="60"/>
    </row>
    <row r="7086" spans="23:26" hidden="1" x14ac:dyDescent="0.3">
      <c r="W7086" s="60"/>
      <c r="X7086" s="60"/>
      <c r="Y7086" s="60"/>
      <c r="Z7086" s="60"/>
    </row>
    <row r="7087" spans="23:26" hidden="1" x14ac:dyDescent="0.3">
      <c r="W7087" s="60"/>
      <c r="X7087" s="60"/>
      <c r="Y7087" s="60"/>
      <c r="Z7087" s="60"/>
    </row>
    <row r="7088" spans="23:26" hidden="1" x14ac:dyDescent="0.3">
      <c r="W7088" s="60"/>
      <c r="X7088" s="60"/>
      <c r="Y7088" s="60"/>
      <c r="Z7088" s="60"/>
    </row>
    <row r="7089" spans="23:26" hidden="1" x14ac:dyDescent="0.3">
      <c r="W7089" s="60"/>
      <c r="X7089" s="60"/>
      <c r="Y7089" s="60"/>
      <c r="Z7089" s="60"/>
    </row>
    <row r="7090" spans="23:26" hidden="1" x14ac:dyDescent="0.3">
      <c r="W7090" s="60"/>
      <c r="X7090" s="60"/>
      <c r="Y7090" s="60"/>
      <c r="Z7090" s="60"/>
    </row>
    <row r="7091" spans="23:26" hidden="1" x14ac:dyDescent="0.3">
      <c r="W7091" s="60"/>
      <c r="X7091" s="60"/>
      <c r="Y7091" s="60"/>
      <c r="Z7091" s="60"/>
    </row>
    <row r="7092" spans="23:26" hidden="1" x14ac:dyDescent="0.3">
      <c r="W7092" s="60"/>
      <c r="X7092" s="60"/>
      <c r="Y7092" s="60"/>
      <c r="Z7092" s="60"/>
    </row>
    <row r="7093" spans="23:26" hidden="1" x14ac:dyDescent="0.3">
      <c r="W7093" s="60"/>
      <c r="X7093" s="60"/>
      <c r="Y7093" s="60"/>
      <c r="Z7093" s="60"/>
    </row>
    <row r="7094" spans="23:26" hidden="1" x14ac:dyDescent="0.3">
      <c r="W7094" s="60"/>
      <c r="X7094" s="60"/>
      <c r="Y7094" s="60"/>
      <c r="Z7094" s="60"/>
    </row>
    <row r="7095" spans="23:26" hidden="1" x14ac:dyDescent="0.3">
      <c r="W7095" s="60"/>
      <c r="X7095" s="60"/>
      <c r="Y7095" s="60"/>
      <c r="Z7095" s="60"/>
    </row>
    <row r="7096" spans="23:26" hidden="1" x14ac:dyDescent="0.3">
      <c r="W7096" s="60"/>
      <c r="X7096" s="60"/>
      <c r="Y7096" s="60"/>
      <c r="Z7096" s="60"/>
    </row>
    <row r="7097" spans="23:26" hidden="1" x14ac:dyDescent="0.3">
      <c r="W7097" s="60"/>
      <c r="X7097" s="60"/>
      <c r="Y7097" s="60"/>
      <c r="Z7097" s="60"/>
    </row>
    <row r="7098" spans="23:26" hidden="1" x14ac:dyDescent="0.3">
      <c r="W7098" s="60"/>
      <c r="X7098" s="60"/>
      <c r="Y7098" s="60"/>
      <c r="Z7098" s="60"/>
    </row>
    <row r="7099" spans="23:26" hidden="1" x14ac:dyDescent="0.3">
      <c r="W7099" s="60"/>
      <c r="X7099" s="60"/>
      <c r="Y7099" s="60"/>
      <c r="Z7099" s="60"/>
    </row>
    <row r="7100" spans="23:26" hidden="1" x14ac:dyDescent="0.3">
      <c r="W7100" s="60"/>
      <c r="X7100" s="60"/>
      <c r="Y7100" s="60"/>
      <c r="Z7100" s="60"/>
    </row>
    <row r="7101" spans="23:26" hidden="1" x14ac:dyDescent="0.3">
      <c r="W7101" s="60"/>
      <c r="X7101" s="60"/>
      <c r="Y7101" s="60"/>
      <c r="Z7101" s="60"/>
    </row>
    <row r="7102" spans="23:26" hidden="1" x14ac:dyDescent="0.3">
      <c r="W7102" s="60"/>
      <c r="X7102" s="60"/>
      <c r="Y7102" s="60"/>
      <c r="Z7102" s="60"/>
    </row>
    <row r="7103" spans="23:26" hidden="1" x14ac:dyDescent="0.3">
      <c r="W7103" s="60"/>
      <c r="X7103" s="60"/>
      <c r="Y7103" s="60"/>
      <c r="Z7103" s="60"/>
    </row>
    <row r="7104" spans="23:26" hidden="1" x14ac:dyDescent="0.3">
      <c r="W7104" s="60"/>
      <c r="X7104" s="60"/>
      <c r="Y7104" s="60"/>
      <c r="Z7104" s="60"/>
    </row>
    <row r="7105" spans="23:26" hidden="1" x14ac:dyDescent="0.3">
      <c r="W7105" s="60"/>
      <c r="X7105" s="60"/>
      <c r="Y7105" s="60"/>
      <c r="Z7105" s="60"/>
    </row>
    <row r="7106" spans="23:26" hidden="1" x14ac:dyDescent="0.3">
      <c r="W7106" s="60"/>
      <c r="X7106" s="60"/>
      <c r="Y7106" s="60"/>
      <c r="Z7106" s="60"/>
    </row>
    <row r="7107" spans="23:26" hidden="1" x14ac:dyDescent="0.3">
      <c r="W7107" s="60"/>
      <c r="X7107" s="60"/>
      <c r="Y7107" s="60"/>
      <c r="Z7107" s="60"/>
    </row>
    <row r="7108" spans="23:26" hidden="1" x14ac:dyDescent="0.3">
      <c r="W7108" s="60"/>
      <c r="X7108" s="60"/>
      <c r="Y7108" s="60"/>
      <c r="Z7108" s="60"/>
    </row>
    <row r="7109" spans="23:26" hidden="1" x14ac:dyDescent="0.3">
      <c r="W7109" s="60"/>
      <c r="X7109" s="60"/>
      <c r="Y7109" s="60"/>
      <c r="Z7109" s="60"/>
    </row>
    <row r="7110" spans="23:26" hidden="1" x14ac:dyDescent="0.3">
      <c r="W7110" s="60"/>
      <c r="X7110" s="60"/>
      <c r="Y7110" s="60"/>
      <c r="Z7110" s="60"/>
    </row>
    <row r="7111" spans="23:26" hidden="1" x14ac:dyDescent="0.3">
      <c r="W7111" s="60"/>
      <c r="X7111" s="60"/>
      <c r="Y7111" s="60"/>
      <c r="Z7111" s="60"/>
    </row>
    <row r="7112" spans="23:26" hidden="1" x14ac:dyDescent="0.3">
      <c r="W7112" s="60"/>
      <c r="X7112" s="60"/>
      <c r="Y7112" s="60"/>
      <c r="Z7112" s="60"/>
    </row>
    <row r="7113" spans="23:26" hidden="1" x14ac:dyDescent="0.3">
      <c r="W7113" s="60"/>
      <c r="X7113" s="60"/>
      <c r="Y7113" s="60"/>
      <c r="Z7113" s="60"/>
    </row>
    <row r="7114" spans="23:26" hidden="1" x14ac:dyDescent="0.3">
      <c r="W7114" s="60"/>
      <c r="X7114" s="60"/>
      <c r="Y7114" s="60"/>
      <c r="Z7114" s="60"/>
    </row>
    <row r="7115" spans="23:26" hidden="1" x14ac:dyDescent="0.3">
      <c r="W7115" s="60"/>
      <c r="X7115" s="60"/>
      <c r="Y7115" s="60"/>
      <c r="Z7115" s="60"/>
    </row>
    <row r="7116" spans="23:26" hidden="1" x14ac:dyDescent="0.3">
      <c r="W7116" s="60"/>
      <c r="X7116" s="60"/>
      <c r="Y7116" s="60"/>
      <c r="Z7116" s="60"/>
    </row>
    <row r="7117" spans="23:26" hidden="1" x14ac:dyDescent="0.3">
      <c r="W7117" s="60"/>
      <c r="X7117" s="60"/>
      <c r="Y7117" s="60"/>
      <c r="Z7117" s="60"/>
    </row>
    <row r="7118" spans="23:26" hidden="1" x14ac:dyDescent="0.3">
      <c r="W7118" s="60"/>
      <c r="X7118" s="60"/>
      <c r="Y7118" s="60"/>
      <c r="Z7118" s="60"/>
    </row>
    <row r="7119" spans="23:26" hidden="1" x14ac:dyDescent="0.3">
      <c r="W7119" s="60"/>
      <c r="X7119" s="60"/>
      <c r="Y7119" s="60"/>
      <c r="Z7119" s="60"/>
    </row>
    <row r="7120" spans="23:26" hidden="1" x14ac:dyDescent="0.3">
      <c r="W7120" s="60"/>
      <c r="X7120" s="60"/>
      <c r="Y7120" s="60"/>
      <c r="Z7120" s="60"/>
    </row>
    <row r="7121" spans="23:26" hidden="1" x14ac:dyDescent="0.3">
      <c r="W7121" s="60"/>
      <c r="X7121" s="60"/>
      <c r="Y7121" s="60"/>
      <c r="Z7121" s="60"/>
    </row>
    <row r="7122" spans="23:26" hidden="1" x14ac:dyDescent="0.3">
      <c r="W7122" s="60"/>
      <c r="X7122" s="60"/>
      <c r="Y7122" s="60"/>
      <c r="Z7122" s="60"/>
    </row>
    <row r="7123" spans="23:26" hidden="1" x14ac:dyDescent="0.3">
      <c r="W7123" s="60"/>
      <c r="X7123" s="60"/>
      <c r="Y7123" s="60"/>
      <c r="Z7123" s="60"/>
    </row>
    <row r="7124" spans="23:26" hidden="1" x14ac:dyDescent="0.3">
      <c r="W7124" s="60"/>
      <c r="X7124" s="60"/>
      <c r="Y7124" s="60"/>
      <c r="Z7124" s="60"/>
    </row>
    <row r="7125" spans="23:26" hidden="1" x14ac:dyDescent="0.3">
      <c r="W7125" s="60"/>
      <c r="X7125" s="60"/>
      <c r="Y7125" s="60"/>
      <c r="Z7125" s="60"/>
    </row>
    <row r="7126" spans="23:26" hidden="1" x14ac:dyDescent="0.3">
      <c r="W7126" s="60"/>
      <c r="X7126" s="60"/>
      <c r="Y7126" s="60"/>
      <c r="Z7126" s="60"/>
    </row>
    <row r="7127" spans="23:26" hidden="1" x14ac:dyDescent="0.3">
      <c r="W7127" s="60"/>
      <c r="X7127" s="60"/>
      <c r="Y7127" s="60"/>
      <c r="Z7127" s="60"/>
    </row>
    <row r="7128" spans="23:26" hidden="1" x14ac:dyDescent="0.3">
      <c r="W7128" s="60"/>
      <c r="X7128" s="60"/>
      <c r="Y7128" s="60"/>
      <c r="Z7128" s="60"/>
    </row>
    <row r="7129" spans="23:26" hidden="1" x14ac:dyDescent="0.3">
      <c r="W7129" s="60"/>
      <c r="X7129" s="60"/>
      <c r="Y7129" s="60"/>
      <c r="Z7129" s="60"/>
    </row>
    <row r="7130" spans="23:26" hidden="1" x14ac:dyDescent="0.3">
      <c r="W7130" s="60"/>
      <c r="X7130" s="60"/>
      <c r="Y7130" s="60"/>
      <c r="Z7130" s="60"/>
    </row>
    <row r="7131" spans="23:26" hidden="1" x14ac:dyDescent="0.3">
      <c r="W7131" s="60"/>
      <c r="X7131" s="60"/>
      <c r="Y7131" s="60"/>
      <c r="Z7131" s="60"/>
    </row>
    <row r="7132" spans="23:26" hidden="1" x14ac:dyDescent="0.3">
      <c r="W7132" s="60"/>
      <c r="X7132" s="60"/>
      <c r="Y7132" s="60"/>
      <c r="Z7132" s="60"/>
    </row>
    <row r="7133" spans="23:26" hidden="1" x14ac:dyDescent="0.3">
      <c r="W7133" s="60"/>
      <c r="X7133" s="60"/>
      <c r="Y7133" s="60"/>
      <c r="Z7133" s="60"/>
    </row>
    <row r="7134" spans="23:26" hidden="1" x14ac:dyDescent="0.3">
      <c r="W7134" s="60"/>
      <c r="X7134" s="60"/>
      <c r="Y7134" s="60"/>
      <c r="Z7134" s="60"/>
    </row>
    <row r="7135" spans="23:26" hidden="1" x14ac:dyDescent="0.3">
      <c r="W7135" s="60"/>
      <c r="X7135" s="60"/>
      <c r="Y7135" s="60"/>
      <c r="Z7135" s="60"/>
    </row>
    <row r="7136" spans="23:26" hidden="1" x14ac:dyDescent="0.3">
      <c r="W7136" s="60"/>
      <c r="X7136" s="60"/>
      <c r="Y7136" s="60"/>
      <c r="Z7136" s="60"/>
    </row>
    <row r="7137" spans="23:26" hidden="1" x14ac:dyDescent="0.3">
      <c r="W7137" s="60"/>
      <c r="X7137" s="60"/>
      <c r="Y7137" s="60"/>
      <c r="Z7137" s="60"/>
    </row>
    <row r="7138" spans="23:26" hidden="1" x14ac:dyDescent="0.3">
      <c r="W7138" s="60"/>
      <c r="X7138" s="60"/>
      <c r="Y7138" s="60"/>
      <c r="Z7138" s="60"/>
    </row>
    <row r="7139" spans="23:26" hidden="1" x14ac:dyDescent="0.3">
      <c r="W7139" s="60"/>
      <c r="X7139" s="60"/>
      <c r="Y7139" s="60"/>
      <c r="Z7139" s="60"/>
    </row>
    <row r="7140" spans="23:26" hidden="1" x14ac:dyDescent="0.3">
      <c r="W7140" s="60"/>
      <c r="X7140" s="60"/>
      <c r="Y7140" s="60"/>
      <c r="Z7140" s="60"/>
    </row>
    <row r="7141" spans="23:26" hidden="1" x14ac:dyDescent="0.3">
      <c r="W7141" s="60"/>
      <c r="X7141" s="60"/>
      <c r="Y7141" s="60"/>
      <c r="Z7141" s="60"/>
    </row>
    <row r="7142" spans="23:26" hidden="1" x14ac:dyDescent="0.3">
      <c r="W7142" s="60"/>
      <c r="X7142" s="60"/>
      <c r="Y7142" s="60"/>
      <c r="Z7142" s="60"/>
    </row>
    <row r="7143" spans="23:26" hidden="1" x14ac:dyDescent="0.3">
      <c r="W7143" s="60"/>
      <c r="X7143" s="60"/>
      <c r="Y7143" s="60"/>
      <c r="Z7143" s="60"/>
    </row>
    <row r="7144" spans="23:26" hidden="1" x14ac:dyDescent="0.3">
      <c r="W7144" s="60"/>
      <c r="X7144" s="60"/>
      <c r="Y7144" s="60"/>
      <c r="Z7144" s="60"/>
    </row>
    <row r="7145" spans="23:26" hidden="1" x14ac:dyDescent="0.3">
      <c r="W7145" s="60"/>
      <c r="X7145" s="60"/>
      <c r="Y7145" s="60"/>
      <c r="Z7145" s="60"/>
    </row>
    <row r="7146" spans="23:26" hidden="1" x14ac:dyDescent="0.3">
      <c r="W7146" s="60"/>
      <c r="X7146" s="60"/>
      <c r="Y7146" s="60"/>
      <c r="Z7146" s="60"/>
    </row>
    <row r="7147" spans="23:26" hidden="1" x14ac:dyDescent="0.3">
      <c r="W7147" s="60"/>
      <c r="X7147" s="60"/>
      <c r="Y7147" s="60"/>
      <c r="Z7147" s="60"/>
    </row>
    <row r="7148" spans="23:26" hidden="1" x14ac:dyDescent="0.3">
      <c r="W7148" s="60"/>
      <c r="X7148" s="60"/>
      <c r="Y7148" s="60"/>
      <c r="Z7148" s="60"/>
    </row>
    <row r="7149" spans="23:26" hidden="1" x14ac:dyDescent="0.3">
      <c r="W7149" s="60"/>
      <c r="X7149" s="60"/>
      <c r="Y7149" s="60"/>
      <c r="Z7149" s="60"/>
    </row>
    <row r="7150" spans="23:26" hidden="1" x14ac:dyDescent="0.3">
      <c r="W7150" s="60"/>
      <c r="X7150" s="60"/>
      <c r="Y7150" s="60"/>
      <c r="Z7150" s="60"/>
    </row>
    <row r="7151" spans="23:26" hidden="1" x14ac:dyDescent="0.3">
      <c r="W7151" s="60"/>
      <c r="X7151" s="60"/>
      <c r="Y7151" s="60"/>
      <c r="Z7151" s="60"/>
    </row>
    <row r="7152" spans="23:26" hidden="1" x14ac:dyDescent="0.3">
      <c r="W7152" s="60"/>
      <c r="X7152" s="60"/>
      <c r="Y7152" s="60"/>
      <c r="Z7152" s="60"/>
    </row>
    <row r="7153" spans="23:26" hidden="1" x14ac:dyDescent="0.3">
      <c r="W7153" s="60"/>
      <c r="X7153" s="60"/>
      <c r="Y7153" s="60"/>
      <c r="Z7153" s="60"/>
    </row>
    <row r="7154" spans="23:26" hidden="1" x14ac:dyDescent="0.3">
      <c r="W7154" s="60"/>
      <c r="X7154" s="60"/>
      <c r="Y7154" s="60"/>
      <c r="Z7154" s="60"/>
    </row>
    <row r="7155" spans="23:26" hidden="1" x14ac:dyDescent="0.3">
      <c r="W7155" s="60"/>
      <c r="X7155" s="60"/>
      <c r="Y7155" s="60"/>
      <c r="Z7155" s="60"/>
    </row>
    <row r="7156" spans="23:26" hidden="1" x14ac:dyDescent="0.3">
      <c r="W7156" s="60"/>
      <c r="X7156" s="60"/>
      <c r="Y7156" s="60"/>
      <c r="Z7156" s="60"/>
    </row>
    <row r="7157" spans="23:26" hidden="1" x14ac:dyDescent="0.3">
      <c r="W7157" s="60"/>
      <c r="X7157" s="60"/>
      <c r="Y7157" s="60"/>
      <c r="Z7157" s="60"/>
    </row>
    <row r="7158" spans="23:26" hidden="1" x14ac:dyDescent="0.3">
      <c r="W7158" s="60"/>
      <c r="X7158" s="60"/>
      <c r="Y7158" s="60"/>
      <c r="Z7158" s="60"/>
    </row>
    <row r="7159" spans="23:26" hidden="1" x14ac:dyDescent="0.3">
      <c r="W7159" s="60"/>
      <c r="X7159" s="60"/>
      <c r="Y7159" s="60"/>
      <c r="Z7159" s="60"/>
    </row>
    <row r="7160" spans="23:26" hidden="1" x14ac:dyDescent="0.3">
      <c r="W7160" s="60"/>
      <c r="X7160" s="60"/>
      <c r="Y7160" s="60"/>
      <c r="Z7160" s="60"/>
    </row>
    <row r="7161" spans="23:26" hidden="1" x14ac:dyDescent="0.3">
      <c r="W7161" s="60"/>
      <c r="X7161" s="60"/>
      <c r="Y7161" s="60"/>
      <c r="Z7161" s="60"/>
    </row>
    <row r="7162" spans="23:26" hidden="1" x14ac:dyDescent="0.3">
      <c r="W7162" s="60"/>
      <c r="X7162" s="60"/>
      <c r="Y7162" s="60"/>
      <c r="Z7162" s="60"/>
    </row>
    <row r="7163" spans="23:26" hidden="1" x14ac:dyDescent="0.3">
      <c r="W7163" s="60"/>
      <c r="X7163" s="60"/>
      <c r="Y7163" s="60"/>
      <c r="Z7163" s="60"/>
    </row>
    <row r="7164" spans="23:26" hidden="1" x14ac:dyDescent="0.3">
      <c r="W7164" s="60"/>
      <c r="X7164" s="60"/>
      <c r="Y7164" s="60"/>
      <c r="Z7164" s="60"/>
    </row>
    <row r="7165" spans="23:26" hidden="1" x14ac:dyDescent="0.3">
      <c r="W7165" s="60"/>
      <c r="X7165" s="60"/>
      <c r="Y7165" s="60"/>
      <c r="Z7165" s="60"/>
    </row>
    <row r="7166" spans="23:26" hidden="1" x14ac:dyDescent="0.3">
      <c r="W7166" s="60"/>
      <c r="X7166" s="60"/>
      <c r="Y7166" s="60"/>
      <c r="Z7166" s="60"/>
    </row>
    <row r="7167" spans="23:26" hidden="1" x14ac:dyDescent="0.3">
      <c r="W7167" s="60"/>
      <c r="X7167" s="60"/>
      <c r="Y7167" s="60"/>
      <c r="Z7167" s="60"/>
    </row>
    <row r="7168" spans="23:26" hidden="1" x14ac:dyDescent="0.3">
      <c r="W7168" s="60"/>
      <c r="X7168" s="60"/>
      <c r="Y7168" s="60"/>
      <c r="Z7168" s="60"/>
    </row>
    <row r="7169" spans="23:26" hidden="1" x14ac:dyDescent="0.3">
      <c r="W7169" s="60"/>
      <c r="X7169" s="60"/>
      <c r="Y7169" s="60"/>
      <c r="Z7169" s="60"/>
    </row>
    <row r="7170" spans="23:26" hidden="1" x14ac:dyDescent="0.3">
      <c r="W7170" s="60"/>
      <c r="X7170" s="60"/>
      <c r="Y7170" s="60"/>
      <c r="Z7170" s="60"/>
    </row>
    <row r="7171" spans="23:26" hidden="1" x14ac:dyDescent="0.3">
      <c r="W7171" s="60"/>
      <c r="X7171" s="60"/>
      <c r="Y7171" s="60"/>
      <c r="Z7171" s="60"/>
    </row>
    <row r="7172" spans="23:26" hidden="1" x14ac:dyDescent="0.3">
      <c r="W7172" s="60"/>
      <c r="X7172" s="60"/>
      <c r="Y7172" s="60"/>
      <c r="Z7172" s="60"/>
    </row>
    <row r="7173" spans="23:26" hidden="1" x14ac:dyDescent="0.3">
      <c r="W7173" s="60"/>
      <c r="X7173" s="60"/>
      <c r="Y7173" s="60"/>
      <c r="Z7173" s="60"/>
    </row>
    <row r="7174" spans="23:26" hidden="1" x14ac:dyDescent="0.3">
      <c r="W7174" s="60"/>
      <c r="X7174" s="60"/>
      <c r="Y7174" s="60"/>
      <c r="Z7174" s="60"/>
    </row>
    <row r="7175" spans="23:26" hidden="1" x14ac:dyDescent="0.3">
      <c r="W7175" s="60"/>
      <c r="X7175" s="60"/>
      <c r="Y7175" s="60"/>
      <c r="Z7175" s="60"/>
    </row>
    <row r="7176" spans="23:26" hidden="1" x14ac:dyDescent="0.3">
      <c r="W7176" s="60"/>
      <c r="X7176" s="60"/>
      <c r="Y7176" s="60"/>
      <c r="Z7176" s="60"/>
    </row>
    <row r="7177" spans="23:26" hidden="1" x14ac:dyDescent="0.3">
      <c r="W7177" s="60"/>
      <c r="X7177" s="60"/>
      <c r="Y7177" s="60"/>
      <c r="Z7177" s="60"/>
    </row>
    <row r="7178" spans="23:26" hidden="1" x14ac:dyDescent="0.3">
      <c r="W7178" s="60"/>
      <c r="X7178" s="60"/>
      <c r="Y7178" s="60"/>
      <c r="Z7178" s="60"/>
    </row>
    <row r="7179" spans="23:26" hidden="1" x14ac:dyDescent="0.3">
      <c r="W7179" s="60"/>
      <c r="X7179" s="60"/>
      <c r="Y7179" s="60"/>
      <c r="Z7179" s="60"/>
    </row>
    <row r="7180" spans="23:26" hidden="1" x14ac:dyDescent="0.3">
      <c r="W7180" s="60"/>
      <c r="X7180" s="60"/>
      <c r="Y7180" s="60"/>
      <c r="Z7180" s="60"/>
    </row>
    <row r="7181" spans="23:26" hidden="1" x14ac:dyDescent="0.3">
      <c r="W7181" s="60"/>
      <c r="X7181" s="60"/>
      <c r="Y7181" s="60"/>
      <c r="Z7181" s="60"/>
    </row>
    <row r="7182" spans="23:26" hidden="1" x14ac:dyDescent="0.3">
      <c r="W7182" s="60"/>
      <c r="X7182" s="60"/>
      <c r="Y7182" s="60"/>
      <c r="Z7182" s="60"/>
    </row>
    <row r="7183" spans="23:26" hidden="1" x14ac:dyDescent="0.3">
      <c r="W7183" s="60"/>
      <c r="X7183" s="60"/>
      <c r="Y7183" s="60"/>
      <c r="Z7183" s="60"/>
    </row>
    <row r="7184" spans="23:26" hidden="1" x14ac:dyDescent="0.3">
      <c r="W7184" s="60"/>
      <c r="X7184" s="60"/>
      <c r="Y7184" s="60"/>
      <c r="Z7184" s="60"/>
    </row>
    <row r="7185" spans="23:26" hidden="1" x14ac:dyDescent="0.3">
      <c r="W7185" s="60"/>
      <c r="X7185" s="60"/>
      <c r="Y7185" s="60"/>
      <c r="Z7185" s="60"/>
    </row>
    <row r="7186" spans="23:26" hidden="1" x14ac:dyDescent="0.3">
      <c r="W7186" s="60"/>
      <c r="X7186" s="60"/>
      <c r="Y7186" s="60"/>
      <c r="Z7186" s="60"/>
    </row>
    <row r="7187" spans="23:26" hidden="1" x14ac:dyDescent="0.3">
      <c r="W7187" s="60"/>
      <c r="X7187" s="60"/>
      <c r="Y7187" s="60"/>
      <c r="Z7187" s="60"/>
    </row>
    <row r="7188" spans="23:26" hidden="1" x14ac:dyDescent="0.3">
      <c r="W7188" s="60"/>
      <c r="X7188" s="60"/>
      <c r="Y7188" s="60"/>
      <c r="Z7188" s="60"/>
    </row>
    <row r="7189" spans="23:26" hidden="1" x14ac:dyDescent="0.3">
      <c r="W7189" s="60"/>
      <c r="X7189" s="60"/>
      <c r="Y7189" s="60"/>
      <c r="Z7189" s="60"/>
    </row>
    <row r="7190" spans="23:26" hidden="1" x14ac:dyDescent="0.3">
      <c r="W7190" s="60"/>
      <c r="X7190" s="60"/>
      <c r="Y7190" s="60"/>
      <c r="Z7190" s="60"/>
    </row>
    <row r="7191" spans="23:26" hidden="1" x14ac:dyDescent="0.3">
      <c r="W7191" s="60"/>
      <c r="X7191" s="60"/>
      <c r="Y7191" s="60"/>
      <c r="Z7191" s="60"/>
    </row>
    <row r="7192" spans="23:26" hidden="1" x14ac:dyDescent="0.3">
      <c r="W7192" s="60"/>
      <c r="X7192" s="60"/>
      <c r="Y7192" s="60"/>
      <c r="Z7192" s="60"/>
    </row>
    <row r="7193" spans="23:26" hidden="1" x14ac:dyDescent="0.3">
      <c r="W7193" s="60"/>
      <c r="X7193" s="60"/>
      <c r="Y7193" s="60"/>
      <c r="Z7193" s="60"/>
    </row>
    <row r="7194" spans="23:26" hidden="1" x14ac:dyDescent="0.3">
      <c r="W7194" s="60"/>
      <c r="X7194" s="60"/>
      <c r="Y7194" s="60"/>
      <c r="Z7194" s="60"/>
    </row>
    <row r="7195" spans="23:26" hidden="1" x14ac:dyDescent="0.3">
      <c r="W7195" s="60"/>
      <c r="X7195" s="60"/>
      <c r="Y7195" s="60"/>
      <c r="Z7195" s="60"/>
    </row>
    <row r="7196" spans="23:26" hidden="1" x14ac:dyDescent="0.3">
      <c r="W7196" s="60"/>
      <c r="X7196" s="60"/>
      <c r="Y7196" s="60"/>
      <c r="Z7196" s="60"/>
    </row>
    <row r="7197" spans="23:26" hidden="1" x14ac:dyDescent="0.3">
      <c r="W7197" s="60"/>
      <c r="X7197" s="60"/>
      <c r="Y7197" s="60"/>
      <c r="Z7197" s="60"/>
    </row>
    <row r="7198" spans="23:26" hidden="1" x14ac:dyDescent="0.3">
      <c r="W7198" s="60"/>
      <c r="X7198" s="60"/>
      <c r="Y7198" s="60"/>
      <c r="Z7198" s="60"/>
    </row>
    <row r="7199" spans="23:26" hidden="1" x14ac:dyDescent="0.3">
      <c r="W7199" s="60"/>
      <c r="X7199" s="60"/>
      <c r="Y7199" s="60"/>
      <c r="Z7199" s="60"/>
    </row>
    <row r="7200" spans="23:26" hidden="1" x14ac:dyDescent="0.3">
      <c r="W7200" s="60"/>
      <c r="X7200" s="60"/>
      <c r="Y7200" s="60"/>
      <c r="Z7200" s="60"/>
    </row>
    <row r="7201" spans="23:26" hidden="1" x14ac:dyDescent="0.3">
      <c r="W7201" s="60"/>
      <c r="X7201" s="60"/>
      <c r="Y7201" s="60"/>
      <c r="Z7201" s="60"/>
    </row>
    <row r="7202" spans="23:26" hidden="1" x14ac:dyDescent="0.3">
      <c r="W7202" s="60"/>
      <c r="X7202" s="60"/>
      <c r="Y7202" s="60"/>
      <c r="Z7202" s="60"/>
    </row>
    <row r="7203" spans="23:26" hidden="1" x14ac:dyDescent="0.3">
      <c r="W7203" s="60"/>
      <c r="X7203" s="60"/>
      <c r="Y7203" s="60"/>
      <c r="Z7203" s="60"/>
    </row>
    <row r="7204" spans="23:26" hidden="1" x14ac:dyDescent="0.3">
      <c r="W7204" s="60"/>
      <c r="X7204" s="60"/>
      <c r="Y7204" s="60"/>
      <c r="Z7204" s="60"/>
    </row>
    <row r="7205" spans="23:26" hidden="1" x14ac:dyDescent="0.3">
      <c r="W7205" s="60"/>
      <c r="X7205" s="60"/>
      <c r="Y7205" s="60"/>
      <c r="Z7205" s="60"/>
    </row>
    <row r="7206" spans="23:26" hidden="1" x14ac:dyDescent="0.3">
      <c r="W7206" s="60"/>
      <c r="X7206" s="60"/>
      <c r="Y7206" s="60"/>
      <c r="Z7206" s="60"/>
    </row>
    <row r="7207" spans="23:26" hidden="1" x14ac:dyDescent="0.3">
      <c r="W7207" s="60"/>
      <c r="X7207" s="60"/>
      <c r="Y7207" s="60"/>
      <c r="Z7207" s="60"/>
    </row>
    <row r="7208" spans="23:26" hidden="1" x14ac:dyDescent="0.3">
      <c r="W7208" s="60"/>
      <c r="X7208" s="60"/>
      <c r="Y7208" s="60"/>
      <c r="Z7208" s="60"/>
    </row>
    <row r="7209" spans="23:26" hidden="1" x14ac:dyDescent="0.3">
      <c r="W7209" s="60"/>
      <c r="X7209" s="60"/>
      <c r="Y7209" s="60"/>
      <c r="Z7209" s="60"/>
    </row>
    <row r="7210" spans="23:26" hidden="1" x14ac:dyDescent="0.3">
      <c r="W7210" s="60"/>
      <c r="X7210" s="60"/>
      <c r="Y7210" s="60"/>
      <c r="Z7210" s="60"/>
    </row>
    <row r="7211" spans="23:26" hidden="1" x14ac:dyDescent="0.3">
      <c r="W7211" s="60"/>
      <c r="X7211" s="60"/>
      <c r="Y7211" s="60"/>
      <c r="Z7211" s="60"/>
    </row>
    <row r="7212" spans="23:26" hidden="1" x14ac:dyDescent="0.3">
      <c r="W7212" s="60"/>
      <c r="X7212" s="60"/>
      <c r="Y7212" s="60"/>
      <c r="Z7212" s="60"/>
    </row>
    <row r="7213" spans="23:26" hidden="1" x14ac:dyDescent="0.3">
      <c r="W7213" s="60"/>
      <c r="X7213" s="60"/>
      <c r="Y7213" s="60"/>
      <c r="Z7213" s="60"/>
    </row>
    <row r="7214" spans="23:26" hidden="1" x14ac:dyDescent="0.3">
      <c r="W7214" s="60"/>
      <c r="X7214" s="60"/>
      <c r="Y7214" s="60"/>
      <c r="Z7214" s="60"/>
    </row>
    <row r="7215" spans="23:26" hidden="1" x14ac:dyDescent="0.3">
      <c r="W7215" s="60"/>
      <c r="X7215" s="60"/>
      <c r="Y7215" s="60"/>
      <c r="Z7215" s="60"/>
    </row>
    <row r="7216" spans="23:26" hidden="1" x14ac:dyDescent="0.3">
      <c r="W7216" s="60"/>
      <c r="X7216" s="60"/>
      <c r="Y7216" s="60"/>
      <c r="Z7216" s="60"/>
    </row>
    <row r="7217" spans="23:26" hidden="1" x14ac:dyDescent="0.3">
      <c r="W7217" s="60"/>
      <c r="X7217" s="60"/>
      <c r="Y7217" s="60"/>
      <c r="Z7217" s="60"/>
    </row>
    <row r="7218" spans="23:26" hidden="1" x14ac:dyDescent="0.3">
      <c r="W7218" s="60"/>
      <c r="X7218" s="60"/>
      <c r="Y7218" s="60"/>
      <c r="Z7218" s="60"/>
    </row>
    <row r="7219" spans="23:26" hidden="1" x14ac:dyDescent="0.3">
      <c r="W7219" s="60"/>
      <c r="X7219" s="60"/>
      <c r="Y7219" s="60"/>
      <c r="Z7219" s="60"/>
    </row>
    <row r="7220" spans="23:26" hidden="1" x14ac:dyDescent="0.3">
      <c r="W7220" s="60"/>
      <c r="X7220" s="60"/>
      <c r="Y7220" s="60"/>
      <c r="Z7220" s="60"/>
    </row>
    <row r="7221" spans="23:26" hidden="1" x14ac:dyDescent="0.3">
      <c r="W7221" s="60"/>
      <c r="X7221" s="60"/>
      <c r="Y7221" s="60"/>
      <c r="Z7221" s="60"/>
    </row>
    <row r="7222" spans="23:26" hidden="1" x14ac:dyDescent="0.3">
      <c r="W7222" s="60"/>
      <c r="X7222" s="60"/>
      <c r="Y7222" s="60"/>
      <c r="Z7222" s="60"/>
    </row>
    <row r="7223" spans="23:26" hidden="1" x14ac:dyDescent="0.3">
      <c r="W7223" s="60"/>
      <c r="X7223" s="60"/>
      <c r="Y7223" s="60"/>
      <c r="Z7223" s="60"/>
    </row>
    <row r="7224" spans="23:26" hidden="1" x14ac:dyDescent="0.3">
      <c r="W7224" s="60"/>
      <c r="X7224" s="60"/>
      <c r="Y7224" s="60"/>
      <c r="Z7224" s="60"/>
    </row>
    <row r="7225" spans="23:26" hidden="1" x14ac:dyDescent="0.3">
      <c r="W7225" s="60"/>
      <c r="X7225" s="60"/>
      <c r="Y7225" s="60"/>
      <c r="Z7225" s="60"/>
    </row>
    <row r="7226" spans="23:26" hidden="1" x14ac:dyDescent="0.3">
      <c r="W7226" s="60"/>
      <c r="X7226" s="60"/>
      <c r="Y7226" s="60"/>
      <c r="Z7226" s="60"/>
    </row>
    <row r="7227" spans="23:26" hidden="1" x14ac:dyDescent="0.3">
      <c r="W7227" s="60"/>
      <c r="X7227" s="60"/>
      <c r="Y7227" s="60"/>
      <c r="Z7227" s="60"/>
    </row>
    <row r="7228" spans="23:26" hidden="1" x14ac:dyDescent="0.3">
      <c r="W7228" s="60"/>
      <c r="X7228" s="60"/>
      <c r="Y7228" s="60"/>
      <c r="Z7228" s="60"/>
    </row>
    <row r="7229" spans="23:26" hidden="1" x14ac:dyDescent="0.3">
      <c r="W7229" s="60"/>
      <c r="X7229" s="60"/>
      <c r="Y7229" s="60"/>
      <c r="Z7229" s="60"/>
    </row>
    <row r="7230" spans="23:26" hidden="1" x14ac:dyDescent="0.3">
      <c r="W7230" s="60"/>
      <c r="X7230" s="60"/>
      <c r="Y7230" s="60"/>
      <c r="Z7230" s="60"/>
    </row>
    <row r="7231" spans="23:26" hidden="1" x14ac:dyDescent="0.3">
      <c r="W7231" s="60"/>
      <c r="X7231" s="60"/>
      <c r="Y7231" s="60"/>
      <c r="Z7231" s="60"/>
    </row>
    <row r="7232" spans="23:26" hidden="1" x14ac:dyDescent="0.3">
      <c r="W7232" s="60"/>
      <c r="X7232" s="60"/>
      <c r="Y7232" s="60"/>
      <c r="Z7232" s="60"/>
    </row>
    <row r="7233" spans="23:26" hidden="1" x14ac:dyDescent="0.3">
      <c r="W7233" s="60"/>
      <c r="X7233" s="60"/>
      <c r="Y7233" s="60"/>
      <c r="Z7233" s="60"/>
    </row>
    <row r="7234" spans="23:26" hidden="1" x14ac:dyDescent="0.3">
      <c r="W7234" s="60"/>
      <c r="X7234" s="60"/>
      <c r="Y7234" s="60"/>
      <c r="Z7234" s="60"/>
    </row>
    <row r="7235" spans="23:26" hidden="1" x14ac:dyDescent="0.3">
      <c r="W7235" s="60"/>
      <c r="X7235" s="60"/>
      <c r="Y7235" s="60"/>
      <c r="Z7235" s="60"/>
    </row>
    <row r="7236" spans="23:26" hidden="1" x14ac:dyDescent="0.3">
      <c r="W7236" s="60"/>
      <c r="X7236" s="60"/>
      <c r="Y7236" s="60"/>
      <c r="Z7236" s="60"/>
    </row>
    <row r="7237" spans="23:26" hidden="1" x14ac:dyDescent="0.3">
      <c r="W7237" s="60"/>
      <c r="X7237" s="60"/>
      <c r="Y7237" s="60"/>
      <c r="Z7237" s="60"/>
    </row>
    <row r="7238" spans="23:26" hidden="1" x14ac:dyDescent="0.3">
      <c r="W7238" s="60"/>
      <c r="X7238" s="60"/>
      <c r="Y7238" s="60"/>
      <c r="Z7238" s="60"/>
    </row>
    <row r="7239" spans="23:26" hidden="1" x14ac:dyDescent="0.3">
      <c r="W7239" s="60"/>
      <c r="X7239" s="60"/>
      <c r="Y7239" s="60"/>
      <c r="Z7239" s="60"/>
    </row>
    <row r="7240" spans="23:26" hidden="1" x14ac:dyDescent="0.3">
      <c r="W7240" s="60"/>
      <c r="X7240" s="60"/>
      <c r="Y7240" s="60"/>
      <c r="Z7240" s="60"/>
    </row>
    <row r="7241" spans="23:26" hidden="1" x14ac:dyDescent="0.3">
      <c r="W7241" s="60"/>
      <c r="X7241" s="60"/>
      <c r="Y7241" s="60"/>
      <c r="Z7241" s="60"/>
    </row>
    <row r="7242" spans="23:26" hidden="1" x14ac:dyDescent="0.3">
      <c r="W7242" s="60"/>
      <c r="X7242" s="60"/>
      <c r="Y7242" s="60"/>
      <c r="Z7242" s="60"/>
    </row>
    <row r="7243" spans="23:26" hidden="1" x14ac:dyDescent="0.3">
      <c r="W7243" s="60"/>
      <c r="X7243" s="60"/>
      <c r="Y7243" s="60"/>
      <c r="Z7243" s="60"/>
    </row>
    <row r="7244" spans="23:26" hidden="1" x14ac:dyDescent="0.3">
      <c r="W7244" s="60"/>
      <c r="X7244" s="60"/>
      <c r="Y7244" s="60"/>
      <c r="Z7244" s="60"/>
    </row>
    <row r="7245" spans="23:26" hidden="1" x14ac:dyDescent="0.3">
      <c r="W7245" s="60"/>
      <c r="X7245" s="60"/>
      <c r="Y7245" s="60"/>
      <c r="Z7245" s="60"/>
    </row>
    <row r="7246" spans="23:26" hidden="1" x14ac:dyDescent="0.3">
      <c r="W7246" s="60"/>
      <c r="X7246" s="60"/>
      <c r="Y7246" s="60"/>
      <c r="Z7246" s="60"/>
    </row>
    <row r="7247" spans="23:26" hidden="1" x14ac:dyDescent="0.3">
      <c r="W7247" s="60"/>
      <c r="X7247" s="60"/>
      <c r="Y7247" s="60"/>
      <c r="Z7247" s="60"/>
    </row>
    <row r="7248" spans="23:26" hidden="1" x14ac:dyDescent="0.3">
      <c r="W7248" s="60"/>
      <c r="X7248" s="60"/>
      <c r="Y7248" s="60"/>
      <c r="Z7248" s="60"/>
    </row>
    <row r="7249" spans="23:26" hidden="1" x14ac:dyDescent="0.3">
      <c r="W7249" s="60"/>
      <c r="X7249" s="60"/>
      <c r="Y7249" s="60"/>
      <c r="Z7249" s="60"/>
    </row>
    <row r="7250" spans="23:26" hidden="1" x14ac:dyDescent="0.3">
      <c r="W7250" s="60"/>
      <c r="X7250" s="60"/>
      <c r="Y7250" s="60"/>
      <c r="Z7250" s="60"/>
    </row>
    <row r="7251" spans="23:26" hidden="1" x14ac:dyDescent="0.3">
      <c r="W7251" s="60"/>
      <c r="X7251" s="60"/>
      <c r="Y7251" s="60"/>
      <c r="Z7251" s="60"/>
    </row>
    <row r="7252" spans="23:26" hidden="1" x14ac:dyDescent="0.3">
      <c r="W7252" s="60"/>
      <c r="X7252" s="60"/>
      <c r="Y7252" s="60"/>
      <c r="Z7252" s="60"/>
    </row>
    <row r="7253" spans="23:26" hidden="1" x14ac:dyDescent="0.3">
      <c r="W7253" s="60"/>
      <c r="X7253" s="60"/>
      <c r="Y7253" s="60"/>
      <c r="Z7253" s="60"/>
    </row>
    <row r="7254" spans="23:26" hidden="1" x14ac:dyDescent="0.3">
      <c r="W7254" s="60"/>
      <c r="X7254" s="60"/>
      <c r="Y7254" s="60"/>
      <c r="Z7254" s="60"/>
    </row>
    <row r="7255" spans="23:26" hidden="1" x14ac:dyDescent="0.3">
      <c r="W7255" s="60"/>
      <c r="X7255" s="60"/>
      <c r="Y7255" s="60"/>
      <c r="Z7255" s="60"/>
    </row>
    <row r="7256" spans="23:26" hidden="1" x14ac:dyDescent="0.3">
      <c r="W7256" s="60"/>
      <c r="X7256" s="60"/>
      <c r="Y7256" s="60"/>
      <c r="Z7256" s="60"/>
    </row>
    <row r="7257" spans="23:26" hidden="1" x14ac:dyDescent="0.3">
      <c r="W7257" s="60"/>
      <c r="X7257" s="60"/>
      <c r="Y7257" s="60"/>
      <c r="Z7257" s="60"/>
    </row>
    <row r="7258" spans="23:26" hidden="1" x14ac:dyDescent="0.3">
      <c r="W7258" s="60"/>
      <c r="X7258" s="60"/>
      <c r="Y7258" s="60"/>
      <c r="Z7258" s="60"/>
    </row>
    <row r="7259" spans="23:26" hidden="1" x14ac:dyDescent="0.3">
      <c r="W7259" s="60"/>
      <c r="X7259" s="60"/>
      <c r="Y7259" s="60"/>
      <c r="Z7259" s="60"/>
    </row>
    <row r="7260" spans="23:26" hidden="1" x14ac:dyDescent="0.3">
      <c r="W7260" s="60"/>
      <c r="X7260" s="60"/>
      <c r="Y7260" s="60"/>
      <c r="Z7260" s="60"/>
    </row>
    <row r="7261" spans="23:26" hidden="1" x14ac:dyDescent="0.3">
      <c r="W7261" s="60"/>
      <c r="X7261" s="60"/>
      <c r="Y7261" s="60"/>
      <c r="Z7261" s="60"/>
    </row>
    <row r="7262" spans="23:26" hidden="1" x14ac:dyDescent="0.3">
      <c r="W7262" s="60"/>
      <c r="X7262" s="60"/>
      <c r="Y7262" s="60"/>
      <c r="Z7262" s="60"/>
    </row>
    <row r="7263" spans="23:26" hidden="1" x14ac:dyDescent="0.3">
      <c r="W7263" s="60"/>
      <c r="X7263" s="60"/>
      <c r="Y7263" s="60"/>
      <c r="Z7263" s="60"/>
    </row>
    <row r="7264" spans="23:26" hidden="1" x14ac:dyDescent="0.3">
      <c r="W7264" s="60"/>
      <c r="X7264" s="60"/>
      <c r="Y7264" s="60"/>
      <c r="Z7264" s="60"/>
    </row>
    <row r="7265" spans="23:26" hidden="1" x14ac:dyDescent="0.3">
      <c r="W7265" s="60"/>
      <c r="X7265" s="60"/>
      <c r="Y7265" s="60"/>
      <c r="Z7265" s="60"/>
    </row>
    <row r="7266" spans="23:26" hidden="1" x14ac:dyDescent="0.3">
      <c r="W7266" s="60"/>
      <c r="X7266" s="60"/>
      <c r="Y7266" s="60"/>
      <c r="Z7266" s="60"/>
    </row>
    <row r="7267" spans="23:26" hidden="1" x14ac:dyDescent="0.3">
      <c r="W7267" s="60"/>
      <c r="X7267" s="60"/>
      <c r="Y7267" s="60"/>
      <c r="Z7267" s="60"/>
    </row>
    <row r="7268" spans="23:26" hidden="1" x14ac:dyDescent="0.3">
      <c r="W7268" s="60"/>
      <c r="X7268" s="60"/>
      <c r="Y7268" s="60"/>
      <c r="Z7268" s="60"/>
    </row>
    <row r="7269" spans="23:26" hidden="1" x14ac:dyDescent="0.3">
      <c r="W7269" s="60"/>
      <c r="X7269" s="60"/>
      <c r="Y7269" s="60"/>
      <c r="Z7269" s="60"/>
    </row>
    <row r="7270" spans="23:26" hidden="1" x14ac:dyDescent="0.3">
      <c r="W7270" s="60"/>
      <c r="X7270" s="60"/>
      <c r="Y7270" s="60"/>
      <c r="Z7270" s="60"/>
    </row>
    <row r="7271" spans="23:26" hidden="1" x14ac:dyDescent="0.3">
      <c r="W7271" s="60"/>
      <c r="X7271" s="60"/>
      <c r="Y7271" s="60"/>
      <c r="Z7271" s="60"/>
    </row>
    <row r="7272" spans="23:26" hidden="1" x14ac:dyDescent="0.3">
      <c r="W7272" s="60"/>
      <c r="X7272" s="60"/>
      <c r="Y7272" s="60"/>
      <c r="Z7272" s="60"/>
    </row>
    <row r="7273" spans="23:26" hidden="1" x14ac:dyDescent="0.3">
      <c r="W7273" s="60"/>
      <c r="X7273" s="60"/>
      <c r="Y7273" s="60"/>
      <c r="Z7273" s="60"/>
    </row>
    <row r="7274" spans="23:26" hidden="1" x14ac:dyDescent="0.3">
      <c r="W7274" s="60"/>
      <c r="X7274" s="60"/>
      <c r="Y7274" s="60"/>
      <c r="Z7274" s="60"/>
    </row>
    <row r="7275" spans="23:26" hidden="1" x14ac:dyDescent="0.3">
      <c r="W7275" s="60"/>
      <c r="X7275" s="60"/>
      <c r="Y7275" s="60"/>
      <c r="Z7275" s="60"/>
    </row>
    <row r="7276" spans="23:26" hidden="1" x14ac:dyDescent="0.3">
      <c r="W7276" s="60"/>
      <c r="X7276" s="60"/>
      <c r="Y7276" s="60"/>
      <c r="Z7276" s="60"/>
    </row>
    <row r="7277" spans="23:26" hidden="1" x14ac:dyDescent="0.3">
      <c r="W7277" s="60"/>
      <c r="X7277" s="60"/>
      <c r="Y7277" s="60"/>
      <c r="Z7277" s="60"/>
    </row>
    <row r="7278" spans="23:26" hidden="1" x14ac:dyDescent="0.3">
      <c r="W7278" s="60"/>
      <c r="X7278" s="60"/>
      <c r="Y7278" s="60"/>
      <c r="Z7278" s="60"/>
    </row>
    <row r="7279" spans="23:26" hidden="1" x14ac:dyDescent="0.3">
      <c r="W7279" s="60"/>
      <c r="X7279" s="60"/>
      <c r="Y7279" s="60"/>
      <c r="Z7279" s="60"/>
    </row>
    <row r="7280" spans="23:26" hidden="1" x14ac:dyDescent="0.3">
      <c r="W7280" s="60"/>
      <c r="X7280" s="60"/>
      <c r="Y7280" s="60"/>
      <c r="Z7280" s="60"/>
    </row>
    <row r="7281" spans="23:26" hidden="1" x14ac:dyDescent="0.3">
      <c r="W7281" s="60"/>
      <c r="X7281" s="60"/>
      <c r="Y7281" s="60"/>
      <c r="Z7281" s="60"/>
    </row>
    <row r="7282" spans="23:26" hidden="1" x14ac:dyDescent="0.3">
      <c r="W7282" s="60"/>
      <c r="X7282" s="60"/>
      <c r="Y7282" s="60"/>
      <c r="Z7282" s="60"/>
    </row>
    <row r="7283" spans="23:26" hidden="1" x14ac:dyDescent="0.3">
      <c r="W7283" s="60"/>
      <c r="X7283" s="60"/>
      <c r="Y7283" s="60"/>
      <c r="Z7283" s="60"/>
    </row>
    <row r="7284" spans="23:26" hidden="1" x14ac:dyDescent="0.3">
      <c r="W7284" s="60"/>
      <c r="X7284" s="60"/>
      <c r="Y7284" s="60"/>
      <c r="Z7284" s="60"/>
    </row>
    <row r="7285" spans="23:26" hidden="1" x14ac:dyDescent="0.3">
      <c r="W7285" s="60"/>
      <c r="X7285" s="60"/>
      <c r="Y7285" s="60"/>
      <c r="Z7285" s="60"/>
    </row>
    <row r="7286" spans="23:26" hidden="1" x14ac:dyDescent="0.3">
      <c r="W7286" s="60"/>
      <c r="X7286" s="60"/>
      <c r="Y7286" s="60"/>
      <c r="Z7286" s="60"/>
    </row>
    <row r="7287" spans="23:26" hidden="1" x14ac:dyDescent="0.3">
      <c r="W7287" s="60"/>
      <c r="X7287" s="60"/>
      <c r="Y7287" s="60"/>
      <c r="Z7287" s="60"/>
    </row>
    <row r="7288" spans="23:26" hidden="1" x14ac:dyDescent="0.3">
      <c r="W7288" s="60"/>
      <c r="X7288" s="60"/>
      <c r="Y7288" s="60"/>
      <c r="Z7288" s="60"/>
    </row>
    <row r="7289" spans="23:26" hidden="1" x14ac:dyDescent="0.3">
      <c r="W7289" s="60"/>
      <c r="X7289" s="60"/>
      <c r="Y7289" s="60"/>
      <c r="Z7289" s="60"/>
    </row>
    <row r="7290" spans="23:26" hidden="1" x14ac:dyDescent="0.3">
      <c r="W7290" s="60"/>
      <c r="X7290" s="60"/>
      <c r="Y7290" s="60"/>
      <c r="Z7290" s="60"/>
    </row>
    <row r="7291" spans="23:26" hidden="1" x14ac:dyDescent="0.3">
      <c r="W7291" s="60"/>
      <c r="X7291" s="60"/>
      <c r="Y7291" s="60"/>
      <c r="Z7291" s="60"/>
    </row>
    <row r="7292" spans="23:26" hidden="1" x14ac:dyDescent="0.3">
      <c r="W7292" s="60"/>
      <c r="X7292" s="60"/>
      <c r="Y7292" s="60"/>
      <c r="Z7292" s="60"/>
    </row>
    <row r="7293" spans="23:26" hidden="1" x14ac:dyDescent="0.3">
      <c r="W7293" s="60"/>
      <c r="X7293" s="60"/>
      <c r="Y7293" s="60"/>
      <c r="Z7293" s="60"/>
    </row>
    <row r="7294" spans="23:26" hidden="1" x14ac:dyDescent="0.3">
      <c r="W7294" s="60"/>
      <c r="X7294" s="60"/>
      <c r="Y7294" s="60"/>
      <c r="Z7294" s="60"/>
    </row>
    <row r="7295" spans="23:26" hidden="1" x14ac:dyDescent="0.3">
      <c r="W7295" s="60"/>
      <c r="X7295" s="60"/>
      <c r="Y7295" s="60"/>
      <c r="Z7295" s="60"/>
    </row>
    <row r="7296" spans="23:26" hidden="1" x14ac:dyDescent="0.3">
      <c r="W7296" s="60"/>
      <c r="X7296" s="60"/>
      <c r="Y7296" s="60"/>
      <c r="Z7296" s="60"/>
    </row>
    <row r="7297" spans="23:26" hidden="1" x14ac:dyDescent="0.3">
      <c r="W7297" s="60"/>
      <c r="X7297" s="60"/>
      <c r="Y7297" s="60"/>
      <c r="Z7297" s="60"/>
    </row>
    <row r="7298" spans="23:26" hidden="1" x14ac:dyDescent="0.3">
      <c r="W7298" s="60"/>
      <c r="X7298" s="60"/>
      <c r="Y7298" s="60"/>
      <c r="Z7298" s="60"/>
    </row>
    <row r="7299" spans="23:26" hidden="1" x14ac:dyDescent="0.3">
      <c r="W7299" s="60"/>
      <c r="X7299" s="60"/>
      <c r="Y7299" s="60"/>
      <c r="Z7299" s="60"/>
    </row>
    <row r="7300" spans="23:26" hidden="1" x14ac:dyDescent="0.3">
      <c r="W7300" s="60"/>
      <c r="X7300" s="60"/>
      <c r="Y7300" s="60"/>
      <c r="Z7300" s="60"/>
    </row>
    <row r="7301" spans="23:26" hidden="1" x14ac:dyDescent="0.3">
      <c r="W7301" s="60"/>
      <c r="X7301" s="60"/>
      <c r="Y7301" s="60"/>
      <c r="Z7301" s="60"/>
    </row>
    <row r="7302" spans="23:26" hidden="1" x14ac:dyDescent="0.3">
      <c r="W7302" s="60"/>
      <c r="X7302" s="60"/>
      <c r="Y7302" s="60"/>
      <c r="Z7302" s="60"/>
    </row>
    <row r="7303" spans="23:26" hidden="1" x14ac:dyDescent="0.3">
      <c r="W7303" s="60"/>
      <c r="X7303" s="60"/>
      <c r="Y7303" s="60"/>
      <c r="Z7303" s="60"/>
    </row>
    <row r="7304" spans="23:26" hidden="1" x14ac:dyDescent="0.3">
      <c r="W7304" s="60"/>
      <c r="X7304" s="60"/>
      <c r="Y7304" s="60"/>
      <c r="Z7304" s="60"/>
    </row>
    <row r="7305" spans="23:26" hidden="1" x14ac:dyDescent="0.3">
      <c r="W7305" s="60"/>
      <c r="X7305" s="60"/>
      <c r="Y7305" s="60"/>
      <c r="Z7305" s="60"/>
    </row>
    <row r="7306" spans="23:26" hidden="1" x14ac:dyDescent="0.3">
      <c r="W7306" s="60"/>
      <c r="X7306" s="60"/>
      <c r="Y7306" s="60"/>
      <c r="Z7306" s="60"/>
    </row>
    <row r="7307" spans="23:26" hidden="1" x14ac:dyDescent="0.3">
      <c r="W7307" s="60"/>
      <c r="X7307" s="60"/>
      <c r="Y7307" s="60"/>
      <c r="Z7307" s="60"/>
    </row>
    <row r="7308" spans="23:26" hidden="1" x14ac:dyDescent="0.3">
      <c r="W7308" s="60"/>
      <c r="X7308" s="60"/>
      <c r="Y7308" s="60"/>
      <c r="Z7308" s="60"/>
    </row>
    <row r="7309" spans="23:26" hidden="1" x14ac:dyDescent="0.3">
      <c r="W7309" s="60"/>
      <c r="X7309" s="60"/>
      <c r="Y7309" s="60"/>
      <c r="Z7309" s="60"/>
    </row>
    <row r="7310" spans="23:26" hidden="1" x14ac:dyDescent="0.3">
      <c r="W7310" s="60"/>
      <c r="X7310" s="60"/>
      <c r="Y7310" s="60"/>
      <c r="Z7310" s="60"/>
    </row>
    <row r="7311" spans="23:26" hidden="1" x14ac:dyDescent="0.3">
      <c r="W7311" s="60"/>
      <c r="X7311" s="60"/>
      <c r="Y7311" s="60"/>
      <c r="Z7311" s="60"/>
    </row>
    <row r="7312" spans="23:26" hidden="1" x14ac:dyDescent="0.3">
      <c r="W7312" s="60"/>
      <c r="X7312" s="60"/>
      <c r="Y7312" s="60"/>
      <c r="Z7312" s="60"/>
    </row>
    <row r="7313" spans="23:26" hidden="1" x14ac:dyDescent="0.3">
      <c r="W7313" s="60"/>
      <c r="X7313" s="60"/>
      <c r="Y7313" s="60"/>
      <c r="Z7313" s="60"/>
    </row>
    <row r="7314" spans="23:26" hidden="1" x14ac:dyDescent="0.3">
      <c r="W7314" s="60"/>
      <c r="X7314" s="60"/>
      <c r="Y7314" s="60"/>
      <c r="Z7314" s="60"/>
    </row>
    <row r="7315" spans="23:26" hidden="1" x14ac:dyDescent="0.3">
      <c r="W7315" s="60"/>
      <c r="X7315" s="60"/>
      <c r="Y7315" s="60"/>
      <c r="Z7315" s="60"/>
    </row>
    <row r="7316" spans="23:26" hidden="1" x14ac:dyDescent="0.3">
      <c r="W7316" s="60"/>
      <c r="X7316" s="60"/>
      <c r="Y7316" s="60"/>
      <c r="Z7316" s="60"/>
    </row>
    <row r="7317" spans="23:26" hidden="1" x14ac:dyDescent="0.3">
      <c r="W7317" s="60"/>
      <c r="X7317" s="60"/>
      <c r="Y7317" s="60"/>
      <c r="Z7317" s="60"/>
    </row>
    <row r="7318" spans="23:26" hidden="1" x14ac:dyDescent="0.3">
      <c r="W7318" s="60"/>
      <c r="X7318" s="60"/>
      <c r="Y7318" s="60"/>
      <c r="Z7318" s="60"/>
    </row>
    <row r="7319" spans="23:26" hidden="1" x14ac:dyDescent="0.3">
      <c r="W7319" s="60"/>
      <c r="X7319" s="60"/>
      <c r="Y7319" s="60"/>
      <c r="Z7319" s="60"/>
    </row>
    <row r="7320" spans="23:26" hidden="1" x14ac:dyDescent="0.3">
      <c r="W7320" s="60"/>
      <c r="X7320" s="60"/>
      <c r="Y7320" s="60"/>
      <c r="Z7320" s="60"/>
    </row>
    <row r="7321" spans="23:26" hidden="1" x14ac:dyDescent="0.3">
      <c r="W7321" s="60"/>
      <c r="X7321" s="60"/>
      <c r="Y7321" s="60"/>
      <c r="Z7321" s="60"/>
    </row>
    <row r="7322" spans="23:26" hidden="1" x14ac:dyDescent="0.3">
      <c r="W7322" s="60"/>
      <c r="X7322" s="60"/>
      <c r="Y7322" s="60"/>
      <c r="Z7322" s="60"/>
    </row>
    <row r="7323" spans="23:26" hidden="1" x14ac:dyDescent="0.3">
      <c r="W7323" s="60"/>
      <c r="X7323" s="60"/>
      <c r="Y7323" s="60"/>
      <c r="Z7323" s="60"/>
    </row>
    <row r="7324" spans="23:26" hidden="1" x14ac:dyDescent="0.3">
      <c r="W7324" s="60"/>
      <c r="X7324" s="60"/>
      <c r="Y7324" s="60"/>
      <c r="Z7324" s="60"/>
    </row>
    <row r="7325" spans="23:26" hidden="1" x14ac:dyDescent="0.3">
      <c r="W7325" s="60"/>
      <c r="X7325" s="60"/>
      <c r="Y7325" s="60"/>
      <c r="Z7325" s="60"/>
    </row>
    <row r="7326" spans="23:26" hidden="1" x14ac:dyDescent="0.3">
      <c r="W7326" s="60"/>
      <c r="X7326" s="60"/>
      <c r="Y7326" s="60"/>
      <c r="Z7326" s="60"/>
    </row>
    <row r="7327" spans="23:26" hidden="1" x14ac:dyDescent="0.3">
      <c r="W7327" s="60"/>
      <c r="X7327" s="60"/>
      <c r="Y7327" s="60"/>
      <c r="Z7327" s="60"/>
    </row>
    <row r="7328" spans="23:26" hidden="1" x14ac:dyDescent="0.3">
      <c r="W7328" s="60"/>
      <c r="X7328" s="60"/>
      <c r="Y7328" s="60"/>
      <c r="Z7328" s="60"/>
    </row>
    <row r="7329" spans="23:26" hidden="1" x14ac:dyDescent="0.3">
      <c r="W7329" s="60"/>
      <c r="X7329" s="60"/>
      <c r="Y7329" s="60"/>
      <c r="Z7329" s="60"/>
    </row>
    <row r="7330" spans="23:26" hidden="1" x14ac:dyDescent="0.3">
      <c r="W7330" s="60"/>
      <c r="X7330" s="60"/>
      <c r="Y7330" s="60"/>
      <c r="Z7330" s="60"/>
    </row>
    <row r="7331" spans="23:26" hidden="1" x14ac:dyDescent="0.3">
      <c r="W7331" s="60"/>
      <c r="X7331" s="60"/>
      <c r="Y7331" s="60"/>
      <c r="Z7331" s="60"/>
    </row>
    <row r="7332" spans="23:26" hidden="1" x14ac:dyDescent="0.3">
      <c r="W7332" s="60"/>
      <c r="X7332" s="60"/>
      <c r="Y7332" s="60"/>
      <c r="Z7332" s="60"/>
    </row>
    <row r="7333" spans="23:26" hidden="1" x14ac:dyDescent="0.3">
      <c r="W7333" s="60"/>
      <c r="X7333" s="60"/>
      <c r="Y7333" s="60"/>
      <c r="Z7333" s="60"/>
    </row>
    <row r="7334" spans="23:26" hidden="1" x14ac:dyDescent="0.3">
      <c r="W7334" s="60"/>
      <c r="X7334" s="60"/>
      <c r="Y7334" s="60"/>
      <c r="Z7334" s="60"/>
    </row>
    <row r="7335" spans="23:26" hidden="1" x14ac:dyDescent="0.3">
      <c r="W7335" s="60"/>
      <c r="X7335" s="60"/>
      <c r="Y7335" s="60"/>
      <c r="Z7335" s="60"/>
    </row>
    <row r="7336" spans="23:26" hidden="1" x14ac:dyDescent="0.3">
      <c r="W7336" s="60"/>
      <c r="X7336" s="60"/>
      <c r="Y7336" s="60"/>
      <c r="Z7336" s="60"/>
    </row>
    <row r="7337" spans="23:26" hidden="1" x14ac:dyDescent="0.3">
      <c r="W7337" s="60"/>
      <c r="X7337" s="60"/>
      <c r="Y7337" s="60"/>
      <c r="Z7337" s="60"/>
    </row>
    <row r="7338" spans="23:26" hidden="1" x14ac:dyDescent="0.3">
      <c r="W7338" s="60"/>
      <c r="X7338" s="60"/>
      <c r="Y7338" s="60"/>
      <c r="Z7338" s="60"/>
    </row>
    <row r="7339" spans="23:26" hidden="1" x14ac:dyDescent="0.3">
      <c r="W7339" s="60"/>
      <c r="X7339" s="60"/>
      <c r="Y7339" s="60"/>
      <c r="Z7339" s="60"/>
    </row>
    <row r="7340" spans="23:26" hidden="1" x14ac:dyDescent="0.3">
      <c r="W7340" s="60"/>
      <c r="X7340" s="60"/>
      <c r="Y7340" s="60"/>
      <c r="Z7340" s="60"/>
    </row>
    <row r="7341" spans="23:26" hidden="1" x14ac:dyDescent="0.3">
      <c r="W7341" s="60"/>
      <c r="X7341" s="60"/>
      <c r="Y7341" s="60"/>
      <c r="Z7341" s="60"/>
    </row>
    <row r="7342" spans="23:26" hidden="1" x14ac:dyDescent="0.3">
      <c r="W7342" s="60"/>
      <c r="X7342" s="60"/>
      <c r="Y7342" s="60"/>
      <c r="Z7342" s="60"/>
    </row>
    <row r="7343" spans="23:26" hidden="1" x14ac:dyDescent="0.3">
      <c r="W7343" s="60"/>
      <c r="X7343" s="60"/>
      <c r="Y7343" s="60"/>
      <c r="Z7343" s="60"/>
    </row>
    <row r="7344" spans="23:26" hidden="1" x14ac:dyDescent="0.3">
      <c r="W7344" s="60"/>
      <c r="X7344" s="60"/>
      <c r="Y7344" s="60"/>
      <c r="Z7344" s="60"/>
    </row>
    <row r="7345" spans="23:26" hidden="1" x14ac:dyDescent="0.3">
      <c r="W7345" s="60"/>
      <c r="X7345" s="60"/>
      <c r="Y7345" s="60"/>
      <c r="Z7345" s="60"/>
    </row>
    <row r="7346" spans="23:26" hidden="1" x14ac:dyDescent="0.3">
      <c r="W7346" s="60"/>
      <c r="X7346" s="60"/>
      <c r="Y7346" s="60"/>
      <c r="Z7346" s="60"/>
    </row>
    <row r="7347" spans="23:26" hidden="1" x14ac:dyDescent="0.3">
      <c r="W7347" s="60"/>
      <c r="X7347" s="60"/>
      <c r="Y7347" s="60"/>
      <c r="Z7347" s="60"/>
    </row>
    <row r="7348" spans="23:26" hidden="1" x14ac:dyDescent="0.3">
      <c r="W7348" s="60"/>
      <c r="X7348" s="60"/>
      <c r="Y7348" s="60"/>
      <c r="Z7348" s="60"/>
    </row>
    <row r="7349" spans="23:26" hidden="1" x14ac:dyDescent="0.3">
      <c r="W7349" s="60"/>
      <c r="X7349" s="60"/>
      <c r="Y7349" s="60"/>
      <c r="Z7349" s="60"/>
    </row>
    <row r="7350" spans="23:26" hidden="1" x14ac:dyDescent="0.3">
      <c r="W7350" s="60"/>
      <c r="X7350" s="60"/>
      <c r="Y7350" s="60"/>
      <c r="Z7350" s="60"/>
    </row>
    <row r="7351" spans="23:26" hidden="1" x14ac:dyDescent="0.3">
      <c r="W7351" s="60"/>
      <c r="X7351" s="60"/>
      <c r="Y7351" s="60"/>
      <c r="Z7351" s="60"/>
    </row>
    <row r="7352" spans="23:26" hidden="1" x14ac:dyDescent="0.3">
      <c r="W7352" s="60"/>
      <c r="X7352" s="60"/>
      <c r="Y7352" s="60"/>
      <c r="Z7352" s="60"/>
    </row>
    <row r="7353" spans="23:26" hidden="1" x14ac:dyDescent="0.3">
      <c r="W7353" s="60"/>
      <c r="X7353" s="60"/>
      <c r="Y7353" s="60"/>
      <c r="Z7353" s="60"/>
    </row>
    <row r="7354" spans="23:26" hidden="1" x14ac:dyDescent="0.3">
      <c r="W7354" s="60"/>
      <c r="X7354" s="60"/>
      <c r="Y7354" s="60"/>
      <c r="Z7354" s="60"/>
    </row>
    <row r="7355" spans="23:26" hidden="1" x14ac:dyDescent="0.3">
      <c r="W7355" s="60"/>
      <c r="X7355" s="60"/>
      <c r="Y7355" s="60"/>
      <c r="Z7355" s="60"/>
    </row>
    <row r="7356" spans="23:26" hidden="1" x14ac:dyDescent="0.3">
      <c r="W7356" s="60"/>
      <c r="X7356" s="60"/>
      <c r="Y7356" s="60"/>
      <c r="Z7356" s="60"/>
    </row>
    <row r="7357" spans="23:26" hidden="1" x14ac:dyDescent="0.3">
      <c r="W7357" s="60"/>
      <c r="X7357" s="60"/>
      <c r="Y7357" s="60"/>
      <c r="Z7357" s="60"/>
    </row>
    <row r="7358" spans="23:26" hidden="1" x14ac:dyDescent="0.3">
      <c r="W7358" s="60"/>
      <c r="X7358" s="60"/>
      <c r="Y7358" s="60"/>
      <c r="Z7358" s="60"/>
    </row>
    <row r="7359" spans="23:26" hidden="1" x14ac:dyDescent="0.3">
      <c r="W7359" s="60"/>
      <c r="X7359" s="60"/>
      <c r="Y7359" s="60"/>
      <c r="Z7359" s="60"/>
    </row>
    <row r="7360" spans="23:26" hidden="1" x14ac:dyDescent="0.3">
      <c r="W7360" s="60"/>
      <c r="X7360" s="60"/>
      <c r="Y7360" s="60"/>
      <c r="Z7360" s="60"/>
    </row>
    <row r="7361" spans="23:26" hidden="1" x14ac:dyDescent="0.3">
      <c r="W7361" s="60"/>
      <c r="X7361" s="60"/>
      <c r="Y7361" s="60"/>
      <c r="Z7361" s="60"/>
    </row>
    <row r="7362" spans="23:26" hidden="1" x14ac:dyDescent="0.3">
      <c r="W7362" s="60"/>
      <c r="X7362" s="60"/>
      <c r="Y7362" s="60"/>
      <c r="Z7362" s="60"/>
    </row>
    <row r="7363" spans="23:26" hidden="1" x14ac:dyDescent="0.3">
      <c r="W7363" s="60"/>
      <c r="X7363" s="60"/>
      <c r="Y7363" s="60"/>
      <c r="Z7363" s="60"/>
    </row>
    <row r="7364" spans="23:26" hidden="1" x14ac:dyDescent="0.3">
      <c r="W7364" s="60"/>
      <c r="X7364" s="60"/>
      <c r="Y7364" s="60"/>
      <c r="Z7364" s="60"/>
    </row>
    <row r="7365" spans="23:26" hidden="1" x14ac:dyDescent="0.3">
      <c r="W7365" s="60"/>
      <c r="X7365" s="60"/>
      <c r="Y7365" s="60"/>
      <c r="Z7365" s="60"/>
    </row>
    <row r="7366" spans="23:26" hidden="1" x14ac:dyDescent="0.3">
      <c r="W7366" s="60"/>
      <c r="X7366" s="60"/>
      <c r="Y7366" s="60"/>
      <c r="Z7366" s="60"/>
    </row>
    <row r="7367" spans="23:26" hidden="1" x14ac:dyDescent="0.3">
      <c r="W7367" s="60"/>
      <c r="X7367" s="60"/>
      <c r="Y7367" s="60"/>
      <c r="Z7367" s="60"/>
    </row>
    <row r="7368" spans="23:26" hidden="1" x14ac:dyDescent="0.3">
      <c r="W7368" s="60"/>
      <c r="X7368" s="60"/>
      <c r="Y7368" s="60"/>
      <c r="Z7368" s="60"/>
    </row>
    <row r="7369" spans="23:26" hidden="1" x14ac:dyDescent="0.3">
      <c r="W7369" s="60"/>
      <c r="X7369" s="60"/>
      <c r="Y7369" s="60"/>
      <c r="Z7369" s="60"/>
    </row>
    <row r="7370" spans="23:26" hidden="1" x14ac:dyDescent="0.3">
      <c r="W7370" s="60"/>
      <c r="X7370" s="60"/>
      <c r="Y7370" s="60"/>
      <c r="Z7370" s="60"/>
    </row>
    <row r="7371" spans="23:26" hidden="1" x14ac:dyDescent="0.3">
      <c r="W7371" s="60"/>
      <c r="X7371" s="60"/>
      <c r="Y7371" s="60"/>
      <c r="Z7371" s="60"/>
    </row>
    <row r="7372" spans="23:26" hidden="1" x14ac:dyDescent="0.3">
      <c r="W7372" s="60"/>
      <c r="X7372" s="60"/>
      <c r="Y7372" s="60"/>
      <c r="Z7372" s="60"/>
    </row>
    <row r="7373" spans="23:26" hidden="1" x14ac:dyDescent="0.3">
      <c r="W7373" s="60"/>
      <c r="X7373" s="60"/>
      <c r="Y7373" s="60"/>
      <c r="Z7373" s="60"/>
    </row>
    <row r="7374" spans="23:26" hidden="1" x14ac:dyDescent="0.3">
      <c r="W7374" s="60"/>
      <c r="X7374" s="60"/>
      <c r="Y7374" s="60"/>
      <c r="Z7374" s="60"/>
    </row>
    <row r="7375" spans="23:26" hidden="1" x14ac:dyDescent="0.3">
      <c r="W7375" s="60"/>
      <c r="X7375" s="60"/>
      <c r="Y7375" s="60"/>
      <c r="Z7375" s="60"/>
    </row>
    <row r="7376" spans="23:26" hidden="1" x14ac:dyDescent="0.3">
      <c r="W7376" s="60"/>
      <c r="X7376" s="60"/>
      <c r="Y7376" s="60"/>
      <c r="Z7376" s="60"/>
    </row>
    <row r="7377" spans="23:26" hidden="1" x14ac:dyDescent="0.3">
      <c r="W7377" s="60"/>
      <c r="X7377" s="60"/>
      <c r="Y7377" s="60"/>
      <c r="Z7377" s="60"/>
    </row>
    <row r="7378" spans="23:26" hidden="1" x14ac:dyDescent="0.3">
      <c r="W7378" s="60"/>
      <c r="X7378" s="60"/>
      <c r="Y7378" s="60"/>
      <c r="Z7378" s="60"/>
    </row>
    <row r="7379" spans="23:26" hidden="1" x14ac:dyDescent="0.3">
      <c r="W7379" s="60"/>
      <c r="X7379" s="60"/>
      <c r="Y7379" s="60"/>
      <c r="Z7379" s="60"/>
    </row>
    <row r="7380" spans="23:26" hidden="1" x14ac:dyDescent="0.3">
      <c r="W7380" s="60"/>
      <c r="X7380" s="60"/>
      <c r="Y7380" s="60"/>
      <c r="Z7380" s="60"/>
    </row>
    <row r="7381" spans="23:26" hidden="1" x14ac:dyDescent="0.3">
      <c r="W7381" s="60"/>
      <c r="X7381" s="60"/>
      <c r="Y7381" s="60"/>
      <c r="Z7381" s="60"/>
    </row>
    <row r="7382" spans="23:26" hidden="1" x14ac:dyDescent="0.3">
      <c r="W7382" s="60"/>
      <c r="X7382" s="60"/>
      <c r="Y7382" s="60"/>
      <c r="Z7382" s="60"/>
    </row>
    <row r="7383" spans="23:26" hidden="1" x14ac:dyDescent="0.3">
      <c r="W7383" s="60"/>
      <c r="X7383" s="60"/>
      <c r="Y7383" s="60"/>
      <c r="Z7383" s="60"/>
    </row>
    <row r="7384" spans="23:26" hidden="1" x14ac:dyDescent="0.3">
      <c r="W7384" s="60"/>
      <c r="X7384" s="60"/>
      <c r="Y7384" s="60"/>
      <c r="Z7384" s="60"/>
    </row>
    <row r="7385" spans="23:26" hidden="1" x14ac:dyDescent="0.3">
      <c r="W7385" s="60"/>
      <c r="X7385" s="60"/>
      <c r="Y7385" s="60"/>
      <c r="Z7385" s="60"/>
    </row>
    <row r="7386" spans="23:26" hidden="1" x14ac:dyDescent="0.3">
      <c r="W7386" s="60"/>
      <c r="X7386" s="60"/>
      <c r="Y7386" s="60"/>
      <c r="Z7386" s="60"/>
    </row>
    <row r="7387" spans="23:26" hidden="1" x14ac:dyDescent="0.3">
      <c r="W7387" s="60"/>
      <c r="X7387" s="60"/>
      <c r="Y7387" s="60"/>
      <c r="Z7387" s="60"/>
    </row>
    <row r="7388" spans="23:26" hidden="1" x14ac:dyDescent="0.3">
      <c r="W7388" s="60"/>
      <c r="X7388" s="60"/>
      <c r="Y7388" s="60"/>
      <c r="Z7388" s="60"/>
    </row>
    <row r="7389" spans="23:26" hidden="1" x14ac:dyDescent="0.3">
      <c r="W7389" s="60"/>
      <c r="X7389" s="60"/>
      <c r="Y7389" s="60"/>
      <c r="Z7389" s="60"/>
    </row>
    <row r="7390" spans="23:26" hidden="1" x14ac:dyDescent="0.3">
      <c r="W7390" s="60"/>
      <c r="X7390" s="60"/>
      <c r="Y7390" s="60"/>
      <c r="Z7390" s="60"/>
    </row>
    <row r="7391" spans="23:26" hidden="1" x14ac:dyDescent="0.3">
      <c r="W7391" s="60"/>
      <c r="X7391" s="60"/>
      <c r="Y7391" s="60"/>
      <c r="Z7391" s="60"/>
    </row>
    <row r="7392" spans="23:26" hidden="1" x14ac:dyDescent="0.3">
      <c r="W7392" s="60"/>
      <c r="X7392" s="60"/>
      <c r="Y7392" s="60"/>
      <c r="Z7392" s="60"/>
    </row>
    <row r="7393" spans="23:26" hidden="1" x14ac:dyDescent="0.3">
      <c r="W7393" s="60"/>
      <c r="X7393" s="60"/>
      <c r="Y7393" s="60"/>
      <c r="Z7393" s="60"/>
    </row>
    <row r="7394" spans="23:26" hidden="1" x14ac:dyDescent="0.3">
      <c r="W7394" s="60"/>
      <c r="X7394" s="60"/>
      <c r="Y7394" s="60"/>
      <c r="Z7394" s="60"/>
    </row>
    <row r="7395" spans="23:26" hidden="1" x14ac:dyDescent="0.3">
      <c r="W7395" s="60"/>
      <c r="X7395" s="60"/>
      <c r="Y7395" s="60"/>
      <c r="Z7395" s="60"/>
    </row>
    <row r="7396" spans="23:26" hidden="1" x14ac:dyDescent="0.3">
      <c r="W7396" s="60"/>
      <c r="X7396" s="60"/>
      <c r="Y7396" s="60"/>
      <c r="Z7396" s="60"/>
    </row>
    <row r="7397" spans="23:26" hidden="1" x14ac:dyDescent="0.3">
      <c r="W7397" s="60"/>
      <c r="X7397" s="60"/>
      <c r="Y7397" s="60"/>
      <c r="Z7397" s="60"/>
    </row>
    <row r="7398" spans="23:26" hidden="1" x14ac:dyDescent="0.3">
      <c r="W7398" s="60"/>
      <c r="X7398" s="60"/>
      <c r="Y7398" s="60"/>
      <c r="Z7398" s="60"/>
    </row>
    <row r="7399" spans="23:26" hidden="1" x14ac:dyDescent="0.3">
      <c r="W7399" s="60"/>
      <c r="X7399" s="60"/>
      <c r="Y7399" s="60"/>
      <c r="Z7399" s="60"/>
    </row>
    <row r="7400" spans="23:26" hidden="1" x14ac:dyDescent="0.3">
      <c r="W7400" s="60"/>
      <c r="X7400" s="60"/>
      <c r="Y7400" s="60"/>
      <c r="Z7400" s="60"/>
    </row>
    <row r="7401" spans="23:26" hidden="1" x14ac:dyDescent="0.3">
      <c r="W7401" s="60"/>
      <c r="X7401" s="60"/>
      <c r="Y7401" s="60"/>
      <c r="Z7401" s="60"/>
    </row>
    <row r="7402" spans="23:26" hidden="1" x14ac:dyDescent="0.3">
      <c r="W7402" s="60"/>
      <c r="X7402" s="60"/>
      <c r="Y7402" s="60"/>
      <c r="Z7402" s="60"/>
    </row>
    <row r="7403" spans="23:26" hidden="1" x14ac:dyDescent="0.3">
      <c r="W7403" s="60"/>
      <c r="X7403" s="60"/>
      <c r="Y7403" s="60"/>
      <c r="Z7403" s="60"/>
    </row>
    <row r="7404" spans="23:26" hidden="1" x14ac:dyDescent="0.3">
      <c r="W7404" s="60"/>
      <c r="X7404" s="60"/>
      <c r="Y7404" s="60"/>
      <c r="Z7404" s="60"/>
    </row>
    <row r="7405" spans="23:26" hidden="1" x14ac:dyDescent="0.3">
      <c r="W7405" s="60"/>
      <c r="X7405" s="60"/>
      <c r="Y7405" s="60"/>
      <c r="Z7405" s="60"/>
    </row>
    <row r="7406" spans="23:26" hidden="1" x14ac:dyDescent="0.3">
      <c r="W7406" s="60"/>
      <c r="X7406" s="60"/>
      <c r="Y7406" s="60"/>
      <c r="Z7406" s="60"/>
    </row>
    <row r="7407" spans="23:26" hidden="1" x14ac:dyDescent="0.3">
      <c r="W7407" s="60"/>
      <c r="X7407" s="60"/>
      <c r="Y7407" s="60"/>
      <c r="Z7407" s="60"/>
    </row>
    <row r="7408" spans="23:26" hidden="1" x14ac:dyDescent="0.3">
      <c r="W7408" s="60"/>
      <c r="X7408" s="60"/>
      <c r="Y7408" s="60"/>
      <c r="Z7408" s="60"/>
    </row>
    <row r="7409" spans="23:26" hidden="1" x14ac:dyDescent="0.3">
      <c r="W7409" s="60"/>
      <c r="X7409" s="60"/>
      <c r="Y7409" s="60"/>
      <c r="Z7409" s="60"/>
    </row>
    <row r="7410" spans="23:26" hidden="1" x14ac:dyDescent="0.3">
      <c r="W7410" s="60"/>
      <c r="X7410" s="60"/>
      <c r="Y7410" s="60"/>
      <c r="Z7410" s="60"/>
    </row>
    <row r="7411" spans="23:26" hidden="1" x14ac:dyDescent="0.3">
      <c r="W7411" s="60"/>
      <c r="X7411" s="60"/>
      <c r="Y7411" s="60"/>
      <c r="Z7411" s="60"/>
    </row>
    <row r="7412" spans="23:26" hidden="1" x14ac:dyDescent="0.3">
      <c r="W7412" s="60"/>
      <c r="X7412" s="60"/>
      <c r="Y7412" s="60"/>
      <c r="Z7412" s="60"/>
    </row>
    <row r="7413" spans="23:26" hidden="1" x14ac:dyDescent="0.3">
      <c r="W7413" s="60"/>
      <c r="X7413" s="60"/>
      <c r="Y7413" s="60"/>
      <c r="Z7413" s="60"/>
    </row>
    <row r="7414" spans="23:26" hidden="1" x14ac:dyDescent="0.3">
      <c r="W7414" s="60"/>
      <c r="X7414" s="60"/>
      <c r="Y7414" s="60"/>
      <c r="Z7414" s="60"/>
    </row>
    <row r="7415" spans="23:26" hidden="1" x14ac:dyDescent="0.3">
      <c r="W7415" s="60"/>
      <c r="X7415" s="60"/>
      <c r="Y7415" s="60"/>
      <c r="Z7415" s="60"/>
    </row>
    <row r="7416" spans="23:26" hidden="1" x14ac:dyDescent="0.3">
      <c r="W7416" s="60"/>
      <c r="X7416" s="60"/>
      <c r="Y7416" s="60"/>
      <c r="Z7416" s="60"/>
    </row>
    <row r="7417" spans="23:26" hidden="1" x14ac:dyDescent="0.3">
      <c r="W7417" s="60"/>
      <c r="X7417" s="60"/>
      <c r="Y7417" s="60"/>
      <c r="Z7417" s="60"/>
    </row>
    <row r="7418" spans="23:26" hidden="1" x14ac:dyDescent="0.3">
      <c r="W7418" s="60"/>
      <c r="X7418" s="60"/>
      <c r="Y7418" s="60"/>
      <c r="Z7418" s="60"/>
    </row>
    <row r="7419" spans="23:26" hidden="1" x14ac:dyDescent="0.3">
      <c r="W7419" s="60"/>
      <c r="X7419" s="60"/>
      <c r="Y7419" s="60"/>
      <c r="Z7419" s="60"/>
    </row>
    <row r="7420" spans="23:26" hidden="1" x14ac:dyDescent="0.3">
      <c r="W7420" s="60"/>
      <c r="X7420" s="60"/>
      <c r="Y7420" s="60"/>
      <c r="Z7420" s="60"/>
    </row>
    <row r="7421" spans="23:26" hidden="1" x14ac:dyDescent="0.3">
      <c r="W7421" s="60"/>
      <c r="X7421" s="60"/>
      <c r="Y7421" s="60"/>
      <c r="Z7421" s="60"/>
    </row>
    <row r="7422" spans="23:26" hidden="1" x14ac:dyDescent="0.3">
      <c r="W7422" s="60"/>
      <c r="X7422" s="60"/>
      <c r="Y7422" s="60"/>
      <c r="Z7422" s="60"/>
    </row>
    <row r="7423" spans="23:26" hidden="1" x14ac:dyDescent="0.3">
      <c r="W7423" s="60"/>
      <c r="X7423" s="60"/>
      <c r="Y7423" s="60"/>
      <c r="Z7423" s="60"/>
    </row>
    <row r="7424" spans="23:26" hidden="1" x14ac:dyDescent="0.3">
      <c r="W7424" s="60"/>
      <c r="X7424" s="60"/>
      <c r="Y7424" s="60"/>
      <c r="Z7424" s="60"/>
    </row>
    <row r="7425" spans="23:26" hidden="1" x14ac:dyDescent="0.3">
      <c r="W7425" s="60"/>
      <c r="X7425" s="60"/>
      <c r="Y7425" s="60"/>
      <c r="Z7425" s="60"/>
    </row>
    <row r="7426" spans="23:26" hidden="1" x14ac:dyDescent="0.3">
      <c r="W7426" s="60"/>
      <c r="X7426" s="60"/>
      <c r="Y7426" s="60"/>
      <c r="Z7426" s="60"/>
    </row>
    <row r="7427" spans="23:26" hidden="1" x14ac:dyDescent="0.3">
      <c r="W7427" s="60"/>
      <c r="X7427" s="60"/>
      <c r="Y7427" s="60"/>
      <c r="Z7427" s="60"/>
    </row>
    <row r="7428" spans="23:26" hidden="1" x14ac:dyDescent="0.3">
      <c r="W7428" s="60"/>
      <c r="X7428" s="60"/>
      <c r="Y7428" s="60"/>
      <c r="Z7428" s="60"/>
    </row>
    <row r="7429" spans="23:26" hidden="1" x14ac:dyDescent="0.3">
      <c r="W7429" s="60"/>
      <c r="X7429" s="60"/>
      <c r="Y7429" s="60"/>
      <c r="Z7429" s="60"/>
    </row>
    <row r="7430" spans="23:26" hidden="1" x14ac:dyDescent="0.3">
      <c r="W7430" s="60"/>
      <c r="X7430" s="60"/>
      <c r="Y7430" s="60"/>
      <c r="Z7430" s="60"/>
    </row>
    <row r="7431" spans="23:26" hidden="1" x14ac:dyDescent="0.3">
      <c r="W7431" s="60"/>
      <c r="X7431" s="60"/>
      <c r="Y7431" s="60"/>
      <c r="Z7431" s="60"/>
    </row>
    <row r="7432" spans="23:26" hidden="1" x14ac:dyDescent="0.3">
      <c r="W7432" s="60"/>
      <c r="X7432" s="60"/>
      <c r="Y7432" s="60"/>
      <c r="Z7432" s="60"/>
    </row>
    <row r="7433" spans="23:26" hidden="1" x14ac:dyDescent="0.3">
      <c r="W7433" s="60"/>
      <c r="X7433" s="60"/>
      <c r="Y7433" s="60"/>
      <c r="Z7433" s="60"/>
    </row>
    <row r="7434" spans="23:26" hidden="1" x14ac:dyDescent="0.3">
      <c r="W7434" s="60"/>
      <c r="X7434" s="60"/>
      <c r="Y7434" s="60"/>
      <c r="Z7434" s="60"/>
    </row>
    <row r="7435" spans="23:26" hidden="1" x14ac:dyDescent="0.3">
      <c r="W7435" s="60"/>
      <c r="X7435" s="60"/>
      <c r="Y7435" s="60"/>
      <c r="Z7435" s="60"/>
    </row>
    <row r="7436" spans="23:26" hidden="1" x14ac:dyDescent="0.3">
      <c r="W7436" s="60"/>
      <c r="X7436" s="60"/>
      <c r="Y7436" s="60"/>
      <c r="Z7436" s="60"/>
    </row>
    <row r="7437" spans="23:26" hidden="1" x14ac:dyDescent="0.3">
      <c r="W7437" s="60"/>
      <c r="X7437" s="60"/>
      <c r="Y7437" s="60"/>
      <c r="Z7437" s="60"/>
    </row>
    <row r="7438" spans="23:26" hidden="1" x14ac:dyDescent="0.3">
      <c r="W7438" s="60"/>
      <c r="X7438" s="60"/>
      <c r="Y7438" s="60"/>
      <c r="Z7438" s="60"/>
    </row>
    <row r="7439" spans="23:26" hidden="1" x14ac:dyDescent="0.3">
      <c r="W7439" s="60"/>
      <c r="X7439" s="60"/>
      <c r="Y7439" s="60"/>
      <c r="Z7439" s="60"/>
    </row>
    <row r="7440" spans="23:26" hidden="1" x14ac:dyDescent="0.3">
      <c r="W7440" s="60"/>
      <c r="X7440" s="60"/>
      <c r="Y7440" s="60"/>
      <c r="Z7440" s="60"/>
    </row>
    <row r="7441" spans="23:26" hidden="1" x14ac:dyDescent="0.3">
      <c r="W7441" s="60"/>
      <c r="X7441" s="60"/>
      <c r="Y7441" s="60"/>
      <c r="Z7441" s="60"/>
    </row>
    <row r="7442" spans="23:26" hidden="1" x14ac:dyDescent="0.3">
      <c r="W7442" s="60"/>
      <c r="X7442" s="60"/>
      <c r="Y7442" s="60"/>
      <c r="Z7442" s="60"/>
    </row>
    <row r="7443" spans="23:26" hidden="1" x14ac:dyDescent="0.3">
      <c r="W7443" s="60"/>
      <c r="X7443" s="60"/>
      <c r="Y7443" s="60"/>
      <c r="Z7443" s="60"/>
    </row>
    <row r="7444" spans="23:26" hidden="1" x14ac:dyDescent="0.3">
      <c r="W7444" s="60"/>
      <c r="X7444" s="60"/>
      <c r="Y7444" s="60"/>
      <c r="Z7444" s="60"/>
    </row>
    <row r="7445" spans="23:26" hidden="1" x14ac:dyDescent="0.3">
      <c r="W7445" s="60"/>
      <c r="X7445" s="60"/>
      <c r="Y7445" s="60"/>
      <c r="Z7445" s="60"/>
    </row>
    <row r="7446" spans="23:26" hidden="1" x14ac:dyDescent="0.3">
      <c r="W7446" s="60"/>
      <c r="X7446" s="60"/>
      <c r="Y7446" s="60"/>
      <c r="Z7446" s="60"/>
    </row>
    <row r="7447" spans="23:26" hidden="1" x14ac:dyDescent="0.3">
      <c r="W7447" s="60"/>
      <c r="X7447" s="60"/>
      <c r="Y7447" s="60"/>
      <c r="Z7447" s="60"/>
    </row>
    <row r="7448" spans="23:26" hidden="1" x14ac:dyDescent="0.3">
      <c r="W7448" s="60"/>
      <c r="X7448" s="60"/>
      <c r="Y7448" s="60"/>
      <c r="Z7448" s="60"/>
    </row>
    <row r="7449" spans="23:26" hidden="1" x14ac:dyDescent="0.3">
      <c r="W7449" s="60"/>
      <c r="X7449" s="60"/>
      <c r="Y7449" s="60"/>
      <c r="Z7449" s="60"/>
    </row>
    <row r="7450" spans="23:26" hidden="1" x14ac:dyDescent="0.3">
      <c r="W7450" s="60"/>
      <c r="X7450" s="60"/>
      <c r="Y7450" s="60"/>
      <c r="Z7450" s="60"/>
    </row>
    <row r="7451" spans="23:26" hidden="1" x14ac:dyDescent="0.3">
      <c r="W7451" s="60"/>
      <c r="X7451" s="60"/>
      <c r="Y7451" s="60"/>
      <c r="Z7451" s="60"/>
    </row>
    <row r="7452" spans="23:26" hidden="1" x14ac:dyDescent="0.3">
      <c r="W7452" s="60"/>
      <c r="X7452" s="60"/>
      <c r="Y7452" s="60"/>
      <c r="Z7452" s="60"/>
    </row>
    <row r="7453" spans="23:26" hidden="1" x14ac:dyDescent="0.3">
      <c r="W7453" s="60"/>
      <c r="X7453" s="60"/>
      <c r="Y7453" s="60"/>
      <c r="Z7453" s="60"/>
    </row>
    <row r="7454" spans="23:26" hidden="1" x14ac:dyDescent="0.3">
      <c r="W7454" s="60"/>
      <c r="X7454" s="60"/>
      <c r="Y7454" s="60"/>
      <c r="Z7454" s="60"/>
    </row>
    <row r="7455" spans="23:26" hidden="1" x14ac:dyDescent="0.3">
      <c r="W7455" s="60"/>
      <c r="X7455" s="60"/>
      <c r="Y7455" s="60"/>
      <c r="Z7455" s="60"/>
    </row>
    <row r="7456" spans="23:26" hidden="1" x14ac:dyDescent="0.3">
      <c r="W7456" s="60"/>
      <c r="X7456" s="60"/>
      <c r="Y7456" s="60"/>
      <c r="Z7456" s="60"/>
    </row>
    <row r="7457" spans="23:26" hidden="1" x14ac:dyDescent="0.3">
      <c r="W7457" s="60"/>
      <c r="X7457" s="60"/>
      <c r="Y7457" s="60"/>
      <c r="Z7457" s="60"/>
    </row>
    <row r="7458" spans="23:26" hidden="1" x14ac:dyDescent="0.3">
      <c r="W7458" s="60"/>
      <c r="X7458" s="60"/>
      <c r="Y7458" s="60"/>
      <c r="Z7458" s="60"/>
    </row>
    <row r="7459" spans="23:26" hidden="1" x14ac:dyDescent="0.3">
      <c r="W7459" s="60"/>
      <c r="X7459" s="60"/>
      <c r="Y7459" s="60"/>
      <c r="Z7459" s="60"/>
    </row>
    <row r="7460" spans="23:26" hidden="1" x14ac:dyDescent="0.3">
      <c r="W7460" s="60"/>
      <c r="X7460" s="60"/>
      <c r="Y7460" s="60"/>
      <c r="Z7460" s="60"/>
    </row>
    <row r="7461" spans="23:26" hidden="1" x14ac:dyDescent="0.3">
      <c r="W7461" s="60"/>
      <c r="X7461" s="60"/>
      <c r="Y7461" s="60"/>
      <c r="Z7461" s="60"/>
    </row>
    <row r="7462" spans="23:26" hidden="1" x14ac:dyDescent="0.3">
      <c r="W7462" s="60"/>
      <c r="X7462" s="60"/>
      <c r="Y7462" s="60"/>
      <c r="Z7462" s="60"/>
    </row>
    <row r="7463" spans="23:26" hidden="1" x14ac:dyDescent="0.3">
      <c r="W7463" s="60"/>
      <c r="X7463" s="60"/>
      <c r="Y7463" s="60"/>
      <c r="Z7463" s="60"/>
    </row>
    <row r="7464" spans="23:26" hidden="1" x14ac:dyDescent="0.3">
      <c r="W7464" s="60"/>
      <c r="X7464" s="60"/>
      <c r="Y7464" s="60"/>
      <c r="Z7464" s="60"/>
    </row>
    <row r="7465" spans="23:26" hidden="1" x14ac:dyDescent="0.3">
      <c r="W7465" s="60"/>
      <c r="X7465" s="60"/>
      <c r="Y7465" s="60"/>
      <c r="Z7465" s="60"/>
    </row>
    <row r="7466" spans="23:26" hidden="1" x14ac:dyDescent="0.3">
      <c r="W7466" s="60"/>
      <c r="X7466" s="60"/>
      <c r="Y7466" s="60"/>
      <c r="Z7466" s="60"/>
    </row>
    <row r="7467" spans="23:26" hidden="1" x14ac:dyDescent="0.3">
      <c r="W7467" s="60"/>
      <c r="X7467" s="60"/>
      <c r="Y7467" s="60"/>
      <c r="Z7467" s="60"/>
    </row>
    <row r="7468" spans="23:26" hidden="1" x14ac:dyDescent="0.3">
      <c r="W7468" s="60"/>
      <c r="X7468" s="60"/>
      <c r="Y7468" s="60"/>
      <c r="Z7468" s="60"/>
    </row>
    <row r="7469" spans="23:26" hidden="1" x14ac:dyDescent="0.3">
      <c r="W7469" s="60"/>
      <c r="X7469" s="60"/>
      <c r="Y7469" s="60"/>
      <c r="Z7469" s="60"/>
    </row>
    <row r="7470" spans="23:26" hidden="1" x14ac:dyDescent="0.3">
      <c r="W7470" s="60"/>
      <c r="X7470" s="60"/>
      <c r="Y7470" s="60"/>
      <c r="Z7470" s="60"/>
    </row>
    <row r="7471" spans="23:26" hidden="1" x14ac:dyDescent="0.3">
      <c r="W7471" s="60"/>
      <c r="X7471" s="60"/>
      <c r="Y7471" s="60"/>
      <c r="Z7471" s="60"/>
    </row>
    <row r="7472" spans="23:26" hidden="1" x14ac:dyDescent="0.3">
      <c r="W7472" s="60"/>
      <c r="X7472" s="60"/>
      <c r="Y7472" s="60"/>
      <c r="Z7472" s="60"/>
    </row>
    <row r="7473" spans="23:26" hidden="1" x14ac:dyDescent="0.3">
      <c r="W7473" s="60"/>
      <c r="X7473" s="60"/>
      <c r="Y7473" s="60"/>
      <c r="Z7473" s="60"/>
    </row>
    <row r="7474" spans="23:26" hidden="1" x14ac:dyDescent="0.3">
      <c r="W7474" s="60"/>
      <c r="X7474" s="60"/>
      <c r="Y7474" s="60"/>
      <c r="Z7474" s="60"/>
    </row>
    <row r="7475" spans="23:26" hidden="1" x14ac:dyDescent="0.3">
      <c r="W7475" s="60"/>
      <c r="X7475" s="60"/>
      <c r="Y7475" s="60"/>
      <c r="Z7475" s="60"/>
    </row>
    <row r="7476" spans="23:26" hidden="1" x14ac:dyDescent="0.3">
      <c r="W7476" s="60"/>
      <c r="X7476" s="60"/>
      <c r="Y7476" s="60"/>
      <c r="Z7476" s="60"/>
    </row>
    <row r="7477" spans="23:26" hidden="1" x14ac:dyDescent="0.3">
      <c r="W7477" s="60"/>
      <c r="X7477" s="60"/>
      <c r="Y7477" s="60"/>
      <c r="Z7477" s="60"/>
    </row>
    <row r="7478" spans="23:26" hidden="1" x14ac:dyDescent="0.3">
      <c r="W7478" s="60"/>
      <c r="X7478" s="60"/>
      <c r="Y7478" s="60"/>
      <c r="Z7478" s="60"/>
    </row>
    <row r="7479" spans="23:26" hidden="1" x14ac:dyDescent="0.3">
      <c r="W7479" s="60"/>
      <c r="X7479" s="60"/>
      <c r="Y7479" s="60"/>
      <c r="Z7479" s="60"/>
    </row>
    <row r="7480" spans="23:26" hidden="1" x14ac:dyDescent="0.3">
      <c r="W7480" s="60"/>
      <c r="X7480" s="60"/>
      <c r="Y7480" s="60"/>
      <c r="Z7480" s="60"/>
    </row>
    <row r="7481" spans="23:26" hidden="1" x14ac:dyDescent="0.3">
      <c r="W7481" s="60"/>
      <c r="X7481" s="60"/>
      <c r="Y7481" s="60"/>
      <c r="Z7481" s="60"/>
    </row>
    <row r="7482" spans="23:26" hidden="1" x14ac:dyDescent="0.3">
      <c r="W7482" s="60"/>
      <c r="X7482" s="60"/>
      <c r="Y7482" s="60"/>
      <c r="Z7482" s="60"/>
    </row>
    <row r="7483" spans="23:26" hidden="1" x14ac:dyDescent="0.3">
      <c r="W7483" s="60"/>
      <c r="X7483" s="60"/>
      <c r="Y7483" s="60"/>
      <c r="Z7483" s="60"/>
    </row>
    <row r="7484" spans="23:26" hidden="1" x14ac:dyDescent="0.3">
      <c r="W7484" s="60"/>
      <c r="X7484" s="60"/>
      <c r="Y7484" s="60"/>
      <c r="Z7484" s="60"/>
    </row>
    <row r="7485" spans="23:26" hidden="1" x14ac:dyDescent="0.3">
      <c r="W7485" s="60"/>
      <c r="X7485" s="60"/>
      <c r="Y7485" s="60"/>
      <c r="Z7485" s="60"/>
    </row>
    <row r="7486" spans="23:26" hidden="1" x14ac:dyDescent="0.3">
      <c r="W7486" s="60"/>
      <c r="X7486" s="60"/>
      <c r="Y7486" s="60"/>
      <c r="Z7486" s="60"/>
    </row>
    <row r="7487" spans="23:26" hidden="1" x14ac:dyDescent="0.3">
      <c r="W7487" s="60"/>
      <c r="X7487" s="60"/>
      <c r="Y7487" s="60"/>
      <c r="Z7487" s="60"/>
    </row>
    <row r="7488" spans="23:26" hidden="1" x14ac:dyDescent="0.3">
      <c r="W7488" s="60"/>
      <c r="X7488" s="60"/>
      <c r="Y7488" s="60"/>
      <c r="Z7488" s="60"/>
    </row>
    <row r="7489" spans="23:26" hidden="1" x14ac:dyDescent="0.3">
      <c r="W7489" s="60"/>
      <c r="X7489" s="60"/>
      <c r="Y7489" s="60"/>
      <c r="Z7489" s="60"/>
    </row>
    <row r="7490" spans="23:26" hidden="1" x14ac:dyDescent="0.3">
      <c r="W7490" s="60"/>
      <c r="X7490" s="60"/>
      <c r="Y7490" s="60"/>
      <c r="Z7490" s="60"/>
    </row>
    <row r="7491" spans="23:26" hidden="1" x14ac:dyDescent="0.3">
      <c r="W7491" s="60"/>
      <c r="X7491" s="60"/>
      <c r="Y7491" s="60"/>
      <c r="Z7491" s="60"/>
    </row>
    <row r="7492" spans="23:26" hidden="1" x14ac:dyDescent="0.3">
      <c r="W7492" s="60"/>
      <c r="X7492" s="60"/>
      <c r="Y7492" s="60"/>
      <c r="Z7492" s="60"/>
    </row>
    <row r="7493" spans="23:26" hidden="1" x14ac:dyDescent="0.3">
      <c r="W7493" s="60"/>
      <c r="X7493" s="60"/>
      <c r="Y7493" s="60"/>
      <c r="Z7493" s="60"/>
    </row>
    <row r="7494" spans="23:26" hidden="1" x14ac:dyDescent="0.3">
      <c r="W7494" s="60"/>
      <c r="X7494" s="60"/>
      <c r="Y7494" s="60"/>
      <c r="Z7494" s="60"/>
    </row>
    <row r="7495" spans="23:26" hidden="1" x14ac:dyDescent="0.3">
      <c r="W7495" s="60"/>
      <c r="X7495" s="60"/>
      <c r="Y7495" s="60"/>
      <c r="Z7495" s="60"/>
    </row>
    <row r="7496" spans="23:26" hidden="1" x14ac:dyDescent="0.3">
      <c r="W7496" s="60"/>
      <c r="X7496" s="60"/>
      <c r="Y7496" s="60"/>
      <c r="Z7496" s="60"/>
    </row>
    <row r="7497" spans="23:26" hidden="1" x14ac:dyDescent="0.3">
      <c r="W7497" s="60"/>
      <c r="X7497" s="60"/>
      <c r="Y7497" s="60"/>
      <c r="Z7497" s="60"/>
    </row>
    <row r="7498" spans="23:26" hidden="1" x14ac:dyDescent="0.3">
      <c r="W7498" s="60"/>
      <c r="X7498" s="60"/>
      <c r="Y7498" s="60"/>
      <c r="Z7498" s="60"/>
    </row>
    <row r="7499" spans="23:26" hidden="1" x14ac:dyDescent="0.3">
      <c r="W7499" s="60"/>
      <c r="X7499" s="60"/>
      <c r="Y7499" s="60"/>
      <c r="Z7499" s="60"/>
    </row>
    <row r="7500" spans="23:26" hidden="1" x14ac:dyDescent="0.3">
      <c r="W7500" s="60"/>
      <c r="X7500" s="60"/>
      <c r="Y7500" s="60"/>
      <c r="Z7500" s="60"/>
    </row>
    <row r="7501" spans="23:26" hidden="1" x14ac:dyDescent="0.3">
      <c r="W7501" s="60"/>
      <c r="X7501" s="60"/>
      <c r="Y7501" s="60"/>
      <c r="Z7501" s="60"/>
    </row>
    <row r="7502" spans="23:26" hidden="1" x14ac:dyDescent="0.3">
      <c r="W7502" s="60"/>
      <c r="X7502" s="60"/>
      <c r="Y7502" s="60"/>
      <c r="Z7502" s="60"/>
    </row>
    <row r="7503" spans="23:26" hidden="1" x14ac:dyDescent="0.3">
      <c r="W7503" s="60"/>
      <c r="X7503" s="60"/>
      <c r="Y7503" s="60"/>
      <c r="Z7503" s="60"/>
    </row>
    <row r="7504" spans="23:26" hidden="1" x14ac:dyDescent="0.3">
      <c r="W7504" s="60"/>
      <c r="X7504" s="60"/>
      <c r="Y7504" s="60"/>
      <c r="Z7504" s="60"/>
    </row>
    <row r="7505" spans="23:26" hidden="1" x14ac:dyDescent="0.3">
      <c r="W7505" s="60"/>
      <c r="X7505" s="60"/>
      <c r="Y7505" s="60"/>
      <c r="Z7505" s="60"/>
    </row>
    <row r="7506" spans="23:26" hidden="1" x14ac:dyDescent="0.3">
      <c r="W7506" s="60"/>
      <c r="X7506" s="60"/>
      <c r="Y7506" s="60"/>
      <c r="Z7506" s="60"/>
    </row>
    <row r="7507" spans="23:26" hidden="1" x14ac:dyDescent="0.3">
      <c r="W7507" s="60"/>
      <c r="X7507" s="60"/>
      <c r="Y7507" s="60"/>
      <c r="Z7507" s="60"/>
    </row>
    <row r="7508" spans="23:26" hidden="1" x14ac:dyDescent="0.3">
      <c r="W7508" s="60"/>
      <c r="X7508" s="60"/>
      <c r="Y7508" s="60"/>
      <c r="Z7508" s="60"/>
    </row>
    <row r="7509" spans="23:26" hidden="1" x14ac:dyDescent="0.3">
      <c r="W7509" s="60"/>
      <c r="X7509" s="60"/>
      <c r="Y7509" s="60"/>
      <c r="Z7509" s="60"/>
    </row>
    <row r="7510" spans="23:26" hidden="1" x14ac:dyDescent="0.3">
      <c r="W7510" s="60"/>
      <c r="X7510" s="60"/>
      <c r="Y7510" s="60"/>
      <c r="Z7510" s="60"/>
    </row>
    <row r="7511" spans="23:26" hidden="1" x14ac:dyDescent="0.3">
      <c r="W7511" s="60"/>
      <c r="X7511" s="60"/>
      <c r="Y7511" s="60"/>
      <c r="Z7511" s="60"/>
    </row>
    <row r="7512" spans="23:26" hidden="1" x14ac:dyDescent="0.3">
      <c r="W7512" s="60"/>
      <c r="X7512" s="60"/>
      <c r="Y7512" s="60"/>
      <c r="Z7512" s="60"/>
    </row>
    <row r="7513" spans="23:26" hidden="1" x14ac:dyDescent="0.3">
      <c r="W7513" s="60"/>
      <c r="X7513" s="60"/>
      <c r="Y7513" s="60"/>
      <c r="Z7513" s="60"/>
    </row>
    <row r="7514" spans="23:26" hidden="1" x14ac:dyDescent="0.3">
      <c r="W7514" s="60"/>
      <c r="X7514" s="60"/>
      <c r="Y7514" s="60"/>
      <c r="Z7514" s="60"/>
    </row>
    <row r="7515" spans="23:26" hidden="1" x14ac:dyDescent="0.3">
      <c r="W7515" s="60"/>
      <c r="X7515" s="60"/>
      <c r="Y7515" s="60"/>
      <c r="Z7515" s="60"/>
    </row>
    <row r="7516" spans="23:26" hidden="1" x14ac:dyDescent="0.3">
      <c r="W7516" s="60"/>
      <c r="X7516" s="60"/>
      <c r="Y7516" s="60"/>
      <c r="Z7516" s="60"/>
    </row>
    <row r="7517" spans="23:26" hidden="1" x14ac:dyDescent="0.3">
      <c r="W7517" s="60"/>
      <c r="X7517" s="60"/>
      <c r="Y7517" s="60"/>
      <c r="Z7517" s="60"/>
    </row>
    <row r="7518" spans="23:26" hidden="1" x14ac:dyDescent="0.3">
      <c r="W7518" s="60"/>
      <c r="X7518" s="60"/>
      <c r="Y7518" s="60"/>
      <c r="Z7518" s="60"/>
    </row>
    <row r="7519" spans="23:26" hidden="1" x14ac:dyDescent="0.3">
      <c r="W7519" s="60"/>
      <c r="X7519" s="60"/>
      <c r="Y7519" s="60"/>
      <c r="Z7519" s="60"/>
    </row>
    <row r="7520" spans="23:26" hidden="1" x14ac:dyDescent="0.3">
      <c r="W7520" s="60"/>
      <c r="X7520" s="60"/>
      <c r="Y7520" s="60"/>
      <c r="Z7520" s="60"/>
    </row>
    <row r="7521" spans="23:26" hidden="1" x14ac:dyDescent="0.3">
      <c r="W7521" s="60"/>
      <c r="X7521" s="60"/>
      <c r="Y7521" s="60"/>
      <c r="Z7521" s="60"/>
    </row>
    <row r="7522" spans="23:26" hidden="1" x14ac:dyDescent="0.3">
      <c r="W7522" s="60"/>
      <c r="X7522" s="60"/>
      <c r="Y7522" s="60"/>
      <c r="Z7522" s="60"/>
    </row>
    <row r="7523" spans="23:26" hidden="1" x14ac:dyDescent="0.3">
      <c r="W7523" s="60"/>
      <c r="X7523" s="60"/>
      <c r="Y7523" s="60"/>
      <c r="Z7523" s="60"/>
    </row>
    <row r="7524" spans="23:26" hidden="1" x14ac:dyDescent="0.3">
      <c r="W7524" s="60"/>
      <c r="X7524" s="60"/>
      <c r="Y7524" s="60"/>
      <c r="Z7524" s="60"/>
    </row>
    <row r="7525" spans="23:26" hidden="1" x14ac:dyDescent="0.3">
      <c r="W7525" s="60"/>
      <c r="X7525" s="60"/>
      <c r="Y7525" s="60"/>
      <c r="Z7525" s="60"/>
    </row>
    <row r="7526" spans="23:26" hidden="1" x14ac:dyDescent="0.3">
      <c r="W7526" s="60"/>
      <c r="X7526" s="60"/>
      <c r="Y7526" s="60"/>
      <c r="Z7526" s="60"/>
    </row>
    <row r="7527" spans="23:26" hidden="1" x14ac:dyDescent="0.3">
      <c r="W7527" s="60"/>
      <c r="X7527" s="60"/>
      <c r="Y7527" s="60"/>
      <c r="Z7527" s="60"/>
    </row>
    <row r="7528" spans="23:26" hidden="1" x14ac:dyDescent="0.3">
      <c r="W7528" s="60"/>
      <c r="X7528" s="60"/>
      <c r="Y7528" s="60"/>
      <c r="Z7528" s="60"/>
    </row>
    <row r="7529" spans="23:26" hidden="1" x14ac:dyDescent="0.3">
      <c r="W7529" s="60"/>
      <c r="X7529" s="60"/>
      <c r="Y7529" s="60"/>
      <c r="Z7529" s="60"/>
    </row>
    <row r="7530" spans="23:26" hidden="1" x14ac:dyDescent="0.3">
      <c r="W7530" s="60"/>
      <c r="X7530" s="60"/>
      <c r="Y7530" s="60"/>
      <c r="Z7530" s="60"/>
    </row>
    <row r="7531" spans="23:26" hidden="1" x14ac:dyDescent="0.3">
      <c r="W7531" s="60"/>
      <c r="X7531" s="60"/>
      <c r="Y7531" s="60"/>
      <c r="Z7531" s="60"/>
    </row>
    <row r="7532" spans="23:26" hidden="1" x14ac:dyDescent="0.3">
      <c r="W7532" s="60"/>
      <c r="X7532" s="60"/>
      <c r="Y7532" s="60"/>
      <c r="Z7532" s="60"/>
    </row>
    <row r="7533" spans="23:26" hidden="1" x14ac:dyDescent="0.3">
      <c r="W7533" s="60"/>
      <c r="X7533" s="60"/>
      <c r="Y7533" s="60"/>
      <c r="Z7533" s="60"/>
    </row>
    <row r="7534" spans="23:26" hidden="1" x14ac:dyDescent="0.3">
      <c r="W7534" s="60"/>
      <c r="X7534" s="60"/>
      <c r="Y7534" s="60"/>
      <c r="Z7534" s="60"/>
    </row>
    <row r="7535" spans="23:26" hidden="1" x14ac:dyDescent="0.3">
      <c r="W7535" s="60"/>
      <c r="X7535" s="60"/>
      <c r="Y7535" s="60"/>
      <c r="Z7535" s="60"/>
    </row>
    <row r="7536" spans="23:26" hidden="1" x14ac:dyDescent="0.3">
      <c r="W7536" s="60"/>
      <c r="X7536" s="60"/>
      <c r="Y7536" s="60"/>
      <c r="Z7536" s="60"/>
    </row>
    <row r="7537" spans="23:26" hidden="1" x14ac:dyDescent="0.3">
      <c r="W7537" s="60"/>
      <c r="X7537" s="60"/>
      <c r="Y7537" s="60"/>
      <c r="Z7537" s="60"/>
    </row>
    <row r="7538" spans="23:26" hidden="1" x14ac:dyDescent="0.3">
      <c r="W7538" s="60"/>
      <c r="X7538" s="60"/>
      <c r="Y7538" s="60"/>
      <c r="Z7538" s="60"/>
    </row>
    <row r="7539" spans="23:26" hidden="1" x14ac:dyDescent="0.3">
      <c r="W7539" s="60"/>
      <c r="X7539" s="60"/>
      <c r="Y7539" s="60"/>
      <c r="Z7539" s="60"/>
    </row>
    <row r="7540" spans="23:26" hidden="1" x14ac:dyDescent="0.3">
      <c r="W7540" s="60"/>
      <c r="X7540" s="60"/>
      <c r="Y7540" s="60"/>
      <c r="Z7540" s="60"/>
    </row>
    <row r="7541" spans="23:26" hidden="1" x14ac:dyDescent="0.3">
      <c r="W7541" s="60"/>
      <c r="X7541" s="60"/>
      <c r="Y7541" s="60"/>
      <c r="Z7541" s="60"/>
    </row>
    <row r="7542" spans="23:26" hidden="1" x14ac:dyDescent="0.3">
      <c r="W7542" s="60"/>
      <c r="X7542" s="60"/>
      <c r="Y7542" s="60"/>
      <c r="Z7542" s="60"/>
    </row>
    <row r="7543" spans="23:26" hidden="1" x14ac:dyDescent="0.3">
      <c r="W7543" s="60"/>
      <c r="X7543" s="60"/>
      <c r="Y7543" s="60"/>
      <c r="Z7543" s="60"/>
    </row>
    <row r="7544" spans="23:26" hidden="1" x14ac:dyDescent="0.3">
      <c r="W7544" s="60"/>
      <c r="X7544" s="60"/>
      <c r="Y7544" s="60"/>
      <c r="Z7544" s="60"/>
    </row>
    <row r="7545" spans="23:26" hidden="1" x14ac:dyDescent="0.3">
      <c r="W7545" s="60"/>
      <c r="X7545" s="60"/>
      <c r="Y7545" s="60"/>
      <c r="Z7545" s="60"/>
    </row>
    <row r="7546" spans="23:26" hidden="1" x14ac:dyDescent="0.3">
      <c r="W7546" s="60"/>
      <c r="X7546" s="60"/>
      <c r="Y7546" s="60"/>
      <c r="Z7546" s="60"/>
    </row>
    <row r="7547" spans="23:26" hidden="1" x14ac:dyDescent="0.3">
      <c r="W7547" s="60"/>
      <c r="X7547" s="60"/>
      <c r="Y7547" s="60"/>
      <c r="Z7547" s="60"/>
    </row>
    <row r="7548" spans="23:26" hidden="1" x14ac:dyDescent="0.3">
      <c r="W7548" s="60"/>
      <c r="X7548" s="60"/>
      <c r="Y7548" s="60"/>
      <c r="Z7548" s="60"/>
    </row>
    <row r="7549" spans="23:26" hidden="1" x14ac:dyDescent="0.3">
      <c r="W7549" s="60"/>
      <c r="X7549" s="60"/>
      <c r="Y7549" s="60"/>
      <c r="Z7549" s="60"/>
    </row>
    <row r="7550" spans="23:26" hidden="1" x14ac:dyDescent="0.3">
      <c r="W7550" s="60"/>
      <c r="X7550" s="60"/>
      <c r="Y7550" s="60"/>
      <c r="Z7550" s="60"/>
    </row>
    <row r="7551" spans="23:26" hidden="1" x14ac:dyDescent="0.3">
      <c r="W7551" s="60"/>
      <c r="X7551" s="60"/>
      <c r="Y7551" s="60"/>
      <c r="Z7551" s="60"/>
    </row>
    <row r="7552" spans="23:26" hidden="1" x14ac:dyDescent="0.3">
      <c r="W7552" s="60"/>
      <c r="X7552" s="60"/>
      <c r="Y7552" s="60"/>
      <c r="Z7552" s="60"/>
    </row>
    <row r="7553" spans="23:26" hidden="1" x14ac:dyDescent="0.3">
      <c r="W7553" s="60"/>
      <c r="X7553" s="60"/>
      <c r="Y7553" s="60"/>
      <c r="Z7553" s="60"/>
    </row>
    <row r="7554" spans="23:26" hidden="1" x14ac:dyDescent="0.3">
      <c r="W7554" s="60"/>
      <c r="X7554" s="60"/>
      <c r="Y7554" s="60"/>
      <c r="Z7554" s="60"/>
    </row>
    <row r="7555" spans="23:26" hidden="1" x14ac:dyDescent="0.3">
      <c r="W7555" s="60"/>
      <c r="X7555" s="60"/>
      <c r="Y7555" s="60"/>
      <c r="Z7555" s="60"/>
    </row>
    <row r="7556" spans="23:26" hidden="1" x14ac:dyDescent="0.3">
      <c r="W7556" s="60"/>
      <c r="X7556" s="60"/>
      <c r="Y7556" s="60"/>
      <c r="Z7556" s="60"/>
    </row>
    <row r="7557" spans="23:26" hidden="1" x14ac:dyDescent="0.3">
      <c r="W7557" s="60"/>
      <c r="X7557" s="60"/>
      <c r="Y7557" s="60"/>
      <c r="Z7557" s="60"/>
    </row>
    <row r="7558" spans="23:26" hidden="1" x14ac:dyDescent="0.3">
      <c r="W7558" s="60"/>
      <c r="X7558" s="60"/>
      <c r="Y7558" s="60"/>
      <c r="Z7558" s="60"/>
    </row>
    <row r="7559" spans="23:26" hidden="1" x14ac:dyDescent="0.3">
      <c r="W7559" s="60"/>
      <c r="X7559" s="60"/>
      <c r="Y7559" s="60"/>
      <c r="Z7559" s="60"/>
    </row>
    <row r="7560" spans="23:26" hidden="1" x14ac:dyDescent="0.3">
      <c r="W7560" s="60"/>
      <c r="X7560" s="60"/>
      <c r="Y7560" s="60"/>
      <c r="Z7560" s="60"/>
    </row>
    <row r="7561" spans="23:26" hidden="1" x14ac:dyDescent="0.3">
      <c r="W7561" s="60"/>
      <c r="X7561" s="60"/>
      <c r="Y7561" s="60"/>
      <c r="Z7561" s="60"/>
    </row>
    <row r="7562" spans="23:26" hidden="1" x14ac:dyDescent="0.3">
      <c r="W7562" s="60"/>
      <c r="X7562" s="60"/>
      <c r="Y7562" s="60"/>
      <c r="Z7562" s="60"/>
    </row>
    <row r="7563" spans="23:26" hidden="1" x14ac:dyDescent="0.3">
      <c r="W7563" s="60"/>
      <c r="X7563" s="60"/>
      <c r="Y7563" s="60"/>
      <c r="Z7563" s="60"/>
    </row>
    <row r="7564" spans="23:26" hidden="1" x14ac:dyDescent="0.3">
      <c r="W7564" s="60"/>
      <c r="X7564" s="60"/>
      <c r="Y7564" s="60"/>
      <c r="Z7564" s="60"/>
    </row>
    <row r="7565" spans="23:26" hidden="1" x14ac:dyDescent="0.3">
      <c r="W7565" s="60"/>
      <c r="X7565" s="60"/>
      <c r="Y7565" s="60"/>
      <c r="Z7565" s="60"/>
    </row>
    <row r="7566" spans="23:26" hidden="1" x14ac:dyDescent="0.3">
      <c r="W7566" s="60"/>
      <c r="X7566" s="60"/>
      <c r="Y7566" s="60"/>
      <c r="Z7566" s="60"/>
    </row>
    <row r="7567" spans="23:26" hidden="1" x14ac:dyDescent="0.3">
      <c r="W7567" s="60"/>
      <c r="X7567" s="60"/>
      <c r="Y7567" s="60"/>
      <c r="Z7567" s="60"/>
    </row>
    <row r="7568" spans="23:26" hidden="1" x14ac:dyDescent="0.3">
      <c r="W7568" s="60"/>
      <c r="X7568" s="60"/>
      <c r="Y7568" s="60"/>
      <c r="Z7568" s="60"/>
    </row>
    <row r="7569" spans="23:26" hidden="1" x14ac:dyDescent="0.3">
      <c r="W7569" s="60"/>
      <c r="X7569" s="60"/>
      <c r="Y7569" s="60"/>
      <c r="Z7569" s="60"/>
    </row>
    <row r="7570" spans="23:26" hidden="1" x14ac:dyDescent="0.3">
      <c r="W7570" s="60"/>
      <c r="X7570" s="60"/>
      <c r="Y7570" s="60"/>
      <c r="Z7570" s="60"/>
    </row>
    <row r="7571" spans="23:26" hidden="1" x14ac:dyDescent="0.3">
      <c r="W7571" s="60"/>
      <c r="X7571" s="60"/>
      <c r="Y7571" s="60"/>
      <c r="Z7571" s="60"/>
    </row>
    <row r="7572" spans="23:26" hidden="1" x14ac:dyDescent="0.3">
      <c r="W7572" s="60"/>
      <c r="X7572" s="60"/>
      <c r="Y7572" s="60"/>
      <c r="Z7572" s="60"/>
    </row>
    <row r="7573" spans="23:26" hidden="1" x14ac:dyDescent="0.3">
      <c r="W7573" s="60"/>
      <c r="X7573" s="60"/>
      <c r="Y7573" s="60"/>
      <c r="Z7573" s="60"/>
    </row>
    <row r="7574" spans="23:26" hidden="1" x14ac:dyDescent="0.3">
      <c r="W7574" s="60"/>
      <c r="X7574" s="60"/>
      <c r="Y7574" s="60"/>
      <c r="Z7574" s="60"/>
    </row>
    <row r="7575" spans="23:26" hidden="1" x14ac:dyDescent="0.3">
      <c r="W7575" s="60"/>
      <c r="X7575" s="60"/>
      <c r="Y7575" s="60"/>
      <c r="Z7575" s="60"/>
    </row>
    <row r="7576" spans="23:26" hidden="1" x14ac:dyDescent="0.3">
      <c r="W7576" s="60"/>
      <c r="X7576" s="60"/>
      <c r="Y7576" s="60"/>
      <c r="Z7576" s="60"/>
    </row>
    <row r="7577" spans="23:26" hidden="1" x14ac:dyDescent="0.3">
      <c r="W7577" s="60"/>
      <c r="X7577" s="60"/>
      <c r="Y7577" s="60"/>
      <c r="Z7577" s="60"/>
    </row>
    <row r="7578" spans="23:26" hidden="1" x14ac:dyDescent="0.3">
      <c r="W7578" s="60"/>
      <c r="X7578" s="60"/>
      <c r="Y7578" s="60"/>
      <c r="Z7578" s="60"/>
    </row>
    <row r="7579" spans="23:26" hidden="1" x14ac:dyDescent="0.3">
      <c r="W7579" s="60"/>
      <c r="X7579" s="60"/>
      <c r="Y7579" s="60"/>
      <c r="Z7579" s="60"/>
    </row>
    <row r="7580" spans="23:26" hidden="1" x14ac:dyDescent="0.3">
      <c r="W7580" s="60"/>
      <c r="X7580" s="60"/>
      <c r="Y7580" s="60"/>
      <c r="Z7580" s="60"/>
    </row>
    <row r="7581" spans="23:26" hidden="1" x14ac:dyDescent="0.3">
      <c r="W7581" s="60"/>
      <c r="X7581" s="60"/>
      <c r="Y7581" s="60"/>
      <c r="Z7581" s="60"/>
    </row>
    <row r="7582" spans="23:26" hidden="1" x14ac:dyDescent="0.3">
      <c r="W7582" s="60"/>
      <c r="X7582" s="60"/>
      <c r="Y7582" s="60"/>
      <c r="Z7582" s="60"/>
    </row>
    <row r="7583" spans="23:26" hidden="1" x14ac:dyDescent="0.3">
      <c r="W7583" s="60"/>
      <c r="X7583" s="60"/>
      <c r="Y7583" s="60"/>
      <c r="Z7583" s="60"/>
    </row>
    <row r="7584" spans="23:26" hidden="1" x14ac:dyDescent="0.3">
      <c r="W7584" s="60"/>
      <c r="X7584" s="60"/>
      <c r="Y7584" s="60"/>
      <c r="Z7584" s="60"/>
    </row>
    <row r="7585" spans="23:26" hidden="1" x14ac:dyDescent="0.3">
      <c r="W7585" s="60"/>
      <c r="X7585" s="60"/>
      <c r="Y7585" s="60"/>
      <c r="Z7585" s="60"/>
    </row>
    <row r="7586" spans="23:26" hidden="1" x14ac:dyDescent="0.3">
      <c r="W7586" s="60"/>
      <c r="X7586" s="60"/>
      <c r="Y7586" s="60"/>
      <c r="Z7586" s="60"/>
    </row>
    <row r="7587" spans="23:26" hidden="1" x14ac:dyDescent="0.3">
      <c r="W7587" s="60"/>
      <c r="X7587" s="60"/>
      <c r="Y7587" s="60"/>
      <c r="Z7587" s="60"/>
    </row>
    <row r="7588" spans="23:26" hidden="1" x14ac:dyDescent="0.3">
      <c r="W7588" s="60"/>
      <c r="X7588" s="60"/>
      <c r="Y7588" s="60"/>
      <c r="Z7588" s="60"/>
    </row>
    <row r="7589" spans="23:26" hidden="1" x14ac:dyDescent="0.3">
      <c r="W7589" s="60"/>
      <c r="X7589" s="60"/>
      <c r="Y7589" s="60"/>
      <c r="Z7589" s="60"/>
    </row>
    <row r="7590" spans="23:26" hidden="1" x14ac:dyDescent="0.3">
      <c r="W7590" s="60"/>
      <c r="X7590" s="60"/>
      <c r="Y7590" s="60"/>
      <c r="Z7590" s="60"/>
    </row>
    <row r="7591" spans="23:26" hidden="1" x14ac:dyDescent="0.3">
      <c r="W7591" s="60"/>
      <c r="X7591" s="60"/>
      <c r="Y7591" s="60"/>
      <c r="Z7591" s="60"/>
    </row>
    <row r="7592" spans="23:26" hidden="1" x14ac:dyDescent="0.3">
      <c r="W7592" s="60"/>
      <c r="X7592" s="60"/>
      <c r="Y7592" s="60"/>
      <c r="Z7592" s="60"/>
    </row>
    <row r="7593" spans="23:26" hidden="1" x14ac:dyDescent="0.3">
      <c r="W7593" s="60"/>
      <c r="X7593" s="60"/>
      <c r="Y7593" s="60"/>
      <c r="Z7593" s="60"/>
    </row>
    <row r="7594" spans="23:26" hidden="1" x14ac:dyDescent="0.3">
      <c r="W7594" s="60"/>
      <c r="X7594" s="60"/>
      <c r="Y7594" s="60"/>
      <c r="Z7594" s="60"/>
    </row>
    <row r="7595" spans="23:26" hidden="1" x14ac:dyDescent="0.3">
      <c r="W7595" s="60"/>
      <c r="X7595" s="60"/>
      <c r="Y7595" s="60"/>
      <c r="Z7595" s="60"/>
    </row>
    <row r="7596" spans="23:26" hidden="1" x14ac:dyDescent="0.3">
      <c r="W7596" s="60"/>
      <c r="X7596" s="60"/>
      <c r="Y7596" s="60"/>
      <c r="Z7596" s="60"/>
    </row>
    <row r="7597" spans="23:26" hidden="1" x14ac:dyDescent="0.3">
      <c r="W7597" s="60"/>
      <c r="X7597" s="60"/>
      <c r="Y7597" s="60"/>
      <c r="Z7597" s="60"/>
    </row>
    <row r="7598" spans="23:26" hidden="1" x14ac:dyDescent="0.3">
      <c r="W7598" s="60"/>
      <c r="X7598" s="60"/>
      <c r="Y7598" s="60"/>
      <c r="Z7598" s="60"/>
    </row>
    <row r="7599" spans="23:26" hidden="1" x14ac:dyDescent="0.3">
      <c r="W7599" s="60"/>
      <c r="X7599" s="60"/>
      <c r="Y7599" s="60"/>
      <c r="Z7599" s="60"/>
    </row>
    <row r="7600" spans="23:26" hidden="1" x14ac:dyDescent="0.3">
      <c r="W7600" s="60"/>
      <c r="X7600" s="60"/>
      <c r="Y7600" s="60"/>
      <c r="Z7600" s="60"/>
    </row>
    <row r="7601" spans="23:26" hidden="1" x14ac:dyDescent="0.3">
      <c r="W7601" s="60"/>
      <c r="X7601" s="60"/>
      <c r="Y7601" s="60"/>
      <c r="Z7601" s="60"/>
    </row>
    <row r="7602" spans="23:26" hidden="1" x14ac:dyDescent="0.3">
      <c r="W7602" s="60"/>
      <c r="X7602" s="60"/>
      <c r="Y7602" s="60"/>
      <c r="Z7602" s="60"/>
    </row>
    <row r="7603" spans="23:26" hidden="1" x14ac:dyDescent="0.3">
      <c r="W7603" s="60"/>
      <c r="X7603" s="60"/>
      <c r="Y7603" s="60"/>
      <c r="Z7603" s="60"/>
    </row>
    <row r="7604" spans="23:26" hidden="1" x14ac:dyDescent="0.3">
      <c r="W7604" s="60"/>
      <c r="X7604" s="60"/>
      <c r="Y7604" s="60"/>
      <c r="Z7604" s="60"/>
    </row>
    <row r="7605" spans="23:26" hidden="1" x14ac:dyDescent="0.3">
      <c r="W7605" s="60"/>
      <c r="X7605" s="60"/>
      <c r="Y7605" s="60"/>
      <c r="Z7605" s="60"/>
    </row>
    <row r="7606" spans="23:26" hidden="1" x14ac:dyDescent="0.3">
      <c r="W7606" s="60"/>
      <c r="X7606" s="60"/>
      <c r="Y7606" s="60"/>
      <c r="Z7606" s="60"/>
    </row>
    <row r="7607" spans="23:26" hidden="1" x14ac:dyDescent="0.3">
      <c r="W7607" s="60"/>
      <c r="X7607" s="60"/>
      <c r="Y7607" s="60"/>
      <c r="Z7607" s="60"/>
    </row>
    <row r="7608" spans="23:26" hidden="1" x14ac:dyDescent="0.3">
      <c r="W7608" s="60"/>
      <c r="X7608" s="60"/>
      <c r="Y7608" s="60"/>
      <c r="Z7608" s="60"/>
    </row>
    <row r="7609" spans="23:26" hidden="1" x14ac:dyDescent="0.3">
      <c r="W7609" s="60"/>
      <c r="X7609" s="60"/>
      <c r="Y7609" s="60"/>
      <c r="Z7609" s="60"/>
    </row>
    <row r="7610" spans="23:26" hidden="1" x14ac:dyDescent="0.3">
      <c r="W7610" s="60"/>
      <c r="X7610" s="60"/>
      <c r="Y7610" s="60"/>
      <c r="Z7610" s="60"/>
    </row>
    <row r="7611" spans="23:26" hidden="1" x14ac:dyDescent="0.3">
      <c r="W7611" s="60"/>
      <c r="X7611" s="60"/>
      <c r="Y7611" s="60"/>
      <c r="Z7611" s="60"/>
    </row>
    <row r="7612" spans="23:26" hidden="1" x14ac:dyDescent="0.3">
      <c r="W7612" s="60"/>
      <c r="X7612" s="60"/>
      <c r="Y7612" s="60"/>
      <c r="Z7612" s="60"/>
    </row>
    <row r="7613" spans="23:26" hidden="1" x14ac:dyDescent="0.3">
      <c r="W7613" s="60"/>
      <c r="X7613" s="60"/>
      <c r="Y7613" s="60"/>
      <c r="Z7613" s="60"/>
    </row>
    <row r="7614" spans="23:26" hidden="1" x14ac:dyDescent="0.3">
      <c r="W7614" s="60"/>
      <c r="X7614" s="60"/>
      <c r="Y7614" s="60"/>
      <c r="Z7614" s="60"/>
    </row>
    <row r="7615" spans="23:26" hidden="1" x14ac:dyDescent="0.3">
      <c r="W7615" s="60"/>
      <c r="X7615" s="60"/>
      <c r="Y7615" s="60"/>
      <c r="Z7615" s="60"/>
    </row>
    <row r="7616" spans="23:26" hidden="1" x14ac:dyDescent="0.3">
      <c r="W7616" s="60"/>
      <c r="X7616" s="60"/>
      <c r="Y7616" s="60"/>
      <c r="Z7616" s="60"/>
    </row>
    <row r="7617" spans="23:26" hidden="1" x14ac:dyDescent="0.3">
      <c r="W7617" s="60"/>
      <c r="X7617" s="60"/>
      <c r="Y7617" s="60"/>
      <c r="Z7617" s="60"/>
    </row>
    <row r="7618" spans="23:26" hidden="1" x14ac:dyDescent="0.3">
      <c r="W7618" s="60"/>
      <c r="X7618" s="60"/>
      <c r="Y7618" s="60"/>
      <c r="Z7618" s="60"/>
    </row>
    <row r="7619" spans="23:26" hidden="1" x14ac:dyDescent="0.3">
      <c r="W7619" s="60"/>
      <c r="X7619" s="60"/>
      <c r="Y7619" s="60"/>
      <c r="Z7619" s="60"/>
    </row>
    <row r="7620" spans="23:26" hidden="1" x14ac:dyDescent="0.3">
      <c r="W7620" s="60"/>
      <c r="X7620" s="60"/>
      <c r="Y7620" s="60"/>
      <c r="Z7620" s="60"/>
    </row>
    <row r="7621" spans="23:26" hidden="1" x14ac:dyDescent="0.3">
      <c r="W7621" s="60"/>
      <c r="X7621" s="60"/>
      <c r="Y7621" s="60"/>
      <c r="Z7621" s="60"/>
    </row>
    <row r="7622" spans="23:26" hidden="1" x14ac:dyDescent="0.3">
      <c r="W7622" s="60"/>
      <c r="X7622" s="60"/>
      <c r="Y7622" s="60"/>
      <c r="Z7622" s="60"/>
    </row>
    <row r="7623" spans="23:26" hidden="1" x14ac:dyDescent="0.3">
      <c r="W7623" s="60"/>
      <c r="X7623" s="60"/>
      <c r="Y7623" s="60"/>
      <c r="Z7623" s="60"/>
    </row>
    <row r="7624" spans="23:26" hidden="1" x14ac:dyDescent="0.3">
      <c r="W7624" s="60"/>
      <c r="X7624" s="60"/>
      <c r="Y7624" s="60"/>
      <c r="Z7624" s="60"/>
    </row>
    <row r="7625" spans="23:26" hidden="1" x14ac:dyDescent="0.3">
      <c r="W7625" s="60"/>
      <c r="X7625" s="60"/>
      <c r="Y7625" s="60"/>
      <c r="Z7625" s="60"/>
    </row>
    <row r="7626" spans="23:26" hidden="1" x14ac:dyDescent="0.3">
      <c r="W7626" s="60"/>
      <c r="X7626" s="60"/>
      <c r="Y7626" s="60"/>
      <c r="Z7626" s="60"/>
    </row>
    <row r="7627" spans="23:26" hidden="1" x14ac:dyDescent="0.3">
      <c r="W7627" s="60"/>
      <c r="X7627" s="60"/>
      <c r="Y7627" s="60"/>
      <c r="Z7627" s="60"/>
    </row>
    <row r="7628" spans="23:26" hidden="1" x14ac:dyDescent="0.3">
      <c r="W7628" s="60"/>
      <c r="X7628" s="60"/>
      <c r="Y7628" s="60"/>
      <c r="Z7628" s="60"/>
    </row>
    <row r="7629" spans="23:26" hidden="1" x14ac:dyDescent="0.3">
      <c r="W7629" s="60"/>
      <c r="X7629" s="60"/>
      <c r="Y7629" s="60"/>
      <c r="Z7629" s="60"/>
    </row>
    <row r="7630" spans="23:26" hidden="1" x14ac:dyDescent="0.3">
      <c r="W7630" s="60"/>
      <c r="X7630" s="60"/>
      <c r="Y7630" s="60"/>
      <c r="Z7630" s="60"/>
    </row>
    <row r="7631" spans="23:26" hidden="1" x14ac:dyDescent="0.3">
      <c r="W7631" s="60"/>
      <c r="X7631" s="60"/>
      <c r="Y7631" s="60"/>
      <c r="Z7631" s="60"/>
    </row>
    <row r="7632" spans="23:26" hidden="1" x14ac:dyDescent="0.3">
      <c r="W7632" s="60"/>
      <c r="X7632" s="60"/>
      <c r="Y7632" s="60"/>
      <c r="Z7632" s="60"/>
    </row>
    <row r="7633" spans="23:26" hidden="1" x14ac:dyDescent="0.3">
      <c r="W7633" s="60"/>
      <c r="X7633" s="60"/>
      <c r="Y7633" s="60"/>
      <c r="Z7633" s="60"/>
    </row>
    <row r="7634" spans="23:26" hidden="1" x14ac:dyDescent="0.3">
      <c r="W7634" s="60"/>
      <c r="X7634" s="60"/>
      <c r="Y7634" s="60"/>
      <c r="Z7634" s="60"/>
    </row>
    <row r="7635" spans="23:26" hidden="1" x14ac:dyDescent="0.3">
      <c r="W7635" s="60"/>
      <c r="X7635" s="60"/>
      <c r="Y7635" s="60"/>
      <c r="Z7635" s="60"/>
    </row>
    <row r="7636" spans="23:26" hidden="1" x14ac:dyDescent="0.3">
      <c r="W7636" s="60"/>
      <c r="X7636" s="60"/>
      <c r="Y7636" s="60"/>
      <c r="Z7636" s="60"/>
    </row>
    <row r="7637" spans="23:26" hidden="1" x14ac:dyDescent="0.3">
      <c r="W7637" s="60"/>
      <c r="X7637" s="60"/>
      <c r="Y7637" s="60"/>
      <c r="Z7637" s="60"/>
    </row>
    <row r="7638" spans="23:26" hidden="1" x14ac:dyDescent="0.3">
      <c r="W7638" s="60"/>
      <c r="X7638" s="60"/>
      <c r="Y7638" s="60"/>
      <c r="Z7638" s="60"/>
    </row>
    <row r="7639" spans="23:26" hidden="1" x14ac:dyDescent="0.3">
      <c r="W7639" s="60"/>
      <c r="X7639" s="60"/>
      <c r="Y7639" s="60"/>
      <c r="Z7639" s="60"/>
    </row>
    <row r="7640" spans="23:26" hidden="1" x14ac:dyDescent="0.3">
      <c r="W7640" s="60"/>
      <c r="X7640" s="60"/>
      <c r="Y7640" s="60"/>
      <c r="Z7640" s="60"/>
    </row>
    <row r="7641" spans="23:26" hidden="1" x14ac:dyDescent="0.3">
      <c r="W7641" s="60"/>
      <c r="X7641" s="60"/>
      <c r="Y7641" s="60"/>
      <c r="Z7641" s="60"/>
    </row>
    <row r="7642" spans="23:26" hidden="1" x14ac:dyDescent="0.3">
      <c r="W7642" s="60"/>
      <c r="X7642" s="60"/>
      <c r="Y7642" s="60"/>
      <c r="Z7642" s="60"/>
    </row>
    <row r="7643" spans="23:26" hidden="1" x14ac:dyDescent="0.3">
      <c r="W7643" s="60"/>
      <c r="X7643" s="60"/>
      <c r="Y7643" s="60"/>
      <c r="Z7643" s="60"/>
    </row>
    <row r="7644" spans="23:26" hidden="1" x14ac:dyDescent="0.3">
      <c r="W7644" s="60"/>
      <c r="X7644" s="60"/>
      <c r="Y7644" s="60"/>
      <c r="Z7644" s="60"/>
    </row>
    <row r="7645" spans="23:26" hidden="1" x14ac:dyDescent="0.3">
      <c r="W7645" s="60"/>
      <c r="X7645" s="60"/>
      <c r="Y7645" s="60"/>
      <c r="Z7645" s="60"/>
    </row>
    <row r="7646" spans="23:26" hidden="1" x14ac:dyDescent="0.3">
      <c r="W7646" s="60"/>
      <c r="X7646" s="60"/>
      <c r="Y7646" s="60"/>
      <c r="Z7646" s="60"/>
    </row>
    <row r="7647" spans="23:26" hidden="1" x14ac:dyDescent="0.3">
      <c r="W7647" s="60"/>
      <c r="X7647" s="60"/>
      <c r="Y7647" s="60"/>
      <c r="Z7647" s="60"/>
    </row>
    <row r="7648" spans="23:26" hidden="1" x14ac:dyDescent="0.3">
      <c r="W7648" s="60"/>
      <c r="X7648" s="60"/>
      <c r="Y7648" s="60"/>
      <c r="Z7648" s="60"/>
    </row>
    <row r="7649" spans="23:26" hidden="1" x14ac:dyDescent="0.3">
      <c r="W7649" s="60"/>
      <c r="X7649" s="60"/>
      <c r="Y7649" s="60"/>
      <c r="Z7649" s="60"/>
    </row>
    <row r="7650" spans="23:26" hidden="1" x14ac:dyDescent="0.3">
      <c r="W7650" s="60"/>
      <c r="X7650" s="60"/>
      <c r="Y7650" s="60"/>
      <c r="Z7650" s="60"/>
    </row>
    <row r="7651" spans="23:26" hidden="1" x14ac:dyDescent="0.3">
      <c r="W7651" s="60"/>
      <c r="X7651" s="60"/>
      <c r="Y7651" s="60"/>
      <c r="Z7651" s="60"/>
    </row>
    <row r="7652" spans="23:26" hidden="1" x14ac:dyDescent="0.3">
      <c r="W7652" s="60"/>
      <c r="X7652" s="60"/>
      <c r="Y7652" s="60"/>
      <c r="Z7652" s="60"/>
    </row>
    <row r="7653" spans="23:26" hidden="1" x14ac:dyDescent="0.3">
      <c r="W7653" s="60"/>
      <c r="X7653" s="60"/>
      <c r="Y7653" s="60"/>
      <c r="Z7653" s="60"/>
    </row>
    <row r="7654" spans="23:26" hidden="1" x14ac:dyDescent="0.3">
      <c r="W7654" s="60"/>
      <c r="X7654" s="60"/>
      <c r="Y7654" s="60"/>
      <c r="Z7654" s="60"/>
    </row>
    <row r="7655" spans="23:26" hidden="1" x14ac:dyDescent="0.3">
      <c r="W7655" s="60"/>
      <c r="X7655" s="60"/>
      <c r="Y7655" s="60"/>
      <c r="Z7655" s="60"/>
    </row>
    <row r="7656" spans="23:26" hidden="1" x14ac:dyDescent="0.3">
      <c r="W7656" s="60"/>
      <c r="X7656" s="60"/>
      <c r="Y7656" s="60"/>
      <c r="Z7656" s="60"/>
    </row>
    <row r="7657" spans="23:26" hidden="1" x14ac:dyDescent="0.3">
      <c r="W7657" s="60"/>
      <c r="X7657" s="60"/>
      <c r="Y7657" s="60"/>
      <c r="Z7657" s="60"/>
    </row>
    <row r="7658" spans="23:26" hidden="1" x14ac:dyDescent="0.3">
      <c r="W7658" s="60"/>
      <c r="X7658" s="60"/>
      <c r="Y7658" s="60"/>
      <c r="Z7658" s="60"/>
    </row>
    <row r="7659" spans="23:26" hidden="1" x14ac:dyDescent="0.3">
      <c r="W7659" s="60"/>
      <c r="X7659" s="60"/>
      <c r="Y7659" s="60"/>
      <c r="Z7659" s="60"/>
    </row>
    <row r="7660" spans="23:26" hidden="1" x14ac:dyDescent="0.3">
      <c r="W7660" s="60"/>
      <c r="X7660" s="60"/>
      <c r="Y7660" s="60"/>
      <c r="Z7660" s="60"/>
    </row>
    <row r="7661" spans="23:26" hidden="1" x14ac:dyDescent="0.3">
      <c r="W7661" s="60"/>
      <c r="X7661" s="60"/>
      <c r="Y7661" s="60"/>
      <c r="Z7661" s="60"/>
    </row>
    <row r="7662" spans="23:26" hidden="1" x14ac:dyDescent="0.3">
      <c r="W7662" s="60"/>
      <c r="X7662" s="60"/>
      <c r="Y7662" s="60"/>
      <c r="Z7662" s="60"/>
    </row>
    <row r="7663" spans="23:26" hidden="1" x14ac:dyDescent="0.3">
      <c r="W7663" s="60"/>
      <c r="X7663" s="60"/>
      <c r="Y7663" s="60"/>
      <c r="Z7663" s="60"/>
    </row>
    <row r="7664" spans="23:26" hidden="1" x14ac:dyDescent="0.3">
      <c r="W7664" s="60"/>
      <c r="X7664" s="60"/>
      <c r="Y7664" s="60"/>
      <c r="Z7664" s="60"/>
    </row>
    <row r="7665" spans="23:26" hidden="1" x14ac:dyDescent="0.3">
      <c r="W7665" s="60"/>
      <c r="X7665" s="60"/>
      <c r="Y7665" s="60"/>
      <c r="Z7665" s="60"/>
    </row>
    <row r="7666" spans="23:26" hidden="1" x14ac:dyDescent="0.3">
      <c r="W7666" s="60"/>
      <c r="X7666" s="60"/>
      <c r="Y7666" s="60"/>
      <c r="Z7666" s="60"/>
    </row>
    <row r="7667" spans="23:26" hidden="1" x14ac:dyDescent="0.3">
      <c r="W7667" s="60"/>
      <c r="X7667" s="60"/>
      <c r="Y7667" s="60"/>
      <c r="Z7667" s="60"/>
    </row>
    <row r="7668" spans="23:26" hidden="1" x14ac:dyDescent="0.3">
      <c r="W7668" s="60"/>
      <c r="X7668" s="60"/>
      <c r="Y7668" s="60"/>
      <c r="Z7668" s="60"/>
    </row>
    <row r="7669" spans="23:26" hidden="1" x14ac:dyDescent="0.3">
      <c r="W7669" s="60"/>
      <c r="X7669" s="60"/>
      <c r="Y7669" s="60"/>
      <c r="Z7669" s="60"/>
    </row>
    <row r="7670" spans="23:26" hidden="1" x14ac:dyDescent="0.3">
      <c r="W7670" s="60"/>
      <c r="X7670" s="60"/>
      <c r="Y7670" s="60"/>
      <c r="Z7670" s="60"/>
    </row>
    <row r="7671" spans="23:26" hidden="1" x14ac:dyDescent="0.3">
      <c r="W7671" s="60"/>
      <c r="X7671" s="60"/>
      <c r="Y7671" s="60"/>
      <c r="Z7671" s="60"/>
    </row>
    <row r="7672" spans="23:26" hidden="1" x14ac:dyDescent="0.3">
      <c r="W7672" s="60"/>
      <c r="X7672" s="60"/>
      <c r="Y7672" s="60"/>
      <c r="Z7672" s="60"/>
    </row>
    <row r="7673" spans="23:26" hidden="1" x14ac:dyDescent="0.3">
      <c r="W7673" s="60"/>
      <c r="X7673" s="60"/>
      <c r="Y7673" s="60"/>
      <c r="Z7673" s="60"/>
    </row>
    <row r="7674" spans="23:26" hidden="1" x14ac:dyDescent="0.3">
      <c r="W7674" s="60"/>
      <c r="X7674" s="60"/>
      <c r="Y7674" s="60"/>
      <c r="Z7674" s="60"/>
    </row>
    <row r="7675" spans="23:26" hidden="1" x14ac:dyDescent="0.3">
      <c r="W7675" s="60"/>
      <c r="X7675" s="60"/>
      <c r="Y7675" s="60"/>
      <c r="Z7675" s="60"/>
    </row>
    <row r="7676" spans="23:26" hidden="1" x14ac:dyDescent="0.3">
      <c r="W7676" s="60"/>
      <c r="X7676" s="60"/>
      <c r="Y7676" s="60"/>
      <c r="Z7676" s="60"/>
    </row>
    <row r="7677" spans="23:26" hidden="1" x14ac:dyDescent="0.3">
      <c r="W7677" s="60"/>
      <c r="X7677" s="60"/>
      <c r="Y7677" s="60"/>
      <c r="Z7677" s="60"/>
    </row>
    <row r="7678" spans="23:26" hidden="1" x14ac:dyDescent="0.3">
      <c r="W7678" s="60"/>
      <c r="X7678" s="60"/>
      <c r="Y7678" s="60"/>
      <c r="Z7678" s="60"/>
    </row>
    <row r="7679" spans="23:26" hidden="1" x14ac:dyDescent="0.3">
      <c r="W7679" s="60"/>
      <c r="X7679" s="60"/>
      <c r="Y7679" s="60"/>
      <c r="Z7679" s="60"/>
    </row>
    <row r="7680" spans="23:26" hidden="1" x14ac:dyDescent="0.3">
      <c r="W7680" s="60"/>
      <c r="X7680" s="60"/>
      <c r="Y7680" s="60"/>
      <c r="Z7680" s="60"/>
    </row>
    <row r="7681" spans="23:26" hidden="1" x14ac:dyDescent="0.3">
      <c r="W7681" s="60"/>
      <c r="X7681" s="60"/>
      <c r="Y7681" s="60"/>
      <c r="Z7681" s="60"/>
    </row>
    <row r="7682" spans="23:26" hidden="1" x14ac:dyDescent="0.3">
      <c r="W7682" s="60"/>
      <c r="X7682" s="60"/>
      <c r="Y7682" s="60"/>
      <c r="Z7682" s="60"/>
    </row>
    <row r="7683" spans="23:26" hidden="1" x14ac:dyDescent="0.3">
      <c r="W7683" s="60"/>
      <c r="X7683" s="60"/>
      <c r="Y7683" s="60"/>
      <c r="Z7683" s="60"/>
    </row>
    <row r="7684" spans="23:26" hidden="1" x14ac:dyDescent="0.3">
      <c r="W7684" s="60"/>
      <c r="X7684" s="60"/>
      <c r="Y7684" s="60"/>
      <c r="Z7684" s="60"/>
    </row>
    <row r="7685" spans="23:26" hidden="1" x14ac:dyDescent="0.3">
      <c r="W7685" s="60"/>
      <c r="X7685" s="60"/>
      <c r="Y7685" s="60"/>
      <c r="Z7685" s="60"/>
    </row>
    <row r="7686" spans="23:26" hidden="1" x14ac:dyDescent="0.3">
      <c r="W7686" s="60"/>
      <c r="X7686" s="60"/>
      <c r="Y7686" s="60"/>
      <c r="Z7686" s="60"/>
    </row>
    <row r="7687" spans="23:26" hidden="1" x14ac:dyDescent="0.3">
      <c r="W7687" s="60"/>
      <c r="X7687" s="60"/>
      <c r="Y7687" s="60"/>
      <c r="Z7687" s="60"/>
    </row>
    <row r="7688" spans="23:26" hidden="1" x14ac:dyDescent="0.3">
      <c r="W7688" s="60"/>
      <c r="X7688" s="60"/>
      <c r="Y7688" s="60"/>
      <c r="Z7688" s="60"/>
    </row>
    <row r="7689" spans="23:26" hidden="1" x14ac:dyDescent="0.3">
      <c r="W7689" s="60"/>
      <c r="X7689" s="60"/>
      <c r="Y7689" s="60"/>
      <c r="Z7689" s="60"/>
    </row>
    <row r="7690" spans="23:26" hidden="1" x14ac:dyDescent="0.3">
      <c r="W7690" s="60"/>
      <c r="X7690" s="60"/>
      <c r="Y7690" s="60"/>
      <c r="Z7690" s="60"/>
    </row>
    <row r="7691" spans="23:26" hidden="1" x14ac:dyDescent="0.3">
      <c r="W7691" s="60"/>
      <c r="X7691" s="60"/>
      <c r="Y7691" s="60"/>
      <c r="Z7691" s="60"/>
    </row>
    <row r="7692" spans="23:26" hidden="1" x14ac:dyDescent="0.3">
      <c r="W7692" s="60"/>
      <c r="X7692" s="60"/>
      <c r="Y7692" s="60"/>
      <c r="Z7692" s="60"/>
    </row>
    <row r="7693" spans="23:26" hidden="1" x14ac:dyDescent="0.3">
      <c r="W7693" s="60"/>
      <c r="X7693" s="60"/>
      <c r="Y7693" s="60"/>
      <c r="Z7693" s="60"/>
    </row>
    <row r="7694" spans="23:26" hidden="1" x14ac:dyDescent="0.3">
      <c r="W7694" s="60"/>
      <c r="X7694" s="60"/>
      <c r="Y7694" s="60"/>
      <c r="Z7694" s="60"/>
    </row>
    <row r="7695" spans="23:26" hidden="1" x14ac:dyDescent="0.3">
      <c r="W7695" s="60"/>
      <c r="X7695" s="60"/>
      <c r="Y7695" s="60"/>
      <c r="Z7695" s="60"/>
    </row>
    <row r="7696" spans="23:26" hidden="1" x14ac:dyDescent="0.3">
      <c r="W7696" s="60"/>
      <c r="X7696" s="60"/>
      <c r="Y7696" s="60"/>
      <c r="Z7696" s="60"/>
    </row>
    <row r="7697" spans="23:26" hidden="1" x14ac:dyDescent="0.3">
      <c r="W7697" s="60"/>
      <c r="X7697" s="60"/>
      <c r="Y7697" s="60"/>
      <c r="Z7697" s="60"/>
    </row>
    <row r="7698" spans="23:26" hidden="1" x14ac:dyDescent="0.3">
      <c r="W7698" s="60"/>
      <c r="X7698" s="60"/>
      <c r="Y7698" s="60"/>
      <c r="Z7698" s="60"/>
    </row>
    <row r="7699" spans="23:26" hidden="1" x14ac:dyDescent="0.3">
      <c r="W7699" s="60"/>
      <c r="X7699" s="60"/>
      <c r="Y7699" s="60"/>
      <c r="Z7699" s="60"/>
    </row>
    <row r="7700" spans="23:26" hidden="1" x14ac:dyDescent="0.3">
      <c r="W7700" s="60"/>
      <c r="X7700" s="60"/>
      <c r="Y7700" s="60"/>
      <c r="Z7700" s="60"/>
    </row>
    <row r="7701" spans="23:26" hidden="1" x14ac:dyDescent="0.3">
      <c r="W7701" s="60"/>
      <c r="X7701" s="60"/>
      <c r="Y7701" s="60"/>
      <c r="Z7701" s="60"/>
    </row>
    <row r="7702" spans="23:26" hidden="1" x14ac:dyDescent="0.3">
      <c r="W7702" s="60"/>
      <c r="X7702" s="60"/>
      <c r="Y7702" s="60"/>
      <c r="Z7702" s="60"/>
    </row>
    <row r="7703" spans="23:26" hidden="1" x14ac:dyDescent="0.3">
      <c r="W7703" s="60"/>
      <c r="X7703" s="60"/>
      <c r="Y7703" s="60"/>
      <c r="Z7703" s="60"/>
    </row>
    <row r="7704" spans="23:26" hidden="1" x14ac:dyDescent="0.3">
      <c r="W7704" s="60"/>
      <c r="X7704" s="60"/>
      <c r="Y7704" s="60"/>
      <c r="Z7704" s="60"/>
    </row>
    <row r="7705" spans="23:26" hidden="1" x14ac:dyDescent="0.3">
      <c r="W7705" s="60"/>
      <c r="X7705" s="60"/>
      <c r="Y7705" s="60"/>
      <c r="Z7705" s="60"/>
    </row>
    <row r="7706" spans="23:26" hidden="1" x14ac:dyDescent="0.3">
      <c r="W7706" s="60"/>
      <c r="X7706" s="60"/>
      <c r="Y7706" s="60"/>
      <c r="Z7706" s="60"/>
    </row>
    <row r="7707" spans="23:26" hidden="1" x14ac:dyDescent="0.3">
      <c r="W7707" s="60"/>
      <c r="X7707" s="60"/>
      <c r="Y7707" s="60"/>
      <c r="Z7707" s="60"/>
    </row>
    <row r="7708" spans="23:26" hidden="1" x14ac:dyDescent="0.3">
      <c r="W7708" s="60"/>
      <c r="X7708" s="60"/>
      <c r="Y7708" s="60"/>
      <c r="Z7708" s="60"/>
    </row>
    <row r="7709" spans="23:26" hidden="1" x14ac:dyDescent="0.3">
      <c r="W7709" s="60"/>
      <c r="X7709" s="60"/>
      <c r="Y7709" s="60"/>
      <c r="Z7709" s="60"/>
    </row>
    <row r="7710" spans="23:26" hidden="1" x14ac:dyDescent="0.3">
      <c r="W7710" s="60"/>
      <c r="X7710" s="60"/>
      <c r="Y7710" s="60"/>
      <c r="Z7710" s="60"/>
    </row>
    <row r="7711" spans="23:26" hidden="1" x14ac:dyDescent="0.3">
      <c r="W7711" s="60"/>
      <c r="X7711" s="60"/>
      <c r="Y7711" s="60"/>
      <c r="Z7711" s="60"/>
    </row>
    <row r="7712" spans="23:26" hidden="1" x14ac:dyDescent="0.3">
      <c r="W7712" s="60"/>
      <c r="X7712" s="60"/>
      <c r="Y7712" s="60"/>
      <c r="Z7712" s="60"/>
    </row>
    <row r="7713" spans="23:26" hidden="1" x14ac:dyDescent="0.3">
      <c r="W7713" s="60"/>
      <c r="X7713" s="60"/>
      <c r="Y7713" s="60"/>
      <c r="Z7713" s="60"/>
    </row>
    <row r="7714" spans="23:26" hidden="1" x14ac:dyDescent="0.3">
      <c r="W7714" s="60"/>
      <c r="X7714" s="60"/>
      <c r="Y7714" s="60"/>
      <c r="Z7714" s="60"/>
    </row>
    <row r="7715" spans="23:26" hidden="1" x14ac:dyDescent="0.3">
      <c r="W7715" s="60"/>
      <c r="X7715" s="60"/>
      <c r="Y7715" s="60"/>
      <c r="Z7715" s="60"/>
    </row>
    <row r="7716" spans="23:26" hidden="1" x14ac:dyDescent="0.3">
      <c r="W7716" s="60"/>
      <c r="X7716" s="60"/>
      <c r="Y7716" s="60"/>
      <c r="Z7716" s="60"/>
    </row>
    <row r="7717" spans="23:26" hidden="1" x14ac:dyDescent="0.3">
      <c r="W7717" s="60"/>
      <c r="X7717" s="60"/>
      <c r="Y7717" s="60"/>
      <c r="Z7717" s="60"/>
    </row>
    <row r="7718" spans="23:26" hidden="1" x14ac:dyDescent="0.3">
      <c r="W7718" s="60"/>
      <c r="X7718" s="60"/>
      <c r="Y7718" s="60"/>
      <c r="Z7718" s="60"/>
    </row>
    <row r="7719" spans="23:26" hidden="1" x14ac:dyDescent="0.3">
      <c r="W7719" s="60"/>
      <c r="X7719" s="60"/>
      <c r="Y7719" s="60"/>
      <c r="Z7719" s="60"/>
    </row>
    <row r="7720" spans="23:26" hidden="1" x14ac:dyDescent="0.3">
      <c r="W7720" s="60"/>
      <c r="X7720" s="60"/>
      <c r="Y7720" s="60"/>
      <c r="Z7720" s="60"/>
    </row>
    <row r="7721" spans="23:26" hidden="1" x14ac:dyDescent="0.3">
      <c r="W7721" s="60"/>
      <c r="X7721" s="60"/>
      <c r="Y7721" s="60"/>
      <c r="Z7721" s="60"/>
    </row>
    <row r="7722" spans="23:26" hidden="1" x14ac:dyDescent="0.3">
      <c r="W7722" s="60"/>
      <c r="X7722" s="60"/>
      <c r="Y7722" s="60"/>
      <c r="Z7722" s="60"/>
    </row>
    <row r="7723" spans="23:26" hidden="1" x14ac:dyDescent="0.3">
      <c r="W7723" s="60"/>
      <c r="X7723" s="60"/>
      <c r="Y7723" s="60"/>
      <c r="Z7723" s="60"/>
    </row>
    <row r="7724" spans="23:26" hidden="1" x14ac:dyDescent="0.3">
      <c r="W7724" s="60"/>
      <c r="X7724" s="60"/>
      <c r="Y7724" s="60"/>
      <c r="Z7724" s="60"/>
    </row>
    <row r="7725" spans="23:26" hidden="1" x14ac:dyDescent="0.3">
      <c r="W7725" s="60"/>
      <c r="X7725" s="60"/>
      <c r="Y7725" s="60"/>
      <c r="Z7725" s="60"/>
    </row>
    <row r="7726" spans="23:26" hidden="1" x14ac:dyDescent="0.3">
      <c r="W7726" s="60"/>
      <c r="X7726" s="60"/>
      <c r="Y7726" s="60"/>
      <c r="Z7726" s="60"/>
    </row>
    <row r="7727" spans="23:26" hidden="1" x14ac:dyDescent="0.3">
      <c r="W7727" s="60"/>
      <c r="X7727" s="60"/>
      <c r="Y7727" s="60"/>
      <c r="Z7727" s="60"/>
    </row>
    <row r="7728" spans="23:26" hidden="1" x14ac:dyDescent="0.3">
      <c r="W7728" s="60"/>
      <c r="X7728" s="60"/>
      <c r="Y7728" s="60"/>
      <c r="Z7728" s="60"/>
    </row>
    <row r="7729" spans="23:26" hidden="1" x14ac:dyDescent="0.3">
      <c r="W7729" s="60"/>
      <c r="X7729" s="60"/>
      <c r="Y7729" s="60"/>
      <c r="Z7729" s="60"/>
    </row>
    <row r="7730" spans="23:26" hidden="1" x14ac:dyDescent="0.3">
      <c r="W7730" s="60"/>
      <c r="X7730" s="60"/>
      <c r="Y7730" s="60"/>
      <c r="Z7730" s="60"/>
    </row>
    <row r="7731" spans="23:26" hidden="1" x14ac:dyDescent="0.3">
      <c r="W7731" s="60"/>
      <c r="X7731" s="60"/>
      <c r="Y7731" s="60"/>
      <c r="Z7731" s="60"/>
    </row>
    <row r="7732" spans="23:26" hidden="1" x14ac:dyDescent="0.3">
      <c r="W7732" s="60"/>
      <c r="X7732" s="60"/>
      <c r="Y7732" s="60"/>
      <c r="Z7732" s="60"/>
    </row>
    <row r="7733" spans="23:26" hidden="1" x14ac:dyDescent="0.3">
      <c r="W7733" s="60"/>
      <c r="X7733" s="60"/>
      <c r="Y7733" s="60"/>
      <c r="Z7733" s="60"/>
    </row>
    <row r="7734" spans="23:26" hidden="1" x14ac:dyDescent="0.3">
      <c r="W7734" s="60"/>
      <c r="X7734" s="60"/>
      <c r="Y7734" s="60"/>
      <c r="Z7734" s="60"/>
    </row>
    <row r="7735" spans="23:26" hidden="1" x14ac:dyDescent="0.3">
      <c r="W7735" s="60"/>
      <c r="X7735" s="60"/>
      <c r="Y7735" s="60"/>
      <c r="Z7735" s="60"/>
    </row>
    <row r="7736" spans="23:26" hidden="1" x14ac:dyDescent="0.3">
      <c r="W7736" s="60"/>
      <c r="X7736" s="60"/>
      <c r="Y7736" s="60"/>
      <c r="Z7736" s="60"/>
    </row>
    <row r="7737" spans="23:26" hidden="1" x14ac:dyDescent="0.3">
      <c r="W7737" s="60"/>
      <c r="X7737" s="60"/>
      <c r="Y7737" s="60"/>
      <c r="Z7737" s="60"/>
    </row>
    <row r="7738" spans="23:26" hidden="1" x14ac:dyDescent="0.3">
      <c r="W7738" s="60"/>
      <c r="X7738" s="60"/>
      <c r="Y7738" s="60"/>
      <c r="Z7738" s="60"/>
    </row>
    <row r="7739" spans="23:26" hidden="1" x14ac:dyDescent="0.3">
      <c r="W7739" s="60"/>
      <c r="X7739" s="60"/>
      <c r="Y7739" s="60"/>
      <c r="Z7739" s="60"/>
    </row>
    <row r="7740" spans="23:26" hidden="1" x14ac:dyDescent="0.3">
      <c r="W7740" s="60"/>
      <c r="X7740" s="60"/>
      <c r="Y7740" s="60"/>
      <c r="Z7740" s="60"/>
    </row>
    <row r="7741" spans="23:26" hidden="1" x14ac:dyDescent="0.3">
      <c r="W7741" s="60"/>
      <c r="X7741" s="60"/>
      <c r="Y7741" s="60"/>
      <c r="Z7741" s="60"/>
    </row>
    <row r="7742" spans="23:26" hidden="1" x14ac:dyDescent="0.3">
      <c r="W7742" s="60"/>
      <c r="X7742" s="60"/>
      <c r="Y7742" s="60"/>
      <c r="Z7742" s="60"/>
    </row>
    <row r="7743" spans="23:26" hidden="1" x14ac:dyDescent="0.3">
      <c r="W7743" s="60"/>
      <c r="X7743" s="60"/>
      <c r="Y7743" s="60"/>
      <c r="Z7743" s="60"/>
    </row>
    <row r="7744" spans="23:26" hidden="1" x14ac:dyDescent="0.3">
      <c r="W7744" s="60"/>
      <c r="X7744" s="60"/>
      <c r="Y7744" s="60"/>
      <c r="Z7744" s="60"/>
    </row>
    <row r="7745" spans="23:26" hidden="1" x14ac:dyDescent="0.3">
      <c r="W7745" s="60"/>
      <c r="X7745" s="60"/>
      <c r="Y7745" s="60"/>
      <c r="Z7745" s="60"/>
    </row>
    <row r="7746" spans="23:26" hidden="1" x14ac:dyDescent="0.3">
      <c r="W7746" s="60"/>
      <c r="X7746" s="60"/>
      <c r="Y7746" s="60"/>
      <c r="Z7746" s="60"/>
    </row>
    <row r="7747" spans="23:26" hidden="1" x14ac:dyDescent="0.3">
      <c r="W7747" s="60"/>
      <c r="X7747" s="60"/>
      <c r="Y7747" s="60"/>
      <c r="Z7747" s="60"/>
    </row>
    <row r="7748" spans="23:26" hidden="1" x14ac:dyDescent="0.3">
      <c r="W7748" s="60"/>
      <c r="X7748" s="60"/>
      <c r="Y7748" s="60"/>
      <c r="Z7748" s="60"/>
    </row>
    <row r="7749" spans="23:26" hidden="1" x14ac:dyDescent="0.3">
      <c r="W7749" s="60"/>
      <c r="X7749" s="60"/>
      <c r="Y7749" s="60"/>
      <c r="Z7749" s="60"/>
    </row>
    <row r="7750" spans="23:26" hidden="1" x14ac:dyDescent="0.3">
      <c r="W7750" s="60"/>
      <c r="X7750" s="60"/>
      <c r="Y7750" s="60"/>
      <c r="Z7750" s="60"/>
    </row>
    <row r="7751" spans="23:26" hidden="1" x14ac:dyDescent="0.3">
      <c r="W7751" s="60"/>
      <c r="X7751" s="60"/>
      <c r="Y7751" s="60"/>
      <c r="Z7751" s="60"/>
    </row>
    <row r="7752" spans="23:26" hidden="1" x14ac:dyDescent="0.3">
      <c r="W7752" s="60"/>
      <c r="X7752" s="60"/>
      <c r="Y7752" s="60"/>
      <c r="Z7752" s="60"/>
    </row>
    <row r="7753" spans="23:26" hidden="1" x14ac:dyDescent="0.3">
      <c r="W7753" s="60"/>
      <c r="X7753" s="60"/>
      <c r="Y7753" s="60"/>
      <c r="Z7753" s="60"/>
    </row>
    <row r="7754" spans="23:26" hidden="1" x14ac:dyDescent="0.3">
      <c r="W7754" s="60"/>
      <c r="X7754" s="60"/>
      <c r="Y7754" s="60"/>
      <c r="Z7754" s="60"/>
    </row>
    <row r="7755" spans="23:26" hidden="1" x14ac:dyDescent="0.3">
      <c r="W7755" s="60"/>
      <c r="X7755" s="60"/>
      <c r="Y7755" s="60"/>
      <c r="Z7755" s="60"/>
    </row>
    <row r="7756" spans="23:26" hidden="1" x14ac:dyDescent="0.3">
      <c r="W7756" s="60"/>
      <c r="X7756" s="60"/>
      <c r="Y7756" s="60"/>
      <c r="Z7756" s="60"/>
    </row>
    <row r="7757" spans="23:26" hidden="1" x14ac:dyDescent="0.3">
      <c r="W7757" s="60"/>
      <c r="X7757" s="60"/>
      <c r="Y7757" s="60"/>
      <c r="Z7757" s="60"/>
    </row>
    <row r="7758" spans="23:26" hidden="1" x14ac:dyDescent="0.3">
      <c r="W7758" s="60"/>
      <c r="X7758" s="60"/>
      <c r="Y7758" s="60"/>
      <c r="Z7758" s="60"/>
    </row>
    <row r="7759" spans="23:26" hidden="1" x14ac:dyDescent="0.3">
      <c r="W7759" s="60"/>
      <c r="X7759" s="60"/>
      <c r="Y7759" s="60"/>
      <c r="Z7759" s="60"/>
    </row>
    <row r="7760" spans="23:26" hidden="1" x14ac:dyDescent="0.3">
      <c r="W7760" s="60"/>
      <c r="X7760" s="60"/>
      <c r="Y7760" s="60"/>
      <c r="Z7760" s="60"/>
    </row>
    <row r="7761" spans="23:26" hidden="1" x14ac:dyDescent="0.3">
      <c r="W7761" s="60"/>
      <c r="X7761" s="60"/>
      <c r="Y7761" s="60"/>
      <c r="Z7761" s="60"/>
    </row>
    <row r="7762" spans="23:26" hidden="1" x14ac:dyDescent="0.3">
      <c r="W7762" s="60"/>
      <c r="X7762" s="60"/>
      <c r="Y7762" s="60"/>
      <c r="Z7762" s="60"/>
    </row>
    <row r="7763" spans="23:26" hidden="1" x14ac:dyDescent="0.3">
      <c r="W7763" s="60"/>
      <c r="X7763" s="60"/>
      <c r="Y7763" s="60"/>
      <c r="Z7763" s="60"/>
    </row>
    <row r="7764" spans="23:26" hidden="1" x14ac:dyDescent="0.3">
      <c r="W7764" s="60"/>
      <c r="X7764" s="60"/>
      <c r="Y7764" s="60"/>
      <c r="Z7764" s="60"/>
    </row>
    <row r="7765" spans="23:26" hidden="1" x14ac:dyDescent="0.3">
      <c r="W7765" s="60"/>
      <c r="X7765" s="60"/>
      <c r="Y7765" s="60"/>
      <c r="Z7765" s="60"/>
    </row>
    <row r="7766" spans="23:26" hidden="1" x14ac:dyDescent="0.3">
      <c r="W7766" s="60"/>
      <c r="X7766" s="60"/>
      <c r="Y7766" s="60"/>
      <c r="Z7766" s="60"/>
    </row>
    <row r="7767" spans="23:26" hidden="1" x14ac:dyDescent="0.3">
      <c r="W7767" s="60"/>
      <c r="X7767" s="60"/>
      <c r="Y7767" s="60"/>
      <c r="Z7767" s="60"/>
    </row>
    <row r="7768" spans="23:26" hidden="1" x14ac:dyDescent="0.3">
      <c r="W7768" s="60"/>
      <c r="X7768" s="60"/>
      <c r="Y7768" s="60"/>
      <c r="Z7768" s="60"/>
    </row>
    <row r="7769" spans="23:26" hidden="1" x14ac:dyDescent="0.3">
      <c r="W7769" s="60"/>
      <c r="X7769" s="60"/>
      <c r="Y7769" s="60"/>
      <c r="Z7769" s="60"/>
    </row>
    <row r="7770" spans="23:26" hidden="1" x14ac:dyDescent="0.3">
      <c r="W7770" s="60"/>
      <c r="X7770" s="60"/>
      <c r="Y7770" s="60"/>
      <c r="Z7770" s="60"/>
    </row>
    <row r="7771" spans="23:26" hidden="1" x14ac:dyDescent="0.3">
      <c r="W7771" s="60"/>
      <c r="X7771" s="60"/>
      <c r="Y7771" s="60"/>
      <c r="Z7771" s="60"/>
    </row>
    <row r="7772" spans="23:26" hidden="1" x14ac:dyDescent="0.3">
      <c r="W7772" s="60"/>
      <c r="X7772" s="60"/>
      <c r="Y7772" s="60"/>
      <c r="Z7772" s="60"/>
    </row>
    <row r="7773" spans="23:26" hidden="1" x14ac:dyDescent="0.3">
      <c r="W7773" s="60"/>
      <c r="X7773" s="60"/>
      <c r="Y7773" s="60"/>
      <c r="Z7773" s="60"/>
    </row>
    <row r="7774" spans="23:26" hidden="1" x14ac:dyDescent="0.3">
      <c r="W7774" s="60"/>
      <c r="X7774" s="60"/>
      <c r="Y7774" s="60"/>
      <c r="Z7774" s="60"/>
    </row>
    <row r="7775" spans="23:26" hidden="1" x14ac:dyDescent="0.3">
      <c r="W7775" s="60"/>
      <c r="X7775" s="60"/>
      <c r="Y7775" s="60"/>
      <c r="Z7775" s="60"/>
    </row>
    <row r="7776" spans="23:26" hidden="1" x14ac:dyDescent="0.3">
      <c r="W7776" s="60"/>
      <c r="X7776" s="60"/>
      <c r="Y7776" s="60"/>
      <c r="Z7776" s="60"/>
    </row>
    <row r="7777" spans="23:26" hidden="1" x14ac:dyDescent="0.3">
      <c r="W7777" s="60"/>
      <c r="X7777" s="60"/>
      <c r="Y7777" s="60"/>
      <c r="Z7777" s="60"/>
    </row>
    <row r="7778" spans="23:26" hidden="1" x14ac:dyDescent="0.3">
      <c r="W7778" s="60"/>
      <c r="X7778" s="60"/>
      <c r="Y7778" s="60"/>
      <c r="Z7778" s="60"/>
    </row>
    <row r="7779" spans="23:26" hidden="1" x14ac:dyDescent="0.3">
      <c r="W7779" s="60"/>
      <c r="X7779" s="60"/>
      <c r="Y7779" s="60"/>
      <c r="Z7779" s="60"/>
    </row>
    <row r="7780" spans="23:26" hidden="1" x14ac:dyDescent="0.3">
      <c r="W7780" s="60"/>
      <c r="X7780" s="60"/>
      <c r="Y7780" s="60"/>
      <c r="Z7780" s="60"/>
    </row>
    <row r="7781" spans="23:26" hidden="1" x14ac:dyDescent="0.3">
      <c r="W7781" s="60"/>
      <c r="X7781" s="60"/>
      <c r="Y7781" s="60"/>
      <c r="Z7781" s="60"/>
    </row>
    <row r="7782" spans="23:26" hidden="1" x14ac:dyDescent="0.3">
      <c r="W7782" s="60"/>
      <c r="X7782" s="60"/>
      <c r="Y7782" s="60"/>
      <c r="Z7782" s="60"/>
    </row>
    <row r="7783" spans="23:26" hidden="1" x14ac:dyDescent="0.3">
      <c r="W7783" s="60"/>
      <c r="X7783" s="60"/>
      <c r="Y7783" s="60"/>
      <c r="Z7783" s="60"/>
    </row>
    <row r="7784" spans="23:26" hidden="1" x14ac:dyDescent="0.3">
      <c r="W7784" s="60"/>
      <c r="X7784" s="60"/>
      <c r="Y7784" s="60"/>
      <c r="Z7784" s="60"/>
    </row>
    <row r="7785" spans="23:26" hidden="1" x14ac:dyDescent="0.3">
      <c r="W7785" s="60"/>
      <c r="X7785" s="60"/>
      <c r="Y7785" s="60"/>
      <c r="Z7785" s="60"/>
    </row>
    <row r="7786" spans="23:26" hidden="1" x14ac:dyDescent="0.3">
      <c r="W7786" s="60"/>
      <c r="X7786" s="60"/>
      <c r="Y7786" s="60"/>
      <c r="Z7786" s="60"/>
    </row>
    <row r="7787" spans="23:26" hidden="1" x14ac:dyDescent="0.3">
      <c r="W7787" s="60"/>
      <c r="X7787" s="60"/>
      <c r="Y7787" s="60"/>
      <c r="Z7787" s="60"/>
    </row>
    <row r="7788" spans="23:26" hidden="1" x14ac:dyDescent="0.3">
      <c r="W7788" s="60"/>
      <c r="X7788" s="60"/>
      <c r="Y7788" s="60"/>
      <c r="Z7788" s="60"/>
    </row>
    <row r="7789" spans="23:26" hidden="1" x14ac:dyDescent="0.3">
      <c r="W7789" s="60"/>
      <c r="X7789" s="60"/>
      <c r="Y7789" s="60"/>
      <c r="Z7789" s="60"/>
    </row>
    <row r="7790" spans="23:26" hidden="1" x14ac:dyDescent="0.3">
      <c r="W7790" s="60"/>
      <c r="X7790" s="60"/>
      <c r="Y7790" s="60"/>
      <c r="Z7790" s="60"/>
    </row>
    <row r="7791" spans="23:26" hidden="1" x14ac:dyDescent="0.3">
      <c r="W7791" s="60"/>
      <c r="X7791" s="60"/>
      <c r="Y7791" s="60"/>
      <c r="Z7791" s="60"/>
    </row>
    <row r="7792" spans="23:26" hidden="1" x14ac:dyDescent="0.3">
      <c r="W7792" s="60"/>
      <c r="X7792" s="60"/>
      <c r="Y7792" s="60"/>
      <c r="Z7792" s="60"/>
    </row>
    <row r="7793" spans="23:26" hidden="1" x14ac:dyDescent="0.3">
      <c r="W7793" s="60"/>
      <c r="X7793" s="60"/>
      <c r="Y7793" s="60"/>
      <c r="Z7793" s="60"/>
    </row>
    <row r="7794" spans="23:26" hidden="1" x14ac:dyDescent="0.3">
      <c r="W7794" s="60"/>
      <c r="X7794" s="60"/>
      <c r="Y7794" s="60"/>
      <c r="Z7794" s="60"/>
    </row>
    <row r="7795" spans="23:26" hidden="1" x14ac:dyDescent="0.3">
      <c r="W7795" s="60"/>
      <c r="X7795" s="60"/>
      <c r="Y7795" s="60"/>
      <c r="Z7795" s="60"/>
    </row>
    <row r="7796" spans="23:26" hidden="1" x14ac:dyDescent="0.3">
      <c r="W7796" s="60"/>
      <c r="X7796" s="60"/>
      <c r="Y7796" s="60"/>
      <c r="Z7796" s="60"/>
    </row>
    <row r="7797" spans="23:26" hidden="1" x14ac:dyDescent="0.3">
      <c r="W7797" s="60"/>
      <c r="X7797" s="60"/>
      <c r="Y7797" s="60"/>
      <c r="Z7797" s="60"/>
    </row>
    <row r="7798" spans="23:26" hidden="1" x14ac:dyDescent="0.3">
      <c r="W7798" s="60"/>
      <c r="X7798" s="60"/>
      <c r="Y7798" s="60"/>
      <c r="Z7798" s="60"/>
    </row>
    <row r="7799" spans="23:26" hidden="1" x14ac:dyDescent="0.3">
      <c r="W7799" s="60"/>
      <c r="X7799" s="60"/>
      <c r="Y7799" s="60"/>
      <c r="Z7799" s="60"/>
    </row>
    <row r="7800" spans="23:26" hidden="1" x14ac:dyDescent="0.3">
      <c r="W7800" s="60"/>
      <c r="X7800" s="60"/>
      <c r="Y7800" s="60"/>
      <c r="Z7800" s="60"/>
    </row>
    <row r="7801" spans="23:26" hidden="1" x14ac:dyDescent="0.3">
      <c r="W7801" s="60"/>
      <c r="X7801" s="60"/>
      <c r="Y7801" s="60"/>
      <c r="Z7801" s="60"/>
    </row>
    <row r="7802" spans="23:26" hidden="1" x14ac:dyDescent="0.3">
      <c r="W7802" s="60"/>
      <c r="X7802" s="60"/>
      <c r="Y7802" s="60"/>
      <c r="Z7802" s="60"/>
    </row>
    <row r="7803" spans="23:26" hidden="1" x14ac:dyDescent="0.3">
      <c r="W7803" s="60"/>
      <c r="X7803" s="60"/>
      <c r="Y7803" s="60"/>
      <c r="Z7803" s="60"/>
    </row>
    <row r="7804" spans="23:26" hidden="1" x14ac:dyDescent="0.3">
      <c r="W7804" s="60"/>
      <c r="X7804" s="60"/>
      <c r="Y7804" s="60"/>
      <c r="Z7804" s="60"/>
    </row>
    <row r="7805" spans="23:26" hidden="1" x14ac:dyDescent="0.3">
      <c r="W7805" s="60"/>
      <c r="X7805" s="60"/>
      <c r="Y7805" s="60"/>
      <c r="Z7805" s="60"/>
    </row>
    <row r="7806" spans="23:26" hidden="1" x14ac:dyDescent="0.3">
      <c r="W7806" s="60"/>
      <c r="X7806" s="60"/>
      <c r="Y7806" s="60"/>
      <c r="Z7806" s="60"/>
    </row>
    <row r="7807" spans="23:26" hidden="1" x14ac:dyDescent="0.3">
      <c r="W7807" s="60"/>
      <c r="X7807" s="60"/>
      <c r="Y7807" s="60"/>
      <c r="Z7807" s="60"/>
    </row>
    <row r="7808" spans="23:26" hidden="1" x14ac:dyDescent="0.3">
      <c r="W7808" s="60"/>
      <c r="X7808" s="60"/>
      <c r="Y7808" s="60"/>
      <c r="Z7808" s="60"/>
    </row>
    <row r="7809" spans="23:26" hidden="1" x14ac:dyDescent="0.3">
      <c r="W7809" s="60"/>
      <c r="X7809" s="60"/>
      <c r="Y7809" s="60"/>
      <c r="Z7809" s="60"/>
    </row>
    <row r="7810" spans="23:26" hidden="1" x14ac:dyDescent="0.3">
      <c r="W7810" s="60"/>
      <c r="X7810" s="60"/>
      <c r="Y7810" s="60"/>
      <c r="Z7810" s="60"/>
    </row>
    <row r="7811" spans="23:26" hidden="1" x14ac:dyDescent="0.3">
      <c r="W7811" s="60"/>
      <c r="X7811" s="60"/>
      <c r="Y7811" s="60"/>
      <c r="Z7811" s="60"/>
    </row>
    <row r="7812" spans="23:26" hidden="1" x14ac:dyDescent="0.3">
      <c r="W7812" s="60"/>
      <c r="X7812" s="60"/>
      <c r="Y7812" s="60"/>
      <c r="Z7812" s="60"/>
    </row>
    <row r="7813" spans="23:26" hidden="1" x14ac:dyDescent="0.3">
      <c r="W7813" s="60"/>
      <c r="X7813" s="60"/>
      <c r="Y7813" s="60"/>
      <c r="Z7813" s="60"/>
    </row>
    <row r="7814" spans="23:26" hidden="1" x14ac:dyDescent="0.3">
      <c r="W7814" s="60"/>
      <c r="X7814" s="60"/>
      <c r="Y7814" s="60"/>
      <c r="Z7814" s="60"/>
    </row>
    <row r="7815" spans="23:26" hidden="1" x14ac:dyDescent="0.3">
      <c r="W7815" s="60"/>
      <c r="X7815" s="60"/>
      <c r="Y7815" s="60"/>
      <c r="Z7815" s="60"/>
    </row>
    <row r="7816" spans="23:26" hidden="1" x14ac:dyDescent="0.3">
      <c r="W7816" s="60"/>
      <c r="X7816" s="60"/>
      <c r="Y7816" s="60"/>
      <c r="Z7816" s="60"/>
    </row>
    <row r="7817" spans="23:26" hidden="1" x14ac:dyDescent="0.3">
      <c r="W7817" s="60"/>
      <c r="X7817" s="60"/>
      <c r="Y7817" s="60"/>
      <c r="Z7817" s="60"/>
    </row>
    <row r="7818" spans="23:26" hidden="1" x14ac:dyDescent="0.3">
      <c r="W7818" s="60"/>
      <c r="X7818" s="60"/>
      <c r="Y7818" s="60"/>
      <c r="Z7818" s="60"/>
    </row>
    <row r="7819" spans="23:26" hidden="1" x14ac:dyDescent="0.3">
      <c r="W7819" s="60"/>
      <c r="X7819" s="60"/>
      <c r="Y7819" s="60"/>
      <c r="Z7819" s="60"/>
    </row>
    <row r="7820" spans="23:26" hidden="1" x14ac:dyDescent="0.3">
      <c r="W7820" s="60"/>
      <c r="X7820" s="60"/>
      <c r="Y7820" s="60"/>
      <c r="Z7820" s="60"/>
    </row>
    <row r="7821" spans="23:26" hidden="1" x14ac:dyDescent="0.3">
      <c r="W7821" s="60"/>
      <c r="X7821" s="60"/>
      <c r="Y7821" s="60"/>
      <c r="Z7821" s="60"/>
    </row>
    <row r="7822" spans="23:26" hidden="1" x14ac:dyDescent="0.3">
      <c r="W7822" s="60"/>
      <c r="X7822" s="60"/>
      <c r="Y7822" s="60"/>
      <c r="Z7822" s="60"/>
    </row>
    <row r="7823" spans="23:26" hidden="1" x14ac:dyDescent="0.3">
      <c r="W7823" s="60"/>
      <c r="X7823" s="60"/>
      <c r="Y7823" s="60"/>
      <c r="Z7823" s="60"/>
    </row>
    <row r="7824" spans="23:26" hidden="1" x14ac:dyDescent="0.3">
      <c r="W7824" s="60"/>
      <c r="X7824" s="60"/>
      <c r="Y7824" s="60"/>
      <c r="Z7824" s="60"/>
    </row>
    <row r="7825" spans="23:26" hidden="1" x14ac:dyDescent="0.3">
      <c r="W7825" s="60"/>
      <c r="X7825" s="60"/>
      <c r="Y7825" s="60"/>
      <c r="Z7825" s="60"/>
    </row>
    <row r="7826" spans="23:26" hidden="1" x14ac:dyDescent="0.3">
      <c r="W7826" s="60"/>
      <c r="X7826" s="60"/>
      <c r="Y7826" s="60"/>
      <c r="Z7826" s="60"/>
    </row>
    <row r="7827" spans="23:26" hidden="1" x14ac:dyDescent="0.3">
      <c r="W7827" s="60"/>
      <c r="X7827" s="60"/>
      <c r="Y7827" s="60"/>
      <c r="Z7827" s="60"/>
    </row>
    <row r="7828" spans="23:26" hidden="1" x14ac:dyDescent="0.3">
      <c r="W7828" s="60"/>
      <c r="X7828" s="60"/>
      <c r="Y7828" s="60"/>
      <c r="Z7828" s="60"/>
    </row>
    <row r="7829" spans="23:26" hidden="1" x14ac:dyDescent="0.3">
      <c r="W7829" s="60"/>
      <c r="X7829" s="60"/>
      <c r="Y7829" s="60"/>
      <c r="Z7829" s="60"/>
    </row>
    <row r="7830" spans="23:26" hidden="1" x14ac:dyDescent="0.3">
      <c r="W7830" s="60"/>
      <c r="X7830" s="60"/>
      <c r="Y7830" s="60"/>
      <c r="Z7830" s="60"/>
    </row>
    <row r="7831" spans="23:26" hidden="1" x14ac:dyDescent="0.3">
      <c r="W7831" s="60"/>
      <c r="X7831" s="60"/>
      <c r="Y7831" s="60"/>
      <c r="Z7831" s="60"/>
    </row>
    <row r="7832" spans="23:26" hidden="1" x14ac:dyDescent="0.3">
      <c r="W7832" s="60"/>
      <c r="X7832" s="60"/>
      <c r="Y7832" s="60"/>
      <c r="Z7832" s="60"/>
    </row>
    <row r="7833" spans="23:26" hidden="1" x14ac:dyDescent="0.3">
      <c r="W7833" s="60"/>
      <c r="X7833" s="60"/>
      <c r="Y7833" s="60"/>
      <c r="Z7833" s="60"/>
    </row>
    <row r="7834" spans="23:26" hidden="1" x14ac:dyDescent="0.3">
      <c r="W7834" s="60"/>
      <c r="X7834" s="60"/>
      <c r="Y7834" s="60"/>
      <c r="Z7834" s="60"/>
    </row>
    <row r="7835" spans="23:26" hidden="1" x14ac:dyDescent="0.3">
      <c r="W7835" s="60"/>
      <c r="X7835" s="60"/>
      <c r="Y7835" s="60"/>
      <c r="Z7835" s="60"/>
    </row>
    <row r="7836" spans="23:26" hidden="1" x14ac:dyDescent="0.3">
      <c r="W7836" s="60"/>
      <c r="X7836" s="60"/>
      <c r="Y7836" s="60"/>
      <c r="Z7836" s="60"/>
    </row>
    <row r="7837" spans="23:26" hidden="1" x14ac:dyDescent="0.3">
      <c r="W7837" s="60"/>
      <c r="X7837" s="60"/>
      <c r="Y7837" s="60"/>
      <c r="Z7837" s="60"/>
    </row>
    <row r="7838" spans="23:26" hidden="1" x14ac:dyDescent="0.3">
      <c r="W7838" s="60"/>
      <c r="X7838" s="60"/>
      <c r="Y7838" s="60"/>
      <c r="Z7838" s="60"/>
    </row>
    <row r="7839" spans="23:26" hidden="1" x14ac:dyDescent="0.3">
      <c r="W7839" s="60"/>
      <c r="X7839" s="60"/>
      <c r="Y7839" s="60"/>
      <c r="Z7839" s="60"/>
    </row>
    <row r="7840" spans="23:26" hidden="1" x14ac:dyDescent="0.3">
      <c r="W7840" s="60"/>
      <c r="X7840" s="60"/>
      <c r="Y7840" s="60"/>
      <c r="Z7840" s="60"/>
    </row>
    <row r="7841" spans="23:26" hidden="1" x14ac:dyDescent="0.3">
      <c r="W7841" s="60"/>
      <c r="X7841" s="60"/>
      <c r="Y7841" s="60"/>
      <c r="Z7841" s="60"/>
    </row>
    <row r="7842" spans="23:26" hidden="1" x14ac:dyDescent="0.3">
      <c r="W7842" s="60"/>
      <c r="X7842" s="60"/>
      <c r="Y7842" s="60"/>
      <c r="Z7842" s="60"/>
    </row>
    <row r="7843" spans="23:26" hidden="1" x14ac:dyDescent="0.3">
      <c r="W7843" s="60"/>
      <c r="X7843" s="60"/>
      <c r="Y7843" s="60"/>
      <c r="Z7843" s="60"/>
    </row>
    <row r="7844" spans="23:26" hidden="1" x14ac:dyDescent="0.3">
      <c r="W7844" s="60"/>
      <c r="X7844" s="60"/>
      <c r="Y7844" s="60"/>
      <c r="Z7844" s="60"/>
    </row>
    <row r="7845" spans="23:26" hidden="1" x14ac:dyDescent="0.3">
      <c r="W7845" s="60"/>
      <c r="X7845" s="60"/>
      <c r="Y7845" s="60"/>
      <c r="Z7845" s="60"/>
    </row>
    <row r="7846" spans="23:26" hidden="1" x14ac:dyDescent="0.3">
      <c r="W7846" s="60"/>
      <c r="X7846" s="60"/>
      <c r="Y7846" s="60"/>
      <c r="Z7846" s="60"/>
    </row>
    <row r="7847" spans="23:26" hidden="1" x14ac:dyDescent="0.3">
      <c r="W7847" s="60"/>
      <c r="X7847" s="60"/>
      <c r="Y7847" s="60"/>
      <c r="Z7847" s="60"/>
    </row>
    <row r="7848" spans="23:26" hidden="1" x14ac:dyDescent="0.3">
      <c r="W7848" s="60"/>
      <c r="X7848" s="60"/>
      <c r="Y7848" s="60"/>
      <c r="Z7848" s="60"/>
    </row>
    <row r="7849" spans="23:26" hidden="1" x14ac:dyDescent="0.3">
      <c r="W7849" s="60"/>
      <c r="X7849" s="60"/>
      <c r="Y7849" s="60"/>
      <c r="Z7849" s="60"/>
    </row>
    <row r="7850" spans="23:26" hidden="1" x14ac:dyDescent="0.3">
      <c r="W7850" s="60"/>
      <c r="X7850" s="60"/>
      <c r="Y7850" s="60"/>
      <c r="Z7850" s="60"/>
    </row>
    <row r="7851" spans="23:26" hidden="1" x14ac:dyDescent="0.3">
      <c r="W7851" s="60"/>
      <c r="X7851" s="60"/>
      <c r="Y7851" s="60"/>
      <c r="Z7851" s="60"/>
    </row>
    <row r="7852" spans="23:26" hidden="1" x14ac:dyDescent="0.3">
      <c r="W7852" s="60"/>
      <c r="X7852" s="60"/>
      <c r="Y7852" s="60"/>
      <c r="Z7852" s="60"/>
    </row>
    <row r="7853" spans="23:26" hidden="1" x14ac:dyDescent="0.3">
      <c r="W7853" s="60"/>
      <c r="X7853" s="60"/>
      <c r="Y7853" s="60"/>
      <c r="Z7853" s="60"/>
    </row>
    <row r="7854" spans="23:26" hidden="1" x14ac:dyDescent="0.3">
      <c r="W7854" s="60"/>
      <c r="X7854" s="60"/>
      <c r="Y7854" s="60"/>
      <c r="Z7854" s="60"/>
    </row>
    <row r="7855" spans="23:26" hidden="1" x14ac:dyDescent="0.3">
      <c r="W7855" s="60"/>
      <c r="X7855" s="60"/>
      <c r="Y7855" s="60"/>
      <c r="Z7855" s="60"/>
    </row>
    <row r="7856" spans="23:26" hidden="1" x14ac:dyDescent="0.3">
      <c r="W7856" s="60"/>
      <c r="X7856" s="60"/>
      <c r="Y7856" s="60"/>
      <c r="Z7856" s="60"/>
    </row>
    <row r="7857" spans="23:26" hidden="1" x14ac:dyDescent="0.3">
      <c r="W7857" s="60"/>
      <c r="X7857" s="60"/>
      <c r="Y7857" s="60"/>
      <c r="Z7857" s="60"/>
    </row>
    <row r="7858" spans="23:26" hidden="1" x14ac:dyDescent="0.3">
      <c r="W7858" s="60"/>
      <c r="X7858" s="60"/>
      <c r="Y7858" s="60"/>
      <c r="Z7858" s="60"/>
    </row>
    <row r="7859" spans="23:26" hidden="1" x14ac:dyDescent="0.3">
      <c r="W7859" s="60"/>
      <c r="X7859" s="60"/>
      <c r="Y7859" s="60"/>
      <c r="Z7859" s="60"/>
    </row>
    <row r="7860" spans="23:26" hidden="1" x14ac:dyDescent="0.3">
      <c r="W7860" s="60"/>
      <c r="X7860" s="60"/>
      <c r="Y7860" s="60"/>
      <c r="Z7860" s="60"/>
    </row>
    <row r="7861" spans="23:26" hidden="1" x14ac:dyDescent="0.3">
      <c r="W7861" s="60"/>
      <c r="X7861" s="60"/>
      <c r="Y7861" s="60"/>
      <c r="Z7861" s="60"/>
    </row>
    <row r="7862" spans="23:26" hidden="1" x14ac:dyDescent="0.3">
      <c r="W7862" s="60"/>
      <c r="X7862" s="60"/>
      <c r="Y7862" s="60"/>
      <c r="Z7862" s="60"/>
    </row>
    <row r="7863" spans="23:26" hidden="1" x14ac:dyDescent="0.3">
      <c r="W7863" s="60"/>
      <c r="X7863" s="60"/>
      <c r="Y7863" s="60"/>
      <c r="Z7863" s="60"/>
    </row>
    <row r="7864" spans="23:26" hidden="1" x14ac:dyDescent="0.3">
      <c r="W7864" s="60"/>
      <c r="X7864" s="60"/>
      <c r="Y7864" s="60"/>
      <c r="Z7864" s="60"/>
    </row>
    <row r="7865" spans="23:26" hidden="1" x14ac:dyDescent="0.3">
      <c r="W7865" s="60"/>
      <c r="X7865" s="60"/>
      <c r="Y7865" s="60"/>
      <c r="Z7865" s="60"/>
    </row>
    <row r="7866" spans="23:26" hidden="1" x14ac:dyDescent="0.3">
      <c r="W7866" s="60"/>
      <c r="X7866" s="60"/>
      <c r="Y7866" s="60"/>
      <c r="Z7866" s="60"/>
    </row>
    <row r="7867" spans="23:26" hidden="1" x14ac:dyDescent="0.3">
      <c r="W7867" s="60"/>
      <c r="X7867" s="60"/>
      <c r="Y7867" s="60"/>
      <c r="Z7867" s="60"/>
    </row>
    <row r="7868" spans="23:26" hidden="1" x14ac:dyDescent="0.3">
      <c r="W7868" s="60"/>
      <c r="X7868" s="60"/>
      <c r="Y7868" s="60"/>
      <c r="Z7868" s="60"/>
    </row>
    <row r="7869" spans="23:26" hidden="1" x14ac:dyDescent="0.3">
      <c r="W7869" s="60"/>
      <c r="X7869" s="60"/>
      <c r="Y7869" s="60"/>
      <c r="Z7869" s="60"/>
    </row>
    <row r="7870" spans="23:26" hidden="1" x14ac:dyDescent="0.3">
      <c r="W7870" s="60"/>
      <c r="X7870" s="60"/>
      <c r="Y7870" s="60"/>
      <c r="Z7870" s="60"/>
    </row>
    <row r="7871" spans="23:26" hidden="1" x14ac:dyDescent="0.3">
      <c r="W7871" s="60"/>
      <c r="X7871" s="60"/>
      <c r="Y7871" s="60"/>
      <c r="Z7871" s="60"/>
    </row>
    <row r="7872" spans="23:26" hidden="1" x14ac:dyDescent="0.3">
      <c r="W7872" s="60"/>
      <c r="X7872" s="60"/>
      <c r="Y7872" s="60"/>
      <c r="Z7872" s="60"/>
    </row>
    <row r="7873" spans="23:26" hidden="1" x14ac:dyDescent="0.3">
      <c r="W7873" s="60"/>
      <c r="X7873" s="60"/>
      <c r="Y7873" s="60"/>
      <c r="Z7873" s="60"/>
    </row>
    <row r="7874" spans="23:26" hidden="1" x14ac:dyDescent="0.3">
      <c r="W7874" s="60"/>
      <c r="X7874" s="60"/>
      <c r="Y7874" s="60"/>
      <c r="Z7874" s="60"/>
    </row>
    <row r="7875" spans="23:26" hidden="1" x14ac:dyDescent="0.3">
      <c r="W7875" s="60"/>
      <c r="X7875" s="60"/>
      <c r="Y7875" s="60"/>
      <c r="Z7875" s="60"/>
    </row>
    <row r="7876" spans="23:26" hidden="1" x14ac:dyDescent="0.3">
      <c r="W7876" s="60"/>
      <c r="X7876" s="60"/>
      <c r="Y7876" s="60"/>
      <c r="Z7876" s="60"/>
    </row>
    <row r="7877" spans="23:26" hidden="1" x14ac:dyDescent="0.3">
      <c r="W7877" s="60"/>
      <c r="X7877" s="60"/>
      <c r="Y7877" s="60"/>
      <c r="Z7877" s="60"/>
    </row>
    <row r="7878" spans="23:26" hidden="1" x14ac:dyDescent="0.3">
      <c r="W7878" s="60"/>
      <c r="X7878" s="60"/>
      <c r="Y7878" s="60"/>
      <c r="Z7878" s="60"/>
    </row>
    <row r="7879" spans="23:26" hidden="1" x14ac:dyDescent="0.3">
      <c r="W7879" s="60"/>
      <c r="X7879" s="60"/>
      <c r="Y7879" s="60"/>
      <c r="Z7879" s="60"/>
    </row>
    <row r="7880" spans="23:26" hidden="1" x14ac:dyDescent="0.3">
      <c r="W7880" s="60"/>
      <c r="X7880" s="60"/>
      <c r="Y7880" s="60"/>
      <c r="Z7880" s="60"/>
    </row>
    <row r="7881" spans="23:26" hidden="1" x14ac:dyDescent="0.3">
      <c r="W7881" s="60"/>
      <c r="X7881" s="60"/>
      <c r="Y7881" s="60"/>
      <c r="Z7881" s="60"/>
    </row>
    <row r="7882" spans="23:26" hidden="1" x14ac:dyDescent="0.3">
      <c r="W7882" s="60"/>
      <c r="X7882" s="60"/>
      <c r="Y7882" s="60"/>
      <c r="Z7882" s="60"/>
    </row>
    <row r="7883" spans="23:26" hidden="1" x14ac:dyDescent="0.3">
      <c r="W7883" s="60"/>
      <c r="X7883" s="60"/>
      <c r="Y7883" s="60"/>
      <c r="Z7883" s="60"/>
    </row>
    <row r="7884" spans="23:26" hidden="1" x14ac:dyDescent="0.3">
      <c r="W7884" s="60"/>
      <c r="X7884" s="60"/>
      <c r="Y7884" s="60"/>
      <c r="Z7884" s="60"/>
    </row>
    <row r="7885" spans="23:26" hidden="1" x14ac:dyDescent="0.3">
      <c r="W7885" s="60"/>
      <c r="X7885" s="60"/>
      <c r="Y7885" s="60"/>
      <c r="Z7885" s="60"/>
    </row>
    <row r="7886" spans="23:26" hidden="1" x14ac:dyDescent="0.3">
      <c r="W7886" s="60"/>
      <c r="X7886" s="60"/>
      <c r="Y7886" s="60"/>
      <c r="Z7886" s="60"/>
    </row>
    <row r="7887" spans="23:26" hidden="1" x14ac:dyDescent="0.3">
      <c r="W7887" s="60"/>
      <c r="X7887" s="60"/>
      <c r="Y7887" s="60"/>
      <c r="Z7887" s="60"/>
    </row>
    <row r="7888" spans="23:26" hidden="1" x14ac:dyDescent="0.3">
      <c r="W7888" s="60"/>
      <c r="X7888" s="60"/>
      <c r="Y7888" s="60"/>
      <c r="Z7888" s="60"/>
    </row>
    <row r="7889" spans="23:26" hidden="1" x14ac:dyDescent="0.3">
      <c r="W7889" s="60"/>
      <c r="X7889" s="60"/>
      <c r="Y7889" s="60"/>
      <c r="Z7889" s="60"/>
    </row>
    <row r="7890" spans="23:26" hidden="1" x14ac:dyDescent="0.3">
      <c r="W7890" s="60"/>
      <c r="X7890" s="60"/>
      <c r="Y7890" s="60"/>
      <c r="Z7890" s="60"/>
    </row>
    <row r="7891" spans="23:26" hidden="1" x14ac:dyDescent="0.3">
      <c r="W7891" s="60"/>
      <c r="X7891" s="60"/>
      <c r="Y7891" s="60"/>
      <c r="Z7891" s="60"/>
    </row>
    <row r="7892" spans="23:26" hidden="1" x14ac:dyDescent="0.3">
      <c r="W7892" s="60"/>
      <c r="X7892" s="60"/>
      <c r="Y7892" s="60"/>
      <c r="Z7892" s="60"/>
    </row>
    <row r="7893" spans="23:26" hidden="1" x14ac:dyDescent="0.3">
      <c r="W7893" s="60"/>
      <c r="X7893" s="60"/>
      <c r="Y7893" s="60"/>
      <c r="Z7893" s="60"/>
    </row>
    <row r="7894" spans="23:26" hidden="1" x14ac:dyDescent="0.3">
      <c r="W7894" s="60"/>
      <c r="X7894" s="60"/>
      <c r="Y7894" s="60"/>
      <c r="Z7894" s="60"/>
    </row>
    <row r="7895" spans="23:26" hidden="1" x14ac:dyDescent="0.3">
      <c r="W7895" s="60"/>
      <c r="X7895" s="60"/>
      <c r="Y7895" s="60"/>
      <c r="Z7895" s="60"/>
    </row>
    <row r="7896" spans="23:26" hidden="1" x14ac:dyDescent="0.3">
      <c r="W7896" s="60"/>
      <c r="X7896" s="60"/>
      <c r="Y7896" s="60"/>
      <c r="Z7896" s="60"/>
    </row>
    <row r="7897" spans="23:26" hidden="1" x14ac:dyDescent="0.3">
      <c r="W7897" s="60"/>
      <c r="X7897" s="60"/>
      <c r="Y7897" s="60"/>
      <c r="Z7897" s="60"/>
    </row>
    <row r="7898" spans="23:26" hidden="1" x14ac:dyDescent="0.3">
      <c r="W7898" s="60"/>
      <c r="X7898" s="60"/>
      <c r="Y7898" s="60"/>
      <c r="Z7898" s="60"/>
    </row>
    <row r="7899" spans="23:26" hidden="1" x14ac:dyDescent="0.3">
      <c r="W7899" s="60"/>
      <c r="X7899" s="60"/>
      <c r="Y7899" s="60"/>
      <c r="Z7899" s="60"/>
    </row>
    <row r="7900" spans="23:26" hidden="1" x14ac:dyDescent="0.3">
      <c r="W7900" s="60"/>
      <c r="X7900" s="60"/>
      <c r="Y7900" s="60"/>
      <c r="Z7900" s="60"/>
    </row>
    <row r="7901" spans="23:26" hidden="1" x14ac:dyDescent="0.3">
      <c r="W7901" s="60"/>
      <c r="X7901" s="60"/>
      <c r="Y7901" s="60"/>
      <c r="Z7901" s="60"/>
    </row>
    <row r="7902" spans="23:26" hidden="1" x14ac:dyDescent="0.3">
      <c r="W7902" s="60"/>
      <c r="X7902" s="60"/>
      <c r="Y7902" s="60"/>
      <c r="Z7902" s="60"/>
    </row>
    <row r="7903" spans="23:26" hidden="1" x14ac:dyDescent="0.3">
      <c r="W7903" s="60"/>
      <c r="X7903" s="60"/>
      <c r="Y7903" s="60"/>
      <c r="Z7903" s="60"/>
    </row>
    <row r="7904" spans="23:26" hidden="1" x14ac:dyDescent="0.3">
      <c r="W7904" s="60"/>
      <c r="X7904" s="60"/>
      <c r="Y7904" s="60"/>
      <c r="Z7904" s="60"/>
    </row>
    <row r="7905" spans="23:26" hidden="1" x14ac:dyDescent="0.3">
      <c r="W7905" s="60"/>
      <c r="X7905" s="60"/>
      <c r="Y7905" s="60"/>
      <c r="Z7905" s="60"/>
    </row>
    <row r="7906" spans="23:26" hidden="1" x14ac:dyDescent="0.3">
      <c r="W7906" s="60"/>
      <c r="X7906" s="60"/>
      <c r="Y7906" s="60"/>
      <c r="Z7906" s="60"/>
    </row>
    <row r="7907" spans="23:26" hidden="1" x14ac:dyDescent="0.3">
      <c r="W7907" s="60"/>
      <c r="X7907" s="60"/>
      <c r="Y7907" s="60"/>
      <c r="Z7907" s="60"/>
    </row>
    <row r="7908" spans="23:26" hidden="1" x14ac:dyDescent="0.3">
      <c r="W7908" s="60"/>
      <c r="X7908" s="60"/>
      <c r="Y7908" s="60"/>
      <c r="Z7908" s="60"/>
    </row>
    <row r="7909" spans="23:26" hidden="1" x14ac:dyDescent="0.3">
      <c r="W7909" s="60"/>
      <c r="X7909" s="60"/>
      <c r="Y7909" s="60"/>
      <c r="Z7909" s="60"/>
    </row>
    <row r="7910" spans="23:26" hidden="1" x14ac:dyDescent="0.3">
      <c r="W7910" s="60"/>
      <c r="X7910" s="60"/>
      <c r="Y7910" s="60"/>
      <c r="Z7910" s="60"/>
    </row>
    <row r="7911" spans="23:26" hidden="1" x14ac:dyDescent="0.3">
      <c r="W7911" s="60"/>
      <c r="X7911" s="60"/>
      <c r="Y7911" s="60"/>
      <c r="Z7911" s="60"/>
    </row>
    <row r="7912" spans="23:26" hidden="1" x14ac:dyDescent="0.3">
      <c r="W7912" s="60"/>
      <c r="X7912" s="60"/>
      <c r="Y7912" s="60"/>
      <c r="Z7912" s="60"/>
    </row>
    <row r="7913" spans="23:26" hidden="1" x14ac:dyDescent="0.3">
      <c r="W7913" s="60"/>
      <c r="X7913" s="60"/>
      <c r="Y7913" s="60"/>
      <c r="Z7913" s="60"/>
    </row>
    <row r="7914" spans="23:26" hidden="1" x14ac:dyDescent="0.3">
      <c r="W7914" s="60"/>
      <c r="X7914" s="60"/>
      <c r="Y7914" s="60"/>
      <c r="Z7914" s="60"/>
    </row>
    <row r="7915" spans="23:26" hidden="1" x14ac:dyDescent="0.3">
      <c r="W7915" s="60"/>
      <c r="X7915" s="60"/>
      <c r="Y7915" s="60"/>
      <c r="Z7915" s="60"/>
    </row>
    <row r="7916" spans="23:26" hidden="1" x14ac:dyDescent="0.3">
      <c r="W7916" s="60"/>
      <c r="X7916" s="60"/>
      <c r="Y7916" s="60"/>
      <c r="Z7916" s="60"/>
    </row>
    <row r="7917" spans="23:26" hidden="1" x14ac:dyDescent="0.3">
      <c r="W7917" s="60"/>
      <c r="X7917" s="60"/>
      <c r="Y7917" s="60"/>
      <c r="Z7917" s="60"/>
    </row>
    <row r="7918" spans="23:26" hidden="1" x14ac:dyDescent="0.3">
      <c r="W7918" s="60"/>
      <c r="X7918" s="60"/>
      <c r="Y7918" s="60"/>
      <c r="Z7918" s="60"/>
    </row>
    <row r="7919" spans="23:26" hidden="1" x14ac:dyDescent="0.3">
      <c r="W7919" s="60"/>
      <c r="X7919" s="60"/>
      <c r="Y7919" s="60"/>
      <c r="Z7919" s="60"/>
    </row>
    <row r="7920" spans="23:26" hidden="1" x14ac:dyDescent="0.3">
      <c r="W7920" s="60"/>
      <c r="X7920" s="60"/>
      <c r="Y7920" s="60"/>
      <c r="Z7920" s="60"/>
    </row>
    <row r="7921" spans="23:26" hidden="1" x14ac:dyDescent="0.3">
      <c r="W7921" s="60"/>
      <c r="X7921" s="60"/>
      <c r="Y7921" s="60"/>
      <c r="Z7921" s="60"/>
    </row>
    <row r="7922" spans="23:26" hidden="1" x14ac:dyDescent="0.3">
      <c r="W7922" s="60"/>
      <c r="X7922" s="60"/>
      <c r="Y7922" s="60"/>
      <c r="Z7922" s="60"/>
    </row>
    <row r="7923" spans="23:26" hidden="1" x14ac:dyDescent="0.3">
      <c r="W7923" s="60"/>
      <c r="X7923" s="60"/>
      <c r="Y7923" s="60"/>
      <c r="Z7923" s="60"/>
    </row>
    <row r="7924" spans="23:26" hidden="1" x14ac:dyDescent="0.3">
      <c r="W7924" s="60"/>
      <c r="X7924" s="60"/>
      <c r="Y7924" s="60"/>
      <c r="Z7924" s="60"/>
    </row>
    <row r="7925" spans="23:26" hidden="1" x14ac:dyDescent="0.3">
      <c r="W7925" s="60"/>
      <c r="X7925" s="60"/>
      <c r="Y7925" s="60"/>
      <c r="Z7925" s="60"/>
    </row>
    <row r="7926" spans="23:26" hidden="1" x14ac:dyDescent="0.3">
      <c r="W7926" s="60"/>
      <c r="X7926" s="60"/>
      <c r="Y7926" s="60"/>
      <c r="Z7926" s="60"/>
    </row>
    <row r="7927" spans="23:26" hidden="1" x14ac:dyDescent="0.3">
      <c r="W7927" s="60"/>
      <c r="X7927" s="60"/>
      <c r="Y7927" s="60"/>
      <c r="Z7927" s="60"/>
    </row>
    <row r="7928" spans="23:26" hidden="1" x14ac:dyDescent="0.3">
      <c r="W7928" s="60"/>
      <c r="X7928" s="60"/>
      <c r="Y7928" s="60"/>
      <c r="Z7928" s="60"/>
    </row>
    <row r="7929" spans="23:26" hidden="1" x14ac:dyDescent="0.3">
      <c r="W7929" s="60"/>
      <c r="X7929" s="60"/>
      <c r="Y7929" s="60"/>
      <c r="Z7929" s="60"/>
    </row>
    <row r="7930" spans="23:26" hidden="1" x14ac:dyDescent="0.3">
      <c r="W7930" s="60"/>
      <c r="X7930" s="60"/>
      <c r="Y7930" s="60"/>
      <c r="Z7930" s="60"/>
    </row>
    <row r="7931" spans="23:26" hidden="1" x14ac:dyDescent="0.3">
      <c r="W7931" s="60"/>
      <c r="X7931" s="60"/>
      <c r="Y7931" s="60"/>
      <c r="Z7931" s="60"/>
    </row>
    <row r="7932" spans="23:26" hidden="1" x14ac:dyDescent="0.3">
      <c r="W7932" s="60"/>
      <c r="X7932" s="60"/>
      <c r="Y7932" s="60"/>
      <c r="Z7932" s="60"/>
    </row>
    <row r="7933" spans="23:26" hidden="1" x14ac:dyDescent="0.3">
      <c r="W7933" s="60"/>
      <c r="X7933" s="60"/>
      <c r="Y7933" s="60"/>
      <c r="Z7933" s="60"/>
    </row>
    <row r="7934" spans="23:26" hidden="1" x14ac:dyDescent="0.3">
      <c r="W7934" s="60"/>
      <c r="X7934" s="60"/>
      <c r="Y7934" s="60"/>
      <c r="Z7934" s="60"/>
    </row>
    <row r="7935" spans="23:26" hidden="1" x14ac:dyDescent="0.3">
      <c r="W7935" s="60"/>
      <c r="X7935" s="60"/>
      <c r="Y7935" s="60"/>
      <c r="Z7935" s="60"/>
    </row>
    <row r="7936" spans="23:26" hidden="1" x14ac:dyDescent="0.3">
      <c r="W7936" s="60"/>
      <c r="X7936" s="60"/>
      <c r="Y7936" s="60"/>
      <c r="Z7936" s="60"/>
    </row>
    <row r="7937" spans="23:26" hidden="1" x14ac:dyDescent="0.3">
      <c r="W7937" s="60"/>
      <c r="X7937" s="60"/>
      <c r="Y7937" s="60"/>
      <c r="Z7937" s="60"/>
    </row>
    <row r="7938" spans="23:26" hidden="1" x14ac:dyDescent="0.3">
      <c r="W7938" s="60"/>
      <c r="X7938" s="60"/>
      <c r="Y7938" s="60"/>
      <c r="Z7938" s="60"/>
    </row>
    <row r="7939" spans="23:26" hidden="1" x14ac:dyDescent="0.3">
      <c r="W7939" s="60"/>
      <c r="X7939" s="60"/>
      <c r="Y7939" s="60"/>
      <c r="Z7939" s="60"/>
    </row>
    <row r="7940" spans="23:26" hidden="1" x14ac:dyDescent="0.3">
      <c r="W7940" s="60"/>
      <c r="X7940" s="60"/>
      <c r="Y7940" s="60"/>
      <c r="Z7940" s="60"/>
    </row>
    <row r="7941" spans="23:26" hidden="1" x14ac:dyDescent="0.3">
      <c r="W7941" s="60"/>
      <c r="X7941" s="60"/>
      <c r="Y7941" s="60"/>
      <c r="Z7941" s="60"/>
    </row>
    <row r="7942" spans="23:26" hidden="1" x14ac:dyDescent="0.3">
      <c r="W7942" s="60"/>
      <c r="X7942" s="60"/>
      <c r="Y7942" s="60"/>
      <c r="Z7942" s="60"/>
    </row>
    <row r="7943" spans="23:26" hidden="1" x14ac:dyDescent="0.3">
      <c r="W7943" s="60"/>
      <c r="X7943" s="60"/>
      <c r="Y7943" s="60"/>
      <c r="Z7943" s="60"/>
    </row>
    <row r="7944" spans="23:26" hidden="1" x14ac:dyDescent="0.3">
      <c r="W7944" s="60"/>
      <c r="X7944" s="60"/>
      <c r="Y7944" s="60"/>
      <c r="Z7944" s="60"/>
    </row>
    <row r="7945" spans="23:26" hidden="1" x14ac:dyDescent="0.3">
      <c r="W7945" s="60"/>
      <c r="X7945" s="60"/>
      <c r="Y7945" s="60"/>
      <c r="Z7945" s="60"/>
    </row>
    <row r="7946" spans="23:26" hidden="1" x14ac:dyDescent="0.3">
      <c r="W7946" s="60"/>
      <c r="X7946" s="60"/>
      <c r="Y7946" s="60"/>
      <c r="Z7946" s="60"/>
    </row>
    <row r="7947" spans="23:26" hidden="1" x14ac:dyDescent="0.3">
      <c r="W7947" s="60"/>
      <c r="X7947" s="60"/>
      <c r="Y7947" s="60"/>
      <c r="Z7947" s="60"/>
    </row>
    <row r="7948" spans="23:26" hidden="1" x14ac:dyDescent="0.3">
      <c r="W7948" s="60"/>
      <c r="X7948" s="60"/>
      <c r="Y7948" s="60"/>
      <c r="Z7948" s="60"/>
    </row>
    <row r="7949" spans="23:26" hidden="1" x14ac:dyDescent="0.3">
      <c r="W7949" s="60"/>
      <c r="X7949" s="60"/>
      <c r="Y7949" s="60"/>
      <c r="Z7949" s="60"/>
    </row>
    <row r="7950" spans="23:26" hidden="1" x14ac:dyDescent="0.3">
      <c r="W7950" s="60"/>
      <c r="X7950" s="60"/>
      <c r="Y7950" s="60"/>
      <c r="Z7950" s="60"/>
    </row>
    <row r="7951" spans="23:26" hidden="1" x14ac:dyDescent="0.3">
      <c r="W7951" s="60"/>
      <c r="X7951" s="60"/>
      <c r="Y7951" s="60"/>
      <c r="Z7951" s="60"/>
    </row>
    <row r="7952" spans="23:26" hidden="1" x14ac:dyDescent="0.3">
      <c r="W7952" s="60"/>
      <c r="X7952" s="60"/>
      <c r="Y7952" s="60"/>
      <c r="Z7952" s="60"/>
    </row>
    <row r="7953" spans="23:26" hidden="1" x14ac:dyDescent="0.3">
      <c r="W7953" s="60"/>
      <c r="X7953" s="60"/>
      <c r="Y7953" s="60"/>
      <c r="Z7953" s="60"/>
    </row>
    <row r="7954" spans="23:26" hidden="1" x14ac:dyDescent="0.3">
      <c r="W7954" s="60"/>
      <c r="X7954" s="60"/>
      <c r="Y7954" s="60"/>
      <c r="Z7954" s="60"/>
    </row>
    <row r="7955" spans="23:26" hidden="1" x14ac:dyDescent="0.3">
      <c r="W7955" s="60"/>
      <c r="X7955" s="60"/>
      <c r="Y7955" s="60"/>
      <c r="Z7955" s="60"/>
    </row>
    <row r="7956" spans="23:26" hidden="1" x14ac:dyDescent="0.3">
      <c r="W7956" s="60"/>
      <c r="X7956" s="60"/>
      <c r="Y7956" s="60"/>
      <c r="Z7956" s="60"/>
    </row>
    <row r="7957" spans="23:26" hidden="1" x14ac:dyDescent="0.3">
      <c r="W7957" s="60"/>
      <c r="X7957" s="60"/>
      <c r="Y7957" s="60"/>
      <c r="Z7957" s="60"/>
    </row>
    <row r="7958" spans="23:26" hidden="1" x14ac:dyDescent="0.3">
      <c r="W7958" s="60"/>
      <c r="X7958" s="60"/>
      <c r="Y7958" s="60"/>
      <c r="Z7958" s="60"/>
    </row>
    <row r="7959" spans="23:26" hidden="1" x14ac:dyDescent="0.3">
      <c r="W7959" s="60"/>
      <c r="X7959" s="60"/>
      <c r="Y7959" s="60"/>
      <c r="Z7959" s="60"/>
    </row>
    <row r="7960" spans="23:26" hidden="1" x14ac:dyDescent="0.3">
      <c r="W7960" s="60"/>
      <c r="X7960" s="60"/>
      <c r="Y7960" s="60"/>
      <c r="Z7960" s="60"/>
    </row>
    <row r="7961" spans="23:26" hidden="1" x14ac:dyDescent="0.3">
      <c r="W7961" s="60"/>
      <c r="X7961" s="60"/>
      <c r="Y7961" s="60"/>
      <c r="Z7961" s="60"/>
    </row>
    <row r="7962" spans="23:26" hidden="1" x14ac:dyDescent="0.3">
      <c r="W7962" s="60"/>
      <c r="X7962" s="60"/>
      <c r="Y7962" s="60"/>
      <c r="Z7962" s="60"/>
    </row>
    <row r="7963" spans="23:26" hidden="1" x14ac:dyDescent="0.3">
      <c r="W7963" s="60"/>
      <c r="X7963" s="60"/>
      <c r="Y7963" s="60"/>
      <c r="Z7963" s="60"/>
    </row>
    <row r="7964" spans="23:26" hidden="1" x14ac:dyDescent="0.3">
      <c r="W7964" s="60"/>
      <c r="X7964" s="60"/>
      <c r="Y7964" s="60"/>
      <c r="Z7964" s="60"/>
    </row>
    <row r="7965" spans="23:26" hidden="1" x14ac:dyDescent="0.3">
      <c r="W7965" s="60"/>
      <c r="X7965" s="60"/>
      <c r="Y7965" s="60"/>
      <c r="Z7965" s="60"/>
    </row>
    <row r="7966" spans="23:26" hidden="1" x14ac:dyDescent="0.3">
      <c r="W7966" s="60"/>
      <c r="X7966" s="60"/>
      <c r="Y7966" s="60"/>
      <c r="Z7966" s="60"/>
    </row>
    <row r="7967" spans="23:26" hidden="1" x14ac:dyDescent="0.3">
      <c r="W7967" s="60"/>
      <c r="X7967" s="60"/>
      <c r="Y7967" s="60"/>
      <c r="Z7967" s="60"/>
    </row>
    <row r="7968" spans="23:26" hidden="1" x14ac:dyDescent="0.3">
      <c r="W7968" s="60"/>
      <c r="X7968" s="60"/>
      <c r="Y7968" s="60"/>
      <c r="Z7968" s="60"/>
    </row>
    <row r="7969" spans="23:26" hidden="1" x14ac:dyDescent="0.3">
      <c r="W7969" s="60"/>
      <c r="X7969" s="60"/>
      <c r="Y7969" s="60"/>
      <c r="Z7969" s="60"/>
    </row>
    <row r="7970" spans="23:26" hidden="1" x14ac:dyDescent="0.3">
      <c r="W7970" s="60"/>
      <c r="X7970" s="60"/>
      <c r="Y7970" s="60"/>
      <c r="Z7970" s="60"/>
    </row>
    <row r="7971" spans="23:26" hidden="1" x14ac:dyDescent="0.3">
      <c r="W7971" s="60"/>
      <c r="X7971" s="60"/>
      <c r="Y7971" s="60"/>
      <c r="Z7971" s="60"/>
    </row>
    <row r="7972" spans="23:26" hidden="1" x14ac:dyDescent="0.3">
      <c r="W7972" s="60"/>
      <c r="X7972" s="60"/>
      <c r="Y7972" s="60"/>
      <c r="Z7972" s="60"/>
    </row>
    <row r="7973" spans="23:26" hidden="1" x14ac:dyDescent="0.3">
      <c r="W7973" s="60"/>
      <c r="X7973" s="60"/>
      <c r="Y7973" s="60"/>
      <c r="Z7973" s="60"/>
    </row>
    <row r="7974" spans="23:26" hidden="1" x14ac:dyDescent="0.3">
      <c r="W7974" s="60"/>
      <c r="X7974" s="60"/>
      <c r="Y7974" s="60"/>
      <c r="Z7974" s="60"/>
    </row>
    <row r="7975" spans="23:26" hidden="1" x14ac:dyDescent="0.3">
      <c r="W7975" s="60"/>
      <c r="X7975" s="60"/>
      <c r="Y7975" s="60"/>
      <c r="Z7975" s="60"/>
    </row>
    <row r="7976" spans="23:26" hidden="1" x14ac:dyDescent="0.3">
      <c r="W7976" s="60"/>
      <c r="X7976" s="60"/>
      <c r="Y7976" s="60"/>
      <c r="Z7976" s="60"/>
    </row>
    <row r="7977" spans="23:26" hidden="1" x14ac:dyDescent="0.3">
      <c r="W7977" s="60"/>
      <c r="X7977" s="60"/>
      <c r="Y7977" s="60"/>
      <c r="Z7977" s="60"/>
    </row>
    <row r="7978" spans="23:26" hidden="1" x14ac:dyDescent="0.3">
      <c r="W7978" s="60"/>
      <c r="X7978" s="60"/>
      <c r="Y7978" s="60"/>
      <c r="Z7978" s="60"/>
    </row>
    <row r="7979" spans="23:26" hidden="1" x14ac:dyDescent="0.3">
      <c r="W7979" s="60"/>
      <c r="X7979" s="60"/>
      <c r="Y7979" s="60"/>
      <c r="Z7979" s="60"/>
    </row>
    <row r="7980" spans="23:26" hidden="1" x14ac:dyDescent="0.3">
      <c r="W7980" s="60"/>
      <c r="X7980" s="60"/>
      <c r="Y7980" s="60"/>
      <c r="Z7980" s="60"/>
    </row>
    <row r="7981" spans="23:26" hidden="1" x14ac:dyDescent="0.3">
      <c r="W7981" s="60"/>
      <c r="X7981" s="60"/>
      <c r="Y7981" s="60"/>
      <c r="Z7981" s="60"/>
    </row>
    <row r="7982" spans="23:26" hidden="1" x14ac:dyDescent="0.3">
      <c r="W7982" s="60"/>
      <c r="X7982" s="60"/>
      <c r="Y7982" s="60"/>
      <c r="Z7982" s="60"/>
    </row>
    <row r="7983" spans="23:26" hidden="1" x14ac:dyDescent="0.3">
      <c r="W7983" s="60"/>
      <c r="X7983" s="60"/>
      <c r="Y7983" s="60"/>
      <c r="Z7983" s="60"/>
    </row>
    <row r="7984" spans="23:26" hidden="1" x14ac:dyDescent="0.3">
      <c r="W7984" s="60"/>
      <c r="X7984" s="60"/>
      <c r="Y7984" s="60"/>
      <c r="Z7984" s="60"/>
    </row>
    <row r="7985" spans="23:26" hidden="1" x14ac:dyDescent="0.3">
      <c r="W7985" s="60"/>
      <c r="X7985" s="60"/>
      <c r="Y7985" s="60"/>
      <c r="Z7985" s="60"/>
    </row>
    <row r="7986" spans="23:26" hidden="1" x14ac:dyDescent="0.3">
      <c r="W7986" s="60"/>
      <c r="X7986" s="60"/>
      <c r="Y7986" s="60"/>
      <c r="Z7986" s="60"/>
    </row>
    <row r="7987" spans="23:26" hidden="1" x14ac:dyDescent="0.3">
      <c r="W7987" s="60"/>
      <c r="X7987" s="60"/>
      <c r="Y7987" s="60"/>
      <c r="Z7987" s="60"/>
    </row>
    <row r="7988" spans="23:26" hidden="1" x14ac:dyDescent="0.3">
      <c r="W7988" s="60"/>
      <c r="X7988" s="60"/>
      <c r="Y7988" s="60"/>
      <c r="Z7988" s="60"/>
    </row>
    <row r="7989" spans="23:26" hidden="1" x14ac:dyDescent="0.3">
      <c r="W7989" s="60"/>
      <c r="X7989" s="60"/>
      <c r="Y7989" s="60"/>
      <c r="Z7989" s="60"/>
    </row>
    <row r="7990" spans="23:26" hidden="1" x14ac:dyDescent="0.3">
      <c r="W7990" s="60"/>
      <c r="X7990" s="60"/>
      <c r="Y7990" s="60"/>
      <c r="Z7990" s="60"/>
    </row>
    <row r="7991" spans="23:26" hidden="1" x14ac:dyDescent="0.3">
      <c r="W7991" s="60"/>
      <c r="X7991" s="60"/>
      <c r="Y7991" s="60"/>
      <c r="Z7991" s="60"/>
    </row>
    <row r="7992" spans="23:26" hidden="1" x14ac:dyDescent="0.3">
      <c r="W7992" s="60"/>
      <c r="X7992" s="60"/>
      <c r="Y7992" s="60"/>
      <c r="Z7992" s="60"/>
    </row>
    <row r="7993" spans="23:26" hidden="1" x14ac:dyDescent="0.3">
      <c r="W7993" s="60"/>
      <c r="X7993" s="60"/>
      <c r="Y7993" s="60"/>
      <c r="Z7993" s="60"/>
    </row>
    <row r="7994" spans="23:26" hidden="1" x14ac:dyDescent="0.3">
      <c r="W7994" s="60"/>
      <c r="X7994" s="60"/>
      <c r="Y7994" s="60"/>
      <c r="Z7994" s="60"/>
    </row>
    <row r="7995" spans="23:26" hidden="1" x14ac:dyDescent="0.3">
      <c r="W7995" s="60"/>
      <c r="X7995" s="60"/>
      <c r="Y7995" s="60"/>
      <c r="Z7995" s="60"/>
    </row>
    <row r="7996" spans="23:26" hidden="1" x14ac:dyDescent="0.3">
      <c r="W7996" s="60"/>
      <c r="X7996" s="60"/>
      <c r="Y7996" s="60"/>
      <c r="Z7996" s="60"/>
    </row>
    <row r="7997" spans="23:26" hidden="1" x14ac:dyDescent="0.3">
      <c r="W7997" s="60"/>
      <c r="X7997" s="60"/>
      <c r="Y7997" s="60"/>
      <c r="Z7997" s="60"/>
    </row>
    <row r="7998" spans="23:26" hidden="1" x14ac:dyDescent="0.3">
      <c r="W7998" s="60"/>
      <c r="X7998" s="60"/>
      <c r="Y7998" s="60"/>
      <c r="Z7998" s="60"/>
    </row>
    <row r="7999" spans="23:26" hidden="1" x14ac:dyDescent="0.3">
      <c r="W7999" s="60"/>
      <c r="X7999" s="60"/>
      <c r="Y7999" s="60"/>
      <c r="Z7999" s="60"/>
    </row>
    <row r="8000" spans="23:26" hidden="1" x14ac:dyDescent="0.3">
      <c r="W8000" s="60"/>
      <c r="X8000" s="60"/>
      <c r="Y8000" s="60"/>
      <c r="Z8000" s="60"/>
    </row>
    <row r="8001" spans="23:26" hidden="1" x14ac:dyDescent="0.3">
      <c r="W8001" s="60"/>
      <c r="X8001" s="60"/>
      <c r="Y8001" s="60"/>
      <c r="Z8001" s="60"/>
    </row>
    <row r="8002" spans="23:26" hidden="1" x14ac:dyDescent="0.3">
      <c r="W8002" s="60"/>
      <c r="X8002" s="60"/>
      <c r="Y8002" s="60"/>
      <c r="Z8002" s="60"/>
    </row>
    <row r="8003" spans="23:26" hidden="1" x14ac:dyDescent="0.3">
      <c r="W8003" s="60"/>
      <c r="X8003" s="60"/>
      <c r="Y8003" s="60"/>
      <c r="Z8003" s="60"/>
    </row>
    <row r="8004" spans="23:26" hidden="1" x14ac:dyDescent="0.3">
      <c r="W8004" s="60"/>
      <c r="X8004" s="60"/>
      <c r="Y8004" s="60"/>
      <c r="Z8004" s="60"/>
    </row>
    <row r="8005" spans="23:26" hidden="1" x14ac:dyDescent="0.3">
      <c r="W8005" s="60"/>
      <c r="X8005" s="60"/>
      <c r="Y8005" s="60"/>
      <c r="Z8005" s="60"/>
    </row>
    <row r="8006" spans="23:26" hidden="1" x14ac:dyDescent="0.3">
      <c r="W8006" s="60"/>
      <c r="X8006" s="60"/>
      <c r="Y8006" s="60"/>
      <c r="Z8006" s="60"/>
    </row>
    <row r="8007" spans="23:26" hidden="1" x14ac:dyDescent="0.3">
      <c r="W8007" s="60"/>
      <c r="X8007" s="60"/>
      <c r="Y8007" s="60"/>
      <c r="Z8007" s="60"/>
    </row>
    <row r="8008" spans="23:26" hidden="1" x14ac:dyDescent="0.3">
      <c r="W8008" s="60"/>
      <c r="X8008" s="60"/>
      <c r="Y8008" s="60"/>
      <c r="Z8008" s="60"/>
    </row>
    <row r="8009" spans="23:26" hidden="1" x14ac:dyDescent="0.3">
      <c r="W8009" s="60"/>
      <c r="X8009" s="60"/>
      <c r="Y8009" s="60"/>
      <c r="Z8009" s="60"/>
    </row>
    <row r="8010" spans="23:26" hidden="1" x14ac:dyDescent="0.3">
      <c r="W8010" s="60"/>
      <c r="X8010" s="60"/>
      <c r="Y8010" s="60"/>
      <c r="Z8010" s="60"/>
    </row>
    <row r="8011" spans="23:26" hidden="1" x14ac:dyDescent="0.3">
      <c r="W8011" s="60"/>
      <c r="X8011" s="60"/>
      <c r="Y8011" s="60"/>
      <c r="Z8011" s="60"/>
    </row>
    <row r="8012" spans="23:26" hidden="1" x14ac:dyDescent="0.3">
      <c r="W8012" s="60"/>
      <c r="X8012" s="60"/>
      <c r="Y8012" s="60"/>
      <c r="Z8012" s="60"/>
    </row>
    <row r="8013" spans="23:26" hidden="1" x14ac:dyDescent="0.3">
      <c r="W8013" s="60"/>
      <c r="X8013" s="60"/>
      <c r="Y8013" s="60"/>
      <c r="Z8013" s="60"/>
    </row>
    <row r="8014" spans="23:26" hidden="1" x14ac:dyDescent="0.3">
      <c r="W8014" s="60"/>
      <c r="X8014" s="60"/>
      <c r="Y8014" s="60"/>
      <c r="Z8014" s="60"/>
    </row>
    <row r="8015" spans="23:26" hidden="1" x14ac:dyDescent="0.3">
      <c r="W8015" s="60"/>
      <c r="X8015" s="60"/>
      <c r="Y8015" s="60"/>
      <c r="Z8015" s="60"/>
    </row>
    <row r="8016" spans="23:26" hidden="1" x14ac:dyDescent="0.3">
      <c r="W8016" s="60"/>
      <c r="X8016" s="60"/>
      <c r="Y8016" s="60"/>
      <c r="Z8016" s="60"/>
    </row>
    <row r="8017" spans="23:26" hidden="1" x14ac:dyDescent="0.3">
      <c r="W8017" s="60"/>
      <c r="X8017" s="60"/>
      <c r="Y8017" s="60"/>
      <c r="Z8017" s="60"/>
    </row>
    <row r="8018" spans="23:26" hidden="1" x14ac:dyDescent="0.3">
      <c r="W8018" s="60"/>
      <c r="X8018" s="60"/>
      <c r="Y8018" s="60"/>
      <c r="Z8018" s="60"/>
    </row>
    <row r="8019" spans="23:26" hidden="1" x14ac:dyDescent="0.3">
      <c r="W8019" s="60"/>
      <c r="X8019" s="60"/>
      <c r="Y8019" s="60"/>
      <c r="Z8019" s="60"/>
    </row>
    <row r="8020" spans="23:26" hidden="1" x14ac:dyDescent="0.3">
      <c r="W8020" s="60"/>
      <c r="X8020" s="60"/>
      <c r="Y8020" s="60"/>
      <c r="Z8020" s="60"/>
    </row>
    <row r="8021" spans="23:26" hidden="1" x14ac:dyDescent="0.3">
      <c r="W8021" s="60"/>
      <c r="X8021" s="60"/>
      <c r="Y8021" s="60"/>
      <c r="Z8021" s="60"/>
    </row>
    <row r="8022" spans="23:26" hidden="1" x14ac:dyDescent="0.3">
      <c r="W8022" s="60"/>
      <c r="X8022" s="60"/>
      <c r="Y8022" s="60"/>
      <c r="Z8022" s="60"/>
    </row>
    <row r="8023" spans="23:26" hidden="1" x14ac:dyDescent="0.3">
      <c r="W8023" s="60"/>
      <c r="X8023" s="60"/>
      <c r="Y8023" s="60"/>
      <c r="Z8023" s="60"/>
    </row>
    <row r="8024" spans="23:26" hidden="1" x14ac:dyDescent="0.3">
      <c r="W8024" s="60"/>
      <c r="X8024" s="60"/>
      <c r="Y8024" s="60"/>
      <c r="Z8024" s="60"/>
    </row>
    <row r="8025" spans="23:26" hidden="1" x14ac:dyDescent="0.3">
      <c r="W8025" s="60"/>
      <c r="X8025" s="60"/>
      <c r="Y8025" s="60"/>
      <c r="Z8025" s="60"/>
    </row>
    <row r="8026" spans="23:26" hidden="1" x14ac:dyDescent="0.3">
      <c r="W8026" s="60"/>
      <c r="X8026" s="60"/>
      <c r="Y8026" s="60"/>
      <c r="Z8026" s="60"/>
    </row>
    <row r="8027" spans="23:26" hidden="1" x14ac:dyDescent="0.3">
      <c r="W8027" s="60"/>
      <c r="X8027" s="60"/>
      <c r="Y8027" s="60"/>
      <c r="Z8027" s="60"/>
    </row>
    <row r="8028" spans="23:26" hidden="1" x14ac:dyDescent="0.3">
      <c r="W8028" s="60"/>
      <c r="X8028" s="60"/>
      <c r="Y8028" s="60"/>
      <c r="Z8028" s="60"/>
    </row>
    <row r="8029" spans="23:26" hidden="1" x14ac:dyDescent="0.3">
      <c r="W8029" s="60"/>
      <c r="X8029" s="60"/>
      <c r="Y8029" s="60"/>
      <c r="Z8029" s="60"/>
    </row>
    <row r="8030" spans="23:26" hidden="1" x14ac:dyDescent="0.3">
      <c r="W8030" s="60"/>
      <c r="X8030" s="60"/>
      <c r="Y8030" s="60"/>
      <c r="Z8030" s="60"/>
    </row>
    <row r="8031" spans="23:26" hidden="1" x14ac:dyDescent="0.3">
      <c r="W8031" s="60"/>
      <c r="X8031" s="60"/>
      <c r="Y8031" s="60"/>
      <c r="Z8031" s="60"/>
    </row>
    <row r="8032" spans="23:26" hidden="1" x14ac:dyDescent="0.3">
      <c r="W8032" s="60"/>
      <c r="X8032" s="60"/>
      <c r="Y8032" s="60"/>
      <c r="Z8032" s="60"/>
    </row>
    <row r="8033" spans="23:26" hidden="1" x14ac:dyDescent="0.3">
      <c r="W8033" s="60"/>
      <c r="X8033" s="60"/>
      <c r="Y8033" s="60"/>
      <c r="Z8033" s="60"/>
    </row>
    <row r="8034" spans="23:26" hidden="1" x14ac:dyDescent="0.3">
      <c r="W8034" s="60"/>
      <c r="X8034" s="60"/>
      <c r="Y8034" s="60"/>
      <c r="Z8034" s="60"/>
    </row>
    <row r="8035" spans="23:26" hidden="1" x14ac:dyDescent="0.3">
      <c r="W8035" s="60"/>
      <c r="X8035" s="60"/>
      <c r="Y8035" s="60"/>
      <c r="Z8035" s="60"/>
    </row>
    <row r="8036" spans="23:26" hidden="1" x14ac:dyDescent="0.3">
      <c r="W8036" s="60"/>
      <c r="X8036" s="60"/>
      <c r="Y8036" s="60"/>
      <c r="Z8036" s="60"/>
    </row>
    <row r="8037" spans="23:26" hidden="1" x14ac:dyDescent="0.3">
      <c r="W8037" s="60"/>
      <c r="X8037" s="60"/>
      <c r="Y8037" s="60"/>
      <c r="Z8037" s="60"/>
    </row>
    <row r="8038" spans="23:26" hidden="1" x14ac:dyDescent="0.3">
      <c r="W8038" s="60"/>
      <c r="X8038" s="60"/>
      <c r="Y8038" s="60"/>
      <c r="Z8038" s="60"/>
    </row>
    <row r="8039" spans="23:26" hidden="1" x14ac:dyDescent="0.3">
      <c r="W8039" s="60"/>
      <c r="X8039" s="60"/>
      <c r="Y8039" s="60"/>
      <c r="Z8039" s="60"/>
    </row>
    <row r="8040" spans="23:26" hidden="1" x14ac:dyDescent="0.3">
      <c r="W8040" s="60"/>
      <c r="X8040" s="60"/>
      <c r="Y8040" s="60"/>
      <c r="Z8040" s="60"/>
    </row>
    <row r="8041" spans="23:26" hidden="1" x14ac:dyDescent="0.3">
      <c r="W8041" s="60"/>
      <c r="X8041" s="60"/>
      <c r="Y8041" s="60"/>
      <c r="Z8041" s="60"/>
    </row>
    <row r="8042" spans="23:26" hidden="1" x14ac:dyDescent="0.3">
      <c r="W8042" s="60"/>
      <c r="X8042" s="60"/>
      <c r="Y8042" s="60"/>
      <c r="Z8042" s="60"/>
    </row>
    <row r="8043" spans="23:26" hidden="1" x14ac:dyDescent="0.3">
      <c r="W8043" s="60"/>
      <c r="X8043" s="60"/>
      <c r="Y8043" s="60"/>
      <c r="Z8043" s="60"/>
    </row>
    <row r="8044" spans="23:26" hidden="1" x14ac:dyDescent="0.3">
      <c r="W8044" s="60"/>
      <c r="X8044" s="60"/>
      <c r="Y8044" s="60"/>
      <c r="Z8044" s="60"/>
    </row>
    <row r="8045" spans="23:26" hidden="1" x14ac:dyDescent="0.3">
      <c r="W8045" s="60"/>
      <c r="X8045" s="60"/>
      <c r="Y8045" s="60"/>
      <c r="Z8045" s="60"/>
    </row>
    <row r="8046" spans="23:26" hidden="1" x14ac:dyDescent="0.3">
      <c r="W8046" s="60"/>
      <c r="X8046" s="60"/>
      <c r="Y8046" s="60"/>
      <c r="Z8046" s="60"/>
    </row>
    <row r="8047" spans="23:26" hidden="1" x14ac:dyDescent="0.3">
      <c r="W8047" s="60"/>
      <c r="X8047" s="60"/>
      <c r="Y8047" s="60"/>
      <c r="Z8047" s="60"/>
    </row>
    <row r="8048" spans="23:26" hidden="1" x14ac:dyDescent="0.3">
      <c r="W8048" s="60"/>
      <c r="X8048" s="60"/>
      <c r="Y8048" s="60"/>
      <c r="Z8048" s="60"/>
    </row>
    <row r="8049" spans="23:26" hidden="1" x14ac:dyDescent="0.3">
      <c r="W8049" s="60"/>
      <c r="X8049" s="60"/>
      <c r="Y8049" s="60"/>
      <c r="Z8049" s="60"/>
    </row>
    <row r="8050" spans="23:26" hidden="1" x14ac:dyDescent="0.3">
      <c r="W8050" s="60"/>
      <c r="X8050" s="60"/>
      <c r="Y8050" s="60"/>
      <c r="Z8050" s="60"/>
    </row>
    <row r="8051" spans="23:26" hidden="1" x14ac:dyDescent="0.3">
      <c r="W8051" s="60"/>
      <c r="X8051" s="60"/>
      <c r="Y8051" s="60"/>
      <c r="Z8051" s="60"/>
    </row>
    <row r="8052" spans="23:26" hidden="1" x14ac:dyDescent="0.3">
      <c r="W8052" s="60"/>
      <c r="X8052" s="60"/>
      <c r="Y8052" s="60"/>
      <c r="Z8052" s="60"/>
    </row>
    <row r="8053" spans="23:26" hidden="1" x14ac:dyDescent="0.3">
      <c r="W8053" s="60"/>
      <c r="X8053" s="60"/>
      <c r="Y8053" s="60"/>
      <c r="Z8053" s="60"/>
    </row>
    <row r="8054" spans="23:26" hidden="1" x14ac:dyDescent="0.3">
      <c r="W8054" s="60"/>
      <c r="X8054" s="60"/>
      <c r="Y8054" s="60"/>
      <c r="Z8054" s="60"/>
    </row>
    <row r="8055" spans="23:26" hidden="1" x14ac:dyDescent="0.3">
      <c r="W8055" s="60"/>
      <c r="X8055" s="60"/>
      <c r="Y8055" s="60"/>
      <c r="Z8055" s="60"/>
    </row>
    <row r="8056" spans="23:26" hidden="1" x14ac:dyDescent="0.3">
      <c r="W8056" s="60"/>
      <c r="X8056" s="60"/>
      <c r="Y8056" s="60"/>
      <c r="Z8056" s="60"/>
    </row>
    <row r="8057" spans="23:26" hidden="1" x14ac:dyDescent="0.3">
      <c r="W8057" s="60"/>
      <c r="X8057" s="60"/>
      <c r="Y8057" s="60"/>
      <c r="Z8057" s="60"/>
    </row>
    <row r="8058" spans="23:26" hidden="1" x14ac:dyDescent="0.3">
      <c r="W8058" s="60"/>
      <c r="X8058" s="60"/>
      <c r="Y8058" s="60"/>
      <c r="Z8058" s="60"/>
    </row>
    <row r="8059" spans="23:26" hidden="1" x14ac:dyDescent="0.3">
      <c r="W8059" s="60"/>
      <c r="X8059" s="60"/>
      <c r="Y8059" s="60"/>
      <c r="Z8059" s="60"/>
    </row>
    <row r="8060" spans="23:26" hidden="1" x14ac:dyDescent="0.3">
      <c r="W8060" s="60"/>
      <c r="X8060" s="60"/>
      <c r="Y8060" s="60"/>
      <c r="Z8060" s="60"/>
    </row>
    <row r="8061" spans="23:26" hidden="1" x14ac:dyDescent="0.3">
      <c r="W8061" s="60"/>
      <c r="X8061" s="60"/>
      <c r="Y8061" s="60"/>
      <c r="Z8061" s="60"/>
    </row>
    <row r="8062" spans="23:26" hidden="1" x14ac:dyDescent="0.3">
      <c r="W8062" s="60"/>
      <c r="X8062" s="60"/>
      <c r="Y8062" s="60"/>
      <c r="Z8062" s="60"/>
    </row>
    <row r="8063" spans="23:26" hidden="1" x14ac:dyDescent="0.3">
      <c r="W8063" s="60"/>
      <c r="X8063" s="60"/>
      <c r="Y8063" s="60"/>
      <c r="Z8063" s="60"/>
    </row>
    <row r="8064" spans="23:26" hidden="1" x14ac:dyDescent="0.3">
      <c r="W8064" s="60"/>
      <c r="X8064" s="60"/>
      <c r="Y8064" s="60"/>
      <c r="Z8064" s="60"/>
    </row>
    <row r="8065" spans="23:26" hidden="1" x14ac:dyDescent="0.3">
      <c r="W8065" s="60"/>
      <c r="X8065" s="60"/>
      <c r="Y8065" s="60"/>
      <c r="Z8065" s="60"/>
    </row>
    <row r="8066" spans="23:26" hidden="1" x14ac:dyDescent="0.3">
      <c r="W8066" s="60"/>
      <c r="X8066" s="60"/>
      <c r="Y8066" s="60"/>
      <c r="Z8066" s="60"/>
    </row>
    <row r="8067" spans="23:26" hidden="1" x14ac:dyDescent="0.3">
      <c r="W8067" s="60"/>
      <c r="X8067" s="60"/>
      <c r="Y8067" s="60"/>
      <c r="Z8067" s="60"/>
    </row>
    <row r="8068" spans="23:26" hidden="1" x14ac:dyDescent="0.3">
      <c r="W8068" s="60"/>
      <c r="X8068" s="60"/>
      <c r="Y8068" s="60"/>
      <c r="Z8068" s="60"/>
    </row>
    <row r="8069" spans="23:26" hidden="1" x14ac:dyDescent="0.3">
      <c r="W8069" s="60"/>
      <c r="X8069" s="60"/>
      <c r="Y8069" s="60"/>
      <c r="Z8069" s="60"/>
    </row>
    <row r="8070" spans="23:26" hidden="1" x14ac:dyDescent="0.3">
      <c r="W8070" s="60"/>
      <c r="X8070" s="60"/>
      <c r="Y8070" s="60"/>
      <c r="Z8070" s="60"/>
    </row>
    <row r="8071" spans="23:26" hidden="1" x14ac:dyDescent="0.3">
      <c r="W8071" s="60"/>
      <c r="X8071" s="60"/>
      <c r="Y8071" s="60"/>
      <c r="Z8071" s="60"/>
    </row>
    <row r="8072" spans="23:26" hidden="1" x14ac:dyDescent="0.3">
      <c r="W8072" s="60"/>
      <c r="X8072" s="60"/>
      <c r="Y8072" s="60"/>
      <c r="Z8072" s="60"/>
    </row>
    <row r="8073" spans="23:26" hidden="1" x14ac:dyDescent="0.3">
      <c r="W8073" s="60"/>
      <c r="X8073" s="60"/>
      <c r="Y8073" s="60"/>
      <c r="Z8073" s="60"/>
    </row>
    <row r="8074" spans="23:26" hidden="1" x14ac:dyDescent="0.3">
      <c r="W8074" s="60"/>
      <c r="X8074" s="60"/>
      <c r="Y8074" s="60"/>
      <c r="Z8074" s="60"/>
    </row>
    <row r="8075" spans="23:26" hidden="1" x14ac:dyDescent="0.3">
      <c r="W8075" s="60"/>
      <c r="X8075" s="60"/>
      <c r="Y8075" s="60"/>
      <c r="Z8075" s="60"/>
    </row>
    <row r="8076" spans="23:26" hidden="1" x14ac:dyDescent="0.3">
      <c r="W8076" s="60"/>
      <c r="X8076" s="60"/>
      <c r="Y8076" s="60"/>
      <c r="Z8076" s="60"/>
    </row>
    <row r="8077" spans="23:26" hidden="1" x14ac:dyDescent="0.3">
      <c r="W8077" s="60"/>
      <c r="X8077" s="60"/>
      <c r="Y8077" s="60"/>
      <c r="Z8077" s="60"/>
    </row>
    <row r="8078" spans="23:26" hidden="1" x14ac:dyDescent="0.3">
      <c r="W8078" s="60"/>
      <c r="X8078" s="60"/>
      <c r="Y8078" s="60"/>
      <c r="Z8078" s="60"/>
    </row>
    <row r="8079" spans="23:26" hidden="1" x14ac:dyDescent="0.3">
      <c r="W8079" s="60"/>
      <c r="X8079" s="60"/>
      <c r="Y8079" s="60"/>
      <c r="Z8079" s="60"/>
    </row>
    <row r="8080" spans="23:26" hidden="1" x14ac:dyDescent="0.3">
      <c r="W8080" s="60"/>
      <c r="X8080" s="60"/>
      <c r="Y8080" s="60"/>
      <c r="Z8080" s="60"/>
    </row>
    <row r="8081" spans="23:26" hidden="1" x14ac:dyDescent="0.3">
      <c r="W8081" s="60"/>
      <c r="X8081" s="60"/>
      <c r="Y8081" s="60"/>
      <c r="Z8081" s="60"/>
    </row>
    <row r="8082" spans="23:26" hidden="1" x14ac:dyDescent="0.3">
      <c r="W8082" s="60"/>
      <c r="X8082" s="60"/>
      <c r="Y8082" s="60"/>
      <c r="Z8082" s="60"/>
    </row>
    <row r="8083" spans="23:26" hidden="1" x14ac:dyDescent="0.3">
      <c r="W8083" s="60"/>
      <c r="X8083" s="60"/>
      <c r="Y8083" s="60"/>
      <c r="Z8083" s="60"/>
    </row>
    <row r="8084" spans="23:26" hidden="1" x14ac:dyDescent="0.3">
      <c r="W8084" s="60"/>
      <c r="X8084" s="60"/>
      <c r="Y8084" s="60"/>
      <c r="Z8084" s="60"/>
    </row>
    <row r="8085" spans="23:26" hidden="1" x14ac:dyDescent="0.3">
      <c r="W8085" s="60"/>
      <c r="X8085" s="60"/>
      <c r="Y8085" s="60"/>
      <c r="Z8085" s="60"/>
    </row>
    <row r="8086" spans="23:26" hidden="1" x14ac:dyDescent="0.3">
      <c r="W8086" s="60"/>
      <c r="X8086" s="60"/>
      <c r="Y8086" s="60"/>
      <c r="Z8086" s="60"/>
    </row>
    <row r="8087" spans="23:26" hidden="1" x14ac:dyDescent="0.3">
      <c r="W8087" s="60"/>
      <c r="X8087" s="60"/>
      <c r="Y8087" s="60"/>
      <c r="Z8087" s="60"/>
    </row>
    <row r="8088" spans="23:26" hidden="1" x14ac:dyDescent="0.3">
      <c r="W8088" s="60"/>
      <c r="X8088" s="60"/>
      <c r="Y8088" s="60"/>
      <c r="Z8088" s="60"/>
    </row>
    <row r="8089" spans="23:26" hidden="1" x14ac:dyDescent="0.3">
      <c r="W8089" s="60"/>
      <c r="X8089" s="60"/>
      <c r="Y8089" s="60"/>
      <c r="Z8089" s="60"/>
    </row>
    <row r="8090" spans="23:26" hidden="1" x14ac:dyDescent="0.3">
      <c r="W8090" s="60"/>
      <c r="X8090" s="60"/>
      <c r="Y8090" s="60"/>
      <c r="Z8090" s="60"/>
    </row>
    <row r="8091" spans="23:26" hidden="1" x14ac:dyDescent="0.3">
      <c r="W8091" s="60"/>
      <c r="X8091" s="60"/>
      <c r="Y8091" s="60"/>
      <c r="Z8091" s="60"/>
    </row>
    <row r="8092" spans="23:26" hidden="1" x14ac:dyDescent="0.3">
      <c r="W8092" s="60"/>
      <c r="X8092" s="60"/>
      <c r="Y8092" s="60"/>
      <c r="Z8092" s="60"/>
    </row>
    <row r="8093" spans="23:26" hidden="1" x14ac:dyDescent="0.3">
      <c r="W8093" s="60"/>
      <c r="X8093" s="60"/>
      <c r="Y8093" s="60"/>
      <c r="Z8093" s="60"/>
    </row>
    <row r="8094" spans="23:26" hidden="1" x14ac:dyDescent="0.3">
      <c r="W8094" s="60"/>
      <c r="X8094" s="60"/>
      <c r="Y8094" s="60"/>
      <c r="Z8094" s="60"/>
    </row>
    <row r="8095" spans="23:26" hidden="1" x14ac:dyDescent="0.3">
      <c r="W8095" s="60"/>
      <c r="X8095" s="60"/>
      <c r="Y8095" s="60"/>
      <c r="Z8095" s="60"/>
    </row>
    <row r="8096" spans="23:26" hidden="1" x14ac:dyDescent="0.3">
      <c r="W8096" s="60"/>
      <c r="X8096" s="60"/>
      <c r="Y8096" s="60"/>
      <c r="Z8096" s="60"/>
    </row>
    <row r="8097" spans="23:26" hidden="1" x14ac:dyDescent="0.3">
      <c r="W8097" s="60"/>
      <c r="X8097" s="60"/>
      <c r="Y8097" s="60"/>
      <c r="Z8097" s="60"/>
    </row>
    <row r="8098" spans="23:26" hidden="1" x14ac:dyDescent="0.3">
      <c r="W8098" s="60"/>
      <c r="X8098" s="60"/>
      <c r="Y8098" s="60"/>
      <c r="Z8098" s="60"/>
    </row>
    <row r="8099" spans="23:26" hidden="1" x14ac:dyDescent="0.3">
      <c r="W8099" s="60"/>
      <c r="X8099" s="60"/>
      <c r="Y8099" s="60"/>
      <c r="Z8099" s="60"/>
    </row>
    <row r="8100" spans="23:26" hidden="1" x14ac:dyDescent="0.3">
      <c r="W8100" s="60"/>
      <c r="X8100" s="60"/>
      <c r="Y8100" s="60"/>
      <c r="Z8100" s="60"/>
    </row>
    <row r="8101" spans="23:26" hidden="1" x14ac:dyDescent="0.3">
      <c r="W8101" s="60"/>
      <c r="X8101" s="60"/>
      <c r="Y8101" s="60"/>
      <c r="Z8101" s="60"/>
    </row>
    <row r="8102" spans="23:26" hidden="1" x14ac:dyDescent="0.3">
      <c r="W8102" s="60"/>
      <c r="X8102" s="60"/>
      <c r="Y8102" s="60"/>
      <c r="Z8102" s="60"/>
    </row>
    <row r="8103" spans="23:26" hidden="1" x14ac:dyDescent="0.3">
      <c r="W8103" s="60"/>
      <c r="X8103" s="60"/>
      <c r="Y8103" s="60"/>
      <c r="Z8103" s="60"/>
    </row>
    <row r="8104" spans="23:26" hidden="1" x14ac:dyDescent="0.3">
      <c r="W8104" s="60"/>
      <c r="X8104" s="60"/>
      <c r="Y8104" s="60"/>
      <c r="Z8104" s="60"/>
    </row>
    <row r="8105" spans="23:26" hidden="1" x14ac:dyDescent="0.3">
      <c r="W8105" s="60"/>
      <c r="X8105" s="60"/>
      <c r="Y8105" s="60"/>
      <c r="Z8105" s="60"/>
    </row>
    <row r="8106" spans="23:26" hidden="1" x14ac:dyDescent="0.3">
      <c r="W8106" s="60"/>
      <c r="X8106" s="60"/>
      <c r="Y8106" s="60"/>
      <c r="Z8106" s="60"/>
    </row>
    <row r="8107" spans="23:26" hidden="1" x14ac:dyDescent="0.3">
      <c r="W8107" s="60"/>
      <c r="X8107" s="60"/>
      <c r="Y8107" s="60"/>
      <c r="Z8107" s="60"/>
    </row>
    <row r="8108" spans="23:26" hidden="1" x14ac:dyDescent="0.3">
      <c r="W8108" s="60"/>
      <c r="X8108" s="60"/>
      <c r="Y8108" s="60"/>
      <c r="Z8108" s="60"/>
    </row>
    <row r="8109" spans="23:26" hidden="1" x14ac:dyDescent="0.3">
      <c r="W8109" s="60"/>
      <c r="X8109" s="60"/>
      <c r="Y8109" s="60"/>
      <c r="Z8109" s="60"/>
    </row>
    <row r="8110" spans="23:26" hidden="1" x14ac:dyDescent="0.3">
      <c r="W8110" s="60"/>
      <c r="X8110" s="60"/>
      <c r="Y8110" s="60"/>
      <c r="Z8110" s="60"/>
    </row>
    <row r="8111" spans="23:26" hidden="1" x14ac:dyDescent="0.3">
      <c r="W8111" s="60"/>
      <c r="X8111" s="60"/>
      <c r="Y8111" s="60"/>
      <c r="Z8111" s="60"/>
    </row>
    <row r="8112" spans="23:26" hidden="1" x14ac:dyDescent="0.3">
      <c r="W8112" s="60"/>
      <c r="X8112" s="60"/>
      <c r="Y8112" s="60"/>
      <c r="Z8112" s="60"/>
    </row>
    <row r="8113" spans="23:26" hidden="1" x14ac:dyDescent="0.3">
      <c r="W8113" s="60"/>
      <c r="X8113" s="60"/>
      <c r="Y8113" s="60"/>
      <c r="Z8113" s="60"/>
    </row>
    <row r="8114" spans="23:26" hidden="1" x14ac:dyDescent="0.3">
      <c r="W8114" s="60"/>
      <c r="X8114" s="60"/>
      <c r="Y8114" s="60"/>
      <c r="Z8114" s="60"/>
    </row>
    <row r="8115" spans="23:26" hidden="1" x14ac:dyDescent="0.3">
      <c r="W8115" s="60"/>
      <c r="X8115" s="60"/>
      <c r="Y8115" s="60"/>
      <c r="Z8115" s="60"/>
    </row>
    <row r="8116" spans="23:26" hidden="1" x14ac:dyDescent="0.3">
      <c r="W8116" s="60"/>
      <c r="X8116" s="60"/>
      <c r="Y8116" s="60"/>
      <c r="Z8116" s="60"/>
    </row>
    <row r="8117" spans="23:26" hidden="1" x14ac:dyDescent="0.3">
      <c r="W8117" s="60"/>
      <c r="X8117" s="60"/>
      <c r="Y8117" s="60"/>
      <c r="Z8117" s="60"/>
    </row>
    <row r="8118" spans="23:26" hidden="1" x14ac:dyDescent="0.3">
      <c r="W8118" s="60"/>
      <c r="X8118" s="60"/>
      <c r="Y8118" s="60"/>
      <c r="Z8118" s="60"/>
    </row>
    <row r="8119" spans="23:26" hidden="1" x14ac:dyDescent="0.3">
      <c r="W8119" s="60"/>
      <c r="X8119" s="60"/>
      <c r="Y8119" s="60"/>
      <c r="Z8119" s="60"/>
    </row>
    <row r="8120" spans="23:26" hidden="1" x14ac:dyDescent="0.3">
      <c r="W8120" s="60"/>
      <c r="X8120" s="60"/>
      <c r="Y8120" s="60"/>
      <c r="Z8120" s="60"/>
    </row>
    <row r="8121" spans="23:26" hidden="1" x14ac:dyDescent="0.3">
      <c r="W8121" s="60"/>
      <c r="X8121" s="60"/>
      <c r="Y8121" s="60"/>
      <c r="Z8121" s="60"/>
    </row>
    <row r="8122" spans="23:26" hidden="1" x14ac:dyDescent="0.3">
      <c r="W8122" s="60"/>
      <c r="X8122" s="60"/>
      <c r="Y8122" s="60"/>
      <c r="Z8122" s="60"/>
    </row>
    <row r="8123" spans="23:26" hidden="1" x14ac:dyDescent="0.3">
      <c r="W8123" s="60"/>
      <c r="X8123" s="60"/>
      <c r="Y8123" s="60"/>
      <c r="Z8123" s="60"/>
    </row>
    <row r="8124" spans="23:26" hidden="1" x14ac:dyDescent="0.3">
      <c r="W8124" s="60"/>
      <c r="X8124" s="60"/>
      <c r="Y8124" s="60"/>
      <c r="Z8124" s="60"/>
    </row>
    <row r="8125" spans="23:26" hidden="1" x14ac:dyDescent="0.3">
      <c r="W8125" s="60"/>
      <c r="X8125" s="60"/>
      <c r="Y8125" s="60"/>
      <c r="Z8125" s="60"/>
    </row>
    <row r="8126" spans="23:26" hidden="1" x14ac:dyDescent="0.3">
      <c r="W8126" s="60"/>
      <c r="X8126" s="60"/>
      <c r="Y8126" s="60"/>
      <c r="Z8126" s="60"/>
    </row>
    <row r="8127" spans="23:26" hidden="1" x14ac:dyDescent="0.3">
      <c r="W8127" s="60"/>
      <c r="X8127" s="60"/>
      <c r="Y8127" s="60"/>
      <c r="Z8127" s="60"/>
    </row>
    <row r="8128" spans="23:26" hidden="1" x14ac:dyDescent="0.3">
      <c r="W8128" s="60"/>
      <c r="X8128" s="60"/>
      <c r="Y8128" s="60"/>
      <c r="Z8128" s="60"/>
    </row>
    <row r="8129" spans="23:26" hidden="1" x14ac:dyDescent="0.3">
      <c r="W8129" s="60"/>
      <c r="X8129" s="60"/>
      <c r="Y8129" s="60"/>
      <c r="Z8129" s="60"/>
    </row>
    <row r="8130" spans="23:26" hidden="1" x14ac:dyDescent="0.3">
      <c r="W8130" s="60"/>
      <c r="X8130" s="60"/>
      <c r="Y8130" s="60"/>
      <c r="Z8130" s="60"/>
    </row>
    <row r="8131" spans="23:26" hidden="1" x14ac:dyDescent="0.3">
      <c r="W8131" s="60"/>
      <c r="X8131" s="60"/>
      <c r="Y8131" s="60"/>
      <c r="Z8131" s="60"/>
    </row>
    <row r="8132" spans="23:26" hidden="1" x14ac:dyDescent="0.3">
      <c r="W8132" s="60"/>
      <c r="X8132" s="60"/>
      <c r="Y8132" s="60"/>
      <c r="Z8132" s="60"/>
    </row>
    <row r="8133" spans="23:26" hidden="1" x14ac:dyDescent="0.3">
      <c r="W8133" s="60"/>
      <c r="X8133" s="60"/>
      <c r="Y8133" s="60"/>
      <c r="Z8133" s="60"/>
    </row>
    <row r="8134" spans="23:26" hidden="1" x14ac:dyDescent="0.3">
      <c r="W8134" s="60"/>
      <c r="X8134" s="60"/>
      <c r="Y8134" s="60"/>
      <c r="Z8134" s="60"/>
    </row>
    <row r="8135" spans="23:26" hidden="1" x14ac:dyDescent="0.3">
      <c r="W8135" s="60"/>
      <c r="X8135" s="60"/>
      <c r="Y8135" s="60"/>
      <c r="Z8135" s="60"/>
    </row>
    <row r="8136" spans="23:26" hidden="1" x14ac:dyDescent="0.3">
      <c r="W8136" s="60"/>
      <c r="X8136" s="60"/>
      <c r="Y8136" s="60"/>
      <c r="Z8136" s="60"/>
    </row>
    <row r="8137" spans="23:26" hidden="1" x14ac:dyDescent="0.3">
      <c r="W8137" s="60"/>
      <c r="X8137" s="60"/>
      <c r="Y8137" s="60"/>
      <c r="Z8137" s="60"/>
    </row>
    <row r="8138" spans="23:26" hidden="1" x14ac:dyDescent="0.3">
      <c r="W8138" s="60"/>
      <c r="X8138" s="60"/>
      <c r="Y8138" s="60"/>
      <c r="Z8138" s="60"/>
    </row>
    <row r="8139" spans="23:26" hidden="1" x14ac:dyDescent="0.3">
      <c r="W8139" s="60"/>
      <c r="X8139" s="60"/>
      <c r="Y8139" s="60"/>
      <c r="Z8139" s="60"/>
    </row>
    <row r="8140" spans="23:26" hidden="1" x14ac:dyDescent="0.3">
      <c r="W8140" s="60"/>
      <c r="X8140" s="60"/>
      <c r="Y8140" s="60"/>
      <c r="Z8140" s="60"/>
    </row>
    <row r="8141" spans="23:26" hidden="1" x14ac:dyDescent="0.3">
      <c r="W8141" s="60"/>
      <c r="X8141" s="60"/>
      <c r="Y8141" s="60"/>
      <c r="Z8141" s="60"/>
    </row>
    <row r="8142" spans="23:26" hidden="1" x14ac:dyDescent="0.3">
      <c r="W8142" s="60"/>
      <c r="X8142" s="60"/>
      <c r="Y8142" s="60"/>
      <c r="Z8142" s="60"/>
    </row>
    <row r="8143" spans="23:26" hidden="1" x14ac:dyDescent="0.3">
      <c r="W8143" s="60"/>
      <c r="X8143" s="60"/>
      <c r="Y8143" s="60"/>
      <c r="Z8143" s="60"/>
    </row>
    <row r="8144" spans="23:26" hidden="1" x14ac:dyDescent="0.3">
      <c r="W8144" s="60"/>
      <c r="X8144" s="60"/>
      <c r="Y8144" s="60"/>
      <c r="Z8144" s="60"/>
    </row>
    <row r="8145" spans="23:26" hidden="1" x14ac:dyDescent="0.3">
      <c r="W8145" s="60"/>
      <c r="X8145" s="60"/>
      <c r="Y8145" s="60"/>
      <c r="Z8145" s="60"/>
    </row>
    <row r="8146" spans="23:26" hidden="1" x14ac:dyDescent="0.3">
      <c r="W8146" s="60"/>
      <c r="X8146" s="60"/>
      <c r="Y8146" s="60"/>
      <c r="Z8146" s="60"/>
    </row>
    <row r="8147" spans="23:26" hidden="1" x14ac:dyDescent="0.3">
      <c r="W8147" s="60"/>
      <c r="X8147" s="60"/>
      <c r="Y8147" s="60"/>
      <c r="Z8147" s="60"/>
    </row>
    <row r="8148" spans="23:26" hidden="1" x14ac:dyDescent="0.3">
      <c r="W8148" s="60"/>
      <c r="X8148" s="60"/>
      <c r="Y8148" s="60"/>
      <c r="Z8148" s="60"/>
    </row>
    <row r="8149" spans="23:26" hidden="1" x14ac:dyDescent="0.3">
      <c r="W8149" s="60"/>
      <c r="X8149" s="60"/>
      <c r="Y8149" s="60"/>
      <c r="Z8149" s="60"/>
    </row>
    <row r="8150" spans="23:26" hidden="1" x14ac:dyDescent="0.3">
      <c r="W8150" s="60"/>
      <c r="X8150" s="60"/>
      <c r="Y8150" s="60"/>
      <c r="Z8150" s="60"/>
    </row>
    <row r="8151" spans="23:26" hidden="1" x14ac:dyDescent="0.3">
      <c r="W8151" s="60"/>
      <c r="X8151" s="60"/>
      <c r="Y8151" s="60"/>
      <c r="Z8151" s="60"/>
    </row>
    <row r="8152" spans="23:26" hidden="1" x14ac:dyDescent="0.3">
      <c r="W8152" s="60"/>
      <c r="X8152" s="60"/>
      <c r="Y8152" s="60"/>
      <c r="Z8152" s="60"/>
    </row>
    <row r="8153" spans="23:26" hidden="1" x14ac:dyDescent="0.3">
      <c r="W8153" s="60"/>
      <c r="X8153" s="60"/>
      <c r="Y8153" s="60"/>
      <c r="Z8153" s="60"/>
    </row>
    <row r="8154" spans="23:26" hidden="1" x14ac:dyDescent="0.3">
      <c r="W8154" s="60"/>
      <c r="X8154" s="60"/>
      <c r="Y8154" s="60"/>
      <c r="Z8154" s="60"/>
    </row>
    <row r="8155" spans="23:26" hidden="1" x14ac:dyDescent="0.3">
      <c r="W8155" s="60"/>
      <c r="X8155" s="60"/>
      <c r="Y8155" s="60"/>
      <c r="Z8155" s="60"/>
    </row>
    <row r="8156" spans="23:26" hidden="1" x14ac:dyDescent="0.3">
      <c r="W8156" s="60"/>
      <c r="X8156" s="60"/>
      <c r="Y8156" s="60"/>
      <c r="Z8156" s="60"/>
    </row>
    <row r="8157" spans="23:26" hidden="1" x14ac:dyDescent="0.3">
      <c r="W8157" s="60"/>
      <c r="X8157" s="60"/>
      <c r="Y8157" s="60"/>
      <c r="Z8157" s="60"/>
    </row>
    <row r="8158" spans="23:26" hidden="1" x14ac:dyDescent="0.3">
      <c r="W8158" s="60"/>
      <c r="X8158" s="60"/>
      <c r="Y8158" s="60"/>
      <c r="Z8158" s="60"/>
    </row>
    <row r="8159" spans="23:26" hidden="1" x14ac:dyDescent="0.3">
      <c r="W8159" s="60"/>
      <c r="X8159" s="60"/>
      <c r="Y8159" s="60"/>
      <c r="Z8159" s="60"/>
    </row>
    <row r="8160" spans="23:26" hidden="1" x14ac:dyDescent="0.3">
      <c r="W8160" s="60"/>
      <c r="X8160" s="60"/>
      <c r="Y8160" s="60"/>
      <c r="Z8160" s="60"/>
    </row>
    <row r="8161" spans="23:26" hidden="1" x14ac:dyDescent="0.3">
      <c r="W8161" s="60"/>
      <c r="X8161" s="60"/>
      <c r="Y8161" s="60"/>
      <c r="Z8161" s="60"/>
    </row>
    <row r="8162" spans="23:26" hidden="1" x14ac:dyDescent="0.3">
      <c r="W8162" s="60"/>
      <c r="X8162" s="60"/>
      <c r="Y8162" s="60"/>
      <c r="Z8162" s="60"/>
    </row>
    <row r="8163" spans="23:26" hidden="1" x14ac:dyDescent="0.3">
      <c r="W8163" s="60"/>
      <c r="X8163" s="60"/>
      <c r="Y8163" s="60"/>
      <c r="Z8163" s="60"/>
    </row>
    <row r="8164" spans="23:26" hidden="1" x14ac:dyDescent="0.3">
      <c r="W8164" s="60"/>
      <c r="X8164" s="60"/>
      <c r="Y8164" s="60"/>
      <c r="Z8164" s="60"/>
    </row>
    <row r="8165" spans="23:26" hidden="1" x14ac:dyDescent="0.3">
      <c r="W8165" s="60"/>
      <c r="X8165" s="60"/>
      <c r="Y8165" s="60"/>
      <c r="Z8165" s="60"/>
    </row>
    <row r="8166" spans="23:26" hidden="1" x14ac:dyDescent="0.3">
      <c r="W8166" s="60"/>
      <c r="X8166" s="60"/>
      <c r="Y8166" s="60"/>
      <c r="Z8166" s="60"/>
    </row>
    <row r="8167" spans="23:26" hidden="1" x14ac:dyDescent="0.3">
      <c r="W8167" s="60"/>
      <c r="X8167" s="60"/>
      <c r="Y8167" s="60"/>
      <c r="Z8167" s="60"/>
    </row>
    <row r="8168" spans="23:26" hidden="1" x14ac:dyDescent="0.3">
      <c r="W8168" s="60"/>
      <c r="X8168" s="60"/>
      <c r="Y8168" s="60"/>
      <c r="Z8168" s="60"/>
    </row>
    <row r="8169" spans="23:26" hidden="1" x14ac:dyDescent="0.3">
      <c r="W8169" s="60"/>
      <c r="X8169" s="60"/>
      <c r="Y8169" s="60"/>
      <c r="Z8169" s="60"/>
    </row>
    <row r="8170" spans="23:26" hidden="1" x14ac:dyDescent="0.3">
      <c r="W8170" s="60"/>
      <c r="X8170" s="60"/>
      <c r="Y8170" s="60"/>
      <c r="Z8170" s="60"/>
    </row>
    <row r="8171" spans="23:26" hidden="1" x14ac:dyDescent="0.3">
      <c r="W8171" s="60"/>
      <c r="X8171" s="60"/>
      <c r="Y8171" s="60"/>
      <c r="Z8171" s="60"/>
    </row>
    <row r="8172" spans="23:26" hidden="1" x14ac:dyDescent="0.3">
      <c r="W8172" s="60"/>
      <c r="X8172" s="60"/>
      <c r="Y8172" s="60"/>
      <c r="Z8172" s="60"/>
    </row>
    <row r="8173" spans="23:26" hidden="1" x14ac:dyDescent="0.3">
      <c r="W8173" s="60"/>
      <c r="X8173" s="60"/>
      <c r="Y8173" s="60"/>
      <c r="Z8173" s="60"/>
    </row>
    <row r="8174" spans="23:26" hidden="1" x14ac:dyDescent="0.3">
      <c r="W8174" s="60"/>
      <c r="X8174" s="60"/>
      <c r="Y8174" s="60"/>
      <c r="Z8174" s="60"/>
    </row>
    <row r="8175" spans="23:26" hidden="1" x14ac:dyDescent="0.3">
      <c r="W8175" s="60"/>
      <c r="X8175" s="60"/>
      <c r="Y8175" s="60"/>
      <c r="Z8175" s="60"/>
    </row>
    <row r="8176" spans="23:26" hidden="1" x14ac:dyDescent="0.3">
      <c r="W8176" s="60"/>
      <c r="X8176" s="60"/>
      <c r="Y8176" s="60"/>
      <c r="Z8176" s="60"/>
    </row>
    <row r="8177" spans="23:26" hidden="1" x14ac:dyDescent="0.3">
      <c r="W8177" s="60"/>
      <c r="X8177" s="60"/>
      <c r="Y8177" s="60"/>
      <c r="Z8177" s="60"/>
    </row>
    <row r="8178" spans="23:26" hidden="1" x14ac:dyDescent="0.3">
      <c r="W8178" s="60"/>
      <c r="X8178" s="60"/>
      <c r="Y8178" s="60"/>
      <c r="Z8178" s="60"/>
    </row>
    <row r="8179" spans="23:26" hidden="1" x14ac:dyDescent="0.3">
      <c r="W8179" s="60"/>
      <c r="X8179" s="60"/>
      <c r="Y8179" s="60"/>
      <c r="Z8179" s="60"/>
    </row>
    <row r="8180" spans="23:26" hidden="1" x14ac:dyDescent="0.3">
      <c r="W8180" s="60"/>
      <c r="X8180" s="60"/>
      <c r="Y8180" s="60"/>
      <c r="Z8180" s="60"/>
    </row>
    <row r="8181" spans="23:26" hidden="1" x14ac:dyDescent="0.3">
      <c r="W8181" s="60"/>
      <c r="X8181" s="60"/>
      <c r="Y8181" s="60"/>
      <c r="Z8181" s="60"/>
    </row>
    <row r="8182" spans="23:26" hidden="1" x14ac:dyDescent="0.3">
      <c r="W8182" s="60"/>
      <c r="X8182" s="60"/>
      <c r="Y8182" s="60"/>
      <c r="Z8182" s="60"/>
    </row>
    <row r="8183" spans="23:26" hidden="1" x14ac:dyDescent="0.3">
      <c r="W8183" s="60"/>
      <c r="X8183" s="60"/>
      <c r="Y8183" s="60"/>
      <c r="Z8183" s="60"/>
    </row>
    <row r="8184" spans="23:26" hidden="1" x14ac:dyDescent="0.3">
      <c r="W8184" s="60"/>
      <c r="X8184" s="60"/>
      <c r="Y8184" s="60"/>
      <c r="Z8184" s="60"/>
    </row>
    <row r="8185" spans="23:26" hidden="1" x14ac:dyDescent="0.3">
      <c r="W8185" s="60"/>
      <c r="X8185" s="60"/>
      <c r="Y8185" s="60"/>
      <c r="Z8185" s="60"/>
    </row>
    <row r="8186" spans="23:26" hidden="1" x14ac:dyDescent="0.3">
      <c r="W8186" s="60"/>
      <c r="X8186" s="60"/>
      <c r="Y8186" s="60"/>
      <c r="Z8186" s="60"/>
    </row>
    <row r="8187" spans="23:26" hidden="1" x14ac:dyDescent="0.3">
      <c r="W8187" s="60"/>
      <c r="X8187" s="60"/>
      <c r="Y8187" s="60"/>
      <c r="Z8187" s="60"/>
    </row>
    <row r="8188" spans="23:26" hidden="1" x14ac:dyDescent="0.3">
      <c r="W8188" s="60"/>
      <c r="X8188" s="60"/>
      <c r="Y8188" s="60"/>
      <c r="Z8188" s="60"/>
    </row>
    <row r="8189" spans="23:26" hidden="1" x14ac:dyDescent="0.3">
      <c r="W8189" s="60"/>
      <c r="X8189" s="60"/>
      <c r="Y8189" s="60"/>
      <c r="Z8189" s="60"/>
    </row>
    <row r="8190" spans="23:26" hidden="1" x14ac:dyDescent="0.3">
      <c r="W8190" s="60"/>
      <c r="X8190" s="60"/>
      <c r="Y8190" s="60"/>
      <c r="Z8190" s="60"/>
    </row>
    <row r="8191" spans="23:26" hidden="1" x14ac:dyDescent="0.3">
      <c r="W8191" s="60"/>
      <c r="X8191" s="60"/>
      <c r="Y8191" s="60"/>
      <c r="Z8191" s="60"/>
    </row>
    <row r="8192" spans="23:26" hidden="1" x14ac:dyDescent="0.3">
      <c r="W8192" s="60"/>
      <c r="X8192" s="60"/>
      <c r="Y8192" s="60"/>
      <c r="Z8192" s="60"/>
    </row>
    <row r="8193" spans="23:26" hidden="1" x14ac:dyDescent="0.3">
      <c r="W8193" s="60"/>
      <c r="X8193" s="60"/>
      <c r="Y8193" s="60"/>
      <c r="Z8193" s="60"/>
    </row>
    <row r="8194" spans="23:26" hidden="1" x14ac:dyDescent="0.3">
      <c r="W8194" s="60"/>
      <c r="X8194" s="60"/>
      <c r="Y8194" s="60"/>
      <c r="Z8194" s="60"/>
    </row>
    <row r="8195" spans="23:26" hidden="1" x14ac:dyDescent="0.3">
      <c r="W8195" s="60"/>
      <c r="X8195" s="60"/>
      <c r="Y8195" s="60"/>
      <c r="Z8195" s="60"/>
    </row>
    <row r="8196" spans="23:26" hidden="1" x14ac:dyDescent="0.3">
      <c r="W8196" s="60"/>
      <c r="X8196" s="60"/>
      <c r="Y8196" s="60"/>
      <c r="Z8196" s="60"/>
    </row>
    <row r="8197" spans="23:26" hidden="1" x14ac:dyDescent="0.3">
      <c r="W8197" s="60"/>
      <c r="X8197" s="60"/>
      <c r="Y8197" s="60"/>
      <c r="Z8197" s="60"/>
    </row>
    <row r="8198" spans="23:26" hidden="1" x14ac:dyDescent="0.3">
      <c r="W8198" s="60"/>
      <c r="X8198" s="60"/>
      <c r="Y8198" s="60"/>
      <c r="Z8198" s="60"/>
    </row>
    <row r="8199" spans="23:26" hidden="1" x14ac:dyDescent="0.3">
      <c r="W8199" s="60"/>
      <c r="X8199" s="60"/>
      <c r="Y8199" s="60"/>
      <c r="Z8199" s="60"/>
    </row>
    <row r="8200" spans="23:26" hidden="1" x14ac:dyDescent="0.3">
      <c r="W8200" s="60"/>
      <c r="X8200" s="60"/>
      <c r="Y8200" s="60"/>
      <c r="Z8200" s="60"/>
    </row>
    <row r="8201" spans="23:26" hidden="1" x14ac:dyDescent="0.3">
      <c r="W8201" s="60"/>
      <c r="X8201" s="60"/>
      <c r="Y8201" s="60"/>
      <c r="Z8201" s="60"/>
    </row>
    <row r="8202" spans="23:26" hidden="1" x14ac:dyDescent="0.3">
      <c r="W8202" s="60"/>
      <c r="X8202" s="60"/>
      <c r="Y8202" s="60"/>
      <c r="Z8202" s="60"/>
    </row>
    <row r="8203" spans="23:26" hidden="1" x14ac:dyDescent="0.3">
      <c r="W8203" s="60"/>
      <c r="X8203" s="60"/>
      <c r="Y8203" s="60"/>
      <c r="Z8203" s="60"/>
    </row>
    <row r="8204" spans="23:26" hidden="1" x14ac:dyDescent="0.3">
      <c r="W8204" s="60"/>
      <c r="X8204" s="60"/>
      <c r="Y8204" s="60"/>
      <c r="Z8204" s="60"/>
    </row>
    <row r="8205" spans="23:26" hidden="1" x14ac:dyDescent="0.3">
      <c r="W8205" s="60"/>
      <c r="X8205" s="60"/>
      <c r="Y8205" s="60"/>
      <c r="Z8205" s="60"/>
    </row>
    <row r="8206" spans="23:26" hidden="1" x14ac:dyDescent="0.3">
      <c r="W8206" s="60"/>
      <c r="X8206" s="60"/>
      <c r="Y8206" s="60"/>
      <c r="Z8206" s="60"/>
    </row>
    <row r="8207" spans="23:26" hidden="1" x14ac:dyDescent="0.3">
      <c r="W8207" s="60"/>
      <c r="X8207" s="60"/>
      <c r="Y8207" s="60"/>
      <c r="Z8207" s="60"/>
    </row>
    <row r="8208" spans="23:26" hidden="1" x14ac:dyDescent="0.3">
      <c r="W8208" s="60"/>
      <c r="X8208" s="60"/>
      <c r="Y8208" s="60"/>
      <c r="Z8208" s="60"/>
    </row>
    <row r="8209" spans="23:26" hidden="1" x14ac:dyDescent="0.3">
      <c r="W8209" s="60"/>
      <c r="X8209" s="60"/>
      <c r="Y8209" s="60"/>
      <c r="Z8209" s="60"/>
    </row>
    <row r="8210" spans="23:26" hidden="1" x14ac:dyDescent="0.3">
      <c r="W8210" s="60"/>
      <c r="X8210" s="60"/>
      <c r="Y8210" s="60"/>
      <c r="Z8210" s="60"/>
    </row>
    <row r="8211" spans="23:26" hidden="1" x14ac:dyDescent="0.3">
      <c r="W8211" s="60"/>
      <c r="X8211" s="60"/>
      <c r="Y8211" s="60"/>
      <c r="Z8211" s="60"/>
    </row>
    <row r="8212" spans="23:26" hidden="1" x14ac:dyDescent="0.3">
      <c r="W8212" s="60"/>
      <c r="X8212" s="60"/>
      <c r="Y8212" s="60"/>
      <c r="Z8212" s="60"/>
    </row>
    <row r="8213" spans="23:26" hidden="1" x14ac:dyDescent="0.3">
      <c r="W8213" s="60"/>
      <c r="X8213" s="60"/>
      <c r="Y8213" s="60"/>
      <c r="Z8213" s="60"/>
    </row>
    <row r="8214" spans="23:26" hidden="1" x14ac:dyDescent="0.3">
      <c r="W8214" s="60"/>
      <c r="X8214" s="60"/>
      <c r="Y8214" s="60"/>
      <c r="Z8214" s="60"/>
    </row>
    <row r="8215" spans="23:26" hidden="1" x14ac:dyDescent="0.3">
      <c r="W8215" s="60"/>
      <c r="X8215" s="60"/>
      <c r="Y8215" s="60"/>
      <c r="Z8215" s="60"/>
    </row>
    <row r="8216" spans="23:26" hidden="1" x14ac:dyDescent="0.3">
      <c r="W8216" s="60"/>
      <c r="X8216" s="60"/>
      <c r="Y8216" s="60"/>
      <c r="Z8216" s="60"/>
    </row>
    <row r="8217" spans="23:26" hidden="1" x14ac:dyDescent="0.3">
      <c r="W8217" s="60"/>
      <c r="X8217" s="60"/>
      <c r="Y8217" s="60"/>
      <c r="Z8217" s="60"/>
    </row>
    <row r="8218" spans="23:26" hidden="1" x14ac:dyDescent="0.3">
      <c r="W8218" s="60"/>
      <c r="X8218" s="60"/>
      <c r="Y8218" s="60"/>
      <c r="Z8218" s="60"/>
    </row>
    <row r="8219" spans="23:26" hidden="1" x14ac:dyDescent="0.3">
      <c r="W8219" s="60"/>
      <c r="X8219" s="60"/>
      <c r="Y8219" s="60"/>
      <c r="Z8219" s="60"/>
    </row>
    <row r="8220" spans="23:26" hidden="1" x14ac:dyDescent="0.3">
      <c r="W8220" s="60"/>
      <c r="X8220" s="60"/>
      <c r="Y8220" s="60"/>
      <c r="Z8220" s="60"/>
    </row>
    <row r="8221" spans="23:26" hidden="1" x14ac:dyDescent="0.3">
      <c r="W8221" s="60"/>
      <c r="X8221" s="60"/>
      <c r="Y8221" s="60"/>
      <c r="Z8221" s="60"/>
    </row>
    <row r="8222" spans="23:26" hidden="1" x14ac:dyDescent="0.3">
      <c r="W8222" s="60"/>
      <c r="X8222" s="60"/>
      <c r="Y8222" s="60"/>
      <c r="Z8222" s="60"/>
    </row>
    <row r="8223" spans="23:26" hidden="1" x14ac:dyDescent="0.3">
      <c r="W8223" s="60"/>
      <c r="X8223" s="60"/>
      <c r="Y8223" s="60"/>
      <c r="Z8223" s="60"/>
    </row>
    <row r="8224" spans="23:26" hidden="1" x14ac:dyDescent="0.3">
      <c r="W8224" s="60"/>
      <c r="X8224" s="60"/>
      <c r="Y8224" s="60"/>
      <c r="Z8224" s="60"/>
    </row>
    <row r="8225" spans="23:26" hidden="1" x14ac:dyDescent="0.3">
      <c r="W8225" s="60"/>
      <c r="X8225" s="60"/>
      <c r="Y8225" s="60"/>
      <c r="Z8225" s="60"/>
    </row>
    <row r="8226" spans="23:26" hidden="1" x14ac:dyDescent="0.3">
      <c r="W8226" s="60"/>
      <c r="X8226" s="60"/>
      <c r="Y8226" s="60"/>
      <c r="Z8226" s="60"/>
    </row>
    <row r="8227" spans="23:26" hidden="1" x14ac:dyDescent="0.3">
      <c r="W8227" s="60"/>
      <c r="X8227" s="60"/>
      <c r="Y8227" s="60"/>
      <c r="Z8227" s="60"/>
    </row>
    <row r="8228" spans="23:26" hidden="1" x14ac:dyDescent="0.3">
      <c r="W8228" s="60"/>
      <c r="X8228" s="60"/>
      <c r="Y8228" s="60"/>
      <c r="Z8228" s="60"/>
    </row>
    <row r="8229" spans="23:26" hidden="1" x14ac:dyDescent="0.3">
      <c r="W8229" s="60"/>
      <c r="X8229" s="60"/>
      <c r="Y8229" s="60"/>
      <c r="Z8229" s="60"/>
    </row>
    <row r="8230" spans="23:26" hidden="1" x14ac:dyDescent="0.3">
      <c r="W8230" s="60"/>
      <c r="X8230" s="60"/>
      <c r="Y8230" s="60"/>
      <c r="Z8230" s="60"/>
    </row>
    <row r="8231" spans="23:26" hidden="1" x14ac:dyDescent="0.3">
      <c r="W8231" s="60"/>
      <c r="X8231" s="60"/>
      <c r="Y8231" s="60"/>
      <c r="Z8231" s="60"/>
    </row>
    <row r="8232" spans="23:26" hidden="1" x14ac:dyDescent="0.3">
      <c r="W8232" s="60"/>
      <c r="X8232" s="60"/>
      <c r="Y8232" s="60"/>
      <c r="Z8232" s="60"/>
    </row>
    <row r="8233" spans="23:26" hidden="1" x14ac:dyDescent="0.3">
      <c r="W8233" s="60"/>
      <c r="X8233" s="60"/>
      <c r="Y8233" s="60"/>
      <c r="Z8233" s="60"/>
    </row>
    <row r="8234" spans="23:26" hidden="1" x14ac:dyDescent="0.3">
      <c r="W8234" s="60"/>
      <c r="X8234" s="60"/>
      <c r="Y8234" s="60"/>
      <c r="Z8234" s="60"/>
    </row>
    <row r="8235" spans="23:26" hidden="1" x14ac:dyDescent="0.3">
      <c r="W8235" s="60"/>
      <c r="X8235" s="60"/>
      <c r="Y8235" s="60"/>
      <c r="Z8235" s="60"/>
    </row>
    <row r="8236" spans="23:26" hidden="1" x14ac:dyDescent="0.3">
      <c r="W8236" s="60"/>
      <c r="X8236" s="60"/>
      <c r="Y8236" s="60"/>
      <c r="Z8236" s="60"/>
    </row>
    <row r="8237" spans="23:26" hidden="1" x14ac:dyDescent="0.3">
      <c r="W8237" s="60"/>
      <c r="X8237" s="60"/>
      <c r="Y8237" s="60"/>
      <c r="Z8237" s="60"/>
    </row>
    <row r="8238" spans="23:26" hidden="1" x14ac:dyDescent="0.3">
      <c r="W8238" s="60"/>
      <c r="X8238" s="60"/>
      <c r="Y8238" s="60"/>
      <c r="Z8238" s="60"/>
    </row>
    <row r="8239" spans="23:26" hidden="1" x14ac:dyDescent="0.3">
      <c r="W8239" s="60"/>
      <c r="X8239" s="60"/>
      <c r="Y8239" s="60"/>
      <c r="Z8239" s="60"/>
    </row>
    <row r="8240" spans="23:26" hidden="1" x14ac:dyDescent="0.3">
      <c r="W8240" s="60"/>
      <c r="X8240" s="60"/>
      <c r="Y8240" s="60"/>
      <c r="Z8240" s="60"/>
    </row>
    <row r="8241" spans="23:26" hidden="1" x14ac:dyDescent="0.3">
      <c r="W8241" s="60"/>
      <c r="X8241" s="60"/>
      <c r="Y8241" s="60"/>
      <c r="Z8241" s="60"/>
    </row>
    <row r="8242" spans="23:26" hidden="1" x14ac:dyDescent="0.3">
      <c r="W8242" s="60"/>
      <c r="X8242" s="60"/>
      <c r="Y8242" s="60"/>
      <c r="Z8242" s="60"/>
    </row>
    <row r="8243" spans="23:26" hidden="1" x14ac:dyDescent="0.3">
      <c r="W8243" s="60"/>
      <c r="X8243" s="60"/>
      <c r="Y8243" s="60"/>
      <c r="Z8243" s="60"/>
    </row>
    <row r="8244" spans="23:26" hidden="1" x14ac:dyDescent="0.3">
      <c r="W8244" s="60"/>
      <c r="X8244" s="60"/>
      <c r="Y8244" s="60"/>
      <c r="Z8244" s="60"/>
    </row>
    <row r="8245" spans="23:26" hidden="1" x14ac:dyDescent="0.3">
      <c r="W8245" s="60"/>
      <c r="X8245" s="60"/>
      <c r="Y8245" s="60"/>
      <c r="Z8245" s="60"/>
    </row>
    <row r="8246" spans="23:26" hidden="1" x14ac:dyDescent="0.3">
      <c r="W8246" s="60"/>
      <c r="X8246" s="60"/>
      <c r="Y8246" s="60"/>
      <c r="Z8246" s="60"/>
    </row>
    <row r="8247" spans="23:26" hidden="1" x14ac:dyDescent="0.3">
      <c r="W8247" s="60"/>
      <c r="X8247" s="60"/>
      <c r="Y8247" s="60"/>
      <c r="Z8247" s="60"/>
    </row>
    <row r="8248" spans="23:26" hidden="1" x14ac:dyDescent="0.3">
      <c r="W8248" s="60"/>
      <c r="X8248" s="60"/>
      <c r="Y8248" s="60"/>
      <c r="Z8248" s="60"/>
    </row>
    <row r="8249" spans="23:26" hidden="1" x14ac:dyDescent="0.3">
      <c r="W8249" s="60"/>
      <c r="X8249" s="60"/>
      <c r="Y8249" s="60"/>
      <c r="Z8249" s="60"/>
    </row>
    <row r="8250" spans="23:26" hidden="1" x14ac:dyDescent="0.3">
      <c r="W8250" s="60"/>
      <c r="X8250" s="60"/>
      <c r="Y8250" s="60"/>
      <c r="Z8250" s="60"/>
    </row>
    <row r="8251" spans="23:26" hidden="1" x14ac:dyDescent="0.3">
      <c r="W8251" s="60"/>
      <c r="X8251" s="60"/>
      <c r="Y8251" s="60"/>
      <c r="Z8251" s="60"/>
    </row>
    <row r="8252" spans="23:26" hidden="1" x14ac:dyDescent="0.3">
      <c r="W8252" s="60"/>
      <c r="X8252" s="60"/>
      <c r="Y8252" s="60"/>
      <c r="Z8252" s="60"/>
    </row>
    <row r="8253" spans="23:26" hidden="1" x14ac:dyDescent="0.3">
      <c r="W8253" s="60"/>
      <c r="X8253" s="60"/>
      <c r="Y8253" s="60"/>
      <c r="Z8253" s="60"/>
    </row>
    <row r="8254" spans="23:26" hidden="1" x14ac:dyDescent="0.3">
      <c r="W8254" s="60"/>
      <c r="X8254" s="60"/>
      <c r="Y8254" s="60"/>
      <c r="Z8254" s="60"/>
    </row>
    <row r="8255" spans="23:26" hidden="1" x14ac:dyDescent="0.3">
      <c r="W8255" s="60"/>
      <c r="X8255" s="60"/>
      <c r="Y8255" s="60"/>
      <c r="Z8255" s="60"/>
    </row>
    <row r="8256" spans="23:26" hidden="1" x14ac:dyDescent="0.3">
      <c r="W8256" s="60"/>
      <c r="X8256" s="60"/>
      <c r="Y8256" s="60"/>
      <c r="Z8256" s="60"/>
    </row>
    <row r="8257" spans="23:26" hidden="1" x14ac:dyDescent="0.3">
      <c r="W8257" s="60"/>
      <c r="X8257" s="60"/>
      <c r="Y8257" s="60"/>
      <c r="Z8257" s="60"/>
    </row>
    <row r="8258" spans="23:26" hidden="1" x14ac:dyDescent="0.3">
      <c r="W8258" s="60"/>
      <c r="X8258" s="60"/>
      <c r="Y8258" s="60"/>
      <c r="Z8258" s="60"/>
    </row>
    <row r="8259" spans="23:26" hidden="1" x14ac:dyDescent="0.3">
      <c r="W8259" s="60"/>
      <c r="X8259" s="60"/>
      <c r="Y8259" s="60"/>
      <c r="Z8259" s="60"/>
    </row>
    <row r="8260" spans="23:26" hidden="1" x14ac:dyDescent="0.3">
      <c r="W8260" s="60"/>
      <c r="X8260" s="60"/>
      <c r="Y8260" s="60"/>
      <c r="Z8260" s="60"/>
    </row>
    <row r="8261" spans="23:26" hidden="1" x14ac:dyDescent="0.3">
      <c r="W8261" s="60"/>
      <c r="X8261" s="60"/>
      <c r="Y8261" s="60"/>
      <c r="Z8261" s="60"/>
    </row>
    <row r="8262" spans="23:26" hidden="1" x14ac:dyDescent="0.3">
      <c r="W8262" s="60"/>
      <c r="X8262" s="60"/>
      <c r="Y8262" s="60"/>
      <c r="Z8262" s="60"/>
    </row>
    <row r="8263" spans="23:26" hidden="1" x14ac:dyDescent="0.3">
      <c r="W8263" s="60"/>
      <c r="X8263" s="60"/>
      <c r="Y8263" s="60"/>
      <c r="Z8263" s="60"/>
    </row>
    <row r="8264" spans="23:26" hidden="1" x14ac:dyDescent="0.3">
      <c r="W8264" s="60"/>
      <c r="X8264" s="60"/>
      <c r="Y8264" s="60"/>
      <c r="Z8264" s="60"/>
    </row>
    <row r="8265" spans="23:26" hidden="1" x14ac:dyDescent="0.3">
      <c r="W8265" s="60"/>
      <c r="X8265" s="60"/>
      <c r="Y8265" s="60"/>
      <c r="Z8265" s="60"/>
    </row>
    <row r="8266" spans="23:26" hidden="1" x14ac:dyDescent="0.3">
      <c r="W8266" s="60"/>
      <c r="X8266" s="60"/>
      <c r="Y8266" s="60"/>
      <c r="Z8266" s="60"/>
    </row>
    <row r="8267" spans="23:26" hidden="1" x14ac:dyDescent="0.3">
      <c r="W8267" s="60"/>
      <c r="X8267" s="60"/>
      <c r="Y8267" s="60"/>
      <c r="Z8267" s="60"/>
    </row>
    <row r="8268" spans="23:26" hidden="1" x14ac:dyDescent="0.3">
      <c r="W8268" s="60"/>
      <c r="X8268" s="60"/>
      <c r="Y8268" s="60"/>
      <c r="Z8268" s="60"/>
    </row>
    <row r="8269" spans="23:26" hidden="1" x14ac:dyDescent="0.3">
      <c r="W8269" s="60"/>
      <c r="X8269" s="60"/>
      <c r="Y8269" s="60"/>
      <c r="Z8269" s="60"/>
    </row>
    <row r="8270" spans="23:26" hidden="1" x14ac:dyDescent="0.3">
      <c r="W8270" s="60"/>
      <c r="X8270" s="60"/>
      <c r="Y8270" s="60"/>
      <c r="Z8270" s="60"/>
    </row>
    <row r="8271" spans="23:26" hidden="1" x14ac:dyDescent="0.3">
      <c r="W8271" s="60"/>
      <c r="X8271" s="60"/>
      <c r="Y8271" s="60"/>
      <c r="Z8271" s="60"/>
    </row>
    <row r="8272" spans="23:26" hidden="1" x14ac:dyDescent="0.3">
      <c r="W8272" s="60"/>
      <c r="X8272" s="60"/>
      <c r="Y8272" s="60"/>
      <c r="Z8272" s="60"/>
    </row>
    <row r="8273" spans="23:26" hidden="1" x14ac:dyDescent="0.3">
      <c r="W8273" s="60"/>
      <c r="X8273" s="60"/>
      <c r="Y8273" s="60"/>
      <c r="Z8273" s="60"/>
    </row>
    <row r="8274" spans="23:26" hidden="1" x14ac:dyDescent="0.3">
      <c r="W8274" s="60"/>
      <c r="X8274" s="60"/>
      <c r="Y8274" s="60"/>
      <c r="Z8274" s="60"/>
    </row>
    <row r="8275" spans="23:26" hidden="1" x14ac:dyDescent="0.3">
      <c r="W8275" s="60"/>
      <c r="X8275" s="60"/>
      <c r="Y8275" s="60"/>
      <c r="Z8275" s="60"/>
    </row>
    <row r="8276" spans="23:26" hidden="1" x14ac:dyDescent="0.3">
      <c r="W8276" s="60"/>
      <c r="X8276" s="60"/>
      <c r="Y8276" s="60"/>
      <c r="Z8276" s="60"/>
    </row>
    <row r="8277" spans="23:26" hidden="1" x14ac:dyDescent="0.3">
      <c r="W8277" s="60"/>
      <c r="X8277" s="60"/>
      <c r="Y8277" s="60"/>
      <c r="Z8277" s="60"/>
    </row>
    <row r="8278" spans="23:26" hidden="1" x14ac:dyDescent="0.3">
      <c r="W8278" s="60"/>
      <c r="X8278" s="60"/>
      <c r="Y8278" s="60"/>
      <c r="Z8278" s="60"/>
    </row>
    <row r="8279" spans="23:26" hidden="1" x14ac:dyDescent="0.3">
      <c r="W8279" s="60"/>
      <c r="X8279" s="60"/>
      <c r="Y8279" s="60"/>
      <c r="Z8279" s="60"/>
    </row>
    <row r="8280" spans="23:26" hidden="1" x14ac:dyDescent="0.3">
      <c r="W8280" s="60"/>
      <c r="X8280" s="60"/>
      <c r="Y8280" s="60"/>
      <c r="Z8280" s="60"/>
    </row>
    <row r="8281" spans="23:26" hidden="1" x14ac:dyDescent="0.3">
      <c r="W8281" s="60"/>
      <c r="X8281" s="60"/>
      <c r="Y8281" s="60"/>
      <c r="Z8281" s="60"/>
    </row>
    <row r="8282" spans="23:26" hidden="1" x14ac:dyDescent="0.3">
      <c r="W8282" s="60"/>
      <c r="X8282" s="60"/>
      <c r="Y8282" s="60"/>
      <c r="Z8282" s="60"/>
    </row>
    <row r="8283" spans="23:26" hidden="1" x14ac:dyDescent="0.3">
      <c r="W8283" s="60"/>
      <c r="X8283" s="60"/>
      <c r="Y8283" s="60"/>
      <c r="Z8283" s="60"/>
    </row>
    <row r="8284" spans="23:26" hidden="1" x14ac:dyDescent="0.3">
      <c r="W8284" s="60"/>
      <c r="X8284" s="60"/>
      <c r="Y8284" s="60"/>
      <c r="Z8284" s="60"/>
    </row>
    <row r="8285" spans="23:26" hidden="1" x14ac:dyDescent="0.3">
      <c r="W8285" s="60"/>
      <c r="X8285" s="60"/>
      <c r="Y8285" s="60"/>
      <c r="Z8285" s="60"/>
    </row>
    <row r="8286" spans="23:26" hidden="1" x14ac:dyDescent="0.3">
      <c r="W8286" s="60"/>
      <c r="X8286" s="60"/>
      <c r="Y8286" s="60"/>
      <c r="Z8286" s="60"/>
    </row>
    <row r="8287" spans="23:26" hidden="1" x14ac:dyDescent="0.3">
      <c r="W8287" s="60"/>
      <c r="X8287" s="60"/>
      <c r="Y8287" s="60"/>
      <c r="Z8287" s="60"/>
    </row>
    <row r="8288" spans="23:26" hidden="1" x14ac:dyDescent="0.3">
      <c r="W8288" s="60"/>
      <c r="X8288" s="60"/>
      <c r="Y8288" s="60"/>
      <c r="Z8288" s="60"/>
    </row>
    <row r="8289" spans="23:26" hidden="1" x14ac:dyDescent="0.3">
      <c r="W8289" s="60"/>
      <c r="X8289" s="60"/>
      <c r="Y8289" s="60"/>
      <c r="Z8289" s="60"/>
    </row>
    <row r="8290" spans="23:26" hidden="1" x14ac:dyDescent="0.3">
      <c r="W8290" s="60"/>
      <c r="X8290" s="60"/>
      <c r="Y8290" s="60"/>
      <c r="Z8290" s="60"/>
    </row>
    <row r="8291" spans="23:26" hidden="1" x14ac:dyDescent="0.3">
      <c r="W8291" s="60"/>
      <c r="X8291" s="60"/>
      <c r="Y8291" s="60"/>
      <c r="Z8291" s="60"/>
    </row>
    <row r="8292" spans="23:26" hidden="1" x14ac:dyDescent="0.3">
      <c r="W8292" s="60"/>
      <c r="X8292" s="60"/>
      <c r="Y8292" s="60"/>
      <c r="Z8292" s="60"/>
    </row>
    <row r="8293" spans="23:26" hidden="1" x14ac:dyDescent="0.3">
      <c r="W8293" s="60"/>
      <c r="X8293" s="60"/>
      <c r="Y8293" s="60"/>
      <c r="Z8293" s="60"/>
    </row>
    <row r="8294" spans="23:26" hidden="1" x14ac:dyDescent="0.3">
      <c r="W8294" s="60"/>
      <c r="X8294" s="60"/>
      <c r="Y8294" s="60"/>
      <c r="Z8294" s="60"/>
    </row>
    <row r="8295" spans="23:26" hidden="1" x14ac:dyDescent="0.3">
      <c r="W8295" s="60"/>
      <c r="X8295" s="60"/>
      <c r="Y8295" s="60"/>
      <c r="Z8295" s="60"/>
    </row>
    <row r="8296" spans="23:26" hidden="1" x14ac:dyDescent="0.3">
      <c r="W8296" s="60"/>
      <c r="X8296" s="60"/>
      <c r="Y8296" s="60"/>
      <c r="Z8296" s="60"/>
    </row>
    <row r="8297" spans="23:26" hidden="1" x14ac:dyDescent="0.3">
      <c r="W8297" s="60"/>
      <c r="X8297" s="60"/>
      <c r="Y8297" s="60"/>
      <c r="Z8297" s="60"/>
    </row>
    <row r="8298" spans="23:26" hidden="1" x14ac:dyDescent="0.3">
      <c r="W8298" s="60"/>
      <c r="X8298" s="60"/>
      <c r="Y8298" s="60"/>
      <c r="Z8298" s="60"/>
    </row>
    <row r="8299" spans="23:26" hidden="1" x14ac:dyDescent="0.3">
      <c r="W8299" s="60"/>
      <c r="X8299" s="60"/>
      <c r="Y8299" s="60"/>
      <c r="Z8299" s="60"/>
    </row>
    <row r="8300" spans="23:26" hidden="1" x14ac:dyDescent="0.3">
      <c r="W8300" s="60"/>
      <c r="X8300" s="60"/>
      <c r="Y8300" s="60"/>
      <c r="Z8300" s="60"/>
    </row>
    <row r="8301" spans="23:26" hidden="1" x14ac:dyDescent="0.3">
      <c r="W8301" s="60"/>
      <c r="X8301" s="60"/>
      <c r="Y8301" s="60"/>
      <c r="Z8301" s="60"/>
    </row>
    <row r="8302" spans="23:26" hidden="1" x14ac:dyDescent="0.3">
      <c r="W8302" s="60"/>
      <c r="X8302" s="60"/>
      <c r="Y8302" s="60"/>
      <c r="Z8302" s="60"/>
    </row>
    <row r="8303" spans="23:26" hidden="1" x14ac:dyDescent="0.3">
      <c r="W8303" s="60"/>
      <c r="X8303" s="60"/>
      <c r="Y8303" s="60"/>
      <c r="Z8303" s="60"/>
    </row>
    <row r="8304" spans="23:26" hidden="1" x14ac:dyDescent="0.3">
      <c r="W8304" s="60"/>
      <c r="X8304" s="60"/>
      <c r="Y8304" s="60"/>
      <c r="Z8304" s="60"/>
    </row>
    <row r="8305" spans="23:26" hidden="1" x14ac:dyDescent="0.3">
      <c r="W8305" s="60"/>
      <c r="X8305" s="60"/>
      <c r="Y8305" s="60"/>
      <c r="Z8305" s="60"/>
    </row>
    <row r="8306" spans="23:26" hidden="1" x14ac:dyDescent="0.3">
      <c r="W8306" s="60"/>
      <c r="X8306" s="60"/>
      <c r="Y8306" s="60"/>
      <c r="Z8306" s="60"/>
    </row>
    <row r="8307" spans="23:26" hidden="1" x14ac:dyDescent="0.3">
      <c r="W8307" s="60"/>
      <c r="X8307" s="60"/>
      <c r="Y8307" s="60"/>
      <c r="Z8307" s="60"/>
    </row>
    <row r="8308" spans="23:26" hidden="1" x14ac:dyDescent="0.3">
      <c r="W8308" s="60"/>
      <c r="X8308" s="60"/>
      <c r="Y8308" s="60"/>
      <c r="Z8308" s="60"/>
    </row>
    <row r="8309" spans="23:26" hidden="1" x14ac:dyDescent="0.3">
      <c r="W8309" s="60"/>
      <c r="X8309" s="60"/>
      <c r="Y8309" s="60"/>
      <c r="Z8309" s="60"/>
    </row>
    <row r="8310" spans="23:26" hidden="1" x14ac:dyDescent="0.3">
      <c r="W8310" s="60"/>
      <c r="X8310" s="60"/>
      <c r="Y8310" s="60"/>
      <c r="Z8310" s="60"/>
    </row>
    <row r="8311" spans="23:26" hidden="1" x14ac:dyDescent="0.3">
      <c r="W8311" s="60"/>
      <c r="X8311" s="60"/>
      <c r="Y8311" s="60"/>
      <c r="Z8311" s="60"/>
    </row>
    <row r="8312" spans="23:26" hidden="1" x14ac:dyDescent="0.3">
      <c r="W8312" s="60"/>
      <c r="X8312" s="60"/>
      <c r="Y8312" s="60"/>
      <c r="Z8312" s="60"/>
    </row>
    <row r="8313" spans="23:26" hidden="1" x14ac:dyDescent="0.3">
      <c r="W8313" s="60"/>
      <c r="X8313" s="60"/>
      <c r="Y8313" s="60"/>
      <c r="Z8313" s="60"/>
    </row>
    <row r="8314" spans="23:26" hidden="1" x14ac:dyDescent="0.3">
      <c r="W8314" s="60"/>
      <c r="X8314" s="60"/>
      <c r="Y8314" s="60"/>
      <c r="Z8314" s="60"/>
    </row>
    <row r="8315" spans="23:26" hidden="1" x14ac:dyDescent="0.3">
      <c r="W8315" s="60"/>
      <c r="X8315" s="60"/>
      <c r="Y8315" s="60"/>
      <c r="Z8315" s="60"/>
    </row>
    <row r="8316" spans="23:26" hidden="1" x14ac:dyDescent="0.3">
      <c r="W8316" s="60"/>
      <c r="X8316" s="60"/>
      <c r="Y8316" s="60"/>
      <c r="Z8316" s="60"/>
    </row>
    <row r="8317" spans="23:26" hidden="1" x14ac:dyDescent="0.3">
      <c r="W8317" s="60"/>
      <c r="X8317" s="60"/>
      <c r="Y8317" s="60"/>
      <c r="Z8317" s="60"/>
    </row>
    <row r="8318" spans="23:26" hidden="1" x14ac:dyDescent="0.3">
      <c r="W8318" s="60"/>
      <c r="X8318" s="60"/>
      <c r="Y8318" s="60"/>
      <c r="Z8318" s="60"/>
    </row>
    <row r="8319" spans="23:26" hidden="1" x14ac:dyDescent="0.3">
      <c r="W8319" s="60"/>
      <c r="X8319" s="60"/>
      <c r="Y8319" s="60"/>
      <c r="Z8319" s="60"/>
    </row>
    <row r="8320" spans="23:26" hidden="1" x14ac:dyDescent="0.3">
      <c r="W8320" s="60"/>
      <c r="X8320" s="60"/>
      <c r="Y8320" s="60"/>
      <c r="Z8320" s="60"/>
    </row>
    <row r="8321" spans="23:26" hidden="1" x14ac:dyDescent="0.3">
      <c r="W8321" s="60"/>
      <c r="X8321" s="60"/>
      <c r="Y8321" s="60"/>
      <c r="Z8321" s="60"/>
    </row>
    <row r="8322" spans="23:26" hidden="1" x14ac:dyDescent="0.3">
      <c r="W8322" s="60"/>
      <c r="X8322" s="60"/>
      <c r="Y8322" s="60"/>
      <c r="Z8322" s="60"/>
    </row>
    <row r="8323" spans="23:26" hidden="1" x14ac:dyDescent="0.3">
      <c r="W8323" s="60"/>
      <c r="X8323" s="60"/>
      <c r="Y8323" s="60"/>
      <c r="Z8323" s="60"/>
    </row>
    <row r="8324" spans="23:26" hidden="1" x14ac:dyDescent="0.3">
      <c r="W8324" s="60"/>
      <c r="X8324" s="60"/>
      <c r="Y8324" s="60"/>
      <c r="Z8324" s="60"/>
    </row>
    <row r="8325" spans="23:26" hidden="1" x14ac:dyDescent="0.3">
      <c r="W8325" s="60"/>
      <c r="X8325" s="60"/>
      <c r="Y8325" s="60"/>
      <c r="Z8325" s="60"/>
    </row>
    <row r="8326" spans="23:26" hidden="1" x14ac:dyDescent="0.3">
      <c r="W8326" s="60"/>
      <c r="X8326" s="60"/>
      <c r="Y8326" s="60"/>
      <c r="Z8326" s="60"/>
    </row>
    <row r="8327" spans="23:26" hidden="1" x14ac:dyDescent="0.3">
      <c r="W8327" s="60"/>
      <c r="X8327" s="60"/>
      <c r="Y8327" s="60"/>
      <c r="Z8327" s="60"/>
    </row>
    <row r="8328" spans="23:26" hidden="1" x14ac:dyDescent="0.3">
      <c r="W8328" s="60"/>
      <c r="X8328" s="60"/>
      <c r="Y8328" s="60"/>
      <c r="Z8328" s="60"/>
    </row>
    <row r="8329" spans="23:26" hidden="1" x14ac:dyDescent="0.3">
      <c r="W8329" s="60"/>
      <c r="X8329" s="60"/>
      <c r="Y8329" s="60"/>
      <c r="Z8329" s="60"/>
    </row>
    <row r="8330" spans="23:26" hidden="1" x14ac:dyDescent="0.3">
      <c r="W8330" s="60"/>
      <c r="X8330" s="60"/>
      <c r="Y8330" s="60"/>
      <c r="Z8330" s="60"/>
    </row>
    <row r="8331" spans="23:26" hidden="1" x14ac:dyDescent="0.3">
      <c r="W8331" s="60"/>
      <c r="X8331" s="60"/>
      <c r="Y8331" s="60"/>
      <c r="Z8331" s="60"/>
    </row>
    <row r="8332" spans="23:26" hidden="1" x14ac:dyDescent="0.3">
      <c r="W8332" s="60"/>
      <c r="X8332" s="60"/>
      <c r="Y8332" s="60"/>
      <c r="Z8332" s="60"/>
    </row>
    <row r="8333" spans="23:26" hidden="1" x14ac:dyDescent="0.3">
      <c r="W8333" s="60"/>
      <c r="X8333" s="60"/>
      <c r="Y8333" s="60"/>
      <c r="Z8333" s="60"/>
    </row>
    <row r="8334" spans="23:26" hidden="1" x14ac:dyDescent="0.3">
      <c r="W8334" s="60"/>
      <c r="X8334" s="60"/>
      <c r="Y8334" s="60"/>
      <c r="Z8334" s="60"/>
    </row>
    <row r="8335" spans="23:26" hidden="1" x14ac:dyDescent="0.3">
      <c r="W8335" s="60"/>
      <c r="X8335" s="60"/>
      <c r="Y8335" s="60"/>
      <c r="Z8335" s="60"/>
    </row>
    <row r="8336" spans="23:26" hidden="1" x14ac:dyDescent="0.3">
      <c r="W8336" s="60"/>
      <c r="X8336" s="60"/>
      <c r="Y8336" s="60"/>
      <c r="Z8336" s="60"/>
    </row>
    <row r="8337" spans="23:26" hidden="1" x14ac:dyDescent="0.3">
      <c r="W8337" s="60"/>
      <c r="X8337" s="60"/>
      <c r="Y8337" s="60"/>
      <c r="Z8337" s="60"/>
    </row>
    <row r="8338" spans="23:26" hidden="1" x14ac:dyDescent="0.3">
      <c r="W8338" s="60"/>
      <c r="X8338" s="60"/>
      <c r="Y8338" s="60"/>
      <c r="Z8338" s="60"/>
    </row>
    <row r="8339" spans="23:26" hidden="1" x14ac:dyDescent="0.3">
      <c r="W8339" s="60"/>
      <c r="X8339" s="60"/>
      <c r="Y8339" s="60"/>
      <c r="Z8339" s="60"/>
    </row>
    <row r="8340" spans="23:26" hidden="1" x14ac:dyDescent="0.3">
      <c r="W8340" s="60"/>
      <c r="X8340" s="60"/>
      <c r="Y8340" s="60"/>
      <c r="Z8340" s="60"/>
    </row>
    <row r="8341" spans="23:26" hidden="1" x14ac:dyDescent="0.3">
      <c r="W8341" s="60"/>
      <c r="X8341" s="60"/>
      <c r="Y8341" s="60"/>
      <c r="Z8341" s="60"/>
    </row>
    <row r="8342" spans="23:26" hidden="1" x14ac:dyDescent="0.3">
      <c r="W8342" s="60"/>
      <c r="X8342" s="60"/>
      <c r="Y8342" s="60"/>
      <c r="Z8342" s="60"/>
    </row>
    <row r="8343" spans="23:26" hidden="1" x14ac:dyDescent="0.3">
      <c r="W8343" s="60"/>
      <c r="X8343" s="60"/>
      <c r="Y8343" s="60"/>
      <c r="Z8343" s="60"/>
    </row>
    <row r="8344" spans="23:26" hidden="1" x14ac:dyDescent="0.3">
      <c r="W8344" s="60"/>
      <c r="X8344" s="60"/>
      <c r="Y8344" s="60"/>
      <c r="Z8344" s="60"/>
    </row>
    <row r="8345" spans="23:26" hidden="1" x14ac:dyDescent="0.3">
      <c r="W8345" s="60"/>
      <c r="X8345" s="60"/>
      <c r="Y8345" s="60"/>
      <c r="Z8345" s="60"/>
    </row>
    <row r="8346" spans="23:26" hidden="1" x14ac:dyDescent="0.3">
      <c r="W8346" s="60"/>
      <c r="X8346" s="60"/>
      <c r="Y8346" s="60"/>
      <c r="Z8346" s="60"/>
    </row>
    <row r="8347" spans="23:26" hidden="1" x14ac:dyDescent="0.3">
      <c r="W8347" s="60"/>
      <c r="X8347" s="60"/>
      <c r="Y8347" s="60"/>
      <c r="Z8347" s="60"/>
    </row>
    <row r="8348" spans="23:26" hidden="1" x14ac:dyDescent="0.3">
      <c r="W8348" s="60"/>
      <c r="X8348" s="60"/>
      <c r="Y8348" s="60"/>
      <c r="Z8348" s="60"/>
    </row>
    <row r="8349" spans="23:26" hidden="1" x14ac:dyDescent="0.3">
      <c r="W8349" s="60"/>
      <c r="X8349" s="60"/>
      <c r="Y8349" s="60"/>
      <c r="Z8349" s="60"/>
    </row>
    <row r="8350" spans="23:26" hidden="1" x14ac:dyDescent="0.3">
      <c r="W8350" s="60"/>
      <c r="X8350" s="60"/>
      <c r="Y8350" s="60"/>
      <c r="Z8350" s="60"/>
    </row>
    <row r="8351" spans="23:26" hidden="1" x14ac:dyDescent="0.3">
      <c r="W8351" s="60"/>
      <c r="X8351" s="60"/>
      <c r="Y8351" s="60"/>
      <c r="Z8351" s="60"/>
    </row>
    <row r="8352" spans="23:26" hidden="1" x14ac:dyDescent="0.3">
      <c r="W8352" s="60"/>
      <c r="X8352" s="60"/>
      <c r="Y8352" s="60"/>
      <c r="Z8352" s="60"/>
    </row>
    <row r="8353" spans="23:26" hidden="1" x14ac:dyDescent="0.3">
      <c r="W8353" s="60"/>
      <c r="X8353" s="60"/>
      <c r="Y8353" s="60"/>
      <c r="Z8353" s="60"/>
    </row>
    <row r="8354" spans="23:26" hidden="1" x14ac:dyDescent="0.3">
      <c r="W8354" s="60"/>
      <c r="X8354" s="60"/>
      <c r="Y8354" s="60"/>
      <c r="Z8354" s="60"/>
    </row>
    <row r="8355" spans="23:26" hidden="1" x14ac:dyDescent="0.3">
      <c r="W8355" s="60"/>
      <c r="X8355" s="60"/>
      <c r="Y8355" s="60"/>
      <c r="Z8355" s="60"/>
    </row>
    <row r="8356" spans="23:26" hidden="1" x14ac:dyDescent="0.3">
      <c r="W8356" s="60"/>
      <c r="X8356" s="60"/>
      <c r="Y8356" s="60"/>
      <c r="Z8356" s="60"/>
    </row>
    <row r="8357" spans="23:26" hidden="1" x14ac:dyDescent="0.3">
      <c r="W8357" s="60"/>
      <c r="X8357" s="60"/>
      <c r="Y8357" s="60"/>
      <c r="Z8357" s="60"/>
    </row>
    <row r="8358" spans="23:26" hidden="1" x14ac:dyDescent="0.3">
      <c r="W8358" s="60"/>
      <c r="X8358" s="60"/>
      <c r="Y8358" s="60"/>
      <c r="Z8358" s="60"/>
    </row>
    <row r="8359" spans="23:26" hidden="1" x14ac:dyDescent="0.3">
      <c r="W8359" s="60"/>
      <c r="X8359" s="60"/>
      <c r="Y8359" s="60"/>
      <c r="Z8359" s="60"/>
    </row>
    <row r="8360" spans="23:26" hidden="1" x14ac:dyDescent="0.3">
      <c r="W8360" s="60"/>
      <c r="X8360" s="60"/>
      <c r="Y8360" s="60"/>
      <c r="Z8360" s="60"/>
    </row>
    <row r="8361" spans="23:26" hidden="1" x14ac:dyDescent="0.3">
      <c r="W8361" s="60"/>
      <c r="X8361" s="60"/>
      <c r="Y8361" s="60"/>
      <c r="Z8361" s="60"/>
    </row>
    <row r="8362" spans="23:26" hidden="1" x14ac:dyDescent="0.3">
      <c r="W8362" s="60"/>
      <c r="X8362" s="60"/>
      <c r="Y8362" s="60"/>
      <c r="Z8362" s="60"/>
    </row>
    <row r="8363" spans="23:26" hidden="1" x14ac:dyDescent="0.3">
      <c r="W8363" s="60"/>
      <c r="X8363" s="60"/>
      <c r="Y8363" s="60"/>
      <c r="Z8363" s="60"/>
    </row>
    <row r="8364" spans="23:26" hidden="1" x14ac:dyDescent="0.3">
      <c r="W8364" s="60"/>
      <c r="X8364" s="60"/>
      <c r="Y8364" s="60"/>
      <c r="Z8364" s="60"/>
    </row>
    <row r="8365" spans="23:26" hidden="1" x14ac:dyDescent="0.3">
      <c r="W8365" s="60"/>
      <c r="X8365" s="60"/>
      <c r="Y8365" s="60"/>
      <c r="Z8365" s="60"/>
    </row>
    <row r="8366" spans="23:26" hidden="1" x14ac:dyDescent="0.3">
      <c r="W8366" s="60"/>
      <c r="X8366" s="60"/>
      <c r="Y8366" s="60"/>
      <c r="Z8366" s="60"/>
    </row>
    <row r="8367" spans="23:26" hidden="1" x14ac:dyDescent="0.3">
      <c r="W8367" s="60"/>
      <c r="X8367" s="60"/>
      <c r="Y8367" s="60"/>
      <c r="Z8367" s="60"/>
    </row>
    <row r="8368" spans="23:26" hidden="1" x14ac:dyDescent="0.3">
      <c r="W8368" s="60"/>
      <c r="X8368" s="60"/>
      <c r="Y8368" s="60"/>
      <c r="Z8368" s="60"/>
    </row>
    <row r="8369" spans="23:26" hidden="1" x14ac:dyDescent="0.3">
      <c r="W8369" s="60"/>
      <c r="X8369" s="60"/>
      <c r="Y8369" s="60"/>
      <c r="Z8369" s="60"/>
    </row>
    <row r="8370" spans="23:26" hidden="1" x14ac:dyDescent="0.3">
      <c r="W8370" s="60"/>
      <c r="X8370" s="60"/>
      <c r="Y8370" s="60"/>
      <c r="Z8370" s="60"/>
    </row>
    <row r="8371" spans="23:26" hidden="1" x14ac:dyDescent="0.3">
      <c r="W8371" s="60"/>
      <c r="X8371" s="60"/>
      <c r="Y8371" s="60"/>
      <c r="Z8371" s="60"/>
    </row>
    <row r="8372" spans="23:26" hidden="1" x14ac:dyDescent="0.3">
      <c r="W8372" s="60"/>
      <c r="X8372" s="60"/>
      <c r="Y8372" s="60"/>
      <c r="Z8372" s="60"/>
    </row>
    <row r="8373" spans="23:26" hidden="1" x14ac:dyDescent="0.3">
      <c r="W8373" s="60"/>
      <c r="X8373" s="60"/>
      <c r="Y8373" s="60"/>
      <c r="Z8373" s="60"/>
    </row>
    <row r="8374" spans="23:26" hidden="1" x14ac:dyDescent="0.3">
      <c r="W8374" s="60"/>
      <c r="X8374" s="60"/>
      <c r="Y8374" s="60"/>
      <c r="Z8374" s="60"/>
    </row>
    <row r="8375" spans="23:26" hidden="1" x14ac:dyDescent="0.3">
      <c r="W8375" s="60"/>
      <c r="X8375" s="60"/>
      <c r="Y8375" s="60"/>
      <c r="Z8375" s="60"/>
    </row>
    <row r="8376" spans="23:26" hidden="1" x14ac:dyDescent="0.3">
      <c r="W8376" s="60"/>
      <c r="X8376" s="60"/>
      <c r="Y8376" s="60"/>
      <c r="Z8376" s="60"/>
    </row>
    <row r="8377" spans="23:26" hidden="1" x14ac:dyDescent="0.3">
      <c r="W8377" s="60"/>
      <c r="X8377" s="60"/>
      <c r="Y8377" s="60"/>
      <c r="Z8377" s="60"/>
    </row>
    <row r="8378" spans="23:26" hidden="1" x14ac:dyDescent="0.3">
      <c r="W8378" s="60"/>
      <c r="X8378" s="60"/>
      <c r="Y8378" s="60"/>
      <c r="Z8378" s="60"/>
    </row>
    <row r="8379" spans="23:26" hidden="1" x14ac:dyDescent="0.3">
      <c r="W8379" s="60"/>
      <c r="X8379" s="60"/>
      <c r="Y8379" s="60"/>
      <c r="Z8379" s="60"/>
    </row>
    <row r="8380" spans="23:26" hidden="1" x14ac:dyDescent="0.3">
      <c r="W8380" s="60"/>
      <c r="X8380" s="60"/>
      <c r="Y8380" s="60"/>
      <c r="Z8380" s="60"/>
    </row>
    <row r="8381" spans="23:26" hidden="1" x14ac:dyDescent="0.3">
      <c r="W8381" s="60"/>
      <c r="X8381" s="60"/>
      <c r="Y8381" s="60"/>
      <c r="Z8381" s="60"/>
    </row>
    <row r="8382" spans="23:26" hidden="1" x14ac:dyDescent="0.3">
      <c r="W8382" s="60"/>
      <c r="X8382" s="60"/>
      <c r="Y8382" s="60"/>
      <c r="Z8382" s="60"/>
    </row>
    <row r="8383" spans="23:26" hidden="1" x14ac:dyDescent="0.3">
      <c r="W8383" s="60"/>
      <c r="X8383" s="60"/>
      <c r="Y8383" s="60"/>
      <c r="Z8383" s="60"/>
    </row>
    <row r="8384" spans="23:26" hidden="1" x14ac:dyDescent="0.3">
      <c r="W8384" s="60"/>
      <c r="X8384" s="60"/>
      <c r="Y8384" s="60"/>
      <c r="Z8384" s="60"/>
    </row>
    <row r="8385" spans="23:26" hidden="1" x14ac:dyDescent="0.3">
      <c r="W8385" s="60"/>
      <c r="X8385" s="60"/>
      <c r="Y8385" s="60"/>
      <c r="Z8385" s="60"/>
    </row>
    <row r="8386" spans="23:26" hidden="1" x14ac:dyDescent="0.3">
      <c r="W8386" s="60"/>
      <c r="X8386" s="60"/>
      <c r="Y8386" s="60"/>
      <c r="Z8386" s="60"/>
    </row>
    <row r="8387" spans="23:26" hidden="1" x14ac:dyDescent="0.3">
      <c r="W8387" s="60"/>
      <c r="X8387" s="60"/>
      <c r="Y8387" s="60"/>
      <c r="Z8387" s="60"/>
    </row>
    <row r="8388" spans="23:26" hidden="1" x14ac:dyDescent="0.3">
      <c r="W8388" s="60"/>
      <c r="X8388" s="60"/>
      <c r="Y8388" s="60"/>
      <c r="Z8388" s="60"/>
    </row>
    <row r="8389" spans="23:26" hidden="1" x14ac:dyDescent="0.3">
      <c r="W8389" s="60"/>
      <c r="X8389" s="60"/>
      <c r="Y8389" s="60"/>
      <c r="Z8389" s="60"/>
    </row>
    <row r="8390" spans="23:26" hidden="1" x14ac:dyDescent="0.3">
      <c r="W8390" s="60"/>
      <c r="X8390" s="60"/>
      <c r="Y8390" s="60"/>
      <c r="Z8390" s="60"/>
    </row>
    <row r="8391" spans="23:26" hidden="1" x14ac:dyDescent="0.3">
      <c r="W8391" s="60"/>
      <c r="X8391" s="60"/>
      <c r="Y8391" s="60"/>
      <c r="Z8391" s="60"/>
    </row>
    <row r="8392" spans="23:26" hidden="1" x14ac:dyDescent="0.3">
      <c r="W8392" s="60"/>
      <c r="X8392" s="60"/>
      <c r="Y8392" s="60"/>
      <c r="Z8392" s="60"/>
    </row>
    <row r="8393" spans="23:26" hidden="1" x14ac:dyDescent="0.3">
      <c r="W8393" s="60"/>
      <c r="X8393" s="60"/>
      <c r="Y8393" s="60"/>
      <c r="Z8393" s="60"/>
    </row>
    <row r="8394" spans="23:26" hidden="1" x14ac:dyDescent="0.3">
      <c r="W8394" s="60"/>
      <c r="X8394" s="60"/>
      <c r="Y8394" s="60"/>
      <c r="Z8394" s="60"/>
    </row>
    <row r="8395" spans="23:26" hidden="1" x14ac:dyDescent="0.3">
      <c r="W8395" s="60"/>
      <c r="X8395" s="60"/>
      <c r="Y8395" s="60"/>
      <c r="Z8395" s="60"/>
    </row>
    <row r="8396" spans="23:26" hidden="1" x14ac:dyDescent="0.3">
      <c r="W8396" s="60"/>
      <c r="X8396" s="60"/>
      <c r="Y8396" s="60"/>
      <c r="Z8396" s="60"/>
    </row>
    <row r="8397" spans="23:26" hidden="1" x14ac:dyDescent="0.3">
      <c r="W8397" s="60"/>
      <c r="X8397" s="60"/>
      <c r="Y8397" s="60"/>
      <c r="Z8397" s="60"/>
    </row>
    <row r="8398" spans="23:26" hidden="1" x14ac:dyDescent="0.3">
      <c r="W8398" s="60"/>
      <c r="X8398" s="60"/>
      <c r="Y8398" s="60"/>
      <c r="Z8398" s="60"/>
    </row>
    <row r="8399" spans="23:26" hidden="1" x14ac:dyDescent="0.3">
      <c r="W8399" s="60"/>
      <c r="X8399" s="60"/>
      <c r="Y8399" s="60"/>
      <c r="Z8399" s="60"/>
    </row>
    <row r="8400" spans="23:26" hidden="1" x14ac:dyDescent="0.3">
      <c r="W8400" s="60"/>
      <c r="X8400" s="60"/>
      <c r="Y8400" s="60"/>
      <c r="Z8400" s="60"/>
    </row>
    <row r="8401" spans="23:26" hidden="1" x14ac:dyDescent="0.3">
      <c r="W8401" s="60"/>
      <c r="X8401" s="60"/>
      <c r="Y8401" s="60"/>
      <c r="Z8401" s="60"/>
    </row>
    <row r="8402" spans="23:26" hidden="1" x14ac:dyDescent="0.3">
      <c r="W8402" s="60"/>
      <c r="X8402" s="60"/>
      <c r="Y8402" s="60"/>
      <c r="Z8402" s="60"/>
    </row>
    <row r="8403" spans="23:26" hidden="1" x14ac:dyDescent="0.3">
      <c r="W8403" s="60"/>
      <c r="X8403" s="60"/>
      <c r="Y8403" s="60"/>
      <c r="Z8403" s="60"/>
    </row>
    <row r="8404" spans="23:26" hidden="1" x14ac:dyDescent="0.3">
      <c r="W8404" s="60"/>
      <c r="X8404" s="60"/>
      <c r="Y8404" s="60"/>
      <c r="Z8404" s="60"/>
    </row>
    <row r="8405" spans="23:26" hidden="1" x14ac:dyDescent="0.3">
      <c r="W8405" s="60"/>
      <c r="X8405" s="60"/>
      <c r="Y8405" s="60"/>
      <c r="Z8405" s="60"/>
    </row>
    <row r="8406" spans="23:26" hidden="1" x14ac:dyDescent="0.3">
      <c r="W8406" s="60"/>
      <c r="X8406" s="60"/>
      <c r="Y8406" s="60"/>
      <c r="Z8406" s="60"/>
    </row>
    <row r="8407" spans="23:26" hidden="1" x14ac:dyDescent="0.3">
      <c r="W8407" s="60"/>
      <c r="X8407" s="60"/>
      <c r="Y8407" s="60"/>
      <c r="Z8407" s="60"/>
    </row>
    <row r="8408" spans="23:26" hidden="1" x14ac:dyDescent="0.3">
      <c r="W8408" s="60"/>
      <c r="X8408" s="60"/>
      <c r="Y8408" s="60"/>
      <c r="Z8408" s="60"/>
    </row>
    <row r="8409" spans="23:26" hidden="1" x14ac:dyDescent="0.3">
      <c r="W8409" s="60"/>
      <c r="X8409" s="60"/>
      <c r="Y8409" s="60"/>
      <c r="Z8409" s="60"/>
    </row>
    <row r="8410" spans="23:26" hidden="1" x14ac:dyDescent="0.3">
      <c r="W8410" s="60"/>
      <c r="X8410" s="60"/>
      <c r="Y8410" s="60"/>
      <c r="Z8410" s="60"/>
    </row>
    <row r="8411" spans="23:26" hidden="1" x14ac:dyDescent="0.3">
      <c r="W8411" s="60"/>
      <c r="X8411" s="60"/>
      <c r="Y8411" s="60"/>
      <c r="Z8411" s="60"/>
    </row>
    <row r="8412" spans="23:26" hidden="1" x14ac:dyDescent="0.3">
      <c r="W8412" s="60"/>
      <c r="X8412" s="60"/>
      <c r="Y8412" s="60"/>
      <c r="Z8412" s="60"/>
    </row>
    <row r="8413" spans="23:26" hidden="1" x14ac:dyDescent="0.3">
      <c r="W8413" s="60"/>
      <c r="X8413" s="60"/>
      <c r="Y8413" s="60"/>
      <c r="Z8413" s="60"/>
    </row>
    <row r="8414" spans="23:26" hidden="1" x14ac:dyDescent="0.3">
      <c r="W8414" s="60"/>
      <c r="X8414" s="60"/>
      <c r="Y8414" s="60"/>
      <c r="Z8414" s="60"/>
    </row>
    <row r="8415" spans="23:26" hidden="1" x14ac:dyDescent="0.3">
      <c r="W8415" s="60"/>
      <c r="X8415" s="60"/>
      <c r="Y8415" s="60"/>
      <c r="Z8415" s="60"/>
    </row>
    <row r="8416" spans="23:26" hidden="1" x14ac:dyDescent="0.3">
      <c r="W8416" s="60"/>
      <c r="X8416" s="60"/>
      <c r="Y8416" s="60"/>
      <c r="Z8416" s="60"/>
    </row>
    <row r="8417" spans="23:26" hidden="1" x14ac:dyDescent="0.3">
      <c r="W8417" s="60"/>
      <c r="X8417" s="60"/>
      <c r="Y8417" s="60"/>
      <c r="Z8417" s="60"/>
    </row>
    <row r="8418" spans="23:26" hidden="1" x14ac:dyDescent="0.3">
      <c r="W8418" s="60"/>
      <c r="X8418" s="60"/>
      <c r="Y8418" s="60"/>
      <c r="Z8418" s="60"/>
    </row>
    <row r="8419" spans="23:26" hidden="1" x14ac:dyDescent="0.3">
      <c r="W8419" s="60"/>
      <c r="X8419" s="60"/>
      <c r="Y8419" s="60"/>
      <c r="Z8419" s="60"/>
    </row>
    <row r="8420" spans="23:26" hidden="1" x14ac:dyDescent="0.3">
      <c r="W8420" s="60"/>
      <c r="X8420" s="60"/>
      <c r="Y8420" s="60"/>
      <c r="Z8420" s="60"/>
    </row>
    <row r="8421" spans="23:26" hidden="1" x14ac:dyDescent="0.3">
      <c r="W8421" s="60"/>
      <c r="X8421" s="60"/>
      <c r="Y8421" s="60"/>
      <c r="Z8421" s="60"/>
    </row>
    <row r="8422" spans="23:26" hidden="1" x14ac:dyDescent="0.3">
      <c r="W8422" s="60"/>
      <c r="X8422" s="60"/>
      <c r="Y8422" s="60"/>
      <c r="Z8422" s="60"/>
    </row>
    <row r="8423" spans="23:26" hidden="1" x14ac:dyDescent="0.3">
      <c r="W8423" s="60"/>
      <c r="X8423" s="60"/>
      <c r="Y8423" s="60"/>
      <c r="Z8423" s="60"/>
    </row>
    <row r="8424" spans="23:26" hidden="1" x14ac:dyDescent="0.3">
      <c r="W8424" s="60"/>
      <c r="X8424" s="60"/>
      <c r="Y8424" s="60"/>
      <c r="Z8424" s="60"/>
    </row>
    <row r="8425" spans="23:26" hidden="1" x14ac:dyDescent="0.3">
      <c r="W8425" s="60"/>
      <c r="X8425" s="60"/>
      <c r="Y8425" s="60"/>
      <c r="Z8425" s="60"/>
    </row>
    <row r="8426" spans="23:26" hidden="1" x14ac:dyDescent="0.3">
      <c r="W8426" s="60"/>
      <c r="X8426" s="60"/>
      <c r="Y8426" s="60"/>
      <c r="Z8426" s="60"/>
    </row>
    <row r="8427" spans="23:26" hidden="1" x14ac:dyDescent="0.3">
      <c r="W8427" s="60"/>
      <c r="X8427" s="60"/>
      <c r="Y8427" s="60"/>
      <c r="Z8427" s="60"/>
    </row>
    <row r="8428" spans="23:26" hidden="1" x14ac:dyDescent="0.3">
      <c r="W8428" s="60"/>
      <c r="X8428" s="60"/>
      <c r="Y8428" s="60"/>
      <c r="Z8428" s="60"/>
    </row>
    <row r="8429" spans="23:26" hidden="1" x14ac:dyDescent="0.3">
      <c r="W8429" s="60"/>
      <c r="X8429" s="60"/>
      <c r="Y8429" s="60"/>
      <c r="Z8429" s="60"/>
    </row>
    <row r="8430" spans="23:26" hidden="1" x14ac:dyDescent="0.3">
      <c r="W8430" s="60"/>
      <c r="X8430" s="60"/>
      <c r="Y8430" s="60"/>
      <c r="Z8430" s="60"/>
    </row>
    <row r="8431" spans="23:26" hidden="1" x14ac:dyDescent="0.3">
      <c r="W8431" s="60"/>
      <c r="X8431" s="60"/>
      <c r="Y8431" s="60"/>
      <c r="Z8431" s="60"/>
    </row>
    <row r="8432" spans="23:26" hidden="1" x14ac:dyDescent="0.3">
      <c r="W8432" s="60"/>
      <c r="X8432" s="60"/>
      <c r="Y8432" s="60"/>
      <c r="Z8432" s="60"/>
    </row>
    <row r="8433" spans="23:26" hidden="1" x14ac:dyDescent="0.3">
      <c r="W8433" s="60"/>
      <c r="X8433" s="60"/>
      <c r="Y8433" s="60"/>
      <c r="Z8433" s="60"/>
    </row>
    <row r="8434" spans="23:26" hidden="1" x14ac:dyDescent="0.3">
      <c r="W8434" s="60"/>
      <c r="X8434" s="60"/>
      <c r="Y8434" s="60"/>
      <c r="Z8434" s="60"/>
    </row>
    <row r="8435" spans="23:26" hidden="1" x14ac:dyDescent="0.3">
      <c r="W8435" s="60"/>
      <c r="X8435" s="60"/>
      <c r="Y8435" s="60"/>
      <c r="Z8435" s="60"/>
    </row>
    <row r="8436" spans="23:26" hidden="1" x14ac:dyDescent="0.3">
      <c r="W8436" s="60"/>
      <c r="X8436" s="60"/>
      <c r="Y8436" s="60"/>
      <c r="Z8436" s="60"/>
    </row>
    <row r="8437" spans="23:26" hidden="1" x14ac:dyDescent="0.3">
      <c r="W8437" s="60"/>
      <c r="X8437" s="60"/>
      <c r="Y8437" s="60"/>
      <c r="Z8437" s="60"/>
    </row>
    <row r="8438" spans="23:26" hidden="1" x14ac:dyDescent="0.3">
      <c r="W8438" s="60"/>
      <c r="X8438" s="60"/>
      <c r="Y8438" s="60"/>
      <c r="Z8438" s="60"/>
    </row>
    <row r="8439" spans="23:26" hidden="1" x14ac:dyDescent="0.3">
      <c r="W8439" s="60"/>
      <c r="X8439" s="60"/>
      <c r="Y8439" s="60"/>
      <c r="Z8439" s="60"/>
    </row>
    <row r="8440" spans="23:26" hidden="1" x14ac:dyDescent="0.3">
      <c r="W8440" s="60"/>
      <c r="X8440" s="60"/>
      <c r="Y8440" s="60"/>
      <c r="Z8440" s="60"/>
    </row>
    <row r="8441" spans="23:26" hidden="1" x14ac:dyDescent="0.3">
      <c r="W8441" s="60"/>
      <c r="X8441" s="60"/>
      <c r="Y8441" s="60"/>
      <c r="Z8441" s="60"/>
    </row>
    <row r="8442" spans="23:26" hidden="1" x14ac:dyDescent="0.3">
      <c r="W8442" s="60"/>
      <c r="X8442" s="60"/>
      <c r="Y8442" s="60"/>
      <c r="Z8442" s="60"/>
    </row>
    <row r="8443" spans="23:26" hidden="1" x14ac:dyDescent="0.3">
      <c r="W8443" s="60"/>
      <c r="X8443" s="60"/>
      <c r="Y8443" s="60"/>
      <c r="Z8443" s="60"/>
    </row>
    <row r="8444" spans="23:26" hidden="1" x14ac:dyDescent="0.3">
      <c r="W8444" s="60"/>
      <c r="X8444" s="60"/>
      <c r="Y8444" s="60"/>
      <c r="Z8444" s="60"/>
    </row>
    <row r="8445" spans="23:26" hidden="1" x14ac:dyDescent="0.3">
      <c r="W8445" s="60"/>
      <c r="X8445" s="60"/>
      <c r="Y8445" s="60"/>
      <c r="Z8445" s="60"/>
    </row>
    <row r="8446" spans="23:26" hidden="1" x14ac:dyDescent="0.3">
      <c r="W8446" s="60"/>
      <c r="X8446" s="60"/>
      <c r="Y8446" s="60"/>
      <c r="Z8446" s="60"/>
    </row>
    <row r="8447" spans="23:26" hidden="1" x14ac:dyDescent="0.3">
      <c r="W8447" s="60"/>
      <c r="X8447" s="60"/>
      <c r="Y8447" s="60"/>
      <c r="Z8447" s="60"/>
    </row>
    <row r="8448" spans="23:26" hidden="1" x14ac:dyDescent="0.3">
      <c r="W8448" s="60"/>
      <c r="X8448" s="60"/>
      <c r="Y8448" s="60"/>
      <c r="Z8448" s="60"/>
    </row>
    <row r="8449" spans="23:26" hidden="1" x14ac:dyDescent="0.3">
      <c r="W8449" s="60"/>
      <c r="X8449" s="60"/>
      <c r="Y8449" s="60"/>
      <c r="Z8449" s="60"/>
    </row>
    <row r="8450" spans="23:26" hidden="1" x14ac:dyDescent="0.3">
      <c r="W8450" s="60"/>
      <c r="X8450" s="60"/>
      <c r="Y8450" s="60"/>
      <c r="Z8450" s="60"/>
    </row>
    <row r="8451" spans="23:26" hidden="1" x14ac:dyDescent="0.3">
      <c r="W8451" s="60"/>
      <c r="X8451" s="60"/>
      <c r="Y8451" s="60"/>
      <c r="Z8451" s="60"/>
    </row>
    <row r="8452" spans="23:26" hidden="1" x14ac:dyDescent="0.3">
      <c r="W8452" s="60"/>
      <c r="X8452" s="60"/>
      <c r="Y8452" s="60"/>
      <c r="Z8452" s="60"/>
    </row>
    <row r="8453" spans="23:26" hidden="1" x14ac:dyDescent="0.3">
      <c r="W8453" s="60"/>
      <c r="X8453" s="60"/>
      <c r="Y8453" s="60"/>
      <c r="Z8453" s="60"/>
    </row>
    <row r="8454" spans="23:26" hidden="1" x14ac:dyDescent="0.3">
      <c r="W8454" s="60"/>
      <c r="X8454" s="60"/>
      <c r="Y8454" s="60"/>
      <c r="Z8454" s="60"/>
    </row>
    <row r="8455" spans="23:26" hidden="1" x14ac:dyDescent="0.3">
      <c r="W8455" s="60"/>
      <c r="X8455" s="60"/>
      <c r="Y8455" s="60"/>
      <c r="Z8455" s="60"/>
    </row>
    <row r="8456" spans="23:26" hidden="1" x14ac:dyDescent="0.3">
      <c r="W8456" s="60"/>
      <c r="X8456" s="60"/>
      <c r="Y8456" s="60"/>
      <c r="Z8456" s="60"/>
    </row>
    <row r="8457" spans="23:26" hidden="1" x14ac:dyDescent="0.3">
      <c r="W8457" s="60"/>
      <c r="X8457" s="60"/>
      <c r="Y8457" s="60"/>
      <c r="Z8457" s="60"/>
    </row>
    <row r="8458" spans="23:26" hidden="1" x14ac:dyDescent="0.3">
      <c r="W8458" s="60"/>
      <c r="X8458" s="60"/>
      <c r="Y8458" s="60"/>
      <c r="Z8458" s="60"/>
    </row>
    <row r="8459" spans="23:26" hidden="1" x14ac:dyDescent="0.3">
      <c r="W8459" s="60"/>
      <c r="X8459" s="60"/>
      <c r="Y8459" s="60"/>
      <c r="Z8459" s="60"/>
    </row>
    <row r="8460" spans="23:26" hidden="1" x14ac:dyDescent="0.3">
      <c r="W8460" s="60"/>
      <c r="X8460" s="60"/>
      <c r="Y8460" s="60"/>
      <c r="Z8460" s="60"/>
    </row>
    <row r="8461" spans="23:26" hidden="1" x14ac:dyDescent="0.3">
      <c r="W8461" s="60"/>
      <c r="X8461" s="60"/>
      <c r="Y8461" s="60"/>
      <c r="Z8461" s="60"/>
    </row>
    <row r="8462" spans="23:26" hidden="1" x14ac:dyDescent="0.3">
      <c r="W8462" s="60"/>
      <c r="X8462" s="60"/>
      <c r="Y8462" s="60"/>
      <c r="Z8462" s="60"/>
    </row>
    <row r="8463" spans="23:26" hidden="1" x14ac:dyDescent="0.3">
      <c r="W8463" s="60"/>
      <c r="X8463" s="60"/>
      <c r="Y8463" s="60"/>
      <c r="Z8463" s="60"/>
    </row>
    <row r="8464" spans="23:26" hidden="1" x14ac:dyDescent="0.3">
      <c r="W8464" s="60"/>
      <c r="X8464" s="60"/>
      <c r="Y8464" s="60"/>
      <c r="Z8464" s="60"/>
    </row>
    <row r="8465" spans="23:26" hidden="1" x14ac:dyDescent="0.3">
      <c r="W8465" s="60"/>
      <c r="X8465" s="60"/>
      <c r="Y8465" s="60"/>
      <c r="Z8465" s="60"/>
    </row>
    <row r="8466" spans="23:26" hidden="1" x14ac:dyDescent="0.3">
      <c r="W8466" s="60"/>
      <c r="X8466" s="60"/>
      <c r="Y8466" s="60"/>
      <c r="Z8466" s="60"/>
    </row>
    <row r="8467" spans="23:26" hidden="1" x14ac:dyDescent="0.3">
      <c r="W8467" s="60"/>
      <c r="X8467" s="60"/>
      <c r="Y8467" s="60"/>
      <c r="Z8467" s="60"/>
    </row>
    <row r="8468" spans="23:26" hidden="1" x14ac:dyDescent="0.3">
      <c r="W8468" s="60"/>
      <c r="X8468" s="60"/>
      <c r="Y8468" s="60"/>
      <c r="Z8468" s="60"/>
    </row>
    <row r="8469" spans="23:26" hidden="1" x14ac:dyDescent="0.3">
      <c r="W8469" s="60"/>
      <c r="X8469" s="60"/>
      <c r="Y8469" s="60"/>
      <c r="Z8469" s="60"/>
    </row>
    <row r="8470" spans="23:26" hidden="1" x14ac:dyDescent="0.3">
      <c r="W8470" s="60"/>
      <c r="X8470" s="60"/>
      <c r="Y8470" s="60"/>
      <c r="Z8470" s="60"/>
    </row>
    <row r="8471" spans="23:26" hidden="1" x14ac:dyDescent="0.3">
      <c r="W8471" s="60"/>
      <c r="X8471" s="60"/>
      <c r="Y8471" s="60"/>
      <c r="Z8471" s="60"/>
    </row>
    <row r="8472" spans="23:26" hidden="1" x14ac:dyDescent="0.3">
      <c r="W8472" s="60"/>
      <c r="X8472" s="60"/>
      <c r="Y8472" s="60"/>
      <c r="Z8472" s="60"/>
    </row>
    <row r="8473" spans="23:26" hidden="1" x14ac:dyDescent="0.3">
      <c r="W8473" s="60"/>
      <c r="X8473" s="60"/>
      <c r="Y8473" s="60"/>
      <c r="Z8473" s="60"/>
    </row>
    <row r="8474" spans="23:26" hidden="1" x14ac:dyDescent="0.3">
      <c r="W8474" s="60"/>
      <c r="X8474" s="60"/>
      <c r="Y8474" s="60"/>
      <c r="Z8474" s="60"/>
    </row>
    <row r="8475" spans="23:26" hidden="1" x14ac:dyDescent="0.3">
      <c r="W8475" s="60"/>
      <c r="X8475" s="60"/>
      <c r="Y8475" s="60"/>
      <c r="Z8475" s="60"/>
    </row>
    <row r="8476" spans="23:26" hidden="1" x14ac:dyDescent="0.3">
      <c r="W8476" s="60"/>
      <c r="X8476" s="60"/>
      <c r="Y8476" s="60"/>
      <c r="Z8476" s="60"/>
    </row>
    <row r="8477" spans="23:26" hidden="1" x14ac:dyDescent="0.3">
      <c r="W8477" s="60"/>
      <c r="X8477" s="60"/>
      <c r="Y8477" s="60"/>
      <c r="Z8477" s="60"/>
    </row>
    <row r="8478" spans="23:26" hidden="1" x14ac:dyDescent="0.3">
      <c r="W8478" s="60"/>
      <c r="X8478" s="60"/>
      <c r="Y8478" s="60"/>
      <c r="Z8478" s="60"/>
    </row>
    <row r="8479" spans="23:26" hidden="1" x14ac:dyDescent="0.3">
      <c r="W8479" s="60"/>
      <c r="X8479" s="60"/>
      <c r="Y8479" s="60"/>
      <c r="Z8479" s="60"/>
    </row>
    <row r="8480" spans="23:26" hidden="1" x14ac:dyDescent="0.3">
      <c r="W8480" s="60"/>
      <c r="X8480" s="60"/>
      <c r="Y8480" s="60"/>
      <c r="Z8480" s="60"/>
    </row>
    <row r="8481" spans="23:26" hidden="1" x14ac:dyDescent="0.3">
      <c r="W8481" s="60"/>
      <c r="X8481" s="60"/>
      <c r="Y8481" s="60"/>
      <c r="Z8481" s="60"/>
    </row>
    <row r="8482" spans="23:26" hidden="1" x14ac:dyDescent="0.3">
      <c r="W8482" s="60"/>
      <c r="X8482" s="60"/>
      <c r="Y8482" s="60"/>
      <c r="Z8482" s="60"/>
    </row>
    <row r="8483" spans="23:26" hidden="1" x14ac:dyDescent="0.3">
      <c r="W8483" s="60"/>
      <c r="X8483" s="60"/>
      <c r="Y8483" s="60"/>
      <c r="Z8483" s="60"/>
    </row>
    <row r="8484" spans="23:26" hidden="1" x14ac:dyDescent="0.3">
      <c r="W8484" s="60"/>
      <c r="X8484" s="60"/>
      <c r="Y8484" s="60"/>
      <c r="Z8484" s="60"/>
    </row>
    <row r="8485" spans="23:26" hidden="1" x14ac:dyDescent="0.3">
      <c r="W8485" s="60"/>
      <c r="X8485" s="60"/>
      <c r="Y8485" s="60"/>
      <c r="Z8485" s="60"/>
    </row>
    <row r="8486" spans="23:26" hidden="1" x14ac:dyDescent="0.3">
      <c r="W8486" s="60"/>
      <c r="X8486" s="60"/>
      <c r="Y8486" s="60"/>
      <c r="Z8486" s="60"/>
    </row>
    <row r="8487" spans="23:26" hidden="1" x14ac:dyDescent="0.3">
      <c r="W8487" s="60"/>
      <c r="X8487" s="60"/>
      <c r="Y8487" s="60"/>
      <c r="Z8487" s="60"/>
    </row>
    <row r="8488" spans="23:26" hidden="1" x14ac:dyDescent="0.3">
      <c r="W8488" s="60"/>
      <c r="X8488" s="60"/>
      <c r="Y8488" s="60"/>
      <c r="Z8488" s="60"/>
    </row>
    <row r="8489" spans="23:26" hidden="1" x14ac:dyDescent="0.3">
      <c r="W8489" s="60"/>
      <c r="X8489" s="60"/>
      <c r="Y8489" s="60"/>
      <c r="Z8489" s="60"/>
    </row>
    <row r="8490" spans="23:26" hidden="1" x14ac:dyDescent="0.3">
      <c r="W8490" s="60"/>
      <c r="X8490" s="60"/>
      <c r="Y8490" s="60"/>
      <c r="Z8490" s="60"/>
    </row>
    <row r="8491" spans="23:26" hidden="1" x14ac:dyDescent="0.3">
      <c r="W8491" s="60"/>
      <c r="X8491" s="60"/>
      <c r="Y8491" s="60"/>
      <c r="Z8491" s="60"/>
    </row>
    <row r="8492" spans="23:26" hidden="1" x14ac:dyDescent="0.3">
      <c r="W8492" s="60"/>
      <c r="X8492" s="60"/>
      <c r="Y8492" s="60"/>
      <c r="Z8492" s="60"/>
    </row>
    <row r="8493" spans="23:26" hidden="1" x14ac:dyDescent="0.3">
      <c r="W8493" s="60"/>
      <c r="X8493" s="60"/>
      <c r="Y8493" s="60"/>
      <c r="Z8493" s="60"/>
    </row>
    <row r="8494" spans="23:26" hidden="1" x14ac:dyDescent="0.3">
      <c r="W8494" s="60"/>
      <c r="X8494" s="60"/>
      <c r="Y8494" s="60"/>
      <c r="Z8494" s="60"/>
    </row>
    <row r="8495" spans="23:26" hidden="1" x14ac:dyDescent="0.3">
      <c r="W8495" s="60"/>
      <c r="X8495" s="60"/>
      <c r="Y8495" s="60"/>
      <c r="Z8495" s="60"/>
    </row>
    <row r="8496" spans="23:26" hidden="1" x14ac:dyDescent="0.3">
      <c r="W8496" s="60"/>
      <c r="X8496" s="60"/>
      <c r="Y8496" s="60"/>
      <c r="Z8496" s="60"/>
    </row>
    <row r="8497" spans="23:26" hidden="1" x14ac:dyDescent="0.3">
      <c r="W8497" s="60"/>
      <c r="X8497" s="60"/>
      <c r="Y8497" s="60"/>
      <c r="Z8497" s="60"/>
    </row>
    <row r="8498" spans="23:26" hidden="1" x14ac:dyDescent="0.3">
      <c r="W8498" s="60"/>
      <c r="X8498" s="60"/>
      <c r="Y8498" s="60"/>
      <c r="Z8498" s="60"/>
    </row>
    <row r="8499" spans="23:26" hidden="1" x14ac:dyDescent="0.3">
      <c r="W8499" s="60"/>
      <c r="X8499" s="60"/>
      <c r="Y8499" s="60"/>
      <c r="Z8499" s="60"/>
    </row>
    <row r="8500" spans="23:26" hidden="1" x14ac:dyDescent="0.3">
      <c r="W8500" s="60"/>
      <c r="X8500" s="60"/>
      <c r="Y8500" s="60"/>
      <c r="Z8500" s="60"/>
    </row>
    <row r="8501" spans="23:26" hidden="1" x14ac:dyDescent="0.3">
      <c r="W8501" s="60"/>
      <c r="X8501" s="60"/>
      <c r="Y8501" s="60"/>
      <c r="Z8501" s="60"/>
    </row>
    <row r="8502" spans="23:26" hidden="1" x14ac:dyDescent="0.3">
      <c r="W8502" s="60"/>
      <c r="X8502" s="60"/>
      <c r="Y8502" s="60"/>
      <c r="Z8502" s="60"/>
    </row>
    <row r="8503" spans="23:26" hidden="1" x14ac:dyDescent="0.3">
      <c r="W8503" s="60"/>
      <c r="X8503" s="60"/>
      <c r="Y8503" s="60"/>
      <c r="Z8503" s="60"/>
    </row>
    <row r="8504" spans="23:26" hidden="1" x14ac:dyDescent="0.3">
      <c r="W8504" s="60"/>
      <c r="X8504" s="60"/>
      <c r="Y8504" s="60"/>
      <c r="Z8504" s="60"/>
    </row>
    <row r="8505" spans="23:26" hidden="1" x14ac:dyDescent="0.3">
      <c r="W8505" s="60"/>
      <c r="X8505" s="60"/>
      <c r="Y8505" s="60"/>
      <c r="Z8505" s="60"/>
    </row>
    <row r="8506" spans="23:26" hidden="1" x14ac:dyDescent="0.3">
      <c r="W8506" s="60"/>
      <c r="X8506" s="60"/>
      <c r="Y8506" s="60"/>
      <c r="Z8506" s="60"/>
    </row>
    <row r="8507" spans="23:26" hidden="1" x14ac:dyDescent="0.3">
      <c r="W8507" s="60"/>
      <c r="X8507" s="60"/>
      <c r="Y8507" s="60"/>
      <c r="Z8507" s="60"/>
    </row>
    <row r="8508" spans="23:26" hidden="1" x14ac:dyDescent="0.3">
      <c r="W8508" s="60"/>
      <c r="X8508" s="60"/>
      <c r="Y8508" s="60"/>
      <c r="Z8508" s="60"/>
    </row>
    <row r="8509" spans="23:26" hidden="1" x14ac:dyDescent="0.3">
      <c r="W8509" s="60"/>
      <c r="X8509" s="60"/>
      <c r="Y8509" s="60"/>
      <c r="Z8509" s="60"/>
    </row>
    <row r="8510" spans="23:26" hidden="1" x14ac:dyDescent="0.3">
      <c r="W8510" s="60"/>
      <c r="X8510" s="60"/>
      <c r="Y8510" s="60"/>
      <c r="Z8510" s="60"/>
    </row>
    <row r="8511" spans="23:26" hidden="1" x14ac:dyDescent="0.3">
      <c r="W8511" s="60"/>
      <c r="X8511" s="60"/>
      <c r="Y8511" s="60"/>
      <c r="Z8511" s="60"/>
    </row>
    <row r="8512" spans="23:26" hidden="1" x14ac:dyDescent="0.3">
      <c r="W8512" s="60"/>
      <c r="X8512" s="60"/>
      <c r="Y8512" s="60"/>
      <c r="Z8512" s="60"/>
    </row>
    <row r="8513" spans="23:26" hidden="1" x14ac:dyDescent="0.3">
      <c r="W8513" s="60"/>
      <c r="X8513" s="60"/>
      <c r="Y8513" s="60"/>
      <c r="Z8513" s="60"/>
    </row>
    <row r="8514" spans="23:26" hidden="1" x14ac:dyDescent="0.3">
      <c r="W8514" s="60"/>
      <c r="X8514" s="60"/>
      <c r="Y8514" s="60"/>
      <c r="Z8514" s="60"/>
    </row>
    <row r="8515" spans="23:26" hidden="1" x14ac:dyDescent="0.3">
      <c r="W8515" s="60"/>
      <c r="X8515" s="60"/>
      <c r="Y8515" s="60"/>
      <c r="Z8515" s="60"/>
    </row>
    <row r="8516" spans="23:26" hidden="1" x14ac:dyDescent="0.3">
      <c r="W8516" s="60"/>
      <c r="X8516" s="60"/>
      <c r="Y8516" s="60"/>
      <c r="Z8516" s="60"/>
    </row>
    <row r="8517" spans="23:26" hidden="1" x14ac:dyDescent="0.3">
      <c r="W8517" s="60"/>
      <c r="X8517" s="60"/>
      <c r="Y8517" s="60"/>
      <c r="Z8517" s="60"/>
    </row>
    <row r="8518" spans="23:26" hidden="1" x14ac:dyDescent="0.3">
      <c r="W8518" s="60"/>
      <c r="X8518" s="60"/>
      <c r="Y8518" s="60"/>
      <c r="Z8518" s="60"/>
    </row>
    <row r="8519" spans="23:26" hidden="1" x14ac:dyDescent="0.3">
      <c r="W8519" s="60"/>
      <c r="X8519" s="60"/>
      <c r="Y8519" s="60"/>
      <c r="Z8519" s="60"/>
    </row>
    <row r="8520" spans="23:26" hidden="1" x14ac:dyDescent="0.3">
      <c r="W8520" s="60"/>
      <c r="X8520" s="60"/>
      <c r="Y8520" s="60"/>
      <c r="Z8520" s="60"/>
    </row>
    <row r="8521" spans="23:26" hidden="1" x14ac:dyDescent="0.3">
      <c r="W8521" s="60"/>
      <c r="X8521" s="60"/>
      <c r="Y8521" s="60"/>
      <c r="Z8521" s="60"/>
    </row>
    <row r="8522" spans="23:26" hidden="1" x14ac:dyDescent="0.3">
      <c r="W8522" s="60"/>
      <c r="X8522" s="60"/>
      <c r="Y8522" s="60"/>
      <c r="Z8522" s="60"/>
    </row>
    <row r="8523" spans="23:26" hidden="1" x14ac:dyDescent="0.3">
      <c r="W8523" s="60"/>
      <c r="X8523" s="60"/>
      <c r="Y8523" s="60"/>
      <c r="Z8523" s="60"/>
    </row>
    <row r="8524" spans="23:26" hidden="1" x14ac:dyDescent="0.3">
      <c r="W8524" s="60"/>
      <c r="X8524" s="60"/>
      <c r="Y8524" s="60"/>
      <c r="Z8524" s="60"/>
    </row>
    <row r="8525" spans="23:26" hidden="1" x14ac:dyDescent="0.3">
      <c r="W8525" s="60"/>
      <c r="X8525" s="60"/>
      <c r="Y8525" s="60"/>
      <c r="Z8525" s="60"/>
    </row>
    <row r="8526" spans="23:26" hidden="1" x14ac:dyDescent="0.3">
      <c r="W8526" s="60"/>
      <c r="X8526" s="60"/>
      <c r="Y8526" s="60"/>
      <c r="Z8526" s="60"/>
    </row>
    <row r="8527" spans="23:26" hidden="1" x14ac:dyDescent="0.3">
      <c r="W8527" s="60"/>
      <c r="X8527" s="60"/>
      <c r="Y8527" s="60"/>
      <c r="Z8527" s="60"/>
    </row>
    <row r="8528" spans="23:26" hidden="1" x14ac:dyDescent="0.3">
      <c r="W8528" s="60"/>
      <c r="X8528" s="60"/>
      <c r="Y8528" s="60"/>
      <c r="Z8528" s="60"/>
    </row>
    <row r="8529" spans="23:26" hidden="1" x14ac:dyDescent="0.3">
      <c r="W8529" s="60"/>
      <c r="X8529" s="60"/>
      <c r="Y8529" s="60"/>
      <c r="Z8529" s="60"/>
    </row>
    <row r="8530" spans="23:26" hidden="1" x14ac:dyDescent="0.3">
      <c r="W8530" s="60"/>
      <c r="X8530" s="60"/>
      <c r="Y8530" s="60"/>
      <c r="Z8530" s="60"/>
    </row>
    <row r="8531" spans="23:26" hidden="1" x14ac:dyDescent="0.3">
      <c r="W8531" s="60"/>
      <c r="X8531" s="60"/>
      <c r="Y8531" s="60"/>
      <c r="Z8531" s="60"/>
    </row>
    <row r="8532" spans="23:26" hidden="1" x14ac:dyDescent="0.3">
      <c r="W8532" s="60"/>
      <c r="X8532" s="60"/>
      <c r="Y8532" s="60"/>
      <c r="Z8532" s="60"/>
    </row>
    <row r="8533" spans="23:26" hidden="1" x14ac:dyDescent="0.3">
      <c r="W8533" s="60"/>
      <c r="X8533" s="60"/>
      <c r="Y8533" s="60"/>
      <c r="Z8533" s="60"/>
    </row>
    <row r="8534" spans="23:26" hidden="1" x14ac:dyDescent="0.3">
      <c r="W8534" s="60"/>
      <c r="X8534" s="60"/>
      <c r="Y8534" s="60"/>
      <c r="Z8534" s="60"/>
    </row>
    <row r="8535" spans="23:26" hidden="1" x14ac:dyDescent="0.3">
      <c r="W8535" s="60"/>
      <c r="X8535" s="60"/>
      <c r="Y8535" s="60"/>
      <c r="Z8535" s="60"/>
    </row>
    <row r="8536" spans="23:26" hidden="1" x14ac:dyDescent="0.3">
      <c r="W8536" s="60"/>
      <c r="X8536" s="60"/>
      <c r="Y8536" s="60"/>
      <c r="Z8536" s="60"/>
    </row>
    <row r="8537" spans="23:26" hidden="1" x14ac:dyDescent="0.3">
      <c r="W8537" s="60"/>
      <c r="X8537" s="60"/>
      <c r="Y8537" s="60"/>
      <c r="Z8537" s="60"/>
    </row>
    <row r="8538" spans="23:26" hidden="1" x14ac:dyDescent="0.3">
      <c r="W8538" s="60"/>
      <c r="X8538" s="60"/>
      <c r="Y8538" s="60"/>
      <c r="Z8538" s="60"/>
    </row>
    <row r="8539" spans="23:26" hidden="1" x14ac:dyDescent="0.3">
      <c r="W8539" s="60"/>
      <c r="X8539" s="60"/>
      <c r="Y8539" s="60"/>
      <c r="Z8539" s="60"/>
    </row>
    <row r="8540" spans="23:26" hidden="1" x14ac:dyDescent="0.3">
      <c r="W8540" s="60"/>
      <c r="X8540" s="60"/>
      <c r="Y8540" s="60"/>
      <c r="Z8540" s="60"/>
    </row>
    <row r="8541" spans="23:26" hidden="1" x14ac:dyDescent="0.3">
      <c r="W8541" s="60"/>
      <c r="X8541" s="60"/>
      <c r="Y8541" s="60"/>
      <c r="Z8541" s="60"/>
    </row>
    <row r="8542" spans="23:26" hidden="1" x14ac:dyDescent="0.3">
      <c r="W8542" s="60"/>
      <c r="X8542" s="60"/>
      <c r="Y8542" s="60"/>
      <c r="Z8542" s="60"/>
    </row>
    <row r="8543" spans="23:26" hidden="1" x14ac:dyDescent="0.3">
      <c r="W8543" s="60"/>
      <c r="X8543" s="60"/>
      <c r="Y8543" s="60"/>
      <c r="Z8543" s="60"/>
    </row>
    <row r="8544" spans="23:26" hidden="1" x14ac:dyDescent="0.3">
      <c r="W8544" s="60"/>
      <c r="X8544" s="60"/>
      <c r="Y8544" s="60"/>
      <c r="Z8544" s="60"/>
    </row>
    <row r="8545" spans="23:26" hidden="1" x14ac:dyDescent="0.3">
      <c r="W8545" s="60"/>
      <c r="X8545" s="60"/>
      <c r="Y8545" s="60"/>
      <c r="Z8545" s="60"/>
    </row>
    <row r="8546" spans="23:26" hidden="1" x14ac:dyDescent="0.3">
      <c r="W8546" s="60"/>
      <c r="X8546" s="60"/>
      <c r="Y8546" s="60"/>
      <c r="Z8546" s="60"/>
    </row>
    <row r="8547" spans="23:26" hidden="1" x14ac:dyDescent="0.3">
      <c r="W8547" s="60"/>
      <c r="X8547" s="60"/>
      <c r="Y8547" s="60"/>
      <c r="Z8547" s="60"/>
    </row>
    <row r="8548" spans="23:26" hidden="1" x14ac:dyDescent="0.3">
      <c r="W8548" s="60"/>
      <c r="X8548" s="60"/>
      <c r="Y8548" s="60"/>
      <c r="Z8548" s="60"/>
    </row>
    <row r="8549" spans="23:26" hidden="1" x14ac:dyDescent="0.3">
      <c r="W8549" s="60"/>
      <c r="X8549" s="60"/>
      <c r="Y8549" s="60"/>
      <c r="Z8549" s="60"/>
    </row>
    <row r="8550" spans="23:26" hidden="1" x14ac:dyDescent="0.3">
      <c r="W8550" s="60"/>
      <c r="X8550" s="60"/>
      <c r="Y8550" s="60"/>
      <c r="Z8550" s="60"/>
    </row>
    <row r="8551" spans="23:26" hidden="1" x14ac:dyDescent="0.3">
      <c r="W8551" s="60"/>
      <c r="X8551" s="60"/>
      <c r="Y8551" s="60"/>
      <c r="Z8551" s="60"/>
    </row>
    <row r="8552" spans="23:26" hidden="1" x14ac:dyDescent="0.3">
      <c r="W8552" s="60"/>
      <c r="X8552" s="60"/>
      <c r="Y8552" s="60"/>
      <c r="Z8552" s="60"/>
    </row>
    <row r="8553" spans="23:26" hidden="1" x14ac:dyDescent="0.3">
      <c r="W8553" s="60"/>
      <c r="X8553" s="60"/>
      <c r="Y8553" s="60"/>
      <c r="Z8553" s="60"/>
    </row>
    <row r="8554" spans="23:26" hidden="1" x14ac:dyDescent="0.3">
      <c r="W8554" s="60"/>
      <c r="X8554" s="60"/>
      <c r="Y8554" s="60"/>
      <c r="Z8554" s="60"/>
    </row>
    <row r="8555" spans="23:26" hidden="1" x14ac:dyDescent="0.3">
      <c r="W8555" s="60"/>
      <c r="X8555" s="60"/>
      <c r="Y8555" s="60"/>
      <c r="Z8555" s="60"/>
    </row>
    <row r="8556" spans="23:26" hidden="1" x14ac:dyDescent="0.3">
      <c r="W8556" s="60"/>
      <c r="X8556" s="60"/>
      <c r="Y8556" s="60"/>
      <c r="Z8556" s="60"/>
    </row>
    <row r="8557" spans="23:26" hidden="1" x14ac:dyDescent="0.3">
      <c r="W8557" s="60"/>
      <c r="X8557" s="60"/>
      <c r="Y8557" s="60"/>
      <c r="Z8557" s="60"/>
    </row>
    <row r="8558" spans="23:26" hidden="1" x14ac:dyDescent="0.3">
      <c r="W8558" s="60"/>
      <c r="X8558" s="60"/>
      <c r="Y8558" s="60"/>
      <c r="Z8558" s="60"/>
    </row>
    <row r="8559" spans="23:26" hidden="1" x14ac:dyDescent="0.3">
      <c r="W8559" s="60"/>
      <c r="X8559" s="60"/>
      <c r="Y8559" s="60"/>
      <c r="Z8559" s="60"/>
    </row>
    <row r="8560" spans="23:26" hidden="1" x14ac:dyDescent="0.3">
      <c r="W8560" s="60"/>
      <c r="X8560" s="60"/>
      <c r="Y8560" s="60"/>
      <c r="Z8560" s="60"/>
    </row>
    <row r="8561" spans="23:26" hidden="1" x14ac:dyDescent="0.3">
      <c r="W8561" s="60"/>
      <c r="X8561" s="60"/>
      <c r="Y8561" s="60"/>
      <c r="Z8561" s="60"/>
    </row>
    <row r="8562" spans="23:26" hidden="1" x14ac:dyDescent="0.3">
      <c r="W8562" s="60"/>
      <c r="X8562" s="60"/>
      <c r="Y8562" s="60"/>
      <c r="Z8562" s="60"/>
    </row>
    <row r="8563" spans="23:26" hidden="1" x14ac:dyDescent="0.3">
      <c r="W8563" s="60"/>
      <c r="X8563" s="60"/>
      <c r="Y8563" s="60"/>
      <c r="Z8563" s="60"/>
    </row>
    <row r="8564" spans="23:26" hidden="1" x14ac:dyDescent="0.3">
      <c r="W8564" s="60"/>
      <c r="X8564" s="60"/>
      <c r="Y8564" s="60"/>
      <c r="Z8564" s="60"/>
    </row>
    <row r="8565" spans="23:26" hidden="1" x14ac:dyDescent="0.3">
      <c r="W8565" s="60"/>
      <c r="X8565" s="60"/>
      <c r="Y8565" s="60"/>
      <c r="Z8565" s="60"/>
    </row>
    <row r="8566" spans="23:26" hidden="1" x14ac:dyDescent="0.3">
      <c r="W8566" s="60"/>
      <c r="X8566" s="60"/>
      <c r="Y8566" s="60"/>
      <c r="Z8566" s="60"/>
    </row>
    <row r="8567" spans="23:26" hidden="1" x14ac:dyDescent="0.3">
      <c r="W8567" s="60"/>
      <c r="X8567" s="60"/>
      <c r="Y8567" s="60"/>
      <c r="Z8567" s="60"/>
    </row>
    <row r="8568" spans="23:26" hidden="1" x14ac:dyDescent="0.3">
      <c r="W8568" s="60"/>
      <c r="X8568" s="60"/>
      <c r="Y8568" s="60"/>
      <c r="Z8568" s="60"/>
    </row>
    <row r="8569" spans="23:26" hidden="1" x14ac:dyDescent="0.3">
      <c r="W8569" s="60"/>
      <c r="X8569" s="60"/>
      <c r="Y8569" s="60"/>
      <c r="Z8569" s="60"/>
    </row>
    <row r="8570" spans="23:26" hidden="1" x14ac:dyDescent="0.3">
      <c r="W8570" s="60"/>
      <c r="X8570" s="60"/>
      <c r="Y8570" s="60"/>
      <c r="Z8570" s="60"/>
    </row>
    <row r="8571" spans="23:26" hidden="1" x14ac:dyDescent="0.3">
      <c r="W8571" s="60"/>
      <c r="X8571" s="60"/>
      <c r="Y8571" s="60"/>
      <c r="Z8571" s="60"/>
    </row>
    <row r="8572" spans="23:26" hidden="1" x14ac:dyDescent="0.3">
      <c r="W8572" s="60"/>
      <c r="X8572" s="60"/>
      <c r="Y8572" s="60"/>
      <c r="Z8572" s="60"/>
    </row>
    <row r="8573" spans="23:26" hidden="1" x14ac:dyDescent="0.3">
      <c r="W8573" s="60"/>
      <c r="X8573" s="60"/>
      <c r="Y8573" s="60"/>
      <c r="Z8573" s="60"/>
    </row>
    <row r="8574" spans="23:26" hidden="1" x14ac:dyDescent="0.3">
      <c r="W8574" s="60"/>
      <c r="X8574" s="60"/>
      <c r="Y8574" s="60"/>
      <c r="Z8574" s="60"/>
    </row>
    <row r="8575" spans="23:26" hidden="1" x14ac:dyDescent="0.3">
      <c r="W8575" s="60"/>
      <c r="X8575" s="60"/>
      <c r="Y8575" s="60"/>
      <c r="Z8575" s="60"/>
    </row>
    <row r="8576" spans="23:26" hidden="1" x14ac:dyDescent="0.3">
      <c r="W8576" s="60"/>
      <c r="X8576" s="60"/>
      <c r="Y8576" s="60"/>
      <c r="Z8576" s="60"/>
    </row>
    <row r="8577" spans="23:26" hidden="1" x14ac:dyDescent="0.3">
      <c r="W8577" s="60"/>
      <c r="X8577" s="60"/>
      <c r="Y8577" s="60"/>
      <c r="Z8577" s="60"/>
    </row>
    <row r="8578" spans="23:26" hidden="1" x14ac:dyDescent="0.3">
      <c r="W8578" s="60"/>
      <c r="X8578" s="60"/>
      <c r="Y8578" s="60"/>
      <c r="Z8578" s="60"/>
    </row>
    <row r="8579" spans="23:26" hidden="1" x14ac:dyDescent="0.3">
      <c r="W8579" s="60"/>
      <c r="X8579" s="60"/>
      <c r="Y8579" s="60"/>
      <c r="Z8579" s="60"/>
    </row>
    <row r="8580" spans="23:26" hidden="1" x14ac:dyDescent="0.3">
      <c r="W8580" s="60"/>
      <c r="X8580" s="60"/>
      <c r="Y8580" s="60"/>
      <c r="Z8580" s="60"/>
    </row>
    <row r="8581" spans="23:26" hidden="1" x14ac:dyDescent="0.3">
      <c r="W8581" s="60"/>
      <c r="X8581" s="60"/>
      <c r="Y8581" s="60"/>
      <c r="Z8581" s="60"/>
    </row>
    <row r="8582" spans="23:26" hidden="1" x14ac:dyDescent="0.3">
      <c r="W8582" s="60"/>
      <c r="X8582" s="60"/>
      <c r="Y8582" s="60"/>
      <c r="Z8582" s="60"/>
    </row>
    <row r="8583" spans="23:26" hidden="1" x14ac:dyDescent="0.3">
      <c r="W8583" s="60"/>
      <c r="X8583" s="60"/>
      <c r="Y8583" s="60"/>
      <c r="Z8583" s="60"/>
    </row>
    <row r="8584" spans="23:26" hidden="1" x14ac:dyDescent="0.3">
      <c r="W8584" s="60"/>
      <c r="X8584" s="60"/>
      <c r="Y8584" s="60"/>
      <c r="Z8584" s="60"/>
    </row>
    <row r="8585" spans="23:26" hidden="1" x14ac:dyDescent="0.3">
      <c r="W8585" s="60"/>
      <c r="X8585" s="60"/>
      <c r="Y8585" s="60"/>
      <c r="Z8585" s="60"/>
    </row>
    <row r="8586" spans="23:26" hidden="1" x14ac:dyDescent="0.3">
      <c r="W8586" s="60"/>
      <c r="X8586" s="60"/>
      <c r="Y8586" s="60"/>
      <c r="Z8586" s="60"/>
    </row>
    <row r="8587" spans="23:26" hidden="1" x14ac:dyDescent="0.3">
      <c r="W8587" s="60"/>
      <c r="X8587" s="60"/>
      <c r="Y8587" s="60"/>
      <c r="Z8587" s="60"/>
    </row>
    <row r="8588" spans="23:26" hidden="1" x14ac:dyDescent="0.3">
      <c r="W8588" s="60"/>
      <c r="X8588" s="60"/>
      <c r="Y8588" s="60"/>
      <c r="Z8588" s="60"/>
    </row>
    <row r="8589" spans="23:26" hidden="1" x14ac:dyDescent="0.3">
      <c r="W8589" s="60"/>
      <c r="X8589" s="60"/>
      <c r="Y8589" s="60"/>
      <c r="Z8589" s="60"/>
    </row>
    <row r="8590" spans="23:26" hidden="1" x14ac:dyDescent="0.3">
      <c r="W8590" s="60"/>
      <c r="X8590" s="60"/>
      <c r="Y8590" s="60"/>
      <c r="Z8590" s="60"/>
    </row>
    <row r="8591" spans="23:26" hidden="1" x14ac:dyDescent="0.3">
      <c r="W8591" s="60"/>
      <c r="X8591" s="60"/>
      <c r="Y8591" s="60"/>
      <c r="Z8591" s="60"/>
    </row>
    <row r="8592" spans="23:26" hidden="1" x14ac:dyDescent="0.3">
      <c r="W8592" s="60"/>
      <c r="X8592" s="60"/>
      <c r="Y8592" s="60"/>
      <c r="Z8592" s="60"/>
    </row>
    <row r="8593" spans="23:26" hidden="1" x14ac:dyDescent="0.3">
      <c r="W8593" s="60"/>
      <c r="X8593" s="60"/>
      <c r="Y8593" s="60"/>
      <c r="Z8593" s="60"/>
    </row>
    <row r="8594" spans="23:26" hidden="1" x14ac:dyDescent="0.3">
      <c r="W8594" s="60"/>
      <c r="X8594" s="60"/>
      <c r="Y8594" s="60"/>
      <c r="Z8594" s="60"/>
    </row>
    <row r="8595" spans="23:26" hidden="1" x14ac:dyDescent="0.3">
      <c r="W8595" s="60"/>
      <c r="X8595" s="60"/>
      <c r="Y8595" s="60"/>
      <c r="Z8595" s="60"/>
    </row>
    <row r="8596" spans="23:26" hidden="1" x14ac:dyDescent="0.3">
      <c r="W8596" s="60"/>
      <c r="X8596" s="60"/>
      <c r="Y8596" s="60"/>
      <c r="Z8596" s="60"/>
    </row>
    <row r="8597" spans="23:26" hidden="1" x14ac:dyDescent="0.3">
      <c r="W8597" s="60"/>
      <c r="X8597" s="60"/>
      <c r="Y8597" s="60"/>
      <c r="Z8597" s="60"/>
    </row>
    <row r="8598" spans="23:26" hidden="1" x14ac:dyDescent="0.3">
      <c r="W8598" s="60"/>
      <c r="X8598" s="60"/>
      <c r="Y8598" s="60"/>
      <c r="Z8598" s="60"/>
    </row>
    <row r="8599" spans="23:26" hidden="1" x14ac:dyDescent="0.3">
      <c r="W8599" s="60"/>
      <c r="X8599" s="60"/>
      <c r="Y8599" s="60"/>
      <c r="Z8599" s="60"/>
    </row>
    <row r="8600" spans="23:26" hidden="1" x14ac:dyDescent="0.3">
      <c r="W8600" s="60"/>
      <c r="X8600" s="60"/>
      <c r="Y8600" s="60"/>
      <c r="Z8600" s="60"/>
    </row>
    <row r="8601" spans="23:26" hidden="1" x14ac:dyDescent="0.3">
      <c r="W8601" s="60"/>
      <c r="X8601" s="60"/>
      <c r="Y8601" s="60"/>
      <c r="Z8601" s="60"/>
    </row>
    <row r="8602" spans="23:26" hidden="1" x14ac:dyDescent="0.3">
      <c r="W8602" s="60"/>
      <c r="X8602" s="60"/>
      <c r="Y8602" s="60"/>
      <c r="Z8602" s="60"/>
    </row>
    <row r="8603" spans="23:26" hidden="1" x14ac:dyDescent="0.3">
      <c r="W8603" s="60"/>
      <c r="X8603" s="60"/>
      <c r="Y8603" s="60"/>
      <c r="Z8603" s="60"/>
    </row>
    <row r="8604" spans="23:26" hidden="1" x14ac:dyDescent="0.3">
      <c r="W8604" s="60"/>
      <c r="X8604" s="60"/>
      <c r="Y8604" s="60"/>
      <c r="Z8604" s="60"/>
    </row>
    <row r="8605" spans="23:26" hidden="1" x14ac:dyDescent="0.3">
      <c r="W8605" s="60"/>
      <c r="X8605" s="60"/>
      <c r="Y8605" s="60"/>
      <c r="Z8605" s="60"/>
    </row>
    <row r="8606" spans="23:26" hidden="1" x14ac:dyDescent="0.3">
      <c r="W8606" s="60"/>
      <c r="X8606" s="60"/>
      <c r="Y8606" s="60"/>
      <c r="Z8606" s="60"/>
    </row>
    <row r="8607" spans="23:26" hidden="1" x14ac:dyDescent="0.3">
      <c r="W8607" s="60"/>
      <c r="X8607" s="60"/>
      <c r="Y8607" s="60"/>
      <c r="Z8607" s="60"/>
    </row>
    <row r="8608" spans="23:26" hidden="1" x14ac:dyDescent="0.3">
      <c r="W8608" s="60"/>
      <c r="X8608" s="60"/>
      <c r="Y8608" s="60"/>
      <c r="Z8608" s="60"/>
    </row>
    <row r="8609" spans="23:26" hidden="1" x14ac:dyDescent="0.3">
      <c r="W8609" s="60"/>
      <c r="X8609" s="60"/>
      <c r="Y8609" s="60"/>
      <c r="Z8609" s="60"/>
    </row>
    <row r="8610" spans="23:26" hidden="1" x14ac:dyDescent="0.3">
      <c r="W8610" s="60"/>
      <c r="X8610" s="60"/>
      <c r="Y8610" s="60"/>
      <c r="Z8610" s="60"/>
    </row>
    <row r="8611" spans="23:26" hidden="1" x14ac:dyDescent="0.3">
      <c r="W8611" s="60"/>
      <c r="X8611" s="60"/>
      <c r="Y8611" s="60"/>
      <c r="Z8611" s="60"/>
    </row>
    <row r="8612" spans="23:26" hidden="1" x14ac:dyDescent="0.3">
      <c r="W8612" s="60"/>
      <c r="X8612" s="60"/>
      <c r="Y8612" s="60"/>
      <c r="Z8612" s="60"/>
    </row>
    <row r="8613" spans="23:26" hidden="1" x14ac:dyDescent="0.3">
      <c r="W8613" s="60"/>
      <c r="X8613" s="60"/>
      <c r="Y8613" s="60"/>
      <c r="Z8613" s="60"/>
    </row>
    <row r="8614" spans="23:26" hidden="1" x14ac:dyDescent="0.3">
      <c r="W8614" s="60"/>
      <c r="X8614" s="60"/>
      <c r="Y8614" s="60"/>
      <c r="Z8614" s="60"/>
    </row>
    <row r="8615" spans="23:26" hidden="1" x14ac:dyDescent="0.3">
      <c r="W8615" s="60"/>
      <c r="X8615" s="60"/>
      <c r="Y8615" s="60"/>
      <c r="Z8615" s="60"/>
    </row>
    <row r="8616" spans="23:26" hidden="1" x14ac:dyDescent="0.3">
      <c r="W8616" s="60"/>
      <c r="X8616" s="60"/>
      <c r="Y8616" s="60"/>
      <c r="Z8616" s="60"/>
    </row>
    <row r="8617" spans="23:26" hidden="1" x14ac:dyDescent="0.3">
      <c r="W8617" s="60"/>
      <c r="X8617" s="60"/>
      <c r="Y8617" s="60"/>
      <c r="Z8617" s="60"/>
    </row>
    <row r="8618" spans="23:26" hidden="1" x14ac:dyDescent="0.3">
      <c r="W8618" s="60"/>
      <c r="X8618" s="60"/>
      <c r="Y8618" s="60"/>
      <c r="Z8618" s="60"/>
    </row>
    <row r="8619" spans="23:26" hidden="1" x14ac:dyDescent="0.3">
      <c r="W8619" s="60"/>
      <c r="X8619" s="60"/>
      <c r="Y8619" s="60"/>
      <c r="Z8619" s="60"/>
    </row>
    <row r="8620" spans="23:26" hidden="1" x14ac:dyDescent="0.3">
      <c r="W8620" s="60"/>
      <c r="X8620" s="60"/>
      <c r="Y8620" s="60"/>
      <c r="Z8620" s="60"/>
    </row>
    <row r="8621" spans="23:26" hidden="1" x14ac:dyDescent="0.3">
      <c r="W8621" s="60"/>
      <c r="X8621" s="60"/>
      <c r="Y8621" s="60"/>
      <c r="Z8621" s="60"/>
    </row>
    <row r="8622" spans="23:26" hidden="1" x14ac:dyDescent="0.3">
      <c r="W8622" s="60"/>
      <c r="X8622" s="60"/>
      <c r="Y8622" s="60"/>
      <c r="Z8622" s="60"/>
    </row>
    <row r="8623" spans="23:26" hidden="1" x14ac:dyDescent="0.3">
      <c r="W8623" s="60"/>
      <c r="X8623" s="60"/>
      <c r="Y8623" s="60"/>
      <c r="Z8623" s="60"/>
    </row>
    <row r="8624" spans="23:26" hidden="1" x14ac:dyDescent="0.3">
      <c r="W8624" s="60"/>
      <c r="X8624" s="60"/>
      <c r="Y8624" s="60"/>
      <c r="Z8624" s="60"/>
    </row>
    <row r="8625" spans="23:26" hidden="1" x14ac:dyDescent="0.3">
      <c r="W8625" s="60"/>
      <c r="X8625" s="60"/>
      <c r="Y8625" s="60"/>
      <c r="Z8625" s="60"/>
    </row>
    <row r="8626" spans="23:26" hidden="1" x14ac:dyDescent="0.3">
      <c r="W8626" s="60"/>
      <c r="X8626" s="60"/>
      <c r="Y8626" s="60"/>
      <c r="Z8626" s="60"/>
    </row>
    <row r="8627" spans="23:26" hidden="1" x14ac:dyDescent="0.3">
      <c r="W8627" s="60"/>
      <c r="X8627" s="60"/>
      <c r="Y8627" s="60"/>
      <c r="Z8627" s="60"/>
    </row>
    <row r="8628" spans="23:26" hidden="1" x14ac:dyDescent="0.3">
      <c r="W8628" s="60"/>
      <c r="X8628" s="60"/>
      <c r="Y8628" s="60"/>
      <c r="Z8628" s="60"/>
    </row>
    <row r="8629" spans="23:26" hidden="1" x14ac:dyDescent="0.3">
      <c r="W8629" s="60"/>
      <c r="X8629" s="60"/>
      <c r="Y8629" s="60"/>
      <c r="Z8629" s="60"/>
    </row>
    <row r="8630" spans="23:26" hidden="1" x14ac:dyDescent="0.3">
      <c r="W8630" s="60"/>
      <c r="X8630" s="60"/>
      <c r="Y8630" s="60"/>
      <c r="Z8630" s="60"/>
    </row>
    <row r="8631" spans="23:26" hidden="1" x14ac:dyDescent="0.3">
      <c r="W8631" s="60"/>
      <c r="X8631" s="60"/>
      <c r="Y8631" s="60"/>
      <c r="Z8631" s="60"/>
    </row>
    <row r="8632" spans="23:26" hidden="1" x14ac:dyDescent="0.3">
      <c r="W8632" s="60"/>
      <c r="X8632" s="60"/>
      <c r="Y8632" s="60"/>
      <c r="Z8632" s="60"/>
    </row>
    <row r="8633" spans="23:26" hidden="1" x14ac:dyDescent="0.3">
      <c r="W8633" s="60"/>
      <c r="X8633" s="60"/>
      <c r="Y8633" s="60"/>
      <c r="Z8633" s="60"/>
    </row>
    <row r="8634" spans="23:26" hidden="1" x14ac:dyDescent="0.3">
      <c r="W8634" s="60"/>
      <c r="X8634" s="60"/>
      <c r="Y8634" s="60"/>
      <c r="Z8634" s="60"/>
    </row>
    <row r="8635" spans="23:26" hidden="1" x14ac:dyDescent="0.3">
      <c r="W8635" s="60"/>
      <c r="X8635" s="60"/>
      <c r="Y8635" s="60"/>
      <c r="Z8635" s="60"/>
    </row>
    <row r="8636" spans="23:26" hidden="1" x14ac:dyDescent="0.3">
      <c r="W8636" s="60"/>
      <c r="X8636" s="60"/>
      <c r="Y8636" s="60"/>
      <c r="Z8636" s="60"/>
    </row>
    <row r="8637" spans="23:26" hidden="1" x14ac:dyDescent="0.3">
      <c r="W8637" s="60"/>
      <c r="X8637" s="60"/>
      <c r="Y8637" s="60"/>
      <c r="Z8637" s="60"/>
    </row>
    <row r="8638" spans="23:26" hidden="1" x14ac:dyDescent="0.3">
      <c r="W8638" s="60"/>
      <c r="X8638" s="60"/>
      <c r="Y8638" s="60"/>
      <c r="Z8638" s="60"/>
    </row>
    <row r="8639" spans="23:26" hidden="1" x14ac:dyDescent="0.3">
      <c r="W8639" s="60"/>
      <c r="X8639" s="60"/>
      <c r="Y8639" s="60"/>
      <c r="Z8639" s="60"/>
    </row>
    <row r="8640" spans="23:26" hidden="1" x14ac:dyDescent="0.3">
      <c r="W8640" s="60"/>
      <c r="X8640" s="60"/>
      <c r="Y8640" s="60"/>
      <c r="Z8640" s="60"/>
    </row>
    <row r="8641" spans="23:26" hidden="1" x14ac:dyDescent="0.3">
      <c r="W8641" s="60"/>
      <c r="X8641" s="60"/>
      <c r="Y8641" s="60"/>
      <c r="Z8641" s="60"/>
    </row>
    <row r="8642" spans="23:26" hidden="1" x14ac:dyDescent="0.3">
      <c r="W8642" s="60"/>
      <c r="X8642" s="60"/>
      <c r="Y8642" s="60"/>
      <c r="Z8642" s="60"/>
    </row>
    <row r="8643" spans="23:26" hidden="1" x14ac:dyDescent="0.3">
      <c r="W8643" s="60"/>
      <c r="X8643" s="60"/>
      <c r="Y8643" s="60"/>
      <c r="Z8643" s="60"/>
    </row>
    <row r="8644" spans="23:26" hidden="1" x14ac:dyDescent="0.3">
      <c r="W8644" s="60"/>
      <c r="X8644" s="60"/>
      <c r="Y8644" s="60"/>
      <c r="Z8644" s="60"/>
    </row>
    <row r="8645" spans="23:26" hidden="1" x14ac:dyDescent="0.3">
      <c r="W8645" s="60"/>
      <c r="X8645" s="60"/>
      <c r="Y8645" s="60"/>
      <c r="Z8645" s="60"/>
    </row>
    <row r="8646" spans="23:26" hidden="1" x14ac:dyDescent="0.3">
      <c r="W8646" s="60"/>
      <c r="X8646" s="60"/>
      <c r="Y8646" s="60"/>
      <c r="Z8646" s="60"/>
    </row>
    <row r="8647" spans="23:26" hidden="1" x14ac:dyDescent="0.3">
      <c r="W8647" s="60"/>
      <c r="X8647" s="60"/>
      <c r="Y8647" s="60"/>
      <c r="Z8647" s="60"/>
    </row>
    <row r="8648" spans="23:26" hidden="1" x14ac:dyDescent="0.3">
      <c r="W8648" s="60"/>
      <c r="X8648" s="60"/>
      <c r="Y8648" s="60"/>
      <c r="Z8648" s="60"/>
    </row>
    <row r="8649" spans="23:26" hidden="1" x14ac:dyDescent="0.3">
      <c r="W8649" s="60"/>
      <c r="X8649" s="60"/>
      <c r="Y8649" s="60"/>
      <c r="Z8649" s="60"/>
    </row>
    <row r="8650" spans="23:26" hidden="1" x14ac:dyDescent="0.3">
      <c r="W8650" s="60"/>
      <c r="X8650" s="60"/>
      <c r="Y8650" s="60"/>
      <c r="Z8650" s="60"/>
    </row>
    <row r="8651" spans="23:26" hidden="1" x14ac:dyDescent="0.3">
      <c r="W8651" s="60"/>
      <c r="X8651" s="60"/>
      <c r="Y8651" s="60"/>
      <c r="Z8651" s="60"/>
    </row>
    <row r="8652" spans="23:26" hidden="1" x14ac:dyDescent="0.3">
      <c r="W8652" s="60"/>
      <c r="X8652" s="60"/>
      <c r="Y8652" s="60"/>
      <c r="Z8652" s="60"/>
    </row>
    <row r="8653" spans="23:26" hidden="1" x14ac:dyDescent="0.3">
      <c r="W8653" s="60"/>
      <c r="X8653" s="60"/>
      <c r="Y8653" s="60"/>
      <c r="Z8653" s="60"/>
    </row>
    <row r="8654" spans="23:26" hidden="1" x14ac:dyDescent="0.3">
      <c r="W8654" s="60"/>
      <c r="X8654" s="60"/>
      <c r="Y8654" s="60"/>
      <c r="Z8654" s="60"/>
    </row>
    <row r="8655" spans="23:26" hidden="1" x14ac:dyDescent="0.3">
      <c r="W8655" s="60"/>
      <c r="X8655" s="60"/>
      <c r="Y8655" s="60"/>
      <c r="Z8655" s="60"/>
    </row>
    <row r="8656" spans="23:26" hidden="1" x14ac:dyDescent="0.3">
      <c r="W8656" s="60"/>
      <c r="X8656" s="60"/>
      <c r="Y8656" s="60"/>
      <c r="Z8656" s="60"/>
    </row>
    <row r="8657" spans="23:26" hidden="1" x14ac:dyDescent="0.3">
      <c r="W8657" s="60"/>
      <c r="X8657" s="60"/>
      <c r="Y8657" s="60"/>
      <c r="Z8657" s="60"/>
    </row>
    <row r="8658" spans="23:26" hidden="1" x14ac:dyDescent="0.3">
      <c r="W8658" s="60"/>
      <c r="X8658" s="60"/>
      <c r="Y8658" s="60"/>
      <c r="Z8658" s="60"/>
    </row>
    <row r="8659" spans="23:26" hidden="1" x14ac:dyDescent="0.3">
      <c r="W8659" s="60"/>
      <c r="X8659" s="60"/>
      <c r="Y8659" s="60"/>
      <c r="Z8659" s="60"/>
    </row>
    <row r="8660" spans="23:26" hidden="1" x14ac:dyDescent="0.3">
      <c r="W8660" s="60"/>
      <c r="X8660" s="60"/>
      <c r="Y8660" s="60"/>
      <c r="Z8660" s="60"/>
    </row>
    <row r="8661" spans="23:26" hidden="1" x14ac:dyDescent="0.3">
      <c r="W8661" s="60"/>
      <c r="X8661" s="60"/>
      <c r="Y8661" s="60"/>
      <c r="Z8661" s="60"/>
    </row>
    <row r="8662" spans="23:26" hidden="1" x14ac:dyDescent="0.3">
      <c r="W8662" s="60"/>
      <c r="X8662" s="60"/>
      <c r="Y8662" s="60"/>
      <c r="Z8662" s="60"/>
    </row>
    <row r="8663" spans="23:26" hidden="1" x14ac:dyDescent="0.3">
      <c r="W8663" s="60"/>
      <c r="X8663" s="60"/>
      <c r="Y8663" s="60"/>
      <c r="Z8663" s="60"/>
    </row>
    <row r="8664" spans="23:26" hidden="1" x14ac:dyDescent="0.3">
      <c r="W8664" s="60"/>
      <c r="X8664" s="60"/>
      <c r="Y8664" s="60"/>
      <c r="Z8664" s="60"/>
    </row>
    <row r="8665" spans="23:26" hidden="1" x14ac:dyDescent="0.3">
      <c r="W8665" s="60"/>
      <c r="X8665" s="60"/>
      <c r="Y8665" s="60"/>
      <c r="Z8665" s="60"/>
    </row>
    <row r="8666" spans="23:26" hidden="1" x14ac:dyDescent="0.3">
      <c r="W8666" s="60"/>
      <c r="X8666" s="60"/>
      <c r="Y8666" s="60"/>
      <c r="Z8666" s="60"/>
    </row>
    <row r="8667" spans="23:26" hidden="1" x14ac:dyDescent="0.3">
      <c r="W8667" s="60"/>
      <c r="X8667" s="60"/>
      <c r="Y8667" s="60"/>
      <c r="Z8667" s="60"/>
    </row>
    <row r="8668" spans="23:26" hidden="1" x14ac:dyDescent="0.3">
      <c r="W8668" s="60"/>
      <c r="X8668" s="60"/>
      <c r="Y8668" s="60"/>
      <c r="Z8668" s="60"/>
    </row>
    <row r="8669" spans="23:26" hidden="1" x14ac:dyDescent="0.3">
      <c r="W8669" s="60"/>
      <c r="X8669" s="60"/>
      <c r="Y8669" s="60"/>
      <c r="Z8669" s="60"/>
    </row>
    <row r="8670" spans="23:26" hidden="1" x14ac:dyDescent="0.3">
      <c r="W8670" s="60"/>
      <c r="X8670" s="60"/>
      <c r="Y8670" s="60"/>
      <c r="Z8670" s="60"/>
    </row>
    <row r="8671" spans="23:26" hidden="1" x14ac:dyDescent="0.3">
      <c r="W8671" s="60"/>
      <c r="X8671" s="60"/>
      <c r="Y8671" s="60"/>
      <c r="Z8671" s="60"/>
    </row>
    <row r="8672" spans="23:26" hidden="1" x14ac:dyDescent="0.3">
      <c r="W8672" s="60"/>
      <c r="X8672" s="60"/>
      <c r="Y8672" s="60"/>
      <c r="Z8672" s="60"/>
    </row>
    <row r="8673" spans="23:26" hidden="1" x14ac:dyDescent="0.3">
      <c r="W8673" s="60"/>
      <c r="X8673" s="60"/>
      <c r="Y8673" s="60"/>
      <c r="Z8673" s="60"/>
    </row>
    <row r="8674" spans="23:26" hidden="1" x14ac:dyDescent="0.3">
      <c r="W8674" s="60"/>
      <c r="X8674" s="60"/>
      <c r="Y8674" s="60"/>
      <c r="Z8674" s="60"/>
    </row>
    <row r="8675" spans="23:26" hidden="1" x14ac:dyDescent="0.3">
      <c r="W8675" s="60"/>
      <c r="X8675" s="60"/>
      <c r="Y8675" s="60"/>
      <c r="Z8675" s="60"/>
    </row>
    <row r="8676" spans="23:26" hidden="1" x14ac:dyDescent="0.3">
      <c r="W8676" s="60"/>
      <c r="X8676" s="60"/>
      <c r="Y8676" s="60"/>
      <c r="Z8676" s="60"/>
    </row>
    <row r="8677" spans="23:26" hidden="1" x14ac:dyDescent="0.3">
      <c r="W8677" s="60"/>
      <c r="X8677" s="60"/>
      <c r="Y8677" s="60"/>
      <c r="Z8677" s="60"/>
    </row>
    <row r="8678" spans="23:26" hidden="1" x14ac:dyDescent="0.3">
      <c r="W8678" s="60"/>
      <c r="X8678" s="60"/>
      <c r="Y8678" s="60"/>
      <c r="Z8678" s="60"/>
    </row>
    <row r="8679" spans="23:26" hidden="1" x14ac:dyDescent="0.3">
      <c r="W8679" s="60"/>
      <c r="X8679" s="60"/>
      <c r="Y8679" s="60"/>
      <c r="Z8679" s="60"/>
    </row>
    <row r="8680" spans="23:26" hidden="1" x14ac:dyDescent="0.3">
      <c r="W8680" s="60"/>
      <c r="X8680" s="60"/>
      <c r="Y8680" s="60"/>
      <c r="Z8680" s="60"/>
    </row>
    <row r="8681" spans="23:26" hidden="1" x14ac:dyDescent="0.3">
      <c r="W8681" s="60"/>
      <c r="X8681" s="60"/>
      <c r="Y8681" s="60"/>
      <c r="Z8681" s="60"/>
    </row>
    <row r="8682" spans="23:26" hidden="1" x14ac:dyDescent="0.3">
      <c r="W8682" s="60"/>
      <c r="X8682" s="60"/>
      <c r="Y8682" s="60"/>
      <c r="Z8682" s="60"/>
    </row>
    <row r="8683" spans="23:26" hidden="1" x14ac:dyDescent="0.3">
      <c r="W8683" s="60"/>
      <c r="X8683" s="60"/>
      <c r="Y8683" s="60"/>
      <c r="Z8683" s="60"/>
    </row>
    <row r="8684" spans="23:26" hidden="1" x14ac:dyDescent="0.3">
      <c r="W8684" s="60"/>
      <c r="X8684" s="60"/>
      <c r="Y8684" s="60"/>
      <c r="Z8684" s="60"/>
    </row>
    <row r="8685" spans="23:26" hidden="1" x14ac:dyDescent="0.3">
      <c r="W8685" s="60"/>
      <c r="X8685" s="60"/>
      <c r="Y8685" s="60"/>
      <c r="Z8685" s="60"/>
    </row>
    <row r="8686" spans="23:26" hidden="1" x14ac:dyDescent="0.3">
      <c r="W8686" s="60"/>
      <c r="X8686" s="60"/>
      <c r="Y8686" s="60"/>
      <c r="Z8686" s="60"/>
    </row>
    <row r="8687" spans="23:26" hidden="1" x14ac:dyDescent="0.3">
      <c r="W8687" s="60"/>
      <c r="X8687" s="60"/>
      <c r="Y8687" s="60"/>
      <c r="Z8687" s="60"/>
    </row>
    <row r="8688" spans="23:26" hidden="1" x14ac:dyDescent="0.3">
      <c r="W8688" s="60"/>
      <c r="X8688" s="60"/>
      <c r="Y8688" s="60"/>
      <c r="Z8688" s="60"/>
    </row>
    <row r="8689" spans="23:26" hidden="1" x14ac:dyDescent="0.3">
      <c r="W8689" s="60"/>
      <c r="X8689" s="60"/>
      <c r="Y8689" s="60"/>
      <c r="Z8689" s="60"/>
    </row>
    <row r="8690" spans="23:26" hidden="1" x14ac:dyDescent="0.3">
      <c r="W8690" s="60"/>
      <c r="X8690" s="60"/>
      <c r="Y8690" s="60"/>
      <c r="Z8690" s="60"/>
    </row>
    <row r="8691" spans="23:26" hidden="1" x14ac:dyDescent="0.3">
      <c r="W8691" s="60"/>
      <c r="X8691" s="60"/>
      <c r="Y8691" s="60"/>
      <c r="Z8691" s="60"/>
    </row>
    <row r="8692" spans="23:26" hidden="1" x14ac:dyDescent="0.3">
      <c r="W8692" s="60"/>
      <c r="X8692" s="60"/>
      <c r="Y8692" s="60"/>
      <c r="Z8692" s="60"/>
    </row>
    <row r="8693" spans="23:26" hidden="1" x14ac:dyDescent="0.3">
      <c r="W8693" s="60"/>
      <c r="X8693" s="60"/>
      <c r="Y8693" s="60"/>
      <c r="Z8693" s="60"/>
    </row>
    <row r="8694" spans="23:26" hidden="1" x14ac:dyDescent="0.3">
      <c r="W8694" s="60"/>
      <c r="X8694" s="60"/>
      <c r="Y8694" s="60"/>
      <c r="Z8694" s="60"/>
    </row>
    <row r="8695" spans="23:26" hidden="1" x14ac:dyDescent="0.3">
      <c r="W8695" s="60"/>
      <c r="X8695" s="60"/>
      <c r="Y8695" s="60"/>
      <c r="Z8695" s="60"/>
    </row>
    <row r="8696" spans="23:26" hidden="1" x14ac:dyDescent="0.3">
      <c r="W8696" s="60"/>
      <c r="X8696" s="60"/>
      <c r="Y8696" s="60"/>
      <c r="Z8696" s="60"/>
    </row>
    <row r="8697" spans="23:26" hidden="1" x14ac:dyDescent="0.3">
      <c r="W8697" s="60"/>
      <c r="X8697" s="60"/>
      <c r="Y8697" s="60"/>
      <c r="Z8697" s="60"/>
    </row>
    <row r="8698" spans="23:26" hidden="1" x14ac:dyDescent="0.3">
      <c r="W8698" s="60"/>
      <c r="X8698" s="60"/>
      <c r="Y8698" s="60"/>
      <c r="Z8698" s="60"/>
    </row>
    <row r="8699" spans="23:26" hidden="1" x14ac:dyDescent="0.3">
      <c r="W8699" s="60"/>
      <c r="X8699" s="60"/>
      <c r="Y8699" s="60"/>
      <c r="Z8699" s="60"/>
    </row>
    <row r="8700" spans="23:26" hidden="1" x14ac:dyDescent="0.3">
      <c r="W8700" s="60"/>
      <c r="X8700" s="60"/>
      <c r="Y8700" s="60"/>
      <c r="Z8700" s="60"/>
    </row>
    <row r="8701" spans="23:26" hidden="1" x14ac:dyDescent="0.3">
      <c r="W8701" s="60"/>
      <c r="X8701" s="60"/>
      <c r="Y8701" s="60"/>
      <c r="Z8701" s="60"/>
    </row>
    <row r="8702" spans="23:26" hidden="1" x14ac:dyDescent="0.3">
      <c r="W8702" s="60"/>
      <c r="X8702" s="60"/>
      <c r="Y8702" s="60"/>
      <c r="Z8702" s="60"/>
    </row>
    <row r="8703" spans="23:26" hidden="1" x14ac:dyDescent="0.3">
      <c r="W8703" s="60"/>
      <c r="X8703" s="60"/>
      <c r="Y8703" s="60"/>
      <c r="Z8703" s="60"/>
    </row>
    <row r="8704" spans="23:26" hidden="1" x14ac:dyDescent="0.3">
      <c r="W8704" s="60"/>
      <c r="X8704" s="60"/>
      <c r="Y8704" s="60"/>
      <c r="Z8704" s="60"/>
    </row>
    <row r="8705" spans="23:26" hidden="1" x14ac:dyDescent="0.3">
      <c r="W8705" s="60"/>
      <c r="X8705" s="60"/>
      <c r="Y8705" s="60"/>
      <c r="Z8705" s="60"/>
    </row>
    <row r="8706" spans="23:26" hidden="1" x14ac:dyDescent="0.3">
      <c r="W8706" s="60"/>
      <c r="X8706" s="60"/>
      <c r="Y8706" s="60"/>
      <c r="Z8706" s="60"/>
    </row>
    <row r="8707" spans="23:26" hidden="1" x14ac:dyDescent="0.3">
      <c r="W8707" s="60"/>
      <c r="X8707" s="60"/>
      <c r="Y8707" s="60"/>
      <c r="Z8707" s="60"/>
    </row>
    <row r="8708" spans="23:26" hidden="1" x14ac:dyDescent="0.3">
      <c r="W8708" s="60"/>
      <c r="X8708" s="60"/>
      <c r="Y8708" s="60"/>
      <c r="Z8708" s="60"/>
    </row>
    <row r="8709" spans="23:26" hidden="1" x14ac:dyDescent="0.3">
      <c r="W8709" s="60"/>
      <c r="X8709" s="60"/>
      <c r="Y8709" s="60"/>
      <c r="Z8709" s="60"/>
    </row>
    <row r="8710" spans="23:26" hidden="1" x14ac:dyDescent="0.3">
      <c r="W8710" s="60"/>
      <c r="X8710" s="60"/>
      <c r="Y8710" s="60"/>
      <c r="Z8710" s="60"/>
    </row>
    <row r="8711" spans="23:26" hidden="1" x14ac:dyDescent="0.3">
      <c r="W8711" s="60"/>
      <c r="X8711" s="60"/>
      <c r="Y8711" s="60"/>
      <c r="Z8711" s="60"/>
    </row>
    <row r="8712" spans="23:26" hidden="1" x14ac:dyDescent="0.3">
      <c r="W8712" s="60"/>
      <c r="X8712" s="60"/>
      <c r="Y8712" s="60"/>
      <c r="Z8712" s="60"/>
    </row>
    <row r="8713" spans="23:26" hidden="1" x14ac:dyDescent="0.3">
      <c r="W8713" s="60"/>
      <c r="X8713" s="60"/>
      <c r="Y8713" s="60"/>
      <c r="Z8713" s="60"/>
    </row>
    <row r="8714" spans="23:26" hidden="1" x14ac:dyDescent="0.3">
      <c r="W8714" s="60"/>
      <c r="X8714" s="60"/>
      <c r="Y8714" s="60"/>
      <c r="Z8714" s="60"/>
    </row>
    <row r="8715" spans="23:26" hidden="1" x14ac:dyDescent="0.3">
      <c r="W8715" s="60"/>
      <c r="X8715" s="60"/>
      <c r="Y8715" s="60"/>
      <c r="Z8715" s="60"/>
    </row>
    <row r="8716" spans="23:26" hidden="1" x14ac:dyDescent="0.3">
      <c r="W8716" s="60"/>
      <c r="X8716" s="60"/>
      <c r="Y8716" s="60"/>
      <c r="Z8716" s="60"/>
    </row>
    <row r="8717" spans="23:26" hidden="1" x14ac:dyDescent="0.3">
      <c r="W8717" s="60"/>
      <c r="X8717" s="60"/>
      <c r="Y8717" s="60"/>
      <c r="Z8717" s="60"/>
    </row>
    <row r="8718" spans="23:26" hidden="1" x14ac:dyDescent="0.3">
      <c r="W8718" s="60"/>
      <c r="X8718" s="60"/>
      <c r="Y8718" s="60"/>
      <c r="Z8718" s="60"/>
    </row>
    <row r="8719" spans="23:26" hidden="1" x14ac:dyDescent="0.3">
      <c r="W8719" s="60"/>
      <c r="X8719" s="60"/>
      <c r="Y8719" s="60"/>
      <c r="Z8719" s="60"/>
    </row>
    <row r="8720" spans="23:26" hidden="1" x14ac:dyDescent="0.3">
      <c r="W8720" s="60"/>
      <c r="X8720" s="60"/>
      <c r="Y8720" s="60"/>
      <c r="Z8720" s="60"/>
    </row>
    <row r="8721" spans="23:26" hidden="1" x14ac:dyDescent="0.3">
      <c r="W8721" s="60"/>
      <c r="X8721" s="60"/>
      <c r="Y8721" s="60"/>
      <c r="Z8721" s="60"/>
    </row>
    <row r="8722" spans="23:26" hidden="1" x14ac:dyDescent="0.3">
      <c r="W8722" s="60"/>
      <c r="X8722" s="60"/>
      <c r="Y8722" s="60"/>
      <c r="Z8722" s="60"/>
    </row>
    <row r="8723" spans="23:26" hidden="1" x14ac:dyDescent="0.3">
      <c r="W8723" s="60"/>
      <c r="X8723" s="60"/>
      <c r="Y8723" s="60"/>
      <c r="Z8723" s="60"/>
    </row>
    <row r="8724" spans="23:26" hidden="1" x14ac:dyDescent="0.3">
      <c r="W8724" s="60"/>
      <c r="X8724" s="60"/>
      <c r="Y8724" s="60"/>
      <c r="Z8724" s="60"/>
    </row>
    <row r="8725" spans="23:26" hidden="1" x14ac:dyDescent="0.3">
      <c r="W8725" s="60"/>
      <c r="X8725" s="60"/>
      <c r="Y8725" s="60"/>
      <c r="Z8725" s="60"/>
    </row>
    <row r="8726" spans="23:26" hidden="1" x14ac:dyDescent="0.3">
      <c r="W8726" s="60"/>
      <c r="X8726" s="60"/>
      <c r="Y8726" s="60"/>
      <c r="Z8726" s="60"/>
    </row>
    <row r="8727" spans="23:26" hidden="1" x14ac:dyDescent="0.3">
      <c r="W8727" s="60"/>
      <c r="X8727" s="60"/>
      <c r="Y8727" s="60"/>
      <c r="Z8727" s="60"/>
    </row>
    <row r="8728" spans="23:26" hidden="1" x14ac:dyDescent="0.3">
      <c r="W8728" s="60"/>
      <c r="X8728" s="60"/>
      <c r="Y8728" s="60"/>
      <c r="Z8728" s="60"/>
    </row>
    <row r="8729" spans="23:26" hidden="1" x14ac:dyDescent="0.3">
      <c r="W8729" s="60"/>
      <c r="X8729" s="60"/>
      <c r="Y8729" s="60"/>
      <c r="Z8729" s="60"/>
    </row>
    <row r="8730" spans="23:26" hidden="1" x14ac:dyDescent="0.3">
      <c r="W8730" s="60"/>
      <c r="X8730" s="60"/>
      <c r="Y8730" s="60"/>
      <c r="Z8730" s="60"/>
    </row>
    <row r="8731" spans="23:26" hidden="1" x14ac:dyDescent="0.3">
      <c r="W8731" s="60"/>
      <c r="X8731" s="60"/>
      <c r="Y8731" s="60"/>
      <c r="Z8731" s="60"/>
    </row>
    <row r="8732" spans="23:26" hidden="1" x14ac:dyDescent="0.3">
      <c r="W8732" s="60"/>
      <c r="X8732" s="60"/>
      <c r="Y8732" s="60"/>
      <c r="Z8732" s="60"/>
    </row>
    <row r="8733" spans="23:26" hidden="1" x14ac:dyDescent="0.3">
      <c r="W8733" s="60"/>
      <c r="X8733" s="60"/>
      <c r="Y8733" s="60"/>
      <c r="Z8733" s="60"/>
    </row>
    <row r="8734" spans="23:26" hidden="1" x14ac:dyDescent="0.3">
      <c r="W8734" s="60"/>
      <c r="X8734" s="60"/>
      <c r="Y8734" s="60"/>
      <c r="Z8734" s="60"/>
    </row>
    <row r="8735" spans="23:26" hidden="1" x14ac:dyDescent="0.3">
      <c r="W8735" s="60"/>
      <c r="X8735" s="60"/>
      <c r="Y8735" s="60"/>
      <c r="Z8735" s="60"/>
    </row>
    <row r="8736" spans="23:26" hidden="1" x14ac:dyDescent="0.3">
      <c r="W8736" s="60"/>
      <c r="X8736" s="60"/>
      <c r="Y8736" s="60"/>
      <c r="Z8736" s="60"/>
    </row>
    <row r="8737" spans="23:26" hidden="1" x14ac:dyDescent="0.3">
      <c r="W8737" s="60"/>
      <c r="X8737" s="60"/>
      <c r="Y8737" s="60"/>
      <c r="Z8737" s="60"/>
    </row>
    <row r="8738" spans="23:26" hidden="1" x14ac:dyDescent="0.3">
      <c r="W8738" s="60"/>
      <c r="X8738" s="60"/>
      <c r="Y8738" s="60"/>
      <c r="Z8738" s="60"/>
    </row>
    <row r="8739" spans="23:26" hidden="1" x14ac:dyDescent="0.3">
      <c r="W8739" s="60"/>
      <c r="X8739" s="60"/>
      <c r="Y8739" s="60"/>
      <c r="Z8739" s="60"/>
    </row>
    <row r="8740" spans="23:26" hidden="1" x14ac:dyDescent="0.3">
      <c r="W8740" s="60"/>
      <c r="X8740" s="60"/>
      <c r="Y8740" s="60"/>
      <c r="Z8740" s="60"/>
    </row>
    <row r="8741" spans="23:26" hidden="1" x14ac:dyDescent="0.3">
      <c r="W8741" s="60"/>
      <c r="X8741" s="60"/>
      <c r="Y8741" s="60"/>
      <c r="Z8741" s="60"/>
    </row>
    <row r="8742" spans="23:26" hidden="1" x14ac:dyDescent="0.3">
      <c r="W8742" s="60"/>
      <c r="X8742" s="60"/>
      <c r="Y8742" s="60"/>
      <c r="Z8742" s="60"/>
    </row>
    <row r="8743" spans="23:26" hidden="1" x14ac:dyDescent="0.3">
      <c r="W8743" s="60"/>
      <c r="X8743" s="60"/>
      <c r="Y8743" s="60"/>
      <c r="Z8743" s="60"/>
    </row>
    <row r="8744" spans="23:26" hidden="1" x14ac:dyDescent="0.3">
      <c r="W8744" s="60"/>
      <c r="X8744" s="60"/>
      <c r="Y8744" s="60"/>
      <c r="Z8744" s="60"/>
    </row>
    <row r="8745" spans="23:26" hidden="1" x14ac:dyDescent="0.3">
      <c r="W8745" s="60"/>
      <c r="X8745" s="60"/>
      <c r="Y8745" s="60"/>
      <c r="Z8745" s="60"/>
    </row>
    <row r="8746" spans="23:26" hidden="1" x14ac:dyDescent="0.3">
      <c r="W8746" s="60"/>
      <c r="X8746" s="60"/>
      <c r="Y8746" s="60"/>
      <c r="Z8746" s="60"/>
    </row>
    <row r="8747" spans="23:26" hidden="1" x14ac:dyDescent="0.3">
      <c r="W8747" s="60"/>
      <c r="X8747" s="60"/>
      <c r="Y8747" s="60"/>
      <c r="Z8747" s="60"/>
    </row>
    <row r="8748" spans="23:26" hidden="1" x14ac:dyDescent="0.3">
      <c r="W8748" s="60"/>
      <c r="X8748" s="60"/>
      <c r="Y8748" s="60"/>
      <c r="Z8748" s="60"/>
    </row>
    <row r="8749" spans="23:26" hidden="1" x14ac:dyDescent="0.3">
      <c r="W8749" s="60"/>
      <c r="X8749" s="60"/>
      <c r="Y8749" s="60"/>
      <c r="Z8749" s="60"/>
    </row>
    <row r="8750" spans="23:26" hidden="1" x14ac:dyDescent="0.3">
      <c r="W8750" s="60"/>
      <c r="X8750" s="60"/>
      <c r="Y8750" s="60"/>
      <c r="Z8750" s="60"/>
    </row>
    <row r="8751" spans="23:26" hidden="1" x14ac:dyDescent="0.3">
      <c r="W8751" s="60"/>
      <c r="X8751" s="60"/>
      <c r="Y8751" s="60"/>
      <c r="Z8751" s="60"/>
    </row>
    <row r="8752" spans="23:26" hidden="1" x14ac:dyDescent="0.3">
      <c r="W8752" s="60"/>
      <c r="X8752" s="60"/>
      <c r="Y8752" s="60"/>
      <c r="Z8752" s="60"/>
    </row>
    <row r="8753" spans="23:26" hidden="1" x14ac:dyDescent="0.3">
      <c r="W8753" s="60"/>
      <c r="X8753" s="60"/>
      <c r="Y8753" s="60"/>
      <c r="Z8753" s="60"/>
    </row>
    <row r="8754" spans="23:26" hidden="1" x14ac:dyDescent="0.3">
      <c r="W8754" s="60"/>
      <c r="X8754" s="60"/>
      <c r="Y8754" s="60"/>
      <c r="Z8754" s="60"/>
    </row>
    <row r="8755" spans="23:26" hidden="1" x14ac:dyDescent="0.3">
      <c r="W8755" s="60"/>
      <c r="X8755" s="60"/>
      <c r="Y8755" s="60"/>
      <c r="Z8755" s="60"/>
    </row>
    <row r="8756" spans="23:26" hidden="1" x14ac:dyDescent="0.3">
      <c r="W8756" s="60"/>
      <c r="X8756" s="60"/>
      <c r="Y8756" s="60"/>
      <c r="Z8756" s="60"/>
    </row>
    <row r="8757" spans="23:26" hidden="1" x14ac:dyDescent="0.3">
      <c r="W8757" s="60"/>
      <c r="X8757" s="60"/>
      <c r="Y8757" s="60"/>
      <c r="Z8757" s="60"/>
    </row>
    <row r="8758" spans="23:26" hidden="1" x14ac:dyDescent="0.3">
      <c r="W8758" s="60"/>
      <c r="X8758" s="60"/>
      <c r="Y8758" s="60"/>
      <c r="Z8758" s="60"/>
    </row>
    <row r="8759" spans="23:26" hidden="1" x14ac:dyDescent="0.3">
      <c r="W8759" s="60"/>
      <c r="X8759" s="60"/>
      <c r="Y8759" s="60"/>
      <c r="Z8759" s="60"/>
    </row>
    <row r="8760" spans="23:26" hidden="1" x14ac:dyDescent="0.3">
      <c r="W8760" s="60"/>
      <c r="X8760" s="60"/>
      <c r="Y8760" s="60"/>
      <c r="Z8760" s="60"/>
    </row>
    <row r="8761" spans="23:26" hidden="1" x14ac:dyDescent="0.3">
      <c r="W8761" s="60"/>
      <c r="X8761" s="60"/>
      <c r="Y8761" s="60"/>
      <c r="Z8761" s="60"/>
    </row>
    <row r="8762" spans="23:26" hidden="1" x14ac:dyDescent="0.3">
      <c r="W8762" s="60"/>
      <c r="X8762" s="60"/>
      <c r="Y8762" s="60"/>
      <c r="Z8762" s="60"/>
    </row>
    <row r="8763" spans="23:26" hidden="1" x14ac:dyDescent="0.3">
      <c r="W8763" s="60"/>
      <c r="X8763" s="60"/>
      <c r="Y8763" s="60"/>
      <c r="Z8763" s="60"/>
    </row>
    <row r="8764" spans="23:26" hidden="1" x14ac:dyDescent="0.3">
      <c r="W8764" s="60"/>
      <c r="X8764" s="60"/>
      <c r="Y8764" s="60"/>
      <c r="Z8764" s="60"/>
    </row>
    <row r="8765" spans="23:26" hidden="1" x14ac:dyDescent="0.3">
      <c r="W8765" s="60"/>
      <c r="X8765" s="60"/>
      <c r="Y8765" s="60"/>
      <c r="Z8765" s="60"/>
    </row>
    <row r="8766" spans="23:26" hidden="1" x14ac:dyDescent="0.3">
      <c r="W8766" s="60"/>
      <c r="X8766" s="60"/>
      <c r="Y8766" s="60"/>
      <c r="Z8766" s="60"/>
    </row>
    <row r="8767" spans="23:26" hidden="1" x14ac:dyDescent="0.3">
      <c r="W8767" s="60"/>
      <c r="X8767" s="60"/>
      <c r="Y8767" s="60"/>
      <c r="Z8767" s="60"/>
    </row>
    <row r="8768" spans="23:26" hidden="1" x14ac:dyDescent="0.3">
      <c r="W8768" s="60"/>
      <c r="X8768" s="60"/>
      <c r="Y8768" s="60"/>
      <c r="Z8768" s="60"/>
    </row>
    <row r="8769" spans="23:26" hidden="1" x14ac:dyDescent="0.3">
      <c r="W8769" s="60"/>
      <c r="X8769" s="60"/>
      <c r="Y8769" s="60"/>
      <c r="Z8769" s="60"/>
    </row>
    <row r="8770" spans="23:26" hidden="1" x14ac:dyDescent="0.3">
      <c r="W8770" s="60"/>
      <c r="X8770" s="60"/>
      <c r="Y8770" s="60"/>
      <c r="Z8770" s="60"/>
    </row>
    <row r="8771" spans="23:26" hidden="1" x14ac:dyDescent="0.3">
      <c r="W8771" s="60"/>
      <c r="X8771" s="60"/>
      <c r="Y8771" s="60"/>
      <c r="Z8771" s="60"/>
    </row>
    <row r="8772" spans="23:26" hidden="1" x14ac:dyDescent="0.3">
      <c r="W8772" s="60"/>
      <c r="X8772" s="60"/>
      <c r="Y8772" s="60"/>
      <c r="Z8772" s="60"/>
    </row>
    <row r="8773" spans="23:26" hidden="1" x14ac:dyDescent="0.3">
      <c r="W8773" s="60"/>
      <c r="X8773" s="60"/>
      <c r="Y8773" s="60"/>
      <c r="Z8773" s="60"/>
    </row>
    <row r="8774" spans="23:26" hidden="1" x14ac:dyDescent="0.3">
      <c r="W8774" s="60"/>
      <c r="X8774" s="60"/>
      <c r="Y8774" s="60"/>
      <c r="Z8774" s="60"/>
    </row>
    <row r="8775" spans="23:26" hidden="1" x14ac:dyDescent="0.3">
      <c r="W8775" s="60"/>
      <c r="X8775" s="60"/>
      <c r="Y8775" s="60"/>
      <c r="Z8775" s="60"/>
    </row>
    <row r="8776" spans="23:26" hidden="1" x14ac:dyDescent="0.3">
      <c r="W8776" s="60"/>
      <c r="X8776" s="60"/>
      <c r="Y8776" s="60"/>
      <c r="Z8776" s="60"/>
    </row>
    <row r="8777" spans="23:26" hidden="1" x14ac:dyDescent="0.3">
      <c r="W8777" s="60"/>
      <c r="X8777" s="60"/>
      <c r="Y8777" s="60"/>
      <c r="Z8777" s="60"/>
    </row>
    <row r="8778" spans="23:26" hidden="1" x14ac:dyDescent="0.3">
      <c r="W8778" s="60"/>
      <c r="X8778" s="60"/>
      <c r="Y8778" s="60"/>
      <c r="Z8778" s="60"/>
    </row>
    <row r="8779" spans="23:26" hidden="1" x14ac:dyDescent="0.3">
      <c r="W8779" s="60"/>
      <c r="X8779" s="60"/>
      <c r="Y8779" s="60"/>
      <c r="Z8779" s="60"/>
    </row>
    <row r="8780" spans="23:26" hidden="1" x14ac:dyDescent="0.3">
      <c r="W8780" s="60"/>
      <c r="X8780" s="60"/>
      <c r="Y8780" s="60"/>
      <c r="Z8780" s="60"/>
    </row>
    <row r="8781" spans="23:26" hidden="1" x14ac:dyDescent="0.3">
      <c r="W8781" s="60"/>
      <c r="X8781" s="60"/>
      <c r="Y8781" s="60"/>
      <c r="Z8781" s="60"/>
    </row>
    <row r="8782" spans="23:26" hidden="1" x14ac:dyDescent="0.3">
      <c r="W8782" s="60"/>
      <c r="X8782" s="60"/>
      <c r="Y8782" s="60"/>
      <c r="Z8782" s="60"/>
    </row>
    <row r="8783" spans="23:26" hidden="1" x14ac:dyDescent="0.3">
      <c r="W8783" s="60"/>
      <c r="X8783" s="60"/>
      <c r="Y8783" s="60"/>
      <c r="Z8783" s="60"/>
    </row>
    <row r="8784" spans="23:26" hidden="1" x14ac:dyDescent="0.3">
      <c r="W8784" s="60"/>
      <c r="X8784" s="60"/>
      <c r="Y8784" s="60"/>
      <c r="Z8784" s="60"/>
    </row>
    <row r="8785" spans="23:26" hidden="1" x14ac:dyDescent="0.3">
      <c r="W8785" s="60"/>
      <c r="X8785" s="60"/>
      <c r="Y8785" s="60"/>
      <c r="Z8785" s="60"/>
    </row>
    <row r="8786" spans="23:26" hidden="1" x14ac:dyDescent="0.3">
      <c r="W8786" s="60"/>
      <c r="X8786" s="60"/>
      <c r="Y8786" s="60"/>
      <c r="Z8786" s="60"/>
    </row>
    <row r="8787" spans="23:26" hidden="1" x14ac:dyDescent="0.3">
      <c r="W8787" s="60"/>
      <c r="X8787" s="60"/>
      <c r="Y8787" s="60"/>
      <c r="Z8787" s="60"/>
    </row>
    <row r="8788" spans="23:26" hidden="1" x14ac:dyDescent="0.3">
      <c r="W8788" s="60"/>
      <c r="X8788" s="60"/>
      <c r="Y8788" s="60"/>
      <c r="Z8788" s="60"/>
    </row>
    <row r="8789" spans="23:26" hidden="1" x14ac:dyDescent="0.3">
      <c r="W8789" s="60"/>
      <c r="X8789" s="60"/>
      <c r="Y8789" s="60"/>
      <c r="Z8789" s="60"/>
    </row>
    <row r="8790" spans="23:26" hidden="1" x14ac:dyDescent="0.3">
      <c r="W8790" s="60"/>
      <c r="X8790" s="60"/>
      <c r="Y8790" s="60"/>
      <c r="Z8790" s="60"/>
    </row>
    <row r="8791" spans="23:26" hidden="1" x14ac:dyDescent="0.3">
      <c r="W8791" s="60"/>
      <c r="X8791" s="60"/>
      <c r="Y8791" s="60"/>
      <c r="Z8791" s="60"/>
    </row>
    <row r="8792" spans="23:26" hidden="1" x14ac:dyDescent="0.3">
      <c r="W8792" s="60"/>
      <c r="X8792" s="60"/>
      <c r="Y8792" s="60"/>
      <c r="Z8792" s="60"/>
    </row>
    <row r="8793" spans="23:26" hidden="1" x14ac:dyDescent="0.3">
      <c r="W8793" s="60"/>
      <c r="X8793" s="60"/>
      <c r="Y8793" s="60"/>
      <c r="Z8793" s="60"/>
    </row>
    <row r="8794" spans="23:26" hidden="1" x14ac:dyDescent="0.3">
      <c r="W8794" s="60"/>
      <c r="X8794" s="60"/>
      <c r="Y8794" s="60"/>
      <c r="Z8794" s="60"/>
    </row>
    <row r="8795" spans="23:26" hidden="1" x14ac:dyDescent="0.3">
      <c r="W8795" s="60"/>
      <c r="X8795" s="60"/>
      <c r="Y8795" s="60"/>
      <c r="Z8795" s="60"/>
    </row>
    <row r="8796" spans="23:26" hidden="1" x14ac:dyDescent="0.3">
      <c r="W8796" s="60"/>
      <c r="X8796" s="60"/>
      <c r="Y8796" s="60"/>
      <c r="Z8796" s="60"/>
    </row>
    <row r="8797" spans="23:26" hidden="1" x14ac:dyDescent="0.3">
      <c r="W8797" s="60"/>
      <c r="X8797" s="60"/>
      <c r="Y8797" s="60"/>
      <c r="Z8797" s="60"/>
    </row>
    <row r="8798" spans="23:26" hidden="1" x14ac:dyDescent="0.3">
      <c r="W8798" s="60"/>
      <c r="X8798" s="60"/>
      <c r="Y8798" s="60"/>
      <c r="Z8798" s="60"/>
    </row>
    <row r="8799" spans="23:26" hidden="1" x14ac:dyDescent="0.3">
      <c r="W8799" s="60"/>
      <c r="X8799" s="60"/>
      <c r="Y8799" s="60"/>
      <c r="Z8799" s="60"/>
    </row>
    <row r="8800" spans="23:26" hidden="1" x14ac:dyDescent="0.3">
      <c r="W8800" s="60"/>
      <c r="X8800" s="60"/>
      <c r="Y8800" s="60"/>
      <c r="Z8800" s="60"/>
    </row>
    <row r="8801" spans="23:26" hidden="1" x14ac:dyDescent="0.3">
      <c r="W8801" s="60"/>
      <c r="X8801" s="60"/>
      <c r="Y8801" s="60"/>
      <c r="Z8801" s="60"/>
    </row>
    <row r="8802" spans="23:26" hidden="1" x14ac:dyDescent="0.3">
      <c r="W8802" s="60"/>
      <c r="X8802" s="60"/>
      <c r="Y8802" s="60"/>
      <c r="Z8802" s="60"/>
    </row>
    <row r="8803" spans="23:26" hidden="1" x14ac:dyDescent="0.3">
      <c r="W8803" s="60"/>
      <c r="X8803" s="60"/>
      <c r="Y8803" s="60"/>
      <c r="Z8803" s="60"/>
    </row>
    <row r="8804" spans="23:26" hidden="1" x14ac:dyDescent="0.3">
      <c r="W8804" s="60"/>
      <c r="X8804" s="60"/>
      <c r="Y8804" s="60"/>
      <c r="Z8804" s="60"/>
    </row>
    <row r="8805" spans="23:26" hidden="1" x14ac:dyDescent="0.3">
      <c r="W8805" s="60"/>
      <c r="X8805" s="60"/>
      <c r="Y8805" s="60"/>
      <c r="Z8805" s="60"/>
    </row>
    <row r="8806" spans="23:26" hidden="1" x14ac:dyDescent="0.3">
      <c r="W8806" s="60"/>
      <c r="X8806" s="60"/>
      <c r="Y8806" s="60"/>
      <c r="Z8806" s="60"/>
    </row>
    <row r="8807" spans="23:26" hidden="1" x14ac:dyDescent="0.3">
      <c r="W8807" s="60"/>
      <c r="X8807" s="60"/>
      <c r="Y8807" s="60"/>
      <c r="Z8807" s="60"/>
    </row>
    <row r="8808" spans="23:26" hidden="1" x14ac:dyDescent="0.3">
      <c r="W8808" s="60"/>
      <c r="X8808" s="60"/>
      <c r="Y8808" s="60"/>
      <c r="Z8808" s="60"/>
    </row>
    <row r="8809" spans="23:26" hidden="1" x14ac:dyDescent="0.3">
      <c r="W8809" s="60"/>
      <c r="X8809" s="60"/>
      <c r="Y8809" s="60"/>
      <c r="Z8809" s="60"/>
    </row>
    <row r="8810" spans="23:26" hidden="1" x14ac:dyDescent="0.3">
      <c r="W8810" s="60"/>
      <c r="X8810" s="60"/>
      <c r="Y8810" s="60"/>
      <c r="Z8810" s="60"/>
    </row>
    <row r="8811" spans="23:26" hidden="1" x14ac:dyDescent="0.3">
      <c r="W8811" s="60"/>
      <c r="X8811" s="60"/>
      <c r="Y8811" s="60"/>
      <c r="Z8811" s="60"/>
    </row>
    <row r="8812" spans="23:26" hidden="1" x14ac:dyDescent="0.3">
      <c r="W8812" s="60"/>
      <c r="X8812" s="60"/>
      <c r="Y8812" s="60"/>
      <c r="Z8812" s="60"/>
    </row>
    <row r="8813" spans="23:26" hidden="1" x14ac:dyDescent="0.3">
      <c r="W8813" s="60"/>
      <c r="X8813" s="60"/>
      <c r="Y8813" s="60"/>
      <c r="Z8813" s="60"/>
    </row>
    <row r="8814" spans="23:26" hidden="1" x14ac:dyDescent="0.3">
      <c r="W8814" s="60"/>
      <c r="X8814" s="60"/>
      <c r="Y8814" s="60"/>
      <c r="Z8814" s="60"/>
    </row>
    <row r="8815" spans="23:26" hidden="1" x14ac:dyDescent="0.3">
      <c r="W8815" s="60"/>
      <c r="X8815" s="60"/>
      <c r="Y8815" s="60"/>
      <c r="Z8815" s="60"/>
    </row>
    <row r="8816" spans="23:26" hidden="1" x14ac:dyDescent="0.3">
      <c r="W8816" s="60"/>
      <c r="X8816" s="60"/>
      <c r="Y8816" s="60"/>
      <c r="Z8816" s="60"/>
    </row>
    <row r="8817" spans="23:26" hidden="1" x14ac:dyDescent="0.3">
      <c r="W8817" s="60"/>
      <c r="X8817" s="60"/>
      <c r="Y8817" s="60"/>
      <c r="Z8817" s="60"/>
    </row>
    <row r="8818" spans="23:26" hidden="1" x14ac:dyDescent="0.3">
      <c r="W8818" s="60"/>
      <c r="X8818" s="60"/>
      <c r="Y8818" s="60"/>
      <c r="Z8818" s="60"/>
    </row>
    <row r="8819" spans="23:26" hidden="1" x14ac:dyDescent="0.3">
      <c r="W8819" s="60"/>
      <c r="X8819" s="60"/>
      <c r="Y8819" s="60"/>
      <c r="Z8819" s="60"/>
    </row>
    <row r="8820" spans="23:26" hidden="1" x14ac:dyDescent="0.3">
      <c r="W8820" s="60"/>
      <c r="X8820" s="60"/>
      <c r="Y8820" s="60"/>
      <c r="Z8820" s="60"/>
    </row>
    <row r="8821" spans="23:26" hidden="1" x14ac:dyDescent="0.3">
      <c r="W8821" s="60"/>
      <c r="X8821" s="60"/>
      <c r="Y8821" s="60"/>
      <c r="Z8821" s="60"/>
    </row>
    <row r="8822" spans="23:26" hidden="1" x14ac:dyDescent="0.3">
      <c r="W8822" s="60"/>
      <c r="X8822" s="60"/>
      <c r="Y8822" s="60"/>
      <c r="Z8822" s="60"/>
    </row>
    <row r="8823" spans="23:26" hidden="1" x14ac:dyDescent="0.3">
      <c r="W8823" s="60"/>
      <c r="X8823" s="60"/>
      <c r="Y8823" s="60"/>
      <c r="Z8823" s="60"/>
    </row>
    <row r="8824" spans="23:26" hidden="1" x14ac:dyDescent="0.3">
      <c r="W8824" s="60"/>
      <c r="X8824" s="60"/>
      <c r="Y8824" s="60"/>
      <c r="Z8824" s="60"/>
    </row>
    <row r="8825" spans="23:26" hidden="1" x14ac:dyDescent="0.3">
      <c r="W8825" s="60"/>
      <c r="X8825" s="60"/>
      <c r="Y8825" s="60"/>
      <c r="Z8825" s="60"/>
    </row>
    <row r="8826" spans="23:26" hidden="1" x14ac:dyDescent="0.3">
      <c r="W8826" s="60"/>
      <c r="X8826" s="60"/>
      <c r="Y8826" s="60"/>
      <c r="Z8826" s="60"/>
    </row>
    <row r="8827" spans="23:26" hidden="1" x14ac:dyDescent="0.3">
      <c r="W8827" s="60"/>
      <c r="X8827" s="60"/>
      <c r="Y8827" s="60"/>
      <c r="Z8827" s="60"/>
    </row>
    <row r="8828" spans="23:26" hidden="1" x14ac:dyDescent="0.3">
      <c r="W8828" s="60"/>
      <c r="X8828" s="60"/>
      <c r="Y8828" s="60"/>
      <c r="Z8828" s="60"/>
    </row>
    <row r="8829" spans="23:26" hidden="1" x14ac:dyDescent="0.3">
      <c r="W8829" s="60"/>
      <c r="X8829" s="60"/>
      <c r="Y8829" s="60"/>
      <c r="Z8829" s="60"/>
    </row>
    <row r="8830" spans="23:26" hidden="1" x14ac:dyDescent="0.3">
      <c r="W8830" s="60"/>
      <c r="X8830" s="60"/>
      <c r="Y8830" s="60"/>
      <c r="Z8830" s="60"/>
    </row>
    <row r="8831" spans="23:26" hidden="1" x14ac:dyDescent="0.3">
      <c r="W8831" s="60"/>
      <c r="X8831" s="60"/>
      <c r="Y8831" s="60"/>
      <c r="Z8831" s="60"/>
    </row>
    <row r="8832" spans="23:26" hidden="1" x14ac:dyDescent="0.3">
      <c r="W8832" s="60"/>
      <c r="X8832" s="60"/>
      <c r="Y8832" s="60"/>
      <c r="Z8832" s="60"/>
    </row>
    <row r="8833" spans="23:26" hidden="1" x14ac:dyDescent="0.3">
      <c r="W8833" s="60"/>
      <c r="X8833" s="60"/>
      <c r="Y8833" s="60"/>
      <c r="Z8833" s="60"/>
    </row>
    <row r="8834" spans="23:26" hidden="1" x14ac:dyDescent="0.3">
      <c r="W8834" s="60"/>
      <c r="X8834" s="60"/>
      <c r="Y8834" s="60"/>
      <c r="Z8834" s="60"/>
    </row>
    <row r="8835" spans="23:26" hidden="1" x14ac:dyDescent="0.3">
      <c r="W8835" s="60"/>
      <c r="X8835" s="60"/>
      <c r="Y8835" s="60"/>
      <c r="Z8835" s="60"/>
    </row>
    <row r="8836" spans="23:26" hidden="1" x14ac:dyDescent="0.3">
      <c r="W8836" s="60"/>
      <c r="X8836" s="60"/>
      <c r="Y8836" s="60"/>
      <c r="Z8836" s="60"/>
    </row>
    <row r="8837" spans="23:26" hidden="1" x14ac:dyDescent="0.3">
      <c r="W8837" s="60"/>
      <c r="X8837" s="60"/>
      <c r="Y8837" s="60"/>
      <c r="Z8837" s="60"/>
    </row>
    <row r="8838" spans="23:26" hidden="1" x14ac:dyDescent="0.3">
      <c r="W8838" s="60"/>
      <c r="X8838" s="60"/>
      <c r="Y8838" s="60"/>
      <c r="Z8838" s="60"/>
    </row>
    <row r="8839" spans="23:26" hidden="1" x14ac:dyDescent="0.3">
      <c r="W8839" s="60"/>
      <c r="X8839" s="60"/>
      <c r="Y8839" s="60"/>
      <c r="Z8839" s="60"/>
    </row>
    <row r="8840" spans="23:26" hidden="1" x14ac:dyDescent="0.3">
      <c r="W8840" s="60"/>
      <c r="X8840" s="60"/>
      <c r="Y8840" s="60"/>
      <c r="Z8840" s="60"/>
    </row>
    <row r="8841" spans="23:26" hidden="1" x14ac:dyDescent="0.3">
      <c r="W8841" s="60"/>
      <c r="X8841" s="60"/>
      <c r="Y8841" s="60"/>
      <c r="Z8841" s="60"/>
    </row>
    <row r="8842" spans="23:26" hidden="1" x14ac:dyDescent="0.3">
      <c r="W8842" s="60"/>
      <c r="X8842" s="60"/>
      <c r="Y8842" s="60"/>
      <c r="Z8842" s="60"/>
    </row>
    <row r="8843" spans="23:26" hidden="1" x14ac:dyDescent="0.3">
      <c r="W8843" s="60"/>
      <c r="X8843" s="60"/>
      <c r="Y8843" s="60"/>
      <c r="Z8843" s="60"/>
    </row>
    <row r="8844" spans="23:26" hidden="1" x14ac:dyDescent="0.3">
      <c r="W8844" s="60"/>
      <c r="X8844" s="60"/>
      <c r="Y8844" s="60"/>
      <c r="Z8844" s="60"/>
    </row>
    <row r="8845" spans="23:26" hidden="1" x14ac:dyDescent="0.3">
      <c r="W8845" s="60"/>
      <c r="X8845" s="60"/>
      <c r="Y8845" s="60"/>
      <c r="Z8845" s="60"/>
    </row>
    <row r="8846" spans="23:26" hidden="1" x14ac:dyDescent="0.3">
      <c r="W8846" s="60"/>
      <c r="X8846" s="60"/>
      <c r="Y8846" s="60"/>
      <c r="Z8846" s="60"/>
    </row>
    <row r="8847" spans="23:26" hidden="1" x14ac:dyDescent="0.3">
      <c r="W8847" s="60"/>
      <c r="X8847" s="60"/>
      <c r="Y8847" s="60"/>
      <c r="Z8847" s="60"/>
    </row>
    <row r="8848" spans="23:26" hidden="1" x14ac:dyDescent="0.3">
      <c r="W8848" s="60"/>
      <c r="X8848" s="60"/>
      <c r="Y8848" s="60"/>
      <c r="Z8848" s="60"/>
    </row>
    <row r="8849" spans="23:26" hidden="1" x14ac:dyDescent="0.3">
      <c r="W8849" s="60"/>
      <c r="X8849" s="60"/>
      <c r="Y8849" s="60"/>
      <c r="Z8849" s="60"/>
    </row>
    <row r="8850" spans="23:26" hidden="1" x14ac:dyDescent="0.3">
      <c r="W8850" s="60"/>
      <c r="X8850" s="60"/>
      <c r="Y8850" s="60"/>
      <c r="Z8850" s="60"/>
    </row>
    <row r="8851" spans="23:26" hidden="1" x14ac:dyDescent="0.3">
      <c r="W8851" s="60"/>
      <c r="X8851" s="60"/>
      <c r="Y8851" s="60"/>
      <c r="Z8851" s="60"/>
    </row>
    <row r="8852" spans="23:26" hidden="1" x14ac:dyDescent="0.3">
      <c r="W8852" s="60"/>
      <c r="X8852" s="60"/>
      <c r="Y8852" s="60"/>
      <c r="Z8852" s="60"/>
    </row>
    <row r="8853" spans="23:26" hidden="1" x14ac:dyDescent="0.3">
      <c r="W8853" s="60"/>
      <c r="X8853" s="60"/>
      <c r="Y8853" s="60"/>
      <c r="Z8853" s="60"/>
    </row>
    <row r="8854" spans="23:26" hidden="1" x14ac:dyDescent="0.3">
      <c r="W8854" s="60"/>
      <c r="X8854" s="60"/>
      <c r="Y8854" s="60"/>
      <c r="Z8854" s="60"/>
    </row>
    <row r="8855" spans="23:26" hidden="1" x14ac:dyDescent="0.3">
      <c r="W8855" s="60"/>
      <c r="X8855" s="60"/>
      <c r="Y8855" s="60"/>
      <c r="Z8855" s="60"/>
    </row>
    <row r="8856" spans="23:26" hidden="1" x14ac:dyDescent="0.3">
      <c r="W8856" s="60"/>
      <c r="X8856" s="60"/>
      <c r="Y8856" s="60"/>
      <c r="Z8856" s="60"/>
    </row>
    <row r="8857" spans="23:26" hidden="1" x14ac:dyDescent="0.3">
      <c r="W8857" s="60"/>
      <c r="X8857" s="60"/>
      <c r="Y8857" s="60"/>
      <c r="Z8857" s="60"/>
    </row>
    <row r="8858" spans="23:26" hidden="1" x14ac:dyDescent="0.3">
      <c r="W8858" s="60"/>
      <c r="X8858" s="60"/>
      <c r="Y8858" s="60"/>
      <c r="Z8858" s="60"/>
    </row>
    <row r="8859" spans="23:26" hidden="1" x14ac:dyDescent="0.3">
      <c r="W8859" s="60"/>
      <c r="X8859" s="60"/>
      <c r="Y8859" s="60"/>
      <c r="Z8859" s="60"/>
    </row>
    <row r="8860" spans="23:26" hidden="1" x14ac:dyDescent="0.3">
      <c r="W8860" s="60"/>
      <c r="X8860" s="60"/>
      <c r="Y8860" s="60"/>
      <c r="Z8860" s="60"/>
    </row>
    <row r="8861" spans="23:26" hidden="1" x14ac:dyDescent="0.3">
      <c r="W8861" s="60"/>
      <c r="X8861" s="60"/>
      <c r="Y8861" s="60"/>
      <c r="Z8861" s="60"/>
    </row>
    <row r="8862" spans="23:26" hidden="1" x14ac:dyDescent="0.3">
      <c r="W8862" s="60"/>
      <c r="X8862" s="60"/>
      <c r="Y8862" s="60"/>
      <c r="Z8862" s="60"/>
    </row>
    <row r="8863" spans="23:26" hidden="1" x14ac:dyDescent="0.3">
      <c r="W8863" s="60"/>
      <c r="X8863" s="60"/>
      <c r="Y8863" s="60"/>
      <c r="Z8863" s="60"/>
    </row>
    <row r="8864" spans="23:26" hidden="1" x14ac:dyDescent="0.3">
      <c r="W8864" s="60"/>
      <c r="X8864" s="60"/>
      <c r="Y8864" s="60"/>
      <c r="Z8864" s="60"/>
    </row>
    <row r="8865" spans="23:26" hidden="1" x14ac:dyDescent="0.3">
      <c r="W8865" s="60"/>
      <c r="X8865" s="60"/>
      <c r="Y8865" s="60"/>
      <c r="Z8865" s="60"/>
    </row>
    <row r="8866" spans="23:26" hidden="1" x14ac:dyDescent="0.3">
      <c r="W8866" s="60"/>
      <c r="X8866" s="60"/>
      <c r="Y8866" s="60"/>
      <c r="Z8866" s="60"/>
    </row>
    <row r="8867" spans="23:26" hidden="1" x14ac:dyDescent="0.3">
      <c r="W8867" s="60"/>
      <c r="X8867" s="60"/>
      <c r="Y8867" s="60"/>
      <c r="Z8867" s="60"/>
    </row>
    <row r="8868" spans="23:26" hidden="1" x14ac:dyDescent="0.3">
      <c r="W8868" s="60"/>
      <c r="X8868" s="60"/>
      <c r="Y8868" s="60"/>
      <c r="Z8868" s="60"/>
    </row>
    <row r="8869" spans="23:26" hidden="1" x14ac:dyDescent="0.3">
      <c r="W8869" s="60"/>
      <c r="X8869" s="60"/>
      <c r="Y8869" s="60"/>
      <c r="Z8869" s="60"/>
    </row>
    <row r="8870" spans="23:26" hidden="1" x14ac:dyDescent="0.3">
      <c r="W8870" s="60"/>
      <c r="X8870" s="60"/>
      <c r="Y8870" s="60"/>
      <c r="Z8870" s="60"/>
    </row>
    <row r="8871" spans="23:26" hidden="1" x14ac:dyDescent="0.3">
      <c r="W8871" s="60"/>
      <c r="X8871" s="60"/>
      <c r="Y8871" s="60"/>
      <c r="Z8871" s="60"/>
    </row>
    <row r="8872" spans="23:26" hidden="1" x14ac:dyDescent="0.3">
      <c r="W8872" s="60"/>
      <c r="X8872" s="60"/>
      <c r="Y8872" s="60"/>
      <c r="Z8872" s="60"/>
    </row>
    <row r="8873" spans="23:26" hidden="1" x14ac:dyDescent="0.3">
      <c r="W8873" s="60"/>
      <c r="X8873" s="60"/>
      <c r="Y8873" s="60"/>
      <c r="Z8873" s="60"/>
    </row>
    <row r="8874" spans="23:26" hidden="1" x14ac:dyDescent="0.3">
      <c r="W8874" s="60"/>
      <c r="X8874" s="60"/>
      <c r="Y8874" s="60"/>
      <c r="Z8874" s="60"/>
    </row>
    <row r="8875" spans="23:26" hidden="1" x14ac:dyDescent="0.3">
      <c r="W8875" s="60"/>
      <c r="X8875" s="60"/>
      <c r="Y8875" s="60"/>
      <c r="Z8875" s="60"/>
    </row>
    <row r="8876" spans="23:26" hidden="1" x14ac:dyDescent="0.3">
      <c r="W8876" s="60"/>
      <c r="X8876" s="60"/>
      <c r="Y8876" s="60"/>
      <c r="Z8876" s="60"/>
    </row>
    <row r="8877" spans="23:26" hidden="1" x14ac:dyDescent="0.3">
      <c r="W8877" s="60"/>
      <c r="X8877" s="60"/>
      <c r="Y8877" s="60"/>
      <c r="Z8877" s="60"/>
    </row>
    <row r="8878" spans="23:26" hidden="1" x14ac:dyDescent="0.3">
      <c r="W8878" s="60"/>
      <c r="X8878" s="60"/>
      <c r="Y8878" s="60"/>
      <c r="Z8878" s="60"/>
    </row>
    <row r="8879" spans="23:26" hidden="1" x14ac:dyDescent="0.3">
      <c r="W8879" s="60"/>
      <c r="X8879" s="60"/>
      <c r="Y8879" s="60"/>
      <c r="Z8879" s="60"/>
    </row>
    <row r="8880" spans="23:26" hidden="1" x14ac:dyDescent="0.3">
      <c r="W8880" s="60"/>
      <c r="X8880" s="60"/>
      <c r="Y8880" s="60"/>
      <c r="Z8880" s="60"/>
    </row>
    <row r="8881" spans="23:26" hidden="1" x14ac:dyDescent="0.3">
      <c r="W8881" s="60"/>
      <c r="X8881" s="60"/>
      <c r="Y8881" s="60"/>
      <c r="Z8881" s="60"/>
    </row>
    <row r="8882" spans="23:26" hidden="1" x14ac:dyDescent="0.3">
      <c r="W8882" s="60"/>
      <c r="X8882" s="60"/>
      <c r="Y8882" s="60"/>
      <c r="Z8882" s="60"/>
    </row>
    <row r="8883" spans="23:26" hidden="1" x14ac:dyDescent="0.3">
      <c r="W8883" s="60"/>
      <c r="X8883" s="60"/>
      <c r="Y8883" s="60"/>
      <c r="Z8883" s="60"/>
    </row>
    <row r="8884" spans="23:26" hidden="1" x14ac:dyDescent="0.3">
      <c r="W8884" s="60"/>
      <c r="X8884" s="60"/>
      <c r="Y8884" s="60"/>
      <c r="Z8884" s="60"/>
    </row>
    <row r="8885" spans="23:26" hidden="1" x14ac:dyDescent="0.3">
      <c r="W8885" s="60"/>
      <c r="X8885" s="60"/>
      <c r="Y8885" s="60"/>
      <c r="Z8885" s="60"/>
    </row>
    <row r="8886" spans="23:26" hidden="1" x14ac:dyDescent="0.3">
      <c r="W8886" s="60"/>
      <c r="X8886" s="60"/>
      <c r="Y8886" s="60"/>
      <c r="Z8886" s="60"/>
    </row>
    <row r="8887" spans="23:26" hidden="1" x14ac:dyDescent="0.3">
      <c r="W8887" s="60"/>
      <c r="X8887" s="60"/>
      <c r="Y8887" s="60"/>
      <c r="Z8887" s="60"/>
    </row>
    <row r="8888" spans="23:26" hidden="1" x14ac:dyDescent="0.3">
      <c r="W8888" s="60"/>
      <c r="X8888" s="60"/>
      <c r="Y8888" s="60"/>
      <c r="Z8888" s="60"/>
    </row>
    <row r="8889" spans="23:26" hidden="1" x14ac:dyDescent="0.3">
      <c r="W8889" s="60"/>
      <c r="X8889" s="60"/>
      <c r="Y8889" s="60"/>
      <c r="Z8889" s="60"/>
    </row>
    <row r="8890" spans="23:26" hidden="1" x14ac:dyDescent="0.3">
      <c r="W8890" s="60"/>
      <c r="X8890" s="60"/>
      <c r="Y8890" s="60"/>
      <c r="Z8890" s="60"/>
    </row>
    <row r="8891" spans="23:26" hidden="1" x14ac:dyDescent="0.3">
      <c r="W8891" s="60"/>
      <c r="X8891" s="60"/>
      <c r="Y8891" s="60"/>
      <c r="Z8891" s="60"/>
    </row>
    <row r="8892" spans="23:26" hidden="1" x14ac:dyDescent="0.3">
      <c r="W8892" s="60"/>
      <c r="X8892" s="60"/>
      <c r="Y8892" s="60"/>
      <c r="Z8892" s="60"/>
    </row>
    <row r="8893" spans="23:26" hidden="1" x14ac:dyDescent="0.3">
      <c r="W8893" s="60"/>
      <c r="X8893" s="60"/>
      <c r="Y8893" s="60"/>
      <c r="Z8893" s="60"/>
    </row>
    <row r="8894" spans="23:26" hidden="1" x14ac:dyDescent="0.3">
      <c r="W8894" s="60"/>
      <c r="X8894" s="60"/>
      <c r="Y8894" s="60"/>
      <c r="Z8894" s="60"/>
    </row>
    <row r="8895" spans="23:26" hidden="1" x14ac:dyDescent="0.3">
      <c r="W8895" s="60"/>
      <c r="X8895" s="60"/>
      <c r="Y8895" s="60"/>
      <c r="Z8895" s="60"/>
    </row>
    <row r="8896" spans="23:26" hidden="1" x14ac:dyDescent="0.3">
      <c r="W8896" s="60"/>
      <c r="X8896" s="60"/>
      <c r="Y8896" s="60"/>
      <c r="Z8896" s="60"/>
    </row>
    <row r="8897" spans="23:26" hidden="1" x14ac:dyDescent="0.3">
      <c r="W8897" s="60"/>
      <c r="X8897" s="60"/>
      <c r="Y8897" s="60"/>
      <c r="Z8897" s="60"/>
    </row>
    <row r="8898" spans="23:26" hidden="1" x14ac:dyDescent="0.3">
      <c r="W8898" s="60"/>
      <c r="X8898" s="60"/>
      <c r="Y8898" s="60"/>
      <c r="Z8898" s="60"/>
    </row>
    <row r="8899" spans="23:26" hidden="1" x14ac:dyDescent="0.3">
      <c r="W8899" s="60"/>
      <c r="X8899" s="60"/>
      <c r="Y8899" s="60"/>
      <c r="Z8899" s="60"/>
    </row>
    <row r="8900" spans="23:26" hidden="1" x14ac:dyDescent="0.3">
      <c r="W8900" s="60"/>
      <c r="X8900" s="60"/>
      <c r="Y8900" s="60"/>
      <c r="Z8900" s="60"/>
    </row>
    <row r="8901" spans="23:26" hidden="1" x14ac:dyDescent="0.3">
      <c r="W8901" s="60"/>
      <c r="X8901" s="60"/>
      <c r="Y8901" s="60"/>
      <c r="Z8901" s="60"/>
    </row>
    <row r="8902" spans="23:26" hidden="1" x14ac:dyDescent="0.3">
      <c r="W8902" s="60"/>
      <c r="X8902" s="60"/>
      <c r="Y8902" s="60"/>
      <c r="Z8902" s="60"/>
    </row>
    <row r="8903" spans="23:26" hidden="1" x14ac:dyDescent="0.3">
      <c r="W8903" s="60"/>
      <c r="X8903" s="60"/>
      <c r="Y8903" s="60"/>
      <c r="Z8903" s="60"/>
    </row>
    <row r="8904" spans="23:26" hidden="1" x14ac:dyDescent="0.3">
      <c r="W8904" s="60"/>
      <c r="X8904" s="60"/>
      <c r="Y8904" s="60"/>
      <c r="Z8904" s="60"/>
    </row>
    <row r="8905" spans="23:26" hidden="1" x14ac:dyDescent="0.3">
      <c r="W8905" s="60"/>
      <c r="X8905" s="60"/>
      <c r="Y8905" s="60"/>
      <c r="Z8905" s="60"/>
    </row>
    <row r="8906" spans="23:26" hidden="1" x14ac:dyDescent="0.3">
      <c r="W8906" s="60"/>
      <c r="X8906" s="60"/>
      <c r="Y8906" s="60"/>
      <c r="Z8906" s="60"/>
    </row>
    <row r="8907" spans="23:26" hidden="1" x14ac:dyDescent="0.3">
      <c r="W8907" s="60"/>
      <c r="X8907" s="60"/>
      <c r="Y8907" s="60"/>
      <c r="Z8907" s="60"/>
    </row>
    <row r="8908" spans="23:26" hidden="1" x14ac:dyDescent="0.3">
      <c r="W8908" s="60"/>
      <c r="X8908" s="60"/>
      <c r="Y8908" s="60"/>
      <c r="Z8908" s="60"/>
    </row>
    <row r="8909" spans="23:26" hidden="1" x14ac:dyDescent="0.3">
      <c r="W8909" s="60"/>
      <c r="X8909" s="60"/>
      <c r="Y8909" s="60"/>
      <c r="Z8909" s="60"/>
    </row>
    <row r="8910" spans="23:26" hidden="1" x14ac:dyDescent="0.3">
      <c r="W8910" s="60"/>
      <c r="X8910" s="60"/>
      <c r="Y8910" s="60"/>
      <c r="Z8910" s="60"/>
    </row>
    <row r="8911" spans="23:26" hidden="1" x14ac:dyDescent="0.3">
      <c r="W8911" s="60"/>
      <c r="X8911" s="60"/>
      <c r="Y8911" s="60"/>
      <c r="Z8911" s="60"/>
    </row>
    <row r="8912" spans="23:26" hidden="1" x14ac:dyDescent="0.3">
      <c r="W8912" s="60"/>
      <c r="X8912" s="60"/>
      <c r="Y8912" s="60"/>
      <c r="Z8912" s="60"/>
    </row>
    <row r="8913" spans="23:26" hidden="1" x14ac:dyDescent="0.3">
      <c r="W8913" s="60"/>
      <c r="X8913" s="60"/>
      <c r="Y8913" s="60"/>
      <c r="Z8913" s="60"/>
    </row>
    <row r="8914" spans="23:26" hidden="1" x14ac:dyDescent="0.3">
      <c r="W8914" s="60"/>
      <c r="X8914" s="60"/>
      <c r="Y8914" s="60"/>
      <c r="Z8914" s="60"/>
    </row>
    <row r="8915" spans="23:26" hidden="1" x14ac:dyDescent="0.3">
      <c r="W8915" s="60"/>
      <c r="X8915" s="60"/>
      <c r="Y8915" s="60"/>
      <c r="Z8915" s="60"/>
    </row>
    <row r="8916" spans="23:26" hidden="1" x14ac:dyDescent="0.3">
      <c r="W8916" s="60"/>
      <c r="X8916" s="60"/>
      <c r="Y8916" s="60"/>
      <c r="Z8916" s="60"/>
    </row>
    <row r="8917" spans="23:26" hidden="1" x14ac:dyDescent="0.3">
      <c r="W8917" s="60"/>
      <c r="X8917" s="60"/>
      <c r="Y8917" s="60"/>
      <c r="Z8917" s="60"/>
    </row>
    <row r="8918" spans="23:26" hidden="1" x14ac:dyDescent="0.3">
      <c r="W8918" s="60"/>
      <c r="X8918" s="60"/>
      <c r="Y8918" s="60"/>
      <c r="Z8918" s="60"/>
    </row>
    <row r="8919" spans="23:26" hidden="1" x14ac:dyDescent="0.3">
      <c r="W8919" s="60"/>
      <c r="X8919" s="60"/>
      <c r="Y8919" s="60"/>
      <c r="Z8919" s="60"/>
    </row>
    <row r="8920" spans="23:26" hidden="1" x14ac:dyDescent="0.3">
      <c r="W8920" s="60"/>
      <c r="X8920" s="60"/>
      <c r="Y8920" s="60"/>
      <c r="Z8920" s="60"/>
    </row>
    <row r="8921" spans="23:26" hidden="1" x14ac:dyDescent="0.3">
      <c r="W8921" s="60"/>
      <c r="X8921" s="60"/>
      <c r="Y8921" s="60"/>
      <c r="Z8921" s="60"/>
    </row>
    <row r="8922" spans="23:26" hidden="1" x14ac:dyDescent="0.3">
      <c r="W8922" s="60"/>
      <c r="X8922" s="60"/>
      <c r="Y8922" s="60"/>
      <c r="Z8922" s="60"/>
    </row>
    <row r="8923" spans="23:26" hidden="1" x14ac:dyDescent="0.3">
      <c r="W8923" s="60"/>
      <c r="X8923" s="60"/>
      <c r="Y8923" s="60"/>
      <c r="Z8923" s="60"/>
    </row>
    <row r="8924" spans="23:26" hidden="1" x14ac:dyDescent="0.3">
      <c r="W8924" s="60"/>
      <c r="X8924" s="60"/>
      <c r="Y8924" s="60"/>
      <c r="Z8924" s="60"/>
    </row>
    <row r="8925" spans="23:26" hidden="1" x14ac:dyDescent="0.3">
      <c r="W8925" s="60"/>
      <c r="X8925" s="60"/>
      <c r="Y8925" s="60"/>
      <c r="Z8925" s="60"/>
    </row>
    <row r="8926" spans="23:26" hidden="1" x14ac:dyDescent="0.3">
      <c r="W8926" s="60"/>
      <c r="X8926" s="60"/>
      <c r="Y8926" s="60"/>
      <c r="Z8926" s="60"/>
    </row>
    <row r="8927" spans="23:26" hidden="1" x14ac:dyDescent="0.3">
      <c r="W8927" s="60"/>
      <c r="X8927" s="60"/>
      <c r="Y8927" s="60"/>
      <c r="Z8927" s="60"/>
    </row>
    <row r="8928" spans="23:26" hidden="1" x14ac:dyDescent="0.3">
      <c r="W8928" s="60"/>
      <c r="X8928" s="60"/>
      <c r="Y8928" s="60"/>
      <c r="Z8928" s="60"/>
    </row>
    <row r="8929" spans="23:26" hidden="1" x14ac:dyDescent="0.3">
      <c r="W8929" s="60"/>
      <c r="X8929" s="60"/>
      <c r="Y8929" s="60"/>
      <c r="Z8929" s="60"/>
    </row>
    <row r="8930" spans="23:26" hidden="1" x14ac:dyDescent="0.3">
      <c r="W8930" s="60"/>
      <c r="X8930" s="60"/>
      <c r="Y8930" s="60"/>
      <c r="Z8930" s="60"/>
    </row>
    <row r="8931" spans="23:26" hidden="1" x14ac:dyDescent="0.3">
      <c r="W8931" s="60"/>
      <c r="X8931" s="60"/>
      <c r="Y8931" s="60"/>
      <c r="Z8931" s="60"/>
    </row>
    <row r="8932" spans="23:26" hidden="1" x14ac:dyDescent="0.3">
      <c r="W8932" s="60"/>
      <c r="X8932" s="60"/>
      <c r="Y8932" s="60"/>
      <c r="Z8932" s="60"/>
    </row>
    <row r="8933" spans="23:26" hidden="1" x14ac:dyDescent="0.3">
      <c r="W8933" s="60"/>
      <c r="X8933" s="60"/>
      <c r="Y8933" s="60"/>
      <c r="Z8933" s="60"/>
    </row>
    <row r="8934" spans="23:26" hidden="1" x14ac:dyDescent="0.3">
      <c r="W8934" s="60"/>
      <c r="X8934" s="60"/>
      <c r="Y8934" s="60"/>
      <c r="Z8934" s="60"/>
    </row>
    <row r="8935" spans="23:26" hidden="1" x14ac:dyDescent="0.3">
      <c r="W8935" s="60"/>
      <c r="X8935" s="60"/>
      <c r="Y8935" s="60"/>
      <c r="Z8935" s="60"/>
    </row>
    <row r="8936" spans="23:26" hidden="1" x14ac:dyDescent="0.3">
      <c r="W8936" s="60"/>
      <c r="X8936" s="60"/>
      <c r="Y8936" s="60"/>
      <c r="Z8936" s="60"/>
    </row>
    <row r="8937" spans="23:26" hidden="1" x14ac:dyDescent="0.3">
      <c r="W8937" s="60"/>
      <c r="X8937" s="60"/>
      <c r="Y8937" s="60"/>
      <c r="Z8937" s="60"/>
    </row>
    <row r="8938" spans="23:26" hidden="1" x14ac:dyDescent="0.3">
      <c r="W8938" s="60"/>
      <c r="X8938" s="60"/>
      <c r="Y8938" s="60"/>
      <c r="Z8938" s="60"/>
    </row>
    <row r="8939" spans="23:26" hidden="1" x14ac:dyDescent="0.3">
      <c r="W8939" s="60"/>
      <c r="X8939" s="60"/>
      <c r="Y8939" s="60"/>
      <c r="Z8939" s="60"/>
    </row>
    <row r="8940" spans="23:26" hidden="1" x14ac:dyDescent="0.3">
      <c r="W8940" s="60"/>
      <c r="X8940" s="60"/>
      <c r="Y8940" s="60"/>
      <c r="Z8940" s="60"/>
    </row>
    <row r="8941" spans="23:26" hidden="1" x14ac:dyDescent="0.3">
      <c r="W8941" s="60"/>
      <c r="X8941" s="60"/>
      <c r="Y8941" s="60"/>
      <c r="Z8941" s="60"/>
    </row>
    <row r="8942" spans="23:26" hidden="1" x14ac:dyDescent="0.3">
      <c r="W8942" s="60"/>
      <c r="X8942" s="60"/>
      <c r="Y8942" s="60"/>
      <c r="Z8942" s="60"/>
    </row>
    <row r="8943" spans="23:26" hidden="1" x14ac:dyDescent="0.3">
      <c r="W8943" s="60"/>
      <c r="X8943" s="60"/>
      <c r="Y8943" s="60"/>
      <c r="Z8943" s="60"/>
    </row>
    <row r="8944" spans="23:26" hidden="1" x14ac:dyDescent="0.3">
      <c r="W8944" s="60"/>
      <c r="X8944" s="60"/>
      <c r="Y8944" s="60"/>
      <c r="Z8944" s="60"/>
    </row>
    <row r="8945" spans="23:26" hidden="1" x14ac:dyDescent="0.3">
      <c r="W8945" s="60"/>
      <c r="X8945" s="60"/>
      <c r="Y8945" s="60"/>
      <c r="Z8945" s="60"/>
    </row>
    <row r="8946" spans="23:26" hidden="1" x14ac:dyDescent="0.3">
      <c r="W8946" s="60"/>
      <c r="X8946" s="60"/>
      <c r="Y8946" s="60"/>
      <c r="Z8946" s="60"/>
    </row>
    <row r="8947" spans="23:26" hidden="1" x14ac:dyDescent="0.3">
      <c r="W8947" s="60"/>
      <c r="X8947" s="60"/>
      <c r="Y8947" s="60"/>
      <c r="Z8947" s="60"/>
    </row>
    <row r="8948" spans="23:26" hidden="1" x14ac:dyDescent="0.3">
      <c r="W8948" s="60"/>
      <c r="X8948" s="60"/>
      <c r="Y8948" s="60"/>
      <c r="Z8948" s="60"/>
    </row>
    <row r="8949" spans="23:26" hidden="1" x14ac:dyDescent="0.3">
      <c r="W8949" s="60"/>
      <c r="X8949" s="60"/>
      <c r="Y8949" s="60"/>
      <c r="Z8949" s="60"/>
    </row>
    <row r="8950" spans="23:26" hidden="1" x14ac:dyDescent="0.3">
      <c r="W8950" s="60"/>
      <c r="X8950" s="60"/>
      <c r="Y8950" s="60"/>
      <c r="Z8950" s="60"/>
    </row>
    <row r="8951" spans="23:26" hidden="1" x14ac:dyDescent="0.3">
      <c r="W8951" s="60"/>
      <c r="X8951" s="60"/>
      <c r="Y8951" s="60"/>
      <c r="Z8951" s="60"/>
    </row>
    <row r="8952" spans="23:26" hidden="1" x14ac:dyDescent="0.3">
      <c r="W8952" s="60"/>
      <c r="X8952" s="60"/>
      <c r="Y8952" s="60"/>
      <c r="Z8952" s="60"/>
    </row>
    <row r="8953" spans="23:26" hidden="1" x14ac:dyDescent="0.3">
      <c r="W8953" s="60"/>
      <c r="X8953" s="60"/>
      <c r="Y8953" s="60"/>
      <c r="Z8953" s="60"/>
    </row>
    <row r="8954" spans="23:26" hidden="1" x14ac:dyDescent="0.3">
      <c r="W8954" s="60"/>
      <c r="X8954" s="60"/>
      <c r="Y8954" s="60"/>
      <c r="Z8954" s="60"/>
    </row>
    <row r="8955" spans="23:26" hidden="1" x14ac:dyDescent="0.3">
      <c r="W8955" s="60"/>
      <c r="X8955" s="60"/>
      <c r="Y8955" s="60"/>
      <c r="Z8955" s="60"/>
    </row>
    <row r="8956" spans="23:26" hidden="1" x14ac:dyDescent="0.3">
      <c r="W8956" s="60"/>
      <c r="X8956" s="60"/>
      <c r="Y8956" s="60"/>
      <c r="Z8956" s="60"/>
    </row>
    <row r="8957" spans="23:26" hidden="1" x14ac:dyDescent="0.3">
      <c r="W8957" s="60"/>
      <c r="X8957" s="60"/>
      <c r="Y8957" s="60"/>
      <c r="Z8957" s="60"/>
    </row>
    <row r="8958" spans="23:26" hidden="1" x14ac:dyDescent="0.3">
      <c r="W8958" s="60"/>
      <c r="X8958" s="60"/>
      <c r="Y8958" s="60"/>
      <c r="Z8958" s="60"/>
    </row>
    <row r="8959" spans="23:26" hidden="1" x14ac:dyDescent="0.3">
      <c r="W8959" s="60"/>
      <c r="X8959" s="60"/>
      <c r="Y8959" s="60"/>
      <c r="Z8959" s="60"/>
    </row>
    <row r="8960" spans="23:26" hidden="1" x14ac:dyDescent="0.3">
      <c r="W8960" s="60"/>
      <c r="X8960" s="60"/>
      <c r="Y8960" s="60"/>
      <c r="Z8960" s="60"/>
    </row>
    <row r="8961" spans="23:26" hidden="1" x14ac:dyDescent="0.3">
      <c r="W8961" s="60"/>
      <c r="X8961" s="60"/>
      <c r="Y8961" s="60"/>
      <c r="Z8961" s="60"/>
    </row>
    <row r="8962" spans="23:26" hidden="1" x14ac:dyDescent="0.3">
      <c r="W8962" s="60"/>
      <c r="X8962" s="60"/>
      <c r="Y8962" s="60"/>
      <c r="Z8962" s="60"/>
    </row>
    <row r="8963" spans="23:26" hidden="1" x14ac:dyDescent="0.3">
      <c r="W8963" s="60"/>
      <c r="X8963" s="60"/>
      <c r="Y8963" s="60"/>
      <c r="Z8963" s="60"/>
    </row>
    <row r="8964" spans="23:26" hidden="1" x14ac:dyDescent="0.3">
      <c r="W8964" s="60"/>
      <c r="X8964" s="60"/>
      <c r="Y8964" s="60"/>
      <c r="Z8964" s="60"/>
    </row>
    <row r="8965" spans="23:26" hidden="1" x14ac:dyDescent="0.3">
      <c r="W8965" s="60"/>
      <c r="X8965" s="60"/>
      <c r="Y8965" s="60"/>
      <c r="Z8965" s="60"/>
    </row>
    <row r="8966" spans="23:26" hidden="1" x14ac:dyDescent="0.3">
      <c r="W8966" s="60"/>
      <c r="X8966" s="60"/>
      <c r="Y8966" s="60"/>
      <c r="Z8966" s="60"/>
    </row>
    <row r="8967" spans="23:26" hidden="1" x14ac:dyDescent="0.3">
      <c r="W8967" s="60"/>
      <c r="X8967" s="60"/>
      <c r="Y8967" s="60"/>
      <c r="Z8967" s="60"/>
    </row>
    <row r="8968" spans="23:26" hidden="1" x14ac:dyDescent="0.3">
      <c r="W8968" s="60"/>
      <c r="X8968" s="60"/>
      <c r="Y8968" s="60"/>
      <c r="Z8968" s="60"/>
    </row>
    <row r="8969" spans="23:26" hidden="1" x14ac:dyDescent="0.3">
      <c r="W8969" s="60"/>
      <c r="X8969" s="60"/>
      <c r="Y8969" s="60"/>
      <c r="Z8969" s="60"/>
    </row>
    <row r="8970" spans="23:26" hidden="1" x14ac:dyDescent="0.3">
      <c r="W8970" s="60"/>
      <c r="X8970" s="60"/>
      <c r="Y8970" s="60"/>
      <c r="Z8970" s="60"/>
    </row>
    <row r="8971" spans="23:26" hidden="1" x14ac:dyDescent="0.3">
      <c r="W8971" s="60"/>
      <c r="X8971" s="60"/>
      <c r="Y8971" s="60"/>
      <c r="Z8971" s="60"/>
    </row>
    <row r="8972" spans="23:26" hidden="1" x14ac:dyDescent="0.3">
      <c r="W8972" s="60"/>
      <c r="X8972" s="60"/>
      <c r="Y8972" s="60"/>
      <c r="Z8972" s="60"/>
    </row>
    <row r="8973" spans="23:26" hidden="1" x14ac:dyDescent="0.3">
      <c r="W8973" s="60"/>
      <c r="X8973" s="60"/>
      <c r="Y8973" s="60"/>
      <c r="Z8973" s="60"/>
    </row>
    <row r="8974" spans="23:26" hidden="1" x14ac:dyDescent="0.3">
      <c r="W8974" s="60"/>
      <c r="X8974" s="60"/>
      <c r="Y8974" s="60"/>
      <c r="Z8974" s="60"/>
    </row>
    <row r="8975" spans="23:26" hidden="1" x14ac:dyDescent="0.3">
      <c r="W8975" s="60"/>
      <c r="X8975" s="60"/>
      <c r="Y8975" s="60"/>
      <c r="Z8975" s="60"/>
    </row>
    <row r="8976" spans="23:26" hidden="1" x14ac:dyDescent="0.3">
      <c r="W8976" s="60"/>
      <c r="X8976" s="60"/>
      <c r="Y8976" s="60"/>
      <c r="Z8976" s="60"/>
    </row>
    <row r="8977" spans="23:26" hidden="1" x14ac:dyDescent="0.3">
      <c r="W8977" s="60"/>
      <c r="X8977" s="60"/>
      <c r="Y8977" s="60"/>
      <c r="Z8977" s="60"/>
    </row>
    <row r="8978" spans="23:26" hidden="1" x14ac:dyDescent="0.3">
      <c r="W8978" s="60"/>
      <c r="X8978" s="60"/>
      <c r="Y8978" s="60"/>
      <c r="Z8978" s="60"/>
    </row>
    <row r="8979" spans="23:26" hidden="1" x14ac:dyDescent="0.3">
      <c r="W8979" s="60"/>
      <c r="X8979" s="60"/>
      <c r="Y8979" s="60"/>
      <c r="Z8979" s="60"/>
    </row>
    <row r="8980" spans="23:26" hidden="1" x14ac:dyDescent="0.3">
      <c r="W8980" s="60"/>
      <c r="X8980" s="60"/>
      <c r="Y8980" s="60"/>
      <c r="Z8980" s="60"/>
    </row>
    <row r="8981" spans="23:26" hidden="1" x14ac:dyDescent="0.3">
      <c r="W8981" s="60"/>
      <c r="X8981" s="60"/>
      <c r="Y8981" s="60"/>
      <c r="Z8981" s="60"/>
    </row>
    <row r="8982" spans="23:26" hidden="1" x14ac:dyDescent="0.3">
      <c r="W8982" s="60"/>
      <c r="X8982" s="60"/>
      <c r="Y8982" s="60"/>
      <c r="Z8982" s="60"/>
    </row>
    <row r="8983" spans="23:26" hidden="1" x14ac:dyDescent="0.3">
      <c r="W8983" s="60"/>
      <c r="X8983" s="60"/>
      <c r="Y8983" s="60"/>
      <c r="Z8983" s="60"/>
    </row>
    <row r="8984" spans="23:26" hidden="1" x14ac:dyDescent="0.3">
      <c r="W8984" s="60"/>
      <c r="X8984" s="60"/>
      <c r="Y8984" s="60"/>
      <c r="Z8984" s="60"/>
    </row>
    <row r="8985" spans="23:26" hidden="1" x14ac:dyDescent="0.3">
      <c r="W8985" s="60"/>
      <c r="X8985" s="60"/>
      <c r="Y8985" s="60"/>
      <c r="Z8985" s="60"/>
    </row>
    <row r="8986" spans="23:26" hidden="1" x14ac:dyDescent="0.3">
      <c r="W8986" s="60"/>
      <c r="X8986" s="60"/>
      <c r="Y8986" s="60"/>
      <c r="Z8986" s="60"/>
    </row>
    <row r="8987" spans="23:26" hidden="1" x14ac:dyDescent="0.3">
      <c r="W8987" s="60"/>
      <c r="X8987" s="60"/>
      <c r="Y8987" s="60"/>
      <c r="Z8987" s="60"/>
    </row>
    <row r="8988" spans="23:26" hidden="1" x14ac:dyDescent="0.3">
      <c r="W8988" s="60"/>
      <c r="X8988" s="60"/>
      <c r="Y8988" s="60"/>
      <c r="Z8988" s="60"/>
    </row>
    <row r="8989" spans="23:26" hidden="1" x14ac:dyDescent="0.3">
      <c r="W8989" s="60"/>
      <c r="X8989" s="60"/>
      <c r="Y8989" s="60"/>
      <c r="Z8989" s="60"/>
    </row>
    <row r="8990" spans="23:26" hidden="1" x14ac:dyDescent="0.3">
      <c r="W8990" s="60"/>
      <c r="X8990" s="60"/>
      <c r="Y8990" s="60"/>
      <c r="Z8990" s="60"/>
    </row>
    <row r="8991" spans="23:26" hidden="1" x14ac:dyDescent="0.3">
      <c r="W8991" s="60"/>
      <c r="X8991" s="60"/>
      <c r="Y8991" s="60"/>
      <c r="Z8991" s="60"/>
    </row>
    <row r="8992" spans="23:26" hidden="1" x14ac:dyDescent="0.3">
      <c r="W8992" s="60"/>
      <c r="X8992" s="60"/>
      <c r="Y8992" s="60"/>
      <c r="Z8992" s="60"/>
    </row>
    <row r="8993" spans="23:26" hidden="1" x14ac:dyDescent="0.3">
      <c r="W8993" s="60"/>
      <c r="X8993" s="60"/>
      <c r="Y8993" s="60"/>
      <c r="Z8993" s="60"/>
    </row>
    <row r="8994" spans="23:26" hidden="1" x14ac:dyDescent="0.3">
      <c r="W8994" s="60"/>
      <c r="X8994" s="60"/>
      <c r="Y8994" s="60"/>
      <c r="Z8994" s="60"/>
    </row>
    <row r="8995" spans="23:26" hidden="1" x14ac:dyDescent="0.3">
      <c r="W8995" s="60"/>
      <c r="X8995" s="60"/>
      <c r="Y8995" s="60"/>
      <c r="Z8995" s="60"/>
    </row>
    <row r="8996" spans="23:26" hidden="1" x14ac:dyDescent="0.3">
      <c r="W8996" s="60"/>
      <c r="X8996" s="60"/>
      <c r="Y8996" s="60"/>
      <c r="Z8996" s="60"/>
    </row>
    <row r="8997" spans="23:26" hidden="1" x14ac:dyDescent="0.3">
      <c r="W8997" s="60"/>
      <c r="X8997" s="60"/>
      <c r="Y8997" s="60"/>
      <c r="Z8997" s="60"/>
    </row>
    <row r="8998" spans="23:26" hidden="1" x14ac:dyDescent="0.3">
      <c r="W8998" s="60"/>
      <c r="X8998" s="60"/>
      <c r="Y8998" s="60"/>
      <c r="Z8998" s="60"/>
    </row>
    <row r="8999" spans="23:26" hidden="1" x14ac:dyDescent="0.3">
      <c r="W8999" s="60"/>
      <c r="X8999" s="60"/>
      <c r="Y8999" s="60"/>
      <c r="Z8999" s="60"/>
    </row>
    <row r="9000" spans="23:26" hidden="1" x14ac:dyDescent="0.3">
      <c r="W9000" s="60"/>
      <c r="X9000" s="60"/>
      <c r="Y9000" s="60"/>
      <c r="Z9000" s="60"/>
    </row>
    <row r="9001" spans="23:26" hidden="1" x14ac:dyDescent="0.3">
      <c r="W9001" s="60"/>
      <c r="X9001" s="60"/>
      <c r="Y9001" s="60"/>
      <c r="Z9001" s="60"/>
    </row>
    <row r="9002" spans="23:26" hidden="1" x14ac:dyDescent="0.3">
      <c r="W9002" s="60"/>
      <c r="X9002" s="60"/>
      <c r="Y9002" s="60"/>
      <c r="Z9002" s="60"/>
    </row>
    <row r="9003" spans="23:26" hidden="1" x14ac:dyDescent="0.3">
      <c r="W9003" s="60"/>
      <c r="X9003" s="60"/>
      <c r="Y9003" s="60"/>
      <c r="Z9003" s="60"/>
    </row>
    <row r="9004" spans="23:26" hidden="1" x14ac:dyDescent="0.3">
      <c r="W9004" s="60"/>
      <c r="X9004" s="60"/>
      <c r="Y9004" s="60"/>
      <c r="Z9004" s="60"/>
    </row>
    <row r="9005" spans="23:26" hidden="1" x14ac:dyDescent="0.3">
      <c r="W9005" s="60"/>
      <c r="X9005" s="60"/>
      <c r="Y9005" s="60"/>
      <c r="Z9005" s="60"/>
    </row>
    <row r="9006" spans="23:26" hidden="1" x14ac:dyDescent="0.3">
      <c r="W9006" s="60"/>
      <c r="X9006" s="60"/>
      <c r="Y9006" s="60"/>
      <c r="Z9006" s="60"/>
    </row>
    <row r="9007" spans="23:26" hidden="1" x14ac:dyDescent="0.3">
      <c r="W9007" s="60"/>
      <c r="X9007" s="60"/>
      <c r="Y9007" s="60"/>
      <c r="Z9007" s="60"/>
    </row>
    <row r="9008" spans="23:26" hidden="1" x14ac:dyDescent="0.3">
      <c r="W9008" s="60"/>
      <c r="X9008" s="60"/>
      <c r="Y9008" s="60"/>
      <c r="Z9008" s="60"/>
    </row>
    <row r="9009" spans="23:26" hidden="1" x14ac:dyDescent="0.3">
      <c r="W9009" s="60"/>
      <c r="X9009" s="60"/>
      <c r="Y9009" s="60"/>
      <c r="Z9009" s="60"/>
    </row>
    <row r="9010" spans="23:26" hidden="1" x14ac:dyDescent="0.3">
      <c r="W9010" s="60"/>
      <c r="X9010" s="60"/>
      <c r="Y9010" s="60"/>
      <c r="Z9010" s="60"/>
    </row>
    <row r="9011" spans="23:26" hidden="1" x14ac:dyDescent="0.3">
      <c r="W9011" s="60"/>
      <c r="X9011" s="60"/>
      <c r="Y9011" s="60"/>
      <c r="Z9011" s="60"/>
    </row>
    <row r="9012" spans="23:26" hidden="1" x14ac:dyDescent="0.3">
      <c r="W9012" s="60"/>
      <c r="X9012" s="60"/>
      <c r="Y9012" s="60"/>
      <c r="Z9012" s="60"/>
    </row>
    <row r="9013" spans="23:26" hidden="1" x14ac:dyDescent="0.3">
      <c r="W9013" s="60"/>
      <c r="X9013" s="60"/>
      <c r="Y9013" s="60"/>
      <c r="Z9013" s="60"/>
    </row>
    <row r="9014" spans="23:26" hidden="1" x14ac:dyDescent="0.3">
      <c r="W9014" s="60"/>
      <c r="X9014" s="60"/>
      <c r="Y9014" s="60"/>
      <c r="Z9014" s="60"/>
    </row>
    <row r="9015" spans="23:26" hidden="1" x14ac:dyDescent="0.3">
      <c r="W9015" s="60"/>
      <c r="X9015" s="60"/>
      <c r="Y9015" s="60"/>
      <c r="Z9015" s="60"/>
    </row>
    <row r="9016" spans="23:26" hidden="1" x14ac:dyDescent="0.3">
      <c r="W9016" s="60"/>
      <c r="X9016" s="60"/>
      <c r="Y9016" s="60"/>
      <c r="Z9016" s="60"/>
    </row>
    <row r="9017" spans="23:26" hidden="1" x14ac:dyDescent="0.3">
      <c r="W9017" s="60"/>
      <c r="X9017" s="60"/>
      <c r="Y9017" s="60"/>
      <c r="Z9017" s="60"/>
    </row>
    <row r="9018" spans="23:26" hidden="1" x14ac:dyDescent="0.3">
      <c r="W9018" s="60"/>
      <c r="X9018" s="60"/>
      <c r="Y9018" s="60"/>
      <c r="Z9018" s="60"/>
    </row>
    <row r="9019" spans="23:26" hidden="1" x14ac:dyDescent="0.3">
      <c r="W9019" s="60"/>
      <c r="X9019" s="60"/>
      <c r="Y9019" s="60"/>
      <c r="Z9019" s="60"/>
    </row>
    <row r="9020" spans="23:26" hidden="1" x14ac:dyDescent="0.3">
      <c r="W9020" s="60"/>
      <c r="X9020" s="60"/>
      <c r="Y9020" s="60"/>
      <c r="Z9020" s="60"/>
    </row>
    <row r="9021" spans="23:26" hidden="1" x14ac:dyDescent="0.3">
      <c r="W9021" s="60"/>
      <c r="X9021" s="60"/>
      <c r="Y9021" s="60"/>
      <c r="Z9021" s="60"/>
    </row>
    <row r="9022" spans="23:26" hidden="1" x14ac:dyDescent="0.3">
      <c r="W9022" s="60"/>
      <c r="X9022" s="60"/>
      <c r="Y9022" s="60"/>
      <c r="Z9022" s="60"/>
    </row>
    <row r="9023" spans="23:26" hidden="1" x14ac:dyDescent="0.3">
      <c r="W9023" s="60"/>
      <c r="X9023" s="60"/>
      <c r="Y9023" s="60"/>
      <c r="Z9023" s="60"/>
    </row>
    <row r="9024" spans="23:26" hidden="1" x14ac:dyDescent="0.3">
      <c r="W9024" s="60"/>
      <c r="X9024" s="60"/>
      <c r="Y9024" s="60"/>
      <c r="Z9024" s="60"/>
    </row>
    <row r="9025" spans="23:26" hidden="1" x14ac:dyDescent="0.3">
      <c r="W9025" s="60"/>
      <c r="X9025" s="60"/>
      <c r="Y9025" s="60"/>
      <c r="Z9025" s="60"/>
    </row>
    <row r="9026" spans="23:26" hidden="1" x14ac:dyDescent="0.3">
      <c r="W9026" s="60"/>
      <c r="X9026" s="60"/>
      <c r="Y9026" s="60"/>
      <c r="Z9026" s="60"/>
    </row>
    <row r="9027" spans="23:26" hidden="1" x14ac:dyDescent="0.3">
      <c r="W9027" s="60"/>
      <c r="X9027" s="60"/>
      <c r="Y9027" s="60"/>
      <c r="Z9027" s="60"/>
    </row>
    <row r="9028" spans="23:26" hidden="1" x14ac:dyDescent="0.3">
      <c r="W9028" s="60"/>
      <c r="X9028" s="60"/>
      <c r="Y9028" s="60"/>
      <c r="Z9028" s="60"/>
    </row>
    <row r="9029" spans="23:26" hidden="1" x14ac:dyDescent="0.3">
      <c r="W9029" s="60"/>
      <c r="X9029" s="60"/>
      <c r="Y9029" s="60"/>
      <c r="Z9029" s="60"/>
    </row>
    <row r="9030" spans="23:26" hidden="1" x14ac:dyDescent="0.3">
      <c r="W9030" s="60"/>
      <c r="X9030" s="60"/>
      <c r="Y9030" s="60"/>
      <c r="Z9030" s="60"/>
    </row>
    <row r="9031" spans="23:26" hidden="1" x14ac:dyDescent="0.3">
      <c r="W9031" s="60"/>
      <c r="X9031" s="60"/>
      <c r="Y9031" s="60"/>
      <c r="Z9031" s="60"/>
    </row>
    <row r="9032" spans="23:26" hidden="1" x14ac:dyDescent="0.3">
      <c r="W9032" s="60"/>
      <c r="X9032" s="60"/>
      <c r="Y9032" s="60"/>
      <c r="Z9032" s="60"/>
    </row>
    <row r="9033" spans="23:26" hidden="1" x14ac:dyDescent="0.3">
      <c r="W9033" s="60"/>
      <c r="X9033" s="60"/>
      <c r="Y9033" s="60"/>
      <c r="Z9033" s="60"/>
    </row>
    <row r="9034" spans="23:26" hidden="1" x14ac:dyDescent="0.3">
      <c r="W9034" s="60"/>
      <c r="X9034" s="60"/>
      <c r="Y9034" s="60"/>
      <c r="Z9034" s="60"/>
    </row>
    <row r="9035" spans="23:26" hidden="1" x14ac:dyDescent="0.3">
      <c r="W9035" s="60"/>
      <c r="X9035" s="60"/>
      <c r="Y9035" s="60"/>
      <c r="Z9035" s="60"/>
    </row>
    <row r="9036" spans="23:26" hidden="1" x14ac:dyDescent="0.3">
      <c r="W9036" s="60"/>
      <c r="X9036" s="60"/>
      <c r="Y9036" s="60"/>
      <c r="Z9036" s="60"/>
    </row>
    <row r="9037" spans="23:26" hidden="1" x14ac:dyDescent="0.3">
      <c r="W9037" s="60"/>
      <c r="X9037" s="60"/>
      <c r="Y9037" s="60"/>
      <c r="Z9037" s="60"/>
    </row>
    <row r="9038" spans="23:26" hidden="1" x14ac:dyDescent="0.3">
      <c r="W9038" s="60"/>
      <c r="X9038" s="60"/>
      <c r="Y9038" s="60"/>
      <c r="Z9038" s="60"/>
    </row>
    <row r="9039" spans="23:26" hidden="1" x14ac:dyDescent="0.3">
      <c r="W9039" s="60"/>
      <c r="X9039" s="60"/>
      <c r="Y9039" s="60"/>
      <c r="Z9039" s="60"/>
    </row>
    <row r="9040" spans="23:26" hidden="1" x14ac:dyDescent="0.3">
      <c r="W9040" s="60"/>
      <c r="X9040" s="60"/>
      <c r="Y9040" s="60"/>
      <c r="Z9040" s="60"/>
    </row>
    <row r="9041" spans="23:26" hidden="1" x14ac:dyDescent="0.3">
      <c r="W9041" s="60"/>
      <c r="X9041" s="60"/>
      <c r="Y9041" s="60"/>
      <c r="Z9041" s="60"/>
    </row>
    <row r="9042" spans="23:26" hidden="1" x14ac:dyDescent="0.3">
      <c r="W9042" s="60"/>
      <c r="X9042" s="60"/>
      <c r="Y9042" s="60"/>
      <c r="Z9042" s="60"/>
    </row>
    <row r="9043" spans="23:26" hidden="1" x14ac:dyDescent="0.3">
      <c r="W9043" s="60"/>
      <c r="X9043" s="60"/>
      <c r="Y9043" s="60"/>
      <c r="Z9043" s="60"/>
    </row>
    <row r="9044" spans="23:26" hidden="1" x14ac:dyDescent="0.3">
      <c r="W9044" s="60"/>
      <c r="X9044" s="60"/>
      <c r="Y9044" s="60"/>
      <c r="Z9044" s="60"/>
    </row>
    <row r="9045" spans="23:26" hidden="1" x14ac:dyDescent="0.3">
      <c r="W9045" s="60"/>
      <c r="X9045" s="60"/>
      <c r="Y9045" s="60"/>
      <c r="Z9045" s="60"/>
    </row>
    <row r="9046" spans="23:26" hidden="1" x14ac:dyDescent="0.3">
      <c r="W9046" s="60"/>
      <c r="X9046" s="60"/>
      <c r="Y9046" s="60"/>
      <c r="Z9046" s="60"/>
    </row>
    <row r="9047" spans="23:26" hidden="1" x14ac:dyDescent="0.3">
      <c r="W9047" s="60"/>
      <c r="X9047" s="60"/>
      <c r="Y9047" s="60"/>
      <c r="Z9047" s="60"/>
    </row>
    <row r="9048" spans="23:26" hidden="1" x14ac:dyDescent="0.3">
      <c r="W9048" s="60"/>
      <c r="X9048" s="60"/>
      <c r="Y9048" s="60"/>
      <c r="Z9048" s="60"/>
    </row>
    <row r="9049" spans="23:26" hidden="1" x14ac:dyDescent="0.3">
      <c r="W9049" s="60"/>
      <c r="X9049" s="60"/>
      <c r="Y9049" s="60"/>
      <c r="Z9049" s="60"/>
    </row>
    <row r="9050" spans="23:26" hidden="1" x14ac:dyDescent="0.3">
      <c r="W9050" s="60"/>
      <c r="X9050" s="60"/>
      <c r="Y9050" s="60"/>
      <c r="Z9050" s="60"/>
    </row>
    <row r="9051" spans="23:26" hidden="1" x14ac:dyDescent="0.3">
      <c r="W9051" s="60"/>
      <c r="X9051" s="60"/>
      <c r="Y9051" s="60"/>
      <c r="Z9051" s="60"/>
    </row>
    <row r="9052" spans="23:26" hidden="1" x14ac:dyDescent="0.3">
      <c r="W9052" s="60"/>
      <c r="X9052" s="60"/>
      <c r="Y9052" s="60"/>
      <c r="Z9052" s="60"/>
    </row>
    <row r="9053" spans="23:26" hidden="1" x14ac:dyDescent="0.3">
      <c r="W9053" s="60"/>
      <c r="X9053" s="60"/>
      <c r="Y9053" s="60"/>
      <c r="Z9053" s="60"/>
    </row>
    <row r="9054" spans="23:26" hidden="1" x14ac:dyDescent="0.3">
      <c r="W9054" s="60"/>
      <c r="X9054" s="60"/>
      <c r="Y9054" s="60"/>
      <c r="Z9054" s="60"/>
    </row>
    <row r="9055" spans="23:26" hidden="1" x14ac:dyDescent="0.3">
      <c r="W9055" s="60"/>
      <c r="X9055" s="60"/>
      <c r="Y9055" s="60"/>
      <c r="Z9055" s="60"/>
    </row>
    <row r="9056" spans="23:26" hidden="1" x14ac:dyDescent="0.3">
      <c r="W9056" s="60"/>
      <c r="X9056" s="60"/>
      <c r="Y9056" s="60"/>
      <c r="Z9056" s="60"/>
    </row>
    <row r="9057" spans="23:26" hidden="1" x14ac:dyDescent="0.3">
      <c r="W9057" s="60"/>
      <c r="X9057" s="60"/>
      <c r="Y9057" s="60"/>
      <c r="Z9057" s="60"/>
    </row>
    <row r="9058" spans="23:26" hidden="1" x14ac:dyDescent="0.3">
      <c r="W9058" s="60"/>
      <c r="X9058" s="60"/>
      <c r="Y9058" s="60"/>
      <c r="Z9058" s="60"/>
    </row>
    <row r="9059" spans="23:26" hidden="1" x14ac:dyDescent="0.3">
      <c r="W9059" s="60"/>
      <c r="X9059" s="60"/>
      <c r="Y9059" s="60"/>
      <c r="Z9059" s="60"/>
    </row>
    <row r="9060" spans="23:26" hidden="1" x14ac:dyDescent="0.3">
      <c r="W9060" s="60"/>
      <c r="X9060" s="60"/>
      <c r="Y9060" s="60"/>
      <c r="Z9060" s="60"/>
    </row>
    <row r="9061" spans="23:26" hidden="1" x14ac:dyDescent="0.3">
      <c r="W9061" s="60"/>
      <c r="X9061" s="60"/>
      <c r="Y9061" s="60"/>
      <c r="Z9061" s="60"/>
    </row>
    <row r="9062" spans="23:26" hidden="1" x14ac:dyDescent="0.3">
      <c r="W9062" s="60"/>
      <c r="X9062" s="60"/>
      <c r="Y9062" s="60"/>
      <c r="Z9062" s="60"/>
    </row>
    <row r="9063" spans="23:26" hidden="1" x14ac:dyDescent="0.3">
      <c r="W9063" s="60"/>
      <c r="X9063" s="60"/>
      <c r="Y9063" s="60"/>
      <c r="Z9063" s="60"/>
    </row>
    <row r="9064" spans="23:26" hidden="1" x14ac:dyDescent="0.3">
      <c r="W9064" s="60"/>
      <c r="X9064" s="60"/>
      <c r="Y9064" s="60"/>
      <c r="Z9064" s="60"/>
    </row>
    <row r="9065" spans="23:26" hidden="1" x14ac:dyDescent="0.3">
      <c r="W9065" s="60"/>
      <c r="X9065" s="60"/>
      <c r="Y9065" s="60"/>
      <c r="Z9065" s="60"/>
    </row>
    <row r="9066" spans="23:26" hidden="1" x14ac:dyDescent="0.3">
      <c r="W9066" s="60"/>
      <c r="X9066" s="60"/>
      <c r="Y9066" s="60"/>
      <c r="Z9066" s="60"/>
    </row>
    <row r="9067" spans="23:26" hidden="1" x14ac:dyDescent="0.3">
      <c r="W9067" s="60"/>
      <c r="X9067" s="60"/>
      <c r="Y9067" s="60"/>
      <c r="Z9067" s="60"/>
    </row>
    <row r="9068" spans="23:26" hidden="1" x14ac:dyDescent="0.3">
      <c r="W9068" s="60"/>
      <c r="X9068" s="60"/>
      <c r="Y9068" s="60"/>
      <c r="Z9068" s="60"/>
    </row>
    <row r="9069" spans="23:26" hidden="1" x14ac:dyDescent="0.3">
      <c r="W9069" s="60"/>
      <c r="X9069" s="60"/>
      <c r="Y9069" s="60"/>
      <c r="Z9069" s="60"/>
    </row>
    <row r="9070" spans="23:26" hidden="1" x14ac:dyDescent="0.3">
      <c r="W9070" s="60"/>
      <c r="X9070" s="60"/>
      <c r="Y9070" s="60"/>
      <c r="Z9070" s="60"/>
    </row>
    <row r="9071" spans="23:26" hidden="1" x14ac:dyDescent="0.3">
      <c r="W9071" s="60"/>
      <c r="X9071" s="60"/>
      <c r="Y9071" s="60"/>
      <c r="Z9071" s="60"/>
    </row>
    <row r="9072" spans="23:26" hidden="1" x14ac:dyDescent="0.3">
      <c r="W9072" s="60"/>
      <c r="X9072" s="60"/>
      <c r="Y9072" s="60"/>
      <c r="Z9072" s="60"/>
    </row>
    <row r="9073" spans="23:26" hidden="1" x14ac:dyDescent="0.3">
      <c r="W9073" s="60"/>
      <c r="X9073" s="60"/>
      <c r="Y9073" s="60"/>
      <c r="Z9073" s="60"/>
    </row>
    <row r="9074" spans="23:26" hidden="1" x14ac:dyDescent="0.3">
      <c r="W9074" s="60"/>
      <c r="X9074" s="60"/>
      <c r="Y9074" s="60"/>
      <c r="Z9074" s="60"/>
    </row>
    <row r="9075" spans="23:26" hidden="1" x14ac:dyDescent="0.3">
      <c r="W9075" s="60"/>
      <c r="X9075" s="60"/>
      <c r="Y9075" s="60"/>
      <c r="Z9075" s="60"/>
    </row>
    <row r="9076" spans="23:26" hidden="1" x14ac:dyDescent="0.3">
      <c r="W9076" s="60"/>
      <c r="X9076" s="60"/>
      <c r="Y9076" s="60"/>
      <c r="Z9076" s="60"/>
    </row>
    <row r="9077" spans="23:26" hidden="1" x14ac:dyDescent="0.3">
      <c r="W9077" s="60"/>
      <c r="X9077" s="60"/>
      <c r="Y9077" s="60"/>
      <c r="Z9077" s="60"/>
    </row>
    <row r="9078" spans="23:26" hidden="1" x14ac:dyDescent="0.3">
      <c r="W9078" s="60"/>
      <c r="X9078" s="60"/>
      <c r="Y9078" s="60"/>
      <c r="Z9078" s="60"/>
    </row>
    <row r="9079" spans="23:26" hidden="1" x14ac:dyDescent="0.3">
      <c r="W9079" s="60"/>
      <c r="X9079" s="60"/>
      <c r="Y9079" s="60"/>
      <c r="Z9079" s="60"/>
    </row>
    <row r="9080" spans="23:26" hidden="1" x14ac:dyDescent="0.3">
      <c r="W9080" s="60"/>
      <c r="X9080" s="60"/>
      <c r="Y9080" s="60"/>
      <c r="Z9080" s="60"/>
    </row>
    <row r="9081" spans="23:26" hidden="1" x14ac:dyDescent="0.3">
      <c r="W9081" s="60"/>
      <c r="X9081" s="60"/>
      <c r="Y9081" s="60"/>
      <c r="Z9081" s="60"/>
    </row>
    <row r="9082" spans="23:26" hidden="1" x14ac:dyDescent="0.3">
      <c r="W9082" s="60"/>
      <c r="X9082" s="60"/>
      <c r="Y9082" s="60"/>
      <c r="Z9082" s="60"/>
    </row>
    <row r="9083" spans="23:26" hidden="1" x14ac:dyDescent="0.3">
      <c r="W9083" s="60"/>
      <c r="X9083" s="60"/>
      <c r="Y9083" s="60"/>
      <c r="Z9083" s="60"/>
    </row>
    <row r="9084" spans="23:26" hidden="1" x14ac:dyDescent="0.3">
      <c r="W9084" s="60"/>
      <c r="X9084" s="60"/>
      <c r="Y9084" s="60"/>
      <c r="Z9084" s="60"/>
    </row>
    <row r="9085" spans="23:26" hidden="1" x14ac:dyDescent="0.3">
      <c r="W9085" s="60"/>
      <c r="X9085" s="60"/>
      <c r="Y9085" s="60"/>
      <c r="Z9085" s="60"/>
    </row>
    <row r="9086" spans="23:26" hidden="1" x14ac:dyDescent="0.3">
      <c r="W9086" s="60"/>
      <c r="X9086" s="60"/>
      <c r="Y9086" s="60"/>
      <c r="Z9086" s="60"/>
    </row>
    <row r="9087" spans="23:26" hidden="1" x14ac:dyDescent="0.3">
      <c r="W9087" s="60"/>
      <c r="X9087" s="60"/>
      <c r="Y9087" s="60"/>
      <c r="Z9087" s="60"/>
    </row>
    <row r="9088" spans="23:26" hidden="1" x14ac:dyDescent="0.3">
      <c r="W9088" s="60"/>
      <c r="X9088" s="60"/>
      <c r="Y9088" s="60"/>
      <c r="Z9088" s="60"/>
    </row>
    <row r="9089" spans="23:26" hidden="1" x14ac:dyDescent="0.3">
      <c r="W9089" s="60"/>
      <c r="X9089" s="60"/>
      <c r="Y9089" s="60"/>
      <c r="Z9089" s="60"/>
    </row>
    <row r="9090" spans="23:26" hidden="1" x14ac:dyDescent="0.3">
      <c r="W9090" s="60"/>
      <c r="X9090" s="60"/>
      <c r="Y9090" s="60"/>
      <c r="Z9090" s="60"/>
    </row>
    <row r="9091" spans="23:26" hidden="1" x14ac:dyDescent="0.3">
      <c r="W9091" s="60"/>
      <c r="X9091" s="60"/>
      <c r="Y9091" s="60"/>
      <c r="Z9091" s="60"/>
    </row>
    <row r="9092" spans="23:26" hidden="1" x14ac:dyDescent="0.3">
      <c r="W9092" s="60"/>
      <c r="X9092" s="60"/>
      <c r="Y9092" s="60"/>
      <c r="Z9092" s="60"/>
    </row>
    <row r="9093" spans="23:26" hidden="1" x14ac:dyDescent="0.3">
      <c r="W9093" s="60"/>
      <c r="X9093" s="60"/>
      <c r="Y9093" s="60"/>
      <c r="Z9093" s="60"/>
    </row>
    <row r="9094" spans="23:26" hidden="1" x14ac:dyDescent="0.3">
      <c r="W9094" s="60"/>
      <c r="X9094" s="60"/>
      <c r="Y9094" s="60"/>
      <c r="Z9094" s="60"/>
    </row>
    <row r="9095" spans="23:26" hidden="1" x14ac:dyDescent="0.3">
      <c r="W9095" s="60"/>
      <c r="X9095" s="60"/>
      <c r="Y9095" s="60"/>
      <c r="Z9095" s="60"/>
    </row>
    <row r="9096" spans="23:26" hidden="1" x14ac:dyDescent="0.3">
      <c r="W9096" s="60"/>
      <c r="X9096" s="60"/>
      <c r="Y9096" s="60"/>
      <c r="Z9096" s="60"/>
    </row>
    <row r="9097" spans="23:26" hidden="1" x14ac:dyDescent="0.3">
      <c r="W9097" s="60"/>
      <c r="X9097" s="60"/>
      <c r="Y9097" s="60"/>
      <c r="Z9097" s="60"/>
    </row>
    <row r="9098" spans="23:26" hidden="1" x14ac:dyDescent="0.3">
      <c r="W9098" s="60"/>
      <c r="X9098" s="60"/>
      <c r="Y9098" s="60"/>
      <c r="Z9098" s="60"/>
    </row>
    <row r="9099" spans="23:26" hidden="1" x14ac:dyDescent="0.3">
      <c r="W9099" s="60"/>
      <c r="X9099" s="60"/>
      <c r="Y9099" s="60"/>
      <c r="Z9099" s="60"/>
    </row>
    <row r="9100" spans="23:26" hidden="1" x14ac:dyDescent="0.3">
      <c r="W9100" s="60"/>
      <c r="X9100" s="60"/>
      <c r="Y9100" s="60"/>
      <c r="Z9100" s="60"/>
    </row>
    <row r="9101" spans="23:26" hidden="1" x14ac:dyDescent="0.3">
      <c r="W9101" s="60"/>
      <c r="X9101" s="60"/>
      <c r="Y9101" s="60"/>
      <c r="Z9101" s="60"/>
    </row>
    <row r="9102" spans="23:26" hidden="1" x14ac:dyDescent="0.3">
      <c r="W9102" s="60"/>
      <c r="X9102" s="60"/>
      <c r="Y9102" s="60"/>
      <c r="Z9102" s="60"/>
    </row>
    <row r="9103" spans="23:26" hidden="1" x14ac:dyDescent="0.3">
      <c r="W9103" s="60"/>
      <c r="X9103" s="60"/>
      <c r="Y9103" s="60"/>
      <c r="Z9103" s="60"/>
    </row>
    <row r="9104" spans="23:26" hidden="1" x14ac:dyDescent="0.3">
      <c r="W9104" s="60"/>
      <c r="X9104" s="60"/>
      <c r="Y9104" s="60"/>
      <c r="Z9104" s="60"/>
    </row>
    <row r="9105" spans="23:26" hidden="1" x14ac:dyDescent="0.3">
      <c r="W9105" s="60"/>
      <c r="X9105" s="60"/>
      <c r="Y9105" s="60"/>
      <c r="Z9105" s="60"/>
    </row>
    <row r="9106" spans="23:26" hidden="1" x14ac:dyDescent="0.3">
      <c r="W9106" s="60"/>
      <c r="X9106" s="60"/>
      <c r="Y9106" s="60"/>
      <c r="Z9106" s="60"/>
    </row>
    <row r="9107" spans="23:26" hidden="1" x14ac:dyDescent="0.3">
      <c r="W9107" s="60"/>
      <c r="X9107" s="60"/>
      <c r="Y9107" s="60"/>
      <c r="Z9107" s="60"/>
    </row>
    <row r="9108" spans="23:26" hidden="1" x14ac:dyDescent="0.3">
      <c r="W9108" s="60"/>
      <c r="X9108" s="60"/>
      <c r="Y9108" s="60"/>
      <c r="Z9108" s="60"/>
    </row>
    <row r="9109" spans="23:26" hidden="1" x14ac:dyDescent="0.3">
      <c r="W9109" s="60"/>
      <c r="X9109" s="60"/>
      <c r="Y9109" s="60"/>
      <c r="Z9109" s="60"/>
    </row>
    <row r="9110" spans="23:26" hidden="1" x14ac:dyDescent="0.3">
      <c r="W9110" s="60"/>
      <c r="X9110" s="60"/>
      <c r="Y9110" s="60"/>
      <c r="Z9110" s="60"/>
    </row>
    <row r="9111" spans="23:26" hidden="1" x14ac:dyDescent="0.3">
      <c r="W9111" s="60"/>
      <c r="X9111" s="60"/>
      <c r="Y9111" s="60"/>
      <c r="Z9111" s="60"/>
    </row>
    <row r="9112" spans="23:26" hidden="1" x14ac:dyDescent="0.3">
      <c r="W9112" s="60"/>
      <c r="X9112" s="60"/>
      <c r="Y9112" s="60"/>
      <c r="Z9112" s="60"/>
    </row>
    <row r="9113" spans="23:26" hidden="1" x14ac:dyDescent="0.3">
      <c r="W9113" s="60"/>
      <c r="X9113" s="60"/>
      <c r="Y9113" s="60"/>
      <c r="Z9113" s="60"/>
    </row>
    <row r="9114" spans="23:26" hidden="1" x14ac:dyDescent="0.3">
      <c r="W9114" s="60"/>
      <c r="X9114" s="60"/>
      <c r="Y9114" s="60"/>
      <c r="Z9114" s="60"/>
    </row>
    <row r="9115" spans="23:26" hidden="1" x14ac:dyDescent="0.3">
      <c r="W9115" s="60"/>
      <c r="X9115" s="60"/>
      <c r="Y9115" s="60"/>
      <c r="Z9115" s="60"/>
    </row>
    <row r="9116" spans="23:26" hidden="1" x14ac:dyDescent="0.3">
      <c r="W9116" s="60"/>
      <c r="X9116" s="60"/>
      <c r="Y9116" s="60"/>
      <c r="Z9116" s="60"/>
    </row>
    <row r="9117" spans="23:26" hidden="1" x14ac:dyDescent="0.3">
      <c r="W9117" s="60"/>
      <c r="X9117" s="60"/>
      <c r="Y9117" s="60"/>
      <c r="Z9117" s="60"/>
    </row>
    <row r="9118" spans="23:26" hidden="1" x14ac:dyDescent="0.3">
      <c r="W9118" s="60"/>
      <c r="X9118" s="60"/>
      <c r="Y9118" s="60"/>
      <c r="Z9118" s="60"/>
    </row>
    <row r="9119" spans="23:26" hidden="1" x14ac:dyDescent="0.3">
      <c r="W9119" s="60"/>
      <c r="X9119" s="60"/>
      <c r="Y9119" s="60"/>
      <c r="Z9119" s="60"/>
    </row>
    <row r="9120" spans="23:26" hidden="1" x14ac:dyDescent="0.3">
      <c r="W9120" s="60"/>
      <c r="X9120" s="60"/>
      <c r="Y9120" s="60"/>
      <c r="Z9120" s="60"/>
    </row>
    <row r="9121" spans="23:26" hidden="1" x14ac:dyDescent="0.3">
      <c r="W9121" s="60"/>
      <c r="X9121" s="60"/>
      <c r="Y9121" s="60"/>
      <c r="Z9121" s="60"/>
    </row>
    <row r="9122" spans="23:26" hidden="1" x14ac:dyDescent="0.3">
      <c r="W9122" s="60"/>
      <c r="X9122" s="60"/>
      <c r="Y9122" s="60"/>
      <c r="Z9122" s="60"/>
    </row>
    <row r="9123" spans="23:26" hidden="1" x14ac:dyDescent="0.3">
      <c r="W9123" s="60"/>
      <c r="X9123" s="60"/>
      <c r="Y9123" s="60"/>
      <c r="Z9123" s="60"/>
    </row>
    <row r="9124" spans="23:26" hidden="1" x14ac:dyDescent="0.3">
      <c r="W9124" s="60"/>
      <c r="X9124" s="60"/>
      <c r="Y9124" s="60"/>
      <c r="Z9124" s="60"/>
    </row>
    <row r="9125" spans="23:26" hidden="1" x14ac:dyDescent="0.3">
      <c r="W9125" s="60"/>
      <c r="X9125" s="60"/>
      <c r="Y9125" s="60"/>
      <c r="Z9125" s="60"/>
    </row>
    <row r="9126" spans="23:26" hidden="1" x14ac:dyDescent="0.3">
      <c r="W9126" s="60"/>
      <c r="X9126" s="60"/>
      <c r="Y9126" s="60"/>
      <c r="Z9126" s="60"/>
    </row>
    <row r="9127" spans="23:26" hidden="1" x14ac:dyDescent="0.3">
      <c r="W9127" s="60"/>
      <c r="X9127" s="60"/>
      <c r="Y9127" s="60"/>
      <c r="Z9127" s="60"/>
    </row>
    <row r="9128" spans="23:26" hidden="1" x14ac:dyDescent="0.3">
      <c r="W9128" s="60"/>
      <c r="X9128" s="60"/>
      <c r="Y9128" s="60"/>
      <c r="Z9128" s="60"/>
    </row>
    <row r="9129" spans="23:26" hidden="1" x14ac:dyDescent="0.3">
      <c r="W9129" s="60"/>
      <c r="X9129" s="60"/>
      <c r="Y9129" s="60"/>
      <c r="Z9129" s="60"/>
    </row>
    <row r="9130" spans="23:26" hidden="1" x14ac:dyDescent="0.3">
      <c r="W9130" s="60"/>
      <c r="X9130" s="60"/>
      <c r="Y9130" s="60"/>
      <c r="Z9130" s="60"/>
    </row>
    <row r="9131" spans="23:26" hidden="1" x14ac:dyDescent="0.3">
      <c r="W9131" s="60"/>
      <c r="X9131" s="60"/>
      <c r="Y9131" s="60"/>
      <c r="Z9131" s="60"/>
    </row>
    <row r="9132" spans="23:26" hidden="1" x14ac:dyDescent="0.3">
      <c r="W9132" s="60"/>
      <c r="X9132" s="60"/>
      <c r="Y9132" s="60"/>
      <c r="Z9132" s="60"/>
    </row>
    <row r="9133" spans="23:26" hidden="1" x14ac:dyDescent="0.3">
      <c r="W9133" s="60"/>
      <c r="X9133" s="60"/>
      <c r="Y9133" s="60"/>
      <c r="Z9133" s="60"/>
    </row>
    <row r="9134" spans="23:26" hidden="1" x14ac:dyDescent="0.3">
      <c r="W9134" s="60"/>
      <c r="X9134" s="60"/>
      <c r="Y9134" s="60"/>
      <c r="Z9134" s="60"/>
    </row>
    <row r="9135" spans="23:26" hidden="1" x14ac:dyDescent="0.3">
      <c r="W9135" s="60"/>
      <c r="X9135" s="60"/>
      <c r="Y9135" s="60"/>
      <c r="Z9135" s="60"/>
    </row>
    <row r="9136" spans="23:26" hidden="1" x14ac:dyDescent="0.3">
      <c r="W9136" s="60"/>
      <c r="X9136" s="60"/>
      <c r="Y9136" s="60"/>
      <c r="Z9136" s="60"/>
    </row>
    <row r="9137" spans="23:26" hidden="1" x14ac:dyDescent="0.3">
      <c r="W9137" s="60"/>
      <c r="X9137" s="60"/>
      <c r="Y9137" s="60"/>
      <c r="Z9137" s="60"/>
    </row>
    <row r="9138" spans="23:26" hidden="1" x14ac:dyDescent="0.3">
      <c r="W9138" s="60"/>
      <c r="X9138" s="60"/>
      <c r="Y9138" s="60"/>
      <c r="Z9138" s="60"/>
    </row>
    <row r="9139" spans="23:26" hidden="1" x14ac:dyDescent="0.3">
      <c r="W9139" s="60"/>
      <c r="X9139" s="60"/>
      <c r="Y9139" s="60"/>
      <c r="Z9139" s="60"/>
    </row>
    <row r="9140" spans="23:26" hidden="1" x14ac:dyDescent="0.3">
      <c r="W9140" s="60"/>
      <c r="X9140" s="60"/>
      <c r="Y9140" s="60"/>
      <c r="Z9140" s="60"/>
    </row>
    <row r="9141" spans="23:26" hidden="1" x14ac:dyDescent="0.3">
      <c r="W9141" s="60"/>
      <c r="X9141" s="60"/>
      <c r="Y9141" s="60"/>
      <c r="Z9141" s="60"/>
    </row>
    <row r="9142" spans="23:26" hidden="1" x14ac:dyDescent="0.3">
      <c r="W9142" s="60"/>
      <c r="X9142" s="60"/>
      <c r="Y9142" s="60"/>
      <c r="Z9142" s="60"/>
    </row>
    <row r="9143" spans="23:26" hidden="1" x14ac:dyDescent="0.3">
      <c r="W9143" s="60"/>
      <c r="X9143" s="60"/>
      <c r="Y9143" s="60"/>
      <c r="Z9143" s="60"/>
    </row>
    <row r="9144" spans="23:26" hidden="1" x14ac:dyDescent="0.3">
      <c r="W9144" s="60"/>
      <c r="X9144" s="60"/>
      <c r="Y9144" s="60"/>
      <c r="Z9144" s="60"/>
    </row>
    <row r="9145" spans="23:26" hidden="1" x14ac:dyDescent="0.3">
      <c r="W9145" s="60"/>
      <c r="X9145" s="60"/>
      <c r="Y9145" s="60"/>
      <c r="Z9145" s="60"/>
    </row>
    <row r="9146" spans="23:26" hidden="1" x14ac:dyDescent="0.3">
      <c r="W9146" s="60"/>
      <c r="X9146" s="60"/>
      <c r="Y9146" s="60"/>
      <c r="Z9146" s="60"/>
    </row>
    <row r="9147" spans="23:26" hidden="1" x14ac:dyDescent="0.3">
      <c r="W9147" s="60"/>
      <c r="X9147" s="60"/>
      <c r="Y9147" s="60"/>
      <c r="Z9147" s="60"/>
    </row>
    <row r="9148" spans="23:26" hidden="1" x14ac:dyDescent="0.3">
      <c r="W9148" s="60"/>
      <c r="X9148" s="60"/>
      <c r="Y9148" s="60"/>
      <c r="Z9148" s="60"/>
    </row>
    <row r="9149" spans="23:26" hidden="1" x14ac:dyDescent="0.3">
      <c r="W9149" s="60"/>
      <c r="X9149" s="60"/>
      <c r="Y9149" s="60"/>
      <c r="Z9149" s="60"/>
    </row>
    <row r="9150" spans="23:26" hidden="1" x14ac:dyDescent="0.3">
      <c r="W9150" s="60"/>
      <c r="X9150" s="60"/>
      <c r="Y9150" s="60"/>
      <c r="Z9150" s="60"/>
    </row>
    <row r="9151" spans="23:26" hidden="1" x14ac:dyDescent="0.3">
      <c r="W9151" s="60"/>
      <c r="X9151" s="60"/>
      <c r="Y9151" s="60"/>
      <c r="Z9151" s="60"/>
    </row>
    <row r="9152" spans="23:26" hidden="1" x14ac:dyDescent="0.3">
      <c r="W9152" s="60"/>
      <c r="X9152" s="60"/>
      <c r="Y9152" s="60"/>
      <c r="Z9152" s="60"/>
    </row>
    <row r="9153" spans="23:26" hidden="1" x14ac:dyDescent="0.3">
      <c r="W9153" s="60"/>
      <c r="X9153" s="60"/>
      <c r="Y9153" s="60"/>
      <c r="Z9153" s="60"/>
    </row>
    <row r="9154" spans="23:26" hidden="1" x14ac:dyDescent="0.3">
      <c r="W9154" s="60"/>
      <c r="X9154" s="60"/>
      <c r="Y9154" s="60"/>
      <c r="Z9154" s="60"/>
    </row>
    <row r="9155" spans="23:26" hidden="1" x14ac:dyDescent="0.3">
      <c r="W9155" s="60"/>
      <c r="X9155" s="60"/>
      <c r="Y9155" s="60"/>
      <c r="Z9155" s="60"/>
    </row>
    <row r="9156" spans="23:26" hidden="1" x14ac:dyDescent="0.3">
      <c r="W9156" s="60"/>
      <c r="X9156" s="60"/>
      <c r="Y9156" s="60"/>
      <c r="Z9156" s="60"/>
    </row>
    <row r="9157" spans="23:26" hidden="1" x14ac:dyDescent="0.3">
      <c r="W9157" s="60"/>
      <c r="X9157" s="60"/>
      <c r="Y9157" s="60"/>
      <c r="Z9157" s="60"/>
    </row>
    <row r="9158" spans="23:26" hidden="1" x14ac:dyDescent="0.3">
      <c r="W9158" s="60"/>
      <c r="X9158" s="60"/>
      <c r="Y9158" s="60"/>
      <c r="Z9158" s="60"/>
    </row>
    <row r="9159" spans="23:26" hidden="1" x14ac:dyDescent="0.3">
      <c r="W9159" s="60"/>
      <c r="X9159" s="60"/>
      <c r="Y9159" s="60"/>
      <c r="Z9159" s="60"/>
    </row>
    <row r="9160" spans="23:26" hidden="1" x14ac:dyDescent="0.3">
      <c r="W9160" s="60"/>
      <c r="X9160" s="60"/>
      <c r="Y9160" s="60"/>
      <c r="Z9160" s="60"/>
    </row>
    <row r="9161" spans="23:26" hidden="1" x14ac:dyDescent="0.3">
      <c r="W9161" s="60"/>
      <c r="X9161" s="60"/>
      <c r="Y9161" s="60"/>
      <c r="Z9161" s="60"/>
    </row>
    <row r="9162" spans="23:26" hidden="1" x14ac:dyDescent="0.3">
      <c r="W9162" s="60"/>
      <c r="X9162" s="60"/>
      <c r="Y9162" s="60"/>
      <c r="Z9162" s="60"/>
    </row>
    <row r="9163" spans="23:26" hidden="1" x14ac:dyDescent="0.3">
      <c r="W9163" s="60"/>
      <c r="X9163" s="60"/>
      <c r="Y9163" s="60"/>
      <c r="Z9163" s="60"/>
    </row>
    <row r="9164" spans="23:26" hidden="1" x14ac:dyDescent="0.3">
      <c r="W9164" s="60"/>
      <c r="X9164" s="60"/>
      <c r="Y9164" s="60"/>
      <c r="Z9164" s="60"/>
    </row>
    <row r="9165" spans="23:26" hidden="1" x14ac:dyDescent="0.3">
      <c r="W9165" s="60"/>
      <c r="X9165" s="60"/>
      <c r="Y9165" s="60"/>
      <c r="Z9165" s="60"/>
    </row>
    <row r="9166" spans="23:26" hidden="1" x14ac:dyDescent="0.3">
      <c r="W9166" s="60"/>
      <c r="X9166" s="60"/>
      <c r="Y9166" s="60"/>
      <c r="Z9166" s="60"/>
    </row>
    <row r="9167" spans="23:26" hidden="1" x14ac:dyDescent="0.3">
      <c r="W9167" s="60"/>
      <c r="X9167" s="60"/>
      <c r="Y9167" s="60"/>
      <c r="Z9167" s="60"/>
    </row>
    <row r="9168" spans="23:26" hidden="1" x14ac:dyDescent="0.3">
      <c r="W9168" s="60"/>
      <c r="X9168" s="60"/>
      <c r="Y9168" s="60"/>
      <c r="Z9168" s="60"/>
    </row>
    <row r="9169" spans="23:26" hidden="1" x14ac:dyDescent="0.3">
      <c r="W9169" s="60"/>
      <c r="X9169" s="60"/>
      <c r="Y9169" s="60"/>
      <c r="Z9169" s="60"/>
    </row>
    <row r="9170" spans="23:26" hidden="1" x14ac:dyDescent="0.3">
      <c r="W9170" s="60"/>
      <c r="X9170" s="60"/>
      <c r="Y9170" s="60"/>
      <c r="Z9170" s="60"/>
    </row>
    <row r="9171" spans="23:26" hidden="1" x14ac:dyDescent="0.3">
      <c r="W9171" s="60"/>
      <c r="X9171" s="60"/>
      <c r="Y9171" s="60"/>
      <c r="Z9171" s="60"/>
    </row>
    <row r="9172" spans="23:26" hidden="1" x14ac:dyDescent="0.3">
      <c r="W9172" s="60"/>
      <c r="X9172" s="60"/>
      <c r="Y9172" s="60"/>
      <c r="Z9172" s="60"/>
    </row>
    <row r="9173" spans="23:26" hidden="1" x14ac:dyDescent="0.3">
      <c r="W9173" s="60"/>
      <c r="X9173" s="60"/>
      <c r="Y9173" s="60"/>
      <c r="Z9173" s="60"/>
    </row>
    <row r="9174" spans="23:26" hidden="1" x14ac:dyDescent="0.3">
      <c r="W9174" s="60"/>
      <c r="X9174" s="60"/>
      <c r="Y9174" s="60"/>
      <c r="Z9174" s="60"/>
    </row>
    <row r="9175" spans="23:26" hidden="1" x14ac:dyDescent="0.3">
      <c r="W9175" s="60"/>
      <c r="X9175" s="60"/>
      <c r="Y9175" s="60"/>
      <c r="Z9175" s="60"/>
    </row>
    <row r="9176" spans="23:26" hidden="1" x14ac:dyDescent="0.3">
      <c r="W9176" s="60"/>
      <c r="X9176" s="60"/>
      <c r="Y9176" s="60"/>
      <c r="Z9176" s="60"/>
    </row>
    <row r="9177" spans="23:26" hidden="1" x14ac:dyDescent="0.3">
      <c r="W9177" s="60"/>
      <c r="X9177" s="60"/>
      <c r="Y9177" s="60"/>
      <c r="Z9177" s="60"/>
    </row>
    <row r="9178" spans="23:26" hidden="1" x14ac:dyDescent="0.3">
      <c r="W9178" s="60"/>
      <c r="X9178" s="60"/>
      <c r="Y9178" s="60"/>
      <c r="Z9178" s="60"/>
    </row>
    <row r="9179" spans="23:26" hidden="1" x14ac:dyDescent="0.3">
      <c r="W9179" s="60"/>
      <c r="X9179" s="60"/>
      <c r="Y9179" s="60"/>
      <c r="Z9179" s="60"/>
    </row>
    <row r="9180" spans="23:26" hidden="1" x14ac:dyDescent="0.3">
      <c r="W9180" s="60"/>
      <c r="X9180" s="60"/>
      <c r="Y9180" s="60"/>
      <c r="Z9180" s="60"/>
    </row>
    <row r="9181" spans="23:26" hidden="1" x14ac:dyDescent="0.3">
      <c r="W9181" s="60"/>
      <c r="X9181" s="60"/>
      <c r="Y9181" s="60"/>
      <c r="Z9181" s="60"/>
    </row>
    <row r="9182" spans="23:26" hidden="1" x14ac:dyDescent="0.3">
      <c r="W9182" s="60"/>
      <c r="X9182" s="60"/>
      <c r="Y9182" s="60"/>
      <c r="Z9182" s="60"/>
    </row>
    <row r="9183" spans="23:26" hidden="1" x14ac:dyDescent="0.3">
      <c r="W9183" s="60"/>
      <c r="X9183" s="60"/>
      <c r="Y9183" s="60"/>
      <c r="Z9183" s="60"/>
    </row>
    <row r="9184" spans="23:26" hidden="1" x14ac:dyDescent="0.3">
      <c r="W9184" s="60"/>
      <c r="X9184" s="60"/>
      <c r="Y9184" s="60"/>
      <c r="Z9184" s="60"/>
    </row>
    <row r="9185" spans="23:26" hidden="1" x14ac:dyDescent="0.3">
      <c r="W9185" s="60"/>
      <c r="X9185" s="60"/>
      <c r="Y9185" s="60"/>
      <c r="Z9185" s="60"/>
    </row>
    <row r="9186" spans="23:26" hidden="1" x14ac:dyDescent="0.3">
      <c r="W9186" s="60"/>
      <c r="X9186" s="60"/>
      <c r="Y9186" s="60"/>
      <c r="Z9186" s="60"/>
    </row>
    <row r="9187" spans="23:26" hidden="1" x14ac:dyDescent="0.3">
      <c r="W9187" s="60"/>
      <c r="X9187" s="60"/>
      <c r="Y9187" s="60"/>
      <c r="Z9187" s="60"/>
    </row>
    <row r="9188" spans="23:26" hidden="1" x14ac:dyDescent="0.3">
      <c r="W9188" s="60"/>
      <c r="X9188" s="60"/>
      <c r="Y9188" s="60"/>
      <c r="Z9188" s="60"/>
    </row>
    <row r="9189" spans="23:26" hidden="1" x14ac:dyDescent="0.3">
      <c r="W9189" s="60"/>
      <c r="X9189" s="60"/>
      <c r="Y9189" s="60"/>
      <c r="Z9189" s="60"/>
    </row>
    <row r="9190" spans="23:26" hidden="1" x14ac:dyDescent="0.3">
      <c r="W9190" s="60"/>
      <c r="X9190" s="60"/>
      <c r="Y9190" s="60"/>
      <c r="Z9190" s="60"/>
    </row>
    <row r="9191" spans="23:26" hidden="1" x14ac:dyDescent="0.3">
      <c r="W9191" s="60"/>
      <c r="X9191" s="60"/>
      <c r="Y9191" s="60"/>
      <c r="Z9191" s="60"/>
    </row>
    <row r="9192" spans="23:26" hidden="1" x14ac:dyDescent="0.3">
      <c r="W9192" s="60"/>
      <c r="X9192" s="60"/>
      <c r="Y9192" s="60"/>
      <c r="Z9192" s="60"/>
    </row>
    <row r="9193" spans="23:26" hidden="1" x14ac:dyDescent="0.3">
      <c r="W9193" s="60"/>
      <c r="X9193" s="60"/>
      <c r="Y9193" s="60"/>
      <c r="Z9193" s="60"/>
    </row>
    <row r="9194" spans="23:26" hidden="1" x14ac:dyDescent="0.3">
      <c r="W9194" s="60"/>
      <c r="X9194" s="60"/>
      <c r="Y9194" s="60"/>
      <c r="Z9194" s="60"/>
    </row>
    <row r="9195" spans="23:26" hidden="1" x14ac:dyDescent="0.3">
      <c r="W9195" s="60"/>
      <c r="X9195" s="60"/>
      <c r="Y9195" s="60"/>
      <c r="Z9195" s="60"/>
    </row>
    <row r="9196" spans="23:26" hidden="1" x14ac:dyDescent="0.3">
      <c r="W9196" s="60"/>
      <c r="X9196" s="60"/>
      <c r="Y9196" s="60"/>
      <c r="Z9196" s="60"/>
    </row>
    <row r="9197" spans="23:26" hidden="1" x14ac:dyDescent="0.3">
      <c r="W9197" s="60"/>
      <c r="X9197" s="60"/>
      <c r="Y9197" s="60"/>
      <c r="Z9197" s="60"/>
    </row>
    <row r="9198" spans="23:26" hidden="1" x14ac:dyDescent="0.3">
      <c r="W9198" s="60"/>
      <c r="X9198" s="60"/>
      <c r="Y9198" s="60"/>
      <c r="Z9198" s="60"/>
    </row>
    <row r="9199" spans="23:26" hidden="1" x14ac:dyDescent="0.3">
      <c r="W9199" s="60"/>
      <c r="X9199" s="60"/>
      <c r="Y9199" s="60"/>
      <c r="Z9199" s="60"/>
    </row>
    <row r="9200" spans="23:26" hidden="1" x14ac:dyDescent="0.3">
      <c r="W9200" s="60"/>
      <c r="X9200" s="60"/>
      <c r="Y9200" s="60"/>
      <c r="Z9200" s="60"/>
    </row>
    <row r="9201" spans="23:26" hidden="1" x14ac:dyDescent="0.3">
      <c r="W9201" s="60"/>
      <c r="X9201" s="60"/>
      <c r="Y9201" s="60"/>
      <c r="Z9201" s="60"/>
    </row>
    <row r="9202" spans="23:26" hidden="1" x14ac:dyDescent="0.3">
      <c r="W9202" s="60"/>
      <c r="X9202" s="60"/>
      <c r="Y9202" s="60"/>
      <c r="Z9202" s="60"/>
    </row>
    <row r="9203" spans="23:26" hidden="1" x14ac:dyDescent="0.3">
      <c r="W9203" s="60"/>
      <c r="X9203" s="60"/>
      <c r="Y9203" s="60"/>
      <c r="Z9203" s="60"/>
    </row>
    <row r="9204" spans="23:26" hidden="1" x14ac:dyDescent="0.3">
      <c r="W9204" s="60"/>
      <c r="X9204" s="60"/>
      <c r="Y9204" s="60"/>
      <c r="Z9204" s="60"/>
    </row>
    <row r="9205" spans="23:26" hidden="1" x14ac:dyDescent="0.3">
      <c r="W9205" s="60"/>
      <c r="X9205" s="60"/>
      <c r="Y9205" s="60"/>
      <c r="Z9205" s="60"/>
    </row>
    <row r="9206" spans="23:26" hidden="1" x14ac:dyDescent="0.3">
      <c r="W9206" s="60"/>
      <c r="X9206" s="60"/>
      <c r="Y9206" s="60"/>
      <c r="Z9206" s="60"/>
    </row>
    <row r="9207" spans="23:26" hidden="1" x14ac:dyDescent="0.3">
      <c r="W9207" s="60"/>
      <c r="X9207" s="60"/>
      <c r="Y9207" s="60"/>
      <c r="Z9207" s="60"/>
    </row>
    <row r="9208" spans="23:26" hidden="1" x14ac:dyDescent="0.3">
      <c r="W9208" s="60"/>
      <c r="X9208" s="60"/>
      <c r="Y9208" s="60"/>
      <c r="Z9208" s="60"/>
    </row>
    <row r="9209" spans="23:26" hidden="1" x14ac:dyDescent="0.3">
      <c r="W9209" s="60"/>
      <c r="X9209" s="60"/>
      <c r="Y9209" s="60"/>
      <c r="Z9209" s="60"/>
    </row>
    <row r="9210" spans="23:26" hidden="1" x14ac:dyDescent="0.3">
      <c r="W9210" s="60"/>
      <c r="X9210" s="60"/>
      <c r="Y9210" s="60"/>
      <c r="Z9210" s="60"/>
    </row>
    <row r="9211" spans="23:26" hidden="1" x14ac:dyDescent="0.3">
      <c r="W9211" s="60"/>
      <c r="X9211" s="60"/>
      <c r="Y9211" s="60"/>
      <c r="Z9211" s="60"/>
    </row>
    <row r="9212" spans="23:26" hidden="1" x14ac:dyDescent="0.3">
      <c r="W9212" s="60"/>
      <c r="X9212" s="60"/>
      <c r="Y9212" s="60"/>
      <c r="Z9212" s="60"/>
    </row>
    <row r="9213" spans="23:26" hidden="1" x14ac:dyDescent="0.3">
      <c r="W9213" s="60"/>
      <c r="X9213" s="60"/>
      <c r="Y9213" s="60"/>
      <c r="Z9213" s="60"/>
    </row>
    <row r="9214" spans="23:26" hidden="1" x14ac:dyDescent="0.3">
      <c r="W9214" s="60"/>
      <c r="X9214" s="60"/>
      <c r="Y9214" s="60"/>
      <c r="Z9214" s="60"/>
    </row>
    <row r="9215" spans="23:26" hidden="1" x14ac:dyDescent="0.3">
      <c r="W9215" s="60"/>
      <c r="X9215" s="60"/>
      <c r="Y9215" s="60"/>
      <c r="Z9215" s="60"/>
    </row>
    <row r="9216" spans="23:26" hidden="1" x14ac:dyDescent="0.3">
      <c r="W9216" s="60"/>
      <c r="X9216" s="60"/>
      <c r="Y9216" s="60"/>
      <c r="Z9216" s="60"/>
    </row>
    <row r="9217" spans="23:26" hidden="1" x14ac:dyDescent="0.3">
      <c r="W9217" s="60"/>
      <c r="X9217" s="60"/>
      <c r="Y9217" s="60"/>
      <c r="Z9217" s="60"/>
    </row>
    <row r="9218" spans="23:26" hidden="1" x14ac:dyDescent="0.3">
      <c r="W9218" s="60"/>
      <c r="X9218" s="60"/>
      <c r="Y9218" s="60"/>
      <c r="Z9218" s="60"/>
    </row>
    <row r="9219" spans="23:26" hidden="1" x14ac:dyDescent="0.3">
      <c r="W9219" s="60"/>
      <c r="X9219" s="60"/>
      <c r="Y9219" s="60"/>
      <c r="Z9219" s="60"/>
    </row>
    <row r="9220" spans="23:26" hidden="1" x14ac:dyDescent="0.3">
      <c r="W9220" s="60"/>
      <c r="X9220" s="60"/>
      <c r="Y9220" s="60"/>
      <c r="Z9220" s="60"/>
    </row>
    <row r="9221" spans="23:26" hidden="1" x14ac:dyDescent="0.3">
      <c r="W9221" s="60"/>
      <c r="X9221" s="60"/>
      <c r="Y9221" s="60"/>
      <c r="Z9221" s="60"/>
    </row>
    <row r="9222" spans="23:26" hidden="1" x14ac:dyDescent="0.3">
      <c r="W9222" s="60"/>
      <c r="X9222" s="60"/>
      <c r="Y9222" s="60"/>
      <c r="Z9222" s="60"/>
    </row>
    <row r="9223" spans="23:26" hidden="1" x14ac:dyDescent="0.3">
      <c r="W9223" s="60"/>
      <c r="X9223" s="60"/>
      <c r="Y9223" s="60"/>
      <c r="Z9223" s="60"/>
    </row>
    <row r="9224" spans="23:26" hidden="1" x14ac:dyDescent="0.3">
      <c r="W9224" s="60"/>
      <c r="X9224" s="60"/>
      <c r="Y9224" s="60"/>
      <c r="Z9224" s="60"/>
    </row>
    <row r="9225" spans="23:26" hidden="1" x14ac:dyDescent="0.3">
      <c r="W9225" s="60"/>
      <c r="X9225" s="60"/>
      <c r="Y9225" s="60"/>
      <c r="Z9225" s="60"/>
    </row>
    <row r="9226" spans="23:26" hidden="1" x14ac:dyDescent="0.3">
      <c r="W9226" s="60"/>
      <c r="X9226" s="60"/>
      <c r="Y9226" s="60"/>
      <c r="Z9226" s="60"/>
    </row>
    <row r="9227" spans="23:26" hidden="1" x14ac:dyDescent="0.3">
      <c r="W9227" s="60"/>
      <c r="X9227" s="60"/>
      <c r="Y9227" s="60"/>
      <c r="Z9227" s="60"/>
    </row>
    <row r="9228" spans="23:26" hidden="1" x14ac:dyDescent="0.3">
      <c r="W9228" s="60"/>
      <c r="X9228" s="60"/>
      <c r="Y9228" s="60"/>
      <c r="Z9228" s="60"/>
    </row>
    <row r="9229" spans="23:26" hidden="1" x14ac:dyDescent="0.3">
      <c r="W9229" s="60"/>
      <c r="X9229" s="60"/>
      <c r="Y9229" s="60"/>
      <c r="Z9229" s="60"/>
    </row>
    <row r="9230" spans="23:26" hidden="1" x14ac:dyDescent="0.3">
      <c r="W9230" s="60"/>
      <c r="X9230" s="60"/>
      <c r="Y9230" s="60"/>
      <c r="Z9230" s="60"/>
    </row>
    <row r="9231" spans="23:26" hidden="1" x14ac:dyDescent="0.3">
      <c r="W9231" s="60"/>
      <c r="X9231" s="60"/>
      <c r="Y9231" s="60"/>
      <c r="Z9231" s="60"/>
    </row>
    <row r="9232" spans="23:26" hidden="1" x14ac:dyDescent="0.3">
      <c r="W9232" s="60"/>
      <c r="X9232" s="60"/>
      <c r="Y9232" s="60"/>
      <c r="Z9232" s="60"/>
    </row>
    <row r="9233" spans="23:26" hidden="1" x14ac:dyDescent="0.3">
      <c r="W9233" s="60"/>
      <c r="X9233" s="60"/>
      <c r="Y9233" s="60"/>
      <c r="Z9233" s="60"/>
    </row>
    <row r="9234" spans="23:26" hidden="1" x14ac:dyDescent="0.3">
      <c r="W9234" s="60"/>
      <c r="X9234" s="60"/>
      <c r="Y9234" s="60"/>
      <c r="Z9234" s="60"/>
    </row>
    <row r="9235" spans="23:26" hidden="1" x14ac:dyDescent="0.3">
      <c r="W9235" s="60"/>
      <c r="X9235" s="60"/>
      <c r="Y9235" s="60"/>
      <c r="Z9235" s="60"/>
    </row>
    <row r="9236" spans="23:26" hidden="1" x14ac:dyDescent="0.3">
      <c r="W9236" s="60"/>
      <c r="X9236" s="60"/>
      <c r="Y9236" s="60"/>
      <c r="Z9236" s="60"/>
    </row>
    <row r="9237" spans="23:26" hidden="1" x14ac:dyDescent="0.3">
      <c r="W9237" s="60"/>
      <c r="X9237" s="60"/>
      <c r="Y9237" s="60"/>
      <c r="Z9237" s="60"/>
    </row>
    <row r="9238" spans="23:26" hidden="1" x14ac:dyDescent="0.3">
      <c r="W9238" s="60"/>
      <c r="X9238" s="60"/>
      <c r="Y9238" s="60"/>
      <c r="Z9238" s="60"/>
    </row>
    <row r="9239" spans="23:26" hidden="1" x14ac:dyDescent="0.3">
      <c r="W9239" s="60"/>
      <c r="X9239" s="60"/>
      <c r="Y9239" s="60"/>
      <c r="Z9239" s="60"/>
    </row>
    <row r="9240" spans="23:26" hidden="1" x14ac:dyDescent="0.3">
      <c r="W9240" s="60"/>
      <c r="X9240" s="60"/>
      <c r="Y9240" s="60"/>
      <c r="Z9240" s="60"/>
    </row>
    <row r="9241" spans="23:26" hidden="1" x14ac:dyDescent="0.3">
      <c r="W9241" s="60"/>
      <c r="X9241" s="60"/>
      <c r="Y9241" s="60"/>
      <c r="Z9241" s="60"/>
    </row>
    <row r="9242" spans="23:26" hidden="1" x14ac:dyDescent="0.3">
      <c r="W9242" s="60"/>
      <c r="X9242" s="60"/>
      <c r="Y9242" s="60"/>
      <c r="Z9242" s="60"/>
    </row>
    <row r="9243" spans="23:26" hidden="1" x14ac:dyDescent="0.3">
      <c r="W9243" s="60"/>
      <c r="X9243" s="60"/>
      <c r="Y9243" s="60"/>
      <c r="Z9243" s="60"/>
    </row>
    <row r="9244" spans="23:26" hidden="1" x14ac:dyDescent="0.3">
      <c r="W9244" s="60"/>
      <c r="X9244" s="60"/>
      <c r="Y9244" s="60"/>
      <c r="Z9244" s="60"/>
    </row>
    <row r="9245" spans="23:26" hidden="1" x14ac:dyDescent="0.3">
      <c r="W9245" s="60"/>
      <c r="X9245" s="60"/>
      <c r="Y9245" s="60"/>
      <c r="Z9245" s="60"/>
    </row>
    <row r="9246" spans="23:26" hidden="1" x14ac:dyDescent="0.3">
      <c r="W9246" s="60"/>
      <c r="X9246" s="60"/>
      <c r="Y9246" s="60"/>
      <c r="Z9246" s="60"/>
    </row>
    <row r="9247" spans="23:26" hidden="1" x14ac:dyDescent="0.3">
      <c r="W9247" s="60"/>
      <c r="X9247" s="60"/>
      <c r="Y9247" s="60"/>
      <c r="Z9247" s="60"/>
    </row>
    <row r="9248" spans="23:26" hidden="1" x14ac:dyDescent="0.3">
      <c r="W9248" s="60"/>
      <c r="X9248" s="60"/>
      <c r="Y9248" s="60"/>
      <c r="Z9248" s="60"/>
    </row>
    <row r="9249" spans="23:26" hidden="1" x14ac:dyDescent="0.3">
      <c r="W9249" s="60"/>
      <c r="X9249" s="60"/>
      <c r="Y9249" s="60"/>
      <c r="Z9249" s="60"/>
    </row>
    <row r="9250" spans="23:26" hidden="1" x14ac:dyDescent="0.3">
      <c r="W9250" s="60"/>
      <c r="X9250" s="60"/>
      <c r="Y9250" s="60"/>
      <c r="Z9250" s="60"/>
    </row>
    <row r="9251" spans="23:26" hidden="1" x14ac:dyDescent="0.3">
      <c r="W9251" s="60"/>
      <c r="X9251" s="60"/>
      <c r="Y9251" s="60"/>
      <c r="Z9251" s="60"/>
    </row>
    <row r="9252" spans="23:26" hidden="1" x14ac:dyDescent="0.3">
      <c r="W9252" s="60"/>
      <c r="X9252" s="60"/>
      <c r="Y9252" s="60"/>
      <c r="Z9252" s="60"/>
    </row>
    <row r="9253" spans="23:26" hidden="1" x14ac:dyDescent="0.3">
      <c r="W9253" s="60"/>
      <c r="X9253" s="60"/>
      <c r="Y9253" s="60"/>
      <c r="Z9253" s="60"/>
    </row>
    <row r="9254" spans="23:26" hidden="1" x14ac:dyDescent="0.3">
      <c r="W9254" s="60"/>
      <c r="X9254" s="60"/>
      <c r="Y9254" s="60"/>
      <c r="Z9254" s="60"/>
    </row>
    <row r="9255" spans="23:26" hidden="1" x14ac:dyDescent="0.3">
      <c r="W9255" s="60"/>
      <c r="X9255" s="60"/>
      <c r="Y9255" s="60"/>
      <c r="Z9255" s="60"/>
    </row>
    <row r="9256" spans="23:26" hidden="1" x14ac:dyDescent="0.3">
      <c r="W9256" s="60"/>
      <c r="X9256" s="60"/>
      <c r="Y9256" s="60"/>
      <c r="Z9256" s="60"/>
    </row>
    <row r="9257" spans="23:26" hidden="1" x14ac:dyDescent="0.3">
      <c r="W9257" s="60"/>
      <c r="X9257" s="60"/>
      <c r="Y9257" s="60"/>
      <c r="Z9257" s="60"/>
    </row>
    <row r="9258" spans="23:26" hidden="1" x14ac:dyDescent="0.3">
      <c r="W9258" s="60"/>
      <c r="X9258" s="60"/>
      <c r="Y9258" s="60"/>
      <c r="Z9258" s="60"/>
    </row>
    <row r="9259" spans="23:26" hidden="1" x14ac:dyDescent="0.3">
      <c r="W9259" s="60"/>
      <c r="X9259" s="60"/>
      <c r="Y9259" s="60"/>
      <c r="Z9259" s="60"/>
    </row>
    <row r="9260" spans="23:26" hidden="1" x14ac:dyDescent="0.3">
      <c r="W9260" s="60"/>
      <c r="X9260" s="60"/>
      <c r="Y9260" s="60"/>
      <c r="Z9260" s="60"/>
    </row>
    <row r="9261" spans="23:26" hidden="1" x14ac:dyDescent="0.3">
      <c r="W9261" s="60"/>
      <c r="X9261" s="60"/>
      <c r="Y9261" s="60"/>
      <c r="Z9261" s="60"/>
    </row>
    <row r="9262" spans="23:26" hidden="1" x14ac:dyDescent="0.3">
      <c r="W9262" s="60"/>
      <c r="X9262" s="60"/>
      <c r="Y9262" s="60"/>
      <c r="Z9262" s="60"/>
    </row>
    <row r="9263" spans="23:26" hidden="1" x14ac:dyDescent="0.3">
      <c r="W9263" s="60"/>
      <c r="X9263" s="60"/>
      <c r="Y9263" s="60"/>
      <c r="Z9263" s="60"/>
    </row>
    <row r="9264" spans="23:26" hidden="1" x14ac:dyDescent="0.3">
      <c r="W9264" s="60"/>
      <c r="X9264" s="60"/>
      <c r="Y9264" s="60"/>
      <c r="Z9264" s="60"/>
    </row>
    <row r="9265" spans="23:26" hidden="1" x14ac:dyDescent="0.3">
      <c r="W9265" s="60"/>
      <c r="X9265" s="60"/>
      <c r="Y9265" s="60"/>
      <c r="Z9265" s="60"/>
    </row>
    <row r="9266" spans="23:26" hidden="1" x14ac:dyDescent="0.3">
      <c r="W9266" s="60"/>
      <c r="X9266" s="60"/>
      <c r="Y9266" s="60"/>
      <c r="Z9266" s="60"/>
    </row>
    <row r="9267" spans="23:26" hidden="1" x14ac:dyDescent="0.3">
      <c r="W9267" s="60"/>
      <c r="X9267" s="60"/>
      <c r="Y9267" s="60"/>
      <c r="Z9267" s="60"/>
    </row>
    <row r="9268" spans="23:26" hidden="1" x14ac:dyDescent="0.3">
      <c r="W9268" s="60"/>
      <c r="X9268" s="60"/>
      <c r="Y9268" s="60"/>
      <c r="Z9268" s="60"/>
    </row>
    <row r="9269" spans="23:26" hidden="1" x14ac:dyDescent="0.3">
      <c r="W9269" s="60"/>
      <c r="X9269" s="60"/>
      <c r="Y9269" s="60"/>
      <c r="Z9269" s="60"/>
    </row>
    <row r="9270" spans="23:26" hidden="1" x14ac:dyDescent="0.3">
      <c r="W9270" s="60"/>
      <c r="X9270" s="60"/>
      <c r="Y9270" s="60"/>
      <c r="Z9270" s="60"/>
    </row>
    <row r="9271" spans="23:26" hidden="1" x14ac:dyDescent="0.3">
      <c r="W9271" s="60"/>
      <c r="X9271" s="60"/>
      <c r="Y9271" s="60"/>
      <c r="Z9271" s="60"/>
    </row>
    <row r="9272" spans="23:26" hidden="1" x14ac:dyDescent="0.3">
      <c r="W9272" s="60"/>
      <c r="X9272" s="60"/>
      <c r="Y9272" s="60"/>
      <c r="Z9272" s="60"/>
    </row>
    <row r="9273" spans="23:26" hidden="1" x14ac:dyDescent="0.3">
      <c r="W9273" s="60"/>
      <c r="X9273" s="60"/>
      <c r="Y9273" s="60"/>
      <c r="Z9273" s="60"/>
    </row>
    <row r="9274" spans="23:26" hidden="1" x14ac:dyDescent="0.3">
      <c r="W9274" s="60"/>
      <c r="X9274" s="60"/>
      <c r="Y9274" s="60"/>
      <c r="Z9274" s="60"/>
    </row>
    <row r="9275" spans="23:26" hidden="1" x14ac:dyDescent="0.3">
      <c r="W9275" s="60"/>
      <c r="X9275" s="60"/>
      <c r="Y9275" s="60"/>
      <c r="Z9275" s="60"/>
    </row>
    <row r="9276" spans="23:26" hidden="1" x14ac:dyDescent="0.3">
      <c r="W9276" s="60"/>
      <c r="X9276" s="60"/>
      <c r="Y9276" s="60"/>
      <c r="Z9276" s="60"/>
    </row>
    <row r="9277" spans="23:26" hidden="1" x14ac:dyDescent="0.3">
      <c r="W9277" s="60"/>
      <c r="X9277" s="60"/>
      <c r="Y9277" s="60"/>
      <c r="Z9277" s="60"/>
    </row>
    <row r="9278" spans="23:26" hidden="1" x14ac:dyDescent="0.3">
      <c r="W9278" s="60"/>
      <c r="X9278" s="60"/>
      <c r="Y9278" s="60"/>
      <c r="Z9278" s="60"/>
    </row>
    <row r="9279" spans="23:26" hidden="1" x14ac:dyDescent="0.3">
      <c r="W9279" s="60"/>
      <c r="X9279" s="60"/>
      <c r="Y9279" s="60"/>
      <c r="Z9279" s="60"/>
    </row>
    <row r="9280" spans="23:26" hidden="1" x14ac:dyDescent="0.3">
      <c r="W9280" s="60"/>
      <c r="X9280" s="60"/>
      <c r="Y9280" s="60"/>
      <c r="Z9280" s="60"/>
    </row>
    <row r="9281" spans="23:26" hidden="1" x14ac:dyDescent="0.3">
      <c r="W9281" s="60"/>
      <c r="X9281" s="60"/>
      <c r="Y9281" s="60"/>
      <c r="Z9281" s="60"/>
    </row>
    <row r="9282" spans="23:26" hidden="1" x14ac:dyDescent="0.3">
      <c r="W9282" s="60"/>
      <c r="X9282" s="60"/>
      <c r="Y9282" s="60"/>
      <c r="Z9282" s="60"/>
    </row>
    <row r="9283" spans="23:26" hidden="1" x14ac:dyDescent="0.3">
      <c r="W9283" s="60"/>
      <c r="X9283" s="60"/>
      <c r="Y9283" s="60"/>
      <c r="Z9283" s="60"/>
    </row>
    <row r="9284" spans="23:26" hidden="1" x14ac:dyDescent="0.3">
      <c r="W9284" s="60"/>
      <c r="X9284" s="60"/>
      <c r="Y9284" s="60"/>
      <c r="Z9284" s="60"/>
    </row>
    <row r="9285" spans="23:26" hidden="1" x14ac:dyDescent="0.3">
      <c r="W9285" s="60"/>
      <c r="X9285" s="60"/>
      <c r="Y9285" s="60"/>
      <c r="Z9285" s="60"/>
    </row>
    <row r="9286" spans="23:26" hidden="1" x14ac:dyDescent="0.3">
      <c r="W9286" s="60"/>
      <c r="X9286" s="60"/>
      <c r="Y9286" s="60"/>
      <c r="Z9286" s="60"/>
    </row>
    <row r="9287" spans="23:26" hidden="1" x14ac:dyDescent="0.3">
      <c r="W9287" s="60"/>
      <c r="X9287" s="60"/>
      <c r="Y9287" s="60"/>
      <c r="Z9287" s="60"/>
    </row>
    <row r="9288" spans="23:26" hidden="1" x14ac:dyDescent="0.3">
      <c r="W9288" s="60"/>
      <c r="X9288" s="60"/>
      <c r="Y9288" s="60"/>
      <c r="Z9288" s="60"/>
    </row>
    <row r="9289" spans="23:26" hidden="1" x14ac:dyDescent="0.3">
      <c r="W9289" s="60"/>
      <c r="X9289" s="60"/>
      <c r="Y9289" s="60"/>
      <c r="Z9289" s="60"/>
    </row>
    <row r="9290" spans="23:26" hidden="1" x14ac:dyDescent="0.3">
      <c r="W9290" s="60"/>
      <c r="X9290" s="60"/>
      <c r="Y9290" s="60"/>
      <c r="Z9290" s="60"/>
    </row>
    <row r="9291" spans="23:26" hidden="1" x14ac:dyDescent="0.3">
      <c r="W9291" s="60"/>
      <c r="X9291" s="60"/>
      <c r="Y9291" s="60"/>
      <c r="Z9291" s="60"/>
    </row>
    <row r="9292" spans="23:26" hidden="1" x14ac:dyDescent="0.3">
      <c r="W9292" s="60"/>
      <c r="X9292" s="60"/>
      <c r="Y9292" s="60"/>
      <c r="Z9292" s="60"/>
    </row>
    <row r="9293" spans="23:26" hidden="1" x14ac:dyDescent="0.3">
      <c r="W9293" s="60"/>
      <c r="X9293" s="60"/>
      <c r="Y9293" s="60"/>
      <c r="Z9293" s="60"/>
    </row>
    <row r="9294" spans="23:26" hidden="1" x14ac:dyDescent="0.3">
      <c r="W9294" s="60"/>
      <c r="X9294" s="60"/>
      <c r="Y9294" s="60"/>
      <c r="Z9294" s="60"/>
    </row>
    <row r="9295" spans="23:26" hidden="1" x14ac:dyDescent="0.3">
      <c r="W9295" s="60"/>
      <c r="X9295" s="60"/>
      <c r="Y9295" s="60"/>
      <c r="Z9295" s="60"/>
    </row>
    <row r="9296" spans="23:26" hidden="1" x14ac:dyDescent="0.3">
      <c r="W9296" s="60"/>
      <c r="X9296" s="60"/>
      <c r="Y9296" s="60"/>
      <c r="Z9296" s="60"/>
    </row>
    <row r="9297" spans="23:26" hidden="1" x14ac:dyDescent="0.3">
      <c r="W9297" s="60"/>
      <c r="X9297" s="60"/>
      <c r="Y9297" s="60"/>
      <c r="Z9297" s="60"/>
    </row>
    <row r="9298" spans="23:26" hidden="1" x14ac:dyDescent="0.3">
      <c r="W9298" s="60"/>
      <c r="X9298" s="60"/>
      <c r="Y9298" s="60"/>
      <c r="Z9298" s="60"/>
    </row>
    <row r="9299" spans="23:26" hidden="1" x14ac:dyDescent="0.3">
      <c r="W9299" s="60"/>
      <c r="X9299" s="60"/>
      <c r="Y9299" s="60"/>
      <c r="Z9299" s="60"/>
    </row>
    <row r="9300" spans="23:26" hidden="1" x14ac:dyDescent="0.3">
      <c r="W9300" s="60"/>
      <c r="X9300" s="60"/>
      <c r="Y9300" s="60"/>
      <c r="Z9300" s="60"/>
    </row>
    <row r="9301" spans="23:26" hidden="1" x14ac:dyDescent="0.3">
      <c r="W9301" s="60"/>
      <c r="X9301" s="60"/>
      <c r="Y9301" s="60"/>
      <c r="Z9301" s="60"/>
    </row>
    <row r="9302" spans="23:26" hidden="1" x14ac:dyDescent="0.3">
      <c r="W9302" s="60"/>
      <c r="X9302" s="60"/>
      <c r="Y9302" s="60"/>
      <c r="Z9302" s="60"/>
    </row>
    <row r="9303" spans="23:26" hidden="1" x14ac:dyDescent="0.3">
      <c r="W9303" s="60"/>
      <c r="X9303" s="60"/>
      <c r="Y9303" s="60"/>
      <c r="Z9303" s="60"/>
    </row>
    <row r="9304" spans="23:26" hidden="1" x14ac:dyDescent="0.3">
      <c r="W9304" s="60"/>
      <c r="X9304" s="60"/>
      <c r="Y9304" s="60"/>
      <c r="Z9304" s="60"/>
    </row>
    <row r="9305" spans="23:26" hidden="1" x14ac:dyDescent="0.3">
      <c r="W9305" s="60"/>
      <c r="X9305" s="60"/>
      <c r="Y9305" s="60"/>
      <c r="Z9305" s="60"/>
    </row>
    <row r="9306" spans="23:26" hidden="1" x14ac:dyDescent="0.3">
      <c r="W9306" s="60"/>
      <c r="X9306" s="60"/>
      <c r="Y9306" s="60"/>
      <c r="Z9306" s="60"/>
    </row>
    <row r="9307" spans="23:26" hidden="1" x14ac:dyDescent="0.3">
      <c r="W9307" s="60"/>
      <c r="X9307" s="60"/>
      <c r="Y9307" s="60"/>
      <c r="Z9307" s="60"/>
    </row>
    <row r="9308" spans="23:26" hidden="1" x14ac:dyDescent="0.3">
      <c r="W9308" s="60"/>
      <c r="X9308" s="60"/>
      <c r="Y9308" s="60"/>
      <c r="Z9308" s="60"/>
    </row>
    <row r="9309" spans="23:26" hidden="1" x14ac:dyDescent="0.3">
      <c r="W9309" s="60"/>
      <c r="X9309" s="60"/>
      <c r="Y9309" s="60"/>
      <c r="Z9309" s="60"/>
    </row>
    <row r="9310" spans="23:26" hidden="1" x14ac:dyDescent="0.3">
      <c r="W9310" s="60"/>
      <c r="X9310" s="60"/>
      <c r="Y9310" s="60"/>
      <c r="Z9310" s="60"/>
    </row>
    <row r="9311" spans="23:26" hidden="1" x14ac:dyDescent="0.3">
      <c r="W9311" s="60"/>
      <c r="X9311" s="60"/>
      <c r="Y9311" s="60"/>
      <c r="Z9311" s="60"/>
    </row>
    <row r="9312" spans="23:26" hidden="1" x14ac:dyDescent="0.3">
      <c r="W9312" s="60"/>
      <c r="X9312" s="60"/>
      <c r="Y9312" s="60"/>
      <c r="Z9312" s="60"/>
    </row>
    <row r="9313" spans="23:26" hidden="1" x14ac:dyDescent="0.3">
      <c r="W9313" s="60"/>
      <c r="X9313" s="60"/>
      <c r="Y9313" s="60"/>
      <c r="Z9313" s="60"/>
    </row>
    <row r="9314" spans="23:26" hidden="1" x14ac:dyDescent="0.3">
      <c r="W9314" s="60"/>
      <c r="X9314" s="60"/>
      <c r="Y9314" s="60"/>
      <c r="Z9314" s="60"/>
    </row>
    <row r="9315" spans="23:26" hidden="1" x14ac:dyDescent="0.3">
      <c r="W9315" s="60"/>
      <c r="X9315" s="60"/>
      <c r="Y9315" s="60"/>
      <c r="Z9315" s="60"/>
    </row>
    <row r="9316" spans="23:26" hidden="1" x14ac:dyDescent="0.3">
      <c r="W9316" s="60"/>
      <c r="X9316" s="60"/>
      <c r="Y9316" s="60"/>
      <c r="Z9316" s="60"/>
    </row>
    <row r="9317" spans="23:26" hidden="1" x14ac:dyDescent="0.3">
      <c r="W9317" s="60"/>
      <c r="X9317" s="60"/>
      <c r="Y9317" s="60"/>
      <c r="Z9317" s="60"/>
    </row>
    <row r="9318" spans="23:26" hidden="1" x14ac:dyDescent="0.3">
      <c r="W9318" s="60"/>
      <c r="X9318" s="60"/>
      <c r="Y9318" s="60"/>
      <c r="Z9318" s="60"/>
    </row>
    <row r="9319" spans="23:26" hidden="1" x14ac:dyDescent="0.3">
      <c r="W9319" s="60"/>
      <c r="X9319" s="60"/>
      <c r="Y9319" s="60"/>
      <c r="Z9319" s="60"/>
    </row>
    <row r="9320" spans="23:26" hidden="1" x14ac:dyDescent="0.3">
      <c r="W9320" s="60"/>
      <c r="X9320" s="60"/>
      <c r="Y9320" s="60"/>
      <c r="Z9320" s="60"/>
    </row>
    <row r="9321" spans="23:26" hidden="1" x14ac:dyDescent="0.3">
      <c r="W9321" s="60"/>
      <c r="X9321" s="60"/>
      <c r="Y9321" s="60"/>
      <c r="Z9321" s="60"/>
    </row>
    <row r="9322" spans="23:26" hidden="1" x14ac:dyDescent="0.3">
      <c r="W9322" s="60"/>
      <c r="X9322" s="60"/>
      <c r="Y9322" s="60"/>
      <c r="Z9322" s="60"/>
    </row>
    <row r="9323" spans="23:26" hidden="1" x14ac:dyDescent="0.3">
      <c r="W9323" s="60"/>
      <c r="X9323" s="60"/>
      <c r="Y9323" s="60"/>
      <c r="Z9323" s="60"/>
    </row>
    <row r="9324" spans="23:26" hidden="1" x14ac:dyDescent="0.3">
      <c r="W9324" s="60"/>
      <c r="X9324" s="60"/>
      <c r="Y9324" s="60"/>
      <c r="Z9324" s="60"/>
    </row>
    <row r="9325" spans="23:26" hidden="1" x14ac:dyDescent="0.3">
      <c r="W9325" s="60"/>
      <c r="X9325" s="60"/>
      <c r="Y9325" s="60"/>
      <c r="Z9325" s="60"/>
    </row>
    <row r="9326" spans="23:26" hidden="1" x14ac:dyDescent="0.3">
      <c r="W9326" s="60"/>
      <c r="X9326" s="60"/>
      <c r="Y9326" s="60"/>
      <c r="Z9326" s="60"/>
    </row>
    <row r="9327" spans="23:26" hidden="1" x14ac:dyDescent="0.3">
      <c r="W9327" s="60"/>
      <c r="X9327" s="60"/>
      <c r="Y9327" s="60"/>
      <c r="Z9327" s="60"/>
    </row>
    <row r="9328" spans="23:26" hidden="1" x14ac:dyDescent="0.3">
      <c r="W9328" s="60"/>
      <c r="X9328" s="60"/>
      <c r="Y9328" s="60"/>
      <c r="Z9328" s="60"/>
    </row>
    <row r="9329" spans="23:26" hidden="1" x14ac:dyDescent="0.3">
      <c r="W9329" s="60"/>
      <c r="X9329" s="60"/>
      <c r="Y9329" s="60"/>
      <c r="Z9329" s="60"/>
    </row>
    <row r="9330" spans="23:26" hidden="1" x14ac:dyDescent="0.3">
      <c r="W9330" s="60"/>
      <c r="X9330" s="60"/>
      <c r="Y9330" s="60"/>
      <c r="Z9330" s="60"/>
    </row>
    <row r="9331" spans="23:26" hidden="1" x14ac:dyDescent="0.3">
      <c r="W9331" s="60"/>
      <c r="X9331" s="60"/>
      <c r="Y9331" s="60"/>
      <c r="Z9331" s="60"/>
    </row>
    <row r="9332" spans="23:26" hidden="1" x14ac:dyDescent="0.3">
      <c r="W9332" s="60"/>
      <c r="X9332" s="60"/>
      <c r="Y9332" s="60"/>
      <c r="Z9332" s="60"/>
    </row>
    <row r="9333" spans="23:26" hidden="1" x14ac:dyDescent="0.3">
      <c r="W9333" s="60"/>
      <c r="X9333" s="60"/>
      <c r="Y9333" s="60"/>
      <c r="Z9333" s="60"/>
    </row>
    <row r="9334" spans="23:26" hidden="1" x14ac:dyDescent="0.3">
      <c r="W9334" s="60"/>
      <c r="X9334" s="60"/>
      <c r="Y9334" s="60"/>
      <c r="Z9334" s="60"/>
    </row>
    <row r="9335" spans="23:26" hidden="1" x14ac:dyDescent="0.3">
      <c r="W9335" s="60"/>
      <c r="X9335" s="60"/>
      <c r="Y9335" s="60"/>
      <c r="Z9335" s="60"/>
    </row>
    <row r="9336" spans="23:26" hidden="1" x14ac:dyDescent="0.3">
      <c r="W9336" s="60"/>
      <c r="X9336" s="60"/>
      <c r="Y9336" s="60"/>
      <c r="Z9336" s="60"/>
    </row>
    <row r="9337" spans="23:26" hidden="1" x14ac:dyDescent="0.3">
      <c r="W9337" s="60"/>
      <c r="X9337" s="60"/>
      <c r="Y9337" s="60"/>
      <c r="Z9337" s="60"/>
    </row>
    <row r="9338" spans="23:26" hidden="1" x14ac:dyDescent="0.3">
      <c r="W9338" s="60"/>
      <c r="X9338" s="60"/>
      <c r="Y9338" s="60"/>
      <c r="Z9338" s="60"/>
    </row>
    <row r="9339" spans="23:26" hidden="1" x14ac:dyDescent="0.3">
      <c r="W9339" s="60"/>
      <c r="X9339" s="60"/>
      <c r="Y9339" s="60"/>
      <c r="Z9339" s="60"/>
    </row>
    <row r="9340" spans="23:26" hidden="1" x14ac:dyDescent="0.3">
      <c r="W9340" s="60"/>
      <c r="X9340" s="60"/>
      <c r="Y9340" s="60"/>
      <c r="Z9340" s="60"/>
    </row>
    <row r="9341" spans="23:26" hidden="1" x14ac:dyDescent="0.3">
      <c r="W9341" s="60"/>
      <c r="X9341" s="60"/>
      <c r="Y9341" s="60"/>
      <c r="Z9341" s="60"/>
    </row>
    <row r="9342" spans="23:26" hidden="1" x14ac:dyDescent="0.3">
      <c r="W9342" s="60"/>
      <c r="X9342" s="60"/>
      <c r="Y9342" s="60"/>
      <c r="Z9342" s="60"/>
    </row>
    <row r="9343" spans="23:26" hidden="1" x14ac:dyDescent="0.3">
      <c r="W9343" s="60"/>
      <c r="X9343" s="60"/>
      <c r="Y9343" s="60"/>
      <c r="Z9343" s="60"/>
    </row>
    <row r="9344" spans="23:26" hidden="1" x14ac:dyDescent="0.3">
      <c r="W9344" s="60"/>
      <c r="X9344" s="60"/>
      <c r="Y9344" s="60"/>
      <c r="Z9344" s="60"/>
    </row>
    <row r="9345" spans="23:26" hidden="1" x14ac:dyDescent="0.3">
      <c r="W9345" s="60"/>
      <c r="X9345" s="60"/>
      <c r="Y9345" s="60"/>
      <c r="Z9345" s="60"/>
    </row>
    <row r="9346" spans="23:26" hidden="1" x14ac:dyDescent="0.3">
      <c r="W9346" s="60"/>
      <c r="X9346" s="60"/>
      <c r="Y9346" s="60"/>
      <c r="Z9346" s="60"/>
    </row>
    <row r="9347" spans="23:26" hidden="1" x14ac:dyDescent="0.3">
      <c r="W9347" s="60"/>
      <c r="X9347" s="60"/>
      <c r="Y9347" s="60"/>
      <c r="Z9347" s="60"/>
    </row>
    <row r="9348" spans="23:26" hidden="1" x14ac:dyDescent="0.3">
      <c r="W9348" s="60"/>
      <c r="X9348" s="60"/>
      <c r="Y9348" s="60"/>
      <c r="Z9348" s="60"/>
    </row>
    <row r="9349" spans="23:26" hidden="1" x14ac:dyDescent="0.3">
      <c r="W9349" s="60"/>
      <c r="X9349" s="60"/>
      <c r="Y9349" s="60"/>
      <c r="Z9349" s="60"/>
    </row>
    <row r="9350" spans="23:26" hidden="1" x14ac:dyDescent="0.3">
      <c r="W9350" s="60"/>
      <c r="X9350" s="60"/>
      <c r="Y9350" s="60"/>
      <c r="Z9350" s="60"/>
    </row>
    <row r="9351" spans="23:26" hidden="1" x14ac:dyDescent="0.3">
      <c r="W9351" s="60"/>
      <c r="X9351" s="60"/>
      <c r="Y9351" s="60"/>
      <c r="Z9351" s="60"/>
    </row>
    <row r="9352" spans="23:26" hidden="1" x14ac:dyDescent="0.3">
      <c r="W9352" s="60"/>
      <c r="X9352" s="60"/>
      <c r="Y9352" s="60"/>
      <c r="Z9352" s="60"/>
    </row>
    <row r="9353" spans="23:26" hidden="1" x14ac:dyDescent="0.3">
      <c r="W9353" s="60"/>
      <c r="X9353" s="60"/>
      <c r="Y9353" s="60"/>
      <c r="Z9353" s="60"/>
    </row>
    <row r="9354" spans="23:26" hidden="1" x14ac:dyDescent="0.3">
      <c r="W9354" s="60"/>
      <c r="X9354" s="60"/>
      <c r="Y9354" s="60"/>
      <c r="Z9354" s="60"/>
    </row>
    <row r="9355" spans="23:26" hidden="1" x14ac:dyDescent="0.3">
      <c r="W9355" s="60"/>
      <c r="X9355" s="60"/>
      <c r="Y9355" s="60"/>
      <c r="Z9355" s="60"/>
    </row>
    <row r="9356" spans="23:26" hidden="1" x14ac:dyDescent="0.3">
      <c r="W9356" s="60"/>
      <c r="X9356" s="60"/>
      <c r="Y9356" s="60"/>
      <c r="Z9356" s="60"/>
    </row>
    <row r="9357" spans="23:26" hidden="1" x14ac:dyDescent="0.3">
      <c r="W9357" s="60"/>
      <c r="X9357" s="60"/>
      <c r="Y9357" s="60"/>
      <c r="Z9357" s="60"/>
    </row>
    <row r="9358" spans="23:26" hidden="1" x14ac:dyDescent="0.3">
      <c r="W9358" s="60"/>
      <c r="X9358" s="60"/>
      <c r="Y9358" s="60"/>
      <c r="Z9358" s="60"/>
    </row>
    <row r="9359" spans="23:26" hidden="1" x14ac:dyDescent="0.3">
      <c r="W9359" s="60"/>
      <c r="X9359" s="60"/>
      <c r="Y9359" s="60"/>
      <c r="Z9359" s="60"/>
    </row>
    <row r="9360" spans="23:26" hidden="1" x14ac:dyDescent="0.3">
      <c r="W9360" s="60"/>
      <c r="X9360" s="60"/>
      <c r="Y9360" s="60"/>
      <c r="Z9360" s="60"/>
    </row>
    <row r="9361" spans="23:26" hidden="1" x14ac:dyDescent="0.3">
      <c r="W9361" s="60"/>
      <c r="X9361" s="60"/>
      <c r="Y9361" s="60"/>
      <c r="Z9361" s="60"/>
    </row>
    <row r="9362" spans="23:26" hidden="1" x14ac:dyDescent="0.3">
      <c r="W9362" s="60"/>
      <c r="X9362" s="60"/>
      <c r="Y9362" s="60"/>
      <c r="Z9362" s="60"/>
    </row>
    <row r="9363" spans="23:26" hidden="1" x14ac:dyDescent="0.3">
      <c r="W9363" s="60"/>
      <c r="X9363" s="60"/>
      <c r="Y9363" s="60"/>
      <c r="Z9363" s="60"/>
    </row>
    <row r="9364" spans="23:26" hidden="1" x14ac:dyDescent="0.3">
      <c r="W9364" s="60"/>
      <c r="X9364" s="60"/>
      <c r="Y9364" s="60"/>
      <c r="Z9364" s="60"/>
    </row>
    <row r="9365" spans="23:26" hidden="1" x14ac:dyDescent="0.3">
      <c r="W9365" s="60"/>
      <c r="X9365" s="60"/>
      <c r="Y9365" s="60"/>
      <c r="Z9365" s="60"/>
    </row>
    <row r="9366" spans="23:26" hidden="1" x14ac:dyDescent="0.3">
      <c r="W9366" s="60"/>
      <c r="X9366" s="60"/>
      <c r="Y9366" s="60"/>
      <c r="Z9366" s="60"/>
    </row>
    <row r="9367" spans="23:26" hidden="1" x14ac:dyDescent="0.3">
      <c r="W9367" s="60"/>
      <c r="X9367" s="60"/>
      <c r="Y9367" s="60"/>
      <c r="Z9367" s="60"/>
    </row>
    <row r="9368" spans="23:26" hidden="1" x14ac:dyDescent="0.3">
      <c r="W9368" s="60"/>
      <c r="X9368" s="60"/>
      <c r="Y9368" s="60"/>
      <c r="Z9368" s="60"/>
    </row>
    <row r="9369" spans="23:26" hidden="1" x14ac:dyDescent="0.3">
      <c r="W9369" s="60"/>
      <c r="X9369" s="60"/>
      <c r="Y9369" s="60"/>
      <c r="Z9369" s="60"/>
    </row>
    <row r="9370" spans="23:26" hidden="1" x14ac:dyDescent="0.3">
      <c r="W9370" s="60"/>
      <c r="X9370" s="60"/>
      <c r="Y9370" s="60"/>
      <c r="Z9370" s="60"/>
    </row>
    <row r="9371" spans="23:26" hidden="1" x14ac:dyDescent="0.3">
      <c r="W9371" s="60"/>
      <c r="X9371" s="60"/>
      <c r="Y9371" s="60"/>
      <c r="Z9371" s="60"/>
    </row>
    <row r="9372" spans="23:26" hidden="1" x14ac:dyDescent="0.3">
      <c r="W9372" s="60"/>
      <c r="X9372" s="60"/>
      <c r="Y9372" s="60"/>
      <c r="Z9372" s="60"/>
    </row>
    <row r="9373" spans="23:26" hidden="1" x14ac:dyDescent="0.3">
      <c r="W9373" s="60"/>
      <c r="X9373" s="60"/>
      <c r="Y9373" s="60"/>
      <c r="Z9373" s="60"/>
    </row>
    <row r="9374" spans="23:26" hidden="1" x14ac:dyDescent="0.3">
      <c r="W9374" s="60"/>
      <c r="X9374" s="60"/>
      <c r="Y9374" s="60"/>
      <c r="Z9374" s="60"/>
    </row>
    <row r="9375" spans="23:26" hidden="1" x14ac:dyDescent="0.3">
      <c r="W9375" s="60"/>
      <c r="X9375" s="60"/>
      <c r="Y9375" s="60"/>
      <c r="Z9375" s="60"/>
    </row>
    <row r="9376" spans="23:26" hidden="1" x14ac:dyDescent="0.3">
      <c r="W9376" s="60"/>
      <c r="X9376" s="60"/>
      <c r="Y9376" s="60"/>
      <c r="Z9376" s="60"/>
    </row>
    <row r="9377" spans="23:26" hidden="1" x14ac:dyDescent="0.3">
      <c r="W9377" s="60"/>
      <c r="X9377" s="60"/>
      <c r="Y9377" s="60"/>
      <c r="Z9377" s="60"/>
    </row>
    <row r="9378" spans="23:26" hidden="1" x14ac:dyDescent="0.3">
      <c r="W9378" s="60"/>
      <c r="X9378" s="60"/>
      <c r="Y9378" s="60"/>
      <c r="Z9378" s="60"/>
    </row>
    <row r="9379" spans="23:26" hidden="1" x14ac:dyDescent="0.3">
      <c r="W9379" s="60"/>
      <c r="X9379" s="60"/>
      <c r="Y9379" s="60"/>
      <c r="Z9379" s="60"/>
    </row>
    <row r="9380" spans="23:26" hidden="1" x14ac:dyDescent="0.3">
      <c r="W9380" s="60"/>
      <c r="X9380" s="60"/>
      <c r="Y9380" s="60"/>
      <c r="Z9380" s="60"/>
    </row>
    <row r="9381" spans="23:26" hidden="1" x14ac:dyDescent="0.3">
      <c r="W9381" s="60"/>
      <c r="X9381" s="60"/>
      <c r="Y9381" s="60"/>
      <c r="Z9381" s="60"/>
    </row>
    <row r="9382" spans="23:26" hidden="1" x14ac:dyDescent="0.3">
      <c r="W9382" s="60"/>
      <c r="X9382" s="60"/>
      <c r="Y9382" s="60"/>
      <c r="Z9382" s="60"/>
    </row>
    <row r="9383" spans="23:26" hidden="1" x14ac:dyDescent="0.3">
      <c r="W9383" s="60"/>
      <c r="X9383" s="60"/>
      <c r="Y9383" s="60"/>
      <c r="Z9383" s="60"/>
    </row>
    <row r="9384" spans="23:26" hidden="1" x14ac:dyDescent="0.3">
      <c r="W9384" s="60"/>
      <c r="X9384" s="60"/>
      <c r="Y9384" s="60"/>
      <c r="Z9384" s="60"/>
    </row>
    <row r="9385" spans="23:26" hidden="1" x14ac:dyDescent="0.3">
      <c r="W9385" s="60"/>
      <c r="X9385" s="60"/>
      <c r="Y9385" s="60"/>
      <c r="Z9385" s="60"/>
    </row>
    <row r="9386" spans="23:26" hidden="1" x14ac:dyDescent="0.3">
      <c r="W9386" s="60"/>
      <c r="X9386" s="60"/>
      <c r="Y9386" s="60"/>
      <c r="Z9386" s="60"/>
    </row>
    <row r="9387" spans="23:26" hidden="1" x14ac:dyDescent="0.3">
      <c r="W9387" s="60"/>
      <c r="X9387" s="60"/>
      <c r="Y9387" s="60"/>
      <c r="Z9387" s="60"/>
    </row>
    <row r="9388" spans="23:26" hidden="1" x14ac:dyDescent="0.3">
      <c r="W9388" s="60"/>
      <c r="X9388" s="60"/>
      <c r="Y9388" s="60"/>
      <c r="Z9388" s="60"/>
    </row>
    <row r="9389" spans="23:26" hidden="1" x14ac:dyDescent="0.3">
      <c r="W9389" s="60"/>
      <c r="X9389" s="60"/>
      <c r="Y9389" s="60"/>
      <c r="Z9389" s="60"/>
    </row>
    <row r="9390" spans="23:26" hidden="1" x14ac:dyDescent="0.3">
      <c r="W9390" s="60"/>
      <c r="X9390" s="60"/>
      <c r="Y9390" s="60"/>
      <c r="Z9390" s="60"/>
    </row>
    <row r="9391" spans="23:26" hidden="1" x14ac:dyDescent="0.3">
      <c r="W9391" s="60"/>
      <c r="X9391" s="60"/>
      <c r="Y9391" s="60"/>
      <c r="Z9391" s="60"/>
    </row>
    <row r="9392" spans="23:26" hidden="1" x14ac:dyDescent="0.3">
      <c r="W9392" s="60"/>
      <c r="X9392" s="60"/>
      <c r="Y9392" s="60"/>
      <c r="Z9392" s="60"/>
    </row>
    <row r="9393" spans="23:26" hidden="1" x14ac:dyDescent="0.3">
      <c r="W9393" s="60"/>
      <c r="X9393" s="60"/>
      <c r="Y9393" s="60"/>
      <c r="Z9393" s="60"/>
    </row>
    <row r="9394" spans="23:26" hidden="1" x14ac:dyDescent="0.3">
      <c r="W9394" s="60"/>
      <c r="X9394" s="60"/>
      <c r="Y9394" s="60"/>
      <c r="Z9394" s="60"/>
    </row>
    <row r="9395" spans="23:26" hidden="1" x14ac:dyDescent="0.3">
      <c r="W9395" s="60"/>
      <c r="X9395" s="60"/>
      <c r="Y9395" s="60"/>
      <c r="Z9395" s="60"/>
    </row>
    <row r="9396" spans="23:26" hidden="1" x14ac:dyDescent="0.3">
      <c r="W9396" s="60"/>
      <c r="X9396" s="60"/>
      <c r="Y9396" s="60"/>
      <c r="Z9396" s="60"/>
    </row>
    <row r="9397" spans="23:26" hidden="1" x14ac:dyDescent="0.3">
      <c r="W9397" s="60"/>
      <c r="X9397" s="60"/>
      <c r="Y9397" s="60"/>
      <c r="Z9397" s="60"/>
    </row>
    <row r="9398" spans="23:26" hidden="1" x14ac:dyDescent="0.3">
      <c r="W9398" s="60"/>
      <c r="X9398" s="60"/>
      <c r="Y9398" s="60"/>
      <c r="Z9398" s="60"/>
    </row>
    <row r="9399" spans="23:26" hidden="1" x14ac:dyDescent="0.3">
      <c r="W9399" s="60"/>
      <c r="X9399" s="60"/>
      <c r="Y9399" s="60"/>
      <c r="Z9399" s="60"/>
    </row>
    <row r="9400" spans="23:26" hidden="1" x14ac:dyDescent="0.3">
      <c r="W9400" s="60"/>
      <c r="X9400" s="60"/>
      <c r="Y9400" s="60"/>
      <c r="Z9400" s="60"/>
    </row>
    <row r="9401" spans="23:26" hidden="1" x14ac:dyDescent="0.3">
      <c r="W9401" s="60"/>
      <c r="X9401" s="60"/>
      <c r="Y9401" s="60"/>
      <c r="Z9401" s="60"/>
    </row>
    <row r="9402" spans="23:26" hidden="1" x14ac:dyDescent="0.3">
      <c r="W9402" s="60"/>
      <c r="X9402" s="60"/>
      <c r="Y9402" s="60"/>
      <c r="Z9402" s="60"/>
    </row>
    <row r="9403" spans="23:26" hidden="1" x14ac:dyDescent="0.3">
      <c r="W9403" s="60"/>
      <c r="X9403" s="60"/>
      <c r="Y9403" s="60"/>
      <c r="Z9403" s="60"/>
    </row>
    <row r="9404" spans="23:26" hidden="1" x14ac:dyDescent="0.3">
      <c r="W9404" s="60"/>
      <c r="X9404" s="60"/>
      <c r="Y9404" s="60"/>
      <c r="Z9404" s="60"/>
    </row>
    <row r="9405" spans="23:26" hidden="1" x14ac:dyDescent="0.3">
      <c r="W9405" s="60"/>
      <c r="X9405" s="60"/>
      <c r="Y9405" s="60"/>
      <c r="Z9405" s="60"/>
    </row>
    <row r="9406" spans="23:26" hidden="1" x14ac:dyDescent="0.3">
      <c r="W9406" s="60"/>
      <c r="X9406" s="60"/>
      <c r="Y9406" s="60"/>
      <c r="Z9406" s="60"/>
    </row>
    <row r="9407" spans="23:26" hidden="1" x14ac:dyDescent="0.3">
      <c r="W9407" s="60"/>
      <c r="X9407" s="60"/>
      <c r="Y9407" s="60"/>
      <c r="Z9407" s="60"/>
    </row>
    <row r="9408" spans="23:26" hidden="1" x14ac:dyDescent="0.3">
      <c r="W9408" s="60"/>
      <c r="X9408" s="60"/>
      <c r="Y9408" s="60"/>
      <c r="Z9408" s="60"/>
    </row>
    <row r="9409" spans="23:26" hidden="1" x14ac:dyDescent="0.3">
      <c r="W9409" s="60"/>
      <c r="X9409" s="60"/>
      <c r="Y9409" s="60"/>
      <c r="Z9409" s="60"/>
    </row>
    <row r="9410" spans="23:26" hidden="1" x14ac:dyDescent="0.3">
      <c r="W9410" s="60"/>
      <c r="X9410" s="60"/>
      <c r="Y9410" s="60"/>
      <c r="Z9410" s="60"/>
    </row>
    <row r="9411" spans="23:26" hidden="1" x14ac:dyDescent="0.3">
      <c r="W9411" s="60"/>
      <c r="X9411" s="60"/>
      <c r="Y9411" s="60"/>
      <c r="Z9411" s="60"/>
    </row>
    <row r="9412" spans="23:26" hidden="1" x14ac:dyDescent="0.3">
      <c r="W9412" s="60"/>
      <c r="X9412" s="60"/>
      <c r="Y9412" s="60"/>
      <c r="Z9412" s="60"/>
    </row>
    <row r="9413" spans="23:26" hidden="1" x14ac:dyDescent="0.3">
      <c r="W9413" s="60"/>
      <c r="X9413" s="60"/>
      <c r="Y9413" s="60"/>
      <c r="Z9413" s="60"/>
    </row>
    <row r="9414" spans="23:26" hidden="1" x14ac:dyDescent="0.3">
      <c r="W9414" s="60"/>
      <c r="X9414" s="60"/>
      <c r="Y9414" s="60"/>
      <c r="Z9414" s="60"/>
    </row>
    <row r="9415" spans="23:26" hidden="1" x14ac:dyDescent="0.3">
      <c r="W9415" s="60"/>
      <c r="X9415" s="60"/>
      <c r="Y9415" s="60"/>
      <c r="Z9415" s="60"/>
    </row>
    <row r="9416" spans="23:26" hidden="1" x14ac:dyDescent="0.3">
      <c r="W9416" s="60"/>
      <c r="X9416" s="60"/>
      <c r="Y9416" s="60"/>
      <c r="Z9416" s="60"/>
    </row>
    <row r="9417" spans="23:26" hidden="1" x14ac:dyDescent="0.3">
      <c r="W9417" s="60"/>
      <c r="X9417" s="60"/>
      <c r="Y9417" s="60"/>
      <c r="Z9417" s="60"/>
    </row>
    <row r="9418" spans="23:26" hidden="1" x14ac:dyDescent="0.3">
      <c r="W9418" s="60"/>
      <c r="X9418" s="60"/>
      <c r="Y9418" s="60"/>
      <c r="Z9418" s="60"/>
    </row>
    <row r="9419" spans="23:26" hidden="1" x14ac:dyDescent="0.3">
      <c r="W9419" s="60"/>
      <c r="X9419" s="60"/>
      <c r="Y9419" s="60"/>
      <c r="Z9419" s="60"/>
    </row>
    <row r="9420" spans="23:26" hidden="1" x14ac:dyDescent="0.3">
      <c r="W9420" s="60"/>
      <c r="X9420" s="60"/>
      <c r="Y9420" s="60"/>
      <c r="Z9420" s="60"/>
    </row>
    <row r="9421" spans="23:26" hidden="1" x14ac:dyDescent="0.3">
      <c r="W9421" s="60"/>
      <c r="X9421" s="60"/>
      <c r="Y9421" s="60"/>
      <c r="Z9421" s="60"/>
    </row>
    <row r="9422" spans="23:26" hidden="1" x14ac:dyDescent="0.3">
      <c r="W9422" s="60"/>
      <c r="X9422" s="60"/>
      <c r="Y9422" s="60"/>
      <c r="Z9422" s="60"/>
    </row>
    <row r="9423" spans="23:26" hidden="1" x14ac:dyDescent="0.3">
      <c r="W9423" s="60"/>
      <c r="X9423" s="60"/>
      <c r="Y9423" s="60"/>
      <c r="Z9423" s="60"/>
    </row>
    <row r="9424" spans="23:26" hidden="1" x14ac:dyDescent="0.3">
      <c r="W9424" s="60"/>
      <c r="X9424" s="60"/>
      <c r="Y9424" s="60"/>
      <c r="Z9424" s="60"/>
    </row>
    <row r="9425" spans="23:26" hidden="1" x14ac:dyDescent="0.3">
      <c r="W9425" s="60"/>
      <c r="X9425" s="60"/>
      <c r="Y9425" s="60"/>
      <c r="Z9425" s="60"/>
    </row>
    <row r="9426" spans="23:26" hidden="1" x14ac:dyDescent="0.3">
      <c r="W9426" s="60"/>
      <c r="X9426" s="60"/>
      <c r="Y9426" s="60"/>
      <c r="Z9426" s="60"/>
    </row>
    <row r="9427" spans="23:26" hidden="1" x14ac:dyDescent="0.3">
      <c r="W9427" s="60"/>
      <c r="X9427" s="60"/>
      <c r="Y9427" s="60"/>
      <c r="Z9427" s="60"/>
    </row>
    <row r="9428" spans="23:26" hidden="1" x14ac:dyDescent="0.3">
      <c r="W9428" s="60"/>
      <c r="X9428" s="60"/>
      <c r="Y9428" s="60"/>
      <c r="Z9428" s="60"/>
    </row>
    <row r="9429" spans="23:26" hidden="1" x14ac:dyDescent="0.3">
      <c r="W9429" s="60"/>
      <c r="X9429" s="60"/>
      <c r="Y9429" s="60"/>
      <c r="Z9429" s="60"/>
    </row>
    <row r="9430" spans="23:26" hidden="1" x14ac:dyDescent="0.3">
      <c r="W9430" s="60"/>
      <c r="X9430" s="60"/>
      <c r="Y9430" s="60"/>
      <c r="Z9430" s="60"/>
    </row>
    <row r="9431" spans="23:26" hidden="1" x14ac:dyDescent="0.3">
      <c r="W9431" s="60"/>
      <c r="X9431" s="60"/>
      <c r="Y9431" s="60"/>
      <c r="Z9431" s="60"/>
    </row>
    <row r="9432" spans="23:26" hidden="1" x14ac:dyDescent="0.3">
      <c r="W9432" s="60"/>
      <c r="X9432" s="60"/>
      <c r="Y9432" s="60"/>
      <c r="Z9432" s="60"/>
    </row>
    <row r="9433" spans="23:26" hidden="1" x14ac:dyDescent="0.3">
      <c r="W9433" s="60"/>
      <c r="X9433" s="60"/>
      <c r="Y9433" s="60"/>
      <c r="Z9433" s="60"/>
    </row>
    <row r="9434" spans="23:26" hidden="1" x14ac:dyDescent="0.3">
      <c r="W9434" s="60"/>
      <c r="X9434" s="60"/>
      <c r="Y9434" s="60"/>
      <c r="Z9434" s="60"/>
    </row>
    <row r="9435" spans="23:26" hidden="1" x14ac:dyDescent="0.3">
      <c r="W9435" s="60"/>
      <c r="X9435" s="60"/>
      <c r="Y9435" s="60"/>
      <c r="Z9435" s="60"/>
    </row>
    <row r="9436" spans="23:26" hidden="1" x14ac:dyDescent="0.3">
      <c r="W9436" s="60"/>
      <c r="X9436" s="60"/>
      <c r="Y9436" s="60"/>
      <c r="Z9436" s="60"/>
    </row>
    <row r="9437" spans="23:26" hidden="1" x14ac:dyDescent="0.3">
      <c r="W9437" s="60"/>
      <c r="X9437" s="60"/>
      <c r="Y9437" s="60"/>
      <c r="Z9437" s="60"/>
    </row>
    <row r="9438" spans="23:26" hidden="1" x14ac:dyDescent="0.3">
      <c r="W9438" s="60"/>
      <c r="X9438" s="60"/>
      <c r="Y9438" s="60"/>
      <c r="Z9438" s="60"/>
    </row>
    <row r="9439" spans="23:26" hidden="1" x14ac:dyDescent="0.3">
      <c r="W9439" s="60"/>
      <c r="X9439" s="60"/>
      <c r="Y9439" s="60"/>
      <c r="Z9439" s="60"/>
    </row>
    <row r="9440" spans="23:26" hidden="1" x14ac:dyDescent="0.3">
      <c r="W9440" s="60"/>
      <c r="X9440" s="60"/>
      <c r="Y9440" s="60"/>
      <c r="Z9440" s="60"/>
    </row>
    <row r="9441" spans="23:26" hidden="1" x14ac:dyDescent="0.3">
      <c r="W9441" s="60"/>
      <c r="X9441" s="60"/>
      <c r="Y9441" s="60"/>
      <c r="Z9441" s="60"/>
    </row>
    <row r="9442" spans="23:26" hidden="1" x14ac:dyDescent="0.3">
      <c r="W9442" s="60"/>
      <c r="X9442" s="60"/>
      <c r="Y9442" s="60"/>
      <c r="Z9442" s="60"/>
    </row>
    <row r="9443" spans="23:26" hidden="1" x14ac:dyDescent="0.3">
      <c r="W9443" s="60"/>
      <c r="X9443" s="60"/>
      <c r="Y9443" s="60"/>
      <c r="Z9443" s="60"/>
    </row>
    <row r="9444" spans="23:26" hidden="1" x14ac:dyDescent="0.3">
      <c r="W9444" s="60"/>
      <c r="X9444" s="60"/>
      <c r="Y9444" s="60"/>
      <c r="Z9444" s="60"/>
    </row>
    <row r="9445" spans="23:26" hidden="1" x14ac:dyDescent="0.3">
      <c r="W9445" s="60"/>
      <c r="X9445" s="60"/>
      <c r="Y9445" s="60"/>
      <c r="Z9445" s="60"/>
    </row>
    <row r="9446" spans="23:26" hidden="1" x14ac:dyDescent="0.3">
      <c r="W9446" s="60"/>
      <c r="X9446" s="60"/>
      <c r="Y9446" s="60"/>
      <c r="Z9446" s="60"/>
    </row>
    <row r="9447" spans="23:26" hidden="1" x14ac:dyDescent="0.3">
      <c r="W9447" s="60"/>
      <c r="X9447" s="60"/>
      <c r="Y9447" s="60"/>
      <c r="Z9447" s="60"/>
    </row>
    <row r="9448" spans="23:26" hidden="1" x14ac:dyDescent="0.3">
      <c r="W9448" s="60"/>
      <c r="X9448" s="60"/>
      <c r="Y9448" s="60"/>
      <c r="Z9448" s="60"/>
    </row>
    <row r="9449" spans="23:26" hidden="1" x14ac:dyDescent="0.3">
      <c r="W9449" s="60"/>
      <c r="X9449" s="60"/>
      <c r="Y9449" s="60"/>
      <c r="Z9449" s="60"/>
    </row>
    <row r="9450" spans="23:26" hidden="1" x14ac:dyDescent="0.3">
      <c r="W9450" s="60"/>
      <c r="X9450" s="60"/>
      <c r="Y9450" s="60"/>
      <c r="Z9450" s="60"/>
    </row>
    <row r="9451" spans="23:26" hidden="1" x14ac:dyDescent="0.3">
      <c r="W9451" s="60"/>
      <c r="X9451" s="60"/>
      <c r="Y9451" s="60"/>
      <c r="Z9451" s="60"/>
    </row>
    <row r="9452" spans="23:26" hidden="1" x14ac:dyDescent="0.3">
      <c r="W9452" s="60"/>
      <c r="X9452" s="60"/>
      <c r="Y9452" s="60"/>
      <c r="Z9452" s="60"/>
    </row>
    <row r="9453" spans="23:26" hidden="1" x14ac:dyDescent="0.3">
      <c r="W9453" s="60"/>
      <c r="X9453" s="60"/>
      <c r="Y9453" s="60"/>
      <c r="Z9453" s="60"/>
    </row>
    <row r="9454" spans="23:26" hidden="1" x14ac:dyDescent="0.3">
      <c r="W9454" s="60"/>
      <c r="X9454" s="60"/>
      <c r="Y9454" s="60"/>
      <c r="Z9454" s="60"/>
    </row>
    <row r="9455" spans="23:26" hidden="1" x14ac:dyDescent="0.3">
      <c r="W9455" s="60"/>
      <c r="X9455" s="60"/>
      <c r="Y9455" s="60"/>
      <c r="Z9455" s="60"/>
    </row>
    <row r="9456" spans="23:26" hidden="1" x14ac:dyDescent="0.3">
      <c r="W9456" s="60"/>
      <c r="X9456" s="60"/>
      <c r="Y9456" s="60"/>
      <c r="Z9456" s="60"/>
    </row>
    <row r="9457" spans="23:26" hidden="1" x14ac:dyDescent="0.3">
      <c r="W9457" s="60"/>
      <c r="X9457" s="60"/>
      <c r="Y9457" s="60"/>
      <c r="Z9457" s="60"/>
    </row>
    <row r="9458" spans="23:26" hidden="1" x14ac:dyDescent="0.3">
      <c r="W9458" s="60"/>
      <c r="X9458" s="60"/>
      <c r="Y9458" s="60"/>
      <c r="Z9458" s="60"/>
    </row>
    <row r="9459" spans="23:26" hidden="1" x14ac:dyDescent="0.3">
      <c r="W9459" s="60"/>
      <c r="X9459" s="60"/>
      <c r="Y9459" s="60"/>
      <c r="Z9459" s="60"/>
    </row>
    <row r="9460" spans="23:26" hidden="1" x14ac:dyDescent="0.3">
      <c r="W9460" s="60"/>
      <c r="X9460" s="60"/>
      <c r="Y9460" s="60"/>
      <c r="Z9460" s="60"/>
    </row>
    <row r="9461" spans="23:26" hidden="1" x14ac:dyDescent="0.3">
      <c r="W9461" s="60"/>
      <c r="X9461" s="60"/>
      <c r="Y9461" s="60"/>
      <c r="Z9461" s="60"/>
    </row>
    <row r="9462" spans="23:26" hidden="1" x14ac:dyDescent="0.3">
      <c r="W9462" s="60"/>
      <c r="X9462" s="60"/>
      <c r="Y9462" s="60"/>
      <c r="Z9462" s="60"/>
    </row>
    <row r="9463" spans="23:26" hidden="1" x14ac:dyDescent="0.3">
      <c r="W9463" s="60"/>
      <c r="X9463" s="60"/>
      <c r="Y9463" s="60"/>
      <c r="Z9463" s="60"/>
    </row>
    <row r="9464" spans="23:26" hidden="1" x14ac:dyDescent="0.3">
      <c r="W9464" s="60"/>
      <c r="X9464" s="60"/>
      <c r="Y9464" s="60"/>
      <c r="Z9464" s="60"/>
    </row>
    <row r="9465" spans="23:26" hidden="1" x14ac:dyDescent="0.3">
      <c r="W9465" s="60"/>
      <c r="X9465" s="60"/>
      <c r="Y9465" s="60"/>
      <c r="Z9465" s="60"/>
    </row>
    <row r="9466" spans="23:26" hidden="1" x14ac:dyDescent="0.3">
      <c r="W9466" s="60"/>
      <c r="X9466" s="60"/>
      <c r="Y9466" s="60"/>
      <c r="Z9466" s="60"/>
    </row>
    <row r="9467" spans="23:26" hidden="1" x14ac:dyDescent="0.3">
      <c r="W9467" s="60"/>
      <c r="X9467" s="60"/>
      <c r="Y9467" s="60"/>
      <c r="Z9467" s="60"/>
    </row>
    <row r="9468" spans="23:26" hidden="1" x14ac:dyDescent="0.3">
      <c r="W9468" s="60"/>
      <c r="X9468" s="60"/>
      <c r="Y9468" s="60"/>
      <c r="Z9468" s="60"/>
    </row>
    <row r="9469" spans="23:26" hidden="1" x14ac:dyDescent="0.3">
      <c r="W9469" s="60"/>
      <c r="X9469" s="60"/>
      <c r="Y9469" s="60"/>
      <c r="Z9469" s="60"/>
    </row>
    <row r="9470" spans="23:26" hidden="1" x14ac:dyDescent="0.3">
      <c r="W9470" s="60"/>
      <c r="X9470" s="60"/>
      <c r="Y9470" s="60"/>
      <c r="Z9470" s="60"/>
    </row>
    <row r="9471" spans="23:26" hidden="1" x14ac:dyDescent="0.3">
      <c r="W9471" s="60"/>
      <c r="X9471" s="60"/>
      <c r="Y9471" s="60"/>
      <c r="Z9471" s="60"/>
    </row>
    <row r="9472" spans="23:26" hidden="1" x14ac:dyDescent="0.3">
      <c r="W9472" s="60"/>
      <c r="X9472" s="60"/>
      <c r="Y9472" s="60"/>
      <c r="Z9472" s="60"/>
    </row>
    <row r="9473" spans="23:26" hidden="1" x14ac:dyDescent="0.3">
      <c r="W9473" s="60"/>
      <c r="X9473" s="60"/>
      <c r="Y9473" s="60"/>
      <c r="Z9473" s="60"/>
    </row>
    <row r="9474" spans="23:26" hidden="1" x14ac:dyDescent="0.3">
      <c r="W9474" s="60"/>
      <c r="X9474" s="60"/>
      <c r="Y9474" s="60"/>
      <c r="Z9474" s="60"/>
    </row>
    <row r="9475" spans="23:26" hidden="1" x14ac:dyDescent="0.3">
      <c r="W9475" s="60"/>
      <c r="X9475" s="60"/>
      <c r="Y9475" s="60"/>
      <c r="Z9475" s="60"/>
    </row>
    <row r="9476" spans="23:26" hidden="1" x14ac:dyDescent="0.3">
      <c r="W9476" s="60"/>
      <c r="X9476" s="60"/>
      <c r="Y9476" s="60"/>
      <c r="Z9476" s="60"/>
    </row>
    <row r="9477" spans="23:26" hidden="1" x14ac:dyDescent="0.3">
      <c r="W9477" s="60"/>
      <c r="X9477" s="60"/>
      <c r="Y9477" s="60"/>
      <c r="Z9477" s="60"/>
    </row>
    <row r="9478" spans="23:26" hidden="1" x14ac:dyDescent="0.3">
      <c r="W9478" s="60"/>
      <c r="X9478" s="60"/>
      <c r="Y9478" s="60"/>
      <c r="Z9478" s="60"/>
    </row>
    <row r="9479" spans="23:26" hidden="1" x14ac:dyDescent="0.3">
      <c r="W9479" s="60"/>
      <c r="X9479" s="60"/>
      <c r="Y9479" s="60"/>
      <c r="Z9479" s="60"/>
    </row>
    <row r="9480" spans="23:26" hidden="1" x14ac:dyDescent="0.3">
      <c r="W9480" s="60"/>
      <c r="X9480" s="60"/>
      <c r="Y9480" s="60"/>
      <c r="Z9480" s="60"/>
    </row>
    <row r="9481" spans="23:26" hidden="1" x14ac:dyDescent="0.3">
      <c r="W9481" s="60"/>
      <c r="X9481" s="60"/>
      <c r="Y9481" s="60"/>
      <c r="Z9481" s="60"/>
    </row>
    <row r="9482" spans="23:26" hidden="1" x14ac:dyDescent="0.3">
      <c r="W9482" s="60"/>
      <c r="X9482" s="60"/>
      <c r="Y9482" s="60"/>
      <c r="Z9482" s="60"/>
    </row>
    <row r="9483" spans="23:26" hidden="1" x14ac:dyDescent="0.3">
      <c r="W9483" s="60"/>
      <c r="X9483" s="60"/>
      <c r="Y9483" s="60"/>
      <c r="Z9483" s="60"/>
    </row>
    <row r="9484" spans="23:26" hidden="1" x14ac:dyDescent="0.3">
      <c r="W9484" s="60"/>
      <c r="X9484" s="60"/>
      <c r="Y9484" s="60"/>
      <c r="Z9484" s="60"/>
    </row>
    <row r="9485" spans="23:26" hidden="1" x14ac:dyDescent="0.3">
      <c r="W9485" s="60"/>
      <c r="X9485" s="60"/>
      <c r="Y9485" s="60"/>
      <c r="Z9485" s="60"/>
    </row>
    <row r="9486" spans="23:26" hidden="1" x14ac:dyDescent="0.3">
      <c r="W9486" s="60"/>
      <c r="X9486" s="60"/>
      <c r="Y9486" s="60"/>
      <c r="Z9486" s="60"/>
    </row>
    <row r="9487" spans="23:26" hidden="1" x14ac:dyDescent="0.3">
      <c r="W9487" s="60"/>
      <c r="X9487" s="60"/>
      <c r="Y9487" s="60"/>
      <c r="Z9487" s="60"/>
    </row>
    <row r="9488" spans="23:26" hidden="1" x14ac:dyDescent="0.3">
      <c r="W9488" s="60"/>
      <c r="X9488" s="60"/>
      <c r="Y9488" s="60"/>
      <c r="Z9488" s="60"/>
    </row>
    <row r="9489" spans="23:26" hidden="1" x14ac:dyDescent="0.3">
      <c r="W9489" s="60"/>
      <c r="X9489" s="60"/>
      <c r="Y9489" s="60"/>
      <c r="Z9489" s="60"/>
    </row>
    <row r="9490" spans="23:26" hidden="1" x14ac:dyDescent="0.3">
      <c r="W9490" s="60"/>
      <c r="X9490" s="60"/>
      <c r="Y9490" s="60"/>
      <c r="Z9490" s="60"/>
    </row>
    <row r="9491" spans="23:26" hidden="1" x14ac:dyDescent="0.3">
      <c r="W9491" s="60"/>
      <c r="X9491" s="60"/>
      <c r="Y9491" s="60"/>
      <c r="Z9491" s="60"/>
    </row>
    <row r="9492" spans="23:26" hidden="1" x14ac:dyDescent="0.3">
      <c r="W9492" s="60"/>
      <c r="X9492" s="60"/>
      <c r="Y9492" s="60"/>
      <c r="Z9492" s="60"/>
    </row>
    <row r="9493" spans="23:26" hidden="1" x14ac:dyDescent="0.3">
      <c r="W9493" s="60"/>
      <c r="X9493" s="60"/>
      <c r="Y9493" s="60"/>
      <c r="Z9493" s="60"/>
    </row>
    <row r="9494" spans="23:26" hidden="1" x14ac:dyDescent="0.3">
      <c r="W9494" s="60"/>
      <c r="X9494" s="60"/>
      <c r="Y9494" s="60"/>
      <c r="Z9494" s="60"/>
    </row>
    <row r="9495" spans="23:26" hidden="1" x14ac:dyDescent="0.3">
      <c r="W9495" s="60"/>
      <c r="X9495" s="60"/>
      <c r="Y9495" s="60"/>
      <c r="Z9495" s="60"/>
    </row>
    <row r="9496" spans="23:26" hidden="1" x14ac:dyDescent="0.3">
      <c r="W9496" s="60"/>
      <c r="X9496" s="60"/>
      <c r="Y9496" s="60"/>
      <c r="Z9496" s="60"/>
    </row>
    <row r="9497" spans="23:26" hidden="1" x14ac:dyDescent="0.3">
      <c r="W9497" s="60"/>
      <c r="X9497" s="60"/>
      <c r="Y9497" s="60"/>
      <c r="Z9497" s="60"/>
    </row>
    <row r="9498" spans="23:26" hidden="1" x14ac:dyDescent="0.3">
      <c r="W9498" s="60"/>
      <c r="X9498" s="60"/>
      <c r="Y9498" s="60"/>
      <c r="Z9498" s="60"/>
    </row>
    <row r="9499" spans="23:26" hidden="1" x14ac:dyDescent="0.3">
      <c r="W9499" s="60"/>
      <c r="X9499" s="60"/>
      <c r="Y9499" s="60"/>
      <c r="Z9499" s="60"/>
    </row>
    <row r="9500" spans="23:26" hidden="1" x14ac:dyDescent="0.3">
      <c r="W9500" s="60"/>
      <c r="X9500" s="60"/>
      <c r="Y9500" s="60"/>
      <c r="Z9500" s="60"/>
    </row>
    <row r="9501" spans="23:26" hidden="1" x14ac:dyDescent="0.3">
      <c r="W9501" s="60"/>
      <c r="X9501" s="60"/>
      <c r="Y9501" s="60"/>
      <c r="Z9501" s="60"/>
    </row>
    <row r="9502" spans="23:26" hidden="1" x14ac:dyDescent="0.3">
      <c r="W9502" s="60"/>
      <c r="X9502" s="60"/>
      <c r="Y9502" s="60"/>
      <c r="Z9502" s="60"/>
    </row>
    <row r="9503" spans="23:26" hidden="1" x14ac:dyDescent="0.3">
      <c r="W9503" s="60"/>
      <c r="X9503" s="60"/>
      <c r="Y9503" s="60"/>
      <c r="Z9503" s="60"/>
    </row>
    <row r="9504" spans="23:26" hidden="1" x14ac:dyDescent="0.3">
      <c r="W9504" s="60"/>
      <c r="X9504" s="60"/>
      <c r="Y9504" s="60"/>
      <c r="Z9504" s="60"/>
    </row>
    <row r="9505" spans="23:26" hidden="1" x14ac:dyDescent="0.3">
      <c r="W9505" s="60"/>
      <c r="X9505" s="60"/>
      <c r="Y9505" s="60"/>
      <c r="Z9505" s="60"/>
    </row>
    <row r="9506" spans="23:26" hidden="1" x14ac:dyDescent="0.3">
      <c r="W9506" s="60"/>
      <c r="X9506" s="60"/>
      <c r="Y9506" s="60"/>
      <c r="Z9506" s="60"/>
    </row>
    <row r="9507" spans="23:26" hidden="1" x14ac:dyDescent="0.3">
      <c r="W9507" s="60"/>
      <c r="X9507" s="60"/>
      <c r="Y9507" s="60"/>
      <c r="Z9507" s="60"/>
    </row>
    <row r="9508" spans="23:26" hidden="1" x14ac:dyDescent="0.3">
      <c r="W9508" s="60"/>
      <c r="X9508" s="60"/>
      <c r="Y9508" s="60"/>
      <c r="Z9508" s="60"/>
    </row>
    <row r="9509" spans="23:26" hidden="1" x14ac:dyDescent="0.3">
      <c r="W9509" s="60"/>
      <c r="X9509" s="60"/>
      <c r="Y9509" s="60"/>
      <c r="Z9509" s="60"/>
    </row>
    <row r="9510" spans="23:26" hidden="1" x14ac:dyDescent="0.3">
      <c r="W9510" s="60"/>
      <c r="X9510" s="60"/>
      <c r="Y9510" s="60"/>
      <c r="Z9510" s="60"/>
    </row>
    <row r="9511" spans="23:26" hidden="1" x14ac:dyDescent="0.3">
      <c r="W9511" s="60"/>
      <c r="X9511" s="60"/>
      <c r="Y9511" s="60"/>
      <c r="Z9511" s="60"/>
    </row>
    <row r="9512" spans="23:26" hidden="1" x14ac:dyDescent="0.3">
      <c r="W9512" s="60"/>
      <c r="X9512" s="60"/>
      <c r="Y9512" s="60"/>
      <c r="Z9512" s="60"/>
    </row>
    <row r="9513" spans="23:26" hidden="1" x14ac:dyDescent="0.3">
      <c r="W9513" s="60"/>
      <c r="X9513" s="60"/>
      <c r="Y9513" s="60"/>
      <c r="Z9513" s="60"/>
    </row>
    <row r="9514" spans="23:26" hidden="1" x14ac:dyDescent="0.3">
      <c r="W9514" s="60"/>
      <c r="X9514" s="60"/>
      <c r="Y9514" s="60"/>
      <c r="Z9514" s="60"/>
    </row>
    <row r="9515" spans="23:26" hidden="1" x14ac:dyDescent="0.3">
      <c r="W9515" s="60"/>
      <c r="X9515" s="60"/>
      <c r="Y9515" s="60"/>
      <c r="Z9515" s="60"/>
    </row>
    <row r="9516" spans="23:26" hidden="1" x14ac:dyDescent="0.3">
      <c r="W9516" s="60"/>
      <c r="X9516" s="60"/>
      <c r="Y9516" s="60"/>
      <c r="Z9516" s="60"/>
    </row>
    <row r="9517" spans="23:26" hidden="1" x14ac:dyDescent="0.3">
      <c r="W9517" s="60"/>
      <c r="X9517" s="60"/>
      <c r="Y9517" s="60"/>
      <c r="Z9517" s="60"/>
    </row>
    <row r="9518" spans="23:26" hidden="1" x14ac:dyDescent="0.3">
      <c r="W9518" s="60"/>
      <c r="X9518" s="60"/>
      <c r="Y9518" s="60"/>
      <c r="Z9518" s="60"/>
    </row>
    <row r="9519" spans="23:26" hidden="1" x14ac:dyDescent="0.3">
      <c r="W9519" s="60"/>
      <c r="X9519" s="60"/>
      <c r="Y9519" s="60"/>
      <c r="Z9519" s="60"/>
    </row>
    <row r="9520" spans="23:26" hidden="1" x14ac:dyDescent="0.3">
      <c r="W9520" s="60"/>
      <c r="X9520" s="60"/>
      <c r="Y9520" s="60"/>
      <c r="Z9520" s="60"/>
    </row>
    <row r="9521" spans="23:26" hidden="1" x14ac:dyDescent="0.3">
      <c r="W9521" s="60"/>
      <c r="X9521" s="60"/>
      <c r="Y9521" s="60"/>
      <c r="Z9521" s="60"/>
    </row>
    <row r="9522" spans="23:26" hidden="1" x14ac:dyDescent="0.3">
      <c r="W9522" s="60"/>
      <c r="X9522" s="60"/>
      <c r="Y9522" s="60"/>
      <c r="Z9522" s="60"/>
    </row>
    <row r="9523" spans="23:26" hidden="1" x14ac:dyDescent="0.3">
      <c r="W9523" s="60"/>
      <c r="X9523" s="60"/>
      <c r="Y9523" s="60"/>
      <c r="Z9523" s="60"/>
    </row>
    <row r="9524" spans="23:26" hidden="1" x14ac:dyDescent="0.3">
      <c r="W9524" s="60"/>
      <c r="X9524" s="60"/>
      <c r="Y9524" s="60"/>
      <c r="Z9524" s="60"/>
    </row>
    <row r="9525" spans="23:26" hidden="1" x14ac:dyDescent="0.3">
      <c r="W9525" s="60"/>
      <c r="X9525" s="60"/>
      <c r="Y9525" s="60"/>
      <c r="Z9525" s="60"/>
    </row>
    <row r="9526" spans="23:26" hidden="1" x14ac:dyDescent="0.3">
      <c r="W9526" s="60"/>
      <c r="X9526" s="60"/>
      <c r="Y9526" s="60"/>
      <c r="Z9526" s="60"/>
    </row>
    <row r="9527" spans="23:26" hidden="1" x14ac:dyDescent="0.3">
      <c r="W9527" s="60"/>
      <c r="X9527" s="60"/>
      <c r="Y9527" s="60"/>
      <c r="Z9527" s="60"/>
    </row>
    <row r="9528" spans="23:26" hidden="1" x14ac:dyDescent="0.3">
      <c r="W9528" s="60"/>
      <c r="X9528" s="60"/>
      <c r="Y9528" s="60"/>
      <c r="Z9528" s="60"/>
    </row>
    <row r="9529" spans="23:26" hidden="1" x14ac:dyDescent="0.3">
      <c r="W9529" s="60"/>
      <c r="X9529" s="60"/>
      <c r="Y9529" s="60"/>
      <c r="Z9529" s="60"/>
    </row>
    <row r="9530" spans="23:26" hidden="1" x14ac:dyDescent="0.3">
      <c r="W9530" s="60"/>
      <c r="X9530" s="60"/>
      <c r="Y9530" s="60"/>
      <c r="Z9530" s="60"/>
    </row>
    <row r="9531" spans="23:26" hidden="1" x14ac:dyDescent="0.3">
      <c r="W9531" s="60"/>
      <c r="X9531" s="60"/>
      <c r="Y9531" s="60"/>
      <c r="Z9531" s="60"/>
    </row>
    <row r="9532" spans="23:26" hidden="1" x14ac:dyDescent="0.3">
      <c r="W9532" s="60"/>
      <c r="X9532" s="60"/>
      <c r="Y9532" s="60"/>
      <c r="Z9532" s="60"/>
    </row>
    <row r="9533" spans="23:26" hidden="1" x14ac:dyDescent="0.3">
      <c r="W9533" s="60"/>
      <c r="X9533" s="60"/>
      <c r="Y9533" s="60"/>
      <c r="Z9533" s="60"/>
    </row>
    <row r="9534" spans="23:26" hidden="1" x14ac:dyDescent="0.3">
      <c r="W9534" s="60"/>
      <c r="X9534" s="60"/>
      <c r="Y9534" s="60"/>
      <c r="Z9534" s="60"/>
    </row>
    <row r="9535" spans="23:26" hidden="1" x14ac:dyDescent="0.3">
      <c r="W9535" s="60"/>
      <c r="X9535" s="60"/>
      <c r="Y9535" s="60"/>
      <c r="Z9535" s="60"/>
    </row>
    <row r="9536" spans="23:26" hidden="1" x14ac:dyDescent="0.3">
      <c r="W9536" s="60"/>
      <c r="X9536" s="60"/>
      <c r="Y9536" s="60"/>
      <c r="Z9536" s="60"/>
    </row>
    <row r="9537" spans="23:26" hidden="1" x14ac:dyDescent="0.3">
      <c r="W9537" s="60"/>
      <c r="X9537" s="60"/>
      <c r="Y9537" s="60"/>
      <c r="Z9537" s="60"/>
    </row>
    <row r="9538" spans="23:26" hidden="1" x14ac:dyDescent="0.3">
      <c r="W9538" s="60"/>
      <c r="X9538" s="60"/>
      <c r="Y9538" s="60"/>
      <c r="Z9538" s="60"/>
    </row>
    <row r="9539" spans="23:26" hidden="1" x14ac:dyDescent="0.3">
      <c r="W9539" s="60"/>
      <c r="X9539" s="60"/>
      <c r="Y9539" s="60"/>
      <c r="Z9539" s="60"/>
    </row>
    <row r="9540" spans="23:26" hidden="1" x14ac:dyDescent="0.3">
      <c r="W9540" s="60"/>
      <c r="X9540" s="60"/>
      <c r="Y9540" s="60"/>
      <c r="Z9540" s="60"/>
    </row>
    <row r="9541" spans="23:26" hidden="1" x14ac:dyDescent="0.3">
      <c r="W9541" s="60"/>
      <c r="X9541" s="60"/>
      <c r="Y9541" s="60"/>
      <c r="Z9541" s="60"/>
    </row>
    <row r="9542" spans="23:26" hidden="1" x14ac:dyDescent="0.3">
      <c r="W9542" s="60"/>
      <c r="X9542" s="60"/>
      <c r="Y9542" s="60"/>
      <c r="Z9542" s="60"/>
    </row>
    <row r="9543" spans="23:26" hidden="1" x14ac:dyDescent="0.3">
      <c r="W9543" s="60"/>
      <c r="X9543" s="60"/>
      <c r="Y9543" s="60"/>
      <c r="Z9543" s="60"/>
    </row>
    <row r="9544" spans="23:26" hidden="1" x14ac:dyDescent="0.3">
      <c r="W9544" s="60"/>
      <c r="X9544" s="60"/>
      <c r="Y9544" s="60"/>
      <c r="Z9544" s="60"/>
    </row>
    <row r="9545" spans="23:26" hidden="1" x14ac:dyDescent="0.3">
      <c r="W9545" s="60"/>
      <c r="X9545" s="60"/>
      <c r="Y9545" s="60"/>
      <c r="Z9545" s="60"/>
    </row>
    <row r="9546" spans="23:26" hidden="1" x14ac:dyDescent="0.3">
      <c r="W9546" s="60"/>
      <c r="X9546" s="60"/>
      <c r="Y9546" s="60"/>
      <c r="Z9546" s="60"/>
    </row>
    <row r="9547" spans="23:26" hidden="1" x14ac:dyDescent="0.3">
      <c r="W9547" s="60"/>
      <c r="X9547" s="60"/>
      <c r="Y9547" s="60"/>
      <c r="Z9547" s="60"/>
    </row>
    <row r="9548" spans="23:26" hidden="1" x14ac:dyDescent="0.3">
      <c r="W9548" s="60"/>
      <c r="X9548" s="60"/>
      <c r="Y9548" s="60"/>
      <c r="Z9548" s="60"/>
    </row>
    <row r="9549" spans="23:26" hidden="1" x14ac:dyDescent="0.3">
      <c r="W9549" s="60"/>
      <c r="X9549" s="60"/>
      <c r="Y9549" s="60"/>
      <c r="Z9549" s="60"/>
    </row>
    <row r="9550" spans="23:26" hidden="1" x14ac:dyDescent="0.3">
      <c r="W9550" s="60"/>
      <c r="X9550" s="60"/>
      <c r="Y9550" s="60"/>
      <c r="Z9550" s="60"/>
    </row>
    <row r="9551" spans="23:26" hidden="1" x14ac:dyDescent="0.3">
      <c r="W9551" s="60"/>
      <c r="X9551" s="60"/>
      <c r="Y9551" s="60"/>
      <c r="Z9551" s="60"/>
    </row>
    <row r="9552" spans="23:26" hidden="1" x14ac:dyDescent="0.3">
      <c r="W9552" s="60"/>
      <c r="X9552" s="60"/>
      <c r="Y9552" s="60"/>
      <c r="Z9552" s="60"/>
    </row>
    <row r="9553" spans="23:26" hidden="1" x14ac:dyDescent="0.3">
      <c r="W9553" s="60"/>
      <c r="X9553" s="60"/>
      <c r="Y9553" s="60"/>
      <c r="Z9553" s="60"/>
    </row>
    <row r="9554" spans="23:26" hidden="1" x14ac:dyDescent="0.3">
      <c r="W9554" s="60"/>
      <c r="X9554" s="60"/>
      <c r="Y9554" s="60"/>
      <c r="Z9554" s="60"/>
    </row>
    <row r="9555" spans="23:26" hidden="1" x14ac:dyDescent="0.3">
      <c r="W9555" s="60"/>
      <c r="X9555" s="60"/>
      <c r="Y9555" s="60"/>
      <c r="Z9555" s="60"/>
    </row>
    <row r="9556" spans="23:26" hidden="1" x14ac:dyDescent="0.3">
      <c r="W9556" s="60"/>
      <c r="X9556" s="60"/>
      <c r="Y9556" s="60"/>
      <c r="Z9556" s="60"/>
    </row>
    <row r="9557" spans="23:26" hidden="1" x14ac:dyDescent="0.3">
      <c r="W9557" s="60"/>
      <c r="X9557" s="60"/>
      <c r="Y9557" s="60"/>
      <c r="Z9557" s="60"/>
    </row>
    <row r="9558" spans="23:26" hidden="1" x14ac:dyDescent="0.3">
      <c r="W9558" s="60"/>
      <c r="X9558" s="60"/>
      <c r="Y9558" s="60"/>
      <c r="Z9558" s="60"/>
    </row>
    <row r="9559" spans="23:26" hidden="1" x14ac:dyDescent="0.3">
      <c r="W9559" s="60"/>
      <c r="X9559" s="60"/>
      <c r="Y9559" s="60"/>
      <c r="Z9559" s="60"/>
    </row>
    <row r="9560" spans="23:26" hidden="1" x14ac:dyDescent="0.3">
      <c r="W9560" s="60"/>
      <c r="X9560" s="60"/>
      <c r="Y9560" s="60"/>
      <c r="Z9560" s="60"/>
    </row>
    <row r="9561" spans="23:26" hidden="1" x14ac:dyDescent="0.3">
      <c r="W9561" s="60"/>
      <c r="X9561" s="60"/>
      <c r="Y9561" s="60"/>
      <c r="Z9561" s="60"/>
    </row>
    <row r="9562" spans="23:26" hidden="1" x14ac:dyDescent="0.3">
      <c r="W9562" s="60"/>
      <c r="X9562" s="60"/>
      <c r="Y9562" s="60"/>
      <c r="Z9562" s="60"/>
    </row>
    <row r="9563" spans="23:26" hidden="1" x14ac:dyDescent="0.3">
      <c r="W9563" s="60"/>
      <c r="X9563" s="60"/>
      <c r="Y9563" s="60"/>
      <c r="Z9563" s="60"/>
    </row>
    <row r="9564" spans="23:26" hidden="1" x14ac:dyDescent="0.3">
      <c r="W9564" s="60"/>
      <c r="X9564" s="60"/>
      <c r="Y9564" s="60"/>
      <c r="Z9564" s="60"/>
    </row>
    <row r="9565" spans="23:26" hidden="1" x14ac:dyDescent="0.3">
      <c r="W9565" s="60"/>
      <c r="X9565" s="60"/>
      <c r="Y9565" s="60"/>
      <c r="Z9565" s="60"/>
    </row>
    <row r="9566" spans="23:26" hidden="1" x14ac:dyDescent="0.3">
      <c r="W9566" s="60"/>
      <c r="X9566" s="60"/>
      <c r="Y9566" s="60"/>
      <c r="Z9566" s="60"/>
    </row>
    <row r="9567" spans="23:26" hidden="1" x14ac:dyDescent="0.3">
      <c r="W9567" s="60"/>
      <c r="X9567" s="60"/>
      <c r="Y9567" s="60"/>
      <c r="Z9567" s="60"/>
    </row>
    <row r="9568" spans="23:26" hidden="1" x14ac:dyDescent="0.3">
      <c r="W9568" s="60"/>
      <c r="X9568" s="60"/>
      <c r="Y9568" s="60"/>
      <c r="Z9568" s="60"/>
    </row>
    <row r="9569" spans="23:26" hidden="1" x14ac:dyDescent="0.3">
      <c r="W9569" s="60"/>
      <c r="X9569" s="60"/>
      <c r="Y9569" s="60"/>
      <c r="Z9569" s="60"/>
    </row>
    <row r="9570" spans="23:26" hidden="1" x14ac:dyDescent="0.3">
      <c r="W9570" s="60"/>
      <c r="X9570" s="60"/>
      <c r="Y9570" s="60"/>
      <c r="Z9570" s="60"/>
    </row>
    <row r="9571" spans="23:26" hidden="1" x14ac:dyDescent="0.3">
      <c r="W9571" s="60"/>
      <c r="X9571" s="60"/>
      <c r="Y9571" s="60"/>
      <c r="Z9571" s="60"/>
    </row>
    <row r="9572" spans="23:26" hidden="1" x14ac:dyDescent="0.3">
      <c r="W9572" s="60"/>
      <c r="X9572" s="60"/>
      <c r="Y9572" s="60"/>
      <c r="Z9572" s="60"/>
    </row>
    <row r="9573" spans="23:26" hidden="1" x14ac:dyDescent="0.3">
      <c r="W9573" s="60"/>
      <c r="X9573" s="60"/>
      <c r="Y9573" s="60"/>
      <c r="Z9573" s="60"/>
    </row>
    <row r="9574" spans="23:26" hidden="1" x14ac:dyDescent="0.3">
      <c r="W9574" s="60"/>
      <c r="X9574" s="60"/>
      <c r="Y9574" s="60"/>
      <c r="Z9574" s="60"/>
    </row>
    <row r="9575" spans="23:26" hidden="1" x14ac:dyDescent="0.3">
      <c r="W9575" s="60"/>
      <c r="X9575" s="60"/>
      <c r="Y9575" s="60"/>
      <c r="Z9575" s="60"/>
    </row>
    <row r="9576" spans="23:26" hidden="1" x14ac:dyDescent="0.3">
      <c r="W9576" s="60"/>
      <c r="X9576" s="60"/>
      <c r="Y9576" s="60"/>
      <c r="Z9576" s="60"/>
    </row>
    <row r="9577" spans="23:26" hidden="1" x14ac:dyDescent="0.3">
      <c r="W9577" s="60"/>
      <c r="X9577" s="60"/>
      <c r="Y9577" s="60"/>
      <c r="Z9577" s="60"/>
    </row>
    <row r="9578" spans="23:26" hidden="1" x14ac:dyDescent="0.3">
      <c r="W9578" s="60"/>
      <c r="X9578" s="60"/>
      <c r="Y9578" s="60"/>
      <c r="Z9578" s="60"/>
    </row>
    <row r="9579" spans="23:26" hidden="1" x14ac:dyDescent="0.3">
      <c r="W9579" s="60"/>
      <c r="X9579" s="60"/>
      <c r="Y9579" s="60"/>
      <c r="Z9579" s="60"/>
    </row>
    <row r="9580" spans="23:26" hidden="1" x14ac:dyDescent="0.3">
      <c r="W9580" s="60"/>
      <c r="X9580" s="60"/>
      <c r="Y9580" s="60"/>
      <c r="Z9580" s="60"/>
    </row>
    <row r="9581" spans="23:26" hidden="1" x14ac:dyDescent="0.3">
      <c r="W9581" s="60"/>
      <c r="X9581" s="60"/>
      <c r="Y9581" s="60"/>
      <c r="Z9581" s="60"/>
    </row>
    <row r="9582" spans="23:26" hidden="1" x14ac:dyDescent="0.3">
      <c r="W9582" s="60"/>
      <c r="X9582" s="60"/>
      <c r="Y9582" s="60"/>
      <c r="Z9582" s="60"/>
    </row>
    <row r="9583" spans="23:26" hidden="1" x14ac:dyDescent="0.3">
      <c r="W9583" s="60"/>
      <c r="X9583" s="60"/>
      <c r="Y9583" s="60"/>
      <c r="Z9583" s="60"/>
    </row>
    <row r="9584" spans="23:26" hidden="1" x14ac:dyDescent="0.3">
      <c r="W9584" s="60"/>
      <c r="X9584" s="60"/>
      <c r="Y9584" s="60"/>
      <c r="Z9584" s="60"/>
    </row>
    <row r="9585" spans="23:26" hidden="1" x14ac:dyDescent="0.3">
      <c r="W9585" s="60"/>
      <c r="X9585" s="60"/>
      <c r="Y9585" s="60"/>
      <c r="Z9585" s="60"/>
    </row>
    <row r="9586" spans="23:26" hidden="1" x14ac:dyDescent="0.3">
      <c r="W9586" s="60"/>
      <c r="X9586" s="60"/>
      <c r="Y9586" s="60"/>
      <c r="Z9586" s="60"/>
    </row>
    <row r="9587" spans="23:26" hidden="1" x14ac:dyDescent="0.3">
      <c r="W9587" s="60"/>
      <c r="X9587" s="60"/>
      <c r="Y9587" s="60"/>
      <c r="Z9587" s="60"/>
    </row>
    <row r="9588" spans="23:26" hidden="1" x14ac:dyDescent="0.3">
      <c r="W9588" s="60"/>
      <c r="X9588" s="60"/>
      <c r="Y9588" s="60"/>
      <c r="Z9588" s="60"/>
    </row>
    <row r="9589" spans="23:26" hidden="1" x14ac:dyDescent="0.3">
      <c r="W9589" s="60"/>
      <c r="X9589" s="60"/>
      <c r="Y9589" s="60"/>
      <c r="Z9589" s="60"/>
    </row>
    <row r="9590" spans="23:26" hidden="1" x14ac:dyDescent="0.3">
      <c r="W9590" s="60"/>
      <c r="X9590" s="60"/>
      <c r="Y9590" s="60"/>
      <c r="Z9590" s="60"/>
    </row>
    <row r="9591" spans="23:26" hidden="1" x14ac:dyDescent="0.3">
      <c r="W9591" s="60"/>
      <c r="X9591" s="60"/>
      <c r="Y9591" s="60"/>
      <c r="Z9591" s="60"/>
    </row>
    <row r="9592" spans="23:26" hidden="1" x14ac:dyDescent="0.3">
      <c r="W9592" s="60"/>
      <c r="X9592" s="60"/>
      <c r="Y9592" s="60"/>
      <c r="Z9592" s="60"/>
    </row>
    <row r="9593" spans="23:26" hidden="1" x14ac:dyDescent="0.3">
      <c r="W9593" s="60"/>
      <c r="X9593" s="60"/>
      <c r="Y9593" s="60"/>
      <c r="Z9593" s="60"/>
    </row>
    <row r="9594" spans="23:26" hidden="1" x14ac:dyDescent="0.3">
      <c r="W9594" s="60"/>
      <c r="X9594" s="60"/>
      <c r="Y9594" s="60"/>
      <c r="Z9594" s="60"/>
    </row>
    <row r="9595" spans="23:26" hidden="1" x14ac:dyDescent="0.3">
      <c r="W9595" s="60"/>
      <c r="X9595" s="60"/>
      <c r="Y9595" s="60"/>
      <c r="Z9595" s="60"/>
    </row>
    <row r="9596" spans="23:26" hidden="1" x14ac:dyDescent="0.3">
      <c r="W9596" s="60"/>
      <c r="X9596" s="60"/>
      <c r="Y9596" s="60"/>
      <c r="Z9596" s="60"/>
    </row>
    <row r="9597" spans="23:26" hidden="1" x14ac:dyDescent="0.3">
      <c r="W9597" s="60"/>
      <c r="X9597" s="60"/>
      <c r="Y9597" s="60"/>
      <c r="Z9597" s="60"/>
    </row>
    <row r="9598" spans="23:26" hidden="1" x14ac:dyDescent="0.3">
      <c r="W9598" s="60"/>
      <c r="X9598" s="60"/>
      <c r="Y9598" s="60"/>
      <c r="Z9598" s="60"/>
    </row>
    <row r="9599" spans="23:26" hidden="1" x14ac:dyDescent="0.3">
      <c r="W9599" s="60"/>
      <c r="X9599" s="60"/>
      <c r="Y9599" s="60"/>
      <c r="Z9599" s="60"/>
    </row>
    <row r="9600" spans="23:26" hidden="1" x14ac:dyDescent="0.3">
      <c r="W9600" s="60"/>
      <c r="X9600" s="60"/>
      <c r="Y9600" s="60"/>
      <c r="Z9600" s="60"/>
    </row>
    <row r="9601" spans="23:26" hidden="1" x14ac:dyDescent="0.3">
      <c r="W9601" s="60"/>
      <c r="X9601" s="60"/>
      <c r="Y9601" s="60"/>
      <c r="Z9601" s="60"/>
    </row>
    <row r="9602" spans="23:26" hidden="1" x14ac:dyDescent="0.3">
      <c r="W9602" s="60"/>
      <c r="X9602" s="60"/>
      <c r="Y9602" s="60"/>
      <c r="Z9602" s="60"/>
    </row>
    <row r="9603" spans="23:26" hidden="1" x14ac:dyDescent="0.3">
      <c r="W9603" s="60"/>
      <c r="X9603" s="60"/>
      <c r="Y9603" s="60"/>
      <c r="Z9603" s="60"/>
    </row>
    <row r="9604" spans="23:26" hidden="1" x14ac:dyDescent="0.3">
      <c r="W9604" s="60"/>
      <c r="X9604" s="60"/>
      <c r="Y9604" s="60"/>
      <c r="Z9604" s="60"/>
    </row>
    <row r="9605" spans="23:26" hidden="1" x14ac:dyDescent="0.3">
      <c r="W9605" s="60"/>
      <c r="X9605" s="60"/>
      <c r="Y9605" s="60"/>
      <c r="Z9605" s="60"/>
    </row>
    <row r="9606" spans="23:26" hidden="1" x14ac:dyDescent="0.3">
      <c r="W9606" s="60"/>
      <c r="X9606" s="60"/>
      <c r="Y9606" s="60"/>
      <c r="Z9606" s="60"/>
    </row>
    <row r="9607" spans="23:26" hidden="1" x14ac:dyDescent="0.3">
      <c r="W9607" s="60"/>
      <c r="X9607" s="60"/>
      <c r="Y9607" s="60"/>
      <c r="Z9607" s="60"/>
    </row>
    <row r="9608" spans="23:26" hidden="1" x14ac:dyDescent="0.3">
      <c r="W9608" s="60"/>
      <c r="X9608" s="60"/>
      <c r="Y9608" s="60"/>
      <c r="Z9608" s="60"/>
    </row>
    <row r="9609" spans="23:26" hidden="1" x14ac:dyDescent="0.3">
      <c r="W9609" s="60"/>
      <c r="X9609" s="60"/>
      <c r="Y9609" s="60"/>
      <c r="Z9609" s="60"/>
    </row>
    <row r="9610" spans="23:26" hidden="1" x14ac:dyDescent="0.3">
      <c r="W9610" s="60"/>
      <c r="X9610" s="60"/>
      <c r="Y9610" s="60"/>
      <c r="Z9610" s="60"/>
    </row>
    <row r="9611" spans="23:26" hidden="1" x14ac:dyDescent="0.3">
      <c r="W9611" s="60"/>
      <c r="X9611" s="60"/>
      <c r="Y9611" s="60"/>
      <c r="Z9611" s="60"/>
    </row>
    <row r="9612" spans="23:26" hidden="1" x14ac:dyDescent="0.3">
      <c r="W9612" s="60"/>
      <c r="X9612" s="60"/>
      <c r="Y9612" s="60"/>
      <c r="Z9612" s="60"/>
    </row>
    <row r="9613" spans="23:26" hidden="1" x14ac:dyDescent="0.3">
      <c r="W9613" s="60"/>
      <c r="X9613" s="60"/>
      <c r="Y9613" s="60"/>
      <c r="Z9613" s="60"/>
    </row>
    <row r="9614" spans="23:26" hidden="1" x14ac:dyDescent="0.3">
      <c r="W9614" s="60"/>
      <c r="X9614" s="60"/>
      <c r="Y9614" s="60"/>
      <c r="Z9614" s="60"/>
    </row>
    <row r="9615" spans="23:26" hidden="1" x14ac:dyDescent="0.3">
      <c r="W9615" s="60"/>
      <c r="X9615" s="60"/>
      <c r="Y9615" s="60"/>
      <c r="Z9615" s="60"/>
    </row>
    <row r="9616" spans="23:26" hidden="1" x14ac:dyDescent="0.3">
      <c r="W9616" s="60"/>
      <c r="X9616" s="60"/>
      <c r="Y9616" s="60"/>
      <c r="Z9616" s="60"/>
    </row>
    <row r="9617" spans="23:26" hidden="1" x14ac:dyDescent="0.3">
      <c r="W9617" s="60"/>
      <c r="X9617" s="60"/>
      <c r="Y9617" s="60"/>
      <c r="Z9617" s="60"/>
    </row>
    <row r="9618" spans="23:26" hidden="1" x14ac:dyDescent="0.3">
      <c r="W9618" s="60"/>
      <c r="X9618" s="60"/>
      <c r="Y9618" s="60"/>
      <c r="Z9618" s="60"/>
    </row>
    <row r="9619" spans="23:26" hidden="1" x14ac:dyDescent="0.3">
      <c r="W9619" s="60"/>
      <c r="X9619" s="60"/>
      <c r="Y9619" s="60"/>
      <c r="Z9619" s="60"/>
    </row>
    <row r="9620" spans="23:26" hidden="1" x14ac:dyDescent="0.3">
      <c r="W9620" s="60"/>
      <c r="X9620" s="60"/>
      <c r="Y9620" s="60"/>
      <c r="Z9620" s="60"/>
    </row>
    <row r="9621" spans="23:26" hidden="1" x14ac:dyDescent="0.3">
      <c r="W9621" s="60"/>
      <c r="X9621" s="60"/>
      <c r="Y9621" s="60"/>
      <c r="Z9621" s="60"/>
    </row>
    <row r="9622" spans="23:26" hidden="1" x14ac:dyDescent="0.3">
      <c r="W9622" s="60"/>
      <c r="X9622" s="60"/>
      <c r="Y9622" s="60"/>
      <c r="Z9622" s="60"/>
    </row>
    <row r="9623" spans="23:26" hidden="1" x14ac:dyDescent="0.3">
      <c r="W9623" s="60"/>
      <c r="X9623" s="60"/>
      <c r="Y9623" s="60"/>
      <c r="Z9623" s="60"/>
    </row>
    <row r="9624" spans="23:26" hidden="1" x14ac:dyDescent="0.3">
      <c r="W9624" s="60"/>
      <c r="X9624" s="60"/>
      <c r="Y9624" s="60"/>
      <c r="Z9624" s="60"/>
    </row>
    <row r="9625" spans="23:26" hidden="1" x14ac:dyDescent="0.3">
      <c r="W9625" s="60"/>
      <c r="X9625" s="60"/>
      <c r="Y9625" s="60"/>
      <c r="Z9625" s="60"/>
    </row>
    <row r="9626" spans="23:26" hidden="1" x14ac:dyDescent="0.3">
      <c r="W9626" s="60"/>
      <c r="X9626" s="60"/>
      <c r="Y9626" s="60"/>
      <c r="Z9626" s="60"/>
    </row>
    <row r="9627" spans="23:26" hidden="1" x14ac:dyDescent="0.3">
      <c r="W9627" s="60"/>
      <c r="X9627" s="60"/>
      <c r="Y9627" s="60"/>
      <c r="Z9627" s="60"/>
    </row>
    <row r="9628" spans="23:26" hidden="1" x14ac:dyDescent="0.3">
      <c r="W9628" s="60"/>
      <c r="X9628" s="60"/>
      <c r="Y9628" s="60"/>
      <c r="Z9628" s="60"/>
    </row>
    <row r="9629" spans="23:26" hidden="1" x14ac:dyDescent="0.3">
      <c r="W9629" s="60"/>
      <c r="X9629" s="60"/>
      <c r="Y9629" s="60"/>
      <c r="Z9629" s="60"/>
    </row>
    <row r="9630" spans="23:26" hidden="1" x14ac:dyDescent="0.3">
      <c r="W9630" s="60"/>
      <c r="X9630" s="60"/>
      <c r="Y9630" s="60"/>
      <c r="Z9630" s="60"/>
    </row>
    <row r="9631" spans="23:26" hidden="1" x14ac:dyDescent="0.3">
      <c r="W9631" s="60"/>
      <c r="X9631" s="60"/>
      <c r="Y9631" s="60"/>
      <c r="Z9631" s="60"/>
    </row>
    <row r="9632" spans="23:26" hidden="1" x14ac:dyDescent="0.3">
      <c r="W9632" s="60"/>
      <c r="X9632" s="60"/>
      <c r="Y9632" s="60"/>
      <c r="Z9632" s="60"/>
    </row>
    <row r="9633" spans="23:26" hidden="1" x14ac:dyDescent="0.3">
      <c r="W9633" s="60"/>
      <c r="X9633" s="60"/>
      <c r="Y9633" s="60"/>
      <c r="Z9633" s="60"/>
    </row>
    <row r="9634" spans="23:26" hidden="1" x14ac:dyDescent="0.3">
      <c r="W9634" s="60"/>
      <c r="X9634" s="60"/>
      <c r="Y9634" s="60"/>
      <c r="Z9634" s="60"/>
    </row>
    <row r="9635" spans="23:26" hidden="1" x14ac:dyDescent="0.3">
      <c r="W9635" s="60"/>
      <c r="X9635" s="60"/>
      <c r="Y9635" s="60"/>
      <c r="Z9635" s="60"/>
    </row>
    <row r="9636" spans="23:26" hidden="1" x14ac:dyDescent="0.3">
      <c r="W9636" s="60"/>
      <c r="X9636" s="60"/>
      <c r="Y9636" s="60"/>
      <c r="Z9636" s="60"/>
    </row>
    <row r="9637" spans="23:26" hidden="1" x14ac:dyDescent="0.3">
      <c r="W9637" s="60"/>
      <c r="X9637" s="60"/>
      <c r="Y9637" s="60"/>
      <c r="Z9637" s="60"/>
    </row>
    <row r="9638" spans="23:26" hidden="1" x14ac:dyDescent="0.3">
      <c r="W9638" s="60"/>
      <c r="X9638" s="60"/>
      <c r="Y9638" s="60"/>
      <c r="Z9638" s="60"/>
    </row>
    <row r="9639" spans="23:26" hidden="1" x14ac:dyDescent="0.3">
      <c r="W9639" s="60"/>
      <c r="X9639" s="60"/>
      <c r="Y9639" s="60"/>
      <c r="Z9639" s="60"/>
    </row>
    <row r="9640" spans="23:26" hidden="1" x14ac:dyDescent="0.3">
      <c r="W9640" s="60"/>
      <c r="X9640" s="60"/>
      <c r="Y9640" s="60"/>
      <c r="Z9640" s="60"/>
    </row>
    <row r="9641" spans="23:26" hidden="1" x14ac:dyDescent="0.3">
      <c r="W9641" s="60"/>
      <c r="X9641" s="60"/>
      <c r="Y9641" s="60"/>
      <c r="Z9641" s="60"/>
    </row>
    <row r="9642" spans="23:26" hidden="1" x14ac:dyDescent="0.3">
      <c r="W9642" s="60"/>
      <c r="X9642" s="60"/>
      <c r="Y9642" s="60"/>
      <c r="Z9642" s="60"/>
    </row>
    <row r="9643" spans="23:26" hidden="1" x14ac:dyDescent="0.3">
      <c r="W9643" s="60"/>
      <c r="X9643" s="60"/>
      <c r="Y9643" s="60"/>
      <c r="Z9643" s="60"/>
    </row>
    <row r="9644" spans="23:26" hidden="1" x14ac:dyDescent="0.3">
      <c r="W9644" s="60"/>
      <c r="X9644" s="60"/>
      <c r="Y9644" s="60"/>
      <c r="Z9644" s="60"/>
    </row>
    <row r="9645" spans="23:26" hidden="1" x14ac:dyDescent="0.3">
      <c r="W9645" s="60"/>
      <c r="X9645" s="60"/>
      <c r="Y9645" s="60"/>
      <c r="Z9645" s="60"/>
    </row>
    <row r="9646" spans="23:26" hidden="1" x14ac:dyDescent="0.3">
      <c r="W9646" s="60"/>
      <c r="X9646" s="60"/>
      <c r="Y9646" s="60"/>
      <c r="Z9646" s="60"/>
    </row>
    <row r="9647" spans="23:26" hidden="1" x14ac:dyDescent="0.3">
      <c r="W9647" s="60"/>
      <c r="X9647" s="60"/>
      <c r="Y9647" s="60"/>
      <c r="Z9647" s="60"/>
    </row>
    <row r="9648" spans="23:26" hidden="1" x14ac:dyDescent="0.3">
      <c r="W9648" s="60"/>
      <c r="X9648" s="60"/>
      <c r="Y9648" s="60"/>
      <c r="Z9648" s="60"/>
    </row>
    <row r="9649" spans="23:26" hidden="1" x14ac:dyDescent="0.3">
      <c r="W9649" s="60"/>
      <c r="X9649" s="60"/>
      <c r="Y9649" s="60"/>
      <c r="Z9649" s="60"/>
    </row>
    <row r="9650" spans="23:26" hidden="1" x14ac:dyDescent="0.3">
      <c r="W9650" s="60"/>
      <c r="X9650" s="60"/>
      <c r="Y9650" s="60"/>
      <c r="Z9650" s="60"/>
    </row>
    <row r="9651" spans="23:26" hidden="1" x14ac:dyDescent="0.3">
      <c r="W9651" s="60"/>
      <c r="X9651" s="60"/>
      <c r="Y9651" s="60"/>
      <c r="Z9651" s="60"/>
    </row>
    <row r="9652" spans="23:26" hidden="1" x14ac:dyDescent="0.3">
      <c r="W9652" s="60"/>
      <c r="X9652" s="60"/>
      <c r="Y9652" s="60"/>
      <c r="Z9652" s="60"/>
    </row>
    <row r="9653" spans="23:26" hidden="1" x14ac:dyDescent="0.3">
      <c r="W9653" s="60"/>
      <c r="X9653" s="60"/>
      <c r="Y9653" s="60"/>
      <c r="Z9653" s="60"/>
    </row>
    <row r="9654" spans="23:26" hidden="1" x14ac:dyDescent="0.3">
      <c r="W9654" s="60"/>
      <c r="X9654" s="60"/>
      <c r="Y9654" s="60"/>
      <c r="Z9654" s="60"/>
    </row>
    <row r="9655" spans="23:26" hidden="1" x14ac:dyDescent="0.3">
      <c r="W9655" s="60"/>
      <c r="X9655" s="60"/>
      <c r="Y9655" s="60"/>
      <c r="Z9655" s="60"/>
    </row>
    <row r="9656" spans="23:26" hidden="1" x14ac:dyDescent="0.3">
      <c r="W9656" s="60"/>
      <c r="X9656" s="60"/>
      <c r="Y9656" s="60"/>
      <c r="Z9656" s="60"/>
    </row>
    <row r="9657" spans="23:26" hidden="1" x14ac:dyDescent="0.3">
      <c r="W9657" s="60"/>
      <c r="X9657" s="60"/>
      <c r="Y9657" s="60"/>
      <c r="Z9657" s="60"/>
    </row>
    <row r="9658" spans="23:26" hidden="1" x14ac:dyDescent="0.3">
      <c r="W9658" s="60"/>
      <c r="X9658" s="60"/>
      <c r="Y9658" s="60"/>
      <c r="Z9658" s="60"/>
    </row>
    <row r="9659" spans="23:26" hidden="1" x14ac:dyDescent="0.3">
      <c r="W9659" s="60"/>
      <c r="X9659" s="60"/>
      <c r="Y9659" s="60"/>
      <c r="Z9659" s="60"/>
    </row>
    <row r="9660" spans="23:26" hidden="1" x14ac:dyDescent="0.3">
      <c r="W9660" s="60"/>
      <c r="X9660" s="60"/>
      <c r="Y9660" s="60"/>
      <c r="Z9660" s="60"/>
    </row>
    <row r="9661" spans="23:26" hidden="1" x14ac:dyDescent="0.3">
      <c r="W9661" s="60"/>
      <c r="X9661" s="60"/>
      <c r="Y9661" s="60"/>
      <c r="Z9661" s="60"/>
    </row>
    <row r="9662" spans="23:26" hidden="1" x14ac:dyDescent="0.3">
      <c r="W9662" s="60"/>
      <c r="X9662" s="60"/>
      <c r="Y9662" s="60"/>
      <c r="Z9662" s="60"/>
    </row>
    <row r="9663" spans="23:26" hidden="1" x14ac:dyDescent="0.3">
      <c r="W9663" s="60"/>
      <c r="X9663" s="60"/>
      <c r="Y9663" s="60"/>
      <c r="Z9663" s="60"/>
    </row>
    <row r="9664" spans="23:26" hidden="1" x14ac:dyDescent="0.3">
      <c r="W9664" s="60"/>
      <c r="X9664" s="60"/>
      <c r="Y9664" s="60"/>
      <c r="Z9664" s="60"/>
    </row>
    <row r="9665" spans="23:26" hidden="1" x14ac:dyDescent="0.3">
      <c r="W9665" s="60"/>
      <c r="X9665" s="60"/>
      <c r="Y9665" s="60"/>
      <c r="Z9665" s="60"/>
    </row>
    <row r="9666" spans="23:26" hidden="1" x14ac:dyDescent="0.3">
      <c r="W9666" s="60"/>
      <c r="X9666" s="60"/>
      <c r="Y9666" s="60"/>
      <c r="Z9666" s="60"/>
    </row>
    <row r="9667" spans="23:26" hidden="1" x14ac:dyDescent="0.3">
      <c r="W9667" s="60"/>
      <c r="X9667" s="60"/>
      <c r="Y9667" s="60"/>
      <c r="Z9667" s="60"/>
    </row>
    <row r="9668" spans="23:26" hidden="1" x14ac:dyDescent="0.3">
      <c r="W9668" s="60"/>
      <c r="X9668" s="60"/>
      <c r="Y9668" s="60"/>
      <c r="Z9668" s="60"/>
    </row>
    <row r="9669" spans="23:26" hidden="1" x14ac:dyDescent="0.3">
      <c r="W9669" s="60"/>
      <c r="X9669" s="60"/>
      <c r="Y9669" s="60"/>
      <c r="Z9669" s="60"/>
    </row>
    <row r="9670" spans="23:26" hidden="1" x14ac:dyDescent="0.3">
      <c r="W9670" s="60"/>
      <c r="X9670" s="60"/>
      <c r="Y9670" s="60"/>
      <c r="Z9670" s="60"/>
    </row>
    <row r="9671" spans="23:26" hidden="1" x14ac:dyDescent="0.3">
      <c r="W9671" s="60"/>
      <c r="X9671" s="60"/>
      <c r="Y9671" s="60"/>
      <c r="Z9671" s="60"/>
    </row>
    <row r="9672" spans="23:26" hidden="1" x14ac:dyDescent="0.3">
      <c r="W9672" s="60"/>
      <c r="X9672" s="60"/>
      <c r="Y9672" s="60"/>
      <c r="Z9672" s="60"/>
    </row>
    <row r="9673" spans="23:26" hidden="1" x14ac:dyDescent="0.3">
      <c r="W9673" s="60"/>
      <c r="X9673" s="60"/>
      <c r="Y9673" s="60"/>
      <c r="Z9673" s="60"/>
    </row>
    <row r="9674" spans="23:26" hidden="1" x14ac:dyDescent="0.3">
      <c r="W9674" s="60"/>
      <c r="X9674" s="60"/>
      <c r="Y9674" s="60"/>
      <c r="Z9674" s="60"/>
    </row>
    <row r="9675" spans="23:26" hidden="1" x14ac:dyDescent="0.3">
      <c r="W9675" s="60"/>
      <c r="X9675" s="60"/>
      <c r="Y9675" s="60"/>
      <c r="Z9675" s="60"/>
    </row>
    <row r="9676" spans="23:26" hidden="1" x14ac:dyDescent="0.3">
      <c r="W9676" s="60"/>
      <c r="X9676" s="60"/>
      <c r="Y9676" s="60"/>
      <c r="Z9676" s="60"/>
    </row>
    <row r="9677" spans="23:26" hidden="1" x14ac:dyDescent="0.3">
      <c r="W9677" s="60"/>
      <c r="X9677" s="60"/>
      <c r="Y9677" s="60"/>
      <c r="Z9677" s="60"/>
    </row>
    <row r="9678" spans="23:26" hidden="1" x14ac:dyDescent="0.3">
      <c r="W9678" s="60"/>
      <c r="X9678" s="60"/>
      <c r="Y9678" s="60"/>
      <c r="Z9678" s="60"/>
    </row>
    <row r="9679" spans="23:26" hidden="1" x14ac:dyDescent="0.3">
      <c r="W9679" s="60"/>
      <c r="X9679" s="60"/>
      <c r="Y9679" s="60"/>
      <c r="Z9679" s="60"/>
    </row>
    <row r="9680" spans="23:26" hidden="1" x14ac:dyDescent="0.3">
      <c r="W9680" s="60"/>
      <c r="X9680" s="60"/>
      <c r="Y9680" s="60"/>
      <c r="Z9680" s="60"/>
    </row>
    <row r="9681" spans="23:26" hidden="1" x14ac:dyDescent="0.3">
      <c r="W9681" s="60"/>
      <c r="X9681" s="60"/>
      <c r="Y9681" s="60"/>
      <c r="Z9681" s="60"/>
    </row>
    <row r="9682" spans="23:26" hidden="1" x14ac:dyDescent="0.3">
      <c r="W9682" s="60"/>
      <c r="X9682" s="60"/>
      <c r="Y9682" s="60"/>
      <c r="Z9682" s="60"/>
    </row>
    <row r="9683" spans="23:26" hidden="1" x14ac:dyDescent="0.3">
      <c r="W9683" s="60"/>
      <c r="X9683" s="60"/>
      <c r="Y9683" s="60"/>
      <c r="Z9683" s="60"/>
    </row>
    <row r="9684" spans="23:26" hidden="1" x14ac:dyDescent="0.3">
      <c r="W9684" s="60"/>
      <c r="X9684" s="60"/>
      <c r="Y9684" s="60"/>
      <c r="Z9684" s="60"/>
    </row>
    <row r="9685" spans="23:26" hidden="1" x14ac:dyDescent="0.3">
      <c r="W9685" s="60"/>
      <c r="X9685" s="60"/>
      <c r="Y9685" s="60"/>
      <c r="Z9685" s="60"/>
    </row>
    <row r="9686" spans="23:26" hidden="1" x14ac:dyDescent="0.3">
      <c r="W9686" s="60"/>
      <c r="X9686" s="60"/>
      <c r="Y9686" s="60"/>
      <c r="Z9686" s="60"/>
    </row>
    <row r="9687" spans="23:26" hidden="1" x14ac:dyDescent="0.3">
      <c r="W9687" s="60"/>
      <c r="X9687" s="60"/>
      <c r="Y9687" s="60"/>
      <c r="Z9687" s="60"/>
    </row>
    <row r="9688" spans="23:26" hidden="1" x14ac:dyDescent="0.3">
      <c r="W9688" s="60"/>
      <c r="X9688" s="60"/>
      <c r="Y9688" s="60"/>
      <c r="Z9688" s="60"/>
    </row>
    <row r="9689" spans="23:26" hidden="1" x14ac:dyDescent="0.3">
      <c r="W9689" s="60"/>
      <c r="X9689" s="60"/>
      <c r="Y9689" s="60"/>
      <c r="Z9689" s="60"/>
    </row>
    <row r="9690" spans="23:26" hidden="1" x14ac:dyDescent="0.3">
      <c r="W9690" s="60"/>
      <c r="X9690" s="60"/>
      <c r="Y9690" s="60"/>
      <c r="Z9690" s="60"/>
    </row>
    <row r="9691" spans="23:26" hidden="1" x14ac:dyDescent="0.3">
      <c r="W9691" s="60"/>
      <c r="X9691" s="60"/>
      <c r="Y9691" s="60"/>
      <c r="Z9691" s="60"/>
    </row>
    <row r="9692" spans="23:26" hidden="1" x14ac:dyDescent="0.3">
      <c r="W9692" s="60"/>
      <c r="X9692" s="60"/>
      <c r="Y9692" s="60"/>
      <c r="Z9692" s="60"/>
    </row>
    <row r="9693" spans="23:26" hidden="1" x14ac:dyDescent="0.3">
      <c r="W9693" s="60"/>
      <c r="X9693" s="60"/>
      <c r="Y9693" s="60"/>
      <c r="Z9693" s="60"/>
    </row>
    <row r="9694" spans="23:26" hidden="1" x14ac:dyDescent="0.3">
      <c r="W9694" s="60"/>
      <c r="X9694" s="60"/>
      <c r="Y9694" s="60"/>
      <c r="Z9694" s="60"/>
    </row>
    <row r="9695" spans="23:26" hidden="1" x14ac:dyDescent="0.3">
      <c r="W9695" s="60"/>
      <c r="X9695" s="60"/>
      <c r="Y9695" s="60"/>
      <c r="Z9695" s="60"/>
    </row>
    <row r="9696" spans="23:26" hidden="1" x14ac:dyDescent="0.3">
      <c r="W9696" s="60"/>
      <c r="X9696" s="60"/>
      <c r="Y9696" s="60"/>
      <c r="Z9696" s="60"/>
    </row>
    <row r="9697" spans="23:26" hidden="1" x14ac:dyDescent="0.3">
      <c r="W9697" s="60"/>
      <c r="X9697" s="60"/>
      <c r="Y9697" s="60"/>
      <c r="Z9697" s="60"/>
    </row>
    <row r="9698" spans="23:26" hidden="1" x14ac:dyDescent="0.3">
      <c r="W9698" s="60"/>
      <c r="X9698" s="60"/>
      <c r="Y9698" s="60"/>
      <c r="Z9698" s="60"/>
    </row>
    <row r="9699" spans="23:26" hidden="1" x14ac:dyDescent="0.3">
      <c r="W9699" s="60"/>
      <c r="X9699" s="60"/>
      <c r="Y9699" s="60"/>
      <c r="Z9699" s="60"/>
    </row>
    <row r="9700" spans="23:26" hidden="1" x14ac:dyDescent="0.3">
      <c r="W9700" s="60"/>
      <c r="X9700" s="60"/>
      <c r="Y9700" s="60"/>
      <c r="Z9700" s="60"/>
    </row>
    <row r="9701" spans="23:26" hidden="1" x14ac:dyDescent="0.3">
      <c r="W9701" s="60"/>
      <c r="X9701" s="60"/>
      <c r="Y9701" s="60"/>
      <c r="Z9701" s="60"/>
    </row>
    <row r="9702" spans="23:26" hidden="1" x14ac:dyDescent="0.3">
      <c r="W9702" s="60"/>
      <c r="X9702" s="60"/>
      <c r="Y9702" s="60"/>
      <c r="Z9702" s="60"/>
    </row>
    <row r="9703" spans="23:26" hidden="1" x14ac:dyDescent="0.3">
      <c r="W9703" s="60"/>
      <c r="X9703" s="60"/>
      <c r="Y9703" s="60"/>
      <c r="Z9703" s="60"/>
    </row>
    <row r="9704" spans="23:26" hidden="1" x14ac:dyDescent="0.3">
      <c r="W9704" s="60"/>
      <c r="X9704" s="60"/>
      <c r="Y9704" s="60"/>
      <c r="Z9704" s="60"/>
    </row>
    <row r="9705" spans="23:26" hidden="1" x14ac:dyDescent="0.3">
      <c r="W9705" s="60"/>
      <c r="X9705" s="60"/>
      <c r="Y9705" s="60"/>
      <c r="Z9705" s="60"/>
    </row>
    <row r="9706" spans="23:26" hidden="1" x14ac:dyDescent="0.3">
      <c r="W9706" s="60"/>
      <c r="X9706" s="60"/>
      <c r="Y9706" s="60"/>
      <c r="Z9706" s="60"/>
    </row>
    <row r="9707" spans="23:26" hidden="1" x14ac:dyDescent="0.3">
      <c r="W9707" s="60"/>
      <c r="X9707" s="60"/>
      <c r="Y9707" s="60"/>
      <c r="Z9707" s="60"/>
    </row>
    <row r="9708" spans="23:26" hidden="1" x14ac:dyDescent="0.3">
      <c r="W9708" s="60"/>
      <c r="X9708" s="60"/>
      <c r="Y9708" s="60"/>
      <c r="Z9708" s="60"/>
    </row>
    <row r="9709" spans="23:26" hidden="1" x14ac:dyDescent="0.3">
      <c r="W9709" s="60"/>
      <c r="X9709" s="60"/>
      <c r="Y9709" s="60"/>
      <c r="Z9709" s="60"/>
    </row>
    <row r="9710" spans="23:26" hidden="1" x14ac:dyDescent="0.3">
      <c r="W9710" s="60"/>
      <c r="X9710" s="60"/>
      <c r="Y9710" s="60"/>
      <c r="Z9710" s="60"/>
    </row>
    <row r="9711" spans="23:26" hidden="1" x14ac:dyDescent="0.3">
      <c r="W9711" s="60"/>
      <c r="X9711" s="60"/>
      <c r="Y9711" s="60"/>
      <c r="Z9711" s="60"/>
    </row>
    <row r="9712" spans="23:26" hidden="1" x14ac:dyDescent="0.3">
      <c r="W9712" s="60"/>
      <c r="X9712" s="60"/>
      <c r="Y9712" s="60"/>
      <c r="Z9712" s="60"/>
    </row>
    <row r="9713" spans="23:26" hidden="1" x14ac:dyDescent="0.3">
      <c r="W9713" s="60"/>
      <c r="X9713" s="60"/>
      <c r="Y9713" s="60"/>
      <c r="Z9713" s="60"/>
    </row>
    <row r="9714" spans="23:26" hidden="1" x14ac:dyDescent="0.3">
      <c r="W9714" s="60"/>
      <c r="X9714" s="60"/>
      <c r="Y9714" s="60"/>
      <c r="Z9714" s="60"/>
    </row>
    <row r="9715" spans="23:26" hidden="1" x14ac:dyDescent="0.3">
      <c r="W9715" s="60"/>
      <c r="X9715" s="60"/>
      <c r="Y9715" s="60"/>
      <c r="Z9715" s="60"/>
    </row>
    <row r="9716" spans="23:26" hidden="1" x14ac:dyDescent="0.3">
      <c r="W9716" s="60"/>
      <c r="X9716" s="60"/>
      <c r="Y9716" s="60"/>
      <c r="Z9716" s="60"/>
    </row>
    <row r="9717" spans="23:26" hidden="1" x14ac:dyDescent="0.3">
      <c r="W9717" s="60"/>
      <c r="X9717" s="60"/>
      <c r="Y9717" s="60"/>
      <c r="Z9717" s="60"/>
    </row>
    <row r="9718" spans="23:26" hidden="1" x14ac:dyDescent="0.3">
      <c r="W9718" s="60"/>
      <c r="X9718" s="60"/>
      <c r="Y9718" s="60"/>
      <c r="Z9718" s="60"/>
    </row>
    <row r="9719" spans="23:26" hidden="1" x14ac:dyDescent="0.3">
      <c r="W9719" s="60"/>
      <c r="X9719" s="60"/>
      <c r="Y9719" s="60"/>
      <c r="Z9719" s="60"/>
    </row>
    <row r="9720" spans="23:26" hidden="1" x14ac:dyDescent="0.3">
      <c r="W9720" s="60"/>
      <c r="X9720" s="60"/>
      <c r="Y9720" s="60"/>
      <c r="Z9720" s="60"/>
    </row>
    <row r="9721" spans="23:26" hidden="1" x14ac:dyDescent="0.3">
      <c r="W9721" s="60"/>
      <c r="X9721" s="60"/>
      <c r="Y9721" s="60"/>
      <c r="Z9721" s="60"/>
    </row>
    <row r="9722" spans="23:26" hidden="1" x14ac:dyDescent="0.3">
      <c r="W9722" s="60"/>
      <c r="X9722" s="60"/>
      <c r="Y9722" s="60"/>
      <c r="Z9722" s="60"/>
    </row>
    <row r="9723" spans="23:26" hidden="1" x14ac:dyDescent="0.3">
      <c r="W9723" s="60"/>
      <c r="X9723" s="60"/>
      <c r="Y9723" s="60"/>
      <c r="Z9723" s="60"/>
    </row>
    <row r="9724" spans="23:26" hidden="1" x14ac:dyDescent="0.3">
      <c r="W9724" s="60"/>
      <c r="X9724" s="60"/>
      <c r="Y9724" s="60"/>
      <c r="Z9724" s="60"/>
    </row>
    <row r="9725" spans="23:26" hidden="1" x14ac:dyDescent="0.3">
      <c r="W9725" s="60"/>
      <c r="X9725" s="60"/>
      <c r="Y9725" s="60"/>
      <c r="Z9725" s="60"/>
    </row>
    <row r="9726" spans="23:26" hidden="1" x14ac:dyDescent="0.3">
      <c r="W9726" s="60"/>
      <c r="X9726" s="60"/>
      <c r="Y9726" s="60"/>
      <c r="Z9726" s="60"/>
    </row>
    <row r="9727" spans="23:26" hidden="1" x14ac:dyDescent="0.3">
      <c r="W9727" s="60"/>
      <c r="X9727" s="60"/>
      <c r="Y9727" s="60"/>
      <c r="Z9727" s="60"/>
    </row>
    <row r="9728" spans="23:26" hidden="1" x14ac:dyDescent="0.3">
      <c r="W9728" s="60"/>
      <c r="X9728" s="60"/>
      <c r="Y9728" s="60"/>
      <c r="Z9728" s="60"/>
    </row>
    <row r="9729" spans="23:26" hidden="1" x14ac:dyDescent="0.3">
      <c r="W9729" s="60"/>
      <c r="X9729" s="60"/>
      <c r="Y9729" s="60"/>
      <c r="Z9729" s="60"/>
    </row>
    <row r="9730" spans="23:26" hidden="1" x14ac:dyDescent="0.3">
      <c r="W9730" s="60"/>
      <c r="X9730" s="60"/>
      <c r="Y9730" s="60"/>
      <c r="Z9730" s="60"/>
    </row>
    <row r="9731" spans="23:26" hidden="1" x14ac:dyDescent="0.3">
      <c r="W9731" s="60"/>
      <c r="X9731" s="60"/>
      <c r="Y9731" s="60"/>
      <c r="Z9731" s="60"/>
    </row>
    <row r="9732" spans="23:26" hidden="1" x14ac:dyDescent="0.3">
      <c r="W9732" s="60"/>
      <c r="X9732" s="60"/>
      <c r="Y9732" s="60"/>
      <c r="Z9732" s="60"/>
    </row>
    <row r="9733" spans="23:26" hidden="1" x14ac:dyDescent="0.3">
      <c r="W9733" s="60"/>
      <c r="X9733" s="60"/>
      <c r="Y9733" s="60"/>
      <c r="Z9733" s="60"/>
    </row>
    <row r="9734" spans="23:26" hidden="1" x14ac:dyDescent="0.3">
      <c r="W9734" s="60"/>
      <c r="X9734" s="60"/>
      <c r="Y9734" s="60"/>
      <c r="Z9734" s="60"/>
    </row>
    <row r="9735" spans="23:26" hidden="1" x14ac:dyDescent="0.3">
      <c r="W9735" s="60"/>
      <c r="X9735" s="60"/>
      <c r="Y9735" s="60"/>
      <c r="Z9735" s="60"/>
    </row>
    <row r="9736" spans="23:26" hidden="1" x14ac:dyDescent="0.3">
      <c r="W9736" s="60"/>
      <c r="X9736" s="60"/>
      <c r="Y9736" s="60"/>
      <c r="Z9736" s="60"/>
    </row>
    <row r="9737" spans="23:26" hidden="1" x14ac:dyDescent="0.3">
      <c r="W9737" s="60"/>
      <c r="X9737" s="60"/>
      <c r="Y9737" s="60"/>
      <c r="Z9737" s="60"/>
    </row>
    <row r="9738" spans="23:26" hidden="1" x14ac:dyDescent="0.3">
      <c r="W9738" s="60"/>
      <c r="X9738" s="60"/>
      <c r="Y9738" s="60"/>
      <c r="Z9738" s="60"/>
    </row>
    <row r="9739" spans="23:26" hidden="1" x14ac:dyDescent="0.3">
      <c r="W9739" s="60"/>
      <c r="X9739" s="60"/>
      <c r="Y9739" s="60"/>
      <c r="Z9739" s="60"/>
    </row>
    <row r="9740" spans="23:26" hidden="1" x14ac:dyDescent="0.3">
      <c r="W9740" s="60"/>
      <c r="X9740" s="60"/>
      <c r="Y9740" s="60"/>
      <c r="Z9740" s="60"/>
    </row>
    <row r="9741" spans="23:26" hidden="1" x14ac:dyDescent="0.3">
      <c r="W9741" s="60"/>
      <c r="X9741" s="60"/>
      <c r="Y9741" s="60"/>
      <c r="Z9741" s="60"/>
    </row>
    <row r="9742" spans="23:26" hidden="1" x14ac:dyDescent="0.3">
      <c r="W9742" s="60"/>
      <c r="X9742" s="60"/>
      <c r="Y9742" s="60"/>
      <c r="Z9742" s="60"/>
    </row>
    <row r="9743" spans="23:26" hidden="1" x14ac:dyDescent="0.3">
      <c r="W9743" s="60"/>
      <c r="X9743" s="60"/>
      <c r="Y9743" s="60"/>
      <c r="Z9743" s="60"/>
    </row>
    <row r="9744" spans="23:26" hidden="1" x14ac:dyDescent="0.3">
      <c r="W9744" s="60"/>
      <c r="X9744" s="60"/>
      <c r="Y9744" s="60"/>
      <c r="Z9744" s="60"/>
    </row>
    <row r="9745" spans="23:26" hidden="1" x14ac:dyDescent="0.3">
      <c r="W9745" s="60"/>
      <c r="X9745" s="60"/>
      <c r="Y9745" s="60"/>
      <c r="Z9745" s="60"/>
    </row>
    <row r="9746" spans="23:26" hidden="1" x14ac:dyDescent="0.3">
      <c r="W9746" s="60"/>
      <c r="X9746" s="60"/>
      <c r="Y9746" s="60"/>
      <c r="Z9746" s="60"/>
    </row>
    <row r="9747" spans="23:26" hidden="1" x14ac:dyDescent="0.3">
      <c r="W9747" s="60"/>
      <c r="X9747" s="60"/>
      <c r="Y9747" s="60"/>
      <c r="Z9747" s="60"/>
    </row>
    <row r="9748" spans="23:26" hidden="1" x14ac:dyDescent="0.3">
      <c r="W9748" s="60"/>
      <c r="X9748" s="60"/>
      <c r="Y9748" s="60"/>
      <c r="Z9748" s="60"/>
    </row>
    <row r="9749" spans="23:26" hidden="1" x14ac:dyDescent="0.3">
      <c r="W9749" s="60"/>
      <c r="X9749" s="60"/>
      <c r="Y9749" s="60"/>
      <c r="Z9749" s="60"/>
    </row>
    <row r="9750" spans="23:26" hidden="1" x14ac:dyDescent="0.3">
      <c r="W9750" s="60"/>
      <c r="X9750" s="60"/>
      <c r="Y9750" s="60"/>
      <c r="Z9750" s="60"/>
    </row>
    <row r="9751" spans="23:26" hidden="1" x14ac:dyDescent="0.3">
      <c r="W9751" s="60"/>
      <c r="X9751" s="60"/>
      <c r="Y9751" s="60"/>
      <c r="Z9751" s="60"/>
    </row>
    <row r="9752" spans="23:26" hidden="1" x14ac:dyDescent="0.3">
      <c r="W9752" s="60"/>
      <c r="X9752" s="60"/>
      <c r="Y9752" s="60"/>
      <c r="Z9752" s="60"/>
    </row>
    <row r="9753" spans="23:26" hidden="1" x14ac:dyDescent="0.3">
      <c r="W9753" s="60"/>
      <c r="X9753" s="60"/>
      <c r="Y9753" s="60"/>
      <c r="Z9753" s="60"/>
    </row>
    <row r="9754" spans="23:26" hidden="1" x14ac:dyDescent="0.3">
      <c r="W9754" s="60"/>
      <c r="X9754" s="60"/>
      <c r="Y9754" s="60"/>
      <c r="Z9754" s="60"/>
    </row>
    <row r="9755" spans="23:26" hidden="1" x14ac:dyDescent="0.3">
      <c r="W9755" s="60"/>
      <c r="X9755" s="60"/>
      <c r="Y9755" s="60"/>
      <c r="Z9755" s="60"/>
    </row>
    <row r="9756" spans="23:26" hidden="1" x14ac:dyDescent="0.3">
      <c r="W9756" s="60"/>
      <c r="X9756" s="60"/>
      <c r="Y9756" s="60"/>
      <c r="Z9756" s="60"/>
    </row>
    <row r="9757" spans="23:26" hidden="1" x14ac:dyDescent="0.3">
      <c r="W9757" s="60"/>
      <c r="X9757" s="60"/>
      <c r="Y9757" s="60"/>
      <c r="Z9757" s="60"/>
    </row>
    <row r="9758" spans="23:26" hidden="1" x14ac:dyDescent="0.3">
      <c r="W9758" s="60"/>
      <c r="X9758" s="60"/>
      <c r="Y9758" s="60"/>
      <c r="Z9758" s="60"/>
    </row>
    <row r="9759" spans="23:26" hidden="1" x14ac:dyDescent="0.3">
      <c r="W9759" s="60"/>
      <c r="X9759" s="60"/>
      <c r="Y9759" s="60"/>
      <c r="Z9759" s="60"/>
    </row>
    <row r="9760" spans="23:26" hidden="1" x14ac:dyDescent="0.3">
      <c r="W9760" s="60"/>
      <c r="X9760" s="60"/>
      <c r="Y9760" s="60"/>
      <c r="Z9760" s="60"/>
    </row>
    <row r="9761" spans="23:26" hidden="1" x14ac:dyDescent="0.3">
      <c r="W9761" s="60"/>
      <c r="X9761" s="60"/>
      <c r="Y9761" s="60"/>
      <c r="Z9761" s="60"/>
    </row>
    <row r="9762" spans="23:26" hidden="1" x14ac:dyDescent="0.3">
      <c r="W9762" s="60"/>
      <c r="X9762" s="60"/>
      <c r="Y9762" s="60"/>
      <c r="Z9762" s="60"/>
    </row>
    <row r="9763" spans="23:26" hidden="1" x14ac:dyDescent="0.3">
      <c r="W9763" s="60"/>
      <c r="X9763" s="60"/>
      <c r="Y9763" s="60"/>
      <c r="Z9763" s="60"/>
    </row>
    <row r="9764" spans="23:26" hidden="1" x14ac:dyDescent="0.3">
      <c r="W9764" s="60"/>
      <c r="X9764" s="60"/>
      <c r="Y9764" s="60"/>
      <c r="Z9764" s="60"/>
    </row>
    <row r="9765" spans="23:26" hidden="1" x14ac:dyDescent="0.3">
      <c r="W9765" s="60"/>
      <c r="X9765" s="60"/>
      <c r="Y9765" s="60"/>
      <c r="Z9765" s="60"/>
    </row>
    <row r="9766" spans="23:26" hidden="1" x14ac:dyDescent="0.3">
      <c r="W9766" s="60"/>
      <c r="X9766" s="60"/>
      <c r="Y9766" s="60"/>
      <c r="Z9766" s="60"/>
    </row>
    <row r="9767" spans="23:26" hidden="1" x14ac:dyDescent="0.3">
      <c r="W9767" s="60"/>
      <c r="X9767" s="60"/>
      <c r="Y9767" s="60"/>
      <c r="Z9767" s="60"/>
    </row>
    <row r="9768" spans="23:26" hidden="1" x14ac:dyDescent="0.3">
      <c r="W9768" s="60"/>
      <c r="X9768" s="60"/>
      <c r="Y9768" s="60"/>
      <c r="Z9768" s="60"/>
    </row>
    <row r="9769" spans="23:26" hidden="1" x14ac:dyDescent="0.3">
      <c r="W9769" s="60"/>
      <c r="X9769" s="60"/>
      <c r="Y9769" s="60"/>
      <c r="Z9769" s="60"/>
    </row>
    <row r="9770" spans="23:26" hidden="1" x14ac:dyDescent="0.3">
      <c r="W9770" s="60"/>
      <c r="X9770" s="60"/>
      <c r="Y9770" s="60"/>
      <c r="Z9770" s="60"/>
    </row>
    <row r="9771" spans="23:26" hidden="1" x14ac:dyDescent="0.3">
      <c r="W9771" s="60"/>
      <c r="X9771" s="60"/>
      <c r="Y9771" s="60"/>
      <c r="Z9771" s="60"/>
    </row>
    <row r="9772" spans="23:26" hidden="1" x14ac:dyDescent="0.3">
      <c r="W9772" s="60"/>
      <c r="X9772" s="60"/>
      <c r="Y9772" s="60"/>
      <c r="Z9772" s="60"/>
    </row>
    <row r="9773" spans="23:26" hidden="1" x14ac:dyDescent="0.3">
      <c r="W9773" s="60"/>
      <c r="X9773" s="60"/>
      <c r="Y9773" s="60"/>
      <c r="Z9773" s="60"/>
    </row>
    <row r="9774" spans="23:26" hidden="1" x14ac:dyDescent="0.3">
      <c r="W9774" s="60"/>
      <c r="X9774" s="60"/>
      <c r="Y9774" s="60"/>
      <c r="Z9774" s="60"/>
    </row>
    <row r="9775" spans="23:26" hidden="1" x14ac:dyDescent="0.3">
      <c r="W9775" s="60"/>
      <c r="X9775" s="60"/>
      <c r="Y9775" s="60"/>
      <c r="Z9775" s="60"/>
    </row>
    <row r="9776" spans="23:26" hidden="1" x14ac:dyDescent="0.3">
      <c r="W9776" s="60"/>
      <c r="X9776" s="60"/>
      <c r="Y9776" s="60"/>
      <c r="Z9776" s="60"/>
    </row>
    <row r="9777" spans="23:26" hidden="1" x14ac:dyDescent="0.3">
      <c r="W9777" s="60"/>
      <c r="X9777" s="60"/>
      <c r="Y9777" s="60"/>
      <c r="Z9777" s="60"/>
    </row>
    <row r="9778" spans="23:26" hidden="1" x14ac:dyDescent="0.3">
      <c r="W9778" s="60"/>
      <c r="X9778" s="60"/>
      <c r="Y9778" s="60"/>
      <c r="Z9778" s="60"/>
    </row>
    <row r="9779" spans="23:26" hidden="1" x14ac:dyDescent="0.3">
      <c r="W9779" s="60"/>
      <c r="X9779" s="60"/>
      <c r="Y9779" s="60"/>
      <c r="Z9779" s="60"/>
    </row>
    <row r="9780" spans="23:26" hidden="1" x14ac:dyDescent="0.3">
      <c r="W9780" s="60"/>
      <c r="X9780" s="60"/>
      <c r="Y9780" s="60"/>
      <c r="Z9780" s="60"/>
    </row>
    <row r="9781" spans="23:26" hidden="1" x14ac:dyDescent="0.3">
      <c r="W9781" s="60"/>
      <c r="X9781" s="60"/>
      <c r="Y9781" s="60"/>
      <c r="Z9781" s="60"/>
    </row>
    <row r="9782" spans="23:26" hidden="1" x14ac:dyDescent="0.3">
      <c r="W9782" s="60"/>
      <c r="X9782" s="60"/>
      <c r="Y9782" s="60"/>
      <c r="Z9782" s="60"/>
    </row>
    <row r="9783" spans="23:26" hidden="1" x14ac:dyDescent="0.3">
      <c r="W9783" s="60"/>
      <c r="X9783" s="60"/>
      <c r="Y9783" s="60"/>
      <c r="Z9783" s="60"/>
    </row>
    <row r="9784" spans="23:26" hidden="1" x14ac:dyDescent="0.3">
      <c r="W9784" s="60"/>
      <c r="X9784" s="60"/>
      <c r="Y9784" s="60"/>
      <c r="Z9784" s="60"/>
    </row>
    <row r="9785" spans="23:26" hidden="1" x14ac:dyDescent="0.3">
      <c r="W9785" s="60"/>
      <c r="X9785" s="60"/>
      <c r="Y9785" s="60"/>
      <c r="Z9785" s="60"/>
    </row>
    <row r="9786" spans="23:26" hidden="1" x14ac:dyDescent="0.3">
      <c r="W9786" s="60"/>
      <c r="X9786" s="60"/>
      <c r="Y9786" s="60"/>
      <c r="Z9786" s="60"/>
    </row>
    <row r="9787" spans="23:26" hidden="1" x14ac:dyDescent="0.3">
      <c r="W9787" s="60"/>
      <c r="X9787" s="60"/>
      <c r="Y9787" s="60"/>
      <c r="Z9787" s="60"/>
    </row>
    <row r="9788" spans="23:26" hidden="1" x14ac:dyDescent="0.3">
      <c r="W9788" s="60"/>
      <c r="X9788" s="60"/>
      <c r="Y9788" s="60"/>
      <c r="Z9788" s="60"/>
    </row>
    <row r="9789" spans="23:26" hidden="1" x14ac:dyDescent="0.3">
      <c r="W9789" s="60"/>
      <c r="X9789" s="60"/>
      <c r="Y9789" s="60"/>
      <c r="Z9789" s="60"/>
    </row>
    <row r="9790" spans="23:26" hidden="1" x14ac:dyDescent="0.3">
      <c r="W9790" s="60"/>
      <c r="X9790" s="60"/>
      <c r="Y9790" s="60"/>
      <c r="Z9790" s="60"/>
    </row>
    <row r="9791" spans="23:26" hidden="1" x14ac:dyDescent="0.3">
      <c r="W9791" s="60"/>
      <c r="X9791" s="60"/>
      <c r="Y9791" s="60"/>
      <c r="Z9791" s="60"/>
    </row>
    <row r="9792" spans="23:26" hidden="1" x14ac:dyDescent="0.3">
      <c r="W9792" s="60"/>
      <c r="X9792" s="60"/>
      <c r="Y9792" s="60"/>
      <c r="Z9792" s="60"/>
    </row>
    <row r="9793" spans="23:26" hidden="1" x14ac:dyDescent="0.3">
      <c r="W9793" s="60"/>
      <c r="X9793" s="60"/>
      <c r="Y9793" s="60"/>
      <c r="Z9793" s="60"/>
    </row>
    <row r="9794" spans="23:26" hidden="1" x14ac:dyDescent="0.3">
      <c r="W9794" s="60"/>
      <c r="X9794" s="60"/>
      <c r="Y9794" s="60"/>
      <c r="Z9794" s="60"/>
    </row>
    <row r="9795" spans="23:26" hidden="1" x14ac:dyDescent="0.3">
      <c r="W9795" s="60"/>
      <c r="X9795" s="60"/>
      <c r="Y9795" s="60"/>
      <c r="Z9795" s="60"/>
    </row>
    <row r="9796" spans="23:26" hidden="1" x14ac:dyDescent="0.3">
      <c r="W9796" s="60"/>
      <c r="X9796" s="60"/>
      <c r="Y9796" s="60"/>
      <c r="Z9796" s="60"/>
    </row>
    <row r="9797" spans="23:26" hidden="1" x14ac:dyDescent="0.3">
      <c r="W9797" s="60"/>
      <c r="X9797" s="60"/>
      <c r="Y9797" s="60"/>
      <c r="Z9797" s="60"/>
    </row>
    <row r="9798" spans="23:26" hidden="1" x14ac:dyDescent="0.3">
      <c r="W9798" s="60"/>
      <c r="X9798" s="60"/>
      <c r="Y9798" s="60"/>
      <c r="Z9798" s="60"/>
    </row>
    <row r="9799" spans="23:26" hidden="1" x14ac:dyDescent="0.3">
      <c r="W9799" s="60"/>
      <c r="X9799" s="60"/>
      <c r="Y9799" s="60"/>
      <c r="Z9799" s="60"/>
    </row>
    <row r="9800" spans="23:26" hidden="1" x14ac:dyDescent="0.3">
      <c r="W9800" s="60"/>
      <c r="X9800" s="60"/>
      <c r="Y9800" s="60"/>
      <c r="Z9800" s="60"/>
    </row>
    <row r="9801" spans="23:26" hidden="1" x14ac:dyDescent="0.3">
      <c r="W9801" s="60"/>
      <c r="X9801" s="60"/>
      <c r="Y9801" s="60"/>
      <c r="Z9801" s="60"/>
    </row>
    <row r="9802" spans="23:26" hidden="1" x14ac:dyDescent="0.3">
      <c r="W9802" s="60"/>
      <c r="X9802" s="60"/>
      <c r="Y9802" s="60"/>
      <c r="Z9802" s="60"/>
    </row>
    <row r="9803" spans="23:26" hidden="1" x14ac:dyDescent="0.3">
      <c r="W9803" s="60"/>
      <c r="X9803" s="60"/>
      <c r="Y9803" s="60"/>
      <c r="Z9803" s="60"/>
    </row>
    <row r="9804" spans="23:26" hidden="1" x14ac:dyDescent="0.3">
      <c r="W9804" s="60"/>
      <c r="X9804" s="60"/>
      <c r="Y9804" s="60"/>
      <c r="Z9804" s="60"/>
    </row>
    <row r="9805" spans="23:26" hidden="1" x14ac:dyDescent="0.3">
      <c r="W9805" s="60"/>
      <c r="X9805" s="60"/>
      <c r="Y9805" s="60"/>
      <c r="Z9805" s="60"/>
    </row>
    <row r="9806" spans="23:26" hidden="1" x14ac:dyDescent="0.3">
      <c r="W9806" s="60"/>
      <c r="X9806" s="60"/>
      <c r="Y9806" s="60"/>
      <c r="Z9806" s="60"/>
    </row>
    <row r="9807" spans="23:26" hidden="1" x14ac:dyDescent="0.3">
      <c r="W9807" s="60"/>
      <c r="X9807" s="60"/>
      <c r="Y9807" s="60"/>
      <c r="Z9807" s="60"/>
    </row>
    <row r="9808" spans="23:26" hidden="1" x14ac:dyDescent="0.3">
      <c r="W9808" s="60"/>
      <c r="X9808" s="60"/>
      <c r="Y9808" s="60"/>
      <c r="Z9808" s="60"/>
    </row>
    <row r="9809" spans="23:26" hidden="1" x14ac:dyDescent="0.3">
      <c r="W9809" s="60"/>
      <c r="X9809" s="60"/>
      <c r="Y9809" s="60"/>
      <c r="Z9809" s="60"/>
    </row>
    <row r="9810" spans="23:26" hidden="1" x14ac:dyDescent="0.3">
      <c r="W9810" s="60"/>
      <c r="X9810" s="60"/>
      <c r="Y9810" s="60"/>
      <c r="Z9810" s="60"/>
    </row>
    <row r="9811" spans="23:26" hidden="1" x14ac:dyDescent="0.3">
      <c r="W9811" s="60"/>
      <c r="X9811" s="60"/>
      <c r="Y9811" s="60"/>
      <c r="Z9811" s="60"/>
    </row>
    <row r="9812" spans="23:26" hidden="1" x14ac:dyDescent="0.3">
      <c r="W9812" s="60"/>
      <c r="X9812" s="60"/>
      <c r="Y9812" s="60"/>
      <c r="Z9812" s="60"/>
    </row>
    <row r="9813" spans="23:26" hidden="1" x14ac:dyDescent="0.3">
      <c r="W9813" s="60"/>
      <c r="X9813" s="60"/>
      <c r="Y9813" s="60"/>
      <c r="Z9813" s="60"/>
    </row>
    <row r="9814" spans="23:26" hidden="1" x14ac:dyDescent="0.3">
      <c r="W9814" s="60"/>
      <c r="X9814" s="60"/>
      <c r="Y9814" s="60"/>
      <c r="Z9814" s="60"/>
    </row>
    <row r="9815" spans="23:26" hidden="1" x14ac:dyDescent="0.3">
      <c r="W9815" s="60"/>
      <c r="X9815" s="60"/>
      <c r="Y9815" s="60"/>
      <c r="Z9815" s="60"/>
    </row>
    <row r="9816" spans="23:26" hidden="1" x14ac:dyDescent="0.3">
      <c r="W9816" s="60"/>
      <c r="X9816" s="60"/>
      <c r="Y9816" s="60"/>
      <c r="Z9816" s="60"/>
    </row>
    <row r="9817" spans="23:26" hidden="1" x14ac:dyDescent="0.3">
      <c r="W9817" s="60"/>
      <c r="X9817" s="60"/>
      <c r="Y9817" s="60"/>
      <c r="Z9817" s="60"/>
    </row>
    <row r="9818" spans="23:26" hidden="1" x14ac:dyDescent="0.3">
      <c r="W9818" s="60"/>
      <c r="X9818" s="60"/>
      <c r="Y9818" s="60"/>
      <c r="Z9818" s="60"/>
    </row>
    <row r="9819" spans="23:26" hidden="1" x14ac:dyDescent="0.3">
      <c r="W9819" s="60"/>
      <c r="X9819" s="60"/>
      <c r="Y9819" s="60"/>
      <c r="Z9819" s="60"/>
    </row>
    <row r="9820" spans="23:26" hidden="1" x14ac:dyDescent="0.3">
      <c r="W9820" s="60"/>
      <c r="X9820" s="60"/>
      <c r="Y9820" s="60"/>
      <c r="Z9820" s="60"/>
    </row>
    <row r="9821" spans="23:26" hidden="1" x14ac:dyDescent="0.3">
      <c r="W9821" s="60"/>
      <c r="X9821" s="60"/>
      <c r="Y9821" s="60"/>
      <c r="Z9821" s="60"/>
    </row>
    <row r="9822" spans="23:26" hidden="1" x14ac:dyDescent="0.3">
      <c r="W9822" s="60"/>
      <c r="X9822" s="60"/>
      <c r="Y9822" s="60"/>
      <c r="Z9822" s="60"/>
    </row>
    <row r="9823" spans="23:26" hidden="1" x14ac:dyDescent="0.3">
      <c r="W9823" s="60"/>
      <c r="X9823" s="60"/>
      <c r="Y9823" s="60"/>
      <c r="Z9823" s="60"/>
    </row>
    <row r="9824" spans="23:26" hidden="1" x14ac:dyDescent="0.3">
      <c r="W9824" s="60"/>
      <c r="X9824" s="60"/>
      <c r="Y9824" s="60"/>
      <c r="Z9824" s="60"/>
    </row>
    <row r="9825" spans="23:26" hidden="1" x14ac:dyDescent="0.3">
      <c r="W9825" s="60"/>
      <c r="X9825" s="60"/>
      <c r="Y9825" s="60"/>
      <c r="Z9825" s="60"/>
    </row>
    <row r="9826" spans="23:26" hidden="1" x14ac:dyDescent="0.3">
      <c r="W9826" s="60"/>
      <c r="X9826" s="60"/>
      <c r="Y9826" s="60"/>
      <c r="Z9826" s="60"/>
    </row>
    <row r="9827" spans="23:26" hidden="1" x14ac:dyDescent="0.3">
      <c r="W9827" s="60"/>
      <c r="X9827" s="60"/>
      <c r="Y9827" s="60"/>
      <c r="Z9827" s="60"/>
    </row>
    <row r="9828" spans="23:26" hidden="1" x14ac:dyDescent="0.3">
      <c r="W9828" s="60"/>
      <c r="X9828" s="60"/>
      <c r="Y9828" s="60"/>
      <c r="Z9828" s="60"/>
    </row>
    <row r="9829" spans="23:26" hidden="1" x14ac:dyDescent="0.3">
      <c r="W9829" s="60"/>
      <c r="X9829" s="60"/>
      <c r="Y9829" s="60"/>
      <c r="Z9829" s="60"/>
    </row>
    <row r="9830" spans="23:26" hidden="1" x14ac:dyDescent="0.3">
      <c r="W9830" s="60"/>
      <c r="X9830" s="60"/>
      <c r="Y9830" s="60"/>
      <c r="Z9830" s="60"/>
    </row>
    <row r="9831" spans="23:26" hidden="1" x14ac:dyDescent="0.3">
      <c r="W9831" s="60"/>
      <c r="X9831" s="60"/>
      <c r="Y9831" s="60"/>
      <c r="Z9831" s="60"/>
    </row>
    <row r="9832" spans="23:26" hidden="1" x14ac:dyDescent="0.3">
      <c r="W9832" s="60"/>
      <c r="X9832" s="60"/>
      <c r="Y9832" s="60"/>
      <c r="Z9832" s="60"/>
    </row>
    <row r="9833" spans="23:26" hidden="1" x14ac:dyDescent="0.3">
      <c r="W9833" s="60"/>
      <c r="X9833" s="60"/>
      <c r="Y9833" s="60"/>
      <c r="Z9833" s="60"/>
    </row>
    <row r="9834" spans="23:26" hidden="1" x14ac:dyDescent="0.3">
      <c r="W9834" s="60"/>
      <c r="X9834" s="60"/>
      <c r="Y9834" s="60"/>
      <c r="Z9834" s="60"/>
    </row>
    <row r="9835" spans="23:26" hidden="1" x14ac:dyDescent="0.3">
      <c r="W9835" s="60"/>
      <c r="X9835" s="60"/>
      <c r="Y9835" s="60"/>
      <c r="Z9835" s="60"/>
    </row>
    <row r="9836" spans="23:26" hidden="1" x14ac:dyDescent="0.3">
      <c r="W9836" s="60"/>
      <c r="X9836" s="60"/>
      <c r="Y9836" s="60"/>
      <c r="Z9836" s="60"/>
    </row>
    <row r="9837" spans="23:26" hidden="1" x14ac:dyDescent="0.3">
      <c r="W9837" s="60"/>
      <c r="X9837" s="60"/>
      <c r="Y9837" s="60"/>
      <c r="Z9837" s="60"/>
    </row>
    <row r="9838" spans="23:26" hidden="1" x14ac:dyDescent="0.3">
      <c r="W9838" s="60"/>
      <c r="X9838" s="60"/>
      <c r="Y9838" s="60"/>
      <c r="Z9838" s="60"/>
    </row>
    <row r="9839" spans="23:26" hidden="1" x14ac:dyDescent="0.3">
      <c r="W9839" s="60"/>
      <c r="X9839" s="60"/>
      <c r="Y9839" s="60"/>
      <c r="Z9839" s="60"/>
    </row>
    <row r="9840" spans="23:26" hidden="1" x14ac:dyDescent="0.3">
      <c r="W9840" s="60"/>
      <c r="X9840" s="60"/>
      <c r="Y9840" s="60"/>
      <c r="Z9840" s="60"/>
    </row>
    <row r="9841" spans="23:26" hidden="1" x14ac:dyDescent="0.3">
      <c r="W9841" s="60"/>
      <c r="X9841" s="60"/>
      <c r="Y9841" s="60"/>
      <c r="Z9841" s="60"/>
    </row>
    <row r="9842" spans="23:26" hidden="1" x14ac:dyDescent="0.3">
      <c r="W9842" s="60"/>
      <c r="X9842" s="60"/>
      <c r="Y9842" s="60"/>
      <c r="Z9842" s="60"/>
    </row>
    <row r="9843" spans="23:26" hidden="1" x14ac:dyDescent="0.3">
      <c r="W9843" s="60"/>
      <c r="X9843" s="60"/>
      <c r="Y9843" s="60"/>
      <c r="Z9843" s="60"/>
    </row>
    <row r="9844" spans="23:26" hidden="1" x14ac:dyDescent="0.3">
      <c r="W9844" s="60"/>
      <c r="X9844" s="60"/>
      <c r="Y9844" s="60"/>
      <c r="Z9844" s="60"/>
    </row>
    <row r="9845" spans="23:26" hidden="1" x14ac:dyDescent="0.3">
      <c r="W9845" s="60"/>
      <c r="X9845" s="60"/>
      <c r="Y9845" s="60"/>
      <c r="Z9845" s="60"/>
    </row>
    <row r="9846" spans="23:26" hidden="1" x14ac:dyDescent="0.3">
      <c r="W9846" s="60"/>
      <c r="X9846" s="60"/>
      <c r="Y9846" s="60"/>
      <c r="Z9846" s="60"/>
    </row>
    <row r="9847" spans="23:26" hidden="1" x14ac:dyDescent="0.3">
      <c r="W9847" s="60"/>
      <c r="X9847" s="60"/>
      <c r="Y9847" s="60"/>
      <c r="Z9847" s="60"/>
    </row>
    <row r="9848" spans="23:26" hidden="1" x14ac:dyDescent="0.3">
      <c r="W9848" s="60"/>
      <c r="X9848" s="60"/>
      <c r="Y9848" s="60"/>
      <c r="Z9848" s="60"/>
    </row>
    <row r="9849" spans="23:26" hidden="1" x14ac:dyDescent="0.3">
      <c r="W9849" s="60"/>
      <c r="X9849" s="60"/>
      <c r="Y9849" s="60"/>
      <c r="Z9849" s="60"/>
    </row>
    <row r="9850" spans="23:26" hidden="1" x14ac:dyDescent="0.3">
      <c r="W9850" s="60"/>
      <c r="X9850" s="60"/>
      <c r="Y9850" s="60"/>
      <c r="Z9850" s="60"/>
    </row>
    <row r="9851" spans="23:26" hidden="1" x14ac:dyDescent="0.3">
      <c r="W9851" s="60"/>
      <c r="X9851" s="60"/>
      <c r="Y9851" s="60"/>
      <c r="Z9851" s="60"/>
    </row>
    <row r="9852" spans="23:26" hidden="1" x14ac:dyDescent="0.3">
      <c r="W9852" s="60"/>
      <c r="X9852" s="60"/>
      <c r="Y9852" s="60"/>
      <c r="Z9852" s="60"/>
    </row>
    <row r="9853" spans="23:26" hidden="1" x14ac:dyDescent="0.3">
      <c r="W9853" s="60"/>
      <c r="X9853" s="60"/>
      <c r="Y9853" s="60"/>
      <c r="Z9853" s="60"/>
    </row>
    <row r="9854" spans="23:26" hidden="1" x14ac:dyDescent="0.3">
      <c r="W9854" s="60"/>
      <c r="X9854" s="60"/>
      <c r="Y9854" s="60"/>
      <c r="Z9854" s="60"/>
    </row>
    <row r="9855" spans="23:26" hidden="1" x14ac:dyDescent="0.3">
      <c r="W9855" s="60"/>
      <c r="X9855" s="60"/>
      <c r="Y9855" s="60"/>
      <c r="Z9855" s="60"/>
    </row>
    <row r="9856" spans="23:26" hidden="1" x14ac:dyDescent="0.3">
      <c r="W9856" s="60"/>
      <c r="X9856" s="60"/>
      <c r="Y9856" s="60"/>
      <c r="Z9856" s="60"/>
    </row>
    <row r="9857" spans="23:26" hidden="1" x14ac:dyDescent="0.3">
      <c r="W9857" s="60"/>
      <c r="X9857" s="60"/>
      <c r="Y9857" s="60"/>
      <c r="Z9857" s="60"/>
    </row>
    <row r="9858" spans="23:26" hidden="1" x14ac:dyDescent="0.3">
      <c r="W9858" s="60"/>
      <c r="X9858" s="60"/>
      <c r="Y9858" s="60"/>
      <c r="Z9858" s="60"/>
    </row>
    <row r="9859" spans="23:26" hidden="1" x14ac:dyDescent="0.3">
      <c r="W9859" s="60"/>
      <c r="X9859" s="60"/>
      <c r="Y9859" s="60"/>
      <c r="Z9859" s="60"/>
    </row>
    <row r="9860" spans="23:26" hidden="1" x14ac:dyDescent="0.3">
      <c r="W9860" s="60"/>
      <c r="X9860" s="60"/>
      <c r="Y9860" s="60"/>
      <c r="Z9860" s="60"/>
    </row>
    <row r="9861" spans="23:26" hidden="1" x14ac:dyDescent="0.3">
      <c r="W9861" s="60"/>
      <c r="X9861" s="60"/>
      <c r="Y9861" s="60"/>
      <c r="Z9861" s="60"/>
    </row>
    <row r="9862" spans="23:26" hidden="1" x14ac:dyDescent="0.3">
      <c r="W9862" s="60"/>
      <c r="X9862" s="60"/>
      <c r="Y9862" s="60"/>
      <c r="Z9862" s="60"/>
    </row>
    <row r="9863" spans="23:26" hidden="1" x14ac:dyDescent="0.3">
      <c r="W9863" s="60"/>
      <c r="X9863" s="60"/>
      <c r="Y9863" s="60"/>
      <c r="Z9863" s="60"/>
    </row>
    <row r="9864" spans="23:26" hidden="1" x14ac:dyDescent="0.3">
      <c r="W9864" s="60"/>
      <c r="X9864" s="60"/>
      <c r="Y9864" s="60"/>
      <c r="Z9864" s="60"/>
    </row>
    <row r="9865" spans="23:26" hidden="1" x14ac:dyDescent="0.3">
      <c r="W9865" s="60"/>
      <c r="X9865" s="60"/>
      <c r="Y9865" s="60"/>
      <c r="Z9865" s="60"/>
    </row>
    <row r="9866" spans="23:26" hidden="1" x14ac:dyDescent="0.3">
      <c r="W9866" s="60"/>
      <c r="X9866" s="60"/>
      <c r="Y9866" s="60"/>
      <c r="Z9866" s="60"/>
    </row>
    <row r="9867" spans="23:26" hidden="1" x14ac:dyDescent="0.3">
      <c r="W9867" s="60"/>
      <c r="X9867" s="60"/>
      <c r="Y9867" s="60"/>
      <c r="Z9867" s="60"/>
    </row>
    <row r="9868" spans="23:26" hidden="1" x14ac:dyDescent="0.3">
      <c r="W9868" s="60"/>
      <c r="X9868" s="60"/>
      <c r="Y9868" s="60"/>
      <c r="Z9868" s="60"/>
    </row>
    <row r="9869" spans="23:26" hidden="1" x14ac:dyDescent="0.3">
      <c r="W9869" s="60"/>
      <c r="X9869" s="60"/>
      <c r="Y9869" s="60"/>
      <c r="Z9869" s="60"/>
    </row>
    <row r="9870" spans="23:26" hidden="1" x14ac:dyDescent="0.3">
      <c r="W9870" s="60"/>
      <c r="X9870" s="60"/>
      <c r="Y9870" s="60"/>
      <c r="Z9870" s="60"/>
    </row>
    <row r="9871" spans="23:26" hidden="1" x14ac:dyDescent="0.3">
      <c r="W9871" s="60"/>
      <c r="X9871" s="60"/>
      <c r="Y9871" s="60"/>
      <c r="Z9871" s="60"/>
    </row>
    <row r="9872" spans="23:26" hidden="1" x14ac:dyDescent="0.3">
      <c r="W9872" s="60"/>
      <c r="X9872" s="60"/>
      <c r="Y9872" s="60"/>
      <c r="Z9872" s="60"/>
    </row>
    <row r="9873" spans="23:26" hidden="1" x14ac:dyDescent="0.3">
      <c r="W9873" s="60"/>
      <c r="X9873" s="60"/>
      <c r="Y9873" s="60"/>
      <c r="Z9873" s="60"/>
    </row>
    <row r="9874" spans="23:26" hidden="1" x14ac:dyDescent="0.3">
      <c r="W9874" s="60"/>
      <c r="X9874" s="60"/>
      <c r="Y9874" s="60"/>
      <c r="Z9874" s="60"/>
    </row>
    <row r="9875" spans="23:26" hidden="1" x14ac:dyDescent="0.3">
      <c r="W9875" s="60"/>
      <c r="X9875" s="60"/>
      <c r="Y9875" s="60"/>
      <c r="Z9875" s="60"/>
    </row>
    <row r="9876" spans="23:26" hidden="1" x14ac:dyDescent="0.3">
      <c r="W9876" s="60"/>
      <c r="X9876" s="60"/>
      <c r="Y9876" s="60"/>
      <c r="Z9876" s="60"/>
    </row>
    <row r="9877" spans="23:26" hidden="1" x14ac:dyDescent="0.3">
      <c r="W9877" s="60"/>
      <c r="X9877" s="60"/>
      <c r="Y9877" s="60"/>
      <c r="Z9877" s="60"/>
    </row>
    <row r="9878" spans="23:26" hidden="1" x14ac:dyDescent="0.3">
      <c r="W9878" s="60"/>
      <c r="X9878" s="60"/>
      <c r="Y9878" s="60"/>
      <c r="Z9878" s="60"/>
    </row>
    <row r="9879" spans="23:26" hidden="1" x14ac:dyDescent="0.3">
      <c r="W9879" s="60"/>
      <c r="X9879" s="60"/>
      <c r="Y9879" s="60"/>
      <c r="Z9879" s="60"/>
    </row>
    <row r="9880" spans="23:26" hidden="1" x14ac:dyDescent="0.3">
      <c r="W9880" s="60"/>
      <c r="X9880" s="60"/>
      <c r="Y9880" s="60"/>
      <c r="Z9880" s="60"/>
    </row>
    <row r="9881" spans="23:26" hidden="1" x14ac:dyDescent="0.3">
      <c r="W9881" s="60"/>
      <c r="X9881" s="60"/>
      <c r="Y9881" s="60"/>
      <c r="Z9881" s="60"/>
    </row>
    <row r="9882" spans="23:26" hidden="1" x14ac:dyDescent="0.3">
      <c r="W9882" s="60"/>
      <c r="X9882" s="60"/>
      <c r="Y9882" s="60"/>
      <c r="Z9882" s="60"/>
    </row>
    <row r="9883" spans="23:26" hidden="1" x14ac:dyDescent="0.3">
      <c r="W9883" s="60"/>
      <c r="X9883" s="60"/>
      <c r="Y9883" s="60"/>
      <c r="Z9883" s="60"/>
    </row>
    <row r="9884" spans="23:26" hidden="1" x14ac:dyDescent="0.3">
      <c r="W9884" s="60"/>
      <c r="X9884" s="60"/>
      <c r="Y9884" s="60"/>
      <c r="Z9884" s="60"/>
    </row>
    <row r="9885" spans="23:26" hidden="1" x14ac:dyDescent="0.3">
      <c r="W9885" s="60"/>
      <c r="X9885" s="60"/>
      <c r="Y9885" s="60"/>
      <c r="Z9885" s="60"/>
    </row>
    <row r="9886" spans="23:26" hidden="1" x14ac:dyDescent="0.3">
      <c r="W9886" s="60"/>
      <c r="X9886" s="60"/>
      <c r="Y9886" s="60"/>
      <c r="Z9886" s="60"/>
    </row>
    <row r="9887" spans="23:26" hidden="1" x14ac:dyDescent="0.3">
      <c r="W9887" s="60"/>
      <c r="X9887" s="60"/>
      <c r="Y9887" s="60"/>
      <c r="Z9887" s="60"/>
    </row>
    <row r="9888" spans="23:26" hidden="1" x14ac:dyDescent="0.3">
      <c r="W9888" s="60"/>
      <c r="X9888" s="60"/>
      <c r="Y9888" s="60"/>
      <c r="Z9888" s="60"/>
    </row>
    <row r="9889" spans="23:26" hidden="1" x14ac:dyDescent="0.3">
      <c r="W9889" s="60"/>
      <c r="X9889" s="60"/>
      <c r="Y9889" s="60"/>
      <c r="Z9889" s="60"/>
    </row>
    <row r="9890" spans="23:26" hidden="1" x14ac:dyDescent="0.3">
      <c r="W9890" s="60"/>
      <c r="X9890" s="60"/>
      <c r="Y9890" s="60"/>
      <c r="Z9890" s="60"/>
    </row>
    <row r="9891" spans="23:26" hidden="1" x14ac:dyDescent="0.3">
      <c r="W9891" s="60"/>
      <c r="X9891" s="60"/>
      <c r="Y9891" s="60"/>
      <c r="Z9891" s="60"/>
    </row>
    <row r="9892" spans="23:26" hidden="1" x14ac:dyDescent="0.3">
      <c r="W9892" s="60"/>
      <c r="X9892" s="60"/>
      <c r="Y9892" s="60"/>
      <c r="Z9892" s="60"/>
    </row>
    <row r="9893" spans="23:26" hidden="1" x14ac:dyDescent="0.3">
      <c r="W9893" s="60"/>
      <c r="X9893" s="60"/>
      <c r="Y9893" s="60"/>
      <c r="Z9893" s="60"/>
    </row>
    <row r="9894" spans="23:26" hidden="1" x14ac:dyDescent="0.3">
      <c r="W9894" s="60"/>
      <c r="X9894" s="60"/>
      <c r="Y9894" s="60"/>
      <c r="Z9894" s="60"/>
    </row>
    <row r="9895" spans="23:26" hidden="1" x14ac:dyDescent="0.3">
      <c r="W9895" s="60"/>
      <c r="X9895" s="60"/>
      <c r="Y9895" s="60"/>
      <c r="Z9895" s="60"/>
    </row>
    <row r="9896" spans="23:26" hidden="1" x14ac:dyDescent="0.3">
      <c r="W9896" s="60"/>
      <c r="X9896" s="60"/>
      <c r="Y9896" s="60"/>
      <c r="Z9896" s="60"/>
    </row>
    <row r="9897" spans="23:26" hidden="1" x14ac:dyDescent="0.3">
      <c r="W9897" s="60"/>
      <c r="X9897" s="60"/>
      <c r="Y9897" s="60"/>
      <c r="Z9897" s="60"/>
    </row>
    <row r="9898" spans="23:26" hidden="1" x14ac:dyDescent="0.3">
      <c r="W9898" s="60"/>
      <c r="X9898" s="60"/>
      <c r="Y9898" s="60"/>
      <c r="Z9898" s="60"/>
    </row>
    <row r="9899" spans="23:26" hidden="1" x14ac:dyDescent="0.3">
      <c r="W9899" s="60"/>
      <c r="X9899" s="60"/>
      <c r="Y9899" s="60"/>
      <c r="Z9899" s="60"/>
    </row>
    <row r="9900" spans="23:26" hidden="1" x14ac:dyDescent="0.3">
      <c r="W9900" s="60"/>
      <c r="X9900" s="60"/>
      <c r="Y9900" s="60"/>
      <c r="Z9900" s="60"/>
    </row>
    <row r="9901" spans="23:26" hidden="1" x14ac:dyDescent="0.3">
      <c r="W9901" s="60"/>
      <c r="X9901" s="60"/>
      <c r="Y9901" s="60"/>
      <c r="Z9901" s="60"/>
    </row>
    <row r="9902" spans="23:26" hidden="1" x14ac:dyDescent="0.3">
      <c r="W9902" s="60"/>
      <c r="X9902" s="60"/>
      <c r="Y9902" s="60"/>
      <c r="Z9902" s="60"/>
    </row>
    <row r="9903" spans="23:26" hidden="1" x14ac:dyDescent="0.3">
      <c r="W9903" s="60"/>
      <c r="X9903" s="60"/>
      <c r="Y9903" s="60"/>
      <c r="Z9903" s="60"/>
    </row>
    <row r="9904" spans="23:26" hidden="1" x14ac:dyDescent="0.3">
      <c r="W9904" s="60"/>
      <c r="X9904" s="60"/>
      <c r="Y9904" s="60"/>
      <c r="Z9904" s="60"/>
    </row>
    <row r="9905" spans="23:26" hidden="1" x14ac:dyDescent="0.3">
      <c r="W9905" s="60"/>
      <c r="X9905" s="60"/>
      <c r="Y9905" s="60"/>
      <c r="Z9905" s="60"/>
    </row>
    <row r="9906" spans="23:26" hidden="1" x14ac:dyDescent="0.3">
      <c r="W9906" s="60"/>
      <c r="X9906" s="60"/>
      <c r="Y9906" s="60"/>
      <c r="Z9906" s="60"/>
    </row>
    <row r="9907" spans="23:26" hidden="1" x14ac:dyDescent="0.3">
      <c r="W9907" s="60"/>
      <c r="X9907" s="60"/>
      <c r="Y9907" s="60"/>
      <c r="Z9907" s="60"/>
    </row>
    <row r="9908" spans="23:26" hidden="1" x14ac:dyDescent="0.3">
      <c r="W9908" s="60"/>
      <c r="X9908" s="60"/>
      <c r="Y9908" s="60"/>
      <c r="Z9908" s="60"/>
    </row>
    <row r="9909" spans="23:26" hidden="1" x14ac:dyDescent="0.3">
      <c r="W9909" s="60"/>
      <c r="X9909" s="60"/>
      <c r="Y9909" s="60"/>
      <c r="Z9909" s="60"/>
    </row>
    <row r="9910" spans="23:26" hidden="1" x14ac:dyDescent="0.3">
      <c r="W9910" s="60"/>
      <c r="X9910" s="60"/>
      <c r="Y9910" s="60"/>
      <c r="Z9910" s="60"/>
    </row>
    <row r="9911" spans="23:26" hidden="1" x14ac:dyDescent="0.3">
      <c r="W9911" s="60"/>
      <c r="X9911" s="60"/>
      <c r="Y9911" s="60"/>
      <c r="Z9911" s="60"/>
    </row>
    <row r="9912" spans="23:26" hidden="1" x14ac:dyDescent="0.3">
      <c r="W9912" s="60"/>
      <c r="X9912" s="60"/>
      <c r="Y9912" s="60"/>
      <c r="Z9912" s="60"/>
    </row>
    <row r="9913" spans="23:26" hidden="1" x14ac:dyDescent="0.3">
      <c r="W9913" s="60"/>
      <c r="X9913" s="60"/>
      <c r="Y9913" s="60"/>
      <c r="Z9913" s="60"/>
    </row>
    <row r="9914" spans="23:26" hidden="1" x14ac:dyDescent="0.3">
      <c r="W9914" s="60"/>
      <c r="X9914" s="60"/>
      <c r="Y9914" s="60"/>
      <c r="Z9914" s="60"/>
    </row>
    <row r="9915" spans="23:26" hidden="1" x14ac:dyDescent="0.3">
      <c r="W9915" s="60"/>
      <c r="X9915" s="60"/>
      <c r="Y9915" s="60"/>
      <c r="Z9915" s="60"/>
    </row>
    <row r="9916" spans="23:26" hidden="1" x14ac:dyDescent="0.3">
      <c r="W9916" s="60"/>
      <c r="X9916" s="60"/>
      <c r="Y9916" s="60"/>
      <c r="Z9916" s="60"/>
    </row>
    <row r="9917" spans="23:26" hidden="1" x14ac:dyDescent="0.3">
      <c r="W9917" s="60"/>
      <c r="X9917" s="60"/>
      <c r="Y9917" s="60"/>
      <c r="Z9917" s="60"/>
    </row>
    <row r="9918" spans="23:26" hidden="1" x14ac:dyDescent="0.3">
      <c r="W9918" s="60"/>
      <c r="X9918" s="60"/>
      <c r="Y9918" s="60"/>
      <c r="Z9918" s="60"/>
    </row>
    <row r="9919" spans="23:26" hidden="1" x14ac:dyDescent="0.3">
      <c r="W9919" s="60"/>
      <c r="X9919" s="60"/>
      <c r="Y9919" s="60"/>
      <c r="Z9919" s="60"/>
    </row>
    <row r="9920" spans="23:26" hidden="1" x14ac:dyDescent="0.3">
      <c r="W9920" s="60"/>
      <c r="X9920" s="60"/>
      <c r="Y9920" s="60"/>
      <c r="Z9920" s="60"/>
    </row>
    <row r="9921" spans="23:26" hidden="1" x14ac:dyDescent="0.3">
      <c r="W9921" s="60"/>
      <c r="X9921" s="60"/>
      <c r="Y9921" s="60"/>
      <c r="Z9921" s="60"/>
    </row>
    <row r="9922" spans="23:26" hidden="1" x14ac:dyDescent="0.3">
      <c r="W9922" s="60"/>
      <c r="X9922" s="60"/>
      <c r="Y9922" s="60"/>
      <c r="Z9922" s="60"/>
    </row>
    <row r="9923" spans="23:26" hidden="1" x14ac:dyDescent="0.3">
      <c r="W9923" s="60"/>
      <c r="X9923" s="60"/>
      <c r="Y9923" s="60"/>
      <c r="Z9923" s="60"/>
    </row>
    <row r="9924" spans="23:26" hidden="1" x14ac:dyDescent="0.3">
      <c r="W9924" s="60"/>
      <c r="X9924" s="60"/>
      <c r="Y9924" s="60"/>
      <c r="Z9924" s="60"/>
    </row>
    <row r="9925" spans="23:26" hidden="1" x14ac:dyDescent="0.3">
      <c r="W9925" s="60"/>
      <c r="X9925" s="60"/>
      <c r="Y9925" s="60"/>
      <c r="Z9925" s="60"/>
    </row>
    <row r="9926" spans="23:26" hidden="1" x14ac:dyDescent="0.3">
      <c r="W9926" s="60"/>
      <c r="X9926" s="60"/>
      <c r="Y9926" s="60"/>
      <c r="Z9926" s="60"/>
    </row>
    <row r="9927" spans="23:26" hidden="1" x14ac:dyDescent="0.3">
      <c r="W9927" s="60"/>
      <c r="X9927" s="60"/>
      <c r="Y9927" s="60"/>
      <c r="Z9927" s="60"/>
    </row>
    <row r="9928" spans="23:26" hidden="1" x14ac:dyDescent="0.3">
      <c r="W9928" s="60"/>
      <c r="X9928" s="60"/>
      <c r="Y9928" s="60"/>
      <c r="Z9928" s="60"/>
    </row>
    <row r="9929" spans="23:26" hidden="1" x14ac:dyDescent="0.3">
      <c r="W9929" s="60"/>
      <c r="X9929" s="60"/>
      <c r="Y9929" s="60"/>
      <c r="Z9929" s="60"/>
    </row>
    <row r="9930" spans="23:26" hidden="1" x14ac:dyDescent="0.3">
      <c r="W9930" s="60"/>
      <c r="X9930" s="60"/>
      <c r="Y9930" s="60"/>
      <c r="Z9930" s="60"/>
    </row>
    <row r="9931" spans="23:26" hidden="1" x14ac:dyDescent="0.3">
      <c r="W9931" s="60"/>
      <c r="X9931" s="60"/>
      <c r="Y9931" s="60"/>
      <c r="Z9931" s="60"/>
    </row>
    <row r="9932" spans="23:26" hidden="1" x14ac:dyDescent="0.3">
      <c r="W9932" s="60"/>
      <c r="X9932" s="60"/>
      <c r="Y9932" s="60"/>
      <c r="Z9932" s="60"/>
    </row>
    <row r="9933" spans="23:26" hidden="1" x14ac:dyDescent="0.3">
      <c r="W9933" s="60"/>
      <c r="X9933" s="60"/>
      <c r="Y9933" s="60"/>
      <c r="Z9933" s="60"/>
    </row>
    <row r="9934" spans="23:26" hidden="1" x14ac:dyDescent="0.3">
      <c r="W9934" s="60"/>
      <c r="X9934" s="60"/>
      <c r="Y9934" s="60"/>
      <c r="Z9934" s="60"/>
    </row>
    <row r="9935" spans="23:26" hidden="1" x14ac:dyDescent="0.3">
      <c r="W9935" s="60"/>
      <c r="X9935" s="60"/>
      <c r="Y9935" s="60"/>
      <c r="Z9935" s="60"/>
    </row>
    <row r="9936" spans="23:26" hidden="1" x14ac:dyDescent="0.3">
      <c r="W9936" s="60"/>
      <c r="X9936" s="60"/>
      <c r="Y9936" s="60"/>
      <c r="Z9936" s="60"/>
    </row>
    <row r="9937" spans="23:26" hidden="1" x14ac:dyDescent="0.3">
      <c r="W9937" s="60"/>
      <c r="X9937" s="60"/>
      <c r="Y9937" s="60"/>
      <c r="Z9937" s="60"/>
    </row>
    <row r="9938" spans="23:26" hidden="1" x14ac:dyDescent="0.3">
      <c r="W9938" s="60"/>
      <c r="X9938" s="60"/>
      <c r="Y9938" s="60"/>
      <c r="Z9938" s="60"/>
    </row>
    <row r="9939" spans="23:26" hidden="1" x14ac:dyDescent="0.3">
      <c r="W9939" s="60"/>
      <c r="X9939" s="60"/>
      <c r="Y9939" s="60"/>
      <c r="Z9939" s="60"/>
    </row>
    <row r="9940" spans="23:26" hidden="1" x14ac:dyDescent="0.3">
      <c r="W9940" s="60"/>
      <c r="X9940" s="60"/>
      <c r="Y9940" s="60"/>
      <c r="Z9940" s="60"/>
    </row>
    <row r="9941" spans="23:26" hidden="1" x14ac:dyDescent="0.3">
      <c r="W9941" s="60"/>
      <c r="X9941" s="60"/>
      <c r="Y9941" s="60"/>
      <c r="Z9941" s="60"/>
    </row>
    <row r="9942" spans="23:26" hidden="1" x14ac:dyDescent="0.3">
      <c r="W9942" s="60"/>
      <c r="X9942" s="60"/>
      <c r="Y9942" s="60"/>
      <c r="Z9942" s="60"/>
    </row>
    <row r="9943" spans="23:26" hidden="1" x14ac:dyDescent="0.3">
      <c r="W9943" s="60"/>
      <c r="X9943" s="60"/>
      <c r="Y9943" s="60"/>
      <c r="Z9943" s="60"/>
    </row>
    <row r="9944" spans="23:26" hidden="1" x14ac:dyDescent="0.3">
      <c r="W9944" s="60"/>
      <c r="X9944" s="60"/>
      <c r="Y9944" s="60"/>
      <c r="Z9944" s="60"/>
    </row>
    <row r="9945" spans="23:26" hidden="1" x14ac:dyDescent="0.3">
      <c r="W9945" s="60"/>
      <c r="X9945" s="60"/>
      <c r="Y9945" s="60"/>
      <c r="Z9945" s="60"/>
    </row>
    <row r="9946" spans="23:26" hidden="1" x14ac:dyDescent="0.3">
      <c r="W9946" s="60"/>
      <c r="X9946" s="60"/>
      <c r="Y9946" s="60"/>
      <c r="Z9946" s="60"/>
    </row>
    <row r="9947" spans="23:26" hidden="1" x14ac:dyDescent="0.3">
      <c r="W9947" s="60"/>
      <c r="X9947" s="60"/>
      <c r="Y9947" s="60"/>
      <c r="Z9947" s="60"/>
    </row>
    <row r="9948" spans="23:26" hidden="1" x14ac:dyDescent="0.3">
      <c r="W9948" s="60"/>
      <c r="X9948" s="60"/>
      <c r="Y9948" s="60"/>
      <c r="Z9948" s="60"/>
    </row>
    <row r="9949" spans="23:26" hidden="1" x14ac:dyDescent="0.3">
      <c r="W9949" s="60"/>
      <c r="X9949" s="60"/>
      <c r="Y9949" s="60"/>
      <c r="Z9949" s="60"/>
    </row>
    <row r="9950" spans="23:26" hidden="1" x14ac:dyDescent="0.3">
      <c r="W9950" s="60"/>
      <c r="X9950" s="60"/>
      <c r="Y9950" s="60"/>
      <c r="Z9950" s="60"/>
    </row>
    <row r="9951" spans="23:26" hidden="1" x14ac:dyDescent="0.3">
      <c r="W9951" s="60"/>
      <c r="X9951" s="60"/>
      <c r="Y9951" s="60"/>
      <c r="Z9951" s="60"/>
    </row>
    <row r="9952" spans="23:26" hidden="1" x14ac:dyDescent="0.3">
      <c r="W9952" s="60"/>
      <c r="X9952" s="60"/>
      <c r="Y9952" s="60"/>
      <c r="Z9952" s="60"/>
    </row>
    <row r="9953" spans="23:26" hidden="1" x14ac:dyDescent="0.3">
      <c r="W9953" s="60"/>
      <c r="X9953" s="60"/>
      <c r="Y9953" s="60"/>
      <c r="Z9953" s="60"/>
    </row>
    <row r="9954" spans="23:26" hidden="1" x14ac:dyDescent="0.3">
      <c r="W9954" s="60"/>
      <c r="X9954" s="60"/>
      <c r="Y9954" s="60"/>
      <c r="Z9954" s="60"/>
    </row>
    <row r="9955" spans="23:26" hidden="1" x14ac:dyDescent="0.3">
      <c r="W9955" s="60"/>
      <c r="X9955" s="60"/>
      <c r="Y9955" s="60"/>
      <c r="Z9955" s="60"/>
    </row>
    <row r="9956" spans="23:26" hidden="1" x14ac:dyDescent="0.3">
      <c r="W9956" s="60"/>
      <c r="X9956" s="60"/>
      <c r="Y9956" s="60"/>
      <c r="Z9956" s="60"/>
    </row>
    <row r="9957" spans="23:26" hidden="1" x14ac:dyDescent="0.3">
      <c r="W9957" s="60"/>
      <c r="X9957" s="60"/>
      <c r="Y9957" s="60"/>
      <c r="Z9957" s="60"/>
    </row>
    <row r="9958" spans="23:26" hidden="1" x14ac:dyDescent="0.3">
      <c r="W9958" s="60"/>
      <c r="X9958" s="60"/>
      <c r="Y9958" s="60"/>
      <c r="Z9958" s="60"/>
    </row>
    <row r="9959" spans="23:26" hidden="1" x14ac:dyDescent="0.3">
      <c r="W9959" s="60"/>
      <c r="X9959" s="60"/>
      <c r="Y9959" s="60"/>
      <c r="Z9959" s="60"/>
    </row>
    <row r="9960" spans="23:26" hidden="1" x14ac:dyDescent="0.3">
      <c r="W9960" s="60"/>
      <c r="X9960" s="60"/>
      <c r="Y9960" s="60"/>
      <c r="Z9960" s="60"/>
    </row>
    <row r="9961" spans="23:26" hidden="1" x14ac:dyDescent="0.3">
      <c r="W9961" s="60"/>
      <c r="X9961" s="60"/>
      <c r="Y9961" s="60"/>
      <c r="Z9961" s="60"/>
    </row>
    <row r="9962" spans="23:26" hidden="1" x14ac:dyDescent="0.3">
      <c r="W9962" s="60"/>
      <c r="X9962" s="60"/>
      <c r="Y9962" s="60"/>
      <c r="Z9962" s="60"/>
    </row>
    <row r="9963" spans="23:26" hidden="1" x14ac:dyDescent="0.3">
      <c r="W9963" s="60"/>
      <c r="X9963" s="60"/>
      <c r="Y9963" s="60"/>
      <c r="Z9963" s="60"/>
    </row>
    <row r="9964" spans="23:26" hidden="1" x14ac:dyDescent="0.3">
      <c r="W9964" s="60"/>
      <c r="X9964" s="60"/>
      <c r="Y9964" s="60"/>
      <c r="Z9964" s="60"/>
    </row>
    <row r="9965" spans="23:26" hidden="1" x14ac:dyDescent="0.3">
      <c r="W9965" s="60"/>
      <c r="X9965" s="60"/>
      <c r="Y9965" s="60"/>
      <c r="Z9965" s="60"/>
    </row>
    <row r="9966" spans="23:26" hidden="1" x14ac:dyDescent="0.3">
      <c r="W9966" s="60"/>
      <c r="X9966" s="60"/>
      <c r="Y9966" s="60"/>
      <c r="Z9966" s="60"/>
    </row>
    <row r="9967" spans="23:26" hidden="1" x14ac:dyDescent="0.3">
      <c r="W9967" s="60"/>
      <c r="X9967" s="60"/>
      <c r="Y9967" s="60"/>
      <c r="Z9967" s="60"/>
    </row>
    <row r="9968" spans="23:26" hidden="1" x14ac:dyDescent="0.3">
      <c r="W9968" s="60"/>
      <c r="X9968" s="60"/>
      <c r="Y9968" s="60"/>
      <c r="Z9968" s="60"/>
    </row>
    <row r="9969" spans="23:26" hidden="1" x14ac:dyDescent="0.3">
      <c r="W9969" s="60"/>
      <c r="X9969" s="60"/>
      <c r="Y9969" s="60"/>
      <c r="Z9969" s="60"/>
    </row>
    <row r="9970" spans="23:26" hidden="1" x14ac:dyDescent="0.3">
      <c r="W9970" s="60"/>
      <c r="X9970" s="60"/>
      <c r="Y9970" s="60"/>
      <c r="Z9970" s="60"/>
    </row>
    <row r="9971" spans="23:26" hidden="1" x14ac:dyDescent="0.3">
      <c r="W9971" s="60"/>
      <c r="X9971" s="60"/>
      <c r="Y9971" s="60"/>
      <c r="Z9971" s="60"/>
    </row>
    <row r="9972" spans="23:26" hidden="1" x14ac:dyDescent="0.3">
      <c r="W9972" s="60"/>
      <c r="X9972" s="60"/>
      <c r="Y9972" s="60"/>
      <c r="Z9972" s="60"/>
    </row>
    <row r="9973" spans="23:26" hidden="1" x14ac:dyDescent="0.3">
      <c r="W9973" s="60"/>
      <c r="X9973" s="60"/>
      <c r="Y9973" s="60"/>
      <c r="Z9973" s="60"/>
    </row>
    <row r="9974" spans="23:26" hidden="1" x14ac:dyDescent="0.3">
      <c r="W9974" s="60"/>
      <c r="X9974" s="60"/>
      <c r="Y9974" s="60"/>
      <c r="Z9974" s="60"/>
    </row>
    <row r="9975" spans="23:26" hidden="1" x14ac:dyDescent="0.3">
      <c r="W9975" s="60"/>
      <c r="X9975" s="60"/>
      <c r="Y9975" s="60"/>
      <c r="Z9975" s="60"/>
    </row>
    <row r="9976" spans="23:26" hidden="1" x14ac:dyDescent="0.3">
      <c r="W9976" s="60"/>
      <c r="X9976" s="60"/>
      <c r="Y9976" s="60"/>
      <c r="Z9976" s="60"/>
    </row>
    <row r="9977" spans="23:26" hidden="1" x14ac:dyDescent="0.3">
      <c r="W9977" s="60"/>
      <c r="X9977" s="60"/>
      <c r="Y9977" s="60"/>
      <c r="Z9977" s="60"/>
    </row>
    <row r="9978" spans="23:26" hidden="1" x14ac:dyDescent="0.3">
      <c r="W9978" s="60"/>
      <c r="X9978" s="60"/>
      <c r="Y9978" s="60"/>
      <c r="Z9978" s="60"/>
    </row>
    <row r="9979" spans="23:26" hidden="1" x14ac:dyDescent="0.3">
      <c r="W9979" s="60"/>
      <c r="X9979" s="60"/>
      <c r="Y9979" s="60"/>
      <c r="Z9979" s="60"/>
    </row>
    <row r="9980" spans="23:26" hidden="1" x14ac:dyDescent="0.3">
      <c r="W9980" s="60"/>
      <c r="X9980" s="60"/>
      <c r="Y9980" s="60"/>
      <c r="Z9980" s="60"/>
    </row>
    <row r="9981" spans="23:26" hidden="1" x14ac:dyDescent="0.3">
      <c r="W9981" s="60"/>
      <c r="X9981" s="60"/>
      <c r="Y9981" s="60"/>
      <c r="Z9981" s="60"/>
    </row>
    <row r="9982" spans="23:26" hidden="1" x14ac:dyDescent="0.3">
      <c r="W9982" s="60"/>
      <c r="X9982" s="60"/>
      <c r="Y9982" s="60"/>
      <c r="Z9982" s="60"/>
    </row>
    <row r="9983" spans="23:26" hidden="1" x14ac:dyDescent="0.3">
      <c r="W9983" s="60"/>
      <c r="X9983" s="60"/>
      <c r="Y9983" s="60"/>
      <c r="Z9983" s="60"/>
    </row>
    <row r="9984" spans="23:26" hidden="1" x14ac:dyDescent="0.3">
      <c r="W9984" s="60"/>
      <c r="X9984" s="60"/>
      <c r="Y9984" s="60"/>
      <c r="Z9984" s="60"/>
    </row>
    <row r="9985" spans="23:26" hidden="1" x14ac:dyDescent="0.3">
      <c r="W9985" s="60"/>
      <c r="X9985" s="60"/>
      <c r="Y9985" s="60"/>
      <c r="Z9985" s="60"/>
    </row>
    <row r="9986" spans="23:26" hidden="1" x14ac:dyDescent="0.3">
      <c r="W9986" s="60"/>
      <c r="X9986" s="60"/>
      <c r="Y9986" s="60"/>
      <c r="Z9986" s="60"/>
    </row>
    <row r="9987" spans="23:26" hidden="1" x14ac:dyDescent="0.3">
      <c r="W9987" s="60"/>
      <c r="X9987" s="60"/>
      <c r="Y9987" s="60"/>
      <c r="Z9987" s="60"/>
    </row>
    <row r="9988" spans="23:26" hidden="1" x14ac:dyDescent="0.3">
      <c r="W9988" s="60"/>
      <c r="X9988" s="60"/>
      <c r="Y9988" s="60"/>
      <c r="Z9988" s="60"/>
    </row>
    <row r="9989" spans="23:26" hidden="1" x14ac:dyDescent="0.3">
      <c r="W9989" s="60"/>
      <c r="X9989" s="60"/>
      <c r="Y9989" s="60"/>
      <c r="Z9989" s="60"/>
    </row>
    <row r="9990" spans="23:26" hidden="1" x14ac:dyDescent="0.3">
      <c r="W9990" s="60"/>
      <c r="X9990" s="60"/>
      <c r="Y9990" s="60"/>
      <c r="Z9990" s="60"/>
    </row>
    <row r="9991" spans="23:26" hidden="1" x14ac:dyDescent="0.3">
      <c r="W9991" s="60"/>
      <c r="X9991" s="60"/>
      <c r="Y9991" s="60"/>
      <c r="Z9991" s="60"/>
    </row>
    <row r="9992" spans="23:26" hidden="1" x14ac:dyDescent="0.3">
      <c r="W9992" s="60"/>
      <c r="X9992" s="60"/>
      <c r="Y9992" s="60"/>
      <c r="Z9992" s="60"/>
    </row>
    <row r="9993" spans="23:26" hidden="1" x14ac:dyDescent="0.3">
      <c r="W9993" s="60"/>
      <c r="X9993" s="60"/>
      <c r="Y9993" s="60"/>
      <c r="Z9993" s="60"/>
    </row>
    <row r="9994" spans="23:26" hidden="1" x14ac:dyDescent="0.3">
      <c r="W9994" s="60"/>
      <c r="X9994" s="60"/>
      <c r="Y9994" s="60"/>
      <c r="Z9994" s="60"/>
    </row>
    <row r="9995" spans="23:26" hidden="1" x14ac:dyDescent="0.3">
      <c r="W9995" s="60"/>
      <c r="X9995" s="60"/>
      <c r="Y9995" s="60"/>
      <c r="Z9995" s="60"/>
    </row>
    <row r="9996" spans="23:26" hidden="1" x14ac:dyDescent="0.3">
      <c r="W9996" s="60"/>
      <c r="X9996" s="60"/>
      <c r="Y9996" s="60"/>
      <c r="Z9996" s="60"/>
    </row>
    <row r="9997" spans="23:26" hidden="1" x14ac:dyDescent="0.3">
      <c r="W9997" s="60"/>
      <c r="X9997" s="60"/>
      <c r="Y9997" s="60"/>
      <c r="Z9997" s="60"/>
    </row>
    <row r="9998" spans="23:26" hidden="1" x14ac:dyDescent="0.3">
      <c r="W9998" s="60"/>
      <c r="X9998" s="60"/>
      <c r="Y9998" s="60"/>
      <c r="Z9998" s="60"/>
    </row>
    <row r="9999" spans="23:26" hidden="1" x14ac:dyDescent="0.3">
      <c r="W9999" s="60"/>
      <c r="X9999" s="60"/>
      <c r="Y9999" s="60"/>
      <c r="Z9999" s="60"/>
    </row>
    <row r="10000" spans="23:26" hidden="1" x14ac:dyDescent="0.3">
      <c r="W10000" s="60"/>
      <c r="X10000" s="60"/>
      <c r="Y10000" s="60"/>
      <c r="Z10000" s="60"/>
    </row>
    <row r="10001" spans="23:26" hidden="1" x14ac:dyDescent="0.3">
      <c r="W10001" s="60"/>
      <c r="X10001" s="60"/>
      <c r="Y10001" s="60"/>
      <c r="Z10001" s="60"/>
    </row>
    <row r="10002" spans="23:26" hidden="1" x14ac:dyDescent="0.3">
      <c r="W10002" s="60"/>
      <c r="X10002" s="60"/>
      <c r="Y10002" s="60"/>
      <c r="Z10002" s="60"/>
    </row>
    <row r="10003" spans="23:26" hidden="1" x14ac:dyDescent="0.3">
      <c r="W10003" s="60"/>
      <c r="X10003" s="60"/>
      <c r="Y10003" s="60"/>
      <c r="Z10003" s="60"/>
    </row>
    <row r="10004" spans="23:26" hidden="1" x14ac:dyDescent="0.3">
      <c r="W10004" s="60"/>
      <c r="X10004" s="60"/>
      <c r="Y10004" s="60"/>
      <c r="Z10004" s="60"/>
    </row>
    <row r="10005" spans="23:26" hidden="1" x14ac:dyDescent="0.3">
      <c r="W10005" s="60"/>
      <c r="X10005" s="60"/>
      <c r="Y10005" s="60"/>
      <c r="Z10005" s="60"/>
    </row>
    <row r="10006" spans="23:26" hidden="1" x14ac:dyDescent="0.3">
      <c r="W10006" s="60"/>
      <c r="X10006" s="60"/>
      <c r="Y10006" s="60"/>
      <c r="Z10006" s="60"/>
    </row>
    <row r="10007" spans="23:26" hidden="1" x14ac:dyDescent="0.3">
      <c r="W10007" s="60"/>
      <c r="X10007" s="60"/>
      <c r="Y10007" s="60"/>
      <c r="Z10007" s="60"/>
    </row>
    <row r="10008" spans="23:26" hidden="1" x14ac:dyDescent="0.3">
      <c r="W10008" s="60"/>
      <c r="X10008" s="60"/>
      <c r="Y10008" s="60"/>
      <c r="Z10008" s="60"/>
    </row>
    <row r="10009" spans="23:26" hidden="1" x14ac:dyDescent="0.3">
      <c r="W10009" s="60"/>
      <c r="X10009" s="60"/>
      <c r="Y10009" s="60"/>
      <c r="Z10009" s="60"/>
    </row>
    <row r="10010" spans="23:26" hidden="1" x14ac:dyDescent="0.3">
      <c r="W10010" s="60"/>
      <c r="X10010" s="60"/>
      <c r="Y10010" s="60"/>
      <c r="Z10010" s="60"/>
    </row>
    <row r="10011" spans="23:26" hidden="1" x14ac:dyDescent="0.3">
      <c r="W10011" s="60"/>
      <c r="X10011" s="60"/>
      <c r="Y10011" s="60"/>
      <c r="Z10011" s="60"/>
    </row>
    <row r="10012" spans="23:26" hidden="1" x14ac:dyDescent="0.3">
      <c r="W10012" s="60"/>
      <c r="X10012" s="60"/>
      <c r="Y10012" s="60"/>
      <c r="Z10012" s="60"/>
    </row>
    <row r="10013" spans="23:26" hidden="1" x14ac:dyDescent="0.3">
      <c r="W10013" s="60"/>
      <c r="X10013" s="60"/>
      <c r="Y10013" s="60"/>
      <c r="Z10013" s="60"/>
    </row>
    <row r="10014" spans="23:26" hidden="1" x14ac:dyDescent="0.3">
      <c r="W10014" s="60"/>
      <c r="X10014" s="60"/>
      <c r="Y10014" s="60"/>
      <c r="Z10014" s="60"/>
    </row>
    <row r="10015" spans="23:26" hidden="1" x14ac:dyDescent="0.3">
      <c r="W10015" s="60"/>
      <c r="X10015" s="60"/>
      <c r="Y10015" s="60"/>
      <c r="Z10015" s="60"/>
    </row>
    <row r="10016" spans="23:26" hidden="1" x14ac:dyDescent="0.3">
      <c r="W10016" s="60"/>
      <c r="X10016" s="60"/>
      <c r="Y10016" s="60"/>
      <c r="Z10016" s="60"/>
    </row>
    <row r="10017" spans="23:26" hidden="1" x14ac:dyDescent="0.3">
      <c r="W10017" s="60"/>
      <c r="X10017" s="60"/>
      <c r="Y10017" s="60"/>
      <c r="Z10017" s="60"/>
    </row>
    <row r="10018" spans="23:26" hidden="1" x14ac:dyDescent="0.3">
      <c r="W10018" s="60"/>
      <c r="X10018" s="60"/>
      <c r="Y10018" s="60"/>
      <c r="Z10018" s="60"/>
    </row>
    <row r="10019" spans="23:26" hidden="1" x14ac:dyDescent="0.3">
      <c r="W10019" s="60"/>
      <c r="X10019" s="60"/>
      <c r="Y10019" s="60"/>
      <c r="Z10019" s="60"/>
    </row>
    <row r="10020" spans="23:26" hidden="1" x14ac:dyDescent="0.3">
      <c r="W10020" s="60"/>
      <c r="X10020" s="60"/>
      <c r="Y10020" s="60"/>
      <c r="Z10020" s="60"/>
    </row>
    <row r="10021" spans="23:26" hidden="1" x14ac:dyDescent="0.3">
      <c r="W10021" s="60"/>
      <c r="X10021" s="60"/>
      <c r="Y10021" s="60"/>
      <c r="Z10021" s="60"/>
    </row>
    <row r="10022" spans="23:26" hidden="1" x14ac:dyDescent="0.3">
      <c r="W10022" s="60"/>
      <c r="X10022" s="60"/>
      <c r="Y10022" s="60"/>
      <c r="Z10022" s="60"/>
    </row>
    <row r="10023" spans="23:26" hidden="1" x14ac:dyDescent="0.3">
      <c r="W10023" s="60"/>
      <c r="X10023" s="60"/>
      <c r="Y10023" s="60"/>
      <c r="Z10023" s="60"/>
    </row>
    <row r="10024" spans="23:26" hidden="1" x14ac:dyDescent="0.3">
      <c r="W10024" s="60"/>
      <c r="X10024" s="60"/>
      <c r="Y10024" s="60"/>
      <c r="Z10024" s="60"/>
    </row>
    <row r="10025" spans="23:26" hidden="1" x14ac:dyDescent="0.3">
      <c r="W10025" s="60"/>
      <c r="X10025" s="60"/>
      <c r="Y10025" s="60"/>
      <c r="Z10025" s="60"/>
    </row>
    <row r="10026" spans="23:26" hidden="1" x14ac:dyDescent="0.3">
      <c r="W10026" s="60"/>
      <c r="X10026" s="60"/>
      <c r="Y10026" s="60"/>
      <c r="Z10026" s="60"/>
    </row>
    <row r="10027" spans="23:26" hidden="1" x14ac:dyDescent="0.3">
      <c r="W10027" s="60"/>
      <c r="X10027" s="60"/>
      <c r="Y10027" s="60"/>
      <c r="Z10027" s="60"/>
    </row>
    <row r="10028" spans="23:26" hidden="1" x14ac:dyDescent="0.3">
      <c r="W10028" s="60"/>
      <c r="X10028" s="60"/>
      <c r="Y10028" s="60"/>
      <c r="Z10028" s="60"/>
    </row>
    <row r="10029" spans="23:26" hidden="1" x14ac:dyDescent="0.3">
      <c r="W10029" s="60"/>
      <c r="X10029" s="60"/>
      <c r="Y10029" s="60"/>
      <c r="Z10029" s="60"/>
    </row>
    <row r="10030" spans="23:26" hidden="1" x14ac:dyDescent="0.3">
      <c r="W10030" s="60"/>
      <c r="X10030" s="60"/>
      <c r="Y10030" s="60"/>
      <c r="Z10030" s="60"/>
    </row>
    <row r="10031" spans="23:26" hidden="1" x14ac:dyDescent="0.3">
      <c r="W10031" s="60"/>
      <c r="X10031" s="60"/>
      <c r="Y10031" s="60"/>
      <c r="Z10031" s="60"/>
    </row>
    <row r="10032" spans="23:26" hidden="1" x14ac:dyDescent="0.3">
      <c r="W10032" s="60"/>
      <c r="X10032" s="60"/>
      <c r="Y10032" s="60"/>
      <c r="Z10032" s="60"/>
    </row>
    <row r="10033" spans="23:26" hidden="1" x14ac:dyDescent="0.3">
      <c r="W10033" s="60"/>
      <c r="X10033" s="60"/>
      <c r="Y10033" s="60"/>
      <c r="Z10033" s="60"/>
    </row>
    <row r="10034" spans="23:26" hidden="1" x14ac:dyDescent="0.3">
      <c r="W10034" s="60"/>
      <c r="X10034" s="60"/>
      <c r="Y10034" s="60"/>
      <c r="Z10034" s="60"/>
    </row>
    <row r="10035" spans="23:26" hidden="1" x14ac:dyDescent="0.3">
      <c r="W10035" s="60"/>
      <c r="X10035" s="60"/>
      <c r="Y10035" s="60"/>
      <c r="Z10035" s="60"/>
    </row>
    <row r="10036" spans="23:26" hidden="1" x14ac:dyDescent="0.3">
      <c r="W10036" s="60"/>
      <c r="X10036" s="60"/>
      <c r="Y10036" s="60"/>
      <c r="Z10036" s="60"/>
    </row>
    <row r="10037" spans="23:26" hidden="1" x14ac:dyDescent="0.3">
      <c r="W10037" s="60"/>
      <c r="X10037" s="60"/>
      <c r="Y10037" s="60"/>
      <c r="Z10037" s="60"/>
    </row>
    <row r="10038" spans="23:26" hidden="1" x14ac:dyDescent="0.3">
      <c r="W10038" s="60"/>
      <c r="X10038" s="60"/>
      <c r="Y10038" s="60"/>
      <c r="Z10038" s="60"/>
    </row>
    <row r="10039" spans="23:26" hidden="1" x14ac:dyDescent="0.3">
      <c r="W10039" s="60"/>
      <c r="X10039" s="60"/>
      <c r="Y10039" s="60"/>
      <c r="Z10039" s="60"/>
    </row>
    <row r="10040" spans="23:26" hidden="1" x14ac:dyDescent="0.3">
      <c r="W10040" s="60"/>
      <c r="X10040" s="60"/>
      <c r="Y10040" s="60"/>
      <c r="Z10040" s="60"/>
    </row>
    <row r="10041" spans="23:26" hidden="1" x14ac:dyDescent="0.3">
      <c r="W10041" s="60"/>
      <c r="X10041" s="60"/>
      <c r="Y10041" s="60"/>
      <c r="Z10041" s="60"/>
    </row>
    <row r="10042" spans="23:26" hidden="1" x14ac:dyDescent="0.3">
      <c r="W10042" s="60"/>
      <c r="X10042" s="60"/>
      <c r="Y10042" s="60"/>
      <c r="Z10042" s="60"/>
    </row>
    <row r="10043" spans="23:26" hidden="1" x14ac:dyDescent="0.3">
      <c r="W10043" s="60"/>
      <c r="X10043" s="60"/>
      <c r="Y10043" s="60"/>
      <c r="Z10043" s="60"/>
    </row>
    <row r="10044" spans="23:26" hidden="1" x14ac:dyDescent="0.3">
      <c r="W10044" s="60"/>
      <c r="X10044" s="60"/>
      <c r="Y10044" s="60"/>
      <c r="Z10044" s="60"/>
    </row>
    <row r="10045" spans="23:26" hidden="1" x14ac:dyDescent="0.3">
      <c r="W10045" s="60"/>
      <c r="X10045" s="60"/>
      <c r="Y10045" s="60"/>
      <c r="Z10045" s="60"/>
    </row>
    <row r="10046" spans="23:26" hidden="1" x14ac:dyDescent="0.3">
      <c r="W10046" s="60"/>
      <c r="X10046" s="60"/>
      <c r="Y10046" s="60"/>
      <c r="Z10046" s="60"/>
    </row>
    <row r="10047" spans="23:26" hidden="1" x14ac:dyDescent="0.3">
      <c r="W10047" s="60"/>
      <c r="X10047" s="60"/>
      <c r="Y10047" s="60"/>
      <c r="Z10047" s="60"/>
    </row>
    <row r="10048" spans="23:26" hidden="1" x14ac:dyDescent="0.3">
      <c r="W10048" s="60"/>
      <c r="X10048" s="60"/>
      <c r="Y10048" s="60"/>
      <c r="Z10048" s="60"/>
    </row>
    <row r="10049" spans="23:26" hidden="1" x14ac:dyDescent="0.3">
      <c r="W10049" s="60"/>
      <c r="X10049" s="60"/>
      <c r="Y10049" s="60"/>
      <c r="Z10049" s="60"/>
    </row>
    <row r="10050" spans="23:26" hidden="1" x14ac:dyDescent="0.3">
      <c r="W10050" s="60"/>
      <c r="X10050" s="60"/>
      <c r="Y10050" s="60"/>
      <c r="Z10050" s="60"/>
    </row>
    <row r="10051" spans="23:26" hidden="1" x14ac:dyDescent="0.3">
      <c r="W10051" s="60"/>
      <c r="X10051" s="60"/>
      <c r="Y10051" s="60"/>
      <c r="Z10051" s="60"/>
    </row>
    <row r="10052" spans="23:26" hidden="1" x14ac:dyDescent="0.3">
      <c r="W10052" s="60"/>
      <c r="X10052" s="60"/>
      <c r="Y10052" s="60"/>
      <c r="Z10052" s="60"/>
    </row>
    <row r="10053" spans="23:26" hidden="1" x14ac:dyDescent="0.3">
      <c r="W10053" s="60"/>
      <c r="X10053" s="60"/>
      <c r="Y10053" s="60"/>
      <c r="Z10053" s="60"/>
    </row>
    <row r="10054" spans="23:26" hidden="1" x14ac:dyDescent="0.3">
      <c r="W10054" s="60"/>
      <c r="X10054" s="60"/>
      <c r="Y10054" s="60"/>
      <c r="Z10054" s="60"/>
    </row>
    <row r="10055" spans="23:26" hidden="1" x14ac:dyDescent="0.3">
      <c r="W10055" s="60"/>
      <c r="X10055" s="60"/>
      <c r="Y10055" s="60"/>
      <c r="Z10055" s="60"/>
    </row>
    <row r="10056" spans="23:26" hidden="1" x14ac:dyDescent="0.3">
      <c r="W10056" s="60"/>
      <c r="X10056" s="60"/>
      <c r="Y10056" s="60"/>
      <c r="Z10056" s="60"/>
    </row>
    <row r="10057" spans="23:26" hidden="1" x14ac:dyDescent="0.3">
      <c r="W10057" s="60"/>
      <c r="X10057" s="60"/>
      <c r="Y10057" s="60"/>
      <c r="Z10057" s="60"/>
    </row>
    <row r="10058" spans="23:26" hidden="1" x14ac:dyDescent="0.3">
      <c r="W10058" s="60"/>
      <c r="X10058" s="60"/>
      <c r="Y10058" s="60"/>
      <c r="Z10058" s="60"/>
    </row>
    <row r="10059" spans="23:26" hidden="1" x14ac:dyDescent="0.3">
      <c r="W10059" s="60"/>
      <c r="X10059" s="60"/>
      <c r="Y10059" s="60"/>
      <c r="Z10059" s="60"/>
    </row>
    <row r="10060" spans="23:26" hidden="1" x14ac:dyDescent="0.3">
      <c r="W10060" s="60"/>
      <c r="X10060" s="60"/>
      <c r="Y10060" s="60"/>
      <c r="Z10060" s="60"/>
    </row>
    <row r="10061" spans="23:26" hidden="1" x14ac:dyDescent="0.3">
      <c r="W10061" s="60"/>
      <c r="X10061" s="60"/>
      <c r="Y10061" s="60"/>
      <c r="Z10061" s="60"/>
    </row>
    <row r="10062" spans="23:26" hidden="1" x14ac:dyDescent="0.3">
      <c r="W10062" s="60"/>
      <c r="X10062" s="60"/>
      <c r="Y10062" s="60"/>
      <c r="Z10062" s="60"/>
    </row>
    <row r="10063" spans="23:26" hidden="1" x14ac:dyDescent="0.3">
      <c r="W10063" s="60"/>
      <c r="X10063" s="60"/>
      <c r="Y10063" s="60"/>
      <c r="Z10063" s="60"/>
    </row>
    <row r="10064" spans="23:26" hidden="1" x14ac:dyDescent="0.3">
      <c r="W10064" s="60"/>
      <c r="X10064" s="60"/>
      <c r="Y10064" s="60"/>
      <c r="Z10064" s="60"/>
    </row>
    <row r="10065" spans="23:26" hidden="1" x14ac:dyDescent="0.3">
      <c r="W10065" s="60"/>
      <c r="X10065" s="60"/>
      <c r="Y10065" s="60"/>
      <c r="Z10065" s="60"/>
    </row>
    <row r="10066" spans="23:26" hidden="1" x14ac:dyDescent="0.3">
      <c r="W10066" s="60"/>
      <c r="X10066" s="60"/>
      <c r="Y10066" s="60"/>
      <c r="Z10066" s="60"/>
    </row>
    <row r="10067" spans="23:26" hidden="1" x14ac:dyDescent="0.3">
      <c r="W10067" s="60"/>
      <c r="X10067" s="60"/>
      <c r="Y10067" s="60"/>
      <c r="Z10067" s="60"/>
    </row>
    <row r="10068" spans="23:26" hidden="1" x14ac:dyDescent="0.3">
      <c r="W10068" s="60"/>
      <c r="X10068" s="60"/>
      <c r="Y10068" s="60"/>
      <c r="Z10068" s="60"/>
    </row>
    <row r="10069" spans="23:26" hidden="1" x14ac:dyDescent="0.3">
      <c r="W10069" s="60"/>
      <c r="X10069" s="60"/>
      <c r="Y10069" s="60"/>
      <c r="Z10069" s="60"/>
    </row>
    <row r="10070" spans="23:26" hidden="1" x14ac:dyDescent="0.3">
      <c r="W10070" s="60"/>
      <c r="X10070" s="60"/>
      <c r="Y10070" s="60"/>
      <c r="Z10070" s="60"/>
    </row>
    <row r="10071" spans="23:26" hidden="1" x14ac:dyDescent="0.3">
      <c r="W10071" s="60"/>
      <c r="X10071" s="60"/>
      <c r="Y10071" s="60"/>
      <c r="Z10071" s="60"/>
    </row>
    <row r="10072" spans="23:26" hidden="1" x14ac:dyDescent="0.3">
      <c r="W10072" s="60"/>
      <c r="X10072" s="60"/>
      <c r="Y10072" s="60"/>
      <c r="Z10072" s="60"/>
    </row>
    <row r="10073" spans="23:26" hidden="1" x14ac:dyDescent="0.3">
      <c r="W10073" s="60"/>
      <c r="X10073" s="60"/>
      <c r="Y10073" s="60"/>
      <c r="Z10073" s="60"/>
    </row>
    <row r="10074" spans="23:26" hidden="1" x14ac:dyDescent="0.3">
      <c r="W10074" s="60"/>
      <c r="X10074" s="60"/>
      <c r="Y10074" s="60"/>
      <c r="Z10074" s="60"/>
    </row>
    <row r="10075" spans="23:26" hidden="1" x14ac:dyDescent="0.3">
      <c r="W10075" s="60"/>
      <c r="X10075" s="60"/>
      <c r="Y10075" s="60"/>
      <c r="Z10075" s="60"/>
    </row>
    <row r="10076" spans="23:26" hidden="1" x14ac:dyDescent="0.3">
      <c r="W10076" s="60"/>
      <c r="X10076" s="60"/>
      <c r="Y10076" s="60"/>
      <c r="Z10076" s="60"/>
    </row>
    <row r="10077" spans="23:26" hidden="1" x14ac:dyDescent="0.3">
      <c r="W10077" s="60"/>
      <c r="X10077" s="60"/>
      <c r="Y10077" s="60"/>
      <c r="Z10077" s="60"/>
    </row>
    <row r="10078" spans="23:26" hidden="1" x14ac:dyDescent="0.3">
      <c r="W10078" s="60"/>
      <c r="X10078" s="60"/>
      <c r="Y10078" s="60"/>
      <c r="Z10078" s="60"/>
    </row>
    <row r="10079" spans="23:26" hidden="1" x14ac:dyDescent="0.3">
      <c r="W10079" s="60"/>
      <c r="X10079" s="60"/>
      <c r="Y10079" s="60"/>
      <c r="Z10079" s="60"/>
    </row>
    <row r="10080" spans="23:26" hidden="1" x14ac:dyDescent="0.3">
      <c r="W10080" s="60"/>
      <c r="X10080" s="60"/>
      <c r="Y10080" s="60"/>
      <c r="Z10080" s="60"/>
    </row>
    <row r="10081" spans="23:26" hidden="1" x14ac:dyDescent="0.3">
      <c r="W10081" s="60"/>
      <c r="X10081" s="60"/>
      <c r="Y10081" s="60"/>
      <c r="Z10081" s="60"/>
    </row>
    <row r="10082" spans="23:26" hidden="1" x14ac:dyDescent="0.3">
      <c r="W10082" s="60"/>
      <c r="X10082" s="60"/>
      <c r="Y10082" s="60"/>
      <c r="Z10082" s="60"/>
    </row>
    <row r="10083" spans="23:26" hidden="1" x14ac:dyDescent="0.3">
      <c r="W10083" s="60"/>
      <c r="X10083" s="60"/>
      <c r="Y10083" s="60"/>
      <c r="Z10083" s="60"/>
    </row>
    <row r="10084" spans="23:26" hidden="1" x14ac:dyDescent="0.3">
      <c r="W10084" s="60"/>
      <c r="X10084" s="60"/>
      <c r="Y10084" s="60"/>
      <c r="Z10084" s="60"/>
    </row>
    <row r="10085" spans="23:26" hidden="1" x14ac:dyDescent="0.3">
      <c r="W10085" s="60"/>
      <c r="X10085" s="60"/>
      <c r="Y10085" s="60"/>
      <c r="Z10085" s="60"/>
    </row>
    <row r="10086" spans="23:26" hidden="1" x14ac:dyDescent="0.3">
      <c r="W10086" s="60"/>
      <c r="X10086" s="60"/>
      <c r="Y10086" s="60"/>
      <c r="Z10086" s="60"/>
    </row>
    <row r="10087" spans="23:26" hidden="1" x14ac:dyDescent="0.3">
      <c r="W10087" s="60"/>
      <c r="X10087" s="60"/>
      <c r="Y10087" s="60"/>
      <c r="Z10087" s="60"/>
    </row>
    <row r="10088" spans="23:26" hidden="1" x14ac:dyDescent="0.3">
      <c r="W10088" s="60"/>
      <c r="X10088" s="60"/>
      <c r="Y10088" s="60"/>
      <c r="Z10088" s="60"/>
    </row>
    <row r="10089" spans="23:26" hidden="1" x14ac:dyDescent="0.3">
      <c r="W10089" s="60"/>
      <c r="X10089" s="60"/>
      <c r="Y10089" s="60"/>
      <c r="Z10089" s="60"/>
    </row>
    <row r="10090" spans="23:26" hidden="1" x14ac:dyDescent="0.3">
      <c r="W10090" s="60"/>
      <c r="X10090" s="60"/>
      <c r="Y10090" s="60"/>
      <c r="Z10090" s="60"/>
    </row>
    <row r="10091" spans="23:26" hidden="1" x14ac:dyDescent="0.3">
      <c r="W10091" s="60"/>
      <c r="X10091" s="60"/>
      <c r="Y10091" s="60"/>
      <c r="Z10091" s="60"/>
    </row>
    <row r="10092" spans="23:26" hidden="1" x14ac:dyDescent="0.3">
      <c r="W10092" s="60"/>
      <c r="X10092" s="60"/>
      <c r="Y10092" s="60"/>
      <c r="Z10092" s="60"/>
    </row>
    <row r="10093" spans="23:26" hidden="1" x14ac:dyDescent="0.3">
      <c r="W10093" s="60"/>
      <c r="X10093" s="60"/>
      <c r="Y10093" s="60"/>
      <c r="Z10093" s="60"/>
    </row>
    <row r="10094" spans="23:26" hidden="1" x14ac:dyDescent="0.3">
      <c r="W10094" s="60"/>
      <c r="X10094" s="60"/>
      <c r="Y10094" s="60"/>
      <c r="Z10094" s="60"/>
    </row>
    <row r="10095" spans="23:26" hidden="1" x14ac:dyDescent="0.3">
      <c r="W10095" s="60"/>
      <c r="X10095" s="60"/>
      <c r="Y10095" s="60"/>
      <c r="Z10095" s="60"/>
    </row>
    <row r="10096" spans="23:26" hidden="1" x14ac:dyDescent="0.3">
      <c r="W10096" s="60"/>
      <c r="X10096" s="60"/>
      <c r="Y10096" s="60"/>
      <c r="Z10096" s="60"/>
    </row>
    <row r="10097" spans="23:26" hidden="1" x14ac:dyDescent="0.3">
      <c r="W10097" s="60"/>
      <c r="X10097" s="60"/>
      <c r="Y10097" s="60"/>
      <c r="Z10097" s="60"/>
    </row>
    <row r="10098" spans="23:26" hidden="1" x14ac:dyDescent="0.3">
      <c r="W10098" s="60"/>
      <c r="X10098" s="60"/>
      <c r="Y10098" s="60"/>
      <c r="Z10098" s="60"/>
    </row>
    <row r="10099" spans="23:26" hidden="1" x14ac:dyDescent="0.3">
      <c r="W10099" s="60"/>
      <c r="X10099" s="60"/>
      <c r="Y10099" s="60"/>
      <c r="Z10099" s="60"/>
    </row>
    <row r="10100" spans="23:26" hidden="1" x14ac:dyDescent="0.3">
      <c r="W10100" s="60"/>
      <c r="X10100" s="60"/>
      <c r="Y10100" s="60"/>
      <c r="Z10100" s="60"/>
    </row>
    <row r="10101" spans="23:26" hidden="1" x14ac:dyDescent="0.3">
      <c r="W10101" s="60"/>
      <c r="X10101" s="60"/>
      <c r="Y10101" s="60"/>
      <c r="Z10101" s="60"/>
    </row>
    <row r="10102" spans="23:26" hidden="1" x14ac:dyDescent="0.3">
      <c r="W10102" s="60"/>
      <c r="X10102" s="60"/>
      <c r="Y10102" s="60"/>
      <c r="Z10102" s="60"/>
    </row>
    <row r="10103" spans="23:26" hidden="1" x14ac:dyDescent="0.3">
      <c r="W10103" s="60"/>
      <c r="X10103" s="60"/>
      <c r="Y10103" s="60"/>
      <c r="Z10103" s="60"/>
    </row>
    <row r="10104" spans="23:26" hidden="1" x14ac:dyDescent="0.3">
      <c r="W10104" s="60"/>
      <c r="X10104" s="60"/>
      <c r="Y10104" s="60"/>
      <c r="Z10104" s="60"/>
    </row>
    <row r="10105" spans="23:26" hidden="1" x14ac:dyDescent="0.3">
      <c r="W10105" s="60"/>
      <c r="X10105" s="60"/>
      <c r="Y10105" s="60"/>
      <c r="Z10105" s="60"/>
    </row>
    <row r="10106" spans="23:26" hidden="1" x14ac:dyDescent="0.3">
      <c r="W10106" s="60"/>
      <c r="X10106" s="60"/>
      <c r="Y10106" s="60"/>
      <c r="Z10106" s="60"/>
    </row>
    <row r="10107" spans="23:26" hidden="1" x14ac:dyDescent="0.3">
      <c r="W10107" s="60"/>
      <c r="X10107" s="60"/>
      <c r="Y10107" s="60"/>
      <c r="Z10107" s="60"/>
    </row>
    <row r="10108" spans="23:26" hidden="1" x14ac:dyDescent="0.3">
      <c r="W10108" s="60"/>
      <c r="X10108" s="60"/>
      <c r="Y10108" s="60"/>
      <c r="Z10108" s="60"/>
    </row>
    <row r="10109" spans="23:26" hidden="1" x14ac:dyDescent="0.3">
      <c r="W10109" s="60"/>
      <c r="X10109" s="60"/>
      <c r="Y10109" s="60"/>
      <c r="Z10109" s="60"/>
    </row>
    <row r="10110" spans="23:26" hidden="1" x14ac:dyDescent="0.3">
      <c r="W10110" s="60"/>
      <c r="X10110" s="60"/>
      <c r="Y10110" s="60"/>
      <c r="Z10110" s="60"/>
    </row>
    <row r="10111" spans="23:26" hidden="1" x14ac:dyDescent="0.3">
      <c r="W10111" s="60"/>
      <c r="X10111" s="60"/>
      <c r="Y10111" s="60"/>
      <c r="Z10111" s="60"/>
    </row>
    <row r="10112" spans="23:26" hidden="1" x14ac:dyDescent="0.3">
      <c r="W10112" s="60"/>
      <c r="X10112" s="60"/>
      <c r="Y10112" s="60"/>
      <c r="Z10112" s="60"/>
    </row>
    <row r="10113" spans="23:26" hidden="1" x14ac:dyDescent="0.3">
      <c r="W10113" s="60"/>
      <c r="X10113" s="60"/>
      <c r="Y10113" s="60"/>
      <c r="Z10113" s="60"/>
    </row>
    <row r="10114" spans="23:26" hidden="1" x14ac:dyDescent="0.3">
      <c r="W10114" s="60"/>
      <c r="X10114" s="60"/>
      <c r="Y10114" s="60"/>
      <c r="Z10114" s="60"/>
    </row>
    <row r="10115" spans="23:26" hidden="1" x14ac:dyDescent="0.3">
      <c r="W10115" s="60"/>
      <c r="X10115" s="60"/>
      <c r="Y10115" s="60"/>
      <c r="Z10115" s="60"/>
    </row>
    <row r="10116" spans="23:26" hidden="1" x14ac:dyDescent="0.3">
      <c r="W10116" s="60"/>
      <c r="X10116" s="60"/>
      <c r="Y10116" s="60"/>
      <c r="Z10116" s="60"/>
    </row>
    <row r="10117" spans="23:26" hidden="1" x14ac:dyDescent="0.3">
      <c r="W10117" s="60"/>
      <c r="X10117" s="60"/>
      <c r="Y10117" s="60"/>
      <c r="Z10117" s="60"/>
    </row>
    <row r="10118" spans="23:26" hidden="1" x14ac:dyDescent="0.3">
      <c r="W10118" s="60"/>
      <c r="X10118" s="60"/>
      <c r="Y10118" s="60"/>
      <c r="Z10118" s="60"/>
    </row>
    <row r="10119" spans="23:26" hidden="1" x14ac:dyDescent="0.3">
      <c r="W10119" s="60"/>
      <c r="X10119" s="60"/>
      <c r="Y10119" s="60"/>
      <c r="Z10119" s="60"/>
    </row>
    <row r="10120" spans="23:26" hidden="1" x14ac:dyDescent="0.3">
      <c r="W10120" s="60"/>
      <c r="X10120" s="60"/>
      <c r="Y10120" s="60"/>
      <c r="Z10120" s="60"/>
    </row>
    <row r="10121" spans="23:26" hidden="1" x14ac:dyDescent="0.3">
      <c r="W10121" s="60"/>
      <c r="X10121" s="60"/>
      <c r="Y10121" s="60"/>
      <c r="Z10121" s="60"/>
    </row>
    <row r="10122" spans="23:26" hidden="1" x14ac:dyDescent="0.3">
      <c r="W10122" s="60"/>
      <c r="X10122" s="60"/>
      <c r="Y10122" s="60"/>
      <c r="Z10122" s="60"/>
    </row>
    <row r="10123" spans="23:26" hidden="1" x14ac:dyDescent="0.3">
      <c r="W10123" s="60"/>
      <c r="X10123" s="60"/>
      <c r="Y10123" s="60"/>
      <c r="Z10123" s="60"/>
    </row>
    <row r="10124" spans="23:26" hidden="1" x14ac:dyDescent="0.3">
      <c r="W10124" s="60"/>
      <c r="X10124" s="60"/>
      <c r="Y10124" s="60"/>
      <c r="Z10124" s="60"/>
    </row>
    <row r="10125" spans="23:26" hidden="1" x14ac:dyDescent="0.3">
      <c r="W10125" s="60"/>
      <c r="X10125" s="60"/>
      <c r="Y10125" s="60"/>
      <c r="Z10125" s="60"/>
    </row>
    <row r="10126" spans="23:26" hidden="1" x14ac:dyDescent="0.3">
      <c r="W10126" s="60"/>
      <c r="X10126" s="60"/>
      <c r="Y10126" s="60"/>
      <c r="Z10126" s="60"/>
    </row>
    <row r="10127" spans="23:26" hidden="1" x14ac:dyDescent="0.3">
      <c r="W10127" s="60"/>
      <c r="X10127" s="60"/>
      <c r="Y10127" s="60"/>
      <c r="Z10127" s="60"/>
    </row>
    <row r="10128" spans="23:26" hidden="1" x14ac:dyDescent="0.3">
      <c r="W10128" s="60"/>
      <c r="X10128" s="60"/>
      <c r="Y10128" s="60"/>
      <c r="Z10128" s="60"/>
    </row>
    <row r="10129" spans="23:26" hidden="1" x14ac:dyDescent="0.3">
      <c r="W10129" s="60"/>
      <c r="X10129" s="60"/>
      <c r="Y10129" s="60"/>
      <c r="Z10129" s="60"/>
    </row>
    <row r="10130" spans="23:26" hidden="1" x14ac:dyDescent="0.3">
      <c r="W10130" s="60"/>
      <c r="X10130" s="60"/>
      <c r="Y10130" s="60"/>
      <c r="Z10130" s="60"/>
    </row>
    <row r="10131" spans="23:26" hidden="1" x14ac:dyDescent="0.3">
      <c r="W10131" s="60"/>
      <c r="X10131" s="60"/>
      <c r="Y10131" s="60"/>
      <c r="Z10131" s="60"/>
    </row>
    <row r="10132" spans="23:26" hidden="1" x14ac:dyDescent="0.3">
      <c r="W10132" s="60"/>
      <c r="X10132" s="60"/>
      <c r="Y10132" s="60"/>
      <c r="Z10132" s="60"/>
    </row>
    <row r="10133" spans="23:26" hidden="1" x14ac:dyDescent="0.3">
      <c r="W10133" s="60"/>
      <c r="X10133" s="60"/>
      <c r="Y10133" s="60"/>
      <c r="Z10133" s="60"/>
    </row>
    <row r="10134" spans="23:26" hidden="1" x14ac:dyDescent="0.3">
      <c r="W10134" s="60"/>
      <c r="X10134" s="60"/>
      <c r="Y10134" s="60"/>
      <c r="Z10134" s="60"/>
    </row>
    <row r="10135" spans="23:26" hidden="1" x14ac:dyDescent="0.3">
      <c r="W10135" s="60"/>
      <c r="X10135" s="60"/>
      <c r="Y10135" s="60"/>
      <c r="Z10135" s="60"/>
    </row>
    <row r="10136" spans="23:26" hidden="1" x14ac:dyDescent="0.3">
      <c r="W10136" s="60"/>
      <c r="X10136" s="60"/>
      <c r="Y10136" s="60"/>
      <c r="Z10136" s="60"/>
    </row>
    <row r="10137" spans="23:26" hidden="1" x14ac:dyDescent="0.3">
      <c r="W10137" s="60"/>
      <c r="X10137" s="60"/>
      <c r="Y10137" s="60"/>
      <c r="Z10137" s="60"/>
    </row>
    <row r="10138" spans="23:26" hidden="1" x14ac:dyDescent="0.3">
      <c r="W10138" s="60"/>
      <c r="X10138" s="60"/>
      <c r="Y10138" s="60"/>
      <c r="Z10138" s="60"/>
    </row>
    <row r="10139" spans="23:26" hidden="1" x14ac:dyDescent="0.3">
      <c r="W10139" s="60"/>
      <c r="X10139" s="60"/>
      <c r="Y10139" s="60"/>
      <c r="Z10139" s="60"/>
    </row>
    <row r="10140" spans="23:26" hidden="1" x14ac:dyDescent="0.3">
      <c r="W10140" s="60"/>
      <c r="X10140" s="60"/>
      <c r="Y10140" s="60"/>
      <c r="Z10140" s="60"/>
    </row>
    <row r="10141" spans="23:26" hidden="1" x14ac:dyDescent="0.3">
      <c r="W10141" s="60"/>
      <c r="X10141" s="60"/>
      <c r="Y10141" s="60"/>
      <c r="Z10141" s="60"/>
    </row>
    <row r="10142" spans="23:26" hidden="1" x14ac:dyDescent="0.3">
      <c r="W10142" s="60"/>
      <c r="X10142" s="60"/>
      <c r="Y10142" s="60"/>
      <c r="Z10142" s="60"/>
    </row>
    <row r="10143" spans="23:26" hidden="1" x14ac:dyDescent="0.3">
      <c r="W10143" s="60"/>
      <c r="X10143" s="60"/>
      <c r="Y10143" s="60"/>
      <c r="Z10143" s="60"/>
    </row>
    <row r="10144" spans="23:26" hidden="1" x14ac:dyDescent="0.3">
      <c r="W10144" s="60"/>
      <c r="X10144" s="60"/>
      <c r="Y10144" s="60"/>
      <c r="Z10144" s="60"/>
    </row>
    <row r="10145" spans="23:26" hidden="1" x14ac:dyDescent="0.3">
      <c r="W10145" s="60"/>
      <c r="X10145" s="60"/>
      <c r="Y10145" s="60"/>
      <c r="Z10145" s="60"/>
    </row>
    <row r="10146" spans="23:26" hidden="1" x14ac:dyDescent="0.3">
      <c r="W10146" s="60"/>
      <c r="X10146" s="60"/>
      <c r="Y10146" s="60"/>
      <c r="Z10146" s="60"/>
    </row>
    <row r="10147" spans="23:26" hidden="1" x14ac:dyDescent="0.3">
      <c r="W10147" s="60"/>
      <c r="X10147" s="60"/>
      <c r="Y10147" s="60"/>
      <c r="Z10147" s="60"/>
    </row>
    <row r="10148" spans="23:26" hidden="1" x14ac:dyDescent="0.3">
      <c r="W10148" s="60"/>
      <c r="X10148" s="60"/>
      <c r="Y10148" s="60"/>
      <c r="Z10148" s="60"/>
    </row>
    <row r="10149" spans="23:26" hidden="1" x14ac:dyDescent="0.3">
      <c r="W10149" s="60"/>
      <c r="X10149" s="60"/>
      <c r="Y10149" s="60"/>
      <c r="Z10149" s="60"/>
    </row>
    <row r="10150" spans="23:26" hidden="1" x14ac:dyDescent="0.3">
      <c r="W10150" s="60"/>
      <c r="X10150" s="60"/>
      <c r="Y10150" s="60"/>
      <c r="Z10150" s="60"/>
    </row>
    <row r="10151" spans="23:26" hidden="1" x14ac:dyDescent="0.3">
      <c r="W10151" s="60"/>
      <c r="X10151" s="60"/>
      <c r="Y10151" s="60"/>
      <c r="Z10151" s="60"/>
    </row>
    <row r="10152" spans="23:26" hidden="1" x14ac:dyDescent="0.3">
      <c r="W10152" s="60"/>
      <c r="X10152" s="60"/>
      <c r="Y10152" s="60"/>
      <c r="Z10152" s="60"/>
    </row>
    <row r="10153" spans="23:26" hidden="1" x14ac:dyDescent="0.3">
      <c r="W10153" s="60"/>
      <c r="X10153" s="60"/>
      <c r="Y10153" s="60"/>
      <c r="Z10153" s="60"/>
    </row>
    <row r="10154" spans="23:26" hidden="1" x14ac:dyDescent="0.3">
      <c r="W10154" s="60"/>
      <c r="X10154" s="60"/>
      <c r="Y10154" s="60"/>
      <c r="Z10154" s="60"/>
    </row>
    <row r="10155" spans="23:26" hidden="1" x14ac:dyDescent="0.3">
      <c r="W10155" s="60"/>
      <c r="X10155" s="60"/>
      <c r="Y10155" s="60"/>
      <c r="Z10155" s="60"/>
    </row>
    <row r="10156" spans="23:26" hidden="1" x14ac:dyDescent="0.3">
      <c r="W10156" s="60"/>
      <c r="X10156" s="60"/>
      <c r="Y10156" s="60"/>
      <c r="Z10156" s="60"/>
    </row>
    <row r="10157" spans="23:26" hidden="1" x14ac:dyDescent="0.3">
      <c r="W10157" s="60"/>
      <c r="X10157" s="60"/>
      <c r="Y10157" s="60"/>
      <c r="Z10157" s="60"/>
    </row>
    <row r="10158" spans="23:26" hidden="1" x14ac:dyDescent="0.3">
      <c r="W10158" s="60"/>
      <c r="X10158" s="60"/>
      <c r="Y10158" s="60"/>
      <c r="Z10158" s="60"/>
    </row>
    <row r="10159" spans="23:26" hidden="1" x14ac:dyDescent="0.3">
      <c r="W10159" s="60"/>
      <c r="X10159" s="60"/>
      <c r="Y10159" s="60"/>
      <c r="Z10159" s="60"/>
    </row>
    <row r="10160" spans="23:26" hidden="1" x14ac:dyDescent="0.3">
      <c r="W10160" s="60"/>
      <c r="X10160" s="60"/>
      <c r="Y10160" s="60"/>
      <c r="Z10160" s="60"/>
    </row>
    <row r="10161" spans="23:26" hidden="1" x14ac:dyDescent="0.3">
      <c r="W10161" s="60"/>
      <c r="X10161" s="60"/>
      <c r="Y10161" s="60"/>
      <c r="Z10161" s="60"/>
    </row>
    <row r="10162" spans="23:26" hidden="1" x14ac:dyDescent="0.3">
      <c r="W10162" s="60"/>
      <c r="X10162" s="60"/>
      <c r="Y10162" s="60"/>
      <c r="Z10162" s="60"/>
    </row>
    <row r="10163" spans="23:26" hidden="1" x14ac:dyDescent="0.3">
      <c r="W10163" s="60"/>
      <c r="X10163" s="60"/>
      <c r="Y10163" s="60"/>
      <c r="Z10163" s="60"/>
    </row>
    <row r="10164" spans="23:26" hidden="1" x14ac:dyDescent="0.3">
      <c r="W10164" s="60"/>
      <c r="X10164" s="60"/>
      <c r="Y10164" s="60"/>
      <c r="Z10164" s="60"/>
    </row>
    <row r="10165" spans="23:26" hidden="1" x14ac:dyDescent="0.3">
      <c r="W10165" s="60"/>
      <c r="X10165" s="60"/>
      <c r="Y10165" s="60"/>
      <c r="Z10165" s="60"/>
    </row>
    <row r="10166" spans="23:26" hidden="1" x14ac:dyDescent="0.3">
      <c r="W10166" s="60"/>
      <c r="X10166" s="60"/>
      <c r="Y10166" s="60"/>
      <c r="Z10166" s="60"/>
    </row>
    <row r="10167" spans="23:26" hidden="1" x14ac:dyDescent="0.3">
      <c r="W10167" s="60"/>
      <c r="X10167" s="60"/>
      <c r="Y10167" s="60"/>
      <c r="Z10167" s="60"/>
    </row>
    <row r="10168" spans="23:26" hidden="1" x14ac:dyDescent="0.3">
      <c r="W10168" s="60"/>
      <c r="X10168" s="60"/>
      <c r="Y10168" s="60"/>
      <c r="Z10168" s="60"/>
    </row>
    <row r="10169" spans="23:26" hidden="1" x14ac:dyDescent="0.3">
      <c r="W10169" s="60"/>
      <c r="X10169" s="60"/>
      <c r="Y10169" s="60"/>
      <c r="Z10169" s="60"/>
    </row>
    <row r="10170" spans="23:26" hidden="1" x14ac:dyDescent="0.3">
      <c r="W10170" s="60"/>
      <c r="X10170" s="60"/>
      <c r="Y10170" s="60"/>
      <c r="Z10170" s="60"/>
    </row>
    <row r="10171" spans="23:26" hidden="1" x14ac:dyDescent="0.3">
      <c r="W10171" s="60"/>
      <c r="X10171" s="60"/>
      <c r="Y10171" s="60"/>
      <c r="Z10171" s="60"/>
    </row>
    <row r="10172" spans="23:26" hidden="1" x14ac:dyDescent="0.3">
      <c r="W10172" s="60"/>
      <c r="X10172" s="60"/>
      <c r="Y10172" s="60"/>
      <c r="Z10172" s="60"/>
    </row>
    <row r="10173" spans="23:26" hidden="1" x14ac:dyDescent="0.3">
      <c r="W10173" s="60"/>
      <c r="X10173" s="60"/>
      <c r="Y10173" s="60"/>
      <c r="Z10173" s="60"/>
    </row>
    <row r="10174" spans="23:26" hidden="1" x14ac:dyDescent="0.3">
      <c r="W10174" s="60"/>
      <c r="X10174" s="60"/>
      <c r="Y10174" s="60"/>
      <c r="Z10174" s="60"/>
    </row>
    <row r="10175" spans="23:26" hidden="1" x14ac:dyDescent="0.3">
      <c r="W10175" s="60"/>
      <c r="X10175" s="60"/>
      <c r="Y10175" s="60"/>
      <c r="Z10175" s="60"/>
    </row>
    <row r="10176" spans="23:26" hidden="1" x14ac:dyDescent="0.3">
      <c r="W10176" s="60"/>
      <c r="X10176" s="60"/>
      <c r="Y10176" s="60"/>
      <c r="Z10176" s="60"/>
    </row>
    <row r="10177" spans="23:26" hidden="1" x14ac:dyDescent="0.3">
      <c r="W10177" s="60"/>
      <c r="X10177" s="60"/>
      <c r="Y10177" s="60"/>
      <c r="Z10177" s="60"/>
    </row>
    <row r="10178" spans="23:26" hidden="1" x14ac:dyDescent="0.3">
      <c r="W10178" s="60"/>
      <c r="X10178" s="60"/>
      <c r="Y10178" s="60"/>
      <c r="Z10178" s="60"/>
    </row>
    <row r="10179" spans="23:26" hidden="1" x14ac:dyDescent="0.3">
      <c r="W10179" s="60"/>
      <c r="X10179" s="60"/>
      <c r="Y10179" s="60"/>
      <c r="Z10179" s="60"/>
    </row>
    <row r="10180" spans="23:26" hidden="1" x14ac:dyDescent="0.3">
      <c r="W10180" s="60"/>
      <c r="X10180" s="60"/>
      <c r="Y10180" s="60"/>
      <c r="Z10180" s="60"/>
    </row>
    <row r="10181" spans="23:26" hidden="1" x14ac:dyDescent="0.3">
      <c r="W10181" s="60"/>
      <c r="X10181" s="60"/>
      <c r="Y10181" s="60"/>
      <c r="Z10181" s="60"/>
    </row>
    <row r="10182" spans="23:26" hidden="1" x14ac:dyDescent="0.3">
      <c r="W10182" s="60"/>
      <c r="X10182" s="60"/>
      <c r="Y10182" s="60"/>
      <c r="Z10182" s="60"/>
    </row>
    <row r="10183" spans="23:26" hidden="1" x14ac:dyDescent="0.3">
      <c r="W10183" s="60"/>
      <c r="X10183" s="60"/>
      <c r="Y10183" s="60"/>
      <c r="Z10183" s="60"/>
    </row>
    <row r="10184" spans="23:26" hidden="1" x14ac:dyDescent="0.3">
      <c r="W10184" s="60"/>
      <c r="X10184" s="60"/>
      <c r="Y10184" s="60"/>
      <c r="Z10184" s="60"/>
    </row>
    <row r="10185" spans="23:26" hidden="1" x14ac:dyDescent="0.3">
      <c r="W10185" s="60"/>
      <c r="X10185" s="60"/>
      <c r="Y10185" s="60"/>
      <c r="Z10185" s="60"/>
    </row>
    <row r="10186" spans="23:26" hidden="1" x14ac:dyDescent="0.3">
      <c r="W10186" s="60"/>
      <c r="X10186" s="60"/>
      <c r="Y10186" s="60"/>
      <c r="Z10186" s="60"/>
    </row>
    <row r="10187" spans="23:26" hidden="1" x14ac:dyDescent="0.3">
      <c r="W10187" s="60"/>
      <c r="X10187" s="60"/>
      <c r="Y10187" s="60"/>
      <c r="Z10187" s="60"/>
    </row>
    <row r="10188" spans="23:26" hidden="1" x14ac:dyDescent="0.3">
      <c r="W10188" s="60"/>
      <c r="X10188" s="60"/>
      <c r="Y10188" s="60"/>
      <c r="Z10188" s="60"/>
    </row>
    <row r="10189" spans="23:26" hidden="1" x14ac:dyDescent="0.3">
      <c r="W10189" s="60"/>
      <c r="X10189" s="60"/>
      <c r="Y10189" s="60"/>
      <c r="Z10189" s="60"/>
    </row>
    <row r="10190" spans="23:26" hidden="1" x14ac:dyDescent="0.3">
      <c r="W10190" s="60"/>
      <c r="X10190" s="60"/>
      <c r="Y10190" s="60"/>
      <c r="Z10190" s="60"/>
    </row>
    <row r="10191" spans="23:26" hidden="1" x14ac:dyDescent="0.3">
      <c r="W10191" s="60"/>
      <c r="X10191" s="60"/>
      <c r="Y10191" s="60"/>
      <c r="Z10191" s="60"/>
    </row>
    <row r="10192" spans="23:26" hidden="1" x14ac:dyDescent="0.3">
      <c r="W10192" s="60"/>
      <c r="X10192" s="60"/>
      <c r="Y10192" s="60"/>
      <c r="Z10192" s="60"/>
    </row>
    <row r="10193" spans="23:26" hidden="1" x14ac:dyDescent="0.3">
      <c r="W10193" s="60"/>
      <c r="X10193" s="60"/>
      <c r="Y10193" s="60"/>
      <c r="Z10193" s="60"/>
    </row>
    <row r="10194" spans="23:26" hidden="1" x14ac:dyDescent="0.3">
      <c r="W10194" s="60"/>
      <c r="X10194" s="60"/>
      <c r="Y10194" s="60"/>
      <c r="Z10194" s="60"/>
    </row>
    <row r="10195" spans="23:26" hidden="1" x14ac:dyDescent="0.3">
      <c r="W10195" s="60"/>
      <c r="X10195" s="60"/>
      <c r="Y10195" s="60"/>
      <c r="Z10195" s="60"/>
    </row>
    <row r="10196" spans="23:26" hidden="1" x14ac:dyDescent="0.3">
      <c r="W10196" s="60"/>
      <c r="X10196" s="60"/>
      <c r="Y10196" s="60"/>
      <c r="Z10196" s="60"/>
    </row>
    <row r="10197" spans="23:26" hidden="1" x14ac:dyDescent="0.3">
      <c r="W10197" s="60"/>
      <c r="X10197" s="60"/>
      <c r="Y10197" s="60"/>
      <c r="Z10197" s="60"/>
    </row>
    <row r="10198" spans="23:26" hidden="1" x14ac:dyDescent="0.3">
      <c r="W10198" s="60"/>
      <c r="X10198" s="60"/>
      <c r="Y10198" s="60"/>
      <c r="Z10198" s="60"/>
    </row>
    <row r="10199" spans="23:26" hidden="1" x14ac:dyDescent="0.3">
      <c r="W10199" s="60"/>
      <c r="X10199" s="60"/>
      <c r="Y10199" s="60"/>
      <c r="Z10199" s="60"/>
    </row>
    <row r="10200" spans="23:26" hidden="1" x14ac:dyDescent="0.3">
      <c r="W10200" s="60"/>
      <c r="X10200" s="60"/>
      <c r="Y10200" s="60"/>
      <c r="Z10200" s="60"/>
    </row>
    <row r="10201" spans="23:26" hidden="1" x14ac:dyDescent="0.3">
      <c r="W10201" s="60"/>
      <c r="X10201" s="60"/>
      <c r="Y10201" s="60"/>
      <c r="Z10201" s="60"/>
    </row>
    <row r="10202" spans="23:26" hidden="1" x14ac:dyDescent="0.3">
      <c r="W10202" s="60"/>
      <c r="X10202" s="60"/>
      <c r="Y10202" s="60"/>
      <c r="Z10202" s="60"/>
    </row>
    <row r="10203" spans="23:26" hidden="1" x14ac:dyDescent="0.3">
      <c r="W10203" s="60"/>
      <c r="X10203" s="60"/>
      <c r="Y10203" s="60"/>
      <c r="Z10203" s="60"/>
    </row>
    <row r="10204" spans="23:26" hidden="1" x14ac:dyDescent="0.3">
      <c r="W10204" s="60"/>
      <c r="X10204" s="60"/>
      <c r="Y10204" s="60"/>
      <c r="Z10204" s="60"/>
    </row>
    <row r="10205" spans="23:26" hidden="1" x14ac:dyDescent="0.3">
      <c r="W10205" s="60"/>
      <c r="X10205" s="60"/>
      <c r="Y10205" s="60"/>
      <c r="Z10205" s="60"/>
    </row>
    <row r="10206" spans="23:26" hidden="1" x14ac:dyDescent="0.3">
      <c r="W10206" s="60"/>
      <c r="X10206" s="60"/>
      <c r="Y10206" s="60"/>
      <c r="Z10206" s="60"/>
    </row>
    <row r="10207" spans="23:26" hidden="1" x14ac:dyDescent="0.3">
      <c r="W10207" s="60"/>
      <c r="X10207" s="60"/>
      <c r="Y10207" s="60"/>
      <c r="Z10207" s="60"/>
    </row>
    <row r="10208" spans="23:26" hidden="1" x14ac:dyDescent="0.3">
      <c r="W10208" s="60"/>
      <c r="X10208" s="60"/>
      <c r="Y10208" s="60"/>
      <c r="Z10208" s="60"/>
    </row>
    <row r="10209" spans="23:26" hidden="1" x14ac:dyDescent="0.3">
      <c r="W10209" s="60"/>
      <c r="X10209" s="60"/>
      <c r="Y10209" s="60"/>
      <c r="Z10209" s="60"/>
    </row>
    <row r="10210" spans="23:26" hidden="1" x14ac:dyDescent="0.3">
      <c r="W10210" s="60"/>
      <c r="X10210" s="60"/>
      <c r="Y10210" s="60"/>
      <c r="Z10210" s="60"/>
    </row>
    <row r="10211" spans="23:26" hidden="1" x14ac:dyDescent="0.3">
      <c r="W10211" s="60"/>
      <c r="X10211" s="60"/>
      <c r="Y10211" s="60"/>
      <c r="Z10211" s="60"/>
    </row>
    <row r="10212" spans="23:26" hidden="1" x14ac:dyDescent="0.3">
      <c r="W10212" s="60"/>
      <c r="X10212" s="60"/>
      <c r="Y10212" s="60"/>
      <c r="Z10212" s="60"/>
    </row>
    <row r="10213" spans="23:26" hidden="1" x14ac:dyDescent="0.3">
      <c r="W10213" s="60"/>
      <c r="X10213" s="60"/>
      <c r="Y10213" s="60"/>
      <c r="Z10213" s="60"/>
    </row>
    <row r="10214" spans="23:26" hidden="1" x14ac:dyDescent="0.3">
      <c r="W10214" s="60"/>
      <c r="X10214" s="60"/>
      <c r="Y10214" s="60"/>
      <c r="Z10214" s="60"/>
    </row>
    <row r="10215" spans="23:26" hidden="1" x14ac:dyDescent="0.3">
      <c r="W10215" s="60"/>
      <c r="X10215" s="60"/>
      <c r="Y10215" s="60"/>
      <c r="Z10215" s="60"/>
    </row>
    <row r="10216" spans="23:26" hidden="1" x14ac:dyDescent="0.3">
      <c r="W10216" s="60"/>
      <c r="X10216" s="60"/>
      <c r="Y10216" s="60"/>
      <c r="Z10216" s="60"/>
    </row>
    <row r="10217" spans="23:26" hidden="1" x14ac:dyDescent="0.3">
      <c r="W10217" s="60"/>
      <c r="X10217" s="60"/>
      <c r="Y10217" s="60"/>
      <c r="Z10217" s="60"/>
    </row>
    <row r="10218" spans="23:26" hidden="1" x14ac:dyDescent="0.3">
      <c r="W10218" s="60"/>
      <c r="X10218" s="60"/>
      <c r="Y10218" s="60"/>
      <c r="Z10218" s="60"/>
    </row>
    <row r="10219" spans="23:26" hidden="1" x14ac:dyDescent="0.3">
      <c r="W10219" s="60"/>
      <c r="X10219" s="60"/>
      <c r="Y10219" s="60"/>
      <c r="Z10219" s="60"/>
    </row>
    <row r="10220" spans="23:26" hidden="1" x14ac:dyDescent="0.3">
      <c r="W10220" s="60"/>
      <c r="X10220" s="60"/>
      <c r="Y10220" s="60"/>
      <c r="Z10220" s="60"/>
    </row>
    <row r="10221" spans="23:26" hidden="1" x14ac:dyDescent="0.3">
      <c r="W10221" s="60"/>
      <c r="X10221" s="60"/>
      <c r="Y10221" s="60"/>
      <c r="Z10221" s="60"/>
    </row>
    <row r="10222" spans="23:26" hidden="1" x14ac:dyDescent="0.3">
      <c r="W10222" s="60"/>
      <c r="X10222" s="60"/>
      <c r="Y10222" s="60"/>
      <c r="Z10222" s="60"/>
    </row>
    <row r="10223" spans="23:26" hidden="1" x14ac:dyDescent="0.3">
      <c r="W10223" s="60"/>
      <c r="X10223" s="60"/>
      <c r="Y10223" s="60"/>
      <c r="Z10223" s="60"/>
    </row>
    <row r="10224" spans="23:26" hidden="1" x14ac:dyDescent="0.3">
      <c r="W10224" s="60"/>
      <c r="X10224" s="60"/>
      <c r="Y10224" s="60"/>
      <c r="Z10224" s="60"/>
    </row>
    <row r="10225" spans="23:26" hidden="1" x14ac:dyDescent="0.3">
      <c r="W10225" s="60"/>
      <c r="X10225" s="60"/>
      <c r="Y10225" s="60"/>
      <c r="Z10225" s="60"/>
    </row>
    <row r="10226" spans="23:26" hidden="1" x14ac:dyDescent="0.3">
      <c r="W10226" s="60"/>
      <c r="X10226" s="60"/>
      <c r="Y10226" s="60"/>
      <c r="Z10226" s="60"/>
    </row>
    <row r="10227" spans="23:26" hidden="1" x14ac:dyDescent="0.3">
      <c r="W10227" s="60"/>
      <c r="X10227" s="60"/>
      <c r="Y10227" s="60"/>
      <c r="Z10227" s="60"/>
    </row>
    <row r="10228" spans="23:26" hidden="1" x14ac:dyDescent="0.3">
      <c r="W10228" s="60"/>
      <c r="X10228" s="60"/>
      <c r="Y10228" s="60"/>
      <c r="Z10228" s="60"/>
    </row>
    <row r="10229" spans="23:26" hidden="1" x14ac:dyDescent="0.3">
      <c r="W10229" s="60"/>
      <c r="X10229" s="60"/>
      <c r="Y10229" s="60"/>
      <c r="Z10229" s="60"/>
    </row>
    <row r="10230" spans="23:26" hidden="1" x14ac:dyDescent="0.3">
      <c r="W10230" s="60"/>
      <c r="X10230" s="60"/>
      <c r="Y10230" s="60"/>
      <c r="Z10230" s="60"/>
    </row>
    <row r="10231" spans="23:26" hidden="1" x14ac:dyDescent="0.3">
      <c r="W10231" s="60"/>
      <c r="X10231" s="60"/>
      <c r="Y10231" s="60"/>
      <c r="Z10231" s="60"/>
    </row>
    <row r="10232" spans="23:26" hidden="1" x14ac:dyDescent="0.3">
      <c r="W10232" s="60"/>
      <c r="X10232" s="60"/>
      <c r="Y10232" s="60"/>
      <c r="Z10232" s="60"/>
    </row>
    <row r="10233" spans="23:26" hidden="1" x14ac:dyDescent="0.3">
      <c r="W10233" s="60"/>
      <c r="X10233" s="60"/>
      <c r="Y10233" s="60"/>
      <c r="Z10233" s="60"/>
    </row>
    <row r="10234" spans="23:26" hidden="1" x14ac:dyDescent="0.3">
      <c r="W10234" s="60"/>
      <c r="X10234" s="60"/>
      <c r="Y10234" s="60"/>
      <c r="Z10234" s="60"/>
    </row>
    <row r="10235" spans="23:26" hidden="1" x14ac:dyDescent="0.3">
      <c r="W10235" s="60"/>
      <c r="X10235" s="60"/>
      <c r="Y10235" s="60"/>
      <c r="Z10235" s="60"/>
    </row>
    <row r="10236" spans="23:26" hidden="1" x14ac:dyDescent="0.3">
      <c r="W10236" s="60"/>
      <c r="X10236" s="60"/>
      <c r="Y10236" s="60"/>
      <c r="Z10236" s="60"/>
    </row>
    <row r="10237" spans="23:26" hidden="1" x14ac:dyDescent="0.3">
      <c r="W10237" s="60"/>
      <c r="X10237" s="60"/>
      <c r="Y10237" s="60"/>
      <c r="Z10237" s="60"/>
    </row>
    <row r="10238" spans="23:26" hidden="1" x14ac:dyDescent="0.3">
      <c r="W10238" s="60"/>
      <c r="X10238" s="60"/>
      <c r="Y10238" s="60"/>
      <c r="Z10238" s="60"/>
    </row>
    <row r="10239" spans="23:26" hidden="1" x14ac:dyDescent="0.3">
      <c r="W10239" s="60"/>
      <c r="X10239" s="60"/>
      <c r="Y10239" s="60"/>
      <c r="Z10239" s="60"/>
    </row>
    <row r="10240" spans="23:26" hidden="1" x14ac:dyDescent="0.3">
      <c r="W10240" s="60"/>
      <c r="X10240" s="60"/>
      <c r="Y10240" s="60"/>
      <c r="Z10240" s="60"/>
    </row>
    <row r="10241" spans="23:26" hidden="1" x14ac:dyDescent="0.3">
      <c r="W10241" s="60"/>
      <c r="X10241" s="60"/>
      <c r="Y10241" s="60"/>
      <c r="Z10241" s="60"/>
    </row>
    <row r="10242" spans="23:26" hidden="1" x14ac:dyDescent="0.3">
      <c r="W10242" s="60"/>
      <c r="X10242" s="60"/>
      <c r="Y10242" s="60"/>
      <c r="Z10242" s="60"/>
    </row>
    <row r="10243" spans="23:26" hidden="1" x14ac:dyDescent="0.3">
      <c r="W10243" s="60"/>
      <c r="X10243" s="60"/>
      <c r="Y10243" s="60"/>
      <c r="Z10243" s="60"/>
    </row>
    <row r="10244" spans="23:26" hidden="1" x14ac:dyDescent="0.3">
      <c r="W10244" s="60"/>
      <c r="X10244" s="60"/>
      <c r="Y10244" s="60"/>
      <c r="Z10244" s="60"/>
    </row>
    <row r="10245" spans="23:26" hidden="1" x14ac:dyDescent="0.3">
      <c r="W10245" s="60"/>
      <c r="X10245" s="60"/>
      <c r="Y10245" s="60"/>
      <c r="Z10245" s="60"/>
    </row>
    <row r="10246" spans="23:26" hidden="1" x14ac:dyDescent="0.3">
      <c r="W10246" s="60"/>
      <c r="X10246" s="60"/>
      <c r="Y10246" s="60"/>
      <c r="Z10246" s="60"/>
    </row>
    <row r="10247" spans="23:26" hidden="1" x14ac:dyDescent="0.3">
      <c r="W10247" s="60"/>
      <c r="X10247" s="60"/>
      <c r="Y10247" s="60"/>
      <c r="Z10247" s="60"/>
    </row>
    <row r="10248" spans="23:26" hidden="1" x14ac:dyDescent="0.3">
      <c r="W10248" s="60"/>
      <c r="X10248" s="60"/>
      <c r="Y10248" s="60"/>
      <c r="Z10248" s="60"/>
    </row>
    <row r="10249" spans="23:26" hidden="1" x14ac:dyDescent="0.3">
      <c r="W10249" s="60"/>
      <c r="X10249" s="60"/>
      <c r="Y10249" s="60"/>
      <c r="Z10249" s="60"/>
    </row>
    <row r="10250" spans="23:26" hidden="1" x14ac:dyDescent="0.3">
      <c r="W10250" s="60"/>
      <c r="X10250" s="60"/>
      <c r="Y10250" s="60"/>
      <c r="Z10250" s="60"/>
    </row>
    <row r="10251" spans="23:26" hidden="1" x14ac:dyDescent="0.3">
      <c r="W10251" s="60"/>
      <c r="X10251" s="60"/>
      <c r="Y10251" s="60"/>
      <c r="Z10251" s="60"/>
    </row>
    <row r="10252" spans="23:26" hidden="1" x14ac:dyDescent="0.3">
      <c r="W10252" s="60"/>
      <c r="X10252" s="60"/>
      <c r="Y10252" s="60"/>
      <c r="Z10252" s="60"/>
    </row>
    <row r="10253" spans="23:26" hidden="1" x14ac:dyDescent="0.3">
      <c r="W10253" s="60"/>
      <c r="X10253" s="60"/>
      <c r="Y10253" s="60"/>
      <c r="Z10253" s="60"/>
    </row>
    <row r="10254" spans="23:26" hidden="1" x14ac:dyDescent="0.3">
      <c r="W10254" s="60"/>
      <c r="X10254" s="60"/>
      <c r="Y10254" s="60"/>
      <c r="Z10254" s="60"/>
    </row>
    <row r="10255" spans="23:26" hidden="1" x14ac:dyDescent="0.3">
      <c r="W10255" s="60"/>
      <c r="X10255" s="60"/>
      <c r="Y10255" s="60"/>
      <c r="Z10255" s="60"/>
    </row>
    <row r="10256" spans="23:26" hidden="1" x14ac:dyDescent="0.3">
      <c r="W10256" s="60"/>
      <c r="X10256" s="60"/>
      <c r="Y10256" s="60"/>
      <c r="Z10256" s="60"/>
    </row>
    <row r="10257" spans="23:26" hidden="1" x14ac:dyDescent="0.3">
      <c r="W10257" s="60"/>
      <c r="X10257" s="60"/>
      <c r="Y10257" s="60"/>
      <c r="Z10257" s="60"/>
    </row>
    <row r="10258" spans="23:26" hidden="1" x14ac:dyDescent="0.3">
      <c r="W10258" s="60"/>
      <c r="X10258" s="60"/>
      <c r="Y10258" s="60"/>
      <c r="Z10258" s="60"/>
    </row>
    <row r="10259" spans="23:26" hidden="1" x14ac:dyDescent="0.3">
      <c r="W10259" s="60"/>
      <c r="X10259" s="60"/>
      <c r="Y10259" s="60"/>
      <c r="Z10259" s="60"/>
    </row>
    <row r="10260" spans="23:26" hidden="1" x14ac:dyDescent="0.3">
      <c r="W10260" s="60"/>
      <c r="X10260" s="60"/>
      <c r="Y10260" s="60"/>
      <c r="Z10260" s="60"/>
    </row>
    <row r="10261" spans="23:26" hidden="1" x14ac:dyDescent="0.3">
      <c r="W10261" s="60"/>
      <c r="X10261" s="60"/>
      <c r="Y10261" s="60"/>
      <c r="Z10261" s="60"/>
    </row>
    <row r="10262" spans="23:26" hidden="1" x14ac:dyDescent="0.3">
      <c r="W10262" s="60"/>
      <c r="X10262" s="60"/>
      <c r="Y10262" s="60"/>
      <c r="Z10262" s="60"/>
    </row>
    <row r="10263" spans="23:26" hidden="1" x14ac:dyDescent="0.3">
      <c r="W10263" s="60"/>
      <c r="X10263" s="60"/>
      <c r="Y10263" s="60"/>
      <c r="Z10263" s="60"/>
    </row>
    <row r="10264" spans="23:26" hidden="1" x14ac:dyDescent="0.3">
      <c r="W10264" s="60"/>
      <c r="X10264" s="60"/>
      <c r="Y10264" s="60"/>
      <c r="Z10264" s="60"/>
    </row>
    <row r="10265" spans="23:26" hidden="1" x14ac:dyDescent="0.3">
      <c r="W10265" s="60"/>
      <c r="X10265" s="60"/>
      <c r="Y10265" s="60"/>
      <c r="Z10265" s="60"/>
    </row>
    <row r="10266" spans="23:26" hidden="1" x14ac:dyDescent="0.3">
      <c r="W10266" s="60"/>
      <c r="X10266" s="60"/>
      <c r="Y10266" s="60"/>
      <c r="Z10266" s="60"/>
    </row>
    <row r="10267" spans="23:26" hidden="1" x14ac:dyDescent="0.3">
      <c r="W10267" s="60"/>
      <c r="X10267" s="60"/>
      <c r="Y10267" s="60"/>
      <c r="Z10267" s="60"/>
    </row>
    <row r="10268" spans="23:26" hidden="1" x14ac:dyDescent="0.3">
      <c r="W10268" s="60"/>
      <c r="X10268" s="60"/>
      <c r="Y10268" s="60"/>
      <c r="Z10268" s="60"/>
    </row>
    <row r="10269" spans="23:26" hidden="1" x14ac:dyDescent="0.3">
      <c r="W10269" s="60"/>
      <c r="X10269" s="60"/>
      <c r="Y10269" s="60"/>
      <c r="Z10269" s="60"/>
    </row>
    <row r="10270" spans="23:26" hidden="1" x14ac:dyDescent="0.3">
      <c r="W10270" s="60"/>
      <c r="X10270" s="60"/>
      <c r="Y10270" s="60"/>
      <c r="Z10270" s="60"/>
    </row>
    <row r="10271" spans="23:26" hidden="1" x14ac:dyDescent="0.3">
      <c r="W10271" s="60"/>
      <c r="X10271" s="60"/>
      <c r="Y10271" s="60"/>
      <c r="Z10271" s="60"/>
    </row>
    <row r="10272" spans="23:26" hidden="1" x14ac:dyDescent="0.3">
      <c r="W10272" s="60"/>
      <c r="X10272" s="60"/>
      <c r="Y10272" s="60"/>
      <c r="Z10272" s="60"/>
    </row>
    <row r="10273" spans="23:26" hidden="1" x14ac:dyDescent="0.3">
      <c r="W10273" s="60"/>
      <c r="X10273" s="60"/>
      <c r="Y10273" s="60"/>
      <c r="Z10273" s="60"/>
    </row>
    <row r="10274" spans="23:26" hidden="1" x14ac:dyDescent="0.3">
      <c r="W10274" s="60"/>
      <c r="X10274" s="60"/>
      <c r="Y10274" s="60"/>
      <c r="Z10274" s="60"/>
    </row>
    <row r="10275" spans="23:26" hidden="1" x14ac:dyDescent="0.3">
      <c r="W10275" s="60"/>
      <c r="X10275" s="60"/>
      <c r="Y10275" s="60"/>
      <c r="Z10275" s="60"/>
    </row>
    <row r="10276" spans="23:26" hidden="1" x14ac:dyDescent="0.3">
      <c r="W10276" s="60"/>
      <c r="X10276" s="60"/>
      <c r="Y10276" s="60"/>
      <c r="Z10276" s="60"/>
    </row>
    <row r="10277" spans="23:26" hidden="1" x14ac:dyDescent="0.3">
      <c r="W10277" s="60"/>
      <c r="X10277" s="60"/>
      <c r="Y10277" s="60"/>
      <c r="Z10277" s="60"/>
    </row>
    <row r="10278" spans="23:26" hidden="1" x14ac:dyDescent="0.3">
      <c r="W10278" s="60"/>
      <c r="X10278" s="60"/>
      <c r="Y10278" s="60"/>
      <c r="Z10278" s="60"/>
    </row>
    <row r="10279" spans="23:26" hidden="1" x14ac:dyDescent="0.3">
      <c r="W10279" s="60"/>
      <c r="X10279" s="60"/>
      <c r="Y10279" s="60"/>
      <c r="Z10279" s="60"/>
    </row>
    <row r="10280" spans="23:26" hidden="1" x14ac:dyDescent="0.3">
      <c r="W10280" s="60"/>
      <c r="X10280" s="60"/>
      <c r="Y10280" s="60"/>
      <c r="Z10280" s="60"/>
    </row>
    <row r="10281" spans="23:26" hidden="1" x14ac:dyDescent="0.3">
      <c r="W10281" s="60"/>
      <c r="X10281" s="60"/>
      <c r="Y10281" s="60"/>
      <c r="Z10281" s="60"/>
    </row>
    <row r="10282" spans="23:26" hidden="1" x14ac:dyDescent="0.3">
      <c r="W10282" s="60"/>
      <c r="X10282" s="60"/>
      <c r="Y10282" s="60"/>
      <c r="Z10282" s="60"/>
    </row>
    <row r="10283" spans="23:26" hidden="1" x14ac:dyDescent="0.3">
      <c r="W10283" s="60"/>
      <c r="X10283" s="60"/>
      <c r="Y10283" s="60"/>
      <c r="Z10283" s="60"/>
    </row>
    <row r="10284" spans="23:26" hidden="1" x14ac:dyDescent="0.3">
      <c r="W10284" s="60"/>
      <c r="X10284" s="60"/>
      <c r="Y10284" s="60"/>
      <c r="Z10284" s="60"/>
    </row>
    <row r="10285" spans="23:26" hidden="1" x14ac:dyDescent="0.3">
      <c r="W10285" s="60"/>
      <c r="X10285" s="60"/>
      <c r="Y10285" s="60"/>
      <c r="Z10285" s="60"/>
    </row>
    <row r="10286" spans="23:26" hidden="1" x14ac:dyDescent="0.3">
      <c r="W10286" s="60"/>
      <c r="X10286" s="60"/>
      <c r="Y10286" s="60"/>
      <c r="Z10286" s="60"/>
    </row>
    <row r="10287" spans="23:26" hidden="1" x14ac:dyDescent="0.3">
      <c r="W10287" s="60"/>
      <c r="X10287" s="60"/>
      <c r="Y10287" s="60"/>
      <c r="Z10287" s="60"/>
    </row>
    <row r="10288" spans="23:26" hidden="1" x14ac:dyDescent="0.3">
      <c r="W10288" s="60"/>
      <c r="X10288" s="60"/>
      <c r="Y10288" s="60"/>
      <c r="Z10288" s="60"/>
    </row>
    <row r="10289" spans="23:26" hidden="1" x14ac:dyDescent="0.3">
      <c r="W10289" s="60"/>
      <c r="X10289" s="60"/>
      <c r="Y10289" s="60"/>
      <c r="Z10289" s="60"/>
    </row>
    <row r="10290" spans="23:26" hidden="1" x14ac:dyDescent="0.3">
      <c r="W10290" s="60"/>
      <c r="X10290" s="60"/>
      <c r="Y10290" s="60"/>
      <c r="Z10290" s="60"/>
    </row>
    <row r="10291" spans="23:26" hidden="1" x14ac:dyDescent="0.3">
      <c r="W10291" s="60"/>
      <c r="X10291" s="60"/>
      <c r="Y10291" s="60"/>
      <c r="Z10291" s="60"/>
    </row>
    <row r="10292" spans="23:26" hidden="1" x14ac:dyDescent="0.3">
      <c r="W10292" s="60"/>
      <c r="X10292" s="60"/>
      <c r="Y10292" s="60"/>
      <c r="Z10292" s="60"/>
    </row>
    <row r="10293" spans="23:26" hidden="1" x14ac:dyDescent="0.3">
      <c r="W10293" s="60"/>
      <c r="X10293" s="60"/>
      <c r="Y10293" s="60"/>
      <c r="Z10293" s="60"/>
    </row>
    <row r="10294" spans="23:26" hidden="1" x14ac:dyDescent="0.3">
      <c r="W10294" s="60"/>
      <c r="X10294" s="60"/>
      <c r="Y10294" s="60"/>
      <c r="Z10294" s="60"/>
    </row>
    <row r="10295" spans="23:26" hidden="1" x14ac:dyDescent="0.3">
      <c r="W10295" s="60"/>
      <c r="X10295" s="60"/>
      <c r="Y10295" s="60"/>
      <c r="Z10295" s="60"/>
    </row>
    <row r="10296" spans="23:26" hidden="1" x14ac:dyDescent="0.3">
      <c r="W10296" s="60"/>
      <c r="X10296" s="60"/>
      <c r="Y10296" s="60"/>
      <c r="Z10296" s="60"/>
    </row>
    <row r="10297" spans="23:26" hidden="1" x14ac:dyDescent="0.3">
      <c r="W10297" s="60"/>
      <c r="X10297" s="60"/>
      <c r="Y10297" s="60"/>
      <c r="Z10297" s="60"/>
    </row>
    <row r="10298" spans="23:26" hidden="1" x14ac:dyDescent="0.3">
      <c r="W10298" s="60"/>
      <c r="X10298" s="60"/>
      <c r="Y10298" s="60"/>
      <c r="Z10298" s="60"/>
    </row>
    <row r="10299" spans="23:26" hidden="1" x14ac:dyDescent="0.3">
      <c r="W10299" s="60"/>
      <c r="X10299" s="60"/>
      <c r="Y10299" s="60"/>
      <c r="Z10299" s="60"/>
    </row>
    <row r="10300" spans="23:26" hidden="1" x14ac:dyDescent="0.3">
      <c r="W10300" s="60"/>
      <c r="X10300" s="60"/>
      <c r="Y10300" s="60"/>
      <c r="Z10300" s="60"/>
    </row>
    <row r="10301" spans="23:26" hidden="1" x14ac:dyDescent="0.3">
      <c r="W10301" s="60"/>
      <c r="X10301" s="60"/>
      <c r="Y10301" s="60"/>
      <c r="Z10301" s="60"/>
    </row>
    <row r="10302" spans="23:26" hidden="1" x14ac:dyDescent="0.3">
      <c r="W10302" s="60"/>
      <c r="X10302" s="60"/>
      <c r="Y10302" s="60"/>
      <c r="Z10302" s="60"/>
    </row>
    <row r="10303" spans="23:26" hidden="1" x14ac:dyDescent="0.3">
      <c r="W10303" s="60"/>
      <c r="X10303" s="60"/>
      <c r="Y10303" s="60"/>
      <c r="Z10303" s="60"/>
    </row>
    <row r="10304" spans="23:26" hidden="1" x14ac:dyDescent="0.3">
      <c r="W10304" s="60"/>
      <c r="X10304" s="60"/>
      <c r="Y10304" s="60"/>
      <c r="Z10304" s="60"/>
    </row>
    <row r="10305" spans="23:26" hidden="1" x14ac:dyDescent="0.3">
      <c r="W10305" s="60"/>
      <c r="X10305" s="60"/>
      <c r="Y10305" s="60"/>
      <c r="Z10305" s="60"/>
    </row>
    <row r="10306" spans="23:26" hidden="1" x14ac:dyDescent="0.3">
      <c r="W10306" s="60"/>
      <c r="X10306" s="60"/>
      <c r="Y10306" s="60"/>
      <c r="Z10306" s="60"/>
    </row>
    <row r="10307" spans="23:26" hidden="1" x14ac:dyDescent="0.3">
      <c r="W10307" s="60"/>
      <c r="X10307" s="60"/>
      <c r="Y10307" s="60"/>
      <c r="Z10307" s="60"/>
    </row>
    <row r="10308" spans="23:26" hidden="1" x14ac:dyDescent="0.3">
      <c r="W10308" s="60"/>
      <c r="X10308" s="60"/>
      <c r="Y10308" s="60"/>
      <c r="Z10308" s="60"/>
    </row>
    <row r="10309" spans="23:26" hidden="1" x14ac:dyDescent="0.3">
      <c r="W10309" s="60"/>
      <c r="X10309" s="60"/>
      <c r="Y10309" s="60"/>
      <c r="Z10309" s="60"/>
    </row>
    <row r="10310" spans="23:26" hidden="1" x14ac:dyDescent="0.3">
      <c r="W10310" s="60"/>
      <c r="X10310" s="60"/>
      <c r="Y10310" s="60"/>
      <c r="Z10310" s="60"/>
    </row>
    <row r="10311" spans="23:26" hidden="1" x14ac:dyDescent="0.3">
      <c r="W10311" s="60"/>
      <c r="X10311" s="60"/>
      <c r="Y10311" s="60"/>
      <c r="Z10311" s="60"/>
    </row>
    <row r="10312" spans="23:26" hidden="1" x14ac:dyDescent="0.3">
      <c r="W10312" s="60"/>
      <c r="X10312" s="60"/>
      <c r="Y10312" s="60"/>
      <c r="Z10312" s="60"/>
    </row>
    <row r="10313" spans="23:26" hidden="1" x14ac:dyDescent="0.3">
      <c r="W10313" s="60"/>
      <c r="X10313" s="60"/>
      <c r="Y10313" s="60"/>
      <c r="Z10313" s="60"/>
    </row>
    <row r="10314" spans="23:26" hidden="1" x14ac:dyDescent="0.3">
      <c r="W10314" s="60"/>
      <c r="X10314" s="60"/>
      <c r="Y10314" s="60"/>
      <c r="Z10314" s="60"/>
    </row>
    <row r="10315" spans="23:26" hidden="1" x14ac:dyDescent="0.3">
      <c r="W10315" s="60"/>
      <c r="X10315" s="60"/>
      <c r="Y10315" s="60"/>
      <c r="Z10315" s="60"/>
    </row>
    <row r="10316" spans="23:26" hidden="1" x14ac:dyDescent="0.3">
      <c r="W10316" s="60"/>
      <c r="X10316" s="60"/>
      <c r="Y10316" s="60"/>
      <c r="Z10316" s="60"/>
    </row>
    <row r="10317" spans="23:26" hidden="1" x14ac:dyDescent="0.3">
      <c r="W10317" s="60"/>
      <c r="X10317" s="60"/>
      <c r="Y10317" s="60"/>
      <c r="Z10317" s="60"/>
    </row>
    <row r="10318" spans="23:26" hidden="1" x14ac:dyDescent="0.3">
      <c r="W10318" s="60"/>
      <c r="X10318" s="60"/>
      <c r="Y10318" s="60"/>
      <c r="Z10318" s="60"/>
    </row>
    <row r="10319" spans="23:26" hidden="1" x14ac:dyDescent="0.3">
      <c r="W10319" s="60"/>
      <c r="X10319" s="60"/>
      <c r="Y10319" s="60"/>
      <c r="Z10319" s="60"/>
    </row>
    <row r="10320" spans="23:26" hidden="1" x14ac:dyDescent="0.3">
      <c r="W10320" s="60"/>
      <c r="X10320" s="60"/>
      <c r="Y10320" s="60"/>
      <c r="Z10320" s="60"/>
    </row>
    <row r="10321" spans="23:26" hidden="1" x14ac:dyDescent="0.3">
      <c r="W10321" s="60"/>
      <c r="X10321" s="60"/>
      <c r="Y10321" s="60"/>
      <c r="Z10321" s="60"/>
    </row>
    <row r="10322" spans="23:26" hidden="1" x14ac:dyDescent="0.3">
      <c r="W10322" s="60"/>
      <c r="X10322" s="60"/>
      <c r="Y10322" s="60"/>
      <c r="Z10322" s="60"/>
    </row>
    <row r="10323" spans="23:26" hidden="1" x14ac:dyDescent="0.3">
      <c r="W10323" s="60"/>
      <c r="X10323" s="60"/>
      <c r="Y10323" s="60"/>
      <c r="Z10323" s="60"/>
    </row>
    <row r="10324" spans="23:26" hidden="1" x14ac:dyDescent="0.3">
      <c r="W10324" s="60"/>
      <c r="X10324" s="60"/>
      <c r="Y10324" s="60"/>
      <c r="Z10324" s="60"/>
    </row>
    <row r="10325" spans="23:26" hidden="1" x14ac:dyDescent="0.3">
      <c r="W10325" s="60"/>
      <c r="X10325" s="60"/>
      <c r="Y10325" s="60"/>
      <c r="Z10325" s="60"/>
    </row>
    <row r="10326" spans="23:26" hidden="1" x14ac:dyDescent="0.3">
      <c r="W10326" s="60"/>
      <c r="X10326" s="60"/>
      <c r="Y10326" s="60"/>
      <c r="Z10326" s="60"/>
    </row>
    <row r="10327" spans="23:26" hidden="1" x14ac:dyDescent="0.3">
      <c r="W10327" s="60"/>
      <c r="X10327" s="60"/>
      <c r="Y10327" s="60"/>
      <c r="Z10327" s="60"/>
    </row>
    <row r="10328" spans="23:26" hidden="1" x14ac:dyDescent="0.3">
      <c r="W10328" s="60"/>
      <c r="X10328" s="60"/>
      <c r="Y10328" s="60"/>
      <c r="Z10328" s="60"/>
    </row>
    <row r="10329" spans="23:26" hidden="1" x14ac:dyDescent="0.3">
      <c r="W10329" s="60"/>
      <c r="X10329" s="60"/>
      <c r="Y10329" s="60"/>
      <c r="Z10329" s="60"/>
    </row>
    <row r="10330" spans="23:26" hidden="1" x14ac:dyDescent="0.3">
      <c r="W10330" s="60"/>
      <c r="X10330" s="60"/>
      <c r="Y10330" s="60"/>
      <c r="Z10330" s="60"/>
    </row>
    <row r="10331" spans="23:26" hidden="1" x14ac:dyDescent="0.3">
      <c r="W10331" s="60"/>
      <c r="X10331" s="60"/>
      <c r="Y10331" s="60"/>
      <c r="Z10331" s="60"/>
    </row>
    <row r="10332" spans="23:26" hidden="1" x14ac:dyDescent="0.3">
      <c r="W10332" s="60"/>
      <c r="X10332" s="60"/>
      <c r="Y10332" s="60"/>
      <c r="Z10332" s="60"/>
    </row>
    <row r="10333" spans="23:26" hidden="1" x14ac:dyDescent="0.3">
      <c r="W10333" s="60"/>
      <c r="X10333" s="60"/>
      <c r="Y10333" s="60"/>
      <c r="Z10333" s="60"/>
    </row>
    <row r="10334" spans="23:26" hidden="1" x14ac:dyDescent="0.3">
      <c r="W10334" s="60"/>
      <c r="X10334" s="60"/>
      <c r="Y10334" s="60"/>
      <c r="Z10334" s="60"/>
    </row>
    <row r="10335" spans="23:26" hidden="1" x14ac:dyDescent="0.3">
      <c r="W10335" s="60"/>
      <c r="X10335" s="60"/>
      <c r="Y10335" s="60"/>
      <c r="Z10335" s="60"/>
    </row>
    <row r="10336" spans="23:26" hidden="1" x14ac:dyDescent="0.3">
      <c r="W10336" s="60"/>
      <c r="X10336" s="60"/>
      <c r="Y10336" s="60"/>
      <c r="Z10336" s="60"/>
    </row>
    <row r="10337" spans="23:26" hidden="1" x14ac:dyDescent="0.3">
      <c r="W10337" s="60"/>
      <c r="X10337" s="60"/>
      <c r="Y10337" s="60"/>
      <c r="Z10337" s="60"/>
    </row>
    <row r="10338" spans="23:26" hidden="1" x14ac:dyDescent="0.3">
      <c r="W10338" s="60"/>
      <c r="X10338" s="60"/>
      <c r="Y10338" s="60"/>
      <c r="Z10338" s="60"/>
    </row>
    <row r="10339" spans="23:26" hidden="1" x14ac:dyDescent="0.3">
      <c r="W10339" s="60"/>
      <c r="X10339" s="60"/>
      <c r="Y10339" s="60"/>
      <c r="Z10339" s="60"/>
    </row>
    <row r="10340" spans="23:26" hidden="1" x14ac:dyDescent="0.3">
      <c r="W10340" s="60"/>
      <c r="X10340" s="60"/>
      <c r="Y10340" s="60"/>
      <c r="Z10340" s="60"/>
    </row>
    <row r="10341" spans="23:26" hidden="1" x14ac:dyDescent="0.3">
      <c r="W10341" s="60"/>
      <c r="X10341" s="60"/>
      <c r="Y10341" s="60"/>
      <c r="Z10341" s="60"/>
    </row>
    <row r="10342" spans="23:26" hidden="1" x14ac:dyDescent="0.3">
      <c r="W10342" s="60"/>
      <c r="X10342" s="60"/>
      <c r="Y10342" s="60"/>
      <c r="Z10342" s="60"/>
    </row>
    <row r="10343" spans="23:26" hidden="1" x14ac:dyDescent="0.3">
      <c r="W10343" s="60"/>
      <c r="X10343" s="60"/>
      <c r="Y10343" s="60"/>
      <c r="Z10343" s="60"/>
    </row>
    <row r="10344" spans="23:26" hidden="1" x14ac:dyDescent="0.3">
      <c r="W10344" s="60"/>
      <c r="X10344" s="60"/>
      <c r="Y10344" s="60"/>
      <c r="Z10344" s="60"/>
    </row>
    <row r="10345" spans="23:26" hidden="1" x14ac:dyDescent="0.3">
      <c r="W10345" s="60"/>
      <c r="X10345" s="60"/>
      <c r="Y10345" s="60"/>
      <c r="Z10345" s="60"/>
    </row>
    <row r="10346" spans="23:26" hidden="1" x14ac:dyDescent="0.3">
      <c r="W10346" s="60"/>
      <c r="X10346" s="60"/>
      <c r="Y10346" s="60"/>
      <c r="Z10346" s="60"/>
    </row>
    <row r="10347" spans="23:26" hidden="1" x14ac:dyDescent="0.3">
      <c r="W10347" s="60"/>
      <c r="X10347" s="60"/>
      <c r="Y10347" s="60"/>
      <c r="Z10347" s="60"/>
    </row>
    <row r="10348" spans="23:26" hidden="1" x14ac:dyDescent="0.3">
      <c r="W10348" s="60"/>
      <c r="X10348" s="60"/>
      <c r="Y10348" s="60"/>
      <c r="Z10348" s="60"/>
    </row>
    <row r="10349" spans="23:26" hidden="1" x14ac:dyDescent="0.3">
      <c r="W10349" s="60"/>
      <c r="X10349" s="60"/>
      <c r="Y10349" s="60"/>
      <c r="Z10349" s="60"/>
    </row>
    <row r="10350" spans="23:26" hidden="1" x14ac:dyDescent="0.3">
      <c r="W10350" s="60"/>
      <c r="X10350" s="60"/>
      <c r="Y10350" s="60"/>
      <c r="Z10350" s="60"/>
    </row>
    <row r="10351" spans="23:26" hidden="1" x14ac:dyDescent="0.3">
      <c r="W10351" s="60"/>
      <c r="X10351" s="60"/>
      <c r="Y10351" s="60"/>
      <c r="Z10351" s="60"/>
    </row>
    <row r="10352" spans="23:26" hidden="1" x14ac:dyDescent="0.3">
      <c r="W10352" s="60"/>
      <c r="X10352" s="60"/>
      <c r="Y10352" s="60"/>
      <c r="Z10352" s="60"/>
    </row>
    <row r="10353" spans="23:26" hidden="1" x14ac:dyDescent="0.3">
      <c r="W10353" s="60"/>
      <c r="X10353" s="60"/>
      <c r="Y10353" s="60"/>
      <c r="Z10353" s="60"/>
    </row>
    <row r="10354" spans="23:26" hidden="1" x14ac:dyDescent="0.3">
      <c r="W10354" s="60"/>
      <c r="X10354" s="60"/>
      <c r="Y10354" s="60"/>
      <c r="Z10354" s="60"/>
    </row>
    <row r="10355" spans="23:26" hidden="1" x14ac:dyDescent="0.3">
      <c r="W10355" s="60"/>
      <c r="X10355" s="60"/>
      <c r="Y10355" s="60"/>
      <c r="Z10355" s="60"/>
    </row>
    <row r="10356" spans="23:26" hidden="1" x14ac:dyDescent="0.3">
      <c r="W10356" s="60"/>
      <c r="X10356" s="60"/>
      <c r="Y10356" s="60"/>
      <c r="Z10356" s="60"/>
    </row>
    <row r="10357" spans="23:26" hidden="1" x14ac:dyDescent="0.3">
      <c r="W10357" s="60"/>
      <c r="X10357" s="60"/>
      <c r="Y10357" s="60"/>
      <c r="Z10357" s="60"/>
    </row>
    <row r="10358" spans="23:26" hidden="1" x14ac:dyDescent="0.3">
      <c r="W10358" s="60"/>
      <c r="X10358" s="60"/>
      <c r="Y10358" s="60"/>
      <c r="Z10358" s="60"/>
    </row>
    <row r="10359" spans="23:26" hidden="1" x14ac:dyDescent="0.3">
      <c r="W10359" s="60"/>
      <c r="X10359" s="60"/>
      <c r="Y10359" s="60"/>
      <c r="Z10359" s="60"/>
    </row>
    <row r="10360" spans="23:26" hidden="1" x14ac:dyDescent="0.3">
      <c r="W10360" s="60"/>
      <c r="X10360" s="60"/>
      <c r="Y10360" s="60"/>
      <c r="Z10360" s="60"/>
    </row>
    <row r="10361" spans="23:26" hidden="1" x14ac:dyDescent="0.3">
      <c r="W10361" s="60"/>
      <c r="X10361" s="60"/>
      <c r="Y10361" s="60"/>
      <c r="Z10361" s="60"/>
    </row>
    <row r="10362" spans="23:26" hidden="1" x14ac:dyDescent="0.3">
      <c r="W10362" s="60"/>
      <c r="X10362" s="60"/>
      <c r="Y10362" s="60"/>
      <c r="Z10362" s="60"/>
    </row>
    <row r="10363" spans="23:26" hidden="1" x14ac:dyDescent="0.3">
      <c r="W10363" s="60"/>
      <c r="X10363" s="60"/>
      <c r="Y10363" s="60"/>
      <c r="Z10363" s="60"/>
    </row>
    <row r="10364" spans="23:26" hidden="1" x14ac:dyDescent="0.3">
      <c r="W10364" s="60"/>
      <c r="X10364" s="60"/>
      <c r="Y10364" s="60"/>
      <c r="Z10364" s="60"/>
    </row>
    <row r="10365" spans="23:26" hidden="1" x14ac:dyDescent="0.3">
      <c r="W10365" s="60"/>
      <c r="X10365" s="60"/>
      <c r="Y10365" s="60"/>
      <c r="Z10365" s="60"/>
    </row>
    <row r="10366" spans="23:26" hidden="1" x14ac:dyDescent="0.3">
      <c r="W10366" s="60"/>
      <c r="X10366" s="60"/>
      <c r="Y10366" s="60"/>
      <c r="Z10366" s="60"/>
    </row>
    <row r="10367" spans="23:26" hidden="1" x14ac:dyDescent="0.3">
      <c r="W10367" s="60"/>
      <c r="X10367" s="60"/>
      <c r="Y10367" s="60"/>
      <c r="Z10367" s="60"/>
    </row>
    <row r="10368" spans="23:26" hidden="1" x14ac:dyDescent="0.3">
      <c r="W10368" s="60"/>
      <c r="X10368" s="60"/>
      <c r="Y10368" s="60"/>
      <c r="Z10368" s="60"/>
    </row>
    <row r="10369" spans="23:26" hidden="1" x14ac:dyDescent="0.3">
      <c r="W10369" s="60"/>
      <c r="X10369" s="60"/>
      <c r="Y10369" s="60"/>
      <c r="Z10369" s="60"/>
    </row>
    <row r="10370" spans="23:26" hidden="1" x14ac:dyDescent="0.3">
      <c r="W10370" s="60"/>
      <c r="X10370" s="60"/>
      <c r="Y10370" s="60"/>
      <c r="Z10370" s="60"/>
    </row>
    <row r="10371" spans="23:26" hidden="1" x14ac:dyDescent="0.3">
      <c r="W10371" s="60"/>
      <c r="X10371" s="60"/>
      <c r="Y10371" s="60"/>
      <c r="Z10371" s="60"/>
    </row>
    <row r="10372" spans="23:26" hidden="1" x14ac:dyDescent="0.3">
      <c r="W10372" s="60"/>
      <c r="X10372" s="60"/>
      <c r="Y10372" s="60"/>
      <c r="Z10372" s="60"/>
    </row>
    <row r="10373" spans="23:26" hidden="1" x14ac:dyDescent="0.3">
      <c r="W10373" s="60"/>
      <c r="X10373" s="60"/>
      <c r="Y10373" s="60"/>
      <c r="Z10373" s="60"/>
    </row>
    <row r="10374" spans="23:26" hidden="1" x14ac:dyDescent="0.3">
      <c r="W10374" s="60"/>
      <c r="X10374" s="60"/>
      <c r="Y10374" s="60"/>
      <c r="Z10374" s="60"/>
    </row>
    <row r="10375" spans="23:26" hidden="1" x14ac:dyDescent="0.3">
      <c r="W10375" s="60"/>
      <c r="X10375" s="60"/>
      <c r="Y10375" s="60"/>
      <c r="Z10375" s="60"/>
    </row>
    <row r="10376" spans="23:26" hidden="1" x14ac:dyDescent="0.3">
      <c r="W10376" s="60"/>
      <c r="X10376" s="60"/>
      <c r="Y10376" s="60"/>
      <c r="Z10376" s="60"/>
    </row>
    <row r="10377" spans="23:26" hidden="1" x14ac:dyDescent="0.3">
      <c r="W10377" s="60"/>
      <c r="X10377" s="60"/>
      <c r="Y10377" s="60"/>
      <c r="Z10377" s="60"/>
    </row>
    <row r="10378" spans="23:26" hidden="1" x14ac:dyDescent="0.3">
      <c r="W10378" s="60"/>
      <c r="X10378" s="60"/>
      <c r="Y10378" s="60"/>
      <c r="Z10378" s="60"/>
    </row>
    <row r="10379" spans="23:26" hidden="1" x14ac:dyDescent="0.3">
      <c r="W10379" s="60"/>
      <c r="X10379" s="60"/>
      <c r="Y10379" s="60"/>
      <c r="Z10379" s="60"/>
    </row>
    <row r="10380" spans="23:26" hidden="1" x14ac:dyDescent="0.3">
      <c r="W10380" s="60"/>
      <c r="X10380" s="60"/>
      <c r="Y10380" s="60"/>
      <c r="Z10380" s="60"/>
    </row>
    <row r="10381" spans="23:26" hidden="1" x14ac:dyDescent="0.3">
      <c r="W10381" s="60"/>
      <c r="X10381" s="60"/>
      <c r="Y10381" s="60"/>
      <c r="Z10381" s="60"/>
    </row>
    <row r="10382" spans="23:26" hidden="1" x14ac:dyDescent="0.3">
      <c r="W10382" s="60"/>
      <c r="X10382" s="60"/>
      <c r="Y10382" s="60"/>
      <c r="Z10382" s="60"/>
    </row>
    <row r="10383" spans="23:26" hidden="1" x14ac:dyDescent="0.3">
      <c r="W10383" s="60"/>
      <c r="X10383" s="60"/>
      <c r="Y10383" s="60"/>
      <c r="Z10383" s="60"/>
    </row>
    <row r="10384" spans="23:26" hidden="1" x14ac:dyDescent="0.3">
      <c r="W10384" s="60"/>
      <c r="X10384" s="60"/>
      <c r="Y10384" s="60"/>
      <c r="Z10384" s="60"/>
    </row>
    <row r="10385" spans="23:26" hidden="1" x14ac:dyDescent="0.3">
      <c r="W10385" s="60"/>
      <c r="X10385" s="60"/>
      <c r="Y10385" s="60"/>
      <c r="Z10385" s="60"/>
    </row>
    <row r="10386" spans="23:26" hidden="1" x14ac:dyDescent="0.3">
      <c r="W10386" s="60"/>
      <c r="X10386" s="60"/>
      <c r="Y10386" s="60"/>
      <c r="Z10386" s="60"/>
    </row>
    <row r="10387" spans="23:26" hidden="1" x14ac:dyDescent="0.3">
      <c r="W10387" s="60"/>
      <c r="X10387" s="60"/>
      <c r="Y10387" s="60"/>
      <c r="Z10387" s="60"/>
    </row>
    <row r="10388" spans="23:26" hidden="1" x14ac:dyDescent="0.3">
      <c r="W10388" s="60"/>
      <c r="X10388" s="60"/>
      <c r="Y10388" s="60"/>
      <c r="Z10388" s="60"/>
    </row>
    <row r="10389" spans="23:26" hidden="1" x14ac:dyDescent="0.3">
      <c r="W10389" s="60"/>
      <c r="X10389" s="60"/>
      <c r="Y10389" s="60"/>
      <c r="Z10389" s="60"/>
    </row>
    <row r="10390" spans="23:26" hidden="1" x14ac:dyDescent="0.3">
      <c r="W10390" s="60"/>
      <c r="X10390" s="60"/>
      <c r="Y10390" s="60"/>
      <c r="Z10390" s="60"/>
    </row>
    <row r="10391" spans="23:26" hidden="1" x14ac:dyDescent="0.3">
      <c r="W10391" s="60"/>
      <c r="X10391" s="60"/>
      <c r="Y10391" s="60"/>
      <c r="Z10391" s="60"/>
    </row>
    <row r="10392" spans="23:26" hidden="1" x14ac:dyDescent="0.3">
      <c r="W10392" s="60"/>
      <c r="X10392" s="60"/>
      <c r="Y10392" s="60"/>
      <c r="Z10392" s="60"/>
    </row>
    <row r="10393" spans="23:26" hidden="1" x14ac:dyDescent="0.3">
      <c r="W10393" s="60"/>
      <c r="X10393" s="60"/>
      <c r="Y10393" s="60"/>
      <c r="Z10393" s="60"/>
    </row>
    <row r="10394" spans="23:26" hidden="1" x14ac:dyDescent="0.3">
      <c r="W10394" s="60"/>
      <c r="X10394" s="60"/>
      <c r="Y10394" s="60"/>
      <c r="Z10394" s="60"/>
    </row>
    <row r="10395" spans="23:26" hidden="1" x14ac:dyDescent="0.3">
      <c r="W10395" s="60"/>
      <c r="X10395" s="60"/>
      <c r="Y10395" s="60"/>
      <c r="Z10395" s="60"/>
    </row>
    <row r="10396" spans="23:26" hidden="1" x14ac:dyDescent="0.3">
      <c r="W10396" s="60"/>
      <c r="X10396" s="60"/>
      <c r="Y10396" s="60"/>
      <c r="Z10396" s="60"/>
    </row>
    <row r="10397" spans="23:26" hidden="1" x14ac:dyDescent="0.3">
      <c r="W10397" s="60"/>
      <c r="X10397" s="60"/>
      <c r="Y10397" s="60"/>
      <c r="Z10397" s="60"/>
    </row>
    <row r="10398" spans="23:26" hidden="1" x14ac:dyDescent="0.3">
      <c r="W10398" s="60"/>
      <c r="X10398" s="60"/>
      <c r="Y10398" s="60"/>
      <c r="Z10398" s="60"/>
    </row>
    <row r="10399" spans="23:26" hidden="1" x14ac:dyDescent="0.3">
      <c r="W10399" s="60"/>
      <c r="X10399" s="60"/>
      <c r="Y10399" s="60"/>
      <c r="Z10399" s="60"/>
    </row>
    <row r="10400" spans="23:26" hidden="1" x14ac:dyDescent="0.3">
      <c r="W10400" s="60"/>
      <c r="X10400" s="60"/>
      <c r="Y10400" s="60"/>
      <c r="Z10400" s="60"/>
    </row>
    <row r="10401" spans="23:26" hidden="1" x14ac:dyDescent="0.3">
      <c r="W10401" s="60"/>
      <c r="X10401" s="60"/>
      <c r="Y10401" s="60"/>
      <c r="Z10401" s="60"/>
    </row>
    <row r="10402" spans="23:26" hidden="1" x14ac:dyDescent="0.3">
      <c r="W10402" s="60"/>
      <c r="X10402" s="60"/>
      <c r="Y10402" s="60"/>
      <c r="Z10402" s="60"/>
    </row>
    <row r="10403" spans="23:26" hidden="1" x14ac:dyDescent="0.3">
      <c r="W10403" s="60"/>
      <c r="X10403" s="60"/>
      <c r="Y10403" s="60"/>
      <c r="Z10403" s="60"/>
    </row>
    <row r="10404" spans="23:26" hidden="1" x14ac:dyDescent="0.3">
      <c r="W10404" s="60"/>
      <c r="X10404" s="60"/>
      <c r="Y10404" s="60"/>
      <c r="Z10404" s="60"/>
    </row>
    <row r="10405" spans="23:26" hidden="1" x14ac:dyDescent="0.3">
      <c r="W10405" s="60"/>
      <c r="X10405" s="60"/>
      <c r="Y10405" s="60"/>
      <c r="Z10405" s="60"/>
    </row>
    <row r="10406" spans="23:26" hidden="1" x14ac:dyDescent="0.3">
      <c r="W10406" s="60"/>
      <c r="X10406" s="60"/>
      <c r="Y10406" s="60"/>
      <c r="Z10406" s="60"/>
    </row>
    <row r="10407" spans="23:26" hidden="1" x14ac:dyDescent="0.3">
      <c r="W10407" s="60"/>
      <c r="X10407" s="60"/>
      <c r="Y10407" s="60"/>
      <c r="Z10407" s="60"/>
    </row>
    <row r="10408" spans="23:26" hidden="1" x14ac:dyDescent="0.3">
      <c r="W10408" s="60"/>
      <c r="X10408" s="60"/>
      <c r="Y10408" s="60"/>
      <c r="Z10408" s="60"/>
    </row>
    <row r="10409" spans="23:26" hidden="1" x14ac:dyDescent="0.3">
      <c r="W10409" s="60"/>
      <c r="X10409" s="60"/>
      <c r="Y10409" s="60"/>
      <c r="Z10409" s="60"/>
    </row>
    <row r="10410" spans="23:26" hidden="1" x14ac:dyDescent="0.3">
      <c r="W10410" s="60"/>
      <c r="X10410" s="60"/>
      <c r="Y10410" s="60"/>
      <c r="Z10410" s="60"/>
    </row>
    <row r="10411" spans="23:26" hidden="1" x14ac:dyDescent="0.3">
      <c r="W10411" s="60"/>
      <c r="X10411" s="60"/>
      <c r="Y10411" s="60"/>
      <c r="Z10411" s="60"/>
    </row>
    <row r="10412" spans="23:26" hidden="1" x14ac:dyDescent="0.3">
      <c r="W10412" s="60"/>
      <c r="X10412" s="60"/>
      <c r="Y10412" s="60"/>
      <c r="Z10412" s="60"/>
    </row>
    <row r="10413" spans="23:26" hidden="1" x14ac:dyDescent="0.3">
      <c r="W10413" s="60"/>
      <c r="X10413" s="60"/>
      <c r="Y10413" s="60"/>
      <c r="Z10413" s="60"/>
    </row>
    <row r="10414" spans="23:26" hidden="1" x14ac:dyDescent="0.3">
      <c r="W10414" s="60"/>
      <c r="X10414" s="60"/>
      <c r="Y10414" s="60"/>
      <c r="Z10414" s="60"/>
    </row>
    <row r="10415" spans="23:26" hidden="1" x14ac:dyDescent="0.3">
      <c r="W10415" s="60"/>
      <c r="X10415" s="60"/>
      <c r="Y10415" s="60"/>
      <c r="Z10415" s="60"/>
    </row>
    <row r="10416" spans="23:26" hidden="1" x14ac:dyDescent="0.3">
      <c r="W10416" s="60"/>
      <c r="X10416" s="60"/>
      <c r="Y10416" s="60"/>
      <c r="Z10416" s="60"/>
    </row>
    <row r="10417" spans="23:26" hidden="1" x14ac:dyDescent="0.3">
      <c r="W10417" s="60"/>
      <c r="X10417" s="60"/>
      <c r="Y10417" s="60"/>
      <c r="Z10417" s="60"/>
    </row>
    <row r="10418" spans="23:26" hidden="1" x14ac:dyDescent="0.3">
      <c r="W10418" s="60"/>
      <c r="X10418" s="60"/>
      <c r="Y10418" s="60"/>
      <c r="Z10418" s="60"/>
    </row>
    <row r="10419" spans="23:26" hidden="1" x14ac:dyDescent="0.3">
      <c r="W10419" s="60"/>
      <c r="X10419" s="60"/>
      <c r="Y10419" s="60"/>
      <c r="Z10419" s="60"/>
    </row>
    <row r="10420" spans="23:26" hidden="1" x14ac:dyDescent="0.3">
      <c r="W10420" s="60"/>
      <c r="X10420" s="60"/>
      <c r="Y10420" s="60"/>
      <c r="Z10420" s="60"/>
    </row>
    <row r="10421" spans="23:26" hidden="1" x14ac:dyDescent="0.3">
      <c r="W10421" s="60"/>
      <c r="X10421" s="60"/>
      <c r="Y10421" s="60"/>
      <c r="Z10421" s="60"/>
    </row>
    <row r="10422" spans="23:26" hidden="1" x14ac:dyDescent="0.3">
      <c r="W10422" s="60"/>
      <c r="X10422" s="60"/>
      <c r="Y10422" s="60"/>
      <c r="Z10422" s="60"/>
    </row>
    <row r="10423" spans="23:26" hidden="1" x14ac:dyDescent="0.3">
      <c r="W10423" s="60"/>
      <c r="X10423" s="60"/>
      <c r="Y10423" s="60"/>
      <c r="Z10423" s="60"/>
    </row>
    <row r="10424" spans="23:26" hidden="1" x14ac:dyDescent="0.3">
      <c r="W10424" s="60"/>
      <c r="X10424" s="60"/>
      <c r="Y10424" s="60"/>
      <c r="Z10424" s="60"/>
    </row>
    <row r="10425" spans="23:26" hidden="1" x14ac:dyDescent="0.3">
      <c r="W10425" s="60"/>
      <c r="X10425" s="60"/>
      <c r="Y10425" s="60"/>
      <c r="Z10425" s="60"/>
    </row>
    <row r="10426" spans="23:26" hidden="1" x14ac:dyDescent="0.3">
      <c r="W10426" s="60"/>
      <c r="X10426" s="60"/>
      <c r="Y10426" s="60"/>
      <c r="Z10426" s="60"/>
    </row>
    <row r="10427" spans="23:26" hidden="1" x14ac:dyDescent="0.3">
      <c r="W10427" s="60"/>
      <c r="X10427" s="60"/>
      <c r="Y10427" s="60"/>
      <c r="Z10427" s="60"/>
    </row>
    <row r="10428" spans="23:26" hidden="1" x14ac:dyDescent="0.3">
      <c r="W10428" s="60"/>
      <c r="X10428" s="60"/>
      <c r="Y10428" s="60"/>
      <c r="Z10428" s="60"/>
    </row>
    <row r="10429" spans="23:26" hidden="1" x14ac:dyDescent="0.3">
      <c r="W10429" s="60"/>
      <c r="X10429" s="60"/>
      <c r="Y10429" s="60"/>
      <c r="Z10429" s="60"/>
    </row>
    <row r="10430" spans="23:26" hidden="1" x14ac:dyDescent="0.3">
      <c r="W10430" s="60"/>
      <c r="X10430" s="60"/>
      <c r="Y10430" s="60"/>
      <c r="Z10430" s="60"/>
    </row>
    <row r="10431" spans="23:26" hidden="1" x14ac:dyDescent="0.3">
      <c r="W10431" s="60"/>
      <c r="X10431" s="60"/>
      <c r="Y10431" s="60"/>
      <c r="Z10431" s="60"/>
    </row>
    <row r="10432" spans="23:26" hidden="1" x14ac:dyDescent="0.3">
      <c r="W10432" s="60"/>
      <c r="X10432" s="60"/>
      <c r="Y10432" s="60"/>
      <c r="Z10432" s="60"/>
    </row>
    <row r="10433" spans="23:26" hidden="1" x14ac:dyDescent="0.3">
      <c r="W10433" s="60"/>
      <c r="X10433" s="60"/>
      <c r="Y10433" s="60"/>
      <c r="Z10433" s="60"/>
    </row>
    <row r="10434" spans="23:26" hidden="1" x14ac:dyDescent="0.3">
      <c r="W10434" s="60"/>
      <c r="X10434" s="60"/>
      <c r="Y10434" s="60"/>
      <c r="Z10434" s="60"/>
    </row>
    <row r="10435" spans="23:26" hidden="1" x14ac:dyDescent="0.3">
      <c r="W10435" s="60"/>
      <c r="X10435" s="60"/>
      <c r="Y10435" s="60"/>
      <c r="Z10435" s="60"/>
    </row>
    <row r="10436" spans="23:26" hidden="1" x14ac:dyDescent="0.3">
      <c r="W10436" s="60"/>
      <c r="X10436" s="60"/>
      <c r="Y10436" s="60"/>
      <c r="Z10436" s="60"/>
    </row>
    <row r="10437" spans="23:26" hidden="1" x14ac:dyDescent="0.3">
      <c r="W10437" s="60"/>
      <c r="X10437" s="60"/>
      <c r="Y10437" s="60"/>
      <c r="Z10437" s="60"/>
    </row>
    <row r="10438" spans="23:26" hidden="1" x14ac:dyDescent="0.3">
      <c r="W10438" s="60"/>
      <c r="X10438" s="60"/>
      <c r="Y10438" s="60"/>
      <c r="Z10438" s="60"/>
    </row>
    <row r="10439" spans="23:26" hidden="1" x14ac:dyDescent="0.3">
      <c r="W10439" s="60"/>
      <c r="X10439" s="60"/>
      <c r="Y10439" s="60"/>
      <c r="Z10439" s="60"/>
    </row>
    <row r="10440" spans="23:26" hidden="1" x14ac:dyDescent="0.3">
      <c r="W10440" s="60"/>
      <c r="X10440" s="60"/>
      <c r="Y10440" s="60"/>
      <c r="Z10440" s="60"/>
    </row>
    <row r="10441" spans="23:26" hidden="1" x14ac:dyDescent="0.3">
      <c r="W10441" s="60"/>
      <c r="X10441" s="60"/>
      <c r="Y10441" s="60"/>
      <c r="Z10441" s="60"/>
    </row>
    <row r="10442" spans="23:26" hidden="1" x14ac:dyDescent="0.3">
      <c r="W10442" s="60"/>
      <c r="X10442" s="60"/>
      <c r="Y10442" s="60"/>
      <c r="Z10442" s="60"/>
    </row>
    <row r="10443" spans="23:26" hidden="1" x14ac:dyDescent="0.3">
      <c r="W10443" s="60"/>
      <c r="X10443" s="60"/>
      <c r="Y10443" s="60"/>
      <c r="Z10443" s="60"/>
    </row>
    <row r="10444" spans="23:26" hidden="1" x14ac:dyDescent="0.3">
      <c r="W10444" s="60"/>
      <c r="X10444" s="60"/>
      <c r="Y10444" s="60"/>
      <c r="Z10444" s="60"/>
    </row>
    <row r="10445" spans="23:26" hidden="1" x14ac:dyDescent="0.3">
      <c r="W10445" s="60"/>
      <c r="X10445" s="60"/>
      <c r="Y10445" s="60"/>
      <c r="Z10445" s="60"/>
    </row>
    <row r="10446" spans="23:26" hidden="1" x14ac:dyDescent="0.3">
      <c r="W10446" s="60"/>
      <c r="X10446" s="60"/>
      <c r="Y10446" s="60"/>
      <c r="Z10446" s="60"/>
    </row>
    <row r="10447" spans="23:26" hidden="1" x14ac:dyDescent="0.3">
      <c r="W10447" s="60"/>
      <c r="X10447" s="60"/>
      <c r="Y10447" s="60"/>
      <c r="Z10447" s="60"/>
    </row>
    <row r="10448" spans="23:26" hidden="1" x14ac:dyDescent="0.3">
      <c r="W10448" s="60"/>
      <c r="X10448" s="60"/>
      <c r="Y10448" s="60"/>
      <c r="Z10448" s="60"/>
    </row>
    <row r="10449" spans="23:26" hidden="1" x14ac:dyDescent="0.3">
      <c r="W10449" s="60"/>
      <c r="X10449" s="60"/>
      <c r="Y10449" s="60"/>
      <c r="Z10449" s="60"/>
    </row>
    <row r="10450" spans="23:26" hidden="1" x14ac:dyDescent="0.3">
      <c r="W10450" s="60"/>
      <c r="X10450" s="60"/>
      <c r="Y10450" s="60"/>
      <c r="Z10450" s="60"/>
    </row>
    <row r="10451" spans="23:26" hidden="1" x14ac:dyDescent="0.3">
      <c r="W10451" s="60"/>
      <c r="X10451" s="60"/>
      <c r="Y10451" s="60"/>
      <c r="Z10451" s="60"/>
    </row>
    <row r="10452" spans="23:26" hidden="1" x14ac:dyDescent="0.3">
      <c r="W10452" s="60"/>
      <c r="X10452" s="60"/>
      <c r="Y10452" s="60"/>
      <c r="Z10452" s="60"/>
    </row>
    <row r="10453" spans="23:26" hidden="1" x14ac:dyDescent="0.3">
      <c r="W10453" s="60"/>
      <c r="X10453" s="60"/>
      <c r="Y10453" s="60"/>
      <c r="Z10453" s="60"/>
    </row>
    <row r="10454" spans="23:26" hidden="1" x14ac:dyDescent="0.3">
      <c r="W10454" s="60"/>
      <c r="X10454" s="60"/>
      <c r="Y10454" s="60"/>
      <c r="Z10454" s="60"/>
    </row>
    <row r="10455" spans="23:26" hidden="1" x14ac:dyDescent="0.3">
      <c r="W10455" s="60"/>
      <c r="X10455" s="60"/>
      <c r="Y10455" s="60"/>
      <c r="Z10455" s="60"/>
    </row>
    <row r="10456" spans="23:26" hidden="1" x14ac:dyDescent="0.3">
      <c r="W10456" s="60"/>
      <c r="X10456" s="60"/>
      <c r="Y10456" s="60"/>
      <c r="Z10456" s="60"/>
    </row>
    <row r="10457" spans="23:26" hidden="1" x14ac:dyDescent="0.3">
      <c r="W10457" s="60"/>
      <c r="X10457" s="60"/>
      <c r="Y10457" s="60"/>
      <c r="Z10457" s="60"/>
    </row>
    <row r="10458" spans="23:26" hidden="1" x14ac:dyDescent="0.3">
      <c r="W10458" s="60"/>
      <c r="X10458" s="60"/>
      <c r="Y10458" s="60"/>
      <c r="Z10458" s="60"/>
    </row>
    <row r="10459" spans="23:26" hidden="1" x14ac:dyDescent="0.3">
      <c r="W10459" s="60"/>
      <c r="X10459" s="60"/>
      <c r="Y10459" s="60"/>
      <c r="Z10459" s="60"/>
    </row>
    <row r="10460" spans="23:26" hidden="1" x14ac:dyDescent="0.3">
      <c r="W10460" s="60"/>
      <c r="X10460" s="60"/>
      <c r="Y10460" s="60"/>
      <c r="Z10460" s="60"/>
    </row>
    <row r="10461" spans="23:26" hidden="1" x14ac:dyDescent="0.3">
      <c r="W10461" s="60"/>
      <c r="X10461" s="60"/>
      <c r="Y10461" s="60"/>
      <c r="Z10461" s="60"/>
    </row>
    <row r="10462" spans="23:26" hidden="1" x14ac:dyDescent="0.3">
      <c r="W10462" s="60"/>
      <c r="X10462" s="60"/>
      <c r="Y10462" s="60"/>
      <c r="Z10462" s="60"/>
    </row>
    <row r="10463" spans="23:26" hidden="1" x14ac:dyDescent="0.3">
      <c r="W10463" s="60"/>
      <c r="X10463" s="60"/>
      <c r="Y10463" s="60"/>
      <c r="Z10463" s="60"/>
    </row>
    <row r="10464" spans="23:26" hidden="1" x14ac:dyDescent="0.3">
      <c r="W10464" s="60"/>
      <c r="X10464" s="60"/>
      <c r="Y10464" s="60"/>
      <c r="Z10464" s="60"/>
    </row>
    <row r="10465" spans="23:26" hidden="1" x14ac:dyDescent="0.3">
      <c r="W10465" s="60"/>
      <c r="X10465" s="60"/>
      <c r="Y10465" s="60"/>
      <c r="Z10465" s="60"/>
    </row>
    <row r="10466" spans="23:26" hidden="1" x14ac:dyDescent="0.3">
      <c r="W10466" s="60"/>
      <c r="X10466" s="60"/>
      <c r="Y10466" s="60"/>
      <c r="Z10466" s="60"/>
    </row>
    <row r="10467" spans="23:26" hidden="1" x14ac:dyDescent="0.3">
      <c r="W10467" s="60"/>
      <c r="X10467" s="60"/>
      <c r="Y10467" s="60"/>
      <c r="Z10467" s="60"/>
    </row>
    <row r="10468" spans="23:26" hidden="1" x14ac:dyDescent="0.3">
      <c r="W10468" s="60"/>
      <c r="X10468" s="60"/>
      <c r="Y10468" s="60"/>
      <c r="Z10468" s="60"/>
    </row>
    <row r="10469" spans="23:26" hidden="1" x14ac:dyDescent="0.3">
      <c r="W10469" s="60"/>
      <c r="X10469" s="60"/>
      <c r="Y10469" s="60"/>
      <c r="Z10469" s="60"/>
    </row>
    <row r="10470" spans="23:26" hidden="1" x14ac:dyDescent="0.3">
      <c r="W10470" s="60"/>
      <c r="X10470" s="60"/>
      <c r="Y10470" s="60"/>
      <c r="Z10470" s="60"/>
    </row>
    <row r="10471" spans="23:26" hidden="1" x14ac:dyDescent="0.3">
      <c r="W10471" s="60"/>
      <c r="X10471" s="60"/>
      <c r="Y10471" s="60"/>
      <c r="Z10471" s="60"/>
    </row>
    <row r="10472" spans="23:26" hidden="1" x14ac:dyDescent="0.3">
      <c r="W10472" s="60"/>
      <c r="X10472" s="60"/>
      <c r="Y10472" s="60"/>
      <c r="Z10472" s="60"/>
    </row>
    <row r="10473" spans="23:26" hidden="1" x14ac:dyDescent="0.3">
      <c r="W10473" s="60"/>
      <c r="X10473" s="60"/>
      <c r="Y10473" s="60"/>
      <c r="Z10473" s="60"/>
    </row>
    <row r="10474" spans="23:26" hidden="1" x14ac:dyDescent="0.3">
      <c r="W10474" s="60"/>
      <c r="X10474" s="60"/>
      <c r="Y10474" s="60"/>
      <c r="Z10474" s="60"/>
    </row>
    <row r="10475" spans="23:26" hidden="1" x14ac:dyDescent="0.3">
      <c r="W10475" s="60"/>
      <c r="X10475" s="60"/>
      <c r="Y10475" s="60"/>
      <c r="Z10475" s="60"/>
    </row>
    <row r="10476" spans="23:26" hidden="1" x14ac:dyDescent="0.3">
      <c r="W10476" s="60"/>
      <c r="X10476" s="60"/>
      <c r="Y10476" s="60"/>
      <c r="Z10476" s="60"/>
    </row>
    <row r="10477" spans="23:26" hidden="1" x14ac:dyDescent="0.3">
      <c r="W10477" s="60"/>
      <c r="X10477" s="60"/>
      <c r="Y10477" s="60"/>
      <c r="Z10477" s="60"/>
    </row>
    <row r="10478" spans="23:26" hidden="1" x14ac:dyDescent="0.3">
      <c r="W10478" s="60"/>
      <c r="X10478" s="60"/>
      <c r="Y10478" s="60"/>
      <c r="Z10478" s="60"/>
    </row>
    <row r="10479" spans="23:26" hidden="1" x14ac:dyDescent="0.3">
      <c r="W10479" s="60"/>
      <c r="X10479" s="60"/>
      <c r="Y10479" s="60"/>
      <c r="Z10479" s="60"/>
    </row>
    <row r="10480" spans="23:26" hidden="1" x14ac:dyDescent="0.3">
      <c r="W10480" s="60"/>
      <c r="X10480" s="60"/>
      <c r="Y10480" s="60"/>
      <c r="Z10480" s="60"/>
    </row>
    <row r="10481" spans="23:26" hidden="1" x14ac:dyDescent="0.3">
      <c r="W10481" s="60"/>
      <c r="X10481" s="60"/>
      <c r="Y10481" s="60"/>
      <c r="Z10481" s="60"/>
    </row>
    <row r="10482" spans="23:26" hidden="1" x14ac:dyDescent="0.3">
      <c r="W10482" s="60"/>
      <c r="X10482" s="60"/>
      <c r="Y10482" s="60"/>
      <c r="Z10482" s="60"/>
    </row>
    <row r="10483" spans="23:26" hidden="1" x14ac:dyDescent="0.3">
      <c r="W10483" s="60"/>
      <c r="X10483" s="60"/>
      <c r="Y10483" s="60"/>
      <c r="Z10483" s="60"/>
    </row>
    <row r="10484" spans="23:26" hidden="1" x14ac:dyDescent="0.3">
      <c r="W10484" s="60"/>
      <c r="X10484" s="60"/>
      <c r="Y10484" s="60"/>
      <c r="Z10484" s="60"/>
    </row>
    <row r="10485" spans="23:26" hidden="1" x14ac:dyDescent="0.3">
      <c r="W10485" s="60"/>
      <c r="X10485" s="60"/>
      <c r="Y10485" s="60"/>
      <c r="Z10485" s="60"/>
    </row>
    <row r="10486" spans="23:26" hidden="1" x14ac:dyDescent="0.3">
      <c r="W10486" s="60"/>
      <c r="X10486" s="60"/>
      <c r="Y10486" s="60"/>
      <c r="Z10486" s="60"/>
    </row>
    <row r="10487" spans="23:26" hidden="1" x14ac:dyDescent="0.3">
      <c r="W10487" s="60"/>
      <c r="X10487" s="60"/>
      <c r="Y10487" s="60"/>
      <c r="Z10487" s="60"/>
    </row>
    <row r="10488" spans="23:26" hidden="1" x14ac:dyDescent="0.3">
      <c r="W10488" s="60"/>
      <c r="X10488" s="60"/>
      <c r="Y10488" s="60"/>
      <c r="Z10488" s="60"/>
    </row>
    <row r="10489" spans="23:26" hidden="1" x14ac:dyDescent="0.3">
      <c r="W10489" s="60"/>
      <c r="X10489" s="60"/>
      <c r="Y10489" s="60"/>
      <c r="Z10489" s="60"/>
    </row>
    <row r="10490" spans="23:26" hidden="1" x14ac:dyDescent="0.3">
      <c r="W10490" s="60"/>
      <c r="X10490" s="60"/>
      <c r="Y10490" s="60"/>
      <c r="Z10490" s="60"/>
    </row>
    <row r="10491" spans="23:26" hidden="1" x14ac:dyDescent="0.3">
      <c r="W10491" s="60"/>
      <c r="X10491" s="60"/>
      <c r="Y10491" s="60"/>
      <c r="Z10491" s="60"/>
    </row>
    <row r="10492" spans="23:26" hidden="1" x14ac:dyDescent="0.3">
      <c r="W10492" s="60"/>
      <c r="X10492" s="60"/>
      <c r="Y10492" s="60"/>
      <c r="Z10492" s="60"/>
    </row>
    <row r="10493" spans="23:26" hidden="1" x14ac:dyDescent="0.3">
      <c r="W10493" s="60"/>
      <c r="X10493" s="60"/>
      <c r="Y10493" s="60"/>
      <c r="Z10493" s="60"/>
    </row>
    <row r="10494" spans="23:26" hidden="1" x14ac:dyDescent="0.3">
      <c r="W10494" s="60"/>
      <c r="X10494" s="60"/>
      <c r="Y10494" s="60"/>
      <c r="Z10494" s="60"/>
    </row>
    <row r="10495" spans="23:26" hidden="1" x14ac:dyDescent="0.3">
      <c r="W10495" s="60"/>
      <c r="X10495" s="60"/>
      <c r="Y10495" s="60"/>
      <c r="Z10495" s="60"/>
    </row>
    <row r="10496" spans="23:26" hidden="1" x14ac:dyDescent="0.3">
      <c r="W10496" s="60"/>
      <c r="X10496" s="60"/>
      <c r="Y10496" s="60"/>
      <c r="Z10496" s="60"/>
    </row>
    <row r="10497" spans="23:26" hidden="1" x14ac:dyDescent="0.3">
      <c r="W10497" s="60"/>
      <c r="X10497" s="60"/>
      <c r="Y10497" s="60"/>
      <c r="Z10497" s="60"/>
    </row>
    <row r="10498" spans="23:26" hidden="1" x14ac:dyDescent="0.3">
      <c r="W10498" s="60"/>
      <c r="X10498" s="60"/>
      <c r="Y10498" s="60"/>
      <c r="Z10498" s="60"/>
    </row>
    <row r="10499" spans="23:26" hidden="1" x14ac:dyDescent="0.3">
      <c r="W10499" s="60"/>
      <c r="X10499" s="60"/>
      <c r="Y10499" s="60"/>
      <c r="Z10499" s="60"/>
    </row>
    <row r="10500" spans="23:26" hidden="1" x14ac:dyDescent="0.3">
      <c r="W10500" s="60"/>
      <c r="X10500" s="60"/>
      <c r="Y10500" s="60"/>
      <c r="Z10500" s="60"/>
    </row>
    <row r="10501" spans="23:26" hidden="1" x14ac:dyDescent="0.3">
      <c r="W10501" s="60"/>
      <c r="X10501" s="60"/>
      <c r="Y10501" s="60"/>
      <c r="Z10501" s="60"/>
    </row>
    <row r="10502" spans="23:26" hidden="1" x14ac:dyDescent="0.3">
      <c r="W10502" s="60"/>
      <c r="X10502" s="60"/>
      <c r="Y10502" s="60"/>
      <c r="Z10502" s="60"/>
    </row>
    <row r="10503" spans="23:26" hidden="1" x14ac:dyDescent="0.3">
      <c r="W10503" s="60"/>
      <c r="X10503" s="60"/>
      <c r="Y10503" s="60"/>
      <c r="Z10503" s="60"/>
    </row>
    <row r="10504" spans="23:26" hidden="1" x14ac:dyDescent="0.3">
      <c r="W10504" s="60"/>
      <c r="X10504" s="60"/>
      <c r="Y10504" s="60"/>
      <c r="Z10504" s="60"/>
    </row>
    <row r="10505" spans="23:26" hidden="1" x14ac:dyDescent="0.3">
      <c r="W10505" s="60"/>
      <c r="X10505" s="60"/>
      <c r="Y10505" s="60"/>
      <c r="Z10505" s="60"/>
    </row>
    <row r="10506" spans="23:26" hidden="1" x14ac:dyDescent="0.3">
      <c r="W10506" s="60"/>
      <c r="X10506" s="60"/>
      <c r="Y10506" s="60"/>
      <c r="Z10506" s="60"/>
    </row>
    <row r="10507" spans="23:26" hidden="1" x14ac:dyDescent="0.3">
      <c r="W10507" s="60"/>
      <c r="X10507" s="60"/>
      <c r="Y10507" s="60"/>
      <c r="Z10507" s="60"/>
    </row>
    <row r="10508" spans="23:26" hidden="1" x14ac:dyDescent="0.3">
      <c r="W10508" s="60"/>
      <c r="X10508" s="60"/>
      <c r="Y10508" s="60"/>
      <c r="Z10508" s="60"/>
    </row>
    <row r="10509" spans="23:26" hidden="1" x14ac:dyDescent="0.3">
      <c r="W10509" s="60"/>
      <c r="X10509" s="60"/>
      <c r="Y10509" s="60"/>
      <c r="Z10509" s="60"/>
    </row>
    <row r="10510" spans="23:26" hidden="1" x14ac:dyDescent="0.3">
      <c r="W10510" s="60"/>
      <c r="X10510" s="60"/>
      <c r="Y10510" s="60"/>
      <c r="Z10510" s="60"/>
    </row>
    <row r="10511" spans="23:26" hidden="1" x14ac:dyDescent="0.3">
      <c r="W10511" s="60"/>
      <c r="X10511" s="60"/>
      <c r="Y10511" s="60"/>
      <c r="Z10511" s="60"/>
    </row>
    <row r="10512" spans="23:26" hidden="1" x14ac:dyDescent="0.3">
      <c r="W10512" s="60"/>
      <c r="X10512" s="60"/>
      <c r="Y10512" s="60"/>
      <c r="Z10512" s="60"/>
    </row>
    <row r="10513" spans="23:26" hidden="1" x14ac:dyDescent="0.3">
      <c r="W10513" s="60"/>
      <c r="X10513" s="60"/>
      <c r="Y10513" s="60"/>
      <c r="Z10513" s="60"/>
    </row>
    <row r="10514" spans="23:26" hidden="1" x14ac:dyDescent="0.3">
      <c r="W10514" s="60"/>
      <c r="X10514" s="60"/>
      <c r="Y10514" s="60"/>
      <c r="Z10514" s="60"/>
    </row>
    <row r="10515" spans="23:26" hidden="1" x14ac:dyDescent="0.3">
      <c r="W10515" s="60"/>
      <c r="X10515" s="60"/>
      <c r="Y10515" s="60"/>
      <c r="Z10515" s="60"/>
    </row>
    <row r="10516" spans="23:26" hidden="1" x14ac:dyDescent="0.3">
      <c r="W10516" s="60"/>
      <c r="X10516" s="60"/>
      <c r="Y10516" s="60"/>
      <c r="Z10516" s="60"/>
    </row>
    <row r="10517" spans="23:26" hidden="1" x14ac:dyDescent="0.3">
      <c r="W10517" s="60"/>
      <c r="X10517" s="60"/>
      <c r="Y10517" s="60"/>
      <c r="Z10517" s="60"/>
    </row>
    <row r="10518" spans="23:26" hidden="1" x14ac:dyDescent="0.3">
      <c r="W10518" s="60"/>
      <c r="X10518" s="60"/>
      <c r="Y10518" s="60"/>
      <c r="Z10518" s="60"/>
    </row>
    <row r="10519" spans="23:26" hidden="1" x14ac:dyDescent="0.3">
      <c r="W10519" s="60"/>
      <c r="X10519" s="60"/>
      <c r="Y10519" s="60"/>
      <c r="Z10519" s="60"/>
    </row>
    <row r="10520" spans="23:26" hidden="1" x14ac:dyDescent="0.3">
      <c r="W10520" s="60"/>
      <c r="X10520" s="60"/>
      <c r="Y10520" s="60"/>
      <c r="Z10520" s="60"/>
    </row>
    <row r="10521" spans="23:26" hidden="1" x14ac:dyDescent="0.3">
      <c r="W10521" s="60"/>
      <c r="X10521" s="60"/>
      <c r="Y10521" s="60"/>
      <c r="Z10521" s="60"/>
    </row>
    <row r="10522" spans="23:26" hidden="1" x14ac:dyDescent="0.3">
      <c r="W10522" s="60"/>
      <c r="X10522" s="60"/>
      <c r="Y10522" s="60"/>
      <c r="Z10522" s="60"/>
    </row>
    <row r="10523" spans="23:26" hidden="1" x14ac:dyDescent="0.3">
      <c r="W10523" s="60"/>
      <c r="X10523" s="60"/>
      <c r="Y10523" s="60"/>
      <c r="Z10523" s="60"/>
    </row>
    <row r="10524" spans="23:26" hidden="1" x14ac:dyDescent="0.3">
      <c r="W10524" s="60"/>
      <c r="X10524" s="60"/>
      <c r="Y10524" s="60"/>
      <c r="Z10524" s="60"/>
    </row>
    <row r="10525" spans="23:26" hidden="1" x14ac:dyDescent="0.3">
      <c r="W10525" s="60"/>
      <c r="X10525" s="60"/>
      <c r="Y10525" s="60"/>
      <c r="Z10525" s="60"/>
    </row>
    <row r="10526" spans="23:26" hidden="1" x14ac:dyDescent="0.3">
      <c r="W10526" s="60"/>
      <c r="X10526" s="60"/>
      <c r="Y10526" s="60"/>
      <c r="Z10526" s="60"/>
    </row>
    <row r="10527" spans="23:26" hidden="1" x14ac:dyDescent="0.3">
      <c r="W10527" s="60"/>
      <c r="X10527" s="60"/>
      <c r="Y10527" s="60"/>
      <c r="Z10527" s="60"/>
    </row>
    <row r="10528" spans="23:26" hidden="1" x14ac:dyDescent="0.3">
      <c r="W10528" s="60"/>
      <c r="X10528" s="60"/>
      <c r="Y10528" s="60"/>
      <c r="Z10528" s="60"/>
    </row>
    <row r="10529" spans="23:26" hidden="1" x14ac:dyDescent="0.3">
      <c r="W10529" s="60"/>
      <c r="X10529" s="60"/>
      <c r="Y10529" s="60"/>
      <c r="Z10529" s="60"/>
    </row>
    <row r="10530" spans="23:26" hidden="1" x14ac:dyDescent="0.3">
      <c r="W10530" s="60"/>
      <c r="X10530" s="60"/>
      <c r="Y10530" s="60"/>
      <c r="Z10530" s="60"/>
    </row>
    <row r="10531" spans="23:26" hidden="1" x14ac:dyDescent="0.3">
      <c r="W10531" s="60"/>
      <c r="X10531" s="60"/>
      <c r="Y10531" s="60"/>
      <c r="Z10531" s="60"/>
    </row>
    <row r="10532" spans="23:26" hidden="1" x14ac:dyDescent="0.3">
      <c r="W10532" s="60"/>
      <c r="X10532" s="60"/>
      <c r="Y10532" s="60"/>
      <c r="Z10532" s="60"/>
    </row>
    <row r="10533" spans="23:26" hidden="1" x14ac:dyDescent="0.3">
      <c r="W10533" s="60"/>
      <c r="X10533" s="60"/>
      <c r="Y10533" s="60"/>
      <c r="Z10533" s="60"/>
    </row>
    <row r="10534" spans="23:26" hidden="1" x14ac:dyDescent="0.3">
      <c r="W10534" s="60"/>
      <c r="X10534" s="60"/>
      <c r="Y10534" s="60"/>
      <c r="Z10534" s="60"/>
    </row>
    <row r="10535" spans="23:26" hidden="1" x14ac:dyDescent="0.3">
      <c r="W10535" s="60"/>
      <c r="X10535" s="60"/>
      <c r="Y10535" s="60"/>
      <c r="Z10535" s="60"/>
    </row>
    <row r="10536" spans="23:26" hidden="1" x14ac:dyDescent="0.3">
      <c r="W10536" s="60"/>
      <c r="X10536" s="60"/>
      <c r="Y10536" s="60"/>
      <c r="Z10536" s="60"/>
    </row>
    <row r="10537" spans="23:26" hidden="1" x14ac:dyDescent="0.3">
      <c r="W10537" s="60"/>
      <c r="X10537" s="60"/>
      <c r="Y10537" s="60"/>
      <c r="Z10537" s="60"/>
    </row>
    <row r="10538" spans="23:26" hidden="1" x14ac:dyDescent="0.3">
      <c r="W10538" s="60"/>
      <c r="X10538" s="60"/>
      <c r="Y10538" s="60"/>
      <c r="Z10538" s="60"/>
    </row>
    <row r="10539" spans="23:26" hidden="1" x14ac:dyDescent="0.3">
      <c r="W10539" s="60"/>
      <c r="X10539" s="60"/>
      <c r="Y10539" s="60"/>
      <c r="Z10539" s="60"/>
    </row>
    <row r="10540" spans="23:26" hidden="1" x14ac:dyDescent="0.3">
      <c r="W10540" s="60"/>
      <c r="X10540" s="60"/>
      <c r="Y10540" s="60"/>
      <c r="Z10540" s="60"/>
    </row>
    <row r="10541" spans="23:26" hidden="1" x14ac:dyDescent="0.3">
      <c r="W10541" s="60"/>
      <c r="X10541" s="60"/>
      <c r="Y10541" s="60"/>
      <c r="Z10541" s="60"/>
    </row>
    <row r="10542" spans="23:26" hidden="1" x14ac:dyDescent="0.3">
      <c r="W10542" s="60"/>
      <c r="X10542" s="60"/>
      <c r="Y10542" s="60"/>
      <c r="Z10542" s="60"/>
    </row>
    <row r="10543" spans="23:26" hidden="1" x14ac:dyDescent="0.3">
      <c r="W10543" s="60"/>
      <c r="X10543" s="60"/>
      <c r="Y10543" s="60"/>
      <c r="Z10543" s="60"/>
    </row>
    <row r="10544" spans="23:26" hidden="1" x14ac:dyDescent="0.3">
      <c r="W10544" s="60"/>
      <c r="X10544" s="60"/>
      <c r="Y10544" s="60"/>
      <c r="Z10544" s="60"/>
    </row>
    <row r="10545" spans="23:26" hidden="1" x14ac:dyDescent="0.3">
      <c r="W10545" s="60"/>
      <c r="X10545" s="60"/>
      <c r="Y10545" s="60"/>
      <c r="Z10545" s="60"/>
    </row>
    <row r="10546" spans="23:26" hidden="1" x14ac:dyDescent="0.3">
      <c r="W10546" s="60"/>
      <c r="X10546" s="60"/>
      <c r="Y10546" s="60"/>
      <c r="Z10546" s="60"/>
    </row>
    <row r="10547" spans="23:26" hidden="1" x14ac:dyDescent="0.3">
      <c r="W10547" s="60"/>
      <c r="X10547" s="60"/>
      <c r="Y10547" s="60"/>
      <c r="Z10547" s="60"/>
    </row>
    <row r="10548" spans="23:26" hidden="1" x14ac:dyDescent="0.3">
      <c r="W10548" s="60"/>
      <c r="X10548" s="60"/>
      <c r="Y10548" s="60"/>
      <c r="Z10548" s="60"/>
    </row>
    <row r="10549" spans="23:26" hidden="1" x14ac:dyDescent="0.3">
      <c r="W10549" s="60"/>
      <c r="X10549" s="60"/>
      <c r="Y10549" s="60"/>
      <c r="Z10549" s="60"/>
    </row>
    <row r="10550" spans="23:26" hidden="1" x14ac:dyDescent="0.3">
      <c r="W10550" s="60"/>
      <c r="X10550" s="60"/>
      <c r="Y10550" s="60"/>
      <c r="Z10550" s="60"/>
    </row>
    <row r="10551" spans="23:26" hidden="1" x14ac:dyDescent="0.3">
      <c r="W10551" s="60"/>
      <c r="X10551" s="60"/>
      <c r="Y10551" s="60"/>
      <c r="Z10551" s="60"/>
    </row>
    <row r="10552" spans="23:26" hidden="1" x14ac:dyDescent="0.3">
      <c r="W10552" s="60"/>
      <c r="X10552" s="60"/>
      <c r="Y10552" s="60"/>
      <c r="Z10552" s="60"/>
    </row>
    <row r="10553" spans="23:26" hidden="1" x14ac:dyDescent="0.3">
      <c r="W10553" s="60"/>
      <c r="X10553" s="60"/>
      <c r="Y10553" s="60"/>
      <c r="Z10553" s="60"/>
    </row>
    <row r="10554" spans="23:26" hidden="1" x14ac:dyDescent="0.3">
      <c r="W10554" s="60"/>
      <c r="X10554" s="60"/>
      <c r="Y10554" s="60"/>
      <c r="Z10554" s="60"/>
    </row>
    <row r="10555" spans="23:26" hidden="1" x14ac:dyDescent="0.3">
      <c r="W10555" s="60"/>
      <c r="X10555" s="60"/>
      <c r="Y10555" s="60"/>
      <c r="Z10555" s="60"/>
    </row>
    <row r="10556" spans="23:26" hidden="1" x14ac:dyDescent="0.3">
      <c r="W10556" s="60"/>
      <c r="X10556" s="60"/>
      <c r="Y10556" s="60"/>
      <c r="Z10556" s="60"/>
    </row>
    <row r="10557" spans="23:26" hidden="1" x14ac:dyDescent="0.3">
      <c r="W10557" s="60"/>
      <c r="X10557" s="60"/>
      <c r="Y10557" s="60"/>
      <c r="Z10557" s="60"/>
    </row>
    <row r="10558" spans="23:26" hidden="1" x14ac:dyDescent="0.3">
      <c r="W10558" s="60"/>
      <c r="X10558" s="60"/>
      <c r="Y10558" s="60"/>
      <c r="Z10558" s="60"/>
    </row>
    <row r="10559" spans="23:26" hidden="1" x14ac:dyDescent="0.3">
      <c r="W10559" s="60"/>
      <c r="X10559" s="60"/>
      <c r="Y10559" s="60"/>
      <c r="Z10559" s="60"/>
    </row>
    <row r="10560" spans="23:26" hidden="1" x14ac:dyDescent="0.3">
      <c r="W10560" s="60"/>
      <c r="X10560" s="60"/>
      <c r="Y10560" s="60"/>
      <c r="Z10560" s="60"/>
    </row>
    <row r="10561" spans="23:26" hidden="1" x14ac:dyDescent="0.3">
      <c r="W10561" s="60"/>
      <c r="X10561" s="60"/>
      <c r="Y10561" s="60"/>
      <c r="Z10561" s="60"/>
    </row>
    <row r="10562" spans="23:26" hidden="1" x14ac:dyDescent="0.3">
      <c r="W10562" s="60"/>
      <c r="X10562" s="60"/>
      <c r="Y10562" s="60"/>
      <c r="Z10562" s="60"/>
    </row>
    <row r="10563" spans="23:26" hidden="1" x14ac:dyDescent="0.3">
      <c r="W10563" s="60"/>
      <c r="X10563" s="60"/>
      <c r="Y10563" s="60"/>
      <c r="Z10563" s="60"/>
    </row>
    <row r="10564" spans="23:26" hidden="1" x14ac:dyDescent="0.3">
      <c r="W10564" s="60"/>
      <c r="X10564" s="60"/>
      <c r="Y10564" s="60"/>
      <c r="Z10564" s="60"/>
    </row>
    <row r="10565" spans="23:26" hidden="1" x14ac:dyDescent="0.3">
      <c r="W10565" s="60"/>
      <c r="X10565" s="60"/>
      <c r="Y10565" s="60"/>
      <c r="Z10565" s="60"/>
    </row>
    <row r="10566" spans="23:26" hidden="1" x14ac:dyDescent="0.3">
      <c r="W10566" s="60"/>
      <c r="X10566" s="60"/>
      <c r="Y10566" s="60"/>
      <c r="Z10566" s="60"/>
    </row>
    <row r="10567" spans="23:26" hidden="1" x14ac:dyDescent="0.3">
      <c r="W10567" s="60"/>
      <c r="X10567" s="60"/>
      <c r="Y10567" s="60"/>
      <c r="Z10567" s="60"/>
    </row>
    <row r="10568" spans="23:26" hidden="1" x14ac:dyDescent="0.3">
      <c r="W10568" s="60"/>
      <c r="X10568" s="60"/>
      <c r="Y10568" s="60"/>
      <c r="Z10568" s="60"/>
    </row>
    <row r="10569" spans="23:26" hidden="1" x14ac:dyDescent="0.3">
      <c r="W10569" s="60"/>
      <c r="X10569" s="60"/>
      <c r="Y10569" s="60"/>
      <c r="Z10569" s="60"/>
    </row>
    <row r="10570" spans="23:26" hidden="1" x14ac:dyDescent="0.3">
      <c r="W10570" s="60"/>
      <c r="X10570" s="60"/>
      <c r="Y10570" s="60"/>
      <c r="Z10570" s="60"/>
    </row>
    <row r="10571" spans="23:26" hidden="1" x14ac:dyDescent="0.3">
      <c r="W10571" s="60"/>
      <c r="X10571" s="60"/>
      <c r="Y10571" s="60"/>
      <c r="Z10571" s="60"/>
    </row>
    <row r="10572" spans="23:26" hidden="1" x14ac:dyDescent="0.3">
      <c r="W10572" s="60"/>
      <c r="X10572" s="60"/>
      <c r="Y10572" s="60"/>
      <c r="Z10572" s="60"/>
    </row>
    <row r="10573" spans="23:26" hidden="1" x14ac:dyDescent="0.3">
      <c r="W10573" s="60"/>
      <c r="X10573" s="60"/>
      <c r="Y10573" s="60"/>
      <c r="Z10573" s="60"/>
    </row>
    <row r="10574" spans="23:26" hidden="1" x14ac:dyDescent="0.3">
      <c r="W10574" s="60"/>
      <c r="X10574" s="60"/>
      <c r="Y10574" s="60"/>
      <c r="Z10574" s="60"/>
    </row>
    <row r="10575" spans="23:26" hidden="1" x14ac:dyDescent="0.3">
      <c r="W10575" s="60"/>
      <c r="X10575" s="60"/>
      <c r="Y10575" s="60"/>
      <c r="Z10575" s="60"/>
    </row>
    <row r="10576" spans="23:26" hidden="1" x14ac:dyDescent="0.3">
      <c r="W10576" s="60"/>
      <c r="X10576" s="60"/>
      <c r="Y10576" s="60"/>
      <c r="Z10576" s="60"/>
    </row>
    <row r="10577" spans="23:26" hidden="1" x14ac:dyDescent="0.3">
      <c r="W10577" s="60"/>
      <c r="X10577" s="60"/>
      <c r="Y10577" s="60"/>
      <c r="Z10577" s="60"/>
    </row>
    <row r="10578" spans="23:26" hidden="1" x14ac:dyDescent="0.3">
      <c r="W10578" s="60"/>
      <c r="X10578" s="60"/>
      <c r="Y10578" s="60"/>
      <c r="Z10578" s="60"/>
    </row>
    <row r="10579" spans="23:26" hidden="1" x14ac:dyDescent="0.3">
      <c r="W10579" s="60"/>
      <c r="X10579" s="60"/>
      <c r="Y10579" s="60"/>
      <c r="Z10579" s="60"/>
    </row>
    <row r="10580" spans="23:26" hidden="1" x14ac:dyDescent="0.3">
      <c r="W10580" s="60"/>
      <c r="X10580" s="60"/>
      <c r="Y10580" s="60"/>
      <c r="Z10580" s="60"/>
    </row>
    <row r="10581" spans="23:26" hidden="1" x14ac:dyDescent="0.3">
      <c r="W10581" s="60"/>
      <c r="X10581" s="60"/>
      <c r="Y10581" s="60"/>
      <c r="Z10581" s="60"/>
    </row>
    <row r="10582" spans="23:26" hidden="1" x14ac:dyDescent="0.3">
      <c r="W10582" s="60"/>
      <c r="X10582" s="60"/>
      <c r="Y10582" s="60"/>
      <c r="Z10582" s="60"/>
    </row>
    <row r="10583" spans="23:26" hidden="1" x14ac:dyDescent="0.3">
      <c r="W10583" s="60"/>
      <c r="X10583" s="60"/>
      <c r="Y10583" s="60"/>
      <c r="Z10583" s="60"/>
    </row>
    <row r="10584" spans="23:26" hidden="1" x14ac:dyDescent="0.3">
      <c r="W10584" s="60"/>
      <c r="X10584" s="60"/>
      <c r="Y10584" s="60"/>
      <c r="Z10584" s="60"/>
    </row>
    <row r="10585" spans="23:26" hidden="1" x14ac:dyDescent="0.3">
      <c r="W10585" s="60"/>
      <c r="X10585" s="60"/>
      <c r="Y10585" s="60"/>
      <c r="Z10585" s="60"/>
    </row>
    <row r="10586" spans="23:26" hidden="1" x14ac:dyDescent="0.3">
      <c r="W10586" s="60"/>
      <c r="X10586" s="60"/>
      <c r="Y10586" s="60"/>
      <c r="Z10586" s="60"/>
    </row>
    <row r="10587" spans="23:26" hidden="1" x14ac:dyDescent="0.3">
      <c r="W10587" s="60"/>
      <c r="X10587" s="60"/>
      <c r="Y10587" s="60"/>
      <c r="Z10587" s="60"/>
    </row>
    <row r="10588" spans="23:26" hidden="1" x14ac:dyDescent="0.3">
      <c r="W10588" s="60"/>
      <c r="X10588" s="60"/>
      <c r="Y10588" s="60"/>
      <c r="Z10588" s="60"/>
    </row>
    <row r="10589" spans="23:26" hidden="1" x14ac:dyDescent="0.3">
      <c r="W10589" s="60"/>
      <c r="X10589" s="60"/>
      <c r="Y10589" s="60"/>
      <c r="Z10589" s="60"/>
    </row>
    <row r="10590" spans="23:26" hidden="1" x14ac:dyDescent="0.3">
      <c r="W10590" s="60"/>
      <c r="X10590" s="60"/>
      <c r="Y10590" s="60"/>
      <c r="Z10590" s="60"/>
    </row>
    <row r="10591" spans="23:26" hidden="1" x14ac:dyDescent="0.3">
      <c r="W10591" s="60"/>
      <c r="X10591" s="60"/>
      <c r="Y10591" s="60"/>
      <c r="Z10591" s="60"/>
    </row>
    <row r="10592" spans="23:26" hidden="1" x14ac:dyDescent="0.3">
      <c r="W10592" s="60"/>
      <c r="X10592" s="60"/>
      <c r="Y10592" s="60"/>
      <c r="Z10592" s="60"/>
    </row>
    <row r="10593" spans="23:26" hidden="1" x14ac:dyDescent="0.3">
      <c r="W10593" s="60"/>
      <c r="X10593" s="60"/>
      <c r="Y10593" s="60"/>
      <c r="Z10593" s="60"/>
    </row>
    <row r="10594" spans="23:26" hidden="1" x14ac:dyDescent="0.3">
      <c r="W10594" s="60"/>
      <c r="X10594" s="60"/>
      <c r="Y10594" s="60"/>
      <c r="Z10594" s="60"/>
    </row>
    <row r="10595" spans="23:26" hidden="1" x14ac:dyDescent="0.3">
      <c r="W10595" s="60"/>
      <c r="X10595" s="60"/>
      <c r="Y10595" s="60"/>
      <c r="Z10595" s="60"/>
    </row>
    <row r="10596" spans="23:26" hidden="1" x14ac:dyDescent="0.3">
      <c r="W10596" s="60"/>
      <c r="X10596" s="60"/>
      <c r="Y10596" s="60"/>
      <c r="Z10596" s="60"/>
    </row>
    <row r="10597" spans="23:26" hidden="1" x14ac:dyDescent="0.3">
      <c r="W10597" s="60"/>
      <c r="X10597" s="60"/>
      <c r="Y10597" s="60"/>
      <c r="Z10597" s="60"/>
    </row>
    <row r="10598" spans="23:26" hidden="1" x14ac:dyDescent="0.3">
      <c r="W10598" s="60"/>
      <c r="X10598" s="60"/>
      <c r="Y10598" s="60"/>
      <c r="Z10598" s="60"/>
    </row>
    <row r="10599" spans="23:26" hidden="1" x14ac:dyDescent="0.3">
      <c r="W10599" s="60"/>
      <c r="X10599" s="60"/>
      <c r="Y10599" s="60"/>
      <c r="Z10599" s="60"/>
    </row>
    <row r="10600" spans="23:26" hidden="1" x14ac:dyDescent="0.3">
      <c r="W10600" s="60"/>
      <c r="X10600" s="60"/>
      <c r="Y10600" s="60"/>
      <c r="Z10600" s="60"/>
    </row>
    <row r="10601" spans="23:26" hidden="1" x14ac:dyDescent="0.3">
      <c r="W10601" s="60"/>
      <c r="X10601" s="60"/>
      <c r="Y10601" s="60"/>
      <c r="Z10601" s="60"/>
    </row>
    <row r="10602" spans="23:26" hidden="1" x14ac:dyDescent="0.3">
      <c r="W10602" s="60"/>
      <c r="X10602" s="60"/>
      <c r="Y10602" s="60"/>
      <c r="Z10602" s="60"/>
    </row>
    <row r="10603" spans="23:26" hidden="1" x14ac:dyDescent="0.3">
      <c r="W10603" s="60"/>
      <c r="X10603" s="60"/>
      <c r="Y10603" s="60"/>
      <c r="Z10603" s="60"/>
    </row>
    <row r="10604" spans="23:26" hidden="1" x14ac:dyDescent="0.3">
      <c r="W10604" s="60"/>
      <c r="X10604" s="60"/>
      <c r="Y10604" s="60"/>
      <c r="Z10604" s="60"/>
    </row>
    <row r="10605" spans="23:26" hidden="1" x14ac:dyDescent="0.3">
      <c r="W10605" s="60"/>
      <c r="X10605" s="60"/>
      <c r="Y10605" s="60"/>
      <c r="Z10605" s="60"/>
    </row>
    <row r="10606" spans="23:26" hidden="1" x14ac:dyDescent="0.3">
      <c r="W10606" s="60"/>
      <c r="X10606" s="60"/>
      <c r="Y10606" s="60"/>
      <c r="Z10606" s="60"/>
    </row>
    <row r="10607" spans="23:26" hidden="1" x14ac:dyDescent="0.3">
      <c r="W10607" s="60"/>
      <c r="X10607" s="60"/>
      <c r="Y10607" s="60"/>
      <c r="Z10607" s="60"/>
    </row>
    <row r="10608" spans="23:26" hidden="1" x14ac:dyDescent="0.3">
      <c r="W10608" s="60"/>
      <c r="X10608" s="60"/>
      <c r="Y10608" s="60"/>
      <c r="Z10608" s="60"/>
    </row>
    <row r="10609" spans="23:26" hidden="1" x14ac:dyDescent="0.3">
      <c r="W10609" s="60"/>
      <c r="X10609" s="60"/>
      <c r="Y10609" s="60"/>
      <c r="Z10609" s="60"/>
    </row>
    <row r="10610" spans="23:26" hidden="1" x14ac:dyDescent="0.3">
      <c r="W10610" s="60"/>
      <c r="X10610" s="60"/>
      <c r="Y10610" s="60"/>
      <c r="Z10610" s="60"/>
    </row>
    <row r="10611" spans="23:26" hidden="1" x14ac:dyDescent="0.3">
      <c r="W10611" s="60"/>
      <c r="X10611" s="60"/>
      <c r="Y10611" s="60"/>
      <c r="Z10611" s="60"/>
    </row>
    <row r="10612" spans="23:26" hidden="1" x14ac:dyDescent="0.3">
      <c r="W10612" s="60"/>
      <c r="X10612" s="60"/>
      <c r="Y10612" s="60"/>
      <c r="Z10612" s="60"/>
    </row>
    <row r="10613" spans="23:26" hidden="1" x14ac:dyDescent="0.3">
      <c r="W10613" s="60"/>
      <c r="X10613" s="60"/>
      <c r="Y10613" s="60"/>
      <c r="Z10613" s="60"/>
    </row>
    <row r="10614" spans="23:26" hidden="1" x14ac:dyDescent="0.3">
      <c r="W10614" s="60"/>
      <c r="X10614" s="60"/>
      <c r="Y10614" s="60"/>
      <c r="Z10614" s="60"/>
    </row>
    <row r="10615" spans="23:26" hidden="1" x14ac:dyDescent="0.3">
      <c r="W10615" s="60"/>
      <c r="X10615" s="60"/>
      <c r="Y10615" s="60"/>
      <c r="Z10615" s="60"/>
    </row>
    <row r="10616" spans="23:26" hidden="1" x14ac:dyDescent="0.3">
      <c r="W10616" s="60"/>
      <c r="X10616" s="60"/>
      <c r="Y10616" s="60"/>
      <c r="Z10616" s="60"/>
    </row>
    <row r="10617" spans="23:26" hidden="1" x14ac:dyDescent="0.3">
      <c r="W10617" s="60"/>
      <c r="X10617" s="60"/>
      <c r="Y10617" s="60"/>
      <c r="Z10617" s="60"/>
    </row>
    <row r="10618" spans="23:26" hidden="1" x14ac:dyDescent="0.3">
      <c r="W10618" s="60"/>
      <c r="X10618" s="60"/>
      <c r="Y10618" s="60"/>
      <c r="Z10618" s="60"/>
    </row>
    <row r="10619" spans="23:26" hidden="1" x14ac:dyDescent="0.3">
      <c r="W10619" s="60"/>
      <c r="X10619" s="60"/>
      <c r="Y10619" s="60"/>
      <c r="Z10619" s="60"/>
    </row>
    <row r="10620" spans="23:26" hidden="1" x14ac:dyDescent="0.3">
      <c r="W10620" s="60"/>
      <c r="X10620" s="60"/>
      <c r="Y10620" s="60"/>
      <c r="Z10620" s="60"/>
    </row>
    <row r="10621" spans="23:26" hidden="1" x14ac:dyDescent="0.3">
      <c r="W10621" s="60"/>
      <c r="X10621" s="60"/>
      <c r="Y10621" s="60"/>
      <c r="Z10621" s="60"/>
    </row>
    <row r="10622" spans="23:26" hidden="1" x14ac:dyDescent="0.3">
      <c r="W10622" s="60"/>
      <c r="X10622" s="60"/>
      <c r="Y10622" s="60"/>
      <c r="Z10622" s="60"/>
    </row>
    <row r="10623" spans="23:26" hidden="1" x14ac:dyDescent="0.3">
      <c r="W10623" s="60"/>
      <c r="X10623" s="60"/>
      <c r="Y10623" s="60"/>
      <c r="Z10623" s="60"/>
    </row>
    <row r="10624" spans="23:26" hidden="1" x14ac:dyDescent="0.3">
      <c r="W10624" s="60"/>
      <c r="X10624" s="60"/>
      <c r="Y10624" s="60"/>
      <c r="Z10624" s="60"/>
    </row>
    <row r="10625" spans="23:26" hidden="1" x14ac:dyDescent="0.3">
      <c r="W10625" s="60"/>
      <c r="X10625" s="60"/>
      <c r="Y10625" s="60"/>
      <c r="Z10625" s="60"/>
    </row>
    <row r="10626" spans="23:26" hidden="1" x14ac:dyDescent="0.3">
      <c r="W10626" s="60"/>
      <c r="X10626" s="60"/>
      <c r="Y10626" s="60"/>
      <c r="Z10626" s="60"/>
    </row>
    <row r="10627" spans="23:26" hidden="1" x14ac:dyDescent="0.3">
      <c r="W10627" s="60"/>
      <c r="X10627" s="60"/>
      <c r="Y10627" s="60"/>
      <c r="Z10627" s="60"/>
    </row>
    <row r="10628" spans="23:26" hidden="1" x14ac:dyDescent="0.3">
      <c r="W10628" s="60"/>
      <c r="X10628" s="60"/>
      <c r="Y10628" s="60"/>
      <c r="Z10628" s="60"/>
    </row>
    <row r="10629" spans="23:26" hidden="1" x14ac:dyDescent="0.3">
      <c r="W10629" s="60"/>
      <c r="X10629" s="60"/>
      <c r="Y10629" s="60"/>
      <c r="Z10629" s="60"/>
    </row>
    <row r="10630" spans="23:26" hidden="1" x14ac:dyDescent="0.3">
      <c r="W10630" s="60"/>
      <c r="X10630" s="60"/>
      <c r="Y10630" s="60"/>
      <c r="Z10630" s="60"/>
    </row>
    <row r="10631" spans="23:26" hidden="1" x14ac:dyDescent="0.3">
      <c r="W10631" s="60"/>
      <c r="X10631" s="60"/>
      <c r="Y10631" s="60"/>
      <c r="Z10631" s="60"/>
    </row>
    <row r="10632" spans="23:26" hidden="1" x14ac:dyDescent="0.3">
      <c r="W10632" s="60"/>
      <c r="X10632" s="60"/>
      <c r="Y10632" s="60"/>
      <c r="Z10632" s="60"/>
    </row>
    <row r="10633" spans="23:26" hidden="1" x14ac:dyDescent="0.3">
      <c r="W10633" s="60"/>
      <c r="X10633" s="60"/>
      <c r="Y10633" s="60"/>
      <c r="Z10633" s="60"/>
    </row>
    <row r="10634" spans="23:26" hidden="1" x14ac:dyDescent="0.3">
      <c r="W10634" s="60"/>
      <c r="X10634" s="60"/>
      <c r="Y10634" s="60"/>
      <c r="Z10634" s="60"/>
    </row>
    <row r="10635" spans="23:26" hidden="1" x14ac:dyDescent="0.3">
      <c r="W10635" s="60"/>
      <c r="X10635" s="60"/>
      <c r="Y10635" s="60"/>
      <c r="Z10635" s="60"/>
    </row>
    <row r="10636" spans="23:26" hidden="1" x14ac:dyDescent="0.3">
      <c r="W10636" s="60"/>
      <c r="X10636" s="60"/>
      <c r="Y10636" s="60"/>
      <c r="Z10636" s="60"/>
    </row>
    <row r="10637" spans="23:26" hidden="1" x14ac:dyDescent="0.3">
      <c r="W10637" s="60"/>
      <c r="X10637" s="60"/>
      <c r="Y10637" s="60"/>
      <c r="Z10637" s="60"/>
    </row>
    <row r="10638" spans="23:26" hidden="1" x14ac:dyDescent="0.3">
      <c r="W10638" s="60"/>
      <c r="X10638" s="60"/>
      <c r="Y10638" s="60"/>
      <c r="Z10638" s="60"/>
    </row>
    <row r="10639" spans="23:26" hidden="1" x14ac:dyDescent="0.3">
      <c r="W10639" s="60"/>
      <c r="X10639" s="60"/>
      <c r="Y10639" s="60"/>
      <c r="Z10639" s="60"/>
    </row>
    <row r="10640" spans="23:26" hidden="1" x14ac:dyDescent="0.3">
      <c r="W10640" s="60"/>
      <c r="X10640" s="60"/>
      <c r="Y10640" s="60"/>
      <c r="Z10640" s="60"/>
    </row>
    <row r="10641" spans="23:26" hidden="1" x14ac:dyDescent="0.3">
      <c r="W10641" s="60"/>
      <c r="X10641" s="60"/>
      <c r="Y10641" s="60"/>
      <c r="Z10641" s="60"/>
    </row>
    <row r="10642" spans="23:26" hidden="1" x14ac:dyDescent="0.3">
      <c r="W10642" s="60"/>
      <c r="X10642" s="60"/>
      <c r="Y10642" s="60"/>
      <c r="Z10642" s="60"/>
    </row>
    <row r="10643" spans="23:26" hidden="1" x14ac:dyDescent="0.3">
      <c r="W10643" s="60"/>
      <c r="X10643" s="60"/>
      <c r="Y10643" s="60"/>
      <c r="Z10643" s="60"/>
    </row>
    <row r="10644" spans="23:26" hidden="1" x14ac:dyDescent="0.3">
      <c r="W10644" s="60"/>
      <c r="X10644" s="60"/>
      <c r="Y10644" s="60"/>
      <c r="Z10644" s="60"/>
    </row>
    <row r="10645" spans="23:26" hidden="1" x14ac:dyDescent="0.3">
      <c r="W10645" s="60"/>
      <c r="X10645" s="60"/>
      <c r="Y10645" s="60"/>
      <c r="Z10645" s="60"/>
    </row>
    <row r="10646" spans="23:26" hidden="1" x14ac:dyDescent="0.3">
      <c r="W10646" s="60"/>
      <c r="X10646" s="60"/>
      <c r="Y10646" s="60"/>
      <c r="Z10646" s="60"/>
    </row>
    <row r="10647" spans="23:26" hidden="1" x14ac:dyDescent="0.3">
      <c r="W10647" s="60"/>
      <c r="X10647" s="60"/>
      <c r="Y10647" s="60"/>
      <c r="Z10647" s="60"/>
    </row>
    <row r="10648" spans="23:26" hidden="1" x14ac:dyDescent="0.3">
      <c r="W10648" s="60"/>
      <c r="X10648" s="60"/>
      <c r="Y10648" s="60"/>
      <c r="Z10648" s="60"/>
    </row>
    <row r="10649" spans="23:26" hidden="1" x14ac:dyDescent="0.3">
      <c r="W10649" s="60"/>
      <c r="X10649" s="60"/>
      <c r="Y10649" s="60"/>
      <c r="Z10649" s="60"/>
    </row>
    <row r="10650" spans="23:26" hidden="1" x14ac:dyDescent="0.3">
      <c r="W10650" s="60"/>
      <c r="X10650" s="60"/>
      <c r="Y10650" s="60"/>
      <c r="Z10650" s="60"/>
    </row>
    <row r="10651" spans="23:26" hidden="1" x14ac:dyDescent="0.3">
      <c r="W10651" s="60"/>
      <c r="X10651" s="60"/>
      <c r="Y10651" s="60"/>
      <c r="Z10651" s="60"/>
    </row>
    <row r="10652" spans="23:26" hidden="1" x14ac:dyDescent="0.3">
      <c r="W10652" s="60"/>
      <c r="X10652" s="60"/>
      <c r="Y10652" s="60"/>
      <c r="Z10652" s="60"/>
    </row>
    <row r="10653" spans="23:26" hidden="1" x14ac:dyDescent="0.3">
      <c r="W10653" s="60"/>
      <c r="X10653" s="60"/>
      <c r="Y10653" s="60"/>
      <c r="Z10653" s="60"/>
    </row>
    <row r="10654" spans="23:26" hidden="1" x14ac:dyDescent="0.3">
      <c r="W10654" s="60"/>
      <c r="X10654" s="60"/>
      <c r="Y10654" s="60"/>
      <c r="Z10654" s="60"/>
    </row>
    <row r="10655" spans="23:26" hidden="1" x14ac:dyDescent="0.3">
      <c r="W10655" s="60"/>
      <c r="X10655" s="60"/>
      <c r="Y10655" s="60"/>
      <c r="Z10655" s="60"/>
    </row>
    <row r="10656" spans="23:26" hidden="1" x14ac:dyDescent="0.3">
      <c r="W10656" s="60"/>
      <c r="X10656" s="60"/>
      <c r="Y10656" s="60"/>
      <c r="Z10656" s="60"/>
    </row>
    <row r="10657" spans="23:26" hidden="1" x14ac:dyDescent="0.3">
      <c r="W10657" s="60"/>
      <c r="X10657" s="60"/>
      <c r="Y10657" s="60"/>
      <c r="Z10657" s="60"/>
    </row>
    <row r="10658" spans="23:26" hidden="1" x14ac:dyDescent="0.3">
      <c r="W10658" s="60"/>
      <c r="X10658" s="60"/>
      <c r="Y10658" s="60"/>
      <c r="Z10658" s="60"/>
    </row>
    <row r="10659" spans="23:26" hidden="1" x14ac:dyDescent="0.3">
      <c r="W10659" s="60"/>
      <c r="X10659" s="60"/>
      <c r="Y10659" s="60"/>
      <c r="Z10659" s="60"/>
    </row>
    <row r="10660" spans="23:26" hidden="1" x14ac:dyDescent="0.3">
      <c r="W10660" s="60"/>
      <c r="X10660" s="60"/>
      <c r="Y10660" s="60"/>
      <c r="Z10660" s="60"/>
    </row>
    <row r="10661" spans="23:26" hidden="1" x14ac:dyDescent="0.3">
      <c r="W10661" s="60"/>
      <c r="X10661" s="60"/>
      <c r="Y10661" s="60"/>
      <c r="Z10661" s="60"/>
    </row>
    <row r="10662" spans="23:26" hidden="1" x14ac:dyDescent="0.3">
      <c r="W10662" s="60"/>
      <c r="X10662" s="60"/>
      <c r="Y10662" s="60"/>
      <c r="Z10662" s="60"/>
    </row>
    <row r="10663" spans="23:26" hidden="1" x14ac:dyDescent="0.3">
      <c r="W10663" s="60"/>
      <c r="X10663" s="60"/>
      <c r="Y10663" s="60"/>
      <c r="Z10663" s="60"/>
    </row>
    <row r="10664" spans="23:26" hidden="1" x14ac:dyDescent="0.3">
      <c r="W10664" s="60"/>
      <c r="X10664" s="60"/>
      <c r="Y10664" s="60"/>
      <c r="Z10664" s="60"/>
    </row>
    <row r="10665" spans="23:26" hidden="1" x14ac:dyDescent="0.3">
      <c r="W10665" s="60"/>
      <c r="X10665" s="60"/>
      <c r="Y10665" s="60"/>
      <c r="Z10665" s="60"/>
    </row>
    <row r="10666" spans="23:26" hidden="1" x14ac:dyDescent="0.3">
      <c r="W10666" s="60"/>
      <c r="X10666" s="60"/>
      <c r="Y10666" s="60"/>
      <c r="Z10666" s="60"/>
    </row>
    <row r="10667" spans="23:26" hidden="1" x14ac:dyDescent="0.3">
      <c r="W10667" s="60"/>
      <c r="X10667" s="60"/>
      <c r="Y10667" s="60"/>
      <c r="Z10667" s="60"/>
    </row>
    <row r="10668" spans="23:26" hidden="1" x14ac:dyDescent="0.3">
      <c r="W10668" s="60"/>
      <c r="X10668" s="60"/>
      <c r="Y10668" s="60"/>
      <c r="Z10668" s="60"/>
    </row>
    <row r="10669" spans="23:26" hidden="1" x14ac:dyDescent="0.3">
      <c r="W10669" s="60"/>
      <c r="X10669" s="60"/>
      <c r="Y10669" s="60"/>
      <c r="Z10669" s="60"/>
    </row>
    <row r="10670" spans="23:26" hidden="1" x14ac:dyDescent="0.3">
      <c r="W10670" s="60"/>
      <c r="X10670" s="60"/>
      <c r="Y10670" s="60"/>
      <c r="Z10670" s="60"/>
    </row>
    <row r="10671" spans="23:26" hidden="1" x14ac:dyDescent="0.3">
      <c r="W10671" s="60"/>
      <c r="X10671" s="60"/>
      <c r="Y10671" s="60"/>
      <c r="Z10671" s="60"/>
    </row>
    <row r="10672" spans="23:26" hidden="1" x14ac:dyDescent="0.3">
      <c r="W10672" s="60"/>
      <c r="X10672" s="60"/>
      <c r="Y10672" s="60"/>
      <c r="Z10672" s="60"/>
    </row>
    <row r="10673" spans="23:26" hidden="1" x14ac:dyDescent="0.3">
      <c r="W10673" s="60"/>
      <c r="X10673" s="60"/>
      <c r="Y10673" s="60"/>
      <c r="Z10673" s="60"/>
    </row>
    <row r="10674" spans="23:26" hidden="1" x14ac:dyDescent="0.3">
      <c r="W10674" s="60"/>
      <c r="X10674" s="60"/>
      <c r="Y10674" s="60"/>
      <c r="Z10674" s="60"/>
    </row>
    <row r="10675" spans="23:26" hidden="1" x14ac:dyDescent="0.3">
      <c r="W10675" s="60"/>
      <c r="X10675" s="60"/>
      <c r="Y10675" s="60"/>
      <c r="Z10675" s="60"/>
    </row>
    <row r="10676" spans="23:26" hidden="1" x14ac:dyDescent="0.3">
      <c r="W10676" s="60"/>
      <c r="X10676" s="60"/>
      <c r="Y10676" s="60"/>
      <c r="Z10676" s="60"/>
    </row>
    <row r="10677" spans="23:26" hidden="1" x14ac:dyDescent="0.3">
      <c r="W10677" s="60"/>
      <c r="X10677" s="60"/>
      <c r="Y10677" s="60"/>
      <c r="Z10677" s="60"/>
    </row>
    <row r="10678" spans="23:26" hidden="1" x14ac:dyDescent="0.3">
      <c r="W10678" s="60"/>
      <c r="X10678" s="60"/>
      <c r="Y10678" s="60"/>
      <c r="Z10678" s="60"/>
    </row>
    <row r="10679" spans="23:26" hidden="1" x14ac:dyDescent="0.3">
      <c r="W10679" s="60"/>
      <c r="X10679" s="60"/>
      <c r="Y10679" s="60"/>
      <c r="Z10679" s="60"/>
    </row>
    <row r="10680" spans="23:26" hidden="1" x14ac:dyDescent="0.3">
      <c r="W10680" s="60"/>
      <c r="X10680" s="60"/>
      <c r="Y10680" s="60"/>
      <c r="Z10680" s="60"/>
    </row>
    <row r="10681" spans="23:26" hidden="1" x14ac:dyDescent="0.3">
      <c r="W10681" s="60"/>
      <c r="X10681" s="60"/>
      <c r="Y10681" s="60"/>
      <c r="Z10681" s="60"/>
    </row>
    <row r="10682" spans="23:26" hidden="1" x14ac:dyDescent="0.3">
      <c r="W10682" s="60"/>
      <c r="X10682" s="60"/>
      <c r="Y10682" s="60"/>
      <c r="Z10682" s="60"/>
    </row>
    <row r="10683" spans="23:26" hidden="1" x14ac:dyDescent="0.3">
      <c r="W10683" s="60"/>
      <c r="X10683" s="60"/>
      <c r="Y10683" s="60"/>
      <c r="Z10683" s="60"/>
    </row>
    <row r="10684" spans="23:26" hidden="1" x14ac:dyDescent="0.3">
      <c r="W10684" s="60"/>
      <c r="X10684" s="60"/>
      <c r="Y10684" s="60"/>
      <c r="Z10684" s="60"/>
    </row>
    <row r="10685" spans="23:26" hidden="1" x14ac:dyDescent="0.3">
      <c r="W10685" s="60"/>
      <c r="X10685" s="60"/>
      <c r="Y10685" s="60"/>
      <c r="Z10685" s="60"/>
    </row>
    <row r="10686" spans="23:26" hidden="1" x14ac:dyDescent="0.3">
      <c r="W10686" s="60"/>
      <c r="X10686" s="60"/>
      <c r="Y10686" s="60"/>
      <c r="Z10686" s="60"/>
    </row>
    <row r="10687" spans="23:26" hidden="1" x14ac:dyDescent="0.3">
      <c r="W10687" s="60"/>
      <c r="X10687" s="60"/>
      <c r="Y10687" s="60"/>
      <c r="Z10687" s="60"/>
    </row>
    <row r="10688" spans="23:26" hidden="1" x14ac:dyDescent="0.3">
      <c r="W10688" s="60"/>
      <c r="X10688" s="60"/>
      <c r="Y10688" s="60"/>
      <c r="Z10688" s="60"/>
    </row>
    <row r="10689" spans="23:26" hidden="1" x14ac:dyDescent="0.3">
      <c r="W10689" s="60"/>
      <c r="X10689" s="60"/>
      <c r="Y10689" s="60"/>
      <c r="Z10689" s="60"/>
    </row>
    <row r="10690" spans="23:26" hidden="1" x14ac:dyDescent="0.3">
      <c r="W10690" s="60"/>
      <c r="X10690" s="60"/>
      <c r="Y10690" s="60"/>
      <c r="Z10690" s="60"/>
    </row>
    <row r="10691" spans="23:26" hidden="1" x14ac:dyDescent="0.3">
      <c r="W10691" s="60"/>
      <c r="X10691" s="60"/>
      <c r="Y10691" s="60"/>
      <c r="Z10691" s="60"/>
    </row>
    <row r="10692" spans="23:26" hidden="1" x14ac:dyDescent="0.3">
      <c r="W10692" s="60"/>
      <c r="X10692" s="60"/>
      <c r="Y10692" s="60"/>
      <c r="Z10692" s="60"/>
    </row>
    <row r="10693" spans="23:26" hidden="1" x14ac:dyDescent="0.3">
      <c r="W10693" s="60"/>
      <c r="X10693" s="60"/>
      <c r="Y10693" s="60"/>
      <c r="Z10693" s="60"/>
    </row>
    <row r="10694" spans="23:26" hidden="1" x14ac:dyDescent="0.3">
      <c r="W10694" s="60"/>
      <c r="X10694" s="60"/>
      <c r="Y10694" s="60"/>
      <c r="Z10694" s="60"/>
    </row>
    <row r="10695" spans="23:26" hidden="1" x14ac:dyDescent="0.3">
      <c r="W10695" s="60"/>
      <c r="X10695" s="60"/>
      <c r="Y10695" s="60"/>
      <c r="Z10695" s="60"/>
    </row>
    <row r="10696" spans="23:26" hidden="1" x14ac:dyDescent="0.3">
      <c r="W10696" s="60"/>
      <c r="X10696" s="60"/>
      <c r="Y10696" s="60"/>
      <c r="Z10696" s="60"/>
    </row>
    <row r="10697" spans="23:26" hidden="1" x14ac:dyDescent="0.3">
      <c r="W10697" s="60"/>
      <c r="X10697" s="60"/>
      <c r="Y10697" s="60"/>
      <c r="Z10697" s="60"/>
    </row>
    <row r="10698" spans="23:26" hidden="1" x14ac:dyDescent="0.3">
      <c r="W10698" s="60"/>
      <c r="X10698" s="60"/>
      <c r="Y10698" s="60"/>
      <c r="Z10698" s="60"/>
    </row>
    <row r="10699" spans="23:26" hidden="1" x14ac:dyDescent="0.3">
      <c r="W10699" s="60"/>
      <c r="X10699" s="60"/>
      <c r="Y10699" s="60"/>
      <c r="Z10699" s="60"/>
    </row>
    <row r="10700" spans="23:26" hidden="1" x14ac:dyDescent="0.3">
      <c r="W10700" s="60"/>
      <c r="X10700" s="60"/>
      <c r="Y10700" s="60"/>
      <c r="Z10700" s="60"/>
    </row>
    <row r="10701" spans="23:26" hidden="1" x14ac:dyDescent="0.3">
      <c r="W10701" s="60"/>
      <c r="X10701" s="60"/>
      <c r="Y10701" s="60"/>
      <c r="Z10701" s="60"/>
    </row>
    <row r="10702" spans="23:26" hidden="1" x14ac:dyDescent="0.3">
      <c r="W10702" s="60"/>
      <c r="X10702" s="60"/>
      <c r="Y10702" s="60"/>
      <c r="Z10702" s="60"/>
    </row>
    <row r="10703" spans="23:26" hidden="1" x14ac:dyDescent="0.3">
      <c r="W10703" s="60"/>
      <c r="X10703" s="60"/>
      <c r="Y10703" s="60"/>
      <c r="Z10703" s="60"/>
    </row>
    <row r="10704" spans="23:26" hidden="1" x14ac:dyDescent="0.3">
      <c r="W10704" s="60"/>
      <c r="X10704" s="60"/>
      <c r="Y10704" s="60"/>
      <c r="Z10704" s="60"/>
    </row>
    <row r="10705" spans="23:26" hidden="1" x14ac:dyDescent="0.3">
      <c r="W10705" s="60"/>
      <c r="X10705" s="60"/>
      <c r="Y10705" s="60"/>
      <c r="Z10705" s="60"/>
    </row>
    <row r="10706" spans="23:26" hidden="1" x14ac:dyDescent="0.3">
      <c r="W10706" s="60"/>
      <c r="X10706" s="60"/>
      <c r="Y10706" s="60"/>
      <c r="Z10706" s="60"/>
    </row>
    <row r="10707" spans="23:26" hidden="1" x14ac:dyDescent="0.3">
      <c r="W10707" s="60"/>
      <c r="X10707" s="60"/>
      <c r="Y10707" s="60"/>
      <c r="Z10707" s="60"/>
    </row>
    <row r="10708" spans="23:26" hidden="1" x14ac:dyDescent="0.3">
      <c r="W10708" s="60"/>
      <c r="X10708" s="60"/>
      <c r="Y10708" s="60"/>
      <c r="Z10708" s="60"/>
    </row>
    <row r="10709" spans="23:26" hidden="1" x14ac:dyDescent="0.3">
      <c r="W10709" s="60"/>
      <c r="X10709" s="60"/>
      <c r="Y10709" s="60"/>
      <c r="Z10709" s="60"/>
    </row>
    <row r="10710" spans="23:26" hidden="1" x14ac:dyDescent="0.3">
      <c r="W10710" s="60"/>
      <c r="X10710" s="60"/>
      <c r="Y10710" s="60"/>
      <c r="Z10710" s="60"/>
    </row>
    <row r="10711" spans="23:26" hidden="1" x14ac:dyDescent="0.3">
      <c r="W10711" s="60"/>
      <c r="X10711" s="60"/>
      <c r="Y10711" s="60"/>
      <c r="Z10711" s="60"/>
    </row>
    <row r="10712" spans="23:26" hidden="1" x14ac:dyDescent="0.3">
      <c r="W10712" s="60"/>
      <c r="X10712" s="60"/>
      <c r="Y10712" s="60"/>
      <c r="Z10712" s="60"/>
    </row>
    <row r="10713" spans="23:26" hidden="1" x14ac:dyDescent="0.3">
      <c r="W10713" s="60"/>
      <c r="X10713" s="60"/>
      <c r="Y10713" s="60"/>
      <c r="Z10713" s="60"/>
    </row>
    <row r="10714" spans="23:26" hidden="1" x14ac:dyDescent="0.3">
      <c r="W10714" s="60"/>
      <c r="X10714" s="60"/>
      <c r="Y10714" s="60"/>
      <c r="Z10714" s="60"/>
    </row>
    <row r="10715" spans="23:26" hidden="1" x14ac:dyDescent="0.3">
      <c r="W10715" s="60"/>
      <c r="X10715" s="60"/>
      <c r="Y10715" s="60"/>
      <c r="Z10715" s="60"/>
    </row>
    <row r="10716" spans="23:26" hidden="1" x14ac:dyDescent="0.3">
      <c r="W10716" s="60"/>
      <c r="X10716" s="60"/>
      <c r="Y10716" s="60"/>
      <c r="Z10716" s="60"/>
    </row>
    <row r="10717" spans="23:26" hidden="1" x14ac:dyDescent="0.3">
      <c r="W10717" s="60"/>
      <c r="X10717" s="60"/>
      <c r="Y10717" s="60"/>
      <c r="Z10717" s="60"/>
    </row>
    <row r="10718" spans="23:26" hidden="1" x14ac:dyDescent="0.3">
      <c r="W10718" s="60"/>
      <c r="X10718" s="60"/>
      <c r="Y10718" s="60"/>
      <c r="Z10718" s="60"/>
    </row>
    <row r="10719" spans="23:26" hidden="1" x14ac:dyDescent="0.3">
      <c r="W10719" s="60"/>
      <c r="X10719" s="60"/>
      <c r="Y10719" s="60"/>
      <c r="Z10719" s="60"/>
    </row>
    <row r="10720" spans="23:26" hidden="1" x14ac:dyDescent="0.3">
      <c r="W10720" s="60"/>
      <c r="X10720" s="60"/>
      <c r="Y10720" s="60"/>
      <c r="Z10720" s="60"/>
    </row>
    <row r="10721" spans="23:26" hidden="1" x14ac:dyDescent="0.3">
      <c r="W10721" s="60"/>
      <c r="X10721" s="60"/>
      <c r="Y10721" s="60"/>
      <c r="Z10721" s="60"/>
    </row>
    <row r="10722" spans="23:26" hidden="1" x14ac:dyDescent="0.3">
      <c r="W10722" s="60"/>
      <c r="X10722" s="60"/>
      <c r="Y10722" s="60"/>
      <c r="Z10722" s="60"/>
    </row>
    <row r="10723" spans="23:26" hidden="1" x14ac:dyDescent="0.3">
      <c r="W10723" s="60"/>
      <c r="X10723" s="60"/>
      <c r="Y10723" s="60"/>
      <c r="Z10723" s="60"/>
    </row>
    <row r="10724" spans="23:26" hidden="1" x14ac:dyDescent="0.3">
      <c r="W10724" s="60"/>
      <c r="X10724" s="60"/>
      <c r="Y10724" s="60"/>
      <c r="Z10724" s="60"/>
    </row>
    <row r="10725" spans="23:26" hidden="1" x14ac:dyDescent="0.3">
      <c r="W10725" s="60"/>
      <c r="X10725" s="60"/>
      <c r="Y10725" s="60"/>
      <c r="Z10725" s="60"/>
    </row>
    <row r="10726" spans="23:26" hidden="1" x14ac:dyDescent="0.3">
      <c r="W10726" s="60"/>
      <c r="X10726" s="60"/>
      <c r="Y10726" s="60"/>
      <c r="Z10726" s="60"/>
    </row>
    <row r="10727" spans="23:26" hidden="1" x14ac:dyDescent="0.3">
      <c r="W10727" s="60"/>
      <c r="X10727" s="60"/>
      <c r="Y10727" s="60"/>
      <c r="Z10727" s="60"/>
    </row>
    <row r="10728" spans="23:26" hidden="1" x14ac:dyDescent="0.3">
      <c r="W10728" s="60"/>
      <c r="X10728" s="60"/>
      <c r="Y10728" s="60"/>
      <c r="Z10728" s="60"/>
    </row>
    <row r="10729" spans="23:26" hidden="1" x14ac:dyDescent="0.3">
      <c r="W10729" s="60"/>
      <c r="X10729" s="60"/>
      <c r="Y10729" s="60"/>
      <c r="Z10729" s="60"/>
    </row>
    <row r="10730" spans="23:26" hidden="1" x14ac:dyDescent="0.3">
      <c r="W10730" s="60"/>
      <c r="X10730" s="60"/>
      <c r="Y10730" s="60"/>
      <c r="Z10730" s="60"/>
    </row>
    <row r="10731" spans="23:26" hidden="1" x14ac:dyDescent="0.3">
      <c r="W10731" s="60"/>
      <c r="X10731" s="60"/>
      <c r="Y10731" s="60"/>
      <c r="Z10731" s="60"/>
    </row>
    <row r="10732" spans="23:26" hidden="1" x14ac:dyDescent="0.3">
      <c r="W10732" s="60"/>
      <c r="X10732" s="60"/>
      <c r="Y10732" s="60"/>
      <c r="Z10732" s="60"/>
    </row>
    <row r="10733" spans="23:26" hidden="1" x14ac:dyDescent="0.3">
      <c r="W10733" s="60"/>
      <c r="X10733" s="60"/>
      <c r="Y10733" s="60"/>
      <c r="Z10733" s="60"/>
    </row>
    <row r="10734" spans="23:26" hidden="1" x14ac:dyDescent="0.3">
      <c r="W10734" s="60"/>
      <c r="X10734" s="60"/>
      <c r="Y10734" s="60"/>
      <c r="Z10734" s="60"/>
    </row>
    <row r="10735" spans="23:26" hidden="1" x14ac:dyDescent="0.3">
      <c r="W10735" s="60"/>
      <c r="X10735" s="60"/>
      <c r="Y10735" s="60"/>
      <c r="Z10735" s="60"/>
    </row>
    <row r="10736" spans="23:26" hidden="1" x14ac:dyDescent="0.3">
      <c r="W10736" s="60"/>
      <c r="X10736" s="60"/>
      <c r="Y10736" s="60"/>
      <c r="Z10736" s="60"/>
    </row>
    <row r="10737" spans="23:26" hidden="1" x14ac:dyDescent="0.3">
      <c r="W10737" s="60"/>
      <c r="X10737" s="60"/>
      <c r="Y10737" s="60"/>
      <c r="Z10737" s="60"/>
    </row>
    <row r="10738" spans="23:26" hidden="1" x14ac:dyDescent="0.3">
      <c r="W10738" s="60"/>
      <c r="X10738" s="60"/>
      <c r="Y10738" s="60"/>
      <c r="Z10738" s="60"/>
    </row>
    <row r="10739" spans="23:26" hidden="1" x14ac:dyDescent="0.3">
      <c r="W10739" s="60"/>
      <c r="X10739" s="60"/>
      <c r="Y10739" s="60"/>
      <c r="Z10739" s="60"/>
    </row>
    <row r="10740" spans="23:26" hidden="1" x14ac:dyDescent="0.3">
      <c r="W10740" s="60"/>
      <c r="X10740" s="60"/>
      <c r="Y10740" s="60"/>
      <c r="Z10740" s="60"/>
    </row>
    <row r="10741" spans="23:26" hidden="1" x14ac:dyDescent="0.3">
      <c r="W10741" s="60"/>
      <c r="X10741" s="60"/>
      <c r="Y10741" s="60"/>
      <c r="Z10741" s="60"/>
    </row>
    <row r="10742" spans="23:26" hidden="1" x14ac:dyDescent="0.3">
      <c r="W10742" s="60"/>
      <c r="X10742" s="60"/>
      <c r="Y10742" s="60"/>
      <c r="Z10742" s="60"/>
    </row>
    <row r="10743" spans="23:26" hidden="1" x14ac:dyDescent="0.3">
      <c r="W10743" s="60"/>
      <c r="X10743" s="60"/>
      <c r="Y10743" s="60"/>
      <c r="Z10743" s="60"/>
    </row>
    <row r="10744" spans="23:26" hidden="1" x14ac:dyDescent="0.3">
      <c r="W10744" s="60"/>
      <c r="X10744" s="60"/>
      <c r="Y10744" s="60"/>
      <c r="Z10744" s="60"/>
    </row>
    <row r="10745" spans="23:26" hidden="1" x14ac:dyDescent="0.3">
      <c r="W10745" s="60"/>
      <c r="X10745" s="60"/>
      <c r="Y10745" s="60"/>
      <c r="Z10745" s="60"/>
    </row>
    <row r="10746" spans="23:26" hidden="1" x14ac:dyDescent="0.3">
      <c r="W10746" s="60"/>
      <c r="X10746" s="60"/>
      <c r="Y10746" s="60"/>
      <c r="Z10746" s="60"/>
    </row>
    <row r="10747" spans="23:26" hidden="1" x14ac:dyDescent="0.3">
      <c r="W10747" s="60"/>
      <c r="X10747" s="60"/>
      <c r="Y10747" s="60"/>
      <c r="Z10747" s="60"/>
    </row>
    <row r="10748" spans="23:26" hidden="1" x14ac:dyDescent="0.3">
      <c r="W10748" s="60"/>
      <c r="X10748" s="60"/>
      <c r="Y10748" s="60"/>
      <c r="Z10748" s="60"/>
    </row>
    <row r="10749" spans="23:26" hidden="1" x14ac:dyDescent="0.3">
      <c r="W10749" s="60"/>
      <c r="X10749" s="60"/>
      <c r="Y10749" s="60"/>
      <c r="Z10749" s="60"/>
    </row>
    <row r="10750" spans="23:26" hidden="1" x14ac:dyDescent="0.3">
      <c r="W10750" s="60"/>
      <c r="X10750" s="60"/>
      <c r="Y10750" s="60"/>
      <c r="Z10750" s="60"/>
    </row>
    <row r="10751" spans="23:26" hidden="1" x14ac:dyDescent="0.3">
      <c r="W10751" s="60"/>
      <c r="X10751" s="60"/>
      <c r="Y10751" s="60"/>
      <c r="Z10751" s="60"/>
    </row>
    <row r="10752" spans="23:26" hidden="1" x14ac:dyDescent="0.3">
      <c r="W10752" s="60"/>
      <c r="X10752" s="60"/>
      <c r="Y10752" s="60"/>
      <c r="Z10752" s="60"/>
    </row>
    <row r="10753" spans="23:26" hidden="1" x14ac:dyDescent="0.3">
      <c r="W10753" s="60"/>
      <c r="X10753" s="60"/>
      <c r="Y10753" s="60"/>
      <c r="Z10753" s="60"/>
    </row>
    <row r="10754" spans="23:26" hidden="1" x14ac:dyDescent="0.3">
      <c r="W10754" s="60"/>
      <c r="X10754" s="60"/>
      <c r="Y10754" s="60"/>
      <c r="Z10754" s="60"/>
    </row>
    <row r="10755" spans="23:26" hidden="1" x14ac:dyDescent="0.3">
      <c r="W10755" s="60"/>
      <c r="X10755" s="60"/>
      <c r="Y10755" s="60"/>
      <c r="Z10755" s="60"/>
    </row>
    <row r="10756" spans="23:26" hidden="1" x14ac:dyDescent="0.3">
      <c r="W10756" s="60"/>
      <c r="X10756" s="60"/>
      <c r="Y10756" s="60"/>
      <c r="Z10756" s="60"/>
    </row>
    <row r="10757" spans="23:26" hidden="1" x14ac:dyDescent="0.3">
      <c r="W10757" s="60"/>
      <c r="X10757" s="60"/>
      <c r="Y10757" s="60"/>
      <c r="Z10757" s="60"/>
    </row>
    <row r="10758" spans="23:26" hidden="1" x14ac:dyDescent="0.3">
      <c r="W10758" s="60"/>
      <c r="X10758" s="60"/>
      <c r="Y10758" s="60"/>
      <c r="Z10758" s="60"/>
    </row>
    <row r="10759" spans="23:26" hidden="1" x14ac:dyDescent="0.3">
      <c r="W10759" s="60"/>
      <c r="X10759" s="60"/>
      <c r="Y10759" s="60"/>
      <c r="Z10759" s="60"/>
    </row>
    <row r="10760" spans="23:26" hidden="1" x14ac:dyDescent="0.3">
      <c r="W10760" s="60"/>
      <c r="X10760" s="60"/>
      <c r="Y10760" s="60"/>
      <c r="Z10760" s="60"/>
    </row>
    <row r="10761" spans="23:26" hidden="1" x14ac:dyDescent="0.3">
      <c r="W10761" s="60"/>
      <c r="X10761" s="60"/>
      <c r="Y10761" s="60"/>
      <c r="Z10761" s="60"/>
    </row>
    <row r="10762" spans="23:26" hidden="1" x14ac:dyDescent="0.3">
      <c r="W10762" s="60"/>
      <c r="X10762" s="60"/>
      <c r="Y10762" s="60"/>
      <c r="Z10762" s="60"/>
    </row>
    <row r="10763" spans="23:26" hidden="1" x14ac:dyDescent="0.3">
      <c r="W10763" s="60"/>
      <c r="X10763" s="60"/>
      <c r="Y10763" s="60"/>
      <c r="Z10763" s="60"/>
    </row>
    <row r="10764" spans="23:26" hidden="1" x14ac:dyDescent="0.3">
      <c r="W10764" s="60"/>
      <c r="X10764" s="60"/>
      <c r="Y10764" s="60"/>
      <c r="Z10764" s="60"/>
    </row>
    <row r="10765" spans="23:26" hidden="1" x14ac:dyDescent="0.3">
      <c r="W10765" s="60"/>
      <c r="X10765" s="60"/>
      <c r="Y10765" s="60"/>
      <c r="Z10765" s="60"/>
    </row>
    <row r="10766" spans="23:26" hidden="1" x14ac:dyDescent="0.3">
      <c r="W10766" s="60"/>
      <c r="X10766" s="60"/>
      <c r="Y10766" s="60"/>
      <c r="Z10766" s="60"/>
    </row>
    <row r="10767" spans="23:26" hidden="1" x14ac:dyDescent="0.3">
      <c r="W10767" s="60"/>
      <c r="X10767" s="60"/>
      <c r="Y10767" s="60"/>
      <c r="Z10767" s="60"/>
    </row>
    <row r="10768" spans="23:26" hidden="1" x14ac:dyDescent="0.3">
      <c r="W10768" s="60"/>
      <c r="X10768" s="60"/>
      <c r="Y10768" s="60"/>
      <c r="Z10768" s="60"/>
    </row>
    <row r="10769" spans="23:26" hidden="1" x14ac:dyDescent="0.3">
      <c r="W10769" s="60"/>
      <c r="X10769" s="60"/>
      <c r="Y10769" s="60"/>
      <c r="Z10769" s="60"/>
    </row>
    <row r="10770" spans="23:26" hidden="1" x14ac:dyDescent="0.3">
      <c r="W10770" s="60"/>
      <c r="X10770" s="60"/>
      <c r="Y10770" s="60"/>
      <c r="Z10770" s="60"/>
    </row>
    <row r="10771" spans="23:26" hidden="1" x14ac:dyDescent="0.3">
      <c r="W10771" s="60"/>
      <c r="X10771" s="60"/>
      <c r="Y10771" s="60"/>
      <c r="Z10771" s="60"/>
    </row>
    <row r="10772" spans="23:26" hidden="1" x14ac:dyDescent="0.3">
      <c r="W10772" s="60"/>
      <c r="X10772" s="60"/>
      <c r="Y10772" s="60"/>
      <c r="Z10772" s="60"/>
    </row>
    <row r="10773" spans="23:26" hidden="1" x14ac:dyDescent="0.3">
      <c r="W10773" s="60"/>
      <c r="X10773" s="60"/>
      <c r="Y10773" s="60"/>
      <c r="Z10773" s="60"/>
    </row>
    <row r="10774" spans="23:26" hidden="1" x14ac:dyDescent="0.3">
      <c r="W10774" s="60"/>
      <c r="X10774" s="60"/>
      <c r="Y10774" s="60"/>
      <c r="Z10774" s="60"/>
    </row>
    <row r="10775" spans="23:26" hidden="1" x14ac:dyDescent="0.3">
      <c r="W10775" s="60"/>
      <c r="X10775" s="60"/>
      <c r="Y10775" s="60"/>
      <c r="Z10775" s="60"/>
    </row>
    <row r="10776" spans="23:26" hidden="1" x14ac:dyDescent="0.3">
      <c r="W10776" s="60"/>
      <c r="X10776" s="60"/>
      <c r="Y10776" s="60"/>
      <c r="Z10776" s="60"/>
    </row>
    <row r="10777" spans="23:26" hidden="1" x14ac:dyDescent="0.3">
      <c r="W10777" s="60"/>
      <c r="X10777" s="60"/>
      <c r="Y10777" s="60"/>
      <c r="Z10777" s="60"/>
    </row>
    <row r="10778" spans="23:26" hidden="1" x14ac:dyDescent="0.3">
      <c r="W10778" s="60"/>
      <c r="X10778" s="60"/>
      <c r="Y10778" s="60"/>
      <c r="Z10778" s="60"/>
    </row>
    <row r="10779" spans="23:26" hidden="1" x14ac:dyDescent="0.3">
      <c r="W10779" s="60"/>
      <c r="X10779" s="60"/>
      <c r="Y10779" s="60"/>
      <c r="Z10779" s="60"/>
    </row>
    <row r="10780" spans="23:26" hidden="1" x14ac:dyDescent="0.3">
      <c r="W10780" s="60"/>
      <c r="X10780" s="60"/>
      <c r="Y10780" s="60"/>
      <c r="Z10780" s="60"/>
    </row>
    <row r="10781" spans="23:26" hidden="1" x14ac:dyDescent="0.3">
      <c r="W10781" s="60"/>
      <c r="X10781" s="60"/>
      <c r="Y10781" s="60"/>
      <c r="Z10781" s="60"/>
    </row>
    <row r="10782" spans="23:26" hidden="1" x14ac:dyDescent="0.3">
      <c r="W10782" s="60"/>
      <c r="X10782" s="60"/>
      <c r="Y10782" s="60"/>
      <c r="Z10782" s="60"/>
    </row>
    <row r="10783" spans="23:26" hidden="1" x14ac:dyDescent="0.3">
      <c r="W10783" s="60"/>
      <c r="X10783" s="60"/>
      <c r="Y10783" s="60"/>
      <c r="Z10783" s="60"/>
    </row>
    <row r="10784" spans="23:26" hidden="1" x14ac:dyDescent="0.3">
      <c r="W10784" s="60"/>
      <c r="X10784" s="60"/>
      <c r="Y10784" s="60"/>
      <c r="Z10784" s="60"/>
    </row>
    <row r="10785" spans="23:26" hidden="1" x14ac:dyDescent="0.3">
      <c r="W10785" s="60"/>
      <c r="X10785" s="60"/>
      <c r="Y10785" s="60"/>
      <c r="Z10785" s="60"/>
    </row>
    <row r="10786" spans="23:26" hidden="1" x14ac:dyDescent="0.3">
      <c r="W10786" s="60"/>
      <c r="X10786" s="60"/>
      <c r="Y10786" s="60"/>
      <c r="Z10786" s="60"/>
    </row>
    <row r="10787" spans="23:26" hidden="1" x14ac:dyDescent="0.3">
      <c r="W10787" s="60"/>
      <c r="X10787" s="60"/>
      <c r="Y10787" s="60"/>
      <c r="Z10787" s="60"/>
    </row>
    <row r="10788" spans="23:26" hidden="1" x14ac:dyDescent="0.3">
      <c r="W10788" s="60"/>
      <c r="X10788" s="60"/>
      <c r="Y10788" s="60"/>
      <c r="Z10788" s="60"/>
    </row>
    <row r="10789" spans="23:26" hidden="1" x14ac:dyDescent="0.3">
      <c r="W10789" s="60"/>
      <c r="X10789" s="60"/>
      <c r="Y10789" s="60"/>
      <c r="Z10789" s="60"/>
    </row>
    <row r="10790" spans="23:26" hidden="1" x14ac:dyDescent="0.3">
      <c r="W10790" s="60"/>
      <c r="X10790" s="60"/>
      <c r="Y10790" s="60"/>
      <c r="Z10790" s="60"/>
    </row>
    <row r="10791" spans="23:26" hidden="1" x14ac:dyDescent="0.3">
      <c r="W10791" s="60"/>
      <c r="X10791" s="60"/>
      <c r="Y10791" s="60"/>
      <c r="Z10791" s="60"/>
    </row>
    <row r="10792" spans="23:26" hidden="1" x14ac:dyDescent="0.3">
      <c r="W10792" s="60"/>
      <c r="X10792" s="60"/>
      <c r="Y10792" s="60"/>
      <c r="Z10792" s="60"/>
    </row>
    <row r="10793" spans="23:26" hidden="1" x14ac:dyDescent="0.3">
      <c r="W10793" s="60"/>
      <c r="X10793" s="60"/>
      <c r="Y10793" s="60"/>
      <c r="Z10793" s="60"/>
    </row>
    <row r="10794" spans="23:26" hidden="1" x14ac:dyDescent="0.3">
      <c r="W10794" s="60"/>
      <c r="X10794" s="60"/>
      <c r="Y10794" s="60"/>
      <c r="Z10794" s="60"/>
    </row>
    <row r="10795" spans="23:26" hidden="1" x14ac:dyDescent="0.3">
      <c r="W10795" s="60"/>
      <c r="X10795" s="60"/>
      <c r="Y10795" s="60"/>
      <c r="Z10795" s="60"/>
    </row>
    <row r="10796" spans="23:26" hidden="1" x14ac:dyDescent="0.3">
      <c r="W10796" s="60"/>
      <c r="X10796" s="60"/>
      <c r="Y10796" s="60"/>
      <c r="Z10796" s="60"/>
    </row>
    <row r="10797" spans="23:26" hidden="1" x14ac:dyDescent="0.3">
      <c r="W10797" s="60"/>
      <c r="X10797" s="60"/>
      <c r="Y10797" s="60"/>
      <c r="Z10797" s="60"/>
    </row>
    <row r="10798" spans="23:26" hidden="1" x14ac:dyDescent="0.3">
      <c r="W10798" s="60"/>
      <c r="X10798" s="60"/>
      <c r="Y10798" s="60"/>
      <c r="Z10798" s="60"/>
    </row>
    <row r="10799" spans="23:26" hidden="1" x14ac:dyDescent="0.3">
      <c r="W10799" s="60"/>
      <c r="X10799" s="60"/>
      <c r="Y10799" s="60"/>
      <c r="Z10799" s="60"/>
    </row>
    <row r="10800" spans="23:26" hidden="1" x14ac:dyDescent="0.3">
      <c r="W10800" s="60"/>
      <c r="X10800" s="60"/>
      <c r="Y10800" s="60"/>
      <c r="Z10800" s="60"/>
    </row>
    <row r="10801" spans="23:26" hidden="1" x14ac:dyDescent="0.3">
      <c r="W10801" s="60"/>
      <c r="X10801" s="60"/>
      <c r="Y10801" s="60"/>
      <c r="Z10801" s="60"/>
    </row>
    <row r="10802" spans="23:26" hidden="1" x14ac:dyDescent="0.3">
      <c r="W10802" s="60"/>
      <c r="X10802" s="60"/>
      <c r="Y10802" s="60"/>
      <c r="Z10802" s="60"/>
    </row>
    <row r="10803" spans="23:26" hidden="1" x14ac:dyDescent="0.3">
      <c r="W10803" s="60"/>
      <c r="X10803" s="60"/>
      <c r="Y10803" s="60"/>
      <c r="Z10803" s="60"/>
    </row>
    <row r="10804" spans="23:26" hidden="1" x14ac:dyDescent="0.3">
      <c r="W10804" s="60"/>
      <c r="X10804" s="60"/>
      <c r="Y10804" s="60"/>
      <c r="Z10804" s="60"/>
    </row>
    <row r="10805" spans="23:26" hidden="1" x14ac:dyDescent="0.3">
      <c r="W10805" s="60"/>
      <c r="X10805" s="60"/>
      <c r="Y10805" s="60"/>
      <c r="Z10805" s="60"/>
    </row>
    <row r="10806" spans="23:26" hidden="1" x14ac:dyDescent="0.3">
      <c r="W10806" s="60"/>
      <c r="X10806" s="60"/>
      <c r="Y10806" s="60"/>
      <c r="Z10806" s="60"/>
    </row>
    <row r="10807" spans="23:26" hidden="1" x14ac:dyDescent="0.3">
      <c r="W10807" s="60"/>
      <c r="X10807" s="60"/>
      <c r="Y10807" s="60"/>
      <c r="Z10807" s="60"/>
    </row>
    <row r="10808" spans="23:26" hidden="1" x14ac:dyDescent="0.3">
      <c r="W10808" s="60"/>
      <c r="X10808" s="60"/>
      <c r="Y10808" s="60"/>
      <c r="Z10808" s="60"/>
    </row>
    <row r="10809" spans="23:26" hidden="1" x14ac:dyDescent="0.3">
      <c r="W10809" s="60"/>
      <c r="X10809" s="60"/>
      <c r="Y10809" s="60"/>
      <c r="Z10809" s="60"/>
    </row>
    <row r="10810" spans="23:26" hidden="1" x14ac:dyDescent="0.3">
      <c r="W10810" s="60"/>
      <c r="X10810" s="60"/>
      <c r="Y10810" s="60"/>
      <c r="Z10810" s="60"/>
    </row>
    <row r="10811" spans="23:26" hidden="1" x14ac:dyDescent="0.3">
      <c r="W10811" s="60"/>
      <c r="X10811" s="60"/>
      <c r="Y10811" s="60"/>
      <c r="Z10811" s="60"/>
    </row>
    <row r="10812" spans="23:26" hidden="1" x14ac:dyDescent="0.3">
      <c r="W10812" s="60"/>
      <c r="X10812" s="60"/>
      <c r="Y10812" s="60"/>
      <c r="Z10812" s="60"/>
    </row>
    <row r="10813" spans="23:26" hidden="1" x14ac:dyDescent="0.3">
      <c r="W10813" s="60"/>
      <c r="X10813" s="60"/>
      <c r="Y10813" s="60"/>
      <c r="Z10813" s="60"/>
    </row>
    <row r="10814" spans="23:26" hidden="1" x14ac:dyDescent="0.3">
      <c r="W10814" s="60"/>
      <c r="X10814" s="60"/>
      <c r="Y10814" s="60"/>
      <c r="Z10814" s="60"/>
    </row>
    <row r="10815" spans="23:26" hidden="1" x14ac:dyDescent="0.3">
      <c r="W10815" s="60"/>
      <c r="X10815" s="60"/>
      <c r="Y10815" s="60"/>
      <c r="Z10815" s="60"/>
    </row>
    <row r="10816" spans="23:26" hidden="1" x14ac:dyDescent="0.3">
      <c r="W10816" s="60"/>
      <c r="X10816" s="60"/>
      <c r="Y10816" s="60"/>
      <c r="Z10816" s="60"/>
    </row>
    <row r="10817" spans="23:26" hidden="1" x14ac:dyDescent="0.3">
      <c r="W10817" s="60"/>
      <c r="X10817" s="60"/>
      <c r="Y10817" s="60"/>
      <c r="Z10817" s="60"/>
    </row>
    <row r="10818" spans="23:26" hidden="1" x14ac:dyDescent="0.3">
      <c r="W10818" s="60"/>
      <c r="X10818" s="60"/>
      <c r="Y10818" s="60"/>
      <c r="Z10818" s="60"/>
    </row>
    <row r="10819" spans="23:26" hidden="1" x14ac:dyDescent="0.3">
      <c r="W10819" s="60"/>
      <c r="X10819" s="60"/>
      <c r="Y10819" s="60"/>
      <c r="Z10819" s="60"/>
    </row>
    <row r="10820" spans="23:26" hidden="1" x14ac:dyDescent="0.3">
      <c r="W10820" s="60"/>
      <c r="X10820" s="60"/>
      <c r="Y10820" s="60"/>
      <c r="Z10820" s="60"/>
    </row>
    <row r="10821" spans="23:26" hidden="1" x14ac:dyDescent="0.3">
      <c r="W10821" s="60"/>
      <c r="X10821" s="60"/>
      <c r="Y10821" s="60"/>
      <c r="Z10821" s="60"/>
    </row>
    <row r="10822" spans="23:26" hidden="1" x14ac:dyDescent="0.3">
      <c r="W10822" s="60"/>
      <c r="X10822" s="60"/>
      <c r="Y10822" s="60"/>
      <c r="Z10822" s="60"/>
    </row>
    <row r="10823" spans="23:26" hidden="1" x14ac:dyDescent="0.3">
      <c r="W10823" s="60"/>
      <c r="X10823" s="60"/>
      <c r="Y10823" s="60"/>
      <c r="Z10823" s="60"/>
    </row>
    <row r="10824" spans="23:26" hidden="1" x14ac:dyDescent="0.3">
      <c r="W10824" s="60"/>
      <c r="X10824" s="60"/>
      <c r="Y10824" s="60"/>
      <c r="Z10824" s="60"/>
    </row>
    <row r="10825" spans="23:26" hidden="1" x14ac:dyDescent="0.3">
      <c r="W10825" s="60"/>
      <c r="X10825" s="60"/>
      <c r="Y10825" s="60"/>
      <c r="Z10825" s="60"/>
    </row>
    <row r="10826" spans="23:26" hidden="1" x14ac:dyDescent="0.3">
      <c r="W10826" s="60"/>
      <c r="X10826" s="60"/>
      <c r="Y10826" s="60"/>
      <c r="Z10826" s="60"/>
    </row>
    <row r="10827" spans="23:26" hidden="1" x14ac:dyDescent="0.3">
      <c r="W10827" s="60"/>
      <c r="X10827" s="60"/>
      <c r="Y10827" s="60"/>
      <c r="Z10827" s="60"/>
    </row>
    <row r="10828" spans="23:26" hidden="1" x14ac:dyDescent="0.3">
      <c r="W10828" s="60"/>
      <c r="X10828" s="60"/>
      <c r="Y10828" s="60"/>
      <c r="Z10828" s="60"/>
    </row>
    <row r="10829" spans="23:26" hidden="1" x14ac:dyDescent="0.3">
      <c r="W10829" s="60"/>
      <c r="X10829" s="60"/>
      <c r="Y10829" s="60"/>
      <c r="Z10829" s="60"/>
    </row>
    <row r="10830" spans="23:26" hidden="1" x14ac:dyDescent="0.3">
      <c r="W10830" s="60"/>
      <c r="X10830" s="60"/>
      <c r="Y10830" s="60"/>
      <c r="Z10830" s="60"/>
    </row>
    <row r="10831" spans="23:26" hidden="1" x14ac:dyDescent="0.3">
      <c r="W10831" s="60"/>
      <c r="X10831" s="60"/>
      <c r="Y10831" s="60"/>
      <c r="Z10831" s="60"/>
    </row>
    <row r="10832" spans="23:26" hidden="1" x14ac:dyDescent="0.3">
      <c r="W10832" s="60"/>
      <c r="X10832" s="60"/>
      <c r="Y10832" s="60"/>
      <c r="Z10832" s="60"/>
    </row>
    <row r="10833" spans="23:26" hidden="1" x14ac:dyDescent="0.3">
      <c r="W10833" s="60"/>
      <c r="X10833" s="60"/>
      <c r="Y10833" s="60"/>
      <c r="Z10833" s="60"/>
    </row>
    <row r="10834" spans="23:26" hidden="1" x14ac:dyDescent="0.3">
      <c r="W10834" s="60"/>
      <c r="X10834" s="60"/>
      <c r="Y10834" s="60"/>
      <c r="Z10834" s="60"/>
    </row>
    <row r="10835" spans="23:26" hidden="1" x14ac:dyDescent="0.3">
      <c r="W10835" s="60"/>
      <c r="X10835" s="60"/>
      <c r="Y10835" s="60"/>
      <c r="Z10835" s="60"/>
    </row>
    <row r="10836" spans="23:26" hidden="1" x14ac:dyDescent="0.3">
      <c r="W10836" s="60"/>
      <c r="X10836" s="60"/>
      <c r="Y10836" s="60"/>
      <c r="Z10836" s="60"/>
    </row>
    <row r="10837" spans="23:26" hidden="1" x14ac:dyDescent="0.3">
      <c r="W10837" s="60"/>
      <c r="X10837" s="60"/>
      <c r="Y10837" s="60"/>
      <c r="Z10837" s="60"/>
    </row>
    <row r="10838" spans="23:26" hidden="1" x14ac:dyDescent="0.3">
      <c r="W10838" s="60"/>
      <c r="X10838" s="60"/>
      <c r="Y10838" s="60"/>
      <c r="Z10838" s="60"/>
    </row>
    <row r="10839" spans="23:26" hidden="1" x14ac:dyDescent="0.3">
      <c r="W10839" s="60"/>
      <c r="X10839" s="60"/>
      <c r="Y10839" s="60"/>
      <c r="Z10839" s="60"/>
    </row>
    <row r="10840" spans="23:26" hidden="1" x14ac:dyDescent="0.3">
      <c r="W10840" s="60"/>
      <c r="X10840" s="60"/>
      <c r="Y10840" s="60"/>
      <c r="Z10840" s="60"/>
    </row>
    <row r="10841" spans="23:26" hidden="1" x14ac:dyDescent="0.3">
      <c r="W10841" s="60"/>
      <c r="X10841" s="60"/>
      <c r="Y10841" s="60"/>
      <c r="Z10841" s="60"/>
    </row>
    <row r="10842" spans="23:26" hidden="1" x14ac:dyDescent="0.3">
      <c r="W10842" s="60"/>
      <c r="X10842" s="60"/>
      <c r="Y10842" s="60"/>
      <c r="Z10842" s="60"/>
    </row>
    <row r="10843" spans="23:26" hidden="1" x14ac:dyDescent="0.3">
      <c r="W10843" s="60"/>
      <c r="X10843" s="60"/>
      <c r="Y10843" s="60"/>
      <c r="Z10843" s="60"/>
    </row>
    <row r="10844" spans="23:26" hidden="1" x14ac:dyDescent="0.3">
      <c r="W10844" s="60"/>
      <c r="X10844" s="60"/>
      <c r="Y10844" s="60"/>
      <c r="Z10844" s="60"/>
    </row>
    <row r="10845" spans="23:26" hidden="1" x14ac:dyDescent="0.3">
      <c r="W10845" s="60"/>
      <c r="X10845" s="60"/>
      <c r="Y10845" s="60"/>
      <c r="Z10845" s="60"/>
    </row>
    <row r="10846" spans="23:26" hidden="1" x14ac:dyDescent="0.3">
      <c r="W10846" s="60"/>
      <c r="X10846" s="60"/>
      <c r="Y10846" s="60"/>
      <c r="Z10846" s="60"/>
    </row>
    <row r="10847" spans="23:26" hidden="1" x14ac:dyDescent="0.3">
      <c r="W10847" s="60"/>
      <c r="X10847" s="60"/>
      <c r="Y10847" s="60"/>
      <c r="Z10847" s="60"/>
    </row>
    <row r="10848" spans="23:26" hidden="1" x14ac:dyDescent="0.3">
      <c r="W10848" s="60"/>
      <c r="X10848" s="60"/>
      <c r="Y10848" s="60"/>
      <c r="Z10848" s="60"/>
    </row>
    <row r="10849" spans="23:26" hidden="1" x14ac:dyDescent="0.3">
      <c r="W10849" s="60"/>
      <c r="X10849" s="60"/>
      <c r="Y10849" s="60"/>
      <c r="Z10849" s="60"/>
    </row>
    <row r="10850" spans="23:26" hidden="1" x14ac:dyDescent="0.3">
      <c r="W10850" s="60"/>
      <c r="X10850" s="60"/>
      <c r="Y10850" s="60"/>
      <c r="Z10850" s="60"/>
    </row>
    <row r="10851" spans="23:26" hidden="1" x14ac:dyDescent="0.3">
      <c r="W10851" s="60"/>
      <c r="X10851" s="60"/>
      <c r="Y10851" s="60"/>
      <c r="Z10851" s="60"/>
    </row>
    <row r="10852" spans="23:26" hidden="1" x14ac:dyDescent="0.3">
      <c r="W10852" s="60"/>
      <c r="X10852" s="60"/>
      <c r="Y10852" s="60"/>
      <c r="Z10852" s="60"/>
    </row>
    <row r="10853" spans="23:26" hidden="1" x14ac:dyDescent="0.3">
      <c r="W10853" s="60"/>
      <c r="X10853" s="60"/>
      <c r="Y10853" s="60"/>
      <c r="Z10853" s="60"/>
    </row>
    <row r="10854" spans="23:26" hidden="1" x14ac:dyDescent="0.3">
      <c r="W10854" s="60"/>
      <c r="X10854" s="60"/>
      <c r="Y10854" s="60"/>
      <c r="Z10854" s="60"/>
    </row>
    <row r="10855" spans="23:26" hidden="1" x14ac:dyDescent="0.3">
      <c r="W10855" s="60"/>
      <c r="X10855" s="60"/>
      <c r="Y10855" s="60"/>
      <c r="Z10855" s="60"/>
    </row>
    <row r="10856" spans="23:26" hidden="1" x14ac:dyDescent="0.3">
      <c r="W10856" s="60"/>
      <c r="X10856" s="60"/>
      <c r="Y10856" s="60"/>
      <c r="Z10856" s="60"/>
    </row>
    <row r="10857" spans="23:26" hidden="1" x14ac:dyDescent="0.3">
      <c r="W10857" s="60"/>
      <c r="X10857" s="60"/>
      <c r="Y10857" s="60"/>
      <c r="Z10857" s="60"/>
    </row>
    <row r="10858" spans="23:26" hidden="1" x14ac:dyDescent="0.3">
      <c r="W10858" s="60"/>
      <c r="X10858" s="60"/>
      <c r="Y10858" s="60"/>
      <c r="Z10858" s="60"/>
    </row>
    <row r="10859" spans="23:26" hidden="1" x14ac:dyDescent="0.3">
      <c r="W10859" s="60"/>
      <c r="X10859" s="60"/>
      <c r="Y10859" s="60"/>
      <c r="Z10859" s="60"/>
    </row>
    <row r="10860" spans="23:26" hidden="1" x14ac:dyDescent="0.3">
      <c r="W10860" s="60"/>
      <c r="X10860" s="60"/>
      <c r="Y10860" s="60"/>
      <c r="Z10860" s="60"/>
    </row>
    <row r="10861" spans="23:26" hidden="1" x14ac:dyDescent="0.3">
      <c r="W10861" s="60"/>
      <c r="X10861" s="60"/>
      <c r="Y10861" s="60"/>
      <c r="Z10861" s="60"/>
    </row>
    <row r="10862" spans="23:26" hidden="1" x14ac:dyDescent="0.3">
      <c r="W10862" s="60"/>
      <c r="X10862" s="60"/>
      <c r="Y10862" s="60"/>
      <c r="Z10862" s="60"/>
    </row>
    <row r="10863" spans="23:26" hidden="1" x14ac:dyDescent="0.3">
      <c r="W10863" s="60"/>
      <c r="X10863" s="60"/>
      <c r="Y10863" s="60"/>
      <c r="Z10863" s="60"/>
    </row>
    <row r="10864" spans="23:26" hidden="1" x14ac:dyDescent="0.3">
      <c r="W10864" s="60"/>
      <c r="X10864" s="60"/>
      <c r="Y10864" s="60"/>
      <c r="Z10864" s="60"/>
    </row>
    <row r="10865" spans="23:26" hidden="1" x14ac:dyDescent="0.3">
      <c r="W10865" s="60"/>
      <c r="X10865" s="60"/>
      <c r="Y10865" s="60"/>
      <c r="Z10865" s="60"/>
    </row>
    <row r="10866" spans="23:26" hidden="1" x14ac:dyDescent="0.3">
      <c r="W10866" s="60"/>
      <c r="X10866" s="60"/>
      <c r="Y10866" s="60"/>
      <c r="Z10866" s="60"/>
    </row>
    <row r="10867" spans="23:26" hidden="1" x14ac:dyDescent="0.3">
      <c r="W10867" s="60"/>
      <c r="X10867" s="60"/>
      <c r="Y10867" s="60"/>
      <c r="Z10867" s="60"/>
    </row>
    <row r="10868" spans="23:26" hidden="1" x14ac:dyDescent="0.3">
      <c r="W10868" s="60"/>
      <c r="X10868" s="60"/>
      <c r="Y10868" s="60"/>
      <c r="Z10868" s="60"/>
    </row>
    <row r="10869" spans="23:26" hidden="1" x14ac:dyDescent="0.3">
      <c r="W10869" s="60"/>
      <c r="X10869" s="60"/>
      <c r="Y10869" s="60"/>
      <c r="Z10869" s="60"/>
    </row>
    <row r="10870" spans="23:26" hidden="1" x14ac:dyDescent="0.3">
      <c r="W10870" s="60"/>
      <c r="X10870" s="60"/>
      <c r="Y10870" s="60"/>
      <c r="Z10870" s="60"/>
    </row>
    <row r="10871" spans="23:26" hidden="1" x14ac:dyDescent="0.3">
      <c r="W10871" s="60"/>
      <c r="X10871" s="60"/>
      <c r="Y10871" s="60"/>
      <c r="Z10871" s="60"/>
    </row>
    <row r="10872" spans="23:26" hidden="1" x14ac:dyDescent="0.3">
      <c r="W10872" s="60"/>
      <c r="X10872" s="60"/>
      <c r="Y10872" s="60"/>
      <c r="Z10872" s="60"/>
    </row>
    <row r="10873" spans="23:26" hidden="1" x14ac:dyDescent="0.3">
      <c r="W10873" s="60"/>
      <c r="X10873" s="60"/>
      <c r="Y10873" s="60"/>
      <c r="Z10873" s="60"/>
    </row>
    <row r="10874" spans="23:26" hidden="1" x14ac:dyDescent="0.3">
      <c r="W10874" s="60"/>
      <c r="X10874" s="60"/>
      <c r="Y10874" s="60"/>
      <c r="Z10874" s="60"/>
    </row>
    <row r="10875" spans="23:26" hidden="1" x14ac:dyDescent="0.3">
      <c r="W10875" s="60"/>
      <c r="X10875" s="60"/>
      <c r="Y10875" s="60"/>
      <c r="Z10875" s="60"/>
    </row>
    <row r="10876" spans="23:26" hidden="1" x14ac:dyDescent="0.3">
      <c r="W10876" s="60"/>
      <c r="X10876" s="60"/>
      <c r="Y10876" s="60"/>
      <c r="Z10876" s="60"/>
    </row>
    <row r="10877" spans="23:26" hidden="1" x14ac:dyDescent="0.3">
      <c r="W10877" s="60"/>
      <c r="X10877" s="60"/>
      <c r="Y10877" s="60"/>
      <c r="Z10877" s="60"/>
    </row>
    <row r="10878" spans="23:26" hidden="1" x14ac:dyDescent="0.3">
      <c r="W10878" s="60"/>
      <c r="X10878" s="60"/>
      <c r="Y10878" s="60"/>
      <c r="Z10878" s="60"/>
    </row>
    <row r="10879" spans="23:26" hidden="1" x14ac:dyDescent="0.3">
      <c r="W10879" s="60"/>
      <c r="X10879" s="60"/>
      <c r="Y10879" s="60"/>
      <c r="Z10879" s="60"/>
    </row>
    <row r="10880" spans="23:26" hidden="1" x14ac:dyDescent="0.3">
      <c r="W10880" s="60"/>
      <c r="X10880" s="60"/>
      <c r="Y10880" s="60"/>
      <c r="Z10880" s="60"/>
    </row>
    <row r="10881" spans="23:26" hidden="1" x14ac:dyDescent="0.3">
      <c r="W10881" s="60"/>
      <c r="X10881" s="60"/>
      <c r="Y10881" s="60"/>
      <c r="Z10881" s="60"/>
    </row>
    <row r="10882" spans="23:26" hidden="1" x14ac:dyDescent="0.3">
      <c r="W10882" s="60"/>
      <c r="X10882" s="60"/>
      <c r="Y10882" s="60"/>
      <c r="Z10882" s="60"/>
    </row>
    <row r="10883" spans="23:26" hidden="1" x14ac:dyDescent="0.3">
      <c r="W10883" s="60"/>
      <c r="X10883" s="60"/>
      <c r="Y10883" s="60"/>
      <c r="Z10883" s="60"/>
    </row>
    <row r="10884" spans="23:26" hidden="1" x14ac:dyDescent="0.3">
      <c r="W10884" s="60"/>
      <c r="X10884" s="60"/>
      <c r="Y10884" s="60"/>
      <c r="Z10884" s="60"/>
    </row>
    <row r="10885" spans="23:26" hidden="1" x14ac:dyDescent="0.3">
      <c r="W10885" s="60"/>
      <c r="X10885" s="60"/>
      <c r="Y10885" s="60"/>
      <c r="Z10885" s="60"/>
    </row>
    <row r="10886" spans="23:26" hidden="1" x14ac:dyDescent="0.3">
      <c r="W10886" s="60"/>
      <c r="X10886" s="60"/>
      <c r="Y10886" s="60"/>
      <c r="Z10886" s="60"/>
    </row>
    <row r="10887" spans="23:26" hidden="1" x14ac:dyDescent="0.3">
      <c r="W10887" s="60"/>
      <c r="X10887" s="60"/>
      <c r="Y10887" s="60"/>
      <c r="Z10887" s="60"/>
    </row>
    <row r="10888" spans="23:26" hidden="1" x14ac:dyDescent="0.3">
      <c r="W10888" s="60"/>
      <c r="X10888" s="60"/>
      <c r="Y10888" s="60"/>
      <c r="Z10888" s="60"/>
    </row>
    <row r="10889" spans="23:26" hidden="1" x14ac:dyDescent="0.3">
      <c r="W10889" s="60"/>
      <c r="X10889" s="60"/>
      <c r="Y10889" s="60"/>
      <c r="Z10889" s="60"/>
    </row>
    <row r="10890" spans="23:26" hidden="1" x14ac:dyDescent="0.3">
      <c r="W10890" s="60"/>
      <c r="X10890" s="60"/>
      <c r="Y10890" s="60"/>
      <c r="Z10890" s="60"/>
    </row>
    <row r="10891" spans="23:26" hidden="1" x14ac:dyDescent="0.3">
      <c r="W10891" s="60"/>
      <c r="X10891" s="60"/>
      <c r="Y10891" s="60"/>
      <c r="Z10891" s="60"/>
    </row>
    <row r="10892" spans="23:26" hidden="1" x14ac:dyDescent="0.3">
      <c r="W10892" s="60"/>
      <c r="X10892" s="60"/>
      <c r="Y10892" s="60"/>
      <c r="Z10892" s="60"/>
    </row>
    <row r="10893" spans="23:26" hidden="1" x14ac:dyDescent="0.3">
      <c r="W10893" s="60"/>
      <c r="X10893" s="60"/>
      <c r="Y10893" s="60"/>
      <c r="Z10893" s="60"/>
    </row>
    <row r="10894" spans="23:26" hidden="1" x14ac:dyDescent="0.3">
      <c r="W10894" s="60"/>
      <c r="X10894" s="60"/>
      <c r="Y10894" s="60"/>
      <c r="Z10894" s="60"/>
    </row>
    <row r="10895" spans="23:26" hidden="1" x14ac:dyDescent="0.3">
      <c r="W10895" s="60"/>
      <c r="X10895" s="60"/>
      <c r="Y10895" s="60"/>
      <c r="Z10895" s="60"/>
    </row>
    <row r="10896" spans="23:26" hidden="1" x14ac:dyDescent="0.3">
      <c r="W10896" s="60"/>
      <c r="X10896" s="60"/>
      <c r="Y10896" s="60"/>
      <c r="Z10896" s="60"/>
    </row>
    <row r="10897" spans="23:26" hidden="1" x14ac:dyDescent="0.3">
      <c r="W10897" s="60"/>
      <c r="X10897" s="60"/>
      <c r="Y10897" s="60"/>
      <c r="Z10897" s="60"/>
    </row>
    <row r="10898" spans="23:26" hidden="1" x14ac:dyDescent="0.3">
      <c r="W10898" s="60"/>
      <c r="X10898" s="60"/>
      <c r="Y10898" s="60"/>
      <c r="Z10898" s="60"/>
    </row>
    <row r="10899" spans="23:26" hidden="1" x14ac:dyDescent="0.3">
      <c r="W10899" s="60"/>
      <c r="X10899" s="60"/>
      <c r="Y10899" s="60"/>
      <c r="Z10899" s="60"/>
    </row>
    <row r="10900" spans="23:26" hidden="1" x14ac:dyDescent="0.3">
      <c r="W10900" s="60"/>
      <c r="X10900" s="60"/>
      <c r="Y10900" s="60"/>
      <c r="Z10900" s="60"/>
    </row>
    <row r="10901" spans="23:26" hidden="1" x14ac:dyDescent="0.3">
      <c r="W10901" s="60"/>
      <c r="X10901" s="60"/>
      <c r="Y10901" s="60"/>
      <c r="Z10901" s="60"/>
    </row>
    <row r="10902" spans="23:26" hidden="1" x14ac:dyDescent="0.3">
      <c r="W10902" s="60"/>
      <c r="X10902" s="60"/>
      <c r="Y10902" s="60"/>
      <c r="Z10902" s="60"/>
    </row>
  </sheetData>
  <sheetProtection algorithmName="SHA-512" hashValue="72mxUfIdMgpXV+Y0axYmu5reKXCAfXn9mbH5afK0HKs6NrTv+b6+Psm3mpGziMF0+CwmLFlgeDpOU3M+Bg+BfQ==" saltValue="8UDk+c65Bu2fPMT90YNubg==" spinCount="100000" sheet="1" objects="1" scenarios="1"/>
  <mergeCells count="16">
    <mergeCell ref="DB5:DE5"/>
    <mergeCell ref="CG5:CH5"/>
    <mergeCell ref="CP5:CR5"/>
    <mergeCell ref="CT5:CU5"/>
    <mergeCell ref="CJ5:CL5"/>
    <mergeCell ref="B2:R2"/>
    <mergeCell ref="CW5:CZ5"/>
    <mergeCell ref="AE5:AI5"/>
    <mergeCell ref="AK5:AO5"/>
    <mergeCell ref="AW5:BA5"/>
    <mergeCell ref="AQ5:AU5"/>
    <mergeCell ref="AE1505:AI1505"/>
    <mergeCell ref="AK1505:AO1505"/>
    <mergeCell ref="AQ1505:AU1505"/>
    <mergeCell ref="AW1505:BA1505"/>
    <mergeCell ref="C4:F4"/>
  </mergeCells>
  <conditionalFormatting sqref="N7:N1663">
    <cfRule type="expression" dxfId="36" priority="10">
      <formula>#REF!=3</formula>
    </cfRule>
  </conditionalFormatting>
  <conditionalFormatting sqref="V7:V1663 M7:M1663 O7:T1663">
    <cfRule type="expression" dxfId="35" priority="11">
      <formula>#REF!=3</formula>
    </cfRule>
  </conditionalFormatting>
  <conditionalFormatting sqref="K7:L1663">
    <cfRule type="expression" dxfId="34" priority="9">
      <formula>OR(AND($L7="A - Sensorial Auditiva",$M7&lt;65),AND($L7="V - Sensorial Visual",$M7&lt;65),AND($L7="F - Física",$M7&lt;65))</formula>
    </cfRule>
  </conditionalFormatting>
  <conditionalFormatting sqref="AB7:BM7 AJ8:AJ507 AF8:AF507 AP8:AV507 AA1501:AA1663 AE8:AE1500 AG8:AI1500 X7:AA1500 BE8:BE507 BG8:BM507 BF8:BF1500 BC8:BD1500 AC8:AD507 AB8:AB1663 AL8:AL507 AK8:AK1500 AM8:AO1500 AX8:AX507 AW8:AW1500 AZ8:BB507 AY8:AY1500">
    <cfRule type="expression" dxfId="33" priority="7">
      <formula>OR(AND($X7="Sí",$Y7&gt;=$W7),AND($X7="Sí",$Y7=0),AND($X7="No",$Y7&gt;0))</formula>
    </cfRule>
  </conditionalFormatting>
  <conditionalFormatting sqref="W7">
    <cfRule type="expression" dxfId="32" priority="3">
      <formula>OR(AND($X7="Sí",$Y7&gt;=$W7),AND($X7="Sí",$Y7=0),AND($X7="No",$Y7&gt;0))</formula>
    </cfRule>
  </conditionalFormatting>
  <conditionalFormatting sqref="W8:W1500">
    <cfRule type="expression" dxfId="31" priority="1">
      <formula>OR(AND($X8="Sí",$Y8&gt;=$W8),AND($X8="Sí",$Y8=0),AND($X8="No",$Y8&gt;0))</formula>
    </cfRule>
  </conditionalFormatting>
  <dataValidations xWindow="1041" yWindow="843" count="17">
    <dataValidation type="decimal" allowBlank="1" showInputMessage="1" showErrorMessage="1" errorTitle="Error" error="Només valors entre 0 i 100. " promptTitle="Cal indicar en aquesta casella" prompt="En cas que hi hagi un &quot;contracte de baix rendiment&quot;, el  &quot;% Reducció salari per baix rendiment&quot; ha de ser menor a la &quot;% Jornada segons contracte&quot;. _x000a_En cas que NO hi hagi contracte de baix rendiment el &quot;% Reducció salari per baix rendiment&quot; serà 0." sqref="AF246:AF507 AD246:AD507 BE246:BE507 AL246:AL507 BG246:BM507 AJ246:AJ507 AP246:AV507 AX246:AX507 AZ246:BB507">
      <formula1>0</formula1>
      <formula2>100</formula2>
    </dataValidation>
    <dataValidation type="textLength" operator="equal" allowBlank="1" showInputMessage="1" showErrorMessage="1" prompt="DNI format: 00000000X (longitud=9)_x000a_NIE format: X0000000X (longitud=9)" sqref="C7:C1501">
      <formula1>9</formula1>
    </dataValidation>
    <dataValidation type="textLength" operator="equal" allowBlank="1" showInputMessage="1" showErrorMessage="1" promptTitle="Format:" prompt="000000000000 (longitud=12)" sqref="D10:D1500">
      <formula1>12</formula1>
    </dataValidation>
    <dataValidation type="textLength" operator="equal" allowBlank="1" showInputMessage="1" showErrorMessage="1" error="Format erroni" promptTitle="Format:" prompt="000000000000 (longitud=12)" sqref="D7:D9">
      <formula1>12</formula1>
    </dataValidation>
    <dataValidation allowBlank="1" showInputMessage="1" showErrorMessage="1" prompt="Format nombre" sqref="T7:T1663 S7:S1500 Q7:R1663"/>
    <dataValidation type="list" allowBlank="1" showInputMessage="1" showErrorMessage="1" sqref="P7:P1500">
      <formula1>$BO$7:$BO$16</formula1>
    </dataValidation>
    <dataValidation type="decimal" allowBlank="1" showInputMessage="1" showErrorMessage="1" prompt="En el cas que el tipus de discapacitat sigui fiíca, visual, auditva, el grau ha de ser superior al 65%." sqref="K7">
      <formula1>33</formula1>
      <formula2>100</formula2>
    </dataValidation>
    <dataValidation type="list" allowBlank="1" showInputMessage="1" showErrorMessage="1" error="Percentatge de jornada erroni i/o s'ha fet servir el símbol %._x000a_Exemples:_x000a_1.- S'ha consignat un percentatge de jornada inferior a 1 o superior a 100._x000a_2.- Per un 80% de la jornada, correspon posar 80." sqref="V7:V1663">
      <formula1>$CB$7:$CB$8</formula1>
    </dataValidation>
    <dataValidation type="list" allowBlank="1" showInputMessage="1" showErrorMessage="1" error="Codi de contracte erroni" sqref="M7:M1663">
      <formula1>$CD$7:$CD$9</formula1>
    </dataValidation>
    <dataValidation type="list" allowBlank="1" showInputMessage="1" showErrorMessage="1" sqref="G7:G1663">
      <formula1>$BX$7:$BX$9</formula1>
    </dataValidation>
    <dataValidation type="list" allowBlank="1" showInputMessage="1" showErrorMessage="1" sqref="J7:J1663">
      <formula1>$BZ$7:$BZ$12</formula1>
    </dataValidation>
    <dataValidation type="list" allowBlank="1" showInputMessage="1" showErrorMessage="1" sqref="F7:F1663">
      <formula1>$BW$7:$BW$8</formula1>
    </dataValidation>
    <dataValidation type="list" allowBlank="1" showInputMessage="1" showErrorMessage="1" sqref="Y7:Z1663">
      <formula1>$BU$7:$BU$9</formula1>
    </dataValidation>
    <dataValidation type="list" allowBlank="1" showInputMessage="1" showErrorMessage="1" sqref="X7:X1663">
      <formula1>$BQ$7:$BQ$14</formula1>
    </dataValidation>
    <dataValidation type="decimal" allowBlank="1" showInputMessage="1" showErrorMessage="1" error="El % de reducció no pot ser igual o superior al % de jornada." promptTitle="%Reducció salari per baix rendim" prompt="Si a la pregunta de la columna anterior heu contestat SÍ, consigneu el valor de la reducció en aquesta casella._x000a_Si a la pregunta de la columna anterior heu contestat NO, consigneu el valor 0 (zero) en aquesta casella." sqref="W8:W1663">
      <formula1>0</formula1>
      <formula2>U8-1</formula2>
    </dataValidation>
    <dataValidation type="list" allowBlank="1" showInputMessage="1" showErrorMessage="1" sqref="AA7:AA1663 AC1502:AC1663">
      <formula1>$BS$7:$BS$8</formula1>
    </dataValidation>
    <dataValidation type="decimal" allowBlank="1" showInputMessage="1" showErrorMessage="1" error="El % de reducció no pot ser igual o superior al % de jornada." sqref="W7">
      <formula1>0</formula1>
      <formula2>U7-1</formula2>
    </dataValidation>
  </dataValidations>
  <pageMargins left="0.7" right="0.7" top="0.75" bottom="0.75" header="0.3" footer="0.3"/>
  <pageSetup paperSize="9" orientation="portrait" horizontalDpi="1200" verticalDpi="1200" r:id="rId1"/>
  <ignoredErrors>
    <ignoredError sqref="CM11 CO11 BP11:CF11 X11:Z11 CI11 CS11 CV11 DA11 BN11 DF11:XFD11"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4"/>
  <dimension ref="A1:AB128"/>
  <sheetViews>
    <sheetView workbookViewId="0">
      <selection activeCell="K20" sqref="K20"/>
    </sheetView>
  </sheetViews>
  <sheetFormatPr defaultColWidth="9.44140625" defaultRowHeight="14.7" customHeight="1" zeroHeight="1" x14ac:dyDescent="0.3"/>
  <cols>
    <col min="1" max="1" width="1.5546875" style="25" customWidth="1"/>
    <col min="2" max="2" width="15.33203125" style="25" customWidth="1"/>
    <col min="3" max="3" width="14.44140625" style="25" customWidth="1"/>
    <col min="4" max="4" width="21.5546875" style="25" customWidth="1"/>
    <col min="5" max="9" width="9.44140625" style="25" customWidth="1"/>
    <col min="10" max="10" width="5.5546875" style="25" customWidth="1"/>
    <col min="11" max="11" width="13.44140625" style="25" customWidth="1"/>
    <col min="12" max="12" width="6" style="25" customWidth="1"/>
    <col min="13" max="13" width="11.44140625" style="25" customWidth="1"/>
    <col min="14" max="14" width="13.44140625" style="25" customWidth="1"/>
    <col min="15" max="15" width="22.6640625" style="25" customWidth="1"/>
    <col min="16" max="16" width="3.44140625" style="25" customWidth="1"/>
    <col min="17" max="27" width="9.44140625" style="25" customWidth="1"/>
    <col min="28" max="28" width="19.44140625" style="25" customWidth="1"/>
    <col min="29" max="16384" width="9.44140625" style="25"/>
  </cols>
  <sheetData>
    <row r="1" spans="1:28" ht="80.7" customHeight="1" x14ac:dyDescent="0.3">
      <c r="A1" s="23"/>
      <c r="B1" s="23"/>
      <c r="C1" s="23"/>
      <c r="D1" s="23"/>
      <c r="E1" s="23"/>
      <c r="F1" s="23"/>
      <c r="G1" s="23"/>
      <c r="H1" s="23"/>
      <c r="I1" s="23"/>
      <c r="J1" s="23"/>
      <c r="K1" s="23"/>
      <c r="L1" s="23"/>
      <c r="M1" s="23"/>
      <c r="N1" s="23"/>
      <c r="O1" s="23"/>
      <c r="P1" s="23"/>
      <c r="Q1" s="23"/>
      <c r="R1" s="23"/>
      <c r="S1" s="23"/>
      <c r="T1" s="23"/>
      <c r="U1" s="23"/>
      <c r="V1" s="23"/>
      <c r="W1" s="24"/>
      <c r="X1" s="23"/>
      <c r="Y1" s="23"/>
    </row>
    <row r="2" spans="1:28" ht="12" customHeight="1" thickBot="1" x14ac:dyDescent="0.35">
      <c r="A2" s="22"/>
      <c r="B2" s="26"/>
      <c r="C2" s="26"/>
      <c r="D2" s="26"/>
      <c r="E2" s="26"/>
      <c r="F2" s="26"/>
      <c r="G2" s="26"/>
      <c r="H2" s="26"/>
      <c r="I2" s="26"/>
      <c r="J2" s="27"/>
      <c r="K2" s="27"/>
      <c r="L2" s="27"/>
      <c r="M2" s="27"/>
      <c r="N2" s="27"/>
      <c r="O2" s="23"/>
      <c r="P2" s="23"/>
      <c r="Q2" s="23"/>
      <c r="R2" s="26"/>
      <c r="S2" s="28"/>
      <c r="T2" s="28"/>
      <c r="U2" s="23"/>
      <c r="V2" s="23"/>
      <c r="W2" s="24"/>
      <c r="X2" s="23"/>
      <c r="Y2" s="23"/>
    </row>
    <row r="3" spans="1:28" ht="14.1" customHeight="1" thickBot="1" x14ac:dyDescent="0.35">
      <c r="A3" s="22"/>
      <c r="B3" s="287" t="s">
        <v>46</v>
      </c>
      <c r="C3" s="288"/>
      <c r="D3" s="288"/>
      <c r="E3" s="289"/>
      <c r="F3" s="290"/>
      <c r="G3" s="290"/>
      <c r="H3" s="290"/>
      <c r="I3" s="290"/>
      <c r="J3" s="290"/>
      <c r="K3" s="290"/>
      <c r="L3" s="290"/>
      <c r="M3" s="290"/>
      <c r="N3" s="53" t="s">
        <v>47</v>
      </c>
      <c r="O3" s="145"/>
      <c r="P3" s="26"/>
      <c r="Q3" s="26"/>
      <c r="R3" s="26"/>
      <c r="S3" s="26"/>
      <c r="T3" s="26"/>
      <c r="U3" s="26"/>
      <c r="V3" s="23"/>
      <c r="W3" s="24"/>
      <c r="X3" s="23"/>
      <c r="Y3" s="23"/>
    </row>
    <row r="4" spans="1:28" ht="16.8" thickBot="1" x14ac:dyDescent="0.35">
      <c r="A4" s="22"/>
      <c r="B4" s="287" t="s">
        <v>129</v>
      </c>
      <c r="C4" s="288"/>
      <c r="D4" s="291"/>
      <c r="E4" s="292"/>
      <c r="F4" s="293"/>
      <c r="G4" s="293"/>
      <c r="H4" s="293"/>
      <c r="I4" s="293"/>
      <c r="J4" s="29"/>
      <c r="K4" s="29"/>
      <c r="L4" s="294"/>
      <c r="M4" s="294"/>
      <c r="N4" s="294"/>
      <c r="O4" s="294"/>
      <c r="P4" s="294"/>
      <c r="Q4" s="294"/>
      <c r="R4" s="26"/>
      <c r="S4" s="26"/>
      <c r="T4" s="26"/>
      <c r="U4" s="26"/>
      <c r="V4" s="23"/>
      <c r="W4" s="24"/>
      <c r="X4" s="23"/>
      <c r="Y4" s="23"/>
    </row>
    <row r="5" spans="1:28" ht="15" thickBot="1" x14ac:dyDescent="0.35">
      <c r="A5" s="22"/>
      <c r="B5" s="30"/>
      <c r="C5" s="30"/>
      <c r="D5" s="30"/>
      <c r="E5" s="30"/>
      <c r="F5" s="30"/>
      <c r="G5" s="30"/>
      <c r="H5" s="30"/>
      <c r="I5" s="30"/>
      <c r="J5" s="31"/>
      <c r="K5" s="26"/>
      <c r="L5" s="30"/>
      <c r="M5" s="30"/>
      <c r="N5" s="30"/>
      <c r="O5" s="30"/>
      <c r="P5" s="30"/>
      <c r="Q5" s="30"/>
      <c r="R5" s="30"/>
      <c r="S5" s="30"/>
      <c r="T5" s="30"/>
      <c r="U5" s="31"/>
      <c r="V5" s="23"/>
      <c r="W5" s="24"/>
      <c r="X5" s="23"/>
      <c r="Y5" s="23"/>
    </row>
    <row r="6" spans="1:28" ht="15.6" thickTop="1" thickBot="1" x14ac:dyDescent="0.35">
      <c r="A6" s="22"/>
      <c r="B6" s="22"/>
      <c r="C6" s="22"/>
      <c r="D6" s="22"/>
      <c r="E6" s="30"/>
      <c r="F6" s="30"/>
      <c r="G6" s="22"/>
      <c r="H6" s="22"/>
      <c r="I6" s="22"/>
      <c r="J6" s="26"/>
      <c r="K6" s="26"/>
      <c r="L6" s="22"/>
      <c r="M6" s="286" t="s">
        <v>48</v>
      </c>
      <c r="N6" s="286"/>
      <c r="O6" s="286"/>
      <c r="P6" s="286"/>
      <c r="Q6" s="286"/>
      <c r="R6" s="286"/>
      <c r="S6" s="286"/>
      <c r="T6" s="286"/>
      <c r="U6" s="26"/>
      <c r="V6" s="23"/>
      <c r="W6" s="24"/>
      <c r="X6" s="23"/>
      <c r="Y6" s="23"/>
    </row>
    <row r="7" spans="1:28" ht="15.6" thickTop="1" thickBot="1" x14ac:dyDescent="0.35">
      <c r="A7" s="22"/>
      <c r="B7" s="296" t="s">
        <v>143</v>
      </c>
      <c r="C7" s="296"/>
      <c r="D7" s="296"/>
      <c r="E7" s="296"/>
      <c r="F7" s="296"/>
      <c r="G7" s="297">
        <f>Rel_llocs_treball_JUST!B1503</f>
        <v>0</v>
      </c>
      <c r="H7" s="297"/>
      <c r="I7" s="297"/>
      <c r="J7" s="23"/>
      <c r="K7" s="23"/>
      <c r="L7" s="22"/>
      <c r="M7" s="298" t="s">
        <v>145</v>
      </c>
      <c r="N7" s="298"/>
      <c r="O7" s="298"/>
      <c r="P7" s="298"/>
      <c r="Q7" s="299"/>
      <c r="R7" s="300"/>
      <c r="S7" s="300"/>
      <c r="T7" s="300"/>
      <c r="U7" s="23"/>
      <c r="V7" s="23"/>
      <c r="W7" s="24"/>
      <c r="X7" s="23"/>
      <c r="Y7" s="23"/>
    </row>
    <row r="8" spans="1:28" ht="15.6" thickTop="1" thickBot="1" x14ac:dyDescent="0.35">
      <c r="A8" s="22"/>
      <c r="B8" s="296" t="s">
        <v>69</v>
      </c>
      <c r="C8" s="296"/>
      <c r="D8" s="296"/>
      <c r="E8" s="296"/>
      <c r="F8" s="296"/>
      <c r="G8" s="297">
        <f>Rel_llocs_treball_JUST!C1503</f>
        <v>0</v>
      </c>
      <c r="H8" s="297"/>
      <c r="I8" s="297"/>
      <c r="J8" s="32"/>
      <c r="K8" s="23"/>
      <c r="L8" s="22"/>
      <c r="M8" s="298" t="s">
        <v>144</v>
      </c>
      <c r="N8" s="298"/>
      <c r="O8" s="298"/>
      <c r="P8" s="298"/>
      <c r="Q8" s="299">
        <f>+Q22+Q30</f>
        <v>0</v>
      </c>
      <c r="R8" s="300"/>
      <c r="S8" s="300"/>
      <c r="T8" s="300"/>
      <c r="U8" s="23"/>
      <c r="V8" s="23"/>
      <c r="W8" s="24"/>
      <c r="X8" s="23"/>
      <c r="Y8" s="23"/>
      <c r="AB8" s="33"/>
    </row>
    <row r="9" spans="1:28" ht="15.6" thickTop="1" thickBot="1" x14ac:dyDescent="0.35">
      <c r="A9" s="22"/>
      <c r="B9" s="301" t="s">
        <v>148</v>
      </c>
      <c r="C9" s="302"/>
      <c r="D9" s="302"/>
      <c r="E9" s="302"/>
      <c r="F9" s="303"/>
      <c r="G9" s="304">
        <f>G23+G31</f>
        <v>0</v>
      </c>
      <c r="H9" s="305"/>
      <c r="I9" s="306"/>
      <c r="J9" s="34"/>
      <c r="K9" s="26"/>
      <c r="L9" s="22"/>
      <c r="M9" s="298" t="s">
        <v>154</v>
      </c>
      <c r="N9" s="298"/>
      <c r="O9" s="298"/>
      <c r="P9" s="298"/>
      <c r="Q9" s="307">
        <f>Q23+Q31</f>
        <v>0</v>
      </c>
      <c r="R9" s="307"/>
      <c r="S9" s="307"/>
      <c r="T9" s="307"/>
      <c r="U9" s="23"/>
      <c r="V9" s="23"/>
      <c r="W9" s="24"/>
      <c r="X9" s="23"/>
      <c r="Y9" s="23"/>
    </row>
    <row r="10" spans="1:28" ht="15.6" thickTop="1" thickBot="1" x14ac:dyDescent="0.35">
      <c r="A10" s="22"/>
      <c r="B10" s="30"/>
      <c r="C10" s="30"/>
      <c r="D10" s="30"/>
      <c r="E10" s="30"/>
      <c r="F10" s="30"/>
      <c r="G10" s="30"/>
      <c r="H10" s="30"/>
      <c r="I10" s="30"/>
      <c r="J10" s="31"/>
      <c r="K10" s="26"/>
      <c r="L10" s="30"/>
      <c r="M10" s="35"/>
      <c r="N10" s="35"/>
      <c r="O10" s="35"/>
      <c r="P10" s="35"/>
      <c r="Q10" s="35"/>
      <c r="R10" s="35"/>
      <c r="S10" s="35"/>
      <c r="T10" s="35"/>
      <c r="U10" s="31"/>
      <c r="V10" s="23"/>
      <c r="W10" s="24"/>
      <c r="X10" s="23"/>
      <c r="Y10" s="23"/>
    </row>
    <row r="11" spans="1:28" ht="15.6" thickTop="1" thickBot="1" x14ac:dyDescent="0.35">
      <c r="A11" s="22"/>
      <c r="B11" s="22"/>
      <c r="C11" s="22"/>
      <c r="D11" s="22"/>
      <c r="E11" s="22"/>
      <c r="F11" s="22"/>
      <c r="G11" s="22"/>
      <c r="H11" s="22"/>
      <c r="I11" s="22"/>
      <c r="J11" s="26"/>
      <c r="K11" s="26"/>
      <c r="L11" s="22"/>
      <c r="M11" s="22"/>
      <c r="N11" s="22"/>
      <c r="O11" s="22"/>
      <c r="P11" s="22"/>
      <c r="Q11" s="22"/>
      <c r="R11" s="22"/>
      <c r="S11" s="22"/>
      <c r="T11" s="22"/>
      <c r="U11" s="26"/>
      <c r="V11" s="23"/>
      <c r="W11" s="24"/>
      <c r="X11" s="23"/>
      <c r="Y11" s="23"/>
    </row>
    <row r="12" spans="1:28" ht="18.75" customHeight="1" thickTop="1" thickBot="1" x14ac:dyDescent="0.35">
      <c r="A12" s="22"/>
      <c r="B12" s="308" t="s">
        <v>29</v>
      </c>
      <c r="C12" s="309"/>
      <c r="D12" s="308" t="s">
        <v>49</v>
      </c>
      <c r="E12" s="309"/>
      <c r="F12" s="310" t="s">
        <v>50</v>
      </c>
      <c r="G12" s="310"/>
      <c r="H12" s="310"/>
      <c r="I12" s="310"/>
      <c r="J12" s="26"/>
      <c r="K12" s="26"/>
      <c r="L12" s="22"/>
      <c r="M12" s="22"/>
      <c r="N12" s="22"/>
      <c r="O12" s="22"/>
      <c r="P12" s="22"/>
      <c r="Q12" s="22"/>
      <c r="R12" s="22"/>
      <c r="S12" s="22"/>
      <c r="T12" s="22"/>
      <c r="U12" s="26"/>
      <c r="V12" s="23"/>
      <c r="W12" s="24"/>
      <c r="X12" s="23"/>
      <c r="Y12" s="23"/>
    </row>
    <row r="13" spans="1:28" ht="21.75" customHeight="1" thickTop="1" thickBot="1" x14ac:dyDescent="0.35">
      <c r="A13" s="22"/>
      <c r="B13" s="54" t="s">
        <v>51</v>
      </c>
      <c r="C13" s="36">
        <f>Rel_llocs_treball_JUST!CT1504</f>
        <v>0</v>
      </c>
      <c r="D13" s="54" t="s">
        <v>51</v>
      </c>
      <c r="E13" s="36">
        <f>Rel_llocs_treball_JUST!CP1504</f>
        <v>0</v>
      </c>
      <c r="F13" s="295">
        <f>Rel_llocs_treball_JUST!CG1504</f>
        <v>0</v>
      </c>
      <c r="G13" s="295"/>
      <c r="H13" s="295"/>
      <c r="I13" s="295"/>
      <c r="J13" s="26"/>
      <c r="K13" s="26"/>
      <c r="L13" s="22"/>
      <c r="M13" s="22"/>
      <c r="N13" s="22"/>
      <c r="O13" s="22"/>
      <c r="P13" s="22"/>
      <c r="Q13" s="22"/>
      <c r="R13" s="22"/>
      <c r="S13" s="22"/>
      <c r="T13" s="22"/>
      <c r="U13" s="26"/>
      <c r="V13" s="23"/>
      <c r="W13" s="24"/>
      <c r="X13" s="23"/>
      <c r="Y13" s="23"/>
    </row>
    <row r="14" spans="1:28" ht="16.5" customHeight="1" thickTop="1" thickBot="1" x14ac:dyDescent="0.35">
      <c r="A14" s="22"/>
      <c r="B14" s="55" t="s">
        <v>52</v>
      </c>
      <c r="C14" s="144">
        <f>Rel_llocs_treball_JUST!CU1504</f>
        <v>0</v>
      </c>
      <c r="D14" s="55" t="s">
        <v>52</v>
      </c>
      <c r="E14" s="144">
        <f>Rel_llocs_treball_JUST!CQ1504</f>
        <v>0</v>
      </c>
      <c r="F14" s="295"/>
      <c r="G14" s="295"/>
      <c r="H14" s="295"/>
      <c r="I14" s="295"/>
      <c r="J14" s="26"/>
      <c r="K14" s="26"/>
      <c r="L14" s="22"/>
      <c r="M14" s="22"/>
      <c r="N14" s="22"/>
      <c r="O14" s="22"/>
      <c r="P14" s="22"/>
      <c r="Q14" s="22"/>
      <c r="R14" s="22"/>
      <c r="S14" s="22"/>
      <c r="T14" s="22"/>
      <c r="U14" s="26"/>
      <c r="V14" s="23"/>
      <c r="W14" s="24"/>
      <c r="X14" s="23"/>
      <c r="Y14" s="23"/>
    </row>
    <row r="15" spans="1:28" ht="18.75" customHeight="1" thickTop="1" thickBot="1" x14ac:dyDescent="0.35">
      <c r="A15" s="37"/>
      <c r="B15" s="37"/>
      <c r="C15" s="24"/>
      <c r="D15" s="55" t="s">
        <v>53</v>
      </c>
      <c r="E15" s="144">
        <f>Rel_llocs_treball_JUST!CR1504</f>
        <v>0</v>
      </c>
      <c r="F15" s="38"/>
      <c r="G15" s="38"/>
      <c r="H15" s="38"/>
      <c r="I15" s="38"/>
      <c r="J15" s="26"/>
      <c r="K15" s="26"/>
      <c r="L15" s="22"/>
      <c r="M15" s="22"/>
      <c r="N15" s="22"/>
      <c r="O15" s="22"/>
      <c r="P15" s="22"/>
      <c r="Q15" s="22"/>
      <c r="R15" s="22"/>
      <c r="S15" s="22"/>
      <c r="T15" s="22"/>
      <c r="U15" s="26"/>
      <c r="V15" s="23"/>
      <c r="W15" s="24"/>
      <c r="X15" s="23"/>
      <c r="Y15" s="23"/>
    </row>
    <row r="16" spans="1:28" s="23" customFormat="1" ht="18.75" customHeight="1" thickTop="1" x14ac:dyDescent="0.3">
      <c r="A16" s="37"/>
      <c r="B16" s="37"/>
      <c r="C16" s="24"/>
      <c r="D16" s="45"/>
      <c r="E16" s="46"/>
      <c r="F16" s="38"/>
      <c r="G16" s="38"/>
      <c r="H16" s="38"/>
      <c r="I16" s="38"/>
      <c r="J16" s="26"/>
      <c r="K16" s="26"/>
      <c r="L16" s="22"/>
      <c r="M16" s="22"/>
      <c r="N16" s="22"/>
      <c r="O16" s="22"/>
      <c r="P16" s="22"/>
      <c r="Q16" s="22"/>
      <c r="R16" s="22"/>
      <c r="S16" s="22"/>
      <c r="T16" s="22"/>
      <c r="U16" s="26"/>
      <c r="W16" s="24"/>
    </row>
    <row r="17" spans="1:25" s="23" customFormat="1" ht="18.75" customHeight="1" thickBot="1" x14ac:dyDescent="0.35">
      <c r="A17" s="37"/>
      <c r="B17" s="49"/>
      <c r="C17" s="168"/>
      <c r="D17" s="50"/>
      <c r="E17" s="51"/>
      <c r="F17" s="52"/>
      <c r="G17" s="52"/>
      <c r="H17" s="52"/>
      <c r="I17" s="52"/>
      <c r="J17" s="31"/>
      <c r="K17" s="31"/>
      <c r="L17" s="30"/>
      <c r="M17" s="30"/>
      <c r="N17" s="30"/>
      <c r="O17" s="30"/>
      <c r="P17" s="30"/>
      <c r="Q17" s="30"/>
      <c r="R17" s="30"/>
      <c r="S17" s="30"/>
      <c r="T17" s="30"/>
      <c r="U17" s="31"/>
      <c r="W17" s="24"/>
    </row>
    <row r="18" spans="1:25" s="23" customFormat="1" ht="18.75" customHeight="1" thickTop="1" x14ac:dyDescent="0.3">
      <c r="A18" s="37"/>
      <c r="B18" s="37"/>
      <c r="C18" s="24"/>
      <c r="D18" s="47"/>
      <c r="E18" s="48"/>
      <c r="F18" s="38"/>
      <c r="G18" s="38"/>
      <c r="H18" s="38"/>
      <c r="I18" s="38"/>
      <c r="J18" s="26"/>
      <c r="K18" s="26"/>
      <c r="L18" s="22"/>
      <c r="M18" s="22"/>
      <c r="N18" s="22"/>
      <c r="O18" s="22"/>
      <c r="P18" s="22"/>
      <c r="Q18" s="22"/>
      <c r="R18" s="22"/>
      <c r="S18" s="22"/>
      <c r="T18" s="22"/>
      <c r="U18" s="26"/>
      <c r="W18" s="24"/>
    </row>
    <row r="19" spans="1:25" ht="14.4" x14ac:dyDescent="0.3">
      <c r="A19" s="22"/>
      <c r="B19" s="37"/>
      <c r="C19" s="37"/>
      <c r="D19" s="39"/>
      <c r="E19" s="26"/>
      <c r="F19" s="38"/>
      <c r="G19" s="38"/>
      <c r="H19" s="38"/>
      <c r="I19" s="38"/>
      <c r="J19" s="26"/>
      <c r="K19" s="26"/>
      <c r="L19" s="22"/>
      <c r="M19" s="22"/>
      <c r="N19" s="22"/>
      <c r="O19" s="22"/>
      <c r="P19" s="22"/>
      <c r="Q19" s="22"/>
      <c r="R19" s="22"/>
      <c r="S19" s="22"/>
      <c r="T19" s="22"/>
      <c r="U19" s="26"/>
      <c r="V19" s="23"/>
      <c r="W19" s="24"/>
      <c r="X19" s="23"/>
      <c r="Y19" s="23"/>
    </row>
    <row r="20" spans="1:25" ht="15" thickBot="1" x14ac:dyDescent="0.35">
      <c r="A20" s="23"/>
      <c r="B20" s="40" t="s">
        <v>141</v>
      </c>
      <c r="C20" s="30"/>
      <c r="D20" s="30"/>
      <c r="E20" s="30"/>
      <c r="F20" s="30"/>
      <c r="G20" s="30"/>
      <c r="H20" s="30"/>
      <c r="I20" s="30"/>
      <c r="J20" s="31"/>
      <c r="K20" s="26"/>
      <c r="L20" s="31"/>
      <c r="M20" s="30"/>
      <c r="N20" s="30"/>
      <c r="O20" s="30"/>
      <c r="P20" s="30"/>
      <c r="Q20" s="30"/>
      <c r="R20" s="30"/>
      <c r="S20" s="30"/>
      <c r="T20" s="30"/>
      <c r="U20" s="31"/>
      <c r="V20" s="23"/>
      <c r="W20" s="24"/>
      <c r="X20" s="23"/>
      <c r="Y20" s="23"/>
    </row>
    <row r="21" spans="1:25" ht="15.6" thickTop="1" thickBot="1" x14ac:dyDescent="0.35">
      <c r="A21" s="23"/>
      <c r="B21" s="22"/>
      <c r="C21" s="22"/>
      <c r="D21" s="22"/>
      <c r="E21" s="30"/>
      <c r="F21" s="30"/>
      <c r="G21" s="30"/>
      <c r="H21" s="22"/>
      <c r="I21" s="22"/>
      <c r="J21" s="26"/>
      <c r="K21" s="26"/>
      <c r="L21" s="26"/>
      <c r="M21" s="22"/>
      <c r="N21" s="22"/>
      <c r="O21" s="22"/>
      <c r="P21" s="22"/>
      <c r="Q21" s="22"/>
      <c r="R21" s="22"/>
      <c r="S21" s="22"/>
      <c r="T21" s="22"/>
      <c r="U21" s="26"/>
      <c r="V21" s="23"/>
      <c r="W21" s="24"/>
      <c r="X21" s="23"/>
      <c r="Y21" s="23"/>
    </row>
    <row r="22" spans="1:25" ht="15.6" thickTop="1" thickBot="1" x14ac:dyDescent="0.35">
      <c r="A22" s="23"/>
      <c r="B22" s="296" t="s">
        <v>54</v>
      </c>
      <c r="C22" s="296"/>
      <c r="D22" s="296"/>
      <c r="E22" s="296"/>
      <c r="F22" s="296"/>
      <c r="G22" s="297">
        <f>Rel_llocs_treball_JUST!BI1503</f>
        <v>0</v>
      </c>
      <c r="H22" s="297"/>
      <c r="I22" s="297"/>
      <c r="J22" s="23"/>
      <c r="K22" s="23"/>
      <c r="L22" s="23"/>
      <c r="M22" s="298" t="s">
        <v>146</v>
      </c>
      <c r="N22" s="298"/>
      <c r="O22" s="298"/>
      <c r="P22" s="298"/>
      <c r="Q22" s="312">
        <f>Rel_llocs_treball_JUST!BJ1503</f>
        <v>0</v>
      </c>
      <c r="R22" s="300"/>
      <c r="S22" s="300"/>
      <c r="T22" s="300"/>
      <c r="U22" s="23"/>
      <c r="V22" s="23"/>
      <c r="W22" s="24"/>
      <c r="X22" s="23"/>
      <c r="Y22" s="23"/>
    </row>
    <row r="23" spans="1:25" ht="15.6" thickTop="1" thickBot="1" x14ac:dyDescent="0.35">
      <c r="A23" s="23"/>
      <c r="B23" s="296" t="s">
        <v>150</v>
      </c>
      <c r="C23" s="296"/>
      <c r="D23" s="296"/>
      <c r="E23" s="296"/>
      <c r="F23" s="296"/>
      <c r="G23" s="311">
        <f>Rel_llocs_treball_JUST!BC1504</f>
        <v>0</v>
      </c>
      <c r="H23" s="311"/>
      <c r="I23" s="311"/>
      <c r="J23" s="23"/>
      <c r="K23" s="23"/>
      <c r="L23" s="23"/>
      <c r="M23" s="298" t="s">
        <v>152</v>
      </c>
      <c r="N23" s="298"/>
      <c r="O23" s="298"/>
      <c r="P23" s="298"/>
      <c r="Q23" s="307">
        <f>Rel_llocs_treball_JUST!BF1504</f>
        <v>0</v>
      </c>
      <c r="R23" s="307"/>
      <c r="S23" s="307"/>
      <c r="T23" s="307"/>
      <c r="U23" s="23"/>
      <c r="V23" s="23"/>
      <c r="W23" s="24"/>
      <c r="X23" s="23"/>
      <c r="Y23" s="23"/>
    </row>
    <row r="24" spans="1:25" ht="15.6" thickTop="1" thickBot="1" x14ac:dyDescent="0.35">
      <c r="A24" s="23"/>
      <c r="B24" s="30"/>
      <c r="C24" s="30"/>
      <c r="D24" s="30"/>
      <c r="E24" s="30"/>
      <c r="F24" s="30"/>
      <c r="G24" s="30"/>
      <c r="H24" s="30"/>
      <c r="I24" s="30"/>
      <c r="J24" s="31"/>
      <c r="K24" s="26"/>
      <c r="L24" s="31"/>
      <c r="M24" s="35"/>
      <c r="N24" s="35"/>
      <c r="O24" s="35"/>
      <c r="P24" s="35"/>
      <c r="Q24" s="35"/>
      <c r="R24" s="35"/>
      <c r="S24" s="35"/>
      <c r="T24" s="35"/>
      <c r="U24" s="31"/>
      <c r="V24" s="23"/>
      <c r="W24" s="24"/>
      <c r="X24" s="23"/>
      <c r="Y24" s="23"/>
    </row>
    <row r="25" spans="1:25" ht="15" thickTop="1" x14ac:dyDescent="0.3">
      <c r="A25" s="23"/>
      <c r="B25" s="37"/>
      <c r="C25" s="24"/>
      <c r="D25" s="44"/>
      <c r="E25" s="169"/>
      <c r="F25" s="38"/>
      <c r="G25" s="38"/>
      <c r="H25" s="38"/>
      <c r="I25" s="38"/>
      <c r="J25" s="23"/>
      <c r="K25" s="23"/>
      <c r="L25" s="23"/>
      <c r="M25" s="22"/>
      <c r="N25" s="22"/>
      <c r="O25" s="22"/>
      <c r="P25" s="22"/>
      <c r="Q25" s="22"/>
      <c r="R25" s="22"/>
      <c r="S25" s="22"/>
      <c r="T25" s="22"/>
      <c r="U25" s="23"/>
      <c r="V25" s="23"/>
      <c r="W25" s="24"/>
      <c r="X25" s="23"/>
      <c r="Y25" s="23"/>
    </row>
    <row r="26" spans="1:25" ht="14.4" x14ac:dyDescent="0.3">
      <c r="A26" s="23"/>
      <c r="B26" s="37"/>
      <c r="C26" s="24"/>
      <c r="D26" s="47"/>
      <c r="E26" s="170"/>
      <c r="F26" s="38"/>
      <c r="G26" s="38"/>
      <c r="H26" s="38"/>
      <c r="I26" s="38"/>
      <c r="J26" s="23"/>
      <c r="K26" s="23"/>
      <c r="L26" s="23"/>
      <c r="M26" s="22"/>
      <c r="N26" s="22"/>
      <c r="O26" s="22"/>
      <c r="P26" s="22"/>
      <c r="Q26" s="22"/>
      <c r="R26" s="22"/>
      <c r="S26" s="22"/>
      <c r="T26" s="22"/>
      <c r="U26" s="23"/>
      <c r="V26" s="23"/>
      <c r="W26" s="24"/>
      <c r="X26" s="23"/>
      <c r="Y26" s="23"/>
    </row>
    <row r="27" spans="1:25" ht="14.4" x14ac:dyDescent="0.3">
      <c r="A27" s="23"/>
      <c r="B27" s="37"/>
      <c r="C27" s="41"/>
      <c r="D27" s="26"/>
      <c r="E27" s="41"/>
      <c r="F27" s="26"/>
      <c r="G27" s="41"/>
      <c r="H27" s="26"/>
      <c r="I27" s="26"/>
      <c r="J27" s="26"/>
      <c r="K27" s="26"/>
      <c r="L27" s="23"/>
      <c r="M27" s="22"/>
      <c r="N27" s="22"/>
      <c r="O27" s="22"/>
      <c r="P27" s="22"/>
      <c r="Q27" s="22"/>
      <c r="R27" s="22"/>
      <c r="S27" s="22"/>
      <c r="T27" s="22"/>
      <c r="U27" s="23"/>
      <c r="V27" s="23"/>
      <c r="W27" s="24"/>
      <c r="X27" s="23"/>
      <c r="Y27" s="23"/>
    </row>
    <row r="28" spans="1:25" ht="15" thickBot="1" x14ac:dyDescent="0.35">
      <c r="A28" s="23"/>
      <c r="B28" s="40" t="s">
        <v>142</v>
      </c>
      <c r="C28" s="42"/>
      <c r="D28" s="31"/>
      <c r="E28" s="42"/>
      <c r="F28" s="31"/>
      <c r="G28" s="42"/>
      <c r="H28" s="31"/>
      <c r="I28" s="31"/>
      <c r="J28" s="31"/>
      <c r="K28" s="26"/>
      <c r="L28" s="31"/>
      <c r="M28" s="31"/>
      <c r="N28" s="42"/>
      <c r="O28" s="31"/>
      <c r="P28" s="42"/>
      <c r="Q28" s="31"/>
      <c r="R28" s="42"/>
      <c r="S28" s="31"/>
      <c r="T28" s="31"/>
      <c r="U28" s="31"/>
      <c r="V28" s="23"/>
      <c r="W28" s="24"/>
      <c r="X28" s="23"/>
      <c r="Y28" s="23"/>
    </row>
    <row r="29" spans="1:25" ht="15.6" thickTop="1" thickBot="1" x14ac:dyDescent="0.35">
      <c r="A29" s="23"/>
      <c r="B29" s="26"/>
      <c r="C29" s="41"/>
      <c r="D29" s="26"/>
      <c r="E29" s="41"/>
      <c r="F29" s="31"/>
      <c r="G29" s="42"/>
      <c r="H29" s="31"/>
      <c r="I29" s="31"/>
      <c r="J29" s="26"/>
      <c r="K29" s="26"/>
      <c r="L29" s="26"/>
      <c r="M29" s="26"/>
      <c r="N29" s="41"/>
      <c r="O29" s="26"/>
      <c r="P29" s="41"/>
      <c r="Q29" s="31"/>
      <c r="R29" s="42"/>
      <c r="S29" s="31"/>
      <c r="T29" s="31"/>
      <c r="U29" s="26"/>
      <c r="V29" s="23"/>
      <c r="W29" s="24"/>
      <c r="X29" s="23"/>
      <c r="Y29" s="23"/>
    </row>
    <row r="30" spans="1:25" ht="15.6" thickTop="1" thickBot="1" x14ac:dyDescent="0.35">
      <c r="A30" s="23"/>
      <c r="B30" s="296" t="s">
        <v>55</v>
      </c>
      <c r="C30" s="296"/>
      <c r="D30" s="296"/>
      <c r="E30" s="296"/>
      <c r="F30" s="296"/>
      <c r="G30" s="314">
        <f>Rel_llocs_treball_JUST!BL1503</f>
        <v>0</v>
      </c>
      <c r="H30" s="314"/>
      <c r="I30" s="314"/>
      <c r="J30" s="23"/>
      <c r="K30" s="23"/>
      <c r="L30" s="23"/>
      <c r="M30" s="315" t="s">
        <v>147</v>
      </c>
      <c r="N30" s="315"/>
      <c r="O30" s="315"/>
      <c r="P30" s="315"/>
      <c r="Q30" s="316">
        <f>Rel_llocs_treball_JUST!BM1503</f>
        <v>0</v>
      </c>
      <c r="R30" s="316"/>
      <c r="S30" s="316"/>
      <c r="T30" s="316"/>
      <c r="U30" s="23"/>
      <c r="V30" s="23"/>
      <c r="W30" s="24"/>
      <c r="X30" s="23"/>
      <c r="Y30" s="23"/>
    </row>
    <row r="31" spans="1:25" ht="15.6" thickTop="1" thickBot="1" x14ac:dyDescent="0.35">
      <c r="A31" s="23"/>
      <c r="B31" s="296" t="s">
        <v>151</v>
      </c>
      <c r="C31" s="296"/>
      <c r="D31" s="296"/>
      <c r="E31" s="296"/>
      <c r="F31" s="296"/>
      <c r="G31" s="311">
        <f>Rel_llocs_treball_JUST!BD1504</f>
        <v>0</v>
      </c>
      <c r="H31" s="311"/>
      <c r="I31" s="311"/>
      <c r="J31" s="23"/>
      <c r="K31" s="23"/>
      <c r="L31" s="23"/>
      <c r="M31" s="298" t="s">
        <v>153</v>
      </c>
      <c r="N31" s="298"/>
      <c r="O31" s="298"/>
      <c r="P31" s="298"/>
      <c r="Q31" s="313">
        <f>Rel_llocs_treball_JUST!BG1504</f>
        <v>0</v>
      </c>
      <c r="R31" s="313"/>
      <c r="S31" s="313"/>
      <c r="T31" s="313"/>
      <c r="U31" s="23"/>
      <c r="V31" s="23"/>
      <c r="W31" s="24"/>
      <c r="X31" s="23"/>
      <c r="Y31" s="23"/>
    </row>
    <row r="32" spans="1:25" ht="15.6" thickTop="1" thickBot="1" x14ac:dyDescent="0.35">
      <c r="A32" s="23"/>
      <c r="B32" s="30"/>
      <c r="C32" s="30"/>
      <c r="D32" s="30"/>
      <c r="E32" s="30"/>
      <c r="F32" s="30"/>
      <c r="G32" s="30"/>
      <c r="H32" s="30"/>
      <c r="I32" s="31"/>
      <c r="J32" s="31"/>
      <c r="K32" s="26"/>
      <c r="L32" s="31"/>
      <c r="M32" s="35"/>
      <c r="N32" s="35"/>
      <c r="O32" s="35"/>
      <c r="P32" s="35"/>
      <c r="Q32" s="30"/>
      <c r="R32" s="30"/>
      <c r="S32" s="30"/>
      <c r="T32" s="31"/>
      <c r="U32" s="31"/>
      <c r="V32" s="23"/>
      <c r="W32" s="24"/>
      <c r="X32" s="23"/>
      <c r="Y32" s="23"/>
    </row>
    <row r="33" spans="1:25" ht="15" thickTop="1" x14ac:dyDescent="0.3">
      <c r="A33" s="23"/>
      <c r="B33" s="139"/>
      <c r="C33" s="139"/>
      <c r="D33" s="139"/>
      <c r="E33" s="22"/>
      <c r="F33" s="139"/>
      <c r="G33" s="139"/>
      <c r="H33" s="139"/>
      <c r="I33" s="43"/>
      <c r="J33" s="43"/>
      <c r="K33" s="23"/>
      <c r="L33" s="23"/>
      <c r="M33" s="22"/>
      <c r="N33" s="22"/>
      <c r="O33" s="22"/>
      <c r="P33" s="22"/>
      <c r="Q33" s="22"/>
      <c r="R33" s="22"/>
      <c r="S33" s="22"/>
      <c r="T33" s="23"/>
      <c r="U33" s="23"/>
      <c r="V33" s="23"/>
      <c r="W33" s="24"/>
      <c r="X33" s="23"/>
      <c r="Y33" s="23"/>
    </row>
    <row r="34" spans="1:25" ht="14.7" hidden="1" customHeight="1" x14ac:dyDescent="0.3">
      <c r="A34" s="140"/>
      <c r="B34" s="140"/>
      <c r="C34" s="140"/>
      <c r="D34" s="140"/>
      <c r="E34" s="140"/>
      <c r="F34" s="140"/>
      <c r="G34" s="140"/>
      <c r="H34" s="140"/>
      <c r="I34" s="140"/>
      <c r="J34" s="140"/>
      <c r="K34" s="140"/>
    </row>
    <row r="35" spans="1:25" ht="14.7" hidden="1" customHeight="1" x14ac:dyDescent="0.3"/>
    <row r="36" spans="1:25" ht="14.7" hidden="1" customHeight="1" x14ac:dyDescent="0.3"/>
    <row r="37" spans="1:25" ht="14.7" hidden="1" customHeight="1" x14ac:dyDescent="0.3"/>
    <row r="38" spans="1:25" ht="14.7" hidden="1" customHeight="1" x14ac:dyDescent="0.3"/>
    <row r="39" spans="1:25" ht="14.7" hidden="1" customHeight="1" x14ac:dyDescent="0.3"/>
    <row r="40" spans="1:25" ht="14.7" hidden="1" customHeight="1" x14ac:dyDescent="0.3"/>
    <row r="41" spans="1:25" ht="14.7" hidden="1" customHeight="1" x14ac:dyDescent="0.3"/>
    <row r="42" spans="1:25" ht="14.7" hidden="1" customHeight="1" x14ac:dyDescent="0.3"/>
    <row r="43" spans="1:25" ht="14.7" hidden="1" customHeight="1" x14ac:dyDescent="0.3"/>
    <row r="44" spans="1:25" ht="14.7" hidden="1" customHeight="1" x14ac:dyDescent="0.3"/>
    <row r="45" spans="1:25" ht="14.7" hidden="1" customHeight="1" x14ac:dyDescent="0.3"/>
    <row r="46" spans="1:25" ht="14.7" hidden="1" customHeight="1" x14ac:dyDescent="0.3"/>
    <row r="47" spans="1:25" ht="14.7" hidden="1" customHeight="1" x14ac:dyDescent="0.3"/>
    <row r="48" spans="1:25" ht="14.7" hidden="1" customHeight="1" x14ac:dyDescent="0.3"/>
    <row r="49" ht="14.7" hidden="1" customHeight="1" x14ac:dyDescent="0.3"/>
    <row r="50" ht="14.7" hidden="1" customHeight="1" x14ac:dyDescent="0.3"/>
    <row r="51" ht="14.7" hidden="1" customHeight="1" x14ac:dyDescent="0.3"/>
    <row r="52" ht="14.7" hidden="1" customHeight="1" x14ac:dyDescent="0.3"/>
    <row r="53" ht="14.7" hidden="1" customHeight="1" x14ac:dyDescent="0.3"/>
    <row r="54" ht="14.7" hidden="1" customHeight="1" x14ac:dyDescent="0.3"/>
    <row r="55" ht="14.7" hidden="1" customHeight="1" x14ac:dyDescent="0.3"/>
    <row r="56" ht="14.7" hidden="1" customHeight="1" x14ac:dyDescent="0.3"/>
    <row r="57" ht="14.7" hidden="1" customHeight="1" x14ac:dyDescent="0.3"/>
    <row r="58" ht="14.7" hidden="1" customHeight="1" x14ac:dyDescent="0.3"/>
    <row r="59" ht="14.7" hidden="1" customHeight="1" x14ac:dyDescent="0.3"/>
    <row r="60" ht="14.7" hidden="1" customHeight="1" x14ac:dyDescent="0.3"/>
    <row r="61" ht="14.7" hidden="1" customHeight="1" x14ac:dyDescent="0.3"/>
    <row r="62" ht="14.7" hidden="1" customHeight="1" x14ac:dyDescent="0.3"/>
    <row r="63" ht="14.7" hidden="1" customHeight="1" x14ac:dyDescent="0.3"/>
    <row r="64" ht="14.7" hidden="1" customHeight="1" x14ac:dyDescent="0.3"/>
    <row r="65" ht="14.7" hidden="1" customHeight="1" x14ac:dyDescent="0.3"/>
    <row r="66" ht="14.7" hidden="1" customHeight="1" x14ac:dyDescent="0.3"/>
    <row r="67" ht="14.7" hidden="1" customHeight="1" x14ac:dyDescent="0.3"/>
    <row r="68" ht="14.7" hidden="1" customHeight="1" x14ac:dyDescent="0.3"/>
    <row r="69" ht="14.7" hidden="1" customHeight="1" x14ac:dyDescent="0.3"/>
    <row r="70" ht="14.7" hidden="1" customHeight="1" x14ac:dyDescent="0.3"/>
    <row r="71" ht="14.7" hidden="1" customHeight="1" x14ac:dyDescent="0.3"/>
    <row r="72" ht="14.7" hidden="1" customHeight="1" x14ac:dyDescent="0.3"/>
    <row r="73" ht="14.7" hidden="1" customHeight="1" x14ac:dyDescent="0.3"/>
    <row r="74" ht="14.7" hidden="1" customHeight="1" x14ac:dyDescent="0.3"/>
    <row r="75" ht="14.7" hidden="1" customHeight="1" x14ac:dyDescent="0.3"/>
    <row r="76" ht="14.7" hidden="1" customHeight="1" x14ac:dyDescent="0.3"/>
    <row r="77" ht="14.7" hidden="1" customHeight="1" x14ac:dyDescent="0.3"/>
    <row r="78" ht="14.7" hidden="1" customHeight="1" x14ac:dyDescent="0.3"/>
    <row r="79" ht="14.7" hidden="1" customHeight="1" x14ac:dyDescent="0.3"/>
    <row r="80" ht="14.7" hidden="1" customHeight="1" x14ac:dyDescent="0.3"/>
    <row r="81" ht="14.7" hidden="1" customHeight="1" x14ac:dyDescent="0.3"/>
    <row r="82" ht="14.7" hidden="1" customHeight="1" x14ac:dyDescent="0.3"/>
    <row r="83" ht="14.7" hidden="1" customHeight="1" x14ac:dyDescent="0.3"/>
    <row r="84" ht="14.7" hidden="1" customHeight="1" x14ac:dyDescent="0.3"/>
    <row r="85" ht="14.7" hidden="1" customHeight="1" x14ac:dyDescent="0.3"/>
    <row r="86" ht="14.7" hidden="1" customHeight="1" x14ac:dyDescent="0.3"/>
    <row r="87" ht="14.7" hidden="1" customHeight="1" x14ac:dyDescent="0.3"/>
    <row r="88" ht="14.7" hidden="1" customHeight="1" x14ac:dyDescent="0.3"/>
    <row r="89" ht="14.7" hidden="1" customHeight="1" x14ac:dyDescent="0.3"/>
    <row r="90" ht="14.7" hidden="1" customHeight="1" x14ac:dyDescent="0.3"/>
    <row r="91" ht="14.7" hidden="1" customHeight="1" x14ac:dyDescent="0.3"/>
    <row r="92" ht="14.7" hidden="1" customHeight="1" x14ac:dyDescent="0.3"/>
    <row r="93" ht="14.7" hidden="1" customHeight="1" x14ac:dyDescent="0.3"/>
    <row r="94" ht="14.7" hidden="1" customHeight="1" x14ac:dyDescent="0.3"/>
    <row r="95" ht="14.7" hidden="1" customHeight="1" x14ac:dyDescent="0.3"/>
    <row r="96" ht="14.7" hidden="1" customHeight="1" x14ac:dyDescent="0.3"/>
    <row r="97" ht="14.7" hidden="1" customHeight="1" x14ac:dyDescent="0.3"/>
    <row r="98" ht="14.7" hidden="1" customHeight="1" x14ac:dyDescent="0.3"/>
    <row r="99" ht="14.7" hidden="1" customHeight="1" x14ac:dyDescent="0.3"/>
    <row r="100" ht="14.7" hidden="1" customHeight="1" x14ac:dyDescent="0.3"/>
    <row r="101" ht="14.7" hidden="1" customHeight="1" x14ac:dyDescent="0.3"/>
    <row r="102" ht="14.7" hidden="1" customHeight="1" x14ac:dyDescent="0.3"/>
    <row r="103" ht="14.7" hidden="1" customHeight="1" x14ac:dyDescent="0.3"/>
    <row r="104" ht="14.7" hidden="1" customHeight="1" x14ac:dyDescent="0.3"/>
    <row r="105" ht="14.7" hidden="1" customHeight="1" x14ac:dyDescent="0.3"/>
    <row r="106" ht="14.7" hidden="1" customHeight="1" x14ac:dyDescent="0.3"/>
    <row r="107" ht="14.7" hidden="1" customHeight="1" x14ac:dyDescent="0.3"/>
    <row r="108" ht="14.7" hidden="1" customHeight="1" x14ac:dyDescent="0.3"/>
    <row r="109" ht="14.7" hidden="1" customHeight="1" x14ac:dyDescent="0.3"/>
    <row r="110" ht="14.7" hidden="1" customHeight="1" x14ac:dyDescent="0.3"/>
    <row r="111" ht="14.7" hidden="1" customHeight="1" x14ac:dyDescent="0.3"/>
    <row r="112" ht="14.7" hidden="1" customHeight="1" x14ac:dyDescent="0.3"/>
    <row r="113" ht="14.7" hidden="1" customHeight="1" x14ac:dyDescent="0.3"/>
    <row r="114" ht="14.7" hidden="1" customHeight="1" x14ac:dyDescent="0.3"/>
    <row r="115" ht="14.7" hidden="1" customHeight="1" x14ac:dyDescent="0.3"/>
    <row r="116" ht="14.7" hidden="1" customHeight="1" x14ac:dyDescent="0.3"/>
    <row r="117" ht="14.7" hidden="1" customHeight="1" x14ac:dyDescent="0.3"/>
    <row r="118" ht="14.7" hidden="1" customHeight="1" x14ac:dyDescent="0.3"/>
    <row r="119" ht="14.7" hidden="1" customHeight="1" x14ac:dyDescent="0.3"/>
    <row r="120" ht="14.7" hidden="1" customHeight="1" x14ac:dyDescent="0.3"/>
    <row r="121" ht="14.7" hidden="1" customHeight="1" x14ac:dyDescent="0.3"/>
    <row r="122" ht="14.7" hidden="1" customHeight="1" x14ac:dyDescent="0.3"/>
    <row r="123" ht="14.7" hidden="1" customHeight="1" x14ac:dyDescent="0.3"/>
    <row r="124" ht="14.7" hidden="1" customHeight="1" x14ac:dyDescent="0.3"/>
    <row r="125" ht="14.7" hidden="1" customHeight="1" x14ac:dyDescent="0.3"/>
    <row r="126" ht="14.7" hidden="1" customHeight="1" x14ac:dyDescent="0.3"/>
    <row r="127" ht="14.7" hidden="1" customHeight="1" x14ac:dyDescent="0.3"/>
    <row r="128" ht="14.7" hidden="1" customHeight="1" x14ac:dyDescent="0.3"/>
  </sheetData>
  <sheetProtection algorithmName="SHA-512" hashValue="g+zIe606U+5BIIJbQVYJweIb5AWXWAixJ5mESV7NXX4gy7Xf3fIB4nV+dBrtZwQlYyNSHyN0cw8H7Z0LE/Kh/g==" saltValue="zAcfuTs7zNWkKmHqOJFWDw==" spinCount="100000" sheet="1" objects="1" scenarios="1"/>
  <protectedRanges>
    <protectedRange sqref="J4:K4" name="Rango1"/>
    <protectedRange sqref="F9:F11 G7:G8 Q7:Q19 F24 Q22:Q27 G22:G23 G31" name="Rango2"/>
    <protectedRange sqref="N28:N29 P28:P29 R28:R29 F30 Q30 C27:C29 E27:E29 G27:G29" name="Rango2_3"/>
  </protectedRanges>
  <mergeCells count="38">
    <mergeCell ref="B31:F31"/>
    <mergeCell ref="G31:I31"/>
    <mergeCell ref="M31:P31"/>
    <mergeCell ref="Q31:T31"/>
    <mergeCell ref="B30:F30"/>
    <mergeCell ref="G30:I30"/>
    <mergeCell ref="M30:P30"/>
    <mergeCell ref="Q30:T30"/>
    <mergeCell ref="B23:F23"/>
    <mergeCell ref="G23:I23"/>
    <mergeCell ref="M23:P23"/>
    <mergeCell ref="Q23:T23"/>
    <mergeCell ref="B22:F22"/>
    <mergeCell ref="G22:I22"/>
    <mergeCell ref="M22:P22"/>
    <mergeCell ref="Q22:T22"/>
    <mergeCell ref="F13:I14"/>
    <mergeCell ref="B7:F7"/>
    <mergeCell ref="G7:I7"/>
    <mergeCell ref="M7:P7"/>
    <mergeCell ref="Q7:T7"/>
    <mergeCell ref="B8:F8"/>
    <mergeCell ref="G8:I8"/>
    <mergeCell ref="M8:P8"/>
    <mergeCell ref="Q8:T8"/>
    <mergeCell ref="B9:F9"/>
    <mergeCell ref="G9:I9"/>
    <mergeCell ref="M9:P9"/>
    <mergeCell ref="Q9:T9"/>
    <mergeCell ref="B12:C12"/>
    <mergeCell ref="D12:E12"/>
    <mergeCell ref="F12:I12"/>
    <mergeCell ref="M6:T6"/>
    <mergeCell ref="B3:D3"/>
    <mergeCell ref="E3:M3"/>
    <mergeCell ref="B4:D4"/>
    <mergeCell ref="E4:I4"/>
    <mergeCell ref="L4:Q4"/>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Instruccions</vt:lpstr>
      <vt:lpstr>Rel_llocs_treball_JUST</vt:lpstr>
      <vt:lpstr>Resum_llocs_treball_JUST</vt:lpstr>
    </vt:vector>
  </TitlesOfParts>
  <Company>CTTI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annamercader@gencat.cat</dc:creator>
  <cp:lastModifiedBy>Mercader Marigó, Anna M.</cp:lastModifiedBy>
  <dcterms:created xsi:type="dcterms:W3CDTF">2023-03-01T10:02:16Z</dcterms:created>
  <dcterms:modified xsi:type="dcterms:W3CDTF">2023-04-05T14:36:38Z</dcterms:modified>
</cp:coreProperties>
</file>